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087FAC66-70CC-4E28-98DC-29E531689E83}" xr6:coauthVersionLast="45" xr6:coauthVersionMax="45" xr10:uidLastSave="{00000000-0000-0000-0000-000000000000}"/>
  <bookViews>
    <workbookView xWindow="-120" yWindow="-120" windowWidth="29040" windowHeight="15840" tabRatio="927" activeTab="2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'2way'!$A$1:$AF$4256</definedName>
    <definedName name="_xlnm._FilterDatabase" localSheetId="1" hidden="1">'3way'!$A$1:$AE$1316</definedName>
    <definedName name="_xlnm._FilterDatabase" localSheetId="9" hidden="1">'Financials TEAMS'!$A$2:$K$406</definedName>
    <definedName name="_xlnm._FilterDatabase" localSheetId="3" hidden="1">'OV-UN model DIVS'!$A$4:$AA$20</definedName>
    <definedName name="_xlnm._FilterDatabase" localSheetId="4" hidden="1">'OV-UN model TEAMS'!$A$1:$AB$407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337" i="2" l="1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Q2398" i="2"/>
  <c r="T2398" i="2" s="1"/>
  <c r="P2398" i="2"/>
  <c r="S2398" i="2" s="1"/>
  <c r="H2398" i="2"/>
  <c r="O2398" i="2" s="1"/>
  <c r="R2398" i="2" s="1"/>
  <c r="F2398" i="2"/>
  <c r="K2398" i="2" s="1"/>
  <c r="W2398" i="2" s="1"/>
  <c r="E2398" i="2"/>
  <c r="J2398" i="2" s="1"/>
  <c r="V2398" i="2" s="1"/>
  <c r="D2398" i="2"/>
  <c r="I2398" i="2" s="1"/>
  <c r="U2398" i="2" s="1"/>
  <c r="T2397" i="2"/>
  <c r="Q2397" i="2"/>
  <c r="P2397" i="2"/>
  <c r="S2397" i="2" s="1"/>
  <c r="H2397" i="2"/>
  <c r="O2397" i="2" s="1"/>
  <c r="R2397" i="2" s="1"/>
  <c r="F2397" i="2"/>
  <c r="K2397" i="2" s="1"/>
  <c r="W2397" i="2" s="1"/>
  <c r="E2397" i="2"/>
  <c r="J2397" i="2" s="1"/>
  <c r="V2397" i="2" s="1"/>
  <c r="D2397" i="2"/>
  <c r="I2397" i="2" s="1"/>
  <c r="U2397" i="2" s="1"/>
  <c r="Q2396" i="2"/>
  <c r="T2396" i="2" s="1"/>
  <c r="P2396" i="2"/>
  <c r="S2396" i="2" s="1"/>
  <c r="H2396" i="2"/>
  <c r="O2396" i="2" s="1"/>
  <c r="R2396" i="2" s="1"/>
  <c r="F2396" i="2"/>
  <c r="K2396" i="2" s="1"/>
  <c r="W2396" i="2" s="1"/>
  <c r="E2396" i="2"/>
  <c r="J2396" i="2" s="1"/>
  <c r="V2396" i="2" s="1"/>
  <c r="D2396" i="2"/>
  <c r="I2396" i="2" s="1"/>
  <c r="U2396" i="2" s="1"/>
  <c r="T2395" i="2"/>
  <c r="Q2395" i="2"/>
  <c r="P2395" i="2"/>
  <c r="S2395" i="2" s="1"/>
  <c r="H2395" i="2"/>
  <c r="O2395" i="2" s="1"/>
  <c r="R2395" i="2" s="1"/>
  <c r="F2395" i="2"/>
  <c r="K2395" i="2" s="1"/>
  <c r="W2395" i="2" s="1"/>
  <c r="E2395" i="2"/>
  <c r="J2395" i="2" s="1"/>
  <c r="V2395" i="2" s="1"/>
  <c r="D2395" i="2"/>
  <c r="I2395" i="2" s="1"/>
  <c r="U2395" i="2" s="1"/>
  <c r="Q2394" i="2"/>
  <c r="T2394" i="2" s="1"/>
  <c r="P2394" i="2"/>
  <c r="S2394" i="2" s="1"/>
  <c r="H2394" i="2"/>
  <c r="O2394" i="2" s="1"/>
  <c r="R2394" i="2" s="1"/>
  <c r="F2394" i="2"/>
  <c r="K2394" i="2" s="1"/>
  <c r="W2394" i="2" s="1"/>
  <c r="E2394" i="2"/>
  <c r="J2394" i="2" s="1"/>
  <c r="V2394" i="2" s="1"/>
  <c r="D2394" i="2"/>
  <c r="I2394" i="2" s="1"/>
  <c r="U2394" i="2" s="1"/>
  <c r="T2393" i="2"/>
  <c r="Q2393" i="2"/>
  <c r="P2393" i="2"/>
  <c r="S2393" i="2" s="1"/>
  <c r="H2393" i="2"/>
  <c r="O2393" i="2" s="1"/>
  <c r="R2393" i="2" s="1"/>
  <c r="F2393" i="2"/>
  <c r="K2393" i="2" s="1"/>
  <c r="W2393" i="2" s="1"/>
  <c r="E2393" i="2"/>
  <c r="J2393" i="2" s="1"/>
  <c r="V2393" i="2" s="1"/>
  <c r="D2393" i="2"/>
  <c r="I2393" i="2" s="1"/>
  <c r="U2393" i="2" s="1"/>
  <c r="Q2392" i="2"/>
  <c r="T2392" i="2" s="1"/>
  <c r="P2392" i="2"/>
  <c r="S2392" i="2" s="1"/>
  <c r="H2392" i="2"/>
  <c r="O2392" i="2" s="1"/>
  <c r="R2392" i="2" s="1"/>
  <c r="F2392" i="2"/>
  <c r="K2392" i="2" s="1"/>
  <c r="W2392" i="2" s="1"/>
  <c r="E2392" i="2"/>
  <c r="J2392" i="2" s="1"/>
  <c r="V2392" i="2" s="1"/>
  <c r="D2392" i="2"/>
  <c r="I2392" i="2" s="1"/>
  <c r="U2392" i="2" s="1"/>
  <c r="T2391" i="2"/>
  <c r="Q2391" i="2"/>
  <c r="P2391" i="2"/>
  <c r="S2391" i="2" s="1"/>
  <c r="H2391" i="2"/>
  <c r="O2391" i="2" s="1"/>
  <c r="R2391" i="2" s="1"/>
  <c r="F2391" i="2"/>
  <c r="K2391" i="2" s="1"/>
  <c r="W2391" i="2" s="1"/>
  <c r="E2391" i="2"/>
  <c r="J2391" i="2" s="1"/>
  <c r="V2391" i="2" s="1"/>
  <c r="D2391" i="2"/>
  <c r="I2391" i="2" s="1"/>
  <c r="U2391" i="2" s="1"/>
  <c r="Q2390" i="2"/>
  <c r="T2390" i="2" s="1"/>
  <c r="P2390" i="2"/>
  <c r="S2390" i="2" s="1"/>
  <c r="H2390" i="2"/>
  <c r="O2390" i="2" s="1"/>
  <c r="R2390" i="2" s="1"/>
  <c r="F2390" i="2"/>
  <c r="K2390" i="2" s="1"/>
  <c r="W2390" i="2" s="1"/>
  <c r="E2390" i="2"/>
  <c r="J2390" i="2" s="1"/>
  <c r="V2390" i="2" s="1"/>
  <c r="D2390" i="2"/>
  <c r="I2390" i="2" s="1"/>
  <c r="U2390" i="2" s="1"/>
  <c r="T2389" i="2"/>
  <c r="Q2389" i="2"/>
  <c r="P2389" i="2"/>
  <c r="S2389" i="2" s="1"/>
  <c r="H2389" i="2"/>
  <c r="O2389" i="2" s="1"/>
  <c r="R2389" i="2" s="1"/>
  <c r="F2389" i="2"/>
  <c r="K2389" i="2" s="1"/>
  <c r="W2389" i="2" s="1"/>
  <c r="E2389" i="2"/>
  <c r="J2389" i="2" s="1"/>
  <c r="V2389" i="2" s="1"/>
  <c r="D2389" i="2"/>
  <c r="I2389" i="2" s="1"/>
  <c r="U2389" i="2" s="1"/>
  <c r="Q2388" i="2"/>
  <c r="T2388" i="2" s="1"/>
  <c r="P2388" i="2"/>
  <c r="S2388" i="2" s="1"/>
  <c r="H2388" i="2"/>
  <c r="O2388" i="2" s="1"/>
  <c r="R2388" i="2" s="1"/>
  <c r="F2388" i="2"/>
  <c r="K2388" i="2" s="1"/>
  <c r="W2388" i="2" s="1"/>
  <c r="E2388" i="2"/>
  <c r="J2388" i="2" s="1"/>
  <c r="V2388" i="2" s="1"/>
  <c r="D2388" i="2"/>
  <c r="I2388" i="2" s="1"/>
  <c r="U2388" i="2" s="1"/>
  <c r="T2387" i="2"/>
  <c r="Q2387" i="2"/>
  <c r="P2387" i="2"/>
  <c r="S2387" i="2" s="1"/>
  <c r="H2387" i="2"/>
  <c r="O2387" i="2" s="1"/>
  <c r="R2387" i="2" s="1"/>
  <c r="F2387" i="2"/>
  <c r="K2387" i="2" s="1"/>
  <c r="W2387" i="2" s="1"/>
  <c r="E2387" i="2"/>
  <c r="J2387" i="2" s="1"/>
  <c r="V2387" i="2" s="1"/>
  <c r="D2387" i="2"/>
  <c r="I2387" i="2" s="1"/>
  <c r="U2387" i="2" s="1"/>
  <c r="Q2386" i="2"/>
  <c r="T2386" i="2" s="1"/>
  <c r="P2386" i="2"/>
  <c r="S2386" i="2" s="1"/>
  <c r="H2386" i="2"/>
  <c r="O2386" i="2" s="1"/>
  <c r="R2386" i="2" s="1"/>
  <c r="F2386" i="2"/>
  <c r="K2386" i="2" s="1"/>
  <c r="W2386" i="2" s="1"/>
  <c r="E2386" i="2"/>
  <c r="J2386" i="2" s="1"/>
  <c r="V2386" i="2" s="1"/>
  <c r="D2386" i="2"/>
  <c r="I2386" i="2" s="1"/>
  <c r="U2386" i="2" s="1"/>
  <c r="T2385" i="2"/>
  <c r="Q2385" i="2"/>
  <c r="P2385" i="2"/>
  <c r="S2385" i="2" s="1"/>
  <c r="H2385" i="2"/>
  <c r="O2385" i="2" s="1"/>
  <c r="R2385" i="2" s="1"/>
  <c r="F2385" i="2"/>
  <c r="K2385" i="2" s="1"/>
  <c r="W2385" i="2" s="1"/>
  <c r="E2385" i="2"/>
  <c r="J2385" i="2" s="1"/>
  <c r="V2385" i="2" s="1"/>
  <c r="D2385" i="2"/>
  <c r="I2385" i="2" s="1"/>
  <c r="U2385" i="2" s="1"/>
  <c r="Q2384" i="2"/>
  <c r="T2384" i="2" s="1"/>
  <c r="P2384" i="2"/>
  <c r="S2384" i="2" s="1"/>
  <c r="H2384" i="2"/>
  <c r="O2384" i="2" s="1"/>
  <c r="R2384" i="2" s="1"/>
  <c r="F2384" i="2"/>
  <c r="K2384" i="2" s="1"/>
  <c r="W2384" i="2" s="1"/>
  <c r="E2384" i="2"/>
  <c r="J2384" i="2" s="1"/>
  <c r="V2384" i="2" s="1"/>
  <c r="D2384" i="2"/>
  <c r="I2384" i="2" s="1"/>
  <c r="U2384" i="2" s="1"/>
  <c r="T2383" i="2"/>
  <c r="Q2383" i="2"/>
  <c r="P2383" i="2"/>
  <c r="S2383" i="2" s="1"/>
  <c r="H2383" i="2"/>
  <c r="O2383" i="2" s="1"/>
  <c r="R2383" i="2" s="1"/>
  <c r="F2383" i="2"/>
  <c r="K2383" i="2" s="1"/>
  <c r="W2383" i="2" s="1"/>
  <c r="E2383" i="2"/>
  <c r="J2383" i="2" s="1"/>
  <c r="V2383" i="2" s="1"/>
  <c r="D2383" i="2"/>
  <c r="I2383" i="2" s="1"/>
  <c r="U2383" i="2" s="1"/>
  <c r="Q2382" i="2"/>
  <c r="T2382" i="2" s="1"/>
  <c r="P2382" i="2"/>
  <c r="S2382" i="2" s="1"/>
  <c r="H2382" i="2"/>
  <c r="O2382" i="2" s="1"/>
  <c r="R2382" i="2" s="1"/>
  <c r="F2382" i="2"/>
  <c r="K2382" i="2" s="1"/>
  <c r="W2382" i="2" s="1"/>
  <c r="E2382" i="2"/>
  <c r="J2382" i="2" s="1"/>
  <c r="V2382" i="2" s="1"/>
  <c r="D2382" i="2"/>
  <c r="I2382" i="2" s="1"/>
  <c r="U2382" i="2" s="1"/>
  <c r="T2381" i="2"/>
  <c r="Q2381" i="2"/>
  <c r="P2381" i="2"/>
  <c r="S2381" i="2" s="1"/>
  <c r="H2381" i="2"/>
  <c r="O2381" i="2" s="1"/>
  <c r="R2381" i="2" s="1"/>
  <c r="F2381" i="2"/>
  <c r="K2381" i="2" s="1"/>
  <c r="W2381" i="2" s="1"/>
  <c r="E2381" i="2"/>
  <c r="J2381" i="2" s="1"/>
  <c r="V2381" i="2" s="1"/>
  <c r="D2381" i="2"/>
  <c r="I2381" i="2" s="1"/>
  <c r="U2381" i="2" s="1"/>
  <c r="Q2380" i="2"/>
  <c r="T2380" i="2" s="1"/>
  <c r="P2380" i="2"/>
  <c r="S2380" i="2" s="1"/>
  <c r="H2380" i="2"/>
  <c r="O2380" i="2" s="1"/>
  <c r="R2380" i="2" s="1"/>
  <c r="F2380" i="2"/>
  <c r="K2380" i="2" s="1"/>
  <c r="W2380" i="2" s="1"/>
  <c r="E2380" i="2"/>
  <c r="J2380" i="2" s="1"/>
  <c r="V2380" i="2" s="1"/>
  <c r="D2380" i="2"/>
  <c r="I2380" i="2" s="1"/>
  <c r="U2380" i="2" s="1"/>
  <c r="T2379" i="2"/>
  <c r="Q2379" i="2"/>
  <c r="P2379" i="2"/>
  <c r="S2379" i="2" s="1"/>
  <c r="H2379" i="2"/>
  <c r="O2379" i="2" s="1"/>
  <c r="R2379" i="2" s="1"/>
  <c r="F2379" i="2"/>
  <c r="K2379" i="2" s="1"/>
  <c r="W2379" i="2" s="1"/>
  <c r="E2379" i="2"/>
  <c r="J2379" i="2" s="1"/>
  <c r="V2379" i="2" s="1"/>
  <c r="D2379" i="2"/>
  <c r="I2379" i="2" s="1"/>
  <c r="U2379" i="2" s="1"/>
  <c r="Q2378" i="2"/>
  <c r="T2378" i="2" s="1"/>
  <c r="P2378" i="2"/>
  <c r="S2378" i="2" s="1"/>
  <c r="H2378" i="2"/>
  <c r="O2378" i="2" s="1"/>
  <c r="R2378" i="2" s="1"/>
  <c r="F2378" i="2"/>
  <c r="K2378" i="2" s="1"/>
  <c r="W2378" i="2" s="1"/>
  <c r="E2378" i="2"/>
  <c r="J2378" i="2" s="1"/>
  <c r="V2378" i="2" s="1"/>
  <c r="D2378" i="2"/>
  <c r="I2378" i="2" s="1"/>
  <c r="U2378" i="2" s="1"/>
  <c r="T2377" i="2"/>
  <c r="Q2377" i="2"/>
  <c r="P2377" i="2"/>
  <c r="S2377" i="2" s="1"/>
  <c r="H2377" i="2"/>
  <c r="O2377" i="2" s="1"/>
  <c r="R2377" i="2" s="1"/>
  <c r="F2377" i="2"/>
  <c r="K2377" i="2" s="1"/>
  <c r="W2377" i="2" s="1"/>
  <c r="E2377" i="2"/>
  <c r="J2377" i="2" s="1"/>
  <c r="V2377" i="2" s="1"/>
  <c r="D2377" i="2"/>
  <c r="I2377" i="2" s="1"/>
  <c r="U2377" i="2" s="1"/>
  <c r="Q2376" i="2"/>
  <c r="T2376" i="2" s="1"/>
  <c r="P2376" i="2"/>
  <c r="S2376" i="2" s="1"/>
  <c r="H2376" i="2"/>
  <c r="O2376" i="2" s="1"/>
  <c r="R2376" i="2" s="1"/>
  <c r="F2376" i="2"/>
  <c r="K2376" i="2" s="1"/>
  <c r="W2376" i="2" s="1"/>
  <c r="E2376" i="2"/>
  <c r="J2376" i="2" s="1"/>
  <c r="V2376" i="2" s="1"/>
  <c r="D2376" i="2"/>
  <c r="I2376" i="2" s="1"/>
  <c r="U2376" i="2" s="1"/>
  <c r="T2375" i="2"/>
  <c r="Q2375" i="2"/>
  <c r="P2375" i="2"/>
  <c r="S2375" i="2" s="1"/>
  <c r="H2375" i="2"/>
  <c r="O2375" i="2" s="1"/>
  <c r="R2375" i="2" s="1"/>
  <c r="F2375" i="2"/>
  <c r="K2375" i="2" s="1"/>
  <c r="W2375" i="2" s="1"/>
  <c r="E2375" i="2"/>
  <c r="J2375" i="2" s="1"/>
  <c r="V2375" i="2" s="1"/>
  <c r="D2375" i="2"/>
  <c r="I2375" i="2" s="1"/>
  <c r="U2375" i="2" s="1"/>
  <c r="Q2374" i="2"/>
  <c r="T2374" i="2" s="1"/>
  <c r="P2374" i="2"/>
  <c r="S2374" i="2" s="1"/>
  <c r="H2374" i="2"/>
  <c r="O2374" i="2" s="1"/>
  <c r="R2374" i="2" s="1"/>
  <c r="F2374" i="2"/>
  <c r="K2374" i="2" s="1"/>
  <c r="W2374" i="2" s="1"/>
  <c r="E2374" i="2"/>
  <c r="J2374" i="2" s="1"/>
  <c r="V2374" i="2" s="1"/>
  <c r="D2374" i="2"/>
  <c r="I2374" i="2" s="1"/>
  <c r="U2374" i="2" s="1"/>
  <c r="T2373" i="2"/>
  <c r="Q2373" i="2"/>
  <c r="P2373" i="2"/>
  <c r="S2373" i="2" s="1"/>
  <c r="H2373" i="2"/>
  <c r="O2373" i="2" s="1"/>
  <c r="R2373" i="2" s="1"/>
  <c r="F2373" i="2"/>
  <c r="K2373" i="2" s="1"/>
  <c r="W2373" i="2" s="1"/>
  <c r="E2373" i="2"/>
  <c r="J2373" i="2" s="1"/>
  <c r="V2373" i="2" s="1"/>
  <c r="D2373" i="2"/>
  <c r="I2373" i="2" s="1"/>
  <c r="U2373" i="2" s="1"/>
  <c r="Q2372" i="2"/>
  <c r="T2372" i="2" s="1"/>
  <c r="P2372" i="2"/>
  <c r="S2372" i="2" s="1"/>
  <c r="H2372" i="2"/>
  <c r="O2372" i="2" s="1"/>
  <c r="R2372" i="2" s="1"/>
  <c r="F2372" i="2"/>
  <c r="K2372" i="2" s="1"/>
  <c r="W2372" i="2" s="1"/>
  <c r="E2372" i="2"/>
  <c r="J2372" i="2" s="1"/>
  <c r="V2372" i="2" s="1"/>
  <c r="D2372" i="2"/>
  <c r="I2372" i="2" s="1"/>
  <c r="U2372" i="2" s="1"/>
  <c r="V2371" i="2"/>
  <c r="Q2371" i="2"/>
  <c r="T2371" i="2" s="1"/>
  <c r="P2371" i="2"/>
  <c r="S2371" i="2" s="1"/>
  <c r="H2371" i="2"/>
  <c r="O2371" i="2" s="1"/>
  <c r="R2371" i="2" s="1"/>
  <c r="F2371" i="2"/>
  <c r="K2371" i="2" s="1"/>
  <c r="W2371" i="2" s="1"/>
  <c r="E2371" i="2"/>
  <c r="J2371" i="2" s="1"/>
  <c r="D2371" i="2"/>
  <c r="I2371" i="2" s="1"/>
  <c r="U2371" i="2" s="1"/>
  <c r="V2370" i="2"/>
  <c r="O2370" i="2"/>
  <c r="R2370" i="2" s="1"/>
  <c r="K2370" i="2"/>
  <c r="W2370" i="2" s="1"/>
  <c r="H2370" i="2"/>
  <c r="F2370" i="2"/>
  <c r="E2370" i="2"/>
  <c r="J2370" i="2" s="1"/>
  <c r="D2370" i="2"/>
  <c r="I2370" i="2" s="1"/>
  <c r="U2370" i="2" s="1"/>
  <c r="H2369" i="2"/>
  <c r="F2369" i="2"/>
  <c r="K2369" i="2" s="1"/>
  <c r="W2369" i="2" s="1"/>
  <c r="E2369" i="2"/>
  <c r="D2369" i="2"/>
  <c r="V2368" i="2"/>
  <c r="O2368" i="2"/>
  <c r="R2368" i="2" s="1"/>
  <c r="K2368" i="2"/>
  <c r="W2368" i="2" s="1"/>
  <c r="H2368" i="2"/>
  <c r="F2368" i="2"/>
  <c r="E2368" i="2"/>
  <c r="J2368" i="2" s="1"/>
  <c r="D2368" i="2"/>
  <c r="I2368" i="2" s="1"/>
  <c r="U2368" i="2" s="1"/>
  <c r="H2367" i="2"/>
  <c r="F2367" i="2"/>
  <c r="K2367" i="2" s="1"/>
  <c r="W2367" i="2" s="1"/>
  <c r="E2367" i="2"/>
  <c r="D2367" i="2"/>
  <c r="V2366" i="2"/>
  <c r="O2366" i="2"/>
  <c r="R2366" i="2" s="1"/>
  <c r="K2366" i="2"/>
  <c r="W2366" i="2" s="1"/>
  <c r="H2366" i="2"/>
  <c r="F2366" i="2"/>
  <c r="E2366" i="2"/>
  <c r="J2366" i="2" s="1"/>
  <c r="D2366" i="2"/>
  <c r="I2366" i="2" s="1"/>
  <c r="U2366" i="2" s="1"/>
  <c r="H2365" i="2"/>
  <c r="F2365" i="2"/>
  <c r="K2365" i="2" s="1"/>
  <c r="W2365" i="2" s="1"/>
  <c r="E2365" i="2"/>
  <c r="D2365" i="2"/>
  <c r="V2364" i="2"/>
  <c r="O2364" i="2"/>
  <c r="R2364" i="2" s="1"/>
  <c r="K2364" i="2"/>
  <c r="W2364" i="2" s="1"/>
  <c r="H2364" i="2"/>
  <c r="F2364" i="2"/>
  <c r="E2364" i="2"/>
  <c r="J2364" i="2" s="1"/>
  <c r="D2364" i="2"/>
  <c r="I2364" i="2" s="1"/>
  <c r="U2364" i="2" s="1"/>
  <c r="H2363" i="2"/>
  <c r="F2363" i="2"/>
  <c r="K2363" i="2" s="1"/>
  <c r="W2363" i="2" s="1"/>
  <c r="E2363" i="2"/>
  <c r="D2363" i="2"/>
  <c r="V2362" i="2"/>
  <c r="O2362" i="2"/>
  <c r="R2362" i="2" s="1"/>
  <c r="K2362" i="2"/>
  <c r="W2362" i="2" s="1"/>
  <c r="H2362" i="2"/>
  <c r="F2362" i="2"/>
  <c r="E2362" i="2"/>
  <c r="J2362" i="2" s="1"/>
  <c r="D2362" i="2"/>
  <c r="I2362" i="2" s="1"/>
  <c r="U2362" i="2" s="1"/>
  <c r="H2361" i="2"/>
  <c r="F2361" i="2"/>
  <c r="K2361" i="2" s="1"/>
  <c r="W2361" i="2" s="1"/>
  <c r="E2361" i="2"/>
  <c r="D2361" i="2"/>
  <c r="V2360" i="2"/>
  <c r="O2360" i="2"/>
  <c r="R2360" i="2" s="1"/>
  <c r="K2360" i="2"/>
  <c r="W2360" i="2" s="1"/>
  <c r="H2360" i="2"/>
  <c r="F2360" i="2"/>
  <c r="E2360" i="2"/>
  <c r="J2360" i="2" s="1"/>
  <c r="D2360" i="2"/>
  <c r="I2360" i="2" s="1"/>
  <c r="U2360" i="2" s="1"/>
  <c r="H2359" i="2"/>
  <c r="F2359" i="2"/>
  <c r="K2359" i="2" s="1"/>
  <c r="W2359" i="2" s="1"/>
  <c r="E2359" i="2"/>
  <c r="D2359" i="2"/>
  <c r="H2358" i="2"/>
  <c r="P2358" i="2" s="1"/>
  <c r="S2358" i="2" s="1"/>
  <c r="F2358" i="2"/>
  <c r="E2358" i="2"/>
  <c r="D2358" i="2"/>
  <c r="W2357" i="2"/>
  <c r="S2357" i="2"/>
  <c r="R2357" i="2"/>
  <c r="O2357" i="2"/>
  <c r="K2357" i="2"/>
  <c r="J2357" i="2"/>
  <c r="V2357" i="2" s="1"/>
  <c r="H2357" i="2"/>
  <c r="P2357" i="2" s="1"/>
  <c r="F2357" i="2"/>
  <c r="E2357" i="2"/>
  <c r="D2357" i="2"/>
  <c r="I2357" i="2" s="1"/>
  <c r="U2357" i="2" s="1"/>
  <c r="S2356" i="2"/>
  <c r="O2356" i="2"/>
  <c r="R2356" i="2" s="1"/>
  <c r="K2356" i="2"/>
  <c r="W2356" i="2" s="1"/>
  <c r="H2356" i="2"/>
  <c r="P2356" i="2" s="1"/>
  <c r="F2356" i="2"/>
  <c r="E2356" i="2"/>
  <c r="J2356" i="2" s="1"/>
  <c r="V2356" i="2" s="1"/>
  <c r="D2356" i="2"/>
  <c r="O2355" i="2"/>
  <c r="R2355" i="2" s="1"/>
  <c r="H2355" i="2"/>
  <c r="P2355" i="2" s="1"/>
  <c r="S2355" i="2" s="1"/>
  <c r="F2355" i="2"/>
  <c r="K2355" i="2" s="1"/>
  <c r="W2355" i="2" s="1"/>
  <c r="E2355" i="2"/>
  <c r="D2355" i="2"/>
  <c r="H2354" i="2"/>
  <c r="P2354" i="2" s="1"/>
  <c r="S2354" i="2" s="1"/>
  <c r="F2354" i="2"/>
  <c r="E2354" i="2"/>
  <c r="D2354" i="2"/>
  <c r="W2353" i="2"/>
  <c r="S2353" i="2"/>
  <c r="R2353" i="2"/>
  <c r="O2353" i="2"/>
  <c r="K2353" i="2"/>
  <c r="J2353" i="2"/>
  <c r="V2353" i="2" s="1"/>
  <c r="H2353" i="2"/>
  <c r="P2353" i="2" s="1"/>
  <c r="F2353" i="2"/>
  <c r="E2353" i="2"/>
  <c r="D2353" i="2"/>
  <c r="I2353" i="2" s="1"/>
  <c r="U2353" i="2" s="1"/>
  <c r="H2352" i="2"/>
  <c r="P2352" i="2" s="1"/>
  <c r="S2352" i="2" s="1"/>
  <c r="F2352" i="2"/>
  <c r="K2352" i="2" s="1"/>
  <c r="W2352" i="2" s="1"/>
  <c r="E2352" i="2"/>
  <c r="J2352" i="2" s="1"/>
  <c r="V2352" i="2" s="1"/>
  <c r="D2352" i="2"/>
  <c r="I2352" i="2" s="1"/>
  <c r="U2352" i="2" s="1"/>
  <c r="H2351" i="2"/>
  <c r="P2351" i="2" s="1"/>
  <c r="S2351" i="2" s="1"/>
  <c r="F2351" i="2"/>
  <c r="K2351" i="2" s="1"/>
  <c r="W2351" i="2" s="1"/>
  <c r="E2351" i="2"/>
  <c r="J2351" i="2" s="1"/>
  <c r="V2351" i="2" s="1"/>
  <c r="D2351" i="2"/>
  <c r="I2351" i="2" s="1"/>
  <c r="U2351" i="2" s="1"/>
  <c r="H2350" i="2"/>
  <c r="P2350" i="2" s="1"/>
  <c r="S2350" i="2" s="1"/>
  <c r="F2350" i="2"/>
  <c r="K2350" i="2" s="1"/>
  <c r="W2350" i="2" s="1"/>
  <c r="E2350" i="2"/>
  <c r="J2350" i="2" s="1"/>
  <c r="V2350" i="2" s="1"/>
  <c r="D2350" i="2"/>
  <c r="I2350" i="2" s="1"/>
  <c r="U2350" i="2" s="1"/>
  <c r="H2349" i="2"/>
  <c r="F2349" i="2"/>
  <c r="K2349" i="2" s="1"/>
  <c r="W2349" i="2" s="1"/>
  <c r="E2349" i="2"/>
  <c r="D2349" i="2"/>
  <c r="H2348" i="2"/>
  <c r="F2348" i="2"/>
  <c r="K2348" i="2" s="1"/>
  <c r="W2348" i="2" s="1"/>
  <c r="E2348" i="2"/>
  <c r="J2348" i="2" s="1"/>
  <c r="V2348" i="2" s="1"/>
  <c r="D2348" i="2"/>
  <c r="O2347" i="2"/>
  <c r="R2347" i="2" s="1"/>
  <c r="H2347" i="2"/>
  <c r="F2347" i="2"/>
  <c r="K2347" i="2" s="1"/>
  <c r="W2347" i="2" s="1"/>
  <c r="E2347" i="2"/>
  <c r="J2347" i="2" s="1"/>
  <c r="V2347" i="2" s="1"/>
  <c r="D2347" i="2"/>
  <c r="I2347" i="2" s="1"/>
  <c r="U2347" i="2" s="1"/>
  <c r="H2346" i="2"/>
  <c r="F2346" i="2"/>
  <c r="E2346" i="2"/>
  <c r="D2346" i="2"/>
  <c r="H2345" i="2"/>
  <c r="F2345" i="2"/>
  <c r="K2345" i="2" s="1"/>
  <c r="W2345" i="2" s="1"/>
  <c r="E2345" i="2"/>
  <c r="D2345" i="2"/>
  <c r="H2344" i="2"/>
  <c r="F2344" i="2"/>
  <c r="K2344" i="2" s="1"/>
  <c r="W2344" i="2" s="1"/>
  <c r="E2344" i="2"/>
  <c r="J2344" i="2" s="1"/>
  <c r="V2344" i="2" s="1"/>
  <c r="D2344" i="2"/>
  <c r="O2343" i="2"/>
  <c r="R2343" i="2" s="1"/>
  <c r="H2343" i="2"/>
  <c r="F2343" i="2"/>
  <c r="K2343" i="2" s="1"/>
  <c r="W2343" i="2" s="1"/>
  <c r="E2343" i="2"/>
  <c r="J2343" i="2" s="1"/>
  <c r="V2343" i="2" s="1"/>
  <c r="D2343" i="2"/>
  <c r="I2343" i="2" s="1"/>
  <c r="U2343" i="2" s="1"/>
  <c r="H2342" i="2"/>
  <c r="F2342" i="2"/>
  <c r="E2342" i="2"/>
  <c r="D2342" i="2"/>
  <c r="H2341" i="2"/>
  <c r="F2341" i="2"/>
  <c r="K2341" i="2" s="1"/>
  <c r="W2341" i="2" s="1"/>
  <c r="E2341" i="2"/>
  <c r="D2341" i="2"/>
  <c r="H2340" i="2"/>
  <c r="F2340" i="2"/>
  <c r="K2340" i="2" s="1"/>
  <c r="W2340" i="2" s="1"/>
  <c r="E2340" i="2"/>
  <c r="J2340" i="2" s="1"/>
  <c r="V2340" i="2" s="1"/>
  <c r="D2340" i="2"/>
  <c r="O2339" i="2"/>
  <c r="R2339" i="2" s="1"/>
  <c r="H2339" i="2"/>
  <c r="F2339" i="2"/>
  <c r="K2339" i="2" s="1"/>
  <c r="W2339" i="2" s="1"/>
  <c r="E2339" i="2"/>
  <c r="J2339" i="2" s="1"/>
  <c r="V2339" i="2" s="1"/>
  <c r="D2339" i="2"/>
  <c r="I2339" i="2" s="1"/>
  <c r="U2339" i="2" s="1"/>
  <c r="H2338" i="2"/>
  <c r="F2338" i="2"/>
  <c r="E2338" i="2"/>
  <c r="D2338" i="2"/>
  <c r="H2337" i="2"/>
  <c r="F2337" i="2"/>
  <c r="K2337" i="2" s="1"/>
  <c r="W2337" i="2" s="1"/>
  <c r="E2337" i="2"/>
  <c r="D2337" i="2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Y2398" i="1"/>
  <c r="K2398" i="1"/>
  <c r="M2398" i="1" s="1"/>
  <c r="F2398" i="1"/>
  <c r="L2398" i="1" s="1"/>
  <c r="N2398" i="1" s="1"/>
  <c r="D2398" i="1"/>
  <c r="H2398" i="1" s="1"/>
  <c r="P2398" i="1" s="1"/>
  <c r="C2398" i="1"/>
  <c r="G2398" i="1" s="1"/>
  <c r="O2398" i="1" s="1"/>
  <c r="Y2397" i="1"/>
  <c r="K2397" i="1"/>
  <c r="M2397" i="1" s="1"/>
  <c r="F2397" i="1"/>
  <c r="L2397" i="1" s="1"/>
  <c r="N2397" i="1" s="1"/>
  <c r="D2397" i="1"/>
  <c r="H2397" i="1" s="1"/>
  <c r="P2397" i="1" s="1"/>
  <c r="C2397" i="1"/>
  <c r="G2397" i="1" s="1"/>
  <c r="O2397" i="1" s="1"/>
  <c r="Y2396" i="1"/>
  <c r="K2396" i="1"/>
  <c r="M2396" i="1" s="1"/>
  <c r="F2396" i="1"/>
  <c r="L2396" i="1" s="1"/>
  <c r="N2396" i="1" s="1"/>
  <c r="D2396" i="1"/>
  <c r="H2396" i="1" s="1"/>
  <c r="P2396" i="1" s="1"/>
  <c r="C2396" i="1"/>
  <c r="G2396" i="1" s="1"/>
  <c r="O2396" i="1" s="1"/>
  <c r="Y2395" i="1"/>
  <c r="K2395" i="1"/>
  <c r="M2395" i="1" s="1"/>
  <c r="F2395" i="1"/>
  <c r="L2395" i="1" s="1"/>
  <c r="N2395" i="1" s="1"/>
  <c r="D2395" i="1"/>
  <c r="H2395" i="1" s="1"/>
  <c r="P2395" i="1" s="1"/>
  <c r="C2395" i="1"/>
  <c r="G2395" i="1" s="1"/>
  <c r="O2395" i="1" s="1"/>
  <c r="Y2394" i="1"/>
  <c r="K2394" i="1"/>
  <c r="M2394" i="1" s="1"/>
  <c r="F2394" i="1"/>
  <c r="L2394" i="1" s="1"/>
  <c r="N2394" i="1" s="1"/>
  <c r="D2394" i="1"/>
  <c r="H2394" i="1" s="1"/>
  <c r="P2394" i="1" s="1"/>
  <c r="C2394" i="1"/>
  <c r="G2394" i="1" s="1"/>
  <c r="O2394" i="1" s="1"/>
  <c r="Y2393" i="1"/>
  <c r="K2393" i="1"/>
  <c r="M2393" i="1" s="1"/>
  <c r="F2393" i="1"/>
  <c r="L2393" i="1" s="1"/>
  <c r="N2393" i="1" s="1"/>
  <c r="D2393" i="1"/>
  <c r="H2393" i="1" s="1"/>
  <c r="P2393" i="1" s="1"/>
  <c r="C2393" i="1"/>
  <c r="G2393" i="1" s="1"/>
  <c r="O2393" i="1" s="1"/>
  <c r="Y2392" i="1"/>
  <c r="K2392" i="1"/>
  <c r="M2392" i="1" s="1"/>
  <c r="F2392" i="1"/>
  <c r="L2392" i="1" s="1"/>
  <c r="N2392" i="1" s="1"/>
  <c r="D2392" i="1"/>
  <c r="H2392" i="1" s="1"/>
  <c r="P2392" i="1" s="1"/>
  <c r="C2392" i="1"/>
  <c r="G2392" i="1" s="1"/>
  <c r="O2392" i="1" s="1"/>
  <c r="Y2391" i="1"/>
  <c r="K2391" i="1"/>
  <c r="M2391" i="1" s="1"/>
  <c r="F2391" i="1"/>
  <c r="L2391" i="1" s="1"/>
  <c r="N2391" i="1" s="1"/>
  <c r="D2391" i="1"/>
  <c r="H2391" i="1" s="1"/>
  <c r="P2391" i="1" s="1"/>
  <c r="C2391" i="1"/>
  <c r="G2391" i="1" s="1"/>
  <c r="O2391" i="1" s="1"/>
  <c r="Y2390" i="1"/>
  <c r="K2390" i="1"/>
  <c r="M2390" i="1" s="1"/>
  <c r="H2390" i="1"/>
  <c r="P2390" i="1" s="1"/>
  <c r="F2390" i="1"/>
  <c r="L2390" i="1" s="1"/>
  <c r="N2390" i="1" s="1"/>
  <c r="D2390" i="1"/>
  <c r="C2390" i="1"/>
  <c r="G2390" i="1" s="1"/>
  <c r="O2390" i="1" s="1"/>
  <c r="Y2389" i="1"/>
  <c r="K2389" i="1"/>
  <c r="M2389" i="1" s="1"/>
  <c r="H2389" i="1"/>
  <c r="P2389" i="1" s="1"/>
  <c r="F2389" i="1"/>
  <c r="L2389" i="1" s="1"/>
  <c r="N2389" i="1" s="1"/>
  <c r="D2389" i="1"/>
  <c r="C2389" i="1"/>
  <c r="G2389" i="1" s="1"/>
  <c r="O2389" i="1" s="1"/>
  <c r="Y2388" i="1"/>
  <c r="K2388" i="1"/>
  <c r="M2388" i="1" s="1"/>
  <c r="H2388" i="1"/>
  <c r="P2388" i="1" s="1"/>
  <c r="F2388" i="1"/>
  <c r="L2388" i="1" s="1"/>
  <c r="N2388" i="1" s="1"/>
  <c r="D2388" i="1"/>
  <c r="C2388" i="1"/>
  <c r="G2388" i="1" s="1"/>
  <c r="O2388" i="1" s="1"/>
  <c r="Y2387" i="1"/>
  <c r="K2387" i="1"/>
  <c r="M2387" i="1" s="1"/>
  <c r="H2387" i="1"/>
  <c r="P2387" i="1" s="1"/>
  <c r="F2387" i="1"/>
  <c r="L2387" i="1" s="1"/>
  <c r="N2387" i="1" s="1"/>
  <c r="D2387" i="1"/>
  <c r="C2387" i="1"/>
  <c r="G2387" i="1" s="1"/>
  <c r="O2387" i="1" s="1"/>
  <c r="Y2386" i="1"/>
  <c r="K2386" i="1"/>
  <c r="M2386" i="1" s="1"/>
  <c r="H2386" i="1"/>
  <c r="P2386" i="1" s="1"/>
  <c r="F2386" i="1"/>
  <c r="L2386" i="1" s="1"/>
  <c r="N2386" i="1" s="1"/>
  <c r="D2386" i="1"/>
  <c r="C2386" i="1"/>
  <c r="G2386" i="1" s="1"/>
  <c r="O2386" i="1" s="1"/>
  <c r="Y2385" i="1"/>
  <c r="K2385" i="1"/>
  <c r="M2385" i="1" s="1"/>
  <c r="H2385" i="1"/>
  <c r="P2385" i="1" s="1"/>
  <c r="F2385" i="1"/>
  <c r="L2385" i="1" s="1"/>
  <c r="N2385" i="1" s="1"/>
  <c r="D2385" i="1"/>
  <c r="C2385" i="1"/>
  <c r="G2385" i="1" s="1"/>
  <c r="O2385" i="1" s="1"/>
  <c r="Y2384" i="1"/>
  <c r="K2384" i="1"/>
  <c r="M2384" i="1" s="1"/>
  <c r="H2384" i="1"/>
  <c r="P2384" i="1" s="1"/>
  <c r="F2384" i="1"/>
  <c r="L2384" i="1" s="1"/>
  <c r="N2384" i="1" s="1"/>
  <c r="D2384" i="1"/>
  <c r="C2384" i="1"/>
  <c r="G2384" i="1" s="1"/>
  <c r="O2384" i="1" s="1"/>
  <c r="Y2383" i="1"/>
  <c r="L2383" i="1"/>
  <c r="N2383" i="1" s="1"/>
  <c r="K2383" i="1"/>
  <c r="M2383" i="1" s="1"/>
  <c r="F2383" i="1"/>
  <c r="D2383" i="1"/>
  <c r="H2383" i="1" s="1"/>
  <c r="P2383" i="1" s="1"/>
  <c r="C2383" i="1"/>
  <c r="G2383" i="1" s="1"/>
  <c r="O2383" i="1" s="1"/>
  <c r="Y2382" i="1"/>
  <c r="H2382" i="1"/>
  <c r="P2382" i="1" s="1"/>
  <c r="F2382" i="1"/>
  <c r="D2382" i="1"/>
  <c r="C2382" i="1"/>
  <c r="Y2381" i="1"/>
  <c r="L2381" i="1"/>
  <c r="N2381" i="1" s="1"/>
  <c r="K2381" i="1"/>
  <c r="M2381" i="1" s="1"/>
  <c r="F2381" i="1"/>
  <c r="D2381" i="1"/>
  <c r="H2381" i="1" s="1"/>
  <c r="P2381" i="1" s="1"/>
  <c r="C2381" i="1"/>
  <c r="G2381" i="1" s="1"/>
  <c r="O2381" i="1" s="1"/>
  <c r="Y2380" i="1"/>
  <c r="H2380" i="1"/>
  <c r="P2380" i="1" s="1"/>
  <c r="F2380" i="1"/>
  <c r="D2380" i="1"/>
  <c r="C2380" i="1"/>
  <c r="Y2379" i="1"/>
  <c r="L2379" i="1"/>
  <c r="N2379" i="1" s="1"/>
  <c r="K2379" i="1"/>
  <c r="M2379" i="1" s="1"/>
  <c r="F2379" i="1"/>
  <c r="D2379" i="1"/>
  <c r="H2379" i="1" s="1"/>
  <c r="P2379" i="1" s="1"/>
  <c r="C2379" i="1"/>
  <c r="G2379" i="1" s="1"/>
  <c r="O2379" i="1" s="1"/>
  <c r="Y2378" i="1"/>
  <c r="H2378" i="1"/>
  <c r="P2378" i="1" s="1"/>
  <c r="F2378" i="1"/>
  <c r="D2378" i="1"/>
  <c r="C2378" i="1"/>
  <c r="Y2377" i="1"/>
  <c r="L2377" i="1"/>
  <c r="N2377" i="1" s="1"/>
  <c r="K2377" i="1"/>
  <c r="M2377" i="1" s="1"/>
  <c r="F2377" i="1"/>
  <c r="D2377" i="1"/>
  <c r="H2377" i="1" s="1"/>
  <c r="P2377" i="1" s="1"/>
  <c r="C2377" i="1"/>
  <c r="G2377" i="1" s="1"/>
  <c r="O2377" i="1" s="1"/>
  <c r="Y2376" i="1"/>
  <c r="H2376" i="1"/>
  <c r="P2376" i="1" s="1"/>
  <c r="F2376" i="1"/>
  <c r="D2376" i="1"/>
  <c r="C2376" i="1"/>
  <c r="Y2375" i="1"/>
  <c r="L2375" i="1"/>
  <c r="N2375" i="1" s="1"/>
  <c r="K2375" i="1"/>
  <c r="M2375" i="1" s="1"/>
  <c r="F2375" i="1"/>
  <c r="D2375" i="1"/>
  <c r="H2375" i="1" s="1"/>
  <c r="P2375" i="1" s="1"/>
  <c r="C2375" i="1"/>
  <c r="G2375" i="1" s="1"/>
  <c r="O2375" i="1" s="1"/>
  <c r="Y2374" i="1"/>
  <c r="H2374" i="1"/>
  <c r="P2374" i="1" s="1"/>
  <c r="F2374" i="1"/>
  <c r="D2374" i="1"/>
  <c r="C2374" i="1"/>
  <c r="Y2373" i="1"/>
  <c r="L2373" i="1"/>
  <c r="N2373" i="1" s="1"/>
  <c r="K2373" i="1"/>
  <c r="M2373" i="1" s="1"/>
  <c r="F2373" i="1"/>
  <c r="D2373" i="1"/>
  <c r="H2373" i="1" s="1"/>
  <c r="P2373" i="1" s="1"/>
  <c r="C2373" i="1"/>
  <c r="G2373" i="1" s="1"/>
  <c r="O2373" i="1" s="1"/>
  <c r="Y2372" i="1"/>
  <c r="H2372" i="1"/>
  <c r="P2372" i="1" s="1"/>
  <c r="F2372" i="1"/>
  <c r="D2372" i="1"/>
  <c r="C2372" i="1"/>
  <c r="Y2371" i="1"/>
  <c r="L2371" i="1"/>
  <c r="N2371" i="1" s="1"/>
  <c r="K2371" i="1"/>
  <c r="M2371" i="1" s="1"/>
  <c r="F2371" i="1"/>
  <c r="D2371" i="1"/>
  <c r="H2371" i="1" s="1"/>
  <c r="P2371" i="1" s="1"/>
  <c r="C2371" i="1"/>
  <c r="G2371" i="1" s="1"/>
  <c r="O2371" i="1" s="1"/>
  <c r="Y2370" i="1"/>
  <c r="H2370" i="1"/>
  <c r="P2370" i="1" s="1"/>
  <c r="F2370" i="1"/>
  <c r="D2370" i="1"/>
  <c r="C2370" i="1"/>
  <c r="Y2369" i="1"/>
  <c r="L2369" i="1"/>
  <c r="N2369" i="1" s="1"/>
  <c r="K2369" i="1"/>
  <c r="M2369" i="1" s="1"/>
  <c r="F2369" i="1"/>
  <c r="D2369" i="1"/>
  <c r="H2369" i="1" s="1"/>
  <c r="P2369" i="1" s="1"/>
  <c r="C2369" i="1"/>
  <c r="G2369" i="1" s="1"/>
  <c r="O2369" i="1" s="1"/>
  <c r="Y2368" i="1"/>
  <c r="H2368" i="1"/>
  <c r="P2368" i="1" s="1"/>
  <c r="F2368" i="1"/>
  <c r="D2368" i="1"/>
  <c r="C2368" i="1"/>
  <c r="Y2367" i="1"/>
  <c r="L2367" i="1"/>
  <c r="N2367" i="1" s="1"/>
  <c r="K2367" i="1"/>
  <c r="M2367" i="1" s="1"/>
  <c r="F2367" i="1"/>
  <c r="D2367" i="1"/>
  <c r="H2367" i="1" s="1"/>
  <c r="P2367" i="1" s="1"/>
  <c r="C2367" i="1"/>
  <c r="G2367" i="1" s="1"/>
  <c r="O2367" i="1" s="1"/>
  <c r="Y2366" i="1"/>
  <c r="H2366" i="1"/>
  <c r="P2366" i="1" s="1"/>
  <c r="F2366" i="1"/>
  <c r="D2366" i="1"/>
  <c r="C2366" i="1"/>
  <c r="Y2365" i="1"/>
  <c r="L2365" i="1"/>
  <c r="N2365" i="1" s="1"/>
  <c r="K2365" i="1"/>
  <c r="M2365" i="1" s="1"/>
  <c r="F2365" i="1"/>
  <c r="D2365" i="1"/>
  <c r="H2365" i="1" s="1"/>
  <c r="P2365" i="1" s="1"/>
  <c r="C2365" i="1"/>
  <c r="G2365" i="1" s="1"/>
  <c r="O2365" i="1" s="1"/>
  <c r="Y2364" i="1"/>
  <c r="H2364" i="1"/>
  <c r="P2364" i="1" s="1"/>
  <c r="F2364" i="1"/>
  <c r="D2364" i="1"/>
  <c r="C2364" i="1"/>
  <c r="Y2363" i="1"/>
  <c r="L2363" i="1"/>
  <c r="N2363" i="1" s="1"/>
  <c r="K2363" i="1"/>
  <c r="M2363" i="1" s="1"/>
  <c r="F2363" i="1"/>
  <c r="D2363" i="1"/>
  <c r="H2363" i="1" s="1"/>
  <c r="P2363" i="1" s="1"/>
  <c r="C2363" i="1"/>
  <c r="G2363" i="1" s="1"/>
  <c r="O2363" i="1" s="1"/>
  <c r="Y2362" i="1"/>
  <c r="H2362" i="1"/>
  <c r="P2362" i="1" s="1"/>
  <c r="F2362" i="1"/>
  <c r="D2362" i="1"/>
  <c r="C2362" i="1"/>
  <c r="Y2361" i="1"/>
  <c r="L2361" i="1"/>
  <c r="N2361" i="1" s="1"/>
  <c r="K2361" i="1"/>
  <c r="M2361" i="1" s="1"/>
  <c r="F2361" i="1"/>
  <c r="D2361" i="1"/>
  <c r="H2361" i="1" s="1"/>
  <c r="P2361" i="1" s="1"/>
  <c r="C2361" i="1"/>
  <c r="G2361" i="1" s="1"/>
  <c r="O2361" i="1" s="1"/>
  <c r="Y2360" i="1"/>
  <c r="H2360" i="1"/>
  <c r="P2360" i="1" s="1"/>
  <c r="F2360" i="1"/>
  <c r="D2360" i="1"/>
  <c r="C2360" i="1"/>
  <c r="Y2359" i="1"/>
  <c r="L2359" i="1"/>
  <c r="N2359" i="1" s="1"/>
  <c r="K2359" i="1"/>
  <c r="M2359" i="1" s="1"/>
  <c r="F2359" i="1"/>
  <c r="D2359" i="1"/>
  <c r="H2359" i="1" s="1"/>
  <c r="P2359" i="1" s="1"/>
  <c r="C2359" i="1"/>
  <c r="G2359" i="1" s="1"/>
  <c r="O2359" i="1" s="1"/>
  <c r="Y2358" i="1"/>
  <c r="H2358" i="1"/>
  <c r="P2358" i="1" s="1"/>
  <c r="F2358" i="1"/>
  <c r="D2358" i="1"/>
  <c r="C2358" i="1"/>
  <c r="Y2357" i="1"/>
  <c r="L2357" i="1"/>
  <c r="N2357" i="1" s="1"/>
  <c r="K2357" i="1"/>
  <c r="M2357" i="1" s="1"/>
  <c r="F2357" i="1"/>
  <c r="D2357" i="1"/>
  <c r="H2357" i="1" s="1"/>
  <c r="P2357" i="1" s="1"/>
  <c r="C2357" i="1"/>
  <c r="G2357" i="1" s="1"/>
  <c r="O2357" i="1" s="1"/>
  <c r="Y2356" i="1"/>
  <c r="K2356" i="1"/>
  <c r="M2356" i="1" s="1"/>
  <c r="H2356" i="1"/>
  <c r="P2356" i="1" s="1"/>
  <c r="G2356" i="1"/>
  <c r="O2356" i="1" s="1"/>
  <c r="F2356" i="1"/>
  <c r="L2356" i="1" s="1"/>
  <c r="N2356" i="1" s="1"/>
  <c r="D2356" i="1"/>
  <c r="C2356" i="1"/>
  <c r="Y2355" i="1"/>
  <c r="M2355" i="1"/>
  <c r="K2355" i="1"/>
  <c r="H2355" i="1"/>
  <c r="P2355" i="1" s="1"/>
  <c r="F2355" i="1"/>
  <c r="L2355" i="1" s="1"/>
  <c r="N2355" i="1" s="1"/>
  <c r="D2355" i="1"/>
  <c r="C2355" i="1"/>
  <c r="G2355" i="1" s="1"/>
  <c r="O2355" i="1" s="1"/>
  <c r="Y2354" i="1"/>
  <c r="N2354" i="1"/>
  <c r="M2354" i="1"/>
  <c r="K2354" i="1"/>
  <c r="H2354" i="1"/>
  <c r="P2354" i="1" s="1"/>
  <c r="G2354" i="1"/>
  <c r="O2354" i="1" s="1"/>
  <c r="F2354" i="1"/>
  <c r="L2354" i="1" s="1"/>
  <c r="D2354" i="1"/>
  <c r="C2354" i="1"/>
  <c r="Y2353" i="1"/>
  <c r="M2353" i="1"/>
  <c r="K2353" i="1"/>
  <c r="H2353" i="1"/>
  <c r="P2353" i="1" s="1"/>
  <c r="F2353" i="1"/>
  <c r="L2353" i="1" s="1"/>
  <c r="N2353" i="1" s="1"/>
  <c r="D2353" i="1"/>
  <c r="C2353" i="1"/>
  <c r="G2353" i="1" s="1"/>
  <c r="O2353" i="1" s="1"/>
  <c r="Y2352" i="1"/>
  <c r="N2352" i="1"/>
  <c r="M2352" i="1"/>
  <c r="K2352" i="1"/>
  <c r="H2352" i="1"/>
  <c r="P2352" i="1" s="1"/>
  <c r="G2352" i="1"/>
  <c r="O2352" i="1" s="1"/>
  <c r="F2352" i="1"/>
  <c r="L2352" i="1" s="1"/>
  <c r="D2352" i="1"/>
  <c r="C2352" i="1"/>
  <c r="Y2351" i="1"/>
  <c r="M2351" i="1"/>
  <c r="K2351" i="1"/>
  <c r="H2351" i="1"/>
  <c r="P2351" i="1" s="1"/>
  <c r="F2351" i="1"/>
  <c r="L2351" i="1" s="1"/>
  <c r="N2351" i="1" s="1"/>
  <c r="D2351" i="1"/>
  <c r="C2351" i="1"/>
  <c r="G2351" i="1" s="1"/>
  <c r="O2351" i="1" s="1"/>
  <c r="Y2350" i="1"/>
  <c r="N2350" i="1"/>
  <c r="M2350" i="1"/>
  <c r="K2350" i="1"/>
  <c r="H2350" i="1"/>
  <c r="P2350" i="1" s="1"/>
  <c r="G2350" i="1"/>
  <c r="O2350" i="1" s="1"/>
  <c r="F2350" i="1"/>
  <c r="L2350" i="1" s="1"/>
  <c r="D2350" i="1"/>
  <c r="C2350" i="1"/>
  <c r="Y2349" i="1"/>
  <c r="M2349" i="1"/>
  <c r="K2349" i="1"/>
  <c r="H2349" i="1"/>
  <c r="P2349" i="1" s="1"/>
  <c r="F2349" i="1"/>
  <c r="L2349" i="1" s="1"/>
  <c r="N2349" i="1" s="1"/>
  <c r="D2349" i="1"/>
  <c r="C2349" i="1"/>
  <c r="G2349" i="1" s="1"/>
  <c r="O2349" i="1" s="1"/>
  <c r="Y2348" i="1"/>
  <c r="N2348" i="1"/>
  <c r="M2348" i="1"/>
  <c r="K2348" i="1"/>
  <c r="H2348" i="1"/>
  <c r="P2348" i="1" s="1"/>
  <c r="G2348" i="1"/>
  <c r="O2348" i="1" s="1"/>
  <c r="F2348" i="1"/>
  <c r="L2348" i="1" s="1"/>
  <c r="D2348" i="1"/>
  <c r="C2348" i="1"/>
  <c r="Y2347" i="1"/>
  <c r="M2347" i="1"/>
  <c r="K2347" i="1"/>
  <c r="H2347" i="1"/>
  <c r="P2347" i="1" s="1"/>
  <c r="F2347" i="1"/>
  <c r="L2347" i="1" s="1"/>
  <c r="N2347" i="1" s="1"/>
  <c r="D2347" i="1"/>
  <c r="C2347" i="1"/>
  <c r="G2347" i="1" s="1"/>
  <c r="O2347" i="1" s="1"/>
  <c r="Y2346" i="1"/>
  <c r="N2346" i="1"/>
  <c r="M2346" i="1"/>
  <c r="K2346" i="1"/>
  <c r="H2346" i="1"/>
  <c r="P2346" i="1" s="1"/>
  <c r="G2346" i="1"/>
  <c r="O2346" i="1" s="1"/>
  <c r="F2346" i="1"/>
  <c r="L2346" i="1" s="1"/>
  <c r="D2346" i="1"/>
  <c r="C2346" i="1"/>
  <c r="Y2345" i="1"/>
  <c r="M2345" i="1"/>
  <c r="K2345" i="1"/>
  <c r="H2345" i="1"/>
  <c r="P2345" i="1" s="1"/>
  <c r="F2345" i="1"/>
  <c r="L2345" i="1" s="1"/>
  <c r="N2345" i="1" s="1"/>
  <c r="D2345" i="1"/>
  <c r="C2345" i="1"/>
  <c r="G2345" i="1" s="1"/>
  <c r="O2345" i="1" s="1"/>
  <c r="Y2344" i="1"/>
  <c r="M2344" i="1"/>
  <c r="K2344" i="1"/>
  <c r="H2344" i="1"/>
  <c r="P2344" i="1" s="1"/>
  <c r="F2344" i="1"/>
  <c r="L2344" i="1" s="1"/>
  <c r="N2344" i="1" s="1"/>
  <c r="D2344" i="1"/>
  <c r="C2344" i="1"/>
  <c r="G2344" i="1" s="1"/>
  <c r="O2344" i="1" s="1"/>
  <c r="Y2343" i="1"/>
  <c r="M2343" i="1"/>
  <c r="K2343" i="1"/>
  <c r="H2343" i="1"/>
  <c r="P2343" i="1" s="1"/>
  <c r="F2343" i="1"/>
  <c r="L2343" i="1" s="1"/>
  <c r="N2343" i="1" s="1"/>
  <c r="D2343" i="1"/>
  <c r="C2343" i="1"/>
  <c r="G2343" i="1" s="1"/>
  <c r="O2343" i="1" s="1"/>
  <c r="Y2342" i="1"/>
  <c r="H2342" i="1"/>
  <c r="P2342" i="1" s="1"/>
  <c r="F2342" i="1"/>
  <c r="L2342" i="1" s="1"/>
  <c r="N2342" i="1" s="1"/>
  <c r="D2342" i="1"/>
  <c r="C2342" i="1"/>
  <c r="G2342" i="1" s="1"/>
  <c r="O2342" i="1" s="1"/>
  <c r="Y2341" i="1"/>
  <c r="H2341" i="1"/>
  <c r="P2341" i="1" s="1"/>
  <c r="F2341" i="1"/>
  <c r="L2341" i="1" s="1"/>
  <c r="N2341" i="1" s="1"/>
  <c r="D2341" i="1"/>
  <c r="C2341" i="1"/>
  <c r="G2341" i="1" s="1"/>
  <c r="O2341" i="1" s="1"/>
  <c r="Y2340" i="1"/>
  <c r="H2340" i="1"/>
  <c r="P2340" i="1" s="1"/>
  <c r="F2340" i="1"/>
  <c r="L2340" i="1" s="1"/>
  <c r="N2340" i="1" s="1"/>
  <c r="D2340" i="1"/>
  <c r="C2340" i="1"/>
  <c r="G2340" i="1" s="1"/>
  <c r="O2340" i="1" s="1"/>
  <c r="Y2339" i="1"/>
  <c r="H2339" i="1"/>
  <c r="P2339" i="1" s="1"/>
  <c r="F2339" i="1"/>
  <c r="L2339" i="1" s="1"/>
  <c r="N2339" i="1" s="1"/>
  <c r="D2339" i="1"/>
  <c r="C2339" i="1"/>
  <c r="G2339" i="1" s="1"/>
  <c r="O2339" i="1" s="1"/>
  <c r="Y2338" i="1"/>
  <c r="H2338" i="1"/>
  <c r="P2338" i="1" s="1"/>
  <c r="F2338" i="1"/>
  <c r="L2338" i="1" s="1"/>
  <c r="N2338" i="1" s="1"/>
  <c r="D2338" i="1"/>
  <c r="C2338" i="1"/>
  <c r="G2338" i="1" s="1"/>
  <c r="O2338" i="1" s="1"/>
  <c r="Y2337" i="1"/>
  <c r="H2337" i="1"/>
  <c r="P2337" i="1" s="1"/>
  <c r="F2337" i="1"/>
  <c r="L2337" i="1" s="1"/>
  <c r="N2337" i="1" s="1"/>
  <c r="D2337" i="1"/>
  <c r="C2337" i="1"/>
  <c r="G2337" i="1" s="1"/>
  <c r="O2337" i="1" s="1"/>
  <c r="Q2338" i="2" l="1"/>
  <c r="T2338" i="2" s="1"/>
  <c r="P2338" i="2"/>
  <c r="S2338" i="2" s="1"/>
  <c r="P2342" i="2"/>
  <c r="S2342" i="2" s="1"/>
  <c r="Q2342" i="2"/>
  <c r="T2342" i="2" s="1"/>
  <c r="P2346" i="2"/>
  <c r="S2346" i="2" s="1"/>
  <c r="Q2346" i="2"/>
  <c r="T2346" i="2" s="1"/>
  <c r="P2337" i="2"/>
  <c r="S2337" i="2" s="1"/>
  <c r="Q2337" i="2"/>
  <c r="T2337" i="2" s="1"/>
  <c r="I2338" i="2"/>
  <c r="U2338" i="2" s="1"/>
  <c r="O2338" i="2"/>
  <c r="R2338" i="2" s="1"/>
  <c r="P2341" i="2"/>
  <c r="S2341" i="2" s="1"/>
  <c r="Q2341" i="2"/>
  <c r="T2341" i="2" s="1"/>
  <c r="I2342" i="2"/>
  <c r="U2342" i="2" s="1"/>
  <c r="O2342" i="2"/>
  <c r="R2342" i="2" s="1"/>
  <c r="P2345" i="2"/>
  <c r="S2345" i="2" s="1"/>
  <c r="Q2345" i="2"/>
  <c r="T2345" i="2" s="1"/>
  <c r="I2346" i="2"/>
  <c r="U2346" i="2" s="1"/>
  <c r="O2346" i="2"/>
  <c r="R2346" i="2" s="1"/>
  <c r="P2349" i="2"/>
  <c r="S2349" i="2" s="1"/>
  <c r="Q2349" i="2"/>
  <c r="T2349" i="2" s="1"/>
  <c r="I2337" i="2"/>
  <c r="U2337" i="2" s="1"/>
  <c r="O2337" i="2"/>
  <c r="R2337" i="2" s="1"/>
  <c r="J2338" i="2"/>
  <c r="V2338" i="2" s="1"/>
  <c r="P2340" i="2"/>
  <c r="S2340" i="2" s="1"/>
  <c r="Q2340" i="2"/>
  <c r="T2340" i="2" s="1"/>
  <c r="I2341" i="2"/>
  <c r="U2341" i="2" s="1"/>
  <c r="O2341" i="2"/>
  <c r="R2341" i="2" s="1"/>
  <c r="J2342" i="2"/>
  <c r="V2342" i="2" s="1"/>
  <c r="Q2344" i="2"/>
  <c r="T2344" i="2" s="1"/>
  <c r="P2344" i="2"/>
  <c r="S2344" i="2" s="1"/>
  <c r="I2345" i="2"/>
  <c r="U2345" i="2" s="1"/>
  <c r="O2345" i="2"/>
  <c r="R2345" i="2" s="1"/>
  <c r="J2346" i="2"/>
  <c r="V2346" i="2" s="1"/>
  <c r="P2348" i="2"/>
  <c r="S2348" i="2" s="1"/>
  <c r="Q2348" i="2"/>
  <c r="T2348" i="2" s="1"/>
  <c r="I2349" i="2"/>
  <c r="U2349" i="2" s="1"/>
  <c r="O2349" i="2"/>
  <c r="R2349" i="2" s="1"/>
  <c r="J2337" i="2"/>
  <c r="V2337" i="2" s="1"/>
  <c r="K2338" i="2"/>
  <c r="W2338" i="2" s="1"/>
  <c r="Q2339" i="2"/>
  <c r="T2339" i="2" s="1"/>
  <c r="P2339" i="2"/>
  <c r="S2339" i="2" s="1"/>
  <c r="I2340" i="2"/>
  <c r="U2340" i="2" s="1"/>
  <c r="O2340" i="2"/>
  <c r="R2340" i="2" s="1"/>
  <c r="J2341" i="2"/>
  <c r="V2341" i="2" s="1"/>
  <c r="K2342" i="2"/>
  <c r="W2342" i="2" s="1"/>
  <c r="Q2343" i="2"/>
  <c r="T2343" i="2" s="1"/>
  <c r="P2343" i="2"/>
  <c r="S2343" i="2" s="1"/>
  <c r="I2344" i="2"/>
  <c r="U2344" i="2" s="1"/>
  <c r="O2344" i="2"/>
  <c r="R2344" i="2" s="1"/>
  <c r="J2345" i="2"/>
  <c r="V2345" i="2" s="1"/>
  <c r="K2346" i="2"/>
  <c r="W2346" i="2" s="1"/>
  <c r="P2347" i="2"/>
  <c r="S2347" i="2" s="1"/>
  <c r="Q2347" i="2"/>
  <c r="T2347" i="2" s="1"/>
  <c r="I2348" i="2"/>
  <c r="U2348" i="2" s="1"/>
  <c r="O2348" i="2"/>
  <c r="R2348" i="2" s="1"/>
  <c r="J2349" i="2"/>
  <c r="V2349" i="2" s="1"/>
  <c r="O2350" i="2"/>
  <c r="R2350" i="2" s="1"/>
  <c r="Q2358" i="2"/>
  <c r="T2358" i="2" s="1"/>
  <c r="J2354" i="2"/>
  <c r="V2354" i="2" s="1"/>
  <c r="Q2355" i="2"/>
  <c r="T2355" i="2" s="1"/>
  <c r="I2358" i="2"/>
  <c r="U2358" i="2" s="1"/>
  <c r="Q2359" i="2"/>
  <c r="T2359" i="2" s="1"/>
  <c r="P2359" i="2"/>
  <c r="S2359" i="2" s="1"/>
  <c r="Q2361" i="2"/>
  <c r="T2361" i="2" s="1"/>
  <c r="P2361" i="2"/>
  <c r="S2361" i="2" s="1"/>
  <c r="Q2365" i="2"/>
  <c r="T2365" i="2" s="1"/>
  <c r="P2365" i="2"/>
  <c r="S2365" i="2" s="1"/>
  <c r="Q2367" i="2"/>
  <c r="T2367" i="2" s="1"/>
  <c r="P2367" i="2"/>
  <c r="S2367" i="2" s="1"/>
  <c r="Q2369" i="2"/>
  <c r="T2369" i="2" s="1"/>
  <c r="P2369" i="2"/>
  <c r="S2369" i="2" s="1"/>
  <c r="Q2350" i="2"/>
  <c r="T2350" i="2" s="1"/>
  <c r="Q2351" i="2"/>
  <c r="T2351" i="2" s="1"/>
  <c r="Q2352" i="2"/>
  <c r="T2352" i="2" s="1"/>
  <c r="K2354" i="2"/>
  <c r="W2354" i="2" s="1"/>
  <c r="I2355" i="2"/>
  <c r="U2355" i="2" s="1"/>
  <c r="J2355" i="2"/>
  <c r="V2355" i="2" s="1"/>
  <c r="Q2356" i="2"/>
  <c r="T2356" i="2" s="1"/>
  <c r="K2358" i="2"/>
  <c r="W2358" i="2" s="1"/>
  <c r="I2359" i="2"/>
  <c r="U2359" i="2" s="1"/>
  <c r="I2361" i="2"/>
  <c r="U2361" i="2" s="1"/>
  <c r="I2363" i="2"/>
  <c r="U2363" i="2" s="1"/>
  <c r="I2365" i="2"/>
  <c r="U2365" i="2" s="1"/>
  <c r="I2367" i="2"/>
  <c r="U2367" i="2" s="1"/>
  <c r="I2369" i="2"/>
  <c r="U2369" i="2" s="1"/>
  <c r="O2351" i="2"/>
  <c r="R2351" i="2" s="1"/>
  <c r="O2352" i="2"/>
  <c r="R2352" i="2" s="1"/>
  <c r="Q2354" i="2"/>
  <c r="T2354" i="2" s="1"/>
  <c r="I2354" i="2"/>
  <c r="U2354" i="2" s="1"/>
  <c r="J2358" i="2"/>
  <c r="V2358" i="2" s="1"/>
  <c r="Q2363" i="2"/>
  <c r="T2363" i="2" s="1"/>
  <c r="P2363" i="2"/>
  <c r="S2363" i="2" s="1"/>
  <c r="Q2353" i="2"/>
  <c r="T2353" i="2" s="1"/>
  <c r="O2354" i="2"/>
  <c r="R2354" i="2" s="1"/>
  <c r="I2356" i="2"/>
  <c r="U2356" i="2" s="1"/>
  <c r="Q2357" i="2"/>
  <c r="T2357" i="2" s="1"/>
  <c r="O2358" i="2"/>
  <c r="R2358" i="2" s="1"/>
  <c r="J2359" i="2"/>
  <c r="V2359" i="2" s="1"/>
  <c r="O2359" i="2"/>
  <c r="R2359" i="2" s="1"/>
  <c r="Q2360" i="2"/>
  <c r="T2360" i="2" s="1"/>
  <c r="P2360" i="2"/>
  <c r="S2360" i="2" s="1"/>
  <c r="J2361" i="2"/>
  <c r="V2361" i="2" s="1"/>
  <c r="O2361" i="2"/>
  <c r="R2361" i="2" s="1"/>
  <c r="Q2362" i="2"/>
  <c r="T2362" i="2" s="1"/>
  <c r="P2362" i="2"/>
  <c r="S2362" i="2" s="1"/>
  <c r="J2363" i="2"/>
  <c r="V2363" i="2" s="1"/>
  <c r="O2363" i="2"/>
  <c r="R2363" i="2" s="1"/>
  <c r="Q2364" i="2"/>
  <c r="T2364" i="2" s="1"/>
  <c r="P2364" i="2"/>
  <c r="S2364" i="2" s="1"/>
  <c r="J2365" i="2"/>
  <c r="V2365" i="2" s="1"/>
  <c r="O2365" i="2"/>
  <c r="R2365" i="2" s="1"/>
  <c r="Q2366" i="2"/>
  <c r="T2366" i="2" s="1"/>
  <c r="P2366" i="2"/>
  <c r="S2366" i="2" s="1"/>
  <c r="J2367" i="2"/>
  <c r="V2367" i="2" s="1"/>
  <c r="O2367" i="2"/>
  <c r="R2367" i="2" s="1"/>
  <c r="Q2368" i="2"/>
  <c r="T2368" i="2" s="1"/>
  <c r="P2368" i="2"/>
  <c r="S2368" i="2" s="1"/>
  <c r="J2369" i="2"/>
  <c r="V2369" i="2" s="1"/>
  <c r="O2369" i="2"/>
  <c r="R2369" i="2" s="1"/>
  <c r="Q2370" i="2"/>
  <c r="T2370" i="2" s="1"/>
  <c r="P2370" i="2"/>
  <c r="S2370" i="2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L2360" i="1"/>
  <c r="N2360" i="1" s="1"/>
  <c r="K2360" i="1"/>
  <c r="M2360" i="1" s="1"/>
  <c r="L2364" i="1"/>
  <c r="N2364" i="1" s="1"/>
  <c r="K2364" i="1"/>
  <c r="M2364" i="1" s="1"/>
  <c r="L2368" i="1"/>
  <c r="N2368" i="1" s="1"/>
  <c r="K2368" i="1"/>
  <c r="M2368" i="1" s="1"/>
  <c r="L2372" i="1"/>
  <c r="N2372" i="1" s="1"/>
  <c r="K2372" i="1"/>
  <c r="M2372" i="1" s="1"/>
  <c r="L2376" i="1"/>
  <c r="N2376" i="1" s="1"/>
  <c r="K2376" i="1"/>
  <c r="M2376" i="1" s="1"/>
  <c r="L2380" i="1"/>
  <c r="N2380" i="1" s="1"/>
  <c r="K2380" i="1"/>
  <c r="M2380" i="1" s="1"/>
  <c r="L2358" i="1"/>
  <c r="N2358" i="1" s="1"/>
  <c r="K2358" i="1"/>
  <c r="M2358" i="1" s="1"/>
  <c r="L2362" i="1"/>
  <c r="N2362" i="1" s="1"/>
  <c r="K2362" i="1"/>
  <c r="M2362" i="1" s="1"/>
  <c r="L2366" i="1"/>
  <c r="N2366" i="1" s="1"/>
  <c r="K2366" i="1"/>
  <c r="M2366" i="1" s="1"/>
  <c r="L2370" i="1"/>
  <c r="N2370" i="1" s="1"/>
  <c r="K2370" i="1"/>
  <c r="M2370" i="1" s="1"/>
  <c r="L2374" i="1"/>
  <c r="N2374" i="1" s="1"/>
  <c r="K2374" i="1"/>
  <c r="M2374" i="1" s="1"/>
  <c r="L2378" i="1"/>
  <c r="N2378" i="1" s="1"/>
  <c r="K2378" i="1"/>
  <c r="M2378" i="1" s="1"/>
  <c r="L2382" i="1"/>
  <c r="N2382" i="1" s="1"/>
  <c r="K2382" i="1"/>
  <c r="M2382" i="1" s="1"/>
  <c r="G2358" i="1"/>
  <c r="O2358" i="1" s="1"/>
  <c r="G2360" i="1"/>
  <c r="O2360" i="1" s="1"/>
  <c r="G2362" i="1"/>
  <c r="O2362" i="1" s="1"/>
  <c r="G2364" i="1"/>
  <c r="O2364" i="1" s="1"/>
  <c r="G2366" i="1"/>
  <c r="O2366" i="1" s="1"/>
  <c r="G2368" i="1"/>
  <c r="O2368" i="1" s="1"/>
  <c r="G2370" i="1"/>
  <c r="O2370" i="1" s="1"/>
  <c r="G2372" i="1"/>
  <c r="O2372" i="1" s="1"/>
  <c r="G2374" i="1"/>
  <c r="O2374" i="1" s="1"/>
  <c r="G2376" i="1"/>
  <c r="O2376" i="1" s="1"/>
  <c r="G2378" i="1"/>
  <c r="O2378" i="1" s="1"/>
  <c r="G2380" i="1"/>
  <c r="O2380" i="1" s="1"/>
  <c r="G2382" i="1"/>
  <c r="O2382" i="1" s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F2336" i="1"/>
  <c r="L2336" i="1" s="1"/>
  <c r="N2336" i="1" s="1"/>
  <c r="D2336" i="1"/>
  <c r="H2336" i="1" s="1"/>
  <c r="P2336" i="1" s="1"/>
  <c r="C2336" i="1"/>
  <c r="G2336" i="1" s="1"/>
  <c r="O2336" i="1" s="1"/>
  <c r="K2335" i="1"/>
  <c r="M2335" i="1" s="1"/>
  <c r="F2335" i="1"/>
  <c r="L2335" i="1" s="1"/>
  <c r="N2335" i="1" s="1"/>
  <c r="D2335" i="1"/>
  <c r="H2335" i="1" s="1"/>
  <c r="P2335" i="1" s="1"/>
  <c r="C2335" i="1"/>
  <c r="G2335" i="1" s="1"/>
  <c r="O2335" i="1" s="1"/>
  <c r="H2334" i="1"/>
  <c r="P2334" i="1" s="1"/>
  <c r="F2334" i="1"/>
  <c r="L2334" i="1" s="1"/>
  <c r="N2334" i="1" s="1"/>
  <c r="D2334" i="1"/>
  <c r="C2334" i="1"/>
  <c r="G2334" i="1" s="1"/>
  <c r="O2334" i="1" s="1"/>
  <c r="G2333" i="1"/>
  <c r="O2333" i="1" s="1"/>
  <c r="F2333" i="1"/>
  <c r="L2333" i="1" s="1"/>
  <c r="N2333" i="1" s="1"/>
  <c r="D2333" i="1"/>
  <c r="H2333" i="1" s="1"/>
  <c r="P2333" i="1" s="1"/>
  <c r="C2333" i="1"/>
  <c r="F2332" i="1"/>
  <c r="L2332" i="1" s="1"/>
  <c r="N2332" i="1" s="1"/>
  <c r="D2332" i="1"/>
  <c r="H2332" i="1" s="1"/>
  <c r="P2332" i="1" s="1"/>
  <c r="C2332" i="1"/>
  <c r="G2332" i="1" s="1"/>
  <c r="O2332" i="1" s="1"/>
  <c r="K2331" i="1"/>
  <c r="M2331" i="1" s="1"/>
  <c r="F2331" i="1"/>
  <c r="L2331" i="1" s="1"/>
  <c r="N2331" i="1" s="1"/>
  <c r="D2331" i="1"/>
  <c r="H2331" i="1" s="1"/>
  <c r="P2331" i="1" s="1"/>
  <c r="C2331" i="1"/>
  <c r="G2331" i="1" s="1"/>
  <c r="O2331" i="1" s="1"/>
  <c r="H2330" i="1"/>
  <c r="P2330" i="1" s="1"/>
  <c r="F2330" i="1"/>
  <c r="L2330" i="1" s="1"/>
  <c r="N2330" i="1" s="1"/>
  <c r="D2330" i="1"/>
  <c r="C2330" i="1"/>
  <c r="G2330" i="1" s="1"/>
  <c r="O2330" i="1" s="1"/>
  <c r="M2329" i="1"/>
  <c r="K2329" i="1"/>
  <c r="G2329" i="1"/>
  <c r="O2329" i="1" s="1"/>
  <c r="F2329" i="1"/>
  <c r="L2329" i="1" s="1"/>
  <c r="N2329" i="1" s="1"/>
  <c r="D2329" i="1"/>
  <c r="H2329" i="1" s="1"/>
  <c r="P2329" i="1" s="1"/>
  <c r="C2329" i="1"/>
  <c r="F2328" i="1"/>
  <c r="L2328" i="1" s="1"/>
  <c r="N2328" i="1" s="1"/>
  <c r="D2328" i="1"/>
  <c r="C2328" i="1"/>
  <c r="G2328" i="1" s="1"/>
  <c r="O2328" i="1" s="1"/>
  <c r="O2327" i="1"/>
  <c r="K2327" i="1"/>
  <c r="M2327" i="1" s="1"/>
  <c r="G2327" i="1"/>
  <c r="F2327" i="1"/>
  <c r="L2327" i="1" s="1"/>
  <c r="N2327" i="1" s="1"/>
  <c r="D2327" i="1"/>
  <c r="H2327" i="1" s="1"/>
  <c r="P2327" i="1" s="1"/>
  <c r="C2327" i="1"/>
  <c r="H2326" i="1"/>
  <c r="P2326" i="1" s="1"/>
  <c r="F2326" i="1"/>
  <c r="L2326" i="1" s="1"/>
  <c r="N2326" i="1" s="1"/>
  <c r="D2326" i="1"/>
  <c r="C2326" i="1"/>
  <c r="G2326" i="1" s="1"/>
  <c r="O2326" i="1" s="1"/>
  <c r="M2325" i="1"/>
  <c r="K2325" i="1"/>
  <c r="G2325" i="1"/>
  <c r="O2325" i="1" s="1"/>
  <c r="F2325" i="1"/>
  <c r="L2325" i="1" s="1"/>
  <c r="N2325" i="1" s="1"/>
  <c r="D2325" i="1"/>
  <c r="H2325" i="1" s="1"/>
  <c r="P2325" i="1" s="1"/>
  <c r="C2325" i="1"/>
  <c r="F2324" i="1"/>
  <c r="L2324" i="1" s="1"/>
  <c r="N2324" i="1" s="1"/>
  <c r="D2324" i="1"/>
  <c r="C2324" i="1"/>
  <c r="G2324" i="1" s="1"/>
  <c r="O2324" i="1" s="1"/>
  <c r="O2323" i="1"/>
  <c r="K2323" i="1"/>
  <c r="M2323" i="1" s="1"/>
  <c r="G2323" i="1"/>
  <c r="F2323" i="1"/>
  <c r="L2323" i="1" s="1"/>
  <c r="N2323" i="1" s="1"/>
  <c r="D2323" i="1"/>
  <c r="H2323" i="1" s="1"/>
  <c r="P2323" i="1" s="1"/>
  <c r="C2323" i="1"/>
  <c r="H2322" i="1"/>
  <c r="P2322" i="1" s="1"/>
  <c r="F2322" i="1"/>
  <c r="L2322" i="1" s="1"/>
  <c r="N2322" i="1" s="1"/>
  <c r="D2322" i="1"/>
  <c r="C2322" i="1"/>
  <c r="G2322" i="1" s="1"/>
  <c r="O2322" i="1" s="1"/>
  <c r="M2321" i="1"/>
  <c r="K2321" i="1"/>
  <c r="G2321" i="1"/>
  <c r="O2321" i="1" s="1"/>
  <c r="F2321" i="1"/>
  <c r="L2321" i="1" s="1"/>
  <c r="N2321" i="1" s="1"/>
  <c r="D2321" i="1"/>
  <c r="H2321" i="1" s="1"/>
  <c r="P2321" i="1" s="1"/>
  <c r="C2321" i="1"/>
  <c r="F2320" i="1"/>
  <c r="L2320" i="1" s="1"/>
  <c r="N2320" i="1" s="1"/>
  <c r="D2320" i="1"/>
  <c r="H2320" i="1" s="1"/>
  <c r="P2320" i="1" s="1"/>
  <c r="C2320" i="1"/>
  <c r="G2320" i="1" s="1"/>
  <c r="O2320" i="1" s="1"/>
  <c r="K2319" i="1"/>
  <c r="M2319" i="1" s="1"/>
  <c r="F2319" i="1"/>
  <c r="L2319" i="1" s="1"/>
  <c r="N2319" i="1" s="1"/>
  <c r="D2319" i="1"/>
  <c r="H2319" i="1" s="1"/>
  <c r="P2319" i="1" s="1"/>
  <c r="C2319" i="1"/>
  <c r="G2319" i="1" s="1"/>
  <c r="O2319" i="1" s="1"/>
  <c r="H2318" i="1"/>
  <c r="P2318" i="1" s="1"/>
  <c r="F2318" i="1"/>
  <c r="L2318" i="1" s="1"/>
  <c r="N2318" i="1" s="1"/>
  <c r="D2318" i="1"/>
  <c r="C2318" i="1"/>
  <c r="G2318" i="1" s="1"/>
  <c r="O2318" i="1" s="1"/>
  <c r="G2317" i="1"/>
  <c r="O2317" i="1" s="1"/>
  <c r="F2317" i="1"/>
  <c r="L2317" i="1" s="1"/>
  <c r="N2317" i="1" s="1"/>
  <c r="D2317" i="1"/>
  <c r="H2317" i="1" s="1"/>
  <c r="P2317" i="1" s="1"/>
  <c r="C2317" i="1"/>
  <c r="F2316" i="1"/>
  <c r="L2316" i="1" s="1"/>
  <c r="N2316" i="1" s="1"/>
  <c r="D2316" i="1"/>
  <c r="H2316" i="1" s="1"/>
  <c r="P2316" i="1" s="1"/>
  <c r="C2316" i="1"/>
  <c r="G2316" i="1" s="1"/>
  <c r="O2316" i="1" s="1"/>
  <c r="K2315" i="1"/>
  <c r="M2315" i="1" s="1"/>
  <c r="F2315" i="1"/>
  <c r="L2315" i="1" s="1"/>
  <c r="N2315" i="1" s="1"/>
  <c r="D2315" i="1"/>
  <c r="H2315" i="1" s="1"/>
  <c r="P2315" i="1" s="1"/>
  <c r="C2315" i="1"/>
  <c r="G2315" i="1" s="1"/>
  <c r="O2315" i="1" s="1"/>
  <c r="H2314" i="1"/>
  <c r="P2314" i="1" s="1"/>
  <c r="F2314" i="1"/>
  <c r="L2314" i="1" s="1"/>
  <c r="N2314" i="1" s="1"/>
  <c r="D2314" i="1"/>
  <c r="C2314" i="1"/>
  <c r="G2314" i="1" s="1"/>
  <c r="O2314" i="1" s="1"/>
  <c r="G2313" i="1"/>
  <c r="O2313" i="1" s="1"/>
  <c r="F2313" i="1"/>
  <c r="L2313" i="1" s="1"/>
  <c r="N2313" i="1" s="1"/>
  <c r="D2313" i="1"/>
  <c r="H2313" i="1" s="1"/>
  <c r="P2313" i="1" s="1"/>
  <c r="C2313" i="1"/>
  <c r="F2312" i="1"/>
  <c r="L2312" i="1" s="1"/>
  <c r="N2312" i="1" s="1"/>
  <c r="D2312" i="1"/>
  <c r="H2312" i="1" s="1"/>
  <c r="P2312" i="1" s="1"/>
  <c r="C2312" i="1"/>
  <c r="G2312" i="1" s="1"/>
  <c r="O2312" i="1" s="1"/>
  <c r="K2311" i="1"/>
  <c r="M2311" i="1" s="1"/>
  <c r="F2311" i="1"/>
  <c r="L2311" i="1" s="1"/>
  <c r="N2311" i="1" s="1"/>
  <c r="D2311" i="1"/>
  <c r="H2311" i="1" s="1"/>
  <c r="P2311" i="1" s="1"/>
  <c r="C2311" i="1"/>
  <c r="G2311" i="1" s="1"/>
  <c r="O2311" i="1" s="1"/>
  <c r="H2310" i="1"/>
  <c r="P2310" i="1" s="1"/>
  <c r="F2310" i="1"/>
  <c r="L2310" i="1" s="1"/>
  <c r="N2310" i="1" s="1"/>
  <c r="D2310" i="1"/>
  <c r="C2310" i="1"/>
  <c r="G2310" i="1" s="1"/>
  <c r="O2310" i="1" s="1"/>
  <c r="G2309" i="1"/>
  <c r="O2309" i="1" s="1"/>
  <c r="F2309" i="1"/>
  <c r="L2309" i="1" s="1"/>
  <c r="N2309" i="1" s="1"/>
  <c r="D2309" i="1"/>
  <c r="H2309" i="1" s="1"/>
  <c r="P2309" i="1" s="1"/>
  <c r="C2309" i="1"/>
  <c r="F2308" i="1"/>
  <c r="L2308" i="1" s="1"/>
  <c r="N2308" i="1" s="1"/>
  <c r="D2308" i="1"/>
  <c r="H2308" i="1" s="1"/>
  <c r="P2308" i="1" s="1"/>
  <c r="C2308" i="1"/>
  <c r="K2307" i="1"/>
  <c r="M2307" i="1" s="1"/>
  <c r="F2307" i="1"/>
  <c r="L2307" i="1" s="1"/>
  <c r="N2307" i="1" s="1"/>
  <c r="D2307" i="1"/>
  <c r="H2307" i="1" s="1"/>
  <c r="P2307" i="1" s="1"/>
  <c r="C2307" i="1"/>
  <c r="G2307" i="1" s="1"/>
  <c r="O2307" i="1" s="1"/>
  <c r="K2306" i="1"/>
  <c r="M2306" i="1" s="1"/>
  <c r="H2306" i="1"/>
  <c r="P2306" i="1" s="1"/>
  <c r="F2306" i="1"/>
  <c r="L2306" i="1" s="1"/>
  <c r="N2306" i="1" s="1"/>
  <c r="D2306" i="1"/>
  <c r="C2306" i="1"/>
  <c r="G2306" i="1" s="1"/>
  <c r="O2306" i="1" s="1"/>
  <c r="H2305" i="1"/>
  <c r="P2305" i="1" s="1"/>
  <c r="G2305" i="1"/>
  <c r="O2305" i="1" s="1"/>
  <c r="F2305" i="1"/>
  <c r="L2305" i="1" s="1"/>
  <c r="N2305" i="1" s="1"/>
  <c r="D2305" i="1"/>
  <c r="C2305" i="1"/>
  <c r="F2304" i="1"/>
  <c r="L2304" i="1" s="1"/>
  <c r="N2304" i="1" s="1"/>
  <c r="D2304" i="1"/>
  <c r="H2304" i="1" s="1"/>
  <c r="P2304" i="1" s="1"/>
  <c r="C2304" i="1"/>
  <c r="K2303" i="1"/>
  <c r="M2303" i="1" s="1"/>
  <c r="F2303" i="1"/>
  <c r="L2303" i="1" s="1"/>
  <c r="N2303" i="1" s="1"/>
  <c r="D2303" i="1"/>
  <c r="H2303" i="1" s="1"/>
  <c r="P2303" i="1" s="1"/>
  <c r="C2303" i="1"/>
  <c r="G2303" i="1" s="1"/>
  <c r="O2303" i="1" s="1"/>
  <c r="K2302" i="1"/>
  <c r="M2302" i="1" s="1"/>
  <c r="H2302" i="1"/>
  <c r="P2302" i="1" s="1"/>
  <c r="F2302" i="1"/>
  <c r="L2302" i="1" s="1"/>
  <c r="N2302" i="1" s="1"/>
  <c r="D2302" i="1"/>
  <c r="C2302" i="1"/>
  <c r="G2302" i="1" s="1"/>
  <c r="O2302" i="1" s="1"/>
  <c r="H2301" i="1"/>
  <c r="P2301" i="1" s="1"/>
  <c r="F2301" i="1"/>
  <c r="L2301" i="1" s="1"/>
  <c r="N2301" i="1" s="1"/>
  <c r="D2301" i="1"/>
  <c r="C2301" i="1"/>
  <c r="G2301" i="1" s="1"/>
  <c r="O2301" i="1" s="1"/>
  <c r="F2300" i="1"/>
  <c r="L2300" i="1" s="1"/>
  <c r="N2300" i="1" s="1"/>
  <c r="D2300" i="1"/>
  <c r="C2300" i="1"/>
  <c r="F2299" i="1"/>
  <c r="K2299" i="1" s="1"/>
  <c r="M2299" i="1" s="1"/>
  <c r="D2299" i="1"/>
  <c r="H2299" i="1" s="1"/>
  <c r="P2299" i="1" s="1"/>
  <c r="C2299" i="1"/>
  <c r="K2298" i="1"/>
  <c r="M2298" i="1" s="1"/>
  <c r="F2298" i="1"/>
  <c r="L2298" i="1" s="1"/>
  <c r="N2298" i="1" s="1"/>
  <c r="D2298" i="1"/>
  <c r="H2298" i="1" s="1"/>
  <c r="P2298" i="1" s="1"/>
  <c r="C2298" i="1"/>
  <c r="G2298" i="1" s="1"/>
  <c r="O2298" i="1" s="1"/>
  <c r="M2297" i="1"/>
  <c r="K2297" i="1"/>
  <c r="H2297" i="1"/>
  <c r="P2297" i="1" s="1"/>
  <c r="G2297" i="1"/>
  <c r="O2297" i="1" s="1"/>
  <c r="F2297" i="1"/>
  <c r="L2297" i="1" s="1"/>
  <c r="N2297" i="1" s="1"/>
  <c r="D2297" i="1"/>
  <c r="C2297" i="1"/>
  <c r="F2296" i="1"/>
  <c r="K2296" i="1" s="1"/>
  <c r="M2296" i="1" s="1"/>
  <c r="D2296" i="1"/>
  <c r="C2296" i="1"/>
  <c r="G2295" i="1"/>
  <c r="O2295" i="1" s="1"/>
  <c r="F2295" i="1"/>
  <c r="L2295" i="1" s="1"/>
  <c r="N2295" i="1" s="1"/>
  <c r="D2295" i="1"/>
  <c r="C2295" i="1"/>
  <c r="K2294" i="1"/>
  <c r="M2294" i="1" s="1"/>
  <c r="F2294" i="1"/>
  <c r="L2294" i="1" s="1"/>
  <c r="N2294" i="1" s="1"/>
  <c r="D2294" i="1"/>
  <c r="H2294" i="1" s="1"/>
  <c r="P2294" i="1" s="1"/>
  <c r="C2294" i="1"/>
  <c r="G2294" i="1" s="1"/>
  <c r="O2294" i="1" s="1"/>
  <c r="H2293" i="1"/>
  <c r="P2293" i="1" s="1"/>
  <c r="F2293" i="1"/>
  <c r="L2293" i="1" s="1"/>
  <c r="N2293" i="1" s="1"/>
  <c r="D2293" i="1"/>
  <c r="C2293" i="1"/>
  <c r="G2293" i="1" s="1"/>
  <c r="O2293" i="1" s="1"/>
  <c r="G2292" i="1"/>
  <c r="O2292" i="1" s="1"/>
  <c r="F2292" i="1"/>
  <c r="L2292" i="1" s="1"/>
  <c r="N2292" i="1" s="1"/>
  <c r="D2292" i="1"/>
  <c r="H2292" i="1" s="1"/>
  <c r="P2292" i="1" s="1"/>
  <c r="C2292" i="1"/>
  <c r="F2291" i="1"/>
  <c r="L2291" i="1" s="1"/>
  <c r="N2291" i="1" s="1"/>
  <c r="D2291" i="1"/>
  <c r="H2291" i="1" s="1"/>
  <c r="P2291" i="1" s="1"/>
  <c r="C2291" i="1"/>
  <c r="G2291" i="1" s="1"/>
  <c r="O2291" i="1" s="1"/>
  <c r="K2290" i="1"/>
  <c r="M2290" i="1" s="1"/>
  <c r="F2290" i="1"/>
  <c r="L2290" i="1" s="1"/>
  <c r="N2290" i="1" s="1"/>
  <c r="D2290" i="1"/>
  <c r="H2290" i="1" s="1"/>
  <c r="P2290" i="1" s="1"/>
  <c r="C2290" i="1"/>
  <c r="G2290" i="1" s="1"/>
  <c r="O2290" i="1" s="1"/>
  <c r="H2289" i="1"/>
  <c r="P2289" i="1" s="1"/>
  <c r="F2289" i="1"/>
  <c r="L2289" i="1" s="1"/>
  <c r="N2289" i="1" s="1"/>
  <c r="D2289" i="1"/>
  <c r="C2289" i="1"/>
  <c r="G2289" i="1" s="1"/>
  <c r="O2289" i="1" s="1"/>
  <c r="G2288" i="1"/>
  <c r="O2288" i="1" s="1"/>
  <c r="F2288" i="1"/>
  <c r="L2288" i="1" s="1"/>
  <c r="N2288" i="1" s="1"/>
  <c r="D2288" i="1"/>
  <c r="H2288" i="1" s="1"/>
  <c r="P2288" i="1" s="1"/>
  <c r="C2288" i="1"/>
  <c r="F2287" i="1"/>
  <c r="D2287" i="1"/>
  <c r="C2287" i="1"/>
  <c r="K2286" i="1"/>
  <c r="M2286" i="1" s="1"/>
  <c r="F2286" i="1"/>
  <c r="L2286" i="1" s="1"/>
  <c r="N2286" i="1" s="1"/>
  <c r="D2286" i="1"/>
  <c r="H2286" i="1" s="1"/>
  <c r="P2286" i="1" s="1"/>
  <c r="C2286" i="1"/>
  <c r="G2286" i="1" s="1"/>
  <c r="O2286" i="1" s="1"/>
  <c r="N2285" i="1"/>
  <c r="H2285" i="1"/>
  <c r="P2285" i="1" s="1"/>
  <c r="F2285" i="1"/>
  <c r="L2285" i="1" s="1"/>
  <c r="D2285" i="1"/>
  <c r="C2285" i="1"/>
  <c r="G2285" i="1" s="1"/>
  <c r="O2285" i="1" s="1"/>
  <c r="G2284" i="1"/>
  <c r="O2284" i="1" s="1"/>
  <c r="F2284" i="1"/>
  <c r="L2284" i="1" s="1"/>
  <c r="N2284" i="1" s="1"/>
  <c r="D2284" i="1"/>
  <c r="H2284" i="1" s="1"/>
  <c r="P2284" i="1" s="1"/>
  <c r="C2284" i="1"/>
  <c r="F2283" i="1"/>
  <c r="D2283" i="1"/>
  <c r="C2283" i="1"/>
  <c r="O2282" i="1"/>
  <c r="N2282" i="1"/>
  <c r="K2282" i="1"/>
  <c r="M2282" i="1" s="1"/>
  <c r="F2282" i="1"/>
  <c r="L2282" i="1" s="1"/>
  <c r="D2282" i="1"/>
  <c r="H2282" i="1" s="1"/>
  <c r="P2282" i="1" s="1"/>
  <c r="C2282" i="1"/>
  <c r="G2282" i="1" s="1"/>
  <c r="H2281" i="1"/>
  <c r="P2281" i="1" s="1"/>
  <c r="F2281" i="1"/>
  <c r="L2281" i="1" s="1"/>
  <c r="N2281" i="1" s="1"/>
  <c r="D2281" i="1"/>
  <c r="C2281" i="1"/>
  <c r="G2281" i="1" s="1"/>
  <c r="O2281" i="1" s="1"/>
  <c r="L2280" i="1"/>
  <c r="N2280" i="1" s="1"/>
  <c r="G2280" i="1"/>
  <c r="O2280" i="1" s="1"/>
  <c r="F2280" i="1"/>
  <c r="K2280" i="1" s="1"/>
  <c r="M2280" i="1" s="1"/>
  <c r="D2280" i="1"/>
  <c r="C2280" i="1"/>
  <c r="F2279" i="1"/>
  <c r="D2279" i="1"/>
  <c r="C2279" i="1"/>
  <c r="O2278" i="1"/>
  <c r="N2278" i="1"/>
  <c r="K2278" i="1"/>
  <c r="M2278" i="1" s="1"/>
  <c r="F2278" i="1"/>
  <c r="L2278" i="1" s="1"/>
  <c r="D2278" i="1"/>
  <c r="H2278" i="1" s="1"/>
  <c r="P2278" i="1" s="1"/>
  <c r="C2278" i="1"/>
  <c r="G2278" i="1" s="1"/>
  <c r="H2277" i="1"/>
  <c r="P2277" i="1" s="1"/>
  <c r="F2277" i="1"/>
  <c r="L2277" i="1" s="1"/>
  <c r="N2277" i="1" s="1"/>
  <c r="D2277" i="1"/>
  <c r="C2277" i="1"/>
  <c r="G2277" i="1" s="1"/>
  <c r="O2277" i="1" s="1"/>
  <c r="L2276" i="1"/>
  <c r="N2276" i="1" s="1"/>
  <c r="G2276" i="1"/>
  <c r="O2276" i="1" s="1"/>
  <c r="F2276" i="1"/>
  <c r="K2276" i="1" s="1"/>
  <c r="M2276" i="1" s="1"/>
  <c r="D2276" i="1"/>
  <c r="C2276" i="1"/>
  <c r="K2275" i="1"/>
  <c r="M2275" i="1" s="1"/>
  <c r="F2275" i="1"/>
  <c r="L2275" i="1" s="1"/>
  <c r="N2275" i="1" s="1"/>
  <c r="D2275" i="1"/>
  <c r="C2275" i="1"/>
  <c r="O2274" i="1"/>
  <c r="K2274" i="1"/>
  <c r="M2274" i="1" s="1"/>
  <c r="F2274" i="1"/>
  <c r="L2274" i="1" s="1"/>
  <c r="N2274" i="1" s="1"/>
  <c r="D2274" i="1"/>
  <c r="H2274" i="1" s="1"/>
  <c r="P2274" i="1" s="1"/>
  <c r="C2274" i="1"/>
  <c r="G2274" i="1" s="1"/>
  <c r="H2273" i="1"/>
  <c r="P2273" i="1" s="1"/>
  <c r="F2273" i="1"/>
  <c r="L2273" i="1" s="1"/>
  <c r="N2273" i="1" s="1"/>
  <c r="D2273" i="1"/>
  <c r="C2273" i="1"/>
  <c r="G2273" i="1" s="1"/>
  <c r="O2273" i="1" s="1"/>
  <c r="L2272" i="1"/>
  <c r="N2272" i="1" s="1"/>
  <c r="G2272" i="1"/>
  <c r="O2272" i="1" s="1"/>
  <c r="F2272" i="1"/>
  <c r="K2272" i="1" s="1"/>
  <c r="M2272" i="1" s="1"/>
  <c r="D2272" i="1"/>
  <c r="C2272" i="1"/>
  <c r="F2271" i="1"/>
  <c r="L2271" i="1" s="1"/>
  <c r="N2271" i="1" s="1"/>
  <c r="D2271" i="1"/>
  <c r="C2271" i="1"/>
  <c r="O2270" i="1"/>
  <c r="K2270" i="1"/>
  <c r="M2270" i="1" s="1"/>
  <c r="F2270" i="1"/>
  <c r="L2270" i="1" s="1"/>
  <c r="N2270" i="1" s="1"/>
  <c r="D2270" i="1"/>
  <c r="H2270" i="1" s="1"/>
  <c r="P2270" i="1" s="1"/>
  <c r="C2270" i="1"/>
  <c r="G2270" i="1" s="1"/>
  <c r="H2269" i="1"/>
  <c r="P2269" i="1" s="1"/>
  <c r="F2269" i="1"/>
  <c r="L2269" i="1" s="1"/>
  <c r="N2269" i="1" s="1"/>
  <c r="D2269" i="1"/>
  <c r="C2269" i="1"/>
  <c r="G2269" i="1" s="1"/>
  <c r="O2269" i="1" s="1"/>
  <c r="L2268" i="1"/>
  <c r="N2268" i="1" s="1"/>
  <c r="G2268" i="1"/>
  <c r="O2268" i="1" s="1"/>
  <c r="F2268" i="1"/>
  <c r="K2268" i="1" s="1"/>
  <c r="M2268" i="1" s="1"/>
  <c r="D2268" i="1"/>
  <c r="C2268" i="1"/>
  <c r="F2267" i="1"/>
  <c r="L2267" i="1" s="1"/>
  <c r="N2267" i="1" s="1"/>
  <c r="D2267" i="1"/>
  <c r="C2267" i="1"/>
  <c r="O2266" i="1"/>
  <c r="N2266" i="1"/>
  <c r="K2266" i="1"/>
  <c r="M2266" i="1" s="1"/>
  <c r="F2266" i="1"/>
  <c r="L2266" i="1" s="1"/>
  <c r="D2266" i="1"/>
  <c r="H2266" i="1" s="1"/>
  <c r="P2266" i="1" s="1"/>
  <c r="C2266" i="1"/>
  <c r="G2266" i="1" s="1"/>
  <c r="H2265" i="1"/>
  <c r="P2265" i="1" s="1"/>
  <c r="F2265" i="1"/>
  <c r="L2265" i="1" s="1"/>
  <c r="N2265" i="1" s="1"/>
  <c r="D2265" i="1"/>
  <c r="C2265" i="1"/>
  <c r="G2265" i="1" s="1"/>
  <c r="O2265" i="1" s="1"/>
  <c r="L2264" i="1"/>
  <c r="N2264" i="1" s="1"/>
  <c r="G2264" i="1"/>
  <c r="O2264" i="1" s="1"/>
  <c r="F2264" i="1"/>
  <c r="K2264" i="1" s="1"/>
  <c r="M2264" i="1" s="1"/>
  <c r="D2264" i="1"/>
  <c r="C2264" i="1"/>
  <c r="F2263" i="1"/>
  <c r="D2263" i="1"/>
  <c r="C2263" i="1"/>
  <c r="O2262" i="1"/>
  <c r="N2262" i="1"/>
  <c r="K2262" i="1"/>
  <c r="M2262" i="1" s="1"/>
  <c r="F2262" i="1"/>
  <c r="L2262" i="1" s="1"/>
  <c r="D2262" i="1"/>
  <c r="H2262" i="1" s="1"/>
  <c r="P2262" i="1" s="1"/>
  <c r="C2262" i="1"/>
  <c r="G2262" i="1" s="1"/>
  <c r="H2261" i="1"/>
  <c r="P2261" i="1" s="1"/>
  <c r="F2261" i="1"/>
  <c r="L2261" i="1" s="1"/>
  <c r="N2261" i="1" s="1"/>
  <c r="D2261" i="1"/>
  <c r="C2261" i="1"/>
  <c r="G2261" i="1" s="1"/>
  <c r="O2261" i="1" s="1"/>
  <c r="L2260" i="1"/>
  <c r="N2260" i="1" s="1"/>
  <c r="G2260" i="1"/>
  <c r="O2260" i="1" s="1"/>
  <c r="F2260" i="1"/>
  <c r="K2260" i="1" s="1"/>
  <c r="M2260" i="1" s="1"/>
  <c r="D2260" i="1"/>
  <c r="C2260" i="1"/>
  <c r="K2259" i="1"/>
  <c r="M2259" i="1" s="1"/>
  <c r="F2259" i="1"/>
  <c r="L2259" i="1" s="1"/>
  <c r="N2259" i="1" s="1"/>
  <c r="D2259" i="1"/>
  <c r="C2259" i="1"/>
  <c r="O2258" i="1"/>
  <c r="K2258" i="1"/>
  <c r="M2258" i="1" s="1"/>
  <c r="F2258" i="1"/>
  <c r="L2258" i="1" s="1"/>
  <c r="N2258" i="1" s="1"/>
  <c r="D2258" i="1"/>
  <c r="H2258" i="1" s="1"/>
  <c r="P2258" i="1" s="1"/>
  <c r="C2258" i="1"/>
  <c r="G2258" i="1" s="1"/>
  <c r="H2257" i="1"/>
  <c r="P2257" i="1" s="1"/>
  <c r="F2257" i="1"/>
  <c r="L2257" i="1" s="1"/>
  <c r="N2257" i="1" s="1"/>
  <c r="D2257" i="1"/>
  <c r="C2257" i="1"/>
  <c r="G2257" i="1" s="1"/>
  <c r="O2257" i="1" s="1"/>
  <c r="L2256" i="1"/>
  <c r="N2256" i="1" s="1"/>
  <c r="G2256" i="1"/>
  <c r="O2256" i="1" s="1"/>
  <c r="F2256" i="1"/>
  <c r="K2256" i="1" s="1"/>
  <c r="M2256" i="1" s="1"/>
  <c r="D2256" i="1"/>
  <c r="C2256" i="1"/>
  <c r="F2255" i="1"/>
  <c r="L2255" i="1" s="1"/>
  <c r="N2255" i="1" s="1"/>
  <c r="D2255" i="1"/>
  <c r="C2255" i="1"/>
  <c r="L2254" i="1"/>
  <c r="N2254" i="1" s="1"/>
  <c r="K2254" i="1"/>
  <c r="M2254" i="1" s="1"/>
  <c r="F2254" i="1"/>
  <c r="D2254" i="1"/>
  <c r="H2254" i="1" s="1"/>
  <c r="P2254" i="1" s="1"/>
  <c r="C2254" i="1"/>
  <c r="G2254" i="1" s="1"/>
  <c r="O2254" i="1" s="1"/>
  <c r="O2253" i="1"/>
  <c r="K2253" i="1"/>
  <c r="M2253" i="1" s="1"/>
  <c r="H2253" i="1"/>
  <c r="P2253" i="1" s="1"/>
  <c r="F2253" i="1"/>
  <c r="L2253" i="1" s="1"/>
  <c r="N2253" i="1" s="1"/>
  <c r="D2253" i="1"/>
  <c r="C2253" i="1"/>
  <c r="G2253" i="1" s="1"/>
  <c r="H2252" i="1"/>
  <c r="P2252" i="1" s="1"/>
  <c r="G2252" i="1"/>
  <c r="O2252" i="1" s="1"/>
  <c r="F2252" i="1"/>
  <c r="L2252" i="1" s="1"/>
  <c r="N2252" i="1" s="1"/>
  <c r="D2252" i="1"/>
  <c r="C2252" i="1"/>
  <c r="M2251" i="1"/>
  <c r="L2251" i="1"/>
  <c r="N2251" i="1" s="1"/>
  <c r="F2251" i="1"/>
  <c r="K2251" i="1" s="1"/>
  <c r="D2251" i="1"/>
  <c r="H2251" i="1" s="1"/>
  <c r="P2251" i="1" s="1"/>
  <c r="C2251" i="1"/>
  <c r="L2250" i="1"/>
  <c r="N2250" i="1" s="1"/>
  <c r="K2250" i="1"/>
  <c r="M2250" i="1" s="1"/>
  <c r="F2250" i="1"/>
  <c r="D2250" i="1"/>
  <c r="H2250" i="1" s="1"/>
  <c r="P2250" i="1" s="1"/>
  <c r="C2250" i="1"/>
  <c r="G2250" i="1" s="1"/>
  <c r="O2250" i="1" s="1"/>
  <c r="O2249" i="1"/>
  <c r="K2249" i="1"/>
  <c r="M2249" i="1" s="1"/>
  <c r="H2249" i="1"/>
  <c r="P2249" i="1" s="1"/>
  <c r="F2249" i="1"/>
  <c r="L2249" i="1" s="1"/>
  <c r="N2249" i="1" s="1"/>
  <c r="D2249" i="1"/>
  <c r="C2249" i="1"/>
  <c r="G2249" i="1" s="1"/>
  <c r="H2248" i="1"/>
  <c r="P2248" i="1" s="1"/>
  <c r="G2248" i="1"/>
  <c r="O2248" i="1" s="1"/>
  <c r="F2248" i="1"/>
  <c r="L2248" i="1" s="1"/>
  <c r="N2248" i="1" s="1"/>
  <c r="D2248" i="1"/>
  <c r="C2248" i="1"/>
  <c r="M2247" i="1"/>
  <c r="L2247" i="1"/>
  <c r="N2247" i="1" s="1"/>
  <c r="F2247" i="1"/>
  <c r="K2247" i="1" s="1"/>
  <c r="D2247" i="1"/>
  <c r="H2247" i="1" s="1"/>
  <c r="P2247" i="1" s="1"/>
  <c r="C2247" i="1"/>
  <c r="L2246" i="1"/>
  <c r="N2246" i="1" s="1"/>
  <c r="K2246" i="1"/>
  <c r="M2246" i="1" s="1"/>
  <c r="F2246" i="1"/>
  <c r="D2246" i="1"/>
  <c r="H2246" i="1" s="1"/>
  <c r="P2246" i="1" s="1"/>
  <c r="C2246" i="1"/>
  <c r="G2246" i="1" s="1"/>
  <c r="O2246" i="1" s="1"/>
  <c r="O2245" i="1"/>
  <c r="K2245" i="1"/>
  <c r="M2245" i="1" s="1"/>
  <c r="H2245" i="1"/>
  <c r="P2245" i="1" s="1"/>
  <c r="F2245" i="1"/>
  <c r="L2245" i="1" s="1"/>
  <c r="N2245" i="1" s="1"/>
  <c r="D2245" i="1"/>
  <c r="C2245" i="1"/>
  <c r="G2245" i="1" s="1"/>
  <c r="H2244" i="1"/>
  <c r="P2244" i="1" s="1"/>
  <c r="G2244" i="1"/>
  <c r="O2244" i="1" s="1"/>
  <c r="F2244" i="1"/>
  <c r="L2244" i="1" s="1"/>
  <c r="N2244" i="1" s="1"/>
  <c r="D2244" i="1"/>
  <c r="C2244" i="1"/>
  <c r="M2243" i="1"/>
  <c r="L2243" i="1"/>
  <c r="N2243" i="1" s="1"/>
  <c r="F2243" i="1"/>
  <c r="K2243" i="1" s="1"/>
  <c r="D2243" i="1"/>
  <c r="H2243" i="1" s="1"/>
  <c r="P2243" i="1" s="1"/>
  <c r="C2243" i="1"/>
  <c r="L2242" i="1"/>
  <c r="N2242" i="1" s="1"/>
  <c r="K2242" i="1"/>
  <c r="M2242" i="1" s="1"/>
  <c r="F2242" i="1"/>
  <c r="D2242" i="1"/>
  <c r="H2242" i="1" s="1"/>
  <c r="P2242" i="1" s="1"/>
  <c r="C2242" i="1"/>
  <c r="G2242" i="1" s="1"/>
  <c r="O2242" i="1" s="1"/>
  <c r="O2241" i="1"/>
  <c r="K2241" i="1"/>
  <c r="M2241" i="1" s="1"/>
  <c r="H2241" i="1"/>
  <c r="P2241" i="1" s="1"/>
  <c r="F2241" i="1"/>
  <c r="L2241" i="1" s="1"/>
  <c r="N2241" i="1" s="1"/>
  <c r="D2241" i="1"/>
  <c r="C2241" i="1"/>
  <c r="G2241" i="1" s="1"/>
  <c r="H2240" i="1"/>
  <c r="P2240" i="1" s="1"/>
  <c r="G2240" i="1"/>
  <c r="O2240" i="1" s="1"/>
  <c r="F2240" i="1"/>
  <c r="L2240" i="1" s="1"/>
  <c r="N2240" i="1" s="1"/>
  <c r="D2240" i="1"/>
  <c r="C2240" i="1"/>
  <c r="M2239" i="1"/>
  <c r="L2239" i="1"/>
  <c r="N2239" i="1" s="1"/>
  <c r="F2239" i="1"/>
  <c r="K2239" i="1" s="1"/>
  <c r="D2239" i="1"/>
  <c r="H2239" i="1" s="1"/>
  <c r="P2239" i="1" s="1"/>
  <c r="C2239" i="1"/>
  <c r="L2238" i="1"/>
  <c r="N2238" i="1" s="1"/>
  <c r="K2238" i="1"/>
  <c r="M2238" i="1" s="1"/>
  <c r="F2238" i="1"/>
  <c r="D2238" i="1"/>
  <c r="H2238" i="1" s="1"/>
  <c r="P2238" i="1" s="1"/>
  <c r="C2238" i="1"/>
  <c r="G2238" i="1" s="1"/>
  <c r="O2238" i="1" s="1"/>
  <c r="O2237" i="1"/>
  <c r="K2237" i="1"/>
  <c r="M2237" i="1" s="1"/>
  <c r="H2237" i="1"/>
  <c r="P2237" i="1" s="1"/>
  <c r="F2237" i="1"/>
  <c r="L2237" i="1" s="1"/>
  <c r="N2237" i="1" s="1"/>
  <c r="D2237" i="1"/>
  <c r="C2237" i="1"/>
  <c r="G2237" i="1" s="1"/>
  <c r="H2236" i="1"/>
  <c r="P2236" i="1" s="1"/>
  <c r="G2236" i="1"/>
  <c r="O2236" i="1" s="1"/>
  <c r="F2236" i="1"/>
  <c r="L2236" i="1" s="1"/>
  <c r="N2236" i="1" s="1"/>
  <c r="D2236" i="1"/>
  <c r="C2236" i="1"/>
  <c r="L2235" i="1"/>
  <c r="N2235" i="1" s="1"/>
  <c r="F2235" i="1"/>
  <c r="K2235" i="1" s="1"/>
  <c r="M2235" i="1" s="1"/>
  <c r="D2235" i="1"/>
  <c r="H2235" i="1" s="1"/>
  <c r="P2235" i="1" s="1"/>
  <c r="C2235" i="1"/>
  <c r="L2234" i="1"/>
  <c r="N2234" i="1" s="1"/>
  <c r="K2234" i="1"/>
  <c r="M2234" i="1" s="1"/>
  <c r="F2234" i="1"/>
  <c r="D2234" i="1"/>
  <c r="H2234" i="1" s="1"/>
  <c r="P2234" i="1" s="1"/>
  <c r="C2234" i="1"/>
  <c r="G2234" i="1" s="1"/>
  <c r="O2234" i="1" s="1"/>
  <c r="O2233" i="1"/>
  <c r="K2233" i="1"/>
  <c r="M2233" i="1" s="1"/>
  <c r="H2233" i="1"/>
  <c r="P2233" i="1" s="1"/>
  <c r="F2233" i="1"/>
  <c r="L2233" i="1" s="1"/>
  <c r="N2233" i="1" s="1"/>
  <c r="D2233" i="1"/>
  <c r="C2233" i="1"/>
  <c r="G2233" i="1" s="1"/>
  <c r="H2232" i="1"/>
  <c r="P2232" i="1" s="1"/>
  <c r="G2232" i="1"/>
  <c r="O2232" i="1" s="1"/>
  <c r="F2232" i="1"/>
  <c r="L2232" i="1" s="1"/>
  <c r="N2232" i="1" s="1"/>
  <c r="D2232" i="1"/>
  <c r="C2232" i="1"/>
  <c r="L2231" i="1"/>
  <c r="N2231" i="1" s="1"/>
  <c r="F2231" i="1"/>
  <c r="K2231" i="1" s="1"/>
  <c r="M2231" i="1" s="1"/>
  <c r="D2231" i="1"/>
  <c r="C2231" i="1"/>
  <c r="L2230" i="1"/>
  <c r="N2230" i="1" s="1"/>
  <c r="K2230" i="1"/>
  <c r="M2230" i="1" s="1"/>
  <c r="F2230" i="1"/>
  <c r="D2230" i="1"/>
  <c r="H2230" i="1" s="1"/>
  <c r="P2230" i="1" s="1"/>
  <c r="C2230" i="1"/>
  <c r="G2230" i="1" s="1"/>
  <c r="O2230" i="1" s="1"/>
  <c r="O2229" i="1"/>
  <c r="K2229" i="1"/>
  <c r="M2229" i="1" s="1"/>
  <c r="H2229" i="1"/>
  <c r="P2229" i="1" s="1"/>
  <c r="F2229" i="1"/>
  <c r="L2229" i="1" s="1"/>
  <c r="N2229" i="1" s="1"/>
  <c r="D2229" i="1"/>
  <c r="C2229" i="1"/>
  <c r="G2229" i="1" s="1"/>
  <c r="G2228" i="1"/>
  <c r="O2228" i="1" s="1"/>
  <c r="F2228" i="1"/>
  <c r="D2228" i="1"/>
  <c r="C2228" i="1"/>
  <c r="F2227" i="1"/>
  <c r="D2227" i="1"/>
  <c r="C2227" i="1"/>
  <c r="O2226" i="1"/>
  <c r="L2226" i="1"/>
  <c r="N2226" i="1" s="1"/>
  <c r="K2226" i="1"/>
  <c r="M2226" i="1" s="1"/>
  <c r="H2226" i="1"/>
  <c r="P2226" i="1" s="1"/>
  <c r="F2226" i="1"/>
  <c r="D2226" i="1"/>
  <c r="C2226" i="1"/>
  <c r="G2226" i="1" s="1"/>
  <c r="O2225" i="1"/>
  <c r="K2225" i="1"/>
  <c r="M2225" i="1" s="1"/>
  <c r="H2225" i="1"/>
  <c r="P2225" i="1" s="1"/>
  <c r="F2225" i="1"/>
  <c r="L2225" i="1" s="1"/>
  <c r="N2225" i="1" s="1"/>
  <c r="D2225" i="1"/>
  <c r="C2225" i="1"/>
  <c r="G2225" i="1" s="1"/>
  <c r="L2224" i="1"/>
  <c r="N2224" i="1" s="1"/>
  <c r="F2224" i="1"/>
  <c r="K2224" i="1" s="1"/>
  <c r="M2224" i="1" s="1"/>
  <c r="D2224" i="1"/>
  <c r="C2224" i="1"/>
  <c r="K2223" i="1"/>
  <c r="M2223" i="1" s="1"/>
  <c r="H2223" i="1"/>
  <c r="P2223" i="1" s="1"/>
  <c r="F2223" i="1"/>
  <c r="L2223" i="1" s="1"/>
  <c r="N2223" i="1" s="1"/>
  <c r="D2223" i="1"/>
  <c r="C2223" i="1"/>
  <c r="G2223" i="1" s="1"/>
  <c r="O2223" i="1" s="1"/>
  <c r="M2222" i="1"/>
  <c r="K2222" i="1"/>
  <c r="H2222" i="1"/>
  <c r="P2222" i="1" s="1"/>
  <c r="G2222" i="1"/>
  <c r="O2222" i="1" s="1"/>
  <c r="F2222" i="1"/>
  <c r="L2222" i="1" s="1"/>
  <c r="N2222" i="1" s="1"/>
  <c r="D2222" i="1"/>
  <c r="C2222" i="1"/>
  <c r="L2221" i="1"/>
  <c r="N2221" i="1" s="1"/>
  <c r="F2221" i="1"/>
  <c r="D2221" i="1"/>
  <c r="C2221" i="1"/>
  <c r="O2220" i="1"/>
  <c r="K2220" i="1"/>
  <c r="M2220" i="1" s="1"/>
  <c r="F2220" i="1"/>
  <c r="G2220" i="1" s="1"/>
  <c r="D2220" i="1"/>
  <c r="H2220" i="1" s="1"/>
  <c r="P2220" i="1" s="1"/>
  <c r="C2220" i="1"/>
  <c r="K2219" i="1"/>
  <c r="M2219" i="1" s="1"/>
  <c r="H2219" i="1"/>
  <c r="P2219" i="1" s="1"/>
  <c r="F2219" i="1"/>
  <c r="L2219" i="1" s="1"/>
  <c r="N2219" i="1" s="1"/>
  <c r="D2219" i="1"/>
  <c r="C2219" i="1"/>
  <c r="G2219" i="1" s="1"/>
  <c r="O2219" i="1" s="1"/>
  <c r="M2218" i="1"/>
  <c r="K2218" i="1"/>
  <c r="H2218" i="1"/>
  <c r="P2218" i="1" s="1"/>
  <c r="G2218" i="1"/>
  <c r="O2218" i="1" s="1"/>
  <c r="F2218" i="1"/>
  <c r="L2218" i="1" s="1"/>
  <c r="N2218" i="1" s="1"/>
  <c r="D2218" i="1"/>
  <c r="C2218" i="1"/>
  <c r="F2217" i="1"/>
  <c r="L2217" i="1" s="1"/>
  <c r="N2217" i="1" s="1"/>
  <c r="D2217" i="1"/>
  <c r="C2217" i="1"/>
  <c r="O2216" i="1"/>
  <c r="K2216" i="1"/>
  <c r="M2216" i="1" s="1"/>
  <c r="F2216" i="1"/>
  <c r="G2216" i="1" s="1"/>
  <c r="D2216" i="1"/>
  <c r="H2216" i="1" s="1"/>
  <c r="P2216" i="1" s="1"/>
  <c r="C2216" i="1"/>
  <c r="N2215" i="1"/>
  <c r="K2215" i="1"/>
  <c r="M2215" i="1" s="1"/>
  <c r="H2215" i="1"/>
  <c r="P2215" i="1" s="1"/>
  <c r="F2215" i="1"/>
  <c r="L2215" i="1" s="1"/>
  <c r="D2215" i="1"/>
  <c r="C2215" i="1"/>
  <c r="G2215" i="1" s="1"/>
  <c r="O2215" i="1" s="1"/>
  <c r="M2214" i="1"/>
  <c r="K2214" i="1"/>
  <c r="H2214" i="1"/>
  <c r="P2214" i="1" s="1"/>
  <c r="G2214" i="1"/>
  <c r="O2214" i="1" s="1"/>
  <c r="F2214" i="1"/>
  <c r="L2214" i="1" s="1"/>
  <c r="N2214" i="1" s="1"/>
  <c r="D2214" i="1"/>
  <c r="C2214" i="1"/>
  <c r="F2213" i="1"/>
  <c r="D2213" i="1"/>
  <c r="C2213" i="1"/>
  <c r="K2212" i="1"/>
  <c r="M2212" i="1" s="1"/>
  <c r="F2212" i="1"/>
  <c r="G2212" i="1" s="1"/>
  <c r="O2212" i="1" s="1"/>
  <c r="D2212" i="1"/>
  <c r="H2212" i="1" s="1"/>
  <c r="P2212" i="1" s="1"/>
  <c r="C2212" i="1"/>
  <c r="N2211" i="1"/>
  <c r="K2211" i="1"/>
  <c r="M2211" i="1" s="1"/>
  <c r="H2211" i="1"/>
  <c r="P2211" i="1" s="1"/>
  <c r="F2211" i="1"/>
  <c r="L2211" i="1" s="1"/>
  <c r="D2211" i="1"/>
  <c r="C2211" i="1"/>
  <c r="G2211" i="1" s="1"/>
  <c r="O2211" i="1" s="1"/>
  <c r="M2210" i="1"/>
  <c r="K2210" i="1"/>
  <c r="H2210" i="1"/>
  <c r="P2210" i="1" s="1"/>
  <c r="G2210" i="1"/>
  <c r="O2210" i="1" s="1"/>
  <c r="F2210" i="1"/>
  <c r="L2210" i="1" s="1"/>
  <c r="N2210" i="1" s="1"/>
  <c r="D2210" i="1"/>
  <c r="C2210" i="1"/>
  <c r="F2209" i="1"/>
  <c r="L2209" i="1" s="1"/>
  <c r="N2209" i="1" s="1"/>
  <c r="D2209" i="1"/>
  <c r="C2209" i="1"/>
  <c r="O2208" i="1"/>
  <c r="L2208" i="1"/>
  <c r="N2208" i="1" s="1"/>
  <c r="F2208" i="1"/>
  <c r="G2208" i="1" s="1"/>
  <c r="D2208" i="1"/>
  <c r="H2208" i="1" s="1"/>
  <c r="P2208" i="1" s="1"/>
  <c r="C2208" i="1"/>
  <c r="N2207" i="1"/>
  <c r="K2207" i="1"/>
  <c r="M2207" i="1" s="1"/>
  <c r="H2207" i="1"/>
  <c r="P2207" i="1" s="1"/>
  <c r="F2207" i="1"/>
  <c r="L2207" i="1" s="1"/>
  <c r="D2207" i="1"/>
  <c r="C2207" i="1"/>
  <c r="G2207" i="1" s="1"/>
  <c r="O2207" i="1" s="1"/>
  <c r="N2206" i="1"/>
  <c r="M2206" i="1"/>
  <c r="K2206" i="1"/>
  <c r="H2206" i="1"/>
  <c r="P2206" i="1" s="1"/>
  <c r="F2206" i="1"/>
  <c r="L2206" i="1" s="1"/>
  <c r="D2206" i="1"/>
  <c r="C2206" i="1"/>
  <c r="G2206" i="1" s="1"/>
  <c r="O2206" i="1" s="1"/>
  <c r="L2205" i="1"/>
  <c r="N2205" i="1" s="1"/>
  <c r="H2205" i="1"/>
  <c r="P2205" i="1" s="1"/>
  <c r="F2205" i="1"/>
  <c r="K2205" i="1" s="1"/>
  <c r="M2205" i="1" s="1"/>
  <c r="D2205" i="1"/>
  <c r="C2205" i="1"/>
  <c r="G2205" i="1" s="1"/>
  <c r="O2205" i="1" s="1"/>
  <c r="F2204" i="1"/>
  <c r="L2204" i="1" s="1"/>
  <c r="N2204" i="1" s="1"/>
  <c r="D2204" i="1"/>
  <c r="C2204" i="1"/>
  <c r="H2203" i="1"/>
  <c r="P2203" i="1" s="1"/>
  <c r="F2203" i="1"/>
  <c r="L2203" i="1" s="1"/>
  <c r="N2203" i="1" s="1"/>
  <c r="D2203" i="1"/>
  <c r="C2203" i="1"/>
  <c r="N2202" i="1"/>
  <c r="K2202" i="1"/>
  <c r="M2202" i="1" s="1"/>
  <c r="H2202" i="1"/>
  <c r="P2202" i="1" s="1"/>
  <c r="F2202" i="1"/>
  <c r="L2202" i="1" s="1"/>
  <c r="D2202" i="1"/>
  <c r="C2202" i="1"/>
  <c r="G2202" i="1" s="1"/>
  <c r="O2202" i="1" s="1"/>
  <c r="L2201" i="1"/>
  <c r="N2201" i="1" s="1"/>
  <c r="H2201" i="1"/>
  <c r="P2201" i="1" s="1"/>
  <c r="F2201" i="1"/>
  <c r="K2201" i="1" s="1"/>
  <c r="M2201" i="1" s="1"/>
  <c r="D2201" i="1"/>
  <c r="C2201" i="1"/>
  <c r="G2201" i="1" s="1"/>
  <c r="O2201" i="1" s="1"/>
  <c r="F2200" i="1"/>
  <c r="L2200" i="1" s="1"/>
  <c r="N2200" i="1" s="1"/>
  <c r="D2200" i="1"/>
  <c r="C2200" i="1"/>
  <c r="H2199" i="1"/>
  <c r="P2199" i="1" s="1"/>
  <c r="F2199" i="1"/>
  <c r="L2199" i="1" s="1"/>
  <c r="N2199" i="1" s="1"/>
  <c r="D2199" i="1"/>
  <c r="C2199" i="1"/>
  <c r="F2198" i="1"/>
  <c r="K2198" i="1" s="1"/>
  <c r="M2198" i="1" s="1"/>
  <c r="D2198" i="1"/>
  <c r="H2198" i="1" s="1"/>
  <c r="P2198" i="1" s="1"/>
  <c r="C2198" i="1"/>
  <c r="K2197" i="1"/>
  <c r="M2197" i="1" s="1"/>
  <c r="F2197" i="1"/>
  <c r="L2197" i="1" s="1"/>
  <c r="N2197" i="1" s="1"/>
  <c r="D2197" i="1"/>
  <c r="H2197" i="1" s="1"/>
  <c r="P2197" i="1" s="1"/>
  <c r="C2197" i="1"/>
  <c r="G2197" i="1" s="1"/>
  <c r="O2197" i="1" s="1"/>
  <c r="M2196" i="1"/>
  <c r="K2196" i="1"/>
  <c r="H2196" i="1"/>
  <c r="P2196" i="1" s="1"/>
  <c r="F2196" i="1"/>
  <c r="L2196" i="1" s="1"/>
  <c r="N2196" i="1" s="1"/>
  <c r="D2196" i="1"/>
  <c r="C2196" i="1"/>
  <c r="G2196" i="1" s="1"/>
  <c r="O2196" i="1" s="1"/>
  <c r="G2195" i="1"/>
  <c r="O2195" i="1" s="1"/>
  <c r="F2195" i="1"/>
  <c r="L2195" i="1" s="1"/>
  <c r="N2195" i="1" s="1"/>
  <c r="D2195" i="1"/>
  <c r="C2195" i="1"/>
  <c r="F2194" i="1"/>
  <c r="K2194" i="1" s="1"/>
  <c r="M2194" i="1" s="1"/>
  <c r="D2194" i="1"/>
  <c r="H2194" i="1" s="1"/>
  <c r="P2194" i="1" s="1"/>
  <c r="C2194" i="1"/>
  <c r="K2193" i="1"/>
  <c r="M2193" i="1" s="1"/>
  <c r="F2193" i="1"/>
  <c r="L2193" i="1" s="1"/>
  <c r="N2193" i="1" s="1"/>
  <c r="D2193" i="1"/>
  <c r="H2193" i="1" s="1"/>
  <c r="P2193" i="1" s="1"/>
  <c r="C2193" i="1"/>
  <c r="G2193" i="1" s="1"/>
  <c r="O2193" i="1" s="1"/>
  <c r="M2192" i="1"/>
  <c r="K2192" i="1"/>
  <c r="H2192" i="1"/>
  <c r="P2192" i="1" s="1"/>
  <c r="F2192" i="1"/>
  <c r="L2192" i="1" s="1"/>
  <c r="N2192" i="1" s="1"/>
  <c r="D2192" i="1"/>
  <c r="C2192" i="1"/>
  <c r="G2192" i="1" s="1"/>
  <c r="O2192" i="1" s="1"/>
  <c r="G2191" i="1"/>
  <c r="O2191" i="1" s="1"/>
  <c r="F2191" i="1"/>
  <c r="L2191" i="1" s="1"/>
  <c r="N2191" i="1" s="1"/>
  <c r="D2191" i="1"/>
  <c r="C2191" i="1"/>
  <c r="AE2305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P2336" i="2"/>
  <c r="S2336" i="2" s="1"/>
  <c r="H2336" i="2"/>
  <c r="O2336" i="2" s="1"/>
  <c r="R2336" i="2" s="1"/>
  <c r="F2336" i="2"/>
  <c r="K2336" i="2" s="1"/>
  <c r="W2336" i="2" s="1"/>
  <c r="E2336" i="2"/>
  <c r="J2336" i="2" s="1"/>
  <c r="V2336" i="2" s="1"/>
  <c r="D2336" i="2"/>
  <c r="I2336" i="2" s="1"/>
  <c r="U2336" i="2" s="1"/>
  <c r="P2335" i="2"/>
  <c r="S2335" i="2" s="1"/>
  <c r="H2335" i="2"/>
  <c r="O2335" i="2" s="1"/>
  <c r="R2335" i="2" s="1"/>
  <c r="F2335" i="2"/>
  <c r="K2335" i="2" s="1"/>
  <c r="W2335" i="2" s="1"/>
  <c r="E2335" i="2"/>
  <c r="J2335" i="2" s="1"/>
  <c r="V2335" i="2" s="1"/>
  <c r="D2335" i="2"/>
  <c r="I2335" i="2" s="1"/>
  <c r="U2335" i="2" s="1"/>
  <c r="P2334" i="2"/>
  <c r="S2334" i="2" s="1"/>
  <c r="H2334" i="2"/>
  <c r="O2334" i="2" s="1"/>
  <c r="R2334" i="2" s="1"/>
  <c r="F2334" i="2"/>
  <c r="K2334" i="2" s="1"/>
  <c r="W2334" i="2" s="1"/>
  <c r="E2334" i="2"/>
  <c r="J2334" i="2" s="1"/>
  <c r="V2334" i="2" s="1"/>
  <c r="D2334" i="2"/>
  <c r="I2334" i="2" s="1"/>
  <c r="U2334" i="2" s="1"/>
  <c r="P2333" i="2"/>
  <c r="S2333" i="2" s="1"/>
  <c r="H2333" i="2"/>
  <c r="O2333" i="2" s="1"/>
  <c r="R2333" i="2" s="1"/>
  <c r="F2333" i="2"/>
  <c r="K2333" i="2" s="1"/>
  <c r="W2333" i="2" s="1"/>
  <c r="E2333" i="2"/>
  <c r="J2333" i="2" s="1"/>
  <c r="V2333" i="2" s="1"/>
  <c r="D2333" i="2"/>
  <c r="I2333" i="2" s="1"/>
  <c r="U2333" i="2" s="1"/>
  <c r="P2332" i="2"/>
  <c r="S2332" i="2" s="1"/>
  <c r="H2332" i="2"/>
  <c r="O2332" i="2" s="1"/>
  <c r="R2332" i="2" s="1"/>
  <c r="F2332" i="2"/>
  <c r="K2332" i="2" s="1"/>
  <c r="W2332" i="2" s="1"/>
  <c r="E2332" i="2"/>
  <c r="J2332" i="2" s="1"/>
  <c r="V2332" i="2" s="1"/>
  <c r="D2332" i="2"/>
  <c r="I2332" i="2" s="1"/>
  <c r="U2332" i="2" s="1"/>
  <c r="P2331" i="2"/>
  <c r="S2331" i="2" s="1"/>
  <c r="H2331" i="2"/>
  <c r="O2331" i="2" s="1"/>
  <c r="R2331" i="2" s="1"/>
  <c r="F2331" i="2"/>
  <c r="K2331" i="2" s="1"/>
  <c r="W2331" i="2" s="1"/>
  <c r="E2331" i="2"/>
  <c r="J2331" i="2" s="1"/>
  <c r="V2331" i="2" s="1"/>
  <c r="D2331" i="2"/>
  <c r="I2331" i="2" s="1"/>
  <c r="U2331" i="2" s="1"/>
  <c r="P2330" i="2"/>
  <c r="S2330" i="2" s="1"/>
  <c r="H2330" i="2"/>
  <c r="O2330" i="2" s="1"/>
  <c r="R2330" i="2" s="1"/>
  <c r="F2330" i="2"/>
  <c r="K2330" i="2" s="1"/>
  <c r="W2330" i="2" s="1"/>
  <c r="E2330" i="2"/>
  <c r="J2330" i="2" s="1"/>
  <c r="V2330" i="2" s="1"/>
  <c r="D2330" i="2"/>
  <c r="I2330" i="2" s="1"/>
  <c r="U2330" i="2" s="1"/>
  <c r="P2329" i="2"/>
  <c r="S2329" i="2" s="1"/>
  <c r="H2329" i="2"/>
  <c r="O2329" i="2" s="1"/>
  <c r="R2329" i="2" s="1"/>
  <c r="F2329" i="2"/>
  <c r="K2329" i="2" s="1"/>
  <c r="W2329" i="2" s="1"/>
  <c r="E2329" i="2"/>
  <c r="J2329" i="2" s="1"/>
  <c r="V2329" i="2" s="1"/>
  <c r="D2329" i="2"/>
  <c r="I2329" i="2" s="1"/>
  <c r="U2329" i="2" s="1"/>
  <c r="P2328" i="2"/>
  <c r="S2328" i="2" s="1"/>
  <c r="H2328" i="2"/>
  <c r="O2328" i="2" s="1"/>
  <c r="R2328" i="2" s="1"/>
  <c r="F2328" i="2"/>
  <c r="K2328" i="2" s="1"/>
  <c r="W2328" i="2" s="1"/>
  <c r="E2328" i="2"/>
  <c r="J2328" i="2" s="1"/>
  <c r="V2328" i="2" s="1"/>
  <c r="D2328" i="2"/>
  <c r="I2328" i="2" s="1"/>
  <c r="U2328" i="2" s="1"/>
  <c r="P2327" i="2"/>
  <c r="S2327" i="2" s="1"/>
  <c r="H2327" i="2"/>
  <c r="O2327" i="2" s="1"/>
  <c r="R2327" i="2" s="1"/>
  <c r="F2327" i="2"/>
  <c r="K2327" i="2" s="1"/>
  <c r="W2327" i="2" s="1"/>
  <c r="E2327" i="2"/>
  <c r="J2327" i="2" s="1"/>
  <c r="V2327" i="2" s="1"/>
  <c r="D2327" i="2"/>
  <c r="I2327" i="2" s="1"/>
  <c r="U2327" i="2" s="1"/>
  <c r="P2326" i="2"/>
  <c r="S2326" i="2" s="1"/>
  <c r="H2326" i="2"/>
  <c r="O2326" i="2" s="1"/>
  <c r="R2326" i="2" s="1"/>
  <c r="F2326" i="2"/>
  <c r="K2326" i="2" s="1"/>
  <c r="W2326" i="2" s="1"/>
  <c r="E2326" i="2"/>
  <c r="J2326" i="2" s="1"/>
  <c r="V2326" i="2" s="1"/>
  <c r="D2326" i="2"/>
  <c r="I2326" i="2" s="1"/>
  <c r="U2326" i="2" s="1"/>
  <c r="P2325" i="2"/>
  <c r="S2325" i="2" s="1"/>
  <c r="H2325" i="2"/>
  <c r="O2325" i="2" s="1"/>
  <c r="R2325" i="2" s="1"/>
  <c r="F2325" i="2"/>
  <c r="K2325" i="2" s="1"/>
  <c r="W2325" i="2" s="1"/>
  <c r="E2325" i="2"/>
  <c r="J2325" i="2" s="1"/>
  <c r="V2325" i="2" s="1"/>
  <c r="D2325" i="2"/>
  <c r="I2325" i="2" s="1"/>
  <c r="U2325" i="2" s="1"/>
  <c r="P2324" i="2"/>
  <c r="S2324" i="2" s="1"/>
  <c r="H2324" i="2"/>
  <c r="O2324" i="2" s="1"/>
  <c r="R2324" i="2" s="1"/>
  <c r="F2324" i="2"/>
  <c r="K2324" i="2" s="1"/>
  <c r="W2324" i="2" s="1"/>
  <c r="E2324" i="2"/>
  <c r="J2324" i="2" s="1"/>
  <c r="V2324" i="2" s="1"/>
  <c r="D2324" i="2"/>
  <c r="I2324" i="2" s="1"/>
  <c r="U2324" i="2" s="1"/>
  <c r="P2323" i="2"/>
  <c r="S2323" i="2" s="1"/>
  <c r="H2323" i="2"/>
  <c r="O2323" i="2" s="1"/>
  <c r="R2323" i="2" s="1"/>
  <c r="F2323" i="2"/>
  <c r="K2323" i="2" s="1"/>
  <c r="W2323" i="2" s="1"/>
  <c r="E2323" i="2"/>
  <c r="J2323" i="2" s="1"/>
  <c r="V2323" i="2" s="1"/>
  <c r="D2323" i="2"/>
  <c r="I2323" i="2" s="1"/>
  <c r="U2323" i="2" s="1"/>
  <c r="P2322" i="2"/>
  <c r="S2322" i="2" s="1"/>
  <c r="H2322" i="2"/>
  <c r="O2322" i="2" s="1"/>
  <c r="R2322" i="2" s="1"/>
  <c r="F2322" i="2"/>
  <c r="K2322" i="2" s="1"/>
  <c r="W2322" i="2" s="1"/>
  <c r="E2322" i="2"/>
  <c r="J2322" i="2" s="1"/>
  <c r="V2322" i="2" s="1"/>
  <c r="D2322" i="2"/>
  <c r="I2322" i="2" s="1"/>
  <c r="U2322" i="2" s="1"/>
  <c r="P2321" i="2"/>
  <c r="S2321" i="2" s="1"/>
  <c r="H2321" i="2"/>
  <c r="O2321" i="2" s="1"/>
  <c r="R2321" i="2" s="1"/>
  <c r="F2321" i="2"/>
  <c r="K2321" i="2" s="1"/>
  <c r="W2321" i="2" s="1"/>
  <c r="E2321" i="2"/>
  <c r="J2321" i="2" s="1"/>
  <c r="V2321" i="2" s="1"/>
  <c r="D2321" i="2"/>
  <c r="I2321" i="2" s="1"/>
  <c r="U2321" i="2" s="1"/>
  <c r="P2320" i="2"/>
  <c r="S2320" i="2" s="1"/>
  <c r="H2320" i="2"/>
  <c r="O2320" i="2" s="1"/>
  <c r="R2320" i="2" s="1"/>
  <c r="F2320" i="2"/>
  <c r="K2320" i="2" s="1"/>
  <c r="W2320" i="2" s="1"/>
  <c r="E2320" i="2"/>
  <c r="J2320" i="2" s="1"/>
  <c r="V2320" i="2" s="1"/>
  <c r="D2320" i="2"/>
  <c r="I2320" i="2" s="1"/>
  <c r="U2320" i="2" s="1"/>
  <c r="P2319" i="2"/>
  <c r="S2319" i="2" s="1"/>
  <c r="H2319" i="2"/>
  <c r="O2319" i="2" s="1"/>
  <c r="R2319" i="2" s="1"/>
  <c r="F2319" i="2"/>
  <c r="K2319" i="2" s="1"/>
  <c r="W2319" i="2" s="1"/>
  <c r="E2319" i="2"/>
  <c r="J2319" i="2" s="1"/>
  <c r="V2319" i="2" s="1"/>
  <c r="D2319" i="2"/>
  <c r="I2319" i="2" s="1"/>
  <c r="U2319" i="2" s="1"/>
  <c r="P2318" i="2"/>
  <c r="S2318" i="2" s="1"/>
  <c r="H2318" i="2"/>
  <c r="O2318" i="2" s="1"/>
  <c r="R2318" i="2" s="1"/>
  <c r="F2318" i="2"/>
  <c r="K2318" i="2" s="1"/>
  <c r="W2318" i="2" s="1"/>
  <c r="E2318" i="2"/>
  <c r="J2318" i="2" s="1"/>
  <c r="V2318" i="2" s="1"/>
  <c r="D2318" i="2"/>
  <c r="I2318" i="2" s="1"/>
  <c r="U2318" i="2" s="1"/>
  <c r="P2317" i="2"/>
  <c r="S2317" i="2" s="1"/>
  <c r="H2317" i="2"/>
  <c r="O2317" i="2" s="1"/>
  <c r="R2317" i="2" s="1"/>
  <c r="F2317" i="2"/>
  <c r="K2317" i="2" s="1"/>
  <c r="W2317" i="2" s="1"/>
  <c r="E2317" i="2"/>
  <c r="J2317" i="2" s="1"/>
  <c r="V2317" i="2" s="1"/>
  <c r="D2317" i="2"/>
  <c r="I2317" i="2" s="1"/>
  <c r="U2317" i="2" s="1"/>
  <c r="P2316" i="2"/>
  <c r="S2316" i="2" s="1"/>
  <c r="H2316" i="2"/>
  <c r="O2316" i="2" s="1"/>
  <c r="R2316" i="2" s="1"/>
  <c r="F2316" i="2"/>
  <c r="K2316" i="2" s="1"/>
  <c r="W2316" i="2" s="1"/>
  <c r="E2316" i="2"/>
  <c r="J2316" i="2" s="1"/>
  <c r="V2316" i="2" s="1"/>
  <c r="D2316" i="2"/>
  <c r="I2316" i="2" s="1"/>
  <c r="U2316" i="2" s="1"/>
  <c r="P2315" i="2"/>
  <c r="S2315" i="2" s="1"/>
  <c r="H2315" i="2"/>
  <c r="O2315" i="2" s="1"/>
  <c r="R2315" i="2" s="1"/>
  <c r="F2315" i="2"/>
  <c r="K2315" i="2" s="1"/>
  <c r="W2315" i="2" s="1"/>
  <c r="E2315" i="2"/>
  <c r="J2315" i="2" s="1"/>
  <c r="V2315" i="2" s="1"/>
  <c r="D2315" i="2"/>
  <c r="I2315" i="2" s="1"/>
  <c r="U2315" i="2" s="1"/>
  <c r="P2314" i="2"/>
  <c r="S2314" i="2" s="1"/>
  <c r="H2314" i="2"/>
  <c r="O2314" i="2" s="1"/>
  <c r="R2314" i="2" s="1"/>
  <c r="F2314" i="2"/>
  <c r="K2314" i="2" s="1"/>
  <c r="W2314" i="2" s="1"/>
  <c r="E2314" i="2"/>
  <c r="J2314" i="2" s="1"/>
  <c r="V2314" i="2" s="1"/>
  <c r="D2314" i="2"/>
  <c r="I2314" i="2" s="1"/>
  <c r="U2314" i="2" s="1"/>
  <c r="P2313" i="2"/>
  <c r="S2313" i="2" s="1"/>
  <c r="H2313" i="2"/>
  <c r="O2313" i="2" s="1"/>
  <c r="R2313" i="2" s="1"/>
  <c r="F2313" i="2"/>
  <c r="K2313" i="2" s="1"/>
  <c r="W2313" i="2" s="1"/>
  <c r="E2313" i="2"/>
  <c r="J2313" i="2" s="1"/>
  <c r="V2313" i="2" s="1"/>
  <c r="D2313" i="2"/>
  <c r="I2313" i="2" s="1"/>
  <c r="U2313" i="2" s="1"/>
  <c r="P2312" i="2"/>
  <c r="S2312" i="2" s="1"/>
  <c r="H2312" i="2"/>
  <c r="O2312" i="2" s="1"/>
  <c r="R2312" i="2" s="1"/>
  <c r="F2312" i="2"/>
  <c r="K2312" i="2" s="1"/>
  <c r="W2312" i="2" s="1"/>
  <c r="E2312" i="2"/>
  <c r="J2312" i="2" s="1"/>
  <c r="V2312" i="2" s="1"/>
  <c r="D2312" i="2"/>
  <c r="I2312" i="2" s="1"/>
  <c r="U2312" i="2" s="1"/>
  <c r="V2311" i="2"/>
  <c r="P2311" i="2"/>
  <c r="S2311" i="2" s="1"/>
  <c r="K2311" i="2"/>
  <c r="W2311" i="2" s="1"/>
  <c r="H2311" i="2"/>
  <c r="O2311" i="2" s="1"/>
  <c r="R2311" i="2" s="1"/>
  <c r="F2311" i="2"/>
  <c r="E2311" i="2"/>
  <c r="J2311" i="2" s="1"/>
  <c r="D2311" i="2"/>
  <c r="I2311" i="2" s="1"/>
  <c r="U2311" i="2" s="1"/>
  <c r="P2310" i="2"/>
  <c r="S2310" i="2" s="1"/>
  <c r="K2310" i="2"/>
  <c r="W2310" i="2" s="1"/>
  <c r="H2310" i="2"/>
  <c r="O2310" i="2" s="1"/>
  <c r="R2310" i="2" s="1"/>
  <c r="F2310" i="2"/>
  <c r="E2310" i="2"/>
  <c r="J2310" i="2" s="1"/>
  <c r="V2310" i="2" s="1"/>
  <c r="D2310" i="2"/>
  <c r="I2310" i="2" s="1"/>
  <c r="U2310" i="2" s="1"/>
  <c r="V2309" i="2"/>
  <c r="P2309" i="2"/>
  <c r="S2309" i="2" s="1"/>
  <c r="K2309" i="2"/>
  <c r="W2309" i="2" s="1"/>
  <c r="H2309" i="2"/>
  <c r="O2309" i="2" s="1"/>
  <c r="R2309" i="2" s="1"/>
  <c r="F2309" i="2"/>
  <c r="E2309" i="2"/>
  <c r="J2309" i="2" s="1"/>
  <c r="D2309" i="2"/>
  <c r="I2309" i="2" s="1"/>
  <c r="U2309" i="2" s="1"/>
  <c r="O2308" i="2"/>
  <c r="R2308" i="2" s="1"/>
  <c r="H2308" i="2"/>
  <c r="F2308" i="2"/>
  <c r="K2308" i="2" s="1"/>
  <c r="W2308" i="2" s="1"/>
  <c r="E2308" i="2"/>
  <c r="D2308" i="2"/>
  <c r="I2308" i="2" s="1"/>
  <c r="U2308" i="2" s="1"/>
  <c r="H2307" i="2"/>
  <c r="F2307" i="2"/>
  <c r="E2307" i="2"/>
  <c r="D2307" i="2"/>
  <c r="O2306" i="2"/>
  <c r="R2306" i="2" s="1"/>
  <c r="H2306" i="2"/>
  <c r="F2306" i="2"/>
  <c r="K2306" i="2" s="1"/>
  <c r="W2306" i="2" s="1"/>
  <c r="E2306" i="2"/>
  <c r="J2306" i="2" s="1"/>
  <c r="V2306" i="2" s="1"/>
  <c r="D2306" i="2"/>
  <c r="I2306" i="2" s="1"/>
  <c r="U2306" i="2" s="1"/>
  <c r="H2305" i="2"/>
  <c r="F2305" i="2"/>
  <c r="E2305" i="2"/>
  <c r="J2305" i="2" s="1"/>
  <c r="V2305" i="2" s="1"/>
  <c r="D2305" i="2"/>
  <c r="O2304" i="2"/>
  <c r="R2304" i="2" s="1"/>
  <c r="H2304" i="2"/>
  <c r="F2304" i="2"/>
  <c r="K2304" i="2" s="1"/>
  <c r="W2304" i="2" s="1"/>
  <c r="E2304" i="2"/>
  <c r="D2304" i="2"/>
  <c r="I2304" i="2" s="1"/>
  <c r="U2304" i="2" s="1"/>
  <c r="H2303" i="2"/>
  <c r="F2303" i="2"/>
  <c r="E2303" i="2"/>
  <c r="D2303" i="2"/>
  <c r="O2302" i="2"/>
  <c r="R2302" i="2" s="1"/>
  <c r="H2302" i="2"/>
  <c r="F2302" i="2"/>
  <c r="K2302" i="2" s="1"/>
  <c r="W2302" i="2" s="1"/>
  <c r="E2302" i="2"/>
  <c r="J2302" i="2" s="1"/>
  <c r="V2302" i="2" s="1"/>
  <c r="D2302" i="2"/>
  <c r="I2302" i="2" s="1"/>
  <c r="U2302" i="2" s="1"/>
  <c r="H2301" i="2"/>
  <c r="F2301" i="2"/>
  <c r="E2301" i="2"/>
  <c r="J2301" i="2" s="1"/>
  <c r="V2301" i="2" s="1"/>
  <c r="D2301" i="2"/>
  <c r="O2300" i="2"/>
  <c r="R2300" i="2" s="1"/>
  <c r="H2300" i="2"/>
  <c r="F2300" i="2"/>
  <c r="K2300" i="2" s="1"/>
  <c r="W2300" i="2" s="1"/>
  <c r="E2300" i="2"/>
  <c r="D2300" i="2"/>
  <c r="I2300" i="2" s="1"/>
  <c r="U2300" i="2" s="1"/>
  <c r="H2299" i="2"/>
  <c r="F2299" i="2"/>
  <c r="E2299" i="2"/>
  <c r="D2299" i="2"/>
  <c r="O2298" i="2"/>
  <c r="R2298" i="2" s="1"/>
  <c r="H2298" i="2"/>
  <c r="F2298" i="2"/>
  <c r="K2298" i="2" s="1"/>
  <c r="W2298" i="2" s="1"/>
  <c r="E2298" i="2"/>
  <c r="J2298" i="2" s="1"/>
  <c r="V2298" i="2" s="1"/>
  <c r="D2298" i="2"/>
  <c r="I2298" i="2" s="1"/>
  <c r="U2298" i="2" s="1"/>
  <c r="H2297" i="2"/>
  <c r="F2297" i="2"/>
  <c r="E2297" i="2"/>
  <c r="J2297" i="2" s="1"/>
  <c r="V2297" i="2" s="1"/>
  <c r="D2297" i="2"/>
  <c r="O2296" i="2"/>
  <c r="R2296" i="2" s="1"/>
  <c r="H2296" i="2"/>
  <c r="F2296" i="2"/>
  <c r="K2296" i="2" s="1"/>
  <c r="W2296" i="2" s="1"/>
  <c r="E2296" i="2"/>
  <c r="D2296" i="2"/>
  <c r="I2296" i="2" s="1"/>
  <c r="U2296" i="2" s="1"/>
  <c r="H2295" i="2"/>
  <c r="F2295" i="2"/>
  <c r="E2295" i="2"/>
  <c r="D2295" i="2"/>
  <c r="O2294" i="2"/>
  <c r="R2294" i="2" s="1"/>
  <c r="H2294" i="2"/>
  <c r="F2294" i="2"/>
  <c r="K2294" i="2" s="1"/>
  <c r="W2294" i="2" s="1"/>
  <c r="E2294" i="2"/>
  <c r="J2294" i="2" s="1"/>
  <c r="V2294" i="2" s="1"/>
  <c r="D2294" i="2"/>
  <c r="I2294" i="2" s="1"/>
  <c r="U2294" i="2" s="1"/>
  <c r="H2293" i="2"/>
  <c r="F2293" i="2"/>
  <c r="E2293" i="2"/>
  <c r="J2293" i="2" s="1"/>
  <c r="V2293" i="2" s="1"/>
  <c r="D2293" i="2"/>
  <c r="O2292" i="2"/>
  <c r="R2292" i="2" s="1"/>
  <c r="H2292" i="2"/>
  <c r="F2292" i="2"/>
  <c r="K2292" i="2" s="1"/>
  <c r="W2292" i="2" s="1"/>
  <c r="E2292" i="2"/>
  <c r="D2292" i="2"/>
  <c r="I2292" i="2" s="1"/>
  <c r="U2292" i="2" s="1"/>
  <c r="H2291" i="2"/>
  <c r="F2291" i="2"/>
  <c r="E2291" i="2"/>
  <c r="D2291" i="2"/>
  <c r="O2290" i="2"/>
  <c r="R2290" i="2" s="1"/>
  <c r="H2290" i="2"/>
  <c r="F2290" i="2"/>
  <c r="K2290" i="2" s="1"/>
  <c r="W2290" i="2" s="1"/>
  <c r="E2290" i="2"/>
  <c r="J2290" i="2" s="1"/>
  <c r="V2290" i="2" s="1"/>
  <c r="D2290" i="2"/>
  <c r="I2290" i="2" s="1"/>
  <c r="U2290" i="2" s="1"/>
  <c r="H2289" i="2"/>
  <c r="F2289" i="2"/>
  <c r="E2289" i="2"/>
  <c r="J2289" i="2" s="1"/>
  <c r="V2289" i="2" s="1"/>
  <c r="D2289" i="2"/>
  <c r="O2288" i="2"/>
  <c r="R2288" i="2" s="1"/>
  <c r="H2288" i="2"/>
  <c r="F2288" i="2"/>
  <c r="K2288" i="2" s="1"/>
  <c r="W2288" i="2" s="1"/>
  <c r="E2288" i="2"/>
  <c r="D2288" i="2"/>
  <c r="I2288" i="2" s="1"/>
  <c r="U2288" i="2" s="1"/>
  <c r="H2287" i="2"/>
  <c r="F2287" i="2"/>
  <c r="E2287" i="2"/>
  <c r="D2287" i="2"/>
  <c r="O2286" i="2"/>
  <c r="R2286" i="2" s="1"/>
  <c r="H2286" i="2"/>
  <c r="P2286" i="2" s="1"/>
  <c r="S2286" i="2" s="1"/>
  <c r="F2286" i="2"/>
  <c r="E2286" i="2"/>
  <c r="J2286" i="2" s="1"/>
  <c r="V2286" i="2" s="1"/>
  <c r="D2286" i="2"/>
  <c r="J2285" i="2"/>
  <c r="V2285" i="2" s="1"/>
  <c r="H2285" i="2"/>
  <c r="Q2285" i="2" s="1"/>
  <c r="T2285" i="2" s="1"/>
  <c r="F2285" i="2"/>
  <c r="E2285" i="2"/>
  <c r="D2285" i="2"/>
  <c r="I2285" i="2" s="1"/>
  <c r="U2285" i="2" s="1"/>
  <c r="U2284" i="2"/>
  <c r="Q2284" i="2"/>
  <c r="T2284" i="2" s="1"/>
  <c r="H2284" i="2"/>
  <c r="P2284" i="2" s="1"/>
  <c r="S2284" i="2" s="1"/>
  <c r="F2284" i="2"/>
  <c r="K2284" i="2" s="1"/>
  <c r="W2284" i="2" s="1"/>
  <c r="E2284" i="2"/>
  <c r="J2284" i="2" s="1"/>
  <c r="V2284" i="2" s="1"/>
  <c r="D2284" i="2"/>
  <c r="I2284" i="2" s="1"/>
  <c r="U2283" i="2"/>
  <c r="Q2283" i="2"/>
  <c r="T2283" i="2" s="1"/>
  <c r="J2283" i="2"/>
  <c r="V2283" i="2" s="1"/>
  <c r="H2283" i="2"/>
  <c r="P2283" i="2" s="1"/>
  <c r="S2283" i="2" s="1"/>
  <c r="F2283" i="2"/>
  <c r="K2283" i="2" s="1"/>
  <c r="W2283" i="2" s="1"/>
  <c r="E2283" i="2"/>
  <c r="D2283" i="2"/>
  <c r="I2283" i="2" s="1"/>
  <c r="Q2282" i="2"/>
  <c r="T2282" i="2" s="1"/>
  <c r="H2282" i="2"/>
  <c r="P2282" i="2" s="1"/>
  <c r="S2282" i="2" s="1"/>
  <c r="F2282" i="2"/>
  <c r="K2282" i="2" s="1"/>
  <c r="W2282" i="2" s="1"/>
  <c r="E2282" i="2"/>
  <c r="J2282" i="2" s="1"/>
  <c r="V2282" i="2" s="1"/>
  <c r="D2282" i="2"/>
  <c r="I2282" i="2" s="1"/>
  <c r="U2282" i="2" s="1"/>
  <c r="Q2281" i="2"/>
  <c r="T2281" i="2" s="1"/>
  <c r="J2281" i="2"/>
  <c r="V2281" i="2" s="1"/>
  <c r="H2281" i="2"/>
  <c r="P2281" i="2" s="1"/>
  <c r="S2281" i="2" s="1"/>
  <c r="F2281" i="2"/>
  <c r="K2281" i="2" s="1"/>
  <c r="W2281" i="2" s="1"/>
  <c r="E2281" i="2"/>
  <c r="D2281" i="2"/>
  <c r="I2281" i="2" s="1"/>
  <c r="U2281" i="2" s="1"/>
  <c r="U2280" i="2"/>
  <c r="Q2280" i="2"/>
  <c r="T2280" i="2" s="1"/>
  <c r="H2280" i="2"/>
  <c r="P2280" i="2" s="1"/>
  <c r="S2280" i="2" s="1"/>
  <c r="F2280" i="2"/>
  <c r="K2280" i="2" s="1"/>
  <c r="W2280" i="2" s="1"/>
  <c r="E2280" i="2"/>
  <c r="J2280" i="2" s="1"/>
  <c r="V2280" i="2" s="1"/>
  <c r="D2280" i="2"/>
  <c r="I2280" i="2" s="1"/>
  <c r="U2279" i="2"/>
  <c r="Q2279" i="2"/>
  <c r="T2279" i="2" s="1"/>
  <c r="J2279" i="2"/>
  <c r="V2279" i="2" s="1"/>
  <c r="H2279" i="2"/>
  <c r="P2279" i="2" s="1"/>
  <c r="S2279" i="2" s="1"/>
  <c r="F2279" i="2"/>
  <c r="K2279" i="2" s="1"/>
  <c r="W2279" i="2" s="1"/>
  <c r="E2279" i="2"/>
  <c r="D2279" i="2"/>
  <c r="I2279" i="2" s="1"/>
  <c r="Q2278" i="2"/>
  <c r="T2278" i="2" s="1"/>
  <c r="H2278" i="2"/>
  <c r="P2278" i="2" s="1"/>
  <c r="S2278" i="2" s="1"/>
  <c r="F2278" i="2"/>
  <c r="K2278" i="2" s="1"/>
  <c r="W2278" i="2" s="1"/>
  <c r="E2278" i="2"/>
  <c r="J2278" i="2" s="1"/>
  <c r="V2278" i="2" s="1"/>
  <c r="D2278" i="2"/>
  <c r="I2278" i="2" s="1"/>
  <c r="U2278" i="2" s="1"/>
  <c r="Q2277" i="2"/>
  <c r="T2277" i="2" s="1"/>
  <c r="J2277" i="2"/>
  <c r="V2277" i="2" s="1"/>
  <c r="H2277" i="2"/>
  <c r="P2277" i="2" s="1"/>
  <c r="S2277" i="2" s="1"/>
  <c r="F2277" i="2"/>
  <c r="K2277" i="2" s="1"/>
  <c r="W2277" i="2" s="1"/>
  <c r="E2277" i="2"/>
  <c r="D2277" i="2"/>
  <c r="I2277" i="2" s="1"/>
  <c r="U2277" i="2" s="1"/>
  <c r="U2276" i="2"/>
  <c r="Q2276" i="2"/>
  <c r="T2276" i="2" s="1"/>
  <c r="H2276" i="2"/>
  <c r="P2276" i="2" s="1"/>
  <c r="S2276" i="2" s="1"/>
  <c r="F2276" i="2"/>
  <c r="K2276" i="2" s="1"/>
  <c r="W2276" i="2" s="1"/>
  <c r="E2276" i="2"/>
  <c r="J2276" i="2" s="1"/>
  <c r="V2276" i="2" s="1"/>
  <c r="D2276" i="2"/>
  <c r="I2276" i="2" s="1"/>
  <c r="U2275" i="2"/>
  <c r="Q2275" i="2"/>
  <c r="T2275" i="2" s="1"/>
  <c r="J2275" i="2"/>
  <c r="V2275" i="2" s="1"/>
  <c r="H2275" i="2"/>
  <c r="P2275" i="2" s="1"/>
  <c r="S2275" i="2" s="1"/>
  <c r="F2275" i="2"/>
  <c r="K2275" i="2" s="1"/>
  <c r="W2275" i="2" s="1"/>
  <c r="E2275" i="2"/>
  <c r="D2275" i="2"/>
  <c r="I2275" i="2" s="1"/>
  <c r="Q2274" i="2"/>
  <c r="T2274" i="2" s="1"/>
  <c r="H2274" i="2"/>
  <c r="P2274" i="2" s="1"/>
  <c r="S2274" i="2" s="1"/>
  <c r="F2274" i="2"/>
  <c r="K2274" i="2" s="1"/>
  <c r="W2274" i="2" s="1"/>
  <c r="E2274" i="2"/>
  <c r="J2274" i="2" s="1"/>
  <c r="V2274" i="2" s="1"/>
  <c r="D2274" i="2"/>
  <c r="I2274" i="2" s="1"/>
  <c r="U2274" i="2" s="1"/>
  <c r="Q2273" i="2"/>
  <c r="T2273" i="2" s="1"/>
  <c r="J2273" i="2"/>
  <c r="V2273" i="2" s="1"/>
  <c r="H2273" i="2"/>
  <c r="P2273" i="2" s="1"/>
  <c r="S2273" i="2" s="1"/>
  <c r="F2273" i="2"/>
  <c r="K2273" i="2" s="1"/>
  <c r="W2273" i="2" s="1"/>
  <c r="E2273" i="2"/>
  <c r="D2273" i="2"/>
  <c r="I2273" i="2" s="1"/>
  <c r="U2273" i="2" s="1"/>
  <c r="U2272" i="2"/>
  <c r="Q2272" i="2"/>
  <c r="T2272" i="2" s="1"/>
  <c r="H2272" i="2"/>
  <c r="P2272" i="2" s="1"/>
  <c r="S2272" i="2" s="1"/>
  <c r="F2272" i="2"/>
  <c r="K2272" i="2" s="1"/>
  <c r="W2272" i="2" s="1"/>
  <c r="E2272" i="2"/>
  <c r="J2272" i="2" s="1"/>
  <c r="V2272" i="2" s="1"/>
  <c r="D2272" i="2"/>
  <c r="I2272" i="2" s="1"/>
  <c r="U2271" i="2"/>
  <c r="Q2271" i="2"/>
  <c r="T2271" i="2" s="1"/>
  <c r="J2271" i="2"/>
  <c r="V2271" i="2" s="1"/>
  <c r="H2271" i="2"/>
  <c r="P2271" i="2" s="1"/>
  <c r="S2271" i="2" s="1"/>
  <c r="F2271" i="2"/>
  <c r="K2271" i="2" s="1"/>
  <c r="W2271" i="2" s="1"/>
  <c r="E2271" i="2"/>
  <c r="D2271" i="2"/>
  <c r="I2271" i="2" s="1"/>
  <c r="Q2270" i="2"/>
  <c r="T2270" i="2" s="1"/>
  <c r="H2270" i="2"/>
  <c r="P2270" i="2" s="1"/>
  <c r="S2270" i="2" s="1"/>
  <c r="F2270" i="2"/>
  <c r="K2270" i="2" s="1"/>
  <c r="W2270" i="2" s="1"/>
  <c r="E2270" i="2"/>
  <c r="J2270" i="2" s="1"/>
  <c r="V2270" i="2" s="1"/>
  <c r="D2270" i="2"/>
  <c r="I2270" i="2" s="1"/>
  <c r="U2270" i="2" s="1"/>
  <c r="Q2269" i="2"/>
  <c r="T2269" i="2" s="1"/>
  <c r="J2269" i="2"/>
  <c r="V2269" i="2" s="1"/>
  <c r="H2269" i="2"/>
  <c r="P2269" i="2" s="1"/>
  <c r="S2269" i="2" s="1"/>
  <c r="F2269" i="2"/>
  <c r="K2269" i="2" s="1"/>
  <c r="W2269" i="2" s="1"/>
  <c r="E2269" i="2"/>
  <c r="D2269" i="2"/>
  <c r="I2269" i="2" s="1"/>
  <c r="U2269" i="2" s="1"/>
  <c r="U2268" i="2"/>
  <c r="Q2268" i="2"/>
  <c r="T2268" i="2" s="1"/>
  <c r="H2268" i="2"/>
  <c r="P2268" i="2" s="1"/>
  <c r="S2268" i="2" s="1"/>
  <c r="F2268" i="2"/>
  <c r="K2268" i="2" s="1"/>
  <c r="W2268" i="2" s="1"/>
  <c r="E2268" i="2"/>
  <c r="J2268" i="2" s="1"/>
  <c r="V2268" i="2" s="1"/>
  <c r="D2268" i="2"/>
  <c r="I2268" i="2" s="1"/>
  <c r="U2267" i="2"/>
  <c r="Q2267" i="2"/>
  <c r="T2267" i="2" s="1"/>
  <c r="J2267" i="2"/>
  <c r="V2267" i="2" s="1"/>
  <c r="H2267" i="2"/>
  <c r="P2267" i="2" s="1"/>
  <c r="S2267" i="2" s="1"/>
  <c r="F2267" i="2"/>
  <c r="K2267" i="2" s="1"/>
  <c r="W2267" i="2" s="1"/>
  <c r="E2267" i="2"/>
  <c r="D2267" i="2"/>
  <c r="I2267" i="2" s="1"/>
  <c r="Q2266" i="2"/>
  <c r="T2266" i="2" s="1"/>
  <c r="H2266" i="2"/>
  <c r="F2266" i="2"/>
  <c r="E2266" i="2"/>
  <c r="J2266" i="2" s="1"/>
  <c r="V2266" i="2" s="1"/>
  <c r="D2266" i="2"/>
  <c r="H2265" i="2"/>
  <c r="F2265" i="2"/>
  <c r="E2265" i="2"/>
  <c r="D2265" i="2"/>
  <c r="O2264" i="2"/>
  <c r="R2264" i="2" s="1"/>
  <c r="H2264" i="2"/>
  <c r="P2264" i="2" s="1"/>
  <c r="S2264" i="2" s="1"/>
  <c r="F2264" i="2"/>
  <c r="E2264" i="2"/>
  <c r="J2264" i="2" s="1"/>
  <c r="V2264" i="2" s="1"/>
  <c r="D2264" i="2"/>
  <c r="H2263" i="2"/>
  <c r="F2263" i="2"/>
  <c r="E2263" i="2"/>
  <c r="D2263" i="2"/>
  <c r="O2262" i="2"/>
  <c r="R2262" i="2" s="1"/>
  <c r="H2262" i="2"/>
  <c r="P2262" i="2" s="1"/>
  <c r="S2262" i="2" s="1"/>
  <c r="F2262" i="2"/>
  <c r="E2262" i="2"/>
  <c r="J2262" i="2" s="1"/>
  <c r="V2262" i="2" s="1"/>
  <c r="D2262" i="2"/>
  <c r="H2261" i="2"/>
  <c r="F2261" i="2"/>
  <c r="E2261" i="2"/>
  <c r="J2261" i="2" s="1"/>
  <c r="V2261" i="2" s="1"/>
  <c r="D2261" i="2"/>
  <c r="O2260" i="2"/>
  <c r="R2260" i="2" s="1"/>
  <c r="H2260" i="2"/>
  <c r="P2260" i="2" s="1"/>
  <c r="S2260" i="2" s="1"/>
  <c r="F2260" i="2"/>
  <c r="E2260" i="2"/>
  <c r="J2260" i="2" s="1"/>
  <c r="V2260" i="2" s="1"/>
  <c r="D2260" i="2"/>
  <c r="H2259" i="2"/>
  <c r="F2259" i="2"/>
  <c r="E2259" i="2"/>
  <c r="J2259" i="2" s="1"/>
  <c r="V2259" i="2" s="1"/>
  <c r="D2259" i="2"/>
  <c r="O2258" i="2"/>
  <c r="R2258" i="2" s="1"/>
  <c r="H2258" i="2"/>
  <c r="P2258" i="2" s="1"/>
  <c r="S2258" i="2" s="1"/>
  <c r="F2258" i="2"/>
  <c r="E2258" i="2"/>
  <c r="J2258" i="2" s="1"/>
  <c r="V2258" i="2" s="1"/>
  <c r="D2258" i="2"/>
  <c r="H2257" i="2"/>
  <c r="F2257" i="2"/>
  <c r="E2257" i="2"/>
  <c r="D2257" i="2"/>
  <c r="O2256" i="2"/>
  <c r="R2256" i="2" s="1"/>
  <c r="H2256" i="2"/>
  <c r="P2256" i="2" s="1"/>
  <c r="S2256" i="2" s="1"/>
  <c r="F2256" i="2"/>
  <c r="E2256" i="2"/>
  <c r="J2256" i="2" s="1"/>
  <c r="V2256" i="2" s="1"/>
  <c r="D2256" i="2"/>
  <c r="Q2255" i="2"/>
  <c r="T2255" i="2" s="1"/>
  <c r="J2255" i="2"/>
  <c r="V2255" i="2" s="1"/>
  <c r="H2255" i="2"/>
  <c r="P2255" i="2" s="1"/>
  <c r="S2255" i="2" s="1"/>
  <c r="F2255" i="2"/>
  <c r="K2255" i="2" s="1"/>
  <c r="W2255" i="2" s="1"/>
  <c r="E2255" i="2"/>
  <c r="D2255" i="2"/>
  <c r="I2255" i="2" s="1"/>
  <c r="U2255" i="2" s="1"/>
  <c r="Q2254" i="2"/>
  <c r="T2254" i="2" s="1"/>
  <c r="H2254" i="2"/>
  <c r="P2254" i="2" s="1"/>
  <c r="S2254" i="2" s="1"/>
  <c r="F2254" i="2"/>
  <c r="K2254" i="2" s="1"/>
  <c r="W2254" i="2" s="1"/>
  <c r="E2254" i="2"/>
  <c r="J2254" i="2" s="1"/>
  <c r="V2254" i="2" s="1"/>
  <c r="D2254" i="2"/>
  <c r="I2254" i="2" s="1"/>
  <c r="U2254" i="2" s="1"/>
  <c r="U2253" i="2"/>
  <c r="Q2253" i="2"/>
  <c r="T2253" i="2" s="1"/>
  <c r="J2253" i="2"/>
  <c r="V2253" i="2" s="1"/>
  <c r="H2253" i="2"/>
  <c r="P2253" i="2" s="1"/>
  <c r="S2253" i="2" s="1"/>
  <c r="F2253" i="2"/>
  <c r="K2253" i="2" s="1"/>
  <c r="W2253" i="2" s="1"/>
  <c r="E2253" i="2"/>
  <c r="D2253" i="2"/>
  <c r="I2253" i="2" s="1"/>
  <c r="Q2252" i="2"/>
  <c r="T2252" i="2" s="1"/>
  <c r="H2252" i="2"/>
  <c r="P2252" i="2" s="1"/>
  <c r="S2252" i="2" s="1"/>
  <c r="F2252" i="2"/>
  <c r="K2252" i="2" s="1"/>
  <c r="W2252" i="2" s="1"/>
  <c r="E2252" i="2"/>
  <c r="J2252" i="2" s="1"/>
  <c r="V2252" i="2" s="1"/>
  <c r="D2252" i="2"/>
  <c r="I2252" i="2" s="1"/>
  <c r="U2252" i="2" s="1"/>
  <c r="Q2251" i="2"/>
  <c r="T2251" i="2" s="1"/>
  <c r="J2251" i="2"/>
  <c r="V2251" i="2" s="1"/>
  <c r="H2251" i="2"/>
  <c r="P2251" i="2" s="1"/>
  <c r="S2251" i="2" s="1"/>
  <c r="F2251" i="2"/>
  <c r="K2251" i="2" s="1"/>
  <c r="W2251" i="2" s="1"/>
  <c r="E2251" i="2"/>
  <c r="D2251" i="2"/>
  <c r="I2251" i="2" s="1"/>
  <c r="U2251" i="2" s="1"/>
  <c r="Q2250" i="2"/>
  <c r="T2250" i="2" s="1"/>
  <c r="H2250" i="2"/>
  <c r="P2250" i="2" s="1"/>
  <c r="S2250" i="2" s="1"/>
  <c r="F2250" i="2"/>
  <c r="K2250" i="2" s="1"/>
  <c r="W2250" i="2" s="1"/>
  <c r="E2250" i="2"/>
  <c r="J2250" i="2" s="1"/>
  <c r="V2250" i="2" s="1"/>
  <c r="D2250" i="2"/>
  <c r="I2250" i="2" s="1"/>
  <c r="U2250" i="2" s="1"/>
  <c r="U2249" i="2"/>
  <c r="Q2249" i="2"/>
  <c r="T2249" i="2" s="1"/>
  <c r="J2249" i="2"/>
  <c r="V2249" i="2" s="1"/>
  <c r="H2249" i="2"/>
  <c r="P2249" i="2" s="1"/>
  <c r="S2249" i="2" s="1"/>
  <c r="F2249" i="2"/>
  <c r="K2249" i="2" s="1"/>
  <c r="W2249" i="2" s="1"/>
  <c r="E2249" i="2"/>
  <c r="D2249" i="2"/>
  <c r="I2249" i="2" s="1"/>
  <c r="Q2248" i="2"/>
  <c r="T2248" i="2" s="1"/>
  <c r="H2248" i="2"/>
  <c r="P2248" i="2" s="1"/>
  <c r="S2248" i="2" s="1"/>
  <c r="F2248" i="2"/>
  <c r="K2248" i="2" s="1"/>
  <c r="W2248" i="2" s="1"/>
  <c r="E2248" i="2"/>
  <c r="J2248" i="2" s="1"/>
  <c r="V2248" i="2" s="1"/>
  <c r="D2248" i="2"/>
  <c r="I2248" i="2" s="1"/>
  <c r="U2248" i="2" s="1"/>
  <c r="Q2247" i="2"/>
  <c r="T2247" i="2" s="1"/>
  <c r="J2247" i="2"/>
  <c r="V2247" i="2" s="1"/>
  <c r="H2247" i="2"/>
  <c r="P2247" i="2" s="1"/>
  <c r="S2247" i="2" s="1"/>
  <c r="F2247" i="2"/>
  <c r="K2247" i="2" s="1"/>
  <c r="W2247" i="2" s="1"/>
  <c r="E2247" i="2"/>
  <c r="D2247" i="2"/>
  <c r="I2247" i="2" s="1"/>
  <c r="U2247" i="2" s="1"/>
  <c r="Q2246" i="2"/>
  <c r="T2246" i="2" s="1"/>
  <c r="H2246" i="2"/>
  <c r="P2246" i="2" s="1"/>
  <c r="S2246" i="2" s="1"/>
  <c r="F2246" i="2"/>
  <c r="K2246" i="2" s="1"/>
  <c r="W2246" i="2" s="1"/>
  <c r="E2246" i="2"/>
  <c r="J2246" i="2" s="1"/>
  <c r="V2246" i="2" s="1"/>
  <c r="D2246" i="2"/>
  <c r="I2246" i="2" s="1"/>
  <c r="U2246" i="2" s="1"/>
  <c r="U2245" i="2"/>
  <c r="Q2245" i="2"/>
  <c r="T2245" i="2" s="1"/>
  <c r="J2245" i="2"/>
  <c r="V2245" i="2" s="1"/>
  <c r="H2245" i="2"/>
  <c r="P2245" i="2" s="1"/>
  <c r="S2245" i="2" s="1"/>
  <c r="F2245" i="2"/>
  <c r="K2245" i="2" s="1"/>
  <c r="W2245" i="2" s="1"/>
  <c r="E2245" i="2"/>
  <c r="D2245" i="2"/>
  <c r="I2245" i="2" s="1"/>
  <c r="Q2244" i="2"/>
  <c r="T2244" i="2" s="1"/>
  <c r="H2244" i="2"/>
  <c r="P2244" i="2" s="1"/>
  <c r="S2244" i="2" s="1"/>
  <c r="F2244" i="2"/>
  <c r="K2244" i="2" s="1"/>
  <c r="W2244" i="2" s="1"/>
  <c r="E2244" i="2"/>
  <c r="J2244" i="2" s="1"/>
  <c r="V2244" i="2" s="1"/>
  <c r="D2244" i="2"/>
  <c r="I2244" i="2" s="1"/>
  <c r="U2244" i="2" s="1"/>
  <c r="Q2243" i="2"/>
  <c r="T2243" i="2" s="1"/>
  <c r="J2243" i="2"/>
  <c r="V2243" i="2" s="1"/>
  <c r="H2243" i="2"/>
  <c r="P2243" i="2" s="1"/>
  <c r="S2243" i="2" s="1"/>
  <c r="F2243" i="2"/>
  <c r="K2243" i="2" s="1"/>
  <c r="W2243" i="2" s="1"/>
  <c r="E2243" i="2"/>
  <c r="D2243" i="2"/>
  <c r="I2243" i="2" s="1"/>
  <c r="U2243" i="2" s="1"/>
  <c r="Q2242" i="2"/>
  <c r="T2242" i="2" s="1"/>
  <c r="H2242" i="2"/>
  <c r="P2242" i="2" s="1"/>
  <c r="S2242" i="2" s="1"/>
  <c r="F2242" i="2"/>
  <c r="K2242" i="2" s="1"/>
  <c r="W2242" i="2" s="1"/>
  <c r="E2242" i="2"/>
  <c r="J2242" i="2" s="1"/>
  <c r="V2242" i="2" s="1"/>
  <c r="D2242" i="2"/>
  <c r="I2242" i="2" s="1"/>
  <c r="U2242" i="2" s="1"/>
  <c r="U2241" i="2"/>
  <c r="Q2241" i="2"/>
  <c r="T2241" i="2" s="1"/>
  <c r="J2241" i="2"/>
  <c r="V2241" i="2" s="1"/>
  <c r="H2241" i="2"/>
  <c r="P2241" i="2" s="1"/>
  <c r="S2241" i="2" s="1"/>
  <c r="F2241" i="2"/>
  <c r="K2241" i="2" s="1"/>
  <c r="W2241" i="2" s="1"/>
  <c r="E2241" i="2"/>
  <c r="D2241" i="2"/>
  <c r="I2241" i="2" s="1"/>
  <c r="Q2240" i="2"/>
  <c r="T2240" i="2" s="1"/>
  <c r="H2240" i="2"/>
  <c r="P2240" i="2" s="1"/>
  <c r="S2240" i="2" s="1"/>
  <c r="F2240" i="2"/>
  <c r="K2240" i="2" s="1"/>
  <c r="W2240" i="2" s="1"/>
  <c r="E2240" i="2"/>
  <c r="J2240" i="2" s="1"/>
  <c r="V2240" i="2" s="1"/>
  <c r="D2240" i="2"/>
  <c r="I2240" i="2" s="1"/>
  <c r="U2240" i="2" s="1"/>
  <c r="Q2239" i="2"/>
  <c r="T2239" i="2" s="1"/>
  <c r="J2239" i="2"/>
  <c r="V2239" i="2" s="1"/>
  <c r="H2239" i="2"/>
  <c r="P2239" i="2" s="1"/>
  <c r="S2239" i="2" s="1"/>
  <c r="F2239" i="2"/>
  <c r="K2239" i="2" s="1"/>
  <c r="W2239" i="2" s="1"/>
  <c r="E2239" i="2"/>
  <c r="D2239" i="2"/>
  <c r="I2239" i="2" s="1"/>
  <c r="U2239" i="2" s="1"/>
  <c r="Q2238" i="2"/>
  <c r="T2238" i="2" s="1"/>
  <c r="H2238" i="2"/>
  <c r="P2238" i="2" s="1"/>
  <c r="S2238" i="2" s="1"/>
  <c r="F2238" i="2"/>
  <c r="K2238" i="2" s="1"/>
  <c r="W2238" i="2" s="1"/>
  <c r="E2238" i="2"/>
  <c r="J2238" i="2" s="1"/>
  <c r="V2238" i="2" s="1"/>
  <c r="D2238" i="2"/>
  <c r="I2238" i="2" s="1"/>
  <c r="U2238" i="2" s="1"/>
  <c r="U2237" i="2"/>
  <c r="Q2237" i="2"/>
  <c r="T2237" i="2" s="1"/>
  <c r="J2237" i="2"/>
  <c r="V2237" i="2" s="1"/>
  <c r="H2237" i="2"/>
  <c r="P2237" i="2" s="1"/>
  <c r="S2237" i="2" s="1"/>
  <c r="F2237" i="2"/>
  <c r="K2237" i="2" s="1"/>
  <c r="W2237" i="2" s="1"/>
  <c r="E2237" i="2"/>
  <c r="D2237" i="2"/>
  <c r="I2237" i="2" s="1"/>
  <c r="Q2236" i="2"/>
  <c r="T2236" i="2" s="1"/>
  <c r="H2236" i="2"/>
  <c r="P2236" i="2" s="1"/>
  <c r="S2236" i="2" s="1"/>
  <c r="F2236" i="2"/>
  <c r="K2236" i="2" s="1"/>
  <c r="W2236" i="2" s="1"/>
  <c r="E2236" i="2"/>
  <c r="J2236" i="2" s="1"/>
  <c r="V2236" i="2" s="1"/>
  <c r="D2236" i="2"/>
  <c r="I2236" i="2" s="1"/>
  <c r="U2236" i="2" s="1"/>
  <c r="Q2235" i="2"/>
  <c r="T2235" i="2" s="1"/>
  <c r="J2235" i="2"/>
  <c r="V2235" i="2" s="1"/>
  <c r="H2235" i="2"/>
  <c r="P2235" i="2" s="1"/>
  <c r="S2235" i="2" s="1"/>
  <c r="F2235" i="2"/>
  <c r="K2235" i="2" s="1"/>
  <c r="W2235" i="2" s="1"/>
  <c r="E2235" i="2"/>
  <c r="D2235" i="2"/>
  <c r="I2235" i="2" s="1"/>
  <c r="U2235" i="2" s="1"/>
  <c r="Q2234" i="2"/>
  <c r="T2234" i="2" s="1"/>
  <c r="H2234" i="2"/>
  <c r="P2234" i="2" s="1"/>
  <c r="S2234" i="2" s="1"/>
  <c r="F2234" i="2"/>
  <c r="K2234" i="2" s="1"/>
  <c r="W2234" i="2" s="1"/>
  <c r="E2234" i="2"/>
  <c r="J2234" i="2" s="1"/>
  <c r="V2234" i="2" s="1"/>
  <c r="D2234" i="2"/>
  <c r="I2234" i="2" s="1"/>
  <c r="U2234" i="2" s="1"/>
  <c r="U2233" i="2"/>
  <c r="Q2233" i="2"/>
  <c r="T2233" i="2" s="1"/>
  <c r="J2233" i="2"/>
  <c r="V2233" i="2" s="1"/>
  <c r="H2233" i="2"/>
  <c r="P2233" i="2" s="1"/>
  <c r="S2233" i="2" s="1"/>
  <c r="F2233" i="2"/>
  <c r="K2233" i="2" s="1"/>
  <c r="W2233" i="2" s="1"/>
  <c r="E2233" i="2"/>
  <c r="D2233" i="2"/>
  <c r="I2233" i="2" s="1"/>
  <c r="Q2232" i="2"/>
  <c r="T2232" i="2" s="1"/>
  <c r="H2232" i="2"/>
  <c r="P2232" i="2" s="1"/>
  <c r="S2232" i="2" s="1"/>
  <c r="F2232" i="2"/>
  <c r="K2232" i="2" s="1"/>
  <c r="W2232" i="2" s="1"/>
  <c r="E2232" i="2"/>
  <c r="J2232" i="2" s="1"/>
  <c r="V2232" i="2" s="1"/>
  <c r="D2232" i="2"/>
  <c r="I2232" i="2" s="1"/>
  <c r="U2232" i="2" s="1"/>
  <c r="Q2231" i="2"/>
  <c r="T2231" i="2" s="1"/>
  <c r="J2231" i="2"/>
  <c r="V2231" i="2" s="1"/>
  <c r="H2231" i="2"/>
  <c r="P2231" i="2" s="1"/>
  <c r="S2231" i="2" s="1"/>
  <c r="F2231" i="2"/>
  <c r="K2231" i="2" s="1"/>
  <c r="W2231" i="2" s="1"/>
  <c r="E2231" i="2"/>
  <c r="D2231" i="2"/>
  <c r="I2231" i="2" s="1"/>
  <c r="U2231" i="2" s="1"/>
  <c r="Q2230" i="2"/>
  <c r="T2230" i="2" s="1"/>
  <c r="O2230" i="2"/>
  <c r="R2230" i="2" s="1"/>
  <c r="J2230" i="2"/>
  <c r="V2230" i="2" s="1"/>
  <c r="H2230" i="2"/>
  <c r="P2230" i="2" s="1"/>
  <c r="S2230" i="2" s="1"/>
  <c r="F2230" i="2"/>
  <c r="K2230" i="2" s="1"/>
  <c r="W2230" i="2" s="1"/>
  <c r="E2230" i="2"/>
  <c r="D2230" i="2"/>
  <c r="I2230" i="2" s="1"/>
  <c r="U2230" i="2" s="1"/>
  <c r="Q2229" i="2"/>
  <c r="T2229" i="2" s="1"/>
  <c r="J2229" i="2"/>
  <c r="V2229" i="2" s="1"/>
  <c r="H2229" i="2"/>
  <c r="P2229" i="2" s="1"/>
  <c r="S2229" i="2" s="1"/>
  <c r="F2229" i="2"/>
  <c r="K2229" i="2" s="1"/>
  <c r="W2229" i="2" s="1"/>
  <c r="E2229" i="2"/>
  <c r="D2229" i="2"/>
  <c r="I2229" i="2" s="1"/>
  <c r="U2229" i="2" s="1"/>
  <c r="Q2228" i="2"/>
  <c r="T2228" i="2" s="1"/>
  <c r="J2228" i="2"/>
  <c r="V2228" i="2" s="1"/>
  <c r="H2228" i="2"/>
  <c r="P2228" i="2" s="1"/>
  <c r="S2228" i="2" s="1"/>
  <c r="F2228" i="2"/>
  <c r="K2228" i="2" s="1"/>
  <c r="W2228" i="2" s="1"/>
  <c r="E2228" i="2"/>
  <c r="D2228" i="2"/>
  <c r="I2228" i="2" s="1"/>
  <c r="U2228" i="2" s="1"/>
  <c r="Q2227" i="2"/>
  <c r="T2227" i="2" s="1"/>
  <c r="J2227" i="2"/>
  <c r="V2227" i="2" s="1"/>
  <c r="H2227" i="2"/>
  <c r="P2227" i="2" s="1"/>
  <c r="S2227" i="2" s="1"/>
  <c r="F2227" i="2"/>
  <c r="K2227" i="2" s="1"/>
  <c r="W2227" i="2" s="1"/>
  <c r="E2227" i="2"/>
  <c r="D2227" i="2"/>
  <c r="I2227" i="2" s="1"/>
  <c r="U2227" i="2" s="1"/>
  <c r="Q2226" i="2"/>
  <c r="T2226" i="2" s="1"/>
  <c r="J2226" i="2"/>
  <c r="V2226" i="2" s="1"/>
  <c r="H2226" i="2"/>
  <c r="P2226" i="2" s="1"/>
  <c r="S2226" i="2" s="1"/>
  <c r="F2226" i="2"/>
  <c r="K2226" i="2" s="1"/>
  <c r="W2226" i="2" s="1"/>
  <c r="E2226" i="2"/>
  <c r="D2226" i="2"/>
  <c r="I2226" i="2" s="1"/>
  <c r="U2226" i="2" s="1"/>
  <c r="Q2225" i="2"/>
  <c r="T2225" i="2" s="1"/>
  <c r="J2225" i="2"/>
  <c r="V2225" i="2" s="1"/>
  <c r="H2225" i="2"/>
  <c r="P2225" i="2" s="1"/>
  <c r="S2225" i="2" s="1"/>
  <c r="F2225" i="2"/>
  <c r="K2225" i="2" s="1"/>
  <c r="W2225" i="2" s="1"/>
  <c r="E2225" i="2"/>
  <c r="D2225" i="2"/>
  <c r="I2225" i="2" s="1"/>
  <c r="U2225" i="2" s="1"/>
  <c r="Q2224" i="2"/>
  <c r="T2224" i="2" s="1"/>
  <c r="J2224" i="2"/>
  <c r="V2224" i="2" s="1"/>
  <c r="H2224" i="2"/>
  <c r="P2224" i="2" s="1"/>
  <c r="S2224" i="2" s="1"/>
  <c r="F2224" i="2"/>
  <c r="K2224" i="2" s="1"/>
  <c r="W2224" i="2" s="1"/>
  <c r="E2224" i="2"/>
  <c r="D2224" i="2"/>
  <c r="I2224" i="2" s="1"/>
  <c r="U2224" i="2" s="1"/>
  <c r="Q2223" i="2"/>
  <c r="T2223" i="2" s="1"/>
  <c r="J2223" i="2"/>
  <c r="V2223" i="2" s="1"/>
  <c r="H2223" i="2"/>
  <c r="P2223" i="2" s="1"/>
  <c r="S2223" i="2" s="1"/>
  <c r="F2223" i="2"/>
  <c r="K2223" i="2" s="1"/>
  <c r="W2223" i="2" s="1"/>
  <c r="E2223" i="2"/>
  <c r="D2223" i="2"/>
  <c r="I2223" i="2" s="1"/>
  <c r="U2223" i="2" s="1"/>
  <c r="Q2222" i="2"/>
  <c r="T2222" i="2" s="1"/>
  <c r="O2222" i="2"/>
  <c r="R2222" i="2" s="1"/>
  <c r="J2222" i="2"/>
  <c r="V2222" i="2" s="1"/>
  <c r="H2222" i="2"/>
  <c r="P2222" i="2" s="1"/>
  <c r="S2222" i="2" s="1"/>
  <c r="F2222" i="2"/>
  <c r="K2222" i="2" s="1"/>
  <c r="W2222" i="2" s="1"/>
  <c r="E2222" i="2"/>
  <c r="D2222" i="2"/>
  <c r="I2222" i="2" s="1"/>
  <c r="U2222" i="2" s="1"/>
  <c r="Q2221" i="2"/>
  <c r="T2221" i="2" s="1"/>
  <c r="J2221" i="2"/>
  <c r="V2221" i="2" s="1"/>
  <c r="H2221" i="2"/>
  <c r="P2221" i="2" s="1"/>
  <c r="S2221" i="2" s="1"/>
  <c r="F2221" i="2"/>
  <c r="K2221" i="2" s="1"/>
  <c r="W2221" i="2" s="1"/>
  <c r="E2221" i="2"/>
  <c r="D2221" i="2"/>
  <c r="I2221" i="2" s="1"/>
  <c r="U2221" i="2" s="1"/>
  <c r="Q2220" i="2"/>
  <c r="T2220" i="2" s="1"/>
  <c r="O2220" i="2"/>
  <c r="R2220" i="2" s="1"/>
  <c r="J2220" i="2"/>
  <c r="V2220" i="2" s="1"/>
  <c r="H2220" i="2"/>
  <c r="P2220" i="2" s="1"/>
  <c r="S2220" i="2" s="1"/>
  <c r="F2220" i="2"/>
  <c r="K2220" i="2" s="1"/>
  <c r="W2220" i="2" s="1"/>
  <c r="E2220" i="2"/>
  <c r="D2220" i="2"/>
  <c r="I2220" i="2" s="1"/>
  <c r="U2220" i="2" s="1"/>
  <c r="Q2219" i="2"/>
  <c r="T2219" i="2" s="1"/>
  <c r="J2219" i="2"/>
  <c r="V2219" i="2" s="1"/>
  <c r="H2219" i="2"/>
  <c r="P2219" i="2" s="1"/>
  <c r="S2219" i="2" s="1"/>
  <c r="F2219" i="2"/>
  <c r="K2219" i="2" s="1"/>
  <c r="W2219" i="2" s="1"/>
  <c r="E2219" i="2"/>
  <c r="D2219" i="2"/>
  <c r="I2219" i="2" s="1"/>
  <c r="U2219" i="2" s="1"/>
  <c r="Q2218" i="2"/>
  <c r="T2218" i="2" s="1"/>
  <c r="O2218" i="2"/>
  <c r="R2218" i="2" s="1"/>
  <c r="J2218" i="2"/>
  <c r="V2218" i="2" s="1"/>
  <c r="H2218" i="2"/>
  <c r="P2218" i="2" s="1"/>
  <c r="S2218" i="2" s="1"/>
  <c r="F2218" i="2"/>
  <c r="K2218" i="2" s="1"/>
  <c r="W2218" i="2" s="1"/>
  <c r="E2218" i="2"/>
  <c r="D2218" i="2"/>
  <c r="I2218" i="2" s="1"/>
  <c r="U2218" i="2" s="1"/>
  <c r="Q2217" i="2"/>
  <c r="T2217" i="2" s="1"/>
  <c r="J2217" i="2"/>
  <c r="V2217" i="2" s="1"/>
  <c r="H2217" i="2"/>
  <c r="P2217" i="2" s="1"/>
  <c r="S2217" i="2" s="1"/>
  <c r="F2217" i="2"/>
  <c r="K2217" i="2" s="1"/>
  <c r="W2217" i="2" s="1"/>
  <c r="E2217" i="2"/>
  <c r="D2217" i="2"/>
  <c r="I2217" i="2" s="1"/>
  <c r="U2217" i="2" s="1"/>
  <c r="Q2216" i="2"/>
  <c r="T2216" i="2" s="1"/>
  <c r="O2216" i="2"/>
  <c r="R2216" i="2" s="1"/>
  <c r="J2216" i="2"/>
  <c r="V2216" i="2" s="1"/>
  <c r="H2216" i="2"/>
  <c r="P2216" i="2" s="1"/>
  <c r="S2216" i="2" s="1"/>
  <c r="F2216" i="2"/>
  <c r="K2216" i="2" s="1"/>
  <c r="W2216" i="2" s="1"/>
  <c r="E2216" i="2"/>
  <c r="D2216" i="2"/>
  <c r="I2216" i="2" s="1"/>
  <c r="U2216" i="2" s="1"/>
  <c r="Q2215" i="2"/>
  <c r="T2215" i="2" s="1"/>
  <c r="J2215" i="2"/>
  <c r="V2215" i="2" s="1"/>
  <c r="H2215" i="2"/>
  <c r="P2215" i="2" s="1"/>
  <c r="S2215" i="2" s="1"/>
  <c r="F2215" i="2"/>
  <c r="K2215" i="2" s="1"/>
  <c r="W2215" i="2" s="1"/>
  <c r="E2215" i="2"/>
  <c r="D2215" i="2"/>
  <c r="I2215" i="2" s="1"/>
  <c r="U2215" i="2" s="1"/>
  <c r="Q2214" i="2"/>
  <c r="T2214" i="2" s="1"/>
  <c r="O2214" i="2"/>
  <c r="R2214" i="2" s="1"/>
  <c r="J2214" i="2"/>
  <c r="V2214" i="2" s="1"/>
  <c r="H2214" i="2"/>
  <c r="P2214" i="2" s="1"/>
  <c r="S2214" i="2" s="1"/>
  <c r="F2214" i="2"/>
  <c r="K2214" i="2" s="1"/>
  <c r="W2214" i="2" s="1"/>
  <c r="E2214" i="2"/>
  <c r="D2214" i="2"/>
  <c r="I2214" i="2" s="1"/>
  <c r="U2214" i="2" s="1"/>
  <c r="S2213" i="2"/>
  <c r="Q2213" i="2"/>
  <c r="T2213" i="2" s="1"/>
  <c r="H2213" i="2"/>
  <c r="P2213" i="2" s="1"/>
  <c r="F2213" i="2"/>
  <c r="K2213" i="2" s="1"/>
  <c r="W2213" i="2" s="1"/>
  <c r="E2213" i="2"/>
  <c r="J2213" i="2" s="1"/>
  <c r="V2213" i="2" s="1"/>
  <c r="D2213" i="2"/>
  <c r="I2213" i="2" s="1"/>
  <c r="U2213" i="2" s="1"/>
  <c r="T2212" i="2"/>
  <c r="Q2212" i="2"/>
  <c r="P2212" i="2"/>
  <c r="S2212" i="2" s="1"/>
  <c r="H2212" i="2"/>
  <c r="O2212" i="2" s="1"/>
  <c r="R2212" i="2" s="1"/>
  <c r="F2212" i="2"/>
  <c r="K2212" i="2" s="1"/>
  <c r="W2212" i="2" s="1"/>
  <c r="E2212" i="2"/>
  <c r="J2212" i="2" s="1"/>
  <c r="V2212" i="2" s="1"/>
  <c r="D2212" i="2"/>
  <c r="I2212" i="2" s="1"/>
  <c r="U2212" i="2" s="1"/>
  <c r="T2211" i="2"/>
  <c r="Q2211" i="2"/>
  <c r="P2211" i="2"/>
  <c r="S2211" i="2" s="1"/>
  <c r="H2211" i="2"/>
  <c r="O2211" i="2" s="1"/>
  <c r="R2211" i="2" s="1"/>
  <c r="F2211" i="2"/>
  <c r="K2211" i="2" s="1"/>
  <c r="W2211" i="2" s="1"/>
  <c r="E2211" i="2"/>
  <c r="J2211" i="2" s="1"/>
  <c r="V2211" i="2" s="1"/>
  <c r="D2211" i="2"/>
  <c r="I2211" i="2" s="1"/>
  <c r="U2211" i="2" s="1"/>
  <c r="T2210" i="2"/>
  <c r="Q2210" i="2"/>
  <c r="P2210" i="2"/>
  <c r="S2210" i="2" s="1"/>
  <c r="H2210" i="2"/>
  <c r="O2210" i="2" s="1"/>
  <c r="R2210" i="2" s="1"/>
  <c r="F2210" i="2"/>
  <c r="K2210" i="2" s="1"/>
  <c r="W2210" i="2" s="1"/>
  <c r="E2210" i="2"/>
  <c r="J2210" i="2" s="1"/>
  <c r="V2210" i="2" s="1"/>
  <c r="D2210" i="2"/>
  <c r="I2210" i="2" s="1"/>
  <c r="U2210" i="2" s="1"/>
  <c r="T2209" i="2"/>
  <c r="Q2209" i="2"/>
  <c r="P2209" i="2"/>
  <c r="S2209" i="2" s="1"/>
  <c r="H2209" i="2"/>
  <c r="O2209" i="2" s="1"/>
  <c r="R2209" i="2" s="1"/>
  <c r="F2209" i="2"/>
  <c r="K2209" i="2" s="1"/>
  <c r="W2209" i="2" s="1"/>
  <c r="E2209" i="2"/>
  <c r="J2209" i="2" s="1"/>
  <c r="V2209" i="2" s="1"/>
  <c r="D2209" i="2"/>
  <c r="I2209" i="2" s="1"/>
  <c r="U2209" i="2" s="1"/>
  <c r="T2208" i="2"/>
  <c r="Q2208" i="2"/>
  <c r="P2208" i="2"/>
  <c r="S2208" i="2" s="1"/>
  <c r="H2208" i="2"/>
  <c r="O2208" i="2" s="1"/>
  <c r="R2208" i="2" s="1"/>
  <c r="F2208" i="2"/>
  <c r="K2208" i="2" s="1"/>
  <c r="W2208" i="2" s="1"/>
  <c r="E2208" i="2"/>
  <c r="J2208" i="2" s="1"/>
  <c r="V2208" i="2" s="1"/>
  <c r="D2208" i="2"/>
  <c r="I2208" i="2" s="1"/>
  <c r="U2208" i="2" s="1"/>
  <c r="T2207" i="2"/>
  <c r="Q2207" i="2"/>
  <c r="P2207" i="2"/>
  <c r="S2207" i="2" s="1"/>
  <c r="H2207" i="2"/>
  <c r="O2207" i="2" s="1"/>
  <c r="R2207" i="2" s="1"/>
  <c r="F2207" i="2"/>
  <c r="K2207" i="2" s="1"/>
  <c r="W2207" i="2" s="1"/>
  <c r="E2207" i="2"/>
  <c r="J2207" i="2" s="1"/>
  <c r="V2207" i="2" s="1"/>
  <c r="D2207" i="2"/>
  <c r="I2207" i="2" s="1"/>
  <c r="U2207" i="2" s="1"/>
  <c r="T2206" i="2"/>
  <c r="Q2206" i="2"/>
  <c r="P2206" i="2"/>
  <c r="S2206" i="2" s="1"/>
  <c r="H2206" i="2"/>
  <c r="O2206" i="2" s="1"/>
  <c r="R2206" i="2" s="1"/>
  <c r="F2206" i="2"/>
  <c r="K2206" i="2" s="1"/>
  <c r="W2206" i="2" s="1"/>
  <c r="E2206" i="2"/>
  <c r="J2206" i="2" s="1"/>
  <c r="V2206" i="2" s="1"/>
  <c r="D2206" i="2"/>
  <c r="I2206" i="2" s="1"/>
  <c r="U2206" i="2" s="1"/>
  <c r="T2205" i="2"/>
  <c r="Q2205" i="2"/>
  <c r="P2205" i="2"/>
  <c r="S2205" i="2" s="1"/>
  <c r="H2205" i="2"/>
  <c r="O2205" i="2" s="1"/>
  <c r="R2205" i="2" s="1"/>
  <c r="F2205" i="2"/>
  <c r="K2205" i="2" s="1"/>
  <c r="W2205" i="2" s="1"/>
  <c r="E2205" i="2"/>
  <c r="J2205" i="2" s="1"/>
  <c r="V2205" i="2" s="1"/>
  <c r="D2205" i="2"/>
  <c r="I2205" i="2" s="1"/>
  <c r="U2205" i="2" s="1"/>
  <c r="T2204" i="2"/>
  <c r="Q2204" i="2"/>
  <c r="P2204" i="2"/>
  <c r="S2204" i="2" s="1"/>
  <c r="H2204" i="2"/>
  <c r="O2204" i="2" s="1"/>
  <c r="R2204" i="2" s="1"/>
  <c r="F2204" i="2"/>
  <c r="K2204" i="2" s="1"/>
  <c r="W2204" i="2" s="1"/>
  <c r="E2204" i="2"/>
  <c r="J2204" i="2" s="1"/>
  <c r="V2204" i="2" s="1"/>
  <c r="D2204" i="2"/>
  <c r="I2204" i="2" s="1"/>
  <c r="U2204" i="2" s="1"/>
  <c r="T2203" i="2"/>
  <c r="Q2203" i="2"/>
  <c r="P2203" i="2"/>
  <c r="S2203" i="2" s="1"/>
  <c r="H2203" i="2"/>
  <c r="O2203" i="2" s="1"/>
  <c r="R2203" i="2" s="1"/>
  <c r="F2203" i="2"/>
  <c r="K2203" i="2" s="1"/>
  <c r="W2203" i="2" s="1"/>
  <c r="E2203" i="2"/>
  <c r="J2203" i="2" s="1"/>
  <c r="V2203" i="2" s="1"/>
  <c r="D2203" i="2"/>
  <c r="I2203" i="2" s="1"/>
  <c r="U2203" i="2" s="1"/>
  <c r="P2202" i="2"/>
  <c r="S2202" i="2" s="1"/>
  <c r="H2202" i="2"/>
  <c r="O2202" i="2" s="1"/>
  <c r="R2202" i="2" s="1"/>
  <c r="F2202" i="2"/>
  <c r="K2202" i="2" s="1"/>
  <c r="W2202" i="2" s="1"/>
  <c r="E2202" i="2"/>
  <c r="J2202" i="2" s="1"/>
  <c r="V2202" i="2" s="1"/>
  <c r="D2202" i="2"/>
  <c r="I2202" i="2" s="1"/>
  <c r="U2202" i="2" s="1"/>
  <c r="P2201" i="2"/>
  <c r="S2201" i="2" s="1"/>
  <c r="H2201" i="2"/>
  <c r="O2201" i="2" s="1"/>
  <c r="R2201" i="2" s="1"/>
  <c r="F2201" i="2"/>
  <c r="K2201" i="2" s="1"/>
  <c r="W2201" i="2" s="1"/>
  <c r="E2201" i="2"/>
  <c r="J2201" i="2" s="1"/>
  <c r="V2201" i="2" s="1"/>
  <c r="D2201" i="2"/>
  <c r="I2201" i="2" s="1"/>
  <c r="U2201" i="2" s="1"/>
  <c r="P2200" i="2"/>
  <c r="S2200" i="2" s="1"/>
  <c r="H2200" i="2"/>
  <c r="O2200" i="2" s="1"/>
  <c r="R2200" i="2" s="1"/>
  <c r="F2200" i="2"/>
  <c r="K2200" i="2" s="1"/>
  <c r="W2200" i="2" s="1"/>
  <c r="E2200" i="2"/>
  <c r="J2200" i="2" s="1"/>
  <c r="V2200" i="2" s="1"/>
  <c r="D2200" i="2"/>
  <c r="I2200" i="2" s="1"/>
  <c r="U2200" i="2" s="1"/>
  <c r="P2199" i="2"/>
  <c r="S2199" i="2" s="1"/>
  <c r="H2199" i="2"/>
  <c r="O2199" i="2" s="1"/>
  <c r="R2199" i="2" s="1"/>
  <c r="F2199" i="2"/>
  <c r="K2199" i="2" s="1"/>
  <c r="W2199" i="2" s="1"/>
  <c r="E2199" i="2"/>
  <c r="J2199" i="2" s="1"/>
  <c r="V2199" i="2" s="1"/>
  <c r="D2199" i="2"/>
  <c r="I2199" i="2" s="1"/>
  <c r="U2199" i="2" s="1"/>
  <c r="P2198" i="2"/>
  <c r="S2198" i="2" s="1"/>
  <c r="H2198" i="2"/>
  <c r="O2198" i="2" s="1"/>
  <c r="R2198" i="2" s="1"/>
  <c r="F2198" i="2"/>
  <c r="K2198" i="2" s="1"/>
  <c r="W2198" i="2" s="1"/>
  <c r="E2198" i="2"/>
  <c r="J2198" i="2" s="1"/>
  <c r="V2198" i="2" s="1"/>
  <c r="D2198" i="2"/>
  <c r="I2198" i="2" s="1"/>
  <c r="U2198" i="2" s="1"/>
  <c r="P2197" i="2"/>
  <c r="S2197" i="2" s="1"/>
  <c r="H2197" i="2"/>
  <c r="O2197" i="2" s="1"/>
  <c r="R2197" i="2" s="1"/>
  <c r="F2197" i="2"/>
  <c r="K2197" i="2" s="1"/>
  <c r="W2197" i="2" s="1"/>
  <c r="E2197" i="2"/>
  <c r="J2197" i="2" s="1"/>
  <c r="V2197" i="2" s="1"/>
  <c r="D2197" i="2"/>
  <c r="I2197" i="2" s="1"/>
  <c r="U2197" i="2" s="1"/>
  <c r="P2196" i="2"/>
  <c r="S2196" i="2" s="1"/>
  <c r="H2196" i="2"/>
  <c r="O2196" i="2" s="1"/>
  <c r="R2196" i="2" s="1"/>
  <c r="F2196" i="2"/>
  <c r="K2196" i="2" s="1"/>
  <c r="W2196" i="2" s="1"/>
  <c r="E2196" i="2"/>
  <c r="J2196" i="2" s="1"/>
  <c r="V2196" i="2" s="1"/>
  <c r="D2196" i="2"/>
  <c r="I2196" i="2" s="1"/>
  <c r="U2196" i="2" s="1"/>
  <c r="P2195" i="2"/>
  <c r="S2195" i="2" s="1"/>
  <c r="H2195" i="2"/>
  <c r="O2195" i="2" s="1"/>
  <c r="R2195" i="2" s="1"/>
  <c r="F2195" i="2"/>
  <c r="K2195" i="2" s="1"/>
  <c r="W2195" i="2" s="1"/>
  <c r="E2195" i="2"/>
  <c r="J2195" i="2" s="1"/>
  <c r="V2195" i="2" s="1"/>
  <c r="D2195" i="2"/>
  <c r="I2195" i="2" s="1"/>
  <c r="U2195" i="2" s="1"/>
  <c r="P2194" i="2"/>
  <c r="S2194" i="2" s="1"/>
  <c r="H2194" i="2"/>
  <c r="O2194" i="2" s="1"/>
  <c r="R2194" i="2" s="1"/>
  <c r="F2194" i="2"/>
  <c r="K2194" i="2" s="1"/>
  <c r="W2194" i="2" s="1"/>
  <c r="E2194" i="2"/>
  <c r="J2194" i="2" s="1"/>
  <c r="V2194" i="2" s="1"/>
  <c r="D2194" i="2"/>
  <c r="I2194" i="2" s="1"/>
  <c r="U2194" i="2" s="1"/>
  <c r="P2193" i="2"/>
  <c r="S2193" i="2" s="1"/>
  <c r="H2193" i="2"/>
  <c r="O2193" i="2" s="1"/>
  <c r="R2193" i="2" s="1"/>
  <c r="F2193" i="2"/>
  <c r="K2193" i="2" s="1"/>
  <c r="W2193" i="2" s="1"/>
  <c r="E2193" i="2"/>
  <c r="J2193" i="2" s="1"/>
  <c r="V2193" i="2" s="1"/>
  <c r="D2193" i="2"/>
  <c r="I2193" i="2" s="1"/>
  <c r="U2193" i="2" s="1"/>
  <c r="P2192" i="2"/>
  <c r="S2192" i="2" s="1"/>
  <c r="H2192" i="2"/>
  <c r="O2192" i="2" s="1"/>
  <c r="R2192" i="2" s="1"/>
  <c r="F2192" i="2"/>
  <c r="K2192" i="2" s="1"/>
  <c r="W2192" i="2" s="1"/>
  <c r="E2192" i="2"/>
  <c r="J2192" i="2" s="1"/>
  <c r="V2192" i="2" s="1"/>
  <c r="D2192" i="2"/>
  <c r="I2192" i="2" s="1"/>
  <c r="U2192" i="2" s="1"/>
  <c r="P2191" i="2"/>
  <c r="S2191" i="2" s="1"/>
  <c r="H2191" i="2"/>
  <c r="O2191" i="2" s="1"/>
  <c r="R2191" i="2" s="1"/>
  <c r="F2191" i="2"/>
  <c r="K2191" i="2" s="1"/>
  <c r="W2191" i="2" s="1"/>
  <c r="E2191" i="2"/>
  <c r="J2191" i="2" s="1"/>
  <c r="V2191" i="2" s="1"/>
  <c r="D2191" i="2"/>
  <c r="I2191" i="2" s="1"/>
  <c r="U2191" i="2" s="1"/>
  <c r="L2194" i="1" l="1"/>
  <c r="N2194" i="1" s="1"/>
  <c r="H2191" i="1"/>
  <c r="P2191" i="1" s="1"/>
  <c r="G2194" i="1"/>
  <c r="O2194" i="1" s="1"/>
  <c r="H2195" i="1"/>
  <c r="P2195" i="1" s="1"/>
  <c r="G2198" i="1"/>
  <c r="O2198" i="1" s="1"/>
  <c r="G2199" i="1"/>
  <c r="O2199" i="1" s="1"/>
  <c r="K2199" i="1"/>
  <c r="M2199" i="1" s="1"/>
  <c r="G2200" i="1"/>
  <c r="O2200" i="1" s="1"/>
  <c r="G2203" i="1"/>
  <c r="O2203" i="1" s="1"/>
  <c r="K2203" i="1"/>
  <c r="M2203" i="1" s="1"/>
  <c r="G2204" i="1"/>
  <c r="O2204" i="1" s="1"/>
  <c r="G2209" i="1"/>
  <c r="O2209" i="1" s="1"/>
  <c r="K2213" i="1"/>
  <c r="M2213" i="1" s="1"/>
  <c r="H2213" i="1"/>
  <c r="P2213" i="1" s="1"/>
  <c r="G2213" i="1"/>
  <c r="O2213" i="1" s="1"/>
  <c r="L2263" i="1"/>
  <c r="N2263" i="1" s="1"/>
  <c r="K2263" i="1"/>
  <c r="M2263" i="1" s="1"/>
  <c r="L2198" i="1"/>
  <c r="N2198" i="1" s="1"/>
  <c r="K2217" i="1"/>
  <c r="M2217" i="1" s="1"/>
  <c r="H2217" i="1"/>
  <c r="P2217" i="1" s="1"/>
  <c r="G2217" i="1"/>
  <c r="O2217" i="1" s="1"/>
  <c r="K2283" i="1"/>
  <c r="M2283" i="1" s="1"/>
  <c r="L2283" i="1"/>
  <c r="N2283" i="1" s="1"/>
  <c r="K2191" i="1"/>
  <c r="M2191" i="1" s="1"/>
  <c r="K2195" i="1"/>
  <c r="M2195" i="1" s="1"/>
  <c r="K2200" i="1"/>
  <c r="M2200" i="1" s="1"/>
  <c r="K2204" i="1"/>
  <c r="M2204" i="1" s="1"/>
  <c r="K2208" i="1"/>
  <c r="M2208" i="1" s="1"/>
  <c r="L2213" i="1"/>
  <c r="N2213" i="1" s="1"/>
  <c r="L2227" i="1"/>
  <c r="N2227" i="1" s="1"/>
  <c r="K2227" i="1"/>
  <c r="M2227" i="1" s="1"/>
  <c r="G2227" i="1"/>
  <c r="O2227" i="1" s="1"/>
  <c r="L2279" i="1"/>
  <c r="N2279" i="1" s="1"/>
  <c r="K2279" i="1"/>
  <c r="M2279" i="1" s="1"/>
  <c r="K2209" i="1"/>
  <c r="M2209" i="1" s="1"/>
  <c r="H2209" i="1"/>
  <c r="P2209" i="1" s="1"/>
  <c r="K2287" i="1"/>
  <c r="M2287" i="1" s="1"/>
  <c r="L2287" i="1"/>
  <c r="N2287" i="1" s="1"/>
  <c r="H2200" i="1"/>
  <c r="P2200" i="1" s="1"/>
  <c r="H2204" i="1"/>
  <c r="P2204" i="1" s="1"/>
  <c r="K2221" i="1"/>
  <c r="M2221" i="1" s="1"/>
  <c r="H2221" i="1"/>
  <c r="P2221" i="1" s="1"/>
  <c r="G2221" i="1"/>
  <c r="O2221" i="1" s="1"/>
  <c r="L2212" i="1"/>
  <c r="N2212" i="1" s="1"/>
  <c r="L2216" i="1"/>
  <c r="N2216" i="1" s="1"/>
  <c r="L2220" i="1"/>
  <c r="N2220" i="1" s="1"/>
  <c r="L2228" i="1"/>
  <c r="N2228" i="1" s="1"/>
  <c r="K2228" i="1"/>
  <c r="M2228" i="1" s="1"/>
  <c r="H2231" i="1"/>
  <c r="P2231" i="1" s="1"/>
  <c r="G2224" i="1"/>
  <c r="O2224" i="1" s="1"/>
  <c r="K2267" i="1"/>
  <c r="M2267" i="1" s="1"/>
  <c r="H2224" i="1"/>
  <c r="P2224" i="1" s="1"/>
  <c r="H2227" i="1"/>
  <c r="P2227" i="1" s="1"/>
  <c r="H2228" i="1"/>
  <c r="P2228" i="1" s="1"/>
  <c r="G2231" i="1"/>
  <c r="O2231" i="1" s="1"/>
  <c r="G2235" i="1"/>
  <c r="O2235" i="1" s="1"/>
  <c r="G2239" i="1"/>
  <c r="O2239" i="1" s="1"/>
  <c r="G2243" i="1"/>
  <c r="O2243" i="1" s="1"/>
  <c r="G2247" i="1"/>
  <c r="O2247" i="1" s="1"/>
  <c r="G2251" i="1"/>
  <c r="O2251" i="1" s="1"/>
  <c r="K2255" i="1"/>
  <c r="M2255" i="1" s="1"/>
  <c r="K2271" i="1"/>
  <c r="M2271" i="1" s="1"/>
  <c r="K2232" i="1"/>
  <c r="M2232" i="1" s="1"/>
  <c r="K2236" i="1"/>
  <c r="M2236" i="1" s="1"/>
  <c r="K2240" i="1"/>
  <c r="M2240" i="1" s="1"/>
  <c r="K2244" i="1"/>
  <c r="M2244" i="1" s="1"/>
  <c r="K2248" i="1"/>
  <c r="M2248" i="1" s="1"/>
  <c r="K2252" i="1"/>
  <c r="M2252" i="1" s="1"/>
  <c r="G2255" i="1"/>
  <c r="O2255" i="1" s="1"/>
  <c r="H2256" i="1"/>
  <c r="P2256" i="1" s="1"/>
  <c r="G2259" i="1"/>
  <c r="O2259" i="1" s="1"/>
  <c r="H2260" i="1"/>
  <c r="P2260" i="1" s="1"/>
  <c r="G2263" i="1"/>
  <c r="O2263" i="1" s="1"/>
  <c r="H2264" i="1"/>
  <c r="P2264" i="1" s="1"/>
  <c r="G2267" i="1"/>
  <c r="O2267" i="1" s="1"/>
  <c r="H2268" i="1"/>
  <c r="P2268" i="1" s="1"/>
  <c r="G2271" i="1"/>
  <c r="O2271" i="1" s="1"/>
  <c r="H2272" i="1"/>
  <c r="P2272" i="1" s="1"/>
  <c r="G2275" i="1"/>
  <c r="O2275" i="1" s="1"/>
  <c r="H2276" i="1"/>
  <c r="P2276" i="1" s="1"/>
  <c r="G2279" i="1"/>
  <c r="O2279" i="1" s="1"/>
  <c r="H2280" i="1"/>
  <c r="P2280" i="1" s="1"/>
  <c r="G2283" i="1"/>
  <c r="O2283" i="1" s="1"/>
  <c r="G2287" i="1"/>
  <c r="O2287" i="1" s="1"/>
  <c r="H2255" i="1"/>
  <c r="P2255" i="1" s="1"/>
  <c r="H2259" i="1"/>
  <c r="P2259" i="1" s="1"/>
  <c r="H2263" i="1"/>
  <c r="P2263" i="1" s="1"/>
  <c r="H2267" i="1"/>
  <c r="P2267" i="1" s="1"/>
  <c r="H2271" i="1"/>
  <c r="P2271" i="1" s="1"/>
  <c r="H2275" i="1"/>
  <c r="P2275" i="1" s="1"/>
  <c r="H2279" i="1"/>
  <c r="P2279" i="1" s="1"/>
  <c r="H2283" i="1"/>
  <c r="P2283" i="1" s="1"/>
  <c r="H2287" i="1"/>
  <c r="P2287" i="1" s="1"/>
  <c r="K2257" i="1"/>
  <c r="M2257" i="1" s="1"/>
  <c r="K2261" i="1"/>
  <c r="M2261" i="1" s="1"/>
  <c r="K2265" i="1"/>
  <c r="M2265" i="1" s="1"/>
  <c r="K2269" i="1"/>
  <c r="M2269" i="1" s="1"/>
  <c r="K2273" i="1"/>
  <c r="M2273" i="1" s="1"/>
  <c r="K2277" i="1"/>
  <c r="M2277" i="1" s="1"/>
  <c r="K2281" i="1"/>
  <c r="M2281" i="1" s="1"/>
  <c r="K2285" i="1"/>
  <c r="M2285" i="1" s="1"/>
  <c r="K2289" i="1"/>
  <c r="M2289" i="1" s="1"/>
  <c r="K2293" i="1"/>
  <c r="M2293" i="1" s="1"/>
  <c r="K2295" i="1"/>
  <c r="M2295" i="1" s="1"/>
  <c r="G2296" i="1"/>
  <c r="O2296" i="1" s="1"/>
  <c r="K2284" i="1"/>
  <c r="M2284" i="1" s="1"/>
  <c r="K2288" i="1"/>
  <c r="M2288" i="1" s="1"/>
  <c r="K2292" i="1"/>
  <c r="M2292" i="1" s="1"/>
  <c r="H2295" i="1"/>
  <c r="P2295" i="1" s="1"/>
  <c r="H2296" i="1"/>
  <c r="P2296" i="1" s="1"/>
  <c r="K2291" i="1"/>
  <c r="M2291" i="1" s="1"/>
  <c r="L2296" i="1"/>
  <c r="N2296" i="1" s="1"/>
  <c r="L2299" i="1"/>
  <c r="N2299" i="1" s="1"/>
  <c r="G2300" i="1"/>
  <c r="O2300" i="1" s="1"/>
  <c r="G2304" i="1"/>
  <c r="O2304" i="1" s="1"/>
  <c r="G2308" i="1"/>
  <c r="O2308" i="1" s="1"/>
  <c r="K2310" i="1"/>
  <c r="M2310" i="1" s="1"/>
  <c r="K2314" i="1"/>
  <c r="M2314" i="1" s="1"/>
  <c r="K2318" i="1"/>
  <c r="M2318" i="1" s="1"/>
  <c r="K2322" i="1"/>
  <c r="M2322" i="1" s="1"/>
  <c r="K2326" i="1"/>
  <c r="M2326" i="1" s="1"/>
  <c r="K2330" i="1"/>
  <c r="M2330" i="1" s="1"/>
  <c r="K2334" i="1"/>
  <c r="M2334" i="1" s="1"/>
  <c r="G2299" i="1"/>
  <c r="O2299" i="1" s="1"/>
  <c r="H2300" i="1"/>
  <c r="P2300" i="1" s="1"/>
  <c r="K2301" i="1"/>
  <c r="M2301" i="1" s="1"/>
  <c r="K2305" i="1"/>
  <c r="M2305" i="1" s="1"/>
  <c r="K2309" i="1"/>
  <c r="M2309" i="1" s="1"/>
  <c r="K2313" i="1"/>
  <c r="M2313" i="1" s="1"/>
  <c r="K2317" i="1"/>
  <c r="M2317" i="1" s="1"/>
  <c r="H2324" i="1"/>
  <c r="P2324" i="1" s="1"/>
  <c r="H2328" i="1"/>
  <c r="P2328" i="1" s="1"/>
  <c r="K2333" i="1"/>
  <c r="M2333" i="1" s="1"/>
  <c r="K2300" i="1"/>
  <c r="M2300" i="1" s="1"/>
  <c r="K2304" i="1"/>
  <c r="M2304" i="1" s="1"/>
  <c r="K2308" i="1"/>
  <c r="M2308" i="1" s="1"/>
  <c r="K2312" i="1"/>
  <c r="M2312" i="1" s="1"/>
  <c r="K2316" i="1"/>
  <c r="M2316" i="1" s="1"/>
  <c r="K2320" i="1"/>
  <c r="M2320" i="1" s="1"/>
  <c r="K2324" i="1"/>
  <c r="M2324" i="1" s="1"/>
  <c r="K2328" i="1"/>
  <c r="M2328" i="1" s="1"/>
  <c r="K2332" i="1"/>
  <c r="M2332" i="1" s="1"/>
  <c r="K2336" i="1"/>
  <c r="M2336" i="1" s="1"/>
  <c r="P2257" i="2"/>
  <c r="S2257" i="2" s="1"/>
  <c r="Q2257" i="2"/>
  <c r="T2257" i="2" s="1"/>
  <c r="O2257" i="2"/>
  <c r="R2257" i="2" s="1"/>
  <c r="P2265" i="2"/>
  <c r="S2265" i="2" s="1"/>
  <c r="Q2265" i="2"/>
  <c r="T2265" i="2" s="1"/>
  <c r="O2265" i="2"/>
  <c r="R2265" i="2" s="1"/>
  <c r="Q2191" i="2"/>
  <c r="T2191" i="2" s="1"/>
  <c r="Q2192" i="2"/>
  <c r="T2192" i="2" s="1"/>
  <c r="Q2193" i="2"/>
  <c r="T2193" i="2" s="1"/>
  <c r="Q2194" i="2"/>
  <c r="T2194" i="2" s="1"/>
  <c r="Q2195" i="2"/>
  <c r="T2195" i="2" s="1"/>
  <c r="Q2196" i="2"/>
  <c r="T2196" i="2" s="1"/>
  <c r="Q2197" i="2"/>
  <c r="T2197" i="2" s="1"/>
  <c r="Q2198" i="2"/>
  <c r="T2198" i="2" s="1"/>
  <c r="Q2199" i="2"/>
  <c r="T2199" i="2" s="1"/>
  <c r="Q2200" i="2"/>
  <c r="T2200" i="2" s="1"/>
  <c r="Q2201" i="2"/>
  <c r="T2201" i="2" s="1"/>
  <c r="Q2202" i="2"/>
  <c r="T2202" i="2" s="1"/>
  <c r="O2224" i="2"/>
  <c r="R2224" i="2" s="1"/>
  <c r="O2226" i="2"/>
  <c r="R2226" i="2" s="1"/>
  <c r="O2228" i="2"/>
  <c r="R2228" i="2" s="1"/>
  <c r="P2263" i="2"/>
  <c r="S2263" i="2" s="1"/>
  <c r="Q2263" i="2"/>
  <c r="T2263" i="2" s="1"/>
  <c r="O2263" i="2"/>
  <c r="R2263" i="2" s="1"/>
  <c r="J2257" i="2"/>
  <c r="V2257" i="2" s="1"/>
  <c r="P2261" i="2"/>
  <c r="S2261" i="2" s="1"/>
  <c r="Q2261" i="2"/>
  <c r="T2261" i="2" s="1"/>
  <c r="O2261" i="2"/>
  <c r="R2261" i="2" s="1"/>
  <c r="J2265" i="2"/>
  <c r="V2265" i="2" s="1"/>
  <c r="O2213" i="2"/>
  <c r="R2213" i="2" s="1"/>
  <c r="O2215" i="2"/>
  <c r="R2215" i="2" s="1"/>
  <c r="O2217" i="2"/>
  <c r="R2217" i="2" s="1"/>
  <c r="O2219" i="2"/>
  <c r="R2219" i="2" s="1"/>
  <c r="O2221" i="2"/>
  <c r="R2221" i="2" s="1"/>
  <c r="O2223" i="2"/>
  <c r="R2223" i="2" s="1"/>
  <c r="O2225" i="2"/>
  <c r="R2225" i="2" s="1"/>
  <c r="O2227" i="2"/>
  <c r="R2227" i="2" s="1"/>
  <c r="O2229" i="2"/>
  <c r="R2229" i="2" s="1"/>
  <c r="P2259" i="2"/>
  <c r="S2259" i="2" s="1"/>
  <c r="Q2259" i="2"/>
  <c r="T2259" i="2" s="1"/>
  <c r="O2259" i="2"/>
  <c r="R2259" i="2" s="1"/>
  <c r="J2263" i="2"/>
  <c r="V2263" i="2" s="1"/>
  <c r="K2256" i="2"/>
  <c r="W2256" i="2" s="1"/>
  <c r="Q2256" i="2"/>
  <c r="T2256" i="2" s="1"/>
  <c r="I2257" i="2"/>
  <c r="U2257" i="2" s="1"/>
  <c r="K2258" i="2"/>
  <c r="W2258" i="2" s="1"/>
  <c r="Q2258" i="2"/>
  <c r="T2258" i="2" s="1"/>
  <c r="I2259" i="2"/>
  <c r="U2259" i="2" s="1"/>
  <c r="K2260" i="2"/>
  <c r="W2260" i="2" s="1"/>
  <c r="Q2260" i="2"/>
  <c r="T2260" i="2" s="1"/>
  <c r="I2261" i="2"/>
  <c r="U2261" i="2" s="1"/>
  <c r="K2262" i="2"/>
  <c r="W2262" i="2" s="1"/>
  <c r="Q2262" i="2"/>
  <c r="T2262" i="2" s="1"/>
  <c r="I2263" i="2"/>
  <c r="U2263" i="2" s="1"/>
  <c r="K2264" i="2"/>
  <c r="W2264" i="2" s="1"/>
  <c r="Q2264" i="2"/>
  <c r="T2264" i="2" s="1"/>
  <c r="I2265" i="2"/>
  <c r="U2265" i="2" s="1"/>
  <c r="K2266" i="2"/>
  <c r="W2266" i="2" s="1"/>
  <c r="O2231" i="2"/>
  <c r="R2231" i="2" s="1"/>
  <c r="O2232" i="2"/>
  <c r="R2232" i="2" s="1"/>
  <c r="O2233" i="2"/>
  <c r="R2233" i="2" s="1"/>
  <c r="O2234" i="2"/>
  <c r="R2234" i="2" s="1"/>
  <c r="O2235" i="2"/>
  <c r="R2235" i="2" s="1"/>
  <c r="O2236" i="2"/>
  <c r="R2236" i="2" s="1"/>
  <c r="O2237" i="2"/>
  <c r="R2237" i="2" s="1"/>
  <c r="O2238" i="2"/>
  <c r="R2238" i="2" s="1"/>
  <c r="O2239" i="2"/>
  <c r="R2239" i="2" s="1"/>
  <c r="O2240" i="2"/>
  <c r="R2240" i="2" s="1"/>
  <c r="O2241" i="2"/>
  <c r="R2241" i="2" s="1"/>
  <c r="O2242" i="2"/>
  <c r="R2242" i="2" s="1"/>
  <c r="O2243" i="2"/>
  <c r="R2243" i="2" s="1"/>
  <c r="O2244" i="2"/>
  <c r="R2244" i="2" s="1"/>
  <c r="O2245" i="2"/>
  <c r="R2245" i="2" s="1"/>
  <c r="O2246" i="2"/>
  <c r="R2246" i="2" s="1"/>
  <c r="O2247" i="2"/>
  <c r="R2247" i="2" s="1"/>
  <c r="O2248" i="2"/>
  <c r="R2248" i="2" s="1"/>
  <c r="O2249" i="2"/>
  <c r="R2249" i="2" s="1"/>
  <c r="O2250" i="2"/>
  <c r="R2250" i="2" s="1"/>
  <c r="O2251" i="2"/>
  <c r="R2251" i="2" s="1"/>
  <c r="O2252" i="2"/>
  <c r="R2252" i="2" s="1"/>
  <c r="O2253" i="2"/>
  <c r="R2253" i="2" s="1"/>
  <c r="O2254" i="2"/>
  <c r="R2254" i="2" s="1"/>
  <c r="O2255" i="2"/>
  <c r="R2255" i="2" s="1"/>
  <c r="P2266" i="2"/>
  <c r="S2266" i="2" s="1"/>
  <c r="O2266" i="2"/>
  <c r="R2266" i="2" s="1"/>
  <c r="I2256" i="2"/>
  <c r="U2256" i="2" s="1"/>
  <c r="K2257" i="2"/>
  <c r="W2257" i="2" s="1"/>
  <c r="I2258" i="2"/>
  <c r="U2258" i="2" s="1"/>
  <c r="K2259" i="2"/>
  <c r="W2259" i="2" s="1"/>
  <c r="I2260" i="2"/>
  <c r="U2260" i="2" s="1"/>
  <c r="K2261" i="2"/>
  <c r="W2261" i="2" s="1"/>
  <c r="I2262" i="2"/>
  <c r="U2262" i="2" s="1"/>
  <c r="K2263" i="2"/>
  <c r="W2263" i="2" s="1"/>
  <c r="I2264" i="2"/>
  <c r="U2264" i="2" s="1"/>
  <c r="K2265" i="2"/>
  <c r="W2265" i="2" s="1"/>
  <c r="I2266" i="2"/>
  <c r="U2266" i="2" s="1"/>
  <c r="Q2287" i="2"/>
  <c r="T2287" i="2" s="1"/>
  <c r="P2287" i="2"/>
  <c r="S2287" i="2" s="1"/>
  <c r="O2287" i="2"/>
  <c r="R2287" i="2" s="1"/>
  <c r="Q2291" i="2"/>
  <c r="T2291" i="2" s="1"/>
  <c r="P2291" i="2"/>
  <c r="S2291" i="2" s="1"/>
  <c r="O2291" i="2"/>
  <c r="R2291" i="2" s="1"/>
  <c r="Q2295" i="2"/>
  <c r="T2295" i="2" s="1"/>
  <c r="P2295" i="2"/>
  <c r="S2295" i="2" s="1"/>
  <c r="O2295" i="2"/>
  <c r="R2295" i="2" s="1"/>
  <c r="Q2299" i="2"/>
  <c r="T2299" i="2" s="1"/>
  <c r="P2299" i="2"/>
  <c r="S2299" i="2" s="1"/>
  <c r="O2299" i="2"/>
  <c r="R2299" i="2" s="1"/>
  <c r="Q2303" i="2"/>
  <c r="T2303" i="2" s="1"/>
  <c r="P2303" i="2"/>
  <c r="S2303" i="2" s="1"/>
  <c r="O2303" i="2"/>
  <c r="R2303" i="2" s="1"/>
  <c r="Q2307" i="2"/>
  <c r="T2307" i="2" s="1"/>
  <c r="P2307" i="2"/>
  <c r="S2307" i="2" s="1"/>
  <c r="O2307" i="2"/>
  <c r="R2307" i="2" s="1"/>
  <c r="K2285" i="2"/>
  <c r="W2285" i="2" s="1"/>
  <c r="O2285" i="2"/>
  <c r="R2285" i="2" s="1"/>
  <c r="K2286" i="2"/>
  <c r="W2286" i="2" s="1"/>
  <c r="Q2286" i="2"/>
  <c r="T2286" i="2" s="1"/>
  <c r="I2287" i="2"/>
  <c r="U2287" i="2" s="1"/>
  <c r="J2288" i="2"/>
  <c r="V2288" i="2" s="1"/>
  <c r="K2289" i="2"/>
  <c r="W2289" i="2" s="1"/>
  <c r="Q2290" i="2"/>
  <c r="T2290" i="2" s="1"/>
  <c r="P2290" i="2"/>
  <c r="S2290" i="2" s="1"/>
  <c r="I2291" i="2"/>
  <c r="U2291" i="2" s="1"/>
  <c r="J2292" i="2"/>
  <c r="V2292" i="2" s="1"/>
  <c r="K2293" i="2"/>
  <c r="W2293" i="2" s="1"/>
  <c r="Q2294" i="2"/>
  <c r="T2294" i="2" s="1"/>
  <c r="P2294" i="2"/>
  <c r="S2294" i="2" s="1"/>
  <c r="I2295" i="2"/>
  <c r="U2295" i="2" s="1"/>
  <c r="J2296" i="2"/>
  <c r="V2296" i="2" s="1"/>
  <c r="K2297" i="2"/>
  <c r="W2297" i="2" s="1"/>
  <c r="Q2298" i="2"/>
  <c r="T2298" i="2" s="1"/>
  <c r="P2298" i="2"/>
  <c r="S2298" i="2" s="1"/>
  <c r="I2299" i="2"/>
  <c r="U2299" i="2" s="1"/>
  <c r="J2300" i="2"/>
  <c r="V2300" i="2" s="1"/>
  <c r="K2301" i="2"/>
  <c r="W2301" i="2" s="1"/>
  <c r="Q2302" i="2"/>
  <c r="T2302" i="2" s="1"/>
  <c r="P2302" i="2"/>
  <c r="S2302" i="2" s="1"/>
  <c r="I2303" i="2"/>
  <c r="U2303" i="2" s="1"/>
  <c r="J2304" i="2"/>
  <c r="V2304" i="2" s="1"/>
  <c r="K2305" i="2"/>
  <c r="W2305" i="2" s="1"/>
  <c r="Q2306" i="2"/>
  <c r="T2306" i="2" s="1"/>
  <c r="P2306" i="2"/>
  <c r="S2306" i="2" s="1"/>
  <c r="I2307" i="2"/>
  <c r="U2307" i="2" s="1"/>
  <c r="J2308" i="2"/>
  <c r="V2308" i="2" s="1"/>
  <c r="O2267" i="2"/>
  <c r="R2267" i="2" s="1"/>
  <c r="O2268" i="2"/>
  <c r="R2268" i="2" s="1"/>
  <c r="O2269" i="2"/>
  <c r="R2269" i="2" s="1"/>
  <c r="O2270" i="2"/>
  <c r="R2270" i="2" s="1"/>
  <c r="O2271" i="2"/>
  <c r="R2271" i="2" s="1"/>
  <c r="O2272" i="2"/>
  <c r="R2272" i="2" s="1"/>
  <c r="O2273" i="2"/>
  <c r="R2273" i="2" s="1"/>
  <c r="O2274" i="2"/>
  <c r="R2274" i="2" s="1"/>
  <c r="O2275" i="2"/>
  <c r="R2275" i="2" s="1"/>
  <c r="O2276" i="2"/>
  <c r="R2276" i="2" s="1"/>
  <c r="O2277" i="2"/>
  <c r="R2277" i="2" s="1"/>
  <c r="O2278" i="2"/>
  <c r="R2278" i="2" s="1"/>
  <c r="O2279" i="2"/>
  <c r="R2279" i="2" s="1"/>
  <c r="O2280" i="2"/>
  <c r="R2280" i="2" s="1"/>
  <c r="O2281" i="2"/>
  <c r="R2281" i="2" s="1"/>
  <c r="O2282" i="2"/>
  <c r="R2282" i="2" s="1"/>
  <c r="O2283" i="2"/>
  <c r="R2283" i="2" s="1"/>
  <c r="O2284" i="2"/>
  <c r="R2284" i="2" s="1"/>
  <c r="P2285" i="2"/>
  <c r="S2285" i="2" s="1"/>
  <c r="J2287" i="2"/>
  <c r="V2287" i="2" s="1"/>
  <c r="Q2289" i="2"/>
  <c r="T2289" i="2" s="1"/>
  <c r="P2289" i="2"/>
  <c r="S2289" i="2" s="1"/>
  <c r="J2291" i="2"/>
  <c r="V2291" i="2" s="1"/>
  <c r="Q2293" i="2"/>
  <c r="T2293" i="2" s="1"/>
  <c r="P2293" i="2"/>
  <c r="S2293" i="2" s="1"/>
  <c r="J2295" i="2"/>
  <c r="V2295" i="2" s="1"/>
  <c r="Q2297" i="2"/>
  <c r="T2297" i="2" s="1"/>
  <c r="P2297" i="2"/>
  <c r="S2297" i="2" s="1"/>
  <c r="J2299" i="2"/>
  <c r="V2299" i="2" s="1"/>
  <c r="Q2301" i="2"/>
  <c r="T2301" i="2" s="1"/>
  <c r="P2301" i="2"/>
  <c r="S2301" i="2" s="1"/>
  <c r="J2303" i="2"/>
  <c r="V2303" i="2" s="1"/>
  <c r="Q2305" i="2"/>
  <c r="T2305" i="2" s="1"/>
  <c r="P2305" i="2"/>
  <c r="S2305" i="2" s="1"/>
  <c r="J2307" i="2"/>
  <c r="V2307" i="2" s="1"/>
  <c r="I2286" i="2"/>
  <c r="U2286" i="2" s="1"/>
  <c r="K2287" i="2"/>
  <c r="W2287" i="2" s="1"/>
  <c r="Q2288" i="2"/>
  <c r="T2288" i="2" s="1"/>
  <c r="P2288" i="2"/>
  <c r="S2288" i="2" s="1"/>
  <c r="I2289" i="2"/>
  <c r="U2289" i="2" s="1"/>
  <c r="O2289" i="2"/>
  <c r="R2289" i="2" s="1"/>
  <c r="K2291" i="2"/>
  <c r="W2291" i="2" s="1"/>
  <c r="Q2292" i="2"/>
  <c r="T2292" i="2" s="1"/>
  <c r="P2292" i="2"/>
  <c r="S2292" i="2" s="1"/>
  <c r="I2293" i="2"/>
  <c r="U2293" i="2" s="1"/>
  <c r="O2293" i="2"/>
  <c r="R2293" i="2" s="1"/>
  <c r="K2295" i="2"/>
  <c r="W2295" i="2" s="1"/>
  <c r="Q2296" i="2"/>
  <c r="T2296" i="2" s="1"/>
  <c r="P2296" i="2"/>
  <c r="S2296" i="2" s="1"/>
  <c r="I2297" i="2"/>
  <c r="U2297" i="2" s="1"/>
  <c r="O2297" i="2"/>
  <c r="R2297" i="2" s="1"/>
  <c r="K2299" i="2"/>
  <c r="W2299" i="2" s="1"/>
  <c r="Q2300" i="2"/>
  <c r="T2300" i="2" s="1"/>
  <c r="P2300" i="2"/>
  <c r="S2300" i="2" s="1"/>
  <c r="I2301" i="2"/>
  <c r="U2301" i="2" s="1"/>
  <c r="O2301" i="2"/>
  <c r="R2301" i="2" s="1"/>
  <c r="K2303" i="2"/>
  <c r="W2303" i="2" s="1"/>
  <c r="Q2304" i="2"/>
  <c r="T2304" i="2" s="1"/>
  <c r="P2304" i="2"/>
  <c r="S2304" i="2" s="1"/>
  <c r="I2305" i="2"/>
  <c r="U2305" i="2" s="1"/>
  <c r="O2305" i="2"/>
  <c r="R2305" i="2" s="1"/>
  <c r="K2307" i="2"/>
  <c r="W2307" i="2" s="1"/>
  <c r="Q2308" i="2"/>
  <c r="T2308" i="2" s="1"/>
  <c r="P2308" i="2"/>
  <c r="S2308" i="2" s="1"/>
  <c r="Q2309" i="2"/>
  <c r="T2309" i="2" s="1"/>
  <c r="Q2310" i="2"/>
  <c r="T2310" i="2" s="1"/>
  <c r="Q2311" i="2"/>
  <c r="T2311" i="2" s="1"/>
  <c r="Q2312" i="2"/>
  <c r="T2312" i="2" s="1"/>
  <c r="Q2313" i="2"/>
  <c r="T2313" i="2" s="1"/>
  <c r="Q2314" i="2"/>
  <c r="T2314" i="2" s="1"/>
  <c r="Q2315" i="2"/>
  <c r="T2315" i="2" s="1"/>
  <c r="Q2316" i="2"/>
  <c r="T2316" i="2" s="1"/>
  <c r="Q2317" i="2"/>
  <c r="T2317" i="2" s="1"/>
  <c r="Q2318" i="2"/>
  <c r="T2318" i="2" s="1"/>
  <c r="Q2319" i="2"/>
  <c r="T2319" i="2" s="1"/>
  <c r="Q2320" i="2"/>
  <c r="T2320" i="2" s="1"/>
  <c r="Q2321" i="2"/>
  <c r="T2321" i="2" s="1"/>
  <c r="Q2322" i="2"/>
  <c r="T2322" i="2" s="1"/>
  <c r="Q2323" i="2"/>
  <c r="T2323" i="2" s="1"/>
  <c r="Q2324" i="2"/>
  <c r="T2324" i="2" s="1"/>
  <c r="Q2325" i="2"/>
  <c r="T2325" i="2" s="1"/>
  <c r="Q2326" i="2"/>
  <c r="T2326" i="2" s="1"/>
  <c r="Q2327" i="2"/>
  <c r="T2327" i="2" s="1"/>
  <c r="Q2328" i="2"/>
  <c r="T2328" i="2" s="1"/>
  <c r="Q2329" i="2"/>
  <c r="T2329" i="2" s="1"/>
  <c r="Q2330" i="2"/>
  <c r="T2330" i="2" s="1"/>
  <c r="Q2331" i="2"/>
  <c r="T2331" i="2" s="1"/>
  <c r="Q2332" i="2"/>
  <c r="T2332" i="2" s="1"/>
  <c r="Q2333" i="2"/>
  <c r="T2333" i="2" s="1"/>
  <c r="Q2334" i="2"/>
  <c r="T2334" i="2" s="1"/>
  <c r="Q2335" i="2"/>
  <c r="T2335" i="2" s="1"/>
  <c r="Q2336" i="2"/>
  <c r="T2336" i="2" s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Y2190" i="1"/>
  <c r="H2190" i="1"/>
  <c r="P2190" i="1" s="1"/>
  <c r="F2190" i="1"/>
  <c r="L2190" i="1" s="1"/>
  <c r="N2190" i="1" s="1"/>
  <c r="D2190" i="1"/>
  <c r="C2190" i="1"/>
  <c r="G2190" i="1" s="1"/>
  <c r="O2190" i="1" s="1"/>
  <c r="Y2189" i="1"/>
  <c r="N2189" i="1"/>
  <c r="H2189" i="1"/>
  <c r="P2189" i="1" s="1"/>
  <c r="F2189" i="1"/>
  <c r="L2189" i="1" s="1"/>
  <c r="D2189" i="1"/>
  <c r="C2189" i="1"/>
  <c r="G2189" i="1" s="1"/>
  <c r="O2189" i="1" s="1"/>
  <c r="Y2188" i="1"/>
  <c r="H2188" i="1"/>
  <c r="P2188" i="1" s="1"/>
  <c r="F2188" i="1"/>
  <c r="L2188" i="1" s="1"/>
  <c r="N2188" i="1" s="1"/>
  <c r="D2188" i="1"/>
  <c r="C2188" i="1"/>
  <c r="G2188" i="1" s="1"/>
  <c r="O2188" i="1" s="1"/>
  <c r="Y2187" i="1"/>
  <c r="N2187" i="1"/>
  <c r="H2187" i="1"/>
  <c r="P2187" i="1" s="1"/>
  <c r="F2187" i="1"/>
  <c r="L2187" i="1" s="1"/>
  <c r="D2187" i="1"/>
  <c r="C2187" i="1"/>
  <c r="G2187" i="1" s="1"/>
  <c r="O2187" i="1" s="1"/>
  <c r="Y2186" i="1"/>
  <c r="H2186" i="1"/>
  <c r="P2186" i="1" s="1"/>
  <c r="F2186" i="1"/>
  <c r="L2186" i="1" s="1"/>
  <c r="N2186" i="1" s="1"/>
  <c r="D2186" i="1"/>
  <c r="C2186" i="1"/>
  <c r="G2186" i="1" s="1"/>
  <c r="O2186" i="1" s="1"/>
  <c r="Y2185" i="1"/>
  <c r="N2185" i="1"/>
  <c r="H2185" i="1"/>
  <c r="P2185" i="1" s="1"/>
  <c r="F2185" i="1"/>
  <c r="L2185" i="1" s="1"/>
  <c r="D2185" i="1"/>
  <c r="C2185" i="1"/>
  <c r="G2185" i="1" s="1"/>
  <c r="O2185" i="1" s="1"/>
  <c r="Y2184" i="1"/>
  <c r="H2184" i="1"/>
  <c r="P2184" i="1" s="1"/>
  <c r="F2184" i="1"/>
  <c r="L2184" i="1" s="1"/>
  <c r="N2184" i="1" s="1"/>
  <c r="D2184" i="1"/>
  <c r="C2184" i="1"/>
  <c r="G2184" i="1" s="1"/>
  <c r="O2184" i="1" s="1"/>
  <c r="Y2183" i="1"/>
  <c r="N2183" i="1"/>
  <c r="H2183" i="1"/>
  <c r="P2183" i="1" s="1"/>
  <c r="F2183" i="1"/>
  <c r="L2183" i="1" s="1"/>
  <c r="D2183" i="1"/>
  <c r="C2183" i="1"/>
  <c r="G2183" i="1" s="1"/>
  <c r="O2183" i="1" s="1"/>
  <c r="Y2182" i="1"/>
  <c r="H2182" i="1"/>
  <c r="P2182" i="1" s="1"/>
  <c r="F2182" i="1"/>
  <c r="L2182" i="1" s="1"/>
  <c r="N2182" i="1" s="1"/>
  <c r="D2182" i="1"/>
  <c r="C2182" i="1"/>
  <c r="G2182" i="1" s="1"/>
  <c r="O2182" i="1" s="1"/>
  <c r="Y2181" i="1"/>
  <c r="N2181" i="1"/>
  <c r="H2181" i="1"/>
  <c r="P2181" i="1" s="1"/>
  <c r="F2181" i="1"/>
  <c r="L2181" i="1" s="1"/>
  <c r="D2181" i="1"/>
  <c r="C2181" i="1"/>
  <c r="G2181" i="1" s="1"/>
  <c r="O2181" i="1" s="1"/>
  <c r="Y2180" i="1"/>
  <c r="H2180" i="1"/>
  <c r="P2180" i="1" s="1"/>
  <c r="F2180" i="1"/>
  <c r="L2180" i="1" s="1"/>
  <c r="N2180" i="1" s="1"/>
  <c r="D2180" i="1"/>
  <c r="C2180" i="1"/>
  <c r="G2180" i="1" s="1"/>
  <c r="O2180" i="1" s="1"/>
  <c r="Y2179" i="1"/>
  <c r="N2179" i="1"/>
  <c r="H2179" i="1"/>
  <c r="P2179" i="1" s="1"/>
  <c r="F2179" i="1"/>
  <c r="L2179" i="1" s="1"/>
  <c r="D2179" i="1"/>
  <c r="C2179" i="1"/>
  <c r="G2179" i="1" s="1"/>
  <c r="O2179" i="1" s="1"/>
  <c r="Y2178" i="1"/>
  <c r="H2178" i="1"/>
  <c r="P2178" i="1" s="1"/>
  <c r="F2178" i="1"/>
  <c r="L2178" i="1" s="1"/>
  <c r="N2178" i="1" s="1"/>
  <c r="D2178" i="1"/>
  <c r="C2178" i="1"/>
  <c r="G2178" i="1" s="1"/>
  <c r="O2178" i="1" s="1"/>
  <c r="Y2177" i="1"/>
  <c r="N2177" i="1"/>
  <c r="H2177" i="1"/>
  <c r="P2177" i="1" s="1"/>
  <c r="F2177" i="1"/>
  <c r="L2177" i="1" s="1"/>
  <c r="D2177" i="1"/>
  <c r="C2177" i="1"/>
  <c r="G2177" i="1" s="1"/>
  <c r="O2177" i="1" s="1"/>
  <c r="Y2176" i="1"/>
  <c r="H2176" i="1"/>
  <c r="P2176" i="1" s="1"/>
  <c r="F2176" i="1"/>
  <c r="L2176" i="1" s="1"/>
  <c r="N2176" i="1" s="1"/>
  <c r="D2176" i="1"/>
  <c r="C2176" i="1"/>
  <c r="G2176" i="1" s="1"/>
  <c r="O2176" i="1" s="1"/>
  <c r="Y2175" i="1"/>
  <c r="N2175" i="1"/>
  <c r="H2175" i="1"/>
  <c r="P2175" i="1" s="1"/>
  <c r="F2175" i="1"/>
  <c r="L2175" i="1" s="1"/>
  <c r="D2175" i="1"/>
  <c r="C2175" i="1"/>
  <c r="G2175" i="1" s="1"/>
  <c r="O2175" i="1" s="1"/>
  <c r="Y2174" i="1"/>
  <c r="H2174" i="1"/>
  <c r="P2174" i="1" s="1"/>
  <c r="F2174" i="1"/>
  <c r="L2174" i="1" s="1"/>
  <c r="N2174" i="1" s="1"/>
  <c r="D2174" i="1"/>
  <c r="C2174" i="1"/>
  <c r="G2174" i="1" s="1"/>
  <c r="O2174" i="1" s="1"/>
  <c r="Y2173" i="1"/>
  <c r="N2173" i="1"/>
  <c r="H2173" i="1"/>
  <c r="P2173" i="1" s="1"/>
  <c r="F2173" i="1"/>
  <c r="L2173" i="1" s="1"/>
  <c r="D2173" i="1"/>
  <c r="C2173" i="1"/>
  <c r="G2173" i="1" s="1"/>
  <c r="O2173" i="1" s="1"/>
  <c r="Y2172" i="1"/>
  <c r="H2172" i="1"/>
  <c r="P2172" i="1" s="1"/>
  <c r="F2172" i="1"/>
  <c r="L2172" i="1" s="1"/>
  <c r="N2172" i="1" s="1"/>
  <c r="D2172" i="1"/>
  <c r="C2172" i="1"/>
  <c r="G2172" i="1" s="1"/>
  <c r="O2172" i="1" s="1"/>
  <c r="Y2171" i="1"/>
  <c r="N2171" i="1"/>
  <c r="H2171" i="1"/>
  <c r="P2171" i="1" s="1"/>
  <c r="F2171" i="1"/>
  <c r="L2171" i="1" s="1"/>
  <c r="D2171" i="1"/>
  <c r="C2171" i="1"/>
  <c r="G2171" i="1" s="1"/>
  <c r="O2171" i="1" s="1"/>
  <c r="Y2170" i="1"/>
  <c r="H2170" i="1"/>
  <c r="P2170" i="1" s="1"/>
  <c r="F2170" i="1"/>
  <c r="L2170" i="1" s="1"/>
  <c r="N2170" i="1" s="1"/>
  <c r="D2170" i="1"/>
  <c r="C2170" i="1"/>
  <c r="G2170" i="1" s="1"/>
  <c r="O2170" i="1" s="1"/>
  <c r="Y2169" i="1"/>
  <c r="N2169" i="1"/>
  <c r="H2169" i="1"/>
  <c r="P2169" i="1" s="1"/>
  <c r="F2169" i="1"/>
  <c r="L2169" i="1" s="1"/>
  <c r="D2169" i="1"/>
  <c r="C2169" i="1"/>
  <c r="G2169" i="1" s="1"/>
  <c r="O2169" i="1" s="1"/>
  <c r="Y2168" i="1"/>
  <c r="H2168" i="1"/>
  <c r="P2168" i="1" s="1"/>
  <c r="F2168" i="1"/>
  <c r="L2168" i="1" s="1"/>
  <c r="N2168" i="1" s="1"/>
  <c r="D2168" i="1"/>
  <c r="C2168" i="1"/>
  <c r="G2168" i="1" s="1"/>
  <c r="O2168" i="1" s="1"/>
  <c r="Y2167" i="1"/>
  <c r="N2167" i="1"/>
  <c r="H2167" i="1"/>
  <c r="P2167" i="1" s="1"/>
  <c r="F2167" i="1"/>
  <c r="L2167" i="1" s="1"/>
  <c r="D2167" i="1"/>
  <c r="C2167" i="1"/>
  <c r="G2167" i="1" s="1"/>
  <c r="O2167" i="1" s="1"/>
  <c r="Y2166" i="1"/>
  <c r="H2166" i="1"/>
  <c r="P2166" i="1" s="1"/>
  <c r="F2166" i="1"/>
  <c r="L2166" i="1" s="1"/>
  <c r="N2166" i="1" s="1"/>
  <c r="D2166" i="1"/>
  <c r="C2166" i="1"/>
  <c r="G2166" i="1" s="1"/>
  <c r="O2166" i="1" s="1"/>
  <c r="Y2165" i="1"/>
  <c r="N2165" i="1"/>
  <c r="H2165" i="1"/>
  <c r="P2165" i="1" s="1"/>
  <c r="F2165" i="1"/>
  <c r="L2165" i="1" s="1"/>
  <c r="D2165" i="1"/>
  <c r="C2165" i="1"/>
  <c r="G2165" i="1" s="1"/>
  <c r="O2165" i="1" s="1"/>
  <c r="Y2164" i="1"/>
  <c r="N2164" i="1"/>
  <c r="H2164" i="1"/>
  <c r="P2164" i="1" s="1"/>
  <c r="G2164" i="1"/>
  <c r="O2164" i="1" s="1"/>
  <c r="F2164" i="1"/>
  <c r="L2164" i="1" s="1"/>
  <c r="D2164" i="1"/>
  <c r="C2164" i="1"/>
  <c r="Y2163" i="1"/>
  <c r="H2163" i="1"/>
  <c r="P2163" i="1" s="1"/>
  <c r="G2163" i="1"/>
  <c r="O2163" i="1" s="1"/>
  <c r="F2163" i="1"/>
  <c r="L2163" i="1" s="1"/>
  <c r="N2163" i="1" s="1"/>
  <c r="D2163" i="1"/>
  <c r="C2163" i="1"/>
  <c r="Y2162" i="1"/>
  <c r="H2162" i="1"/>
  <c r="P2162" i="1" s="1"/>
  <c r="G2162" i="1"/>
  <c r="O2162" i="1" s="1"/>
  <c r="F2162" i="1"/>
  <c r="L2162" i="1" s="1"/>
  <c r="N2162" i="1" s="1"/>
  <c r="D2162" i="1"/>
  <c r="C2162" i="1"/>
  <c r="Y2161" i="1"/>
  <c r="H2161" i="1"/>
  <c r="P2161" i="1" s="1"/>
  <c r="G2161" i="1"/>
  <c r="O2161" i="1" s="1"/>
  <c r="F2161" i="1"/>
  <c r="L2161" i="1" s="1"/>
  <c r="N2161" i="1" s="1"/>
  <c r="D2161" i="1"/>
  <c r="C2161" i="1"/>
  <c r="Y2160" i="1"/>
  <c r="H2160" i="1"/>
  <c r="P2160" i="1" s="1"/>
  <c r="G2160" i="1"/>
  <c r="O2160" i="1" s="1"/>
  <c r="F2160" i="1"/>
  <c r="L2160" i="1" s="1"/>
  <c r="N2160" i="1" s="1"/>
  <c r="D2160" i="1"/>
  <c r="C2160" i="1"/>
  <c r="Y2159" i="1"/>
  <c r="H2159" i="1"/>
  <c r="P2159" i="1" s="1"/>
  <c r="G2159" i="1"/>
  <c r="O2159" i="1" s="1"/>
  <c r="F2159" i="1"/>
  <c r="L2159" i="1" s="1"/>
  <c r="N2159" i="1" s="1"/>
  <c r="D2159" i="1"/>
  <c r="C2159" i="1"/>
  <c r="Y2158" i="1"/>
  <c r="H2158" i="1"/>
  <c r="P2158" i="1" s="1"/>
  <c r="G2158" i="1"/>
  <c r="O2158" i="1" s="1"/>
  <c r="F2158" i="1"/>
  <c r="L2158" i="1" s="1"/>
  <c r="N2158" i="1" s="1"/>
  <c r="D2158" i="1"/>
  <c r="C2158" i="1"/>
  <c r="Y2157" i="1"/>
  <c r="H2157" i="1"/>
  <c r="P2157" i="1" s="1"/>
  <c r="G2157" i="1"/>
  <c r="O2157" i="1" s="1"/>
  <c r="F2157" i="1"/>
  <c r="L2157" i="1" s="1"/>
  <c r="N2157" i="1" s="1"/>
  <c r="D2157" i="1"/>
  <c r="C2157" i="1"/>
  <c r="Y2156" i="1"/>
  <c r="H2156" i="1"/>
  <c r="P2156" i="1" s="1"/>
  <c r="G2156" i="1"/>
  <c r="O2156" i="1" s="1"/>
  <c r="F2156" i="1"/>
  <c r="L2156" i="1" s="1"/>
  <c r="N2156" i="1" s="1"/>
  <c r="D2156" i="1"/>
  <c r="C2156" i="1"/>
  <c r="Y2155" i="1"/>
  <c r="H2155" i="1"/>
  <c r="P2155" i="1" s="1"/>
  <c r="G2155" i="1"/>
  <c r="O2155" i="1" s="1"/>
  <c r="F2155" i="1"/>
  <c r="L2155" i="1" s="1"/>
  <c r="N2155" i="1" s="1"/>
  <c r="D2155" i="1"/>
  <c r="C2155" i="1"/>
  <c r="Y2154" i="1"/>
  <c r="H2154" i="1"/>
  <c r="P2154" i="1" s="1"/>
  <c r="G2154" i="1"/>
  <c r="O2154" i="1" s="1"/>
  <c r="F2154" i="1"/>
  <c r="L2154" i="1" s="1"/>
  <c r="N2154" i="1" s="1"/>
  <c r="D2154" i="1"/>
  <c r="C2154" i="1"/>
  <c r="Y2153" i="1"/>
  <c r="H2153" i="1"/>
  <c r="P2153" i="1" s="1"/>
  <c r="G2153" i="1"/>
  <c r="O2153" i="1" s="1"/>
  <c r="F2153" i="1"/>
  <c r="L2153" i="1" s="1"/>
  <c r="N2153" i="1" s="1"/>
  <c r="D2153" i="1"/>
  <c r="C2153" i="1"/>
  <c r="Y2152" i="1"/>
  <c r="L2152" i="1"/>
  <c r="N2152" i="1" s="1"/>
  <c r="G2152" i="1"/>
  <c r="O2152" i="1" s="1"/>
  <c r="F2152" i="1"/>
  <c r="K2152" i="1" s="1"/>
  <c r="M2152" i="1" s="1"/>
  <c r="D2152" i="1"/>
  <c r="C2152" i="1"/>
  <c r="Y2151" i="1"/>
  <c r="N2151" i="1"/>
  <c r="L2151" i="1"/>
  <c r="H2151" i="1"/>
  <c r="P2151" i="1" s="1"/>
  <c r="G2151" i="1"/>
  <c r="O2151" i="1" s="1"/>
  <c r="F2151" i="1"/>
  <c r="K2151" i="1" s="1"/>
  <c r="M2151" i="1" s="1"/>
  <c r="D2151" i="1"/>
  <c r="C2151" i="1"/>
  <c r="Y2150" i="1"/>
  <c r="L2150" i="1"/>
  <c r="N2150" i="1" s="1"/>
  <c r="G2150" i="1"/>
  <c r="O2150" i="1" s="1"/>
  <c r="F2150" i="1"/>
  <c r="K2150" i="1" s="1"/>
  <c r="M2150" i="1" s="1"/>
  <c r="D2150" i="1"/>
  <c r="C2150" i="1"/>
  <c r="Y2149" i="1"/>
  <c r="N2149" i="1"/>
  <c r="L2149" i="1"/>
  <c r="H2149" i="1"/>
  <c r="P2149" i="1" s="1"/>
  <c r="G2149" i="1"/>
  <c r="O2149" i="1" s="1"/>
  <c r="F2149" i="1"/>
  <c r="K2149" i="1" s="1"/>
  <c r="M2149" i="1" s="1"/>
  <c r="D2149" i="1"/>
  <c r="C2149" i="1"/>
  <c r="Y2148" i="1"/>
  <c r="F2148" i="1"/>
  <c r="D2148" i="1"/>
  <c r="C2148" i="1"/>
  <c r="G2148" i="1" s="1"/>
  <c r="O2148" i="1" s="1"/>
  <c r="Y2147" i="1"/>
  <c r="L2147" i="1"/>
  <c r="N2147" i="1" s="1"/>
  <c r="F2147" i="1"/>
  <c r="D2147" i="1"/>
  <c r="C2147" i="1"/>
  <c r="Y2146" i="1"/>
  <c r="F2146" i="1"/>
  <c r="D2146" i="1"/>
  <c r="C2146" i="1"/>
  <c r="G2146" i="1" s="1"/>
  <c r="O2146" i="1" s="1"/>
  <c r="Y2145" i="1"/>
  <c r="L2145" i="1"/>
  <c r="N2145" i="1" s="1"/>
  <c r="F2145" i="1"/>
  <c r="D2145" i="1"/>
  <c r="C2145" i="1"/>
  <c r="Y2144" i="1"/>
  <c r="F2144" i="1"/>
  <c r="D2144" i="1"/>
  <c r="C2144" i="1"/>
  <c r="G2144" i="1" s="1"/>
  <c r="O2144" i="1" s="1"/>
  <c r="Y2143" i="1"/>
  <c r="L2143" i="1"/>
  <c r="N2143" i="1" s="1"/>
  <c r="F2143" i="1"/>
  <c r="D2143" i="1"/>
  <c r="C2143" i="1"/>
  <c r="Y2142" i="1"/>
  <c r="F2142" i="1"/>
  <c r="D2142" i="1"/>
  <c r="C2142" i="1"/>
  <c r="G2142" i="1" s="1"/>
  <c r="O2142" i="1" s="1"/>
  <c r="Y2141" i="1"/>
  <c r="L2141" i="1"/>
  <c r="N2141" i="1" s="1"/>
  <c r="F2141" i="1"/>
  <c r="D2141" i="1"/>
  <c r="C2141" i="1"/>
  <c r="Y2140" i="1"/>
  <c r="F2140" i="1"/>
  <c r="D2140" i="1"/>
  <c r="C2140" i="1"/>
  <c r="G2140" i="1" s="1"/>
  <c r="O2140" i="1" s="1"/>
  <c r="Y2139" i="1"/>
  <c r="L2139" i="1"/>
  <c r="N2139" i="1" s="1"/>
  <c r="F2139" i="1"/>
  <c r="D2139" i="1"/>
  <c r="C2139" i="1"/>
  <c r="Y2138" i="1"/>
  <c r="F2138" i="1"/>
  <c r="D2138" i="1"/>
  <c r="C2138" i="1"/>
  <c r="G2138" i="1" s="1"/>
  <c r="O2138" i="1" s="1"/>
  <c r="Y2137" i="1"/>
  <c r="L2137" i="1"/>
  <c r="N2137" i="1" s="1"/>
  <c r="F2137" i="1"/>
  <c r="D2137" i="1"/>
  <c r="C2137" i="1"/>
  <c r="Y2136" i="1"/>
  <c r="F2136" i="1"/>
  <c r="D2136" i="1"/>
  <c r="C2136" i="1"/>
  <c r="G2136" i="1" s="1"/>
  <c r="O2136" i="1" s="1"/>
  <c r="Y2135" i="1"/>
  <c r="L2135" i="1"/>
  <c r="N2135" i="1" s="1"/>
  <c r="F2135" i="1"/>
  <c r="D2135" i="1"/>
  <c r="C2135" i="1"/>
  <c r="Y2134" i="1"/>
  <c r="F2134" i="1"/>
  <c r="D2134" i="1"/>
  <c r="C2134" i="1"/>
  <c r="G2134" i="1" s="1"/>
  <c r="O2134" i="1" s="1"/>
  <c r="Y2133" i="1"/>
  <c r="L2133" i="1"/>
  <c r="N2133" i="1" s="1"/>
  <c r="F2133" i="1"/>
  <c r="D2133" i="1"/>
  <c r="C2133" i="1"/>
  <c r="Y2132" i="1"/>
  <c r="H2132" i="1"/>
  <c r="P2132" i="1" s="1"/>
  <c r="F2132" i="1"/>
  <c r="K2132" i="1" s="1"/>
  <c r="M2132" i="1" s="1"/>
  <c r="D2132" i="1"/>
  <c r="C2132" i="1"/>
  <c r="Y2131" i="1"/>
  <c r="H2131" i="1"/>
  <c r="P2131" i="1" s="1"/>
  <c r="F2131" i="1"/>
  <c r="K2131" i="1" s="1"/>
  <c r="M2131" i="1" s="1"/>
  <c r="D2131" i="1"/>
  <c r="C2131" i="1"/>
  <c r="Y2130" i="1"/>
  <c r="H2130" i="1"/>
  <c r="P2130" i="1" s="1"/>
  <c r="F2130" i="1"/>
  <c r="K2130" i="1" s="1"/>
  <c r="M2130" i="1" s="1"/>
  <c r="D2130" i="1"/>
  <c r="C2130" i="1"/>
  <c r="Y2129" i="1"/>
  <c r="H2129" i="1"/>
  <c r="P2129" i="1" s="1"/>
  <c r="F2129" i="1"/>
  <c r="K2129" i="1" s="1"/>
  <c r="M2129" i="1" s="1"/>
  <c r="D2129" i="1"/>
  <c r="C2129" i="1"/>
  <c r="Y2128" i="1"/>
  <c r="H2128" i="1"/>
  <c r="P2128" i="1" s="1"/>
  <c r="F2128" i="1"/>
  <c r="K2128" i="1" s="1"/>
  <c r="M2128" i="1" s="1"/>
  <c r="D2128" i="1"/>
  <c r="C2128" i="1"/>
  <c r="Y2127" i="1"/>
  <c r="L2127" i="1"/>
  <c r="N2127" i="1" s="1"/>
  <c r="H2127" i="1"/>
  <c r="P2127" i="1" s="1"/>
  <c r="F2127" i="1"/>
  <c r="K2127" i="1" s="1"/>
  <c r="M2127" i="1" s="1"/>
  <c r="D2127" i="1"/>
  <c r="C2127" i="1"/>
  <c r="G2127" i="1" s="1"/>
  <c r="O2127" i="1" s="1"/>
  <c r="Y2126" i="1"/>
  <c r="G2126" i="1"/>
  <c r="O2126" i="1" s="1"/>
  <c r="F2126" i="1"/>
  <c r="K2126" i="1" s="1"/>
  <c r="M2126" i="1" s="1"/>
  <c r="D2126" i="1"/>
  <c r="C2126" i="1"/>
  <c r="Y2125" i="1"/>
  <c r="L2125" i="1"/>
  <c r="N2125" i="1" s="1"/>
  <c r="H2125" i="1"/>
  <c r="P2125" i="1" s="1"/>
  <c r="F2125" i="1"/>
  <c r="K2125" i="1" s="1"/>
  <c r="M2125" i="1" s="1"/>
  <c r="D2125" i="1"/>
  <c r="C2125" i="1"/>
  <c r="G2125" i="1" s="1"/>
  <c r="O2125" i="1" s="1"/>
  <c r="Y2124" i="1"/>
  <c r="G2124" i="1"/>
  <c r="O2124" i="1" s="1"/>
  <c r="F2124" i="1"/>
  <c r="K2124" i="1" s="1"/>
  <c r="M2124" i="1" s="1"/>
  <c r="D2124" i="1"/>
  <c r="C2124" i="1"/>
  <c r="Y2123" i="1"/>
  <c r="L2123" i="1"/>
  <c r="N2123" i="1" s="1"/>
  <c r="H2123" i="1"/>
  <c r="P2123" i="1" s="1"/>
  <c r="F2123" i="1"/>
  <c r="K2123" i="1" s="1"/>
  <c r="M2123" i="1" s="1"/>
  <c r="D2123" i="1"/>
  <c r="C2123" i="1"/>
  <c r="G2123" i="1" s="1"/>
  <c r="O2123" i="1" s="1"/>
  <c r="Y2122" i="1"/>
  <c r="G2122" i="1"/>
  <c r="O2122" i="1" s="1"/>
  <c r="F2122" i="1"/>
  <c r="K2122" i="1" s="1"/>
  <c r="M2122" i="1" s="1"/>
  <c r="D2122" i="1"/>
  <c r="C2122" i="1"/>
  <c r="Y2121" i="1"/>
  <c r="L2121" i="1"/>
  <c r="N2121" i="1" s="1"/>
  <c r="H2121" i="1"/>
  <c r="P2121" i="1" s="1"/>
  <c r="F2121" i="1"/>
  <c r="K2121" i="1" s="1"/>
  <c r="M2121" i="1" s="1"/>
  <c r="D2121" i="1"/>
  <c r="C2121" i="1"/>
  <c r="G2121" i="1" s="1"/>
  <c r="O2121" i="1" s="1"/>
  <c r="Y2120" i="1"/>
  <c r="G2120" i="1"/>
  <c r="O2120" i="1" s="1"/>
  <c r="F2120" i="1"/>
  <c r="K2120" i="1" s="1"/>
  <c r="M2120" i="1" s="1"/>
  <c r="D2120" i="1"/>
  <c r="C2120" i="1"/>
  <c r="Y2119" i="1"/>
  <c r="L2119" i="1"/>
  <c r="N2119" i="1" s="1"/>
  <c r="H2119" i="1"/>
  <c r="P2119" i="1" s="1"/>
  <c r="F2119" i="1"/>
  <c r="K2119" i="1" s="1"/>
  <c r="M2119" i="1" s="1"/>
  <c r="D2119" i="1"/>
  <c r="C2119" i="1"/>
  <c r="G2119" i="1" s="1"/>
  <c r="O2119" i="1" s="1"/>
  <c r="Y2118" i="1"/>
  <c r="G2118" i="1"/>
  <c r="O2118" i="1" s="1"/>
  <c r="F2118" i="1"/>
  <c r="K2118" i="1" s="1"/>
  <c r="M2118" i="1" s="1"/>
  <c r="D2118" i="1"/>
  <c r="C2118" i="1"/>
  <c r="Y2117" i="1"/>
  <c r="L2117" i="1"/>
  <c r="N2117" i="1" s="1"/>
  <c r="H2117" i="1"/>
  <c r="P2117" i="1" s="1"/>
  <c r="F2117" i="1"/>
  <c r="K2117" i="1" s="1"/>
  <c r="M2117" i="1" s="1"/>
  <c r="D2117" i="1"/>
  <c r="C2117" i="1"/>
  <c r="G2117" i="1" s="1"/>
  <c r="O2117" i="1" s="1"/>
  <c r="Y2116" i="1"/>
  <c r="G2116" i="1"/>
  <c r="O2116" i="1" s="1"/>
  <c r="F2116" i="1"/>
  <c r="K2116" i="1" s="1"/>
  <c r="M2116" i="1" s="1"/>
  <c r="D2116" i="1"/>
  <c r="C2116" i="1"/>
  <c r="Y2115" i="1"/>
  <c r="L2115" i="1"/>
  <c r="N2115" i="1" s="1"/>
  <c r="F2115" i="1"/>
  <c r="K2115" i="1" s="1"/>
  <c r="M2115" i="1" s="1"/>
  <c r="D2115" i="1"/>
  <c r="H2115" i="1" s="1"/>
  <c r="P2115" i="1" s="1"/>
  <c r="C2115" i="1"/>
  <c r="G2115" i="1" s="1"/>
  <c r="O2115" i="1" s="1"/>
  <c r="Y2114" i="1"/>
  <c r="K2114" i="1"/>
  <c r="M2114" i="1" s="1"/>
  <c r="F2114" i="1"/>
  <c r="L2114" i="1" s="1"/>
  <c r="N2114" i="1" s="1"/>
  <c r="D2114" i="1"/>
  <c r="H2114" i="1" s="1"/>
  <c r="P2114" i="1" s="1"/>
  <c r="C2114" i="1"/>
  <c r="G2114" i="1" s="1"/>
  <c r="O2114" i="1" s="1"/>
  <c r="Y2113" i="1"/>
  <c r="K2113" i="1"/>
  <c r="M2113" i="1" s="1"/>
  <c r="F2113" i="1"/>
  <c r="L2113" i="1" s="1"/>
  <c r="N2113" i="1" s="1"/>
  <c r="D2113" i="1"/>
  <c r="H2113" i="1" s="1"/>
  <c r="P2113" i="1" s="1"/>
  <c r="C2113" i="1"/>
  <c r="G2113" i="1" s="1"/>
  <c r="O2113" i="1" s="1"/>
  <c r="Y2112" i="1"/>
  <c r="K2112" i="1"/>
  <c r="M2112" i="1" s="1"/>
  <c r="F2112" i="1"/>
  <c r="L2112" i="1" s="1"/>
  <c r="N2112" i="1" s="1"/>
  <c r="D2112" i="1"/>
  <c r="H2112" i="1" s="1"/>
  <c r="P2112" i="1" s="1"/>
  <c r="C2112" i="1"/>
  <c r="G2112" i="1" s="1"/>
  <c r="O2112" i="1" s="1"/>
  <c r="Y2111" i="1"/>
  <c r="K2111" i="1"/>
  <c r="M2111" i="1" s="1"/>
  <c r="F2111" i="1"/>
  <c r="L2111" i="1" s="1"/>
  <c r="N2111" i="1" s="1"/>
  <c r="D2111" i="1"/>
  <c r="H2111" i="1" s="1"/>
  <c r="P2111" i="1" s="1"/>
  <c r="C2111" i="1"/>
  <c r="G2111" i="1" s="1"/>
  <c r="O2111" i="1" s="1"/>
  <c r="Y2110" i="1"/>
  <c r="K2110" i="1"/>
  <c r="M2110" i="1" s="1"/>
  <c r="F2110" i="1"/>
  <c r="L2110" i="1" s="1"/>
  <c r="N2110" i="1" s="1"/>
  <c r="D2110" i="1"/>
  <c r="H2110" i="1" s="1"/>
  <c r="P2110" i="1" s="1"/>
  <c r="C2110" i="1"/>
  <c r="G2110" i="1" s="1"/>
  <c r="O2110" i="1" s="1"/>
  <c r="Y2109" i="1"/>
  <c r="K2109" i="1"/>
  <c r="M2109" i="1" s="1"/>
  <c r="F2109" i="1"/>
  <c r="L2109" i="1" s="1"/>
  <c r="N2109" i="1" s="1"/>
  <c r="D2109" i="1"/>
  <c r="H2109" i="1" s="1"/>
  <c r="P2109" i="1" s="1"/>
  <c r="C2109" i="1"/>
  <c r="G2109" i="1" s="1"/>
  <c r="O2109" i="1" s="1"/>
  <c r="Y2108" i="1"/>
  <c r="K2108" i="1"/>
  <c r="M2108" i="1" s="1"/>
  <c r="F2108" i="1"/>
  <c r="L2108" i="1" s="1"/>
  <c r="N2108" i="1" s="1"/>
  <c r="D2108" i="1"/>
  <c r="H2108" i="1" s="1"/>
  <c r="P2108" i="1" s="1"/>
  <c r="C2108" i="1"/>
  <c r="G2108" i="1" s="1"/>
  <c r="O2108" i="1" s="1"/>
  <c r="Y2107" i="1"/>
  <c r="K2107" i="1"/>
  <c r="M2107" i="1" s="1"/>
  <c r="F2107" i="1"/>
  <c r="L2107" i="1" s="1"/>
  <c r="N2107" i="1" s="1"/>
  <c r="D2107" i="1"/>
  <c r="H2107" i="1" s="1"/>
  <c r="P2107" i="1" s="1"/>
  <c r="C2107" i="1"/>
  <c r="G2107" i="1" s="1"/>
  <c r="O2107" i="1" s="1"/>
  <c r="Y2106" i="1"/>
  <c r="K2106" i="1"/>
  <c r="M2106" i="1" s="1"/>
  <c r="F2106" i="1"/>
  <c r="L2106" i="1" s="1"/>
  <c r="N2106" i="1" s="1"/>
  <c r="D2106" i="1"/>
  <c r="H2106" i="1" s="1"/>
  <c r="P2106" i="1" s="1"/>
  <c r="C2106" i="1"/>
  <c r="G2106" i="1" s="1"/>
  <c r="O2106" i="1" s="1"/>
  <c r="Y2105" i="1"/>
  <c r="K2105" i="1"/>
  <c r="M2105" i="1" s="1"/>
  <c r="F2105" i="1"/>
  <c r="L2105" i="1" s="1"/>
  <c r="N2105" i="1" s="1"/>
  <c r="D2105" i="1"/>
  <c r="H2105" i="1" s="1"/>
  <c r="P2105" i="1" s="1"/>
  <c r="C2105" i="1"/>
  <c r="G2105" i="1" s="1"/>
  <c r="O2105" i="1" s="1"/>
  <c r="Y2104" i="1"/>
  <c r="K2104" i="1"/>
  <c r="M2104" i="1" s="1"/>
  <c r="F2104" i="1"/>
  <c r="L2104" i="1" s="1"/>
  <c r="N2104" i="1" s="1"/>
  <c r="D2104" i="1"/>
  <c r="H2104" i="1" s="1"/>
  <c r="P2104" i="1" s="1"/>
  <c r="C2104" i="1"/>
  <c r="G2104" i="1" s="1"/>
  <c r="O2104" i="1" s="1"/>
  <c r="Y2103" i="1"/>
  <c r="K2103" i="1"/>
  <c r="M2103" i="1" s="1"/>
  <c r="F2103" i="1"/>
  <c r="L2103" i="1" s="1"/>
  <c r="N2103" i="1" s="1"/>
  <c r="D2103" i="1"/>
  <c r="H2103" i="1" s="1"/>
  <c r="P2103" i="1" s="1"/>
  <c r="C2103" i="1"/>
  <c r="G2103" i="1" s="1"/>
  <c r="O2103" i="1" s="1"/>
  <c r="Y2102" i="1"/>
  <c r="K2102" i="1"/>
  <c r="M2102" i="1" s="1"/>
  <c r="F2102" i="1"/>
  <c r="L2102" i="1" s="1"/>
  <c r="N2102" i="1" s="1"/>
  <c r="D2102" i="1"/>
  <c r="H2102" i="1" s="1"/>
  <c r="P2102" i="1" s="1"/>
  <c r="C2102" i="1"/>
  <c r="G2102" i="1" s="1"/>
  <c r="O2102" i="1" s="1"/>
  <c r="Y2101" i="1"/>
  <c r="K2101" i="1"/>
  <c r="M2101" i="1" s="1"/>
  <c r="F2101" i="1"/>
  <c r="L2101" i="1" s="1"/>
  <c r="N2101" i="1" s="1"/>
  <c r="D2101" i="1"/>
  <c r="H2101" i="1" s="1"/>
  <c r="P2101" i="1" s="1"/>
  <c r="C2101" i="1"/>
  <c r="G2101" i="1" s="1"/>
  <c r="O2101" i="1" s="1"/>
  <c r="Y2100" i="1"/>
  <c r="K2100" i="1"/>
  <c r="M2100" i="1" s="1"/>
  <c r="F2100" i="1"/>
  <c r="L2100" i="1" s="1"/>
  <c r="N2100" i="1" s="1"/>
  <c r="D2100" i="1"/>
  <c r="H2100" i="1" s="1"/>
  <c r="P2100" i="1" s="1"/>
  <c r="C2100" i="1"/>
  <c r="G2100" i="1" s="1"/>
  <c r="O2100" i="1" s="1"/>
  <c r="Y2099" i="1"/>
  <c r="N2099" i="1"/>
  <c r="K2099" i="1"/>
  <c r="M2099" i="1" s="1"/>
  <c r="F2099" i="1"/>
  <c r="L2099" i="1" s="1"/>
  <c r="D2099" i="1"/>
  <c r="H2099" i="1" s="1"/>
  <c r="P2099" i="1" s="1"/>
  <c r="C2099" i="1"/>
  <c r="G2099" i="1" s="1"/>
  <c r="O2099" i="1" s="1"/>
  <c r="Y2098" i="1"/>
  <c r="N2098" i="1"/>
  <c r="K2098" i="1"/>
  <c r="M2098" i="1" s="1"/>
  <c r="F2098" i="1"/>
  <c r="L2098" i="1" s="1"/>
  <c r="D2098" i="1"/>
  <c r="H2098" i="1" s="1"/>
  <c r="P2098" i="1" s="1"/>
  <c r="C2098" i="1"/>
  <c r="G2098" i="1" s="1"/>
  <c r="O2098" i="1" s="1"/>
  <c r="Y2097" i="1"/>
  <c r="N2097" i="1"/>
  <c r="K2097" i="1"/>
  <c r="M2097" i="1" s="1"/>
  <c r="F2097" i="1"/>
  <c r="L2097" i="1" s="1"/>
  <c r="D2097" i="1"/>
  <c r="H2097" i="1" s="1"/>
  <c r="P2097" i="1" s="1"/>
  <c r="C2097" i="1"/>
  <c r="G2097" i="1" s="1"/>
  <c r="O2097" i="1" s="1"/>
  <c r="Y2096" i="1"/>
  <c r="N2096" i="1"/>
  <c r="K2096" i="1"/>
  <c r="M2096" i="1" s="1"/>
  <c r="F2096" i="1"/>
  <c r="L2096" i="1" s="1"/>
  <c r="D2096" i="1"/>
  <c r="H2096" i="1" s="1"/>
  <c r="P2096" i="1" s="1"/>
  <c r="C2096" i="1"/>
  <c r="G2096" i="1" s="1"/>
  <c r="O2096" i="1" s="1"/>
  <c r="Y2095" i="1"/>
  <c r="N2095" i="1"/>
  <c r="K2095" i="1"/>
  <c r="M2095" i="1" s="1"/>
  <c r="F2095" i="1"/>
  <c r="L2095" i="1" s="1"/>
  <c r="D2095" i="1"/>
  <c r="H2095" i="1" s="1"/>
  <c r="P2095" i="1" s="1"/>
  <c r="C2095" i="1"/>
  <c r="G2095" i="1" s="1"/>
  <c r="O2095" i="1" s="1"/>
  <c r="Y2094" i="1"/>
  <c r="N2094" i="1"/>
  <c r="K2094" i="1"/>
  <c r="M2094" i="1" s="1"/>
  <c r="F2094" i="1"/>
  <c r="L2094" i="1" s="1"/>
  <c r="D2094" i="1"/>
  <c r="H2094" i="1" s="1"/>
  <c r="P2094" i="1" s="1"/>
  <c r="C2094" i="1"/>
  <c r="G2094" i="1" s="1"/>
  <c r="O2094" i="1" s="1"/>
  <c r="Y2093" i="1"/>
  <c r="N2093" i="1"/>
  <c r="K2093" i="1"/>
  <c r="M2093" i="1" s="1"/>
  <c r="F2093" i="1"/>
  <c r="L2093" i="1" s="1"/>
  <c r="D2093" i="1"/>
  <c r="H2093" i="1" s="1"/>
  <c r="P2093" i="1" s="1"/>
  <c r="C2093" i="1"/>
  <c r="G2093" i="1" s="1"/>
  <c r="O2093" i="1" s="1"/>
  <c r="Y2092" i="1"/>
  <c r="N2092" i="1"/>
  <c r="K2092" i="1"/>
  <c r="M2092" i="1" s="1"/>
  <c r="F2092" i="1"/>
  <c r="L2092" i="1" s="1"/>
  <c r="D2092" i="1"/>
  <c r="H2092" i="1" s="1"/>
  <c r="P2092" i="1" s="1"/>
  <c r="C2092" i="1"/>
  <c r="G2092" i="1" s="1"/>
  <c r="O2092" i="1" s="1"/>
  <c r="Y2091" i="1"/>
  <c r="F2091" i="1"/>
  <c r="D2091" i="1"/>
  <c r="C2091" i="1"/>
  <c r="Y2090" i="1"/>
  <c r="P2090" i="1"/>
  <c r="K2090" i="1"/>
  <c r="M2090" i="1" s="1"/>
  <c r="F2090" i="1"/>
  <c r="L2090" i="1" s="1"/>
  <c r="N2090" i="1" s="1"/>
  <c r="D2090" i="1"/>
  <c r="H2090" i="1" s="1"/>
  <c r="C2090" i="1"/>
  <c r="G2090" i="1" s="1"/>
  <c r="O2090" i="1" s="1"/>
  <c r="Y2089" i="1"/>
  <c r="F2089" i="1"/>
  <c r="D2089" i="1"/>
  <c r="C2089" i="1"/>
  <c r="Y2088" i="1"/>
  <c r="L2088" i="1"/>
  <c r="N2088" i="1" s="1"/>
  <c r="F2088" i="1"/>
  <c r="D2088" i="1"/>
  <c r="C2088" i="1"/>
  <c r="Y2087" i="1"/>
  <c r="L2087" i="1"/>
  <c r="N2087" i="1" s="1"/>
  <c r="F2087" i="1"/>
  <c r="D2087" i="1"/>
  <c r="C2087" i="1"/>
  <c r="Y2086" i="1"/>
  <c r="L2086" i="1"/>
  <c r="N2086" i="1" s="1"/>
  <c r="F2086" i="1"/>
  <c r="D2086" i="1"/>
  <c r="C2086" i="1"/>
  <c r="Y2085" i="1"/>
  <c r="L2085" i="1"/>
  <c r="N2085" i="1" s="1"/>
  <c r="F2085" i="1"/>
  <c r="D2085" i="1"/>
  <c r="C2085" i="1"/>
  <c r="Y2084" i="1"/>
  <c r="L2084" i="1"/>
  <c r="N2084" i="1" s="1"/>
  <c r="F2084" i="1"/>
  <c r="D2084" i="1"/>
  <c r="C2084" i="1"/>
  <c r="Y2083" i="1"/>
  <c r="L2083" i="1"/>
  <c r="N2083" i="1" s="1"/>
  <c r="F2083" i="1"/>
  <c r="D2083" i="1"/>
  <c r="C2083" i="1"/>
  <c r="Y2082" i="1"/>
  <c r="L2082" i="1"/>
  <c r="N2082" i="1" s="1"/>
  <c r="F2082" i="1"/>
  <c r="D2082" i="1"/>
  <c r="C2082" i="1"/>
  <c r="Y2081" i="1"/>
  <c r="L2081" i="1"/>
  <c r="N2081" i="1" s="1"/>
  <c r="F2081" i="1"/>
  <c r="D2081" i="1"/>
  <c r="C2081" i="1"/>
  <c r="Y2080" i="1"/>
  <c r="L2080" i="1"/>
  <c r="N2080" i="1" s="1"/>
  <c r="F2080" i="1"/>
  <c r="D2080" i="1"/>
  <c r="C2080" i="1"/>
  <c r="Y2079" i="1"/>
  <c r="L2079" i="1"/>
  <c r="N2079" i="1" s="1"/>
  <c r="F2079" i="1"/>
  <c r="D2079" i="1"/>
  <c r="C2079" i="1"/>
  <c r="Y2078" i="1"/>
  <c r="L2078" i="1"/>
  <c r="N2078" i="1" s="1"/>
  <c r="F2078" i="1"/>
  <c r="D2078" i="1"/>
  <c r="C2078" i="1"/>
  <c r="Y2077" i="1"/>
  <c r="L2077" i="1"/>
  <c r="N2077" i="1" s="1"/>
  <c r="F2077" i="1"/>
  <c r="D2077" i="1"/>
  <c r="C2077" i="1"/>
  <c r="Y2076" i="1"/>
  <c r="L2076" i="1"/>
  <c r="N2076" i="1" s="1"/>
  <c r="F2076" i="1"/>
  <c r="D2076" i="1"/>
  <c r="C2076" i="1"/>
  <c r="Y2075" i="1"/>
  <c r="L2075" i="1"/>
  <c r="N2075" i="1" s="1"/>
  <c r="F2075" i="1"/>
  <c r="D2075" i="1"/>
  <c r="C2075" i="1"/>
  <c r="Y2074" i="1"/>
  <c r="L2074" i="1"/>
  <c r="N2074" i="1" s="1"/>
  <c r="F2074" i="1"/>
  <c r="D2074" i="1"/>
  <c r="C2074" i="1"/>
  <c r="Y2073" i="1"/>
  <c r="L2073" i="1"/>
  <c r="N2073" i="1" s="1"/>
  <c r="F2073" i="1"/>
  <c r="D2073" i="1"/>
  <c r="C2073" i="1"/>
  <c r="Y2072" i="1"/>
  <c r="L2072" i="1"/>
  <c r="N2072" i="1" s="1"/>
  <c r="F2072" i="1"/>
  <c r="D2072" i="1"/>
  <c r="C2072" i="1"/>
  <c r="Y2071" i="1"/>
  <c r="L2071" i="1"/>
  <c r="N2071" i="1" s="1"/>
  <c r="F2071" i="1"/>
  <c r="D2071" i="1"/>
  <c r="C2071" i="1"/>
  <c r="Y2070" i="1"/>
  <c r="L2070" i="1"/>
  <c r="N2070" i="1" s="1"/>
  <c r="F2070" i="1"/>
  <c r="D2070" i="1"/>
  <c r="C2070" i="1"/>
  <c r="Y2069" i="1"/>
  <c r="L2069" i="1"/>
  <c r="N2069" i="1" s="1"/>
  <c r="F2069" i="1"/>
  <c r="D2069" i="1"/>
  <c r="C2069" i="1"/>
  <c r="Y2068" i="1"/>
  <c r="L2068" i="1"/>
  <c r="N2068" i="1" s="1"/>
  <c r="F2068" i="1"/>
  <c r="D2068" i="1"/>
  <c r="C2068" i="1"/>
  <c r="Y2067" i="1"/>
  <c r="L2067" i="1"/>
  <c r="N2067" i="1" s="1"/>
  <c r="F2067" i="1"/>
  <c r="D2067" i="1"/>
  <c r="C2067" i="1"/>
  <c r="Y2066" i="1"/>
  <c r="L2066" i="1"/>
  <c r="N2066" i="1" s="1"/>
  <c r="F2066" i="1"/>
  <c r="D2066" i="1"/>
  <c r="C2066" i="1"/>
  <c r="Y2065" i="1"/>
  <c r="L2065" i="1"/>
  <c r="N2065" i="1" s="1"/>
  <c r="F2065" i="1"/>
  <c r="D2065" i="1"/>
  <c r="C2065" i="1"/>
  <c r="Y2064" i="1"/>
  <c r="L2064" i="1"/>
  <c r="N2064" i="1" s="1"/>
  <c r="F2064" i="1"/>
  <c r="D2064" i="1"/>
  <c r="C2064" i="1"/>
  <c r="Y2063" i="1"/>
  <c r="L2063" i="1"/>
  <c r="N2063" i="1" s="1"/>
  <c r="F2063" i="1"/>
  <c r="D2063" i="1"/>
  <c r="C2063" i="1"/>
  <c r="Y2062" i="1"/>
  <c r="L2062" i="1"/>
  <c r="N2062" i="1" s="1"/>
  <c r="F2062" i="1"/>
  <c r="D2062" i="1"/>
  <c r="C2062" i="1"/>
  <c r="Y2061" i="1"/>
  <c r="L2061" i="1"/>
  <c r="N2061" i="1" s="1"/>
  <c r="F2061" i="1"/>
  <c r="D2061" i="1"/>
  <c r="C2061" i="1"/>
  <c r="Y2060" i="1"/>
  <c r="L2060" i="1"/>
  <c r="N2060" i="1" s="1"/>
  <c r="F2060" i="1"/>
  <c r="D2060" i="1"/>
  <c r="C2060" i="1"/>
  <c r="Y2059" i="1"/>
  <c r="L2059" i="1"/>
  <c r="N2059" i="1" s="1"/>
  <c r="F2059" i="1"/>
  <c r="D2059" i="1"/>
  <c r="C2059" i="1"/>
  <c r="Y2058" i="1"/>
  <c r="L2058" i="1"/>
  <c r="N2058" i="1" s="1"/>
  <c r="F2058" i="1"/>
  <c r="D2058" i="1"/>
  <c r="C2058" i="1"/>
  <c r="Y2057" i="1"/>
  <c r="L2057" i="1"/>
  <c r="N2057" i="1" s="1"/>
  <c r="F2057" i="1"/>
  <c r="D2057" i="1"/>
  <c r="C2057" i="1"/>
  <c r="Y2056" i="1"/>
  <c r="L2056" i="1"/>
  <c r="N2056" i="1" s="1"/>
  <c r="F2056" i="1"/>
  <c r="D2056" i="1"/>
  <c r="C2056" i="1"/>
  <c r="Y2055" i="1"/>
  <c r="L2055" i="1"/>
  <c r="N2055" i="1" s="1"/>
  <c r="F2055" i="1"/>
  <c r="D2055" i="1"/>
  <c r="C2055" i="1"/>
  <c r="Y2054" i="1"/>
  <c r="L2054" i="1"/>
  <c r="N2054" i="1" s="1"/>
  <c r="F2054" i="1"/>
  <c r="D2054" i="1"/>
  <c r="C2054" i="1"/>
  <c r="Y2053" i="1"/>
  <c r="L2053" i="1"/>
  <c r="N2053" i="1" s="1"/>
  <c r="F2053" i="1"/>
  <c r="D2053" i="1"/>
  <c r="C2053" i="1"/>
  <c r="Y2052" i="1"/>
  <c r="L2052" i="1"/>
  <c r="N2052" i="1" s="1"/>
  <c r="F2052" i="1"/>
  <c r="D2052" i="1"/>
  <c r="C2052" i="1"/>
  <c r="Y2051" i="1"/>
  <c r="L2051" i="1"/>
  <c r="N2051" i="1" s="1"/>
  <c r="F2051" i="1"/>
  <c r="D2051" i="1"/>
  <c r="C2051" i="1"/>
  <c r="Y2050" i="1"/>
  <c r="L2050" i="1"/>
  <c r="N2050" i="1" s="1"/>
  <c r="F2050" i="1"/>
  <c r="D2050" i="1"/>
  <c r="C2050" i="1"/>
  <c r="Y2049" i="1"/>
  <c r="L2049" i="1"/>
  <c r="N2049" i="1" s="1"/>
  <c r="F2049" i="1"/>
  <c r="D2049" i="1"/>
  <c r="C2049" i="1"/>
  <c r="Y2048" i="1"/>
  <c r="L2048" i="1"/>
  <c r="N2048" i="1" s="1"/>
  <c r="F2048" i="1"/>
  <c r="D2048" i="1"/>
  <c r="C2048" i="1"/>
  <c r="Y2047" i="1"/>
  <c r="L2047" i="1"/>
  <c r="N2047" i="1" s="1"/>
  <c r="F2047" i="1"/>
  <c r="D2047" i="1"/>
  <c r="C2047" i="1"/>
  <c r="Y2046" i="1"/>
  <c r="L2046" i="1"/>
  <c r="N2046" i="1" s="1"/>
  <c r="F2046" i="1"/>
  <c r="D2046" i="1"/>
  <c r="C2046" i="1"/>
  <c r="Y2045" i="1"/>
  <c r="L2045" i="1"/>
  <c r="N2045" i="1" s="1"/>
  <c r="F2045" i="1"/>
  <c r="D2045" i="1"/>
  <c r="C2045" i="1"/>
  <c r="Y2044" i="1"/>
  <c r="L2044" i="1"/>
  <c r="N2044" i="1" s="1"/>
  <c r="F2044" i="1"/>
  <c r="D2044" i="1"/>
  <c r="C2044" i="1"/>
  <c r="Y2043" i="1"/>
  <c r="L2043" i="1"/>
  <c r="N2043" i="1" s="1"/>
  <c r="F2043" i="1"/>
  <c r="D2043" i="1"/>
  <c r="C2043" i="1"/>
  <c r="Y2042" i="1"/>
  <c r="L2042" i="1"/>
  <c r="N2042" i="1" s="1"/>
  <c r="F2042" i="1"/>
  <c r="D2042" i="1"/>
  <c r="C2042" i="1"/>
  <c r="Y2041" i="1"/>
  <c r="L2041" i="1"/>
  <c r="N2041" i="1" s="1"/>
  <c r="F2041" i="1"/>
  <c r="D2041" i="1"/>
  <c r="C2041" i="1"/>
  <c r="Y2040" i="1"/>
  <c r="L2040" i="1"/>
  <c r="N2040" i="1" s="1"/>
  <c r="F2040" i="1"/>
  <c r="D2040" i="1"/>
  <c r="C2040" i="1"/>
  <c r="Y2039" i="1"/>
  <c r="L2039" i="1"/>
  <c r="N2039" i="1" s="1"/>
  <c r="F2039" i="1"/>
  <c r="D2039" i="1"/>
  <c r="C2039" i="1"/>
  <c r="Y2038" i="1"/>
  <c r="G2038" i="1"/>
  <c r="O2038" i="1" s="1"/>
  <c r="F2038" i="1"/>
  <c r="L2038" i="1" s="1"/>
  <c r="N2038" i="1" s="1"/>
  <c r="D2038" i="1"/>
  <c r="C2038" i="1"/>
  <c r="Y2037" i="1"/>
  <c r="G2037" i="1"/>
  <c r="O2037" i="1" s="1"/>
  <c r="F2037" i="1"/>
  <c r="L2037" i="1" s="1"/>
  <c r="N2037" i="1" s="1"/>
  <c r="D2037" i="1"/>
  <c r="C2037" i="1"/>
  <c r="Y2036" i="1"/>
  <c r="G2036" i="1"/>
  <c r="O2036" i="1" s="1"/>
  <c r="F2036" i="1"/>
  <c r="L2036" i="1" s="1"/>
  <c r="N2036" i="1" s="1"/>
  <c r="D2036" i="1"/>
  <c r="C2036" i="1"/>
  <c r="Y2035" i="1"/>
  <c r="G2035" i="1"/>
  <c r="O2035" i="1" s="1"/>
  <c r="F2035" i="1"/>
  <c r="L2035" i="1" s="1"/>
  <c r="N2035" i="1" s="1"/>
  <c r="D2035" i="1"/>
  <c r="C2035" i="1"/>
  <c r="Y2034" i="1"/>
  <c r="G2034" i="1"/>
  <c r="O2034" i="1" s="1"/>
  <c r="F2034" i="1"/>
  <c r="L2034" i="1" s="1"/>
  <c r="N2034" i="1" s="1"/>
  <c r="D2034" i="1"/>
  <c r="C2034" i="1"/>
  <c r="Y2033" i="1"/>
  <c r="G2033" i="1"/>
  <c r="O2033" i="1" s="1"/>
  <c r="F2033" i="1"/>
  <c r="L2033" i="1" s="1"/>
  <c r="N2033" i="1" s="1"/>
  <c r="D2033" i="1"/>
  <c r="C2033" i="1"/>
  <c r="Y2032" i="1"/>
  <c r="G2032" i="1"/>
  <c r="O2032" i="1" s="1"/>
  <c r="F2032" i="1"/>
  <c r="L2032" i="1" s="1"/>
  <c r="N2032" i="1" s="1"/>
  <c r="D2032" i="1"/>
  <c r="C2032" i="1"/>
  <c r="Y2031" i="1"/>
  <c r="G2031" i="1"/>
  <c r="O2031" i="1" s="1"/>
  <c r="F2031" i="1"/>
  <c r="L2031" i="1" s="1"/>
  <c r="N2031" i="1" s="1"/>
  <c r="D2031" i="1"/>
  <c r="C2031" i="1"/>
  <c r="Y2030" i="1"/>
  <c r="G2030" i="1"/>
  <c r="O2030" i="1" s="1"/>
  <c r="F2030" i="1"/>
  <c r="L2030" i="1" s="1"/>
  <c r="N2030" i="1" s="1"/>
  <c r="D2030" i="1"/>
  <c r="C2030" i="1"/>
  <c r="Y2029" i="1"/>
  <c r="G2029" i="1"/>
  <c r="O2029" i="1" s="1"/>
  <c r="F2029" i="1"/>
  <c r="L2029" i="1" s="1"/>
  <c r="N2029" i="1" s="1"/>
  <c r="D2029" i="1"/>
  <c r="C2029" i="1"/>
  <c r="Y2028" i="1"/>
  <c r="G2028" i="1"/>
  <c r="O2028" i="1" s="1"/>
  <c r="F2028" i="1"/>
  <c r="L2028" i="1" s="1"/>
  <c r="N2028" i="1" s="1"/>
  <c r="D2028" i="1"/>
  <c r="C2028" i="1"/>
  <c r="Y2027" i="1"/>
  <c r="G2027" i="1"/>
  <c r="O2027" i="1" s="1"/>
  <c r="F2027" i="1"/>
  <c r="L2027" i="1" s="1"/>
  <c r="N2027" i="1" s="1"/>
  <c r="D2027" i="1"/>
  <c r="C2027" i="1"/>
  <c r="Y2026" i="1"/>
  <c r="G2026" i="1"/>
  <c r="O2026" i="1" s="1"/>
  <c r="F2026" i="1"/>
  <c r="L2026" i="1" s="1"/>
  <c r="N2026" i="1" s="1"/>
  <c r="D2026" i="1"/>
  <c r="C2026" i="1"/>
  <c r="Y2025" i="1"/>
  <c r="G2025" i="1"/>
  <c r="O2025" i="1" s="1"/>
  <c r="F2025" i="1"/>
  <c r="L2025" i="1" s="1"/>
  <c r="N2025" i="1" s="1"/>
  <c r="D2025" i="1"/>
  <c r="C2025" i="1"/>
  <c r="Y2024" i="1"/>
  <c r="G2024" i="1"/>
  <c r="O2024" i="1" s="1"/>
  <c r="F2024" i="1"/>
  <c r="L2024" i="1" s="1"/>
  <c r="N2024" i="1" s="1"/>
  <c r="D2024" i="1"/>
  <c r="C2024" i="1"/>
  <c r="Y2023" i="1"/>
  <c r="G2023" i="1"/>
  <c r="O2023" i="1" s="1"/>
  <c r="F2023" i="1"/>
  <c r="L2023" i="1" s="1"/>
  <c r="N2023" i="1" s="1"/>
  <c r="D2023" i="1"/>
  <c r="C2023" i="1"/>
  <c r="Y2022" i="1"/>
  <c r="G2022" i="1"/>
  <c r="O2022" i="1" s="1"/>
  <c r="F2022" i="1"/>
  <c r="L2022" i="1" s="1"/>
  <c r="N2022" i="1" s="1"/>
  <c r="D2022" i="1"/>
  <c r="C2022" i="1"/>
  <c r="Y2021" i="1"/>
  <c r="G2021" i="1"/>
  <c r="O2021" i="1" s="1"/>
  <c r="F2021" i="1"/>
  <c r="L2021" i="1" s="1"/>
  <c r="N2021" i="1" s="1"/>
  <c r="D2021" i="1"/>
  <c r="C2021" i="1"/>
  <c r="Y2020" i="1"/>
  <c r="G2020" i="1"/>
  <c r="O2020" i="1" s="1"/>
  <c r="F2020" i="1"/>
  <c r="L2020" i="1" s="1"/>
  <c r="N2020" i="1" s="1"/>
  <c r="D2020" i="1"/>
  <c r="C2020" i="1"/>
  <c r="Y2019" i="1"/>
  <c r="L2019" i="1"/>
  <c r="N2019" i="1" s="1"/>
  <c r="H2019" i="1"/>
  <c r="P2019" i="1" s="1"/>
  <c r="G2019" i="1"/>
  <c r="O2019" i="1" s="1"/>
  <c r="F2019" i="1"/>
  <c r="K2019" i="1" s="1"/>
  <c r="M2019" i="1" s="1"/>
  <c r="D2019" i="1"/>
  <c r="C2019" i="1"/>
  <c r="Y2018" i="1"/>
  <c r="N2018" i="1"/>
  <c r="L2018" i="1"/>
  <c r="G2018" i="1"/>
  <c r="O2018" i="1" s="1"/>
  <c r="F2018" i="1"/>
  <c r="K2018" i="1" s="1"/>
  <c r="M2018" i="1" s="1"/>
  <c r="D2018" i="1"/>
  <c r="C2018" i="1"/>
  <c r="Y2017" i="1"/>
  <c r="L2017" i="1"/>
  <c r="N2017" i="1" s="1"/>
  <c r="H2017" i="1"/>
  <c r="P2017" i="1" s="1"/>
  <c r="G2017" i="1"/>
  <c r="O2017" i="1" s="1"/>
  <c r="F2017" i="1"/>
  <c r="K2017" i="1" s="1"/>
  <c r="M2017" i="1" s="1"/>
  <c r="D2017" i="1"/>
  <c r="C2017" i="1"/>
  <c r="Y2016" i="1"/>
  <c r="N2016" i="1"/>
  <c r="L2016" i="1"/>
  <c r="G2016" i="1"/>
  <c r="O2016" i="1" s="1"/>
  <c r="F2016" i="1"/>
  <c r="K2016" i="1" s="1"/>
  <c r="M2016" i="1" s="1"/>
  <c r="D2016" i="1"/>
  <c r="C2016" i="1"/>
  <c r="Y2015" i="1"/>
  <c r="L2015" i="1"/>
  <c r="N2015" i="1" s="1"/>
  <c r="H2015" i="1"/>
  <c r="P2015" i="1" s="1"/>
  <c r="G2015" i="1"/>
  <c r="O2015" i="1" s="1"/>
  <c r="F2015" i="1"/>
  <c r="K2015" i="1" s="1"/>
  <c r="M2015" i="1" s="1"/>
  <c r="D2015" i="1"/>
  <c r="C2015" i="1"/>
  <c r="Y2014" i="1"/>
  <c r="N2014" i="1"/>
  <c r="L2014" i="1"/>
  <c r="G2014" i="1"/>
  <c r="O2014" i="1" s="1"/>
  <c r="F2014" i="1"/>
  <c r="K2014" i="1" s="1"/>
  <c r="M2014" i="1" s="1"/>
  <c r="D2014" i="1"/>
  <c r="C2014" i="1"/>
  <c r="Y2013" i="1"/>
  <c r="L2013" i="1"/>
  <c r="N2013" i="1" s="1"/>
  <c r="G2013" i="1"/>
  <c r="O2013" i="1" s="1"/>
  <c r="F2013" i="1"/>
  <c r="K2013" i="1" s="1"/>
  <c r="M2013" i="1" s="1"/>
  <c r="D2013" i="1"/>
  <c r="H2013" i="1" s="1"/>
  <c r="P2013" i="1" s="1"/>
  <c r="C2013" i="1"/>
  <c r="Y2012" i="1"/>
  <c r="O2012" i="1"/>
  <c r="K2012" i="1"/>
  <c r="M2012" i="1" s="1"/>
  <c r="G2012" i="1"/>
  <c r="F2012" i="1"/>
  <c r="L2012" i="1" s="1"/>
  <c r="N2012" i="1" s="1"/>
  <c r="D2012" i="1"/>
  <c r="H2012" i="1" s="1"/>
  <c r="P2012" i="1" s="1"/>
  <c r="C2012" i="1"/>
  <c r="Y2011" i="1"/>
  <c r="O2011" i="1"/>
  <c r="K2011" i="1"/>
  <c r="M2011" i="1" s="1"/>
  <c r="G2011" i="1"/>
  <c r="F2011" i="1"/>
  <c r="L2011" i="1" s="1"/>
  <c r="N2011" i="1" s="1"/>
  <c r="D2011" i="1"/>
  <c r="H2011" i="1" s="1"/>
  <c r="P2011" i="1" s="1"/>
  <c r="C2011" i="1"/>
  <c r="Y2010" i="1"/>
  <c r="O2010" i="1"/>
  <c r="K2010" i="1"/>
  <c r="M2010" i="1" s="1"/>
  <c r="G2010" i="1"/>
  <c r="F2010" i="1"/>
  <c r="L2010" i="1" s="1"/>
  <c r="N2010" i="1" s="1"/>
  <c r="D2010" i="1"/>
  <c r="H2010" i="1" s="1"/>
  <c r="P2010" i="1" s="1"/>
  <c r="C2010" i="1"/>
  <c r="Y2009" i="1"/>
  <c r="O2009" i="1"/>
  <c r="K2009" i="1"/>
  <c r="M2009" i="1" s="1"/>
  <c r="G2009" i="1"/>
  <c r="F2009" i="1"/>
  <c r="L2009" i="1" s="1"/>
  <c r="N2009" i="1" s="1"/>
  <c r="D2009" i="1"/>
  <c r="H2009" i="1" s="1"/>
  <c r="P2009" i="1" s="1"/>
  <c r="C2009" i="1"/>
  <c r="Y2008" i="1"/>
  <c r="O2008" i="1"/>
  <c r="K2008" i="1"/>
  <c r="M2008" i="1" s="1"/>
  <c r="G2008" i="1"/>
  <c r="F2008" i="1"/>
  <c r="L2008" i="1" s="1"/>
  <c r="N2008" i="1" s="1"/>
  <c r="D2008" i="1"/>
  <c r="H2008" i="1" s="1"/>
  <c r="P2008" i="1" s="1"/>
  <c r="C2008" i="1"/>
  <c r="Y2007" i="1"/>
  <c r="O2007" i="1"/>
  <c r="K2007" i="1"/>
  <c r="M2007" i="1" s="1"/>
  <c r="G2007" i="1"/>
  <c r="F2007" i="1"/>
  <c r="L2007" i="1" s="1"/>
  <c r="N2007" i="1" s="1"/>
  <c r="D2007" i="1"/>
  <c r="H2007" i="1" s="1"/>
  <c r="P2007" i="1" s="1"/>
  <c r="C2007" i="1"/>
  <c r="Y2006" i="1"/>
  <c r="O2006" i="1"/>
  <c r="K2006" i="1"/>
  <c r="M2006" i="1" s="1"/>
  <c r="G2006" i="1"/>
  <c r="F2006" i="1"/>
  <c r="L2006" i="1" s="1"/>
  <c r="N2006" i="1" s="1"/>
  <c r="D2006" i="1"/>
  <c r="H2006" i="1" s="1"/>
  <c r="P2006" i="1" s="1"/>
  <c r="C2006" i="1"/>
  <c r="Y2005" i="1"/>
  <c r="O2005" i="1"/>
  <c r="K2005" i="1"/>
  <c r="M2005" i="1" s="1"/>
  <c r="G2005" i="1"/>
  <c r="F2005" i="1"/>
  <c r="L2005" i="1" s="1"/>
  <c r="N2005" i="1" s="1"/>
  <c r="D2005" i="1"/>
  <c r="H2005" i="1" s="1"/>
  <c r="P2005" i="1" s="1"/>
  <c r="C2005" i="1"/>
  <c r="Y2004" i="1"/>
  <c r="O2004" i="1"/>
  <c r="K2004" i="1"/>
  <c r="M2004" i="1" s="1"/>
  <c r="G2004" i="1"/>
  <c r="F2004" i="1"/>
  <c r="L2004" i="1" s="1"/>
  <c r="N2004" i="1" s="1"/>
  <c r="D2004" i="1"/>
  <c r="H2004" i="1" s="1"/>
  <c r="P2004" i="1" s="1"/>
  <c r="C2004" i="1"/>
  <c r="Y2003" i="1"/>
  <c r="O2003" i="1"/>
  <c r="K2003" i="1"/>
  <c r="M2003" i="1" s="1"/>
  <c r="G2003" i="1"/>
  <c r="F2003" i="1"/>
  <c r="L2003" i="1" s="1"/>
  <c r="N2003" i="1" s="1"/>
  <c r="D2003" i="1"/>
  <c r="H2003" i="1" s="1"/>
  <c r="P2003" i="1" s="1"/>
  <c r="C2003" i="1"/>
  <c r="Y2002" i="1"/>
  <c r="O2002" i="1"/>
  <c r="K2002" i="1"/>
  <c r="M2002" i="1" s="1"/>
  <c r="G2002" i="1"/>
  <c r="F2002" i="1"/>
  <c r="L2002" i="1" s="1"/>
  <c r="N2002" i="1" s="1"/>
  <c r="D2002" i="1"/>
  <c r="H2002" i="1" s="1"/>
  <c r="P2002" i="1" s="1"/>
  <c r="C2002" i="1"/>
  <c r="Y2001" i="1"/>
  <c r="O2001" i="1"/>
  <c r="K2001" i="1"/>
  <c r="M2001" i="1" s="1"/>
  <c r="G2001" i="1"/>
  <c r="F2001" i="1"/>
  <c r="L2001" i="1" s="1"/>
  <c r="N2001" i="1" s="1"/>
  <c r="D2001" i="1"/>
  <c r="H2001" i="1" s="1"/>
  <c r="P2001" i="1" s="1"/>
  <c r="C2001" i="1"/>
  <c r="Y2000" i="1"/>
  <c r="O2000" i="1"/>
  <c r="K2000" i="1"/>
  <c r="M2000" i="1" s="1"/>
  <c r="G2000" i="1"/>
  <c r="F2000" i="1"/>
  <c r="L2000" i="1" s="1"/>
  <c r="N2000" i="1" s="1"/>
  <c r="D2000" i="1"/>
  <c r="H2000" i="1" s="1"/>
  <c r="P2000" i="1" s="1"/>
  <c r="C2000" i="1"/>
  <c r="Y1999" i="1"/>
  <c r="O1999" i="1"/>
  <c r="K1999" i="1"/>
  <c r="M1999" i="1" s="1"/>
  <c r="G1999" i="1"/>
  <c r="F1999" i="1"/>
  <c r="L1999" i="1" s="1"/>
  <c r="N1999" i="1" s="1"/>
  <c r="D1999" i="1"/>
  <c r="H1999" i="1" s="1"/>
  <c r="P1999" i="1" s="1"/>
  <c r="C1999" i="1"/>
  <c r="Y1998" i="1"/>
  <c r="O1998" i="1"/>
  <c r="K1998" i="1"/>
  <c r="M1998" i="1" s="1"/>
  <c r="G1998" i="1"/>
  <c r="F1998" i="1"/>
  <c r="L1998" i="1" s="1"/>
  <c r="N1998" i="1" s="1"/>
  <c r="D1998" i="1"/>
  <c r="H1998" i="1" s="1"/>
  <c r="P1998" i="1" s="1"/>
  <c r="C1998" i="1"/>
  <c r="Y1997" i="1"/>
  <c r="O1997" i="1"/>
  <c r="K1997" i="1"/>
  <c r="M1997" i="1" s="1"/>
  <c r="G1997" i="1"/>
  <c r="F1997" i="1"/>
  <c r="L1997" i="1" s="1"/>
  <c r="N1997" i="1" s="1"/>
  <c r="D1997" i="1"/>
  <c r="H1997" i="1" s="1"/>
  <c r="P1997" i="1" s="1"/>
  <c r="C1997" i="1"/>
  <c r="Y1996" i="1"/>
  <c r="O1996" i="1"/>
  <c r="K1996" i="1"/>
  <c r="M1996" i="1" s="1"/>
  <c r="G1996" i="1"/>
  <c r="F1996" i="1"/>
  <c r="L1996" i="1" s="1"/>
  <c r="N1996" i="1" s="1"/>
  <c r="D1996" i="1"/>
  <c r="H1996" i="1" s="1"/>
  <c r="P1996" i="1" s="1"/>
  <c r="C1996" i="1"/>
  <c r="Y1995" i="1"/>
  <c r="O1995" i="1"/>
  <c r="K1995" i="1"/>
  <c r="M1995" i="1" s="1"/>
  <c r="G1995" i="1"/>
  <c r="F1995" i="1"/>
  <c r="L1995" i="1" s="1"/>
  <c r="N1995" i="1" s="1"/>
  <c r="D1995" i="1"/>
  <c r="H1995" i="1" s="1"/>
  <c r="P1995" i="1" s="1"/>
  <c r="C1995" i="1"/>
  <c r="Y1994" i="1"/>
  <c r="O1994" i="1"/>
  <c r="K1994" i="1"/>
  <c r="M1994" i="1" s="1"/>
  <c r="G1994" i="1"/>
  <c r="F1994" i="1"/>
  <c r="L1994" i="1" s="1"/>
  <c r="N1994" i="1" s="1"/>
  <c r="D1994" i="1"/>
  <c r="H1994" i="1" s="1"/>
  <c r="P1994" i="1" s="1"/>
  <c r="C1994" i="1"/>
  <c r="Y1993" i="1"/>
  <c r="O1993" i="1"/>
  <c r="K1993" i="1"/>
  <c r="M1993" i="1" s="1"/>
  <c r="G1993" i="1"/>
  <c r="F1993" i="1"/>
  <c r="L1993" i="1" s="1"/>
  <c r="N1993" i="1" s="1"/>
  <c r="D1993" i="1"/>
  <c r="H1993" i="1" s="1"/>
  <c r="P1993" i="1" s="1"/>
  <c r="C1993" i="1"/>
  <c r="Y1992" i="1"/>
  <c r="O1992" i="1"/>
  <c r="K1992" i="1"/>
  <c r="M1992" i="1" s="1"/>
  <c r="G1992" i="1"/>
  <c r="F1992" i="1"/>
  <c r="L1992" i="1" s="1"/>
  <c r="N1992" i="1" s="1"/>
  <c r="D1992" i="1"/>
  <c r="H1992" i="1" s="1"/>
  <c r="P1992" i="1" s="1"/>
  <c r="C1992" i="1"/>
  <c r="Y1991" i="1"/>
  <c r="O1991" i="1"/>
  <c r="K1991" i="1"/>
  <c r="M1991" i="1" s="1"/>
  <c r="G1991" i="1"/>
  <c r="F1991" i="1"/>
  <c r="L1991" i="1" s="1"/>
  <c r="N1991" i="1" s="1"/>
  <c r="D1991" i="1"/>
  <c r="H1991" i="1" s="1"/>
  <c r="P1991" i="1" s="1"/>
  <c r="C1991" i="1"/>
  <c r="Y1990" i="1"/>
  <c r="O1990" i="1"/>
  <c r="K1990" i="1"/>
  <c r="M1990" i="1" s="1"/>
  <c r="G1990" i="1"/>
  <c r="F1990" i="1"/>
  <c r="L1990" i="1" s="1"/>
  <c r="N1990" i="1" s="1"/>
  <c r="D1990" i="1"/>
  <c r="H1990" i="1" s="1"/>
  <c r="P1990" i="1" s="1"/>
  <c r="C1990" i="1"/>
  <c r="Y1989" i="1"/>
  <c r="O1989" i="1"/>
  <c r="K1989" i="1"/>
  <c r="M1989" i="1" s="1"/>
  <c r="G1989" i="1"/>
  <c r="F1989" i="1"/>
  <c r="L1989" i="1" s="1"/>
  <c r="N1989" i="1" s="1"/>
  <c r="D1989" i="1"/>
  <c r="H1989" i="1" s="1"/>
  <c r="P1989" i="1" s="1"/>
  <c r="C1989" i="1"/>
  <c r="Y1988" i="1"/>
  <c r="O1988" i="1"/>
  <c r="K1988" i="1"/>
  <c r="M1988" i="1" s="1"/>
  <c r="G1988" i="1"/>
  <c r="F1988" i="1"/>
  <c r="L1988" i="1" s="1"/>
  <c r="N1988" i="1" s="1"/>
  <c r="D1988" i="1"/>
  <c r="H1988" i="1" s="1"/>
  <c r="P1988" i="1" s="1"/>
  <c r="C1988" i="1"/>
  <c r="Y1987" i="1"/>
  <c r="O1987" i="1"/>
  <c r="K1987" i="1"/>
  <c r="M1987" i="1" s="1"/>
  <c r="G1987" i="1"/>
  <c r="F1987" i="1"/>
  <c r="L1987" i="1" s="1"/>
  <c r="N1987" i="1" s="1"/>
  <c r="D1987" i="1"/>
  <c r="H1987" i="1" s="1"/>
  <c r="P1987" i="1" s="1"/>
  <c r="C1987" i="1"/>
  <c r="Y1986" i="1"/>
  <c r="O1986" i="1"/>
  <c r="K1986" i="1"/>
  <c r="M1986" i="1" s="1"/>
  <c r="G1986" i="1"/>
  <c r="F1986" i="1"/>
  <c r="L1986" i="1" s="1"/>
  <c r="N1986" i="1" s="1"/>
  <c r="D1986" i="1"/>
  <c r="H1986" i="1" s="1"/>
  <c r="P1986" i="1" s="1"/>
  <c r="C1986" i="1"/>
  <c r="Y1985" i="1"/>
  <c r="O1985" i="1"/>
  <c r="K1985" i="1"/>
  <c r="M1985" i="1" s="1"/>
  <c r="G1985" i="1"/>
  <c r="F1985" i="1"/>
  <c r="L1985" i="1" s="1"/>
  <c r="N1985" i="1" s="1"/>
  <c r="D1985" i="1"/>
  <c r="H1985" i="1" s="1"/>
  <c r="P1985" i="1" s="1"/>
  <c r="C1985" i="1"/>
  <c r="Y1984" i="1"/>
  <c r="O1984" i="1"/>
  <c r="K1984" i="1"/>
  <c r="M1984" i="1" s="1"/>
  <c r="G1984" i="1"/>
  <c r="F1984" i="1"/>
  <c r="L1984" i="1" s="1"/>
  <c r="N1984" i="1" s="1"/>
  <c r="D1984" i="1"/>
  <c r="H1984" i="1" s="1"/>
  <c r="P1984" i="1" s="1"/>
  <c r="C1984" i="1"/>
  <c r="Y1983" i="1"/>
  <c r="O1983" i="1"/>
  <c r="K1983" i="1"/>
  <c r="M1983" i="1" s="1"/>
  <c r="G1983" i="1"/>
  <c r="F1983" i="1"/>
  <c r="L1983" i="1" s="1"/>
  <c r="N1983" i="1" s="1"/>
  <c r="D1983" i="1"/>
  <c r="H1983" i="1" s="1"/>
  <c r="P1983" i="1" s="1"/>
  <c r="C1983" i="1"/>
  <c r="Y1982" i="1"/>
  <c r="O1982" i="1"/>
  <c r="K1982" i="1"/>
  <c r="M1982" i="1" s="1"/>
  <c r="G1982" i="1"/>
  <c r="F1982" i="1"/>
  <c r="L1982" i="1" s="1"/>
  <c r="N1982" i="1" s="1"/>
  <c r="D1982" i="1"/>
  <c r="H1982" i="1" s="1"/>
  <c r="P1982" i="1" s="1"/>
  <c r="C1982" i="1"/>
  <c r="Y1981" i="1"/>
  <c r="O1981" i="1"/>
  <c r="K1981" i="1"/>
  <c r="M1981" i="1" s="1"/>
  <c r="G1981" i="1"/>
  <c r="F1981" i="1"/>
  <c r="L1981" i="1" s="1"/>
  <c r="N1981" i="1" s="1"/>
  <c r="D1981" i="1"/>
  <c r="H1981" i="1" s="1"/>
  <c r="P1981" i="1" s="1"/>
  <c r="C1981" i="1"/>
  <c r="Y1980" i="1"/>
  <c r="O1980" i="1"/>
  <c r="K1980" i="1"/>
  <c r="M1980" i="1" s="1"/>
  <c r="G1980" i="1"/>
  <c r="F1980" i="1"/>
  <c r="L1980" i="1" s="1"/>
  <c r="N1980" i="1" s="1"/>
  <c r="D1980" i="1"/>
  <c r="H1980" i="1" s="1"/>
  <c r="P1980" i="1" s="1"/>
  <c r="C1980" i="1"/>
  <c r="Y1979" i="1"/>
  <c r="O1979" i="1"/>
  <c r="K1979" i="1"/>
  <c r="M1979" i="1" s="1"/>
  <c r="G1979" i="1"/>
  <c r="F1979" i="1"/>
  <c r="L1979" i="1" s="1"/>
  <c r="N1979" i="1" s="1"/>
  <c r="D1979" i="1"/>
  <c r="H1979" i="1" s="1"/>
  <c r="P1979" i="1" s="1"/>
  <c r="C1979" i="1"/>
  <c r="Y1978" i="1"/>
  <c r="O1978" i="1"/>
  <c r="K1978" i="1"/>
  <c r="M1978" i="1" s="1"/>
  <c r="G1978" i="1"/>
  <c r="F1978" i="1"/>
  <c r="L1978" i="1" s="1"/>
  <c r="N1978" i="1" s="1"/>
  <c r="D1978" i="1"/>
  <c r="H1978" i="1" s="1"/>
  <c r="P1978" i="1" s="1"/>
  <c r="C1978" i="1"/>
  <c r="Y1977" i="1"/>
  <c r="O1977" i="1"/>
  <c r="K1977" i="1"/>
  <c r="M1977" i="1" s="1"/>
  <c r="G1977" i="1"/>
  <c r="F1977" i="1"/>
  <c r="L1977" i="1" s="1"/>
  <c r="N1977" i="1" s="1"/>
  <c r="D1977" i="1"/>
  <c r="H1977" i="1" s="1"/>
  <c r="P1977" i="1" s="1"/>
  <c r="C1977" i="1"/>
  <c r="Y1976" i="1"/>
  <c r="O1976" i="1"/>
  <c r="K1976" i="1"/>
  <c r="M1976" i="1" s="1"/>
  <c r="G1976" i="1"/>
  <c r="F1976" i="1"/>
  <c r="L1976" i="1" s="1"/>
  <c r="N1976" i="1" s="1"/>
  <c r="D1976" i="1"/>
  <c r="H1976" i="1" s="1"/>
  <c r="P1976" i="1" s="1"/>
  <c r="C1976" i="1"/>
  <c r="Y1975" i="1"/>
  <c r="O1975" i="1"/>
  <c r="K1975" i="1"/>
  <c r="M1975" i="1" s="1"/>
  <c r="G1975" i="1"/>
  <c r="F1975" i="1"/>
  <c r="L1975" i="1" s="1"/>
  <c r="N1975" i="1" s="1"/>
  <c r="D1975" i="1"/>
  <c r="H1975" i="1" s="1"/>
  <c r="P1975" i="1" s="1"/>
  <c r="C1975" i="1"/>
  <c r="Y1974" i="1"/>
  <c r="O1974" i="1"/>
  <c r="K1974" i="1"/>
  <c r="M1974" i="1" s="1"/>
  <c r="G1974" i="1"/>
  <c r="F1974" i="1"/>
  <c r="L1974" i="1" s="1"/>
  <c r="N1974" i="1" s="1"/>
  <c r="D1974" i="1"/>
  <c r="H1974" i="1" s="1"/>
  <c r="P1974" i="1" s="1"/>
  <c r="C1974" i="1"/>
  <c r="Y1973" i="1"/>
  <c r="O1973" i="1"/>
  <c r="K1973" i="1"/>
  <c r="M1973" i="1" s="1"/>
  <c r="G1973" i="1"/>
  <c r="F1973" i="1"/>
  <c r="L1973" i="1" s="1"/>
  <c r="N1973" i="1" s="1"/>
  <c r="D1973" i="1"/>
  <c r="H1973" i="1" s="1"/>
  <c r="P1973" i="1" s="1"/>
  <c r="C1973" i="1"/>
  <c r="Y1972" i="1"/>
  <c r="O1972" i="1"/>
  <c r="K1972" i="1"/>
  <c r="M1972" i="1" s="1"/>
  <c r="G1972" i="1"/>
  <c r="F1972" i="1"/>
  <c r="L1972" i="1" s="1"/>
  <c r="N1972" i="1" s="1"/>
  <c r="D1972" i="1"/>
  <c r="H1972" i="1" s="1"/>
  <c r="P1972" i="1" s="1"/>
  <c r="C1972" i="1"/>
  <c r="Y1971" i="1"/>
  <c r="O1971" i="1"/>
  <c r="K1971" i="1"/>
  <c r="M1971" i="1" s="1"/>
  <c r="G1971" i="1"/>
  <c r="F1971" i="1"/>
  <c r="L1971" i="1" s="1"/>
  <c r="N1971" i="1" s="1"/>
  <c r="D1971" i="1"/>
  <c r="H1971" i="1" s="1"/>
  <c r="P1971" i="1" s="1"/>
  <c r="C1971" i="1"/>
  <c r="Y1970" i="1"/>
  <c r="O1970" i="1"/>
  <c r="K1970" i="1"/>
  <c r="M1970" i="1" s="1"/>
  <c r="G1970" i="1"/>
  <c r="F1970" i="1"/>
  <c r="L1970" i="1" s="1"/>
  <c r="N1970" i="1" s="1"/>
  <c r="D1970" i="1"/>
  <c r="H1970" i="1" s="1"/>
  <c r="P1970" i="1" s="1"/>
  <c r="C1970" i="1"/>
  <c r="Y1969" i="1"/>
  <c r="O1969" i="1"/>
  <c r="K1969" i="1"/>
  <c r="M1969" i="1" s="1"/>
  <c r="G1969" i="1"/>
  <c r="F1969" i="1"/>
  <c r="L1969" i="1" s="1"/>
  <c r="N1969" i="1" s="1"/>
  <c r="D1969" i="1"/>
  <c r="H1969" i="1" s="1"/>
  <c r="P1969" i="1" s="1"/>
  <c r="C1969" i="1"/>
  <c r="Y1968" i="1"/>
  <c r="O1968" i="1"/>
  <c r="K1968" i="1"/>
  <c r="M1968" i="1" s="1"/>
  <c r="G1968" i="1"/>
  <c r="F1968" i="1"/>
  <c r="L1968" i="1" s="1"/>
  <c r="N1968" i="1" s="1"/>
  <c r="D1968" i="1"/>
  <c r="H1968" i="1" s="1"/>
  <c r="P1968" i="1" s="1"/>
  <c r="C1968" i="1"/>
  <c r="Y1967" i="1"/>
  <c r="O1967" i="1"/>
  <c r="K1967" i="1"/>
  <c r="M1967" i="1" s="1"/>
  <c r="G1967" i="1"/>
  <c r="F1967" i="1"/>
  <c r="L1967" i="1" s="1"/>
  <c r="N1967" i="1" s="1"/>
  <c r="D1967" i="1"/>
  <c r="H1967" i="1" s="1"/>
  <c r="P1967" i="1" s="1"/>
  <c r="C1967" i="1"/>
  <c r="Y1966" i="1"/>
  <c r="O1966" i="1"/>
  <c r="K1966" i="1"/>
  <c r="M1966" i="1" s="1"/>
  <c r="G1966" i="1"/>
  <c r="F1966" i="1"/>
  <c r="L1966" i="1" s="1"/>
  <c r="N1966" i="1" s="1"/>
  <c r="D1966" i="1"/>
  <c r="H1966" i="1" s="1"/>
  <c r="P1966" i="1" s="1"/>
  <c r="C1966" i="1"/>
  <c r="Y1965" i="1"/>
  <c r="O1965" i="1"/>
  <c r="K1965" i="1"/>
  <c r="M1965" i="1" s="1"/>
  <c r="G1965" i="1"/>
  <c r="F1965" i="1"/>
  <c r="L1965" i="1" s="1"/>
  <c r="N1965" i="1" s="1"/>
  <c r="D1965" i="1"/>
  <c r="H1965" i="1" s="1"/>
  <c r="P1965" i="1" s="1"/>
  <c r="C1965" i="1"/>
  <c r="Y1964" i="1"/>
  <c r="O1964" i="1"/>
  <c r="K1964" i="1"/>
  <c r="M1964" i="1" s="1"/>
  <c r="G1964" i="1"/>
  <c r="F1964" i="1"/>
  <c r="L1964" i="1" s="1"/>
  <c r="N1964" i="1" s="1"/>
  <c r="D1964" i="1"/>
  <c r="H1964" i="1" s="1"/>
  <c r="P1964" i="1" s="1"/>
  <c r="C1964" i="1"/>
  <c r="Y1963" i="1"/>
  <c r="O1963" i="1"/>
  <c r="K1963" i="1"/>
  <c r="M1963" i="1" s="1"/>
  <c r="G1963" i="1"/>
  <c r="F1963" i="1"/>
  <c r="L1963" i="1" s="1"/>
  <c r="N1963" i="1" s="1"/>
  <c r="D1963" i="1"/>
  <c r="H1963" i="1" s="1"/>
  <c r="P1963" i="1" s="1"/>
  <c r="C1963" i="1"/>
  <c r="Y1962" i="1"/>
  <c r="O1962" i="1"/>
  <c r="K1962" i="1"/>
  <c r="M1962" i="1" s="1"/>
  <c r="G1962" i="1"/>
  <c r="F1962" i="1"/>
  <c r="L1962" i="1" s="1"/>
  <c r="N1962" i="1" s="1"/>
  <c r="D1962" i="1"/>
  <c r="H1962" i="1" s="1"/>
  <c r="P1962" i="1" s="1"/>
  <c r="C1962" i="1"/>
  <c r="Y1961" i="1"/>
  <c r="O1961" i="1"/>
  <c r="K1961" i="1"/>
  <c r="M1961" i="1" s="1"/>
  <c r="G1961" i="1"/>
  <c r="F1961" i="1"/>
  <c r="L1961" i="1" s="1"/>
  <c r="N1961" i="1" s="1"/>
  <c r="D1961" i="1"/>
  <c r="H1961" i="1" s="1"/>
  <c r="P1961" i="1" s="1"/>
  <c r="C1961" i="1"/>
  <c r="Y1960" i="1"/>
  <c r="K1960" i="1"/>
  <c r="M1960" i="1" s="1"/>
  <c r="F1960" i="1"/>
  <c r="L1960" i="1" s="1"/>
  <c r="N1960" i="1" s="1"/>
  <c r="D1960" i="1"/>
  <c r="C1960" i="1"/>
  <c r="Y1959" i="1"/>
  <c r="N1959" i="1"/>
  <c r="H1959" i="1"/>
  <c r="P1959" i="1" s="1"/>
  <c r="F1959" i="1"/>
  <c r="L1959" i="1" s="1"/>
  <c r="D1959" i="1"/>
  <c r="C1959" i="1"/>
  <c r="G1959" i="1" s="1"/>
  <c r="O1959" i="1" s="1"/>
  <c r="Y1958" i="1"/>
  <c r="H1958" i="1"/>
  <c r="P1958" i="1" s="1"/>
  <c r="F1958" i="1"/>
  <c r="L1958" i="1" s="1"/>
  <c r="N1958" i="1" s="1"/>
  <c r="D1958" i="1"/>
  <c r="C1958" i="1"/>
  <c r="G1958" i="1" s="1"/>
  <c r="O1958" i="1" s="1"/>
  <c r="Y1957" i="1"/>
  <c r="N1957" i="1"/>
  <c r="H1957" i="1"/>
  <c r="P1957" i="1" s="1"/>
  <c r="F1957" i="1"/>
  <c r="L1957" i="1" s="1"/>
  <c r="D1957" i="1"/>
  <c r="C1957" i="1"/>
  <c r="G1957" i="1" s="1"/>
  <c r="O1957" i="1" s="1"/>
  <c r="Y1956" i="1"/>
  <c r="H1956" i="1"/>
  <c r="P1956" i="1" s="1"/>
  <c r="F1956" i="1"/>
  <c r="L1956" i="1" s="1"/>
  <c r="N1956" i="1" s="1"/>
  <c r="D1956" i="1"/>
  <c r="C1956" i="1"/>
  <c r="G1956" i="1" s="1"/>
  <c r="O1956" i="1" s="1"/>
  <c r="Y1955" i="1"/>
  <c r="N1955" i="1"/>
  <c r="H1955" i="1"/>
  <c r="P1955" i="1" s="1"/>
  <c r="F1955" i="1"/>
  <c r="L1955" i="1" s="1"/>
  <c r="D1955" i="1"/>
  <c r="C1955" i="1"/>
  <c r="G1955" i="1" s="1"/>
  <c r="O1955" i="1" s="1"/>
  <c r="Y1954" i="1"/>
  <c r="H1954" i="1"/>
  <c r="P1954" i="1" s="1"/>
  <c r="F1954" i="1"/>
  <c r="L1954" i="1" s="1"/>
  <c r="N1954" i="1" s="1"/>
  <c r="D1954" i="1"/>
  <c r="C1954" i="1"/>
  <c r="G1954" i="1" s="1"/>
  <c r="O1954" i="1" s="1"/>
  <c r="Y1953" i="1"/>
  <c r="N1953" i="1"/>
  <c r="H1953" i="1"/>
  <c r="P1953" i="1" s="1"/>
  <c r="F1953" i="1"/>
  <c r="L1953" i="1" s="1"/>
  <c r="D1953" i="1"/>
  <c r="C1953" i="1"/>
  <c r="G1953" i="1" s="1"/>
  <c r="O1953" i="1" s="1"/>
  <c r="Y1952" i="1"/>
  <c r="H1952" i="1"/>
  <c r="P1952" i="1" s="1"/>
  <c r="F1952" i="1"/>
  <c r="L1952" i="1" s="1"/>
  <c r="N1952" i="1" s="1"/>
  <c r="D1952" i="1"/>
  <c r="C1952" i="1"/>
  <c r="G1952" i="1" s="1"/>
  <c r="O1952" i="1" s="1"/>
  <c r="Y1951" i="1"/>
  <c r="N1951" i="1"/>
  <c r="H1951" i="1"/>
  <c r="P1951" i="1" s="1"/>
  <c r="F1951" i="1"/>
  <c r="L1951" i="1" s="1"/>
  <c r="D1951" i="1"/>
  <c r="C1951" i="1"/>
  <c r="G1951" i="1" s="1"/>
  <c r="O1951" i="1" s="1"/>
  <c r="Y1950" i="1"/>
  <c r="H1950" i="1"/>
  <c r="P1950" i="1" s="1"/>
  <c r="F1950" i="1"/>
  <c r="L1950" i="1" s="1"/>
  <c r="N1950" i="1" s="1"/>
  <c r="D1950" i="1"/>
  <c r="C1950" i="1"/>
  <c r="G1950" i="1" s="1"/>
  <c r="O1950" i="1" s="1"/>
  <c r="Y1949" i="1"/>
  <c r="N1949" i="1"/>
  <c r="H1949" i="1"/>
  <c r="P1949" i="1" s="1"/>
  <c r="F1949" i="1"/>
  <c r="L1949" i="1" s="1"/>
  <c r="D1949" i="1"/>
  <c r="C1949" i="1"/>
  <c r="G1949" i="1" s="1"/>
  <c r="O1949" i="1" s="1"/>
  <c r="Y1948" i="1"/>
  <c r="H1948" i="1"/>
  <c r="P1948" i="1" s="1"/>
  <c r="F1948" i="1"/>
  <c r="L1948" i="1" s="1"/>
  <c r="N1948" i="1" s="1"/>
  <c r="D1948" i="1"/>
  <c r="C1948" i="1"/>
  <c r="G1948" i="1" s="1"/>
  <c r="O1948" i="1" s="1"/>
  <c r="Y1947" i="1"/>
  <c r="N1947" i="1"/>
  <c r="H1947" i="1"/>
  <c r="P1947" i="1" s="1"/>
  <c r="F1947" i="1"/>
  <c r="L1947" i="1" s="1"/>
  <c r="D1947" i="1"/>
  <c r="C1947" i="1"/>
  <c r="G1947" i="1" s="1"/>
  <c r="O1947" i="1" s="1"/>
  <c r="Y1946" i="1"/>
  <c r="N1946" i="1"/>
  <c r="K1946" i="1"/>
  <c r="M1946" i="1" s="1"/>
  <c r="H1946" i="1"/>
  <c r="P1946" i="1" s="1"/>
  <c r="F1946" i="1"/>
  <c r="L1946" i="1" s="1"/>
  <c r="D1946" i="1"/>
  <c r="C1946" i="1"/>
  <c r="G1946" i="1" s="1"/>
  <c r="O1946" i="1" s="1"/>
  <c r="Y1945" i="1"/>
  <c r="K1945" i="1"/>
  <c r="M1945" i="1" s="1"/>
  <c r="H1945" i="1"/>
  <c r="P1945" i="1" s="1"/>
  <c r="F1945" i="1"/>
  <c r="L1945" i="1" s="1"/>
  <c r="N1945" i="1" s="1"/>
  <c r="D1945" i="1"/>
  <c r="C1945" i="1"/>
  <c r="G1945" i="1" s="1"/>
  <c r="O1945" i="1" s="1"/>
  <c r="Y1944" i="1"/>
  <c r="K1944" i="1"/>
  <c r="M1944" i="1" s="1"/>
  <c r="H1944" i="1"/>
  <c r="P1944" i="1" s="1"/>
  <c r="F1944" i="1"/>
  <c r="L1944" i="1" s="1"/>
  <c r="N1944" i="1" s="1"/>
  <c r="D1944" i="1"/>
  <c r="C1944" i="1"/>
  <c r="G1944" i="1" s="1"/>
  <c r="O1944" i="1" s="1"/>
  <c r="Y1943" i="1"/>
  <c r="N1943" i="1"/>
  <c r="K1943" i="1"/>
  <c r="M1943" i="1" s="1"/>
  <c r="H1943" i="1"/>
  <c r="P1943" i="1" s="1"/>
  <c r="F1943" i="1"/>
  <c r="L1943" i="1" s="1"/>
  <c r="D1943" i="1"/>
  <c r="C1943" i="1"/>
  <c r="G1943" i="1" s="1"/>
  <c r="O1943" i="1" s="1"/>
  <c r="Y1942" i="1"/>
  <c r="N1942" i="1"/>
  <c r="K1942" i="1"/>
  <c r="M1942" i="1" s="1"/>
  <c r="H1942" i="1"/>
  <c r="P1942" i="1" s="1"/>
  <c r="F1942" i="1"/>
  <c r="L1942" i="1" s="1"/>
  <c r="D1942" i="1"/>
  <c r="C1942" i="1"/>
  <c r="G1942" i="1" s="1"/>
  <c r="O1942" i="1" s="1"/>
  <c r="Y1941" i="1"/>
  <c r="K1941" i="1"/>
  <c r="M1941" i="1" s="1"/>
  <c r="H1941" i="1"/>
  <c r="P1941" i="1" s="1"/>
  <c r="F1941" i="1"/>
  <c r="L1941" i="1" s="1"/>
  <c r="N1941" i="1" s="1"/>
  <c r="D1941" i="1"/>
  <c r="C1941" i="1"/>
  <c r="G1941" i="1" s="1"/>
  <c r="O1941" i="1" s="1"/>
  <c r="Y1940" i="1"/>
  <c r="K1940" i="1"/>
  <c r="M1940" i="1" s="1"/>
  <c r="H1940" i="1"/>
  <c r="P1940" i="1" s="1"/>
  <c r="F1940" i="1"/>
  <c r="L1940" i="1" s="1"/>
  <c r="N1940" i="1" s="1"/>
  <c r="D1940" i="1"/>
  <c r="C1940" i="1"/>
  <c r="G1940" i="1" s="1"/>
  <c r="O1940" i="1" s="1"/>
  <c r="Y1939" i="1"/>
  <c r="N1939" i="1"/>
  <c r="K1939" i="1"/>
  <c r="M1939" i="1" s="1"/>
  <c r="H1939" i="1"/>
  <c r="P1939" i="1" s="1"/>
  <c r="F1939" i="1"/>
  <c r="L1939" i="1" s="1"/>
  <c r="D1939" i="1"/>
  <c r="C1939" i="1"/>
  <c r="G1939" i="1" s="1"/>
  <c r="O1939" i="1" s="1"/>
  <c r="Y1938" i="1"/>
  <c r="N1938" i="1"/>
  <c r="K1938" i="1"/>
  <c r="M1938" i="1" s="1"/>
  <c r="H1938" i="1"/>
  <c r="P1938" i="1" s="1"/>
  <c r="F1938" i="1"/>
  <c r="L1938" i="1" s="1"/>
  <c r="D1938" i="1"/>
  <c r="C1938" i="1"/>
  <c r="G1938" i="1" s="1"/>
  <c r="O1938" i="1" s="1"/>
  <c r="Y1937" i="1"/>
  <c r="K1937" i="1"/>
  <c r="M1937" i="1" s="1"/>
  <c r="H1937" i="1"/>
  <c r="P1937" i="1" s="1"/>
  <c r="F1937" i="1"/>
  <c r="L1937" i="1" s="1"/>
  <c r="N1937" i="1" s="1"/>
  <c r="D1937" i="1"/>
  <c r="C1937" i="1"/>
  <c r="G1937" i="1" s="1"/>
  <c r="O1937" i="1" s="1"/>
  <c r="Y1936" i="1"/>
  <c r="K1936" i="1"/>
  <c r="M1936" i="1" s="1"/>
  <c r="H1936" i="1"/>
  <c r="P1936" i="1" s="1"/>
  <c r="F1936" i="1"/>
  <c r="L1936" i="1" s="1"/>
  <c r="N1936" i="1" s="1"/>
  <c r="D1936" i="1"/>
  <c r="C1936" i="1"/>
  <c r="G1936" i="1" s="1"/>
  <c r="O1936" i="1" s="1"/>
  <c r="Y1935" i="1"/>
  <c r="N1935" i="1"/>
  <c r="K1935" i="1"/>
  <c r="M1935" i="1" s="1"/>
  <c r="H1935" i="1"/>
  <c r="P1935" i="1" s="1"/>
  <c r="F1935" i="1"/>
  <c r="L1935" i="1" s="1"/>
  <c r="D1935" i="1"/>
  <c r="C1935" i="1"/>
  <c r="G1935" i="1" s="1"/>
  <c r="O1935" i="1" s="1"/>
  <c r="Y1934" i="1"/>
  <c r="N1934" i="1"/>
  <c r="K1934" i="1"/>
  <c r="M1934" i="1" s="1"/>
  <c r="H1934" i="1"/>
  <c r="P1934" i="1" s="1"/>
  <c r="F1934" i="1"/>
  <c r="L1934" i="1" s="1"/>
  <c r="D1934" i="1"/>
  <c r="C1934" i="1"/>
  <c r="G1934" i="1" s="1"/>
  <c r="O1934" i="1" s="1"/>
  <c r="Y1933" i="1"/>
  <c r="K1933" i="1"/>
  <c r="M1933" i="1" s="1"/>
  <c r="H1933" i="1"/>
  <c r="P1933" i="1" s="1"/>
  <c r="F1933" i="1"/>
  <c r="L1933" i="1" s="1"/>
  <c r="N1933" i="1" s="1"/>
  <c r="D1933" i="1"/>
  <c r="C1933" i="1"/>
  <c r="G1933" i="1" s="1"/>
  <c r="O1933" i="1" s="1"/>
  <c r="Y1932" i="1"/>
  <c r="K1932" i="1"/>
  <c r="M1932" i="1" s="1"/>
  <c r="H1932" i="1"/>
  <c r="P1932" i="1" s="1"/>
  <c r="F1932" i="1"/>
  <c r="L1932" i="1" s="1"/>
  <c r="N1932" i="1" s="1"/>
  <c r="D1932" i="1"/>
  <c r="C1932" i="1"/>
  <c r="G1932" i="1" s="1"/>
  <c r="O1932" i="1" s="1"/>
  <c r="Y1931" i="1"/>
  <c r="N1931" i="1"/>
  <c r="K1931" i="1"/>
  <c r="M1931" i="1" s="1"/>
  <c r="H1931" i="1"/>
  <c r="P1931" i="1" s="1"/>
  <c r="F1931" i="1"/>
  <c r="L1931" i="1" s="1"/>
  <c r="D1931" i="1"/>
  <c r="C1931" i="1"/>
  <c r="G1931" i="1" s="1"/>
  <c r="O1931" i="1" s="1"/>
  <c r="Y1930" i="1"/>
  <c r="N1930" i="1"/>
  <c r="K1930" i="1"/>
  <c r="M1930" i="1" s="1"/>
  <c r="H1930" i="1"/>
  <c r="P1930" i="1" s="1"/>
  <c r="F1930" i="1"/>
  <c r="L1930" i="1" s="1"/>
  <c r="D1930" i="1"/>
  <c r="C1930" i="1"/>
  <c r="G1930" i="1" s="1"/>
  <c r="O1930" i="1" s="1"/>
  <c r="Y1929" i="1"/>
  <c r="K1929" i="1"/>
  <c r="M1929" i="1" s="1"/>
  <c r="H1929" i="1"/>
  <c r="P1929" i="1" s="1"/>
  <c r="F1929" i="1"/>
  <c r="L1929" i="1" s="1"/>
  <c r="N1929" i="1" s="1"/>
  <c r="D1929" i="1"/>
  <c r="C1929" i="1"/>
  <c r="G1929" i="1" s="1"/>
  <c r="O1929" i="1" s="1"/>
  <c r="Y1928" i="1"/>
  <c r="K1928" i="1"/>
  <c r="M1928" i="1" s="1"/>
  <c r="H1928" i="1"/>
  <c r="P1928" i="1" s="1"/>
  <c r="F1928" i="1"/>
  <c r="L1928" i="1" s="1"/>
  <c r="N1928" i="1" s="1"/>
  <c r="D1928" i="1"/>
  <c r="C1928" i="1"/>
  <c r="G1928" i="1" s="1"/>
  <c r="O1928" i="1" s="1"/>
  <c r="Y1927" i="1"/>
  <c r="N1927" i="1"/>
  <c r="K1927" i="1"/>
  <c r="M1927" i="1" s="1"/>
  <c r="H1927" i="1"/>
  <c r="P1927" i="1" s="1"/>
  <c r="F1927" i="1"/>
  <c r="L1927" i="1" s="1"/>
  <c r="D1927" i="1"/>
  <c r="C1927" i="1"/>
  <c r="G1927" i="1" s="1"/>
  <c r="O1927" i="1" s="1"/>
  <c r="Y1926" i="1"/>
  <c r="N1926" i="1"/>
  <c r="K1926" i="1"/>
  <c r="M1926" i="1" s="1"/>
  <c r="H1926" i="1"/>
  <c r="P1926" i="1" s="1"/>
  <c r="F1926" i="1"/>
  <c r="L1926" i="1" s="1"/>
  <c r="D1926" i="1"/>
  <c r="C1926" i="1"/>
  <c r="G1926" i="1" s="1"/>
  <c r="O1926" i="1" s="1"/>
  <c r="Y1925" i="1"/>
  <c r="K1925" i="1"/>
  <c r="M1925" i="1" s="1"/>
  <c r="H1925" i="1"/>
  <c r="P1925" i="1" s="1"/>
  <c r="F1925" i="1"/>
  <c r="L1925" i="1" s="1"/>
  <c r="N1925" i="1" s="1"/>
  <c r="D1925" i="1"/>
  <c r="C1925" i="1"/>
  <c r="G1925" i="1" s="1"/>
  <c r="O1925" i="1" s="1"/>
  <c r="Y1924" i="1"/>
  <c r="K1924" i="1"/>
  <c r="M1924" i="1" s="1"/>
  <c r="H1924" i="1"/>
  <c r="P1924" i="1" s="1"/>
  <c r="F1924" i="1"/>
  <c r="L1924" i="1" s="1"/>
  <c r="N1924" i="1" s="1"/>
  <c r="D1924" i="1"/>
  <c r="C1924" i="1"/>
  <c r="G1924" i="1" s="1"/>
  <c r="O1924" i="1" s="1"/>
  <c r="Y1923" i="1"/>
  <c r="N1923" i="1"/>
  <c r="K1923" i="1"/>
  <c r="M1923" i="1" s="1"/>
  <c r="H1923" i="1"/>
  <c r="P1923" i="1" s="1"/>
  <c r="F1923" i="1"/>
  <c r="L1923" i="1" s="1"/>
  <c r="D1923" i="1"/>
  <c r="C1923" i="1"/>
  <c r="G1923" i="1" s="1"/>
  <c r="O1923" i="1" s="1"/>
  <c r="Y1922" i="1"/>
  <c r="N1922" i="1"/>
  <c r="K1922" i="1"/>
  <c r="M1922" i="1" s="1"/>
  <c r="H1922" i="1"/>
  <c r="P1922" i="1" s="1"/>
  <c r="F1922" i="1"/>
  <c r="L1922" i="1" s="1"/>
  <c r="D1922" i="1"/>
  <c r="C1922" i="1"/>
  <c r="G1922" i="1" s="1"/>
  <c r="O1922" i="1" s="1"/>
  <c r="Y1921" i="1"/>
  <c r="K1921" i="1"/>
  <c r="M1921" i="1" s="1"/>
  <c r="H1921" i="1"/>
  <c r="P1921" i="1" s="1"/>
  <c r="F1921" i="1"/>
  <c r="L1921" i="1" s="1"/>
  <c r="N1921" i="1" s="1"/>
  <c r="D1921" i="1"/>
  <c r="C1921" i="1"/>
  <c r="G1921" i="1" s="1"/>
  <c r="O1921" i="1" s="1"/>
  <c r="Y1920" i="1"/>
  <c r="K1920" i="1"/>
  <c r="M1920" i="1" s="1"/>
  <c r="H1920" i="1"/>
  <c r="P1920" i="1" s="1"/>
  <c r="F1920" i="1"/>
  <c r="L1920" i="1" s="1"/>
  <c r="N1920" i="1" s="1"/>
  <c r="D1920" i="1"/>
  <c r="C1920" i="1"/>
  <c r="G1920" i="1" s="1"/>
  <c r="O1920" i="1" s="1"/>
  <c r="Y1919" i="1"/>
  <c r="N1919" i="1"/>
  <c r="K1919" i="1"/>
  <c r="M1919" i="1" s="1"/>
  <c r="H1919" i="1"/>
  <c r="P1919" i="1" s="1"/>
  <c r="F1919" i="1"/>
  <c r="L1919" i="1" s="1"/>
  <c r="D1919" i="1"/>
  <c r="C1919" i="1"/>
  <c r="G1919" i="1" s="1"/>
  <c r="O1919" i="1" s="1"/>
  <c r="Y1918" i="1"/>
  <c r="N1918" i="1"/>
  <c r="K1918" i="1"/>
  <c r="M1918" i="1" s="1"/>
  <c r="H1918" i="1"/>
  <c r="P1918" i="1" s="1"/>
  <c r="F1918" i="1"/>
  <c r="L1918" i="1" s="1"/>
  <c r="D1918" i="1"/>
  <c r="C1918" i="1"/>
  <c r="G1918" i="1" s="1"/>
  <c r="O1918" i="1" s="1"/>
  <c r="Y1917" i="1"/>
  <c r="K1917" i="1"/>
  <c r="M1917" i="1" s="1"/>
  <c r="H1917" i="1"/>
  <c r="P1917" i="1" s="1"/>
  <c r="F1917" i="1"/>
  <c r="L1917" i="1" s="1"/>
  <c r="N1917" i="1" s="1"/>
  <c r="D1917" i="1"/>
  <c r="C1917" i="1"/>
  <c r="G1917" i="1" s="1"/>
  <c r="O1917" i="1" s="1"/>
  <c r="Y1916" i="1"/>
  <c r="K1916" i="1"/>
  <c r="M1916" i="1" s="1"/>
  <c r="H1916" i="1"/>
  <c r="P1916" i="1" s="1"/>
  <c r="F1916" i="1"/>
  <c r="L1916" i="1" s="1"/>
  <c r="N1916" i="1" s="1"/>
  <c r="D1916" i="1"/>
  <c r="C1916" i="1"/>
  <c r="G1916" i="1" s="1"/>
  <c r="O1916" i="1" s="1"/>
  <c r="Y1915" i="1"/>
  <c r="N1915" i="1"/>
  <c r="K1915" i="1"/>
  <c r="M1915" i="1" s="1"/>
  <c r="H1915" i="1"/>
  <c r="P1915" i="1" s="1"/>
  <c r="F1915" i="1"/>
  <c r="L1915" i="1" s="1"/>
  <c r="D1915" i="1"/>
  <c r="C1915" i="1"/>
  <c r="G1915" i="1" s="1"/>
  <c r="O1915" i="1" s="1"/>
  <c r="Y1914" i="1"/>
  <c r="N1914" i="1"/>
  <c r="K1914" i="1"/>
  <c r="M1914" i="1" s="1"/>
  <c r="H1914" i="1"/>
  <c r="P1914" i="1" s="1"/>
  <c r="F1914" i="1"/>
  <c r="L1914" i="1" s="1"/>
  <c r="D1914" i="1"/>
  <c r="C1914" i="1"/>
  <c r="G1914" i="1" s="1"/>
  <c r="O1914" i="1" s="1"/>
  <c r="Y1913" i="1"/>
  <c r="K1913" i="1"/>
  <c r="M1913" i="1" s="1"/>
  <c r="H1913" i="1"/>
  <c r="P1913" i="1" s="1"/>
  <c r="F1913" i="1"/>
  <c r="L1913" i="1" s="1"/>
  <c r="N1913" i="1" s="1"/>
  <c r="D1913" i="1"/>
  <c r="C1913" i="1"/>
  <c r="G1913" i="1" s="1"/>
  <c r="O1913" i="1" s="1"/>
  <c r="Y1912" i="1"/>
  <c r="K1912" i="1"/>
  <c r="M1912" i="1" s="1"/>
  <c r="H1912" i="1"/>
  <c r="P1912" i="1" s="1"/>
  <c r="F1912" i="1"/>
  <c r="L1912" i="1" s="1"/>
  <c r="N1912" i="1" s="1"/>
  <c r="D1912" i="1"/>
  <c r="C1912" i="1"/>
  <c r="G1912" i="1" s="1"/>
  <c r="O1912" i="1" s="1"/>
  <c r="Y1911" i="1"/>
  <c r="N1911" i="1"/>
  <c r="K1911" i="1"/>
  <c r="M1911" i="1" s="1"/>
  <c r="H1911" i="1"/>
  <c r="P1911" i="1" s="1"/>
  <c r="F1911" i="1"/>
  <c r="L1911" i="1" s="1"/>
  <c r="D1911" i="1"/>
  <c r="C1911" i="1"/>
  <c r="G1911" i="1" s="1"/>
  <c r="O1911" i="1" s="1"/>
  <c r="Y1910" i="1"/>
  <c r="N1910" i="1"/>
  <c r="K1910" i="1"/>
  <c r="M1910" i="1" s="1"/>
  <c r="H1910" i="1"/>
  <c r="P1910" i="1" s="1"/>
  <c r="F1910" i="1"/>
  <c r="L1910" i="1" s="1"/>
  <c r="D1910" i="1"/>
  <c r="C1910" i="1"/>
  <c r="G1910" i="1" s="1"/>
  <c r="O1910" i="1" s="1"/>
  <c r="Y1909" i="1"/>
  <c r="K1909" i="1"/>
  <c r="M1909" i="1" s="1"/>
  <c r="H1909" i="1"/>
  <c r="P1909" i="1" s="1"/>
  <c r="F1909" i="1"/>
  <c r="L1909" i="1" s="1"/>
  <c r="N1909" i="1" s="1"/>
  <c r="D1909" i="1"/>
  <c r="C1909" i="1"/>
  <c r="G1909" i="1" s="1"/>
  <c r="O1909" i="1" s="1"/>
  <c r="Y1908" i="1"/>
  <c r="K1908" i="1"/>
  <c r="M1908" i="1" s="1"/>
  <c r="H1908" i="1"/>
  <c r="P1908" i="1" s="1"/>
  <c r="F1908" i="1"/>
  <c r="L1908" i="1" s="1"/>
  <c r="N1908" i="1" s="1"/>
  <c r="D1908" i="1"/>
  <c r="C1908" i="1"/>
  <c r="G1908" i="1" s="1"/>
  <c r="O1908" i="1" s="1"/>
  <c r="Y1907" i="1"/>
  <c r="N1907" i="1"/>
  <c r="K1907" i="1"/>
  <c r="M1907" i="1" s="1"/>
  <c r="H1907" i="1"/>
  <c r="P1907" i="1" s="1"/>
  <c r="F1907" i="1"/>
  <c r="L1907" i="1" s="1"/>
  <c r="D1907" i="1"/>
  <c r="C1907" i="1"/>
  <c r="G1907" i="1" s="1"/>
  <c r="O1907" i="1" s="1"/>
  <c r="Y1906" i="1"/>
  <c r="N1906" i="1"/>
  <c r="K1906" i="1"/>
  <c r="M1906" i="1" s="1"/>
  <c r="H1906" i="1"/>
  <c r="P1906" i="1" s="1"/>
  <c r="F1906" i="1"/>
  <c r="L1906" i="1" s="1"/>
  <c r="D1906" i="1"/>
  <c r="C1906" i="1"/>
  <c r="G1906" i="1" s="1"/>
  <c r="O1906" i="1" s="1"/>
  <c r="Y1905" i="1"/>
  <c r="K1905" i="1"/>
  <c r="M1905" i="1" s="1"/>
  <c r="H1905" i="1"/>
  <c r="P1905" i="1" s="1"/>
  <c r="F1905" i="1"/>
  <c r="L1905" i="1" s="1"/>
  <c r="N1905" i="1" s="1"/>
  <c r="D1905" i="1"/>
  <c r="C1905" i="1"/>
  <c r="G1905" i="1" s="1"/>
  <c r="O1905" i="1" s="1"/>
  <c r="Y1904" i="1"/>
  <c r="K1904" i="1"/>
  <c r="M1904" i="1" s="1"/>
  <c r="H1904" i="1"/>
  <c r="P1904" i="1" s="1"/>
  <c r="F1904" i="1"/>
  <c r="L1904" i="1" s="1"/>
  <c r="N1904" i="1" s="1"/>
  <c r="D1904" i="1"/>
  <c r="C1904" i="1"/>
  <c r="G1904" i="1" s="1"/>
  <c r="O1904" i="1" s="1"/>
  <c r="Y1903" i="1"/>
  <c r="N1903" i="1"/>
  <c r="K1903" i="1"/>
  <c r="M1903" i="1" s="1"/>
  <c r="H1903" i="1"/>
  <c r="P1903" i="1" s="1"/>
  <c r="F1903" i="1"/>
  <c r="L1903" i="1" s="1"/>
  <c r="D1903" i="1"/>
  <c r="C1903" i="1"/>
  <c r="G1903" i="1" s="1"/>
  <c r="O1903" i="1" s="1"/>
  <c r="Y1902" i="1"/>
  <c r="N1902" i="1"/>
  <c r="K1902" i="1"/>
  <c r="M1902" i="1" s="1"/>
  <c r="H1902" i="1"/>
  <c r="P1902" i="1" s="1"/>
  <c r="F1902" i="1"/>
  <c r="L1902" i="1" s="1"/>
  <c r="D1902" i="1"/>
  <c r="C1902" i="1"/>
  <c r="G1902" i="1" s="1"/>
  <c r="O1902" i="1" s="1"/>
  <c r="Y1901" i="1"/>
  <c r="K1901" i="1"/>
  <c r="M1901" i="1" s="1"/>
  <c r="H1901" i="1"/>
  <c r="P1901" i="1" s="1"/>
  <c r="F1901" i="1"/>
  <c r="L1901" i="1" s="1"/>
  <c r="N1901" i="1" s="1"/>
  <c r="D1901" i="1"/>
  <c r="C1901" i="1"/>
  <c r="G1901" i="1" s="1"/>
  <c r="O1901" i="1" s="1"/>
  <c r="Y1900" i="1"/>
  <c r="K1900" i="1"/>
  <c r="M1900" i="1" s="1"/>
  <c r="H1900" i="1"/>
  <c r="P1900" i="1" s="1"/>
  <c r="F1900" i="1"/>
  <c r="L1900" i="1" s="1"/>
  <c r="N1900" i="1" s="1"/>
  <c r="D1900" i="1"/>
  <c r="C1900" i="1"/>
  <c r="G1900" i="1" s="1"/>
  <c r="O1900" i="1" s="1"/>
  <c r="Y1899" i="1"/>
  <c r="N1899" i="1"/>
  <c r="K1899" i="1"/>
  <c r="M1899" i="1" s="1"/>
  <c r="H1899" i="1"/>
  <c r="P1899" i="1" s="1"/>
  <c r="F1899" i="1"/>
  <c r="L1899" i="1" s="1"/>
  <c r="D1899" i="1"/>
  <c r="C1899" i="1"/>
  <c r="G1899" i="1" s="1"/>
  <c r="O1899" i="1" s="1"/>
  <c r="Y1898" i="1"/>
  <c r="N1898" i="1"/>
  <c r="K1898" i="1"/>
  <c r="M1898" i="1" s="1"/>
  <c r="H1898" i="1"/>
  <c r="P1898" i="1" s="1"/>
  <c r="F1898" i="1"/>
  <c r="L1898" i="1" s="1"/>
  <c r="D1898" i="1"/>
  <c r="C1898" i="1"/>
  <c r="G1898" i="1" s="1"/>
  <c r="O1898" i="1" s="1"/>
  <c r="Y1897" i="1"/>
  <c r="K1897" i="1"/>
  <c r="M1897" i="1" s="1"/>
  <c r="H1897" i="1"/>
  <c r="P1897" i="1" s="1"/>
  <c r="F1897" i="1"/>
  <c r="L1897" i="1" s="1"/>
  <c r="N1897" i="1" s="1"/>
  <c r="D1897" i="1"/>
  <c r="C1897" i="1"/>
  <c r="G1897" i="1" s="1"/>
  <c r="O1897" i="1" s="1"/>
  <c r="Y1896" i="1"/>
  <c r="O1896" i="1"/>
  <c r="K1896" i="1"/>
  <c r="M1896" i="1" s="1"/>
  <c r="H1896" i="1"/>
  <c r="P1896" i="1" s="1"/>
  <c r="F1896" i="1"/>
  <c r="L1896" i="1" s="1"/>
  <c r="N1896" i="1" s="1"/>
  <c r="D1896" i="1"/>
  <c r="C1896" i="1"/>
  <c r="G1896" i="1" s="1"/>
  <c r="Y1895" i="1"/>
  <c r="O1895" i="1"/>
  <c r="K1895" i="1"/>
  <c r="M1895" i="1" s="1"/>
  <c r="H1895" i="1"/>
  <c r="P1895" i="1" s="1"/>
  <c r="F1895" i="1"/>
  <c r="L1895" i="1" s="1"/>
  <c r="N1895" i="1" s="1"/>
  <c r="D1895" i="1"/>
  <c r="C1895" i="1"/>
  <c r="G1895" i="1" s="1"/>
  <c r="Y1894" i="1"/>
  <c r="O1894" i="1"/>
  <c r="K1894" i="1"/>
  <c r="M1894" i="1" s="1"/>
  <c r="H1894" i="1"/>
  <c r="P1894" i="1" s="1"/>
  <c r="F1894" i="1"/>
  <c r="L1894" i="1" s="1"/>
  <c r="N1894" i="1" s="1"/>
  <c r="D1894" i="1"/>
  <c r="C1894" i="1"/>
  <c r="G1894" i="1" s="1"/>
  <c r="Y1893" i="1"/>
  <c r="O1893" i="1"/>
  <c r="K1893" i="1"/>
  <c r="M1893" i="1" s="1"/>
  <c r="H1893" i="1"/>
  <c r="P1893" i="1" s="1"/>
  <c r="F1893" i="1"/>
  <c r="L1893" i="1" s="1"/>
  <c r="N1893" i="1" s="1"/>
  <c r="D1893" i="1"/>
  <c r="C1893" i="1"/>
  <c r="G1893" i="1" s="1"/>
  <c r="Y1892" i="1"/>
  <c r="O1892" i="1"/>
  <c r="K1892" i="1"/>
  <c r="M1892" i="1" s="1"/>
  <c r="H1892" i="1"/>
  <c r="P1892" i="1" s="1"/>
  <c r="F1892" i="1"/>
  <c r="L1892" i="1" s="1"/>
  <c r="N1892" i="1" s="1"/>
  <c r="D1892" i="1"/>
  <c r="C1892" i="1"/>
  <c r="G1892" i="1" s="1"/>
  <c r="Y1891" i="1"/>
  <c r="O1891" i="1"/>
  <c r="K1891" i="1"/>
  <c r="M1891" i="1" s="1"/>
  <c r="H1891" i="1"/>
  <c r="P1891" i="1" s="1"/>
  <c r="F1891" i="1"/>
  <c r="L1891" i="1" s="1"/>
  <c r="N1891" i="1" s="1"/>
  <c r="D1891" i="1"/>
  <c r="C1891" i="1"/>
  <c r="G1891" i="1" s="1"/>
  <c r="Y1890" i="1"/>
  <c r="O1890" i="1"/>
  <c r="K1890" i="1"/>
  <c r="M1890" i="1" s="1"/>
  <c r="H1890" i="1"/>
  <c r="P1890" i="1" s="1"/>
  <c r="F1890" i="1"/>
  <c r="L1890" i="1" s="1"/>
  <c r="N1890" i="1" s="1"/>
  <c r="D1890" i="1"/>
  <c r="C1890" i="1"/>
  <c r="G1890" i="1" s="1"/>
  <c r="Y1889" i="1"/>
  <c r="O1889" i="1"/>
  <c r="K1889" i="1"/>
  <c r="M1889" i="1" s="1"/>
  <c r="H1889" i="1"/>
  <c r="P1889" i="1" s="1"/>
  <c r="F1889" i="1"/>
  <c r="L1889" i="1" s="1"/>
  <c r="N1889" i="1" s="1"/>
  <c r="D1889" i="1"/>
  <c r="C1889" i="1"/>
  <c r="G1889" i="1" s="1"/>
  <c r="Y1888" i="1"/>
  <c r="O1888" i="1"/>
  <c r="K1888" i="1"/>
  <c r="M1888" i="1" s="1"/>
  <c r="H1888" i="1"/>
  <c r="P1888" i="1" s="1"/>
  <c r="F1888" i="1"/>
  <c r="L1888" i="1" s="1"/>
  <c r="N1888" i="1" s="1"/>
  <c r="D1888" i="1"/>
  <c r="C1888" i="1"/>
  <c r="G1888" i="1" s="1"/>
  <c r="Y1887" i="1"/>
  <c r="O1887" i="1"/>
  <c r="K1887" i="1"/>
  <c r="M1887" i="1" s="1"/>
  <c r="H1887" i="1"/>
  <c r="P1887" i="1" s="1"/>
  <c r="F1887" i="1"/>
  <c r="L1887" i="1" s="1"/>
  <c r="N1887" i="1" s="1"/>
  <c r="D1887" i="1"/>
  <c r="C1887" i="1"/>
  <c r="G1887" i="1" s="1"/>
  <c r="Y1886" i="1"/>
  <c r="O1886" i="1"/>
  <c r="K1886" i="1"/>
  <c r="M1886" i="1" s="1"/>
  <c r="H1886" i="1"/>
  <c r="P1886" i="1" s="1"/>
  <c r="F1886" i="1"/>
  <c r="L1886" i="1" s="1"/>
  <c r="N1886" i="1" s="1"/>
  <c r="D1886" i="1"/>
  <c r="C1886" i="1"/>
  <c r="G1886" i="1" s="1"/>
  <c r="Y1885" i="1"/>
  <c r="O1885" i="1"/>
  <c r="K1885" i="1"/>
  <c r="M1885" i="1" s="1"/>
  <c r="H1885" i="1"/>
  <c r="P1885" i="1" s="1"/>
  <c r="F1885" i="1"/>
  <c r="L1885" i="1" s="1"/>
  <c r="N1885" i="1" s="1"/>
  <c r="D1885" i="1"/>
  <c r="C1885" i="1"/>
  <c r="G1885" i="1" s="1"/>
  <c r="Y1884" i="1"/>
  <c r="O1884" i="1"/>
  <c r="K1884" i="1"/>
  <c r="M1884" i="1" s="1"/>
  <c r="H1884" i="1"/>
  <c r="P1884" i="1" s="1"/>
  <c r="F1884" i="1"/>
  <c r="L1884" i="1" s="1"/>
  <c r="N1884" i="1" s="1"/>
  <c r="D1884" i="1"/>
  <c r="C1884" i="1"/>
  <c r="G1884" i="1" s="1"/>
  <c r="Y1883" i="1"/>
  <c r="O1883" i="1"/>
  <c r="K1883" i="1"/>
  <c r="M1883" i="1" s="1"/>
  <c r="H1883" i="1"/>
  <c r="P1883" i="1" s="1"/>
  <c r="F1883" i="1"/>
  <c r="L1883" i="1" s="1"/>
  <c r="N1883" i="1" s="1"/>
  <c r="D1883" i="1"/>
  <c r="C1883" i="1"/>
  <c r="G1883" i="1" s="1"/>
  <c r="Y1882" i="1"/>
  <c r="K1882" i="1"/>
  <c r="M1882" i="1" s="1"/>
  <c r="F1882" i="1"/>
  <c r="L1882" i="1" s="1"/>
  <c r="N1882" i="1" s="1"/>
  <c r="D1882" i="1"/>
  <c r="H1882" i="1" s="1"/>
  <c r="P1882" i="1" s="1"/>
  <c r="C1882" i="1"/>
  <c r="G1882" i="1" s="1"/>
  <c r="O1882" i="1" s="1"/>
  <c r="Y1881" i="1"/>
  <c r="N1881" i="1"/>
  <c r="M1881" i="1"/>
  <c r="K1881" i="1"/>
  <c r="H1881" i="1"/>
  <c r="P1881" i="1" s="1"/>
  <c r="G1881" i="1"/>
  <c r="O1881" i="1" s="1"/>
  <c r="F1881" i="1"/>
  <c r="L1881" i="1" s="1"/>
  <c r="D1881" i="1"/>
  <c r="C1881" i="1"/>
  <c r="Y1880" i="1"/>
  <c r="K1880" i="1"/>
  <c r="M1880" i="1" s="1"/>
  <c r="F1880" i="1"/>
  <c r="L1880" i="1" s="1"/>
  <c r="N1880" i="1" s="1"/>
  <c r="D1880" i="1"/>
  <c r="H1880" i="1" s="1"/>
  <c r="P1880" i="1" s="1"/>
  <c r="C1880" i="1"/>
  <c r="G1880" i="1" s="1"/>
  <c r="O1880" i="1" s="1"/>
  <c r="Y1879" i="1"/>
  <c r="N1879" i="1"/>
  <c r="M1879" i="1"/>
  <c r="K1879" i="1"/>
  <c r="H1879" i="1"/>
  <c r="P1879" i="1" s="1"/>
  <c r="G1879" i="1"/>
  <c r="O1879" i="1" s="1"/>
  <c r="F1879" i="1"/>
  <c r="L1879" i="1" s="1"/>
  <c r="D1879" i="1"/>
  <c r="C1879" i="1"/>
  <c r="Y1878" i="1"/>
  <c r="K1878" i="1"/>
  <c r="M1878" i="1" s="1"/>
  <c r="F1878" i="1"/>
  <c r="L1878" i="1" s="1"/>
  <c r="N1878" i="1" s="1"/>
  <c r="D1878" i="1"/>
  <c r="H1878" i="1" s="1"/>
  <c r="P1878" i="1" s="1"/>
  <c r="C1878" i="1"/>
  <c r="G1878" i="1" s="1"/>
  <c r="O1878" i="1" s="1"/>
  <c r="Y1877" i="1"/>
  <c r="N1877" i="1"/>
  <c r="M1877" i="1"/>
  <c r="K1877" i="1"/>
  <c r="H1877" i="1"/>
  <c r="P1877" i="1" s="1"/>
  <c r="G1877" i="1"/>
  <c r="O1877" i="1" s="1"/>
  <c r="F1877" i="1"/>
  <c r="L1877" i="1" s="1"/>
  <c r="D1877" i="1"/>
  <c r="C1877" i="1"/>
  <c r="Y1876" i="1"/>
  <c r="K1876" i="1"/>
  <c r="M1876" i="1" s="1"/>
  <c r="F1876" i="1"/>
  <c r="L1876" i="1" s="1"/>
  <c r="N1876" i="1" s="1"/>
  <c r="D1876" i="1"/>
  <c r="H1876" i="1" s="1"/>
  <c r="P1876" i="1" s="1"/>
  <c r="C1876" i="1"/>
  <c r="G1876" i="1" s="1"/>
  <c r="O1876" i="1" s="1"/>
  <c r="Y1875" i="1"/>
  <c r="K1875" i="1"/>
  <c r="M1875" i="1" s="1"/>
  <c r="F1875" i="1"/>
  <c r="L1875" i="1" s="1"/>
  <c r="N1875" i="1" s="1"/>
  <c r="D1875" i="1"/>
  <c r="H1875" i="1" s="1"/>
  <c r="P1875" i="1" s="1"/>
  <c r="C1875" i="1"/>
  <c r="G1875" i="1" s="1"/>
  <c r="O1875" i="1" s="1"/>
  <c r="Y1874" i="1"/>
  <c r="K1874" i="1"/>
  <c r="M1874" i="1" s="1"/>
  <c r="F1874" i="1"/>
  <c r="L1874" i="1" s="1"/>
  <c r="N1874" i="1" s="1"/>
  <c r="D1874" i="1"/>
  <c r="H1874" i="1" s="1"/>
  <c r="P1874" i="1" s="1"/>
  <c r="C1874" i="1"/>
  <c r="G1874" i="1" s="1"/>
  <c r="O1874" i="1" s="1"/>
  <c r="Y1873" i="1"/>
  <c r="K1873" i="1"/>
  <c r="M1873" i="1" s="1"/>
  <c r="F1873" i="1"/>
  <c r="L1873" i="1" s="1"/>
  <c r="N1873" i="1" s="1"/>
  <c r="D1873" i="1"/>
  <c r="H1873" i="1" s="1"/>
  <c r="P1873" i="1" s="1"/>
  <c r="C1873" i="1"/>
  <c r="G1873" i="1" s="1"/>
  <c r="O1873" i="1" s="1"/>
  <c r="Y1872" i="1"/>
  <c r="K1872" i="1"/>
  <c r="M1872" i="1" s="1"/>
  <c r="F1872" i="1"/>
  <c r="L1872" i="1" s="1"/>
  <c r="N1872" i="1" s="1"/>
  <c r="D1872" i="1"/>
  <c r="H1872" i="1" s="1"/>
  <c r="P1872" i="1" s="1"/>
  <c r="C1872" i="1"/>
  <c r="G1872" i="1" s="1"/>
  <c r="O1872" i="1" s="1"/>
  <c r="Y1871" i="1"/>
  <c r="K1871" i="1"/>
  <c r="M1871" i="1" s="1"/>
  <c r="F1871" i="1"/>
  <c r="L1871" i="1" s="1"/>
  <c r="N1871" i="1" s="1"/>
  <c r="D1871" i="1"/>
  <c r="H1871" i="1" s="1"/>
  <c r="P1871" i="1" s="1"/>
  <c r="C1871" i="1"/>
  <c r="G1871" i="1" s="1"/>
  <c r="O1871" i="1" s="1"/>
  <c r="Y1870" i="1"/>
  <c r="K1870" i="1"/>
  <c r="M1870" i="1" s="1"/>
  <c r="F1870" i="1"/>
  <c r="L1870" i="1" s="1"/>
  <c r="N1870" i="1" s="1"/>
  <c r="D1870" i="1"/>
  <c r="H1870" i="1" s="1"/>
  <c r="P1870" i="1" s="1"/>
  <c r="C1870" i="1"/>
  <c r="G1870" i="1" s="1"/>
  <c r="O1870" i="1" s="1"/>
  <c r="Y1869" i="1"/>
  <c r="K1869" i="1"/>
  <c r="M1869" i="1" s="1"/>
  <c r="F1869" i="1"/>
  <c r="L1869" i="1" s="1"/>
  <c r="N1869" i="1" s="1"/>
  <c r="D1869" i="1"/>
  <c r="H1869" i="1" s="1"/>
  <c r="P1869" i="1" s="1"/>
  <c r="C1869" i="1"/>
  <c r="G1869" i="1" s="1"/>
  <c r="O1869" i="1" s="1"/>
  <c r="Y1868" i="1"/>
  <c r="K1868" i="1"/>
  <c r="M1868" i="1" s="1"/>
  <c r="F1868" i="1"/>
  <c r="L1868" i="1" s="1"/>
  <c r="N1868" i="1" s="1"/>
  <c r="D1868" i="1"/>
  <c r="H1868" i="1" s="1"/>
  <c r="P1868" i="1" s="1"/>
  <c r="C1868" i="1"/>
  <c r="G1868" i="1" s="1"/>
  <c r="O1868" i="1" s="1"/>
  <c r="Y1867" i="1"/>
  <c r="K1867" i="1"/>
  <c r="M1867" i="1" s="1"/>
  <c r="F1867" i="1"/>
  <c r="L1867" i="1" s="1"/>
  <c r="N1867" i="1" s="1"/>
  <c r="D1867" i="1"/>
  <c r="H1867" i="1" s="1"/>
  <c r="P1867" i="1" s="1"/>
  <c r="C1867" i="1"/>
  <c r="G1867" i="1" s="1"/>
  <c r="O1867" i="1" s="1"/>
  <c r="Y1866" i="1"/>
  <c r="K1866" i="1"/>
  <c r="M1866" i="1" s="1"/>
  <c r="F1866" i="1"/>
  <c r="L1866" i="1" s="1"/>
  <c r="N1866" i="1" s="1"/>
  <c r="D1866" i="1"/>
  <c r="H1866" i="1" s="1"/>
  <c r="P1866" i="1" s="1"/>
  <c r="C1866" i="1"/>
  <c r="G1866" i="1" s="1"/>
  <c r="O1866" i="1" s="1"/>
  <c r="Y1865" i="1"/>
  <c r="K1865" i="1"/>
  <c r="M1865" i="1" s="1"/>
  <c r="F1865" i="1"/>
  <c r="L1865" i="1" s="1"/>
  <c r="N1865" i="1" s="1"/>
  <c r="D1865" i="1"/>
  <c r="H1865" i="1" s="1"/>
  <c r="P1865" i="1" s="1"/>
  <c r="C1865" i="1"/>
  <c r="G1865" i="1" s="1"/>
  <c r="O1865" i="1" s="1"/>
  <c r="Y1864" i="1"/>
  <c r="K1864" i="1"/>
  <c r="M1864" i="1" s="1"/>
  <c r="F1864" i="1"/>
  <c r="L1864" i="1" s="1"/>
  <c r="N1864" i="1" s="1"/>
  <c r="D1864" i="1"/>
  <c r="H1864" i="1" s="1"/>
  <c r="P1864" i="1" s="1"/>
  <c r="C1864" i="1"/>
  <c r="G1864" i="1" s="1"/>
  <c r="O1864" i="1" s="1"/>
  <c r="Y1863" i="1"/>
  <c r="K1863" i="1"/>
  <c r="M1863" i="1" s="1"/>
  <c r="F1863" i="1"/>
  <c r="L1863" i="1" s="1"/>
  <c r="N1863" i="1" s="1"/>
  <c r="D1863" i="1"/>
  <c r="H1863" i="1" s="1"/>
  <c r="P1863" i="1" s="1"/>
  <c r="C1863" i="1"/>
  <c r="G1863" i="1" s="1"/>
  <c r="O1863" i="1" s="1"/>
  <c r="Y1862" i="1"/>
  <c r="K1862" i="1"/>
  <c r="M1862" i="1" s="1"/>
  <c r="F1862" i="1"/>
  <c r="L1862" i="1" s="1"/>
  <c r="N1862" i="1" s="1"/>
  <c r="D1862" i="1"/>
  <c r="H1862" i="1" s="1"/>
  <c r="P1862" i="1" s="1"/>
  <c r="C1862" i="1"/>
  <c r="G1862" i="1" s="1"/>
  <c r="O1862" i="1" s="1"/>
  <c r="Y1861" i="1"/>
  <c r="K1861" i="1"/>
  <c r="M1861" i="1" s="1"/>
  <c r="F1861" i="1"/>
  <c r="L1861" i="1" s="1"/>
  <c r="N1861" i="1" s="1"/>
  <c r="D1861" i="1"/>
  <c r="H1861" i="1" s="1"/>
  <c r="P1861" i="1" s="1"/>
  <c r="C1861" i="1"/>
  <c r="G1861" i="1" s="1"/>
  <c r="O1861" i="1" s="1"/>
  <c r="Y1860" i="1"/>
  <c r="K1860" i="1"/>
  <c r="M1860" i="1" s="1"/>
  <c r="F1860" i="1"/>
  <c r="L1860" i="1" s="1"/>
  <c r="N1860" i="1" s="1"/>
  <c r="D1860" i="1"/>
  <c r="H1860" i="1" s="1"/>
  <c r="P1860" i="1" s="1"/>
  <c r="C1860" i="1"/>
  <c r="G1860" i="1" s="1"/>
  <c r="O1860" i="1" s="1"/>
  <c r="Y1859" i="1"/>
  <c r="K1859" i="1"/>
  <c r="M1859" i="1" s="1"/>
  <c r="F1859" i="1"/>
  <c r="L1859" i="1" s="1"/>
  <c r="N1859" i="1" s="1"/>
  <c r="D1859" i="1"/>
  <c r="H1859" i="1" s="1"/>
  <c r="P1859" i="1" s="1"/>
  <c r="C1859" i="1"/>
  <c r="G1859" i="1" s="1"/>
  <c r="O1859" i="1" s="1"/>
  <c r="Y1858" i="1"/>
  <c r="K1858" i="1"/>
  <c r="M1858" i="1" s="1"/>
  <c r="F1858" i="1"/>
  <c r="L1858" i="1" s="1"/>
  <c r="N1858" i="1" s="1"/>
  <c r="D1858" i="1"/>
  <c r="H1858" i="1" s="1"/>
  <c r="P1858" i="1" s="1"/>
  <c r="C1858" i="1"/>
  <c r="G1858" i="1" s="1"/>
  <c r="O1858" i="1" s="1"/>
  <c r="Y1857" i="1"/>
  <c r="K1857" i="1"/>
  <c r="M1857" i="1" s="1"/>
  <c r="F1857" i="1"/>
  <c r="L1857" i="1" s="1"/>
  <c r="N1857" i="1" s="1"/>
  <c r="D1857" i="1"/>
  <c r="H1857" i="1" s="1"/>
  <c r="P1857" i="1" s="1"/>
  <c r="C1857" i="1"/>
  <c r="G1857" i="1" s="1"/>
  <c r="O1857" i="1" s="1"/>
  <c r="Y1856" i="1"/>
  <c r="K1856" i="1"/>
  <c r="M1856" i="1" s="1"/>
  <c r="F1856" i="1"/>
  <c r="L1856" i="1" s="1"/>
  <c r="N1856" i="1" s="1"/>
  <c r="D1856" i="1"/>
  <c r="H1856" i="1" s="1"/>
  <c r="P1856" i="1" s="1"/>
  <c r="C1856" i="1"/>
  <c r="G1856" i="1" s="1"/>
  <c r="O1856" i="1" s="1"/>
  <c r="Y1855" i="1"/>
  <c r="K1855" i="1"/>
  <c r="M1855" i="1" s="1"/>
  <c r="F1855" i="1"/>
  <c r="L1855" i="1" s="1"/>
  <c r="N1855" i="1" s="1"/>
  <c r="D1855" i="1"/>
  <c r="H1855" i="1" s="1"/>
  <c r="P1855" i="1" s="1"/>
  <c r="C1855" i="1"/>
  <c r="G1855" i="1" s="1"/>
  <c r="O1855" i="1" s="1"/>
  <c r="Y1854" i="1"/>
  <c r="K1854" i="1"/>
  <c r="M1854" i="1" s="1"/>
  <c r="F1854" i="1"/>
  <c r="L1854" i="1" s="1"/>
  <c r="N1854" i="1" s="1"/>
  <c r="D1854" i="1"/>
  <c r="H1854" i="1" s="1"/>
  <c r="P1854" i="1" s="1"/>
  <c r="C1854" i="1"/>
  <c r="G1854" i="1" s="1"/>
  <c r="O1854" i="1" s="1"/>
  <c r="Y1853" i="1"/>
  <c r="K1853" i="1"/>
  <c r="M1853" i="1" s="1"/>
  <c r="F1853" i="1"/>
  <c r="L1853" i="1" s="1"/>
  <c r="N1853" i="1" s="1"/>
  <c r="D1853" i="1"/>
  <c r="H1853" i="1" s="1"/>
  <c r="P1853" i="1" s="1"/>
  <c r="C1853" i="1"/>
  <c r="G1853" i="1" s="1"/>
  <c r="O1853" i="1" s="1"/>
  <c r="Y1852" i="1"/>
  <c r="K1852" i="1"/>
  <c r="M1852" i="1" s="1"/>
  <c r="F1852" i="1"/>
  <c r="L1852" i="1" s="1"/>
  <c r="N1852" i="1" s="1"/>
  <c r="D1852" i="1"/>
  <c r="H1852" i="1" s="1"/>
  <c r="P1852" i="1" s="1"/>
  <c r="C1852" i="1"/>
  <c r="G1852" i="1" s="1"/>
  <c r="O1852" i="1" s="1"/>
  <c r="Y1851" i="1"/>
  <c r="K1851" i="1"/>
  <c r="M1851" i="1" s="1"/>
  <c r="F1851" i="1"/>
  <c r="L1851" i="1" s="1"/>
  <c r="N1851" i="1" s="1"/>
  <c r="D1851" i="1"/>
  <c r="H1851" i="1" s="1"/>
  <c r="P1851" i="1" s="1"/>
  <c r="C1851" i="1"/>
  <c r="G1851" i="1" s="1"/>
  <c r="O1851" i="1" s="1"/>
  <c r="Y1850" i="1"/>
  <c r="K1850" i="1"/>
  <c r="M1850" i="1" s="1"/>
  <c r="F1850" i="1"/>
  <c r="L1850" i="1" s="1"/>
  <c r="N1850" i="1" s="1"/>
  <c r="D1850" i="1"/>
  <c r="H1850" i="1" s="1"/>
  <c r="P1850" i="1" s="1"/>
  <c r="C1850" i="1"/>
  <c r="G1850" i="1" s="1"/>
  <c r="O1850" i="1" s="1"/>
  <c r="Y1849" i="1"/>
  <c r="K1849" i="1"/>
  <c r="M1849" i="1" s="1"/>
  <c r="F1849" i="1"/>
  <c r="L1849" i="1" s="1"/>
  <c r="N1849" i="1" s="1"/>
  <c r="D1849" i="1"/>
  <c r="H1849" i="1" s="1"/>
  <c r="P1849" i="1" s="1"/>
  <c r="C1849" i="1"/>
  <c r="G1849" i="1" s="1"/>
  <c r="O1849" i="1" s="1"/>
  <c r="Y1848" i="1"/>
  <c r="K1848" i="1"/>
  <c r="M1848" i="1" s="1"/>
  <c r="F1848" i="1"/>
  <c r="L1848" i="1" s="1"/>
  <c r="N1848" i="1" s="1"/>
  <c r="D1848" i="1"/>
  <c r="H1848" i="1" s="1"/>
  <c r="P1848" i="1" s="1"/>
  <c r="C1848" i="1"/>
  <c r="G1848" i="1" s="1"/>
  <c r="O1848" i="1" s="1"/>
  <c r="Y1847" i="1"/>
  <c r="K1847" i="1"/>
  <c r="M1847" i="1" s="1"/>
  <c r="F1847" i="1"/>
  <c r="L1847" i="1" s="1"/>
  <c r="N1847" i="1" s="1"/>
  <c r="D1847" i="1"/>
  <c r="H1847" i="1" s="1"/>
  <c r="P1847" i="1" s="1"/>
  <c r="C1847" i="1"/>
  <c r="G1847" i="1" s="1"/>
  <c r="O1847" i="1" s="1"/>
  <c r="Y1846" i="1"/>
  <c r="K1846" i="1"/>
  <c r="M1846" i="1" s="1"/>
  <c r="F1846" i="1"/>
  <c r="L1846" i="1" s="1"/>
  <c r="N1846" i="1" s="1"/>
  <c r="D1846" i="1"/>
  <c r="H1846" i="1" s="1"/>
  <c r="P1846" i="1" s="1"/>
  <c r="C1846" i="1"/>
  <c r="G1846" i="1" s="1"/>
  <c r="O1846" i="1" s="1"/>
  <c r="Y1845" i="1"/>
  <c r="K1845" i="1"/>
  <c r="M1845" i="1" s="1"/>
  <c r="F1845" i="1"/>
  <c r="L1845" i="1" s="1"/>
  <c r="N1845" i="1" s="1"/>
  <c r="D1845" i="1"/>
  <c r="H1845" i="1" s="1"/>
  <c r="P1845" i="1" s="1"/>
  <c r="C1845" i="1"/>
  <c r="G1845" i="1" s="1"/>
  <c r="O1845" i="1" s="1"/>
  <c r="Y1844" i="1"/>
  <c r="K1844" i="1"/>
  <c r="M1844" i="1" s="1"/>
  <c r="F1844" i="1"/>
  <c r="L1844" i="1" s="1"/>
  <c r="N1844" i="1" s="1"/>
  <c r="D1844" i="1"/>
  <c r="H1844" i="1" s="1"/>
  <c r="P1844" i="1" s="1"/>
  <c r="C1844" i="1"/>
  <c r="G1844" i="1" s="1"/>
  <c r="O1844" i="1" s="1"/>
  <c r="Y1843" i="1"/>
  <c r="K1843" i="1"/>
  <c r="M1843" i="1" s="1"/>
  <c r="F1843" i="1"/>
  <c r="L1843" i="1" s="1"/>
  <c r="N1843" i="1" s="1"/>
  <c r="D1843" i="1"/>
  <c r="H1843" i="1" s="1"/>
  <c r="P1843" i="1" s="1"/>
  <c r="C1843" i="1"/>
  <c r="G1843" i="1" s="1"/>
  <c r="O1843" i="1" s="1"/>
  <c r="Y1842" i="1"/>
  <c r="K1842" i="1"/>
  <c r="M1842" i="1" s="1"/>
  <c r="F1842" i="1"/>
  <c r="L1842" i="1" s="1"/>
  <c r="N1842" i="1" s="1"/>
  <c r="D1842" i="1"/>
  <c r="H1842" i="1" s="1"/>
  <c r="P1842" i="1" s="1"/>
  <c r="C1842" i="1"/>
  <c r="G1842" i="1" s="1"/>
  <c r="O1842" i="1" s="1"/>
  <c r="Y1841" i="1"/>
  <c r="K1841" i="1"/>
  <c r="M1841" i="1" s="1"/>
  <c r="F1841" i="1"/>
  <c r="L1841" i="1" s="1"/>
  <c r="N1841" i="1" s="1"/>
  <c r="D1841" i="1"/>
  <c r="H1841" i="1" s="1"/>
  <c r="P1841" i="1" s="1"/>
  <c r="C1841" i="1"/>
  <c r="G1841" i="1" s="1"/>
  <c r="O1841" i="1" s="1"/>
  <c r="Y1840" i="1"/>
  <c r="K1840" i="1"/>
  <c r="M1840" i="1" s="1"/>
  <c r="F1840" i="1"/>
  <c r="L1840" i="1" s="1"/>
  <c r="N1840" i="1" s="1"/>
  <c r="D1840" i="1"/>
  <c r="H1840" i="1" s="1"/>
  <c r="P1840" i="1" s="1"/>
  <c r="C1840" i="1"/>
  <c r="G1840" i="1" s="1"/>
  <c r="O1840" i="1" s="1"/>
  <c r="Y1839" i="1"/>
  <c r="K1839" i="1"/>
  <c r="M1839" i="1" s="1"/>
  <c r="F1839" i="1"/>
  <c r="L1839" i="1" s="1"/>
  <c r="N1839" i="1" s="1"/>
  <c r="D1839" i="1"/>
  <c r="H1839" i="1" s="1"/>
  <c r="P1839" i="1" s="1"/>
  <c r="C1839" i="1"/>
  <c r="G1839" i="1" s="1"/>
  <c r="O1839" i="1" s="1"/>
  <c r="Y1838" i="1"/>
  <c r="K1838" i="1"/>
  <c r="M1838" i="1" s="1"/>
  <c r="F1838" i="1"/>
  <c r="L1838" i="1" s="1"/>
  <c r="N1838" i="1" s="1"/>
  <c r="D1838" i="1"/>
  <c r="H1838" i="1" s="1"/>
  <c r="P1838" i="1" s="1"/>
  <c r="C1838" i="1"/>
  <c r="G1838" i="1" s="1"/>
  <c r="O1838" i="1" s="1"/>
  <c r="Y1837" i="1"/>
  <c r="K1837" i="1"/>
  <c r="M1837" i="1" s="1"/>
  <c r="F1837" i="1"/>
  <c r="L1837" i="1" s="1"/>
  <c r="N1837" i="1" s="1"/>
  <c r="D1837" i="1"/>
  <c r="H1837" i="1" s="1"/>
  <c r="P1837" i="1" s="1"/>
  <c r="C1837" i="1"/>
  <c r="G1837" i="1" s="1"/>
  <c r="O1837" i="1" s="1"/>
  <c r="Y1836" i="1"/>
  <c r="K1836" i="1"/>
  <c r="M1836" i="1" s="1"/>
  <c r="F1836" i="1"/>
  <c r="L1836" i="1" s="1"/>
  <c r="N1836" i="1" s="1"/>
  <c r="D1836" i="1"/>
  <c r="H1836" i="1" s="1"/>
  <c r="P1836" i="1" s="1"/>
  <c r="C1836" i="1"/>
  <c r="G1836" i="1" s="1"/>
  <c r="O1836" i="1" s="1"/>
  <c r="Y1835" i="1"/>
  <c r="K1835" i="1"/>
  <c r="M1835" i="1" s="1"/>
  <c r="F1835" i="1"/>
  <c r="L1835" i="1" s="1"/>
  <c r="N1835" i="1" s="1"/>
  <c r="D1835" i="1"/>
  <c r="H1835" i="1" s="1"/>
  <c r="P1835" i="1" s="1"/>
  <c r="C1835" i="1"/>
  <c r="G1835" i="1" s="1"/>
  <c r="O1835" i="1" s="1"/>
  <c r="Y1834" i="1"/>
  <c r="K1834" i="1"/>
  <c r="M1834" i="1" s="1"/>
  <c r="F1834" i="1"/>
  <c r="L1834" i="1" s="1"/>
  <c r="N1834" i="1" s="1"/>
  <c r="D1834" i="1"/>
  <c r="H1834" i="1" s="1"/>
  <c r="P1834" i="1" s="1"/>
  <c r="C1834" i="1"/>
  <c r="G1834" i="1" s="1"/>
  <c r="O1834" i="1" s="1"/>
  <c r="Y1833" i="1"/>
  <c r="K1833" i="1"/>
  <c r="M1833" i="1" s="1"/>
  <c r="F1833" i="1"/>
  <c r="L1833" i="1" s="1"/>
  <c r="N1833" i="1" s="1"/>
  <c r="D1833" i="1"/>
  <c r="H1833" i="1" s="1"/>
  <c r="P1833" i="1" s="1"/>
  <c r="C1833" i="1"/>
  <c r="G1833" i="1" s="1"/>
  <c r="O1833" i="1" s="1"/>
  <c r="Y1832" i="1"/>
  <c r="K1832" i="1"/>
  <c r="M1832" i="1" s="1"/>
  <c r="F1832" i="1"/>
  <c r="L1832" i="1" s="1"/>
  <c r="N1832" i="1" s="1"/>
  <c r="D1832" i="1"/>
  <c r="H1832" i="1" s="1"/>
  <c r="P1832" i="1" s="1"/>
  <c r="C1832" i="1"/>
  <c r="G1832" i="1" s="1"/>
  <c r="O1832" i="1" s="1"/>
  <c r="Y1831" i="1"/>
  <c r="K1831" i="1"/>
  <c r="M1831" i="1" s="1"/>
  <c r="F1831" i="1"/>
  <c r="L1831" i="1" s="1"/>
  <c r="N1831" i="1" s="1"/>
  <c r="D1831" i="1"/>
  <c r="H1831" i="1" s="1"/>
  <c r="P1831" i="1" s="1"/>
  <c r="C1831" i="1"/>
  <c r="G1831" i="1" s="1"/>
  <c r="O1831" i="1" s="1"/>
  <c r="Y1830" i="1"/>
  <c r="K1830" i="1"/>
  <c r="M1830" i="1" s="1"/>
  <c r="F1830" i="1"/>
  <c r="L1830" i="1" s="1"/>
  <c r="N1830" i="1" s="1"/>
  <c r="D1830" i="1"/>
  <c r="H1830" i="1" s="1"/>
  <c r="P1830" i="1" s="1"/>
  <c r="C1830" i="1"/>
  <c r="G1830" i="1" s="1"/>
  <c r="O1830" i="1" s="1"/>
  <c r="Y1829" i="1"/>
  <c r="K1829" i="1"/>
  <c r="M1829" i="1" s="1"/>
  <c r="F1829" i="1"/>
  <c r="L1829" i="1" s="1"/>
  <c r="N1829" i="1" s="1"/>
  <c r="D1829" i="1"/>
  <c r="H1829" i="1" s="1"/>
  <c r="P1829" i="1" s="1"/>
  <c r="C1829" i="1"/>
  <c r="G1829" i="1" s="1"/>
  <c r="O1829" i="1" s="1"/>
  <c r="Y1828" i="1"/>
  <c r="K1828" i="1"/>
  <c r="M1828" i="1" s="1"/>
  <c r="F1828" i="1"/>
  <c r="L1828" i="1" s="1"/>
  <c r="N1828" i="1" s="1"/>
  <c r="D1828" i="1"/>
  <c r="H1828" i="1" s="1"/>
  <c r="P1828" i="1" s="1"/>
  <c r="C1828" i="1"/>
  <c r="G1828" i="1" s="1"/>
  <c r="O1828" i="1" s="1"/>
  <c r="Y1827" i="1"/>
  <c r="K1827" i="1"/>
  <c r="M1827" i="1" s="1"/>
  <c r="F1827" i="1"/>
  <c r="L1827" i="1" s="1"/>
  <c r="N1827" i="1" s="1"/>
  <c r="D1827" i="1"/>
  <c r="H1827" i="1" s="1"/>
  <c r="P1827" i="1" s="1"/>
  <c r="C1827" i="1"/>
  <c r="G1827" i="1" s="1"/>
  <c r="O1827" i="1" s="1"/>
  <c r="Y1826" i="1"/>
  <c r="K1826" i="1"/>
  <c r="M1826" i="1" s="1"/>
  <c r="F1826" i="1"/>
  <c r="L1826" i="1" s="1"/>
  <c r="N1826" i="1" s="1"/>
  <c r="D1826" i="1"/>
  <c r="H1826" i="1" s="1"/>
  <c r="P1826" i="1" s="1"/>
  <c r="C1826" i="1"/>
  <c r="G1826" i="1" s="1"/>
  <c r="O1826" i="1" s="1"/>
  <c r="Y1825" i="1"/>
  <c r="K1825" i="1"/>
  <c r="M1825" i="1" s="1"/>
  <c r="F1825" i="1"/>
  <c r="L1825" i="1" s="1"/>
  <c r="N1825" i="1" s="1"/>
  <c r="D1825" i="1"/>
  <c r="H1825" i="1" s="1"/>
  <c r="P1825" i="1" s="1"/>
  <c r="C1825" i="1"/>
  <c r="G1825" i="1" s="1"/>
  <c r="O1825" i="1" s="1"/>
  <c r="Y1824" i="1"/>
  <c r="K1824" i="1"/>
  <c r="M1824" i="1" s="1"/>
  <c r="F1824" i="1"/>
  <c r="L1824" i="1" s="1"/>
  <c r="N1824" i="1" s="1"/>
  <c r="D1824" i="1"/>
  <c r="H1824" i="1" s="1"/>
  <c r="P1824" i="1" s="1"/>
  <c r="C1824" i="1"/>
  <c r="G1824" i="1" s="1"/>
  <c r="O1824" i="1" s="1"/>
  <c r="Y1823" i="1"/>
  <c r="K1823" i="1"/>
  <c r="M1823" i="1" s="1"/>
  <c r="F1823" i="1"/>
  <c r="L1823" i="1" s="1"/>
  <c r="N1823" i="1" s="1"/>
  <c r="D1823" i="1"/>
  <c r="H1823" i="1" s="1"/>
  <c r="P1823" i="1" s="1"/>
  <c r="C1823" i="1"/>
  <c r="G1823" i="1" s="1"/>
  <c r="O1823" i="1" s="1"/>
  <c r="Y1822" i="1"/>
  <c r="K1822" i="1"/>
  <c r="M1822" i="1" s="1"/>
  <c r="F1822" i="1"/>
  <c r="L1822" i="1" s="1"/>
  <c r="N1822" i="1" s="1"/>
  <c r="D1822" i="1"/>
  <c r="H1822" i="1" s="1"/>
  <c r="P1822" i="1" s="1"/>
  <c r="C1822" i="1"/>
  <c r="G1822" i="1" s="1"/>
  <c r="O1822" i="1" s="1"/>
  <c r="Y1821" i="1"/>
  <c r="K1821" i="1"/>
  <c r="M1821" i="1" s="1"/>
  <c r="F1821" i="1"/>
  <c r="L1821" i="1" s="1"/>
  <c r="N1821" i="1" s="1"/>
  <c r="D1821" i="1"/>
  <c r="H1821" i="1" s="1"/>
  <c r="P1821" i="1" s="1"/>
  <c r="C1821" i="1"/>
  <c r="G1821" i="1" s="1"/>
  <c r="O1821" i="1" s="1"/>
  <c r="Y1820" i="1"/>
  <c r="K1820" i="1"/>
  <c r="M1820" i="1" s="1"/>
  <c r="F1820" i="1"/>
  <c r="L1820" i="1" s="1"/>
  <c r="N1820" i="1" s="1"/>
  <c r="D1820" i="1"/>
  <c r="H1820" i="1" s="1"/>
  <c r="P1820" i="1" s="1"/>
  <c r="C1820" i="1"/>
  <c r="G1820" i="1" s="1"/>
  <c r="O1820" i="1" s="1"/>
  <c r="Y1819" i="1"/>
  <c r="K1819" i="1"/>
  <c r="M1819" i="1" s="1"/>
  <c r="F1819" i="1"/>
  <c r="L1819" i="1" s="1"/>
  <c r="N1819" i="1" s="1"/>
  <c r="D1819" i="1"/>
  <c r="H1819" i="1" s="1"/>
  <c r="P1819" i="1" s="1"/>
  <c r="C1819" i="1"/>
  <c r="G1819" i="1" s="1"/>
  <c r="O1819" i="1" s="1"/>
  <c r="Y1818" i="1"/>
  <c r="K1818" i="1"/>
  <c r="M1818" i="1" s="1"/>
  <c r="F1818" i="1"/>
  <c r="L1818" i="1" s="1"/>
  <c r="N1818" i="1" s="1"/>
  <c r="D1818" i="1"/>
  <c r="H1818" i="1" s="1"/>
  <c r="P1818" i="1" s="1"/>
  <c r="C1818" i="1"/>
  <c r="G1818" i="1" s="1"/>
  <c r="O1818" i="1" s="1"/>
  <c r="Y1817" i="1"/>
  <c r="K1817" i="1"/>
  <c r="M1817" i="1" s="1"/>
  <c r="F1817" i="1"/>
  <c r="L1817" i="1" s="1"/>
  <c r="N1817" i="1" s="1"/>
  <c r="D1817" i="1"/>
  <c r="H1817" i="1" s="1"/>
  <c r="P1817" i="1" s="1"/>
  <c r="C1817" i="1"/>
  <c r="G1817" i="1" s="1"/>
  <c r="O1817" i="1" s="1"/>
  <c r="Y1816" i="1"/>
  <c r="K1816" i="1"/>
  <c r="M1816" i="1" s="1"/>
  <c r="F1816" i="1"/>
  <c r="L1816" i="1" s="1"/>
  <c r="N1816" i="1" s="1"/>
  <c r="D1816" i="1"/>
  <c r="H1816" i="1" s="1"/>
  <c r="P1816" i="1" s="1"/>
  <c r="C1816" i="1"/>
  <c r="G1816" i="1" s="1"/>
  <c r="O1816" i="1" s="1"/>
  <c r="Y1815" i="1"/>
  <c r="K1815" i="1"/>
  <c r="M1815" i="1" s="1"/>
  <c r="F1815" i="1"/>
  <c r="L1815" i="1" s="1"/>
  <c r="N1815" i="1" s="1"/>
  <c r="D1815" i="1"/>
  <c r="H1815" i="1" s="1"/>
  <c r="P1815" i="1" s="1"/>
  <c r="C1815" i="1"/>
  <c r="G1815" i="1" s="1"/>
  <c r="O1815" i="1" s="1"/>
  <c r="Y1814" i="1"/>
  <c r="K1814" i="1"/>
  <c r="M1814" i="1" s="1"/>
  <c r="F1814" i="1"/>
  <c r="L1814" i="1" s="1"/>
  <c r="N1814" i="1" s="1"/>
  <c r="D1814" i="1"/>
  <c r="H1814" i="1" s="1"/>
  <c r="P1814" i="1" s="1"/>
  <c r="C1814" i="1"/>
  <c r="G1814" i="1" s="1"/>
  <c r="O1814" i="1" s="1"/>
  <c r="Y1813" i="1"/>
  <c r="K1813" i="1"/>
  <c r="M1813" i="1" s="1"/>
  <c r="F1813" i="1"/>
  <c r="L1813" i="1" s="1"/>
  <c r="N1813" i="1" s="1"/>
  <c r="D1813" i="1"/>
  <c r="H1813" i="1" s="1"/>
  <c r="P1813" i="1" s="1"/>
  <c r="C1813" i="1"/>
  <c r="G1813" i="1" s="1"/>
  <c r="O1813" i="1" s="1"/>
  <c r="Y1812" i="1"/>
  <c r="K1812" i="1"/>
  <c r="M1812" i="1" s="1"/>
  <c r="F1812" i="1"/>
  <c r="L1812" i="1" s="1"/>
  <c r="N1812" i="1" s="1"/>
  <c r="D1812" i="1"/>
  <c r="H1812" i="1" s="1"/>
  <c r="P1812" i="1" s="1"/>
  <c r="C1812" i="1"/>
  <c r="G1812" i="1" s="1"/>
  <c r="O1812" i="1" s="1"/>
  <c r="Y1811" i="1"/>
  <c r="K1811" i="1"/>
  <c r="M1811" i="1" s="1"/>
  <c r="F1811" i="1"/>
  <c r="L1811" i="1" s="1"/>
  <c r="N1811" i="1" s="1"/>
  <c r="D1811" i="1"/>
  <c r="H1811" i="1" s="1"/>
  <c r="P1811" i="1" s="1"/>
  <c r="C1811" i="1"/>
  <c r="G1811" i="1" s="1"/>
  <c r="O1811" i="1" s="1"/>
  <c r="Y1810" i="1"/>
  <c r="K1810" i="1"/>
  <c r="M1810" i="1" s="1"/>
  <c r="F1810" i="1"/>
  <c r="L1810" i="1" s="1"/>
  <c r="N1810" i="1" s="1"/>
  <c r="D1810" i="1"/>
  <c r="H1810" i="1" s="1"/>
  <c r="P1810" i="1" s="1"/>
  <c r="C1810" i="1"/>
  <c r="G1810" i="1" s="1"/>
  <c r="O1810" i="1" s="1"/>
  <c r="Y1809" i="1"/>
  <c r="K1809" i="1"/>
  <c r="M1809" i="1" s="1"/>
  <c r="F1809" i="1"/>
  <c r="L1809" i="1" s="1"/>
  <c r="N1809" i="1" s="1"/>
  <c r="D1809" i="1"/>
  <c r="H1809" i="1" s="1"/>
  <c r="P1809" i="1" s="1"/>
  <c r="C1809" i="1"/>
  <c r="G1809" i="1" s="1"/>
  <c r="O1809" i="1" s="1"/>
  <c r="Y1808" i="1"/>
  <c r="K1808" i="1"/>
  <c r="M1808" i="1" s="1"/>
  <c r="F1808" i="1"/>
  <c r="L1808" i="1" s="1"/>
  <c r="N1808" i="1" s="1"/>
  <c r="D1808" i="1"/>
  <c r="H1808" i="1" s="1"/>
  <c r="P1808" i="1" s="1"/>
  <c r="C1808" i="1"/>
  <c r="G1808" i="1" s="1"/>
  <c r="O1808" i="1" s="1"/>
  <c r="Y1807" i="1"/>
  <c r="K1807" i="1"/>
  <c r="M1807" i="1" s="1"/>
  <c r="F1807" i="1"/>
  <c r="L1807" i="1" s="1"/>
  <c r="N1807" i="1" s="1"/>
  <c r="D1807" i="1"/>
  <c r="H1807" i="1" s="1"/>
  <c r="P1807" i="1" s="1"/>
  <c r="C1807" i="1"/>
  <c r="G1807" i="1" s="1"/>
  <c r="O1807" i="1" s="1"/>
  <c r="Y1806" i="1"/>
  <c r="K1806" i="1"/>
  <c r="M1806" i="1" s="1"/>
  <c r="F1806" i="1"/>
  <c r="L1806" i="1" s="1"/>
  <c r="N1806" i="1" s="1"/>
  <c r="D1806" i="1"/>
  <c r="H1806" i="1" s="1"/>
  <c r="P1806" i="1" s="1"/>
  <c r="C1806" i="1"/>
  <c r="G1806" i="1" s="1"/>
  <c r="O1806" i="1" s="1"/>
  <c r="Y1805" i="1"/>
  <c r="K1805" i="1"/>
  <c r="M1805" i="1" s="1"/>
  <c r="F1805" i="1"/>
  <c r="L1805" i="1" s="1"/>
  <c r="N1805" i="1" s="1"/>
  <c r="D1805" i="1"/>
  <c r="H1805" i="1" s="1"/>
  <c r="P1805" i="1" s="1"/>
  <c r="C1805" i="1"/>
  <c r="G1805" i="1" s="1"/>
  <c r="O1805" i="1" s="1"/>
  <c r="Y1804" i="1"/>
  <c r="K1804" i="1"/>
  <c r="M1804" i="1" s="1"/>
  <c r="F1804" i="1"/>
  <c r="L1804" i="1" s="1"/>
  <c r="N1804" i="1" s="1"/>
  <c r="D1804" i="1"/>
  <c r="H1804" i="1" s="1"/>
  <c r="P1804" i="1" s="1"/>
  <c r="C1804" i="1"/>
  <c r="G1804" i="1" s="1"/>
  <c r="O1804" i="1" s="1"/>
  <c r="Y1803" i="1"/>
  <c r="K1803" i="1"/>
  <c r="M1803" i="1" s="1"/>
  <c r="F1803" i="1"/>
  <c r="L1803" i="1" s="1"/>
  <c r="N1803" i="1" s="1"/>
  <c r="D1803" i="1"/>
  <c r="H1803" i="1" s="1"/>
  <c r="P1803" i="1" s="1"/>
  <c r="C1803" i="1"/>
  <c r="G1803" i="1" s="1"/>
  <c r="O1803" i="1" s="1"/>
  <c r="Y1802" i="1"/>
  <c r="K1802" i="1"/>
  <c r="M1802" i="1" s="1"/>
  <c r="F1802" i="1"/>
  <c r="L1802" i="1" s="1"/>
  <c r="N1802" i="1" s="1"/>
  <c r="D1802" i="1"/>
  <c r="H1802" i="1" s="1"/>
  <c r="P1802" i="1" s="1"/>
  <c r="C1802" i="1"/>
  <c r="G1802" i="1" s="1"/>
  <c r="O1802" i="1" s="1"/>
  <c r="Y1801" i="1"/>
  <c r="K1801" i="1"/>
  <c r="M1801" i="1" s="1"/>
  <c r="F1801" i="1"/>
  <c r="L1801" i="1" s="1"/>
  <c r="N1801" i="1" s="1"/>
  <c r="D1801" i="1"/>
  <c r="H1801" i="1" s="1"/>
  <c r="P1801" i="1" s="1"/>
  <c r="C1801" i="1"/>
  <c r="G1801" i="1" s="1"/>
  <c r="O1801" i="1" s="1"/>
  <c r="Y1800" i="1"/>
  <c r="K1800" i="1"/>
  <c r="M1800" i="1" s="1"/>
  <c r="F1800" i="1"/>
  <c r="L1800" i="1" s="1"/>
  <c r="N1800" i="1" s="1"/>
  <c r="D1800" i="1"/>
  <c r="H1800" i="1" s="1"/>
  <c r="P1800" i="1" s="1"/>
  <c r="C1800" i="1"/>
  <c r="G1800" i="1" s="1"/>
  <c r="O1800" i="1" s="1"/>
  <c r="Y1799" i="1"/>
  <c r="K1799" i="1"/>
  <c r="M1799" i="1" s="1"/>
  <c r="F1799" i="1"/>
  <c r="L1799" i="1" s="1"/>
  <c r="N1799" i="1" s="1"/>
  <c r="D1799" i="1"/>
  <c r="H1799" i="1" s="1"/>
  <c r="P1799" i="1" s="1"/>
  <c r="C1799" i="1"/>
  <c r="G1799" i="1" s="1"/>
  <c r="O1799" i="1" s="1"/>
  <c r="Y1798" i="1"/>
  <c r="K1798" i="1"/>
  <c r="M1798" i="1" s="1"/>
  <c r="F1798" i="1"/>
  <c r="L1798" i="1" s="1"/>
  <c r="N1798" i="1" s="1"/>
  <c r="D1798" i="1"/>
  <c r="H1798" i="1" s="1"/>
  <c r="P1798" i="1" s="1"/>
  <c r="C1798" i="1"/>
  <c r="G1798" i="1" s="1"/>
  <c r="O1798" i="1" s="1"/>
  <c r="Y1797" i="1"/>
  <c r="K1797" i="1"/>
  <c r="M1797" i="1" s="1"/>
  <c r="F1797" i="1"/>
  <c r="L1797" i="1" s="1"/>
  <c r="N1797" i="1" s="1"/>
  <c r="D1797" i="1"/>
  <c r="H1797" i="1" s="1"/>
  <c r="P1797" i="1" s="1"/>
  <c r="C1797" i="1"/>
  <c r="G1797" i="1" s="1"/>
  <c r="O1797" i="1" s="1"/>
  <c r="Y1796" i="1"/>
  <c r="K1796" i="1"/>
  <c r="M1796" i="1" s="1"/>
  <c r="F1796" i="1"/>
  <c r="L1796" i="1" s="1"/>
  <c r="N1796" i="1" s="1"/>
  <c r="D1796" i="1"/>
  <c r="H1796" i="1" s="1"/>
  <c r="P1796" i="1" s="1"/>
  <c r="C1796" i="1"/>
  <c r="G1796" i="1" s="1"/>
  <c r="O1796" i="1" s="1"/>
  <c r="Y1795" i="1"/>
  <c r="K1795" i="1"/>
  <c r="M1795" i="1" s="1"/>
  <c r="F1795" i="1"/>
  <c r="L1795" i="1" s="1"/>
  <c r="N1795" i="1" s="1"/>
  <c r="D1795" i="1"/>
  <c r="H1795" i="1" s="1"/>
  <c r="P1795" i="1" s="1"/>
  <c r="C1795" i="1"/>
  <c r="G1795" i="1" s="1"/>
  <c r="O1795" i="1" s="1"/>
  <c r="Y1794" i="1"/>
  <c r="K1794" i="1"/>
  <c r="M1794" i="1" s="1"/>
  <c r="F1794" i="1"/>
  <c r="L1794" i="1" s="1"/>
  <c r="N1794" i="1" s="1"/>
  <c r="D1794" i="1"/>
  <c r="H1794" i="1" s="1"/>
  <c r="P1794" i="1" s="1"/>
  <c r="C1794" i="1"/>
  <c r="G1794" i="1" s="1"/>
  <c r="O1794" i="1" s="1"/>
  <c r="Y1793" i="1"/>
  <c r="K1793" i="1"/>
  <c r="M1793" i="1" s="1"/>
  <c r="F1793" i="1"/>
  <c r="L1793" i="1" s="1"/>
  <c r="N1793" i="1" s="1"/>
  <c r="D1793" i="1"/>
  <c r="H1793" i="1" s="1"/>
  <c r="P1793" i="1" s="1"/>
  <c r="C1793" i="1"/>
  <c r="G1793" i="1" s="1"/>
  <c r="O1793" i="1" s="1"/>
  <c r="Y1792" i="1"/>
  <c r="K1792" i="1"/>
  <c r="M1792" i="1" s="1"/>
  <c r="F1792" i="1"/>
  <c r="L1792" i="1" s="1"/>
  <c r="N1792" i="1" s="1"/>
  <c r="D1792" i="1"/>
  <c r="H1792" i="1" s="1"/>
  <c r="P1792" i="1" s="1"/>
  <c r="C1792" i="1"/>
  <c r="G1792" i="1" s="1"/>
  <c r="O1792" i="1" s="1"/>
  <c r="Y1791" i="1"/>
  <c r="K1791" i="1"/>
  <c r="M1791" i="1" s="1"/>
  <c r="F1791" i="1"/>
  <c r="L1791" i="1" s="1"/>
  <c r="N1791" i="1" s="1"/>
  <c r="D1791" i="1"/>
  <c r="H1791" i="1" s="1"/>
  <c r="P1791" i="1" s="1"/>
  <c r="C1791" i="1"/>
  <c r="G1791" i="1" s="1"/>
  <c r="O1791" i="1" s="1"/>
  <c r="Y1790" i="1"/>
  <c r="K1790" i="1"/>
  <c r="M1790" i="1" s="1"/>
  <c r="F1790" i="1"/>
  <c r="L1790" i="1" s="1"/>
  <c r="N1790" i="1" s="1"/>
  <c r="D1790" i="1"/>
  <c r="H1790" i="1" s="1"/>
  <c r="P1790" i="1" s="1"/>
  <c r="C1790" i="1"/>
  <c r="G1790" i="1" s="1"/>
  <c r="O1790" i="1" s="1"/>
  <c r="Y1789" i="1"/>
  <c r="K1789" i="1"/>
  <c r="M1789" i="1" s="1"/>
  <c r="F1789" i="1"/>
  <c r="L1789" i="1" s="1"/>
  <c r="N1789" i="1" s="1"/>
  <c r="D1789" i="1"/>
  <c r="H1789" i="1" s="1"/>
  <c r="P1789" i="1" s="1"/>
  <c r="C1789" i="1"/>
  <c r="G1789" i="1" s="1"/>
  <c r="O1789" i="1" s="1"/>
  <c r="Y1788" i="1"/>
  <c r="K1788" i="1"/>
  <c r="M1788" i="1" s="1"/>
  <c r="F1788" i="1"/>
  <c r="L1788" i="1" s="1"/>
  <c r="N1788" i="1" s="1"/>
  <c r="D1788" i="1"/>
  <c r="H1788" i="1" s="1"/>
  <c r="P1788" i="1" s="1"/>
  <c r="C1788" i="1"/>
  <c r="G1788" i="1" s="1"/>
  <c r="O1788" i="1" s="1"/>
  <c r="Y1787" i="1"/>
  <c r="K1787" i="1"/>
  <c r="M1787" i="1" s="1"/>
  <c r="F1787" i="1"/>
  <c r="L1787" i="1" s="1"/>
  <c r="N1787" i="1" s="1"/>
  <c r="D1787" i="1"/>
  <c r="H1787" i="1" s="1"/>
  <c r="P1787" i="1" s="1"/>
  <c r="C1787" i="1"/>
  <c r="G1787" i="1" s="1"/>
  <c r="O1787" i="1" s="1"/>
  <c r="Y1786" i="1"/>
  <c r="K1786" i="1"/>
  <c r="M1786" i="1" s="1"/>
  <c r="F1786" i="1"/>
  <c r="L1786" i="1" s="1"/>
  <c r="N1786" i="1" s="1"/>
  <c r="D1786" i="1"/>
  <c r="H1786" i="1" s="1"/>
  <c r="P1786" i="1" s="1"/>
  <c r="C1786" i="1"/>
  <c r="G1786" i="1" s="1"/>
  <c r="O1786" i="1" s="1"/>
  <c r="Y1785" i="1"/>
  <c r="K1785" i="1"/>
  <c r="M1785" i="1" s="1"/>
  <c r="F1785" i="1"/>
  <c r="L1785" i="1" s="1"/>
  <c r="N1785" i="1" s="1"/>
  <c r="D1785" i="1"/>
  <c r="H1785" i="1" s="1"/>
  <c r="P1785" i="1" s="1"/>
  <c r="C1785" i="1"/>
  <c r="G1785" i="1" s="1"/>
  <c r="O1785" i="1" s="1"/>
  <c r="Y1784" i="1"/>
  <c r="K1784" i="1"/>
  <c r="M1784" i="1" s="1"/>
  <c r="F1784" i="1"/>
  <c r="L1784" i="1" s="1"/>
  <c r="N1784" i="1" s="1"/>
  <c r="D1784" i="1"/>
  <c r="H1784" i="1" s="1"/>
  <c r="P1784" i="1" s="1"/>
  <c r="C1784" i="1"/>
  <c r="G1784" i="1" s="1"/>
  <c r="O1784" i="1" s="1"/>
  <c r="Y1783" i="1"/>
  <c r="K1783" i="1"/>
  <c r="M1783" i="1" s="1"/>
  <c r="F1783" i="1"/>
  <c r="L1783" i="1" s="1"/>
  <c r="N1783" i="1" s="1"/>
  <c r="D1783" i="1"/>
  <c r="H1783" i="1" s="1"/>
  <c r="P1783" i="1" s="1"/>
  <c r="C1783" i="1"/>
  <c r="G1783" i="1" s="1"/>
  <c r="O1783" i="1" s="1"/>
  <c r="Y1782" i="1"/>
  <c r="K1782" i="1"/>
  <c r="M1782" i="1" s="1"/>
  <c r="F1782" i="1"/>
  <c r="L1782" i="1" s="1"/>
  <c r="N1782" i="1" s="1"/>
  <c r="D1782" i="1"/>
  <c r="H1782" i="1" s="1"/>
  <c r="P1782" i="1" s="1"/>
  <c r="C1782" i="1"/>
  <c r="G1782" i="1" s="1"/>
  <c r="O1782" i="1" s="1"/>
  <c r="Y1781" i="1"/>
  <c r="K1781" i="1"/>
  <c r="M1781" i="1" s="1"/>
  <c r="F1781" i="1"/>
  <c r="L1781" i="1" s="1"/>
  <c r="N1781" i="1" s="1"/>
  <c r="D1781" i="1"/>
  <c r="H1781" i="1" s="1"/>
  <c r="P1781" i="1" s="1"/>
  <c r="C1781" i="1"/>
  <c r="G1781" i="1" s="1"/>
  <c r="O1781" i="1" s="1"/>
  <c r="Y1780" i="1"/>
  <c r="K1780" i="1"/>
  <c r="M1780" i="1" s="1"/>
  <c r="F1780" i="1"/>
  <c r="L1780" i="1" s="1"/>
  <c r="N1780" i="1" s="1"/>
  <c r="D1780" i="1"/>
  <c r="H1780" i="1" s="1"/>
  <c r="P1780" i="1" s="1"/>
  <c r="C1780" i="1"/>
  <c r="G1780" i="1" s="1"/>
  <c r="O1780" i="1" s="1"/>
  <c r="Y1779" i="1"/>
  <c r="O1779" i="1"/>
  <c r="K1779" i="1"/>
  <c r="M1779" i="1" s="1"/>
  <c r="G1779" i="1"/>
  <c r="F1779" i="1"/>
  <c r="L1779" i="1" s="1"/>
  <c r="N1779" i="1" s="1"/>
  <c r="D1779" i="1"/>
  <c r="H1779" i="1" s="1"/>
  <c r="P1779" i="1" s="1"/>
  <c r="C1779" i="1"/>
  <c r="Y1778" i="1"/>
  <c r="O1778" i="1"/>
  <c r="K1778" i="1"/>
  <c r="M1778" i="1" s="1"/>
  <c r="G1778" i="1"/>
  <c r="F1778" i="1"/>
  <c r="L1778" i="1" s="1"/>
  <c r="N1778" i="1" s="1"/>
  <c r="D1778" i="1"/>
  <c r="H1778" i="1" s="1"/>
  <c r="P1778" i="1" s="1"/>
  <c r="C1778" i="1"/>
  <c r="Y1777" i="1"/>
  <c r="O1777" i="1"/>
  <c r="K1777" i="1"/>
  <c r="M1777" i="1" s="1"/>
  <c r="G1777" i="1"/>
  <c r="F1777" i="1"/>
  <c r="L1777" i="1" s="1"/>
  <c r="N1777" i="1" s="1"/>
  <c r="D1777" i="1"/>
  <c r="H1777" i="1" s="1"/>
  <c r="P1777" i="1" s="1"/>
  <c r="C1777" i="1"/>
  <c r="Y1776" i="1"/>
  <c r="O1776" i="1"/>
  <c r="K1776" i="1"/>
  <c r="M1776" i="1" s="1"/>
  <c r="G1776" i="1"/>
  <c r="F1776" i="1"/>
  <c r="L1776" i="1" s="1"/>
  <c r="N1776" i="1" s="1"/>
  <c r="D1776" i="1"/>
  <c r="H1776" i="1" s="1"/>
  <c r="P1776" i="1" s="1"/>
  <c r="C1776" i="1"/>
  <c r="Y1775" i="1"/>
  <c r="O1775" i="1"/>
  <c r="K1775" i="1"/>
  <c r="M1775" i="1" s="1"/>
  <c r="G1775" i="1"/>
  <c r="F1775" i="1"/>
  <c r="L1775" i="1" s="1"/>
  <c r="N1775" i="1" s="1"/>
  <c r="D1775" i="1"/>
  <c r="H1775" i="1" s="1"/>
  <c r="P1775" i="1" s="1"/>
  <c r="C1775" i="1"/>
  <c r="Y1774" i="1"/>
  <c r="O1774" i="1"/>
  <c r="K1774" i="1"/>
  <c r="M1774" i="1" s="1"/>
  <c r="G1774" i="1"/>
  <c r="F1774" i="1"/>
  <c r="L1774" i="1" s="1"/>
  <c r="N1774" i="1" s="1"/>
  <c r="D1774" i="1"/>
  <c r="H1774" i="1" s="1"/>
  <c r="P1774" i="1" s="1"/>
  <c r="C1774" i="1"/>
  <c r="Y1773" i="1"/>
  <c r="O1773" i="1"/>
  <c r="K1773" i="1"/>
  <c r="M1773" i="1" s="1"/>
  <c r="G1773" i="1"/>
  <c r="F1773" i="1"/>
  <c r="L1773" i="1" s="1"/>
  <c r="N1773" i="1" s="1"/>
  <c r="D1773" i="1"/>
  <c r="H1773" i="1" s="1"/>
  <c r="P1773" i="1" s="1"/>
  <c r="C1773" i="1"/>
  <c r="Y1772" i="1"/>
  <c r="O1772" i="1"/>
  <c r="K1772" i="1"/>
  <c r="M1772" i="1" s="1"/>
  <c r="G1772" i="1"/>
  <c r="F1772" i="1"/>
  <c r="L1772" i="1" s="1"/>
  <c r="N1772" i="1" s="1"/>
  <c r="D1772" i="1"/>
  <c r="H1772" i="1" s="1"/>
  <c r="P1772" i="1" s="1"/>
  <c r="C1772" i="1"/>
  <c r="Y1771" i="1"/>
  <c r="O1771" i="1"/>
  <c r="K1771" i="1"/>
  <c r="M1771" i="1" s="1"/>
  <c r="G1771" i="1"/>
  <c r="F1771" i="1"/>
  <c r="L1771" i="1" s="1"/>
  <c r="N1771" i="1" s="1"/>
  <c r="D1771" i="1"/>
  <c r="H1771" i="1" s="1"/>
  <c r="P1771" i="1" s="1"/>
  <c r="C1771" i="1"/>
  <c r="Y1770" i="1"/>
  <c r="O1770" i="1"/>
  <c r="K1770" i="1"/>
  <c r="M1770" i="1" s="1"/>
  <c r="G1770" i="1"/>
  <c r="F1770" i="1"/>
  <c r="L1770" i="1" s="1"/>
  <c r="N1770" i="1" s="1"/>
  <c r="D1770" i="1"/>
  <c r="H1770" i="1" s="1"/>
  <c r="P1770" i="1" s="1"/>
  <c r="C1770" i="1"/>
  <c r="Y1769" i="1"/>
  <c r="O1769" i="1"/>
  <c r="K1769" i="1"/>
  <c r="M1769" i="1" s="1"/>
  <c r="G1769" i="1"/>
  <c r="F1769" i="1"/>
  <c r="L1769" i="1" s="1"/>
  <c r="N1769" i="1" s="1"/>
  <c r="D1769" i="1"/>
  <c r="H1769" i="1" s="1"/>
  <c r="P1769" i="1" s="1"/>
  <c r="C1769" i="1"/>
  <c r="Y1768" i="1"/>
  <c r="O1768" i="1"/>
  <c r="K1768" i="1"/>
  <c r="M1768" i="1" s="1"/>
  <c r="G1768" i="1"/>
  <c r="F1768" i="1"/>
  <c r="L1768" i="1" s="1"/>
  <c r="N1768" i="1" s="1"/>
  <c r="D1768" i="1"/>
  <c r="H1768" i="1" s="1"/>
  <c r="P1768" i="1" s="1"/>
  <c r="C1768" i="1"/>
  <c r="Y1767" i="1"/>
  <c r="O1767" i="1"/>
  <c r="K1767" i="1"/>
  <c r="M1767" i="1" s="1"/>
  <c r="G1767" i="1"/>
  <c r="F1767" i="1"/>
  <c r="L1767" i="1" s="1"/>
  <c r="N1767" i="1" s="1"/>
  <c r="D1767" i="1"/>
  <c r="H1767" i="1" s="1"/>
  <c r="P1767" i="1" s="1"/>
  <c r="C1767" i="1"/>
  <c r="Y1766" i="1"/>
  <c r="O1766" i="1"/>
  <c r="K1766" i="1"/>
  <c r="M1766" i="1" s="1"/>
  <c r="G1766" i="1"/>
  <c r="F1766" i="1"/>
  <c r="L1766" i="1" s="1"/>
  <c r="N1766" i="1" s="1"/>
  <c r="D1766" i="1"/>
  <c r="H1766" i="1" s="1"/>
  <c r="P1766" i="1" s="1"/>
  <c r="C1766" i="1"/>
  <c r="Y1765" i="1"/>
  <c r="O1765" i="1"/>
  <c r="K1765" i="1"/>
  <c r="M1765" i="1" s="1"/>
  <c r="G1765" i="1"/>
  <c r="F1765" i="1"/>
  <c r="L1765" i="1" s="1"/>
  <c r="N1765" i="1" s="1"/>
  <c r="D1765" i="1"/>
  <c r="H1765" i="1" s="1"/>
  <c r="P1765" i="1" s="1"/>
  <c r="C1765" i="1"/>
  <c r="Y1764" i="1"/>
  <c r="O1764" i="1"/>
  <c r="K1764" i="1"/>
  <c r="M1764" i="1" s="1"/>
  <c r="G1764" i="1"/>
  <c r="F1764" i="1"/>
  <c r="L1764" i="1" s="1"/>
  <c r="N1764" i="1" s="1"/>
  <c r="D1764" i="1"/>
  <c r="H1764" i="1" s="1"/>
  <c r="P1764" i="1" s="1"/>
  <c r="C1764" i="1"/>
  <c r="Y1763" i="1"/>
  <c r="O1763" i="1"/>
  <c r="K1763" i="1"/>
  <c r="M1763" i="1" s="1"/>
  <c r="G1763" i="1"/>
  <c r="F1763" i="1"/>
  <c r="L1763" i="1" s="1"/>
  <c r="N1763" i="1" s="1"/>
  <c r="D1763" i="1"/>
  <c r="H1763" i="1" s="1"/>
  <c r="P1763" i="1" s="1"/>
  <c r="C1763" i="1"/>
  <c r="Y1762" i="1"/>
  <c r="O1762" i="1"/>
  <c r="K1762" i="1"/>
  <c r="M1762" i="1" s="1"/>
  <c r="G1762" i="1"/>
  <c r="F1762" i="1"/>
  <c r="L1762" i="1" s="1"/>
  <c r="N1762" i="1" s="1"/>
  <c r="D1762" i="1"/>
  <c r="H1762" i="1" s="1"/>
  <c r="P1762" i="1" s="1"/>
  <c r="C1762" i="1"/>
  <c r="Y1761" i="1"/>
  <c r="O1761" i="1"/>
  <c r="K1761" i="1"/>
  <c r="M1761" i="1" s="1"/>
  <c r="G1761" i="1"/>
  <c r="F1761" i="1"/>
  <c r="L1761" i="1" s="1"/>
  <c r="N1761" i="1" s="1"/>
  <c r="D1761" i="1"/>
  <c r="H1761" i="1" s="1"/>
  <c r="P1761" i="1" s="1"/>
  <c r="C1761" i="1"/>
  <c r="Y1760" i="1"/>
  <c r="O1760" i="1"/>
  <c r="K1760" i="1"/>
  <c r="M1760" i="1" s="1"/>
  <c r="G1760" i="1"/>
  <c r="F1760" i="1"/>
  <c r="L1760" i="1" s="1"/>
  <c r="N1760" i="1" s="1"/>
  <c r="D1760" i="1"/>
  <c r="H1760" i="1" s="1"/>
  <c r="P1760" i="1" s="1"/>
  <c r="C1760" i="1"/>
  <c r="Y1759" i="1"/>
  <c r="O1759" i="1"/>
  <c r="K1759" i="1"/>
  <c r="M1759" i="1" s="1"/>
  <c r="G1759" i="1"/>
  <c r="F1759" i="1"/>
  <c r="L1759" i="1" s="1"/>
  <c r="N1759" i="1" s="1"/>
  <c r="D1759" i="1"/>
  <c r="H1759" i="1" s="1"/>
  <c r="P1759" i="1" s="1"/>
  <c r="C1759" i="1"/>
  <c r="Y1758" i="1"/>
  <c r="O1758" i="1"/>
  <c r="K1758" i="1"/>
  <c r="M1758" i="1" s="1"/>
  <c r="G1758" i="1"/>
  <c r="F1758" i="1"/>
  <c r="L1758" i="1" s="1"/>
  <c r="N1758" i="1" s="1"/>
  <c r="D1758" i="1"/>
  <c r="H1758" i="1" s="1"/>
  <c r="P1758" i="1" s="1"/>
  <c r="C1758" i="1"/>
  <c r="Y1757" i="1"/>
  <c r="O1757" i="1"/>
  <c r="K1757" i="1"/>
  <c r="M1757" i="1" s="1"/>
  <c r="G1757" i="1"/>
  <c r="F1757" i="1"/>
  <c r="L1757" i="1" s="1"/>
  <c r="N1757" i="1" s="1"/>
  <c r="D1757" i="1"/>
  <c r="H1757" i="1" s="1"/>
  <c r="P1757" i="1" s="1"/>
  <c r="C1757" i="1"/>
  <c r="Y1756" i="1"/>
  <c r="O1756" i="1"/>
  <c r="K1756" i="1"/>
  <c r="M1756" i="1" s="1"/>
  <c r="G1756" i="1"/>
  <c r="F1756" i="1"/>
  <c r="L1756" i="1" s="1"/>
  <c r="N1756" i="1" s="1"/>
  <c r="D1756" i="1"/>
  <c r="H1756" i="1" s="1"/>
  <c r="P1756" i="1" s="1"/>
  <c r="C1756" i="1"/>
  <c r="Y1755" i="1"/>
  <c r="O1755" i="1"/>
  <c r="K1755" i="1"/>
  <c r="M1755" i="1" s="1"/>
  <c r="G1755" i="1"/>
  <c r="F1755" i="1"/>
  <c r="L1755" i="1" s="1"/>
  <c r="N1755" i="1" s="1"/>
  <c r="D1755" i="1"/>
  <c r="H1755" i="1" s="1"/>
  <c r="P1755" i="1" s="1"/>
  <c r="C1755" i="1"/>
  <c r="Y1754" i="1"/>
  <c r="O1754" i="1"/>
  <c r="K1754" i="1"/>
  <c r="M1754" i="1" s="1"/>
  <c r="G1754" i="1"/>
  <c r="F1754" i="1"/>
  <c r="L1754" i="1" s="1"/>
  <c r="N1754" i="1" s="1"/>
  <c r="D1754" i="1"/>
  <c r="H1754" i="1" s="1"/>
  <c r="P1754" i="1" s="1"/>
  <c r="C1754" i="1"/>
  <c r="Y1753" i="1"/>
  <c r="O1753" i="1"/>
  <c r="K1753" i="1"/>
  <c r="M1753" i="1" s="1"/>
  <c r="G1753" i="1"/>
  <c r="F1753" i="1"/>
  <c r="L1753" i="1" s="1"/>
  <c r="N1753" i="1" s="1"/>
  <c r="D1753" i="1"/>
  <c r="H1753" i="1" s="1"/>
  <c r="P1753" i="1" s="1"/>
  <c r="C1753" i="1"/>
  <c r="Y1752" i="1"/>
  <c r="O1752" i="1"/>
  <c r="K1752" i="1"/>
  <c r="M1752" i="1" s="1"/>
  <c r="G1752" i="1"/>
  <c r="F1752" i="1"/>
  <c r="L1752" i="1" s="1"/>
  <c r="N1752" i="1" s="1"/>
  <c r="D1752" i="1"/>
  <c r="H1752" i="1" s="1"/>
  <c r="P1752" i="1" s="1"/>
  <c r="C1752" i="1"/>
  <c r="Y1751" i="1"/>
  <c r="O1751" i="1"/>
  <c r="K1751" i="1"/>
  <c r="M1751" i="1" s="1"/>
  <c r="G1751" i="1"/>
  <c r="F1751" i="1"/>
  <c r="L1751" i="1" s="1"/>
  <c r="N1751" i="1" s="1"/>
  <c r="D1751" i="1"/>
  <c r="H1751" i="1" s="1"/>
  <c r="P1751" i="1" s="1"/>
  <c r="C1751" i="1"/>
  <c r="Y1750" i="1"/>
  <c r="O1750" i="1"/>
  <c r="K1750" i="1"/>
  <c r="M1750" i="1" s="1"/>
  <c r="G1750" i="1"/>
  <c r="F1750" i="1"/>
  <c r="L1750" i="1" s="1"/>
  <c r="N1750" i="1" s="1"/>
  <c r="D1750" i="1"/>
  <c r="H1750" i="1" s="1"/>
  <c r="P1750" i="1" s="1"/>
  <c r="C1750" i="1"/>
  <c r="Y1749" i="1"/>
  <c r="O1749" i="1"/>
  <c r="K1749" i="1"/>
  <c r="M1749" i="1" s="1"/>
  <c r="G1749" i="1"/>
  <c r="F1749" i="1"/>
  <c r="L1749" i="1" s="1"/>
  <c r="N1749" i="1" s="1"/>
  <c r="D1749" i="1"/>
  <c r="H1749" i="1" s="1"/>
  <c r="P1749" i="1" s="1"/>
  <c r="C1749" i="1"/>
  <c r="Y1748" i="1"/>
  <c r="O1748" i="1"/>
  <c r="K1748" i="1"/>
  <c r="M1748" i="1" s="1"/>
  <c r="G1748" i="1"/>
  <c r="F1748" i="1"/>
  <c r="L1748" i="1" s="1"/>
  <c r="N1748" i="1" s="1"/>
  <c r="D1748" i="1"/>
  <c r="H1748" i="1" s="1"/>
  <c r="P1748" i="1" s="1"/>
  <c r="C1748" i="1"/>
  <c r="Y1747" i="1"/>
  <c r="O1747" i="1"/>
  <c r="K1747" i="1"/>
  <c r="M1747" i="1" s="1"/>
  <c r="G1747" i="1"/>
  <c r="F1747" i="1"/>
  <c r="L1747" i="1" s="1"/>
  <c r="N1747" i="1" s="1"/>
  <c r="D1747" i="1"/>
  <c r="H1747" i="1" s="1"/>
  <c r="P1747" i="1" s="1"/>
  <c r="C1747" i="1"/>
  <c r="Y1746" i="1"/>
  <c r="O1746" i="1"/>
  <c r="K1746" i="1"/>
  <c r="M1746" i="1" s="1"/>
  <c r="G1746" i="1"/>
  <c r="F1746" i="1"/>
  <c r="L1746" i="1" s="1"/>
  <c r="N1746" i="1" s="1"/>
  <c r="D1746" i="1"/>
  <c r="H1746" i="1" s="1"/>
  <c r="P1746" i="1" s="1"/>
  <c r="C1746" i="1"/>
  <c r="Y1745" i="1"/>
  <c r="O1745" i="1"/>
  <c r="K1745" i="1"/>
  <c r="M1745" i="1" s="1"/>
  <c r="G1745" i="1"/>
  <c r="F1745" i="1"/>
  <c r="L1745" i="1" s="1"/>
  <c r="N1745" i="1" s="1"/>
  <c r="D1745" i="1"/>
  <c r="H1745" i="1" s="1"/>
  <c r="P1745" i="1" s="1"/>
  <c r="C1745" i="1"/>
  <c r="Y1744" i="1"/>
  <c r="O1744" i="1"/>
  <c r="K1744" i="1"/>
  <c r="M1744" i="1" s="1"/>
  <c r="G1744" i="1"/>
  <c r="F1744" i="1"/>
  <c r="L1744" i="1" s="1"/>
  <c r="N1744" i="1" s="1"/>
  <c r="D1744" i="1"/>
  <c r="H1744" i="1" s="1"/>
  <c r="P1744" i="1" s="1"/>
  <c r="C1744" i="1"/>
  <c r="Y1743" i="1"/>
  <c r="O1743" i="1"/>
  <c r="K1743" i="1"/>
  <c r="M1743" i="1" s="1"/>
  <c r="G1743" i="1"/>
  <c r="F1743" i="1"/>
  <c r="L1743" i="1" s="1"/>
  <c r="N1743" i="1" s="1"/>
  <c r="D1743" i="1"/>
  <c r="H1743" i="1" s="1"/>
  <c r="P1743" i="1" s="1"/>
  <c r="C1743" i="1"/>
  <c r="Y1742" i="1"/>
  <c r="O1742" i="1"/>
  <c r="K1742" i="1"/>
  <c r="M1742" i="1" s="1"/>
  <c r="G1742" i="1"/>
  <c r="F1742" i="1"/>
  <c r="L1742" i="1" s="1"/>
  <c r="N1742" i="1" s="1"/>
  <c r="D1742" i="1"/>
  <c r="H1742" i="1" s="1"/>
  <c r="P1742" i="1" s="1"/>
  <c r="C1742" i="1"/>
  <c r="Y1741" i="1"/>
  <c r="O1741" i="1"/>
  <c r="K1741" i="1"/>
  <c r="M1741" i="1" s="1"/>
  <c r="G1741" i="1"/>
  <c r="F1741" i="1"/>
  <c r="L1741" i="1" s="1"/>
  <c r="N1741" i="1" s="1"/>
  <c r="D1741" i="1"/>
  <c r="H1741" i="1" s="1"/>
  <c r="P1741" i="1" s="1"/>
  <c r="C1741" i="1"/>
  <c r="Y1740" i="1"/>
  <c r="O1740" i="1"/>
  <c r="K1740" i="1"/>
  <c r="M1740" i="1" s="1"/>
  <c r="G1740" i="1"/>
  <c r="F1740" i="1"/>
  <c r="L1740" i="1" s="1"/>
  <c r="N1740" i="1" s="1"/>
  <c r="D1740" i="1"/>
  <c r="H1740" i="1" s="1"/>
  <c r="P1740" i="1" s="1"/>
  <c r="C1740" i="1"/>
  <c r="Y1739" i="1"/>
  <c r="O1739" i="1"/>
  <c r="K1739" i="1"/>
  <c r="M1739" i="1" s="1"/>
  <c r="G1739" i="1"/>
  <c r="F1739" i="1"/>
  <c r="L1739" i="1" s="1"/>
  <c r="N1739" i="1" s="1"/>
  <c r="D1739" i="1"/>
  <c r="H1739" i="1" s="1"/>
  <c r="P1739" i="1" s="1"/>
  <c r="C1739" i="1"/>
  <c r="Y1738" i="1"/>
  <c r="O1738" i="1"/>
  <c r="K1738" i="1"/>
  <c r="M1738" i="1" s="1"/>
  <c r="G1738" i="1"/>
  <c r="F1738" i="1"/>
  <c r="L1738" i="1" s="1"/>
  <c r="N1738" i="1" s="1"/>
  <c r="D1738" i="1"/>
  <c r="H1738" i="1" s="1"/>
  <c r="P1738" i="1" s="1"/>
  <c r="C1738" i="1"/>
  <c r="Y1737" i="1"/>
  <c r="O1737" i="1"/>
  <c r="K1737" i="1"/>
  <c r="M1737" i="1" s="1"/>
  <c r="G1737" i="1"/>
  <c r="F1737" i="1"/>
  <c r="L1737" i="1" s="1"/>
  <c r="N1737" i="1" s="1"/>
  <c r="D1737" i="1"/>
  <c r="H1737" i="1" s="1"/>
  <c r="P1737" i="1" s="1"/>
  <c r="C1737" i="1"/>
  <c r="Y1736" i="1"/>
  <c r="O1736" i="1"/>
  <c r="K1736" i="1"/>
  <c r="M1736" i="1" s="1"/>
  <c r="G1736" i="1"/>
  <c r="F1736" i="1"/>
  <c r="L1736" i="1" s="1"/>
  <c r="N1736" i="1" s="1"/>
  <c r="D1736" i="1"/>
  <c r="H1736" i="1" s="1"/>
  <c r="P1736" i="1" s="1"/>
  <c r="C1736" i="1"/>
  <c r="Y1735" i="1"/>
  <c r="O1735" i="1"/>
  <c r="K1735" i="1"/>
  <c r="M1735" i="1" s="1"/>
  <c r="G1735" i="1"/>
  <c r="F1735" i="1"/>
  <c r="L1735" i="1" s="1"/>
  <c r="N1735" i="1" s="1"/>
  <c r="D1735" i="1"/>
  <c r="H1735" i="1" s="1"/>
  <c r="P1735" i="1" s="1"/>
  <c r="C1735" i="1"/>
  <c r="Y1734" i="1"/>
  <c r="O1734" i="1"/>
  <c r="K1734" i="1"/>
  <c r="M1734" i="1" s="1"/>
  <c r="G1734" i="1"/>
  <c r="F1734" i="1"/>
  <c r="L1734" i="1" s="1"/>
  <c r="N1734" i="1" s="1"/>
  <c r="D1734" i="1"/>
  <c r="H1734" i="1" s="1"/>
  <c r="P1734" i="1" s="1"/>
  <c r="C1734" i="1"/>
  <c r="Y1733" i="1"/>
  <c r="O1733" i="1"/>
  <c r="K1733" i="1"/>
  <c r="M1733" i="1" s="1"/>
  <c r="G1733" i="1"/>
  <c r="F1733" i="1"/>
  <c r="L1733" i="1" s="1"/>
  <c r="N1733" i="1" s="1"/>
  <c r="D1733" i="1"/>
  <c r="H1733" i="1" s="1"/>
  <c r="P1733" i="1" s="1"/>
  <c r="C1733" i="1"/>
  <c r="Y1732" i="1"/>
  <c r="O1732" i="1"/>
  <c r="K1732" i="1"/>
  <c r="M1732" i="1" s="1"/>
  <c r="G1732" i="1"/>
  <c r="F1732" i="1"/>
  <c r="L1732" i="1" s="1"/>
  <c r="N1732" i="1" s="1"/>
  <c r="D1732" i="1"/>
  <c r="H1732" i="1" s="1"/>
  <c r="P1732" i="1" s="1"/>
  <c r="C1732" i="1"/>
  <c r="Y1731" i="1"/>
  <c r="O1731" i="1"/>
  <c r="K1731" i="1"/>
  <c r="M1731" i="1" s="1"/>
  <c r="G1731" i="1"/>
  <c r="F1731" i="1"/>
  <c r="L1731" i="1" s="1"/>
  <c r="N1731" i="1" s="1"/>
  <c r="D1731" i="1"/>
  <c r="H1731" i="1" s="1"/>
  <c r="P1731" i="1" s="1"/>
  <c r="C1731" i="1"/>
  <c r="Y1730" i="1"/>
  <c r="O1730" i="1"/>
  <c r="K1730" i="1"/>
  <c r="M1730" i="1" s="1"/>
  <c r="G1730" i="1"/>
  <c r="F1730" i="1"/>
  <c r="L1730" i="1" s="1"/>
  <c r="N1730" i="1" s="1"/>
  <c r="D1730" i="1"/>
  <c r="H1730" i="1" s="1"/>
  <c r="P1730" i="1" s="1"/>
  <c r="C1730" i="1"/>
  <c r="Y1729" i="1"/>
  <c r="O1729" i="1"/>
  <c r="K1729" i="1"/>
  <c r="M1729" i="1" s="1"/>
  <c r="G1729" i="1"/>
  <c r="F1729" i="1"/>
  <c r="L1729" i="1" s="1"/>
  <c r="N1729" i="1" s="1"/>
  <c r="D1729" i="1"/>
  <c r="H1729" i="1" s="1"/>
  <c r="P1729" i="1" s="1"/>
  <c r="C1729" i="1"/>
  <c r="Y1728" i="1"/>
  <c r="O1728" i="1"/>
  <c r="K1728" i="1"/>
  <c r="M1728" i="1" s="1"/>
  <c r="G1728" i="1"/>
  <c r="F1728" i="1"/>
  <c r="L1728" i="1" s="1"/>
  <c r="N1728" i="1" s="1"/>
  <c r="D1728" i="1"/>
  <c r="H1728" i="1" s="1"/>
  <c r="P1728" i="1" s="1"/>
  <c r="C1728" i="1"/>
  <c r="Y1727" i="1"/>
  <c r="O1727" i="1"/>
  <c r="K1727" i="1"/>
  <c r="M1727" i="1" s="1"/>
  <c r="G1727" i="1"/>
  <c r="F1727" i="1"/>
  <c r="L1727" i="1" s="1"/>
  <c r="N1727" i="1" s="1"/>
  <c r="D1727" i="1"/>
  <c r="H1727" i="1" s="1"/>
  <c r="P1727" i="1" s="1"/>
  <c r="C1727" i="1"/>
  <c r="Y1726" i="1"/>
  <c r="O1726" i="1"/>
  <c r="K1726" i="1"/>
  <c r="M1726" i="1" s="1"/>
  <c r="G1726" i="1"/>
  <c r="F1726" i="1"/>
  <c r="L1726" i="1" s="1"/>
  <c r="N1726" i="1" s="1"/>
  <c r="D1726" i="1"/>
  <c r="H1726" i="1" s="1"/>
  <c r="P1726" i="1" s="1"/>
  <c r="C1726" i="1"/>
  <c r="Y1725" i="1"/>
  <c r="O1725" i="1"/>
  <c r="K1725" i="1"/>
  <c r="M1725" i="1" s="1"/>
  <c r="G1725" i="1"/>
  <c r="F1725" i="1"/>
  <c r="L1725" i="1" s="1"/>
  <c r="N1725" i="1" s="1"/>
  <c r="D1725" i="1"/>
  <c r="H1725" i="1" s="1"/>
  <c r="P1725" i="1" s="1"/>
  <c r="C1725" i="1"/>
  <c r="Y1724" i="1"/>
  <c r="O1724" i="1"/>
  <c r="K1724" i="1"/>
  <c r="M1724" i="1" s="1"/>
  <c r="G1724" i="1"/>
  <c r="F1724" i="1"/>
  <c r="L1724" i="1" s="1"/>
  <c r="N1724" i="1" s="1"/>
  <c r="D1724" i="1"/>
  <c r="H1724" i="1" s="1"/>
  <c r="P1724" i="1" s="1"/>
  <c r="C1724" i="1"/>
  <c r="Y1723" i="1"/>
  <c r="O1723" i="1"/>
  <c r="K1723" i="1"/>
  <c r="M1723" i="1" s="1"/>
  <c r="G1723" i="1"/>
  <c r="F1723" i="1"/>
  <c r="L1723" i="1" s="1"/>
  <c r="N1723" i="1" s="1"/>
  <c r="D1723" i="1"/>
  <c r="H1723" i="1" s="1"/>
  <c r="P1723" i="1" s="1"/>
  <c r="C1723" i="1"/>
  <c r="Y1722" i="1"/>
  <c r="O1722" i="1"/>
  <c r="K1722" i="1"/>
  <c r="M1722" i="1" s="1"/>
  <c r="G1722" i="1"/>
  <c r="F1722" i="1"/>
  <c r="L1722" i="1" s="1"/>
  <c r="N1722" i="1" s="1"/>
  <c r="D1722" i="1"/>
  <c r="H1722" i="1" s="1"/>
  <c r="P1722" i="1" s="1"/>
  <c r="C1722" i="1"/>
  <c r="Y1721" i="1"/>
  <c r="O1721" i="1"/>
  <c r="K1721" i="1"/>
  <c r="M1721" i="1" s="1"/>
  <c r="G1721" i="1"/>
  <c r="F1721" i="1"/>
  <c r="L1721" i="1" s="1"/>
  <c r="N1721" i="1" s="1"/>
  <c r="D1721" i="1"/>
  <c r="H1721" i="1" s="1"/>
  <c r="P1721" i="1" s="1"/>
  <c r="C1721" i="1"/>
  <c r="Y1720" i="1"/>
  <c r="O1720" i="1"/>
  <c r="K1720" i="1"/>
  <c r="M1720" i="1" s="1"/>
  <c r="G1720" i="1"/>
  <c r="F1720" i="1"/>
  <c r="L1720" i="1" s="1"/>
  <c r="N1720" i="1" s="1"/>
  <c r="D1720" i="1"/>
  <c r="H1720" i="1" s="1"/>
  <c r="P1720" i="1" s="1"/>
  <c r="C1720" i="1"/>
  <c r="Y1719" i="1"/>
  <c r="O1719" i="1"/>
  <c r="K1719" i="1"/>
  <c r="M1719" i="1" s="1"/>
  <c r="G1719" i="1"/>
  <c r="F1719" i="1"/>
  <c r="L1719" i="1" s="1"/>
  <c r="N1719" i="1" s="1"/>
  <c r="D1719" i="1"/>
  <c r="H1719" i="1" s="1"/>
  <c r="P1719" i="1" s="1"/>
  <c r="C1719" i="1"/>
  <c r="Y1718" i="1"/>
  <c r="O1718" i="1"/>
  <c r="K1718" i="1"/>
  <c r="M1718" i="1" s="1"/>
  <c r="G1718" i="1"/>
  <c r="F1718" i="1"/>
  <c r="L1718" i="1" s="1"/>
  <c r="N1718" i="1" s="1"/>
  <c r="D1718" i="1"/>
  <c r="H1718" i="1" s="1"/>
  <c r="P1718" i="1" s="1"/>
  <c r="C1718" i="1"/>
  <c r="Y1717" i="1"/>
  <c r="O1717" i="1"/>
  <c r="K1717" i="1"/>
  <c r="M1717" i="1" s="1"/>
  <c r="G1717" i="1"/>
  <c r="F1717" i="1"/>
  <c r="L1717" i="1" s="1"/>
  <c r="N1717" i="1" s="1"/>
  <c r="D1717" i="1"/>
  <c r="H1717" i="1" s="1"/>
  <c r="P1717" i="1" s="1"/>
  <c r="C1717" i="1"/>
  <c r="Y1716" i="1"/>
  <c r="K1716" i="1"/>
  <c r="M1716" i="1" s="1"/>
  <c r="F1716" i="1"/>
  <c r="G1716" i="1" s="1"/>
  <c r="O1716" i="1" s="1"/>
  <c r="D1716" i="1"/>
  <c r="C1716" i="1"/>
  <c r="Y1715" i="1"/>
  <c r="M1715" i="1"/>
  <c r="K1715" i="1"/>
  <c r="G1715" i="1"/>
  <c r="O1715" i="1" s="1"/>
  <c r="F1715" i="1"/>
  <c r="L1715" i="1" s="1"/>
  <c r="N1715" i="1" s="1"/>
  <c r="D1715" i="1"/>
  <c r="H1715" i="1" s="1"/>
  <c r="P1715" i="1" s="1"/>
  <c r="C1715" i="1"/>
  <c r="Y1714" i="1"/>
  <c r="M1714" i="1"/>
  <c r="K1714" i="1"/>
  <c r="G1714" i="1"/>
  <c r="O1714" i="1" s="1"/>
  <c r="F1714" i="1"/>
  <c r="L1714" i="1" s="1"/>
  <c r="N1714" i="1" s="1"/>
  <c r="D1714" i="1"/>
  <c r="H1714" i="1" s="1"/>
  <c r="P1714" i="1" s="1"/>
  <c r="C1714" i="1"/>
  <c r="Y1713" i="1"/>
  <c r="M1713" i="1"/>
  <c r="K1713" i="1"/>
  <c r="G1713" i="1"/>
  <c r="O1713" i="1" s="1"/>
  <c r="F1713" i="1"/>
  <c r="L1713" i="1" s="1"/>
  <c r="N1713" i="1" s="1"/>
  <c r="D1713" i="1"/>
  <c r="H1713" i="1" s="1"/>
  <c r="P1713" i="1" s="1"/>
  <c r="C1713" i="1"/>
  <c r="Y1712" i="1"/>
  <c r="M1712" i="1"/>
  <c r="K1712" i="1"/>
  <c r="G1712" i="1"/>
  <c r="O1712" i="1" s="1"/>
  <c r="F1712" i="1"/>
  <c r="L1712" i="1" s="1"/>
  <c r="N1712" i="1" s="1"/>
  <c r="D1712" i="1"/>
  <c r="H1712" i="1" s="1"/>
  <c r="P1712" i="1" s="1"/>
  <c r="C1712" i="1"/>
  <c r="Y1711" i="1"/>
  <c r="M1711" i="1"/>
  <c r="K1711" i="1"/>
  <c r="G1711" i="1"/>
  <c r="O1711" i="1" s="1"/>
  <c r="F1711" i="1"/>
  <c r="L1711" i="1" s="1"/>
  <c r="N1711" i="1" s="1"/>
  <c r="D1711" i="1"/>
  <c r="H1711" i="1" s="1"/>
  <c r="P1711" i="1" s="1"/>
  <c r="C1711" i="1"/>
  <c r="Y1710" i="1"/>
  <c r="M1710" i="1"/>
  <c r="K1710" i="1"/>
  <c r="G1710" i="1"/>
  <c r="O1710" i="1" s="1"/>
  <c r="F1710" i="1"/>
  <c r="L1710" i="1" s="1"/>
  <c r="N1710" i="1" s="1"/>
  <c r="D1710" i="1"/>
  <c r="H1710" i="1" s="1"/>
  <c r="P1710" i="1" s="1"/>
  <c r="C1710" i="1"/>
  <c r="Y1709" i="1"/>
  <c r="M1709" i="1"/>
  <c r="K1709" i="1"/>
  <c r="G1709" i="1"/>
  <c r="O1709" i="1" s="1"/>
  <c r="F1709" i="1"/>
  <c r="L1709" i="1" s="1"/>
  <c r="N1709" i="1" s="1"/>
  <c r="D1709" i="1"/>
  <c r="H1709" i="1" s="1"/>
  <c r="P1709" i="1" s="1"/>
  <c r="C1709" i="1"/>
  <c r="Y1708" i="1"/>
  <c r="M1708" i="1"/>
  <c r="K1708" i="1"/>
  <c r="G1708" i="1"/>
  <c r="O1708" i="1" s="1"/>
  <c r="F1708" i="1"/>
  <c r="L1708" i="1" s="1"/>
  <c r="N1708" i="1" s="1"/>
  <c r="D1708" i="1"/>
  <c r="H1708" i="1" s="1"/>
  <c r="P1708" i="1" s="1"/>
  <c r="C1708" i="1"/>
  <c r="Y1707" i="1"/>
  <c r="M1707" i="1"/>
  <c r="K1707" i="1"/>
  <c r="G1707" i="1"/>
  <c r="O1707" i="1" s="1"/>
  <c r="F1707" i="1"/>
  <c r="L1707" i="1" s="1"/>
  <c r="N1707" i="1" s="1"/>
  <c r="D1707" i="1"/>
  <c r="H1707" i="1" s="1"/>
  <c r="P1707" i="1" s="1"/>
  <c r="C1707" i="1"/>
  <c r="Y1706" i="1"/>
  <c r="M1706" i="1"/>
  <c r="K1706" i="1"/>
  <c r="G1706" i="1"/>
  <c r="O1706" i="1" s="1"/>
  <c r="F1706" i="1"/>
  <c r="L1706" i="1" s="1"/>
  <c r="N1706" i="1" s="1"/>
  <c r="D1706" i="1"/>
  <c r="H1706" i="1" s="1"/>
  <c r="P1706" i="1" s="1"/>
  <c r="C1706" i="1"/>
  <c r="Y1705" i="1"/>
  <c r="M1705" i="1"/>
  <c r="K1705" i="1"/>
  <c r="G1705" i="1"/>
  <c r="O1705" i="1" s="1"/>
  <c r="F1705" i="1"/>
  <c r="L1705" i="1" s="1"/>
  <c r="N1705" i="1" s="1"/>
  <c r="D1705" i="1"/>
  <c r="H1705" i="1" s="1"/>
  <c r="P1705" i="1" s="1"/>
  <c r="C1705" i="1"/>
  <c r="Y1704" i="1"/>
  <c r="M1704" i="1"/>
  <c r="K1704" i="1"/>
  <c r="G1704" i="1"/>
  <c r="O1704" i="1" s="1"/>
  <c r="F1704" i="1"/>
  <c r="L1704" i="1" s="1"/>
  <c r="N1704" i="1" s="1"/>
  <c r="D1704" i="1"/>
  <c r="H1704" i="1" s="1"/>
  <c r="P1704" i="1" s="1"/>
  <c r="C1704" i="1"/>
  <c r="Y1703" i="1"/>
  <c r="M1703" i="1"/>
  <c r="K1703" i="1"/>
  <c r="G1703" i="1"/>
  <c r="O1703" i="1" s="1"/>
  <c r="F1703" i="1"/>
  <c r="L1703" i="1" s="1"/>
  <c r="N1703" i="1" s="1"/>
  <c r="D1703" i="1"/>
  <c r="H1703" i="1" s="1"/>
  <c r="P1703" i="1" s="1"/>
  <c r="C1703" i="1"/>
  <c r="Y1702" i="1"/>
  <c r="M1702" i="1"/>
  <c r="K1702" i="1"/>
  <c r="G1702" i="1"/>
  <c r="O1702" i="1" s="1"/>
  <c r="F1702" i="1"/>
  <c r="L1702" i="1" s="1"/>
  <c r="N1702" i="1" s="1"/>
  <c r="D1702" i="1"/>
  <c r="H1702" i="1" s="1"/>
  <c r="P1702" i="1" s="1"/>
  <c r="C1702" i="1"/>
  <c r="Y1701" i="1"/>
  <c r="M1701" i="1"/>
  <c r="K1701" i="1"/>
  <c r="G1701" i="1"/>
  <c r="O1701" i="1" s="1"/>
  <c r="F1701" i="1"/>
  <c r="L1701" i="1" s="1"/>
  <c r="N1701" i="1" s="1"/>
  <c r="D1701" i="1"/>
  <c r="H1701" i="1" s="1"/>
  <c r="P1701" i="1" s="1"/>
  <c r="C1701" i="1"/>
  <c r="Y1700" i="1"/>
  <c r="M1700" i="1"/>
  <c r="K1700" i="1"/>
  <c r="G1700" i="1"/>
  <c r="O1700" i="1" s="1"/>
  <c r="F1700" i="1"/>
  <c r="L1700" i="1" s="1"/>
  <c r="N1700" i="1" s="1"/>
  <c r="D1700" i="1"/>
  <c r="H1700" i="1" s="1"/>
  <c r="P1700" i="1" s="1"/>
  <c r="C1700" i="1"/>
  <c r="Y1699" i="1"/>
  <c r="M1699" i="1"/>
  <c r="K1699" i="1"/>
  <c r="G1699" i="1"/>
  <c r="O1699" i="1" s="1"/>
  <c r="F1699" i="1"/>
  <c r="L1699" i="1" s="1"/>
  <c r="N1699" i="1" s="1"/>
  <c r="D1699" i="1"/>
  <c r="H1699" i="1" s="1"/>
  <c r="P1699" i="1" s="1"/>
  <c r="C1699" i="1"/>
  <c r="Y1698" i="1"/>
  <c r="M1698" i="1"/>
  <c r="K1698" i="1"/>
  <c r="G1698" i="1"/>
  <c r="O1698" i="1" s="1"/>
  <c r="F1698" i="1"/>
  <c r="L1698" i="1" s="1"/>
  <c r="N1698" i="1" s="1"/>
  <c r="D1698" i="1"/>
  <c r="H1698" i="1" s="1"/>
  <c r="P1698" i="1" s="1"/>
  <c r="C1698" i="1"/>
  <c r="Y1697" i="1"/>
  <c r="M1697" i="1"/>
  <c r="K1697" i="1"/>
  <c r="G1697" i="1"/>
  <c r="O1697" i="1" s="1"/>
  <c r="F1697" i="1"/>
  <c r="L1697" i="1" s="1"/>
  <c r="N1697" i="1" s="1"/>
  <c r="D1697" i="1"/>
  <c r="H1697" i="1" s="1"/>
  <c r="P1697" i="1" s="1"/>
  <c r="C1697" i="1"/>
  <c r="Y1696" i="1"/>
  <c r="M1696" i="1"/>
  <c r="K1696" i="1"/>
  <c r="G1696" i="1"/>
  <c r="O1696" i="1" s="1"/>
  <c r="F1696" i="1"/>
  <c r="L1696" i="1" s="1"/>
  <c r="N1696" i="1" s="1"/>
  <c r="D1696" i="1"/>
  <c r="H1696" i="1" s="1"/>
  <c r="P1696" i="1" s="1"/>
  <c r="C1696" i="1"/>
  <c r="Y1695" i="1"/>
  <c r="M1695" i="1"/>
  <c r="K1695" i="1"/>
  <c r="G1695" i="1"/>
  <c r="O1695" i="1" s="1"/>
  <c r="F1695" i="1"/>
  <c r="L1695" i="1" s="1"/>
  <c r="N1695" i="1" s="1"/>
  <c r="D1695" i="1"/>
  <c r="H1695" i="1" s="1"/>
  <c r="P1695" i="1" s="1"/>
  <c r="C1695" i="1"/>
  <c r="Y1694" i="1"/>
  <c r="M1694" i="1"/>
  <c r="K1694" i="1"/>
  <c r="G1694" i="1"/>
  <c r="O1694" i="1" s="1"/>
  <c r="F1694" i="1"/>
  <c r="L1694" i="1" s="1"/>
  <c r="N1694" i="1" s="1"/>
  <c r="D1694" i="1"/>
  <c r="H1694" i="1" s="1"/>
  <c r="P1694" i="1" s="1"/>
  <c r="C1694" i="1"/>
  <c r="Y1693" i="1"/>
  <c r="M1693" i="1"/>
  <c r="K1693" i="1"/>
  <c r="G1693" i="1"/>
  <c r="O1693" i="1" s="1"/>
  <c r="F1693" i="1"/>
  <c r="L1693" i="1" s="1"/>
  <c r="N1693" i="1" s="1"/>
  <c r="D1693" i="1"/>
  <c r="H1693" i="1" s="1"/>
  <c r="P1693" i="1" s="1"/>
  <c r="C1693" i="1"/>
  <c r="Y1692" i="1"/>
  <c r="M1692" i="1"/>
  <c r="K1692" i="1"/>
  <c r="G1692" i="1"/>
  <c r="O1692" i="1" s="1"/>
  <c r="F1692" i="1"/>
  <c r="L1692" i="1" s="1"/>
  <c r="N1692" i="1" s="1"/>
  <c r="D1692" i="1"/>
  <c r="H1692" i="1" s="1"/>
  <c r="P1692" i="1" s="1"/>
  <c r="C1692" i="1"/>
  <c r="Y1691" i="1"/>
  <c r="M1691" i="1"/>
  <c r="K1691" i="1"/>
  <c r="G1691" i="1"/>
  <c r="O1691" i="1" s="1"/>
  <c r="F1691" i="1"/>
  <c r="L1691" i="1" s="1"/>
  <c r="N1691" i="1" s="1"/>
  <c r="D1691" i="1"/>
  <c r="H1691" i="1" s="1"/>
  <c r="P1691" i="1" s="1"/>
  <c r="C1691" i="1"/>
  <c r="Y1690" i="1"/>
  <c r="M1690" i="1"/>
  <c r="K1690" i="1"/>
  <c r="G1690" i="1"/>
  <c r="O1690" i="1" s="1"/>
  <c r="F1690" i="1"/>
  <c r="L1690" i="1" s="1"/>
  <c r="N1690" i="1" s="1"/>
  <c r="D1690" i="1"/>
  <c r="H1690" i="1" s="1"/>
  <c r="P1690" i="1" s="1"/>
  <c r="C1690" i="1"/>
  <c r="Y1689" i="1"/>
  <c r="M1689" i="1"/>
  <c r="K1689" i="1"/>
  <c r="G1689" i="1"/>
  <c r="O1689" i="1" s="1"/>
  <c r="F1689" i="1"/>
  <c r="L1689" i="1" s="1"/>
  <c r="N1689" i="1" s="1"/>
  <c r="D1689" i="1"/>
  <c r="H1689" i="1" s="1"/>
  <c r="P1689" i="1" s="1"/>
  <c r="C1689" i="1"/>
  <c r="Y1688" i="1"/>
  <c r="M1688" i="1"/>
  <c r="K1688" i="1"/>
  <c r="G1688" i="1"/>
  <c r="O1688" i="1" s="1"/>
  <c r="F1688" i="1"/>
  <c r="L1688" i="1" s="1"/>
  <c r="N1688" i="1" s="1"/>
  <c r="D1688" i="1"/>
  <c r="H1688" i="1" s="1"/>
  <c r="P1688" i="1" s="1"/>
  <c r="C1688" i="1"/>
  <c r="Y1687" i="1"/>
  <c r="M1687" i="1"/>
  <c r="K1687" i="1"/>
  <c r="G1687" i="1"/>
  <c r="O1687" i="1" s="1"/>
  <c r="F1687" i="1"/>
  <c r="L1687" i="1" s="1"/>
  <c r="N1687" i="1" s="1"/>
  <c r="D1687" i="1"/>
  <c r="H1687" i="1" s="1"/>
  <c r="P1687" i="1" s="1"/>
  <c r="C1687" i="1"/>
  <c r="Y1686" i="1"/>
  <c r="M1686" i="1"/>
  <c r="K1686" i="1"/>
  <c r="G1686" i="1"/>
  <c r="O1686" i="1" s="1"/>
  <c r="F1686" i="1"/>
  <c r="L1686" i="1" s="1"/>
  <c r="N1686" i="1" s="1"/>
  <c r="D1686" i="1"/>
  <c r="H1686" i="1" s="1"/>
  <c r="P1686" i="1" s="1"/>
  <c r="C1686" i="1"/>
  <c r="AF1685" i="1"/>
  <c r="AE1685" i="1"/>
  <c r="AD1685" i="1"/>
  <c r="AC1685" i="1"/>
  <c r="AB1685" i="1"/>
  <c r="AA1685" i="1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P2190" i="2"/>
  <c r="S2190" i="2" s="1"/>
  <c r="H2190" i="2"/>
  <c r="O2190" i="2" s="1"/>
  <c r="R2190" i="2" s="1"/>
  <c r="F2190" i="2"/>
  <c r="K2190" i="2" s="1"/>
  <c r="W2190" i="2" s="1"/>
  <c r="E2190" i="2"/>
  <c r="J2190" i="2" s="1"/>
  <c r="V2190" i="2" s="1"/>
  <c r="D2190" i="2"/>
  <c r="I2190" i="2" s="1"/>
  <c r="U2190" i="2" s="1"/>
  <c r="P2189" i="2"/>
  <c r="S2189" i="2" s="1"/>
  <c r="H2189" i="2"/>
  <c r="O2189" i="2" s="1"/>
  <c r="R2189" i="2" s="1"/>
  <c r="F2189" i="2"/>
  <c r="K2189" i="2" s="1"/>
  <c r="W2189" i="2" s="1"/>
  <c r="E2189" i="2"/>
  <c r="J2189" i="2" s="1"/>
  <c r="V2189" i="2" s="1"/>
  <c r="D2189" i="2"/>
  <c r="I2189" i="2" s="1"/>
  <c r="U2189" i="2" s="1"/>
  <c r="P2188" i="2"/>
  <c r="S2188" i="2" s="1"/>
  <c r="H2188" i="2"/>
  <c r="O2188" i="2" s="1"/>
  <c r="R2188" i="2" s="1"/>
  <c r="F2188" i="2"/>
  <c r="K2188" i="2" s="1"/>
  <c r="W2188" i="2" s="1"/>
  <c r="E2188" i="2"/>
  <c r="J2188" i="2" s="1"/>
  <c r="V2188" i="2" s="1"/>
  <c r="D2188" i="2"/>
  <c r="I2188" i="2" s="1"/>
  <c r="U2188" i="2" s="1"/>
  <c r="P2187" i="2"/>
  <c r="S2187" i="2" s="1"/>
  <c r="H2187" i="2"/>
  <c r="O2187" i="2" s="1"/>
  <c r="R2187" i="2" s="1"/>
  <c r="F2187" i="2"/>
  <c r="K2187" i="2" s="1"/>
  <c r="W2187" i="2" s="1"/>
  <c r="E2187" i="2"/>
  <c r="J2187" i="2" s="1"/>
  <c r="V2187" i="2" s="1"/>
  <c r="D2187" i="2"/>
  <c r="I2187" i="2" s="1"/>
  <c r="U2187" i="2" s="1"/>
  <c r="P2186" i="2"/>
  <c r="S2186" i="2" s="1"/>
  <c r="H2186" i="2"/>
  <c r="O2186" i="2" s="1"/>
  <c r="R2186" i="2" s="1"/>
  <c r="F2186" i="2"/>
  <c r="K2186" i="2" s="1"/>
  <c r="W2186" i="2" s="1"/>
  <c r="E2186" i="2"/>
  <c r="J2186" i="2" s="1"/>
  <c r="V2186" i="2" s="1"/>
  <c r="D2186" i="2"/>
  <c r="I2186" i="2" s="1"/>
  <c r="U2186" i="2" s="1"/>
  <c r="P2185" i="2"/>
  <c r="S2185" i="2" s="1"/>
  <c r="H2185" i="2"/>
  <c r="O2185" i="2" s="1"/>
  <c r="R2185" i="2" s="1"/>
  <c r="F2185" i="2"/>
  <c r="K2185" i="2" s="1"/>
  <c r="W2185" i="2" s="1"/>
  <c r="E2185" i="2"/>
  <c r="J2185" i="2" s="1"/>
  <c r="V2185" i="2" s="1"/>
  <c r="D2185" i="2"/>
  <c r="I2185" i="2" s="1"/>
  <c r="U2185" i="2" s="1"/>
  <c r="P2184" i="2"/>
  <c r="S2184" i="2" s="1"/>
  <c r="H2184" i="2"/>
  <c r="O2184" i="2" s="1"/>
  <c r="R2184" i="2" s="1"/>
  <c r="F2184" i="2"/>
  <c r="K2184" i="2" s="1"/>
  <c r="W2184" i="2" s="1"/>
  <c r="E2184" i="2"/>
  <c r="J2184" i="2" s="1"/>
  <c r="V2184" i="2" s="1"/>
  <c r="D2184" i="2"/>
  <c r="I2184" i="2" s="1"/>
  <c r="U2184" i="2" s="1"/>
  <c r="P2183" i="2"/>
  <c r="S2183" i="2" s="1"/>
  <c r="H2183" i="2"/>
  <c r="O2183" i="2" s="1"/>
  <c r="R2183" i="2" s="1"/>
  <c r="F2183" i="2"/>
  <c r="K2183" i="2" s="1"/>
  <c r="W2183" i="2" s="1"/>
  <c r="E2183" i="2"/>
  <c r="J2183" i="2" s="1"/>
  <c r="V2183" i="2" s="1"/>
  <c r="D2183" i="2"/>
  <c r="I2183" i="2" s="1"/>
  <c r="U2183" i="2" s="1"/>
  <c r="P2182" i="2"/>
  <c r="S2182" i="2" s="1"/>
  <c r="H2182" i="2"/>
  <c r="O2182" i="2" s="1"/>
  <c r="R2182" i="2" s="1"/>
  <c r="F2182" i="2"/>
  <c r="K2182" i="2" s="1"/>
  <c r="W2182" i="2" s="1"/>
  <c r="E2182" i="2"/>
  <c r="J2182" i="2" s="1"/>
  <c r="V2182" i="2" s="1"/>
  <c r="D2182" i="2"/>
  <c r="I2182" i="2" s="1"/>
  <c r="U2182" i="2" s="1"/>
  <c r="P2181" i="2"/>
  <c r="S2181" i="2" s="1"/>
  <c r="H2181" i="2"/>
  <c r="O2181" i="2" s="1"/>
  <c r="R2181" i="2" s="1"/>
  <c r="F2181" i="2"/>
  <c r="K2181" i="2" s="1"/>
  <c r="W2181" i="2" s="1"/>
  <c r="E2181" i="2"/>
  <c r="J2181" i="2" s="1"/>
  <c r="V2181" i="2" s="1"/>
  <c r="D2181" i="2"/>
  <c r="I2181" i="2" s="1"/>
  <c r="U2181" i="2" s="1"/>
  <c r="P2180" i="2"/>
  <c r="S2180" i="2" s="1"/>
  <c r="H2180" i="2"/>
  <c r="O2180" i="2" s="1"/>
  <c r="R2180" i="2" s="1"/>
  <c r="F2180" i="2"/>
  <c r="K2180" i="2" s="1"/>
  <c r="W2180" i="2" s="1"/>
  <c r="E2180" i="2"/>
  <c r="J2180" i="2" s="1"/>
  <c r="V2180" i="2" s="1"/>
  <c r="D2180" i="2"/>
  <c r="I2180" i="2" s="1"/>
  <c r="U2180" i="2" s="1"/>
  <c r="P2179" i="2"/>
  <c r="S2179" i="2" s="1"/>
  <c r="H2179" i="2"/>
  <c r="O2179" i="2" s="1"/>
  <c r="R2179" i="2" s="1"/>
  <c r="F2179" i="2"/>
  <c r="K2179" i="2" s="1"/>
  <c r="W2179" i="2" s="1"/>
  <c r="E2179" i="2"/>
  <c r="J2179" i="2" s="1"/>
  <c r="V2179" i="2" s="1"/>
  <c r="D2179" i="2"/>
  <c r="I2179" i="2" s="1"/>
  <c r="U2179" i="2" s="1"/>
  <c r="P2178" i="2"/>
  <c r="S2178" i="2" s="1"/>
  <c r="H2178" i="2"/>
  <c r="O2178" i="2" s="1"/>
  <c r="R2178" i="2" s="1"/>
  <c r="F2178" i="2"/>
  <c r="K2178" i="2" s="1"/>
  <c r="W2178" i="2" s="1"/>
  <c r="E2178" i="2"/>
  <c r="J2178" i="2" s="1"/>
  <c r="V2178" i="2" s="1"/>
  <c r="D2178" i="2"/>
  <c r="I2178" i="2" s="1"/>
  <c r="U2178" i="2" s="1"/>
  <c r="P2177" i="2"/>
  <c r="S2177" i="2" s="1"/>
  <c r="H2177" i="2"/>
  <c r="O2177" i="2" s="1"/>
  <c r="R2177" i="2" s="1"/>
  <c r="F2177" i="2"/>
  <c r="K2177" i="2" s="1"/>
  <c r="W2177" i="2" s="1"/>
  <c r="E2177" i="2"/>
  <c r="J2177" i="2" s="1"/>
  <c r="V2177" i="2" s="1"/>
  <c r="D2177" i="2"/>
  <c r="I2177" i="2" s="1"/>
  <c r="U2177" i="2" s="1"/>
  <c r="P2176" i="2"/>
  <c r="S2176" i="2" s="1"/>
  <c r="H2176" i="2"/>
  <c r="O2176" i="2" s="1"/>
  <c r="R2176" i="2" s="1"/>
  <c r="F2176" i="2"/>
  <c r="K2176" i="2" s="1"/>
  <c r="W2176" i="2" s="1"/>
  <c r="E2176" i="2"/>
  <c r="J2176" i="2" s="1"/>
  <c r="V2176" i="2" s="1"/>
  <c r="D2176" i="2"/>
  <c r="I2176" i="2" s="1"/>
  <c r="U2176" i="2" s="1"/>
  <c r="P2175" i="2"/>
  <c r="S2175" i="2" s="1"/>
  <c r="H2175" i="2"/>
  <c r="O2175" i="2" s="1"/>
  <c r="R2175" i="2" s="1"/>
  <c r="F2175" i="2"/>
  <c r="K2175" i="2" s="1"/>
  <c r="W2175" i="2" s="1"/>
  <c r="E2175" i="2"/>
  <c r="J2175" i="2" s="1"/>
  <c r="V2175" i="2" s="1"/>
  <c r="D2175" i="2"/>
  <c r="I2175" i="2" s="1"/>
  <c r="U2175" i="2" s="1"/>
  <c r="P2174" i="2"/>
  <c r="S2174" i="2" s="1"/>
  <c r="H2174" i="2"/>
  <c r="O2174" i="2" s="1"/>
  <c r="R2174" i="2" s="1"/>
  <c r="F2174" i="2"/>
  <c r="K2174" i="2" s="1"/>
  <c r="W2174" i="2" s="1"/>
  <c r="E2174" i="2"/>
  <c r="J2174" i="2" s="1"/>
  <c r="V2174" i="2" s="1"/>
  <c r="D2174" i="2"/>
  <c r="I2174" i="2" s="1"/>
  <c r="U2174" i="2" s="1"/>
  <c r="P2173" i="2"/>
  <c r="S2173" i="2" s="1"/>
  <c r="H2173" i="2"/>
  <c r="O2173" i="2" s="1"/>
  <c r="R2173" i="2" s="1"/>
  <c r="F2173" i="2"/>
  <c r="K2173" i="2" s="1"/>
  <c r="W2173" i="2" s="1"/>
  <c r="E2173" i="2"/>
  <c r="J2173" i="2" s="1"/>
  <c r="V2173" i="2" s="1"/>
  <c r="D2173" i="2"/>
  <c r="I2173" i="2" s="1"/>
  <c r="U2173" i="2" s="1"/>
  <c r="P2172" i="2"/>
  <c r="S2172" i="2" s="1"/>
  <c r="H2172" i="2"/>
  <c r="O2172" i="2" s="1"/>
  <c r="R2172" i="2" s="1"/>
  <c r="F2172" i="2"/>
  <c r="K2172" i="2" s="1"/>
  <c r="W2172" i="2" s="1"/>
  <c r="E2172" i="2"/>
  <c r="J2172" i="2" s="1"/>
  <c r="V2172" i="2" s="1"/>
  <c r="D2172" i="2"/>
  <c r="I2172" i="2" s="1"/>
  <c r="U2172" i="2" s="1"/>
  <c r="P2171" i="2"/>
  <c r="S2171" i="2" s="1"/>
  <c r="H2171" i="2"/>
  <c r="O2171" i="2" s="1"/>
  <c r="R2171" i="2" s="1"/>
  <c r="F2171" i="2"/>
  <c r="K2171" i="2" s="1"/>
  <c r="W2171" i="2" s="1"/>
  <c r="E2171" i="2"/>
  <c r="J2171" i="2" s="1"/>
  <c r="V2171" i="2" s="1"/>
  <c r="D2171" i="2"/>
  <c r="I2171" i="2" s="1"/>
  <c r="U2171" i="2" s="1"/>
  <c r="P2170" i="2"/>
  <c r="S2170" i="2" s="1"/>
  <c r="H2170" i="2"/>
  <c r="O2170" i="2" s="1"/>
  <c r="R2170" i="2" s="1"/>
  <c r="F2170" i="2"/>
  <c r="K2170" i="2" s="1"/>
  <c r="W2170" i="2" s="1"/>
  <c r="E2170" i="2"/>
  <c r="J2170" i="2" s="1"/>
  <c r="V2170" i="2" s="1"/>
  <c r="D2170" i="2"/>
  <c r="I2170" i="2" s="1"/>
  <c r="U2170" i="2" s="1"/>
  <c r="P2169" i="2"/>
  <c r="S2169" i="2" s="1"/>
  <c r="H2169" i="2"/>
  <c r="O2169" i="2" s="1"/>
  <c r="R2169" i="2" s="1"/>
  <c r="F2169" i="2"/>
  <c r="K2169" i="2" s="1"/>
  <c r="W2169" i="2" s="1"/>
  <c r="E2169" i="2"/>
  <c r="J2169" i="2" s="1"/>
  <c r="V2169" i="2" s="1"/>
  <c r="D2169" i="2"/>
  <c r="I2169" i="2" s="1"/>
  <c r="U2169" i="2" s="1"/>
  <c r="P2168" i="2"/>
  <c r="S2168" i="2" s="1"/>
  <c r="H2168" i="2"/>
  <c r="O2168" i="2" s="1"/>
  <c r="R2168" i="2" s="1"/>
  <c r="F2168" i="2"/>
  <c r="K2168" i="2" s="1"/>
  <c r="W2168" i="2" s="1"/>
  <c r="E2168" i="2"/>
  <c r="J2168" i="2" s="1"/>
  <c r="V2168" i="2" s="1"/>
  <c r="D2168" i="2"/>
  <c r="I2168" i="2" s="1"/>
  <c r="U2168" i="2" s="1"/>
  <c r="P2167" i="2"/>
  <c r="S2167" i="2" s="1"/>
  <c r="H2167" i="2"/>
  <c r="O2167" i="2" s="1"/>
  <c r="R2167" i="2" s="1"/>
  <c r="F2167" i="2"/>
  <c r="K2167" i="2" s="1"/>
  <c r="W2167" i="2" s="1"/>
  <c r="E2167" i="2"/>
  <c r="J2167" i="2" s="1"/>
  <c r="V2167" i="2" s="1"/>
  <c r="D2167" i="2"/>
  <c r="I2167" i="2" s="1"/>
  <c r="U2167" i="2" s="1"/>
  <c r="P2166" i="2"/>
  <c r="S2166" i="2" s="1"/>
  <c r="H2166" i="2"/>
  <c r="O2166" i="2" s="1"/>
  <c r="R2166" i="2" s="1"/>
  <c r="F2166" i="2"/>
  <c r="K2166" i="2" s="1"/>
  <c r="W2166" i="2" s="1"/>
  <c r="E2166" i="2"/>
  <c r="J2166" i="2" s="1"/>
  <c r="V2166" i="2" s="1"/>
  <c r="D2166" i="2"/>
  <c r="I2166" i="2" s="1"/>
  <c r="U2166" i="2" s="1"/>
  <c r="P2165" i="2"/>
  <c r="S2165" i="2" s="1"/>
  <c r="H2165" i="2"/>
  <c r="O2165" i="2" s="1"/>
  <c r="R2165" i="2" s="1"/>
  <c r="F2165" i="2"/>
  <c r="K2165" i="2" s="1"/>
  <c r="W2165" i="2" s="1"/>
  <c r="E2165" i="2"/>
  <c r="J2165" i="2" s="1"/>
  <c r="V2165" i="2" s="1"/>
  <c r="D2165" i="2"/>
  <c r="I2165" i="2" s="1"/>
  <c r="U2165" i="2" s="1"/>
  <c r="V2164" i="2"/>
  <c r="P2164" i="2"/>
  <c r="S2164" i="2" s="1"/>
  <c r="K2164" i="2"/>
  <c r="W2164" i="2" s="1"/>
  <c r="H2164" i="2"/>
  <c r="O2164" i="2" s="1"/>
  <c r="R2164" i="2" s="1"/>
  <c r="F2164" i="2"/>
  <c r="E2164" i="2"/>
  <c r="J2164" i="2" s="1"/>
  <c r="D2164" i="2"/>
  <c r="I2164" i="2" s="1"/>
  <c r="U2164" i="2" s="1"/>
  <c r="T2163" i="2"/>
  <c r="O2163" i="2"/>
  <c r="R2163" i="2" s="1"/>
  <c r="H2163" i="2"/>
  <c r="Q2163" i="2" s="1"/>
  <c r="F2163" i="2"/>
  <c r="K2163" i="2" s="1"/>
  <c r="W2163" i="2" s="1"/>
  <c r="E2163" i="2"/>
  <c r="J2163" i="2" s="1"/>
  <c r="V2163" i="2" s="1"/>
  <c r="D2163" i="2"/>
  <c r="I2163" i="2" s="1"/>
  <c r="U2163" i="2" s="1"/>
  <c r="Q2162" i="2"/>
  <c r="T2162" i="2" s="1"/>
  <c r="H2162" i="2"/>
  <c r="P2162" i="2" s="1"/>
  <c r="S2162" i="2" s="1"/>
  <c r="F2162" i="2"/>
  <c r="K2162" i="2" s="1"/>
  <c r="W2162" i="2" s="1"/>
  <c r="E2162" i="2"/>
  <c r="J2162" i="2" s="1"/>
  <c r="V2162" i="2" s="1"/>
  <c r="D2162" i="2"/>
  <c r="I2162" i="2" s="1"/>
  <c r="U2162" i="2" s="1"/>
  <c r="U2161" i="2"/>
  <c r="Q2161" i="2"/>
  <c r="T2161" i="2" s="1"/>
  <c r="J2161" i="2"/>
  <c r="V2161" i="2" s="1"/>
  <c r="H2161" i="2"/>
  <c r="P2161" i="2" s="1"/>
  <c r="S2161" i="2" s="1"/>
  <c r="F2161" i="2"/>
  <c r="K2161" i="2" s="1"/>
  <c r="W2161" i="2" s="1"/>
  <c r="E2161" i="2"/>
  <c r="D2161" i="2"/>
  <c r="I2161" i="2" s="1"/>
  <c r="U2160" i="2"/>
  <c r="Q2160" i="2"/>
  <c r="T2160" i="2" s="1"/>
  <c r="H2160" i="2"/>
  <c r="P2160" i="2" s="1"/>
  <c r="S2160" i="2" s="1"/>
  <c r="F2160" i="2"/>
  <c r="K2160" i="2" s="1"/>
  <c r="W2160" i="2" s="1"/>
  <c r="E2160" i="2"/>
  <c r="J2160" i="2" s="1"/>
  <c r="V2160" i="2" s="1"/>
  <c r="D2160" i="2"/>
  <c r="I2160" i="2" s="1"/>
  <c r="Q2159" i="2"/>
  <c r="T2159" i="2" s="1"/>
  <c r="J2159" i="2"/>
  <c r="V2159" i="2" s="1"/>
  <c r="H2159" i="2"/>
  <c r="P2159" i="2" s="1"/>
  <c r="S2159" i="2" s="1"/>
  <c r="F2159" i="2"/>
  <c r="K2159" i="2" s="1"/>
  <c r="W2159" i="2" s="1"/>
  <c r="E2159" i="2"/>
  <c r="D2159" i="2"/>
  <c r="I2159" i="2" s="1"/>
  <c r="U2159" i="2" s="1"/>
  <c r="Q2158" i="2"/>
  <c r="T2158" i="2" s="1"/>
  <c r="H2158" i="2"/>
  <c r="P2158" i="2" s="1"/>
  <c r="S2158" i="2" s="1"/>
  <c r="F2158" i="2"/>
  <c r="K2158" i="2" s="1"/>
  <c r="W2158" i="2" s="1"/>
  <c r="E2158" i="2"/>
  <c r="J2158" i="2" s="1"/>
  <c r="V2158" i="2" s="1"/>
  <c r="D2158" i="2"/>
  <c r="I2158" i="2" s="1"/>
  <c r="U2158" i="2" s="1"/>
  <c r="U2157" i="2"/>
  <c r="Q2157" i="2"/>
  <c r="T2157" i="2" s="1"/>
  <c r="J2157" i="2"/>
  <c r="V2157" i="2" s="1"/>
  <c r="H2157" i="2"/>
  <c r="P2157" i="2" s="1"/>
  <c r="S2157" i="2" s="1"/>
  <c r="F2157" i="2"/>
  <c r="K2157" i="2" s="1"/>
  <c r="W2157" i="2" s="1"/>
  <c r="E2157" i="2"/>
  <c r="D2157" i="2"/>
  <c r="I2157" i="2" s="1"/>
  <c r="U2156" i="2"/>
  <c r="Q2156" i="2"/>
  <c r="T2156" i="2" s="1"/>
  <c r="H2156" i="2"/>
  <c r="P2156" i="2" s="1"/>
  <c r="S2156" i="2" s="1"/>
  <c r="F2156" i="2"/>
  <c r="K2156" i="2" s="1"/>
  <c r="W2156" i="2" s="1"/>
  <c r="E2156" i="2"/>
  <c r="J2156" i="2" s="1"/>
  <c r="V2156" i="2" s="1"/>
  <c r="D2156" i="2"/>
  <c r="I2156" i="2" s="1"/>
  <c r="Q2155" i="2"/>
  <c r="T2155" i="2" s="1"/>
  <c r="J2155" i="2"/>
  <c r="V2155" i="2" s="1"/>
  <c r="H2155" i="2"/>
  <c r="P2155" i="2" s="1"/>
  <c r="S2155" i="2" s="1"/>
  <c r="F2155" i="2"/>
  <c r="K2155" i="2" s="1"/>
  <c r="W2155" i="2" s="1"/>
  <c r="E2155" i="2"/>
  <c r="D2155" i="2"/>
  <c r="I2155" i="2" s="1"/>
  <c r="U2155" i="2" s="1"/>
  <c r="Q2154" i="2"/>
  <c r="T2154" i="2" s="1"/>
  <c r="H2154" i="2"/>
  <c r="P2154" i="2" s="1"/>
  <c r="S2154" i="2" s="1"/>
  <c r="F2154" i="2"/>
  <c r="K2154" i="2" s="1"/>
  <c r="W2154" i="2" s="1"/>
  <c r="E2154" i="2"/>
  <c r="J2154" i="2" s="1"/>
  <c r="V2154" i="2" s="1"/>
  <c r="D2154" i="2"/>
  <c r="I2154" i="2" s="1"/>
  <c r="U2154" i="2" s="1"/>
  <c r="U2153" i="2"/>
  <c r="Q2153" i="2"/>
  <c r="T2153" i="2" s="1"/>
  <c r="J2153" i="2"/>
  <c r="V2153" i="2" s="1"/>
  <c r="H2153" i="2"/>
  <c r="P2153" i="2" s="1"/>
  <c r="S2153" i="2" s="1"/>
  <c r="F2153" i="2"/>
  <c r="K2153" i="2" s="1"/>
  <c r="W2153" i="2" s="1"/>
  <c r="E2153" i="2"/>
  <c r="D2153" i="2"/>
  <c r="I2153" i="2" s="1"/>
  <c r="U2152" i="2"/>
  <c r="Q2152" i="2"/>
  <c r="T2152" i="2" s="1"/>
  <c r="H2152" i="2"/>
  <c r="P2152" i="2" s="1"/>
  <c r="S2152" i="2" s="1"/>
  <c r="F2152" i="2"/>
  <c r="K2152" i="2" s="1"/>
  <c r="W2152" i="2" s="1"/>
  <c r="E2152" i="2"/>
  <c r="J2152" i="2" s="1"/>
  <c r="V2152" i="2" s="1"/>
  <c r="D2152" i="2"/>
  <c r="I2152" i="2" s="1"/>
  <c r="Q2151" i="2"/>
  <c r="T2151" i="2" s="1"/>
  <c r="J2151" i="2"/>
  <c r="V2151" i="2" s="1"/>
  <c r="H2151" i="2"/>
  <c r="P2151" i="2" s="1"/>
  <c r="S2151" i="2" s="1"/>
  <c r="F2151" i="2"/>
  <c r="K2151" i="2" s="1"/>
  <c r="W2151" i="2" s="1"/>
  <c r="E2151" i="2"/>
  <c r="D2151" i="2"/>
  <c r="I2151" i="2" s="1"/>
  <c r="U2151" i="2" s="1"/>
  <c r="Q2150" i="2"/>
  <c r="T2150" i="2" s="1"/>
  <c r="H2150" i="2"/>
  <c r="P2150" i="2" s="1"/>
  <c r="S2150" i="2" s="1"/>
  <c r="F2150" i="2"/>
  <c r="K2150" i="2" s="1"/>
  <c r="W2150" i="2" s="1"/>
  <c r="E2150" i="2"/>
  <c r="J2150" i="2" s="1"/>
  <c r="V2150" i="2" s="1"/>
  <c r="D2150" i="2"/>
  <c r="I2150" i="2" s="1"/>
  <c r="U2150" i="2" s="1"/>
  <c r="U2149" i="2"/>
  <c r="Q2149" i="2"/>
  <c r="T2149" i="2" s="1"/>
  <c r="J2149" i="2"/>
  <c r="V2149" i="2" s="1"/>
  <c r="H2149" i="2"/>
  <c r="P2149" i="2" s="1"/>
  <c r="S2149" i="2" s="1"/>
  <c r="F2149" i="2"/>
  <c r="K2149" i="2" s="1"/>
  <c r="W2149" i="2" s="1"/>
  <c r="E2149" i="2"/>
  <c r="D2149" i="2"/>
  <c r="I2149" i="2" s="1"/>
  <c r="U2148" i="2"/>
  <c r="Q2148" i="2"/>
  <c r="T2148" i="2" s="1"/>
  <c r="H2148" i="2"/>
  <c r="P2148" i="2" s="1"/>
  <c r="S2148" i="2" s="1"/>
  <c r="F2148" i="2"/>
  <c r="K2148" i="2" s="1"/>
  <c r="W2148" i="2" s="1"/>
  <c r="E2148" i="2"/>
  <c r="J2148" i="2" s="1"/>
  <c r="V2148" i="2" s="1"/>
  <c r="D2148" i="2"/>
  <c r="I2148" i="2" s="1"/>
  <c r="Q2147" i="2"/>
  <c r="T2147" i="2" s="1"/>
  <c r="J2147" i="2"/>
  <c r="V2147" i="2" s="1"/>
  <c r="H2147" i="2"/>
  <c r="P2147" i="2" s="1"/>
  <c r="S2147" i="2" s="1"/>
  <c r="F2147" i="2"/>
  <c r="K2147" i="2" s="1"/>
  <c r="W2147" i="2" s="1"/>
  <c r="E2147" i="2"/>
  <c r="D2147" i="2"/>
  <c r="I2147" i="2" s="1"/>
  <c r="U2147" i="2" s="1"/>
  <c r="Q2146" i="2"/>
  <c r="T2146" i="2" s="1"/>
  <c r="H2146" i="2"/>
  <c r="P2146" i="2" s="1"/>
  <c r="S2146" i="2" s="1"/>
  <c r="F2146" i="2"/>
  <c r="K2146" i="2" s="1"/>
  <c r="W2146" i="2" s="1"/>
  <c r="E2146" i="2"/>
  <c r="J2146" i="2" s="1"/>
  <c r="V2146" i="2" s="1"/>
  <c r="D2146" i="2"/>
  <c r="I2146" i="2" s="1"/>
  <c r="U2146" i="2" s="1"/>
  <c r="U2145" i="2"/>
  <c r="Q2145" i="2"/>
  <c r="T2145" i="2" s="1"/>
  <c r="J2145" i="2"/>
  <c r="V2145" i="2" s="1"/>
  <c r="H2145" i="2"/>
  <c r="P2145" i="2" s="1"/>
  <c r="S2145" i="2" s="1"/>
  <c r="F2145" i="2"/>
  <c r="K2145" i="2" s="1"/>
  <c r="W2145" i="2" s="1"/>
  <c r="E2145" i="2"/>
  <c r="D2145" i="2"/>
  <c r="I2145" i="2" s="1"/>
  <c r="H2144" i="2"/>
  <c r="F2144" i="2"/>
  <c r="E2144" i="2"/>
  <c r="D2144" i="2"/>
  <c r="O2143" i="2"/>
  <c r="R2143" i="2" s="1"/>
  <c r="H2143" i="2"/>
  <c r="P2143" i="2" s="1"/>
  <c r="S2143" i="2" s="1"/>
  <c r="F2143" i="2"/>
  <c r="E2143" i="2"/>
  <c r="J2143" i="2" s="1"/>
  <c r="V2143" i="2" s="1"/>
  <c r="D2143" i="2"/>
  <c r="H2142" i="2"/>
  <c r="F2142" i="2"/>
  <c r="E2142" i="2"/>
  <c r="J2142" i="2" s="1"/>
  <c r="V2142" i="2" s="1"/>
  <c r="D2142" i="2"/>
  <c r="O2141" i="2"/>
  <c r="R2141" i="2" s="1"/>
  <c r="H2141" i="2"/>
  <c r="P2141" i="2" s="1"/>
  <c r="S2141" i="2" s="1"/>
  <c r="F2141" i="2"/>
  <c r="E2141" i="2"/>
  <c r="J2141" i="2" s="1"/>
  <c r="V2141" i="2" s="1"/>
  <c r="D2141" i="2"/>
  <c r="S2140" i="2"/>
  <c r="O2140" i="2"/>
  <c r="R2140" i="2" s="1"/>
  <c r="H2140" i="2"/>
  <c r="P2140" i="2" s="1"/>
  <c r="F2140" i="2"/>
  <c r="K2140" i="2" s="1"/>
  <c r="W2140" i="2" s="1"/>
  <c r="E2140" i="2"/>
  <c r="J2140" i="2" s="1"/>
  <c r="V2140" i="2" s="1"/>
  <c r="D2140" i="2"/>
  <c r="I2140" i="2" s="1"/>
  <c r="U2140" i="2" s="1"/>
  <c r="T2139" i="2"/>
  <c r="Q2139" i="2"/>
  <c r="P2139" i="2"/>
  <c r="S2139" i="2" s="1"/>
  <c r="H2139" i="2"/>
  <c r="O2139" i="2" s="1"/>
  <c r="R2139" i="2" s="1"/>
  <c r="F2139" i="2"/>
  <c r="K2139" i="2" s="1"/>
  <c r="W2139" i="2" s="1"/>
  <c r="E2139" i="2"/>
  <c r="J2139" i="2" s="1"/>
  <c r="V2139" i="2" s="1"/>
  <c r="D2139" i="2"/>
  <c r="I2139" i="2" s="1"/>
  <c r="U2139" i="2" s="1"/>
  <c r="T2138" i="2"/>
  <c r="Q2138" i="2"/>
  <c r="P2138" i="2"/>
  <c r="S2138" i="2" s="1"/>
  <c r="H2138" i="2"/>
  <c r="O2138" i="2" s="1"/>
  <c r="R2138" i="2" s="1"/>
  <c r="F2138" i="2"/>
  <c r="K2138" i="2" s="1"/>
  <c r="W2138" i="2" s="1"/>
  <c r="E2138" i="2"/>
  <c r="J2138" i="2" s="1"/>
  <c r="V2138" i="2" s="1"/>
  <c r="D2138" i="2"/>
  <c r="I2138" i="2" s="1"/>
  <c r="U2138" i="2" s="1"/>
  <c r="T2137" i="2"/>
  <c r="Q2137" i="2"/>
  <c r="P2137" i="2"/>
  <c r="S2137" i="2" s="1"/>
  <c r="H2137" i="2"/>
  <c r="O2137" i="2" s="1"/>
  <c r="R2137" i="2" s="1"/>
  <c r="F2137" i="2"/>
  <c r="K2137" i="2" s="1"/>
  <c r="W2137" i="2" s="1"/>
  <c r="E2137" i="2"/>
  <c r="J2137" i="2" s="1"/>
  <c r="V2137" i="2" s="1"/>
  <c r="D2137" i="2"/>
  <c r="I2137" i="2" s="1"/>
  <c r="U2137" i="2" s="1"/>
  <c r="T2136" i="2"/>
  <c r="Q2136" i="2"/>
  <c r="P2136" i="2"/>
  <c r="S2136" i="2" s="1"/>
  <c r="H2136" i="2"/>
  <c r="O2136" i="2" s="1"/>
  <c r="R2136" i="2" s="1"/>
  <c r="F2136" i="2"/>
  <c r="K2136" i="2" s="1"/>
  <c r="W2136" i="2" s="1"/>
  <c r="E2136" i="2"/>
  <c r="J2136" i="2" s="1"/>
  <c r="V2136" i="2" s="1"/>
  <c r="D2136" i="2"/>
  <c r="I2136" i="2" s="1"/>
  <c r="U2136" i="2" s="1"/>
  <c r="T2135" i="2"/>
  <c r="Q2135" i="2"/>
  <c r="P2135" i="2"/>
  <c r="S2135" i="2" s="1"/>
  <c r="H2135" i="2"/>
  <c r="O2135" i="2" s="1"/>
  <c r="R2135" i="2" s="1"/>
  <c r="F2135" i="2"/>
  <c r="K2135" i="2" s="1"/>
  <c r="W2135" i="2" s="1"/>
  <c r="E2135" i="2"/>
  <c r="J2135" i="2" s="1"/>
  <c r="V2135" i="2" s="1"/>
  <c r="D2135" i="2"/>
  <c r="I2135" i="2" s="1"/>
  <c r="U2135" i="2" s="1"/>
  <c r="T2134" i="2"/>
  <c r="Q2134" i="2"/>
  <c r="P2134" i="2"/>
  <c r="S2134" i="2" s="1"/>
  <c r="H2134" i="2"/>
  <c r="O2134" i="2" s="1"/>
  <c r="R2134" i="2" s="1"/>
  <c r="F2134" i="2"/>
  <c r="K2134" i="2" s="1"/>
  <c r="W2134" i="2" s="1"/>
  <c r="E2134" i="2"/>
  <c r="J2134" i="2" s="1"/>
  <c r="V2134" i="2" s="1"/>
  <c r="D2134" i="2"/>
  <c r="I2134" i="2" s="1"/>
  <c r="U2134" i="2" s="1"/>
  <c r="T2133" i="2"/>
  <c r="Q2133" i="2"/>
  <c r="P2133" i="2"/>
  <c r="S2133" i="2" s="1"/>
  <c r="H2133" i="2"/>
  <c r="O2133" i="2" s="1"/>
  <c r="R2133" i="2" s="1"/>
  <c r="F2133" i="2"/>
  <c r="K2133" i="2" s="1"/>
  <c r="W2133" i="2" s="1"/>
  <c r="E2133" i="2"/>
  <c r="J2133" i="2" s="1"/>
  <c r="V2133" i="2" s="1"/>
  <c r="D2133" i="2"/>
  <c r="I2133" i="2" s="1"/>
  <c r="U2133" i="2" s="1"/>
  <c r="T2132" i="2"/>
  <c r="Q2132" i="2"/>
  <c r="P2132" i="2"/>
  <c r="S2132" i="2" s="1"/>
  <c r="H2132" i="2"/>
  <c r="O2132" i="2" s="1"/>
  <c r="R2132" i="2" s="1"/>
  <c r="F2132" i="2"/>
  <c r="K2132" i="2" s="1"/>
  <c r="W2132" i="2" s="1"/>
  <c r="E2132" i="2"/>
  <c r="J2132" i="2" s="1"/>
  <c r="V2132" i="2" s="1"/>
  <c r="D2132" i="2"/>
  <c r="I2132" i="2" s="1"/>
  <c r="U2132" i="2" s="1"/>
  <c r="T2131" i="2"/>
  <c r="Q2131" i="2"/>
  <c r="P2131" i="2"/>
  <c r="S2131" i="2" s="1"/>
  <c r="H2131" i="2"/>
  <c r="O2131" i="2" s="1"/>
  <c r="R2131" i="2" s="1"/>
  <c r="F2131" i="2"/>
  <c r="K2131" i="2" s="1"/>
  <c r="W2131" i="2" s="1"/>
  <c r="E2131" i="2"/>
  <c r="J2131" i="2" s="1"/>
  <c r="V2131" i="2" s="1"/>
  <c r="D2131" i="2"/>
  <c r="I2131" i="2" s="1"/>
  <c r="U2131" i="2" s="1"/>
  <c r="T2130" i="2"/>
  <c r="Q2130" i="2"/>
  <c r="P2130" i="2"/>
  <c r="S2130" i="2" s="1"/>
  <c r="H2130" i="2"/>
  <c r="O2130" i="2" s="1"/>
  <c r="R2130" i="2" s="1"/>
  <c r="F2130" i="2"/>
  <c r="K2130" i="2" s="1"/>
  <c r="W2130" i="2" s="1"/>
  <c r="E2130" i="2"/>
  <c r="J2130" i="2" s="1"/>
  <c r="V2130" i="2" s="1"/>
  <c r="D2130" i="2"/>
  <c r="I2130" i="2" s="1"/>
  <c r="U2130" i="2" s="1"/>
  <c r="T2129" i="2"/>
  <c r="Q2129" i="2"/>
  <c r="P2129" i="2"/>
  <c r="S2129" i="2" s="1"/>
  <c r="H2129" i="2"/>
  <c r="O2129" i="2" s="1"/>
  <c r="R2129" i="2" s="1"/>
  <c r="F2129" i="2"/>
  <c r="K2129" i="2" s="1"/>
  <c r="W2129" i="2" s="1"/>
  <c r="E2129" i="2"/>
  <c r="J2129" i="2" s="1"/>
  <c r="V2129" i="2" s="1"/>
  <c r="D2129" i="2"/>
  <c r="I2129" i="2" s="1"/>
  <c r="U2129" i="2" s="1"/>
  <c r="T2128" i="2"/>
  <c r="Q2128" i="2"/>
  <c r="P2128" i="2"/>
  <c r="S2128" i="2" s="1"/>
  <c r="H2128" i="2"/>
  <c r="O2128" i="2" s="1"/>
  <c r="R2128" i="2" s="1"/>
  <c r="F2128" i="2"/>
  <c r="K2128" i="2" s="1"/>
  <c r="W2128" i="2" s="1"/>
  <c r="E2128" i="2"/>
  <c r="J2128" i="2" s="1"/>
  <c r="V2128" i="2" s="1"/>
  <c r="D2128" i="2"/>
  <c r="I2128" i="2" s="1"/>
  <c r="U2128" i="2" s="1"/>
  <c r="T2127" i="2"/>
  <c r="Q2127" i="2"/>
  <c r="P2127" i="2"/>
  <c r="S2127" i="2" s="1"/>
  <c r="H2127" i="2"/>
  <c r="O2127" i="2" s="1"/>
  <c r="R2127" i="2" s="1"/>
  <c r="F2127" i="2"/>
  <c r="K2127" i="2" s="1"/>
  <c r="W2127" i="2" s="1"/>
  <c r="E2127" i="2"/>
  <c r="J2127" i="2" s="1"/>
  <c r="V2127" i="2" s="1"/>
  <c r="D2127" i="2"/>
  <c r="I2127" i="2" s="1"/>
  <c r="U2127" i="2" s="1"/>
  <c r="T2126" i="2"/>
  <c r="Q2126" i="2"/>
  <c r="P2126" i="2"/>
  <c r="S2126" i="2" s="1"/>
  <c r="H2126" i="2"/>
  <c r="O2126" i="2" s="1"/>
  <c r="R2126" i="2" s="1"/>
  <c r="F2126" i="2"/>
  <c r="K2126" i="2" s="1"/>
  <c r="W2126" i="2" s="1"/>
  <c r="E2126" i="2"/>
  <c r="J2126" i="2" s="1"/>
  <c r="V2126" i="2" s="1"/>
  <c r="D2126" i="2"/>
  <c r="I2126" i="2" s="1"/>
  <c r="U2126" i="2" s="1"/>
  <c r="T2125" i="2"/>
  <c r="Q2125" i="2"/>
  <c r="P2125" i="2"/>
  <c r="S2125" i="2" s="1"/>
  <c r="H2125" i="2"/>
  <c r="O2125" i="2" s="1"/>
  <c r="R2125" i="2" s="1"/>
  <c r="F2125" i="2"/>
  <c r="K2125" i="2" s="1"/>
  <c r="W2125" i="2" s="1"/>
  <c r="E2125" i="2"/>
  <c r="J2125" i="2" s="1"/>
  <c r="V2125" i="2" s="1"/>
  <c r="D2125" i="2"/>
  <c r="I2125" i="2" s="1"/>
  <c r="U2125" i="2" s="1"/>
  <c r="T2124" i="2"/>
  <c r="Q2124" i="2"/>
  <c r="P2124" i="2"/>
  <c r="S2124" i="2" s="1"/>
  <c r="H2124" i="2"/>
  <c r="O2124" i="2" s="1"/>
  <c r="R2124" i="2" s="1"/>
  <c r="F2124" i="2"/>
  <c r="K2124" i="2" s="1"/>
  <c r="W2124" i="2" s="1"/>
  <c r="E2124" i="2"/>
  <c r="J2124" i="2" s="1"/>
  <c r="V2124" i="2" s="1"/>
  <c r="D2124" i="2"/>
  <c r="I2124" i="2" s="1"/>
  <c r="U2124" i="2" s="1"/>
  <c r="T2123" i="2"/>
  <c r="Q2123" i="2"/>
  <c r="P2123" i="2"/>
  <c r="S2123" i="2" s="1"/>
  <c r="H2123" i="2"/>
  <c r="O2123" i="2" s="1"/>
  <c r="R2123" i="2" s="1"/>
  <c r="F2123" i="2"/>
  <c r="K2123" i="2" s="1"/>
  <c r="W2123" i="2" s="1"/>
  <c r="E2123" i="2"/>
  <c r="J2123" i="2" s="1"/>
  <c r="V2123" i="2" s="1"/>
  <c r="D2123" i="2"/>
  <c r="I2123" i="2" s="1"/>
  <c r="U2123" i="2" s="1"/>
  <c r="T2122" i="2"/>
  <c r="Q2122" i="2"/>
  <c r="P2122" i="2"/>
  <c r="S2122" i="2" s="1"/>
  <c r="H2122" i="2"/>
  <c r="O2122" i="2" s="1"/>
  <c r="R2122" i="2" s="1"/>
  <c r="F2122" i="2"/>
  <c r="K2122" i="2" s="1"/>
  <c r="W2122" i="2" s="1"/>
  <c r="E2122" i="2"/>
  <c r="J2122" i="2" s="1"/>
  <c r="V2122" i="2" s="1"/>
  <c r="D2122" i="2"/>
  <c r="I2122" i="2" s="1"/>
  <c r="U2122" i="2" s="1"/>
  <c r="T2121" i="2"/>
  <c r="Q2121" i="2"/>
  <c r="P2121" i="2"/>
  <c r="S2121" i="2" s="1"/>
  <c r="H2121" i="2"/>
  <c r="O2121" i="2" s="1"/>
  <c r="R2121" i="2" s="1"/>
  <c r="F2121" i="2"/>
  <c r="K2121" i="2" s="1"/>
  <c r="W2121" i="2" s="1"/>
  <c r="E2121" i="2"/>
  <c r="J2121" i="2" s="1"/>
  <c r="V2121" i="2" s="1"/>
  <c r="D2121" i="2"/>
  <c r="I2121" i="2" s="1"/>
  <c r="U2121" i="2" s="1"/>
  <c r="T2120" i="2"/>
  <c r="Q2120" i="2"/>
  <c r="P2120" i="2"/>
  <c r="S2120" i="2" s="1"/>
  <c r="H2120" i="2"/>
  <c r="O2120" i="2" s="1"/>
  <c r="R2120" i="2" s="1"/>
  <c r="F2120" i="2"/>
  <c r="K2120" i="2" s="1"/>
  <c r="W2120" i="2" s="1"/>
  <c r="E2120" i="2"/>
  <c r="J2120" i="2" s="1"/>
  <c r="V2120" i="2" s="1"/>
  <c r="D2120" i="2"/>
  <c r="I2120" i="2" s="1"/>
  <c r="U2120" i="2" s="1"/>
  <c r="T2119" i="2"/>
  <c r="Q2119" i="2"/>
  <c r="P2119" i="2"/>
  <c r="S2119" i="2" s="1"/>
  <c r="H2119" i="2"/>
  <c r="O2119" i="2" s="1"/>
  <c r="R2119" i="2" s="1"/>
  <c r="F2119" i="2"/>
  <c r="K2119" i="2" s="1"/>
  <c r="W2119" i="2" s="1"/>
  <c r="E2119" i="2"/>
  <c r="J2119" i="2" s="1"/>
  <c r="V2119" i="2" s="1"/>
  <c r="D2119" i="2"/>
  <c r="I2119" i="2" s="1"/>
  <c r="U2119" i="2" s="1"/>
  <c r="T2118" i="2"/>
  <c r="Q2118" i="2"/>
  <c r="P2118" i="2"/>
  <c r="S2118" i="2" s="1"/>
  <c r="H2118" i="2"/>
  <c r="O2118" i="2" s="1"/>
  <c r="R2118" i="2" s="1"/>
  <c r="F2118" i="2"/>
  <c r="K2118" i="2" s="1"/>
  <c r="W2118" i="2" s="1"/>
  <c r="E2118" i="2"/>
  <c r="J2118" i="2" s="1"/>
  <c r="V2118" i="2" s="1"/>
  <c r="D2118" i="2"/>
  <c r="I2118" i="2" s="1"/>
  <c r="U2118" i="2" s="1"/>
  <c r="T2117" i="2"/>
  <c r="Q2117" i="2"/>
  <c r="P2117" i="2"/>
  <c r="S2117" i="2" s="1"/>
  <c r="H2117" i="2"/>
  <c r="O2117" i="2" s="1"/>
  <c r="R2117" i="2" s="1"/>
  <c r="F2117" i="2"/>
  <c r="K2117" i="2" s="1"/>
  <c r="W2117" i="2" s="1"/>
  <c r="E2117" i="2"/>
  <c r="J2117" i="2" s="1"/>
  <c r="V2117" i="2" s="1"/>
  <c r="D2117" i="2"/>
  <c r="I2117" i="2" s="1"/>
  <c r="U2117" i="2" s="1"/>
  <c r="V2116" i="2"/>
  <c r="T2116" i="2"/>
  <c r="Q2116" i="2"/>
  <c r="P2116" i="2"/>
  <c r="S2116" i="2" s="1"/>
  <c r="H2116" i="2"/>
  <c r="O2116" i="2" s="1"/>
  <c r="R2116" i="2" s="1"/>
  <c r="F2116" i="2"/>
  <c r="K2116" i="2" s="1"/>
  <c r="W2116" i="2" s="1"/>
  <c r="E2116" i="2"/>
  <c r="J2116" i="2" s="1"/>
  <c r="D2116" i="2"/>
  <c r="I2116" i="2" s="1"/>
  <c r="U2116" i="2" s="1"/>
  <c r="T2115" i="2"/>
  <c r="R2115" i="2"/>
  <c r="Q2115" i="2"/>
  <c r="P2115" i="2"/>
  <c r="S2115" i="2" s="1"/>
  <c r="K2115" i="2"/>
  <c r="W2115" i="2" s="1"/>
  <c r="H2115" i="2"/>
  <c r="O2115" i="2" s="1"/>
  <c r="F2115" i="2"/>
  <c r="E2115" i="2"/>
  <c r="J2115" i="2" s="1"/>
  <c r="V2115" i="2" s="1"/>
  <c r="D2115" i="2"/>
  <c r="I2115" i="2" s="1"/>
  <c r="U2115" i="2" s="1"/>
  <c r="T2114" i="2"/>
  <c r="R2114" i="2"/>
  <c r="Q2114" i="2"/>
  <c r="P2114" i="2"/>
  <c r="S2114" i="2" s="1"/>
  <c r="K2114" i="2"/>
  <c r="W2114" i="2" s="1"/>
  <c r="H2114" i="2"/>
  <c r="O2114" i="2" s="1"/>
  <c r="F2114" i="2"/>
  <c r="E2114" i="2"/>
  <c r="J2114" i="2" s="1"/>
  <c r="V2114" i="2" s="1"/>
  <c r="D2114" i="2"/>
  <c r="I2114" i="2" s="1"/>
  <c r="U2114" i="2" s="1"/>
  <c r="Q2113" i="2"/>
  <c r="T2113" i="2" s="1"/>
  <c r="H2113" i="2"/>
  <c r="O2113" i="2" s="1"/>
  <c r="R2113" i="2" s="1"/>
  <c r="F2113" i="2"/>
  <c r="K2113" i="2" s="1"/>
  <c r="W2113" i="2" s="1"/>
  <c r="E2113" i="2"/>
  <c r="J2113" i="2" s="1"/>
  <c r="V2113" i="2" s="1"/>
  <c r="D2113" i="2"/>
  <c r="I2113" i="2" s="1"/>
  <c r="U2113" i="2" s="1"/>
  <c r="P2112" i="2"/>
  <c r="S2112" i="2" s="1"/>
  <c r="H2112" i="2"/>
  <c r="O2112" i="2" s="1"/>
  <c r="R2112" i="2" s="1"/>
  <c r="F2112" i="2"/>
  <c r="K2112" i="2" s="1"/>
  <c r="W2112" i="2" s="1"/>
  <c r="E2112" i="2"/>
  <c r="J2112" i="2" s="1"/>
  <c r="V2112" i="2" s="1"/>
  <c r="D2112" i="2"/>
  <c r="I2112" i="2" s="1"/>
  <c r="U2112" i="2" s="1"/>
  <c r="P2111" i="2"/>
  <c r="S2111" i="2" s="1"/>
  <c r="H2111" i="2"/>
  <c r="O2111" i="2" s="1"/>
  <c r="R2111" i="2" s="1"/>
  <c r="F2111" i="2"/>
  <c r="K2111" i="2" s="1"/>
  <c r="W2111" i="2" s="1"/>
  <c r="E2111" i="2"/>
  <c r="J2111" i="2" s="1"/>
  <c r="V2111" i="2" s="1"/>
  <c r="D2111" i="2"/>
  <c r="I2111" i="2" s="1"/>
  <c r="U2111" i="2" s="1"/>
  <c r="P2110" i="2"/>
  <c r="S2110" i="2" s="1"/>
  <c r="H2110" i="2"/>
  <c r="O2110" i="2" s="1"/>
  <c r="R2110" i="2" s="1"/>
  <c r="F2110" i="2"/>
  <c r="K2110" i="2" s="1"/>
  <c r="W2110" i="2" s="1"/>
  <c r="E2110" i="2"/>
  <c r="J2110" i="2" s="1"/>
  <c r="V2110" i="2" s="1"/>
  <c r="D2110" i="2"/>
  <c r="I2110" i="2" s="1"/>
  <c r="U2110" i="2" s="1"/>
  <c r="P2109" i="2"/>
  <c r="S2109" i="2" s="1"/>
  <c r="H2109" i="2"/>
  <c r="O2109" i="2" s="1"/>
  <c r="R2109" i="2" s="1"/>
  <c r="F2109" i="2"/>
  <c r="K2109" i="2" s="1"/>
  <c r="W2109" i="2" s="1"/>
  <c r="E2109" i="2"/>
  <c r="J2109" i="2" s="1"/>
  <c r="V2109" i="2" s="1"/>
  <c r="D2109" i="2"/>
  <c r="I2109" i="2" s="1"/>
  <c r="U2109" i="2" s="1"/>
  <c r="P2108" i="2"/>
  <c r="S2108" i="2" s="1"/>
  <c r="H2108" i="2"/>
  <c r="O2108" i="2" s="1"/>
  <c r="R2108" i="2" s="1"/>
  <c r="F2108" i="2"/>
  <c r="K2108" i="2" s="1"/>
  <c r="W2108" i="2" s="1"/>
  <c r="E2108" i="2"/>
  <c r="J2108" i="2" s="1"/>
  <c r="V2108" i="2" s="1"/>
  <c r="D2108" i="2"/>
  <c r="I2108" i="2" s="1"/>
  <c r="U2108" i="2" s="1"/>
  <c r="P2107" i="2"/>
  <c r="S2107" i="2" s="1"/>
  <c r="H2107" i="2"/>
  <c r="O2107" i="2" s="1"/>
  <c r="R2107" i="2" s="1"/>
  <c r="F2107" i="2"/>
  <c r="K2107" i="2" s="1"/>
  <c r="W2107" i="2" s="1"/>
  <c r="E2107" i="2"/>
  <c r="J2107" i="2" s="1"/>
  <c r="V2107" i="2" s="1"/>
  <c r="D2107" i="2"/>
  <c r="I2107" i="2" s="1"/>
  <c r="U2107" i="2" s="1"/>
  <c r="P2106" i="2"/>
  <c r="S2106" i="2" s="1"/>
  <c r="H2106" i="2"/>
  <c r="O2106" i="2" s="1"/>
  <c r="R2106" i="2" s="1"/>
  <c r="F2106" i="2"/>
  <c r="K2106" i="2" s="1"/>
  <c r="W2106" i="2" s="1"/>
  <c r="E2106" i="2"/>
  <c r="J2106" i="2" s="1"/>
  <c r="V2106" i="2" s="1"/>
  <c r="D2106" i="2"/>
  <c r="I2106" i="2" s="1"/>
  <c r="U2106" i="2" s="1"/>
  <c r="P2105" i="2"/>
  <c r="S2105" i="2" s="1"/>
  <c r="H2105" i="2"/>
  <c r="O2105" i="2" s="1"/>
  <c r="R2105" i="2" s="1"/>
  <c r="F2105" i="2"/>
  <c r="K2105" i="2" s="1"/>
  <c r="W2105" i="2" s="1"/>
  <c r="E2105" i="2"/>
  <c r="J2105" i="2" s="1"/>
  <c r="V2105" i="2" s="1"/>
  <c r="D2105" i="2"/>
  <c r="I2105" i="2" s="1"/>
  <c r="U2105" i="2" s="1"/>
  <c r="P2104" i="2"/>
  <c r="S2104" i="2" s="1"/>
  <c r="H2104" i="2"/>
  <c r="O2104" i="2" s="1"/>
  <c r="R2104" i="2" s="1"/>
  <c r="F2104" i="2"/>
  <c r="K2104" i="2" s="1"/>
  <c r="W2104" i="2" s="1"/>
  <c r="E2104" i="2"/>
  <c r="J2104" i="2" s="1"/>
  <c r="V2104" i="2" s="1"/>
  <c r="D2104" i="2"/>
  <c r="I2104" i="2" s="1"/>
  <c r="U2104" i="2" s="1"/>
  <c r="P2103" i="2"/>
  <c r="S2103" i="2" s="1"/>
  <c r="H2103" i="2"/>
  <c r="O2103" i="2" s="1"/>
  <c r="R2103" i="2" s="1"/>
  <c r="F2103" i="2"/>
  <c r="K2103" i="2" s="1"/>
  <c r="W2103" i="2" s="1"/>
  <c r="E2103" i="2"/>
  <c r="J2103" i="2" s="1"/>
  <c r="V2103" i="2" s="1"/>
  <c r="D2103" i="2"/>
  <c r="I2103" i="2" s="1"/>
  <c r="U2103" i="2" s="1"/>
  <c r="P2102" i="2"/>
  <c r="S2102" i="2" s="1"/>
  <c r="H2102" i="2"/>
  <c r="O2102" i="2" s="1"/>
  <c r="R2102" i="2" s="1"/>
  <c r="F2102" i="2"/>
  <c r="K2102" i="2" s="1"/>
  <c r="W2102" i="2" s="1"/>
  <c r="E2102" i="2"/>
  <c r="J2102" i="2" s="1"/>
  <c r="V2102" i="2" s="1"/>
  <c r="D2102" i="2"/>
  <c r="I2102" i="2" s="1"/>
  <c r="U2102" i="2" s="1"/>
  <c r="P2101" i="2"/>
  <c r="S2101" i="2" s="1"/>
  <c r="H2101" i="2"/>
  <c r="O2101" i="2" s="1"/>
  <c r="R2101" i="2" s="1"/>
  <c r="F2101" i="2"/>
  <c r="K2101" i="2" s="1"/>
  <c r="W2101" i="2" s="1"/>
  <c r="E2101" i="2"/>
  <c r="J2101" i="2" s="1"/>
  <c r="V2101" i="2" s="1"/>
  <c r="D2101" i="2"/>
  <c r="I2101" i="2" s="1"/>
  <c r="U2101" i="2" s="1"/>
  <c r="P2100" i="2"/>
  <c r="S2100" i="2" s="1"/>
  <c r="H2100" i="2"/>
  <c r="O2100" i="2" s="1"/>
  <c r="R2100" i="2" s="1"/>
  <c r="F2100" i="2"/>
  <c r="K2100" i="2" s="1"/>
  <c r="W2100" i="2" s="1"/>
  <c r="E2100" i="2"/>
  <c r="J2100" i="2" s="1"/>
  <c r="V2100" i="2" s="1"/>
  <c r="D2100" i="2"/>
  <c r="I2100" i="2" s="1"/>
  <c r="U2100" i="2" s="1"/>
  <c r="P2099" i="2"/>
  <c r="S2099" i="2" s="1"/>
  <c r="H2099" i="2"/>
  <c r="O2099" i="2" s="1"/>
  <c r="R2099" i="2" s="1"/>
  <c r="F2099" i="2"/>
  <c r="K2099" i="2" s="1"/>
  <c r="W2099" i="2" s="1"/>
  <c r="E2099" i="2"/>
  <c r="J2099" i="2" s="1"/>
  <c r="V2099" i="2" s="1"/>
  <c r="D2099" i="2"/>
  <c r="I2099" i="2" s="1"/>
  <c r="U2099" i="2" s="1"/>
  <c r="P2098" i="2"/>
  <c r="S2098" i="2" s="1"/>
  <c r="H2098" i="2"/>
  <c r="O2098" i="2" s="1"/>
  <c r="R2098" i="2" s="1"/>
  <c r="F2098" i="2"/>
  <c r="K2098" i="2" s="1"/>
  <c r="W2098" i="2" s="1"/>
  <c r="E2098" i="2"/>
  <c r="J2098" i="2" s="1"/>
  <c r="V2098" i="2" s="1"/>
  <c r="D2098" i="2"/>
  <c r="I2098" i="2" s="1"/>
  <c r="U2098" i="2" s="1"/>
  <c r="P2097" i="2"/>
  <c r="S2097" i="2" s="1"/>
  <c r="H2097" i="2"/>
  <c r="O2097" i="2" s="1"/>
  <c r="R2097" i="2" s="1"/>
  <c r="F2097" i="2"/>
  <c r="K2097" i="2" s="1"/>
  <c r="W2097" i="2" s="1"/>
  <c r="E2097" i="2"/>
  <c r="J2097" i="2" s="1"/>
  <c r="V2097" i="2" s="1"/>
  <c r="D2097" i="2"/>
  <c r="I2097" i="2" s="1"/>
  <c r="U2097" i="2" s="1"/>
  <c r="P2096" i="2"/>
  <c r="S2096" i="2" s="1"/>
  <c r="H2096" i="2"/>
  <c r="O2096" i="2" s="1"/>
  <c r="R2096" i="2" s="1"/>
  <c r="F2096" i="2"/>
  <c r="K2096" i="2" s="1"/>
  <c r="W2096" i="2" s="1"/>
  <c r="E2096" i="2"/>
  <c r="J2096" i="2" s="1"/>
  <c r="V2096" i="2" s="1"/>
  <c r="D2096" i="2"/>
  <c r="I2096" i="2" s="1"/>
  <c r="U2096" i="2" s="1"/>
  <c r="P2095" i="2"/>
  <c r="S2095" i="2" s="1"/>
  <c r="H2095" i="2"/>
  <c r="O2095" i="2" s="1"/>
  <c r="R2095" i="2" s="1"/>
  <c r="F2095" i="2"/>
  <c r="K2095" i="2" s="1"/>
  <c r="W2095" i="2" s="1"/>
  <c r="E2095" i="2"/>
  <c r="J2095" i="2" s="1"/>
  <c r="V2095" i="2" s="1"/>
  <c r="D2095" i="2"/>
  <c r="I2095" i="2" s="1"/>
  <c r="U2095" i="2" s="1"/>
  <c r="P2094" i="2"/>
  <c r="S2094" i="2" s="1"/>
  <c r="H2094" i="2"/>
  <c r="O2094" i="2" s="1"/>
  <c r="R2094" i="2" s="1"/>
  <c r="F2094" i="2"/>
  <c r="K2094" i="2" s="1"/>
  <c r="W2094" i="2" s="1"/>
  <c r="E2094" i="2"/>
  <c r="J2094" i="2" s="1"/>
  <c r="V2094" i="2" s="1"/>
  <c r="D2094" i="2"/>
  <c r="I2094" i="2" s="1"/>
  <c r="U2094" i="2" s="1"/>
  <c r="P2093" i="2"/>
  <c r="S2093" i="2" s="1"/>
  <c r="H2093" i="2"/>
  <c r="O2093" i="2" s="1"/>
  <c r="R2093" i="2" s="1"/>
  <c r="F2093" i="2"/>
  <c r="K2093" i="2" s="1"/>
  <c r="W2093" i="2" s="1"/>
  <c r="E2093" i="2"/>
  <c r="J2093" i="2" s="1"/>
  <c r="V2093" i="2" s="1"/>
  <c r="D2093" i="2"/>
  <c r="I2093" i="2" s="1"/>
  <c r="U2093" i="2" s="1"/>
  <c r="P2092" i="2"/>
  <c r="S2092" i="2" s="1"/>
  <c r="H2092" i="2"/>
  <c r="O2092" i="2" s="1"/>
  <c r="R2092" i="2" s="1"/>
  <c r="F2092" i="2"/>
  <c r="K2092" i="2" s="1"/>
  <c r="W2092" i="2" s="1"/>
  <c r="E2092" i="2"/>
  <c r="J2092" i="2" s="1"/>
  <c r="V2092" i="2" s="1"/>
  <c r="D2092" i="2"/>
  <c r="I2092" i="2" s="1"/>
  <c r="U2092" i="2" s="1"/>
  <c r="P2091" i="2"/>
  <c r="S2091" i="2" s="1"/>
  <c r="H2091" i="2"/>
  <c r="O2091" i="2" s="1"/>
  <c r="R2091" i="2" s="1"/>
  <c r="F2091" i="2"/>
  <c r="K2091" i="2" s="1"/>
  <c r="W2091" i="2" s="1"/>
  <c r="E2091" i="2"/>
  <c r="J2091" i="2" s="1"/>
  <c r="V2091" i="2" s="1"/>
  <c r="D2091" i="2"/>
  <c r="I2091" i="2" s="1"/>
  <c r="U2091" i="2" s="1"/>
  <c r="P2090" i="2"/>
  <c r="S2090" i="2" s="1"/>
  <c r="H2090" i="2"/>
  <c r="O2090" i="2" s="1"/>
  <c r="R2090" i="2" s="1"/>
  <c r="F2090" i="2"/>
  <c r="K2090" i="2" s="1"/>
  <c r="W2090" i="2" s="1"/>
  <c r="E2090" i="2"/>
  <c r="J2090" i="2" s="1"/>
  <c r="V2090" i="2" s="1"/>
  <c r="D2090" i="2"/>
  <c r="I2090" i="2" s="1"/>
  <c r="U2090" i="2" s="1"/>
  <c r="P2089" i="2"/>
  <c r="S2089" i="2" s="1"/>
  <c r="H2089" i="2"/>
  <c r="O2089" i="2" s="1"/>
  <c r="R2089" i="2" s="1"/>
  <c r="F2089" i="2"/>
  <c r="K2089" i="2" s="1"/>
  <c r="W2089" i="2" s="1"/>
  <c r="E2089" i="2"/>
  <c r="J2089" i="2" s="1"/>
  <c r="V2089" i="2" s="1"/>
  <c r="D2089" i="2"/>
  <c r="I2089" i="2" s="1"/>
  <c r="U2089" i="2" s="1"/>
  <c r="P2088" i="2"/>
  <c r="S2088" i="2" s="1"/>
  <c r="H2088" i="2"/>
  <c r="O2088" i="2" s="1"/>
  <c r="R2088" i="2" s="1"/>
  <c r="F2088" i="2"/>
  <c r="K2088" i="2" s="1"/>
  <c r="W2088" i="2" s="1"/>
  <c r="E2088" i="2"/>
  <c r="J2088" i="2" s="1"/>
  <c r="V2088" i="2" s="1"/>
  <c r="D2088" i="2"/>
  <c r="I2088" i="2" s="1"/>
  <c r="U2088" i="2" s="1"/>
  <c r="P2087" i="2"/>
  <c r="S2087" i="2" s="1"/>
  <c r="H2087" i="2"/>
  <c r="O2087" i="2" s="1"/>
  <c r="R2087" i="2" s="1"/>
  <c r="F2087" i="2"/>
  <c r="K2087" i="2" s="1"/>
  <c r="W2087" i="2" s="1"/>
  <c r="E2087" i="2"/>
  <c r="J2087" i="2" s="1"/>
  <c r="V2087" i="2" s="1"/>
  <c r="D2087" i="2"/>
  <c r="I2087" i="2" s="1"/>
  <c r="U2087" i="2" s="1"/>
  <c r="P2086" i="2"/>
  <c r="S2086" i="2" s="1"/>
  <c r="H2086" i="2"/>
  <c r="O2086" i="2" s="1"/>
  <c r="R2086" i="2" s="1"/>
  <c r="F2086" i="2"/>
  <c r="K2086" i="2" s="1"/>
  <c r="W2086" i="2" s="1"/>
  <c r="E2086" i="2"/>
  <c r="J2086" i="2" s="1"/>
  <c r="V2086" i="2" s="1"/>
  <c r="D2086" i="2"/>
  <c r="I2086" i="2" s="1"/>
  <c r="U2086" i="2" s="1"/>
  <c r="P2085" i="2"/>
  <c r="S2085" i="2" s="1"/>
  <c r="H2085" i="2"/>
  <c r="O2085" i="2" s="1"/>
  <c r="R2085" i="2" s="1"/>
  <c r="F2085" i="2"/>
  <c r="K2085" i="2" s="1"/>
  <c r="W2085" i="2" s="1"/>
  <c r="E2085" i="2"/>
  <c r="J2085" i="2" s="1"/>
  <c r="V2085" i="2" s="1"/>
  <c r="D2085" i="2"/>
  <c r="I2085" i="2" s="1"/>
  <c r="U2085" i="2" s="1"/>
  <c r="P2084" i="2"/>
  <c r="S2084" i="2" s="1"/>
  <c r="H2084" i="2"/>
  <c r="O2084" i="2" s="1"/>
  <c r="R2084" i="2" s="1"/>
  <c r="F2084" i="2"/>
  <c r="K2084" i="2" s="1"/>
  <c r="W2084" i="2" s="1"/>
  <c r="E2084" i="2"/>
  <c r="J2084" i="2" s="1"/>
  <c r="V2084" i="2" s="1"/>
  <c r="D2084" i="2"/>
  <c r="I2084" i="2" s="1"/>
  <c r="U2084" i="2" s="1"/>
  <c r="P2083" i="2"/>
  <c r="S2083" i="2" s="1"/>
  <c r="H2083" i="2"/>
  <c r="O2083" i="2" s="1"/>
  <c r="R2083" i="2" s="1"/>
  <c r="F2083" i="2"/>
  <c r="K2083" i="2" s="1"/>
  <c r="W2083" i="2" s="1"/>
  <c r="E2083" i="2"/>
  <c r="J2083" i="2" s="1"/>
  <c r="V2083" i="2" s="1"/>
  <c r="D2083" i="2"/>
  <c r="I2083" i="2" s="1"/>
  <c r="U2083" i="2" s="1"/>
  <c r="P2082" i="2"/>
  <c r="S2082" i="2" s="1"/>
  <c r="H2082" i="2"/>
  <c r="O2082" i="2" s="1"/>
  <c r="R2082" i="2" s="1"/>
  <c r="F2082" i="2"/>
  <c r="K2082" i="2" s="1"/>
  <c r="W2082" i="2" s="1"/>
  <c r="E2082" i="2"/>
  <c r="J2082" i="2" s="1"/>
  <c r="V2082" i="2" s="1"/>
  <c r="D2082" i="2"/>
  <c r="I2082" i="2" s="1"/>
  <c r="U2082" i="2" s="1"/>
  <c r="P2081" i="2"/>
  <c r="S2081" i="2" s="1"/>
  <c r="H2081" i="2"/>
  <c r="O2081" i="2" s="1"/>
  <c r="R2081" i="2" s="1"/>
  <c r="F2081" i="2"/>
  <c r="K2081" i="2" s="1"/>
  <c r="W2081" i="2" s="1"/>
  <c r="E2081" i="2"/>
  <c r="J2081" i="2" s="1"/>
  <c r="V2081" i="2" s="1"/>
  <c r="D2081" i="2"/>
  <c r="I2081" i="2" s="1"/>
  <c r="U2081" i="2" s="1"/>
  <c r="P2080" i="2"/>
  <c r="S2080" i="2" s="1"/>
  <c r="H2080" i="2"/>
  <c r="O2080" i="2" s="1"/>
  <c r="R2080" i="2" s="1"/>
  <c r="F2080" i="2"/>
  <c r="K2080" i="2" s="1"/>
  <c r="W2080" i="2" s="1"/>
  <c r="E2080" i="2"/>
  <c r="J2080" i="2" s="1"/>
  <c r="V2080" i="2" s="1"/>
  <c r="D2080" i="2"/>
  <c r="I2080" i="2" s="1"/>
  <c r="U2080" i="2" s="1"/>
  <c r="P2079" i="2"/>
  <c r="S2079" i="2" s="1"/>
  <c r="H2079" i="2"/>
  <c r="O2079" i="2" s="1"/>
  <c r="R2079" i="2" s="1"/>
  <c r="F2079" i="2"/>
  <c r="K2079" i="2" s="1"/>
  <c r="W2079" i="2" s="1"/>
  <c r="E2079" i="2"/>
  <c r="J2079" i="2" s="1"/>
  <c r="V2079" i="2" s="1"/>
  <c r="D2079" i="2"/>
  <c r="I2079" i="2" s="1"/>
  <c r="U2079" i="2" s="1"/>
  <c r="P2078" i="2"/>
  <c r="S2078" i="2" s="1"/>
  <c r="H2078" i="2"/>
  <c r="O2078" i="2" s="1"/>
  <c r="R2078" i="2" s="1"/>
  <c r="F2078" i="2"/>
  <c r="K2078" i="2" s="1"/>
  <c r="W2078" i="2" s="1"/>
  <c r="E2078" i="2"/>
  <c r="J2078" i="2" s="1"/>
  <c r="V2078" i="2" s="1"/>
  <c r="D2078" i="2"/>
  <c r="I2078" i="2" s="1"/>
  <c r="U2078" i="2" s="1"/>
  <c r="P2077" i="2"/>
  <c r="S2077" i="2" s="1"/>
  <c r="H2077" i="2"/>
  <c r="O2077" i="2" s="1"/>
  <c r="R2077" i="2" s="1"/>
  <c r="F2077" i="2"/>
  <c r="K2077" i="2" s="1"/>
  <c r="W2077" i="2" s="1"/>
  <c r="E2077" i="2"/>
  <c r="J2077" i="2" s="1"/>
  <c r="V2077" i="2" s="1"/>
  <c r="D2077" i="2"/>
  <c r="I2077" i="2" s="1"/>
  <c r="U2077" i="2" s="1"/>
  <c r="P2076" i="2"/>
  <c r="S2076" i="2" s="1"/>
  <c r="H2076" i="2"/>
  <c r="O2076" i="2" s="1"/>
  <c r="R2076" i="2" s="1"/>
  <c r="F2076" i="2"/>
  <c r="K2076" i="2" s="1"/>
  <c r="W2076" i="2" s="1"/>
  <c r="E2076" i="2"/>
  <c r="J2076" i="2" s="1"/>
  <c r="V2076" i="2" s="1"/>
  <c r="D2076" i="2"/>
  <c r="I2076" i="2" s="1"/>
  <c r="U2076" i="2" s="1"/>
  <c r="P2075" i="2"/>
  <c r="S2075" i="2" s="1"/>
  <c r="H2075" i="2"/>
  <c r="O2075" i="2" s="1"/>
  <c r="R2075" i="2" s="1"/>
  <c r="F2075" i="2"/>
  <c r="K2075" i="2" s="1"/>
  <c r="W2075" i="2" s="1"/>
  <c r="E2075" i="2"/>
  <c r="J2075" i="2" s="1"/>
  <c r="V2075" i="2" s="1"/>
  <c r="D2075" i="2"/>
  <c r="I2075" i="2" s="1"/>
  <c r="U2075" i="2" s="1"/>
  <c r="P2074" i="2"/>
  <c r="S2074" i="2" s="1"/>
  <c r="H2074" i="2"/>
  <c r="O2074" i="2" s="1"/>
  <c r="R2074" i="2" s="1"/>
  <c r="F2074" i="2"/>
  <c r="K2074" i="2" s="1"/>
  <c r="W2074" i="2" s="1"/>
  <c r="E2074" i="2"/>
  <c r="J2074" i="2" s="1"/>
  <c r="V2074" i="2" s="1"/>
  <c r="D2074" i="2"/>
  <c r="I2074" i="2" s="1"/>
  <c r="U2074" i="2" s="1"/>
  <c r="O2073" i="2"/>
  <c r="R2073" i="2" s="1"/>
  <c r="H2073" i="2"/>
  <c r="Q2073" i="2" s="1"/>
  <c r="T2073" i="2" s="1"/>
  <c r="F2073" i="2"/>
  <c r="E2073" i="2"/>
  <c r="J2073" i="2" s="1"/>
  <c r="V2073" i="2" s="1"/>
  <c r="D2073" i="2"/>
  <c r="I2073" i="2" s="1"/>
  <c r="U2073" i="2" s="1"/>
  <c r="H2072" i="2"/>
  <c r="F2072" i="2"/>
  <c r="E2072" i="2"/>
  <c r="D2072" i="2"/>
  <c r="I2072" i="2" s="1"/>
  <c r="U2072" i="2" s="1"/>
  <c r="O2071" i="2"/>
  <c r="R2071" i="2" s="1"/>
  <c r="H2071" i="2"/>
  <c r="Q2071" i="2" s="1"/>
  <c r="T2071" i="2" s="1"/>
  <c r="F2071" i="2"/>
  <c r="E2071" i="2"/>
  <c r="J2071" i="2" s="1"/>
  <c r="V2071" i="2" s="1"/>
  <c r="D2071" i="2"/>
  <c r="I2071" i="2" s="1"/>
  <c r="U2071" i="2" s="1"/>
  <c r="H2070" i="2"/>
  <c r="F2070" i="2"/>
  <c r="E2070" i="2"/>
  <c r="D2070" i="2"/>
  <c r="O2069" i="2"/>
  <c r="R2069" i="2" s="1"/>
  <c r="H2069" i="2"/>
  <c r="Q2069" i="2" s="1"/>
  <c r="T2069" i="2" s="1"/>
  <c r="F2069" i="2"/>
  <c r="E2069" i="2"/>
  <c r="J2069" i="2" s="1"/>
  <c r="V2069" i="2" s="1"/>
  <c r="D2069" i="2"/>
  <c r="I2069" i="2" s="1"/>
  <c r="U2069" i="2" s="1"/>
  <c r="H2068" i="2"/>
  <c r="Q2068" i="2" s="1"/>
  <c r="T2068" i="2" s="1"/>
  <c r="F2068" i="2"/>
  <c r="E2068" i="2"/>
  <c r="J2068" i="2" s="1"/>
  <c r="V2068" i="2" s="1"/>
  <c r="D2068" i="2"/>
  <c r="I2068" i="2" s="1"/>
  <c r="U2068" i="2" s="1"/>
  <c r="U2067" i="2"/>
  <c r="Q2067" i="2"/>
  <c r="T2067" i="2" s="1"/>
  <c r="J2067" i="2"/>
  <c r="V2067" i="2" s="1"/>
  <c r="H2067" i="2"/>
  <c r="P2067" i="2" s="1"/>
  <c r="S2067" i="2" s="1"/>
  <c r="F2067" i="2"/>
  <c r="K2067" i="2" s="1"/>
  <c r="W2067" i="2" s="1"/>
  <c r="E2067" i="2"/>
  <c r="D2067" i="2"/>
  <c r="I2067" i="2" s="1"/>
  <c r="Q2066" i="2"/>
  <c r="T2066" i="2" s="1"/>
  <c r="H2066" i="2"/>
  <c r="P2066" i="2" s="1"/>
  <c r="S2066" i="2" s="1"/>
  <c r="F2066" i="2"/>
  <c r="K2066" i="2" s="1"/>
  <c r="W2066" i="2" s="1"/>
  <c r="E2066" i="2"/>
  <c r="J2066" i="2" s="1"/>
  <c r="V2066" i="2" s="1"/>
  <c r="D2066" i="2"/>
  <c r="I2066" i="2" s="1"/>
  <c r="U2066" i="2" s="1"/>
  <c r="Q2065" i="2"/>
  <c r="T2065" i="2" s="1"/>
  <c r="J2065" i="2"/>
  <c r="V2065" i="2" s="1"/>
  <c r="H2065" i="2"/>
  <c r="P2065" i="2" s="1"/>
  <c r="S2065" i="2" s="1"/>
  <c r="F2065" i="2"/>
  <c r="K2065" i="2" s="1"/>
  <c r="W2065" i="2" s="1"/>
  <c r="E2065" i="2"/>
  <c r="D2065" i="2"/>
  <c r="I2065" i="2" s="1"/>
  <c r="U2065" i="2" s="1"/>
  <c r="Q2064" i="2"/>
  <c r="T2064" i="2" s="1"/>
  <c r="H2064" i="2"/>
  <c r="P2064" i="2" s="1"/>
  <c r="S2064" i="2" s="1"/>
  <c r="F2064" i="2"/>
  <c r="K2064" i="2" s="1"/>
  <c r="W2064" i="2" s="1"/>
  <c r="E2064" i="2"/>
  <c r="J2064" i="2" s="1"/>
  <c r="V2064" i="2" s="1"/>
  <c r="D2064" i="2"/>
  <c r="I2064" i="2" s="1"/>
  <c r="U2064" i="2" s="1"/>
  <c r="U2063" i="2"/>
  <c r="Q2063" i="2"/>
  <c r="T2063" i="2" s="1"/>
  <c r="J2063" i="2"/>
  <c r="V2063" i="2" s="1"/>
  <c r="H2063" i="2"/>
  <c r="P2063" i="2" s="1"/>
  <c r="S2063" i="2" s="1"/>
  <c r="F2063" i="2"/>
  <c r="K2063" i="2" s="1"/>
  <c r="W2063" i="2" s="1"/>
  <c r="E2063" i="2"/>
  <c r="D2063" i="2"/>
  <c r="I2063" i="2" s="1"/>
  <c r="Q2062" i="2"/>
  <c r="T2062" i="2" s="1"/>
  <c r="H2062" i="2"/>
  <c r="P2062" i="2" s="1"/>
  <c r="S2062" i="2" s="1"/>
  <c r="F2062" i="2"/>
  <c r="K2062" i="2" s="1"/>
  <c r="W2062" i="2" s="1"/>
  <c r="E2062" i="2"/>
  <c r="J2062" i="2" s="1"/>
  <c r="V2062" i="2" s="1"/>
  <c r="D2062" i="2"/>
  <c r="I2062" i="2" s="1"/>
  <c r="U2062" i="2" s="1"/>
  <c r="Q2061" i="2"/>
  <c r="T2061" i="2" s="1"/>
  <c r="J2061" i="2"/>
  <c r="V2061" i="2" s="1"/>
  <c r="H2061" i="2"/>
  <c r="P2061" i="2" s="1"/>
  <c r="S2061" i="2" s="1"/>
  <c r="F2061" i="2"/>
  <c r="K2061" i="2" s="1"/>
  <c r="W2061" i="2" s="1"/>
  <c r="E2061" i="2"/>
  <c r="D2061" i="2"/>
  <c r="I2061" i="2" s="1"/>
  <c r="U2061" i="2" s="1"/>
  <c r="Q2060" i="2"/>
  <c r="T2060" i="2" s="1"/>
  <c r="H2060" i="2"/>
  <c r="P2060" i="2" s="1"/>
  <c r="S2060" i="2" s="1"/>
  <c r="F2060" i="2"/>
  <c r="K2060" i="2" s="1"/>
  <c r="W2060" i="2" s="1"/>
  <c r="E2060" i="2"/>
  <c r="J2060" i="2" s="1"/>
  <c r="V2060" i="2" s="1"/>
  <c r="D2060" i="2"/>
  <c r="I2060" i="2" s="1"/>
  <c r="U2060" i="2" s="1"/>
  <c r="U2059" i="2"/>
  <c r="Q2059" i="2"/>
  <c r="T2059" i="2" s="1"/>
  <c r="J2059" i="2"/>
  <c r="V2059" i="2" s="1"/>
  <c r="H2059" i="2"/>
  <c r="P2059" i="2" s="1"/>
  <c r="S2059" i="2" s="1"/>
  <c r="F2059" i="2"/>
  <c r="K2059" i="2" s="1"/>
  <c r="W2059" i="2" s="1"/>
  <c r="E2059" i="2"/>
  <c r="D2059" i="2"/>
  <c r="I2059" i="2" s="1"/>
  <c r="Q2058" i="2"/>
  <c r="T2058" i="2" s="1"/>
  <c r="H2058" i="2"/>
  <c r="P2058" i="2" s="1"/>
  <c r="S2058" i="2" s="1"/>
  <c r="F2058" i="2"/>
  <c r="K2058" i="2" s="1"/>
  <c r="W2058" i="2" s="1"/>
  <c r="E2058" i="2"/>
  <c r="J2058" i="2" s="1"/>
  <c r="V2058" i="2" s="1"/>
  <c r="D2058" i="2"/>
  <c r="I2058" i="2" s="1"/>
  <c r="U2058" i="2" s="1"/>
  <c r="Q2057" i="2"/>
  <c r="T2057" i="2" s="1"/>
  <c r="J2057" i="2"/>
  <c r="V2057" i="2" s="1"/>
  <c r="H2057" i="2"/>
  <c r="P2057" i="2" s="1"/>
  <c r="S2057" i="2" s="1"/>
  <c r="F2057" i="2"/>
  <c r="K2057" i="2" s="1"/>
  <c r="W2057" i="2" s="1"/>
  <c r="E2057" i="2"/>
  <c r="D2057" i="2"/>
  <c r="I2057" i="2" s="1"/>
  <c r="U2057" i="2" s="1"/>
  <c r="Q2056" i="2"/>
  <c r="T2056" i="2" s="1"/>
  <c r="H2056" i="2"/>
  <c r="P2056" i="2" s="1"/>
  <c r="S2056" i="2" s="1"/>
  <c r="F2056" i="2"/>
  <c r="K2056" i="2" s="1"/>
  <c r="W2056" i="2" s="1"/>
  <c r="E2056" i="2"/>
  <c r="J2056" i="2" s="1"/>
  <c r="V2056" i="2" s="1"/>
  <c r="D2056" i="2"/>
  <c r="I2056" i="2" s="1"/>
  <c r="U2056" i="2" s="1"/>
  <c r="U2055" i="2"/>
  <c r="Q2055" i="2"/>
  <c r="T2055" i="2" s="1"/>
  <c r="J2055" i="2"/>
  <c r="V2055" i="2" s="1"/>
  <c r="H2055" i="2"/>
  <c r="P2055" i="2" s="1"/>
  <c r="S2055" i="2" s="1"/>
  <c r="F2055" i="2"/>
  <c r="K2055" i="2" s="1"/>
  <c r="W2055" i="2" s="1"/>
  <c r="E2055" i="2"/>
  <c r="D2055" i="2"/>
  <c r="I2055" i="2" s="1"/>
  <c r="Q2054" i="2"/>
  <c r="T2054" i="2" s="1"/>
  <c r="H2054" i="2"/>
  <c r="P2054" i="2" s="1"/>
  <c r="S2054" i="2" s="1"/>
  <c r="F2054" i="2"/>
  <c r="K2054" i="2" s="1"/>
  <c r="W2054" i="2" s="1"/>
  <c r="E2054" i="2"/>
  <c r="J2054" i="2" s="1"/>
  <c r="V2054" i="2" s="1"/>
  <c r="D2054" i="2"/>
  <c r="I2054" i="2" s="1"/>
  <c r="U2054" i="2" s="1"/>
  <c r="Q2053" i="2"/>
  <c r="T2053" i="2" s="1"/>
  <c r="J2053" i="2"/>
  <c r="V2053" i="2" s="1"/>
  <c r="H2053" i="2"/>
  <c r="P2053" i="2" s="1"/>
  <c r="S2053" i="2" s="1"/>
  <c r="F2053" i="2"/>
  <c r="K2053" i="2" s="1"/>
  <c r="W2053" i="2" s="1"/>
  <c r="E2053" i="2"/>
  <c r="D2053" i="2"/>
  <c r="I2053" i="2" s="1"/>
  <c r="U2053" i="2" s="1"/>
  <c r="Q2052" i="2"/>
  <c r="T2052" i="2" s="1"/>
  <c r="H2052" i="2"/>
  <c r="P2052" i="2" s="1"/>
  <c r="S2052" i="2" s="1"/>
  <c r="F2052" i="2"/>
  <c r="K2052" i="2" s="1"/>
  <c r="W2052" i="2" s="1"/>
  <c r="E2052" i="2"/>
  <c r="J2052" i="2" s="1"/>
  <c r="V2052" i="2" s="1"/>
  <c r="D2052" i="2"/>
  <c r="I2052" i="2" s="1"/>
  <c r="U2052" i="2" s="1"/>
  <c r="U2051" i="2"/>
  <c r="Q2051" i="2"/>
  <c r="T2051" i="2" s="1"/>
  <c r="J2051" i="2"/>
  <c r="V2051" i="2" s="1"/>
  <c r="H2051" i="2"/>
  <c r="P2051" i="2" s="1"/>
  <c r="S2051" i="2" s="1"/>
  <c r="F2051" i="2"/>
  <c r="K2051" i="2" s="1"/>
  <c r="W2051" i="2" s="1"/>
  <c r="E2051" i="2"/>
  <c r="D2051" i="2"/>
  <c r="I2051" i="2" s="1"/>
  <c r="Q2050" i="2"/>
  <c r="T2050" i="2" s="1"/>
  <c r="H2050" i="2"/>
  <c r="P2050" i="2" s="1"/>
  <c r="S2050" i="2" s="1"/>
  <c r="F2050" i="2"/>
  <c r="K2050" i="2" s="1"/>
  <c r="W2050" i="2" s="1"/>
  <c r="E2050" i="2"/>
  <c r="J2050" i="2" s="1"/>
  <c r="V2050" i="2" s="1"/>
  <c r="D2050" i="2"/>
  <c r="I2050" i="2" s="1"/>
  <c r="U2050" i="2" s="1"/>
  <c r="Q2049" i="2"/>
  <c r="T2049" i="2" s="1"/>
  <c r="J2049" i="2"/>
  <c r="V2049" i="2" s="1"/>
  <c r="H2049" i="2"/>
  <c r="P2049" i="2" s="1"/>
  <c r="S2049" i="2" s="1"/>
  <c r="F2049" i="2"/>
  <c r="K2049" i="2" s="1"/>
  <c r="W2049" i="2" s="1"/>
  <c r="E2049" i="2"/>
  <c r="D2049" i="2"/>
  <c r="I2049" i="2" s="1"/>
  <c r="U2049" i="2" s="1"/>
  <c r="Q2048" i="2"/>
  <c r="T2048" i="2" s="1"/>
  <c r="H2048" i="2"/>
  <c r="P2048" i="2" s="1"/>
  <c r="S2048" i="2" s="1"/>
  <c r="F2048" i="2"/>
  <c r="K2048" i="2" s="1"/>
  <c r="W2048" i="2" s="1"/>
  <c r="E2048" i="2"/>
  <c r="J2048" i="2" s="1"/>
  <c r="V2048" i="2" s="1"/>
  <c r="D2048" i="2"/>
  <c r="I2048" i="2" s="1"/>
  <c r="U2048" i="2" s="1"/>
  <c r="U2047" i="2"/>
  <c r="Q2047" i="2"/>
  <c r="T2047" i="2" s="1"/>
  <c r="J2047" i="2"/>
  <c r="V2047" i="2" s="1"/>
  <c r="H2047" i="2"/>
  <c r="P2047" i="2" s="1"/>
  <c r="S2047" i="2" s="1"/>
  <c r="F2047" i="2"/>
  <c r="K2047" i="2" s="1"/>
  <c r="W2047" i="2" s="1"/>
  <c r="E2047" i="2"/>
  <c r="D2047" i="2"/>
  <c r="I2047" i="2" s="1"/>
  <c r="Q2046" i="2"/>
  <c r="T2046" i="2" s="1"/>
  <c r="H2046" i="2"/>
  <c r="P2046" i="2" s="1"/>
  <c r="S2046" i="2" s="1"/>
  <c r="F2046" i="2"/>
  <c r="K2046" i="2" s="1"/>
  <c r="W2046" i="2" s="1"/>
  <c r="E2046" i="2"/>
  <c r="J2046" i="2" s="1"/>
  <c r="V2046" i="2" s="1"/>
  <c r="D2046" i="2"/>
  <c r="I2046" i="2" s="1"/>
  <c r="U2046" i="2" s="1"/>
  <c r="Q2045" i="2"/>
  <c r="T2045" i="2" s="1"/>
  <c r="J2045" i="2"/>
  <c r="V2045" i="2" s="1"/>
  <c r="H2045" i="2"/>
  <c r="P2045" i="2" s="1"/>
  <c r="S2045" i="2" s="1"/>
  <c r="F2045" i="2"/>
  <c r="K2045" i="2" s="1"/>
  <c r="W2045" i="2" s="1"/>
  <c r="E2045" i="2"/>
  <c r="D2045" i="2"/>
  <c r="I2045" i="2" s="1"/>
  <c r="U2045" i="2" s="1"/>
  <c r="Q2044" i="2"/>
  <c r="T2044" i="2" s="1"/>
  <c r="H2044" i="2"/>
  <c r="P2044" i="2" s="1"/>
  <c r="S2044" i="2" s="1"/>
  <c r="F2044" i="2"/>
  <c r="K2044" i="2" s="1"/>
  <c r="W2044" i="2" s="1"/>
  <c r="E2044" i="2"/>
  <c r="J2044" i="2" s="1"/>
  <c r="V2044" i="2" s="1"/>
  <c r="D2044" i="2"/>
  <c r="I2044" i="2" s="1"/>
  <c r="U2044" i="2" s="1"/>
  <c r="U2043" i="2"/>
  <c r="Q2043" i="2"/>
  <c r="T2043" i="2" s="1"/>
  <c r="J2043" i="2"/>
  <c r="V2043" i="2" s="1"/>
  <c r="H2043" i="2"/>
  <c r="P2043" i="2" s="1"/>
  <c r="S2043" i="2" s="1"/>
  <c r="F2043" i="2"/>
  <c r="K2043" i="2" s="1"/>
  <c r="W2043" i="2" s="1"/>
  <c r="E2043" i="2"/>
  <c r="D2043" i="2"/>
  <c r="I2043" i="2" s="1"/>
  <c r="Q2042" i="2"/>
  <c r="T2042" i="2" s="1"/>
  <c r="H2042" i="2"/>
  <c r="P2042" i="2" s="1"/>
  <c r="S2042" i="2" s="1"/>
  <c r="F2042" i="2"/>
  <c r="K2042" i="2" s="1"/>
  <c r="W2042" i="2" s="1"/>
  <c r="E2042" i="2"/>
  <c r="J2042" i="2" s="1"/>
  <c r="V2042" i="2" s="1"/>
  <c r="D2042" i="2"/>
  <c r="I2042" i="2" s="1"/>
  <c r="U2042" i="2" s="1"/>
  <c r="Q2041" i="2"/>
  <c r="T2041" i="2" s="1"/>
  <c r="J2041" i="2"/>
  <c r="V2041" i="2" s="1"/>
  <c r="H2041" i="2"/>
  <c r="P2041" i="2" s="1"/>
  <c r="S2041" i="2" s="1"/>
  <c r="F2041" i="2"/>
  <c r="K2041" i="2" s="1"/>
  <c r="W2041" i="2" s="1"/>
  <c r="E2041" i="2"/>
  <c r="D2041" i="2"/>
  <c r="I2041" i="2" s="1"/>
  <c r="U2041" i="2" s="1"/>
  <c r="Q2040" i="2"/>
  <c r="T2040" i="2" s="1"/>
  <c r="H2040" i="2"/>
  <c r="P2040" i="2" s="1"/>
  <c r="S2040" i="2" s="1"/>
  <c r="F2040" i="2"/>
  <c r="K2040" i="2" s="1"/>
  <c r="W2040" i="2" s="1"/>
  <c r="E2040" i="2"/>
  <c r="J2040" i="2" s="1"/>
  <c r="V2040" i="2" s="1"/>
  <c r="D2040" i="2"/>
  <c r="I2040" i="2" s="1"/>
  <c r="U2040" i="2" s="1"/>
  <c r="U2039" i="2"/>
  <c r="Q2039" i="2"/>
  <c r="T2039" i="2" s="1"/>
  <c r="J2039" i="2"/>
  <c r="V2039" i="2" s="1"/>
  <c r="H2039" i="2"/>
  <c r="P2039" i="2" s="1"/>
  <c r="S2039" i="2" s="1"/>
  <c r="F2039" i="2"/>
  <c r="K2039" i="2" s="1"/>
  <c r="W2039" i="2" s="1"/>
  <c r="E2039" i="2"/>
  <c r="D2039" i="2"/>
  <c r="I2039" i="2" s="1"/>
  <c r="Q2038" i="2"/>
  <c r="T2038" i="2" s="1"/>
  <c r="H2038" i="2"/>
  <c r="P2038" i="2" s="1"/>
  <c r="S2038" i="2" s="1"/>
  <c r="F2038" i="2"/>
  <c r="K2038" i="2" s="1"/>
  <c r="W2038" i="2" s="1"/>
  <c r="E2038" i="2"/>
  <c r="J2038" i="2" s="1"/>
  <c r="V2038" i="2" s="1"/>
  <c r="D2038" i="2"/>
  <c r="I2038" i="2" s="1"/>
  <c r="U2038" i="2" s="1"/>
  <c r="Q2037" i="2"/>
  <c r="T2037" i="2" s="1"/>
  <c r="J2037" i="2"/>
  <c r="V2037" i="2" s="1"/>
  <c r="H2037" i="2"/>
  <c r="P2037" i="2" s="1"/>
  <c r="S2037" i="2" s="1"/>
  <c r="F2037" i="2"/>
  <c r="K2037" i="2" s="1"/>
  <c r="W2037" i="2" s="1"/>
  <c r="E2037" i="2"/>
  <c r="D2037" i="2"/>
  <c r="I2037" i="2" s="1"/>
  <c r="U2037" i="2" s="1"/>
  <c r="Q2036" i="2"/>
  <c r="T2036" i="2" s="1"/>
  <c r="H2036" i="2"/>
  <c r="P2036" i="2" s="1"/>
  <c r="S2036" i="2" s="1"/>
  <c r="F2036" i="2"/>
  <c r="K2036" i="2" s="1"/>
  <c r="W2036" i="2" s="1"/>
  <c r="E2036" i="2"/>
  <c r="J2036" i="2" s="1"/>
  <c r="V2036" i="2" s="1"/>
  <c r="D2036" i="2"/>
  <c r="I2036" i="2" s="1"/>
  <c r="U2036" i="2" s="1"/>
  <c r="U2035" i="2"/>
  <c r="Q2035" i="2"/>
  <c r="T2035" i="2" s="1"/>
  <c r="J2035" i="2"/>
  <c r="V2035" i="2" s="1"/>
  <c r="H2035" i="2"/>
  <c r="P2035" i="2" s="1"/>
  <c r="S2035" i="2" s="1"/>
  <c r="F2035" i="2"/>
  <c r="K2035" i="2" s="1"/>
  <c r="W2035" i="2" s="1"/>
  <c r="E2035" i="2"/>
  <c r="D2035" i="2"/>
  <c r="I2035" i="2" s="1"/>
  <c r="Q2034" i="2"/>
  <c r="T2034" i="2" s="1"/>
  <c r="H2034" i="2"/>
  <c r="P2034" i="2" s="1"/>
  <c r="S2034" i="2" s="1"/>
  <c r="F2034" i="2"/>
  <c r="K2034" i="2" s="1"/>
  <c r="W2034" i="2" s="1"/>
  <c r="E2034" i="2"/>
  <c r="J2034" i="2" s="1"/>
  <c r="V2034" i="2" s="1"/>
  <c r="D2034" i="2"/>
  <c r="I2034" i="2" s="1"/>
  <c r="U2034" i="2" s="1"/>
  <c r="Q2033" i="2"/>
  <c r="T2033" i="2" s="1"/>
  <c r="J2033" i="2"/>
  <c r="V2033" i="2" s="1"/>
  <c r="H2033" i="2"/>
  <c r="P2033" i="2" s="1"/>
  <c r="S2033" i="2" s="1"/>
  <c r="F2033" i="2"/>
  <c r="K2033" i="2" s="1"/>
  <c r="W2033" i="2" s="1"/>
  <c r="E2033" i="2"/>
  <c r="D2033" i="2"/>
  <c r="I2033" i="2" s="1"/>
  <c r="U2033" i="2" s="1"/>
  <c r="Q2032" i="2"/>
  <c r="T2032" i="2" s="1"/>
  <c r="H2032" i="2"/>
  <c r="P2032" i="2" s="1"/>
  <c r="S2032" i="2" s="1"/>
  <c r="F2032" i="2"/>
  <c r="K2032" i="2" s="1"/>
  <c r="W2032" i="2" s="1"/>
  <c r="E2032" i="2"/>
  <c r="J2032" i="2" s="1"/>
  <c r="V2032" i="2" s="1"/>
  <c r="D2032" i="2"/>
  <c r="I2032" i="2" s="1"/>
  <c r="U2032" i="2" s="1"/>
  <c r="U2031" i="2"/>
  <c r="Q2031" i="2"/>
  <c r="T2031" i="2" s="1"/>
  <c r="J2031" i="2"/>
  <c r="V2031" i="2" s="1"/>
  <c r="H2031" i="2"/>
  <c r="P2031" i="2" s="1"/>
  <c r="S2031" i="2" s="1"/>
  <c r="F2031" i="2"/>
  <c r="K2031" i="2" s="1"/>
  <c r="W2031" i="2" s="1"/>
  <c r="E2031" i="2"/>
  <c r="D2031" i="2"/>
  <c r="I2031" i="2" s="1"/>
  <c r="U2030" i="2"/>
  <c r="Q2030" i="2"/>
  <c r="T2030" i="2" s="1"/>
  <c r="J2030" i="2"/>
  <c r="V2030" i="2" s="1"/>
  <c r="H2030" i="2"/>
  <c r="P2030" i="2" s="1"/>
  <c r="S2030" i="2" s="1"/>
  <c r="F2030" i="2"/>
  <c r="K2030" i="2" s="1"/>
  <c r="W2030" i="2" s="1"/>
  <c r="E2030" i="2"/>
  <c r="D2030" i="2"/>
  <c r="I2030" i="2" s="1"/>
  <c r="Q2029" i="2"/>
  <c r="T2029" i="2" s="1"/>
  <c r="O2029" i="2"/>
  <c r="R2029" i="2" s="1"/>
  <c r="J2029" i="2"/>
  <c r="V2029" i="2" s="1"/>
  <c r="H2029" i="2"/>
  <c r="P2029" i="2" s="1"/>
  <c r="S2029" i="2" s="1"/>
  <c r="F2029" i="2"/>
  <c r="K2029" i="2" s="1"/>
  <c r="W2029" i="2" s="1"/>
  <c r="E2029" i="2"/>
  <c r="D2029" i="2"/>
  <c r="I2029" i="2" s="1"/>
  <c r="U2029" i="2" s="1"/>
  <c r="Q2028" i="2"/>
  <c r="T2028" i="2" s="1"/>
  <c r="J2028" i="2"/>
  <c r="V2028" i="2" s="1"/>
  <c r="H2028" i="2"/>
  <c r="P2028" i="2" s="1"/>
  <c r="S2028" i="2" s="1"/>
  <c r="F2028" i="2"/>
  <c r="K2028" i="2" s="1"/>
  <c r="W2028" i="2" s="1"/>
  <c r="E2028" i="2"/>
  <c r="D2028" i="2"/>
  <c r="I2028" i="2" s="1"/>
  <c r="U2028" i="2" s="1"/>
  <c r="Q2027" i="2"/>
  <c r="T2027" i="2" s="1"/>
  <c r="O2027" i="2"/>
  <c r="R2027" i="2" s="1"/>
  <c r="J2027" i="2"/>
  <c r="V2027" i="2" s="1"/>
  <c r="H2027" i="2"/>
  <c r="P2027" i="2" s="1"/>
  <c r="S2027" i="2" s="1"/>
  <c r="F2027" i="2"/>
  <c r="K2027" i="2" s="1"/>
  <c r="W2027" i="2" s="1"/>
  <c r="E2027" i="2"/>
  <c r="D2027" i="2"/>
  <c r="I2027" i="2" s="1"/>
  <c r="U2027" i="2" s="1"/>
  <c r="U2026" i="2"/>
  <c r="Q2026" i="2"/>
  <c r="T2026" i="2" s="1"/>
  <c r="J2026" i="2"/>
  <c r="V2026" i="2" s="1"/>
  <c r="H2026" i="2"/>
  <c r="P2026" i="2" s="1"/>
  <c r="S2026" i="2" s="1"/>
  <c r="F2026" i="2"/>
  <c r="K2026" i="2" s="1"/>
  <c r="W2026" i="2" s="1"/>
  <c r="E2026" i="2"/>
  <c r="D2026" i="2"/>
  <c r="I2026" i="2" s="1"/>
  <c r="Q2025" i="2"/>
  <c r="T2025" i="2" s="1"/>
  <c r="O2025" i="2"/>
  <c r="R2025" i="2" s="1"/>
  <c r="J2025" i="2"/>
  <c r="V2025" i="2" s="1"/>
  <c r="H2025" i="2"/>
  <c r="P2025" i="2" s="1"/>
  <c r="S2025" i="2" s="1"/>
  <c r="F2025" i="2"/>
  <c r="K2025" i="2" s="1"/>
  <c r="W2025" i="2" s="1"/>
  <c r="E2025" i="2"/>
  <c r="D2025" i="2"/>
  <c r="I2025" i="2" s="1"/>
  <c r="U2025" i="2" s="1"/>
  <c r="Q2024" i="2"/>
  <c r="T2024" i="2" s="1"/>
  <c r="J2024" i="2"/>
  <c r="V2024" i="2" s="1"/>
  <c r="H2024" i="2"/>
  <c r="P2024" i="2" s="1"/>
  <c r="S2024" i="2" s="1"/>
  <c r="F2024" i="2"/>
  <c r="K2024" i="2" s="1"/>
  <c r="W2024" i="2" s="1"/>
  <c r="E2024" i="2"/>
  <c r="D2024" i="2"/>
  <c r="I2024" i="2" s="1"/>
  <c r="U2024" i="2" s="1"/>
  <c r="Q2023" i="2"/>
  <c r="T2023" i="2" s="1"/>
  <c r="O2023" i="2"/>
  <c r="R2023" i="2" s="1"/>
  <c r="J2023" i="2"/>
  <c r="V2023" i="2" s="1"/>
  <c r="H2023" i="2"/>
  <c r="P2023" i="2" s="1"/>
  <c r="S2023" i="2" s="1"/>
  <c r="F2023" i="2"/>
  <c r="K2023" i="2" s="1"/>
  <c r="W2023" i="2" s="1"/>
  <c r="E2023" i="2"/>
  <c r="D2023" i="2"/>
  <c r="I2023" i="2" s="1"/>
  <c r="U2023" i="2" s="1"/>
  <c r="U2022" i="2"/>
  <c r="O2022" i="2"/>
  <c r="R2022" i="2" s="1"/>
  <c r="H2022" i="2"/>
  <c r="F2022" i="2"/>
  <c r="E2022" i="2"/>
  <c r="J2022" i="2" s="1"/>
  <c r="V2022" i="2" s="1"/>
  <c r="D2022" i="2"/>
  <c r="I2022" i="2" s="1"/>
  <c r="O2021" i="2"/>
  <c r="R2021" i="2" s="1"/>
  <c r="H2021" i="2"/>
  <c r="F2021" i="2"/>
  <c r="E2021" i="2"/>
  <c r="D2021" i="2"/>
  <c r="I2021" i="2" s="1"/>
  <c r="U2021" i="2" s="1"/>
  <c r="H2020" i="2"/>
  <c r="F2020" i="2"/>
  <c r="E2020" i="2"/>
  <c r="D2020" i="2"/>
  <c r="W2019" i="2"/>
  <c r="O2019" i="2"/>
  <c r="R2019" i="2" s="1"/>
  <c r="H2019" i="2"/>
  <c r="F2019" i="2"/>
  <c r="K2019" i="2" s="1"/>
  <c r="E2019" i="2"/>
  <c r="J2019" i="2" s="1"/>
  <c r="V2019" i="2" s="1"/>
  <c r="D2019" i="2"/>
  <c r="I2019" i="2" s="1"/>
  <c r="U2019" i="2" s="1"/>
  <c r="O2018" i="2"/>
  <c r="R2018" i="2" s="1"/>
  <c r="H2018" i="2"/>
  <c r="F2018" i="2"/>
  <c r="E2018" i="2"/>
  <c r="J2018" i="2" s="1"/>
  <c r="V2018" i="2" s="1"/>
  <c r="D2018" i="2"/>
  <c r="I2018" i="2" s="1"/>
  <c r="U2018" i="2" s="1"/>
  <c r="O2017" i="2"/>
  <c r="R2017" i="2" s="1"/>
  <c r="H2017" i="2"/>
  <c r="F2017" i="2"/>
  <c r="E2017" i="2"/>
  <c r="D2017" i="2"/>
  <c r="I2017" i="2" s="1"/>
  <c r="U2017" i="2" s="1"/>
  <c r="H2016" i="2"/>
  <c r="F2016" i="2"/>
  <c r="E2016" i="2"/>
  <c r="D2016" i="2"/>
  <c r="O2015" i="2"/>
  <c r="R2015" i="2" s="1"/>
  <c r="H2015" i="2"/>
  <c r="F2015" i="2"/>
  <c r="K2015" i="2" s="1"/>
  <c r="W2015" i="2" s="1"/>
  <c r="E2015" i="2"/>
  <c r="J2015" i="2" s="1"/>
  <c r="V2015" i="2" s="1"/>
  <c r="D2015" i="2"/>
  <c r="I2015" i="2" s="1"/>
  <c r="U2015" i="2" s="1"/>
  <c r="O2014" i="2"/>
  <c r="R2014" i="2" s="1"/>
  <c r="H2014" i="2"/>
  <c r="F2014" i="2"/>
  <c r="E2014" i="2"/>
  <c r="J2014" i="2" s="1"/>
  <c r="V2014" i="2" s="1"/>
  <c r="D2014" i="2"/>
  <c r="I2014" i="2" s="1"/>
  <c r="U2014" i="2" s="1"/>
  <c r="O2013" i="2"/>
  <c r="R2013" i="2" s="1"/>
  <c r="H2013" i="2"/>
  <c r="F2013" i="2"/>
  <c r="E2013" i="2"/>
  <c r="D2013" i="2"/>
  <c r="I2013" i="2" s="1"/>
  <c r="U2013" i="2" s="1"/>
  <c r="H2012" i="2"/>
  <c r="F2012" i="2"/>
  <c r="E2012" i="2"/>
  <c r="D2012" i="2"/>
  <c r="W2011" i="2"/>
  <c r="O2011" i="2"/>
  <c r="R2011" i="2" s="1"/>
  <c r="H2011" i="2"/>
  <c r="F2011" i="2"/>
  <c r="K2011" i="2" s="1"/>
  <c r="E2011" i="2"/>
  <c r="J2011" i="2" s="1"/>
  <c r="V2011" i="2" s="1"/>
  <c r="D2011" i="2"/>
  <c r="I2011" i="2" s="1"/>
  <c r="U2011" i="2" s="1"/>
  <c r="O2010" i="2"/>
  <c r="R2010" i="2" s="1"/>
  <c r="H2010" i="2"/>
  <c r="F2010" i="2"/>
  <c r="E2010" i="2"/>
  <c r="J2010" i="2" s="1"/>
  <c r="V2010" i="2" s="1"/>
  <c r="D2010" i="2"/>
  <c r="I2010" i="2" s="1"/>
  <c r="U2010" i="2" s="1"/>
  <c r="O2009" i="2"/>
  <c r="R2009" i="2" s="1"/>
  <c r="H2009" i="2"/>
  <c r="F2009" i="2"/>
  <c r="E2009" i="2"/>
  <c r="D2009" i="2"/>
  <c r="I2009" i="2" s="1"/>
  <c r="U2009" i="2" s="1"/>
  <c r="H2008" i="2"/>
  <c r="F2008" i="2"/>
  <c r="E2008" i="2"/>
  <c r="D2008" i="2"/>
  <c r="W2007" i="2"/>
  <c r="O2007" i="2"/>
  <c r="R2007" i="2" s="1"/>
  <c r="H2007" i="2"/>
  <c r="F2007" i="2"/>
  <c r="K2007" i="2" s="1"/>
  <c r="E2007" i="2"/>
  <c r="J2007" i="2" s="1"/>
  <c r="V2007" i="2" s="1"/>
  <c r="D2007" i="2"/>
  <c r="I2007" i="2" s="1"/>
  <c r="U2007" i="2" s="1"/>
  <c r="O2006" i="2"/>
  <c r="R2006" i="2" s="1"/>
  <c r="H2006" i="2"/>
  <c r="F2006" i="2"/>
  <c r="E2006" i="2"/>
  <c r="J2006" i="2" s="1"/>
  <c r="V2006" i="2" s="1"/>
  <c r="D2006" i="2"/>
  <c r="I2006" i="2" s="1"/>
  <c r="U2006" i="2" s="1"/>
  <c r="O2005" i="2"/>
  <c r="R2005" i="2" s="1"/>
  <c r="H2005" i="2"/>
  <c r="F2005" i="2"/>
  <c r="E2005" i="2"/>
  <c r="D2005" i="2"/>
  <c r="I2005" i="2" s="1"/>
  <c r="U2005" i="2" s="1"/>
  <c r="H2004" i="2"/>
  <c r="F2004" i="2"/>
  <c r="E2004" i="2"/>
  <c r="D2004" i="2"/>
  <c r="W2003" i="2"/>
  <c r="O2003" i="2"/>
  <c r="R2003" i="2" s="1"/>
  <c r="H2003" i="2"/>
  <c r="F2003" i="2"/>
  <c r="K2003" i="2" s="1"/>
  <c r="E2003" i="2"/>
  <c r="J2003" i="2" s="1"/>
  <c r="V2003" i="2" s="1"/>
  <c r="D2003" i="2"/>
  <c r="I2003" i="2" s="1"/>
  <c r="U2003" i="2" s="1"/>
  <c r="O2002" i="2"/>
  <c r="R2002" i="2" s="1"/>
  <c r="H2002" i="2"/>
  <c r="F2002" i="2"/>
  <c r="E2002" i="2"/>
  <c r="J2002" i="2" s="1"/>
  <c r="V2002" i="2" s="1"/>
  <c r="D2002" i="2"/>
  <c r="I2002" i="2" s="1"/>
  <c r="U2002" i="2" s="1"/>
  <c r="O2001" i="2"/>
  <c r="R2001" i="2" s="1"/>
  <c r="H2001" i="2"/>
  <c r="F2001" i="2"/>
  <c r="E2001" i="2"/>
  <c r="D2001" i="2"/>
  <c r="I2001" i="2" s="1"/>
  <c r="U2001" i="2" s="1"/>
  <c r="H2000" i="2"/>
  <c r="F2000" i="2"/>
  <c r="E2000" i="2"/>
  <c r="D2000" i="2"/>
  <c r="O1999" i="2"/>
  <c r="R1999" i="2" s="1"/>
  <c r="H1999" i="2"/>
  <c r="F1999" i="2"/>
  <c r="K1999" i="2" s="1"/>
  <c r="W1999" i="2" s="1"/>
  <c r="E1999" i="2"/>
  <c r="J1999" i="2" s="1"/>
  <c r="V1999" i="2" s="1"/>
  <c r="D1999" i="2"/>
  <c r="I1999" i="2" s="1"/>
  <c r="U1999" i="2" s="1"/>
  <c r="O1998" i="2"/>
  <c r="R1998" i="2" s="1"/>
  <c r="H1998" i="2"/>
  <c r="F1998" i="2"/>
  <c r="E1998" i="2"/>
  <c r="J1998" i="2" s="1"/>
  <c r="V1998" i="2" s="1"/>
  <c r="D1998" i="2"/>
  <c r="I1998" i="2" s="1"/>
  <c r="U1998" i="2" s="1"/>
  <c r="O1997" i="2"/>
  <c r="R1997" i="2" s="1"/>
  <c r="H1997" i="2"/>
  <c r="F1997" i="2"/>
  <c r="E1997" i="2"/>
  <c r="D1997" i="2"/>
  <c r="I1997" i="2" s="1"/>
  <c r="U1997" i="2" s="1"/>
  <c r="H1996" i="2"/>
  <c r="F1996" i="2"/>
  <c r="E1996" i="2"/>
  <c r="D1996" i="2"/>
  <c r="O1995" i="2"/>
  <c r="R1995" i="2" s="1"/>
  <c r="H1995" i="2"/>
  <c r="P1995" i="2" s="1"/>
  <c r="S1995" i="2" s="1"/>
  <c r="F1995" i="2"/>
  <c r="E1995" i="2"/>
  <c r="J1995" i="2" s="1"/>
  <c r="V1995" i="2" s="1"/>
  <c r="D1995" i="2"/>
  <c r="I1995" i="2" s="1"/>
  <c r="U1995" i="2" s="1"/>
  <c r="H1994" i="2"/>
  <c r="F1994" i="2"/>
  <c r="E1994" i="2"/>
  <c r="J1994" i="2" s="1"/>
  <c r="V1994" i="2" s="1"/>
  <c r="D1994" i="2"/>
  <c r="O1993" i="2"/>
  <c r="R1993" i="2" s="1"/>
  <c r="H1993" i="2"/>
  <c r="P1993" i="2" s="1"/>
  <c r="S1993" i="2" s="1"/>
  <c r="F1993" i="2"/>
  <c r="E1993" i="2"/>
  <c r="J1993" i="2" s="1"/>
  <c r="V1993" i="2" s="1"/>
  <c r="D1993" i="2"/>
  <c r="I1993" i="2" s="1"/>
  <c r="U1993" i="2" s="1"/>
  <c r="H1992" i="2"/>
  <c r="F1992" i="2"/>
  <c r="E1992" i="2"/>
  <c r="D1992" i="2"/>
  <c r="O1991" i="2"/>
  <c r="R1991" i="2" s="1"/>
  <c r="H1991" i="2"/>
  <c r="P1991" i="2" s="1"/>
  <c r="S1991" i="2" s="1"/>
  <c r="F1991" i="2"/>
  <c r="E1991" i="2"/>
  <c r="J1991" i="2" s="1"/>
  <c r="V1991" i="2" s="1"/>
  <c r="D1991" i="2"/>
  <c r="I1991" i="2" s="1"/>
  <c r="U1991" i="2" s="1"/>
  <c r="H1990" i="2"/>
  <c r="F1990" i="2"/>
  <c r="E1990" i="2"/>
  <c r="D1990" i="2"/>
  <c r="O1989" i="2"/>
  <c r="R1989" i="2" s="1"/>
  <c r="H1989" i="2"/>
  <c r="P1989" i="2" s="1"/>
  <c r="S1989" i="2" s="1"/>
  <c r="F1989" i="2"/>
  <c r="E1989" i="2"/>
  <c r="J1989" i="2" s="1"/>
  <c r="V1989" i="2" s="1"/>
  <c r="D1989" i="2"/>
  <c r="I1989" i="2" s="1"/>
  <c r="U1989" i="2" s="1"/>
  <c r="H1988" i="2"/>
  <c r="F1988" i="2"/>
  <c r="E1988" i="2"/>
  <c r="J1988" i="2" s="1"/>
  <c r="V1988" i="2" s="1"/>
  <c r="D1988" i="2"/>
  <c r="O1987" i="2"/>
  <c r="R1987" i="2" s="1"/>
  <c r="H1987" i="2"/>
  <c r="P1987" i="2" s="1"/>
  <c r="S1987" i="2" s="1"/>
  <c r="F1987" i="2"/>
  <c r="E1987" i="2"/>
  <c r="J1987" i="2" s="1"/>
  <c r="V1987" i="2" s="1"/>
  <c r="D1987" i="2"/>
  <c r="I1987" i="2" s="1"/>
  <c r="U1987" i="2" s="1"/>
  <c r="H1986" i="2"/>
  <c r="F1986" i="2"/>
  <c r="E1986" i="2"/>
  <c r="J1986" i="2" s="1"/>
  <c r="V1986" i="2" s="1"/>
  <c r="D1986" i="2"/>
  <c r="O1985" i="2"/>
  <c r="R1985" i="2" s="1"/>
  <c r="H1985" i="2"/>
  <c r="P1985" i="2" s="1"/>
  <c r="S1985" i="2" s="1"/>
  <c r="F1985" i="2"/>
  <c r="E1985" i="2"/>
  <c r="J1985" i="2" s="1"/>
  <c r="V1985" i="2" s="1"/>
  <c r="D1985" i="2"/>
  <c r="I1985" i="2" s="1"/>
  <c r="U1985" i="2" s="1"/>
  <c r="H1984" i="2"/>
  <c r="F1984" i="2"/>
  <c r="E1984" i="2"/>
  <c r="D1984" i="2"/>
  <c r="O1983" i="2"/>
  <c r="R1983" i="2" s="1"/>
  <c r="H1983" i="2"/>
  <c r="P1983" i="2" s="1"/>
  <c r="S1983" i="2" s="1"/>
  <c r="F1983" i="2"/>
  <c r="E1983" i="2"/>
  <c r="J1983" i="2" s="1"/>
  <c r="V1983" i="2" s="1"/>
  <c r="D1983" i="2"/>
  <c r="I1983" i="2" s="1"/>
  <c r="U1983" i="2" s="1"/>
  <c r="H1982" i="2"/>
  <c r="F1982" i="2"/>
  <c r="E1982" i="2"/>
  <c r="D1982" i="2"/>
  <c r="O1981" i="2"/>
  <c r="R1981" i="2" s="1"/>
  <c r="H1981" i="2"/>
  <c r="P1981" i="2" s="1"/>
  <c r="S1981" i="2" s="1"/>
  <c r="F1981" i="2"/>
  <c r="E1981" i="2"/>
  <c r="J1981" i="2" s="1"/>
  <c r="V1981" i="2" s="1"/>
  <c r="D1981" i="2"/>
  <c r="I1981" i="2" s="1"/>
  <c r="U1981" i="2" s="1"/>
  <c r="H1980" i="2"/>
  <c r="F1980" i="2"/>
  <c r="E1980" i="2"/>
  <c r="J1980" i="2" s="1"/>
  <c r="V1980" i="2" s="1"/>
  <c r="D1980" i="2"/>
  <c r="O1979" i="2"/>
  <c r="R1979" i="2" s="1"/>
  <c r="H1979" i="2"/>
  <c r="P1979" i="2" s="1"/>
  <c r="S1979" i="2" s="1"/>
  <c r="F1979" i="2"/>
  <c r="E1979" i="2"/>
  <c r="J1979" i="2" s="1"/>
  <c r="V1979" i="2" s="1"/>
  <c r="D1979" i="2"/>
  <c r="I1979" i="2" s="1"/>
  <c r="U1979" i="2" s="1"/>
  <c r="H1978" i="2"/>
  <c r="F1978" i="2"/>
  <c r="E1978" i="2"/>
  <c r="J1978" i="2" s="1"/>
  <c r="V1978" i="2" s="1"/>
  <c r="D1978" i="2"/>
  <c r="O1977" i="2"/>
  <c r="R1977" i="2" s="1"/>
  <c r="H1977" i="2"/>
  <c r="P1977" i="2" s="1"/>
  <c r="S1977" i="2" s="1"/>
  <c r="F1977" i="2"/>
  <c r="E1977" i="2"/>
  <c r="J1977" i="2" s="1"/>
  <c r="V1977" i="2" s="1"/>
  <c r="D1977" i="2"/>
  <c r="I1977" i="2" s="1"/>
  <c r="U1977" i="2" s="1"/>
  <c r="H1976" i="2"/>
  <c r="F1976" i="2"/>
  <c r="E1976" i="2"/>
  <c r="D1976" i="2"/>
  <c r="O1975" i="2"/>
  <c r="R1975" i="2" s="1"/>
  <c r="H1975" i="2"/>
  <c r="P1975" i="2" s="1"/>
  <c r="S1975" i="2" s="1"/>
  <c r="F1975" i="2"/>
  <c r="E1975" i="2"/>
  <c r="J1975" i="2" s="1"/>
  <c r="V1975" i="2" s="1"/>
  <c r="D1975" i="2"/>
  <c r="I1975" i="2" s="1"/>
  <c r="U1975" i="2" s="1"/>
  <c r="U1974" i="2"/>
  <c r="Q1974" i="2"/>
  <c r="T1974" i="2" s="1"/>
  <c r="P1974" i="2"/>
  <c r="S1974" i="2" s="1"/>
  <c r="H1974" i="2"/>
  <c r="O1974" i="2" s="1"/>
  <c r="R1974" i="2" s="1"/>
  <c r="F1974" i="2"/>
  <c r="K1974" i="2" s="1"/>
  <c r="W1974" i="2" s="1"/>
  <c r="E1974" i="2"/>
  <c r="J1974" i="2" s="1"/>
  <c r="V1974" i="2" s="1"/>
  <c r="D1974" i="2"/>
  <c r="I1974" i="2" s="1"/>
  <c r="U1973" i="2"/>
  <c r="Q1973" i="2"/>
  <c r="T1973" i="2" s="1"/>
  <c r="P1973" i="2"/>
  <c r="S1973" i="2" s="1"/>
  <c r="H1973" i="2"/>
  <c r="O1973" i="2" s="1"/>
  <c r="R1973" i="2" s="1"/>
  <c r="F1973" i="2"/>
  <c r="K1973" i="2" s="1"/>
  <c r="W1973" i="2" s="1"/>
  <c r="E1973" i="2"/>
  <c r="J1973" i="2" s="1"/>
  <c r="V1973" i="2" s="1"/>
  <c r="D1973" i="2"/>
  <c r="I1973" i="2" s="1"/>
  <c r="U1972" i="2"/>
  <c r="Q1972" i="2"/>
  <c r="T1972" i="2" s="1"/>
  <c r="P1972" i="2"/>
  <c r="S1972" i="2" s="1"/>
  <c r="H1972" i="2"/>
  <c r="O1972" i="2" s="1"/>
  <c r="R1972" i="2" s="1"/>
  <c r="F1972" i="2"/>
  <c r="K1972" i="2" s="1"/>
  <c r="W1972" i="2" s="1"/>
  <c r="E1972" i="2"/>
  <c r="J1972" i="2" s="1"/>
  <c r="V1972" i="2" s="1"/>
  <c r="D1972" i="2"/>
  <c r="I1972" i="2" s="1"/>
  <c r="U1971" i="2"/>
  <c r="Q1971" i="2"/>
  <c r="T1971" i="2" s="1"/>
  <c r="P1971" i="2"/>
  <c r="S1971" i="2" s="1"/>
  <c r="H1971" i="2"/>
  <c r="O1971" i="2" s="1"/>
  <c r="R1971" i="2" s="1"/>
  <c r="F1971" i="2"/>
  <c r="K1971" i="2" s="1"/>
  <c r="W1971" i="2" s="1"/>
  <c r="E1971" i="2"/>
  <c r="J1971" i="2" s="1"/>
  <c r="V1971" i="2" s="1"/>
  <c r="D1971" i="2"/>
  <c r="I1971" i="2" s="1"/>
  <c r="U1970" i="2"/>
  <c r="Q1970" i="2"/>
  <c r="T1970" i="2" s="1"/>
  <c r="P1970" i="2"/>
  <c r="S1970" i="2" s="1"/>
  <c r="H1970" i="2"/>
  <c r="O1970" i="2" s="1"/>
  <c r="R1970" i="2" s="1"/>
  <c r="F1970" i="2"/>
  <c r="K1970" i="2" s="1"/>
  <c r="W1970" i="2" s="1"/>
  <c r="E1970" i="2"/>
  <c r="J1970" i="2" s="1"/>
  <c r="V1970" i="2" s="1"/>
  <c r="D1970" i="2"/>
  <c r="I1970" i="2" s="1"/>
  <c r="U1969" i="2"/>
  <c r="Q1969" i="2"/>
  <c r="T1969" i="2" s="1"/>
  <c r="P1969" i="2"/>
  <c r="S1969" i="2" s="1"/>
  <c r="H1969" i="2"/>
  <c r="O1969" i="2" s="1"/>
  <c r="R1969" i="2" s="1"/>
  <c r="F1969" i="2"/>
  <c r="K1969" i="2" s="1"/>
  <c r="W1969" i="2" s="1"/>
  <c r="E1969" i="2"/>
  <c r="J1969" i="2" s="1"/>
  <c r="V1969" i="2" s="1"/>
  <c r="D1969" i="2"/>
  <c r="I1969" i="2" s="1"/>
  <c r="U1968" i="2"/>
  <c r="Q1968" i="2"/>
  <c r="T1968" i="2" s="1"/>
  <c r="P1968" i="2"/>
  <c r="S1968" i="2" s="1"/>
  <c r="H1968" i="2"/>
  <c r="O1968" i="2" s="1"/>
  <c r="R1968" i="2" s="1"/>
  <c r="F1968" i="2"/>
  <c r="K1968" i="2" s="1"/>
  <c r="W1968" i="2" s="1"/>
  <c r="E1968" i="2"/>
  <c r="J1968" i="2" s="1"/>
  <c r="V1968" i="2" s="1"/>
  <c r="D1968" i="2"/>
  <c r="I1968" i="2" s="1"/>
  <c r="U1967" i="2"/>
  <c r="Q1967" i="2"/>
  <c r="T1967" i="2" s="1"/>
  <c r="P1967" i="2"/>
  <c r="S1967" i="2" s="1"/>
  <c r="H1967" i="2"/>
  <c r="O1967" i="2" s="1"/>
  <c r="R1967" i="2" s="1"/>
  <c r="F1967" i="2"/>
  <c r="K1967" i="2" s="1"/>
  <c r="W1967" i="2" s="1"/>
  <c r="E1967" i="2"/>
  <c r="J1967" i="2" s="1"/>
  <c r="V1967" i="2" s="1"/>
  <c r="D1967" i="2"/>
  <c r="I1967" i="2" s="1"/>
  <c r="U1966" i="2"/>
  <c r="Q1966" i="2"/>
  <c r="T1966" i="2" s="1"/>
  <c r="P1966" i="2"/>
  <c r="S1966" i="2" s="1"/>
  <c r="H1966" i="2"/>
  <c r="O1966" i="2" s="1"/>
  <c r="R1966" i="2" s="1"/>
  <c r="F1966" i="2"/>
  <c r="K1966" i="2" s="1"/>
  <c r="W1966" i="2" s="1"/>
  <c r="E1966" i="2"/>
  <c r="J1966" i="2" s="1"/>
  <c r="V1966" i="2" s="1"/>
  <c r="D1966" i="2"/>
  <c r="I1966" i="2" s="1"/>
  <c r="U1965" i="2"/>
  <c r="Q1965" i="2"/>
  <c r="T1965" i="2" s="1"/>
  <c r="P1965" i="2"/>
  <c r="S1965" i="2" s="1"/>
  <c r="H1965" i="2"/>
  <c r="O1965" i="2" s="1"/>
  <c r="R1965" i="2" s="1"/>
  <c r="F1965" i="2"/>
  <c r="K1965" i="2" s="1"/>
  <c r="W1965" i="2" s="1"/>
  <c r="E1965" i="2"/>
  <c r="J1965" i="2" s="1"/>
  <c r="V1965" i="2" s="1"/>
  <c r="D1965" i="2"/>
  <c r="I1965" i="2" s="1"/>
  <c r="U1964" i="2"/>
  <c r="Q1964" i="2"/>
  <c r="T1964" i="2" s="1"/>
  <c r="P1964" i="2"/>
  <c r="S1964" i="2" s="1"/>
  <c r="H1964" i="2"/>
  <c r="O1964" i="2" s="1"/>
  <c r="R1964" i="2" s="1"/>
  <c r="F1964" i="2"/>
  <c r="K1964" i="2" s="1"/>
  <c r="W1964" i="2" s="1"/>
  <c r="E1964" i="2"/>
  <c r="J1964" i="2" s="1"/>
  <c r="V1964" i="2" s="1"/>
  <c r="D1964" i="2"/>
  <c r="I1964" i="2" s="1"/>
  <c r="U1963" i="2"/>
  <c r="Q1963" i="2"/>
  <c r="T1963" i="2" s="1"/>
  <c r="P1963" i="2"/>
  <c r="S1963" i="2" s="1"/>
  <c r="H1963" i="2"/>
  <c r="O1963" i="2" s="1"/>
  <c r="R1963" i="2" s="1"/>
  <c r="F1963" i="2"/>
  <c r="K1963" i="2" s="1"/>
  <c r="W1963" i="2" s="1"/>
  <c r="E1963" i="2"/>
  <c r="J1963" i="2" s="1"/>
  <c r="V1963" i="2" s="1"/>
  <c r="D1963" i="2"/>
  <c r="I1963" i="2" s="1"/>
  <c r="U1962" i="2"/>
  <c r="Q1962" i="2"/>
  <c r="T1962" i="2" s="1"/>
  <c r="P1962" i="2"/>
  <c r="S1962" i="2" s="1"/>
  <c r="H1962" i="2"/>
  <c r="O1962" i="2" s="1"/>
  <c r="R1962" i="2" s="1"/>
  <c r="F1962" i="2"/>
  <c r="K1962" i="2" s="1"/>
  <c r="W1962" i="2" s="1"/>
  <c r="E1962" i="2"/>
  <c r="J1962" i="2" s="1"/>
  <c r="V1962" i="2" s="1"/>
  <c r="D1962" i="2"/>
  <c r="I1962" i="2" s="1"/>
  <c r="U1961" i="2"/>
  <c r="Q1961" i="2"/>
  <c r="T1961" i="2" s="1"/>
  <c r="P1961" i="2"/>
  <c r="S1961" i="2" s="1"/>
  <c r="H1961" i="2"/>
  <c r="O1961" i="2" s="1"/>
  <c r="R1961" i="2" s="1"/>
  <c r="F1961" i="2"/>
  <c r="K1961" i="2" s="1"/>
  <c r="W1961" i="2" s="1"/>
  <c r="E1961" i="2"/>
  <c r="J1961" i="2" s="1"/>
  <c r="V1961" i="2" s="1"/>
  <c r="D1961" i="2"/>
  <c r="I1961" i="2" s="1"/>
  <c r="U1960" i="2"/>
  <c r="Q1960" i="2"/>
  <c r="T1960" i="2" s="1"/>
  <c r="P1960" i="2"/>
  <c r="S1960" i="2" s="1"/>
  <c r="H1960" i="2"/>
  <c r="O1960" i="2" s="1"/>
  <c r="R1960" i="2" s="1"/>
  <c r="F1960" i="2"/>
  <c r="K1960" i="2" s="1"/>
  <c r="W1960" i="2" s="1"/>
  <c r="E1960" i="2"/>
  <c r="J1960" i="2" s="1"/>
  <c r="V1960" i="2" s="1"/>
  <c r="D1960" i="2"/>
  <c r="I1960" i="2" s="1"/>
  <c r="U1959" i="2"/>
  <c r="Q1959" i="2"/>
  <c r="T1959" i="2" s="1"/>
  <c r="P1959" i="2"/>
  <c r="S1959" i="2" s="1"/>
  <c r="H1959" i="2"/>
  <c r="O1959" i="2" s="1"/>
  <c r="R1959" i="2" s="1"/>
  <c r="F1959" i="2"/>
  <c r="K1959" i="2" s="1"/>
  <c r="W1959" i="2" s="1"/>
  <c r="E1959" i="2"/>
  <c r="J1959" i="2" s="1"/>
  <c r="V1959" i="2" s="1"/>
  <c r="D1959" i="2"/>
  <c r="I1959" i="2" s="1"/>
  <c r="U1958" i="2"/>
  <c r="Q1958" i="2"/>
  <c r="T1958" i="2" s="1"/>
  <c r="P1958" i="2"/>
  <c r="S1958" i="2" s="1"/>
  <c r="H1958" i="2"/>
  <c r="O1958" i="2" s="1"/>
  <c r="R1958" i="2" s="1"/>
  <c r="F1958" i="2"/>
  <c r="K1958" i="2" s="1"/>
  <c r="W1958" i="2" s="1"/>
  <c r="E1958" i="2"/>
  <c r="J1958" i="2" s="1"/>
  <c r="V1958" i="2" s="1"/>
  <c r="D1958" i="2"/>
  <c r="I1958" i="2" s="1"/>
  <c r="U1957" i="2"/>
  <c r="Q1957" i="2"/>
  <c r="T1957" i="2" s="1"/>
  <c r="P1957" i="2"/>
  <c r="S1957" i="2" s="1"/>
  <c r="H1957" i="2"/>
  <c r="O1957" i="2" s="1"/>
  <c r="R1957" i="2" s="1"/>
  <c r="F1957" i="2"/>
  <c r="K1957" i="2" s="1"/>
  <c r="W1957" i="2" s="1"/>
  <c r="E1957" i="2"/>
  <c r="J1957" i="2" s="1"/>
  <c r="V1957" i="2" s="1"/>
  <c r="D1957" i="2"/>
  <c r="I1957" i="2" s="1"/>
  <c r="U1956" i="2"/>
  <c r="Q1956" i="2"/>
  <c r="T1956" i="2" s="1"/>
  <c r="P1956" i="2"/>
  <c r="S1956" i="2" s="1"/>
  <c r="H1956" i="2"/>
  <c r="O1956" i="2" s="1"/>
  <c r="R1956" i="2" s="1"/>
  <c r="F1956" i="2"/>
  <c r="K1956" i="2" s="1"/>
  <c r="W1956" i="2" s="1"/>
  <c r="E1956" i="2"/>
  <c r="J1956" i="2" s="1"/>
  <c r="V1956" i="2" s="1"/>
  <c r="D1956" i="2"/>
  <c r="I1956" i="2" s="1"/>
  <c r="U1955" i="2"/>
  <c r="Q1955" i="2"/>
  <c r="T1955" i="2" s="1"/>
  <c r="P1955" i="2"/>
  <c r="S1955" i="2" s="1"/>
  <c r="H1955" i="2"/>
  <c r="O1955" i="2" s="1"/>
  <c r="R1955" i="2" s="1"/>
  <c r="F1955" i="2"/>
  <c r="K1955" i="2" s="1"/>
  <c r="W1955" i="2" s="1"/>
  <c r="E1955" i="2"/>
  <c r="J1955" i="2" s="1"/>
  <c r="V1955" i="2" s="1"/>
  <c r="D1955" i="2"/>
  <c r="I1955" i="2" s="1"/>
  <c r="U1954" i="2"/>
  <c r="Q1954" i="2"/>
  <c r="T1954" i="2" s="1"/>
  <c r="P1954" i="2"/>
  <c r="S1954" i="2" s="1"/>
  <c r="H1954" i="2"/>
  <c r="O1954" i="2" s="1"/>
  <c r="R1954" i="2" s="1"/>
  <c r="F1954" i="2"/>
  <c r="K1954" i="2" s="1"/>
  <c r="W1954" i="2" s="1"/>
  <c r="E1954" i="2"/>
  <c r="J1954" i="2" s="1"/>
  <c r="V1954" i="2" s="1"/>
  <c r="D1954" i="2"/>
  <c r="I1954" i="2" s="1"/>
  <c r="U1953" i="2"/>
  <c r="Q1953" i="2"/>
  <c r="T1953" i="2" s="1"/>
  <c r="P1953" i="2"/>
  <c r="S1953" i="2" s="1"/>
  <c r="H1953" i="2"/>
  <c r="O1953" i="2" s="1"/>
  <c r="R1953" i="2" s="1"/>
  <c r="F1953" i="2"/>
  <c r="K1953" i="2" s="1"/>
  <c r="W1953" i="2" s="1"/>
  <c r="E1953" i="2"/>
  <c r="J1953" i="2" s="1"/>
  <c r="V1953" i="2" s="1"/>
  <c r="D1953" i="2"/>
  <c r="I1953" i="2" s="1"/>
  <c r="U1952" i="2"/>
  <c r="Q1952" i="2"/>
  <c r="T1952" i="2" s="1"/>
  <c r="P1952" i="2"/>
  <c r="S1952" i="2" s="1"/>
  <c r="H1952" i="2"/>
  <c r="O1952" i="2" s="1"/>
  <c r="R1952" i="2" s="1"/>
  <c r="F1952" i="2"/>
  <c r="K1952" i="2" s="1"/>
  <c r="W1952" i="2" s="1"/>
  <c r="E1952" i="2"/>
  <c r="J1952" i="2" s="1"/>
  <c r="V1952" i="2" s="1"/>
  <c r="D1952" i="2"/>
  <c r="I1952" i="2" s="1"/>
  <c r="U1951" i="2"/>
  <c r="Q1951" i="2"/>
  <c r="T1951" i="2" s="1"/>
  <c r="P1951" i="2"/>
  <c r="S1951" i="2" s="1"/>
  <c r="H1951" i="2"/>
  <c r="O1951" i="2" s="1"/>
  <c r="R1951" i="2" s="1"/>
  <c r="F1951" i="2"/>
  <c r="K1951" i="2" s="1"/>
  <c r="W1951" i="2" s="1"/>
  <c r="E1951" i="2"/>
  <c r="J1951" i="2" s="1"/>
  <c r="V1951" i="2" s="1"/>
  <c r="D1951" i="2"/>
  <c r="I1951" i="2" s="1"/>
  <c r="U1950" i="2"/>
  <c r="Q1950" i="2"/>
  <c r="T1950" i="2" s="1"/>
  <c r="P1950" i="2"/>
  <c r="S1950" i="2" s="1"/>
  <c r="H1950" i="2"/>
  <c r="O1950" i="2" s="1"/>
  <c r="R1950" i="2" s="1"/>
  <c r="F1950" i="2"/>
  <c r="K1950" i="2" s="1"/>
  <c r="W1950" i="2" s="1"/>
  <c r="E1950" i="2"/>
  <c r="J1950" i="2" s="1"/>
  <c r="V1950" i="2" s="1"/>
  <c r="D1950" i="2"/>
  <c r="I1950" i="2" s="1"/>
  <c r="U1949" i="2"/>
  <c r="Q1949" i="2"/>
  <c r="T1949" i="2" s="1"/>
  <c r="P1949" i="2"/>
  <c r="S1949" i="2" s="1"/>
  <c r="H1949" i="2"/>
  <c r="O1949" i="2" s="1"/>
  <c r="R1949" i="2" s="1"/>
  <c r="F1949" i="2"/>
  <c r="K1949" i="2" s="1"/>
  <c r="W1949" i="2" s="1"/>
  <c r="E1949" i="2"/>
  <c r="J1949" i="2" s="1"/>
  <c r="V1949" i="2" s="1"/>
  <c r="D1949" i="2"/>
  <c r="I1949" i="2" s="1"/>
  <c r="U1948" i="2"/>
  <c r="Q1948" i="2"/>
  <c r="T1948" i="2" s="1"/>
  <c r="P1948" i="2"/>
  <c r="S1948" i="2" s="1"/>
  <c r="H1948" i="2"/>
  <c r="O1948" i="2" s="1"/>
  <c r="R1948" i="2" s="1"/>
  <c r="F1948" i="2"/>
  <c r="K1948" i="2" s="1"/>
  <c r="W1948" i="2" s="1"/>
  <c r="E1948" i="2"/>
  <c r="J1948" i="2" s="1"/>
  <c r="V1948" i="2" s="1"/>
  <c r="D1948" i="2"/>
  <c r="I1948" i="2" s="1"/>
  <c r="U1947" i="2"/>
  <c r="Q1947" i="2"/>
  <c r="T1947" i="2" s="1"/>
  <c r="P1947" i="2"/>
  <c r="S1947" i="2" s="1"/>
  <c r="H1947" i="2"/>
  <c r="O1947" i="2" s="1"/>
  <c r="R1947" i="2" s="1"/>
  <c r="F1947" i="2"/>
  <c r="K1947" i="2" s="1"/>
  <c r="W1947" i="2" s="1"/>
  <c r="E1947" i="2"/>
  <c r="J1947" i="2" s="1"/>
  <c r="V1947" i="2" s="1"/>
  <c r="D1947" i="2"/>
  <c r="I1947" i="2" s="1"/>
  <c r="U1946" i="2"/>
  <c r="Q1946" i="2"/>
  <c r="T1946" i="2" s="1"/>
  <c r="P1946" i="2"/>
  <c r="S1946" i="2" s="1"/>
  <c r="H1946" i="2"/>
  <c r="O1946" i="2" s="1"/>
  <c r="R1946" i="2" s="1"/>
  <c r="F1946" i="2"/>
  <c r="K1946" i="2" s="1"/>
  <c r="W1946" i="2" s="1"/>
  <c r="E1946" i="2"/>
  <c r="J1946" i="2" s="1"/>
  <c r="V1946" i="2" s="1"/>
  <c r="D1946" i="2"/>
  <c r="I1946" i="2" s="1"/>
  <c r="U1945" i="2"/>
  <c r="Q1945" i="2"/>
  <c r="T1945" i="2" s="1"/>
  <c r="P1945" i="2"/>
  <c r="S1945" i="2" s="1"/>
  <c r="H1945" i="2"/>
  <c r="O1945" i="2" s="1"/>
  <c r="R1945" i="2" s="1"/>
  <c r="F1945" i="2"/>
  <c r="K1945" i="2" s="1"/>
  <c r="W1945" i="2" s="1"/>
  <c r="E1945" i="2"/>
  <c r="J1945" i="2" s="1"/>
  <c r="V1945" i="2" s="1"/>
  <c r="D1945" i="2"/>
  <c r="I1945" i="2" s="1"/>
  <c r="U1944" i="2"/>
  <c r="Q1944" i="2"/>
  <c r="T1944" i="2" s="1"/>
  <c r="P1944" i="2"/>
  <c r="S1944" i="2" s="1"/>
  <c r="H1944" i="2"/>
  <c r="O1944" i="2" s="1"/>
  <c r="R1944" i="2" s="1"/>
  <c r="F1944" i="2"/>
  <c r="K1944" i="2" s="1"/>
  <c r="W1944" i="2" s="1"/>
  <c r="E1944" i="2"/>
  <c r="J1944" i="2" s="1"/>
  <c r="V1944" i="2" s="1"/>
  <c r="D1944" i="2"/>
  <c r="I1944" i="2" s="1"/>
  <c r="U1943" i="2"/>
  <c r="Q1943" i="2"/>
  <c r="T1943" i="2" s="1"/>
  <c r="P1943" i="2"/>
  <c r="S1943" i="2" s="1"/>
  <c r="H1943" i="2"/>
  <c r="O1943" i="2" s="1"/>
  <c r="R1943" i="2" s="1"/>
  <c r="F1943" i="2"/>
  <c r="K1943" i="2" s="1"/>
  <c r="W1943" i="2" s="1"/>
  <c r="E1943" i="2"/>
  <c r="J1943" i="2" s="1"/>
  <c r="V1943" i="2" s="1"/>
  <c r="D1943" i="2"/>
  <c r="I1943" i="2" s="1"/>
  <c r="U1942" i="2"/>
  <c r="Q1942" i="2"/>
  <c r="T1942" i="2" s="1"/>
  <c r="P1942" i="2"/>
  <c r="S1942" i="2" s="1"/>
  <c r="H1942" i="2"/>
  <c r="O1942" i="2" s="1"/>
  <c r="R1942" i="2" s="1"/>
  <c r="F1942" i="2"/>
  <c r="K1942" i="2" s="1"/>
  <c r="W1942" i="2" s="1"/>
  <c r="E1942" i="2"/>
  <c r="J1942" i="2" s="1"/>
  <c r="V1942" i="2" s="1"/>
  <c r="D1942" i="2"/>
  <c r="I1942" i="2" s="1"/>
  <c r="U1941" i="2"/>
  <c r="Q1941" i="2"/>
  <c r="T1941" i="2" s="1"/>
  <c r="P1941" i="2"/>
  <c r="S1941" i="2" s="1"/>
  <c r="H1941" i="2"/>
  <c r="O1941" i="2" s="1"/>
  <c r="R1941" i="2" s="1"/>
  <c r="F1941" i="2"/>
  <c r="K1941" i="2" s="1"/>
  <c r="W1941" i="2" s="1"/>
  <c r="E1941" i="2"/>
  <c r="J1941" i="2" s="1"/>
  <c r="V1941" i="2" s="1"/>
  <c r="D1941" i="2"/>
  <c r="I1941" i="2" s="1"/>
  <c r="U1940" i="2"/>
  <c r="Q1940" i="2"/>
  <c r="T1940" i="2" s="1"/>
  <c r="P1940" i="2"/>
  <c r="S1940" i="2" s="1"/>
  <c r="H1940" i="2"/>
  <c r="O1940" i="2" s="1"/>
  <c r="R1940" i="2" s="1"/>
  <c r="F1940" i="2"/>
  <c r="K1940" i="2" s="1"/>
  <c r="W1940" i="2" s="1"/>
  <c r="E1940" i="2"/>
  <c r="J1940" i="2" s="1"/>
  <c r="V1940" i="2" s="1"/>
  <c r="D1940" i="2"/>
  <c r="I1940" i="2" s="1"/>
  <c r="U1939" i="2"/>
  <c r="Q1939" i="2"/>
  <c r="T1939" i="2" s="1"/>
  <c r="P1939" i="2"/>
  <c r="S1939" i="2" s="1"/>
  <c r="H1939" i="2"/>
  <c r="O1939" i="2" s="1"/>
  <c r="R1939" i="2" s="1"/>
  <c r="F1939" i="2"/>
  <c r="K1939" i="2" s="1"/>
  <c r="W1939" i="2" s="1"/>
  <c r="E1939" i="2"/>
  <c r="J1939" i="2" s="1"/>
  <c r="V1939" i="2" s="1"/>
  <c r="D1939" i="2"/>
  <c r="I1939" i="2" s="1"/>
  <c r="U1938" i="2"/>
  <c r="Q1938" i="2"/>
  <c r="T1938" i="2" s="1"/>
  <c r="P1938" i="2"/>
  <c r="S1938" i="2" s="1"/>
  <c r="H1938" i="2"/>
  <c r="O1938" i="2" s="1"/>
  <c r="R1938" i="2" s="1"/>
  <c r="F1938" i="2"/>
  <c r="K1938" i="2" s="1"/>
  <c r="W1938" i="2" s="1"/>
  <c r="E1938" i="2"/>
  <c r="J1938" i="2" s="1"/>
  <c r="V1938" i="2" s="1"/>
  <c r="D1938" i="2"/>
  <c r="I1938" i="2" s="1"/>
  <c r="U1937" i="2"/>
  <c r="Q1937" i="2"/>
  <c r="T1937" i="2" s="1"/>
  <c r="P1937" i="2"/>
  <c r="S1937" i="2" s="1"/>
  <c r="H1937" i="2"/>
  <c r="O1937" i="2" s="1"/>
  <c r="R1937" i="2" s="1"/>
  <c r="F1937" i="2"/>
  <c r="K1937" i="2" s="1"/>
  <c r="W1937" i="2" s="1"/>
  <c r="E1937" i="2"/>
  <c r="J1937" i="2" s="1"/>
  <c r="V1937" i="2" s="1"/>
  <c r="D1937" i="2"/>
  <c r="I1937" i="2" s="1"/>
  <c r="U1936" i="2"/>
  <c r="Q1936" i="2"/>
  <c r="T1936" i="2" s="1"/>
  <c r="P1936" i="2"/>
  <c r="S1936" i="2" s="1"/>
  <c r="H1936" i="2"/>
  <c r="O1936" i="2" s="1"/>
  <c r="R1936" i="2" s="1"/>
  <c r="F1936" i="2"/>
  <c r="K1936" i="2" s="1"/>
  <c r="W1936" i="2" s="1"/>
  <c r="E1936" i="2"/>
  <c r="J1936" i="2" s="1"/>
  <c r="V1936" i="2" s="1"/>
  <c r="D1936" i="2"/>
  <c r="I1936" i="2" s="1"/>
  <c r="U1935" i="2"/>
  <c r="Q1935" i="2"/>
  <c r="T1935" i="2" s="1"/>
  <c r="P1935" i="2"/>
  <c r="S1935" i="2" s="1"/>
  <c r="H1935" i="2"/>
  <c r="O1935" i="2" s="1"/>
  <c r="R1935" i="2" s="1"/>
  <c r="F1935" i="2"/>
  <c r="K1935" i="2" s="1"/>
  <c r="W1935" i="2" s="1"/>
  <c r="E1935" i="2"/>
  <c r="J1935" i="2" s="1"/>
  <c r="V1935" i="2" s="1"/>
  <c r="D1935" i="2"/>
  <c r="I1935" i="2" s="1"/>
  <c r="U1934" i="2"/>
  <c r="Q1934" i="2"/>
  <c r="T1934" i="2" s="1"/>
  <c r="P1934" i="2"/>
  <c r="S1934" i="2" s="1"/>
  <c r="H1934" i="2"/>
  <c r="O1934" i="2" s="1"/>
  <c r="R1934" i="2" s="1"/>
  <c r="F1934" i="2"/>
  <c r="K1934" i="2" s="1"/>
  <c r="W1934" i="2" s="1"/>
  <c r="E1934" i="2"/>
  <c r="J1934" i="2" s="1"/>
  <c r="V1934" i="2" s="1"/>
  <c r="D1934" i="2"/>
  <c r="I1934" i="2" s="1"/>
  <c r="U1933" i="2"/>
  <c r="Q1933" i="2"/>
  <c r="T1933" i="2" s="1"/>
  <c r="P1933" i="2"/>
  <c r="S1933" i="2" s="1"/>
  <c r="H1933" i="2"/>
  <c r="O1933" i="2" s="1"/>
  <c r="R1933" i="2" s="1"/>
  <c r="F1933" i="2"/>
  <c r="K1933" i="2" s="1"/>
  <c r="W1933" i="2" s="1"/>
  <c r="E1933" i="2"/>
  <c r="J1933" i="2" s="1"/>
  <c r="V1933" i="2" s="1"/>
  <c r="D1933" i="2"/>
  <c r="I1933" i="2" s="1"/>
  <c r="U1932" i="2"/>
  <c r="Q1932" i="2"/>
  <c r="T1932" i="2" s="1"/>
  <c r="P1932" i="2"/>
  <c r="S1932" i="2" s="1"/>
  <c r="H1932" i="2"/>
  <c r="O1932" i="2" s="1"/>
  <c r="R1932" i="2" s="1"/>
  <c r="F1932" i="2"/>
  <c r="K1932" i="2" s="1"/>
  <c r="W1932" i="2" s="1"/>
  <c r="E1932" i="2"/>
  <c r="J1932" i="2" s="1"/>
  <c r="V1932" i="2" s="1"/>
  <c r="D1932" i="2"/>
  <c r="I1932" i="2" s="1"/>
  <c r="U1931" i="2"/>
  <c r="Q1931" i="2"/>
  <c r="T1931" i="2" s="1"/>
  <c r="P1931" i="2"/>
  <c r="S1931" i="2" s="1"/>
  <c r="H1931" i="2"/>
  <c r="O1931" i="2" s="1"/>
  <c r="R1931" i="2" s="1"/>
  <c r="F1931" i="2"/>
  <c r="K1931" i="2" s="1"/>
  <c r="W1931" i="2" s="1"/>
  <c r="E1931" i="2"/>
  <c r="J1931" i="2" s="1"/>
  <c r="V1931" i="2" s="1"/>
  <c r="D1931" i="2"/>
  <c r="I1931" i="2" s="1"/>
  <c r="U1930" i="2"/>
  <c r="Q1930" i="2"/>
  <c r="T1930" i="2" s="1"/>
  <c r="P1930" i="2"/>
  <c r="S1930" i="2" s="1"/>
  <c r="H1930" i="2"/>
  <c r="O1930" i="2" s="1"/>
  <c r="R1930" i="2" s="1"/>
  <c r="F1930" i="2"/>
  <c r="K1930" i="2" s="1"/>
  <c r="W1930" i="2" s="1"/>
  <c r="E1930" i="2"/>
  <c r="J1930" i="2" s="1"/>
  <c r="V1930" i="2" s="1"/>
  <c r="D1930" i="2"/>
  <c r="I1930" i="2" s="1"/>
  <c r="U1929" i="2"/>
  <c r="Q1929" i="2"/>
  <c r="T1929" i="2" s="1"/>
  <c r="P1929" i="2"/>
  <c r="S1929" i="2" s="1"/>
  <c r="H1929" i="2"/>
  <c r="O1929" i="2" s="1"/>
  <c r="R1929" i="2" s="1"/>
  <c r="F1929" i="2"/>
  <c r="K1929" i="2" s="1"/>
  <c r="W1929" i="2" s="1"/>
  <c r="E1929" i="2"/>
  <c r="J1929" i="2" s="1"/>
  <c r="V1929" i="2" s="1"/>
  <c r="D1929" i="2"/>
  <c r="I1929" i="2" s="1"/>
  <c r="U1928" i="2"/>
  <c r="Q1928" i="2"/>
  <c r="T1928" i="2" s="1"/>
  <c r="P1928" i="2"/>
  <c r="S1928" i="2" s="1"/>
  <c r="H1928" i="2"/>
  <c r="O1928" i="2" s="1"/>
  <c r="R1928" i="2" s="1"/>
  <c r="F1928" i="2"/>
  <c r="K1928" i="2" s="1"/>
  <c r="W1928" i="2" s="1"/>
  <c r="E1928" i="2"/>
  <c r="J1928" i="2" s="1"/>
  <c r="V1928" i="2" s="1"/>
  <c r="D1928" i="2"/>
  <c r="I1928" i="2" s="1"/>
  <c r="U1927" i="2"/>
  <c r="Q1927" i="2"/>
  <c r="T1927" i="2" s="1"/>
  <c r="P1927" i="2"/>
  <c r="S1927" i="2" s="1"/>
  <c r="H1927" i="2"/>
  <c r="O1927" i="2" s="1"/>
  <c r="R1927" i="2" s="1"/>
  <c r="F1927" i="2"/>
  <c r="K1927" i="2" s="1"/>
  <c r="W1927" i="2" s="1"/>
  <c r="E1927" i="2"/>
  <c r="J1927" i="2" s="1"/>
  <c r="V1927" i="2" s="1"/>
  <c r="D1927" i="2"/>
  <c r="I1927" i="2" s="1"/>
  <c r="U1926" i="2"/>
  <c r="Q1926" i="2"/>
  <c r="T1926" i="2" s="1"/>
  <c r="P1926" i="2"/>
  <c r="S1926" i="2" s="1"/>
  <c r="H1926" i="2"/>
  <c r="O1926" i="2" s="1"/>
  <c r="R1926" i="2" s="1"/>
  <c r="F1926" i="2"/>
  <c r="K1926" i="2" s="1"/>
  <c r="W1926" i="2" s="1"/>
  <c r="E1926" i="2"/>
  <c r="J1926" i="2" s="1"/>
  <c r="V1926" i="2" s="1"/>
  <c r="D1926" i="2"/>
  <c r="I1926" i="2" s="1"/>
  <c r="U1925" i="2"/>
  <c r="Q1925" i="2"/>
  <c r="T1925" i="2" s="1"/>
  <c r="P1925" i="2"/>
  <c r="S1925" i="2" s="1"/>
  <c r="H1925" i="2"/>
  <c r="O1925" i="2" s="1"/>
  <c r="R1925" i="2" s="1"/>
  <c r="F1925" i="2"/>
  <c r="K1925" i="2" s="1"/>
  <c r="W1925" i="2" s="1"/>
  <c r="E1925" i="2"/>
  <c r="J1925" i="2" s="1"/>
  <c r="V1925" i="2" s="1"/>
  <c r="D1925" i="2"/>
  <c r="I1925" i="2" s="1"/>
  <c r="U1924" i="2"/>
  <c r="Q1924" i="2"/>
  <c r="T1924" i="2" s="1"/>
  <c r="P1924" i="2"/>
  <c r="S1924" i="2" s="1"/>
  <c r="H1924" i="2"/>
  <c r="O1924" i="2" s="1"/>
  <c r="R1924" i="2" s="1"/>
  <c r="F1924" i="2"/>
  <c r="K1924" i="2" s="1"/>
  <c r="W1924" i="2" s="1"/>
  <c r="E1924" i="2"/>
  <c r="J1924" i="2" s="1"/>
  <c r="V1924" i="2" s="1"/>
  <c r="D1924" i="2"/>
  <c r="I1924" i="2" s="1"/>
  <c r="U1923" i="2"/>
  <c r="Q1923" i="2"/>
  <c r="T1923" i="2" s="1"/>
  <c r="P1923" i="2"/>
  <c r="S1923" i="2" s="1"/>
  <c r="H1923" i="2"/>
  <c r="O1923" i="2" s="1"/>
  <c r="R1923" i="2" s="1"/>
  <c r="F1923" i="2"/>
  <c r="K1923" i="2" s="1"/>
  <c r="W1923" i="2" s="1"/>
  <c r="E1923" i="2"/>
  <c r="J1923" i="2" s="1"/>
  <c r="V1923" i="2" s="1"/>
  <c r="D1923" i="2"/>
  <c r="I1923" i="2" s="1"/>
  <c r="U1922" i="2"/>
  <c r="Q1922" i="2"/>
  <c r="T1922" i="2" s="1"/>
  <c r="P1922" i="2"/>
  <c r="S1922" i="2" s="1"/>
  <c r="H1922" i="2"/>
  <c r="O1922" i="2" s="1"/>
  <c r="R1922" i="2" s="1"/>
  <c r="F1922" i="2"/>
  <c r="K1922" i="2" s="1"/>
  <c r="W1922" i="2" s="1"/>
  <c r="E1922" i="2"/>
  <c r="J1922" i="2" s="1"/>
  <c r="V1922" i="2" s="1"/>
  <c r="D1922" i="2"/>
  <c r="I1922" i="2" s="1"/>
  <c r="U1921" i="2"/>
  <c r="Q1921" i="2"/>
  <c r="T1921" i="2" s="1"/>
  <c r="P1921" i="2"/>
  <c r="S1921" i="2" s="1"/>
  <c r="H1921" i="2"/>
  <c r="O1921" i="2" s="1"/>
  <c r="R1921" i="2" s="1"/>
  <c r="F1921" i="2"/>
  <c r="K1921" i="2" s="1"/>
  <c r="W1921" i="2" s="1"/>
  <c r="E1921" i="2"/>
  <c r="J1921" i="2" s="1"/>
  <c r="V1921" i="2" s="1"/>
  <c r="D1921" i="2"/>
  <c r="I1921" i="2" s="1"/>
  <c r="U1920" i="2"/>
  <c r="Q1920" i="2"/>
  <c r="T1920" i="2" s="1"/>
  <c r="P1920" i="2"/>
  <c r="S1920" i="2" s="1"/>
  <c r="H1920" i="2"/>
  <c r="O1920" i="2" s="1"/>
  <c r="R1920" i="2" s="1"/>
  <c r="F1920" i="2"/>
  <c r="K1920" i="2" s="1"/>
  <c r="W1920" i="2" s="1"/>
  <c r="E1920" i="2"/>
  <c r="J1920" i="2" s="1"/>
  <c r="V1920" i="2" s="1"/>
  <c r="D1920" i="2"/>
  <c r="I1920" i="2" s="1"/>
  <c r="U1919" i="2"/>
  <c r="Q1919" i="2"/>
  <c r="T1919" i="2" s="1"/>
  <c r="P1919" i="2"/>
  <c r="S1919" i="2" s="1"/>
  <c r="H1919" i="2"/>
  <c r="O1919" i="2" s="1"/>
  <c r="R1919" i="2" s="1"/>
  <c r="F1919" i="2"/>
  <c r="K1919" i="2" s="1"/>
  <c r="W1919" i="2" s="1"/>
  <c r="E1919" i="2"/>
  <c r="J1919" i="2" s="1"/>
  <c r="V1919" i="2" s="1"/>
  <c r="D1919" i="2"/>
  <c r="I1919" i="2" s="1"/>
  <c r="U1918" i="2"/>
  <c r="Q1918" i="2"/>
  <c r="T1918" i="2" s="1"/>
  <c r="P1918" i="2"/>
  <c r="S1918" i="2" s="1"/>
  <c r="H1918" i="2"/>
  <c r="O1918" i="2" s="1"/>
  <c r="R1918" i="2" s="1"/>
  <c r="F1918" i="2"/>
  <c r="K1918" i="2" s="1"/>
  <c r="W1918" i="2" s="1"/>
  <c r="E1918" i="2"/>
  <c r="J1918" i="2" s="1"/>
  <c r="V1918" i="2" s="1"/>
  <c r="D1918" i="2"/>
  <c r="I1918" i="2" s="1"/>
  <c r="U1917" i="2"/>
  <c r="Q1917" i="2"/>
  <c r="T1917" i="2" s="1"/>
  <c r="P1917" i="2"/>
  <c r="S1917" i="2" s="1"/>
  <c r="H1917" i="2"/>
  <c r="O1917" i="2" s="1"/>
  <c r="R1917" i="2" s="1"/>
  <c r="F1917" i="2"/>
  <c r="K1917" i="2" s="1"/>
  <c r="W1917" i="2" s="1"/>
  <c r="E1917" i="2"/>
  <c r="J1917" i="2" s="1"/>
  <c r="V1917" i="2" s="1"/>
  <c r="D1917" i="2"/>
  <c r="I1917" i="2" s="1"/>
  <c r="U1916" i="2"/>
  <c r="Q1916" i="2"/>
  <c r="T1916" i="2" s="1"/>
  <c r="P1916" i="2"/>
  <c r="S1916" i="2" s="1"/>
  <c r="H1916" i="2"/>
  <c r="O1916" i="2" s="1"/>
  <c r="R1916" i="2" s="1"/>
  <c r="F1916" i="2"/>
  <c r="K1916" i="2" s="1"/>
  <c r="W1916" i="2" s="1"/>
  <c r="E1916" i="2"/>
  <c r="J1916" i="2" s="1"/>
  <c r="V1916" i="2" s="1"/>
  <c r="D1916" i="2"/>
  <c r="I1916" i="2" s="1"/>
  <c r="U1915" i="2"/>
  <c r="Q1915" i="2"/>
  <c r="T1915" i="2" s="1"/>
  <c r="P1915" i="2"/>
  <c r="S1915" i="2" s="1"/>
  <c r="H1915" i="2"/>
  <c r="O1915" i="2" s="1"/>
  <c r="R1915" i="2" s="1"/>
  <c r="F1915" i="2"/>
  <c r="K1915" i="2" s="1"/>
  <c r="W1915" i="2" s="1"/>
  <c r="E1915" i="2"/>
  <c r="J1915" i="2" s="1"/>
  <c r="V1915" i="2" s="1"/>
  <c r="D1915" i="2"/>
  <c r="I1915" i="2" s="1"/>
  <c r="U1914" i="2"/>
  <c r="Q1914" i="2"/>
  <c r="T1914" i="2" s="1"/>
  <c r="P1914" i="2"/>
  <c r="S1914" i="2" s="1"/>
  <c r="H1914" i="2"/>
  <c r="O1914" i="2" s="1"/>
  <c r="R1914" i="2" s="1"/>
  <c r="F1914" i="2"/>
  <c r="K1914" i="2" s="1"/>
  <c r="W1914" i="2" s="1"/>
  <c r="E1914" i="2"/>
  <c r="J1914" i="2" s="1"/>
  <c r="V1914" i="2" s="1"/>
  <c r="D1914" i="2"/>
  <c r="I1914" i="2" s="1"/>
  <c r="U1913" i="2"/>
  <c r="Q1913" i="2"/>
  <c r="T1913" i="2" s="1"/>
  <c r="P1913" i="2"/>
  <c r="S1913" i="2" s="1"/>
  <c r="H1913" i="2"/>
  <c r="O1913" i="2" s="1"/>
  <c r="R1913" i="2" s="1"/>
  <c r="F1913" i="2"/>
  <c r="K1913" i="2" s="1"/>
  <c r="W1913" i="2" s="1"/>
  <c r="E1913" i="2"/>
  <c r="J1913" i="2" s="1"/>
  <c r="V1913" i="2" s="1"/>
  <c r="D1913" i="2"/>
  <c r="I1913" i="2" s="1"/>
  <c r="U1912" i="2"/>
  <c r="Q1912" i="2"/>
  <c r="T1912" i="2" s="1"/>
  <c r="P1912" i="2"/>
  <c r="S1912" i="2" s="1"/>
  <c r="H1912" i="2"/>
  <c r="O1912" i="2" s="1"/>
  <c r="R1912" i="2" s="1"/>
  <c r="F1912" i="2"/>
  <c r="K1912" i="2" s="1"/>
  <c r="W1912" i="2" s="1"/>
  <c r="E1912" i="2"/>
  <c r="J1912" i="2" s="1"/>
  <c r="V1912" i="2" s="1"/>
  <c r="D1912" i="2"/>
  <c r="I1912" i="2" s="1"/>
  <c r="Q1911" i="2"/>
  <c r="T1911" i="2" s="1"/>
  <c r="P1911" i="2"/>
  <c r="S1911" i="2" s="1"/>
  <c r="H1911" i="2"/>
  <c r="O1911" i="2" s="1"/>
  <c r="R1911" i="2" s="1"/>
  <c r="F1911" i="2"/>
  <c r="K1911" i="2" s="1"/>
  <c r="W1911" i="2" s="1"/>
  <c r="E1911" i="2"/>
  <c r="J1911" i="2" s="1"/>
  <c r="V1911" i="2" s="1"/>
  <c r="D1911" i="2"/>
  <c r="I1911" i="2" s="1"/>
  <c r="U1911" i="2" s="1"/>
  <c r="U1910" i="2"/>
  <c r="Q1910" i="2"/>
  <c r="T1910" i="2" s="1"/>
  <c r="P1910" i="2"/>
  <c r="S1910" i="2" s="1"/>
  <c r="H1910" i="2"/>
  <c r="O1910" i="2" s="1"/>
  <c r="R1910" i="2" s="1"/>
  <c r="F1910" i="2"/>
  <c r="K1910" i="2" s="1"/>
  <c r="W1910" i="2" s="1"/>
  <c r="E1910" i="2"/>
  <c r="J1910" i="2" s="1"/>
  <c r="V1910" i="2" s="1"/>
  <c r="D1910" i="2"/>
  <c r="I1910" i="2" s="1"/>
  <c r="Q1909" i="2"/>
  <c r="T1909" i="2" s="1"/>
  <c r="P1909" i="2"/>
  <c r="S1909" i="2" s="1"/>
  <c r="H1909" i="2"/>
  <c r="O1909" i="2" s="1"/>
  <c r="R1909" i="2" s="1"/>
  <c r="F1909" i="2"/>
  <c r="K1909" i="2" s="1"/>
  <c r="W1909" i="2" s="1"/>
  <c r="E1909" i="2"/>
  <c r="J1909" i="2" s="1"/>
  <c r="V1909" i="2" s="1"/>
  <c r="D1909" i="2"/>
  <c r="I1909" i="2" s="1"/>
  <c r="U1909" i="2" s="1"/>
  <c r="U1908" i="2"/>
  <c r="Q1908" i="2"/>
  <c r="T1908" i="2" s="1"/>
  <c r="P1908" i="2"/>
  <c r="S1908" i="2" s="1"/>
  <c r="H1908" i="2"/>
  <c r="O1908" i="2" s="1"/>
  <c r="R1908" i="2" s="1"/>
  <c r="F1908" i="2"/>
  <c r="K1908" i="2" s="1"/>
  <c r="W1908" i="2" s="1"/>
  <c r="E1908" i="2"/>
  <c r="J1908" i="2" s="1"/>
  <c r="V1908" i="2" s="1"/>
  <c r="D1908" i="2"/>
  <c r="I1908" i="2" s="1"/>
  <c r="Q1907" i="2"/>
  <c r="T1907" i="2" s="1"/>
  <c r="P1907" i="2"/>
  <c r="S1907" i="2" s="1"/>
  <c r="H1907" i="2"/>
  <c r="O1907" i="2" s="1"/>
  <c r="R1907" i="2" s="1"/>
  <c r="F1907" i="2"/>
  <c r="K1907" i="2" s="1"/>
  <c r="W1907" i="2" s="1"/>
  <c r="E1907" i="2"/>
  <c r="J1907" i="2" s="1"/>
  <c r="V1907" i="2" s="1"/>
  <c r="D1907" i="2"/>
  <c r="I1907" i="2" s="1"/>
  <c r="U1907" i="2" s="1"/>
  <c r="U1906" i="2"/>
  <c r="Q1906" i="2"/>
  <c r="T1906" i="2" s="1"/>
  <c r="P1906" i="2"/>
  <c r="S1906" i="2" s="1"/>
  <c r="H1906" i="2"/>
  <c r="O1906" i="2" s="1"/>
  <c r="R1906" i="2" s="1"/>
  <c r="F1906" i="2"/>
  <c r="K1906" i="2" s="1"/>
  <c r="W1906" i="2" s="1"/>
  <c r="E1906" i="2"/>
  <c r="J1906" i="2" s="1"/>
  <c r="V1906" i="2" s="1"/>
  <c r="D1906" i="2"/>
  <c r="I1906" i="2" s="1"/>
  <c r="Q1905" i="2"/>
  <c r="T1905" i="2" s="1"/>
  <c r="P1905" i="2"/>
  <c r="S1905" i="2" s="1"/>
  <c r="H1905" i="2"/>
  <c r="O1905" i="2" s="1"/>
  <c r="R1905" i="2" s="1"/>
  <c r="F1905" i="2"/>
  <c r="K1905" i="2" s="1"/>
  <c r="W1905" i="2" s="1"/>
  <c r="E1905" i="2"/>
  <c r="J1905" i="2" s="1"/>
  <c r="V1905" i="2" s="1"/>
  <c r="D1905" i="2"/>
  <c r="I1905" i="2" s="1"/>
  <c r="U1905" i="2" s="1"/>
  <c r="U1904" i="2"/>
  <c r="Q1904" i="2"/>
  <c r="T1904" i="2" s="1"/>
  <c r="P1904" i="2"/>
  <c r="S1904" i="2" s="1"/>
  <c r="H1904" i="2"/>
  <c r="O1904" i="2" s="1"/>
  <c r="R1904" i="2" s="1"/>
  <c r="F1904" i="2"/>
  <c r="K1904" i="2" s="1"/>
  <c r="W1904" i="2" s="1"/>
  <c r="E1904" i="2"/>
  <c r="J1904" i="2" s="1"/>
  <c r="V1904" i="2" s="1"/>
  <c r="D1904" i="2"/>
  <c r="I1904" i="2" s="1"/>
  <c r="Q1903" i="2"/>
  <c r="T1903" i="2" s="1"/>
  <c r="P1903" i="2"/>
  <c r="S1903" i="2" s="1"/>
  <c r="H1903" i="2"/>
  <c r="O1903" i="2" s="1"/>
  <c r="R1903" i="2" s="1"/>
  <c r="F1903" i="2"/>
  <c r="K1903" i="2" s="1"/>
  <c r="W1903" i="2" s="1"/>
  <c r="E1903" i="2"/>
  <c r="J1903" i="2" s="1"/>
  <c r="V1903" i="2" s="1"/>
  <c r="D1903" i="2"/>
  <c r="I1903" i="2" s="1"/>
  <c r="U1903" i="2" s="1"/>
  <c r="U1902" i="2"/>
  <c r="Q1902" i="2"/>
  <c r="T1902" i="2" s="1"/>
  <c r="P1902" i="2"/>
  <c r="S1902" i="2" s="1"/>
  <c r="H1902" i="2"/>
  <c r="O1902" i="2" s="1"/>
  <c r="R1902" i="2" s="1"/>
  <c r="F1902" i="2"/>
  <c r="K1902" i="2" s="1"/>
  <c r="W1902" i="2" s="1"/>
  <c r="E1902" i="2"/>
  <c r="J1902" i="2" s="1"/>
  <c r="V1902" i="2" s="1"/>
  <c r="D1902" i="2"/>
  <c r="I1902" i="2" s="1"/>
  <c r="Q1901" i="2"/>
  <c r="T1901" i="2" s="1"/>
  <c r="P1901" i="2"/>
  <c r="S1901" i="2" s="1"/>
  <c r="H1901" i="2"/>
  <c r="O1901" i="2" s="1"/>
  <c r="R1901" i="2" s="1"/>
  <c r="F1901" i="2"/>
  <c r="K1901" i="2" s="1"/>
  <c r="W1901" i="2" s="1"/>
  <c r="E1901" i="2"/>
  <c r="J1901" i="2" s="1"/>
  <c r="V1901" i="2" s="1"/>
  <c r="D1901" i="2"/>
  <c r="I1901" i="2" s="1"/>
  <c r="U1901" i="2" s="1"/>
  <c r="U1900" i="2"/>
  <c r="Q1900" i="2"/>
  <c r="T1900" i="2" s="1"/>
  <c r="P1900" i="2"/>
  <c r="S1900" i="2" s="1"/>
  <c r="H1900" i="2"/>
  <c r="O1900" i="2" s="1"/>
  <c r="R1900" i="2" s="1"/>
  <c r="F1900" i="2"/>
  <c r="K1900" i="2" s="1"/>
  <c r="W1900" i="2" s="1"/>
  <c r="E1900" i="2"/>
  <c r="J1900" i="2" s="1"/>
  <c r="V1900" i="2" s="1"/>
  <c r="D1900" i="2"/>
  <c r="I1900" i="2" s="1"/>
  <c r="Q1899" i="2"/>
  <c r="T1899" i="2" s="1"/>
  <c r="P1899" i="2"/>
  <c r="S1899" i="2" s="1"/>
  <c r="H1899" i="2"/>
  <c r="O1899" i="2" s="1"/>
  <c r="R1899" i="2" s="1"/>
  <c r="F1899" i="2"/>
  <c r="K1899" i="2" s="1"/>
  <c r="W1899" i="2" s="1"/>
  <c r="E1899" i="2"/>
  <c r="J1899" i="2" s="1"/>
  <c r="V1899" i="2" s="1"/>
  <c r="D1899" i="2"/>
  <c r="I1899" i="2" s="1"/>
  <c r="U1899" i="2" s="1"/>
  <c r="U1898" i="2"/>
  <c r="Q1898" i="2"/>
  <c r="T1898" i="2" s="1"/>
  <c r="P1898" i="2"/>
  <c r="S1898" i="2" s="1"/>
  <c r="H1898" i="2"/>
  <c r="O1898" i="2" s="1"/>
  <c r="R1898" i="2" s="1"/>
  <c r="F1898" i="2"/>
  <c r="K1898" i="2" s="1"/>
  <c r="W1898" i="2" s="1"/>
  <c r="E1898" i="2"/>
  <c r="J1898" i="2" s="1"/>
  <c r="V1898" i="2" s="1"/>
  <c r="D1898" i="2"/>
  <c r="I1898" i="2" s="1"/>
  <c r="Q1897" i="2"/>
  <c r="T1897" i="2" s="1"/>
  <c r="P1897" i="2"/>
  <c r="S1897" i="2" s="1"/>
  <c r="H1897" i="2"/>
  <c r="O1897" i="2" s="1"/>
  <c r="R1897" i="2" s="1"/>
  <c r="F1897" i="2"/>
  <c r="K1897" i="2" s="1"/>
  <c r="W1897" i="2" s="1"/>
  <c r="E1897" i="2"/>
  <c r="J1897" i="2" s="1"/>
  <c r="V1897" i="2" s="1"/>
  <c r="D1897" i="2"/>
  <c r="I1897" i="2" s="1"/>
  <c r="U1897" i="2" s="1"/>
  <c r="U1896" i="2"/>
  <c r="Q1896" i="2"/>
  <c r="T1896" i="2" s="1"/>
  <c r="P1896" i="2"/>
  <c r="S1896" i="2" s="1"/>
  <c r="H1896" i="2"/>
  <c r="O1896" i="2" s="1"/>
  <c r="R1896" i="2" s="1"/>
  <c r="F1896" i="2"/>
  <c r="K1896" i="2" s="1"/>
  <c r="W1896" i="2" s="1"/>
  <c r="E1896" i="2"/>
  <c r="J1896" i="2" s="1"/>
  <c r="V1896" i="2" s="1"/>
  <c r="D1896" i="2"/>
  <c r="I1896" i="2" s="1"/>
  <c r="Q1895" i="2"/>
  <c r="T1895" i="2" s="1"/>
  <c r="P1895" i="2"/>
  <c r="S1895" i="2" s="1"/>
  <c r="H1895" i="2"/>
  <c r="O1895" i="2" s="1"/>
  <c r="R1895" i="2" s="1"/>
  <c r="F1895" i="2"/>
  <c r="K1895" i="2" s="1"/>
  <c r="W1895" i="2" s="1"/>
  <c r="E1895" i="2"/>
  <c r="J1895" i="2" s="1"/>
  <c r="V1895" i="2" s="1"/>
  <c r="D1895" i="2"/>
  <c r="I1895" i="2" s="1"/>
  <c r="U1895" i="2" s="1"/>
  <c r="U1894" i="2"/>
  <c r="Q1894" i="2"/>
  <c r="T1894" i="2" s="1"/>
  <c r="P1894" i="2"/>
  <c r="S1894" i="2" s="1"/>
  <c r="H1894" i="2"/>
  <c r="O1894" i="2" s="1"/>
  <c r="R1894" i="2" s="1"/>
  <c r="F1894" i="2"/>
  <c r="K1894" i="2" s="1"/>
  <c r="W1894" i="2" s="1"/>
  <c r="E1894" i="2"/>
  <c r="J1894" i="2" s="1"/>
  <c r="V1894" i="2" s="1"/>
  <c r="D1894" i="2"/>
  <c r="I1894" i="2" s="1"/>
  <c r="Q1893" i="2"/>
  <c r="T1893" i="2" s="1"/>
  <c r="P1893" i="2"/>
  <c r="S1893" i="2" s="1"/>
  <c r="H1893" i="2"/>
  <c r="O1893" i="2" s="1"/>
  <c r="R1893" i="2" s="1"/>
  <c r="F1893" i="2"/>
  <c r="K1893" i="2" s="1"/>
  <c r="W1893" i="2" s="1"/>
  <c r="E1893" i="2"/>
  <c r="J1893" i="2" s="1"/>
  <c r="V1893" i="2" s="1"/>
  <c r="D1893" i="2"/>
  <c r="I1893" i="2" s="1"/>
  <c r="U1893" i="2" s="1"/>
  <c r="O1892" i="2"/>
  <c r="R1892" i="2" s="1"/>
  <c r="H1892" i="2"/>
  <c r="F1892" i="2"/>
  <c r="K1892" i="2" s="1"/>
  <c r="W1892" i="2" s="1"/>
  <c r="E1892" i="2"/>
  <c r="D1892" i="2"/>
  <c r="I1892" i="2" s="1"/>
  <c r="U1892" i="2" s="1"/>
  <c r="H1891" i="2"/>
  <c r="F1891" i="2"/>
  <c r="E1891" i="2"/>
  <c r="D1891" i="2"/>
  <c r="O1890" i="2"/>
  <c r="R1890" i="2" s="1"/>
  <c r="H1890" i="2"/>
  <c r="F1890" i="2"/>
  <c r="K1890" i="2" s="1"/>
  <c r="W1890" i="2" s="1"/>
  <c r="E1890" i="2"/>
  <c r="J1890" i="2" s="1"/>
  <c r="V1890" i="2" s="1"/>
  <c r="D1890" i="2"/>
  <c r="I1890" i="2" s="1"/>
  <c r="U1890" i="2" s="1"/>
  <c r="H1889" i="2"/>
  <c r="F1889" i="2"/>
  <c r="E1889" i="2"/>
  <c r="J1889" i="2" s="1"/>
  <c r="V1889" i="2" s="1"/>
  <c r="D1889" i="2"/>
  <c r="O1888" i="2"/>
  <c r="R1888" i="2" s="1"/>
  <c r="H1888" i="2"/>
  <c r="F1888" i="2"/>
  <c r="K1888" i="2" s="1"/>
  <c r="W1888" i="2" s="1"/>
  <c r="E1888" i="2"/>
  <c r="D1888" i="2"/>
  <c r="I1888" i="2" s="1"/>
  <c r="U1888" i="2" s="1"/>
  <c r="H1887" i="2"/>
  <c r="F1887" i="2"/>
  <c r="E1887" i="2"/>
  <c r="D1887" i="2"/>
  <c r="O1886" i="2"/>
  <c r="R1886" i="2" s="1"/>
  <c r="H1886" i="2"/>
  <c r="F1886" i="2"/>
  <c r="K1886" i="2" s="1"/>
  <c r="W1886" i="2" s="1"/>
  <c r="E1886" i="2"/>
  <c r="J1886" i="2" s="1"/>
  <c r="V1886" i="2" s="1"/>
  <c r="D1886" i="2"/>
  <c r="I1886" i="2" s="1"/>
  <c r="U1886" i="2" s="1"/>
  <c r="H1885" i="2"/>
  <c r="F1885" i="2"/>
  <c r="E1885" i="2"/>
  <c r="J1885" i="2" s="1"/>
  <c r="V1885" i="2" s="1"/>
  <c r="D1885" i="2"/>
  <c r="O1884" i="2"/>
  <c r="R1884" i="2" s="1"/>
  <c r="H1884" i="2"/>
  <c r="F1884" i="2"/>
  <c r="K1884" i="2" s="1"/>
  <c r="W1884" i="2" s="1"/>
  <c r="E1884" i="2"/>
  <c r="D1884" i="2"/>
  <c r="I1884" i="2" s="1"/>
  <c r="U1884" i="2" s="1"/>
  <c r="H1883" i="2"/>
  <c r="F1883" i="2"/>
  <c r="E1883" i="2"/>
  <c r="D1883" i="2"/>
  <c r="O1882" i="2"/>
  <c r="R1882" i="2" s="1"/>
  <c r="H1882" i="2"/>
  <c r="F1882" i="2"/>
  <c r="K1882" i="2" s="1"/>
  <c r="W1882" i="2" s="1"/>
  <c r="E1882" i="2"/>
  <c r="J1882" i="2" s="1"/>
  <c r="V1882" i="2" s="1"/>
  <c r="D1882" i="2"/>
  <c r="I1882" i="2" s="1"/>
  <c r="U1882" i="2" s="1"/>
  <c r="H1881" i="2"/>
  <c r="F1881" i="2"/>
  <c r="E1881" i="2"/>
  <c r="J1881" i="2" s="1"/>
  <c r="V1881" i="2" s="1"/>
  <c r="D1881" i="2"/>
  <c r="O1880" i="2"/>
  <c r="R1880" i="2" s="1"/>
  <c r="H1880" i="2"/>
  <c r="F1880" i="2"/>
  <c r="K1880" i="2" s="1"/>
  <c r="W1880" i="2" s="1"/>
  <c r="E1880" i="2"/>
  <c r="D1880" i="2"/>
  <c r="I1880" i="2" s="1"/>
  <c r="U1880" i="2" s="1"/>
  <c r="H1879" i="2"/>
  <c r="F1879" i="2"/>
  <c r="E1879" i="2"/>
  <c r="D1879" i="2"/>
  <c r="O1878" i="2"/>
  <c r="R1878" i="2" s="1"/>
  <c r="H1878" i="2"/>
  <c r="F1878" i="2"/>
  <c r="K1878" i="2" s="1"/>
  <c r="W1878" i="2" s="1"/>
  <c r="E1878" i="2"/>
  <c r="J1878" i="2" s="1"/>
  <c r="V1878" i="2" s="1"/>
  <c r="D1878" i="2"/>
  <c r="I1878" i="2" s="1"/>
  <c r="U1878" i="2" s="1"/>
  <c r="H1877" i="2"/>
  <c r="F1877" i="2"/>
  <c r="E1877" i="2"/>
  <c r="J1877" i="2" s="1"/>
  <c r="V1877" i="2" s="1"/>
  <c r="D1877" i="2"/>
  <c r="O1876" i="2"/>
  <c r="R1876" i="2" s="1"/>
  <c r="H1876" i="2"/>
  <c r="F1876" i="2"/>
  <c r="K1876" i="2" s="1"/>
  <c r="W1876" i="2" s="1"/>
  <c r="E1876" i="2"/>
  <c r="D1876" i="2"/>
  <c r="I1876" i="2" s="1"/>
  <c r="U1876" i="2" s="1"/>
  <c r="H1875" i="2"/>
  <c r="F1875" i="2"/>
  <c r="E1875" i="2"/>
  <c r="D1875" i="2"/>
  <c r="O1874" i="2"/>
  <c r="R1874" i="2" s="1"/>
  <c r="H1874" i="2"/>
  <c r="F1874" i="2"/>
  <c r="K1874" i="2" s="1"/>
  <c r="W1874" i="2" s="1"/>
  <c r="E1874" i="2"/>
  <c r="J1874" i="2" s="1"/>
  <c r="V1874" i="2" s="1"/>
  <c r="D1874" i="2"/>
  <c r="I1874" i="2" s="1"/>
  <c r="U1874" i="2" s="1"/>
  <c r="T1873" i="2"/>
  <c r="P1873" i="2"/>
  <c r="S1873" i="2" s="1"/>
  <c r="H1873" i="2"/>
  <c r="Q1873" i="2" s="1"/>
  <c r="F1873" i="2"/>
  <c r="K1873" i="2" s="1"/>
  <c r="W1873" i="2" s="1"/>
  <c r="E1873" i="2"/>
  <c r="D1873" i="2"/>
  <c r="I1873" i="2" s="1"/>
  <c r="U1873" i="2" s="1"/>
  <c r="T1872" i="2"/>
  <c r="P1872" i="2"/>
  <c r="S1872" i="2" s="1"/>
  <c r="O1872" i="2"/>
  <c r="R1872" i="2" s="1"/>
  <c r="H1872" i="2"/>
  <c r="Q1872" i="2" s="1"/>
  <c r="F1872" i="2"/>
  <c r="K1872" i="2" s="1"/>
  <c r="W1872" i="2" s="1"/>
  <c r="E1872" i="2"/>
  <c r="J1872" i="2" s="1"/>
  <c r="V1872" i="2" s="1"/>
  <c r="D1872" i="2"/>
  <c r="I1872" i="2" s="1"/>
  <c r="U1872" i="2" s="1"/>
  <c r="T1871" i="2"/>
  <c r="P1871" i="2"/>
  <c r="S1871" i="2" s="1"/>
  <c r="H1871" i="2"/>
  <c r="Q1871" i="2" s="1"/>
  <c r="F1871" i="2"/>
  <c r="K1871" i="2" s="1"/>
  <c r="W1871" i="2" s="1"/>
  <c r="E1871" i="2"/>
  <c r="D1871" i="2"/>
  <c r="I1871" i="2" s="1"/>
  <c r="U1871" i="2" s="1"/>
  <c r="T1870" i="2"/>
  <c r="P1870" i="2"/>
  <c r="S1870" i="2" s="1"/>
  <c r="O1870" i="2"/>
  <c r="R1870" i="2" s="1"/>
  <c r="H1870" i="2"/>
  <c r="Q1870" i="2" s="1"/>
  <c r="F1870" i="2"/>
  <c r="K1870" i="2" s="1"/>
  <c r="W1870" i="2" s="1"/>
  <c r="E1870" i="2"/>
  <c r="J1870" i="2" s="1"/>
  <c r="V1870" i="2" s="1"/>
  <c r="D1870" i="2"/>
  <c r="I1870" i="2" s="1"/>
  <c r="U1870" i="2" s="1"/>
  <c r="T1869" i="2"/>
  <c r="P1869" i="2"/>
  <c r="S1869" i="2" s="1"/>
  <c r="H1869" i="2"/>
  <c r="Q1869" i="2" s="1"/>
  <c r="F1869" i="2"/>
  <c r="K1869" i="2" s="1"/>
  <c r="W1869" i="2" s="1"/>
  <c r="E1869" i="2"/>
  <c r="D1869" i="2"/>
  <c r="I1869" i="2" s="1"/>
  <c r="U1869" i="2" s="1"/>
  <c r="T1868" i="2"/>
  <c r="P1868" i="2"/>
  <c r="S1868" i="2" s="1"/>
  <c r="O1868" i="2"/>
  <c r="R1868" i="2" s="1"/>
  <c r="H1868" i="2"/>
  <c r="Q1868" i="2" s="1"/>
  <c r="F1868" i="2"/>
  <c r="K1868" i="2" s="1"/>
  <c r="W1868" i="2" s="1"/>
  <c r="E1868" i="2"/>
  <c r="J1868" i="2" s="1"/>
  <c r="V1868" i="2" s="1"/>
  <c r="D1868" i="2"/>
  <c r="I1868" i="2" s="1"/>
  <c r="U1868" i="2" s="1"/>
  <c r="T1867" i="2"/>
  <c r="P1867" i="2"/>
  <c r="S1867" i="2" s="1"/>
  <c r="H1867" i="2"/>
  <c r="Q1867" i="2" s="1"/>
  <c r="F1867" i="2"/>
  <c r="K1867" i="2" s="1"/>
  <c r="W1867" i="2" s="1"/>
  <c r="E1867" i="2"/>
  <c r="D1867" i="2"/>
  <c r="I1867" i="2" s="1"/>
  <c r="U1867" i="2" s="1"/>
  <c r="T1866" i="2"/>
  <c r="P1866" i="2"/>
  <c r="S1866" i="2" s="1"/>
  <c r="O1866" i="2"/>
  <c r="R1866" i="2" s="1"/>
  <c r="H1866" i="2"/>
  <c r="Q1866" i="2" s="1"/>
  <c r="F1866" i="2"/>
  <c r="K1866" i="2" s="1"/>
  <c r="W1866" i="2" s="1"/>
  <c r="E1866" i="2"/>
  <c r="J1866" i="2" s="1"/>
  <c r="V1866" i="2" s="1"/>
  <c r="D1866" i="2"/>
  <c r="I1866" i="2" s="1"/>
  <c r="U1866" i="2" s="1"/>
  <c r="T1865" i="2"/>
  <c r="P1865" i="2"/>
  <c r="S1865" i="2" s="1"/>
  <c r="H1865" i="2"/>
  <c r="Q1865" i="2" s="1"/>
  <c r="F1865" i="2"/>
  <c r="K1865" i="2" s="1"/>
  <c r="W1865" i="2" s="1"/>
  <c r="E1865" i="2"/>
  <c r="D1865" i="2"/>
  <c r="I1865" i="2" s="1"/>
  <c r="U1865" i="2" s="1"/>
  <c r="T1864" i="2"/>
  <c r="P1864" i="2"/>
  <c r="S1864" i="2" s="1"/>
  <c r="O1864" i="2"/>
  <c r="R1864" i="2" s="1"/>
  <c r="H1864" i="2"/>
  <c r="Q1864" i="2" s="1"/>
  <c r="F1864" i="2"/>
  <c r="K1864" i="2" s="1"/>
  <c r="W1864" i="2" s="1"/>
  <c r="E1864" i="2"/>
  <c r="J1864" i="2" s="1"/>
  <c r="V1864" i="2" s="1"/>
  <c r="D1864" i="2"/>
  <c r="I1864" i="2" s="1"/>
  <c r="U1864" i="2" s="1"/>
  <c r="T1863" i="2"/>
  <c r="P1863" i="2"/>
  <c r="S1863" i="2" s="1"/>
  <c r="H1863" i="2"/>
  <c r="Q1863" i="2" s="1"/>
  <c r="F1863" i="2"/>
  <c r="K1863" i="2" s="1"/>
  <c r="W1863" i="2" s="1"/>
  <c r="E1863" i="2"/>
  <c r="D1863" i="2"/>
  <c r="I1863" i="2" s="1"/>
  <c r="U1863" i="2" s="1"/>
  <c r="T1862" i="2"/>
  <c r="P1862" i="2"/>
  <c r="S1862" i="2" s="1"/>
  <c r="O1862" i="2"/>
  <c r="R1862" i="2" s="1"/>
  <c r="H1862" i="2"/>
  <c r="Q1862" i="2" s="1"/>
  <c r="F1862" i="2"/>
  <c r="K1862" i="2" s="1"/>
  <c r="W1862" i="2" s="1"/>
  <c r="E1862" i="2"/>
  <c r="J1862" i="2" s="1"/>
  <c r="V1862" i="2" s="1"/>
  <c r="D1862" i="2"/>
  <c r="I1862" i="2" s="1"/>
  <c r="U1862" i="2" s="1"/>
  <c r="T1861" i="2"/>
  <c r="P1861" i="2"/>
  <c r="S1861" i="2" s="1"/>
  <c r="H1861" i="2"/>
  <c r="Q1861" i="2" s="1"/>
  <c r="F1861" i="2"/>
  <c r="K1861" i="2" s="1"/>
  <c r="W1861" i="2" s="1"/>
  <c r="E1861" i="2"/>
  <c r="D1861" i="2"/>
  <c r="I1861" i="2" s="1"/>
  <c r="U1861" i="2" s="1"/>
  <c r="T1860" i="2"/>
  <c r="P1860" i="2"/>
  <c r="S1860" i="2" s="1"/>
  <c r="O1860" i="2"/>
  <c r="R1860" i="2" s="1"/>
  <c r="H1860" i="2"/>
  <c r="Q1860" i="2" s="1"/>
  <c r="F1860" i="2"/>
  <c r="K1860" i="2" s="1"/>
  <c r="W1860" i="2" s="1"/>
  <c r="E1860" i="2"/>
  <c r="J1860" i="2" s="1"/>
  <c r="V1860" i="2" s="1"/>
  <c r="D1860" i="2"/>
  <c r="I1860" i="2" s="1"/>
  <c r="U1860" i="2" s="1"/>
  <c r="T1859" i="2"/>
  <c r="P1859" i="2"/>
  <c r="S1859" i="2" s="1"/>
  <c r="H1859" i="2"/>
  <c r="Q1859" i="2" s="1"/>
  <c r="F1859" i="2"/>
  <c r="K1859" i="2" s="1"/>
  <c r="W1859" i="2" s="1"/>
  <c r="E1859" i="2"/>
  <c r="D1859" i="2"/>
  <c r="I1859" i="2" s="1"/>
  <c r="U1859" i="2" s="1"/>
  <c r="T1858" i="2"/>
  <c r="P1858" i="2"/>
  <c r="S1858" i="2" s="1"/>
  <c r="O1858" i="2"/>
  <c r="R1858" i="2" s="1"/>
  <c r="H1858" i="2"/>
  <c r="Q1858" i="2" s="1"/>
  <c r="F1858" i="2"/>
  <c r="K1858" i="2" s="1"/>
  <c r="W1858" i="2" s="1"/>
  <c r="E1858" i="2"/>
  <c r="J1858" i="2" s="1"/>
  <c r="V1858" i="2" s="1"/>
  <c r="D1858" i="2"/>
  <c r="I1858" i="2" s="1"/>
  <c r="U1858" i="2" s="1"/>
  <c r="T1857" i="2"/>
  <c r="P1857" i="2"/>
  <c r="S1857" i="2" s="1"/>
  <c r="H1857" i="2"/>
  <c r="Q1857" i="2" s="1"/>
  <c r="F1857" i="2"/>
  <c r="K1857" i="2" s="1"/>
  <c r="W1857" i="2" s="1"/>
  <c r="E1857" i="2"/>
  <c r="D1857" i="2"/>
  <c r="I1857" i="2" s="1"/>
  <c r="U1857" i="2" s="1"/>
  <c r="T1856" i="2"/>
  <c r="P1856" i="2"/>
  <c r="S1856" i="2" s="1"/>
  <c r="O1856" i="2"/>
  <c r="R1856" i="2" s="1"/>
  <c r="H1856" i="2"/>
  <c r="Q1856" i="2" s="1"/>
  <c r="F1856" i="2"/>
  <c r="K1856" i="2" s="1"/>
  <c r="W1856" i="2" s="1"/>
  <c r="E1856" i="2"/>
  <c r="J1856" i="2" s="1"/>
  <c r="V1856" i="2" s="1"/>
  <c r="D1856" i="2"/>
  <c r="I1856" i="2" s="1"/>
  <c r="U1856" i="2" s="1"/>
  <c r="T1855" i="2"/>
  <c r="P1855" i="2"/>
  <c r="S1855" i="2" s="1"/>
  <c r="H1855" i="2"/>
  <c r="Q1855" i="2" s="1"/>
  <c r="F1855" i="2"/>
  <c r="K1855" i="2" s="1"/>
  <c r="W1855" i="2" s="1"/>
  <c r="E1855" i="2"/>
  <c r="D1855" i="2"/>
  <c r="I1855" i="2" s="1"/>
  <c r="U1855" i="2" s="1"/>
  <c r="T1854" i="2"/>
  <c r="P1854" i="2"/>
  <c r="S1854" i="2" s="1"/>
  <c r="O1854" i="2"/>
  <c r="R1854" i="2" s="1"/>
  <c r="H1854" i="2"/>
  <c r="Q1854" i="2" s="1"/>
  <c r="F1854" i="2"/>
  <c r="K1854" i="2" s="1"/>
  <c r="W1854" i="2" s="1"/>
  <c r="E1854" i="2"/>
  <c r="J1854" i="2" s="1"/>
  <c r="V1854" i="2" s="1"/>
  <c r="D1854" i="2"/>
  <c r="I1854" i="2" s="1"/>
  <c r="U1854" i="2" s="1"/>
  <c r="T1853" i="2"/>
  <c r="P1853" i="2"/>
  <c r="S1853" i="2" s="1"/>
  <c r="H1853" i="2"/>
  <c r="Q1853" i="2" s="1"/>
  <c r="F1853" i="2"/>
  <c r="K1853" i="2" s="1"/>
  <c r="W1853" i="2" s="1"/>
  <c r="E1853" i="2"/>
  <c r="D1853" i="2"/>
  <c r="I1853" i="2" s="1"/>
  <c r="U1853" i="2" s="1"/>
  <c r="T1852" i="2"/>
  <c r="P1852" i="2"/>
  <c r="S1852" i="2" s="1"/>
  <c r="O1852" i="2"/>
  <c r="R1852" i="2" s="1"/>
  <c r="H1852" i="2"/>
  <c r="Q1852" i="2" s="1"/>
  <c r="F1852" i="2"/>
  <c r="K1852" i="2" s="1"/>
  <c r="W1852" i="2" s="1"/>
  <c r="E1852" i="2"/>
  <c r="J1852" i="2" s="1"/>
  <c r="V1852" i="2" s="1"/>
  <c r="D1852" i="2"/>
  <c r="I1852" i="2" s="1"/>
  <c r="U1852" i="2" s="1"/>
  <c r="T1851" i="2"/>
  <c r="P1851" i="2"/>
  <c r="S1851" i="2" s="1"/>
  <c r="H1851" i="2"/>
  <c r="Q1851" i="2" s="1"/>
  <c r="F1851" i="2"/>
  <c r="K1851" i="2" s="1"/>
  <c r="W1851" i="2" s="1"/>
  <c r="E1851" i="2"/>
  <c r="D1851" i="2"/>
  <c r="I1851" i="2" s="1"/>
  <c r="U1851" i="2" s="1"/>
  <c r="T1850" i="2"/>
  <c r="P1850" i="2"/>
  <c r="S1850" i="2" s="1"/>
  <c r="O1850" i="2"/>
  <c r="R1850" i="2" s="1"/>
  <c r="H1850" i="2"/>
  <c r="Q1850" i="2" s="1"/>
  <c r="F1850" i="2"/>
  <c r="K1850" i="2" s="1"/>
  <c r="W1850" i="2" s="1"/>
  <c r="E1850" i="2"/>
  <c r="J1850" i="2" s="1"/>
  <c r="V1850" i="2" s="1"/>
  <c r="D1850" i="2"/>
  <c r="I1850" i="2" s="1"/>
  <c r="U1850" i="2" s="1"/>
  <c r="T1849" i="2"/>
  <c r="P1849" i="2"/>
  <c r="S1849" i="2" s="1"/>
  <c r="H1849" i="2"/>
  <c r="Q1849" i="2" s="1"/>
  <c r="F1849" i="2"/>
  <c r="K1849" i="2" s="1"/>
  <c r="W1849" i="2" s="1"/>
  <c r="E1849" i="2"/>
  <c r="D1849" i="2"/>
  <c r="I1849" i="2" s="1"/>
  <c r="U1849" i="2" s="1"/>
  <c r="T1848" i="2"/>
  <c r="P1848" i="2"/>
  <c r="S1848" i="2" s="1"/>
  <c r="O1848" i="2"/>
  <c r="R1848" i="2" s="1"/>
  <c r="H1848" i="2"/>
  <c r="Q1848" i="2" s="1"/>
  <c r="F1848" i="2"/>
  <c r="K1848" i="2" s="1"/>
  <c r="W1848" i="2" s="1"/>
  <c r="E1848" i="2"/>
  <c r="J1848" i="2" s="1"/>
  <c r="V1848" i="2" s="1"/>
  <c r="D1848" i="2"/>
  <c r="I1848" i="2" s="1"/>
  <c r="U1848" i="2" s="1"/>
  <c r="T1847" i="2"/>
  <c r="P1847" i="2"/>
  <c r="S1847" i="2" s="1"/>
  <c r="H1847" i="2"/>
  <c r="Q1847" i="2" s="1"/>
  <c r="F1847" i="2"/>
  <c r="K1847" i="2" s="1"/>
  <c r="W1847" i="2" s="1"/>
  <c r="E1847" i="2"/>
  <c r="D1847" i="2"/>
  <c r="I1847" i="2" s="1"/>
  <c r="U1847" i="2" s="1"/>
  <c r="T1846" i="2"/>
  <c r="P1846" i="2"/>
  <c r="S1846" i="2" s="1"/>
  <c r="O1846" i="2"/>
  <c r="R1846" i="2" s="1"/>
  <c r="H1846" i="2"/>
  <c r="Q1846" i="2" s="1"/>
  <c r="F1846" i="2"/>
  <c r="K1846" i="2" s="1"/>
  <c r="W1846" i="2" s="1"/>
  <c r="E1846" i="2"/>
  <c r="J1846" i="2" s="1"/>
  <c r="V1846" i="2" s="1"/>
  <c r="D1846" i="2"/>
  <c r="I1846" i="2" s="1"/>
  <c r="U1846" i="2" s="1"/>
  <c r="T1845" i="2"/>
  <c r="P1845" i="2"/>
  <c r="S1845" i="2" s="1"/>
  <c r="H1845" i="2"/>
  <c r="Q1845" i="2" s="1"/>
  <c r="F1845" i="2"/>
  <c r="K1845" i="2" s="1"/>
  <c r="W1845" i="2" s="1"/>
  <c r="E1845" i="2"/>
  <c r="D1845" i="2"/>
  <c r="I1845" i="2" s="1"/>
  <c r="U1845" i="2" s="1"/>
  <c r="T1844" i="2"/>
  <c r="P1844" i="2"/>
  <c r="S1844" i="2" s="1"/>
  <c r="O1844" i="2"/>
  <c r="R1844" i="2" s="1"/>
  <c r="H1844" i="2"/>
  <c r="Q1844" i="2" s="1"/>
  <c r="F1844" i="2"/>
  <c r="K1844" i="2" s="1"/>
  <c r="W1844" i="2" s="1"/>
  <c r="E1844" i="2"/>
  <c r="J1844" i="2" s="1"/>
  <c r="V1844" i="2" s="1"/>
  <c r="D1844" i="2"/>
  <c r="I1844" i="2" s="1"/>
  <c r="U1844" i="2" s="1"/>
  <c r="T1843" i="2"/>
  <c r="P1843" i="2"/>
  <c r="S1843" i="2" s="1"/>
  <c r="H1843" i="2"/>
  <c r="Q1843" i="2" s="1"/>
  <c r="F1843" i="2"/>
  <c r="K1843" i="2" s="1"/>
  <c r="W1843" i="2" s="1"/>
  <c r="E1843" i="2"/>
  <c r="D1843" i="2"/>
  <c r="I1843" i="2" s="1"/>
  <c r="U1843" i="2" s="1"/>
  <c r="T1842" i="2"/>
  <c r="P1842" i="2"/>
  <c r="S1842" i="2" s="1"/>
  <c r="O1842" i="2"/>
  <c r="R1842" i="2" s="1"/>
  <c r="H1842" i="2"/>
  <c r="Q1842" i="2" s="1"/>
  <c r="F1842" i="2"/>
  <c r="K1842" i="2" s="1"/>
  <c r="W1842" i="2" s="1"/>
  <c r="E1842" i="2"/>
  <c r="J1842" i="2" s="1"/>
  <c r="V1842" i="2" s="1"/>
  <c r="D1842" i="2"/>
  <c r="I1842" i="2" s="1"/>
  <c r="U1842" i="2" s="1"/>
  <c r="T1841" i="2"/>
  <c r="P1841" i="2"/>
  <c r="S1841" i="2" s="1"/>
  <c r="H1841" i="2"/>
  <c r="Q1841" i="2" s="1"/>
  <c r="F1841" i="2"/>
  <c r="K1841" i="2" s="1"/>
  <c r="W1841" i="2" s="1"/>
  <c r="E1841" i="2"/>
  <c r="D1841" i="2"/>
  <c r="I1841" i="2" s="1"/>
  <c r="U1841" i="2" s="1"/>
  <c r="T1840" i="2"/>
  <c r="P1840" i="2"/>
  <c r="S1840" i="2" s="1"/>
  <c r="O1840" i="2"/>
  <c r="R1840" i="2" s="1"/>
  <c r="H1840" i="2"/>
  <c r="Q1840" i="2" s="1"/>
  <c r="F1840" i="2"/>
  <c r="K1840" i="2" s="1"/>
  <c r="W1840" i="2" s="1"/>
  <c r="E1840" i="2"/>
  <c r="J1840" i="2" s="1"/>
  <c r="V1840" i="2" s="1"/>
  <c r="D1840" i="2"/>
  <c r="I1840" i="2" s="1"/>
  <c r="U1840" i="2" s="1"/>
  <c r="T1839" i="2"/>
  <c r="P1839" i="2"/>
  <c r="S1839" i="2" s="1"/>
  <c r="H1839" i="2"/>
  <c r="Q1839" i="2" s="1"/>
  <c r="F1839" i="2"/>
  <c r="K1839" i="2" s="1"/>
  <c r="W1839" i="2" s="1"/>
  <c r="E1839" i="2"/>
  <c r="D1839" i="2"/>
  <c r="I1839" i="2" s="1"/>
  <c r="U1839" i="2" s="1"/>
  <c r="T1838" i="2"/>
  <c r="P1838" i="2"/>
  <c r="S1838" i="2" s="1"/>
  <c r="O1838" i="2"/>
  <c r="R1838" i="2" s="1"/>
  <c r="H1838" i="2"/>
  <c r="Q1838" i="2" s="1"/>
  <c r="F1838" i="2"/>
  <c r="K1838" i="2" s="1"/>
  <c r="W1838" i="2" s="1"/>
  <c r="E1838" i="2"/>
  <c r="J1838" i="2" s="1"/>
  <c r="V1838" i="2" s="1"/>
  <c r="D1838" i="2"/>
  <c r="I1838" i="2" s="1"/>
  <c r="U1838" i="2" s="1"/>
  <c r="T1837" i="2"/>
  <c r="P1837" i="2"/>
  <c r="S1837" i="2" s="1"/>
  <c r="H1837" i="2"/>
  <c r="Q1837" i="2" s="1"/>
  <c r="F1837" i="2"/>
  <c r="K1837" i="2" s="1"/>
  <c r="W1837" i="2" s="1"/>
  <c r="E1837" i="2"/>
  <c r="D1837" i="2"/>
  <c r="I1837" i="2" s="1"/>
  <c r="U1837" i="2" s="1"/>
  <c r="T1836" i="2"/>
  <c r="P1836" i="2"/>
  <c r="S1836" i="2" s="1"/>
  <c r="O1836" i="2"/>
  <c r="R1836" i="2" s="1"/>
  <c r="H1836" i="2"/>
  <c r="Q1836" i="2" s="1"/>
  <c r="F1836" i="2"/>
  <c r="K1836" i="2" s="1"/>
  <c r="W1836" i="2" s="1"/>
  <c r="E1836" i="2"/>
  <c r="J1836" i="2" s="1"/>
  <c r="V1836" i="2" s="1"/>
  <c r="D1836" i="2"/>
  <c r="I1836" i="2" s="1"/>
  <c r="U1836" i="2" s="1"/>
  <c r="T1835" i="2"/>
  <c r="H1835" i="2"/>
  <c r="Q1835" i="2" s="1"/>
  <c r="F1835" i="2"/>
  <c r="E1835" i="2"/>
  <c r="D1835" i="2"/>
  <c r="I1835" i="2" s="1"/>
  <c r="U1835" i="2" s="1"/>
  <c r="T1834" i="2"/>
  <c r="P1834" i="2"/>
  <c r="S1834" i="2" s="1"/>
  <c r="O1834" i="2"/>
  <c r="R1834" i="2" s="1"/>
  <c r="H1834" i="2"/>
  <c r="Q1834" i="2" s="1"/>
  <c r="F1834" i="2"/>
  <c r="K1834" i="2" s="1"/>
  <c r="W1834" i="2" s="1"/>
  <c r="E1834" i="2"/>
  <c r="J1834" i="2" s="1"/>
  <c r="V1834" i="2" s="1"/>
  <c r="D1834" i="2"/>
  <c r="I1834" i="2" s="1"/>
  <c r="U1834" i="2" s="1"/>
  <c r="T1833" i="2"/>
  <c r="H1833" i="2"/>
  <c r="Q1833" i="2" s="1"/>
  <c r="F1833" i="2"/>
  <c r="E1833" i="2"/>
  <c r="D1833" i="2"/>
  <c r="I1833" i="2" s="1"/>
  <c r="U1833" i="2" s="1"/>
  <c r="T1832" i="2"/>
  <c r="P1832" i="2"/>
  <c r="S1832" i="2" s="1"/>
  <c r="O1832" i="2"/>
  <c r="R1832" i="2" s="1"/>
  <c r="H1832" i="2"/>
  <c r="Q1832" i="2" s="1"/>
  <c r="F1832" i="2"/>
  <c r="K1832" i="2" s="1"/>
  <c r="W1832" i="2" s="1"/>
  <c r="E1832" i="2"/>
  <c r="J1832" i="2" s="1"/>
  <c r="V1832" i="2" s="1"/>
  <c r="D1832" i="2"/>
  <c r="I1832" i="2" s="1"/>
  <c r="U1832" i="2" s="1"/>
  <c r="T1831" i="2"/>
  <c r="H1831" i="2"/>
  <c r="Q1831" i="2" s="1"/>
  <c r="F1831" i="2"/>
  <c r="E1831" i="2"/>
  <c r="D1831" i="2"/>
  <c r="I1831" i="2" s="1"/>
  <c r="U1831" i="2" s="1"/>
  <c r="T1830" i="2"/>
  <c r="P1830" i="2"/>
  <c r="S1830" i="2" s="1"/>
  <c r="O1830" i="2"/>
  <c r="R1830" i="2" s="1"/>
  <c r="H1830" i="2"/>
  <c r="Q1830" i="2" s="1"/>
  <c r="F1830" i="2"/>
  <c r="K1830" i="2" s="1"/>
  <c r="W1830" i="2" s="1"/>
  <c r="E1830" i="2"/>
  <c r="J1830" i="2" s="1"/>
  <c r="V1830" i="2" s="1"/>
  <c r="D1830" i="2"/>
  <c r="I1830" i="2" s="1"/>
  <c r="U1830" i="2" s="1"/>
  <c r="T1829" i="2"/>
  <c r="H1829" i="2"/>
  <c r="Q1829" i="2" s="1"/>
  <c r="F1829" i="2"/>
  <c r="E1829" i="2"/>
  <c r="D1829" i="2"/>
  <c r="I1829" i="2" s="1"/>
  <c r="U1829" i="2" s="1"/>
  <c r="T1828" i="2"/>
  <c r="P1828" i="2"/>
  <c r="S1828" i="2" s="1"/>
  <c r="O1828" i="2"/>
  <c r="R1828" i="2" s="1"/>
  <c r="H1828" i="2"/>
  <c r="Q1828" i="2" s="1"/>
  <c r="F1828" i="2"/>
  <c r="K1828" i="2" s="1"/>
  <c r="W1828" i="2" s="1"/>
  <c r="E1828" i="2"/>
  <c r="J1828" i="2" s="1"/>
  <c r="V1828" i="2" s="1"/>
  <c r="D1828" i="2"/>
  <c r="I1828" i="2" s="1"/>
  <c r="U1828" i="2" s="1"/>
  <c r="T1827" i="2"/>
  <c r="H1827" i="2"/>
  <c r="Q1827" i="2" s="1"/>
  <c r="F1827" i="2"/>
  <c r="E1827" i="2"/>
  <c r="D1827" i="2"/>
  <c r="I1827" i="2" s="1"/>
  <c r="U1827" i="2" s="1"/>
  <c r="H1826" i="2"/>
  <c r="P1826" i="2" s="1"/>
  <c r="S1826" i="2" s="1"/>
  <c r="F1826" i="2"/>
  <c r="E1826" i="2"/>
  <c r="D1826" i="2"/>
  <c r="Q1825" i="2"/>
  <c r="T1825" i="2" s="1"/>
  <c r="H1825" i="2"/>
  <c r="P1825" i="2" s="1"/>
  <c r="S1825" i="2" s="1"/>
  <c r="F1825" i="2"/>
  <c r="E1825" i="2"/>
  <c r="J1825" i="2" s="1"/>
  <c r="V1825" i="2" s="1"/>
  <c r="D1825" i="2"/>
  <c r="I1825" i="2" s="1"/>
  <c r="U1825" i="2" s="1"/>
  <c r="S1824" i="2"/>
  <c r="Q1824" i="2"/>
  <c r="T1824" i="2" s="1"/>
  <c r="H1824" i="2"/>
  <c r="P1824" i="2" s="1"/>
  <c r="F1824" i="2"/>
  <c r="E1824" i="2"/>
  <c r="J1824" i="2" s="1"/>
  <c r="V1824" i="2" s="1"/>
  <c r="D1824" i="2"/>
  <c r="I1824" i="2" s="1"/>
  <c r="U1824" i="2" s="1"/>
  <c r="T1823" i="2"/>
  <c r="Q1823" i="2"/>
  <c r="O1823" i="2"/>
  <c r="R1823" i="2" s="1"/>
  <c r="H1823" i="2"/>
  <c r="P1823" i="2" s="1"/>
  <c r="S1823" i="2" s="1"/>
  <c r="F1823" i="2"/>
  <c r="K1823" i="2" s="1"/>
  <c r="W1823" i="2" s="1"/>
  <c r="E1823" i="2"/>
  <c r="J1823" i="2" s="1"/>
  <c r="V1823" i="2" s="1"/>
  <c r="D1823" i="2"/>
  <c r="I1823" i="2" s="1"/>
  <c r="U1823" i="2" s="1"/>
  <c r="H1822" i="2"/>
  <c r="F1822" i="2"/>
  <c r="E1822" i="2"/>
  <c r="D1822" i="2"/>
  <c r="Q1821" i="2"/>
  <c r="T1821" i="2" s="1"/>
  <c r="H1821" i="2"/>
  <c r="P1821" i="2" s="1"/>
  <c r="S1821" i="2" s="1"/>
  <c r="F1821" i="2"/>
  <c r="E1821" i="2"/>
  <c r="J1821" i="2" s="1"/>
  <c r="V1821" i="2" s="1"/>
  <c r="D1821" i="2"/>
  <c r="I1821" i="2" s="1"/>
  <c r="U1821" i="2" s="1"/>
  <c r="S1820" i="2"/>
  <c r="Q1820" i="2"/>
  <c r="T1820" i="2" s="1"/>
  <c r="J1820" i="2"/>
  <c r="V1820" i="2" s="1"/>
  <c r="H1820" i="2"/>
  <c r="P1820" i="2" s="1"/>
  <c r="F1820" i="2"/>
  <c r="E1820" i="2"/>
  <c r="D1820" i="2"/>
  <c r="I1820" i="2" s="1"/>
  <c r="U1820" i="2" s="1"/>
  <c r="T1819" i="2"/>
  <c r="Q1819" i="2"/>
  <c r="O1819" i="2"/>
  <c r="R1819" i="2" s="1"/>
  <c r="H1819" i="2"/>
  <c r="P1819" i="2" s="1"/>
  <c r="S1819" i="2" s="1"/>
  <c r="F1819" i="2"/>
  <c r="K1819" i="2" s="1"/>
  <c r="W1819" i="2" s="1"/>
  <c r="E1819" i="2"/>
  <c r="J1819" i="2" s="1"/>
  <c r="V1819" i="2" s="1"/>
  <c r="D1819" i="2"/>
  <c r="I1819" i="2" s="1"/>
  <c r="U1819" i="2" s="1"/>
  <c r="H1818" i="2"/>
  <c r="F1818" i="2"/>
  <c r="E1818" i="2"/>
  <c r="J1818" i="2" s="1"/>
  <c r="V1818" i="2" s="1"/>
  <c r="D1818" i="2"/>
  <c r="Q1817" i="2"/>
  <c r="T1817" i="2" s="1"/>
  <c r="H1817" i="2"/>
  <c r="P1817" i="2" s="1"/>
  <c r="S1817" i="2" s="1"/>
  <c r="F1817" i="2"/>
  <c r="E1817" i="2"/>
  <c r="J1817" i="2" s="1"/>
  <c r="V1817" i="2" s="1"/>
  <c r="D1817" i="2"/>
  <c r="I1817" i="2" s="1"/>
  <c r="U1817" i="2" s="1"/>
  <c r="Q1816" i="2"/>
  <c r="T1816" i="2" s="1"/>
  <c r="J1816" i="2"/>
  <c r="V1816" i="2" s="1"/>
  <c r="H1816" i="2"/>
  <c r="P1816" i="2" s="1"/>
  <c r="S1816" i="2" s="1"/>
  <c r="F1816" i="2"/>
  <c r="E1816" i="2"/>
  <c r="D1816" i="2"/>
  <c r="I1816" i="2" s="1"/>
  <c r="U1816" i="2" s="1"/>
  <c r="T1815" i="2"/>
  <c r="Q1815" i="2"/>
  <c r="O1815" i="2"/>
  <c r="R1815" i="2" s="1"/>
  <c r="H1815" i="2"/>
  <c r="P1815" i="2" s="1"/>
  <c r="S1815" i="2" s="1"/>
  <c r="F1815" i="2"/>
  <c r="K1815" i="2" s="1"/>
  <c r="W1815" i="2" s="1"/>
  <c r="E1815" i="2"/>
  <c r="J1815" i="2" s="1"/>
  <c r="V1815" i="2" s="1"/>
  <c r="D1815" i="2"/>
  <c r="I1815" i="2" s="1"/>
  <c r="U1815" i="2" s="1"/>
  <c r="P1814" i="2"/>
  <c r="S1814" i="2" s="1"/>
  <c r="H1814" i="2"/>
  <c r="F1814" i="2"/>
  <c r="E1814" i="2"/>
  <c r="J1814" i="2" s="1"/>
  <c r="V1814" i="2" s="1"/>
  <c r="D1814" i="2"/>
  <c r="I1814" i="2" s="1"/>
  <c r="U1814" i="2" s="1"/>
  <c r="Q1813" i="2"/>
  <c r="T1813" i="2" s="1"/>
  <c r="H1813" i="2"/>
  <c r="P1813" i="2" s="1"/>
  <c r="S1813" i="2" s="1"/>
  <c r="F1813" i="2"/>
  <c r="E1813" i="2"/>
  <c r="J1813" i="2" s="1"/>
  <c r="V1813" i="2" s="1"/>
  <c r="D1813" i="2"/>
  <c r="I1813" i="2" s="1"/>
  <c r="U1813" i="2" s="1"/>
  <c r="S1812" i="2"/>
  <c r="Q1812" i="2"/>
  <c r="T1812" i="2" s="1"/>
  <c r="J1812" i="2"/>
  <c r="V1812" i="2" s="1"/>
  <c r="H1812" i="2"/>
  <c r="P1812" i="2" s="1"/>
  <c r="F1812" i="2"/>
  <c r="E1812" i="2"/>
  <c r="D1812" i="2"/>
  <c r="I1812" i="2" s="1"/>
  <c r="U1812" i="2" s="1"/>
  <c r="T1811" i="2"/>
  <c r="Q1811" i="2"/>
  <c r="O1811" i="2"/>
  <c r="R1811" i="2" s="1"/>
  <c r="H1811" i="2"/>
  <c r="P1811" i="2" s="1"/>
  <c r="S1811" i="2" s="1"/>
  <c r="F1811" i="2"/>
  <c r="K1811" i="2" s="1"/>
  <c r="W1811" i="2" s="1"/>
  <c r="E1811" i="2"/>
  <c r="J1811" i="2" s="1"/>
  <c r="V1811" i="2" s="1"/>
  <c r="D1811" i="2"/>
  <c r="I1811" i="2" s="1"/>
  <c r="U1811" i="2" s="1"/>
  <c r="P1810" i="2"/>
  <c r="S1810" i="2" s="1"/>
  <c r="H1810" i="2"/>
  <c r="O1810" i="2" s="1"/>
  <c r="R1810" i="2" s="1"/>
  <c r="F1810" i="2"/>
  <c r="K1810" i="2" s="1"/>
  <c r="W1810" i="2" s="1"/>
  <c r="E1810" i="2"/>
  <c r="J1810" i="2" s="1"/>
  <c r="V1810" i="2" s="1"/>
  <c r="D1810" i="2"/>
  <c r="I1810" i="2" s="1"/>
  <c r="U1810" i="2" s="1"/>
  <c r="P1809" i="2"/>
  <c r="S1809" i="2" s="1"/>
  <c r="H1809" i="2"/>
  <c r="O1809" i="2" s="1"/>
  <c r="R1809" i="2" s="1"/>
  <c r="F1809" i="2"/>
  <c r="K1809" i="2" s="1"/>
  <c r="W1809" i="2" s="1"/>
  <c r="E1809" i="2"/>
  <c r="J1809" i="2" s="1"/>
  <c r="V1809" i="2" s="1"/>
  <c r="D1809" i="2"/>
  <c r="I1809" i="2" s="1"/>
  <c r="U1809" i="2" s="1"/>
  <c r="P1808" i="2"/>
  <c r="S1808" i="2" s="1"/>
  <c r="H1808" i="2"/>
  <c r="O1808" i="2" s="1"/>
  <c r="R1808" i="2" s="1"/>
  <c r="F1808" i="2"/>
  <c r="K1808" i="2" s="1"/>
  <c r="W1808" i="2" s="1"/>
  <c r="E1808" i="2"/>
  <c r="J1808" i="2" s="1"/>
  <c r="V1808" i="2" s="1"/>
  <c r="D1808" i="2"/>
  <c r="I1808" i="2" s="1"/>
  <c r="U1808" i="2" s="1"/>
  <c r="P1807" i="2"/>
  <c r="S1807" i="2" s="1"/>
  <c r="H1807" i="2"/>
  <c r="O1807" i="2" s="1"/>
  <c r="R1807" i="2" s="1"/>
  <c r="F1807" i="2"/>
  <c r="K1807" i="2" s="1"/>
  <c r="W1807" i="2" s="1"/>
  <c r="E1807" i="2"/>
  <c r="J1807" i="2" s="1"/>
  <c r="V1807" i="2" s="1"/>
  <c r="D1807" i="2"/>
  <c r="I1807" i="2" s="1"/>
  <c r="U1807" i="2" s="1"/>
  <c r="P1806" i="2"/>
  <c r="S1806" i="2" s="1"/>
  <c r="H1806" i="2"/>
  <c r="O1806" i="2" s="1"/>
  <c r="R1806" i="2" s="1"/>
  <c r="F1806" i="2"/>
  <c r="K1806" i="2" s="1"/>
  <c r="W1806" i="2" s="1"/>
  <c r="E1806" i="2"/>
  <c r="J1806" i="2" s="1"/>
  <c r="V1806" i="2" s="1"/>
  <c r="D1806" i="2"/>
  <c r="I1806" i="2" s="1"/>
  <c r="U1806" i="2" s="1"/>
  <c r="P1805" i="2"/>
  <c r="S1805" i="2" s="1"/>
  <c r="H1805" i="2"/>
  <c r="O1805" i="2" s="1"/>
  <c r="R1805" i="2" s="1"/>
  <c r="F1805" i="2"/>
  <c r="K1805" i="2" s="1"/>
  <c r="W1805" i="2" s="1"/>
  <c r="E1805" i="2"/>
  <c r="J1805" i="2" s="1"/>
  <c r="V1805" i="2" s="1"/>
  <c r="D1805" i="2"/>
  <c r="I1805" i="2" s="1"/>
  <c r="U1805" i="2" s="1"/>
  <c r="P1804" i="2"/>
  <c r="S1804" i="2" s="1"/>
  <c r="H1804" i="2"/>
  <c r="O1804" i="2" s="1"/>
  <c r="R1804" i="2" s="1"/>
  <c r="F1804" i="2"/>
  <c r="K1804" i="2" s="1"/>
  <c r="W1804" i="2" s="1"/>
  <c r="E1804" i="2"/>
  <c r="J1804" i="2" s="1"/>
  <c r="V1804" i="2" s="1"/>
  <c r="D1804" i="2"/>
  <c r="I1804" i="2" s="1"/>
  <c r="U1804" i="2" s="1"/>
  <c r="P1803" i="2"/>
  <c r="S1803" i="2" s="1"/>
  <c r="H1803" i="2"/>
  <c r="O1803" i="2" s="1"/>
  <c r="R1803" i="2" s="1"/>
  <c r="F1803" i="2"/>
  <c r="K1803" i="2" s="1"/>
  <c r="W1803" i="2" s="1"/>
  <c r="E1803" i="2"/>
  <c r="J1803" i="2" s="1"/>
  <c r="V1803" i="2" s="1"/>
  <c r="D1803" i="2"/>
  <c r="I1803" i="2" s="1"/>
  <c r="U1803" i="2" s="1"/>
  <c r="P1802" i="2"/>
  <c r="S1802" i="2" s="1"/>
  <c r="H1802" i="2"/>
  <c r="O1802" i="2" s="1"/>
  <c r="R1802" i="2" s="1"/>
  <c r="F1802" i="2"/>
  <c r="K1802" i="2" s="1"/>
  <c r="W1802" i="2" s="1"/>
  <c r="E1802" i="2"/>
  <c r="J1802" i="2" s="1"/>
  <c r="V1802" i="2" s="1"/>
  <c r="D1802" i="2"/>
  <c r="I1802" i="2" s="1"/>
  <c r="U1802" i="2" s="1"/>
  <c r="P1801" i="2"/>
  <c r="S1801" i="2" s="1"/>
  <c r="H1801" i="2"/>
  <c r="O1801" i="2" s="1"/>
  <c r="R1801" i="2" s="1"/>
  <c r="F1801" i="2"/>
  <c r="K1801" i="2" s="1"/>
  <c r="W1801" i="2" s="1"/>
  <c r="E1801" i="2"/>
  <c r="J1801" i="2" s="1"/>
  <c r="V1801" i="2" s="1"/>
  <c r="D1801" i="2"/>
  <c r="I1801" i="2" s="1"/>
  <c r="U1801" i="2" s="1"/>
  <c r="P1800" i="2"/>
  <c r="S1800" i="2" s="1"/>
  <c r="H1800" i="2"/>
  <c r="O1800" i="2" s="1"/>
  <c r="R1800" i="2" s="1"/>
  <c r="F1800" i="2"/>
  <c r="K1800" i="2" s="1"/>
  <c r="W1800" i="2" s="1"/>
  <c r="E1800" i="2"/>
  <c r="J1800" i="2" s="1"/>
  <c r="V1800" i="2" s="1"/>
  <c r="D1800" i="2"/>
  <c r="I1800" i="2" s="1"/>
  <c r="U1800" i="2" s="1"/>
  <c r="P1799" i="2"/>
  <c r="S1799" i="2" s="1"/>
  <c r="H1799" i="2"/>
  <c r="O1799" i="2" s="1"/>
  <c r="R1799" i="2" s="1"/>
  <c r="F1799" i="2"/>
  <c r="K1799" i="2" s="1"/>
  <c r="W1799" i="2" s="1"/>
  <c r="E1799" i="2"/>
  <c r="J1799" i="2" s="1"/>
  <c r="V1799" i="2" s="1"/>
  <c r="D1799" i="2"/>
  <c r="I1799" i="2" s="1"/>
  <c r="U1799" i="2" s="1"/>
  <c r="P1798" i="2"/>
  <c r="S1798" i="2" s="1"/>
  <c r="H1798" i="2"/>
  <c r="O1798" i="2" s="1"/>
  <c r="R1798" i="2" s="1"/>
  <c r="F1798" i="2"/>
  <c r="K1798" i="2" s="1"/>
  <c r="W1798" i="2" s="1"/>
  <c r="E1798" i="2"/>
  <c r="J1798" i="2" s="1"/>
  <c r="V1798" i="2" s="1"/>
  <c r="D1798" i="2"/>
  <c r="I1798" i="2" s="1"/>
  <c r="U1798" i="2" s="1"/>
  <c r="P1797" i="2"/>
  <c r="S1797" i="2" s="1"/>
  <c r="H1797" i="2"/>
  <c r="O1797" i="2" s="1"/>
  <c r="R1797" i="2" s="1"/>
  <c r="F1797" i="2"/>
  <c r="K1797" i="2" s="1"/>
  <c r="W1797" i="2" s="1"/>
  <c r="E1797" i="2"/>
  <c r="J1797" i="2" s="1"/>
  <c r="V1797" i="2" s="1"/>
  <c r="D1797" i="2"/>
  <c r="I1797" i="2" s="1"/>
  <c r="U1797" i="2" s="1"/>
  <c r="P1796" i="2"/>
  <c r="S1796" i="2" s="1"/>
  <c r="H1796" i="2"/>
  <c r="O1796" i="2" s="1"/>
  <c r="R1796" i="2" s="1"/>
  <c r="F1796" i="2"/>
  <c r="K1796" i="2" s="1"/>
  <c r="W1796" i="2" s="1"/>
  <c r="E1796" i="2"/>
  <c r="J1796" i="2" s="1"/>
  <c r="V1796" i="2" s="1"/>
  <c r="D1796" i="2"/>
  <c r="I1796" i="2" s="1"/>
  <c r="U1796" i="2" s="1"/>
  <c r="P1795" i="2"/>
  <c r="S1795" i="2" s="1"/>
  <c r="H1795" i="2"/>
  <c r="O1795" i="2" s="1"/>
  <c r="R1795" i="2" s="1"/>
  <c r="F1795" i="2"/>
  <c r="K1795" i="2" s="1"/>
  <c r="W1795" i="2" s="1"/>
  <c r="E1795" i="2"/>
  <c r="J1795" i="2" s="1"/>
  <c r="V1795" i="2" s="1"/>
  <c r="D1795" i="2"/>
  <c r="I1795" i="2" s="1"/>
  <c r="U1795" i="2" s="1"/>
  <c r="P1794" i="2"/>
  <c r="S1794" i="2" s="1"/>
  <c r="H1794" i="2"/>
  <c r="O1794" i="2" s="1"/>
  <c r="R1794" i="2" s="1"/>
  <c r="F1794" i="2"/>
  <c r="K1794" i="2" s="1"/>
  <c r="W1794" i="2" s="1"/>
  <c r="E1794" i="2"/>
  <c r="J1794" i="2" s="1"/>
  <c r="V1794" i="2" s="1"/>
  <c r="D1794" i="2"/>
  <c r="I1794" i="2" s="1"/>
  <c r="U1794" i="2" s="1"/>
  <c r="P1793" i="2"/>
  <c r="S1793" i="2" s="1"/>
  <c r="H1793" i="2"/>
  <c r="O1793" i="2" s="1"/>
  <c r="R1793" i="2" s="1"/>
  <c r="F1793" i="2"/>
  <c r="K1793" i="2" s="1"/>
  <c r="W1793" i="2" s="1"/>
  <c r="E1793" i="2"/>
  <c r="J1793" i="2" s="1"/>
  <c r="V1793" i="2" s="1"/>
  <c r="D1793" i="2"/>
  <c r="I1793" i="2" s="1"/>
  <c r="U1793" i="2" s="1"/>
  <c r="P1792" i="2"/>
  <c r="S1792" i="2" s="1"/>
  <c r="H1792" i="2"/>
  <c r="O1792" i="2" s="1"/>
  <c r="R1792" i="2" s="1"/>
  <c r="F1792" i="2"/>
  <c r="K1792" i="2" s="1"/>
  <c r="W1792" i="2" s="1"/>
  <c r="E1792" i="2"/>
  <c r="J1792" i="2" s="1"/>
  <c r="V1792" i="2" s="1"/>
  <c r="D1792" i="2"/>
  <c r="I1792" i="2" s="1"/>
  <c r="U1792" i="2" s="1"/>
  <c r="P1791" i="2"/>
  <c r="S1791" i="2" s="1"/>
  <c r="H1791" i="2"/>
  <c r="O1791" i="2" s="1"/>
  <c r="R1791" i="2" s="1"/>
  <c r="F1791" i="2"/>
  <c r="K1791" i="2" s="1"/>
  <c r="W1791" i="2" s="1"/>
  <c r="E1791" i="2"/>
  <c r="J1791" i="2" s="1"/>
  <c r="V1791" i="2" s="1"/>
  <c r="D1791" i="2"/>
  <c r="I1791" i="2" s="1"/>
  <c r="U1791" i="2" s="1"/>
  <c r="P1790" i="2"/>
  <c r="S1790" i="2" s="1"/>
  <c r="H1790" i="2"/>
  <c r="O1790" i="2" s="1"/>
  <c r="R1790" i="2" s="1"/>
  <c r="F1790" i="2"/>
  <c r="K1790" i="2" s="1"/>
  <c r="W1790" i="2" s="1"/>
  <c r="E1790" i="2"/>
  <c r="J1790" i="2" s="1"/>
  <c r="V1790" i="2" s="1"/>
  <c r="D1790" i="2"/>
  <c r="I1790" i="2" s="1"/>
  <c r="U1790" i="2" s="1"/>
  <c r="P1789" i="2"/>
  <c r="S1789" i="2" s="1"/>
  <c r="H1789" i="2"/>
  <c r="O1789" i="2" s="1"/>
  <c r="R1789" i="2" s="1"/>
  <c r="F1789" i="2"/>
  <c r="K1789" i="2" s="1"/>
  <c r="W1789" i="2" s="1"/>
  <c r="E1789" i="2"/>
  <c r="J1789" i="2" s="1"/>
  <c r="V1789" i="2" s="1"/>
  <c r="D1789" i="2"/>
  <c r="I1789" i="2" s="1"/>
  <c r="U1789" i="2" s="1"/>
  <c r="P1788" i="2"/>
  <c r="S1788" i="2" s="1"/>
  <c r="H1788" i="2"/>
  <c r="O1788" i="2" s="1"/>
  <c r="R1788" i="2" s="1"/>
  <c r="F1788" i="2"/>
  <c r="K1788" i="2" s="1"/>
  <c r="W1788" i="2" s="1"/>
  <c r="E1788" i="2"/>
  <c r="J1788" i="2" s="1"/>
  <c r="V1788" i="2" s="1"/>
  <c r="D1788" i="2"/>
  <c r="I1788" i="2" s="1"/>
  <c r="U1788" i="2" s="1"/>
  <c r="P1787" i="2"/>
  <c r="S1787" i="2" s="1"/>
  <c r="H1787" i="2"/>
  <c r="O1787" i="2" s="1"/>
  <c r="R1787" i="2" s="1"/>
  <c r="F1787" i="2"/>
  <c r="K1787" i="2" s="1"/>
  <c r="W1787" i="2" s="1"/>
  <c r="E1787" i="2"/>
  <c r="J1787" i="2" s="1"/>
  <c r="V1787" i="2" s="1"/>
  <c r="D1787" i="2"/>
  <c r="I1787" i="2" s="1"/>
  <c r="U1787" i="2" s="1"/>
  <c r="P1786" i="2"/>
  <c r="S1786" i="2" s="1"/>
  <c r="H1786" i="2"/>
  <c r="O1786" i="2" s="1"/>
  <c r="R1786" i="2" s="1"/>
  <c r="F1786" i="2"/>
  <c r="K1786" i="2" s="1"/>
  <c r="W1786" i="2" s="1"/>
  <c r="E1786" i="2"/>
  <c r="J1786" i="2" s="1"/>
  <c r="V1786" i="2" s="1"/>
  <c r="D1786" i="2"/>
  <c r="I1786" i="2" s="1"/>
  <c r="U1786" i="2" s="1"/>
  <c r="P1785" i="2"/>
  <c r="S1785" i="2" s="1"/>
  <c r="H1785" i="2"/>
  <c r="O1785" i="2" s="1"/>
  <c r="R1785" i="2" s="1"/>
  <c r="F1785" i="2"/>
  <c r="K1785" i="2" s="1"/>
  <c r="W1785" i="2" s="1"/>
  <c r="E1785" i="2"/>
  <c r="J1785" i="2" s="1"/>
  <c r="V1785" i="2" s="1"/>
  <c r="D1785" i="2"/>
  <c r="I1785" i="2" s="1"/>
  <c r="U1785" i="2" s="1"/>
  <c r="P1784" i="2"/>
  <c r="S1784" i="2" s="1"/>
  <c r="H1784" i="2"/>
  <c r="O1784" i="2" s="1"/>
  <c r="R1784" i="2" s="1"/>
  <c r="F1784" i="2"/>
  <c r="K1784" i="2" s="1"/>
  <c r="W1784" i="2" s="1"/>
  <c r="E1784" i="2"/>
  <c r="J1784" i="2" s="1"/>
  <c r="V1784" i="2" s="1"/>
  <c r="D1784" i="2"/>
  <c r="I1784" i="2" s="1"/>
  <c r="U1784" i="2" s="1"/>
  <c r="P1783" i="2"/>
  <c r="S1783" i="2" s="1"/>
  <c r="H1783" i="2"/>
  <c r="O1783" i="2" s="1"/>
  <c r="R1783" i="2" s="1"/>
  <c r="F1783" i="2"/>
  <c r="K1783" i="2" s="1"/>
  <c r="W1783" i="2" s="1"/>
  <c r="E1783" i="2"/>
  <c r="J1783" i="2" s="1"/>
  <c r="V1783" i="2" s="1"/>
  <c r="D1783" i="2"/>
  <c r="I1783" i="2" s="1"/>
  <c r="U1783" i="2" s="1"/>
  <c r="P1782" i="2"/>
  <c r="S1782" i="2" s="1"/>
  <c r="H1782" i="2"/>
  <c r="O1782" i="2" s="1"/>
  <c r="R1782" i="2" s="1"/>
  <c r="F1782" i="2"/>
  <c r="K1782" i="2" s="1"/>
  <c r="W1782" i="2" s="1"/>
  <c r="E1782" i="2"/>
  <c r="J1782" i="2" s="1"/>
  <c r="V1782" i="2" s="1"/>
  <c r="D1782" i="2"/>
  <c r="I1782" i="2" s="1"/>
  <c r="U1782" i="2" s="1"/>
  <c r="P1781" i="2"/>
  <c r="S1781" i="2" s="1"/>
  <c r="H1781" i="2"/>
  <c r="O1781" i="2" s="1"/>
  <c r="R1781" i="2" s="1"/>
  <c r="F1781" i="2"/>
  <c r="K1781" i="2" s="1"/>
  <c r="W1781" i="2" s="1"/>
  <c r="E1781" i="2"/>
  <c r="J1781" i="2" s="1"/>
  <c r="V1781" i="2" s="1"/>
  <c r="D1781" i="2"/>
  <c r="I1781" i="2" s="1"/>
  <c r="U1781" i="2" s="1"/>
  <c r="P1780" i="2"/>
  <c r="S1780" i="2" s="1"/>
  <c r="H1780" i="2"/>
  <c r="O1780" i="2" s="1"/>
  <c r="R1780" i="2" s="1"/>
  <c r="F1780" i="2"/>
  <c r="K1780" i="2" s="1"/>
  <c r="W1780" i="2" s="1"/>
  <c r="E1780" i="2"/>
  <c r="J1780" i="2" s="1"/>
  <c r="V1780" i="2" s="1"/>
  <c r="D1780" i="2"/>
  <c r="I1780" i="2" s="1"/>
  <c r="U1780" i="2" s="1"/>
  <c r="P1779" i="2"/>
  <c r="S1779" i="2" s="1"/>
  <c r="H1779" i="2"/>
  <c r="O1779" i="2" s="1"/>
  <c r="R1779" i="2" s="1"/>
  <c r="F1779" i="2"/>
  <c r="K1779" i="2" s="1"/>
  <c r="W1779" i="2" s="1"/>
  <c r="E1779" i="2"/>
  <c r="J1779" i="2" s="1"/>
  <c r="V1779" i="2" s="1"/>
  <c r="D1779" i="2"/>
  <c r="I1779" i="2" s="1"/>
  <c r="U1779" i="2" s="1"/>
  <c r="P1778" i="2"/>
  <c r="S1778" i="2" s="1"/>
  <c r="H1778" i="2"/>
  <c r="O1778" i="2" s="1"/>
  <c r="R1778" i="2" s="1"/>
  <c r="F1778" i="2"/>
  <c r="K1778" i="2" s="1"/>
  <c r="W1778" i="2" s="1"/>
  <c r="E1778" i="2"/>
  <c r="J1778" i="2" s="1"/>
  <c r="V1778" i="2" s="1"/>
  <c r="D1778" i="2"/>
  <c r="I1778" i="2" s="1"/>
  <c r="U1778" i="2" s="1"/>
  <c r="P1777" i="2"/>
  <c r="S1777" i="2" s="1"/>
  <c r="H1777" i="2"/>
  <c r="O1777" i="2" s="1"/>
  <c r="R1777" i="2" s="1"/>
  <c r="F1777" i="2"/>
  <c r="K1777" i="2" s="1"/>
  <c r="W1777" i="2" s="1"/>
  <c r="E1777" i="2"/>
  <c r="J1777" i="2" s="1"/>
  <c r="V1777" i="2" s="1"/>
  <c r="D1777" i="2"/>
  <c r="I1777" i="2" s="1"/>
  <c r="U1777" i="2" s="1"/>
  <c r="P1776" i="2"/>
  <c r="S1776" i="2" s="1"/>
  <c r="H1776" i="2"/>
  <c r="O1776" i="2" s="1"/>
  <c r="R1776" i="2" s="1"/>
  <c r="F1776" i="2"/>
  <c r="K1776" i="2" s="1"/>
  <c r="W1776" i="2" s="1"/>
  <c r="E1776" i="2"/>
  <c r="J1776" i="2" s="1"/>
  <c r="V1776" i="2" s="1"/>
  <c r="D1776" i="2"/>
  <c r="I1776" i="2" s="1"/>
  <c r="U1776" i="2" s="1"/>
  <c r="P1775" i="2"/>
  <c r="S1775" i="2" s="1"/>
  <c r="H1775" i="2"/>
  <c r="O1775" i="2" s="1"/>
  <c r="R1775" i="2" s="1"/>
  <c r="F1775" i="2"/>
  <c r="K1775" i="2" s="1"/>
  <c r="W1775" i="2" s="1"/>
  <c r="E1775" i="2"/>
  <c r="J1775" i="2" s="1"/>
  <c r="V1775" i="2" s="1"/>
  <c r="D1775" i="2"/>
  <c r="I1775" i="2" s="1"/>
  <c r="U1775" i="2" s="1"/>
  <c r="P1774" i="2"/>
  <c r="S1774" i="2" s="1"/>
  <c r="H1774" i="2"/>
  <c r="O1774" i="2" s="1"/>
  <c r="R1774" i="2" s="1"/>
  <c r="F1774" i="2"/>
  <c r="K1774" i="2" s="1"/>
  <c r="W1774" i="2" s="1"/>
  <c r="E1774" i="2"/>
  <c r="J1774" i="2" s="1"/>
  <c r="V1774" i="2" s="1"/>
  <c r="D1774" i="2"/>
  <c r="I1774" i="2" s="1"/>
  <c r="U1774" i="2" s="1"/>
  <c r="P1773" i="2"/>
  <c r="S1773" i="2" s="1"/>
  <c r="H1773" i="2"/>
  <c r="O1773" i="2" s="1"/>
  <c r="R1773" i="2" s="1"/>
  <c r="F1773" i="2"/>
  <c r="K1773" i="2" s="1"/>
  <c r="W1773" i="2" s="1"/>
  <c r="E1773" i="2"/>
  <c r="J1773" i="2" s="1"/>
  <c r="V1773" i="2" s="1"/>
  <c r="D1773" i="2"/>
  <c r="I1773" i="2" s="1"/>
  <c r="U1773" i="2" s="1"/>
  <c r="P1772" i="2"/>
  <c r="S1772" i="2" s="1"/>
  <c r="H1772" i="2"/>
  <c r="O1772" i="2" s="1"/>
  <c r="R1772" i="2" s="1"/>
  <c r="F1772" i="2"/>
  <c r="K1772" i="2" s="1"/>
  <c r="W1772" i="2" s="1"/>
  <c r="E1772" i="2"/>
  <c r="J1772" i="2" s="1"/>
  <c r="V1772" i="2" s="1"/>
  <c r="D1772" i="2"/>
  <c r="I1772" i="2" s="1"/>
  <c r="U1772" i="2" s="1"/>
  <c r="P1771" i="2"/>
  <c r="S1771" i="2" s="1"/>
  <c r="H1771" i="2"/>
  <c r="O1771" i="2" s="1"/>
  <c r="R1771" i="2" s="1"/>
  <c r="F1771" i="2"/>
  <c r="K1771" i="2" s="1"/>
  <c r="W1771" i="2" s="1"/>
  <c r="E1771" i="2"/>
  <c r="J1771" i="2" s="1"/>
  <c r="V1771" i="2" s="1"/>
  <c r="D1771" i="2"/>
  <c r="I1771" i="2" s="1"/>
  <c r="U1771" i="2" s="1"/>
  <c r="P1770" i="2"/>
  <c r="S1770" i="2" s="1"/>
  <c r="H1770" i="2"/>
  <c r="O1770" i="2" s="1"/>
  <c r="R1770" i="2" s="1"/>
  <c r="F1770" i="2"/>
  <c r="K1770" i="2" s="1"/>
  <c r="W1770" i="2" s="1"/>
  <c r="E1770" i="2"/>
  <c r="J1770" i="2" s="1"/>
  <c r="V1770" i="2" s="1"/>
  <c r="D1770" i="2"/>
  <c r="I1770" i="2" s="1"/>
  <c r="U1770" i="2" s="1"/>
  <c r="P1769" i="2"/>
  <c r="S1769" i="2" s="1"/>
  <c r="H1769" i="2"/>
  <c r="O1769" i="2" s="1"/>
  <c r="R1769" i="2" s="1"/>
  <c r="F1769" i="2"/>
  <c r="K1769" i="2" s="1"/>
  <c r="W1769" i="2" s="1"/>
  <c r="E1769" i="2"/>
  <c r="J1769" i="2" s="1"/>
  <c r="V1769" i="2" s="1"/>
  <c r="D1769" i="2"/>
  <c r="I1769" i="2" s="1"/>
  <c r="U1769" i="2" s="1"/>
  <c r="P1768" i="2"/>
  <c r="S1768" i="2" s="1"/>
  <c r="H1768" i="2"/>
  <c r="O1768" i="2" s="1"/>
  <c r="R1768" i="2" s="1"/>
  <c r="F1768" i="2"/>
  <c r="K1768" i="2" s="1"/>
  <c r="W1768" i="2" s="1"/>
  <c r="E1768" i="2"/>
  <c r="J1768" i="2" s="1"/>
  <c r="V1768" i="2" s="1"/>
  <c r="D1768" i="2"/>
  <c r="I1768" i="2" s="1"/>
  <c r="U1768" i="2" s="1"/>
  <c r="P1767" i="2"/>
  <c r="S1767" i="2" s="1"/>
  <c r="H1767" i="2"/>
  <c r="O1767" i="2" s="1"/>
  <c r="R1767" i="2" s="1"/>
  <c r="F1767" i="2"/>
  <c r="K1767" i="2" s="1"/>
  <c r="W1767" i="2" s="1"/>
  <c r="E1767" i="2"/>
  <c r="J1767" i="2" s="1"/>
  <c r="V1767" i="2" s="1"/>
  <c r="D1767" i="2"/>
  <c r="I1767" i="2" s="1"/>
  <c r="U1767" i="2" s="1"/>
  <c r="P1766" i="2"/>
  <c r="S1766" i="2" s="1"/>
  <c r="H1766" i="2"/>
  <c r="O1766" i="2" s="1"/>
  <c r="R1766" i="2" s="1"/>
  <c r="F1766" i="2"/>
  <c r="K1766" i="2" s="1"/>
  <c r="W1766" i="2" s="1"/>
  <c r="E1766" i="2"/>
  <c r="J1766" i="2" s="1"/>
  <c r="V1766" i="2" s="1"/>
  <c r="D1766" i="2"/>
  <c r="I1766" i="2" s="1"/>
  <c r="U1766" i="2" s="1"/>
  <c r="P1765" i="2"/>
  <c r="S1765" i="2" s="1"/>
  <c r="H1765" i="2"/>
  <c r="O1765" i="2" s="1"/>
  <c r="R1765" i="2" s="1"/>
  <c r="F1765" i="2"/>
  <c r="K1765" i="2" s="1"/>
  <c r="W1765" i="2" s="1"/>
  <c r="E1765" i="2"/>
  <c r="J1765" i="2" s="1"/>
  <c r="V1765" i="2" s="1"/>
  <c r="D1765" i="2"/>
  <c r="I1765" i="2" s="1"/>
  <c r="U1765" i="2" s="1"/>
  <c r="P1764" i="2"/>
  <c r="S1764" i="2" s="1"/>
  <c r="H1764" i="2"/>
  <c r="O1764" i="2" s="1"/>
  <c r="R1764" i="2" s="1"/>
  <c r="F1764" i="2"/>
  <c r="K1764" i="2" s="1"/>
  <c r="W1764" i="2" s="1"/>
  <c r="E1764" i="2"/>
  <c r="J1764" i="2" s="1"/>
  <c r="V1764" i="2" s="1"/>
  <c r="D1764" i="2"/>
  <c r="I1764" i="2" s="1"/>
  <c r="U1764" i="2" s="1"/>
  <c r="P1763" i="2"/>
  <c r="S1763" i="2" s="1"/>
  <c r="H1763" i="2"/>
  <c r="O1763" i="2" s="1"/>
  <c r="R1763" i="2" s="1"/>
  <c r="F1763" i="2"/>
  <c r="K1763" i="2" s="1"/>
  <c r="W1763" i="2" s="1"/>
  <c r="E1763" i="2"/>
  <c r="J1763" i="2" s="1"/>
  <c r="V1763" i="2" s="1"/>
  <c r="D1763" i="2"/>
  <c r="I1763" i="2" s="1"/>
  <c r="U1763" i="2" s="1"/>
  <c r="P1762" i="2"/>
  <c r="S1762" i="2" s="1"/>
  <c r="H1762" i="2"/>
  <c r="O1762" i="2" s="1"/>
  <c r="R1762" i="2" s="1"/>
  <c r="F1762" i="2"/>
  <c r="K1762" i="2" s="1"/>
  <c r="W1762" i="2" s="1"/>
  <c r="E1762" i="2"/>
  <c r="J1762" i="2" s="1"/>
  <c r="V1762" i="2" s="1"/>
  <c r="D1762" i="2"/>
  <c r="I1762" i="2" s="1"/>
  <c r="U1762" i="2" s="1"/>
  <c r="P1761" i="2"/>
  <c r="S1761" i="2" s="1"/>
  <c r="H1761" i="2"/>
  <c r="O1761" i="2" s="1"/>
  <c r="R1761" i="2" s="1"/>
  <c r="F1761" i="2"/>
  <c r="K1761" i="2" s="1"/>
  <c r="W1761" i="2" s="1"/>
  <c r="E1761" i="2"/>
  <c r="J1761" i="2" s="1"/>
  <c r="V1761" i="2" s="1"/>
  <c r="D1761" i="2"/>
  <c r="I1761" i="2" s="1"/>
  <c r="U1761" i="2" s="1"/>
  <c r="P1760" i="2"/>
  <c r="S1760" i="2" s="1"/>
  <c r="H1760" i="2"/>
  <c r="O1760" i="2" s="1"/>
  <c r="R1760" i="2" s="1"/>
  <c r="F1760" i="2"/>
  <c r="K1760" i="2" s="1"/>
  <c r="W1760" i="2" s="1"/>
  <c r="E1760" i="2"/>
  <c r="J1760" i="2" s="1"/>
  <c r="V1760" i="2" s="1"/>
  <c r="D1760" i="2"/>
  <c r="I1760" i="2" s="1"/>
  <c r="U1760" i="2" s="1"/>
  <c r="P1759" i="2"/>
  <c r="S1759" i="2" s="1"/>
  <c r="H1759" i="2"/>
  <c r="O1759" i="2" s="1"/>
  <c r="R1759" i="2" s="1"/>
  <c r="F1759" i="2"/>
  <c r="K1759" i="2" s="1"/>
  <c r="W1759" i="2" s="1"/>
  <c r="E1759" i="2"/>
  <c r="J1759" i="2" s="1"/>
  <c r="V1759" i="2" s="1"/>
  <c r="D1759" i="2"/>
  <c r="I1759" i="2" s="1"/>
  <c r="U1759" i="2" s="1"/>
  <c r="P1758" i="2"/>
  <c r="S1758" i="2" s="1"/>
  <c r="H1758" i="2"/>
  <c r="O1758" i="2" s="1"/>
  <c r="R1758" i="2" s="1"/>
  <c r="F1758" i="2"/>
  <c r="K1758" i="2" s="1"/>
  <c r="W1758" i="2" s="1"/>
  <c r="E1758" i="2"/>
  <c r="J1758" i="2" s="1"/>
  <c r="V1758" i="2" s="1"/>
  <c r="D1758" i="2"/>
  <c r="I1758" i="2" s="1"/>
  <c r="U1758" i="2" s="1"/>
  <c r="P1757" i="2"/>
  <c r="S1757" i="2" s="1"/>
  <c r="H1757" i="2"/>
  <c r="O1757" i="2" s="1"/>
  <c r="R1757" i="2" s="1"/>
  <c r="F1757" i="2"/>
  <c r="K1757" i="2" s="1"/>
  <c r="W1757" i="2" s="1"/>
  <c r="E1757" i="2"/>
  <c r="J1757" i="2" s="1"/>
  <c r="V1757" i="2" s="1"/>
  <c r="D1757" i="2"/>
  <c r="I1757" i="2" s="1"/>
  <c r="U1757" i="2" s="1"/>
  <c r="P1756" i="2"/>
  <c r="S1756" i="2" s="1"/>
  <c r="H1756" i="2"/>
  <c r="O1756" i="2" s="1"/>
  <c r="R1756" i="2" s="1"/>
  <c r="F1756" i="2"/>
  <c r="K1756" i="2" s="1"/>
  <c r="W1756" i="2" s="1"/>
  <c r="E1756" i="2"/>
  <c r="J1756" i="2" s="1"/>
  <c r="V1756" i="2" s="1"/>
  <c r="D1756" i="2"/>
  <c r="I1756" i="2" s="1"/>
  <c r="U1756" i="2" s="1"/>
  <c r="P1755" i="2"/>
  <c r="S1755" i="2" s="1"/>
  <c r="H1755" i="2"/>
  <c r="O1755" i="2" s="1"/>
  <c r="R1755" i="2" s="1"/>
  <c r="F1755" i="2"/>
  <c r="K1755" i="2" s="1"/>
  <c r="W1755" i="2" s="1"/>
  <c r="E1755" i="2"/>
  <c r="J1755" i="2" s="1"/>
  <c r="V1755" i="2" s="1"/>
  <c r="D1755" i="2"/>
  <c r="I1755" i="2" s="1"/>
  <c r="U1755" i="2" s="1"/>
  <c r="P1754" i="2"/>
  <c r="S1754" i="2" s="1"/>
  <c r="H1754" i="2"/>
  <c r="O1754" i="2" s="1"/>
  <c r="R1754" i="2" s="1"/>
  <c r="F1754" i="2"/>
  <c r="K1754" i="2" s="1"/>
  <c r="W1754" i="2" s="1"/>
  <c r="E1754" i="2"/>
  <c r="J1754" i="2" s="1"/>
  <c r="V1754" i="2" s="1"/>
  <c r="D1754" i="2"/>
  <c r="I1754" i="2" s="1"/>
  <c r="U1754" i="2" s="1"/>
  <c r="P1753" i="2"/>
  <c r="S1753" i="2" s="1"/>
  <c r="H1753" i="2"/>
  <c r="O1753" i="2" s="1"/>
  <c r="R1753" i="2" s="1"/>
  <c r="F1753" i="2"/>
  <c r="K1753" i="2" s="1"/>
  <c r="W1753" i="2" s="1"/>
  <c r="E1753" i="2"/>
  <c r="J1753" i="2" s="1"/>
  <c r="V1753" i="2" s="1"/>
  <c r="D1753" i="2"/>
  <c r="I1753" i="2" s="1"/>
  <c r="U1753" i="2" s="1"/>
  <c r="P1752" i="2"/>
  <c r="S1752" i="2" s="1"/>
  <c r="H1752" i="2"/>
  <c r="O1752" i="2" s="1"/>
  <c r="R1752" i="2" s="1"/>
  <c r="F1752" i="2"/>
  <c r="K1752" i="2" s="1"/>
  <c r="W1752" i="2" s="1"/>
  <c r="E1752" i="2"/>
  <c r="J1752" i="2" s="1"/>
  <c r="V1752" i="2" s="1"/>
  <c r="D1752" i="2"/>
  <c r="I1752" i="2" s="1"/>
  <c r="U1752" i="2" s="1"/>
  <c r="P1751" i="2"/>
  <c r="S1751" i="2" s="1"/>
  <c r="H1751" i="2"/>
  <c r="O1751" i="2" s="1"/>
  <c r="R1751" i="2" s="1"/>
  <c r="F1751" i="2"/>
  <c r="K1751" i="2" s="1"/>
  <c r="W1751" i="2" s="1"/>
  <c r="E1751" i="2"/>
  <c r="J1751" i="2" s="1"/>
  <c r="V1751" i="2" s="1"/>
  <c r="D1751" i="2"/>
  <c r="I1751" i="2" s="1"/>
  <c r="U1751" i="2" s="1"/>
  <c r="P1750" i="2"/>
  <c r="S1750" i="2" s="1"/>
  <c r="I1750" i="2"/>
  <c r="U1750" i="2" s="1"/>
  <c r="H1750" i="2"/>
  <c r="O1750" i="2" s="1"/>
  <c r="R1750" i="2" s="1"/>
  <c r="F1750" i="2"/>
  <c r="K1750" i="2" s="1"/>
  <c r="W1750" i="2" s="1"/>
  <c r="E1750" i="2"/>
  <c r="J1750" i="2" s="1"/>
  <c r="V1750" i="2" s="1"/>
  <c r="D1750" i="2"/>
  <c r="P1749" i="2"/>
  <c r="S1749" i="2" s="1"/>
  <c r="H1749" i="2"/>
  <c r="O1749" i="2" s="1"/>
  <c r="R1749" i="2" s="1"/>
  <c r="F1749" i="2"/>
  <c r="K1749" i="2" s="1"/>
  <c r="W1749" i="2" s="1"/>
  <c r="E1749" i="2"/>
  <c r="J1749" i="2" s="1"/>
  <c r="V1749" i="2" s="1"/>
  <c r="D1749" i="2"/>
  <c r="I1749" i="2" s="1"/>
  <c r="U1749" i="2" s="1"/>
  <c r="P1748" i="2"/>
  <c r="S1748" i="2" s="1"/>
  <c r="H1748" i="2"/>
  <c r="O1748" i="2" s="1"/>
  <c r="R1748" i="2" s="1"/>
  <c r="F1748" i="2"/>
  <c r="K1748" i="2" s="1"/>
  <c r="W1748" i="2" s="1"/>
  <c r="E1748" i="2"/>
  <c r="J1748" i="2" s="1"/>
  <c r="V1748" i="2" s="1"/>
  <c r="D1748" i="2"/>
  <c r="I1748" i="2" s="1"/>
  <c r="U1748" i="2" s="1"/>
  <c r="P1747" i="2"/>
  <c r="S1747" i="2" s="1"/>
  <c r="H1747" i="2"/>
  <c r="O1747" i="2" s="1"/>
  <c r="R1747" i="2" s="1"/>
  <c r="F1747" i="2"/>
  <c r="K1747" i="2" s="1"/>
  <c r="W1747" i="2" s="1"/>
  <c r="E1747" i="2"/>
  <c r="J1747" i="2" s="1"/>
  <c r="V1747" i="2" s="1"/>
  <c r="D1747" i="2"/>
  <c r="I1747" i="2" s="1"/>
  <c r="U1747" i="2" s="1"/>
  <c r="P1746" i="2"/>
  <c r="S1746" i="2" s="1"/>
  <c r="H1746" i="2"/>
  <c r="O1746" i="2" s="1"/>
  <c r="R1746" i="2" s="1"/>
  <c r="F1746" i="2"/>
  <c r="K1746" i="2" s="1"/>
  <c r="W1746" i="2" s="1"/>
  <c r="E1746" i="2"/>
  <c r="J1746" i="2" s="1"/>
  <c r="V1746" i="2" s="1"/>
  <c r="D1746" i="2"/>
  <c r="I1746" i="2" s="1"/>
  <c r="U1746" i="2" s="1"/>
  <c r="P1745" i="2"/>
  <c r="S1745" i="2" s="1"/>
  <c r="H1745" i="2"/>
  <c r="O1745" i="2" s="1"/>
  <c r="R1745" i="2" s="1"/>
  <c r="F1745" i="2"/>
  <c r="K1745" i="2" s="1"/>
  <c r="W1745" i="2" s="1"/>
  <c r="E1745" i="2"/>
  <c r="J1745" i="2" s="1"/>
  <c r="V1745" i="2" s="1"/>
  <c r="D1745" i="2"/>
  <c r="I1745" i="2" s="1"/>
  <c r="U1745" i="2" s="1"/>
  <c r="P1744" i="2"/>
  <c r="S1744" i="2" s="1"/>
  <c r="H1744" i="2"/>
  <c r="O1744" i="2" s="1"/>
  <c r="R1744" i="2" s="1"/>
  <c r="F1744" i="2"/>
  <c r="K1744" i="2" s="1"/>
  <c r="W1744" i="2" s="1"/>
  <c r="E1744" i="2"/>
  <c r="J1744" i="2" s="1"/>
  <c r="V1744" i="2" s="1"/>
  <c r="D1744" i="2"/>
  <c r="I1744" i="2" s="1"/>
  <c r="U1744" i="2" s="1"/>
  <c r="P1743" i="2"/>
  <c r="S1743" i="2" s="1"/>
  <c r="H1743" i="2"/>
  <c r="O1743" i="2" s="1"/>
  <c r="R1743" i="2" s="1"/>
  <c r="F1743" i="2"/>
  <c r="K1743" i="2" s="1"/>
  <c r="W1743" i="2" s="1"/>
  <c r="E1743" i="2"/>
  <c r="J1743" i="2" s="1"/>
  <c r="V1743" i="2" s="1"/>
  <c r="D1743" i="2"/>
  <c r="I1743" i="2" s="1"/>
  <c r="U1743" i="2" s="1"/>
  <c r="P1742" i="2"/>
  <c r="S1742" i="2" s="1"/>
  <c r="H1742" i="2"/>
  <c r="O1742" i="2" s="1"/>
  <c r="R1742" i="2" s="1"/>
  <c r="F1742" i="2"/>
  <c r="K1742" i="2" s="1"/>
  <c r="W1742" i="2" s="1"/>
  <c r="E1742" i="2"/>
  <c r="J1742" i="2" s="1"/>
  <c r="V1742" i="2" s="1"/>
  <c r="D1742" i="2"/>
  <c r="I1742" i="2" s="1"/>
  <c r="U1742" i="2" s="1"/>
  <c r="P1741" i="2"/>
  <c r="S1741" i="2" s="1"/>
  <c r="H1741" i="2"/>
  <c r="O1741" i="2" s="1"/>
  <c r="R1741" i="2" s="1"/>
  <c r="F1741" i="2"/>
  <c r="K1741" i="2" s="1"/>
  <c r="W1741" i="2" s="1"/>
  <c r="E1741" i="2"/>
  <c r="J1741" i="2" s="1"/>
  <c r="V1741" i="2" s="1"/>
  <c r="D1741" i="2"/>
  <c r="I1741" i="2" s="1"/>
  <c r="U1741" i="2" s="1"/>
  <c r="P1740" i="2"/>
  <c r="S1740" i="2" s="1"/>
  <c r="H1740" i="2"/>
  <c r="O1740" i="2" s="1"/>
  <c r="R1740" i="2" s="1"/>
  <c r="F1740" i="2"/>
  <c r="K1740" i="2" s="1"/>
  <c r="W1740" i="2" s="1"/>
  <c r="E1740" i="2"/>
  <c r="J1740" i="2" s="1"/>
  <c r="V1740" i="2" s="1"/>
  <c r="D1740" i="2"/>
  <c r="I1740" i="2" s="1"/>
  <c r="U1740" i="2" s="1"/>
  <c r="P1739" i="2"/>
  <c r="S1739" i="2" s="1"/>
  <c r="H1739" i="2"/>
  <c r="O1739" i="2" s="1"/>
  <c r="R1739" i="2" s="1"/>
  <c r="F1739" i="2"/>
  <c r="K1739" i="2" s="1"/>
  <c r="W1739" i="2" s="1"/>
  <c r="E1739" i="2"/>
  <c r="J1739" i="2" s="1"/>
  <c r="V1739" i="2" s="1"/>
  <c r="D1739" i="2"/>
  <c r="I1739" i="2" s="1"/>
  <c r="U1739" i="2" s="1"/>
  <c r="P1738" i="2"/>
  <c r="S1738" i="2" s="1"/>
  <c r="H1738" i="2"/>
  <c r="O1738" i="2" s="1"/>
  <c r="R1738" i="2" s="1"/>
  <c r="F1738" i="2"/>
  <c r="K1738" i="2" s="1"/>
  <c r="W1738" i="2" s="1"/>
  <c r="E1738" i="2"/>
  <c r="J1738" i="2" s="1"/>
  <c r="V1738" i="2" s="1"/>
  <c r="D1738" i="2"/>
  <c r="I1738" i="2" s="1"/>
  <c r="U1738" i="2" s="1"/>
  <c r="P1737" i="2"/>
  <c r="S1737" i="2" s="1"/>
  <c r="H1737" i="2"/>
  <c r="O1737" i="2" s="1"/>
  <c r="R1737" i="2" s="1"/>
  <c r="F1737" i="2"/>
  <c r="K1737" i="2" s="1"/>
  <c r="W1737" i="2" s="1"/>
  <c r="E1737" i="2"/>
  <c r="J1737" i="2" s="1"/>
  <c r="V1737" i="2" s="1"/>
  <c r="D1737" i="2"/>
  <c r="I1737" i="2" s="1"/>
  <c r="U1737" i="2" s="1"/>
  <c r="P1736" i="2"/>
  <c r="S1736" i="2" s="1"/>
  <c r="H1736" i="2"/>
  <c r="O1736" i="2" s="1"/>
  <c r="R1736" i="2" s="1"/>
  <c r="F1736" i="2"/>
  <c r="K1736" i="2" s="1"/>
  <c r="W1736" i="2" s="1"/>
  <c r="E1736" i="2"/>
  <c r="J1736" i="2" s="1"/>
  <c r="V1736" i="2" s="1"/>
  <c r="D1736" i="2"/>
  <c r="I1736" i="2" s="1"/>
  <c r="U1736" i="2" s="1"/>
  <c r="P1735" i="2"/>
  <c r="S1735" i="2" s="1"/>
  <c r="H1735" i="2"/>
  <c r="O1735" i="2" s="1"/>
  <c r="R1735" i="2" s="1"/>
  <c r="F1735" i="2"/>
  <c r="K1735" i="2" s="1"/>
  <c r="W1735" i="2" s="1"/>
  <c r="E1735" i="2"/>
  <c r="J1735" i="2" s="1"/>
  <c r="V1735" i="2" s="1"/>
  <c r="D1735" i="2"/>
  <c r="I1735" i="2" s="1"/>
  <c r="U1735" i="2" s="1"/>
  <c r="P1734" i="2"/>
  <c r="S1734" i="2" s="1"/>
  <c r="H1734" i="2"/>
  <c r="O1734" i="2" s="1"/>
  <c r="R1734" i="2" s="1"/>
  <c r="F1734" i="2"/>
  <c r="K1734" i="2" s="1"/>
  <c r="W1734" i="2" s="1"/>
  <c r="E1734" i="2"/>
  <c r="J1734" i="2" s="1"/>
  <c r="V1734" i="2" s="1"/>
  <c r="D1734" i="2"/>
  <c r="I1734" i="2" s="1"/>
  <c r="U1734" i="2" s="1"/>
  <c r="P1733" i="2"/>
  <c r="S1733" i="2" s="1"/>
  <c r="H1733" i="2"/>
  <c r="O1733" i="2" s="1"/>
  <c r="R1733" i="2" s="1"/>
  <c r="F1733" i="2"/>
  <c r="K1733" i="2" s="1"/>
  <c r="W1733" i="2" s="1"/>
  <c r="E1733" i="2"/>
  <c r="J1733" i="2" s="1"/>
  <c r="V1733" i="2" s="1"/>
  <c r="D1733" i="2"/>
  <c r="I1733" i="2" s="1"/>
  <c r="U1733" i="2" s="1"/>
  <c r="P1732" i="2"/>
  <c r="S1732" i="2" s="1"/>
  <c r="H1732" i="2"/>
  <c r="O1732" i="2" s="1"/>
  <c r="R1732" i="2" s="1"/>
  <c r="F1732" i="2"/>
  <c r="K1732" i="2" s="1"/>
  <c r="W1732" i="2" s="1"/>
  <c r="E1732" i="2"/>
  <c r="J1732" i="2" s="1"/>
  <c r="V1732" i="2" s="1"/>
  <c r="D1732" i="2"/>
  <c r="I1732" i="2" s="1"/>
  <c r="U1732" i="2" s="1"/>
  <c r="P1731" i="2"/>
  <c r="S1731" i="2" s="1"/>
  <c r="H1731" i="2"/>
  <c r="O1731" i="2" s="1"/>
  <c r="R1731" i="2" s="1"/>
  <c r="F1731" i="2"/>
  <c r="K1731" i="2" s="1"/>
  <c r="W1731" i="2" s="1"/>
  <c r="E1731" i="2"/>
  <c r="J1731" i="2" s="1"/>
  <c r="V1731" i="2" s="1"/>
  <c r="D1731" i="2"/>
  <c r="I1731" i="2" s="1"/>
  <c r="U1731" i="2" s="1"/>
  <c r="P1730" i="2"/>
  <c r="S1730" i="2" s="1"/>
  <c r="H1730" i="2"/>
  <c r="O1730" i="2" s="1"/>
  <c r="R1730" i="2" s="1"/>
  <c r="F1730" i="2"/>
  <c r="K1730" i="2" s="1"/>
  <c r="W1730" i="2" s="1"/>
  <c r="E1730" i="2"/>
  <c r="J1730" i="2" s="1"/>
  <c r="V1730" i="2" s="1"/>
  <c r="D1730" i="2"/>
  <c r="I1730" i="2" s="1"/>
  <c r="U1730" i="2" s="1"/>
  <c r="P1729" i="2"/>
  <c r="S1729" i="2" s="1"/>
  <c r="H1729" i="2"/>
  <c r="O1729" i="2" s="1"/>
  <c r="R1729" i="2" s="1"/>
  <c r="F1729" i="2"/>
  <c r="K1729" i="2" s="1"/>
  <c r="W1729" i="2" s="1"/>
  <c r="E1729" i="2"/>
  <c r="J1729" i="2" s="1"/>
  <c r="V1729" i="2" s="1"/>
  <c r="D1729" i="2"/>
  <c r="I1729" i="2" s="1"/>
  <c r="U1729" i="2" s="1"/>
  <c r="P1728" i="2"/>
  <c r="S1728" i="2" s="1"/>
  <c r="H1728" i="2"/>
  <c r="O1728" i="2" s="1"/>
  <c r="R1728" i="2" s="1"/>
  <c r="F1728" i="2"/>
  <c r="K1728" i="2" s="1"/>
  <c r="W1728" i="2" s="1"/>
  <c r="E1728" i="2"/>
  <c r="J1728" i="2" s="1"/>
  <c r="V1728" i="2" s="1"/>
  <c r="D1728" i="2"/>
  <c r="I1728" i="2" s="1"/>
  <c r="U1728" i="2" s="1"/>
  <c r="P1727" i="2"/>
  <c r="S1727" i="2" s="1"/>
  <c r="H1727" i="2"/>
  <c r="O1727" i="2" s="1"/>
  <c r="R1727" i="2" s="1"/>
  <c r="F1727" i="2"/>
  <c r="K1727" i="2" s="1"/>
  <c r="W1727" i="2" s="1"/>
  <c r="E1727" i="2"/>
  <c r="J1727" i="2" s="1"/>
  <c r="V1727" i="2" s="1"/>
  <c r="D1727" i="2"/>
  <c r="I1727" i="2" s="1"/>
  <c r="U1727" i="2" s="1"/>
  <c r="T1726" i="2"/>
  <c r="O1726" i="2"/>
  <c r="R1726" i="2" s="1"/>
  <c r="K1726" i="2"/>
  <c r="W1726" i="2" s="1"/>
  <c r="H1726" i="2"/>
  <c r="Q1726" i="2" s="1"/>
  <c r="F1726" i="2"/>
  <c r="E1726" i="2"/>
  <c r="J1726" i="2" s="1"/>
  <c r="V1726" i="2" s="1"/>
  <c r="D1726" i="2"/>
  <c r="I1726" i="2" s="1"/>
  <c r="U1726" i="2" s="1"/>
  <c r="T1725" i="2"/>
  <c r="O1725" i="2"/>
  <c r="R1725" i="2" s="1"/>
  <c r="K1725" i="2"/>
  <c r="W1725" i="2" s="1"/>
  <c r="H1725" i="2"/>
  <c r="Q1725" i="2" s="1"/>
  <c r="F1725" i="2"/>
  <c r="E1725" i="2"/>
  <c r="J1725" i="2" s="1"/>
  <c r="V1725" i="2" s="1"/>
  <c r="D1725" i="2"/>
  <c r="I1725" i="2" s="1"/>
  <c r="U1725" i="2" s="1"/>
  <c r="T1724" i="2"/>
  <c r="O1724" i="2"/>
  <c r="R1724" i="2" s="1"/>
  <c r="H1724" i="2"/>
  <c r="Q1724" i="2" s="1"/>
  <c r="F1724" i="2"/>
  <c r="K1724" i="2" s="1"/>
  <c r="W1724" i="2" s="1"/>
  <c r="E1724" i="2"/>
  <c r="D1724" i="2"/>
  <c r="I1724" i="2" s="1"/>
  <c r="U1724" i="2" s="1"/>
  <c r="P1723" i="2"/>
  <c r="S1723" i="2" s="1"/>
  <c r="H1723" i="2"/>
  <c r="Q1723" i="2" s="1"/>
  <c r="T1723" i="2" s="1"/>
  <c r="F1723" i="2"/>
  <c r="K1723" i="2" s="1"/>
  <c r="W1723" i="2" s="1"/>
  <c r="E1723" i="2"/>
  <c r="J1723" i="2" s="1"/>
  <c r="V1723" i="2" s="1"/>
  <c r="D1723" i="2"/>
  <c r="I1723" i="2" s="1"/>
  <c r="U1723" i="2" s="1"/>
  <c r="T1722" i="2"/>
  <c r="Q1722" i="2"/>
  <c r="P1722" i="2"/>
  <c r="S1722" i="2" s="1"/>
  <c r="H1722" i="2"/>
  <c r="O1722" i="2" s="1"/>
  <c r="R1722" i="2" s="1"/>
  <c r="F1722" i="2"/>
  <c r="K1722" i="2" s="1"/>
  <c r="W1722" i="2" s="1"/>
  <c r="E1722" i="2"/>
  <c r="J1722" i="2" s="1"/>
  <c r="V1722" i="2" s="1"/>
  <c r="D1722" i="2"/>
  <c r="I1722" i="2" s="1"/>
  <c r="U1722" i="2" s="1"/>
  <c r="T1721" i="2"/>
  <c r="Q1721" i="2"/>
  <c r="P1721" i="2"/>
  <c r="S1721" i="2" s="1"/>
  <c r="H1721" i="2"/>
  <c r="O1721" i="2" s="1"/>
  <c r="R1721" i="2" s="1"/>
  <c r="F1721" i="2"/>
  <c r="K1721" i="2" s="1"/>
  <c r="W1721" i="2" s="1"/>
  <c r="E1721" i="2"/>
  <c r="J1721" i="2" s="1"/>
  <c r="V1721" i="2" s="1"/>
  <c r="D1721" i="2"/>
  <c r="I1721" i="2" s="1"/>
  <c r="U1721" i="2" s="1"/>
  <c r="T1720" i="2"/>
  <c r="Q1720" i="2"/>
  <c r="P1720" i="2"/>
  <c r="S1720" i="2" s="1"/>
  <c r="H1720" i="2"/>
  <c r="O1720" i="2" s="1"/>
  <c r="R1720" i="2" s="1"/>
  <c r="F1720" i="2"/>
  <c r="K1720" i="2" s="1"/>
  <c r="W1720" i="2" s="1"/>
  <c r="E1720" i="2"/>
  <c r="J1720" i="2" s="1"/>
  <c r="V1720" i="2" s="1"/>
  <c r="D1720" i="2"/>
  <c r="I1720" i="2" s="1"/>
  <c r="U1720" i="2" s="1"/>
  <c r="T1719" i="2"/>
  <c r="Q1719" i="2"/>
  <c r="P1719" i="2"/>
  <c r="S1719" i="2" s="1"/>
  <c r="H1719" i="2"/>
  <c r="O1719" i="2" s="1"/>
  <c r="R1719" i="2" s="1"/>
  <c r="F1719" i="2"/>
  <c r="K1719" i="2" s="1"/>
  <c r="W1719" i="2" s="1"/>
  <c r="E1719" i="2"/>
  <c r="J1719" i="2" s="1"/>
  <c r="V1719" i="2" s="1"/>
  <c r="D1719" i="2"/>
  <c r="I1719" i="2" s="1"/>
  <c r="U1719" i="2" s="1"/>
  <c r="T1718" i="2"/>
  <c r="Q1718" i="2"/>
  <c r="P1718" i="2"/>
  <c r="S1718" i="2" s="1"/>
  <c r="H1718" i="2"/>
  <c r="O1718" i="2" s="1"/>
  <c r="R1718" i="2" s="1"/>
  <c r="F1718" i="2"/>
  <c r="K1718" i="2" s="1"/>
  <c r="W1718" i="2" s="1"/>
  <c r="E1718" i="2"/>
  <c r="J1718" i="2" s="1"/>
  <c r="V1718" i="2" s="1"/>
  <c r="D1718" i="2"/>
  <c r="I1718" i="2" s="1"/>
  <c r="U1718" i="2" s="1"/>
  <c r="T1717" i="2"/>
  <c r="Q1717" i="2"/>
  <c r="P1717" i="2"/>
  <c r="S1717" i="2" s="1"/>
  <c r="H1717" i="2"/>
  <c r="O1717" i="2" s="1"/>
  <c r="R1717" i="2" s="1"/>
  <c r="F1717" i="2"/>
  <c r="K1717" i="2" s="1"/>
  <c r="W1717" i="2" s="1"/>
  <c r="E1717" i="2"/>
  <c r="J1717" i="2" s="1"/>
  <c r="V1717" i="2" s="1"/>
  <c r="D1717" i="2"/>
  <c r="I1717" i="2" s="1"/>
  <c r="U1717" i="2" s="1"/>
  <c r="T1716" i="2"/>
  <c r="Q1716" i="2"/>
  <c r="P1716" i="2"/>
  <c r="S1716" i="2" s="1"/>
  <c r="H1716" i="2"/>
  <c r="O1716" i="2" s="1"/>
  <c r="R1716" i="2" s="1"/>
  <c r="F1716" i="2"/>
  <c r="K1716" i="2" s="1"/>
  <c r="W1716" i="2" s="1"/>
  <c r="E1716" i="2"/>
  <c r="J1716" i="2" s="1"/>
  <c r="V1716" i="2" s="1"/>
  <c r="D1716" i="2"/>
  <c r="I1716" i="2" s="1"/>
  <c r="U1716" i="2" s="1"/>
  <c r="T1715" i="2"/>
  <c r="Q1715" i="2"/>
  <c r="P1715" i="2"/>
  <c r="S1715" i="2" s="1"/>
  <c r="H1715" i="2"/>
  <c r="O1715" i="2" s="1"/>
  <c r="R1715" i="2" s="1"/>
  <c r="F1715" i="2"/>
  <c r="K1715" i="2" s="1"/>
  <c r="W1715" i="2" s="1"/>
  <c r="E1715" i="2"/>
  <c r="J1715" i="2" s="1"/>
  <c r="V1715" i="2" s="1"/>
  <c r="D1715" i="2"/>
  <c r="I1715" i="2" s="1"/>
  <c r="U1715" i="2" s="1"/>
  <c r="T1714" i="2"/>
  <c r="Q1714" i="2"/>
  <c r="P1714" i="2"/>
  <c r="S1714" i="2" s="1"/>
  <c r="H1714" i="2"/>
  <c r="O1714" i="2" s="1"/>
  <c r="R1714" i="2" s="1"/>
  <c r="F1714" i="2"/>
  <c r="K1714" i="2" s="1"/>
  <c r="W1714" i="2" s="1"/>
  <c r="E1714" i="2"/>
  <c r="J1714" i="2" s="1"/>
  <c r="V1714" i="2" s="1"/>
  <c r="D1714" i="2"/>
  <c r="I1714" i="2" s="1"/>
  <c r="U1714" i="2" s="1"/>
  <c r="T1713" i="2"/>
  <c r="Q1713" i="2"/>
  <c r="P1713" i="2"/>
  <c r="S1713" i="2" s="1"/>
  <c r="H1713" i="2"/>
  <c r="O1713" i="2" s="1"/>
  <c r="R1713" i="2" s="1"/>
  <c r="F1713" i="2"/>
  <c r="K1713" i="2" s="1"/>
  <c r="W1713" i="2" s="1"/>
  <c r="E1713" i="2"/>
  <c r="J1713" i="2" s="1"/>
  <c r="V1713" i="2" s="1"/>
  <c r="D1713" i="2"/>
  <c r="I1713" i="2" s="1"/>
  <c r="U1713" i="2" s="1"/>
  <c r="T1712" i="2"/>
  <c r="Q1712" i="2"/>
  <c r="P1712" i="2"/>
  <c r="S1712" i="2" s="1"/>
  <c r="H1712" i="2"/>
  <c r="O1712" i="2" s="1"/>
  <c r="R1712" i="2" s="1"/>
  <c r="F1712" i="2"/>
  <c r="K1712" i="2" s="1"/>
  <c r="W1712" i="2" s="1"/>
  <c r="E1712" i="2"/>
  <c r="J1712" i="2" s="1"/>
  <c r="V1712" i="2" s="1"/>
  <c r="D1712" i="2"/>
  <c r="I1712" i="2" s="1"/>
  <c r="U1712" i="2" s="1"/>
  <c r="T1711" i="2"/>
  <c r="Q1711" i="2"/>
  <c r="P1711" i="2"/>
  <c r="S1711" i="2" s="1"/>
  <c r="H1711" i="2"/>
  <c r="O1711" i="2" s="1"/>
  <c r="R1711" i="2" s="1"/>
  <c r="F1711" i="2"/>
  <c r="K1711" i="2" s="1"/>
  <c r="W1711" i="2" s="1"/>
  <c r="E1711" i="2"/>
  <c r="J1711" i="2" s="1"/>
  <c r="V1711" i="2" s="1"/>
  <c r="D1711" i="2"/>
  <c r="I1711" i="2" s="1"/>
  <c r="U1711" i="2" s="1"/>
  <c r="T1710" i="2"/>
  <c r="Q1710" i="2"/>
  <c r="P1710" i="2"/>
  <c r="S1710" i="2" s="1"/>
  <c r="J1710" i="2"/>
  <c r="V1710" i="2" s="1"/>
  <c r="H1710" i="2"/>
  <c r="O1710" i="2" s="1"/>
  <c r="R1710" i="2" s="1"/>
  <c r="F1710" i="2"/>
  <c r="K1710" i="2" s="1"/>
  <c r="W1710" i="2" s="1"/>
  <c r="E1710" i="2"/>
  <c r="D1710" i="2"/>
  <c r="I1710" i="2" s="1"/>
  <c r="U1710" i="2" s="1"/>
  <c r="T1709" i="2"/>
  <c r="Q1709" i="2"/>
  <c r="P1709" i="2"/>
  <c r="S1709" i="2" s="1"/>
  <c r="H1709" i="2"/>
  <c r="O1709" i="2" s="1"/>
  <c r="R1709" i="2" s="1"/>
  <c r="F1709" i="2"/>
  <c r="K1709" i="2" s="1"/>
  <c r="W1709" i="2" s="1"/>
  <c r="E1709" i="2"/>
  <c r="J1709" i="2" s="1"/>
  <c r="V1709" i="2" s="1"/>
  <c r="D1709" i="2"/>
  <c r="I1709" i="2" s="1"/>
  <c r="U1709" i="2" s="1"/>
  <c r="T1708" i="2"/>
  <c r="Q1708" i="2"/>
  <c r="P1708" i="2"/>
  <c r="S1708" i="2" s="1"/>
  <c r="H1708" i="2"/>
  <c r="O1708" i="2" s="1"/>
  <c r="R1708" i="2" s="1"/>
  <c r="F1708" i="2"/>
  <c r="K1708" i="2" s="1"/>
  <c r="W1708" i="2" s="1"/>
  <c r="E1708" i="2"/>
  <c r="J1708" i="2" s="1"/>
  <c r="V1708" i="2" s="1"/>
  <c r="D1708" i="2"/>
  <c r="I1708" i="2" s="1"/>
  <c r="U1708" i="2" s="1"/>
  <c r="T1707" i="2"/>
  <c r="Q1707" i="2"/>
  <c r="P1707" i="2"/>
  <c r="S1707" i="2" s="1"/>
  <c r="H1707" i="2"/>
  <c r="O1707" i="2" s="1"/>
  <c r="R1707" i="2" s="1"/>
  <c r="F1707" i="2"/>
  <c r="K1707" i="2" s="1"/>
  <c r="W1707" i="2" s="1"/>
  <c r="E1707" i="2"/>
  <c r="J1707" i="2" s="1"/>
  <c r="V1707" i="2" s="1"/>
  <c r="D1707" i="2"/>
  <c r="I1707" i="2" s="1"/>
  <c r="U1707" i="2" s="1"/>
  <c r="T1706" i="2"/>
  <c r="Q1706" i="2"/>
  <c r="P1706" i="2"/>
  <c r="S1706" i="2" s="1"/>
  <c r="H1706" i="2"/>
  <c r="O1706" i="2" s="1"/>
  <c r="R1706" i="2" s="1"/>
  <c r="F1706" i="2"/>
  <c r="K1706" i="2" s="1"/>
  <c r="W1706" i="2" s="1"/>
  <c r="E1706" i="2"/>
  <c r="J1706" i="2" s="1"/>
  <c r="V1706" i="2" s="1"/>
  <c r="D1706" i="2"/>
  <c r="I1706" i="2" s="1"/>
  <c r="U1706" i="2" s="1"/>
  <c r="T1705" i="2"/>
  <c r="Q1705" i="2"/>
  <c r="P1705" i="2"/>
  <c r="S1705" i="2" s="1"/>
  <c r="H1705" i="2"/>
  <c r="O1705" i="2" s="1"/>
  <c r="R1705" i="2" s="1"/>
  <c r="F1705" i="2"/>
  <c r="K1705" i="2" s="1"/>
  <c r="W1705" i="2" s="1"/>
  <c r="E1705" i="2"/>
  <c r="J1705" i="2" s="1"/>
  <c r="V1705" i="2" s="1"/>
  <c r="D1705" i="2"/>
  <c r="I1705" i="2" s="1"/>
  <c r="U1705" i="2" s="1"/>
  <c r="T1704" i="2"/>
  <c r="Q1704" i="2"/>
  <c r="P1704" i="2"/>
  <c r="S1704" i="2" s="1"/>
  <c r="H1704" i="2"/>
  <c r="O1704" i="2" s="1"/>
  <c r="R1704" i="2" s="1"/>
  <c r="F1704" i="2"/>
  <c r="K1704" i="2" s="1"/>
  <c r="W1704" i="2" s="1"/>
  <c r="E1704" i="2"/>
  <c r="J1704" i="2" s="1"/>
  <c r="V1704" i="2" s="1"/>
  <c r="D1704" i="2"/>
  <c r="I1704" i="2" s="1"/>
  <c r="U1704" i="2" s="1"/>
  <c r="T1703" i="2"/>
  <c r="Q1703" i="2"/>
  <c r="P1703" i="2"/>
  <c r="S1703" i="2" s="1"/>
  <c r="H1703" i="2"/>
  <c r="O1703" i="2" s="1"/>
  <c r="R1703" i="2" s="1"/>
  <c r="F1703" i="2"/>
  <c r="K1703" i="2" s="1"/>
  <c r="W1703" i="2" s="1"/>
  <c r="E1703" i="2"/>
  <c r="J1703" i="2" s="1"/>
  <c r="V1703" i="2" s="1"/>
  <c r="D1703" i="2"/>
  <c r="I1703" i="2" s="1"/>
  <c r="U1703" i="2" s="1"/>
  <c r="T1702" i="2"/>
  <c r="Q1702" i="2"/>
  <c r="P1702" i="2"/>
  <c r="S1702" i="2" s="1"/>
  <c r="H1702" i="2"/>
  <c r="O1702" i="2" s="1"/>
  <c r="R1702" i="2" s="1"/>
  <c r="F1702" i="2"/>
  <c r="K1702" i="2" s="1"/>
  <c r="W1702" i="2" s="1"/>
  <c r="E1702" i="2"/>
  <c r="J1702" i="2" s="1"/>
  <c r="V1702" i="2" s="1"/>
  <c r="D1702" i="2"/>
  <c r="I1702" i="2" s="1"/>
  <c r="U1702" i="2" s="1"/>
  <c r="T1701" i="2"/>
  <c r="Q1701" i="2"/>
  <c r="P1701" i="2"/>
  <c r="S1701" i="2" s="1"/>
  <c r="H1701" i="2"/>
  <c r="O1701" i="2" s="1"/>
  <c r="R1701" i="2" s="1"/>
  <c r="F1701" i="2"/>
  <c r="K1701" i="2" s="1"/>
  <c r="W1701" i="2" s="1"/>
  <c r="E1701" i="2"/>
  <c r="J1701" i="2" s="1"/>
  <c r="V1701" i="2" s="1"/>
  <c r="D1701" i="2"/>
  <c r="I1701" i="2" s="1"/>
  <c r="U1701" i="2" s="1"/>
  <c r="T1700" i="2"/>
  <c r="Q1700" i="2"/>
  <c r="P1700" i="2"/>
  <c r="S1700" i="2" s="1"/>
  <c r="H1700" i="2"/>
  <c r="O1700" i="2" s="1"/>
  <c r="R1700" i="2" s="1"/>
  <c r="F1700" i="2"/>
  <c r="K1700" i="2" s="1"/>
  <c r="W1700" i="2" s="1"/>
  <c r="E1700" i="2"/>
  <c r="J1700" i="2" s="1"/>
  <c r="V1700" i="2" s="1"/>
  <c r="D1700" i="2"/>
  <c r="I1700" i="2" s="1"/>
  <c r="U1700" i="2" s="1"/>
  <c r="T1699" i="2"/>
  <c r="Q1699" i="2"/>
  <c r="P1699" i="2"/>
  <c r="S1699" i="2" s="1"/>
  <c r="H1699" i="2"/>
  <c r="O1699" i="2" s="1"/>
  <c r="R1699" i="2" s="1"/>
  <c r="F1699" i="2"/>
  <c r="K1699" i="2" s="1"/>
  <c r="W1699" i="2" s="1"/>
  <c r="E1699" i="2"/>
  <c r="J1699" i="2" s="1"/>
  <c r="V1699" i="2" s="1"/>
  <c r="D1699" i="2"/>
  <c r="I1699" i="2" s="1"/>
  <c r="U1699" i="2" s="1"/>
  <c r="T1698" i="2"/>
  <c r="Q1698" i="2"/>
  <c r="P1698" i="2"/>
  <c r="S1698" i="2" s="1"/>
  <c r="H1698" i="2"/>
  <c r="O1698" i="2" s="1"/>
  <c r="R1698" i="2" s="1"/>
  <c r="F1698" i="2"/>
  <c r="K1698" i="2" s="1"/>
  <c r="W1698" i="2" s="1"/>
  <c r="E1698" i="2"/>
  <c r="J1698" i="2" s="1"/>
  <c r="V1698" i="2" s="1"/>
  <c r="D1698" i="2"/>
  <c r="I1698" i="2" s="1"/>
  <c r="U1698" i="2" s="1"/>
  <c r="T1697" i="2"/>
  <c r="Q1697" i="2"/>
  <c r="P1697" i="2"/>
  <c r="S1697" i="2" s="1"/>
  <c r="H1697" i="2"/>
  <c r="O1697" i="2" s="1"/>
  <c r="R1697" i="2" s="1"/>
  <c r="F1697" i="2"/>
  <c r="K1697" i="2" s="1"/>
  <c r="W1697" i="2" s="1"/>
  <c r="E1697" i="2"/>
  <c r="J1697" i="2" s="1"/>
  <c r="V1697" i="2" s="1"/>
  <c r="D1697" i="2"/>
  <c r="I1697" i="2" s="1"/>
  <c r="U1697" i="2" s="1"/>
  <c r="T1696" i="2"/>
  <c r="Q1696" i="2"/>
  <c r="P1696" i="2"/>
  <c r="S1696" i="2" s="1"/>
  <c r="H1696" i="2"/>
  <c r="O1696" i="2" s="1"/>
  <c r="R1696" i="2" s="1"/>
  <c r="F1696" i="2"/>
  <c r="K1696" i="2" s="1"/>
  <c r="W1696" i="2" s="1"/>
  <c r="E1696" i="2"/>
  <c r="J1696" i="2" s="1"/>
  <c r="V1696" i="2" s="1"/>
  <c r="D1696" i="2"/>
  <c r="I1696" i="2" s="1"/>
  <c r="U1696" i="2" s="1"/>
  <c r="T1695" i="2"/>
  <c r="Q1695" i="2"/>
  <c r="P1695" i="2"/>
  <c r="S1695" i="2" s="1"/>
  <c r="H1695" i="2"/>
  <c r="O1695" i="2" s="1"/>
  <c r="R1695" i="2" s="1"/>
  <c r="F1695" i="2"/>
  <c r="K1695" i="2" s="1"/>
  <c r="W1695" i="2" s="1"/>
  <c r="E1695" i="2"/>
  <c r="J1695" i="2" s="1"/>
  <c r="V1695" i="2" s="1"/>
  <c r="D1695" i="2"/>
  <c r="I1695" i="2" s="1"/>
  <c r="U1695" i="2" s="1"/>
  <c r="T1694" i="2"/>
  <c r="Q1694" i="2"/>
  <c r="P1694" i="2"/>
  <c r="S1694" i="2" s="1"/>
  <c r="H1694" i="2"/>
  <c r="O1694" i="2" s="1"/>
  <c r="R1694" i="2" s="1"/>
  <c r="F1694" i="2"/>
  <c r="K1694" i="2" s="1"/>
  <c r="W1694" i="2" s="1"/>
  <c r="E1694" i="2"/>
  <c r="J1694" i="2" s="1"/>
  <c r="V1694" i="2" s="1"/>
  <c r="D1694" i="2"/>
  <c r="I1694" i="2" s="1"/>
  <c r="U1694" i="2" s="1"/>
  <c r="T1693" i="2"/>
  <c r="Q1693" i="2"/>
  <c r="P1693" i="2"/>
  <c r="S1693" i="2" s="1"/>
  <c r="H1693" i="2"/>
  <c r="O1693" i="2" s="1"/>
  <c r="R1693" i="2" s="1"/>
  <c r="F1693" i="2"/>
  <c r="K1693" i="2" s="1"/>
  <c r="W1693" i="2" s="1"/>
  <c r="E1693" i="2"/>
  <c r="J1693" i="2" s="1"/>
  <c r="V1693" i="2" s="1"/>
  <c r="D1693" i="2"/>
  <c r="I1693" i="2" s="1"/>
  <c r="U1693" i="2" s="1"/>
  <c r="T1692" i="2"/>
  <c r="Q1692" i="2"/>
  <c r="P1692" i="2"/>
  <c r="S1692" i="2" s="1"/>
  <c r="H1692" i="2"/>
  <c r="O1692" i="2" s="1"/>
  <c r="R1692" i="2" s="1"/>
  <c r="F1692" i="2"/>
  <c r="K1692" i="2" s="1"/>
  <c r="W1692" i="2" s="1"/>
  <c r="E1692" i="2"/>
  <c r="J1692" i="2" s="1"/>
  <c r="V1692" i="2" s="1"/>
  <c r="D1692" i="2"/>
  <c r="I1692" i="2" s="1"/>
  <c r="U1692" i="2" s="1"/>
  <c r="T1691" i="2"/>
  <c r="Q1691" i="2"/>
  <c r="P1691" i="2"/>
  <c r="S1691" i="2" s="1"/>
  <c r="H1691" i="2"/>
  <c r="O1691" i="2" s="1"/>
  <c r="R1691" i="2" s="1"/>
  <c r="F1691" i="2"/>
  <c r="K1691" i="2" s="1"/>
  <c r="W1691" i="2" s="1"/>
  <c r="E1691" i="2"/>
  <c r="J1691" i="2" s="1"/>
  <c r="V1691" i="2" s="1"/>
  <c r="D1691" i="2"/>
  <c r="I1691" i="2" s="1"/>
  <c r="U1691" i="2" s="1"/>
  <c r="T1690" i="2"/>
  <c r="Q1690" i="2"/>
  <c r="P1690" i="2"/>
  <c r="S1690" i="2" s="1"/>
  <c r="H1690" i="2"/>
  <c r="O1690" i="2" s="1"/>
  <c r="R1690" i="2" s="1"/>
  <c r="F1690" i="2"/>
  <c r="K1690" i="2" s="1"/>
  <c r="W1690" i="2" s="1"/>
  <c r="E1690" i="2"/>
  <c r="J1690" i="2" s="1"/>
  <c r="V1690" i="2" s="1"/>
  <c r="D1690" i="2"/>
  <c r="I1690" i="2" s="1"/>
  <c r="U1690" i="2" s="1"/>
  <c r="T1689" i="2"/>
  <c r="Q1689" i="2"/>
  <c r="P1689" i="2"/>
  <c r="S1689" i="2" s="1"/>
  <c r="H1689" i="2"/>
  <c r="O1689" i="2" s="1"/>
  <c r="R1689" i="2" s="1"/>
  <c r="F1689" i="2"/>
  <c r="K1689" i="2" s="1"/>
  <c r="W1689" i="2" s="1"/>
  <c r="E1689" i="2"/>
  <c r="J1689" i="2" s="1"/>
  <c r="V1689" i="2" s="1"/>
  <c r="D1689" i="2"/>
  <c r="I1689" i="2" s="1"/>
  <c r="U1689" i="2" s="1"/>
  <c r="T1688" i="2"/>
  <c r="Q1688" i="2"/>
  <c r="P1688" i="2"/>
  <c r="S1688" i="2" s="1"/>
  <c r="H1688" i="2"/>
  <c r="O1688" i="2" s="1"/>
  <c r="R1688" i="2" s="1"/>
  <c r="F1688" i="2"/>
  <c r="K1688" i="2" s="1"/>
  <c r="W1688" i="2" s="1"/>
  <c r="E1688" i="2"/>
  <c r="J1688" i="2" s="1"/>
  <c r="V1688" i="2" s="1"/>
  <c r="D1688" i="2"/>
  <c r="I1688" i="2" s="1"/>
  <c r="U1688" i="2" s="1"/>
  <c r="T1687" i="2"/>
  <c r="Q1687" i="2"/>
  <c r="P1687" i="2"/>
  <c r="S1687" i="2" s="1"/>
  <c r="H1687" i="2"/>
  <c r="O1687" i="2" s="1"/>
  <c r="R1687" i="2" s="1"/>
  <c r="F1687" i="2"/>
  <c r="K1687" i="2" s="1"/>
  <c r="W1687" i="2" s="1"/>
  <c r="E1687" i="2"/>
  <c r="J1687" i="2" s="1"/>
  <c r="V1687" i="2" s="1"/>
  <c r="D1687" i="2"/>
  <c r="I1687" i="2" s="1"/>
  <c r="U1687" i="2" s="1"/>
  <c r="T1686" i="2"/>
  <c r="Q1686" i="2"/>
  <c r="P1686" i="2"/>
  <c r="S1686" i="2" s="1"/>
  <c r="H1686" i="2"/>
  <c r="O1686" i="2" s="1"/>
  <c r="R1686" i="2" s="1"/>
  <c r="F1686" i="2"/>
  <c r="K1686" i="2" s="1"/>
  <c r="W1686" i="2" s="1"/>
  <c r="E1686" i="2"/>
  <c r="J1686" i="2" s="1"/>
  <c r="V1686" i="2" s="1"/>
  <c r="D1686" i="2"/>
  <c r="I1686" i="2" s="1"/>
  <c r="U1686" i="2" s="1"/>
  <c r="H1716" i="1" l="1"/>
  <c r="P1716" i="1" s="1"/>
  <c r="L1716" i="1"/>
  <c r="N171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H1960" i="1"/>
  <c r="P1960" i="1" s="1"/>
  <c r="G1960" i="1"/>
  <c r="O1960" i="1" s="1"/>
  <c r="H2014" i="1"/>
  <c r="P2014" i="1" s="1"/>
  <c r="H2016" i="1"/>
  <c r="P2016" i="1" s="1"/>
  <c r="H2018" i="1"/>
  <c r="P2018" i="1" s="1"/>
  <c r="K2040" i="1"/>
  <c r="M2040" i="1" s="1"/>
  <c r="H2040" i="1"/>
  <c r="P2040" i="1" s="1"/>
  <c r="G2040" i="1"/>
  <c r="O2040" i="1" s="1"/>
  <c r="K2042" i="1"/>
  <c r="M2042" i="1" s="1"/>
  <c r="H2042" i="1"/>
  <c r="P2042" i="1" s="1"/>
  <c r="G2042" i="1"/>
  <c r="O2042" i="1" s="1"/>
  <c r="K2044" i="1"/>
  <c r="M2044" i="1" s="1"/>
  <c r="H2044" i="1"/>
  <c r="P2044" i="1" s="1"/>
  <c r="G2044" i="1"/>
  <c r="O2044" i="1" s="1"/>
  <c r="K2046" i="1"/>
  <c r="M2046" i="1" s="1"/>
  <c r="H2046" i="1"/>
  <c r="P2046" i="1" s="1"/>
  <c r="G2046" i="1"/>
  <c r="O2046" i="1" s="1"/>
  <c r="K2048" i="1"/>
  <c r="M2048" i="1" s="1"/>
  <c r="H2048" i="1"/>
  <c r="P2048" i="1" s="1"/>
  <c r="G2048" i="1"/>
  <c r="O2048" i="1" s="1"/>
  <c r="K2050" i="1"/>
  <c r="M2050" i="1" s="1"/>
  <c r="H2050" i="1"/>
  <c r="P2050" i="1" s="1"/>
  <c r="G2050" i="1"/>
  <c r="O2050" i="1" s="1"/>
  <c r="K2052" i="1"/>
  <c r="M2052" i="1" s="1"/>
  <c r="H2052" i="1"/>
  <c r="P2052" i="1" s="1"/>
  <c r="G2052" i="1"/>
  <c r="O2052" i="1" s="1"/>
  <c r="K2054" i="1"/>
  <c r="M2054" i="1" s="1"/>
  <c r="H2054" i="1"/>
  <c r="P2054" i="1" s="1"/>
  <c r="G2054" i="1"/>
  <c r="O2054" i="1" s="1"/>
  <c r="K2056" i="1"/>
  <c r="M2056" i="1" s="1"/>
  <c r="H2056" i="1"/>
  <c r="P2056" i="1" s="1"/>
  <c r="G2056" i="1"/>
  <c r="O2056" i="1" s="1"/>
  <c r="K2058" i="1"/>
  <c r="M2058" i="1" s="1"/>
  <c r="H2058" i="1"/>
  <c r="P2058" i="1" s="1"/>
  <c r="G2058" i="1"/>
  <c r="O2058" i="1" s="1"/>
  <c r="K2060" i="1"/>
  <c r="M2060" i="1" s="1"/>
  <c r="H2060" i="1"/>
  <c r="P2060" i="1" s="1"/>
  <c r="G2060" i="1"/>
  <c r="O2060" i="1" s="1"/>
  <c r="K2062" i="1"/>
  <c r="M2062" i="1" s="1"/>
  <c r="H2062" i="1"/>
  <c r="P2062" i="1" s="1"/>
  <c r="G2062" i="1"/>
  <c r="O2062" i="1" s="1"/>
  <c r="K2064" i="1"/>
  <c r="M2064" i="1" s="1"/>
  <c r="H2064" i="1"/>
  <c r="P2064" i="1" s="1"/>
  <c r="G2064" i="1"/>
  <c r="O2064" i="1" s="1"/>
  <c r="K2066" i="1"/>
  <c r="M2066" i="1" s="1"/>
  <c r="H2066" i="1"/>
  <c r="P2066" i="1" s="1"/>
  <c r="G2066" i="1"/>
  <c r="O2066" i="1" s="1"/>
  <c r="K2068" i="1"/>
  <c r="M2068" i="1" s="1"/>
  <c r="H2068" i="1"/>
  <c r="P2068" i="1" s="1"/>
  <c r="G2068" i="1"/>
  <c r="O2068" i="1" s="1"/>
  <c r="K2070" i="1"/>
  <c r="M2070" i="1" s="1"/>
  <c r="H2070" i="1"/>
  <c r="P2070" i="1" s="1"/>
  <c r="G2070" i="1"/>
  <c r="O2070" i="1" s="1"/>
  <c r="K2072" i="1"/>
  <c r="M2072" i="1" s="1"/>
  <c r="H2072" i="1"/>
  <c r="P2072" i="1" s="1"/>
  <c r="G2072" i="1"/>
  <c r="O2072" i="1" s="1"/>
  <c r="K2074" i="1"/>
  <c r="M2074" i="1" s="1"/>
  <c r="H2074" i="1"/>
  <c r="P2074" i="1" s="1"/>
  <c r="G2074" i="1"/>
  <c r="O2074" i="1" s="1"/>
  <c r="K2076" i="1"/>
  <c r="M2076" i="1" s="1"/>
  <c r="H2076" i="1"/>
  <c r="P2076" i="1" s="1"/>
  <c r="G2076" i="1"/>
  <c r="O2076" i="1" s="1"/>
  <c r="K2078" i="1"/>
  <c r="M2078" i="1" s="1"/>
  <c r="H2078" i="1"/>
  <c r="P2078" i="1" s="1"/>
  <c r="G2078" i="1"/>
  <c r="O2078" i="1" s="1"/>
  <c r="K2080" i="1"/>
  <c r="M2080" i="1" s="1"/>
  <c r="H2080" i="1"/>
  <c r="P2080" i="1" s="1"/>
  <c r="G2080" i="1"/>
  <c r="O2080" i="1" s="1"/>
  <c r="K2082" i="1"/>
  <c r="M2082" i="1" s="1"/>
  <c r="H2082" i="1"/>
  <c r="P2082" i="1" s="1"/>
  <c r="G2082" i="1"/>
  <c r="O2082" i="1" s="1"/>
  <c r="K2084" i="1"/>
  <c r="M2084" i="1" s="1"/>
  <c r="H2084" i="1"/>
  <c r="P2084" i="1" s="1"/>
  <c r="G2084" i="1"/>
  <c r="O2084" i="1" s="1"/>
  <c r="K2086" i="1"/>
  <c r="M2086" i="1" s="1"/>
  <c r="H2086" i="1"/>
  <c r="P2086" i="1" s="1"/>
  <c r="G2086" i="1"/>
  <c r="O2086" i="1" s="1"/>
  <c r="K2088" i="1"/>
  <c r="M2088" i="1" s="1"/>
  <c r="H2088" i="1"/>
  <c r="P2088" i="1" s="1"/>
  <c r="G2088" i="1"/>
  <c r="O2088" i="1" s="1"/>
  <c r="L2091" i="1"/>
  <c r="N2091" i="1" s="1"/>
  <c r="K2091" i="1"/>
  <c r="M2091" i="1" s="1"/>
  <c r="H2091" i="1"/>
  <c r="P2091" i="1" s="1"/>
  <c r="K2020" i="1"/>
  <c r="M2020" i="1" s="1"/>
  <c r="H2020" i="1"/>
  <c r="P2020" i="1" s="1"/>
  <c r="K2021" i="1"/>
  <c r="M2021" i="1" s="1"/>
  <c r="H2021" i="1"/>
  <c r="P2021" i="1" s="1"/>
  <c r="K2022" i="1"/>
  <c r="M2022" i="1" s="1"/>
  <c r="H2022" i="1"/>
  <c r="P2022" i="1" s="1"/>
  <c r="K2023" i="1"/>
  <c r="M2023" i="1" s="1"/>
  <c r="H2023" i="1"/>
  <c r="P2023" i="1" s="1"/>
  <c r="K2024" i="1"/>
  <c r="M2024" i="1" s="1"/>
  <c r="H2024" i="1"/>
  <c r="P2024" i="1" s="1"/>
  <c r="K2025" i="1"/>
  <c r="M2025" i="1" s="1"/>
  <c r="H2025" i="1"/>
  <c r="P2025" i="1" s="1"/>
  <c r="K2026" i="1"/>
  <c r="M2026" i="1" s="1"/>
  <c r="H2026" i="1"/>
  <c r="P2026" i="1" s="1"/>
  <c r="K2027" i="1"/>
  <c r="M2027" i="1" s="1"/>
  <c r="H2027" i="1"/>
  <c r="P2027" i="1" s="1"/>
  <c r="K2028" i="1"/>
  <c r="M2028" i="1" s="1"/>
  <c r="H2028" i="1"/>
  <c r="P2028" i="1" s="1"/>
  <c r="K2029" i="1"/>
  <c r="M2029" i="1" s="1"/>
  <c r="H2029" i="1"/>
  <c r="P2029" i="1" s="1"/>
  <c r="K2030" i="1"/>
  <c r="M2030" i="1" s="1"/>
  <c r="H2030" i="1"/>
  <c r="P2030" i="1" s="1"/>
  <c r="K2031" i="1"/>
  <c r="M2031" i="1" s="1"/>
  <c r="H2031" i="1"/>
  <c r="P2031" i="1" s="1"/>
  <c r="K2032" i="1"/>
  <c r="M2032" i="1" s="1"/>
  <c r="H2032" i="1"/>
  <c r="P2032" i="1" s="1"/>
  <c r="K2033" i="1"/>
  <c r="M2033" i="1" s="1"/>
  <c r="H2033" i="1"/>
  <c r="P2033" i="1" s="1"/>
  <c r="K2034" i="1"/>
  <c r="M2034" i="1" s="1"/>
  <c r="H2034" i="1"/>
  <c r="P2034" i="1" s="1"/>
  <c r="K2035" i="1"/>
  <c r="M2035" i="1" s="1"/>
  <c r="H2035" i="1"/>
  <c r="P2035" i="1" s="1"/>
  <c r="K2036" i="1"/>
  <c r="M2036" i="1" s="1"/>
  <c r="H2036" i="1"/>
  <c r="P2036" i="1" s="1"/>
  <c r="K2037" i="1"/>
  <c r="M2037" i="1" s="1"/>
  <c r="H2037" i="1"/>
  <c r="P2037" i="1" s="1"/>
  <c r="K2038" i="1"/>
  <c r="M2038" i="1" s="1"/>
  <c r="H2038" i="1"/>
  <c r="P2038" i="1" s="1"/>
  <c r="K2039" i="1"/>
  <c r="M2039" i="1" s="1"/>
  <c r="H2039" i="1"/>
  <c r="P2039" i="1" s="1"/>
  <c r="G2039" i="1"/>
  <c r="O2039" i="1" s="1"/>
  <c r="K2041" i="1"/>
  <c r="M2041" i="1" s="1"/>
  <c r="H2041" i="1"/>
  <c r="P2041" i="1" s="1"/>
  <c r="G2041" i="1"/>
  <c r="O2041" i="1" s="1"/>
  <c r="K2043" i="1"/>
  <c r="M2043" i="1" s="1"/>
  <c r="H2043" i="1"/>
  <c r="P2043" i="1" s="1"/>
  <c r="G2043" i="1"/>
  <c r="O2043" i="1" s="1"/>
  <c r="K2045" i="1"/>
  <c r="M2045" i="1" s="1"/>
  <c r="H2045" i="1"/>
  <c r="P2045" i="1" s="1"/>
  <c r="G2045" i="1"/>
  <c r="O2045" i="1" s="1"/>
  <c r="K2047" i="1"/>
  <c r="M2047" i="1" s="1"/>
  <c r="H2047" i="1"/>
  <c r="P2047" i="1" s="1"/>
  <c r="G2047" i="1"/>
  <c r="O2047" i="1" s="1"/>
  <c r="K2049" i="1"/>
  <c r="M2049" i="1" s="1"/>
  <c r="H2049" i="1"/>
  <c r="P2049" i="1" s="1"/>
  <c r="G2049" i="1"/>
  <c r="O2049" i="1" s="1"/>
  <c r="K2051" i="1"/>
  <c r="M2051" i="1" s="1"/>
  <c r="H2051" i="1"/>
  <c r="P2051" i="1" s="1"/>
  <c r="G2051" i="1"/>
  <c r="O2051" i="1" s="1"/>
  <c r="K2053" i="1"/>
  <c r="M2053" i="1" s="1"/>
  <c r="H2053" i="1"/>
  <c r="P2053" i="1" s="1"/>
  <c r="G2053" i="1"/>
  <c r="O2053" i="1" s="1"/>
  <c r="K2055" i="1"/>
  <c r="M2055" i="1" s="1"/>
  <c r="H2055" i="1"/>
  <c r="P2055" i="1" s="1"/>
  <c r="G2055" i="1"/>
  <c r="O2055" i="1" s="1"/>
  <c r="K2057" i="1"/>
  <c r="M2057" i="1" s="1"/>
  <c r="H2057" i="1"/>
  <c r="P2057" i="1" s="1"/>
  <c r="G2057" i="1"/>
  <c r="O2057" i="1" s="1"/>
  <c r="K2059" i="1"/>
  <c r="M2059" i="1" s="1"/>
  <c r="H2059" i="1"/>
  <c r="P2059" i="1" s="1"/>
  <c r="G2059" i="1"/>
  <c r="O2059" i="1" s="1"/>
  <c r="K2061" i="1"/>
  <c r="M2061" i="1" s="1"/>
  <c r="H2061" i="1"/>
  <c r="P2061" i="1" s="1"/>
  <c r="G2061" i="1"/>
  <c r="O2061" i="1" s="1"/>
  <c r="K2063" i="1"/>
  <c r="M2063" i="1" s="1"/>
  <c r="H2063" i="1"/>
  <c r="P2063" i="1" s="1"/>
  <c r="G2063" i="1"/>
  <c r="O2063" i="1" s="1"/>
  <c r="K2065" i="1"/>
  <c r="M2065" i="1" s="1"/>
  <c r="H2065" i="1"/>
  <c r="P2065" i="1" s="1"/>
  <c r="G2065" i="1"/>
  <c r="O2065" i="1" s="1"/>
  <c r="K2067" i="1"/>
  <c r="M2067" i="1" s="1"/>
  <c r="H2067" i="1"/>
  <c r="P2067" i="1" s="1"/>
  <c r="G2067" i="1"/>
  <c r="O2067" i="1" s="1"/>
  <c r="K2069" i="1"/>
  <c r="M2069" i="1" s="1"/>
  <c r="H2069" i="1"/>
  <c r="P2069" i="1" s="1"/>
  <c r="G2069" i="1"/>
  <c r="O2069" i="1" s="1"/>
  <c r="K2071" i="1"/>
  <c r="M2071" i="1" s="1"/>
  <c r="H2071" i="1"/>
  <c r="P2071" i="1" s="1"/>
  <c r="G2071" i="1"/>
  <c r="O2071" i="1" s="1"/>
  <c r="K2073" i="1"/>
  <c r="M2073" i="1" s="1"/>
  <c r="H2073" i="1"/>
  <c r="P2073" i="1" s="1"/>
  <c r="G2073" i="1"/>
  <c r="O2073" i="1" s="1"/>
  <c r="K2075" i="1"/>
  <c r="M2075" i="1" s="1"/>
  <c r="H2075" i="1"/>
  <c r="P2075" i="1" s="1"/>
  <c r="G2075" i="1"/>
  <c r="O2075" i="1" s="1"/>
  <c r="K2077" i="1"/>
  <c r="M2077" i="1" s="1"/>
  <c r="H2077" i="1"/>
  <c r="P2077" i="1" s="1"/>
  <c r="G2077" i="1"/>
  <c r="O2077" i="1" s="1"/>
  <c r="K2079" i="1"/>
  <c r="M2079" i="1" s="1"/>
  <c r="H2079" i="1"/>
  <c r="P2079" i="1" s="1"/>
  <c r="G2079" i="1"/>
  <c r="O2079" i="1" s="1"/>
  <c r="K2081" i="1"/>
  <c r="M2081" i="1" s="1"/>
  <c r="H2081" i="1"/>
  <c r="P2081" i="1" s="1"/>
  <c r="G2081" i="1"/>
  <c r="O2081" i="1" s="1"/>
  <c r="K2083" i="1"/>
  <c r="M2083" i="1" s="1"/>
  <c r="H2083" i="1"/>
  <c r="P2083" i="1" s="1"/>
  <c r="G2083" i="1"/>
  <c r="O2083" i="1" s="1"/>
  <c r="K2085" i="1"/>
  <c r="M2085" i="1" s="1"/>
  <c r="H2085" i="1"/>
  <c r="P2085" i="1" s="1"/>
  <c r="G2085" i="1"/>
  <c r="O2085" i="1" s="1"/>
  <c r="K2087" i="1"/>
  <c r="M2087" i="1" s="1"/>
  <c r="H2087" i="1"/>
  <c r="P2087" i="1" s="1"/>
  <c r="G2087" i="1"/>
  <c r="O2087" i="1" s="1"/>
  <c r="L2089" i="1"/>
  <c r="N2089" i="1" s="1"/>
  <c r="K2089" i="1"/>
  <c r="M2089" i="1" s="1"/>
  <c r="H2089" i="1"/>
  <c r="P2089" i="1" s="1"/>
  <c r="G2089" i="1"/>
  <c r="O2089" i="1" s="1"/>
  <c r="G2091" i="1"/>
  <c r="O2091" i="1" s="1"/>
  <c r="H2116" i="1"/>
  <c r="P2116" i="1" s="1"/>
  <c r="H2118" i="1"/>
  <c r="P2118" i="1" s="1"/>
  <c r="H2120" i="1"/>
  <c r="P2120" i="1" s="1"/>
  <c r="H2122" i="1"/>
  <c r="P2122" i="1" s="1"/>
  <c r="H2124" i="1"/>
  <c r="P2124" i="1" s="1"/>
  <c r="H2126" i="1"/>
  <c r="P2126" i="1" s="1"/>
  <c r="G2128" i="1"/>
  <c r="O2128" i="1" s="1"/>
  <c r="L2128" i="1"/>
  <c r="N2128" i="1" s="1"/>
  <c r="G2129" i="1"/>
  <c r="O2129" i="1" s="1"/>
  <c r="L2129" i="1"/>
  <c r="N2129" i="1" s="1"/>
  <c r="G2130" i="1"/>
  <c r="O2130" i="1" s="1"/>
  <c r="L2130" i="1"/>
  <c r="N2130" i="1" s="1"/>
  <c r="G2131" i="1"/>
  <c r="O2131" i="1" s="1"/>
  <c r="L2131" i="1"/>
  <c r="N2131" i="1" s="1"/>
  <c r="G2132" i="1"/>
  <c r="O2132" i="1" s="1"/>
  <c r="L2132" i="1"/>
  <c r="N2132" i="1" s="1"/>
  <c r="G2133" i="1"/>
  <c r="O2133" i="1" s="1"/>
  <c r="K2134" i="1"/>
  <c r="M2134" i="1" s="1"/>
  <c r="H2134" i="1"/>
  <c r="P2134" i="1" s="1"/>
  <c r="G2135" i="1"/>
  <c r="O2135" i="1" s="1"/>
  <c r="K2136" i="1"/>
  <c r="M2136" i="1" s="1"/>
  <c r="H2136" i="1"/>
  <c r="P2136" i="1" s="1"/>
  <c r="G2137" i="1"/>
  <c r="O2137" i="1" s="1"/>
  <c r="K2138" i="1"/>
  <c r="M2138" i="1" s="1"/>
  <c r="H2138" i="1"/>
  <c r="P2138" i="1" s="1"/>
  <c r="G2139" i="1"/>
  <c r="O2139" i="1" s="1"/>
  <c r="K2140" i="1"/>
  <c r="M2140" i="1" s="1"/>
  <c r="H2140" i="1"/>
  <c r="P2140" i="1" s="1"/>
  <c r="G2141" i="1"/>
  <c r="O2141" i="1" s="1"/>
  <c r="K2142" i="1"/>
  <c r="M2142" i="1" s="1"/>
  <c r="H2142" i="1"/>
  <c r="P2142" i="1" s="1"/>
  <c r="G2143" i="1"/>
  <c r="O2143" i="1" s="1"/>
  <c r="K2144" i="1"/>
  <c r="M2144" i="1" s="1"/>
  <c r="H2144" i="1"/>
  <c r="P2144" i="1" s="1"/>
  <c r="G2145" i="1"/>
  <c r="O2145" i="1" s="1"/>
  <c r="K2146" i="1"/>
  <c r="M2146" i="1" s="1"/>
  <c r="H2146" i="1"/>
  <c r="P2146" i="1" s="1"/>
  <c r="G2147" i="1"/>
  <c r="O2147" i="1" s="1"/>
  <c r="K2148" i="1"/>
  <c r="M2148" i="1" s="1"/>
  <c r="H2148" i="1"/>
  <c r="P2148" i="1" s="1"/>
  <c r="L2116" i="1"/>
  <c r="N2116" i="1" s="1"/>
  <c r="L2118" i="1"/>
  <c r="N2118" i="1" s="1"/>
  <c r="L2120" i="1"/>
  <c r="N2120" i="1" s="1"/>
  <c r="L2122" i="1"/>
  <c r="N2122" i="1" s="1"/>
  <c r="L2124" i="1"/>
  <c r="N2124" i="1" s="1"/>
  <c r="L2126" i="1"/>
  <c r="N2126" i="1" s="1"/>
  <c r="L2134" i="1"/>
  <c r="N2134" i="1" s="1"/>
  <c r="L2136" i="1"/>
  <c r="N2136" i="1" s="1"/>
  <c r="L2138" i="1"/>
  <c r="N2138" i="1" s="1"/>
  <c r="L2140" i="1"/>
  <c r="N2140" i="1" s="1"/>
  <c r="L2142" i="1"/>
  <c r="N2142" i="1" s="1"/>
  <c r="L2144" i="1"/>
  <c r="N2144" i="1" s="1"/>
  <c r="L2146" i="1"/>
  <c r="N2146" i="1" s="1"/>
  <c r="L2148" i="1"/>
  <c r="N2148" i="1" s="1"/>
  <c r="K2133" i="1"/>
  <c r="M2133" i="1" s="1"/>
  <c r="H2133" i="1"/>
  <c r="P2133" i="1" s="1"/>
  <c r="K2135" i="1"/>
  <c r="M2135" i="1" s="1"/>
  <c r="H2135" i="1"/>
  <c r="P2135" i="1" s="1"/>
  <c r="K2137" i="1"/>
  <c r="M2137" i="1" s="1"/>
  <c r="H2137" i="1"/>
  <c r="P2137" i="1" s="1"/>
  <c r="K2139" i="1"/>
  <c r="M2139" i="1" s="1"/>
  <c r="H2139" i="1"/>
  <c r="P2139" i="1" s="1"/>
  <c r="K2141" i="1"/>
  <c r="M2141" i="1" s="1"/>
  <c r="H2141" i="1"/>
  <c r="P2141" i="1" s="1"/>
  <c r="K2143" i="1"/>
  <c r="M2143" i="1" s="1"/>
  <c r="H2143" i="1"/>
  <c r="P2143" i="1" s="1"/>
  <c r="K2145" i="1"/>
  <c r="M2145" i="1" s="1"/>
  <c r="H2145" i="1"/>
  <c r="P2145" i="1" s="1"/>
  <c r="K2147" i="1"/>
  <c r="M2147" i="1" s="1"/>
  <c r="H2147" i="1"/>
  <c r="P2147" i="1" s="1"/>
  <c r="H2150" i="1"/>
  <c r="P2150" i="1" s="1"/>
  <c r="H2152" i="1"/>
  <c r="P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P1724" i="2"/>
  <c r="S1724" i="2" s="1"/>
  <c r="O1822" i="2"/>
  <c r="R1822" i="2" s="1"/>
  <c r="Q1822" i="2"/>
  <c r="T1822" i="2" s="1"/>
  <c r="I1826" i="2"/>
  <c r="U1826" i="2" s="1"/>
  <c r="P1725" i="2"/>
  <c r="S1725" i="2" s="1"/>
  <c r="O1818" i="2"/>
  <c r="R1818" i="2" s="1"/>
  <c r="Q1818" i="2"/>
  <c r="T1818" i="2" s="1"/>
  <c r="I1822" i="2"/>
  <c r="U1822" i="2" s="1"/>
  <c r="P1822" i="2"/>
  <c r="S1822" i="2" s="1"/>
  <c r="J1826" i="2"/>
  <c r="V1826" i="2" s="1"/>
  <c r="Q1826" i="2"/>
  <c r="T1826" i="2" s="1"/>
  <c r="O1826" i="2"/>
  <c r="R1826" i="2" s="1"/>
  <c r="O1723" i="2"/>
  <c r="R1723" i="2" s="1"/>
  <c r="J1724" i="2"/>
  <c r="V1724" i="2" s="1"/>
  <c r="P1726" i="2"/>
  <c r="S1726" i="2" s="1"/>
  <c r="O1814" i="2"/>
  <c r="R1814" i="2" s="1"/>
  <c r="Q1814" i="2"/>
  <c r="T1814" i="2" s="1"/>
  <c r="I1818" i="2"/>
  <c r="U1818" i="2" s="1"/>
  <c r="P1818" i="2"/>
  <c r="S1818" i="2" s="1"/>
  <c r="J1822" i="2"/>
  <c r="V1822" i="2" s="1"/>
  <c r="Q1875" i="2"/>
  <c r="T1875" i="2" s="1"/>
  <c r="P1875" i="2"/>
  <c r="S1875" i="2" s="1"/>
  <c r="O1875" i="2"/>
  <c r="R1875" i="2" s="1"/>
  <c r="Q1879" i="2"/>
  <c r="T1879" i="2" s="1"/>
  <c r="P1879" i="2"/>
  <c r="S1879" i="2" s="1"/>
  <c r="O1879" i="2"/>
  <c r="R1879" i="2" s="1"/>
  <c r="Q1883" i="2"/>
  <c r="T1883" i="2" s="1"/>
  <c r="P1883" i="2"/>
  <c r="S1883" i="2" s="1"/>
  <c r="O1883" i="2"/>
  <c r="R1883" i="2" s="1"/>
  <c r="Q1887" i="2"/>
  <c r="T1887" i="2" s="1"/>
  <c r="P1887" i="2"/>
  <c r="S1887" i="2" s="1"/>
  <c r="O1887" i="2"/>
  <c r="R1887" i="2" s="1"/>
  <c r="Q1891" i="2"/>
  <c r="T1891" i="2" s="1"/>
  <c r="P1891" i="2"/>
  <c r="S1891" i="2" s="1"/>
  <c r="O1891" i="2"/>
  <c r="R1891" i="2" s="1"/>
  <c r="Q1727" i="2"/>
  <c r="T1727" i="2" s="1"/>
  <c r="Q1728" i="2"/>
  <c r="T1728" i="2" s="1"/>
  <c r="Q1729" i="2"/>
  <c r="T1729" i="2" s="1"/>
  <c r="Q1730" i="2"/>
  <c r="T1730" i="2" s="1"/>
  <c r="Q1731" i="2"/>
  <c r="T1731" i="2" s="1"/>
  <c r="Q1732" i="2"/>
  <c r="T1732" i="2" s="1"/>
  <c r="Q1733" i="2"/>
  <c r="T1733" i="2" s="1"/>
  <c r="Q1734" i="2"/>
  <c r="T1734" i="2" s="1"/>
  <c r="Q1735" i="2"/>
  <c r="T1735" i="2" s="1"/>
  <c r="Q1736" i="2"/>
  <c r="T1736" i="2" s="1"/>
  <c r="Q1737" i="2"/>
  <c r="T1737" i="2" s="1"/>
  <c r="Q1738" i="2"/>
  <c r="T1738" i="2" s="1"/>
  <c r="Q1739" i="2"/>
  <c r="T1739" i="2" s="1"/>
  <c r="Q1740" i="2"/>
  <c r="T1740" i="2" s="1"/>
  <c r="Q1741" i="2"/>
  <c r="T1741" i="2" s="1"/>
  <c r="Q1742" i="2"/>
  <c r="T1742" i="2" s="1"/>
  <c r="Q1743" i="2"/>
  <c r="T1743" i="2" s="1"/>
  <c r="Q1744" i="2"/>
  <c r="T1744" i="2" s="1"/>
  <c r="Q1745" i="2"/>
  <c r="T1745" i="2" s="1"/>
  <c r="Q1746" i="2"/>
  <c r="T1746" i="2" s="1"/>
  <c r="Q1747" i="2"/>
  <c r="T1747" i="2" s="1"/>
  <c r="Q1748" i="2"/>
  <c r="T1748" i="2" s="1"/>
  <c r="Q1749" i="2"/>
  <c r="T1749" i="2" s="1"/>
  <c r="Q1750" i="2"/>
  <c r="T1750" i="2" s="1"/>
  <c r="Q1751" i="2"/>
  <c r="T1751" i="2" s="1"/>
  <c r="Q1752" i="2"/>
  <c r="T1752" i="2" s="1"/>
  <c r="Q1753" i="2"/>
  <c r="T1753" i="2" s="1"/>
  <c r="Q1754" i="2"/>
  <c r="T1754" i="2" s="1"/>
  <c r="Q1755" i="2"/>
  <c r="T1755" i="2" s="1"/>
  <c r="Q1756" i="2"/>
  <c r="T1756" i="2" s="1"/>
  <c r="Q1757" i="2"/>
  <c r="T1757" i="2" s="1"/>
  <c r="Q1758" i="2"/>
  <c r="T1758" i="2" s="1"/>
  <c r="Q1759" i="2"/>
  <c r="T1759" i="2" s="1"/>
  <c r="Q1760" i="2"/>
  <c r="T1760" i="2" s="1"/>
  <c r="Q1761" i="2"/>
  <c r="T1761" i="2" s="1"/>
  <c r="Q1762" i="2"/>
  <c r="T1762" i="2" s="1"/>
  <c r="Q1763" i="2"/>
  <c r="T1763" i="2" s="1"/>
  <c r="Q1764" i="2"/>
  <c r="T1764" i="2" s="1"/>
  <c r="Q1765" i="2"/>
  <c r="T1765" i="2" s="1"/>
  <c r="Q1766" i="2"/>
  <c r="T1766" i="2" s="1"/>
  <c r="Q1767" i="2"/>
  <c r="T1767" i="2" s="1"/>
  <c r="Q1768" i="2"/>
  <c r="T1768" i="2" s="1"/>
  <c r="Q1769" i="2"/>
  <c r="T1769" i="2" s="1"/>
  <c r="Q1770" i="2"/>
  <c r="T1770" i="2" s="1"/>
  <c r="Q1771" i="2"/>
  <c r="T1771" i="2" s="1"/>
  <c r="Q1772" i="2"/>
  <c r="T1772" i="2" s="1"/>
  <c r="Q1773" i="2"/>
  <c r="T1773" i="2" s="1"/>
  <c r="Q1774" i="2"/>
  <c r="T1774" i="2" s="1"/>
  <c r="Q1775" i="2"/>
  <c r="T1775" i="2" s="1"/>
  <c r="Q1776" i="2"/>
  <c r="T1776" i="2" s="1"/>
  <c r="Q1777" i="2"/>
  <c r="T1777" i="2" s="1"/>
  <c r="Q1778" i="2"/>
  <c r="T1778" i="2" s="1"/>
  <c r="Q1779" i="2"/>
  <c r="T1779" i="2" s="1"/>
  <c r="Q1780" i="2"/>
  <c r="T1780" i="2" s="1"/>
  <c r="Q1781" i="2"/>
  <c r="T1781" i="2" s="1"/>
  <c r="Q1782" i="2"/>
  <c r="T1782" i="2" s="1"/>
  <c r="Q1783" i="2"/>
  <c r="T1783" i="2" s="1"/>
  <c r="Q1784" i="2"/>
  <c r="T1784" i="2" s="1"/>
  <c r="Q1785" i="2"/>
  <c r="T1785" i="2" s="1"/>
  <c r="Q1786" i="2"/>
  <c r="T1786" i="2" s="1"/>
  <c r="Q1787" i="2"/>
  <c r="T1787" i="2" s="1"/>
  <c r="Q1788" i="2"/>
  <c r="T1788" i="2" s="1"/>
  <c r="Q1789" i="2"/>
  <c r="T1789" i="2" s="1"/>
  <c r="Q1790" i="2"/>
  <c r="T1790" i="2" s="1"/>
  <c r="Q1791" i="2"/>
  <c r="T1791" i="2" s="1"/>
  <c r="Q1792" i="2"/>
  <c r="T1792" i="2" s="1"/>
  <c r="Q1793" i="2"/>
  <c r="T1793" i="2" s="1"/>
  <c r="Q1794" i="2"/>
  <c r="T1794" i="2" s="1"/>
  <c r="Q1795" i="2"/>
  <c r="T1795" i="2" s="1"/>
  <c r="Q1796" i="2"/>
  <c r="T1796" i="2" s="1"/>
  <c r="Q1797" i="2"/>
  <c r="T1797" i="2" s="1"/>
  <c r="Q1798" i="2"/>
  <c r="T1798" i="2" s="1"/>
  <c r="Q1799" i="2"/>
  <c r="T1799" i="2" s="1"/>
  <c r="Q1800" i="2"/>
  <c r="T1800" i="2" s="1"/>
  <c r="Q1801" i="2"/>
  <c r="T1801" i="2" s="1"/>
  <c r="Q1802" i="2"/>
  <c r="T1802" i="2" s="1"/>
  <c r="Q1803" i="2"/>
  <c r="T1803" i="2" s="1"/>
  <c r="Q1804" i="2"/>
  <c r="T1804" i="2" s="1"/>
  <c r="Q1805" i="2"/>
  <c r="T1805" i="2" s="1"/>
  <c r="Q1806" i="2"/>
  <c r="T1806" i="2" s="1"/>
  <c r="Q1807" i="2"/>
  <c r="T1807" i="2" s="1"/>
  <c r="Q1808" i="2"/>
  <c r="T1808" i="2" s="1"/>
  <c r="Q1809" i="2"/>
  <c r="T1809" i="2" s="1"/>
  <c r="Q1810" i="2"/>
  <c r="T1810" i="2" s="1"/>
  <c r="K1812" i="2"/>
  <c r="W1812" i="2" s="1"/>
  <c r="O1812" i="2"/>
  <c r="R1812" i="2" s="1"/>
  <c r="K1816" i="2"/>
  <c r="W1816" i="2" s="1"/>
  <c r="O1816" i="2"/>
  <c r="R1816" i="2" s="1"/>
  <c r="K1820" i="2"/>
  <c r="W1820" i="2" s="1"/>
  <c r="O1820" i="2"/>
  <c r="R1820" i="2" s="1"/>
  <c r="K1824" i="2"/>
  <c r="W1824" i="2" s="1"/>
  <c r="O1824" i="2"/>
  <c r="R1824" i="2" s="1"/>
  <c r="J1827" i="2"/>
  <c r="V1827" i="2" s="1"/>
  <c r="O1827" i="2"/>
  <c r="R1827" i="2" s="1"/>
  <c r="J1829" i="2"/>
  <c r="V1829" i="2" s="1"/>
  <c r="O1829" i="2"/>
  <c r="R1829" i="2" s="1"/>
  <c r="J1831" i="2"/>
  <c r="V1831" i="2" s="1"/>
  <c r="O1831" i="2"/>
  <c r="R1831" i="2" s="1"/>
  <c r="J1833" i="2"/>
  <c r="V1833" i="2" s="1"/>
  <c r="O1833" i="2"/>
  <c r="R1833" i="2" s="1"/>
  <c r="J1835" i="2"/>
  <c r="V1835" i="2" s="1"/>
  <c r="O1835" i="2"/>
  <c r="R1835" i="2" s="1"/>
  <c r="J1837" i="2"/>
  <c r="V1837" i="2" s="1"/>
  <c r="O1837" i="2"/>
  <c r="R1837" i="2" s="1"/>
  <c r="J1839" i="2"/>
  <c r="V1839" i="2" s="1"/>
  <c r="O1839" i="2"/>
  <c r="R1839" i="2" s="1"/>
  <c r="J1841" i="2"/>
  <c r="V1841" i="2" s="1"/>
  <c r="O1841" i="2"/>
  <c r="R1841" i="2" s="1"/>
  <c r="J1843" i="2"/>
  <c r="V1843" i="2" s="1"/>
  <c r="O1843" i="2"/>
  <c r="R1843" i="2" s="1"/>
  <c r="J1845" i="2"/>
  <c r="V1845" i="2" s="1"/>
  <c r="O1845" i="2"/>
  <c r="R1845" i="2" s="1"/>
  <c r="J1847" i="2"/>
  <c r="V1847" i="2" s="1"/>
  <c r="O1847" i="2"/>
  <c r="R1847" i="2" s="1"/>
  <c r="J1849" i="2"/>
  <c r="V1849" i="2" s="1"/>
  <c r="O1849" i="2"/>
  <c r="R1849" i="2" s="1"/>
  <c r="J1851" i="2"/>
  <c r="V1851" i="2" s="1"/>
  <c r="O1851" i="2"/>
  <c r="R1851" i="2" s="1"/>
  <c r="J1853" i="2"/>
  <c r="V1853" i="2" s="1"/>
  <c r="O1853" i="2"/>
  <c r="R1853" i="2" s="1"/>
  <c r="J1855" i="2"/>
  <c r="V1855" i="2" s="1"/>
  <c r="O1855" i="2"/>
  <c r="R1855" i="2" s="1"/>
  <c r="J1857" i="2"/>
  <c r="V1857" i="2" s="1"/>
  <c r="O1857" i="2"/>
  <c r="R1857" i="2" s="1"/>
  <c r="J1859" i="2"/>
  <c r="V1859" i="2" s="1"/>
  <c r="O1859" i="2"/>
  <c r="R1859" i="2" s="1"/>
  <c r="J1861" i="2"/>
  <c r="V1861" i="2" s="1"/>
  <c r="O1861" i="2"/>
  <c r="R1861" i="2" s="1"/>
  <c r="J1863" i="2"/>
  <c r="V1863" i="2" s="1"/>
  <c r="O1863" i="2"/>
  <c r="R1863" i="2" s="1"/>
  <c r="J1865" i="2"/>
  <c r="V1865" i="2" s="1"/>
  <c r="O1865" i="2"/>
  <c r="R1865" i="2" s="1"/>
  <c r="J1867" i="2"/>
  <c r="V1867" i="2" s="1"/>
  <c r="O1867" i="2"/>
  <c r="R1867" i="2" s="1"/>
  <c r="J1869" i="2"/>
  <c r="V1869" i="2" s="1"/>
  <c r="O1869" i="2"/>
  <c r="R1869" i="2" s="1"/>
  <c r="J1871" i="2"/>
  <c r="V1871" i="2" s="1"/>
  <c r="O1871" i="2"/>
  <c r="R1871" i="2" s="1"/>
  <c r="J1873" i="2"/>
  <c r="V1873" i="2" s="1"/>
  <c r="O1873" i="2"/>
  <c r="R1873" i="2" s="1"/>
  <c r="Q1874" i="2"/>
  <c r="T1874" i="2" s="1"/>
  <c r="P1874" i="2"/>
  <c r="S1874" i="2" s="1"/>
  <c r="I1875" i="2"/>
  <c r="U1875" i="2" s="1"/>
  <c r="J1876" i="2"/>
  <c r="V1876" i="2" s="1"/>
  <c r="K1877" i="2"/>
  <c r="W1877" i="2" s="1"/>
  <c r="Q1878" i="2"/>
  <c r="T1878" i="2" s="1"/>
  <c r="P1878" i="2"/>
  <c r="S1878" i="2" s="1"/>
  <c r="I1879" i="2"/>
  <c r="U1879" i="2" s="1"/>
  <c r="J1880" i="2"/>
  <c r="V1880" i="2" s="1"/>
  <c r="K1881" i="2"/>
  <c r="W1881" i="2" s="1"/>
  <c r="Q1882" i="2"/>
  <c r="T1882" i="2" s="1"/>
  <c r="P1882" i="2"/>
  <c r="S1882" i="2" s="1"/>
  <c r="I1883" i="2"/>
  <c r="U1883" i="2" s="1"/>
  <c r="J1884" i="2"/>
  <c r="V1884" i="2" s="1"/>
  <c r="K1885" i="2"/>
  <c r="W1885" i="2" s="1"/>
  <c r="Q1886" i="2"/>
  <c r="T1886" i="2" s="1"/>
  <c r="P1886" i="2"/>
  <c r="S1886" i="2" s="1"/>
  <c r="I1887" i="2"/>
  <c r="U1887" i="2" s="1"/>
  <c r="J1888" i="2"/>
  <c r="V1888" i="2" s="1"/>
  <c r="K1889" i="2"/>
  <c r="W1889" i="2" s="1"/>
  <c r="Q1890" i="2"/>
  <c r="T1890" i="2" s="1"/>
  <c r="P1890" i="2"/>
  <c r="S1890" i="2" s="1"/>
  <c r="I1891" i="2"/>
  <c r="U1891" i="2" s="1"/>
  <c r="J1892" i="2"/>
  <c r="V1892" i="2" s="1"/>
  <c r="P1976" i="2"/>
  <c r="S1976" i="2" s="1"/>
  <c r="Q1976" i="2"/>
  <c r="T1976" i="2" s="1"/>
  <c r="O1976" i="2"/>
  <c r="R1976" i="2" s="1"/>
  <c r="P1992" i="2"/>
  <c r="S1992" i="2" s="1"/>
  <c r="Q1992" i="2"/>
  <c r="T1992" i="2" s="1"/>
  <c r="O1992" i="2"/>
  <c r="R1992" i="2" s="1"/>
  <c r="K1813" i="2"/>
  <c r="W1813" i="2" s="1"/>
  <c r="O1813" i="2"/>
  <c r="R1813" i="2" s="1"/>
  <c r="K1817" i="2"/>
  <c r="W1817" i="2" s="1"/>
  <c r="O1817" i="2"/>
  <c r="R1817" i="2" s="1"/>
  <c r="K1821" i="2"/>
  <c r="W1821" i="2" s="1"/>
  <c r="O1821" i="2"/>
  <c r="R1821" i="2" s="1"/>
  <c r="K1825" i="2"/>
  <c r="W1825" i="2" s="1"/>
  <c r="O1825" i="2"/>
  <c r="R1825" i="2" s="1"/>
  <c r="K1827" i="2"/>
  <c r="W1827" i="2" s="1"/>
  <c r="P1827" i="2"/>
  <c r="S1827" i="2" s="1"/>
  <c r="K1829" i="2"/>
  <c r="W1829" i="2" s="1"/>
  <c r="P1829" i="2"/>
  <c r="S1829" i="2" s="1"/>
  <c r="K1831" i="2"/>
  <c r="W1831" i="2" s="1"/>
  <c r="P1831" i="2"/>
  <c r="S1831" i="2" s="1"/>
  <c r="K1833" i="2"/>
  <c r="W1833" i="2" s="1"/>
  <c r="P1833" i="2"/>
  <c r="S1833" i="2" s="1"/>
  <c r="K1835" i="2"/>
  <c r="W1835" i="2" s="1"/>
  <c r="P1835" i="2"/>
  <c r="S1835" i="2" s="1"/>
  <c r="J1875" i="2"/>
  <c r="V1875" i="2" s="1"/>
  <c r="Q1877" i="2"/>
  <c r="T1877" i="2" s="1"/>
  <c r="P1877" i="2"/>
  <c r="S1877" i="2" s="1"/>
  <c r="J1879" i="2"/>
  <c r="V1879" i="2" s="1"/>
  <c r="Q1881" i="2"/>
  <c r="T1881" i="2" s="1"/>
  <c r="P1881" i="2"/>
  <c r="S1881" i="2" s="1"/>
  <c r="J1883" i="2"/>
  <c r="V1883" i="2" s="1"/>
  <c r="Q1885" i="2"/>
  <c r="T1885" i="2" s="1"/>
  <c r="P1885" i="2"/>
  <c r="S1885" i="2" s="1"/>
  <c r="J1887" i="2"/>
  <c r="V1887" i="2" s="1"/>
  <c r="Q1889" i="2"/>
  <c r="T1889" i="2" s="1"/>
  <c r="P1889" i="2"/>
  <c r="S1889" i="2" s="1"/>
  <c r="J1891" i="2"/>
  <c r="V1891" i="2" s="1"/>
  <c r="K1814" i="2"/>
  <c r="W1814" i="2" s="1"/>
  <c r="K1818" i="2"/>
  <c r="W1818" i="2" s="1"/>
  <c r="K1822" i="2"/>
  <c r="W1822" i="2" s="1"/>
  <c r="K1826" i="2"/>
  <c r="W1826" i="2" s="1"/>
  <c r="K1875" i="2"/>
  <c r="W1875" i="2" s="1"/>
  <c r="Q1876" i="2"/>
  <c r="T1876" i="2" s="1"/>
  <c r="P1876" i="2"/>
  <c r="S1876" i="2" s="1"/>
  <c r="I1877" i="2"/>
  <c r="U1877" i="2" s="1"/>
  <c r="O1877" i="2"/>
  <c r="R1877" i="2" s="1"/>
  <c r="K1879" i="2"/>
  <c r="W1879" i="2" s="1"/>
  <c r="Q1880" i="2"/>
  <c r="T1880" i="2" s="1"/>
  <c r="P1880" i="2"/>
  <c r="S1880" i="2" s="1"/>
  <c r="I1881" i="2"/>
  <c r="U1881" i="2" s="1"/>
  <c r="O1881" i="2"/>
  <c r="R1881" i="2" s="1"/>
  <c r="K1883" i="2"/>
  <c r="W1883" i="2" s="1"/>
  <c r="Q1884" i="2"/>
  <c r="T1884" i="2" s="1"/>
  <c r="P1884" i="2"/>
  <c r="S1884" i="2" s="1"/>
  <c r="I1885" i="2"/>
  <c r="U1885" i="2" s="1"/>
  <c r="O1885" i="2"/>
  <c r="R1885" i="2" s="1"/>
  <c r="K1887" i="2"/>
  <c r="W1887" i="2" s="1"/>
  <c r="Q1888" i="2"/>
  <c r="T1888" i="2" s="1"/>
  <c r="P1888" i="2"/>
  <c r="S1888" i="2" s="1"/>
  <c r="I1889" i="2"/>
  <c r="U1889" i="2" s="1"/>
  <c r="O1889" i="2"/>
  <c r="R1889" i="2" s="1"/>
  <c r="K1891" i="2"/>
  <c r="W1891" i="2" s="1"/>
  <c r="Q1892" i="2"/>
  <c r="T1892" i="2" s="1"/>
  <c r="P1892" i="2"/>
  <c r="S1892" i="2" s="1"/>
  <c r="P1984" i="2"/>
  <c r="S1984" i="2" s="1"/>
  <c r="Q1984" i="2"/>
  <c r="T1984" i="2" s="1"/>
  <c r="O1984" i="2"/>
  <c r="R1984" i="2" s="1"/>
  <c r="Q2004" i="2"/>
  <c r="T2004" i="2" s="1"/>
  <c r="P2004" i="2"/>
  <c r="S2004" i="2" s="1"/>
  <c r="O2004" i="2"/>
  <c r="R2004" i="2" s="1"/>
  <c r="Q2020" i="2"/>
  <c r="T2020" i="2" s="1"/>
  <c r="P2020" i="2"/>
  <c r="S2020" i="2" s="1"/>
  <c r="O2020" i="2"/>
  <c r="R2020" i="2" s="1"/>
  <c r="P1982" i="2"/>
  <c r="S1982" i="2" s="1"/>
  <c r="Q1982" i="2"/>
  <c r="T1982" i="2" s="1"/>
  <c r="O1982" i="2"/>
  <c r="R1982" i="2" s="1"/>
  <c r="P1990" i="2"/>
  <c r="S1990" i="2" s="1"/>
  <c r="Q1990" i="2"/>
  <c r="T1990" i="2" s="1"/>
  <c r="O1990" i="2"/>
  <c r="R1990" i="2" s="1"/>
  <c r="Q2008" i="2"/>
  <c r="T2008" i="2" s="1"/>
  <c r="P2008" i="2"/>
  <c r="S2008" i="2" s="1"/>
  <c r="O2008" i="2"/>
  <c r="R2008" i="2" s="1"/>
  <c r="Q2070" i="2"/>
  <c r="T2070" i="2" s="1"/>
  <c r="P2070" i="2"/>
  <c r="S2070" i="2" s="1"/>
  <c r="O2070" i="2"/>
  <c r="R2070" i="2" s="1"/>
  <c r="J1976" i="2"/>
  <c r="V1976" i="2" s="1"/>
  <c r="P1980" i="2"/>
  <c r="S1980" i="2" s="1"/>
  <c r="Q1980" i="2"/>
  <c r="T1980" i="2" s="1"/>
  <c r="O1980" i="2"/>
  <c r="R1980" i="2" s="1"/>
  <c r="J1984" i="2"/>
  <c r="V1984" i="2" s="1"/>
  <c r="P1988" i="2"/>
  <c r="S1988" i="2" s="1"/>
  <c r="Q1988" i="2"/>
  <c r="T1988" i="2" s="1"/>
  <c r="O1988" i="2"/>
  <c r="R1988" i="2" s="1"/>
  <c r="J1992" i="2"/>
  <c r="V1992" i="2" s="1"/>
  <c r="Q1996" i="2"/>
  <c r="T1996" i="2" s="1"/>
  <c r="P1996" i="2"/>
  <c r="S1996" i="2" s="1"/>
  <c r="O1996" i="2"/>
  <c r="R1996" i="2" s="1"/>
  <c r="Q2012" i="2"/>
  <c r="T2012" i="2" s="1"/>
  <c r="P2012" i="2"/>
  <c r="S2012" i="2" s="1"/>
  <c r="O2012" i="2"/>
  <c r="R2012" i="2" s="1"/>
  <c r="P1978" i="2"/>
  <c r="S1978" i="2" s="1"/>
  <c r="Q1978" i="2"/>
  <c r="T1978" i="2" s="1"/>
  <c r="O1978" i="2"/>
  <c r="R1978" i="2" s="1"/>
  <c r="J1982" i="2"/>
  <c r="V1982" i="2" s="1"/>
  <c r="P1986" i="2"/>
  <c r="S1986" i="2" s="1"/>
  <c r="Q1986" i="2"/>
  <c r="T1986" i="2" s="1"/>
  <c r="O1986" i="2"/>
  <c r="R1986" i="2" s="1"/>
  <c r="J1990" i="2"/>
  <c r="V1990" i="2" s="1"/>
  <c r="P1994" i="2"/>
  <c r="S1994" i="2" s="1"/>
  <c r="Q1994" i="2"/>
  <c r="T1994" i="2" s="1"/>
  <c r="O1994" i="2"/>
  <c r="R1994" i="2" s="1"/>
  <c r="Q2000" i="2"/>
  <c r="T2000" i="2" s="1"/>
  <c r="P2000" i="2"/>
  <c r="S2000" i="2" s="1"/>
  <c r="O2000" i="2"/>
  <c r="R2000" i="2" s="1"/>
  <c r="Q2016" i="2"/>
  <c r="T2016" i="2" s="1"/>
  <c r="P2016" i="2"/>
  <c r="S2016" i="2" s="1"/>
  <c r="O2016" i="2"/>
  <c r="R2016" i="2" s="1"/>
  <c r="K1975" i="2"/>
  <c r="W1975" i="2" s="1"/>
  <c r="Q1975" i="2"/>
  <c r="T1975" i="2" s="1"/>
  <c r="I1976" i="2"/>
  <c r="U1976" i="2" s="1"/>
  <c r="K1977" i="2"/>
  <c r="W1977" i="2" s="1"/>
  <c r="Q1977" i="2"/>
  <c r="T1977" i="2" s="1"/>
  <c r="I1978" i="2"/>
  <c r="U1978" i="2" s="1"/>
  <c r="K1979" i="2"/>
  <c r="W1979" i="2" s="1"/>
  <c r="Q1979" i="2"/>
  <c r="T1979" i="2" s="1"/>
  <c r="I1980" i="2"/>
  <c r="U1980" i="2" s="1"/>
  <c r="K1981" i="2"/>
  <c r="W1981" i="2" s="1"/>
  <c r="Q1981" i="2"/>
  <c r="T1981" i="2" s="1"/>
  <c r="I1982" i="2"/>
  <c r="U1982" i="2" s="1"/>
  <c r="K1983" i="2"/>
  <c r="W1983" i="2" s="1"/>
  <c r="Q1983" i="2"/>
  <c r="T1983" i="2" s="1"/>
  <c r="I1984" i="2"/>
  <c r="U1984" i="2" s="1"/>
  <c r="K1985" i="2"/>
  <c r="W1985" i="2" s="1"/>
  <c r="Q1985" i="2"/>
  <c r="T1985" i="2" s="1"/>
  <c r="I1986" i="2"/>
  <c r="U1986" i="2" s="1"/>
  <c r="K1987" i="2"/>
  <c r="W1987" i="2" s="1"/>
  <c r="Q1987" i="2"/>
  <c r="T1987" i="2" s="1"/>
  <c r="I1988" i="2"/>
  <c r="U1988" i="2" s="1"/>
  <c r="K1989" i="2"/>
  <c r="W1989" i="2" s="1"/>
  <c r="Q1989" i="2"/>
  <c r="T1989" i="2" s="1"/>
  <c r="I1990" i="2"/>
  <c r="U1990" i="2" s="1"/>
  <c r="K1991" i="2"/>
  <c r="W1991" i="2" s="1"/>
  <c r="Q1991" i="2"/>
  <c r="T1991" i="2" s="1"/>
  <c r="I1992" i="2"/>
  <c r="U1992" i="2" s="1"/>
  <c r="K1993" i="2"/>
  <c r="W1993" i="2" s="1"/>
  <c r="Q1993" i="2"/>
  <c r="T1993" i="2" s="1"/>
  <c r="I1994" i="2"/>
  <c r="U1994" i="2" s="1"/>
  <c r="K1995" i="2"/>
  <c r="W1995" i="2" s="1"/>
  <c r="Q1995" i="2"/>
  <c r="T1995" i="2" s="1"/>
  <c r="I1996" i="2"/>
  <c r="U1996" i="2" s="1"/>
  <c r="J1997" i="2"/>
  <c r="V1997" i="2" s="1"/>
  <c r="K1998" i="2"/>
  <c r="W1998" i="2" s="1"/>
  <c r="Q1999" i="2"/>
  <c r="T1999" i="2" s="1"/>
  <c r="P1999" i="2"/>
  <c r="S1999" i="2" s="1"/>
  <c r="I2000" i="2"/>
  <c r="U2000" i="2" s="1"/>
  <c r="J2001" i="2"/>
  <c r="V2001" i="2" s="1"/>
  <c r="K2002" i="2"/>
  <c r="W2002" i="2" s="1"/>
  <c r="Q2003" i="2"/>
  <c r="T2003" i="2" s="1"/>
  <c r="P2003" i="2"/>
  <c r="S2003" i="2" s="1"/>
  <c r="I2004" i="2"/>
  <c r="U2004" i="2" s="1"/>
  <c r="J2005" i="2"/>
  <c r="V2005" i="2" s="1"/>
  <c r="K2006" i="2"/>
  <c r="W2006" i="2" s="1"/>
  <c r="Q2007" i="2"/>
  <c r="T2007" i="2" s="1"/>
  <c r="P2007" i="2"/>
  <c r="S2007" i="2" s="1"/>
  <c r="I2008" i="2"/>
  <c r="U2008" i="2" s="1"/>
  <c r="J2009" i="2"/>
  <c r="V2009" i="2" s="1"/>
  <c r="K2010" i="2"/>
  <c r="W2010" i="2" s="1"/>
  <c r="Q2011" i="2"/>
  <c r="T2011" i="2" s="1"/>
  <c r="P2011" i="2"/>
  <c r="S2011" i="2" s="1"/>
  <c r="I2012" i="2"/>
  <c r="U2012" i="2" s="1"/>
  <c r="J2013" i="2"/>
  <c r="V2013" i="2" s="1"/>
  <c r="K2014" i="2"/>
  <c r="W2014" i="2" s="1"/>
  <c r="Q2015" i="2"/>
  <c r="T2015" i="2" s="1"/>
  <c r="P2015" i="2"/>
  <c r="S2015" i="2" s="1"/>
  <c r="I2016" i="2"/>
  <c r="U2016" i="2" s="1"/>
  <c r="J2017" i="2"/>
  <c r="V2017" i="2" s="1"/>
  <c r="K2018" i="2"/>
  <c r="W2018" i="2" s="1"/>
  <c r="Q2019" i="2"/>
  <c r="T2019" i="2" s="1"/>
  <c r="P2019" i="2"/>
  <c r="S2019" i="2" s="1"/>
  <c r="I2020" i="2"/>
  <c r="U2020" i="2" s="1"/>
  <c r="J2021" i="2"/>
  <c r="V2021" i="2" s="1"/>
  <c r="K2022" i="2"/>
  <c r="W2022" i="2" s="1"/>
  <c r="J1996" i="2"/>
  <c r="V1996" i="2" s="1"/>
  <c r="K1997" i="2"/>
  <c r="W1997" i="2" s="1"/>
  <c r="Q1998" i="2"/>
  <c r="T1998" i="2" s="1"/>
  <c r="P1998" i="2"/>
  <c r="S1998" i="2" s="1"/>
  <c r="J2000" i="2"/>
  <c r="V2000" i="2" s="1"/>
  <c r="K2001" i="2"/>
  <c r="W2001" i="2" s="1"/>
  <c r="Q2002" i="2"/>
  <c r="T2002" i="2" s="1"/>
  <c r="P2002" i="2"/>
  <c r="S2002" i="2" s="1"/>
  <c r="J2004" i="2"/>
  <c r="V2004" i="2" s="1"/>
  <c r="K2005" i="2"/>
  <c r="W2005" i="2" s="1"/>
  <c r="Q2006" i="2"/>
  <c r="T2006" i="2" s="1"/>
  <c r="P2006" i="2"/>
  <c r="S2006" i="2" s="1"/>
  <c r="J2008" i="2"/>
  <c r="V2008" i="2" s="1"/>
  <c r="K2009" i="2"/>
  <c r="W2009" i="2" s="1"/>
  <c r="Q2010" i="2"/>
  <c r="T2010" i="2" s="1"/>
  <c r="P2010" i="2"/>
  <c r="S2010" i="2" s="1"/>
  <c r="J2012" i="2"/>
  <c r="V2012" i="2" s="1"/>
  <c r="K2013" i="2"/>
  <c r="W2013" i="2" s="1"/>
  <c r="Q2014" i="2"/>
  <c r="T2014" i="2" s="1"/>
  <c r="P2014" i="2"/>
  <c r="S2014" i="2" s="1"/>
  <c r="J2016" i="2"/>
  <c r="V2016" i="2" s="1"/>
  <c r="K2017" i="2"/>
  <c r="W2017" i="2" s="1"/>
  <c r="Q2018" i="2"/>
  <c r="T2018" i="2" s="1"/>
  <c r="P2018" i="2"/>
  <c r="S2018" i="2" s="1"/>
  <c r="J2020" i="2"/>
  <c r="V2020" i="2" s="1"/>
  <c r="K2021" i="2"/>
  <c r="W2021" i="2" s="1"/>
  <c r="Q2022" i="2"/>
  <c r="T2022" i="2" s="1"/>
  <c r="P2022" i="2"/>
  <c r="S2022" i="2" s="1"/>
  <c r="K1976" i="2"/>
  <c r="W1976" i="2" s="1"/>
  <c r="K1978" i="2"/>
  <c r="W1978" i="2" s="1"/>
  <c r="K1980" i="2"/>
  <c r="W1980" i="2" s="1"/>
  <c r="K1982" i="2"/>
  <c r="W1982" i="2" s="1"/>
  <c r="K1984" i="2"/>
  <c r="W1984" i="2" s="1"/>
  <c r="K1986" i="2"/>
  <c r="W1986" i="2" s="1"/>
  <c r="K1988" i="2"/>
  <c r="W1988" i="2" s="1"/>
  <c r="K1990" i="2"/>
  <c r="W1990" i="2" s="1"/>
  <c r="K1992" i="2"/>
  <c r="W1992" i="2" s="1"/>
  <c r="K1994" i="2"/>
  <c r="W1994" i="2" s="1"/>
  <c r="K1996" i="2"/>
  <c r="W1996" i="2" s="1"/>
  <c r="Q1997" i="2"/>
  <c r="T1997" i="2" s="1"/>
  <c r="P1997" i="2"/>
  <c r="S1997" i="2" s="1"/>
  <c r="K2000" i="2"/>
  <c r="W2000" i="2" s="1"/>
  <c r="Q2001" i="2"/>
  <c r="T2001" i="2" s="1"/>
  <c r="P2001" i="2"/>
  <c r="S2001" i="2" s="1"/>
  <c r="K2004" i="2"/>
  <c r="W2004" i="2" s="1"/>
  <c r="Q2005" i="2"/>
  <c r="T2005" i="2" s="1"/>
  <c r="P2005" i="2"/>
  <c r="S2005" i="2" s="1"/>
  <c r="K2008" i="2"/>
  <c r="W2008" i="2" s="1"/>
  <c r="Q2009" i="2"/>
  <c r="T2009" i="2" s="1"/>
  <c r="P2009" i="2"/>
  <c r="S2009" i="2" s="1"/>
  <c r="K2012" i="2"/>
  <c r="W2012" i="2" s="1"/>
  <c r="Q2013" i="2"/>
  <c r="T2013" i="2" s="1"/>
  <c r="P2013" i="2"/>
  <c r="S2013" i="2" s="1"/>
  <c r="K2016" i="2"/>
  <c r="W2016" i="2" s="1"/>
  <c r="Q2017" i="2"/>
  <c r="T2017" i="2" s="1"/>
  <c r="P2017" i="2"/>
  <c r="S2017" i="2" s="1"/>
  <c r="K2020" i="2"/>
  <c r="W2020" i="2" s="1"/>
  <c r="Q2021" i="2"/>
  <c r="T2021" i="2" s="1"/>
  <c r="P2021" i="2"/>
  <c r="S2021" i="2" s="1"/>
  <c r="O2024" i="2"/>
  <c r="R2024" i="2" s="1"/>
  <c r="O2026" i="2"/>
  <c r="R2026" i="2" s="1"/>
  <c r="O2028" i="2"/>
  <c r="R2028" i="2" s="1"/>
  <c r="O2030" i="2"/>
  <c r="R2030" i="2" s="1"/>
  <c r="I2070" i="2"/>
  <c r="U2070" i="2" s="1"/>
  <c r="Q2072" i="2"/>
  <c r="T2072" i="2" s="1"/>
  <c r="P2072" i="2"/>
  <c r="S2072" i="2" s="1"/>
  <c r="O2072" i="2"/>
  <c r="R2072" i="2" s="1"/>
  <c r="K2068" i="2"/>
  <c r="W2068" i="2" s="1"/>
  <c r="O2068" i="2"/>
  <c r="R2068" i="2" s="1"/>
  <c r="K2069" i="2"/>
  <c r="W2069" i="2" s="1"/>
  <c r="P2069" i="2"/>
  <c r="S2069" i="2" s="1"/>
  <c r="K2071" i="2"/>
  <c r="W2071" i="2" s="1"/>
  <c r="P2071" i="2"/>
  <c r="S2071" i="2" s="1"/>
  <c r="K2073" i="2"/>
  <c r="W2073" i="2" s="1"/>
  <c r="P2073" i="2"/>
  <c r="S2073" i="2" s="1"/>
  <c r="O2031" i="2"/>
  <c r="R2031" i="2" s="1"/>
  <c r="O2032" i="2"/>
  <c r="R2032" i="2" s="1"/>
  <c r="O2033" i="2"/>
  <c r="R2033" i="2" s="1"/>
  <c r="O2034" i="2"/>
  <c r="R2034" i="2" s="1"/>
  <c r="O2035" i="2"/>
  <c r="R2035" i="2" s="1"/>
  <c r="O2036" i="2"/>
  <c r="R2036" i="2" s="1"/>
  <c r="O2037" i="2"/>
  <c r="R2037" i="2" s="1"/>
  <c r="O2038" i="2"/>
  <c r="R2038" i="2" s="1"/>
  <c r="O2039" i="2"/>
  <c r="R2039" i="2" s="1"/>
  <c r="O2040" i="2"/>
  <c r="R2040" i="2" s="1"/>
  <c r="O2041" i="2"/>
  <c r="R2041" i="2" s="1"/>
  <c r="O2042" i="2"/>
  <c r="R2042" i="2" s="1"/>
  <c r="O2043" i="2"/>
  <c r="R2043" i="2" s="1"/>
  <c r="O2044" i="2"/>
  <c r="R2044" i="2" s="1"/>
  <c r="O2045" i="2"/>
  <c r="R2045" i="2" s="1"/>
  <c r="O2046" i="2"/>
  <c r="R2046" i="2" s="1"/>
  <c r="O2047" i="2"/>
  <c r="R2047" i="2" s="1"/>
  <c r="O2048" i="2"/>
  <c r="R2048" i="2" s="1"/>
  <c r="O2049" i="2"/>
  <c r="R2049" i="2" s="1"/>
  <c r="O2050" i="2"/>
  <c r="R2050" i="2" s="1"/>
  <c r="O2051" i="2"/>
  <c r="R2051" i="2" s="1"/>
  <c r="O2052" i="2"/>
  <c r="R2052" i="2" s="1"/>
  <c r="O2053" i="2"/>
  <c r="R2053" i="2" s="1"/>
  <c r="O2054" i="2"/>
  <c r="R2054" i="2" s="1"/>
  <c r="O2055" i="2"/>
  <c r="R2055" i="2" s="1"/>
  <c r="O2056" i="2"/>
  <c r="R2056" i="2" s="1"/>
  <c r="O2057" i="2"/>
  <c r="R2057" i="2" s="1"/>
  <c r="O2058" i="2"/>
  <c r="R2058" i="2" s="1"/>
  <c r="O2059" i="2"/>
  <c r="R2059" i="2" s="1"/>
  <c r="O2060" i="2"/>
  <c r="R2060" i="2" s="1"/>
  <c r="O2061" i="2"/>
  <c r="R2061" i="2" s="1"/>
  <c r="O2062" i="2"/>
  <c r="R2062" i="2" s="1"/>
  <c r="O2063" i="2"/>
  <c r="R2063" i="2" s="1"/>
  <c r="O2064" i="2"/>
  <c r="R2064" i="2" s="1"/>
  <c r="O2065" i="2"/>
  <c r="R2065" i="2" s="1"/>
  <c r="O2066" i="2"/>
  <c r="R2066" i="2" s="1"/>
  <c r="O2067" i="2"/>
  <c r="R2067" i="2" s="1"/>
  <c r="P2068" i="2"/>
  <c r="S2068" i="2" s="1"/>
  <c r="J2070" i="2"/>
  <c r="V2070" i="2" s="1"/>
  <c r="J2072" i="2"/>
  <c r="V2072" i="2" s="1"/>
  <c r="K2070" i="2"/>
  <c r="W2070" i="2" s="1"/>
  <c r="K2072" i="2"/>
  <c r="W2072" i="2" s="1"/>
  <c r="Q2074" i="2"/>
  <c r="T2074" i="2" s="1"/>
  <c r="Q2075" i="2"/>
  <c r="T2075" i="2" s="1"/>
  <c r="Q2076" i="2"/>
  <c r="T2076" i="2" s="1"/>
  <c r="Q2077" i="2"/>
  <c r="T2077" i="2" s="1"/>
  <c r="Q2078" i="2"/>
  <c r="T2078" i="2" s="1"/>
  <c r="Q2079" i="2"/>
  <c r="T2079" i="2" s="1"/>
  <c r="Q2080" i="2"/>
  <c r="T2080" i="2" s="1"/>
  <c r="Q2081" i="2"/>
  <c r="T2081" i="2" s="1"/>
  <c r="Q2082" i="2"/>
  <c r="T2082" i="2" s="1"/>
  <c r="Q2083" i="2"/>
  <c r="T2083" i="2" s="1"/>
  <c r="Q2084" i="2"/>
  <c r="T2084" i="2" s="1"/>
  <c r="Q2085" i="2"/>
  <c r="T2085" i="2" s="1"/>
  <c r="Q2086" i="2"/>
  <c r="T2086" i="2" s="1"/>
  <c r="Q2087" i="2"/>
  <c r="T2087" i="2" s="1"/>
  <c r="Q2088" i="2"/>
  <c r="T2088" i="2" s="1"/>
  <c r="Q2089" i="2"/>
  <c r="T2089" i="2" s="1"/>
  <c r="Q2090" i="2"/>
  <c r="T2090" i="2" s="1"/>
  <c r="Q2091" i="2"/>
  <c r="T2091" i="2" s="1"/>
  <c r="Q2092" i="2"/>
  <c r="T2092" i="2" s="1"/>
  <c r="Q2093" i="2"/>
  <c r="T2093" i="2" s="1"/>
  <c r="Q2094" i="2"/>
  <c r="T2094" i="2" s="1"/>
  <c r="Q2095" i="2"/>
  <c r="T2095" i="2" s="1"/>
  <c r="Q2096" i="2"/>
  <c r="T2096" i="2" s="1"/>
  <c r="Q2097" i="2"/>
  <c r="T2097" i="2" s="1"/>
  <c r="Q2098" i="2"/>
  <c r="T2098" i="2" s="1"/>
  <c r="Q2099" i="2"/>
  <c r="T2099" i="2" s="1"/>
  <c r="Q2100" i="2"/>
  <c r="T2100" i="2" s="1"/>
  <c r="Q2101" i="2"/>
  <c r="T2101" i="2" s="1"/>
  <c r="Q2102" i="2"/>
  <c r="T2102" i="2" s="1"/>
  <c r="Q2103" i="2"/>
  <c r="T2103" i="2" s="1"/>
  <c r="Q2104" i="2"/>
  <c r="T2104" i="2" s="1"/>
  <c r="Q2105" i="2"/>
  <c r="T2105" i="2" s="1"/>
  <c r="Q2106" i="2"/>
  <c r="T2106" i="2" s="1"/>
  <c r="Q2107" i="2"/>
  <c r="T2107" i="2" s="1"/>
  <c r="Q2108" i="2"/>
  <c r="T2108" i="2" s="1"/>
  <c r="Q2109" i="2"/>
  <c r="T2109" i="2" s="1"/>
  <c r="Q2110" i="2"/>
  <c r="T2110" i="2" s="1"/>
  <c r="Q2111" i="2"/>
  <c r="T2111" i="2" s="1"/>
  <c r="Q2112" i="2"/>
  <c r="T2112" i="2" s="1"/>
  <c r="P2144" i="2"/>
  <c r="S2144" i="2" s="1"/>
  <c r="Q2144" i="2"/>
  <c r="T2144" i="2" s="1"/>
  <c r="O2144" i="2"/>
  <c r="R2144" i="2" s="1"/>
  <c r="P2142" i="2"/>
  <c r="S2142" i="2" s="1"/>
  <c r="Q2142" i="2"/>
  <c r="T2142" i="2" s="1"/>
  <c r="O2142" i="2"/>
  <c r="R2142" i="2" s="1"/>
  <c r="P2113" i="2"/>
  <c r="S2113" i="2" s="1"/>
  <c r="J2144" i="2"/>
  <c r="V2144" i="2" s="1"/>
  <c r="K2141" i="2"/>
  <c r="W2141" i="2" s="1"/>
  <c r="Q2141" i="2"/>
  <c r="T2141" i="2" s="1"/>
  <c r="I2142" i="2"/>
  <c r="U2142" i="2" s="1"/>
  <c r="K2143" i="2"/>
  <c r="W2143" i="2" s="1"/>
  <c r="Q2143" i="2"/>
  <c r="T2143" i="2" s="1"/>
  <c r="I2144" i="2"/>
  <c r="U2144" i="2" s="1"/>
  <c r="Q2140" i="2"/>
  <c r="T2140" i="2" s="1"/>
  <c r="I2141" i="2"/>
  <c r="U2141" i="2" s="1"/>
  <c r="K2142" i="2"/>
  <c r="W2142" i="2" s="1"/>
  <c r="I2143" i="2"/>
  <c r="U2143" i="2" s="1"/>
  <c r="K2144" i="2"/>
  <c r="W2144" i="2" s="1"/>
  <c r="P2163" i="2"/>
  <c r="S2163" i="2" s="1"/>
  <c r="O2145" i="2"/>
  <c r="R2145" i="2" s="1"/>
  <c r="O2146" i="2"/>
  <c r="R2146" i="2" s="1"/>
  <c r="O2147" i="2"/>
  <c r="R2147" i="2" s="1"/>
  <c r="O2148" i="2"/>
  <c r="R2148" i="2" s="1"/>
  <c r="O2149" i="2"/>
  <c r="R2149" i="2" s="1"/>
  <c r="O2150" i="2"/>
  <c r="R2150" i="2" s="1"/>
  <c r="O2151" i="2"/>
  <c r="R2151" i="2" s="1"/>
  <c r="O2152" i="2"/>
  <c r="R2152" i="2" s="1"/>
  <c r="O2153" i="2"/>
  <c r="R2153" i="2" s="1"/>
  <c r="O2154" i="2"/>
  <c r="R2154" i="2" s="1"/>
  <c r="O2155" i="2"/>
  <c r="R2155" i="2" s="1"/>
  <c r="O2156" i="2"/>
  <c r="R2156" i="2" s="1"/>
  <c r="O2157" i="2"/>
  <c r="R2157" i="2" s="1"/>
  <c r="O2158" i="2"/>
  <c r="R2158" i="2" s="1"/>
  <c r="O2159" i="2"/>
  <c r="R2159" i="2" s="1"/>
  <c r="O2160" i="2"/>
  <c r="R2160" i="2" s="1"/>
  <c r="O2161" i="2"/>
  <c r="R2161" i="2" s="1"/>
  <c r="O2162" i="2"/>
  <c r="R2162" i="2" s="1"/>
  <c r="Q2164" i="2"/>
  <c r="T2164" i="2" s="1"/>
  <c r="Q2165" i="2"/>
  <c r="T2165" i="2" s="1"/>
  <c r="Q2166" i="2"/>
  <c r="T2166" i="2" s="1"/>
  <c r="Q2167" i="2"/>
  <c r="T2167" i="2" s="1"/>
  <c r="Q2168" i="2"/>
  <c r="T2168" i="2" s="1"/>
  <c r="Q2169" i="2"/>
  <c r="T2169" i="2" s="1"/>
  <c r="Q2170" i="2"/>
  <c r="T2170" i="2" s="1"/>
  <c r="Q2171" i="2"/>
  <c r="T2171" i="2" s="1"/>
  <c r="Q2172" i="2"/>
  <c r="T2172" i="2" s="1"/>
  <c r="Q2173" i="2"/>
  <c r="T2173" i="2" s="1"/>
  <c r="Q2174" i="2"/>
  <c r="T2174" i="2" s="1"/>
  <c r="Q2175" i="2"/>
  <c r="T2175" i="2" s="1"/>
  <c r="Q2176" i="2"/>
  <c r="T2176" i="2" s="1"/>
  <c r="Q2177" i="2"/>
  <c r="T2177" i="2" s="1"/>
  <c r="Q2178" i="2"/>
  <c r="T2178" i="2" s="1"/>
  <c r="Q2179" i="2"/>
  <c r="T2179" i="2" s="1"/>
  <c r="Q2180" i="2"/>
  <c r="T2180" i="2" s="1"/>
  <c r="Q2181" i="2"/>
  <c r="T2181" i="2" s="1"/>
  <c r="Q2182" i="2"/>
  <c r="T2182" i="2" s="1"/>
  <c r="Q2183" i="2"/>
  <c r="T2183" i="2" s="1"/>
  <c r="Q2184" i="2"/>
  <c r="T2184" i="2" s="1"/>
  <c r="Q2185" i="2"/>
  <c r="T2185" i="2" s="1"/>
  <c r="Q2186" i="2"/>
  <c r="T2186" i="2" s="1"/>
  <c r="Q2187" i="2"/>
  <c r="T2187" i="2" s="1"/>
  <c r="Q2188" i="2"/>
  <c r="T2188" i="2" s="1"/>
  <c r="Q2189" i="2"/>
  <c r="T2189" i="2" s="1"/>
  <c r="Q2190" i="2"/>
  <c r="T2190" i="2" s="1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H1685" i="2"/>
  <c r="F1685" i="2"/>
  <c r="E1685" i="2"/>
  <c r="D1685" i="2"/>
  <c r="H1684" i="2"/>
  <c r="F1684" i="2"/>
  <c r="E1684" i="2"/>
  <c r="D1684" i="2"/>
  <c r="Q1683" i="2"/>
  <c r="T1683" i="2" s="1"/>
  <c r="P1683" i="2"/>
  <c r="S1683" i="2" s="1"/>
  <c r="H1683" i="2"/>
  <c r="O1683" i="2" s="1"/>
  <c r="R1683" i="2" s="1"/>
  <c r="F1683" i="2"/>
  <c r="K1683" i="2" s="1"/>
  <c r="W1683" i="2" s="1"/>
  <c r="E1683" i="2"/>
  <c r="J1683" i="2" s="1"/>
  <c r="V1683" i="2" s="1"/>
  <c r="D1683" i="2"/>
  <c r="I1683" i="2" s="1"/>
  <c r="U1683" i="2" s="1"/>
  <c r="H1682" i="2"/>
  <c r="F1682" i="2"/>
  <c r="E1682" i="2"/>
  <c r="D1682" i="2"/>
  <c r="Q1681" i="2"/>
  <c r="T1681" i="2" s="1"/>
  <c r="H1681" i="2"/>
  <c r="O1681" i="2" s="1"/>
  <c r="R1681" i="2" s="1"/>
  <c r="F1681" i="2"/>
  <c r="K1681" i="2" s="1"/>
  <c r="W1681" i="2" s="1"/>
  <c r="E1681" i="2"/>
  <c r="J1681" i="2" s="1"/>
  <c r="V1681" i="2" s="1"/>
  <c r="D1681" i="2"/>
  <c r="Q1680" i="2"/>
  <c r="T1680" i="2" s="1"/>
  <c r="P1680" i="2"/>
  <c r="S1680" i="2" s="1"/>
  <c r="H1680" i="2"/>
  <c r="O1680" i="2" s="1"/>
  <c r="R1680" i="2" s="1"/>
  <c r="F1680" i="2"/>
  <c r="K1680" i="2" s="1"/>
  <c r="W1680" i="2" s="1"/>
  <c r="E1680" i="2"/>
  <c r="J1680" i="2" s="1"/>
  <c r="V1680" i="2" s="1"/>
  <c r="D1680" i="2"/>
  <c r="I1680" i="2" s="1"/>
  <c r="U1680" i="2" s="1"/>
  <c r="H1679" i="2"/>
  <c r="F1679" i="2"/>
  <c r="K1679" i="2" s="1"/>
  <c r="W1679" i="2" s="1"/>
  <c r="E1679" i="2"/>
  <c r="D1679" i="2"/>
  <c r="Q1678" i="2"/>
  <c r="T1678" i="2" s="1"/>
  <c r="H1678" i="2"/>
  <c r="O1678" i="2" s="1"/>
  <c r="R1678" i="2" s="1"/>
  <c r="F1678" i="2"/>
  <c r="K1678" i="2" s="1"/>
  <c r="W1678" i="2" s="1"/>
  <c r="E1678" i="2"/>
  <c r="J1678" i="2" s="1"/>
  <c r="V1678" i="2" s="1"/>
  <c r="D1678" i="2"/>
  <c r="P1677" i="2"/>
  <c r="S1677" i="2" s="1"/>
  <c r="H1677" i="2"/>
  <c r="F1677" i="2"/>
  <c r="E1677" i="2"/>
  <c r="D1677" i="2"/>
  <c r="I1677" i="2" s="1"/>
  <c r="U1677" i="2" s="1"/>
  <c r="H1676" i="2"/>
  <c r="F1676" i="2"/>
  <c r="K1676" i="2" s="1"/>
  <c r="W1676" i="2" s="1"/>
  <c r="E1676" i="2"/>
  <c r="D1676" i="2"/>
  <c r="Q1675" i="2"/>
  <c r="T1675" i="2" s="1"/>
  <c r="P1675" i="2"/>
  <c r="S1675" i="2" s="1"/>
  <c r="H1675" i="2"/>
  <c r="O1675" i="2" s="1"/>
  <c r="R1675" i="2" s="1"/>
  <c r="F1675" i="2"/>
  <c r="K1675" i="2" s="1"/>
  <c r="W1675" i="2" s="1"/>
  <c r="E1675" i="2"/>
  <c r="J1675" i="2" s="1"/>
  <c r="V1675" i="2" s="1"/>
  <c r="D1675" i="2"/>
  <c r="I1675" i="2" s="1"/>
  <c r="U1675" i="2" s="1"/>
  <c r="P1674" i="2"/>
  <c r="S1674" i="2" s="1"/>
  <c r="H1674" i="2"/>
  <c r="F1674" i="2"/>
  <c r="E1674" i="2"/>
  <c r="D1674" i="2"/>
  <c r="I1674" i="2" s="1"/>
  <c r="U1674" i="2" s="1"/>
  <c r="Q1673" i="2"/>
  <c r="T1673" i="2" s="1"/>
  <c r="H1673" i="2"/>
  <c r="O1673" i="2" s="1"/>
  <c r="R1673" i="2" s="1"/>
  <c r="F1673" i="2"/>
  <c r="K1673" i="2" s="1"/>
  <c r="W1673" i="2" s="1"/>
  <c r="E1673" i="2"/>
  <c r="J1673" i="2" s="1"/>
  <c r="V1673" i="2" s="1"/>
  <c r="D1673" i="2"/>
  <c r="Q1672" i="2"/>
  <c r="T1672" i="2" s="1"/>
  <c r="P1672" i="2"/>
  <c r="S1672" i="2" s="1"/>
  <c r="H1672" i="2"/>
  <c r="O1672" i="2" s="1"/>
  <c r="R1672" i="2" s="1"/>
  <c r="F1672" i="2"/>
  <c r="K1672" i="2" s="1"/>
  <c r="W1672" i="2" s="1"/>
  <c r="E1672" i="2"/>
  <c r="J1672" i="2" s="1"/>
  <c r="V1672" i="2" s="1"/>
  <c r="D1672" i="2"/>
  <c r="I1672" i="2" s="1"/>
  <c r="U1672" i="2" s="1"/>
  <c r="H1671" i="2"/>
  <c r="F1671" i="2"/>
  <c r="E1671" i="2"/>
  <c r="D1671" i="2"/>
  <c r="T1670" i="2"/>
  <c r="Q1670" i="2"/>
  <c r="H1670" i="2"/>
  <c r="O1670" i="2" s="1"/>
  <c r="R1670" i="2" s="1"/>
  <c r="F1670" i="2"/>
  <c r="K1670" i="2" s="1"/>
  <c r="W1670" i="2" s="1"/>
  <c r="E1670" i="2"/>
  <c r="J1670" i="2" s="1"/>
  <c r="V1670" i="2" s="1"/>
  <c r="D1670" i="2"/>
  <c r="H1669" i="2"/>
  <c r="F1669" i="2"/>
  <c r="E1669" i="2"/>
  <c r="D1669" i="2"/>
  <c r="H1668" i="2"/>
  <c r="F1668" i="2"/>
  <c r="E1668" i="2"/>
  <c r="D1668" i="2"/>
  <c r="Q1667" i="2"/>
  <c r="T1667" i="2" s="1"/>
  <c r="P1667" i="2"/>
  <c r="S1667" i="2" s="1"/>
  <c r="H1667" i="2"/>
  <c r="O1667" i="2" s="1"/>
  <c r="R1667" i="2" s="1"/>
  <c r="F1667" i="2"/>
  <c r="K1667" i="2" s="1"/>
  <c r="W1667" i="2" s="1"/>
  <c r="E1667" i="2"/>
  <c r="J1667" i="2" s="1"/>
  <c r="V1667" i="2" s="1"/>
  <c r="D1667" i="2"/>
  <c r="I1667" i="2" s="1"/>
  <c r="U1667" i="2" s="1"/>
  <c r="H1666" i="2"/>
  <c r="F1666" i="2"/>
  <c r="E1666" i="2"/>
  <c r="D1666" i="2"/>
  <c r="Q1665" i="2"/>
  <c r="T1665" i="2" s="1"/>
  <c r="H1665" i="2"/>
  <c r="O1665" i="2" s="1"/>
  <c r="R1665" i="2" s="1"/>
  <c r="F1665" i="2"/>
  <c r="K1665" i="2" s="1"/>
  <c r="W1665" i="2" s="1"/>
  <c r="E1665" i="2"/>
  <c r="J1665" i="2" s="1"/>
  <c r="V1665" i="2" s="1"/>
  <c r="D1665" i="2"/>
  <c r="Q1664" i="2"/>
  <c r="T1664" i="2" s="1"/>
  <c r="P1664" i="2"/>
  <c r="S1664" i="2" s="1"/>
  <c r="H1664" i="2"/>
  <c r="O1664" i="2" s="1"/>
  <c r="R1664" i="2" s="1"/>
  <c r="F1664" i="2"/>
  <c r="K1664" i="2" s="1"/>
  <c r="W1664" i="2" s="1"/>
  <c r="E1664" i="2"/>
  <c r="J1664" i="2" s="1"/>
  <c r="V1664" i="2" s="1"/>
  <c r="D1664" i="2"/>
  <c r="I1664" i="2" s="1"/>
  <c r="U1664" i="2" s="1"/>
  <c r="H1663" i="2"/>
  <c r="F1663" i="2"/>
  <c r="K1663" i="2" s="1"/>
  <c r="W1663" i="2" s="1"/>
  <c r="E1663" i="2"/>
  <c r="D1663" i="2"/>
  <c r="Q1662" i="2"/>
  <c r="T1662" i="2" s="1"/>
  <c r="H1662" i="2"/>
  <c r="O1662" i="2" s="1"/>
  <c r="R1662" i="2" s="1"/>
  <c r="F1662" i="2"/>
  <c r="K1662" i="2" s="1"/>
  <c r="W1662" i="2" s="1"/>
  <c r="E1662" i="2"/>
  <c r="J1662" i="2" s="1"/>
  <c r="V1662" i="2" s="1"/>
  <c r="D1662" i="2"/>
  <c r="P1661" i="2"/>
  <c r="S1661" i="2" s="1"/>
  <c r="H1661" i="2"/>
  <c r="F1661" i="2"/>
  <c r="E1661" i="2"/>
  <c r="D1661" i="2"/>
  <c r="I1661" i="2" s="1"/>
  <c r="U1661" i="2" s="1"/>
  <c r="H1660" i="2"/>
  <c r="F1660" i="2"/>
  <c r="K1660" i="2" s="1"/>
  <c r="W1660" i="2" s="1"/>
  <c r="E1660" i="2"/>
  <c r="D1660" i="2"/>
  <c r="Q1659" i="2"/>
  <c r="T1659" i="2" s="1"/>
  <c r="P1659" i="2"/>
  <c r="S1659" i="2" s="1"/>
  <c r="H1659" i="2"/>
  <c r="O1659" i="2" s="1"/>
  <c r="R1659" i="2" s="1"/>
  <c r="F1659" i="2"/>
  <c r="K1659" i="2" s="1"/>
  <c r="W1659" i="2" s="1"/>
  <c r="E1659" i="2"/>
  <c r="J1659" i="2" s="1"/>
  <c r="V1659" i="2" s="1"/>
  <c r="D1659" i="2"/>
  <c r="I1659" i="2" s="1"/>
  <c r="U1659" i="2" s="1"/>
  <c r="P1658" i="2"/>
  <c r="S1658" i="2" s="1"/>
  <c r="H1658" i="2"/>
  <c r="F1658" i="2"/>
  <c r="E1658" i="2"/>
  <c r="D1658" i="2"/>
  <c r="I1658" i="2" s="1"/>
  <c r="U1658" i="2" s="1"/>
  <c r="T1657" i="2"/>
  <c r="H1657" i="2"/>
  <c r="Q1657" i="2" s="1"/>
  <c r="F1657" i="2"/>
  <c r="K1657" i="2" s="1"/>
  <c r="W1657" i="2" s="1"/>
  <c r="E1657" i="2"/>
  <c r="J1657" i="2" s="1"/>
  <c r="V1657" i="2" s="1"/>
  <c r="D1657" i="2"/>
  <c r="H1656" i="2"/>
  <c r="F1656" i="2"/>
  <c r="E1656" i="2"/>
  <c r="D1656" i="2"/>
  <c r="H1655" i="2"/>
  <c r="F1655" i="2"/>
  <c r="E1655" i="2"/>
  <c r="D1655" i="2"/>
  <c r="K1654" i="2"/>
  <c r="W1654" i="2" s="1"/>
  <c r="H1654" i="2"/>
  <c r="F1654" i="2"/>
  <c r="E1654" i="2"/>
  <c r="D1654" i="2"/>
  <c r="I1654" i="2" s="1"/>
  <c r="U1654" i="2" s="1"/>
  <c r="T1653" i="2"/>
  <c r="H1653" i="2"/>
  <c r="Q1653" i="2" s="1"/>
  <c r="F1653" i="2"/>
  <c r="K1653" i="2" s="1"/>
  <c r="W1653" i="2" s="1"/>
  <c r="E1653" i="2"/>
  <c r="J1653" i="2" s="1"/>
  <c r="V1653" i="2" s="1"/>
  <c r="D1653" i="2"/>
  <c r="H1652" i="2"/>
  <c r="F1652" i="2"/>
  <c r="E1652" i="2"/>
  <c r="D1652" i="2"/>
  <c r="H1651" i="2"/>
  <c r="F1651" i="2"/>
  <c r="E1651" i="2"/>
  <c r="D1651" i="2"/>
  <c r="K1650" i="2"/>
  <c r="W1650" i="2" s="1"/>
  <c r="H1650" i="2"/>
  <c r="F1650" i="2"/>
  <c r="E1650" i="2"/>
  <c r="D1650" i="2"/>
  <c r="I1650" i="2" s="1"/>
  <c r="U1650" i="2" s="1"/>
  <c r="T1649" i="2"/>
  <c r="H1649" i="2"/>
  <c r="Q1649" i="2" s="1"/>
  <c r="F1649" i="2"/>
  <c r="K1649" i="2" s="1"/>
  <c r="W1649" i="2" s="1"/>
  <c r="E1649" i="2"/>
  <c r="J1649" i="2" s="1"/>
  <c r="V1649" i="2" s="1"/>
  <c r="D1649" i="2"/>
  <c r="H1648" i="2"/>
  <c r="F1648" i="2"/>
  <c r="E1648" i="2"/>
  <c r="D1648" i="2"/>
  <c r="H1647" i="2"/>
  <c r="F1647" i="2"/>
  <c r="E1647" i="2"/>
  <c r="D1647" i="2"/>
  <c r="K1646" i="2"/>
  <c r="W1646" i="2" s="1"/>
  <c r="H1646" i="2"/>
  <c r="F1646" i="2"/>
  <c r="E1646" i="2"/>
  <c r="D1646" i="2"/>
  <c r="I1646" i="2" s="1"/>
  <c r="U1646" i="2" s="1"/>
  <c r="T1645" i="2"/>
  <c r="H1645" i="2"/>
  <c r="Q1645" i="2" s="1"/>
  <c r="F1645" i="2"/>
  <c r="K1645" i="2" s="1"/>
  <c r="W1645" i="2" s="1"/>
  <c r="E1645" i="2"/>
  <c r="J1645" i="2" s="1"/>
  <c r="V1645" i="2" s="1"/>
  <c r="D1645" i="2"/>
  <c r="H1644" i="2"/>
  <c r="F1644" i="2"/>
  <c r="E1644" i="2"/>
  <c r="D1644" i="2"/>
  <c r="H1643" i="2"/>
  <c r="F1643" i="2"/>
  <c r="E1643" i="2"/>
  <c r="D1643" i="2"/>
  <c r="K1642" i="2"/>
  <c r="W1642" i="2" s="1"/>
  <c r="H1642" i="2"/>
  <c r="F1642" i="2"/>
  <c r="E1642" i="2"/>
  <c r="D1642" i="2"/>
  <c r="I1642" i="2" s="1"/>
  <c r="U1642" i="2" s="1"/>
  <c r="T1641" i="2"/>
  <c r="H1641" i="2"/>
  <c r="Q1641" i="2" s="1"/>
  <c r="F1641" i="2"/>
  <c r="K1641" i="2" s="1"/>
  <c r="W1641" i="2" s="1"/>
  <c r="E1641" i="2"/>
  <c r="J1641" i="2" s="1"/>
  <c r="V1641" i="2" s="1"/>
  <c r="D1641" i="2"/>
  <c r="H1640" i="2"/>
  <c r="F1640" i="2"/>
  <c r="E1640" i="2"/>
  <c r="D1640" i="2"/>
  <c r="H1639" i="2"/>
  <c r="F1639" i="2"/>
  <c r="E1639" i="2"/>
  <c r="D1639" i="2"/>
  <c r="O1638" i="2"/>
  <c r="R1638" i="2" s="1"/>
  <c r="H1638" i="2"/>
  <c r="F1638" i="2"/>
  <c r="E1638" i="2"/>
  <c r="D1638" i="2"/>
  <c r="I1638" i="2" s="1"/>
  <c r="U1638" i="2" s="1"/>
  <c r="H1637" i="2"/>
  <c r="P1637" i="2" s="1"/>
  <c r="S1637" i="2" s="1"/>
  <c r="F1637" i="2"/>
  <c r="E1637" i="2"/>
  <c r="D1637" i="2"/>
  <c r="T1636" i="2"/>
  <c r="P1636" i="2"/>
  <c r="S1636" i="2" s="1"/>
  <c r="H1636" i="2"/>
  <c r="Q1636" i="2" s="1"/>
  <c r="F1636" i="2"/>
  <c r="K1636" i="2" s="1"/>
  <c r="W1636" i="2" s="1"/>
  <c r="E1636" i="2"/>
  <c r="J1636" i="2" s="1"/>
  <c r="V1636" i="2" s="1"/>
  <c r="D1636" i="2"/>
  <c r="H1635" i="2"/>
  <c r="F1635" i="2"/>
  <c r="E1635" i="2"/>
  <c r="D1635" i="2"/>
  <c r="T1634" i="2"/>
  <c r="P1634" i="2"/>
  <c r="S1634" i="2" s="1"/>
  <c r="H1634" i="2"/>
  <c r="Q1634" i="2" s="1"/>
  <c r="F1634" i="2"/>
  <c r="K1634" i="2" s="1"/>
  <c r="W1634" i="2" s="1"/>
  <c r="E1634" i="2"/>
  <c r="J1634" i="2" s="1"/>
  <c r="V1634" i="2" s="1"/>
  <c r="D1634" i="2"/>
  <c r="H1633" i="2"/>
  <c r="F1633" i="2"/>
  <c r="E1633" i="2"/>
  <c r="D1633" i="2"/>
  <c r="T1632" i="2"/>
  <c r="P1632" i="2"/>
  <c r="S1632" i="2" s="1"/>
  <c r="H1632" i="2"/>
  <c r="Q1632" i="2" s="1"/>
  <c r="F1632" i="2"/>
  <c r="K1632" i="2" s="1"/>
  <c r="W1632" i="2" s="1"/>
  <c r="E1632" i="2"/>
  <c r="J1632" i="2" s="1"/>
  <c r="V1632" i="2" s="1"/>
  <c r="D1632" i="2"/>
  <c r="P1631" i="2"/>
  <c r="S1631" i="2" s="1"/>
  <c r="H1631" i="2"/>
  <c r="F1631" i="2"/>
  <c r="E1631" i="2"/>
  <c r="D1631" i="2"/>
  <c r="I1631" i="2" s="1"/>
  <c r="U1631" i="2" s="1"/>
  <c r="H1630" i="2"/>
  <c r="F1630" i="2"/>
  <c r="E1630" i="2"/>
  <c r="D1630" i="2"/>
  <c r="P1629" i="2"/>
  <c r="S1629" i="2" s="1"/>
  <c r="H1629" i="2"/>
  <c r="F1629" i="2"/>
  <c r="E1629" i="2"/>
  <c r="D1629" i="2"/>
  <c r="I1629" i="2" s="1"/>
  <c r="U1629" i="2" s="1"/>
  <c r="T1628" i="2"/>
  <c r="P1628" i="2"/>
  <c r="S1628" i="2" s="1"/>
  <c r="O1628" i="2"/>
  <c r="R1628" i="2" s="1"/>
  <c r="H1628" i="2"/>
  <c r="Q1628" i="2" s="1"/>
  <c r="F1628" i="2"/>
  <c r="K1628" i="2" s="1"/>
  <c r="W1628" i="2" s="1"/>
  <c r="E1628" i="2"/>
  <c r="J1628" i="2" s="1"/>
  <c r="V1628" i="2" s="1"/>
  <c r="D1628" i="2"/>
  <c r="I1628" i="2" s="1"/>
  <c r="U1628" i="2" s="1"/>
  <c r="H1627" i="2"/>
  <c r="F1627" i="2"/>
  <c r="E1627" i="2"/>
  <c r="D1627" i="2"/>
  <c r="T1626" i="2"/>
  <c r="P1626" i="2"/>
  <c r="S1626" i="2" s="1"/>
  <c r="O1626" i="2"/>
  <c r="R1626" i="2" s="1"/>
  <c r="H1626" i="2"/>
  <c r="Q1626" i="2" s="1"/>
  <c r="F1626" i="2"/>
  <c r="K1626" i="2" s="1"/>
  <c r="W1626" i="2" s="1"/>
  <c r="E1626" i="2"/>
  <c r="J1626" i="2" s="1"/>
  <c r="V1626" i="2" s="1"/>
  <c r="D1626" i="2"/>
  <c r="I1626" i="2" s="1"/>
  <c r="U1626" i="2" s="1"/>
  <c r="H1625" i="2"/>
  <c r="F1625" i="2"/>
  <c r="K1625" i="2" s="1"/>
  <c r="W1625" i="2" s="1"/>
  <c r="E1625" i="2"/>
  <c r="D1625" i="2"/>
  <c r="T1624" i="2"/>
  <c r="P1624" i="2"/>
  <c r="S1624" i="2" s="1"/>
  <c r="O1624" i="2"/>
  <c r="R1624" i="2" s="1"/>
  <c r="H1624" i="2"/>
  <c r="Q1624" i="2" s="1"/>
  <c r="F1624" i="2"/>
  <c r="K1624" i="2" s="1"/>
  <c r="W1624" i="2" s="1"/>
  <c r="E1624" i="2"/>
  <c r="J1624" i="2" s="1"/>
  <c r="V1624" i="2" s="1"/>
  <c r="D1624" i="2"/>
  <c r="I1624" i="2" s="1"/>
  <c r="U1624" i="2" s="1"/>
  <c r="H1623" i="2"/>
  <c r="P1623" i="2" s="1"/>
  <c r="S1623" i="2" s="1"/>
  <c r="F1623" i="2"/>
  <c r="K1623" i="2" s="1"/>
  <c r="W1623" i="2" s="1"/>
  <c r="E1623" i="2"/>
  <c r="D1623" i="2"/>
  <c r="O1622" i="2"/>
  <c r="R1622" i="2" s="1"/>
  <c r="H1622" i="2"/>
  <c r="F1622" i="2"/>
  <c r="K1622" i="2" s="1"/>
  <c r="W1622" i="2" s="1"/>
  <c r="E1622" i="2"/>
  <c r="D1622" i="2"/>
  <c r="I1622" i="2" s="1"/>
  <c r="U1622" i="2" s="1"/>
  <c r="H1621" i="2"/>
  <c r="P1621" i="2" s="1"/>
  <c r="S1621" i="2" s="1"/>
  <c r="F1621" i="2"/>
  <c r="E1621" i="2"/>
  <c r="D1621" i="2"/>
  <c r="P1620" i="2"/>
  <c r="S1620" i="2" s="1"/>
  <c r="O1620" i="2"/>
  <c r="R1620" i="2" s="1"/>
  <c r="H1620" i="2"/>
  <c r="Q1620" i="2" s="1"/>
  <c r="T1620" i="2" s="1"/>
  <c r="F1620" i="2"/>
  <c r="E1620" i="2"/>
  <c r="J1620" i="2" s="1"/>
  <c r="V1620" i="2" s="1"/>
  <c r="D1620" i="2"/>
  <c r="I1620" i="2" s="1"/>
  <c r="U1620" i="2" s="1"/>
  <c r="P1619" i="2"/>
  <c r="S1619" i="2" s="1"/>
  <c r="H1619" i="2"/>
  <c r="F1619" i="2"/>
  <c r="E1619" i="2"/>
  <c r="D1619" i="2"/>
  <c r="I1619" i="2" s="1"/>
  <c r="U1619" i="2" s="1"/>
  <c r="T1618" i="2"/>
  <c r="P1618" i="2"/>
  <c r="S1618" i="2" s="1"/>
  <c r="O1618" i="2"/>
  <c r="R1618" i="2" s="1"/>
  <c r="H1618" i="2"/>
  <c r="Q1618" i="2" s="1"/>
  <c r="F1618" i="2"/>
  <c r="K1618" i="2" s="1"/>
  <c r="W1618" i="2" s="1"/>
  <c r="E1618" i="2"/>
  <c r="J1618" i="2" s="1"/>
  <c r="V1618" i="2" s="1"/>
  <c r="D1618" i="2"/>
  <c r="I1618" i="2" s="1"/>
  <c r="U1618" i="2" s="1"/>
  <c r="H1617" i="2"/>
  <c r="P1617" i="2" s="1"/>
  <c r="S1617" i="2" s="1"/>
  <c r="F1617" i="2"/>
  <c r="E1617" i="2"/>
  <c r="D1617" i="2"/>
  <c r="T1616" i="2"/>
  <c r="P1616" i="2"/>
  <c r="S1616" i="2" s="1"/>
  <c r="O1616" i="2"/>
  <c r="R1616" i="2" s="1"/>
  <c r="H1616" i="2"/>
  <c r="Q1616" i="2" s="1"/>
  <c r="F1616" i="2"/>
  <c r="K1616" i="2" s="1"/>
  <c r="W1616" i="2" s="1"/>
  <c r="E1616" i="2"/>
  <c r="J1616" i="2" s="1"/>
  <c r="V1616" i="2" s="1"/>
  <c r="D1616" i="2"/>
  <c r="I1616" i="2" s="1"/>
  <c r="U1616" i="2" s="1"/>
  <c r="H1615" i="2"/>
  <c r="P1615" i="2" s="1"/>
  <c r="S1615" i="2" s="1"/>
  <c r="F1615" i="2"/>
  <c r="E1615" i="2"/>
  <c r="D1615" i="2"/>
  <c r="T1614" i="2"/>
  <c r="P1614" i="2"/>
  <c r="S1614" i="2" s="1"/>
  <c r="O1614" i="2"/>
  <c r="R1614" i="2" s="1"/>
  <c r="H1614" i="2"/>
  <c r="Q1614" i="2" s="1"/>
  <c r="F1614" i="2"/>
  <c r="K1614" i="2" s="1"/>
  <c r="W1614" i="2" s="1"/>
  <c r="E1614" i="2"/>
  <c r="J1614" i="2" s="1"/>
  <c r="V1614" i="2" s="1"/>
  <c r="D1614" i="2"/>
  <c r="I1614" i="2" s="1"/>
  <c r="U1614" i="2" s="1"/>
  <c r="H1613" i="2"/>
  <c r="F1613" i="2"/>
  <c r="K1613" i="2" s="1"/>
  <c r="W1613" i="2" s="1"/>
  <c r="E1613" i="2"/>
  <c r="D1613" i="2"/>
  <c r="T1612" i="2"/>
  <c r="P1612" i="2"/>
  <c r="S1612" i="2" s="1"/>
  <c r="O1612" i="2"/>
  <c r="R1612" i="2" s="1"/>
  <c r="H1612" i="2"/>
  <c r="Q1612" i="2" s="1"/>
  <c r="F1612" i="2"/>
  <c r="K1612" i="2" s="1"/>
  <c r="W1612" i="2" s="1"/>
  <c r="E1612" i="2"/>
  <c r="J1612" i="2" s="1"/>
  <c r="V1612" i="2" s="1"/>
  <c r="D1612" i="2"/>
  <c r="I1612" i="2" s="1"/>
  <c r="U1612" i="2" s="1"/>
  <c r="T1611" i="2"/>
  <c r="P1611" i="2"/>
  <c r="S1611" i="2" s="1"/>
  <c r="O1611" i="2"/>
  <c r="R1611" i="2" s="1"/>
  <c r="H1611" i="2"/>
  <c r="Q1611" i="2" s="1"/>
  <c r="F1611" i="2"/>
  <c r="K1611" i="2" s="1"/>
  <c r="W1611" i="2" s="1"/>
  <c r="E1611" i="2"/>
  <c r="J1611" i="2" s="1"/>
  <c r="V1611" i="2" s="1"/>
  <c r="D1611" i="2"/>
  <c r="I1611" i="2" s="1"/>
  <c r="U1611" i="2" s="1"/>
  <c r="H1610" i="2"/>
  <c r="F1610" i="2"/>
  <c r="E1610" i="2"/>
  <c r="D1610" i="2"/>
  <c r="H1609" i="2"/>
  <c r="F1609" i="2"/>
  <c r="E1609" i="2"/>
  <c r="D1609" i="2"/>
  <c r="T1608" i="2"/>
  <c r="H1608" i="2"/>
  <c r="Q1608" i="2" s="1"/>
  <c r="F1608" i="2"/>
  <c r="K1608" i="2" s="1"/>
  <c r="W1608" i="2" s="1"/>
  <c r="E1608" i="2"/>
  <c r="J1608" i="2" s="1"/>
  <c r="V1608" i="2" s="1"/>
  <c r="D1608" i="2"/>
  <c r="T1607" i="2"/>
  <c r="O1607" i="2"/>
  <c r="R1607" i="2" s="1"/>
  <c r="K1607" i="2"/>
  <c r="W1607" i="2" s="1"/>
  <c r="H1607" i="2"/>
  <c r="Q1607" i="2" s="1"/>
  <c r="F1607" i="2"/>
  <c r="E1607" i="2"/>
  <c r="J1607" i="2" s="1"/>
  <c r="V1607" i="2" s="1"/>
  <c r="D1607" i="2"/>
  <c r="I1607" i="2" s="1"/>
  <c r="U1607" i="2" s="1"/>
  <c r="H1606" i="2"/>
  <c r="F1606" i="2"/>
  <c r="E1606" i="2"/>
  <c r="D1606" i="2"/>
  <c r="I1606" i="2" s="1"/>
  <c r="U1606" i="2" s="1"/>
  <c r="H1605" i="2"/>
  <c r="F1605" i="2"/>
  <c r="E1605" i="2"/>
  <c r="D1605" i="2"/>
  <c r="T1604" i="2"/>
  <c r="O1604" i="2"/>
  <c r="R1604" i="2" s="1"/>
  <c r="K1604" i="2"/>
  <c r="W1604" i="2" s="1"/>
  <c r="H1604" i="2"/>
  <c r="Q1604" i="2" s="1"/>
  <c r="F1604" i="2"/>
  <c r="E1604" i="2"/>
  <c r="J1604" i="2" s="1"/>
  <c r="V1604" i="2" s="1"/>
  <c r="D1604" i="2"/>
  <c r="I1604" i="2" s="1"/>
  <c r="U1604" i="2" s="1"/>
  <c r="H1603" i="2"/>
  <c r="F1603" i="2"/>
  <c r="E1603" i="2"/>
  <c r="D1603" i="2"/>
  <c r="H1602" i="2"/>
  <c r="F1602" i="2"/>
  <c r="K1602" i="2" s="1"/>
  <c r="W1602" i="2" s="1"/>
  <c r="E1602" i="2"/>
  <c r="D1602" i="2"/>
  <c r="K1601" i="2"/>
  <c r="W1601" i="2" s="1"/>
  <c r="H1601" i="2"/>
  <c r="P1601" i="2" s="1"/>
  <c r="S1601" i="2" s="1"/>
  <c r="F1601" i="2"/>
  <c r="E1601" i="2"/>
  <c r="D1601" i="2"/>
  <c r="I1601" i="2" s="1"/>
  <c r="U1601" i="2" s="1"/>
  <c r="H1600" i="2"/>
  <c r="F1600" i="2"/>
  <c r="E1600" i="2"/>
  <c r="D1600" i="2"/>
  <c r="H1599" i="2"/>
  <c r="F1599" i="2"/>
  <c r="E1599" i="2"/>
  <c r="D1599" i="2"/>
  <c r="H1598" i="2"/>
  <c r="F1598" i="2"/>
  <c r="E1598" i="2"/>
  <c r="D1598" i="2"/>
  <c r="S1597" i="2"/>
  <c r="H1597" i="2"/>
  <c r="P1597" i="2" s="1"/>
  <c r="F1597" i="2"/>
  <c r="K1597" i="2" s="1"/>
  <c r="W1597" i="2" s="1"/>
  <c r="E1597" i="2"/>
  <c r="J1597" i="2" s="1"/>
  <c r="V1597" i="2" s="1"/>
  <c r="D1597" i="2"/>
  <c r="H1596" i="2"/>
  <c r="F1596" i="2"/>
  <c r="K1596" i="2" s="1"/>
  <c r="W1596" i="2" s="1"/>
  <c r="E1596" i="2"/>
  <c r="D1596" i="2"/>
  <c r="S1595" i="2"/>
  <c r="K1595" i="2"/>
  <c r="W1595" i="2" s="1"/>
  <c r="H1595" i="2"/>
  <c r="P1595" i="2" s="1"/>
  <c r="F1595" i="2"/>
  <c r="E1595" i="2"/>
  <c r="J1595" i="2" s="1"/>
  <c r="V1595" i="2" s="1"/>
  <c r="D1595" i="2"/>
  <c r="S1594" i="2"/>
  <c r="O1594" i="2"/>
  <c r="R1594" i="2" s="1"/>
  <c r="H1594" i="2"/>
  <c r="P1594" i="2" s="1"/>
  <c r="F1594" i="2"/>
  <c r="K1594" i="2" s="1"/>
  <c r="W1594" i="2" s="1"/>
  <c r="E1594" i="2"/>
  <c r="J1594" i="2" s="1"/>
  <c r="V1594" i="2" s="1"/>
  <c r="D1594" i="2"/>
  <c r="I1594" i="2" s="1"/>
  <c r="U1594" i="2" s="1"/>
  <c r="H1593" i="2"/>
  <c r="P1593" i="2" s="1"/>
  <c r="S1593" i="2" s="1"/>
  <c r="F1593" i="2"/>
  <c r="K1593" i="2" s="1"/>
  <c r="W1593" i="2" s="1"/>
  <c r="E1593" i="2"/>
  <c r="D1593" i="2"/>
  <c r="H1592" i="2"/>
  <c r="F1592" i="2"/>
  <c r="E1592" i="2"/>
  <c r="D1592" i="2"/>
  <c r="S1591" i="2"/>
  <c r="K1591" i="2"/>
  <c r="W1591" i="2" s="1"/>
  <c r="H1591" i="2"/>
  <c r="P1591" i="2" s="1"/>
  <c r="F1591" i="2"/>
  <c r="E1591" i="2"/>
  <c r="J1591" i="2" s="1"/>
  <c r="V1591" i="2" s="1"/>
  <c r="D1591" i="2"/>
  <c r="I1591" i="2" s="1"/>
  <c r="U1591" i="2" s="1"/>
  <c r="S1590" i="2"/>
  <c r="O1590" i="2"/>
  <c r="R1590" i="2" s="1"/>
  <c r="K1590" i="2"/>
  <c r="W1590" i="2" s="1"/>
  <c r="H1590" i="2"/>
  <c r="P1590" i="2" s="1"/>
  <c r="F1590" i="2"/>
  <c r="E1590" i="2"/>
  <c r="J1590" i="2" s="1"/>
  <c r="V1590" i="2" s="1"/>
  <c r="D1590" i="2"/>
  <c r="I1590" i="2" s="1"/>
  <c r="U1590" i="2" s="1"/>
  <c r="H1589" i="2"/>
  <c r="F1589" i="2"/>
  <c r="E1589" i="2"/>
  <c r="D1589" i="2"/>
  <c r="Q1588" i="2"/>
  <c r="T1588" i="2" s="1"/>
  <c r="H1588" i="2"/>
  <c r="F1588" i="2"/>
  <c r="E1588" i="2"/>
  <c r="D1588" i="2"/>
  <c r="S1587" i="2"/>
  <c r="O1587" i="2"/>
  <c r="R1587" i="2" s="1"/>
  <c r="K1587" i="2"/>
  <c r="W1587" i="2" s="1"/>
  <c r="H1587" i="2"/>
  <c r="P1587" i="2" s="1"/>
  <c r="F1587" i="2"/>
  <c r="E1587" i="2"/>
  <c r="J1587" i="2" s="1"/>
  <c r="V1587" i="2" s="1"/>
  <c r="D1587" i="2"/>
  <c r="I1587" i="2" s="1"/>
  <c r="U1587" i="2" s="1"/>
  <c r="H1586" i="2"/>
  <c r="F1586" i="2"/>
  <c r="E1586" i="2"/>
  <c r="D1586" i="2"/>
  <c r="H1585" i="2"/>
  <c r="F1585" i="2"/>
  <c r="E1585" i="2"/>
  <c r="D1585" i="2"/>
  <c r="Q1584" i="2"/>
  <c r="T1584" i="2" s="1"/>
  <c r="H1584" i="2"/>
  <c r="F1584" i="2"/>
  <c r="E1584" i="2"/>
  <c r="J1584" i="2" s="1"/>
  <c r="V1584" i="2" s="1"/>
  <c r="D1584" i="2"/>
  <c r="R1583" i="2"/>
  <c r="O1583" i="2"/>
  <c r="H1583" i="2"/>
  <c r="F1583" i="2"/>
  <c r="K1583" i="2" s="1"/>
  <c r="W1583" i="2" s="1"/>
  <c r="E1583" i="2"/>
  <c r="D1583" i="2"/>
  <c r="S1582" i="2"/>
  <c r="O1582" i="2"/>
  <c r="R1582" i="2" s="1"/>
  <c r="H1582" i="2"/>
  <c r="P1582" i="2" s="1"/>
  <c r="F1582" i="2"/>
  <c r="K1582" i="2" s="1"/>
  <c r="W1582" i="2" s="1"/>
  <c r="E1582" i="2"/>
  <c r="J1582" i="2" s="1"/>
  <c r="V1582" i="2" s="1"/>
  <c r="D1582" i="2"/>
  <c r="H1581" i="2"/>
  <c r="F1581" i="2"/>
  <c r="K1581" i="2" s="1"/>
  <c r="W1581" i="2" s="1"/>
  <c r="E1581" i="2"/>
  <c r="D1581" i="2"/>
  <c r="H1580" i="2"/>
  <c r="F1580" i="2"/>
  <c r="E1580" i="2"/>
  <c r="D1580" i="2"/>
  <c r="O1579" i="2"/>
  <c r="R1579" i="2" s="1"/>
  <c r="H1579" i="2"/>
  <c r="F1579" i="2"/>
  <c r="E1579" i="2"/>
  <c r="D1579" i="2"/>
  <c r="I1579" i="2" s="1"/>
  <c r="U1579" i="2" s="1"/>
  <c r="H1578" i="2"/>
  <c r="F1578" i="2"/>
  <c r="E1578" i="2"/>
  <c r="D1578" i="2"/>
  <c r="I1578" i="2" s="1"/>
  <c r="U1578" i="2" s="1"/>
  <c r="H1577" i="2"/>
  <c r="F1577" i="2"/>
  <c r="K1577" i="2" s="1"/>
  <c r="W1577" i="2" s="1"/>
  <c r="E1577" i="2"/>
  <c r="D1577" i="2"/>
  <c r="H1576" i="2"/>
  <c r="F1576" i="2"/>
  <c r="E1576" i="2"/>
  <c r="D1576" i="2"/>
  <c r="P1575" i="2"/>
  <c r="S1575" i="2" s="1"/>
  <c r="H1575" i="2"/>
  <c r="Q1575" i="2" s="1"/>
  <c r="T1575" i="2" s="1"/>
  <c r="F1575" i="2"/>
  <c r="K1575" i="2" s="1"/>
  <c r="W1575" i="2" s="1"/>
  <c r="E1575" i="2"/>
  <c r="J1575" i="2" s="1"/>
  <c r="V1575" i="2" s="1"/>
  <c r="D1575" i="2"/>
  <c r="H1574" i="2"/>
  <c r="F1574" i="2"/>
  <c r="E1574" i="2"/>
  <c r="D1574" i="2"/>
  <c r="P1573" i="2"/>
  <c r="S1573" i="2" s="1"/>
  <c r="O1573" i="2"/>
  <c r="R1573" i="2" s="1"/>
  <c r="H1573" i="2"/>
  <c r="Q1573" i="2" s="1"/>
  <c r="T1573" i="2" s="1"/>
  <c r="F1573" i="2"/>
  <c r="K1573" i="2" s="1"/>
  <c r="W1573" i="2" s="1"/>
  <c r="E1573" i="2"/>
  <c r="J1573" i="2" s="1"/>
  <c r="V1573" i="2" s="1"/>
  <c r="D1573" i="2"/>
  <c r="I1573" i="2" s="1"/>
  <c r="U1573" i="2" s="1"/>
  <c r="H1572" i="2"/>
  <c r="F1572" i="2"/>
  <c r="E1572" i="2"/>
  <c r="D1572" i="2"/>
  <c r="I1572" i="2" s="1"/>
  <c r="U1572" i="2" s="1"/>
  <c r="H1571" i="2"/>
  <c r="F1571" i="2"/>
  <c r="E1571" i="2"/>
  <c r="D1571" i="2"/>
  <c r="H1570" i="2"/>
  <c r="F1570" i="2"/>
  <c r="E1570" i="2"/>
  <c r="D1570" i="2"/>
  <c r="H1569" i="2"/>
  <c r="F1569" i="2"/>
  <c r="E1569" i="2"/>
  <c r="D1569" i="2"/>
  <c r="H1568" i="2"/>
  <c r="F1568" i="2"/>
  <c r="E1568" i="2"/>
  <c r="D1568" i="2"/>
  <c r="I1568" i="2" s="1"/>
  <c r="U1568" i="2" s="1"/>
  <c r="P1567" i="2"/>
  <c r="S1567" i="2" s="1"/>
  <c r="H1567" i="2"/>
  <c r="F1567" i="2"/>
  <c r="K1567" i="2" s="1"/>
  <c r="W1567" i="2" s="1"/>
  <c r="E1567" i="2"/>
  <c r="J1567" i="2" s="1"/>
  <c r="V1567" i="2" s="1"/>
  <c r="D1567" i="2"/>
  <c r="H1566" i="2"/>
  <c r="F1566" i="2"/>
  <c r="E1566" i="2"/>
  <c r="D1566" i="2"/>
  <c r="P1565" i="2"/>
  <c r="S1565" i="2" s="1"/>
  <c r="O1565" i="2"/>
  <c r="R1565" i="2" s="1"/>
  <c r="H1565" i="2"/>
  <c r="Q1565" i="2" s="1"/>
  <c r="T1565" i="2" s="1"/>
  <c r="F1565" i="2"/>
  <c r="K1565" i="2" s="1"/>
  <c r="W1565" i="2" s="1"/>
  <c r="E1565" i="2"/>
  <c r="J1565" i="2" s="1"/>
  <c r="V1565" i="2" s="1"/>
  <c r="D1565" i="2"/>
  <c r="I1565" i="2" s="1"/>
  <c r="U1565" i="2" s="1"/>
  <c r="H1564" i="2"/>
  <c r="F1564" i="2"/>
  <c r="E1564" i="2"/>
  <c r="D1564" i="2"/>
  <c r="I1564" i="2" s="1"/>
  <c r="U1564" i="2" s="1"/>
  <c r="H1563" i="2"/>
  <c r="F1563" i="2"/>
  <c r="E1563" i="2"/>
  <c r="D1563" i="2"/>
  <c r="H1562" i="2"/>
  <c r="F1562" i="2"/>
  <c r="E1562" i="2"/>
  <c r="D1562" i="2"/>
  <c r="O1561" i="2"/>
  <c r="R1561" i="2" s="1"/>
  <c r="H1561" i="2"/>
  <c r="F1561" i="2"/>
  <c r="E1561" i="2"/>
  <c r="D1561" i="2"/>
  <c r="I1561" i="2" s="1"/>
  <c r="U1561" i="2" s="1"/>
  <c r="H1560" i="2"/>
  <c r="F1560" i="2"/>
  <c r="E1560" i="2"/>
  <c r="D1560" i="2"/>
  <c r="I1560" i="2" s="1"/>
  <c r="U1560" i="2" s="1"/>
  <c r="H1559" i="2"/>
  <c r="F1559" i="2"/>
  <c r="K1559" i="2" s="1"/>
  <c r="W1559" i="2" s="1"/>
  <c r="E1559" i="2"/>
  <c r="D1559" i="2"/>
  <c r="H1558" i="2"/>
  <c r="F1558" i="2"/>
  <c r="E1558" i="2"/>
  <c r="D1558" i="2"/>
  <c r="P1557" i="2"/>
  <c r="S1557" i="2" s="1"/>
  <c r="O1557" i="2"/>
  <c r="R1557" i="2" s="1"/>
  <c r="H1557" i="2"/>
  <c r="Q1557" i="2" s="1"/>
  <c r="T1557" i="2" s="1"/>
  <c r="F1557" i="2"/>
  <c r="K1557" i="2" s="1"/>
  <c r="W1557" i="2" s="1"/>
  <c r="E1557" i="2"/>
  <c r="J1557" i="2" s="1"/>
  <c r="V1557" i="2" s="1"/>
  <c r="D1557" i="2"/>
  <c r="I1557" i="2" s="1"/>
  <c r="U1557" i="2" s="1"/>
  <c r="H1556" i="2"/>
  <c r="F1556" i="2"/>
  <c r="E1556" i="2"/>
  <c r="D1556" i="2"/>
  <c r="I1556" i="2" s="1"/>
  <c r="U1556" i="2" s="1"/>
  <c r="H1555" i="2"/>
  <c r="F1555" i="2"/>
  <c r="E1555" i="2"/>
  <c r="D1555" i="2"/>
  <c r="H1554" i="2"/>
  <c r="F1554" i="2"/>
  <c r="E1554" i="2"/>
  <c r="D1554" i="2"/>
  <c r="W1553" i="2"/>
  <c r="O1553" i="2"/>
  <c r="R1553" i="2" s="1"/>
  <c r="H1553" i="2"/>
  <c r="F1553" i="2"/>
  <c r="K1553" i="2" s="1"/>
  <c r="E1553" i="2"/>
  <c r="D1553" i="2"/>
  <c r="I1553" i="2" s="1"/>
  <c r="U1553" i="2" s="1"/>
  <c r="H1552" i="2"/>
  <c r="F1552" i="2"/>
  <c r="E1552" i="2"/>
  <c r="D1552" i="2"/>
  <c r="I1552" i="2" s="1"/>
  <c r="U1552" i="2" s="1"/>
  <c r="H1551" i="2"/>
  <c r="F1551" i="2"/>
  <c r="E1551" i="2"/>
  <c r="D1551" i="2"/>
  <c r="H1550" i="2"/>
  <c r="F1550" i="2"/>
  <c r="E1550" i="2"/>
  <c r="D1550" i="2"/>
  <c r="P1549" i="2"/>
  <c r="S1549" i="2" s="1"/>
  <c r="O1549" i="2"/>
  <c r="R1549" i="2" s="1"/>
  <c r="H1549" i="2"/>
  <c r="Q1549" i="2" s="1"/>
  <c r="T1549" i="2" s="1"/>
  <c r="F1549" i="2"/>
  <c r="E1549" i="2"/>
  <c r="J1549" i="2" s="1"/>
  <c r="V1549" i="2" s="1"/>
  <c r="D1549" i="2"/>
  <c r="I1549" i="2" s="1"/>
  <c r="U1549" i="2" s="1"/>
  <c r="H1548" i="2"/>
  <c r="F1548" i="2"/>
  <c r="E1548" i="2"/>
  <c r="D1548" i="2"/>
  <c r="I1548" i="2" s="1"/>
  <c r="U1548" i="2" s="1"/>
  <c r="H1547" i="2"/>
  <c r="F1547" i="2"/>
  <c r="E1547" i="2"/>
  <c r="D1547" i="2"/>
  <c r="H1546" i="2"/>
  <c r="F1546" i="2"/>
  <c r="E1546" i="2"/>
  <c r="D1546" i="2"/>
  <c r="Q1545" i="2"/>
  <c r="T1545" i="2" s="1"/>
  <c r="O1545" i="2"/>
  <c r="R1545" i="2" s="1"/>
  <c r="H1545" i="2"/>
  <c r="P1545" i="2" s="1"/>
  <c r="S1545" i="2" s="1"/>
  <c r="F1545" i="2"/>
  <c r="K1545" i="2" s="1"/>
  <c r="W1545" i="2" s="1"/>
  <c r="E1545" i="2"/>
  <c r="J1545" i="2" s="1"/>
  <c r="V1545" i="2" s="1"/>
  <c r="D1545" i="2"/>
  <c r="I1545" i="2" s="1"/>
  <c r="U1545" i="2" s="1"/>
  <c r="H1544" i="2"/>
  <c r="O1544" i="2" s="1"/>
  <c r="R1544" i="2" s="1"/>
  <c r="F1544" i="2"/>
  <c r="E1544" i="2"/>
  <c r="J1544" i="2" s="1"/>
  <c r="V1544" i="2" s="1"/>
  <c r="D1544" i="2"/>
  <c r="H1543" i="2"/>
  <c r="F1543" i="2"/>
  <c r="K1543" i="2" s="1"/>
  <c r="W1543" i="2" s="1"/>
  <c r="E1543" i="2"/>
  <c r="D1543" i="2"/>
  <c r="H1542" i="2"/>
  <c r="O1542" i="2" s="1"/>
  <c r="R1542" i="2" s="1"/>
  <c r="F1542" i="2"/>
  <c r="E1542" i="2"/>
  <c r="D1542" i="2"/>
  <c r="Q1541" i="2"/>
  <c r="T1541" i="2" s="1"/>
  <c r="H1541" i="2"/>
  <c r="F1541" i="2"/>
  <c r="E1541" i="2"/>
  <c r="J1541" i="2" s="1"/>
  <c r="V1541" i="2" s="1"/>
  <c r="D1541" i="2"/>
  <c r="T1540" i="2"/>
  <c r="P1540" i="2"/>
  <c r="S1540" i="2" s="1"/>
  <c r="O1540" i="2"/>
  <c r="R1540" i="2" s="1"/>
  <c r="H1540" i="2"/>
  <c r="Q1540" i="2" s="1"/>
  <c r="F1540" i="2"/>
  <c r="K1540" i="2" s="1"/>
  <c r="W1540" i="2" s="1"/>
  <c r="E1540" i="2"/>
  <c r="J1540" i="2" s="1"/>
  <c r="V1540" i="2" s="1"/>
  <c r="D1540" i="2"/>
  <c r="I1540" i="2" s="1"/>
  <c r="U1540" i="2" s="1"/>
  <c r="H1539" i="2"/>
  <c r="F1539" i="2"/>
  <c r="E1539" i="2"/>
  <c r="D1539" i="2"/>
  <c r="H1538" i="2"/>
  <c r="O1538" i="2" s="1"/>
  <c r="R1538" i="2" s="1"/>
  <c r="F1538" i="2"/>
  <c r="E1538" i="2"/>
  <c r="D1538" i="2"/>
  <c r="Q1537" i="2"/>
  <c r="T1537" i="2" s="1"/>
  <c r="O1537" i="2"/>
  <c r="R1537" i="2" s="1"/>
  <c r="H1537" i="2"/>
  <c r="P1537" i="2" s="1"/>
  <c r="S1537" i="2" s="1"/>
  <c r="F1537" i="2"/>
  <c r="E1537" i="2"/>
  <c r="J1537" i="2" s="1"/>
  <c r="V1537" i="2" s="1"/>
  <c r="D1537" i="2"/>
  <c r="I1537" i="2" s="1"/>
  <c r="U1537" i="2" s="1"/>
  <c r="H1536" i="2"/>
  <c r="Q1536" i="2" s="1"/>
  <c r="T1536" i="2" s="1"/>
  <c r="F1536" i="2"/>
  <c r="E1536" i="2"/>
  <c r="D1536" i="2"/>
  <c r="T1535" i="2"/>
  <c r="Q1535" i="2"/>
  <c r="H1535" i="2"/>
  <c r="P1535" i="2" s="1"/>
  <c r="S1535" i="2" s="1"/>
  <c r="F1535" i="2"/>
  <c r="E1535" i="2"/>
  <c r="J1535" i="2" s="1"/>
  <c r="V1535" i="2" s="1"/>
  <c r="D1535" i="2"/>
  <c r="I1535" i="2" s="1"/>
  <c r="U1535" i="2" s="1"/>
  <c r="H1534" i="2"/>
  <c r="F1534" i="2"/>
  <c r="E1534" i="2"/>
  <c r="D1534" i="2"/>
  <c r="H1533" i="2"/>
  <c r="O1533" i="2" s="1"/>
  <c r="R1533" i="2" s="1"/>
  <c r="F1533" i="2"/>
  <c r="E1533" i="2"/>
  <c r="D1533" i="2"/>
  <c r="Q1532" i="2"/>
  <c r="T1532" i="2" s="1"/>
  <c r="H1532" i="2"/>
  <c r="P1532" i="2" s="1"/>
  <c r="S1532" i="2" s="1"/>
  <c r="F1532" i="2"/>
  <c r="E1532" i="2"/>
  <c r="J1532" i="2" s="1"/>
  <c r="V1532" i="2" s="1"/>
  <c r="D1532" i="2"/>
  <c r="I1532" i="2" s="1"/>
  <c r="U1532" i="2" s="1"/>
  <c r="J1531" i="2"/>
  <c r="V1531" i="2" s="1"/>
  <c r="H1531" i="2"/>
  <c r="F1531" i="2"/>
  <c r="E1531" i="2"/>
  <c r="D1531" i="2"/>
  <c r="I1531" i="2" s="1"/>
  <c r="U1531" i="2" s="1"/>
  <c r="Q1530" i="2"/>
  <c r="T1530" i="2" s="1"/>
  <c r="H1530" i="2"/>
  <c r="F1530" i="2"/>
  <c r="E1530" i="2"/>
  <c r="D1530" i="2"/>
  <c r="H1529" i="2"/>
  <c r="O1529" i="2" s="1"/>
  <c r="R1529" i="2" s="1"/>
  <c r="F1529" i="2"/>
  <c r="E1529" i="2"/>
  <c r="D1529" i="2"/>
  <c r="Q1528" i="2"/>
  <c r="T1528" i="2" s="1"/>
  <c r="H1528" i="2"/>
  <c r="P1528" i="2" s="1"/>
  <c r="S1528" i="2" s="1"/>
  <c r="F1528" i="2"/>
  <c r="E1528" i="2"/>
  <c r="D1528" i="2"/>
  <c r="I1528" i="2" s="1"/>
  <c r="U1528" i="2" s="1"/>
  <c r="Q1527" i="2"/>
  <c r="T1527" i="2" s="1"/>
  <c r="H1527" i="2"/>
  <c r="P1527" i="2" s="1"/>
  <c r="S1527" i="2" s="1"/>
  <c r="F1527" i="2"/>
  <c r="E1527" i="2"/>
  <c r="J1527" i="2" s="1"/>
  <c r="V1527" i="2" s="1"/>
  <c r="D1527" i="2"/>
  <c r="I1527" i="2" s="1"/>
  <c r="U1527" i="2" s="1"/>
  <c r="H1526" i="2"/>
  <c r="F1526" i="2"/>
  <c r="E1526" i="2"/>
  <c r="D1526" i="2"/>
  <c r="H1525" i="2"/>
  <c r="O1525" i="2" s="1"/>
  <c r="R1525" i="2" s="1"/>
  <c r="F1525" i="2"/>
  <c r="E1525" i="2"/>
  <c r="D1525" i="2"/>
  <c r="Q1524" i="2"/>
  <c r="T1524" i="2" s="1"/>
  <c r="H1524" i="2"/>
  <c r="P1524" i="2" s="1"/>
  <c r="S1524" i="2" s="1"/>
  <c r="F1524" i="2"/>
  <c r="E1524" i="2"/>
  <c r="J1524" i="2" s="1"/>
  <c r="V1524" i="2" s="1"/>
  <c r="D1524" i="2"/>
  <c r="I1524" i="2" s="1"/>
  <c r="U1524" i="2" s="1"/>
  <c r="Q1523" i="2"/>
  <c r="T1523" i="2" s="1"/>
  <c r="H1523" i="2"/>
  <c r="P1523" i="2" s="1"/>
  <c r="S1523" i="2" s="1"/>
  <c r="F1523" i="2"/>
  <c r="E1523" i="2"/>
  <c r="J1523" i="2" s="1"/>
  <c r="V1523" i="2" s="1"/>
  <c r="D1523" i="2"/>
  <c r="I1523" i="2" s="1"/>
  <c r="U1523" i="2" s="1"/>
  <c r="H1522" i="2"/>
  <c r="F1522" i="2"/>
  <c r="E1522" i="2"/>
  <c r="D1522" i="2"/>
  <c r="H1521" i="2"/>
  <c r="O1521" i="2" s="1"/>
  <c r="R1521" i="2" s="1"/>
  <c r="F1521" i="2"/>
  <c r="E1521" i="2"/>
  <c r="D1521" i="2"/>
  <c r="Q1520" i="2"/>
  <c r="T1520" i="2" s="1"/>
  <c r="H1520" i="2"/>
  <c r="P1520" i="2" s="1"/>
  <c r="S1520" i="2" s="1"/>
  <c r="F1520" i="2"/>
  <c r="E1520" i="2"/>
  <c r="J1520" i="2" s="1"/>
  <c r="V1520" i="2" s="1"/>
  <c r="D1520" i="2"/>
  <c r="I1520" i="2" s="1"/>
  <c r="U1520" i="2" s="1"/>
  <c r="H1519" i="2"/>
  <c r="F1519" i="2"/>
  <c r="E1519" i="2"/>
  <c r="J1519" i="2" s="1"/>
  <c r="V1519" i="2" s="1"/>
  <c r="D1519" i="2"/>
  <c r="T1518" i="2"/>
  <c r="Q1518" i="2"/>
  <c r="O1518" i="2"/>
  <c r="R1518" i="2" s="1"/>
  <c r="H1518" i="2"/>
  <c r="P1518" i="2" s="1"/>
  <c r="S1518" i="2" s="1"/>
  <c r="F1518" i="2"/>
  <c r="K1518" i="2" s="1"/>
  <c r="W1518" i="2" s="1"/>
  <c r="E1518" i="2"/>
  <c r="J1518" i="2" s="1"/>
  <c r="V1518" i="2" s="1"/>
  <c r="D1518" i="2"/>
  <c r="I1518" i="2" s="1"/>
  <c r="U1518" i="2" s="1"/>
  <c r="H1517" i="2"/>
  <c r="F1517" i="2"/>
  <c r="E1517" i="2"/>
  <c r="J1517" i="2" s="1"/>
  <c r="V1517" i="2" s="1"/>
  <c r="D1517" i="2"/>
  <c r="H1516" i="2"/>
  <c r="F1516" i="2"/>
  <c r="E1516" i="2"/>
  <c r="D1516" i="2"/>
  <c r="Q1515" i="2"/>
  <c r="T1515" i="2" s="1"/>
  <c r="H1515" i="2"/>
  <c r="P1515" i="2" s="1"/>
  <c r="S1515" i="2" s="1"/>
  <c r="F1515" i="2"/>
  <c r="E1515" i="2"/>
  <c r="D1515" i="2"/>
  <c r="I1515" i="2" s="1"/>
  <c r="U1515" i="2" s="1"/>
  <c r="H1514" i="2"/>
  <c r="F1514" i="2"/>
  <c r="E1514" i="2"/>
  <c r="D1514" i="2"/>
  <c r="P1513" i="2"/>
  <c r="S1513" i="2" s="1"/>
  <c r="H1513" i="2"/>
  <c r="F1513" i="2"/>
  <c r="E1513" i="2"/>
  <c r="D1513" i="2"/>
  <c r="I1513" i="2" s="1"/>
  <c r="U1513" i="2" s="1"/>
  <c r="Q1512" i="2"/>
  <c r="T1512" i="2" s="1"/>
  <c r="H1512" i="2"/>
  <c r="P1512" i="2" s="1"/>
  <c r="S1512" i="2" s="1"/>
  <c r="F1512" i="2"/>
  <c r="E1512" i="2"/>
  <c r="J1512" i="2" s="1"/>
  <c r="V1512" i="2" s="1"/>
  <c r="D1512" i="2"/>
  <c r="I1512" i="2" s="1"/>
  <c r="U1512" i="2" s="1"/>
  <c r="H1511" i="2"/>
  <c r="F1511" i="2"/>
  <c r="E1511" i="2"/>
  <c r="D1511" i="2"/>
  <c r="Q1510" i="2"/>
  <c r="T1510" i="2" s="1"/>
  <c r="H1510" i="2"/>
  <c r="F1510" i="2"/>
  <c r="E1510" i="2"/>
  <c r="J1510" i="2" s="1"/>
  <c r="V1510" i="2" s="1"/>
  <c r="D1510" i="2"/>
  <c r="H1509" i="2"/>
  <c r="F1509" i="2"/>
  <c r="E1509" i="2"/>
  <c r="D1509" i="2"/>
  <c r="Q1508" i="2"/>
  <c r="T1508" i="2" s="1"/>
  <c r="H1508" i="2"/>
  <c r="P1508" i="2" s="1"/>
  <c r="S1508" i="2" s="1"/>
  <c r="F1508" i="2"/>
  <c r="E1508" i="2"/>
  <c r="D1508" i="2"/>
  <c r="I1508" i="2" s="1"/>
  <c r="U1508" i="2" s="1"/>
  <c r="H1507" i="2"/>
  <c r="F1507" i="2"/>
  <c r="E1507" i="2"/>
  <c r="D1507" i="2"/>
  <c r="O1506" i="2"/>
  <c r="R1506" i="2" s="1"/>
  <c r="H1506" i="2"/>
  <c r="F1506" i="2"/>
  <c r="E1506" i="2"/>
  <c r="D1506" i="2"/>
  <c r="I1506" i="2" s="1"/>
  <c r="U1506" i="2" s="1"/>
  <c r="P1505" i="2"/>
  <c r="S1505" i="2" s="1"/>
  <c r="H1505" i="2"/>
  <c r="F1505" i="2"/>
  <c r="E1505" i="2"/>
  <c r="D1505" i="2"/>
  <c r="I1505" i="2" s="1"/>
  <c r="U1505" i="2" s="1"/>
  <c r="Q1504" i="2"/>
  <c r="T1504" i="2" s="1"/>
  <c r="H1504" i="2"/>
  <c r="P1504" i="2" s="1"/>
  <c r="S1504" i="2" s="1"/>
  <c r="F1504" i="2"/>
  <c r="E1504" i="2"/>
  <c r="J1504" i="2" s="1"/>
  <c r="V1504" i="2" s="1"/>
  <c r="D1504" i="2"/>
  <c r="I1504" i="2" s="1"/>
  <c r="U1504" i="2" s="1"/>
  <c r="Q1503" i="2"/>
  <c r="T1503" i="2" s="1"/>
  <c r="J1503" i="2"/>
  <c r="V1503" i="2" s="1"/>
  <c r="H1503" i="2"/>
  <c r="P1503" i="2" s="1"/>
  <c r="S1503" i="2" s="1"/>
  <c r="F1503" i="2"/>
  <c r="E1503" i="2"/>
  <c r="D1503" i="2"/>
  <c r="I1503" i="2" s="1"/>
  <c r="U1503" i="2" s="1"/>
  <c r="H1502" i="2"/>
  <c r="F1502" i="2"/>
  <c r="K1502" i="2" s="1"/>
  <c r="W1502" i="2" s="1"/>
  <c r="E1502" i="2"/>
  <c r="D1502" i="2"/>
  <c r="H1501" i="2"/>
  <c r="F1501" i="2"/>
  <c r="E1501" i="2"/>
  <c r="D1501" i="2"/>
  <c r="H1500" i="2"/>
  <c r="P1500" i="2" s="1"/>
  <c r="S1500" i="2" s="1"/>
  <c r="F1500" i="2"/>
  <c r="E1500" i="2"/>
  <c r="D1500" i="2"/>
  <c r="Q1499" i="2"/>
  <c r="T1499" i="2" s="1"/>
  <c r="H1499" i="2"/>
  <c r="P1499" i="2" s="1"/>
  <c r="S1499" i="2" s="1"/>
  <c r="F1499" i="2"/>
  <c r="E1499" i="2"/>
  <c r="J1499" i="2" s="1"/>
  <c r="V1499" i="2" s="1"/>
  <c r="D1499" i="2"/>
  <c r="I1499" i="2" s="1"/>
  <c r="U1499" i="2" s="1"/>
  <c r="H1498" i="2"/>
  <c r="F1498" i="2"/>
  <c r="E1498" i="2"/>
  <c r="D1498" i="2"/>
  <c r="P1497" i="2"/>
  <c r="S1497" i="2" s="1"/>
  <c r="H1497" i="2"/>
  <c r="F1497" i="2"/>
  <c r="E1497" i="2"/>
  <c r="J1497" i="2" s="1"/>
  <c r="V1497" i="2" s="1"/>
  <c r="D1497" i="2"/>
  <c r="I1497" i="2" s="1"/>
  <c r="U1497" i="2" s="1"/>
  <c r="H1496" i="2"/>
  <c r="F1496" i="2"/>
  <c r="E1496" i="2"/>
  <c r="D1496" i="2"/>
  <c r="H1495" i="2"/>
  <c r="F1495" i="2"/>
  <c r="K1495" i="2" s="1"/>
  <c r="W1495" i="2" s="1"/>
  <c r="E1495" i="2"/>
  <c r="D1495" i="2"/>
  <c r="Q1494" i="2"/>
  <c r="T1494" i="2" s="1"/>
  <c r="P1494" i="2"/>
  <c r="S1494" i="2" s="1"/>
  <c r="H1494" i="2"/>
  <c r="O1494" i="2" s="1"/>
  <c r="R1494" i="2" s="1"/>
  <c r="F1494" i="2"/>
  <c r="K1494" i="2" s="1"/>
  <c r="W1494" i="2" s="1"/>
  <c r="E1494" i="2"/>
  <c r="J1494" i="2" s="1"/>
  <c r="V1494" i="2" s="1"/>
  <c r="D1494" i="2"/>
  <c r="H1493" i="2"/>
  <c r="F1493" i="2"/>
  <c r="E1493" i="2"/>
  <c r="D1493" i="2"/>
  <c r="P1492" i="2"/>
  <c r="S1492" i="2" s="1"/>
  <c r="H1492" i="2"/>
  <c r="F1492" i="2"/>
  <c r="K1492" i="2" s="1"/>
  <c r="W1492" i="2" s="1"/>
  <c r="E1492" i="2"/>
  <c r="D1492" i="2"/>
  <c r="I1492" i="2" s="1"/>
  <c r="U1492" i="2" s="1"/>
  <c r="H1491" i="2"/>
  <c r="F1491" i="2"/>
  <c r="E1491" i="2"/>
  <c r="D1491" i="2"/>
  <c r="H1490" i="2"/>
  <c r="F1490" i="2"/>
  <c r="K1490" i="2" s="1"/>
  <c r="W1490" i="2" s="1"/>
  <c r="E1490" i="2"/>
  <c r="D1490" i="2"/>
  <c r="Q1489" i="2"/>
  <c r="T1489" i="2" s="1"/>
  <c r="P1489" i="2"/>
  <c r="S1489" i="2" s="1"/>
  <c r="H1489" i="2"/>
  <c r="O1489" i="2" s="1"/>
  <c r="R1489" i="2" s="1"/>
  <c r="F1489" i="2"/>
  <c r="E1489" i="2"/>
  <c r="J1489" i="2" s="1"/>
  <c r="V1489" i="2" s="1"/>
  <c r="D1489" i="2"/>
  <c r="I1489" i="2" s="1"/>
  <c r="U1489" i="2" s="1"/>
  <c r="Y1685" i="1"/>
  <c r="F1685" i="1"/>
  <c r="D1685" i="1"/>
  <c r="C1685" i="1"/>
  <c r="Y1684" i="1"/>
  <c r="F1684" i="1"/>
  <c r="D1684" i="1"/>
  <c r="H1684" i="1" s="1"/>
  <c r="P1684" i="1" s="1"/>
  <c r="C1684" i="1"/>
  <c r="Y1683" i="1"/>
  <c r="K1683" i="1"/>
  <c r="M1683" i="1" s="1"/>
  <c r="F1683" i="1"/>
  <c r="L1683" i="1" s="1"/>
  <c r="N1683" i="1" s="1"/>
  <c r="D1683" i="1"/>
  <c r="C1683" i="1"/>
  <c r="Y1682" i="1"/>
  <c r="K1682" i="1"/>
  <c r="M1682" i="1" s="1"/>
  <c r="F1682" i="1"/>
  <c r="L1682" i="1" s="1"/>
  <c r="N1682" i="1" s="1"/>
  <c r="D1682" i="1"/>
  <c r="H1682" i="1" s="1"/>
  <c r="P1682" i="1" s="1"/>
  <c r="C1682" i="1"/>
  <c r="G1682" i="1" s="1"/>
  <c r="O1682" i="1" s="1"/>
  <c r="Y1681" i="1"/>
  <c r="K1681" i="1"/>
  <c r="M1681" i="1" s="1"/>
  <c r="H1681" i="1"/>
  <c r="P1681" i="1" s="1"/>
  <c r="F1681" i="1"/>
  <c r="L1681" i="1" s="1"/>
  <c r="N1681" i="1" s="1"/>
  <c r="D1681" i="1"/>
  <c r="C1681" i="1"/>
  <c r="G1681" i="1" s="1"/>
  <c r="O1681" i="1" s="1"/>
  <c r="Y1680" i="1"/>
  <c r="F1680" i="1"/>
  <c r="D1680" i="1"/>
  <c r="H1680" i="1" s="1"/>
  <c r="P1680" i="1" s="1"/>
  <c r="C1680" i="1"/>
  <c r="Y1679" i="1"/>
  <c r="F1679" i="1"/>
  <c r="L1679" i="1" s="1"/>
  <c r="N1679" i="1" s="1"/>
  <c r="D1679" i="1"/>
  <c r="C1679" i="1"/>
  <c r="Y1678" i="1"/>
  <c r="M1678" i="1"/>
  <c r="K1678" i="1"/>
  <c r="F1678" i="1"/>
  <c r="L1678" i="1" s="1"/>
  <c r="N1678" i="1" s="1"/>
  <c r="D1678" i="1"/>
  <c r="H1678" i="1" s="1"/>
  <c r="P1678" i="1" s="1"/>
  <c r="C1678" i="1"/>
  <c r="G1678" i="1" s="1"/>
  <c r="O1678" i="1" s="1"/>
  <c r="Y1677" i="1"/>
  <c r="K1677" i="1"/>
  <c r="M1677" i="1" s="1"/>
  <c r="H1677" i="1"/>
  <c r="P1677" i="1" s="1"/>
  <c r="F1677" i="1"/>
  <c r="L1677" i="1" s="1"/>
  <c r="N1677" i="1" s="1"/>
  <c r="D1677" i="1"/>
  <c r="C1677" i="1"/>
  <c r="G1677" i="1" s="1"/>
  <c r="O1677" i="1" s="1"/>
  <c r="Y1676" i="1"/>
  <c r="F1676" i="1"/>
  <c r="D1676" i="1"/>
  <c r="H1676" i="1" s="1"/>
  <c r="P1676" i="1" s="1"/>
  <c r="C1676" i="1"/>
  <c r="Y1675" i="1"/>
  <c r="K1675" i="1"/>
  <c r="M1675" i="1" s="1"/>
  <c r="F1675" i="1"/>
  <c r="L1675" i="1" s="1"/>
  <c r="N1675" i="1" s="1"/>
  <c r="D1675" i="1"/>
  <c r="H1675" i="1" s="1"/>
  <c r="P1675" i="1" s="1"/>
  <c r="C1675" i="1"/>
  <c r="G1675" i="1" s="1"/>
  <c r="O1675" i="1" s="1"/>
  <c r="Y1674" i="1"/>
  <c r="K1674" i="1"/>
  <c r="M1674" i="1" s="1"/>
  <c r="H1674" i="1"/>
  <c r="P1674" i="1" s="1"/>
  <c r="F1674" i="1"/>
  <c r="L1674" i="1" s="1"/>
  <c r="N1674" i="1" s="1"/>
  <c r="D1674" i="1"/>
  <c r="C1674" i="1"/>
  <c r="G1674" i="1" s="1"/>
  <c r="O1674" i="1" s="1"/>
  <c r="Y1673" i="1"/>
  <c r="F1673" i="1"/>
  <c r="D1673" i="1"/>
  <c r="C1673" i="1"/>
  <c r="Y1672" i="1"/>
  <c r="H1672" i="1"/>
  <c r="P1672" i="1" s="1"/>
  <c r="F1672" i="1"/>
  <c r="D1672" i="1"/>
  <c r="C1672" i="1"/>
  <c r="Y1671" i="1"/>
  <c r="F1671" i="1"/>
  <c r="D1671" i="1"/>
  <c r="H1671" i="1" s="1"/>
  <c r="P1671" i="1" s="1"/>
  <c r="C1671" i="1"/>
  <c r="G1671" i="1" s="1"/>
  <c r="O1671" i="1" s="1"/>
  <c r="Y1670" i="1"/>
  <c r="K1670" i="1"/>
  <c r="M1670" i="1" s="1"/>
  <c r="H1670" i="1"/>
  <c r="P1670" i="1" s="1"/>
  <c r="F1670" i="1"/>
  <c r="L1670" i="1" s="1"/>
  <c r="N1670" i="1" s="1"/>
  <c r="D1670" i="1"/>
  <c r="C1670" i="1"/>
  <c r="G1670" i="1" s="1"/>
  <c r="O1670" i="1" s="1"/>
  <c r="Y1669" i="1"/>
  <c r="F1669" i="1"/>
  <c r="D1669" i="1"/>
  <c r="C1669" i="1"/>
  <c r="Y1668" i="1"/>
  <c r="F1668" i="1"/>
  <c r="D1668" i="1"/>
  <c r="C1668" i="1"/>
  <c r="Y1667" i="1"/>
  <c r="H1667" i="1"/>
  <c r="P1667" i="1" s="1"/>
  <c r="G1667" i="1"/>
  <c r="O1667" i="1" s="1"/>
  <c r="F1667" i="1"/>
  <c r="D1667" i="1"/>
  <c r="C1667" i="1"/>
  <c r="Y1666" i="1"/>
  <c r="N1666" i="1"/>
  <c r="K1666" i="1"/>
  <c r="M1666" i="1" s="1"/>
  <c r="G1666" i="1"/>
  <c r="O1666" i="1" s="1"/>
  <c r="F1666" i="1"/>
  <c r="L1666" i="1" s="1"/>
  <c r="D1666" i="1"/>
  <c r="H1666" i="1" s="1"/>
  <c r="P1666" i="1" s="1"/>
  <c r="C1666" i="1"/>
  <c r="Y1665" i="1"/>
  <c r="F1665" i="1"/>
  <c r="D1665" i="1"/>
  <c r="C1665" i="1"/>
  <c r="Y1664" i="1"/>
  <c r="N1664" i="1"/>
  <c r="K1664" i="1"/>
  <c r="M1664" i="1" s="1"/>
  <c r="G1664" i="1"/>
  <c r="O1664" i="1" s="1"/>
  <c r="F1664" i="1"/>
  <c r="L1664" i="1" s="1"/>
  <c r="D1664" i="1"/>
  <c r="H1664" i="1" s="1"/>
  <c r="P1664" i="1" s="1"/>
  <c r="C1664" i="1"/>
  <c r="Y1663" i="1"/>
  <c r="K1663" i="1"/>
  <c r="M1663" i="1" s="1"/>
  <c r="H1663" i="1"/>
  <c r="P1663" i="1" s="1"/>
  <c r="F1663" i="1"/>
  <c r="L1663" i="1" s="1"/>
  <c r="N1663" i="1" s="1"/>
  <c r="D1663" i="1"/>
  <c r="C1663" i="1"/>
  <c r="G1663" i="1" s="1"/>
  <c r="O1663" i="1" s="1"/>
  <c r="Y1662" i="1"/>
  <c r="N1662" i="1"/>
  <c r="K1662" i="1"/>
  <c r="M1662" i="1" s="1"/>
  <c r="H1662" i="1"/>
  <c r="P1662" i="1" s="1"/>
  <c r="G1662" i="1"/>
  <c r="O1662" i="1" s="1"/>
  <c r="F1662" i="1"/>
  <c r="L1662" i="1" s="1"/>
  <c r="D1662" i="1"/>
  <c r="C1662" i="1"/>
  <c r="Y1661" i="1"/>
  <c r="F1661" i="1"/>
  <c r="D1661" i="1"/>
  <c r="C1661" i="1"/>
  <c r="Y1660" i="1"/>
  <c r="F1660" i="1"/>
  <c r="H1660" i="1" s="1"/>
  <c r="P1660" i="1" s="1"/>
  <c r="D1660" i="1"/>
  <c r="C1660" i="1"/>
  <c r="Y1659" i="1"/>
  <c r="F1659" i="1"/>
  <c r="D1659" i="1"/>
  <c r="C1659" i="1"/>
  <c r="Y1658" i="1"/>
  <c r="N1658" i="1"/>
  <c r="K1658" i="1"/>
  <c r="M1658" i="1" s="1"/>
  <c r="G1658" i="1"/>
  <c r="O1658" i="1" s="1"/>
  <c r="F1658" i="1"/>
  <c r="L1658" i="1" s="1"/>
  <c r="D1658" i="1"/>
  <c r="H1658" i="1" s="1"/>
  <c r="P1658" i="1" s="1"/>
  <c r="C1658" i="1"/>
  <c r="Y1657" i="1"/>
  <c r="K1657" i="1"/>
  <c r="M1657" i="1" s="1"/>
  <c r="H1657" i="1"/>
  <c r="P1657" i="1" s="1"/>
  <c r="F1657" i="1"/>
  <c r="L1657" i="1" s="1"/>
  <c r="N1657" i="1" s="1"/>
  <c r="D1657" i="1"/>
  <c r="C1657" i="1"/>
  <c r="G1657" i="1" s="1"/>
  <c r="O1657" i="1" s="1"/>
  <c r="Y1656" i="1"/>
  <c r="N1656" i="1"/>
  <c r="K1656" i="1"/>
  <c r="M1656" i="1" s="1"/>
  <c r="H1656" i="1"/>
  <c r="P1656" i="1" s="1"/>
  <c r="G1656" i="1"/>
  <c r="O1656" i="1" s="1"/>
  <c r="F1656" i="1"/>
  <c r="L1656" i="1" s="1"/>
  <c r="D1656" i="1"/>
  <c r="C1656" i="1"/>
  <c r="Y1655" i="1"/>
  <c r="F1655" i="1"/>
  <c r="L1655" i="1" s="1"/>
  <c r="N1655" i="1" s="1"/>
  <c r="D1655" i="1"/>
  <c r="C1655" i="1"/>
  <c r="Y1654" i="1"/>
  <c r="N1654" i="1"/>
  <c r="K1654" i="1"/>
  <c r="M1654" i="1" s="1"/>
  <c r="G1654" i="1"/>
  <c r="O1654" i="1" s="1"/>
  <c r="F1654" i="1"/>
  <c r="L1654" i="1" s="1"/>
  <c r="D1654" i="1"/>
  <c r="H1654" i="1" s="1"/>
  <c r="P1654" i="1" s="1"/>
  <c r="C1654" i="1"/>
  <c r="Y1653" i="1"/>
  <c r="K1653" i="1"/>
  <c r="M1653" i="1" s="1"/>
  <c r="H1653" i="1"/>
  <c r="P1653" i="1" s="1"/>
  <c r="F1653" i="1"/>
  <c r="L1653" i="1" s="1"/>
  <c r="N1653" i="1" s="1"/>
  <c r="D1653" i="1"/>
  <c r="C1653" i="1"/>
  <c r="G1653" i="1" s="1"/>
  <c r="O1653" i="1" s="1"/>
  <c r="Y1652" i="1"/>
  <c r="F1652" i="1"/>
  <c r="H1652" i="1" s="1"/>
  <c r="P1652" i="1" s="1"/>
  <c r="D1652" i="1"/>
  <c r="C1652" i="1"/>
  <c r="Y1651" i="1"/>
  <c r="F1651" i="1"/>
  <c r="D1651" i="1"/>
  <c r="C1651" i="1"/>
  <c r="Y1650" i="1"/>
  <c r="N1650" i="1"/>
  <c r="K1650" i="1"/>
  <c r="M1650" i="1" s="1"/>
  <c r="G1650" i="1"/>
  <c r="O1650" i="1" s="1"/>
  <c r="F1650" i="1"/>
  <c r="L1650" i="1" s="1"/>
  <c r="D1650" i="1"/>
  <c r="H1650" i="1" s="1"/>
  <c r="P1650" i="1" s="1"/>
  <c r="C1650" i="1"/>
  <c r="Y1649" i="1"/>
  <c r="K1649" i="1"/>
  <c r="M1649" i="1" s="1"/>
  <c r="H1649" i="1"/>
  <c r="P1649" i="1" s="1"/>
  <c r="F1649" i="1"/>
  <c r="L1649" i="1" s="1"/>
  <c r="N1649" i="1" s="1"/>
  <c r="D1649" i="1"/>
  <c r="C1649" i="1"/>
  <c r="G1649" i="1" s="1"/>
  <c r="O1649" i="1" s="1"/>
  <c r="Y1648" i="1"/>
  <c r="N1648" i="1"/>
  <c r="K1648" i="1"/>
  <c r="M1648" i="1" s="1"/>
  <c r="H1648" i="1"/>
  <c r="P1648" i="1" s="1"/>
  <c r="G1648" i="1"/>
  <c r="O1648" i="1" s="1"/>
  <c r="F1648" i="1"/>
  <c r="L1648" i="1" s="1"/>
  <c r="D1648" i="1"/>
  <c r="C1648" i="1"/>
  <c r="Y1647" i="1"/>
  <c r="F1647" i="1"/>
  <c r="L1647" i="1" s="1"/>
  <c r="N1647" i="1" s="1"/>
  <c r="D1647" i="1"/>
  <c r="C1647" i="1"/>
  <c r="Y1646" i="1"/>
  <c r="N1646" i="1"/>
  <c r="G1646" i="1"/>
  <c r="O1646" i="1" s="1"/>
  <c r="F1646" i="1"/>
  <c r="L1646" i="1" s="1"/>
  <c r="D1646" i="1"/>
  <c r="H1646" i="1" s="1"/>
  <c r="P1646" i="1" s="1"/>
  <c r="C1646" i="1"/>
  <c r="Y1645" i="1"/>
  <c r="G1645" i="1"/>
  <c r="O1645" i="1" s="1"/>
  <c r="F1645" i="1"/>
  <c r="L1645" i="1" s="1"/>
  <c r="N1645" i="1" s="1"/>
  <c r="D1645" i="1"/>
  <c r="H1645" i="1" s="1"/>
  <c r="P1645" i="1" s="1"/>
  <c r="C1645" i="1"/>
  <c r="Y1644" i="1"/>
  <c r="F1644" i="1"/>
  <c r="L1644" i="1" s="1"/>
  <c r="N1644" i="1" s="1"/>
  <c r="D1644" i="1"/>
  <c r="C1644" i="1"/>
  <c r="Y1643" i="1"/>
  <c r="F1643" i="1"/>
  <c r="K1643" i="1" s="1"/>
  <c r="M1643" i="1" s="1"/>
  <c r="D1643" i="1"/>
  <c r="H1643" i="1" s="1"/>
  <c r="P1643" i="1" s="1"/>
  <c r="C1643" i="1"/>
  <c r="G1643" i="1" s="1"/>
  <c r="O1643" i="1" s="1"/>
  <c r="Y1642" i="1"/>
  <c r="N1642" i="1"/>
  <c r="K1642" i="1"/>
  <c r="M1642" i="1" s="1"/>
  <c r="H1642" i="1"/>
  <c r="P1642" i="1" s="1"/>
  <c r="F1642" i="1"/>
  <c r="L1642" i="1" s="1"/>
  <c r="D1642" i="1"/>
  <c r="C1642" i="1"/>
  <c r="G1642" i="1" s="1"/>
  <c r="O1642" i="1" s="1"/>
  <c r="Y1641" i="1"/>
  <c r="K1641" i="1"/>
  <c r="M1641" i="1" s="1"/>
  <c r="G1641" i="1"/>
  <c r="O1641" i="1" s="1"/>
  <c r="F1641" i="1"/>
  <c r="L1641" i="1" s="1"/>
  <c r="N1641" i="1" s="1"/>
  <c r="D1641" i="1"/>
  <c r="H1641" i="1" s="1"/>
  <c r="P1641" i="1" s="1"/>
  <c r="C1641" i="1"/>
  <c r="Y1640" i="1"/>
  <c r="K1640" i="1"/>
  <c r="M1640" i="1" s="1"/>
  <c r="G1640" i="1"/>
  <c r="O1640" i="1" s="1"/>
  <c r="F1640" i="1"/>
  <c r="L1640" i="1" s="1"/>
  <c r="N1640" i="1" s="1"/>
  <c r="D1640" i="1"/>
  <c r="H1640" i="1" s="1"/>
  <c r="P1640" i="1" s="1"/>
  <c r="C1640" i="1"/>
  <c r="Y1639" i="1"/>
  <c r="K1639" i="1"/>
  <c r="M1639" i="1" s="1"/>
  <c r="G1639" i="1"/>
  <c r="O1639" i="1" s="1"/>
  <c r="F1639" i="1"/>
  <c r="L1639" i="1" s="1"/>
  <c r="N1639" i="1" s="1"/>
  <c r="D1639" i="1"/>
  <c r="H1639" i="1" s="1"/>
  <c r="P1639" i="1" s="1"/>
  <c r="C1639" i="1"/>
  <c r="Y1638" i="1"/>
  <c r="K1638" i="1"/>
  <c r="M1638" i="1" s="1"/>
  <c r="H1638" i="1"/>
  <c r="P1638" i="1" s="1"/>
  <c r="G1638" i="1"/>
  <c r="O1638" i="1" s="1"/>
  <c r="F1638" i="1"/>
  <c r="L1638" i="1" s="1"/>
  <c r="N1638" i="1" s="1"/>
  <c r="D1638" i="1"/>
  <c r="C1638" i="1"/>
  <c r="Y1637" i="1"/>
  <c r="F1637" i="1"/>
  <c r="L1637" i="1" s="1"/>
  <c r="N1637" i="1" s="1"/>
  <c r="D1637" i="1"/>
  <c r="C1637" i="1"/>
  <c r="Y1636" i="1"/>
  <c r="F1636" i="1"/>
  <c r="L1636" i="1" s="1"/>
  <c r="N1636" i="1" s="1"/>
  <c r="D1636" i="1"/>
  <c r="C1636" i="1"/>
  <c r="Y1635" i="1"/>
  <c r="F1635" i="1"/>
  <c r="L1635" i="1" s="1"/>
  <c r="N1635" i="1" s="1"/>
  <c r="D1635" i="1"/>
  <c r="H1635" i="1" s="1"/>
  <c r="P1635" i="1" s="1"/>
  <c r="C1635" i="1"/>
  <c r="Y1634" i="1"/>
  <c r="K1634" i="1"/>
  <c r="M1634" i="1" s="1"/>
  <c r="F1634" i="1"/>
  <c r="L1634" i="1" s="1"/>
  <c r="N1634" i="1" s="1"/>
  <c r="D1634" i="1"/>
  <c r="H1634" i="1" s="1"/>
  <c r="P1634" i="1" s="1"/>
  <c r="C1634" i="1"/>
  <c r="Y1633" i="1"/>
  <c r="K1633" i="1"/>
  <c r="M1633" i="1" s="1"/>
  <c r="F1633" i="1"/>
  <c r="L1633" i="1" s="1"/>
  <c r="N1633" i="1" s="1"/>
  <c r="D1633" i="1"/>
  <c r="H1633" i="1" s="1"/>
  <c r="P1633" i="1" s="1"/>
  <c r="C1633" i="1"/>
  <c r="G1633" i="1" s="1"/>
  <c r="O1633" i="1" s="1"/>
  <c r="Y1632" i="1"/>
  <c r="K1632" i="1"/>
  <c r="M1632" i="1" s="1"/>
  <c r="H1632" i="1"/>
  <c r="P1632" i="1" s="1"/>
  <c r="F1632" i="1"/>
  <c r="L1632" i="1" s="1"/>
  <c r="N1632" i="1" s="1"/>
  <c r="D1632" i="1"/>
  <c r="C1632" i="1"/>
  <c r="G1632" i="1" s="1"/>
  <c r="O1632" i="1" s="1"/>
  <c r="Y1631" i="1"/>
  <c r="K1631" i="1"/>
  <c r="M1631" i="1" s="1"/>
  <c r="G1631" i="1"/>
  <c r="O1631" i="1" s="1"/>
  <c r="F1631" i="1"/>
  <c r="L1631" i="1" s="1"/>
  <c r="N1631" i="1" s="1"/>
  <c r="D1631" i="1"/>
  <c r="H1631" i="1" s="1"/>
  <c r="P1631" i="1" s="1"/>
  <c r="C1631" i="1"/>
  <c r="Y1630" i="1"/>
  <c r="K1630" i="1"/>
  <c r="M1630" i="1" s="1"/>
  <c r="H1630" i="1"/>
  <c r="P1630" i="1" s="1"/>
  <c r="G1630" i="1"/>
  <c r="O1630" i="1" s="1"/>
  <c r="F1630" i="1"/>
  <c r="L1630" i="1" s="1"/>
  <c r="N1630" i="1" s="1"/>
  <c r="D1630" i="1"/>
  <c r="C1630" i="1"/>
  <c r="Y1629" i="1"/>
  <c r="F1629" i="1"/>
  <c r="L1629" i="1" s="1"/>
  <c r="N1629" i="1" s="1"/>
  <c r="D1629" i="1"/>
  <c r="C1629" i="1"/>
  <c r="Y1628" i="1"/>
  <c r="F1628" i="1"/>
  <c r="L1628" i="1" s="1"/>
  <c r="N1628" i="1" s="1"/>
  <c r="D1628" i="1"/>
  <c r="C1628" i="1"/>
  <c r="Y1627" i="1"/>
  <c r="F1627" i="1"/>
  <c r="L1627" i="1" s="1"/>
  <c r="N1627" i="1" s="1"/>
  <c r="D1627" i="1"/>
  <c r="H1627" i="1" s="1"/>
  <c r="P1627" i="1" s="1"/>
  <c r="C1627" i="1"/>
  <c r="Y1626" i="1"/>
  <c r="K1626" i="1"/>
  <c r="M1626" i="1" s="1"/>
  <c r="F1626" i="1"/>
  <c r="L1626" i="1" s="1"/>
  <c r="N1626" i="1" s="1"/>
  <c r="D1626" i="1"/>
  <c r="H1626" i="1" s="1"/>
  <c r="P1626" i="1" s="1"/>
  <c r="C1626" i="1"/>
  <c r="Y1625" i="1"/>
  <c r="K1625" i="1"/>
  <c r="M1625" i="1" s="1"/>
  <c r="F1625" i="1"/>
  <c r="L1625" i="1" s="1"/>
  <c r="N1625" i="1" s="1"/>
  <c r="D1625" i="1"/>
  <c r="H1625" i="1" s="1"/>
  <c r="P1625" i="1" s="1"/>
  <c r="C1625" i="1"/>
  <c r="G1625" i="1" s="1"/>
  <c r="O1625" i="1" s="1"/>
  <c r="Y1624" i="1"/>
  <c r="K1624" i="1"/>
  <c r="M1624" i="1" s="1"/>
  <c r="H1624" i="1"/>
  <c r="P1624" i="1" s="1"/>
  <c r="F1624" i="1"/>
  <c r="L1624" i="1" s="1"/>
  <c r="N1624" i="1" s="1"/>
  <c r="D1624" i="1"/>
  <c r="C1624" i="1"/>
  <c r="G1624" i="1" s="1"/>
  <c r="O1624" i="1" s="1"/>
  <c r="Y1623" i="1"/>
  <c r="K1623" i="1"/>
  <c r="M1623" i="1" s="1"/>
  <c r="G1623" i="1"/>
  <c r="O1623" i="1" s="1"/>
  <c r="F1623" i="1"/>
  <c r="L1623" i="1" s="1"/>
  <c r="N1623" i="1" s="1"/>
  <c r="D1623" i="1"/>
  <c r="H1623" i="1" s="1"/>
  <c r="P1623" i="1" s="1"/>
  <c r="C1623" i="1"/>
  <c r="Y1622" i="1"/>
  <c r="K1622" i="1"/>
  <c r="M1622" i="1" s="1"/>
  <c r="H1622" i="1"/>
  <c r="P1622" i="1" s="1"/>
  <c r="G1622" i="1"/>
  <c r="O1622" i="1" s="1"/>
  <c r="F1622" i="1"/>
  <c r="L1622" i="1" s="1"/>
  <c r="N1622" i="1" s="1"/>
  <c r="D1622" i="1"/>
  <c r="C1622" i="1"/>
  <c r="Y1621" i="1"/>
  <c r="F1621" i="1"/>
  <c r="L1621" i="1" s="1"/>
  <c r="N1621" i="1" s="1"/>
  <c r="D1621" i="1"/>
  <c r="C1621" i="1"/>
  <c r="Y1620" i="1"/>
  <c r="F1620" i="1"/>
  <c r="L1620" i="1" s="1"/>
  <c r="N1620" i="1" s="1"/>
  <c r="D1620" i="1"/>
  <c r="C1620" i="1"/>
  <c r="Y1619" i="1"/>
  <c r="F1619" i="1"/>
  <c r="L1619" i="1" s="1"/>
  <c r="N1619" i="1" s="1"/>
  <c r="D1619" i="1"/>
  <c r="H1619" i="1" s="1"/>
  <c r="P1619" i="1" s="1"/>
  <c r="C1619" i="1"/>
  <c r="Y1618" i="1"/>
  <c r="K1618" i="1"/>
  <c r="M1618" i="1" s="1"/>
  <c r="F1618" i="1"/>
  <c r="L1618" i="1" s="1"/>
  <c r="N1618" i="1" s="1"/>
  <c r="D1618" i="1"/>
  <c r="H1618" i="1" s="1"/>
  <c r="P1618" i="1" s="1"/>
  <c r="C1618" i="1"/>
  <c r="Y1617" i="1"/>
  <c r="K1617" i="1"/>
  <c r="M1617" i="1" s="1"/>
  <c r="F1617" i="1"/>
  <c r="L1617" i="1" s="1"/>
  <c r="N1617" i="1" s="1"/>
  <c r="D1617" i="1"/>
  <c r="H1617" i="1" s="1"/>
  <c r="P1617" i="1" s="1"/>
  <c r="C1617" i="1"/>
  <c r="G1617" i="1" s="1"/>
  <c r="O1617" i="1" s="1"/>
  <c r="Y1616" i="1"/>
  <c r="K1616" i="1"/>
  <c r="M1616" i="1" s="1"/>
  <c r="F1616" i="1"/>
  <c r="L1616" i="1" s="1"/>
  <c r="N1616" i="1" s="1"/>
  <c r="D1616" i="1"/>
  <c r="H1616" i="1" s="1"/>
  <c r="P1616" i="1" s="1"/>
  <c r="C1616" i="1"/>
  <c r="Y1615" i="1"/>
  <c r="K1615" i="1"/>
  <c r="M1615" i="1" s="1"/>
  <c r="F1615" i="1"/>
  <c r="L1615" i="1" s="1"/>
  <c r="N1615" i="1" s="1"/>
  <c r="D1615" i="1"/>
  <c r="H1615" i="1" s="1"/>
  <c r="P1615" i="1" s="1"/>
  <c r="C1615" i="1"/>
  <c r="G1615" i="1" s="1"/>
  <c r="O1615" i="1" s="1"/>
  <c r="Y1614" i="1"/>
  <c r="K1614" i="1"/>
  <c r="M1614" i="1" s="1"/>
  <c r="H1614" i="1"/>
  <c r="P1614" i="1" s="1"/>
  <c r="F1614" i="1"/>
  <c r="L1614" i="1" s="1"/>
  <c r="N1614" i="1" s="1"/>
  <c r="D1614" i="1"/>
  <c r="C1614" i="1"/>
  <c r="G1614" i="1" s="1"/>
  <c r="O1614" i="1" s="1"/>
  <c r="Y1613" i="1"/>
  <c r="K1613" i="1"/>
  <c r="M1613" i="1" s="1"/>
  <c r="G1613" i="1"/>
  <c r="O1613" i="1" s="1"/>
  <c r="F1613" i="1"/>
  <c r="L1613" i="1" s="1"/>
  <c r="N1613" i="1" s="1"/>
  <c r="D1613" i="1"/>
  <c r="H1613" i="1" s="1"/>
  <c r="P1613" i="1" s="1"/>
  <c r="C1613" i="1"/>
  <c r="Y1612" i="1"/>
  <c r="K1612" i="1"/>
  <c r="M1612" i="1" s="1"/>
  <c r="H1612" i="1"/>
  <c r="P1612" i="1" s="1"/>
  <c r="G1612" i="1"/>
  <c r="O1612" i="1" s="1"/>
  <c r="F1612" i="1"/>
  <c r="L1612" i="1" s="1"/>
  <c r="N1612" i="1" s="1"/>
  <c r="D1612" i="1"/>
  <c r="C1612" i="1"/>
  <c r="Y1611" i="1"/>
  <c r="F1611" i="1"/>
  <c r="L1611" i="1" s="1"/>
  <c r="N1611" i="1" s="1"/>
  <c r="D1611" i="1"/>
  <c r="H1611" i="1" s="1"/>
  <c r="P1611" i="1" s="1"/>
  <c r="C1611" i="1"/>
  <c r="Y1610" i="1"/>
  <c r="K1610" i="1"/>
  <c r="M1610" i="1" s="1"/>
  <c r="F1610" i="1"/>
  <c r="L1610" i="1" s="1"/>
  <c r="N1610" i="1" s="1"/>
  <c r="D1610" i="1"/>
  <c r="H1610" i="1" s="1"/>
  <c r="P1610" i="1" s="1"/>
  <c r="C1610" i="1"/>
  <c r="Y1609" i="1"/>
  <c r="K1609" i="1"/>
  <c r="M1609" i="1" s="1"/>
  <c r="G1609" i="1"/>
  <c r="O1609" i="1" s="1"/>
  <c r="F1609" i="1"/>
  <c r="L1609" i="1" s="1"/>
  <c r="N1609" i="1" s="1"/>
  <c r="D1609" i="1"/>
  <c r="H1609" i="1" s="1"/>
  <c r="P1609" i="1" s="1"/>
  <c r="C1609" i="1"/>
  <c r="Y1608" i="1"/>
  <c r="F1608" i="1"/>
  <c r="L1608" i="1" s="1"/>
  <c r="N1608" i="1" s="1"/>
  <c r="D1608" i="1"/>
  <c r="H1608" i="1" s="1"/>
  <c r="P1608" i="1" s="1"/>
  <c r="C1608" i="1"/>
  <c r="Y1607" i="1"/>
  <c r="F1607" i="1"/>
  <c r="L1607" i="1" s="1"/>
  <c r="N1607" i="1" s="1"/>
  <c r="D1607" i="1"/>
  <c r="C1607" i="1"/>
  <c r="Y1606" i="1"/>
  <c r="F1606" i="1"/>
  <c r="K1606" i="1" s="1"/>
  <c r="M1606" i="1" s="1"/>
  <c r="D1606" i="1"/>
  <c r="C1606" i="1"/>
  <c r="L1605" i="1"/>
  <c r="N1605" i="1" s="1"/>
  <c r="K1605" i="1"/>
  <c r="M1605" i="1" s="1"/>
  <c r="F1605" i="1"/>
  <c r="D1605" i="1"/>
  <c r="H1605" i="1" s="1"/>
  <c r="P1605" i="1" s="1"/>
  <c r="C1605" i="1"/>
  <c r="Y1604" i="1"/>
  <c r="F1604" i="1"/>
  <c r="G1604" i="1" s="1"/>
  <c r="O1604" i="1" s="1"/>
  <c r="D1604" i="1"/>
  <c r="C1604" i="1"/>
  <c r="Y1603" i="1"/>
  <c r="L1603" i="1"/>
  <c r="N1603" i="1" s="1"/>
  <c r="K1603" i="1"/>
  <c r="M1603" i="1" s="1"/>
  <c r="F1603" i="1"/>
  <c r="D1603" i="1"/>
  <c r="H1603" i="1" s="1"/>
  <c r="P1603" i="1" s="1"/>
  <c r="C1603" i="1"/>
  <c r="Y1602" i="1"/>
  <c r="F1602" i="1"/>
  <c r="D1602" i="1"/>
  <c r="C1602" i="1"/>
  <c r="Y1601" i="1"/>
  <c r="F1601" i="1"/>
  <c r="G1601" i="1" s="1"/>
  <c r="O1601" i="1" s="1"/>
  <c r="D1601" i="1"/>
  <c r="H1601" i="1" s="1"/>
  <c r="P1601" i="1" s="1"/>
  <c r="C1601" i="1"/>
  <c r="Y1600" i="1"/>
  <c r="G1600" i="1"/>
  <c r="O1600" i="1" s="1"/>
  <c r="F1600" i="1"/>
  <c r="D1600" i="1"/>
  <c r="C1600" i="1"/>
  <c r="Y1599" i="1"/>
  <c r="F1599" i="1"/>
  <c r="G1599" i="1" s="1"/>
  <c r="O1599" i="1" s="1"/>
  <c r="D1599" i="1"/>
  <c r="H1599" i="1" s="1"/>
  <c r="P1599" i="1" s="1"/>
  <c r="C1599" i="1"/>
  <c r="Y1598" i="1"/>
  <c r="F1598" i="1"/>
  <c r="G1598" i="1" s="1"/>
  <c r="O1598" i="1" s="1"/>
  <c r="D1598" i="1"/>
  <c r="C1598" i="1"/>
  <c r="Y1597" i="1"/>
  <c r="L1597" i="1"/>
  <c r="N1597" i="1" s="1"/>
  <c r="K1597" i="1"/>
  <c r="M1597" i="1" s="1"/>
  <c r="F1597" i="1"/>
  <c r="D1597" i="1"/>
  <c r="H1597" i="1" s="1"/>
  <c r="P1597" i="1" s="1"/>
  <c r="C1597" i="1"/>
  <c r="Y1596" i="1"/>
  <c r="F1596" i="1"/>
  <c r="G1596" i="1" s="1"/>
  <c r="O1596" i="1" s="1"/>
  <c r="D1596" i="1"/>
  <c r="C1596" i="1"/>
  <c r="Y1595" i="1"/>
  <c r="L1595" i="1"/>
  <c r="N1595" i="1" s="1"/>
  <c r="K1595" i="1"/>
  <c r="M1595" i="1" s="1"/>
  <c r="F1595" i="1"/>
  <c r="D1595" i="1"/>
  <c r="H1595" i="1" s="1"/>
  <c r="P1595" i="1" s="1"/>
  <c r="C1595" i="1"/>
  <c r="Y1594" i="1"/>
  <c r="F1594" i="1"/>
  <c r="D1594" i="1"/>
  <c r="C1594" i="1"/>
  <c r="Y1593" i="1"/>
  <c r="F1593" i="1"/>
  <c r="G1593" i="1" s="1"/>
  <c r="O1593" i="1" s="1"/>
  <c r="D1593" i="1"/>
  <c r="H1593" i="1" s="1"/>
  <c r="P1593" i="1" s="1"/>
  <c r="C1593" i="1"/>
  <c r="Y1592" i="1"/>
  <c r="G1592" i="1"/>
  <c r="O1592" i="1" s="1"/>
  <c r="F1592" i="1"/>
  <c r="D1592" i="1"/>
  <c r="C1592" i="1"/>
  <c r="Y1591" i="1"/>
  <c r="F1591" i="1"/>
  <c r="G1591" i="1" s="1"/>
  <c r="O1591" i="1" s="1"/>
  <c r="D1591" i="1"/>
  <c r="H1591" i="1" s="1"/>
  <c r="P1591" i="1" s="1"/>
  <c r="C1591" i="1"/>
  <c r="Y1590" i="1"/>
  <c r="F1590" i="1"/>
  <c r="G1590" i="1" s="1"/>
  <c r="O1590" i="1" s="1"/>
  <c r="D1590" i="1"/>
  <c r="C1590" i="1"/>
  <c r="Y1589" i="1"/>
  <c r="L1589" i="1"/>
  <c r="N1589" i="1" s="1"/>
  <c r="K1589" i="1"/>
  <c r="M1589" i="1" s="1"/>
  <c r="F1589" i="1"/>
  <c r="D1589" i="1"/>
  <c r="H1589" i="1" s="1"/>
  <c r="P1589" i="1" s="1"/>
  <c r="C1589" i="1"/>
  <c r="Y1588" i="1"/>
  <c r="F1588" i="1"/>
  <c r="G1588" i="1" s="1"/>
  <c r="O1588" i="1" s="1"/>
  <c r="D1588" i="1"/>
  <c r="C1588" i="1"/>
  <c r="Y1587" i="1"/>
  <c r="L1587" i="1"/>
  <c r="N1587" i="1" s="1"/>
  <c r="K1587" i="1"/>
  <c r="M1587" i="1" s="1"/>
  <c r="F1587" i="1"/>
  <c r="D1587" i="1"/>
  <c r="H1587" i="1" s="1"/>
  <c r="P1587" i="1" s="1"/>
  <c r="C1587" i="1"/>
  <c r="Y1586" i="1"/>
  <c r="F1586" i="1"/>
  <c r="D1586" i="1"/>
  <c r="C1586" i="1"/>
  <c r="Y1585" i="1"/>
  <c r="F1585" i="1"/>
  <c r="G1585" i="1" s="1"/>
  <c r="O1585" i="1" s="1"/>
  <c r="D1585" i="1"/>
  <c r="H1585" i="1" s="1"/>
  <c r="P1585" i="1" s="1"/>
  <c r="C1585" i="1"/>
  <c r="Y1584" i="1"/>
  <c r="G1584" i="1"/>
  <c r="O1584" i="1" s="1"/>
  <c r="F1584" i="1"/>
  <c r="D1584" i="1"/>
  <c r="C1584" i="1"/>
  <c r="Y1583" i="1"/>
  <c r="F1583" i="1"/>
  <c r="G1583" i="1" s="1"/>
  <c r="O1583" i="1" s="1"/>
  <c r="D1583" i="1"/>
  <c r="H1583" i="1" s="1"/>
  <c r="P1583" i="1" s="1"/>
  <c r="C1583" i="1"/>
  <c r="Y1582" i="1"/>
  <c r="F1582" i="1"/>
  <c r="G1582" i="1" s="1"/>
  <c r="O1582" i="1" s="1"/>
  <c r="D1582" i="1"/>
  <c r="C1582" i="1"/>
  <c r="Y1581" i="1"/>
  <c r="L1581" i="1"/>
  <c r="N1581" i="1" s="1"/>
  <c r="K1581" i="1"/>
  <c r="M1581" i="1" s="1"/>
  <c r="F1581" i="1"/>
  <c r="D1581" i="1"/>
  <c r="H1581" i="1" s="1"/>
  <c r="P1581" i="1" s="1"/>
  <c r="C1581" i="1"/>
  <c r="Y1580" i="1"/>
  <c r="F1580" i="1"/>
  <c r="G1580" i="1" s="1"/>
  <c r="O1580" i="1" s="1"/>
  <c r="D1580" i="1"/>
  <c r="C1580" i="1"/>
  <c r="Y1579" i="1"/>
  <c r="L1579" i="1"/>
  <c r="N1579" i="1" s="1"/>
  <c r="K1579" i="1"/>
  <c r="M1579" i="1" s="1"/>
  <c r="F1579" i="1"/>
  <c r="D1579" i="1"/>
  <c r="H1579" i="1" s="1"/>
  <c r="P1579" i="1" s="1"/>
  <c r="C1579" i="1"/>
  <c r="Y1578" i="1"/>
  <c r="F1578" i="1"/>
  <c r="D1578" i="1"/>
  <c r="C1578" i="1"/>
  <c r="Y1577" i="1"/>
  <c r="F1577" i="1"/>
  <c r="G1577" i="1" s="1"/>
  <c r="O1577" i="1" s="1"/>
  <c r="D1577" i="1"/>
  <c r="H1577" i="1" s="1"/>
  <c r="P1577" i="1" s="1"/>
  <c r="C1577" i="1"/>
  <c r="Y1576" i="1"/>
  <c r="G1576" i="1"/>
  <c r="O1576" i="1" s="1"/>
  <c r="F1576" i="1"/>
  <c r="D1576" i="1"/>
  <c r="C1576" i="1"/>
  <c r="Y1575" i="1"/>
  <c r="F1575" i="1"/>
  <c r="G1575" i="1" s="1"/>
  <c r="O1575" i="1" s="1"/>
  <c r="D1575" i="1"/>
  <c r="H1575" i="1" s="1"/>
  <c r="P1575" i="1" s="1"/>
  <c r="C1575" i="1"/>
  <c r="Y1574" i="1"/>
  <c r="F1574" i="1"/>
  <c r="G1574" i="1" s="1"/>
  <c r="O1574" i="1" s="1"/>
  <c r="D1574" i="1"/>
  <c r="C1574" i="1"/>
  <c r="Y1573" i="1"/>
  <c r="L1573" i="1"/>
  <c r="N1573" i="1" s="1"/>
  <c r="K1573" i="1"/>
  <c r="M1573" i="1" s="1"/>
  <c r="F1573" i="1"/>
  <c r="D1573" i="1"/>
  <c r="H1573" i="1" s="1"/>
  <c r="P1573" i="1" s="1"/>
  <c r="C1573" i="1"/>
  <c r="Y1572" i="1"/>
  <c r="F1572" i="1"/>
  <c r="G1572" i="1" s="1"/>
  <c r="O1572" i="1" s="1"/>
  <c r="D1572" i="1"/>
  <c r="C1572" i="1"/>
  <c r="Y1571" i="1"/>
  <c r="L1571" i="1"/>
  <c r="N1571" i="1" s="1"/>
  <c r="K1571" i="1"/>
  <c r="M1571" i="1" s="1"/>
  <c r="F1571" i="1"/>
  <c r="D1571" i="1"/>
  <c r="H1571" i="1" s="1"/>
  <c r="P1571" i="1" s="1"/>
  <c r="C1571" i="1"/>
  <c r="Y1570" i="1"/>
  <c r="F1570" i="1"/>
  <c r="D1570" i="1"/>
  <c r="C1570" i="1"/>
  <c r="Y1569" i="1"/>
  <c r="F1569" i="1"/>
  <c r="G1569" i="1" s="1"/>
  <c r="O1569" i="1" s="1"/>
  <c r="D1569" i="1"/>
  <c r="H1569" i="1" s="1"/>
  <c r="P1569" i="1" s="1"/>
  <c r="C1569" i="1"/>
  <c r="Y1568" i="1"/>
  <c r="G1568" i="1"/>
  <c r="O1568" i="1" s="1"/>
  <c r="F1568" i="1"/>
  <c r="D1568" i="1"/>
  <c r="C1568" i="1"/>
  <c r="Y1567" i="1"/>
  <c r="F1567" i="1"/>
  <c r="G1567" i="1" s="1"/>
  <c r="O1567" i="1" s="1"/>
  <c r="D1567" i="1"/>
  <c r="H1567" i="1" s="1"/>
  <c r="P1567" i="1" s="1"/>
  <c r="C1567" i="1"/>
  <c r="Y1566" i="1"/>
  <c r="F1566" i="1"/>
  <c r="D1566" i="1"/>
  <c r="C1566" i="1"/>
  <c r="Y1565" i="1"/>
  <c r="L1565" i="1"/>
  <c r="N1565" i="1" s="1"/>
  <c r="K1565" i="1"/>
  <c r="M1565" i="1" s="1"/>
  <c r="F1565" i="1"/>
  <c r="D1565" i="1"/>
  <c r="H1565" i="1" s="1"/>
  <c r="P1565" i="1" s="1"/>
  <c r="C1565" i="1"/>
  <c r="Y1564" i="1"/>
  <c r="F1564" i="1"/>
  <c r="G1564" i="1" s="1"/>
  <c r="O1564" i="1" s="1"/>
  <c r="D1564" i="1"/>
  <c r="C1564" i="1"/>
  <c r="Y1563" i="1"/>
  <c r="L1563" i="1"/>
  <c r="N1563" i="1" s="1"/>
  <c r="K1563" i="1"/>
  <c r="M1563" i="1" s="1"/>
  <c r="F1563" i="1"/>
  <c r="D1563" i="1"/>
  <c r="H1563" i="1" s="1"/>
  <c r="P1563" i="1" s="1"/>
  <c r="C1563" i="1"/>
  <c r="Y1562" i="1"/>
  <c r="F1562" i="1"/>
  <c r="D1562" i="1"/>
  <c r="C1562" i="1"/>
  <c r="Y1561" i="1"/>
  <c r="F1561" i="1"/>
  <c r="G1561" i="1" s="1"/>
  <c r="O1561" i="1" s="1"/>
  <c r="D1561" i="1"/>
  <c r="H1561" i="1" s="1"/>
  <c r="P1561" i="1" s="1"/>
  <c r="C1561" i="1"/>
  <c r="Y1560" i="1"/>
  <c r="G1560" i="1"/>
  <c r="O1560" i="1" s="1"/>
  <c r="F1560" i="1"/>
  <c r="D1560" i="1"/>
  <c r="C1560" i="1"/>
  <c r="Y1559" i="1"/>
  <c r="F1559" i="1"/>
  <c r="G1559" i="1" s="1"/>
  <c r="O1559" i="1" s="1"/>
  <c r="D1559" i="1"/>
  <c r="H1559" i="1" s="1"/>
  <c r="P1559" i="1" s="1"/>
  <c r="C1559" i="1"/>
  <c r="Y1558" i="1"/>
  <c r="F1558" i="1"/>
  <c r="D1558" i="1"/>
  <c r="C1558" i="1"/>
  <c r="Y1557" i="1"/>
  <c r="L1557" i="1"/>
  <c r="N1557" i="1" s="1"/>
  <c r="K1557" i="1"/>
  <c r="M1557" i="1" s="1"/>
  <c r="F1557" i="1"/>
  <c r="D1557" i="1"/>
  <c r="H1557" i="1" s="1"/>
  <c r="P1557" i="1" s="1"/>
  <c r="C1557" i="1"/>
  <c r="Y1556" i="1"/>
  <c r="F1556" i="1"/>
  <c r="G1556" i="1" s="1"/>
  <c r="O1556" i="1" s="1"/>
  <c r="D1556" i="1"/>
  <c r="C1556" i="1"/>
  <c r="Y1555" i="1"/>
  <c r="L1555" i="1"/>
  <c r="N1555" i="1" s="1"/>
  <c r="K1555" i="1"/>
  <c r="M1555" i="1" s="1"/>
  <c r="F1555" i="1"/>
  <c r="D1555" i="1"/>
  <c r="H1555" i="1" s="1"/>
  <c r="P1555" i="1" s="1"/>
  <c r="C1555" i="1"/>
  <c r="Y1554" i="1"/>
  <c r="F1554" i="1"/>
  <c r="D1554" i="1"/>
  <c r="C1554" i="1"/>
  <c r="Y1553" i="1"/>
  <c r="F1553" i="1"/>
  <c r="L1553" i="1" s="1"/>
  <c r="N1553" i="1" s="1"/>
  <c r="D1553" i="1"/>
  <c r="H1553" i="1" s="1"/>
  <c r="P1553" i="1" s="1"/>
  <c r="C1553" i="1"/>
  <c r="Y1552" i="1"/>
  <c r="N1552" i="1"/>
  <c r="F1552" i="1"/>
  <c r="L1552" i="1" s="1"/>
  <c r="D1552" i="1"/>
  <c r="H1552" i="1" s="1"/>
  <c r="P1552" i="1" s="1"/>
  <c r="C1552" i="1"/>
  <c r="G1552" i="1" s="1"/>
  <c r="O1552" i="1" s="1"/>
  <c r="Y1551" i="1"/>
  <c r="N1551" i="1"/>
  <c r="K1551" i="1"/>
  <c r="M1551" i="1" s="1"/>
  <c r="F1551" i="1"/>
  <c r="L1551" i="1" s="1"/>
  <c r="D1551" i="1"/>
  <c r="H1551" i="1" s="1"/>
  <c r="P1551" i="1" s="1"/>
  <c r="C1551" i="1"/>
  <c r="G1551" i="1" s="1"/>
  <c r="O1551" i="1" s="1"/>
  <c r="Y1550" i="1"/>
  <c r="F1550" i="1"/>
  <c r="L1550" i="1" s="1"/>
  <c r="N1550" i="1" s="1"/>
  <c r="D1550" i="1"/>
  <c r="C1550" i="1"/>
  <c r="Y1549" i="1"/>
  <c r="F1549" i="1"/>
  <c r="L1549" i="1" s="1"/>
  <c r="N1549" i="1" s="1"/>
  <c r="D1549" i="1"/>
  <c r="H1549" i="1" s="1"/>
  <c r="P1549" i="1" s="1"/>
  <c r="C1549" i="1"/>
  <c r="Y1548" i="1"/>
  <c r="N1548" i="1"/>
  <c r="F1548" i="1"/>
  <c r="L1548" i="1" s="1"/>
  <c r="D1548" i="1"/>
  <c r="H1548" i="1" s="1"/>
  <c r="P1548" i="1" s="1"/>
  <c r="C1548" i="1"/>
  <c r="G1548" i="1" s="1"/>
  <c r="O1548" i="1" s="1"/>
  <c r="Y1547" i="1"/>
  <c r="N1547" i="1"/>
  <c r="K1547" i="1"/>
  <c r="M1547" i="1" s="1"/>
  <c r="F1547" i="1"/>
  <c r="L1547" i="1" s="1"/>
  <c r="D1547" i="1"/>
  <c r="H1547" i="1" s="1"/>
  <c r="P1547" i="1" s="1"/>
  <c r="C1547" i="1"/>
  <c r="G1547" i="1" s="1"/>
  <c r="O1547" i="1" s="1"/>
  <c r="Y1546" i="1"/>
  <c r="F1546" i="1"/>
  <c r="L1546" i="1" s="1"/>
  <c r="N1546" i="1" s="1"/>
  <c r="D1546" i="1"/>
  <c r="C1546" i="1"/>
  <c r="Y1545" i="1"/>
  <c r="F1545" i="1"/>
  <c r="L1545" i="1" s="1"/>
  <c r="N1545" i="1" s="1"/>
  <c r="D1545" i="1"/>
  <c r="H1545" i="1" s="1"/>
  <c r="P1545" i="1" s="1"/>
  <c r="C1545" i="1"/>
  <c r="Y1544" i="1"/>
  <c r="N1544" i="1"/>
  <c r="F1544" i="1"/>
  <c r="L1544" i="1" s="1"/>
  <c r="D1544" i="1"/>
  <c r="H1544" i="1" s="1"/>
  <c r="P1544" i="1" s="1"/>
  <c r="C1544" i="1"/>
  <c r="G1544" i="1" s="1"/>
  <c r="O1544" i="1" s="1"/>
  <c r="Y1543" i="1"/>
  <c r="N1543" i="1"/>
  <c r="K1543" i="1"/>
  <c r="M1543" i="1" s="1"/>
  <c r="F1543" i="1"/>
  <c r="L1543" i="1" s="1"/>
  <c r="D1543" i="1"/>
  <c r="H1543" i="1" s="1"/>
  <c r="P1543" i="1" s="1"/>
  <c r="C1543" i="1"/>
  <c r="G1543" i="1" s="1"/>
  <c r="O1543" i="1" s="1"/>
  <c r="Y1542" i="1"/>
  <c r="F1542" i="1"/>
  <c r="L1542" i="1" s="1"/>
  <c r="N1542" i="1" s="1"/>
  <c r="D1542" i="1"/>
  <c r="C1542" i="1"/>
  <c r="Y1541" i="1"/>
  <c r="F1541" i="1"/>
  <c r="L1541" i="1" s="1"/>
  <c r="N1541" i="1" s="1"/>
  <c r="D1541" i="1"/>
  <c r="H1541" i="1" s="1"/>
  <c r="P1541" i="1" s="1"/>
  <c r="C1541" i="1"/>
  <c r="Y1540" i="1"/>
  <c r="N1540" i="1"/>
  <c r="F1540" i="1"/>
  <c r="L1540" i="1" s="1"/>
  <c r="D1540" i="1"/>
  <c r="H1540" i="1" s="1"/>
  <c r="P1540" i="1" s="1"/>
  <c r="C1540" i="1"/>
  <c r="G1540" i="1" s="1"/>
  <c r="O1540" i="1" s="1"/>
  <c r="Y1539" i="1"/>
  <c r="N1539" i="1"/>
  <c r="K1539" i="1"/>
  <c r="M1539" i="1" s="1"/>
  <c r="F1539" i="1"/>
  <c r="L1539" i="1" s="1"/>
  <c r="D1539" i="1"/>
  <c r="H1539" i="1" s="1"/>
  <c r="P1539" i="1" s="1"/>
  <c r="C1539" i="1"/>
  <c r="G1539" i="1" s="1"/>
  <c r="O1539" i="1" s="1"/>
  <c r="Y1538" i="1"/>
  <c r="F1538" i="1"/>
  <c r="L1538" i="1" s="1"/>
  <c r="N1538" i="1" s="1"/>
  <c r="D1538" i="1"/>
  <c r="C1538" i="1"/>
  <c r="Y1537" i="1"/>
  <c r="F1537" i="1"/>
  <c r="L1537" i="1" s="1"/>
  <c r="N1537" i="1" s="1"/>
  <c r="D1537" i="1"/>
  <c r="H1537" i="1" s="1"/>
  <c r="P1537" i="1" s="1"/>
  <c r="C1537" i="1"/>
  <c r="Y1536" i="1"/>
  <c r="N1536" i="1"/>
  <c r="F1536" i="1"/>
  <c r="L1536" i="1" s="1"/>
  <c r="D1536" i="1"/>
  <c r="H1536" i="1" s="1"/>
  <c r="P1536" i="1" s="1"/>
  <c r="C1536" i="1"/>
  <c r="G1536" i="1" s="1"/>
  <c r="O1536" i="1" s="1"/>
  <c r="Y1535" i="1"/>
  <c r="N1535" i="1"/>
  <c r="K1535" i="1"/>
  <c r="M1535" i="1" s="1"/>
  <c r="F1535" i="1"/>
  <c r="L1535" i="1" s="1"/>
  <c r="D1535" i="1"/>
  <c r="H1535" i="1" s="1"/>
  <c r="P1535" i="1" s="1"/>
  <c r="C1535" i="1"/>
  <c r="G1535" i="1" s="1"/>
  <c r="O1535" i="1" s="1"/>
  <c r="Y1534" i="1"/>
  <c r="F1534" i="1"/>
  <c r="L1534" i="1" s="1"/>
  <c r="N1534" i="1" s="1"/>
  <c r="D1534" i="1"/>
  <c r="C1534" i="1"/>
  <c r="Y1533" i="1"/>
  <c r="F1533" i="1"/>
  <c r="L1533" i="1" s="1"/>
  <c r="N1533" i="1" s="1"/>
  <c r="D1533" i="1"/>
  <c r="H1533" i="1" s="1"/>
  <c r="P1533" i="1" s="1"/>
  <c r="C1533" i="1"/>
  <c r="Y1532" i="1"/>
  <c r="N1532" i="1"/>
  <c r="F1532" i="1"/>
  <c r="L1532" i="1" s="1"/>
  <c r="D1532" i="1"/>
  <c r="H1532" i="1" s="1"/>
  <c r="P1532" i="1" s="1"/>
  <c r="C1532" i="1"/>
  <c r="G1532" i="1" s="1"/>
  <c r="O1532" i="1" s="1"/>
  <c r="Y1531" i="1"/>
  <c r="N1531" i="1"/>
  <c r="K1531" i="1"/>
  <c r="M1531" i="1" s="1"/>
  <c r="F1531" i="1"/>
  <c r="L1531" i="1" s="1"/>
  <c r="D1531" i="1"/>
  <c r="H1531" i="1" s="1"/>
  <c r="P1531" i="1" s="1"/>
  <c r="C1531" i="1"/>
  <c r="G1531" i="1" s="1"/>
  <c r="O1531" i="1" s="1"/>
  <c r="Y1530" i="1"/>
  <c r="F1530" i="1"/>
  <c r="L1530" i="1" s="1"/>
  <c r="N1530" i="1" s="1"/>
  <c r="D1530" i="1"/>
  <c r="C1530" i="1"/>
  <c r="Y1529" i="1"/>
  <c r="F1529" i="1"/>
  <c r="L1529" i="1" s="1"/>
  <c r="N1529" i="1" s="1"/>
  <c r="D1529" i="1"/>
  <c r="H1529" i="1" s="1"/>
  <c r="P1529" i="1" s="1"/>
  <c r="C1529" i="1"/>
  <c r="Y1528" i="1"/>
  <c r="N1528" i="1"/>
  <c r="F1528" i="1"/>
  <c r="L1528" i="1" s="1"/>
  <c r="D1528" i="1"/>
  <c r="H1528" i="1" s="1"/>
  <c r="P1528" i="1" s="1"/>
  <c r="C1528" i="1"/>
  <c r="G1528" i="1" s="1"/>
  <c r="O1528" i="1" s="1"/>
  <c r="Y1527" i="1"/>
  <c r="N1527" i="1"/>
  <c r="K1527" i="1"/>
  <c r="M1527" i="1" s="1"/>
  <c r="F1527" i="1"/>
  <c r="L1527" i="1" s="1"/>
  <c r="D1527" i="1"/>
  <c r="H1527" i="1" s="1"/>
  <c r="P1527" i="1" s="1"/>
  <c r="C1527" i="1"/>
  <c r="G1527" i="1" s="1"/>
  <c r="O1527" i="1" s="1"/>
  <c r="Y1526" i="1"/>
  <c r="F1526" i="1"/>
  <c r="L1526" i="1" s="1"/>
  <c r="N1526" i="1" s="1"/>
  <c r="D1526" i="1"/>
  <c r="C1526" i="1"/>
  <c r="Y1525" i="1"/>
  <c r="F1525" i="1"/>
  <c r="L1525" i="1" s="1"/>
  <c r="N1525" i="1" s="1"/>
  <c r="D1525" i="1"/>
  <c r="H1525" i="1" s="1"/>
  <c r="P1525" i="1" s="1"/>
  <c r="C1525" i="1"/>
  <c r="Y1524" i="1"/>
  <c r="N1524" i="1"/>
  <c r="F1524" i="1"/>
  <c r="L1524" i="1" s="1"/>
  <c r="D1524" i="1"/>
  <c r="H1524" i="1" s="1"/>
  <c r="P1524" i="1" s="1"/>
  <c r="C1524" i="1"/>
  <c r="G1524" i="1" s="1"/>
  <c r="O1524" i="1" s="1"/>
  <c r="Y1523" i="1"/>
  <c r="N1523" i="1"/>
  <c r="K1523" i="1"/>
  <c r="M1523" i="1" s="1"/>
  <c r="F1523" i="1"/>
  <c r="L1523" i="1" s="1"/>
  <c r="D1523" i="1"/>
  <c r="H1523" i="1" s="1"/>
  <c r="P1523" i="1" s="1"/>
  <c r="C1523" i="1"/>
  <c r="G1523" i="1" s="1"/>
  <c r="O1523" i="1" s="1"/>
  <c r="Y1522" i="1"/>
  <c r="F1522" i="1"/>
  <c r="L1522" i="1" s="1"/>
  <c r="N1522" i="1" s="1"/>
  <c r="D1522" i="1"/>
  <c r="C1522" i="1"/>
  <c r="Y1521" i="1"/>
  <c r="F1521" i="1"/>
  <c r="L1521" i="1" s="1"/>
  <c r="N1521" i="1" s="1"/>
  <c r="D1521" i="1"/>
  <c r="H1521" i="1" s="1"/>
  <c r="P1521" i="1" s="1"/>
  <c r="C1521" i="1"/>
  <c r="Y1520" i="1"/>
  <c r="N1520" i="1"/>
  <c r="F1520" i="1"/>
  <c r="L1520" i="1" s="1"/>
  <c r="D1520" i="1"/>
  <c r="H1520" i="1" s="1"/>
  <c r="P1520" i="1" s="1"/>
  <c r="C1520" i="1"/>
  <c r="G1520" i="1" s="1"/>
  <c r="O1520" i="1" s="1"/>
  <c r="Y1519" i="1"/>
  <c r="N1519" i="1"/>
  <c r="K1519" i="1"/>
  <c r="M1519" i="1" s="1"/>
  <c r="F1519" i="1"/>
  <c r="L1519" i="1" s="1"/>
  <c r="D1519" i="1"/>
  <c r="H1519" i="1" s="1"/>
  <c r="P1519" i="1" s="1"/>
  <c r="C1519" i="1"/>
  <c r="G1519" i="1" s="1"/>
  <c r="O1519" i="1" s="1"/>
  <c r="Y1518" i="1"/>
  <c r="F1518" i="1"/>
  <c r="L1518" i="1" s="1"/>
  <c r="N1518" i="1" s="1"/>
  <c r="D1518" i="1"/>
  <c r="H1518" i="1" s="1"/>
  <c r="P1518" i="1" s="1"/>
  <c r="C1518" i="1"/>
  <c r="Y1517" i="1"/>
  <c r="K1517" i="1"/>
  <c r="M1517" i="1" s="1"/>
  <c r="H1517" i="1"/>
  <c r="P1517" i="1" s="1"/>
  <c r="F1517" i="1"/>
  <c r="L1517" i="1" s="1"/>
  <c r="N1517" i="1" s="1"/>
  <c r="D1517" i="1"/>
  <c r="C1517" i="1"/>
  <c r="G1517" i="1" s="1"/>
  <c r="O1517" i="1" s="1"/>
  <c r="Y1516" i="1"/>
  <c r="F1516" i="1"/>
  <c r="K1516" i="1" s="1"/>
  <c r="M1516" i="1" s="1"/>
  <c r="D1516" i="1"/>
  <c r="H1516" i="1" s="1"/>
  <c r="P1516" i="1" s="1"/>
  <c r="C1516" i="1"/>
  <c r="Y1515" i="1"/>
  <c r="K1515" i="1"/>
  <c r="M1515" i="1" s="1"/>
  <c r="H1515" i="1"/>
  <c r="P1515" i="1" s="1"/>
  <c r="F1515" i="1"/>
  <c r="L1515" i="1" s="1"/>
  <c r="N1515" i="1" s="1"/>
  <c r="D1515" i="1"/>
  <c r="C1515" i="1"/>
  <c r="G1515" i="1" s="1"/>
  <c r="O1515" i="1" s="1"/>
  <c r="Y1514" i="1"/>
  <c r="F1514" i="1"/>
  <c r="K1514" i="1" s="1"/>
  <c r="M1514" i="1" s="1"/>
  <c r="D1514" i="1"/>
  <c r="H1514" i="1" s="1"/>
  <c r="P1514" i="1" s="1"/>
  <c r="C1514" i="1"/>
  <c r="Y1513" i="1"/>
  <c r="K1513" i="1"/>
  <c r="M1513" i="1" s="1"/>
  <c r="H1513" i="1"/>
  <c r="P1513" i="1" s="1"/>
  <c r="F1513" i="1"/>
  <c r="L1513" i="1" s="1"/>
  <c r="N1513" i="1" s="1"/>
  <c r="D1513" i="1"/>
  <c r="C1513" i="1"/>
  <c r="G1513" i="1" s="1"/>
  <c r="O1513" i="1" s="1"/>
  <c r="Y1512" i="1"/>
  <c r="F1512" i="1"/>
  <c r="K1512" i="1" s="1"/>
  <c r="M1512" i="1" s="1"/>
  <c r="D1512" i="1"/>
  <c r="H1512" i="1" s="1"/>
  <c r="P1512" i="1" s="1"/>
  <c r="C1512" i="1"/>
  <c r="Y1511" i="1"/>
  <c r="K1511" i="1"/>
  <c r="M1511" i="1" s="1"/>
  <c r="H1511" i="1"/>
  <c r="P1511" i="1" s="1"/>
  <c r="F1511" i="1"/>
  <c r="L1511" i="1" s="1"/>
  <c r="N1511" i="1" s="1"/>
  <c r="D1511" i="1"/>
  <c r="C1511" i="1"/>
  <c r="G1511" i="1" s="1"/>
  <c r="O1511" i="1" s="1"/>
  <c r="Y1510" i="1"/>
  <c r="F1510" i="1"/>
  <c r="K1510" i="1" s="1"/>
  <c r="M1510" i="1" s="1"/>
  <c r="D1510" i="1"/>
  <c r="H1510" i="1" s="1"/>
  <c r="P1510" i="1" s="1"/>
  <c r="C1510" i="1"/>
  <c r="Y1509" i="1"/>
  <c r="K1509" i="1"/>
  <c r="M1509" i="1" s="1"/>
  <c r="H1509" i="1"/>
  <c r="P1509" i="1" s="1"/>
  <c r="F1509" i="1"/>
  <c r="L1509" i="1" s="1"/>
  <c r="N1509" i="1" s="1"/>
  <c r="D1509" i="1"/>
  <c r="C1509" i="1"/>
  <c r="G1509" i="1" s="1"/>
  <c r="O1509" i="1" s="1"/>
  <c r="Y1508" i="1"/>
  <c r="F1508" i="1"/>
  <c r="K1508" i="1" s="1"/>
  <c r="M1508" i="1" s="1"/>
  <c r="D1508" i="1"/>
  <c r="H1508" i="1" s="1"/>
  <c r="P1508" i="1" s="1"/>
  <c r="C1508" i="1"/>
  <c r="Y1507" i="1"/>
  <c r="K1507" i="1"/>
  <c r="M1507" i="1" s="1"/>
  <c r="H1507" i="1"/>
  <c r="P1507" i="1" s="1"/>
  <c r="F1507" i="1"/>
  <c r="L1507" i="1" s="1"/>
  <c r="N1507" i="1" s="1"/>
  <c r="D1507" i="1"/>
  <c r="C1507" i="1"/>
  <c r="G1507" i="1" s="1"/>
  <c r="O1507" i="1" s="1"/>
  <c r="Y1506" i="1"/>
  <c r="F1506" i="1"/>
  <c r="K1506" i="1" s="1"/>
  <c r="M1506" i="1" s="1"/>
  <c r="D1506" i="1"/>
  <c r="H1506" i="1" s="1"/>
  <c r="P1506" i="1" s="1"/>
  <c r="C1506" i="1"/>
  <c r="Y1505" i="1"/>
  <c r="K1505" i="1"/>
  <c r="M1505" i="1" s="1"/>
  <c r="H1505" i="1"/>
  <c r="P1505" i="1" s="1"/>
  <c r="F1505" i="1"/>
  <c r="L1505" i="1" s="1"/>
  <c r="N1505" i="1" s="1"/>
  <c r="D1505" i="1"/>
  <c r="C1505" i="1"/>
  <c r="G1505" i="1" s="1"/>
  <c r="O1505" i="1" s="1"/>
  <c r="Y1504" i="1"/>
  <c r="F1504" i="1"/>
  <c r="K1504" i="1" s="1"/>
  <c r="M1504" i="1" s="1"/>
  <c r="D1504" i="1"/>
  <c r="H1504" i="1" s="1"/>
  <c r="P1504" i="1" s="1"/>
  <c r="C1504" i="1"/>
  <c r="Y1503" i="1"/>
  <c r="K1503" i="1"/>
  <c r="M1503" i="1" s="1"/>
  <c r="H1503" i="1"/>
  <c r="P1503" i="1" s="1"/>
  <c r="F1503" i="1"/>
  <c r="L1503" i="1" s="1"/>
  <c r="N1503" i="1" s="1"/>
  <c r="D1503" i="1"/>
  <c r="C1503" i="1"/>
  <c r="G1503" i="1" s="1"/>
  <c r="O1503" i="1" s="1"/>
  <c r="Y1502" i="1"/>
  <c r="F1502" i="1"/>
  <c r="K1502" i="1" s="1"/>
  <c r="M1502" i="1" s="1"/>
  <c r="D1502" i="1"/>
  <c r="H1502" i="1" s="1"/>
  <c r="P1502" i="1" s="1"/>
  <c r="C1502" i="1"/>
  <c r="Y1501" i="1"/>
  <c r="K1501" i="1"/>
  <c r="M1501" i="1" s="1"/>
  <c r="H1501" i="1"/>
  <c r="P1501" i="1" s="1"/>
  <c r="F1501" i="1"/>
  <c r="L1501" i="1" s="1"/>
  <c r="N1501" i="1" s="1"/>
  <c r="D1501" i="1"/>
  <c r="C1501" i="1"/>
  <c r="G1501" i="1" s="1"/>
  <c r="O1501" i="1" s="1"/>
  <c r="Y1500" i="1"/>
  <c r="F1500" i="1"/>
  <c r="K1500" i="1" s="1"/>
  <c r="M1500" i="1" s="1"/>
  <c r="D1500" i="1"/>
  <c r="H1500" i="1" s="1"/>
  <c r="P1500" i="1" s="1"/>
  <c r="C1500" i="1"/>
  <c r="Y1499" i="1"/>
  <c r="K1499" i="1"/>
  <c r="M1499" i="1" s="1"/>
  <c r="H1499" i="1"/>
  <c r="P1499" i="1" s="1"/>
  <c r="F1499" i="1"/>
  <c r="L1499" i="1" s="1"/>
  <c r="N1499" i="1" s="1"/>
  <c r="D1499" i="1"/>
  <c r="C1499" i="1"/>
  <c r="G1499" i="1" s="1"/>
  <c r="O1499" i="1" s="1"/>
  <c r="Y1498" i="1"/>
  <c r="F1498" i="1"/>
  <c r="K1498" i="1" s="1"/>
  <c r="M1498" i="1" s="1"/>
  <c r="D1498" i="1"/>
  <c r="H1498" i="1" s="1"/>
  <c r="P1498" i="1" s="1"/>
  <c r="C1498" i="1"/>
  <c r="Y1497" i="1"/>
  <c r="K1497" i="1"/>
  <c r="M1497" i="1" s="1"/>
  <c r="H1497" i="1"/>
  <c r="P1497" i="1" s="1"/>
  <c r="F1497" i="1"/>
  <c r="L1497" i="1" s="1"/>
  <c r="N1497" i="1" s="1"/>
  <c r="D1497" i="1"/>
  <c r="C1497" i="1"/>
  <c r="G1497" i="1" s="1"/>
  <c r="O1497" i="1" s="1"/>
  <c r="Y1496" i="1"/>
  <c r="F1496" i="1"/>
  <c r="K1496" i="1" s="1"/>
  <c r="M1496" i="1" s="1"/>
  <c r="D1496" i="1"/>
  <c r="H1496" i="1" s="1"/>
  <c r="P1496" i="1" s="1"/>
  <c r="C1496" i="1"/>
  <c r="Y1495" i="1"/>
  <c r="K1495" i="1"/>
  <c r="M1495" i="1" s="1"/>
  <c r="H1495" i="1"/>
  <c r="P1495" i="1" s="1"/>
  <c r="F1495" i="1"/>
  <c r="L1495" i="1" s="1"/>
  <c r="N1495" i="1" s="1"/>
  <c r="D1495" i="1"/>
  <c r="C1495" i="1"/>
  <c r="G1495" i="1" s="1"/>
  <c r="O1495" i="1" s="1"/>
  <c r="Y1494" i="1"/>
  <c r="F1494" i="1"/>
  <c r="K1494" i="1" s="1"/>
  <c r="M1494" i="1" s="1"/>
  <c r="D1494" i="1"/>
  <c r="H1494" i="1" s="1"/>
  <c r="P1494" i="1" s="1"/>
  <c r="C1494" i="1"/>
  <c r="Y1493" i="1"/>
  <c r="K1493" i="1"/>
  <c r="M1493" i="1" s="1"/>
  <c r="H1493" i="1"/>
  <c r="P1493" i="1" s="1"/>
  <c r="F1493" i="1"/>
  <c r="L1493" i="1" s="1"/>
  <c r="N1493" i="1" s="1"/>
  <c r="D1493" i="1"/>
  <c r="C1493" i="1"/>
  <c r="G1493" i="1" s="1"/>
  <c r="O1493" i="1" s="1"/>
  <c r="Y1492" i="1"/>
  <c r="F1492" i="1"/>
  <c r="K1492" i="1" s="1"/>
  <c r="M1492" i="1" s="1"/>
  <c r="D1492" i="1"/>
  <c r="H1492" i="1" s="1"/>
  <c r="P1492" i="1" s="1"/>
  <c r="C1492" i="1"/>
  <c r="Y1491" i="1"/>
  <c r="K1491" i="1"/>
  <c r="M1491" i="1" s="1"/>
  <c r="H1491" i="1"/>
  <c r="P1491" i="1" s="1"/>
  <c r="F1491" i="1"/>
  <c r="L1491" i="1" s="1"/>
  <c r="N1491" i="1" s="1"/>
  <c r="D1491" i="1"/>
  <c r="C1491" i="1"/>
  <c r="G1491" i="1" s="1"/>
  <c r="O1491" i="1" s="1"/>
  <c r="Y1490" i="1"/>
  <c r="F1490" i="1"/>
  <c r="K1490" i="1" s="1"/>
  <c r="M1490" i="1" s="1"/>
  <c r="D1490" i="1"/>
  <c r="H1490" i="1" s="1"/>
  <c r="P1490" i="1" s="1"/>
  <c r="C1490" i="1"/>
  <c r="Y1489" i="1"/>
  <c r="K1489" i="1"/>
  <c r="M1489" i="1" s="1"/>
  <c r="H1489" i="1"/>
  <c r="P1489" i="1" s="1"/>
  <c r="F1489" i="1"/>
  <c r="L1489" i="1" s="1"/>
  <c r="N1489" i="1" s="1"/>
  <c r="D1489" i="1"/>
  <c r="C1489" i="1"/>
  <c r="G1489" i="1" s="1"/>
  <c r="O1489" i="1" s="1"/>
  <c r="L1665" i="1" l="1"/>
  <c r="N1665" i="1" s="1"/>
  <c r="K1665" i="1"/>
  <c r="M1665" i="1" s="1"/>
  <c r="L1668" i="1"/>
  <c r="N1668" i="1" s="1"/>
  <c r="K1668" i="1"/>
  <c r="M1668" i="1" s="1"/>
  <c r="P1526" i="2"/>
  <c r="S1526" i="2" s="1"/>
  <c r="Q1526" i="2"/>
  <c r="T1526" i="2" s="1"/>
  <c r="Q1539" i="2"/>
  <c r="T1539" i="2" s="1"/>
  <c r="O1539" i="2"/>
  <c r="R1539" i="2" s="1"/>
  <c r="Q1547" i="2"/>
  <c r="T1547" i="2" s="1"/>
  <c r="O1547" i="2"/>
  <c r="R1547" i="2" s="1"/>
  <c r="P1547" i="2"/>
  <c r="S1547" i="2" s="1"/>
  <c r="Q1571" i="2"/>
  <c r="T1571" i="2" s="1"/>
  <c r="P1571" i="2"/>
  <c r="S1571" i="2" s="1"/>
  <c r="O1571" i="2"/>
  <c r="R1571" i="2" s="1"/>
  <c r="Q1600" i="2"/>
  <c r="T1600" i="2" s="1"/>
  <c r="O1600" i="2"/>
  <c r="R1600" i="2" s="1"/>
  <c r="K1526" i="1"/>
  <c r="M1526" i="1" s="1"/>
  <c r="K1530" i="1"/>
  <c r="M1530" i="1" s="1"/>
  <c r="G1621" i="1"/>
  <c r="O1621" i="1" s="1"/>
  <c r="G1628" i="1"/>
  <c r="O1628" i="1" s="1"/>
  <c r="G1644" i="1"/>
  <c r="O1644" i="1" s="1"/>
  <c r="G1652" i="1"/>
  <c r="O1652" i="1" s="1"/>
  <c r="L1659" i="1"/>
  <c r="N1659" i="1" s="1"/>
  <c r="K1659" i="1"/>
  <c r="M1659" i="1" s="1"/>
  <c r="H1665" i="1"/>
  <c r="P1665" i="1" s="1"/>
  <c r="H1668" i="1"/>
  <c r="P1668" i="1" s="1"/>
  <c r="L1673" i="1"/>
  <c r="N1673" i="1" s="1"/>
  <c r="H1673" i="1"/>
  <c r="P1673" i="1" s="1"/>
  <c r="K1679" i="1"/>
  <c r="M1679" i="1" s="1"/>
  <c r="L1685" i="1"/>
  <c r="N1685" i="1" s="1"/>
  <c r="K1685" i="1"/>
  <c r="M1685" i="1" s="1"/>
  <c r="O1490" i="2"/>
  <c r="R1490" i="2" s="1"/>
  <c r="Q1490" i="2"/>
  <c r="T1490" i="2" s="1"/>
  <c r="P1490" i="2"/>
  <c r="S1490" i="2" s="1"/>
  <c r="O1493" i="2"/>
  <c r="R1493" i="2" s="1"/>
  <c r="Q1493" i="2"/>
  <c r="T1493" i="2" s="1"/>
  <c r="O1495" i="2"/>
  <c r="R1495" i="2" s="1"/>
  <c r="Q1495" i="2"/>
  <c r="T1495" i="2" s="1"/>
  <c r="P1495" i="2"/>
  <c r="S1495" i="2" s="1"/>
  <c r="I1500" i="2"/>
  <c r="U1500" i="2" s="1"/>
  <c r="Q1500" i="2"/>
  <c r="T1500" i="2" s="1"/>
  <c r="P1502" i="2"/>
  <c r="S1502" i="2" s="1"/>
  <c r="Q1502" i="2"/>
  <c r="T1502" i="2" s="1"/>
  <c r="O1502" i="2"/>
  <c r="R1502" i="2" s="1"/>
  <c r="P1516" i="2"/>
  <c r="S1516" i="2" s="1"/>
  <c r="Q1516" i="2"/>
  <c r="T1516" i="2" s="1"/>
  <c r="P1522" i="2"/>
  <c r="S1522" i="2" s="1"/>
  <c r="Q1522" i="2"/>
  <c r="T1522" i="2" s="1"/>
  <c r="I1525" i="2"/>
  <c r="U1525" i="2" s="1"/>
  <c r="I1526" i="2"/>
  <c r="U1526" i="2" s="1"/>
  <c r="O1526" i="2"/>
  <c r="R1526" i="2" s="1"/>
  <c r="Q1543" i="2"/>
  <c r="T1543" i="2" s="1"/>
  <c r="P1543" i="2"/>
  <c r="S1543" i="2" s="1"/>
  <c r="O1543" i="2"/>
  <c r="R1543" i="2" s="1"/>
  <c r="Q1555" i="2"/>
  <c r="T1555" i="2" s="1"/>
  <c r="P1555" i="2"/>
  <c r="S1555" i="2" s="1"/>
  <c r="Q1559" i="2"/>
  <c r="T1559" i="2" s="1"/>
  <c r="O1559" i="2"/>
  <c r="R1559" i="2" s="1"/>
  <c r="P1559" i="2"/>
  <c r="S1559" i="2" s="1"/>
  <c r="P1586" i="2"/>
  <c r="S1586" i="2" s="1"/>
  <c r="O1586" i="2"/>
  <c r="R1586" i="2" s="1"/>
  <c r="K1586" i="2"/>
  <c r="W1586" i="2" s="1"/>
  <c r="I1600" i="2"/>
  <c r="U1600" i="2" s="1"/>
  <c r="K1600" i="2"/>
  <c r="W1600" i="2" s="1"/>
  <c r="Q1644" i="2"/>
  <c r="T1644" i="2" s="1"/>
  <c r="P1644" i="2"/>
  <c r="S1644" i="2" s="1"/>
  <c r="O1671" i="2"/>
  <c r="R1671" i="2" s="1"/>
  <c r="Q1671" i="2"/>
  <c r="T1671" i="2" s="1"/>
  <c r="P1671" i="2"/>
  <c r="S1671" i="2" s="1"/>
  <c r="Q1648" i="2"/>
  <c r="T1648" i="2" s="1"/>
  <c r="P1648" i="2"/>
  <c r="S1648" i="2" s="1"/>
  <c r="K1538" i="1"/>
  <c r="M1538" i="1" s="1"/>
  <c r="K1542" i="1"/>
  <c r="M1542" i="1" s="1"/>
  <c r="K1546" i="1"/>
  <c r="M1546" i="1" s="1"/>
  <c r="K1550" i="1"/>
  <c r="M1550" i="1" s="1"/>
  <c r="G1606" i="1"/>
  <c r="O1606" i="1" s="1"/>
  <c r="G1629" i="1"/>
  <c r="O1629" i="1" s="1"/>
  <c r="G1636" i="1"/>
  <c r="O1636" i="1" s="1"/>
  <c r="L1651" i="1"/>
  <c r="N1651" i="1" s="1"/>
  <c r="K1651" i="1"/>
  <c r="M1651" i="1" s="1"/>
  <c r="G1522" i="1"/>
  <c r="O1522" i="1" s="1"/>
  <c r="G1526" i="1"/>
  <c r="O1526" i="1" s="1"/>
  <c r="K1529" i="1"/>
  <c r="M1529" i="1" s="1"/>
  <c r="G1530" i="1"/>
  <c r="O1530" i="1" s="1"/>
  <c r="K1533" i="1"/>
  <c r="M1533" i="1" s="1"/>
  <c r="G1534" i="1"/>
  <c r="O1534" i="1" s="1"/>
  <c r="K1537" i="1"/>
  <c r="M1537" i="1" s="1"/>
  <c r="K1541" i="1"/>
  <c r="M1541" i="1" s="1"/>
  <c r="G1542" i="1"/>
  <c r="O1542" i="1" s="1"/>
  <c r="K1545" i="1"/>
  <c r="M1545" i="1" s="1"/>
  <c r="G1546" i="1"/>
  <c r="O1546" i="1" s="1"/>
  <c r="K1549" i="1"/>
  <c r="M1549" i="1" s="1"/>
  <c r="G1550" i="1"/>
  <c r="O1550" i="1" s="1"/>
  <c r="K1553" i="1"/>
  <c r="M1553" i="1" s="1"/>
  <c r="K1559" i="1"/>
  <c r="M1559" i="1" s="1"/>
  <c r="K1561" i="1"/>
  <c r="M1561" i="1" s="1"/>
  <c r="K1567" i="1"/>
  <c r="M1567" i="1" s="1"/>
  <c r="K1569" i="1"/>
  <c r="M1569" i="1" s="1"/>
  <c r="K1575" i="1"/>
  <c r="M1575" i="1" s="1"/>
  <c r="K1577" i="1"/>
  <c r="M1577" i="1" s="1"/>
  <c r="K1583" i="1"/>
  <c r="M1583" i="1" s="1"/>
  <c r="K1585" i="1"/>
  <c r="M1585" i="1" s="1"/>
  <c r="K1591" i="1"/>
  <c r="M1591" i="1" s="1"/>
  <c r="K1593" i="1"/>
  <c r="M1593" i="1" s="1"/>
  <c r="K1599" i="1"/>
  <c r="M1599" i="1" s="1"/>
  <c r="K1601" i="1"/>
  <c r="M1601" i="1" s="1"/>
  <c r="H1606" i="1"/>
  <c r="P1606" i="1" s="1"/>
  <c r="K1608" i="1"/>
  <c r="M1608" i="1" s="1"/>
  <c r="G1610" i="1"/>
  <c r="O1610" i="1" s="1"/>
  <c r="G1611" i="1"/>
  <c r="O1611" i="1" s="1"/>
  <c r="G1616" i="1"/>
  <c r="O1616" i="1" s="1"/>
  <c r="G1618" i="1"/>
  <c r="O1618" i="1" s="1"/>
  <c r="G1619" i="1"/>
  <c r="O1619" i="1" s="1"/>
  <c r="H1620" i="1"/>
  <c r="P1620" i="1" s="1"/>
  <c r="K1621" i="1"/>
  <c r="M1621" i="1" s="1"/>
  <c r="G1626" i="1"/>
  <c r="O1626" i="1" s="1"/>
  <c r="G1627" i="1"/>
  <c r="O1627" i="1" s="1"/>
  <c r="H1628" i="1"/>
  <c r="P1628" i="1" s="1"/>
  <c r="K1629" i="1"/>
  <c r="M1629" i="1" s="1"/>
  <c r="G1634" i="1"/>
  <c r="O1634" i="1" s="1"/>
  <c r="G1635" i="1"/>
  <c r="O1635" i="1" s="1"/>
  <c r="H1636" i="1"/>
  <c r="P1636" i="1" s="1"/>
  <c r="K1637" i="1"/>
  <c r="M1637" i="1" s="1"/>
  <c r="H1647" i="1"/>
  <c r="P1647" i="1" s="1"/>
  <c r="G1651" i="1"/>
  <c r="O1651" i="1" s="1"/>
  <c r="H1655" i="1"/>
  <c r="P1655" i="1" s="1"/>
  <c r="G1659" i="1"/>
  <c r="O1659" i="1" s="1"/>
  <c r="G1660" i="1"/>
  <c r="O1660" i="1" s="1"/>
  <c r="L1661" i="1"/>
  <c r="N1661" i="1" s="1"/>
  <c r="K1661" i="1"/>
  <c r="M1661" i="1" s="1"/>
  <c r="G1668" i="1"/>
  <c r="O1668" i="1" s="1"/>
  <c r="L1669" i="1"/>
  <c r="N1669" i="1" s="1"/>
  <c r="K1669" i="1"/>
  <c r="M1669" i="1" s="1"/>
  <c r="L1671" i="1"/>
  <c r="N1671" i="1" s="1"/>
  <c r="K1671" i="1"/>
  <c r="M1671" i="1" s="1"/>
  <c r="K1673" i="1"/>
  <c r="M1673" i="1" s="1"/>
  <c r="L1676" i="1"/>
  <c r="N1676" i="1" s="1"/>
  <c r="K1676" i="1"/>
  <c r="M1676" i="1" s="1"/>
  <c r="G1679" i="1"/>
  <c r="O1679" i="1" s="1"/>
  <c r="L1680" i="1"/>
  <c r="N1680" i="1" s="1"/>
  <c r="K1680" i="1"/>
  <c r="M1680" i="1" s="1"/>
  <c r="H1685" i="1"/>
  <c r="P1685" i="1" s="1"/>
  <c r="O1491" i="2"/>
  <c r="R1491" i="2" s="1"/>
  <c r="Q1491" i="2"/>
  <c r="T1491" i="2" s="1"/>
  <c r="I1493" i="2"/>
  <c r="U1493" i="2" s="1"/>
  <c r="P1493" i="2"/>
  <c r="S1493" i="2" s="1"/>
  <c r="P1496" i="2"/>
  <c r="S1496" i="2" s="1"/>
  <c r="Q1496" i="2"/>
  <c r="T1496" i="2" s="1"/>
  <c r="P1511" i="2"/>
  <c r="S1511" i="2" s="1"/>
  <c r="Q1511" i="2"/>
  <c r="T1511" i="2" s="1"/>
  <c r="J1511" i="2"/>
  <c r="V1511" i="2" s="1"/>
  <c r="I1521" i="2"/>
  <c r="U1521" i="2" s="1"/>
  <c r="I1522" i="2"/>
  <c r="U1522" i="2" s="1"/>
  <c r="O1522" i="2"/>
  <c r="R1522" i="2" s="1"/>
  <c r="P1534" i="2"/>
  <c r="S1534" i="2" s="1"/>
  <c r="Q1534" i="2"/>
  <c r="T1534" i="2" s="1"/>
  <c r="I1536" i="2"/>
  <c r="U1536" i="2" s="1"/>
  <c r="O1536" i="2"/>
  <c r="R1536" i="2" s="1"/>
  <c r="Q1551" i="2"/>
  <c r="T1551" i="2" s="1"/>
  <c r="O1551" i="2"/>
  <c r="R1551" i="2" s="1"/>
  <c r="I1554" i="2"/>
  <c r="U1554" i="2" s="1"/>
  <c r="I1555" i="2"/>
  <c r="U1555" i="2" s="1"/>
  <c r="O1555" i="2"/>
  <c r="R1555" i="2" s="1"/>
  <c r="Q1630" i="2"/>
  <c r="T1630" i="2" s="1"/>
  <c r="P1630" i="2"/>
  <c r="S1630" i="2" s="1"/>
  <c r="O1630" i="2"/>
  <c r="R1630" i="2" s="1"/>
  <c r="O1684" i="2"/>
  <c r="R1684" i="2" s="1"/>
  <c r="Q1684" i="2"/>
  <c r="T1684" i="2" s="1"/>
  <c r="P1684" i="2"/>
  <c r="S1684" i="2" s="1"/>
  <c r="L1652" i="1"/>
  <c r="N1652" i="1" s="1"/>
  <c r="K1652" i="1"/>
  <c r="M1652" i="1" s="1"/>
  <c r="L1660" i="1"/>
  <c r="N1660" i="1" s="1"/>
  <c r="K1660" i="1"/>
  <c r="M1660" i="1" s="1"/>
  <c r="P1514" i="2"/>
  <c r="S1514" i="2" s="1"/>
  <c r="O1514" i="2"/>
  <c r="R1514" i="2" s="1"/>
  <c r="Q1514" i="2"/>
  <c r="T1514" i="2" s="1"/>
  <c r="K1522" i="1"/>
  <c r="M1522" i="1" s="1"/>
  <c r="K1534" i="1"/>
  <c r="M1534" i="1" s="1"/>
  <c r="G1620" i="1"/>
  <c r="O1620" i="1" s="1"/>
  <c r="G1637" i="1"/>
  <c r="O1637" i="1" s="1"/>
  <c r="K1521" i="1"/>
  <c r="M1521" i="1" s="1"/>
  <c r="K1525" i="1"/>
  <c r="M1525" i="1" s="1"/>
  <c r="G1538" i="1"/>
  <c r="O153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L1502" i="1"/>
  <c r="N1502" i="1" s="1"/>
  <c r="L1504" i="1"/>
  <c r="N1504" i="1" s="1"/>
  <c r="L1506" i="1"/>
  <c r="N1506" i="1" s="1"/>
  <c r="L1508" i="1"/>
  <c r="N1508" i="1" s="1"/>
  <c r="L1510" i="1"/>
  <c r="N1510" i="1" s="1"/>
  <c r="L1512" i="1"/>
  <c r="N1512" i="1" s="1"/>
  <c r="L1514" i="1"/>
  <c r="N1514" i="1" s="1"/>
  <c r="L1516" i="1"/>
  <c r="N1516" i="1" s="1"/>
  <c r="K1520" i="1"/>
  <c r="M1520" i="1" s="1"/>
  <c r="G1521" i="1"/>
  <c r="O1521" i="1" s="1"/>
  <c r="H1522" i="1"/>
  <c r="P1522" i="1" s="1"/>
  <c r="K1524" i="1"/>
  <c r="M1524" i="1" s="1"/>
  <c r="G1525" i="1"/>
  <c r="O1525" i="1" s="1"/>
  <c r="H1526" i="1"/>
  <c r="P1526" i="1" s="1"/>
  <c r="K1528" i="1"/>
  <c r="M1528" i="1" s="1"/>
  <c r="G1529" i="1"/>
  <c r="O1529" i="1" s="1"/>
  <c r="H1530" i="1"/>
  <c r="P1530" i="1" s="1"/>
  <c r="K1532" i="1"/>
  <c r="M1532" i="1" s="1"/>
  <c r="G1533" i="1"/>
  <c r="O1533" i="1" s="1"/>
  <c r="H1534" i="1"/>
  <c r="P1534" i="1" s="1"/>
  <c r="K1536" i="1"/>
  <c r="M1536" i="1" s="1"/>
  <c r="G1537" i="1"/>
  <c r="O1537" i="1" s="1"/>
  <c r="H1538" i="1"/>
  <c r="P1538" i="1" s="1"/>
  <c r="K1540" i="1"/>
  <c r="M1540" i="1" s="1"/>
  <c r="G1541" i="1"/>
  <c r="O1541" i="1" s="1"/>
  <c r="H1542" i="1"/>
  <c r="P1542" i="1" s="1"/>
  <c r="K1544" i="1"/>
  <c r="M1544" i="1" s="1"/>
  <c r="G1545" i="1"/>
  <c r="O1545" i="1" s="1"/>
  <c r="H1546" i="1"/>
  <c r="P1546" i="1" s="1"/>
  <c r="K1548" i="1"/>
  <c r="M1548" i="1" s="1"/>
  <c r="G1549" i="1"/>
  <c r="O1549" i="1" s="1"/>
  <c r="H1550" i="1"/>
  <c r="P1550" i="1" s="1"/>
  <c r="K1552" i="1"/>
  <c r="M1552" i="1" s="1"/>
  <c r="G1553" i="1"/>
  <c r="O1553" i="1" s="1"/>
  <c r="G1555" i="1"/>
  <c r="O1555" i="1" s="1"/>
  <c r="G1557" i="1"/>
  <c r="O1557" i="1" s="1"/>
  <c r="L1559" i="1"/>
  <c r="N1559" i="1" s="1"/>
  <c r="L1561" i="1"/>
  <c r="N1561" i="1" s="1"/>
  <c r="G1563" i="1"/>
  <c r="O1563" i="1" s="1"/>
  <c r="G1565" i="1"/>
  <c r="O1565" i="1" s="1"/>
  <c r="L1567" i="1"/>
  <c r="N1567" i="1" s="1"/>
  <c r="L1569" i="1"/>
  <c r="N1569" i="1" s="1"/>
  <c r="G1571" i="1"/>
  <c r="O1571" i="1" s="1"/>
  <c r="G1573" i="1"/>
  <c r="O1573" i="1" s="1"/>
  <c r="L1575" i="1"/>
  <c r="N1575" i="1" s="1"/>
  <c r="L1577" i="1"/>
  <c r="N1577" i="1" s="1"/>
  <c r="G1578" i="1"/>
  <c r="O1578" i="1" s="1"/>
  <c r="G1579" i="1"/>
  <c r="O1579" i="1" s="1"/>
  <c r="G1581" i="1"/>
  <c r="O1581" i="1" s="1"/>
  <c r="L1583" i="1"/>
  <c r="N1583" i="1" s="1"/>
  <c r="L1585" i="1"/>
  <c r="N1585" i="1" s="1"/>
  <c r="G1587" i="1"/>
  <c r="O1587" i="1" s="1"/>
  <c r="G1589" i="1"/>
  <c r="O1589" i="1" s="1"/>
  <c r="L1591" i="1"/>
  <c r="N1591" i="1" s="1"/>
  <c r="L1593" i="1"/>
  <c r="N1593" i="1" s="1"/>
  <c r="G1595" i="1"/>
  <c r="O1595" i="1" s="1"/>
  <c r="G1597" i="1"/>
  <c r="O1597" i="1" s="1"/>
  <c r="L1599" i="1"/>
  <c r="N1599" i="1" s="1"/>
  <c r="L1601" i="1"/>
  <c r="N1601" i="1" s="1"/>
  <c r="G1603" i="1"/>
  <c r="O1603" i="1" s="1"/>
  <c r="G1605" i="1"/>
  <c r="O1605" i="1" s="1"/>
  <c r="L1606" i="1"/>
  <c r="N1606" i="1" s="1"/>
  <c r="G1608" i="1"/>
  <c r="O1608" i="1" s="1"/>
  <c r="K1611" i="1"/>
  <c r="M1611" i="1" s="1"/>
  <c r="K1619" i="1"/>
  <c r="M1619" i="1" s="1"/>
  <c r="K1620" i="1"/>
  <c r="M1620" i="1" s="1"/>
  <c r="H1621" i="1"/>
  <c r="P1621" i="1" s="1"/>
  <c r="K1627" i="1"/>
  <c r="M1627" i="1" s="1"/>
  <c r="K1628" i="1"/>
  <c r="M1628" i="1" s="1"/>
  <c r="H1629" i="1"/>
  <c r="P1629" i="1" s="1"/>
  <c r="K1635" i="1"/>
  <c r="M1635" i="1" s="1"/>
  <c r="K1636" i="1"/>
  <c r="M1636" i="1" s="1"/>
  <c r="H1637" i="1"/>
  <c r="P1637" i="1" s="1"/>
  <c r="L1643" i="1"/>
  <c r="N1643" i="1" s="1"/>
  <c r="H1644" i="1"/>
  <c r="P1644" i="1" s="1"/>
  <c r="G1647" i="1"/>
  <c r="O1647" i="1" s="1"/>
  <c r="K1647" i="1"/>
  <c r="M1647" i="1" s="1"/>
  <c r="H1651" i="1"/>
  <c r="P1651" i="1" s="1"/>
  <c r="G1655" i="1"/>
  <c r="O1655" i="1" s="1"/>
  <c r="K1655" i="1"/>
  <c r="M1655" i="1" s="1"/>
  <c r="H1659" i="1"/>
  <c r="P1659" i="1" s="1"/>
  <c r="H1661" i="1"/>
  <c r="P1661" i="1" s="1"/>
  <c r="H1669" i="1"/>
  <c r="P1669" i="1" s="1"/>
  <c r="L1672" i="1"/>
  <c r="N1672" i="1" s="1"/>
  <c r="K1672" i="1"/>
  <c r="M1672" i="1" s="1"/>
  <c r="G1673" i="1"/>
  <c r="O1673" i="1" s="1"/>
  <c r="P1491" i="2"/>
  <c r="S1491" i="2" s="1"/>
  <c r="P1498" i="2"/>
  <c r="S1498" i="2" s="1"/>
  <c r="Q1498" i="2"/>
  <c r="T1498" i="2" s="1"/>
  <c r="O1498" i="2"/>
  <c r="R1498" i="2" s="1"/>
  <c r="P1507" i="2"/>
  <c r="S1507" i="2" s="1"/>
  <c r="Q1507" i="2"/>
  <c r="T1507" i="2" s="1"/>
  <c r="K1514" i="2"/>
  <c r="W1514" i="2" s="1"/>
  <c r="P1530" i="2"/>
  <c r="S1530" i="2" s="1"/>
  <c r="O1530" i="2"/>
  <c r="R1530" i="2" s="1"/>
  <c r="I1533" i="2"/>
  <c r="U1533" i="2" s="1"/>
  <c r="I1534" i="2"/>
  <c r="U1534" i="2" s="1"/>
  <c r="O1534" i="2"/>
  <c r="R1534" i="2" s="1"/>
  <c r="K1547" i="2"/>
  <c r="W1547" i="2" s="1"/>
  <c r="P1551" i="2"/>
  <c r="S1551" i="2" s="1"/>
  <c r="Q1563" i="2"/>
  <c r="T1563" i="2" s="1"/>
  <c r="P1563" i="2"/>
  <c r="S1563" i="2" s="1"/>
  <c r="O1563" i="2"/>
  <c r="R1563" i="2" s="1"/>
  <c r="Q1569" i="2"/>
  <c r="T1569" i="2" s="1"/>
  <c r="P1569" i="2"/>
  <c r="S1569" i="2" s="1"/>
  <c r="O1569" i="2"/>
  <c r="R1569" i="2" s="1"/>
  <c r="O1668" i="2"/>
  <c r="R1668" i="2" s="1"/>
  <c r="Q1668" i="2"/>
  <c r="T1668" i="2" s="1"/>
  <c r="P1668" i="2"/>
  <c r="S1668" i="2" s="1"/>
  <c r="G1661" i="1"/>
  <c r="O1661" i="1" s="1"/>
  <c r="G1665" i="1"/>
  <c r="O1665" i="1" s="1"/>
  <c r="L1667" i="1"/>
  <c r="N1667" i="1" s="1"/>
  <c r="K1667" i="1"/>
  <c r="M1667" i="1" s="1"/>
  <c r="G1669" i="1"/>
  <c r="O1669" i="1" s="1"/>
  <c r="H1679" i="1"/>
  <c r="P1679" i="1" s="1"/>
  <c r="G1683" i="1"/>
  <c r="O1683" i="1" s="1"/>
  <c r="L1684" i="1"/>
  <c r="N1684" i="1" s="1"/>
  <c r="K1684" i="1"/>
  <c r="M1684" i="1" s="1"/>
  <c r="G1685" i="1"/>
  <c r="O1685" i="1" s="1"/>
  <c r="J1491" i="2"/>
  <c r="V1491" i="2" s="1"/>
  <c r="O1492" i="2"/>
  <c r="R1492" i="2" s="1"/>
  <c r="Q1492" i="2"/>
  <c r="T1492" i="2" s="1"/>
  <c r="J1493" i="2"/>
  <c r="V1493" i="2" s="1"/>
  <c r="J1496" i="2"/>
  <c r="V1496" i="2" s="1"/>
  <c r="I1498" i="2"/>
  <c r="U1498" i="2" s="1"/>
  <c r="J1500" i="2"/>
  <c r="V1500" i="2" s="1"/>
  <c r="I1502" i="2"/>
  <c r="U1502" i="2" s="1"/>
  <c r="K1506" i="2"/>
  <c r="W1506" i="2" s="1"/>
  <c r="I1507" i="2"/>
  <c r="U1507" i="2" s="1"/>
  <c r="K1510" i="2"/>
  <c r="W1510" i="2" s="1"/>
  <c r="I1511" i="2"/>
  <c r="U1511" i="2" s="1"/>
  <c r="J1516" i="2"/>
  <c r="V1516" i="2" s="1"/>
  <c r="J1521" i="2"/>
  <c r="V1521" i="2" s="1"/>
  <c r="J1522" i="2"/>
  <c r="V1522" i="2" s="1"/>
  <c r="J1529" i="2"/>
  <c r="V1529" i="2" s="1"/>
  <c r="J1530" i="2"/>
  <c r="V1530" i="2" s="1"/>
  <c r="P1531" i="2"/>
  <c r="S1531" i="2" s="1"/>
  <c r="Q1531" i="2"/>
  <c r="T1531" i="2" s="1"/>
  <c r="J1533" i="2"/>
  <c r="V1533" i="2" s="1"/>
  <c r="J1534" i="2"/>
  <c r="V1534" i="2" s="1"/>
  <c r="J1538" i="2"/>
  <c r="V1538" i="2" s="1"/>
  <c r="J1539" i="2"/>
  <c r="V1539" i="2" s="1"/>
  <c r="K1541" i="2"/>
  <c r="W1541" i="2" s="1"/>
  <c r="I1542" i="2"/>
  <c r="U1542" i="2" s="1"/>
  <c r="I1543" i="2"/>
  <c r="U1543" i="2" s="1"/>
  <c r="J1551" i="2"/>
  <c r="V1551" i="2" s="1"/>
  <c r="Q1553" i="2"/>
  <c r="T1553" i="2" s="1"/>
  <c r="P1553" i="2"/>
  <c r="S1553" i="2" s="1"/>
  <c r="J1555" i="2"/>
  <c r="V1555" i="2" s="1"/>
  <c r="K1561" i="2"/>
  <c r="W1561" i="2" s="1"/>
  <c r="I1562" i="2"/>
  <c r="U1562" i="2" s="1"/>
  <c r="I1563" i="2"/>
  <c r="U1563" i="2" s="1"/>
  <c r="Q1567" i="2"/>
  <c r="T1567" i="2" s="1"/>
  <c r="O1567" i="2"/>
  <c r="R1567" i="2" s="1"/>
  <c r="I1570" i="2"/>
  <c r="U1570" i="2" s="1"/>
  <c r="I1571" i="2"/>
  <c r="U1571" i="2" s="1"/>
  <c r="Q1577" i="2"/>
  <c r="T1577" i="2" s="1"/>
  <c r="P1577" i="2"/>
  <c r="S1577" i="2" s="1"/>
  <c r="O1577" i="2"/>
  <c r="R1577" i="2" s="1"/>
  <c r="P1583" i="2"/>
  <c r="S1583" i="2" s="1"/>
  <c r="J1583" i="2"/>
  <c r="V1583" i="2" s="1"/>
  <c r="K1589" i="2"/>
  <c r="W1589" i="2" s="1"/>
  <c r="K1598" i="2"/>
  <c r="W1598" i="2" s="1"/>
  <c r="Q1640" i="2"/>
  <c r="T1640" i="2" s="1"/>
  <c r="P1640" i="2"/>
  <c r="S1640" i="2" s="1"/>
  <c r="Q1656" i="2"/>
  <c r="T1656" i="2" s="1"/>
  <c r="P1656" i="2"/>
  <c r="S1656" i="2" s="1"/>
  <c r="O1669" i="2"/>
  <c r="R1669" i="2" s="1"/>
  <c r="Q1669" i="2"/>
  <c r="T1669" i="2" s="1"/>
  <c r="P1669" i="2"/>
  <c r="S1669" i="2" s="1"/>
  <c r="O1685" i="2"/>
  <c r="R1685" i="2" s="1"/>
  <c r="Q1685" i="2"/>
  <c r="T1685" i="2" s="1"/>
  <c r="P1685" i="2"/>
  <c r="S1685" i="2" s="1"/>
  <c r="H1683" i="1"/>
  <c r="P1683" i="1" s="1"/>
  <c r="J1490" i="2"/>
  <c r="V1490" i="2" s="1"/>
  <c r="K1491" i="2"/>
  <c r="W1491" i="2" s="1"/>
  <c r="J1495" i="2"/>
  <c r="V1495" i="2" s="1"/>
  <c r="J1498" i="2"/>
  <c r="V1498" i="2" s="1"/>
  <c r="P1506" i="2"/>
  <c r="S1506" i="2" s="1"/>
  <c r="Q1506" i="2"/>
  <c r="T1506" i="2" s="1"/>
  <c r="J1507" i="2"/>
  <c r="V1507" i="2" s="1"/>
  <c r="P1510" i="2"/>
  <c r="S1510" i="2" s="1"/>
  <c r="O1510" i="2"/>
  <c r="R1510" i="2" s="1"/>
  <c r="J1514" i="2"/>
  <c r="V1514" i="2" s="1"/>
  <c r="P1519" i="2"/>
  <c r="S1519" i="2" s="1"/>
  <c r="Q1519" i="2"/>
  <c r="T1519" i="2" s="1"/>
  <c r="K1526" i="2"/>
  <c r="W1526" i="2" s="1"/>
  <c r="K1530" i="2"/>
  <c r="W1530" i="2" s="1"/>
  <c r="P1541" i="2"/>
  <c r="S1541" i="2" s="1"/>
  <c r="O1541" i="2"/>
  <c r="R1541" i="2" s="1"/>
  <c r="J1547" i="2"/>
  <c r="V1547" i="2" s="1"/>
  <c r="K1551" i="2"/>
  <c r="W1551" i="2" s="1"/>
  <c r="J1559" i="2"/>
  <c r="V1559" i="2" s="1"/>
  <c r="Q1561" i="2"/>
  <c r="T1561" i="2" s="1"/>
  <c r="P1561" i="2"/>
  <c r="S1561" i="2" s="1"/>
  <c r="J1563" i="2"/>
  <c r="V1563" i="2" s="1"/>
  <c r="K1569" i="2"/>
  <c r="W1569" i="2" s="1"/>
  <c r="Q1579" i="2"/>
  <c r="T1579" i="2" s="1"/>
  <c r="P1579" i="2"/>
  <c r="S1579" i="2" s="1"/>
  <c r="P1589" i="2"/>
  <c r="S1589" i="2" s="1"/>
  <c r="Q1589" i="2"/>
  <c r="T1589" i="2" s="1"/>
  <c r="O1589" i="2"/>
  <c r="R1589" i="2" s="1"/>
  <c r="Q1598" i="2"/>
  <c r="T1598" i="2" s="1"/>
  <c r="P1598" i="2"/>
  <c r="S1598" i="2" s="1"/>
  <c r="O1598" i="2"/>
  <c r="R1598" i="2" s="1"/>
  <c r="Q1610" i="2"/>
  <c r="T1610" i="2" s="1"/>
  <c r="O1610" i="2"/>
  <c r="R1610" i="2" s="1"/>
  <c r="Q1652" i="2"/>
  <c r="T1652" i="2" s="1"/>
  <c r="P1652" i="2"/>
  <c r="S1652" i="2" s="1"/>
  <c r="O1666" i="2"/>
  <c r="R1666" i="2" s="1"/>
  <c r="Q1666" i="2"/>
  <c r="T1666" i="2" s="1"/>
  <c r="P1666" i="2"/>
  <c r="S1666" i="2" s="1"/>
  <c r="O1682" i="2"/>
  <c r="R1682" i="2" s="1"/>
  <c r="Q1682" i="2"/>
  <c r="T1682" i="2" s="1"/>
  <c r="P1682" i="2"/>
  <c r="S1682" i="2" s="1"/>
  <c r="I1569" i="2"/>
  <c r="U1569" i="2" s="1"/>
  <c r="J1571" i="2"/>
  <c r="V1571" i="2" s="1"/>
  <c r="I1576" i="2"/>
  <c r="U1576" i="2" s="1"/>
  <c r="I1577" i="2"/>
  <c r="U1577" i="2" s="1"/>
  <c r="J1579" i="2"/>
  <c r="V1579" i="2" s="1"/>
  <c r="I1583" i="2"/>
  <c r="U1583" i="2" s="1"/>
  <c r="J1586" i="2"/>
  <c r="V1586" i="2" s="1"/>
  <c r="I1598" i="2"/>
  <c r="U1598" i="2" s="1"/>
  <c r="J1600" i="2"/>
  <c r="V1600" i="2" s="1"/>
  <c r="J1601" i="2"/>
  <c r="V1601" i="2" s="1"/>
  <c r="I1609" i="2"/>
  <c r="U1609" i="2" s="1"/>
  <c r="I1610" i="2"/>
  <c r="U1610" i="2" s="1"/>
  <c r="I1630" i="2"/>
  <c r="U1630" i="2" s="1"/>
  <c r="I1639" i="2"/>
  <c r="U1639" i="2" s="1"/>
  <c r="I1643" i="2"/>
  <c r="U1643" i="2" s="1"/>
  <c r="I1647" i="2"/>
  <c r="U1647" i="2" s="1"/>
  <c r="O1660" i="2"/>
  <c r="R1660" i="2" s="1"/>
  <c r="Q1660" i="2"/>
  <c r="T1660" i="2" s="1"/>
  <c r="P1660" i="2"/>
  <c r="S1660" i="2" s="1"/>
  <c r="O1663" i="2"/>
  <c r="R1663" i="2" s="1"/>
  <c r="Q1663" i="2"/>
  <c r="T1663" i="2" s="1"/>
  <c r="P1663" i="2"/>
  <c r="S1663" i="2" s="1"/>
  <c r="I1666" i="2"/>
  <c r="U1666" i="2" s="1"/>
  <c r="I1669" i="2"/>
  <c r="U1669" i="2" s="1"/>
  <c r="O1676" i="2"/>
  <c r="R1676" i="2" s="1"/>
  <c r="Q1676" i="2"/>
  <c r="T1676" i="2" s="1"/>
  <c r="P1676" i="2"/>
  <c r="S1676" i="2" s="1"/>
  <c r="O1679" i="2"/>
  <c r="R1679" i="2" s="1"/>
  <c r="Q1679" i="2"/>
  <c r="T1679" i="2" s="1"/>
  <c r="P1679" i="2"/>
  <c r="S1679" i="2" s="1"/>
  <c r="I1682" i="2"/>
  <c r="U1682" i="2" s="1"/>
  <c r="I1685" i="2"/>
  <c r="U1685" i="2" s="1"/>
  <c r="G1672" i="1"/>
  <c r="O1672" i="1" s="1"/>
  <c r="G1676" i="1"/>
  <c r="O1676" i="1" s="1"/>
  <c r="G1680" i="1"/>
  <c r="O1680" i="1" s="1"/>
  <c r="G1684" i="1"/>
  <c r="O1684" i="1" s="1"/>
  <c r="K1489" i="2"/>
  <c r="W1489" i="2" s="1"/>
  <c r="I1490" i="2"/>
  <c r="U1490" i="2" s="1"/>
  <c r="I1491" i="2"/>
  <c r="U1491" i="2" s="1"/>
  <c r="J1492" i="2"/>
  <c r="V1492" i="2" s="1"/>
  <c r="K1493" i="2"/>
  <c r="W1493" i="2" s="1"/>
  <c r="I1494" i="2"/>
  <c r="U1494" i="2" s="1"/>
  <c r="I1495" i="2"/>
  <c r="U1495" i="2" s="1"/>
  <c r="I1496" i="2"/>
  <c r="U1496" i="2" s="1"/>
  <c r="K1498" i="2"/>
  <c r="W1498" i="2" s="1"/>
  <c r="J1501" i="2"/>
  <c r="V1501" i="2" s="1"/>
  <c r="J1502" i="2"/>
  <c r="V1502" i="2" s="1"/>
  <c r="J1506" i="2"/>
  <c r="V1506" i="2" s="1"/>
  <c r="J1508" i="2"/>
  <c r="V1508" i="2" s="1"/>
  <c r="I1510" i="2"/>
  <c r="U1510" i="2" s="1"/>
  <c r="J1513" i="2"/>
  <c r="V1513" i="2" s="1"/>
  <c r="I1514" i="2"/>
  <c r="U1514" i="2" s="1"/>
  <c r="J1515" i="2"/>
  <c r="V1515" i="2" s="1"/>
  <c r="I1516" i="2"/>
  <c r="U1516" i="2" s="1"/>
  <c r="I1519" i="2"/>
  <c r="U1519" i="2" s="1"/>
  <c r="K1522" i="2"/>
  <c r="W1522" i="2" s="1"/>
  <c r="J1525" i="2"/>
  <c r="V1525" i="2" s="1"/>
  <c r="J1526" i="2"/>
  <c r="V1526" i="2" s="1"/>
  <c r="J1528" i="2"/>
  <c r="V1528" i="2" s="1"/>
  <c r="I1529" i="2"/>
  <c r="U1529" i="2" s="1"/>
  <c r="I1530" i="2"/>
  <c r="U1530" i="2" s="1"/>
  <c r="K1534" i="2"/>
  <c r="W1534" i="2" s="1"/>
  <c r="J1536" i="2"/>
  <c r="V1536" i="2" s="1"/>
  <c r="K1537" i="2"/>
  <c r="W1537" i="2" s="1"/>
  <c r="I1538" i="2"/>
  <c r="U1538" i="2" s="1"/>
  <c r="I1539" i="2"/>
  <c r="U1539" i="2" s="1"/>
  <c r="I1541" i="2"/>
  <c r="U1541" i="2" s="1"/>
  <c r="J1542" i="2"/>
  <c r="V1542" i="2" s="1"/>
  <c r="J1543" i="2"/>
  <c r="V1543" i="2" s="1"/>
  <c r="I1546" i="2"/>
  <c r="U1546" i="2" s="1"/>
  <c r="I1547" i="2"/>
  <c r="U1547" i="2" s="1"/>
  <c r="K1549" i="2"/>
  <c r="W1549" i="2" s="1"/>
  <c r="I1550" i="2"/>
  <c r="U1550" i="2" s="1"/>
  <c r="I1551" i="2"/>
  <c r="U1551" i="2" s="1"/>
  <c r="J1553" i="2"/>
  <c r="V1553" i="2" s="1"/>
  <c r="K1555" i="2"/>
  <c r="W1555" i="2" s="1"/>
  <c r="I1558" i="2"/>
  <c r="U1558" i="2" s="1"/>
  <c r="I1559" i="2"/>
  <c r="U1559" i="2" s="1"/>
  <c r="J1561" i="2"/>
  <c r="V1561" i="2" s="1"/>
  <c r="K1563" i="2"/>
  <c r="W1563" i="2" s="1"/>
  <c r="I1566" i="2"/>
  <c r="U1566" i="2" s="1"/>
  <c r="I1567" i="2"/>
  <c r="U1567" i="2" s="1"/>
  <c r="J1569" i="2"/>
  <c r="V1569" i="2" s="1"/>
  <c r="K1571" i="2"/>
  <c r="W1571" i="2" s="1"/>
  <c r="I1574" i="2"/>
  <c r="U1574" i="2" s="1"/>
  <c r="I1575" i="2"/>
  <c r="U1575" i="2" s="1"/>
  <c r="O1575" i="2"/>
  <c r="R1575" i="2" s="1"/>
  <c r="J1577" i="2"/>
  <c r="V1577" i="2" s="1"/>
  <c r="K1579" i="2"/>
  <c r="W1579" i="2" s="1"/>
  <c r="I1584" i="2"/>
  <c r="U1584" i="2" s="1"/>
  <c r="J1589" i="2"/>
  <c r="V1589" i="2" s="1"/>
  <c r="I1595" i="2"/>
  <c r="U1595" i="2" s="1"/>
  <c r="I1597" i="2"/>
  <c r="U1597" i="2" s="1"/>
  <c r="K1599" i="2"/>
  <c r="W1599" i="2" s="1"/>
  <c r="I1608" i="2"/>
  <c r="U1608" i="2" s="1"/>
  <c r="O1608" i="2"/>
  <c r="R1608" i="2" s="1"/>
  <c r="K1615" i="2"/>
  <c r="W1615" i="2" s="1"/>
  <c r="I1621" i="2"/>
  <c r="U1621" i="2" s="1"/>
  <c r="Q1622" i="2"/>
  <c r="T1622" i="2" s="1"/>
  <c r="P1622" i="2"/>
  <c r="S1622" i="2" s="1"/>
  <c r="I1623" i="2"/>
  <c r="U1623" i="2" s="1"/>
  <c r="Q1638" i="2"/>
  <c r="T1638" i="2" s="1"/>
  <c r="P1638" i="2"/>
  <c r="S1638" i="2" s="1"/>
  <c r="Q1642" i="2"/>
  <c r="T1642" i="2" s="1"/>
  <c r="O1642" i="2"/>
  <c r="R1642" i="2" s="1"/>
  <c r="Q1646" i="2"/>
  <c r="T1646" i="2" s="1"/>
  <c r="O1646" i="2"/>
  <c r="R1646" i="2" s="1"/>
  <c r="Q1650" i="2"/>
  <c r="T1650" i="2" s="1"/>
  <c r="O1650" i="2"/>
  <c r="R1650" i="2" s="1"/>
  <c r="Q1654" i="2"/>
  <c r="T1654" i="2" s="1"/>
  <c r="O1654" i="2"/>
  <c r="R1654" i="2" s="1"/>
  <c r="O1658" i="2"/>
  <c r="R1658" i="2" s="1"/>
  <c r="Q1658" i="2"/>
  <c r="T1658" i="2" s="1"/>
  <c r="O1661" i="2"/>
  <c r="R1661" i="2" s="1"/>
  <c r="Q1661" i="2"/>
  <c r="T1661" i="2" s="1"/>
  <c r="K1668" i="2"/>
  <c r="W1668" i="2" s="1"/>
  <c r="K1671" i="2"/>
  <c r="W1671" i="2" s="1"/>
  <c r="O1674" i="2"/>
  <c r="R1674" i="2" s="1"/>
  <c r="Q1674" i="2"/>
  <c r="T1674" i="2" s="1"/>
  <c r="O1677" i="2"/>
  <c r="R1677" i="2" s="1"/>
  <c r="Q1677" i="2"/>
  <c r="T1677" i="2" s="1"/>
  <c r="K1684" i="2"/>
  <c r="W1684" i="2" s="1"/>
  <c r="J1630" i="2"/>
  <c r="V1630" i="2" s="1"/>
  <c r="J1638" i="2"/>
  <c r="V1638" i="2" s="1"/>
  <c r="J1642" i="2"/>
  <c r="V1642" i="2" s="1"/>
  <c r="J1646" i="2"/>
  <c r="V1646" i="2" s="1"/>
  <c r="J1650" i="2"/>
  <c r="V1650" i="2" s="1"/>
  <c r="J1654" i="2"/>
  <c r="V1654" i="2" s="1"/>
  <c r="J1658" i="2"/>
  <c r="V1658" i="2" s="1"/>
  <c r="I1660" i="2"/>
  <c r="U1660" i="2" s="1"/>
  <c r="J1661" i="2"/>
  <c r="V1661" i="2" s="1"/>
  <c r="I1663" i="2"/>
  <c r="U1663" i="2" s="1"/>
  <c r="J1666" i="2"/>
  <c r="V1666" i="2" s="1"/>
  <c r="I1668" i="2"/>
  <c r="U1668" i="2" s="1"/>
  <c r="J1669" i="2"/>
  <c r="V1669" i="2" s="1"/>
  <c r="I1671" i="2"/>
  <c r="U1671" i="2" s="1"/>
  <c r="J1674" i="2"/>
  <c r="V1674" i="2" s="1"/>
  <c r="I1676" i="2"/>
  <c r="U1676" i="2" s="1"/>
  <c r="J1677" i="2"/>
  <c r="V1677" i="2" s="1"/>
  <c r="I1679" i="2"/>
  <c r="U1679" i="2" s="1"/>
  <c r="J1682" i="2"/>
  <c r="V1682" i="2" s="1"/>
  <c r="I1684" i="2"/>
  <c r="U1684" i="2" s="1"/>
  <c r="J1685" i="2"/>
  <c r="V1685" i="2" s="1"/>
  <c r="I1615" i="2"/>
  <c r="U1615" i="2" s="1"/>
  <c r="I1617" i="2"/>
  <c r="U1617" i="2" s="1"/>
  <c r="K1620" i="2"/>
  <c r="W1620" i="2" s="1"/>
  <c r="J1622" i="2"/>
  <c r="V1622" i="2" s="1"/>
  <c r="K1630" i="2"/>
  <c r="W1630" i="2" s="1"/>
  <c r="K1631" i="2"/>
  <c r="W1631" i="2" s="1"/>
  <c r="I1632" i="2"/>
  <c r="U1632" i="2" s="1"/>
  <c r="O1632" i="2"/>
  <c r="R1632" i="2" s="1"/>
  <c r="I1634" i="2"/>
  <c r="U1634" i="2" s="1"/>
  <c r="O1634" i="2"/>
  <c r="R1634" i="2" s="1"/>
  <c r="I1636" i="2"/>
  <c r="U1636" i="2" s="1"/>
  <c r="O1636" i="2"/>
  <c r="R1636" i="2" s="1"/>
  <c r="I1637" i="2"/>
  <c r="U1637" i="2" s="1"/>
  <c r="K1638" i="2"/>
  <c r="W1638" i="2" s="1"/>
  <c r="K1640" i="2"/>
  <c r="W1640" i="2" s="1"/>
  <c r="I1641" i="2"/>
  <c r="U1641" i="2" s="1"/>
  <c r="O1641" i="2"/>
  <c r="R1641" i="2" s="1"/>
  <c r="K1644" i="2"/>
  <c r="W1644" i="2" s="1"/>
  <c r="I1645" i="2"/>
  <c r="U1645" i="2" s="1"/>
  <c r="O1645" i="2"/>
  <c r="R1645" i="2" s="1"/>
  <c r="K1648" i="2"/>
  <c r="W1648" i="2" s="1"/>
  <c r="I1649" i="2"/>
  <c r="U1649" i="2" s="1"/>
  <c r="O1649" i="2"/>
  <c r="R1649" i="2" s="1"/>
  <c r="K1652" i="2"/>
  <c r="W1652" i="2" s="1"/>
  <c r="I1653" i="2"/>
  <c r="U1653" i="2" s="1"/>
  <c r="O1653" i="2"/>
  <c r="R1653" i="2" s="1"/>
  <c r="K1656" i="2"/>
  <c r="W1656" i="2" s="1"/>
  <c r="I1657" i="2"/>
  <c r="U1657" i="2" s="1"/>
  <c r="O1657" i="2"/>
  <c r="R1657" i="2" s="1"/>
  <c r="K1658" i="2"/>
  <c r="W1658" i="2" s="1"/>
  <c r="J1660" i="2"/>
  <c r="V1660" i="2" s="1"/>
  <c r="K1661" i="2"/>
  <c r="W1661" i="2" s="1"/>
  <c r="I1662" i="2"/>
  <c r="U1662" i="2" s="1"/>
  <c r="P1662" i="2"/>
  <c r="S1662" i="2" s="1"/>
  <c r="J1663" i="2"/>
  <c r="V1663" i="2" s="1"/>
  <c r="I1665" i="2"/>
  <c r="U1665" i="2" s="1"/>
  <c r="P1665" i="2"/>
  <c r="S1665" i="2" s="1"/>
  <c r="K1666" i="2"/>
  <c r="W1666" i="2" s="1"/>
  <c r="J1668" i="2"/>
  <c r="V1668" i="2" s="1"/>
  <c r="K1669" i="2"/>
  <c r="W1669" i="2" s="1"/>
  <c r="I1670" i="2"/>
  <c r="U1670" i="2" s="1"/>
  <c r="P1670" i="2"/>
  <c r="S1670" i="2" s="1"/>
  <c r="J1671" i="2"/>
  <c r="V1671" i="2" s="1"/>
  <c r="I1673" i="2"/>
  <c r="U1673" i="2" s="1"/>
  <c r="P1673" i="2"/>
  <c r="S1673" i="2" s="1"/>
  <c r="K1674" i="2"/>
  <c r="W1674" i="2" s="1"/>
  <c r="J1676" i="2"/>
  <c r="V1676" i="2" s="1"/>
  <c r="K1677" i="2"/>
  <c r="W1677" i="2" s="1"/>
  <c r="I1678" i="2"/>
  <c r="U1678" i="2" s="1"/>
  <c r="P1678" i="2"/>
  <c r="S1678" i="2" s="1"/>
  <c r="J1679" i="2"/>
  <c r="V1679" i="2" s="1"/>
  <c r="I1681" i="2"/>
  <c r="U1681" i="2" s="1"/>
  <c r="P1681" i="2"/>
  <c r="S1681" i="2" s="1"/>
  <c r="K1682" i="2"/>
  <c r="W1682" i="2" s="1"/>
  <c r="J1684" i="2"/>
  <c r="V1684" i="2" s="1"/>
  <c r="K1685" i="2"/>
  <c r="W1685" i="2" s="1"/>
  <c r="O1509" i="2"/>
  <c r="R1509" i="2" s="1"/>
  <c r="Q1509" i="2"/>
  <c r="T1509" i="2" s="1"/>
  <c r="O1505" i="2"/>
  <c r="R1505" i="2" s="1"/>
  <c r="Q1505" i="2"/>
  <c r="T1505" i="2" s="1"/>
  <c r="I1509" i="2"/>
  <c r="U1509" i="2" s="1"/>
  <c r="P1509" i="2"/>
  <c r="S1509" i="2" s="1"/>
  <c r="O1501" i="2"/>
  <c r="R1501" i="2" s="1"/>
  <c r="Q1501" i="2"/>
  <c r="T1501" i="2" s="1"/>
  <c r="J1509" i="2"/>
  <c r="V1509" i="2" s="1"/>
  <c r="O1517" i="2"/>
  <c r="R1517" i="2" s="1"/>
  <c r="Q1517" i="2"/>
  <c r="T1517" i="2" s="1"/>
  <c r="O1497" i="2"/>
  <c r="R1497" i="2" s="1"/>
  <c r="Q1497" i="2"/>
  <c r="T1497" i="2" s="1"/>
  <c r="I1501" i="2"/>
  <c r="U1501" i="2" s="1"/>
  <c r="P1501" i="2"/>
  <c r="S1501" i="2" s="1"/>
  <c r="J1505" i="2"/>
  <c r="V1505" i="2" s="1"/>
  <c r="O1513" i="2"/>
  <c r="R1513" i="2" s="1"/>
  <c r="Q1513" i="2"/>
  <c r="T1513" i="2" s="1"/>
  <c r="I1517" i="2"/>
  <c r="U1517" i="2" s="1"/>
  <c r="P1517" i="2"/>
  <c r="S1517" i="2" s="1"/>
  <c r="P1529" i="2"/>
  <c r="S1529" i="2" s="1"/>
  <c r="Q1552" i="2"/>
  <c r="T1552" i="2" s="1"/>
  <c r="P1552" i="2"/>
  <c r="S1552" i="2" s="1"/>
  <c r="O1552" i="2"/>
  <c r="R1552" i="2" s="1"/>
  <c r="Q1633" i="2"/>
  <c r="T1633" i="2" s="1"/>
  <c r="O1633" i="2"/>
  <c r="R1633" i="2" s="1"/>
  <c r="P1633" i="2"/>
  <c r="S1633" i="2" s="1"/>
  <c r="K1499" i="2"/>
  <c r="W1499" i="2" s="1"/>
  <c r="O1499" i="2"/>
  <c r="R1499" i="2" s="1"/>
  <c r="K1503" i="2"/>
  <c r="W1503" i="2" s="1"/>
  <c r="O1503" i="2"/>
  <c r="R1503" i="2" s="1"/>
  <c r="K1507" i="2"/>
  <c r="W1507" i="2" s="1"/>
  <c r="O1507" i="2"/>
  <c r="R1507" i="2" s="1"/>
  <c r="K1511" i="2"/>
  <c r="W1511" i="2" s="1"/>
  <c r="O1511" i="2"/>
  <c r="R1511" i="2" s="1"/>
  <c r="K1515" i="2"/>
  <c r="W1515" i="2" s="1"/>
  <c r="O1515" i="2"/>
  <c r="R1515" i="2" s="1"/>
  <c r="K1519" i="2"/>
  <c r="W1519" i="2" s="1"/>
  <c r="O1519" i="2"/>
  <c r="R1519" i="2" s="1"/>
  <c r="Q1521" i="2"/>
  <c r="T1521" i="2" s="1"/>
  <c r="K1523" i="2"/>
  <c r="W1523" i="2" s="1"/>
  <c r="O1523" i="2"/>
  <c r="R1523" i="2" s="1"/>
  <c r="Q1525" i="2"/>
  <c r="T1525" i="2" s="1"/>
  <c r="K1527" i="2"/>
  <c r="W1527" i="2" s="1"/>
  <c r="O1527" i="2"/>
  <c r="R1527" i="2" s="1"/>
  <c r="Q1529" i="2"/>
  <c r="T1529" i="2" s="1"/>
  <c r="K1531" i="2"/>
  <c r="W1531" i="2" s="1"/>
  <c r="O1531" i="2"/>
  <c r="R1531" i="2" s="1"/>
  <c r="Q1533" i="2"/>
  <c r="T1533" i="2" s="1"/>
  <c r="K1535" i="2"/>
  <c r="W1535" i="2" s="1"/>
  <c r="O1535" i="2"/>
  <c r="R1535" i="2" s="1"/>
  <c r="K1536" i="2"/>
  <c r="W1536" i="2" s="1"/>
  <c r="P1536" i="2"/>
  <c r="S1536" i="2" s="1"/>
  <c r="K1539" i="2"/>
  <c r="W1539" i="2" s="1"/>
  <c r="P1539" i="2"/>
  <c r="S1539" i="2" s="1"/>
  <c r="P1542" i="2"/>
  <c r="S1542" i="2" s="1"/>
  <c r="I1544" i="2"/>
  <c r="U1544" i="2" s="1"/>
  <c r="Q1554" i="2"/>
  <c r="T1554" i="2" s="1"/>
  <c r="P1554" i="2"/>
  <c r="S1554" i="2" s="1"/>
  <c r="O1554" i="2"/>
  <c r="R1554" i="2" s="1"/>
  <c r="Q1556" i="2"/>
  <c r="T1556" i="2" s="1"/>
  <c r="P1556" i="2"/>
  <c r="S1556" i="2" s="1"/>
  <c r="O1556" i="2"/>
  <c r="R1556" i="2" s="1"/>
  <c r="Q1558" i="2"/>
  <c r="T1558" i="2" s="1"/>
  <c r="P1558" i="2"/>
  <c r="S1558" i="2" s="1"/>
  <c r="O1558" i="2"/>
  <c r="R1558" i="2" s="1"/>
  <c r="Q1560" i="2"/>
  <c r="T1560" i="2" s="1"/>
  <c r="P1560" i="2"/>
  <c r="S1560" i="2" s="1"/>
  <c r="O1560" i="2"/>
  <c r="R1560" i="2" s="1"/>
  <c r="Q1562" i="2"/>
  <c r="T1562" i="2" s="1"/>
  <c r="P1562" i="2"/>
  <c r="S1562" i="2" s="1"/>
  <c r="O1562" i="2"/>
  <c r="R1562" i="2" s="1"/>
  <c r="Q1564" i="2"/>
  <c r="T1564" i="2" s="1"/>
  <c r="P1564" i="2"/>
  <c r="S1564" i="2" s="1"/>
  <c r="O1564" i="2"/>
  <c r="R1564" i="2" s="1"/>
  <c r="Q1566" i="2"/>
  <c r="T1566" i="2" s="1"/>
  <c r="P1566" i="2"/>
  <c r="S1566" i="2" s="1"/>
  <c r="O1566" i="2"/>
  <c r="R1566" i="2" s="1"/>
  <c r="Q1568" i="2"/>
  <c r="T1568" i="2" s="1"/>
  <c r="P1568" i="2"/>
  <c r="S1568" i="2" s="1"/>
  <c r="O1568" i="2"/>
  <c r="R1568" i="2" s="1"/>
  <c r="Q1570" i="2"/>
  <c r="T1570" i="2" s="1"/>
  <c r="P1570" i="2"/>
  <c r="S1570" i="2" s="1"/>
  <c r="O1570" i="2"/>
  <c r="R1570" i="2" s="1"/>
  <c r="Q1572" i="2"/>
  <c r="T1572" i="2" s="1"/>
  <c r="P1572" i="2"/>
  <c r="S1572" i="2" s="1"/>
  <c r="O1572" i="2"/>
  <c r="R1572" i="2" s="1"/>
  <c r="Q1574" i="2"/>
  <c r="T1574" i="2" s="1"/>
  <c r="P1574" i="2"/>
  <c r="S1574" i="2" s="1"/>
  <c r="O1574" i="2"/>
  <c r="R1574" i="2" s="1"/>
  <c r="Q1576" i="2"/>
  <c r="T1576" i="2" s="1"/>
  <c r="P1576" i="2"/>
  <c r="S1576" i="2" s="1"/>
  <c r="O1576" i="2"/>
  <c r="R1576" i="2" s="1"/>
  <c r="Q1578" i="2"/>
  <c r="T1578" i="2" s="1"/>
  <c r="P1578" i="2"/>
  <c r="S1578" i="2" s="1"/>
  <c r="O1578" i="2"/>
  <c r="R1578" i="2" s="1"/>
  <c r="P1580" i="2"/>
  <c r="S1580" i="2" s="1"/>
  <c r="O1580" i="2"/>
  <c r="R1580" i="2" s="1"/>
  <c r="K1580" i="2"/>
  <c r="W1580" i="2" s="1"/>
  <c r="Q1580" i="2"/>
  <c r="T1580" i="2" s="1"/>
  <c r="J1580" i="2"/>
  <c r="V1580" i="2" s="1"/>
  <c r="P1585" i="2"/>
  <c r="S1585" i="2" s="1"/>
  <c r="J1585" i="2"/>
  <c r="V1585" i="2" s="1"/>
  <c r="Q1585" i="2"/>
  <c r="T1585" i="2" s="1"/>
  <c r="O1585" i="2"/>
  <c r="R1585" i="2" s="1"/>
  <c r="Q1605" i="2"/>
  <c r="T1605" i="2" s="1"/>
  <c r="O1605" i="2"/>
  <c r="R1605" i="2" s="1"/>
  <c r="K1605" i="2"/>
  <c r="W1605" i="2" s="1"/>
  <c r="P1605" i="2"/>
  <c r="S1605" i="2" s="1"/>
  <c r="P1533" i="2"/>
  <c r="S1533" i="2" s="1"/>
  <c r="Q1548" i="2"/>
  <c r="T1548" i="2" s="1"/>
  <c r="P1548" i="2"/>
  <c r="S1548" i="2" s="1"/>
  <c r="O1548" i="2"/>
  <c r="R1548" i="2" s="1"/>
  <c r="K1496" i="2"/>
  <c r="W1496" i="2" s="1"/>
  <c r="O1496" i="2"/>
  <c r="R1496" i="2" s="1"/>
  <c r="K1500" i="2"/>
  <c r="W1500" i="2" s="1"/>
  <c r="O1500" i="2"/>
  <c r="R1500" i="2" s="1"/>
  <c r="K1504" i="2"/>
  <c r="W1504" i="2" s="1"/>
  <c r="O1504" i="2"/>
  <c r="R1504" i="2" s="1"/>
  <c r="K1508" i="2"/>
  <c r="W1508" i="2" s="1"/>
  <c r="O1508" i="2"/>
  <c r="R1508" i="2" s="1"/>
  <c r="K1512" i="2"/>
  <c r="W1512" i="2" s="1"/>
  <c r="O1512" i="2"/>
  <c r="R1512" i="2" s="1"/>
  <c r="K1516" i="2"/>
  <c r="W1516" i="2" s="1"/>
  <c r="O1516" i="2"/>
  <c r="R1516" i="2" s="1"/>
  <c r="K1520" i="2"/>
  <c r="W1520" i="2" s="1"/>
  <c r="O1520" i="2"/>
  <c r="R1520" i="2" s="1"/>
  <c r="K1524" i="2"/>
  <c r="W1524" i="2" s="1"/>
  <c r="O1524" i="2"/>
  <c r="R1524" i="2" s="1"/>
  <c r="K1528" i="2"/>
  <c r="W1528" i="2" s="1"/>
  <c r="O1528" i="2"/>
  <c r="R1528" i="2" s="1"/>
  <c r="K1532" i="2"/>
  <c r="W1532" i="2" s="1"/>
  <c r="O1532" i="2"/>
  <c r="R1532" i="2" s="1"/>
  <c r="P1538" i="2"/>
  <c r="S1538" i="2" s="1"/>
  <c r="Q1542" i="2"/>
  <c r="T1542" i="2" s="1"/>
  <c r="Q1546" i="2"/>
  <c r="T1546" i="2" s="1"/>
  <c r="P1546" i="2"/>
  <c r="S1546" i="2" s="1"/>
  <c r="O1546" i="2"/>
  <c r="R1546" i="2" s="1"/>
  <c r="Q1550" i="2"/>
  <c r="T1550" i="2" s="1"/>
  <c r="P1550" i="2"/>
  <c r="S1550" i="2" s="1"/>
  <c r="O1550" i="2"/>
  <c r="R1550" i="2" s="1"/>
  <c r="P1592" i="2"/>
  <c r="S1592" i="2" s="1"/>
  <c r="O1592" i="2"/>
  <c r="R1592" i="2" s="1"/>
  <c r="Q1592" i="2"/>
  <c r="T1592" i="2" s="1"/>
  <c r="J1592" i="2"/>
  <c r="V1592" i="2" s="1"/>
  <c r="P1521" i="2"/>
  <c r="S1521" i="2" s="1"/>
  <c r="P1525" i="2"/>
  <c r="S1525" i="2" s="1"/>
  <c r="Q1544" i="2"/>
  <c r="T1544" i="2" s="1"/>
  <c r="P1544" i="2"/>
  <c r="S1544" i="2" s="1"/>
  <c r="K1497" i="2"/>
  <c r="W1497" i="2" s="1"/>
  <c r="K1501" i="2"/>
  <c r="W1501" i="2" s="1"/>
  <c r="K1505" i="2"/>
  <c r="W1505" i="2" s="1"/>
  <c r="K1509" i="2"/>
  <c r="W1509" i="2" s="1"/>
  <c r="K1513" i="2"/>
  <c r="W1513" i="2" s="1"/>
  <c r="K1517" i="2"/>
  <c r="W1517" i="2" s="1"/>
  <c r="K1521" i="2"/>
  <c r="W1521" i="2" s="1"/>
  <c r="K1525" i="2"/>
  <c r="W1525" i="2" s="1"/>
  <c r="K1529" i="2"/>
  <c r="W1529" i="2" s="1"/>
  <c r="K1533" i="2"/>
  <c r="W1533" i="2" s="1"/>
  <c r="Q1538" i="2"/>
  <c r="T1538" i="2" s="1"/>
  <c r="K1544" i="2"/>
  <c r="W1544" i="2" s="1"/>
  <c r="I1580" i="2"/>
  <c r="U1580" i="2" s="1"/>
  <c r="P1581" i="2"/>
  <c r="S1581" i="2" s="1"/>
  <c r="J1581" i="2"/>
  <c r="V1581" i="2" s="1"/>
  <c r="I1592" i="2"/>
  <c r="U1592" i="2" s="1"/>
  <c r="Q1603" i="2"/>
  <c r="T1603" i="2" s="1"/>
  <c r="P1603" i="2"/>
  <c r="S1603" i="2" s="1"/>
  <c r="O1603" i="2"/>
  <c r="R1603" i="2" s="1"/>
  <c r="I1605" i="2"/>
  <c r="U1605" i="2" s="1"/>
  <c r="Q1625" i="2"/>
  <c r="T1625" i="2" s="1"/>
  <c r="O1625" i="2"/>
  <c r="R1625" i="2" s="1"/>
  <c r="P1625" i="2"/>
  <c r="S1625" i="2" s="1"/>
  <c r="Q1635" i="2"/>
  <c r="T1635" i="2" s="1"/>
  <c r="O1635" i="2"/>
  <c r="R1635" i="2" s="1"/>
  <c r="J1546" i="2"/>
  <c r="V1546" i="2" s="1"/>
  <c r="J1548" i="2"/>
  <c r="V1548" i="2" s="1"/>
  <c r="J1550" i="2"/>
  <c r="V1550" i="2" s="1"/>
  <c r="J1552" i="2"/>
  <c r="V1552" i="2" s="1"/>
  <c r="J1554" i="2"/>
  <c r="V1554" i="2" s="1"/>
  <c r="J1556" i="2"/>
  <c r="V1556" i="2" s="1"/>
  <c r="J1558" i="2"/>
  <c r="V1558" i="2" s="1"/>
  <c r="J1560" i="2"/>
  <c r="V1560" i="2" s="1"/>
  <c r="J1562" i="2"/>
  <c r="V1562" i="2" s="1"/>
  <c r="J1564" i="2"/>
  <c r="V1564" i="2" s="1"/>
  <c r="J1566" i="2"/>
  <c r="V1566" i="2" s="1"/>
  <c r="J1568" i="2"/>
  <c r="V1568" i="2" s="1"/>
  <c r="J1570" i="2"/>
  <c r="V1570" i="2" s="1"/>
  <c r="J1572" i="2"/>
  <c r="V1572" i="2" s="1"/>
  <c r="J1574" i="2"/>
  <c r="V1574" i="2" s="1"/>
  <c r="J1576" i="2"/>
  <c r="V1576" i="2" s="1"/>
  <c r="J1578" i="2"/>
  <c r="V1578" i="2" s="1"/>
  <c r="O1581" i="2"/>
  <c r="R1581" i="2" s="1"/>
  <c r="P1588" i="2"/>
  <c r="S1588" i="2" s="1"/>
  <c r="O1588" i="2"/>
  <c r="R1588" i="2" s="1"/>
  <c r="K1588" i="2"/>
  <c r="W1588" i="2" s="1"/>
  <c r="O1593" i="2"/>
  <c r="R1593" i="2" s="1"/>
  <c r="Q1596" i="2"/>
  <c r="T1596" i="2" s="1"/>
  <c r="P1596" i="2"/>
  <c r="S1596" i="2" s="1"/>
  <c r="O1596" i="2"/>
  <c r="R1596" i="2" s="1"/>
  <c r="Q1599" i="2"/>
  <c r="T1599" i="2" s="1"/>
  <c r="O1599" i="2"/>
  <c r="R1599" i="2" s="1"/>
  <c r="Q1602" i="2"/>
  <c r="T1602" i="2" s="1"/>
  <c r="O1602" i="2"/>
  <c r="R1602" i="2" s="1"/>
  <c r="I1603" i="2"/>
  <c r="U1603" i="2" s="1"/>
  <c r="K1603" i="2"/>
  <c r="W1603" i="2" s="1"/>
  <c r="Q1609" i="2"/>
  <c r="T1609" i="2" s="1"/>
  <c r="O1609" i="2"/>
  <c r="R1609" i="2" s="1"/>
  <c r="P1609" i="2"/>
  <c r="S1609" i="2" s="1"/>
  <c r="K1609" i="2"/>
  <c r="W1609" i="2" s="1"/>
  <c r="Q1613" i="2"/>
  <c r="T1613" i="2" s="1"/>
  <c r="O1613" i="2"/>
  <c r="R1613" i="2" s="1"/>
  <c r="P1613" i="2"/>
  <c r="S1613" i="2" s="1"/>
  <c r="Q1627" i="2"/>
  <c r="T1627" i="2" s="1"/>
  <c r="O1627" i="2"/>
  <c r="R1627" i="2" s="1"/>
  <c r="I1635" i="2"/>
  <c r="U1635" i="2" s="1"/>
  <c r="P1635" i="2"/>
  <c r="S1635" i="2" s="1"/>
  <c r="K1538" i="2"/>
  <c r="W1538" i="2" s="1"/>
  <c r="K1542" i="2"/>
  <c r="W1542" i="2" s="1"/>
  <c r="K1546" i="2"/>
  <c r="W1546" i="2" s="1"/>
  <c r="K1548" i="2"/>
  <c r="W1548" i="2" s="1"/>
  <c r="K1550" i="2"/>
  <c r="W1550" i="2" s="1"/>
  <c r="K1552" i="2"/>
  <c r="W1552" i="2" s="1"/>
  <c r="K1554" i="2"/>
  <c r="W1554" i="2" s="1"/>
  <c r="K1556" i="2"/>
  <c r="W1556" i="2" s="1"/>
  <c r="K1558" i="2"/>
  <c r="W1558" i="2" s="1"/>
  <c r="K1560" i="2"/>
  <c r="W1560" i="2" s="1"/>
  <c r="K1562" i="2"/>
  <c r="W1562" i="2" s="1"/>
  <c r="K1564" i="2"/>
  <c r="W1564" i="2" s="1"/>
  <c r="K1566" i="2"/>
  <c r="W1566" i="2" s="1"/>
  <c r="K1568" i="2"/>
  <c r="W1568" i="2" s="1"/>
  <c r="K1570" i="2"/>
  <c r="W1570" i="2" s="1"/>
  <c r="K1572" i="2"/>
  <c r="W1572" i="2" s="1"/>
  <c r="K1574" i="2"/>
  <c r="W1574" i="2" s="1"/>
  <c r="K1576" i="2"/>
  <c r="W1576" i="2" s="1"/>
  <c r="K1578" i="2"/>
  <c r="W1578" i="2" s="1"/>
  <c r="Q1581" i="2"/>
  <c r="T1581" i="2" s="1"/>
  <c r="P1584" i="2"/>
  <c r="S1584" i="2" s="1"/>
  <c r="O1584" i="2"/>
  <c r="R1584" i="2" s="1"/>
  <c r="K1584" i="2"/>
  <c r="W1584" i="2" s="1"/>
  <c r="K1585" i="2"/>
  <c r="W1585" i="2" s="1"/>
  <c r="I1588" i="2"/>
  <c r="U1588" i="2" s="1"/>
  <c r="J1588" i="2"/>
  <c r="V1588" i="2" s="1"/>
  <c r="K1592" i="2"/>
  <c r="W1592" i="2" s="1"/>
  <c r="J1593" i="2"/>
  <c r="V1593" i="2" s="1"/>
  <c r="Q1593" i="2"/>
  <c r="T1593" i="2" s="1"/>
  <c r="I1596" i="2"/>
  <c r="U1596" i="2" s="1"/>
  <c r="J1596" i="2"/>
  <c r="V1596" i="2" s="1"/>
  <c r="P1599" i="2"/>
  <c r="S1599" i="2" s="1"/>
  <c r="I1602" i="2"/>
  <c r="U1602" i="2" s="1"/>
  <c r="P1602" i="2"/>
  <c r="S1602" i="2" s="1"/>
  <c r="Q1606" i="2"/>
  <c r="T1606" i="2" s="1"/>
  <c r="P1606" i="2"/>
  <c r="S1606" i="2" s="1"/>
  <c r="O1606" i="2"/>
  <c r="R1606" i="2" s="1"/>
  <c r="I1613" i="2"/>
  <c r="U1613" i="2" s="1"/>
  <c r="Q1619" i="2"/>
  <c r="T1619" i="2" s="1"/>
  <c r="O1619" i="2"/>
  <c r="R1619" i="2" s="1"/>
  <c r="I1627" i="2"/>
  <c r="U1627" i="2" s="1"/>
  <c r="P1627" i="2"/>
  <c r="S1627" i="2" s="1"/>
  <c r="K1633" i="2"/>
  <c r="W1633" i="2" s="1"/>
  <c r="I1581" i="2"/>
  <c r="U1581" i="2" s="1"/>
  <c r="Q1582" i="2"/>
  <c r="T1582" i="2" s="1"/>
  <c r="I1585" i="2"/>
  <c r="U1585" i="2" s="1"/>
  <c r="Q1586" i="2"/>
  <c r="T1586" i="2" s="1"/>
  <c r="I1589" i="2"/>
  <c r="U1589" i="2" s="1"/>
  <c r="Q1590" i="2"/>
  <c r="T1590" i="2" s="1"/>
  <c r="O1591" i="2"/>
  <c r="R1591" i="2" s="1"/>
  <c r="I1593" i="2"/>
  <c r="U1593" i="2" s="1"/>
  <c r="Q1594" i="2"/>
  <c r="T1594" i="2" s="1"/>
  <c r="O1595" i="2"/>
  <c r="R1595" i="2" s="1"/>
  <c r="I1599" i="2"/>
  <c r="U1599" i="2" s="1"/>
  <c r="Q1601" i="2"/>
  <c r="T1601" i="2" s="1"/>
  <c r="O1601" i="2"/>
  <c r="R1601" i="2" s="1"/>
  <c r="J1603" i="2"/>
  <c r="V1603" i="2" s="1"/>
  <c r="P1607" i="2"/>
  <c r="S1607" i="2" s="1"/>
  <c r="J1609" i="2"/>
  <c r="V1609" i="2" s="1"/>
  <c r="K1610" i="2"/>
  <c r="W1610" i="2" s="1"/>
  <c r="P1610" i="2"/>
  <c r="S1610" i="2" s="1"/>
  <c r="Q1615" i="2"/>
  <c r="T1615" i="2" s="1"/>
  <c r="O1615" i="2"/>
  <c r="R1615" i="2" s="1"/>
  <c r="K1617" i="2"/>
  <c r="W1617" i="2" s="1"/>
  <c r="K1621" i="2"/>
  <c r="W1621" i="2" s="1"/>
  <c r="Q1623" i="2"/>
  <c r="T1623" i="2" s="1"/>
  <c r="O1623" i="2"/>
  <c r="R1623" i="2" s="1"/>
  <c r="I1625" i="2"/>
  <c r="U1625" i="2" s="1"/>
  <c r="K1629" i="2"/>
  <c r="W1629" i="2" s="1"/>
  <c r="Q1631" i="2"/>
  <c r="T1631" i="2" s="1"/>
  <c r="O1631" i="2"/>
  <c r="R1631" i="2" s="1"/>
  <c r="I1633" i="2"/>
  <c r="U1633" i="2" s="1"/>
  <c r="K1637" i="2"/>
  <c r="W1637" i="2" s="1"/>
  <c r="Q1639" i="2"/>
  <c r="T1639" i="2" s="1"/>
  <c r="O1639" i="2"/>
  <c r="R1639" i="2" s="1"/>
  <c r="K1639" i="2"/>
  <c r="W1639" i="2" s="1"/>
  <c r="P1639" i="2"/>
  <c r="S1639" i="2" s="1"/>
  <c r="Q1643" i="2"/>
  <c r="T1643" i="2" s="1"/>
  <c r="O1643" i="2"/>
  <c r="R1643" i="2" s="1"/>
  <c r="K1643" i="2"/>
  <c r="W1643" i="2" s="1"/>
  <c r="P1643" i="2"/>
  <c r="S1643" i="2" s="1"/>
  <c r="Q1647" i="2"/>
  <c r="T1647" i="2" s="1"/>
  <c r="O1647" i="2"/>
  <c r="R1647" i="2" s="1"/>
  <c r="K1647" i="2"/>
  <c r="W1647" i="2" s="1"/>
  <c r="P1647" i="2"/>
  <c r="S1647" i="2" s="1"/>
  <c r="Q1651" i="2"/>
  <c r="T1651" i="2" s="1"/>
  <c r="O1651" i="2"/>
  <c r="R1651" i="2" s="1"/>
  <c r="K1651" i="2"/>
  <c r="W1651" i="2" s="1"/>
  <c r="P1651" i="2"/>
  <c r="S1651" i="2" s="1"/>
  <c r="Q1655" i="2"/>
  <c r="T1655" i="2" s="1"/>
  <c r="O1655" i="2"/>
  <c r="R1655" i="2" s="1"/>
  <c r="K1655" i="2"/>
  <c r="W1655" i="2" s="1"/>
  <c r="P1655" i="2"/>
  <c r="S1655" i="2" s="1"/>
  <c r="I1582" i="2"/>
  <c r="U1582" i="2" s="1"/>
  <c r="Q1583" i="2"/>
  <c r="T1583" i="2" s="1"/>
  <c r="I1586" i="2"/>
  <c r="U1586" i="2" s="1"/>
  <c r="Q1587" i="2"/>
  <c r="T1587" i="2" s="1"/>
  <c r="Q1591" i="2"/>
  <c r="T1591" i="2" s="1"/>
  <c r="Q1595" i="2"/>
  <c r="T1595" i="2" s="1"/>
  <c r="Q1597" i="2"/>
  <c r="T1597" i="2" s="1"/>
  <c r="O1597" i="2"/>
  <c r="R1597" i="2" s="1"/>
  <c r="J1599" i="2"/>
  <c r="V1599" i="2" s="1"/>
  <c r="J1605" i="2"/>
  <c r="V1605" i="2" s="1"/>
  <c r="K1606" i="2"/>
  <c r="W1606" i="2" s="1"/>
  <c r="Q1617" i="2"/>
  <c r="T1617" i="2" s="1"/>
  <c r="O1617" i="2"/>
  <c r="R1617" i="2" s="1"/>
  <c r="K1619" i="2"/>
  <c r="W1619" i="2" s="1"/>
  <c r="Q1621" i="2"/>
  <c r="T1621" i="2" s="1"/>
  <c r="O1621" i="2"/>
  <c r="R1621" i="2" s="1"/>
  <c r="K1627" i="2"/>
  <c r="W1627" i="2" s="1"/>
  <c r="Q1629" i="2"/>
  <c r="T1629" i="2" s="1"/>
  <c r="O1629" i="2"/>
  <c r="R1629" i="2" s="1"/>
  <c r="K1635" i="2"/>
  <c r="W1635" i="2" s="1"/>
  <c r="Q1637" i="2"/>
  <c r="T1637" i="2" s="1"/>
  <c r="O1637" i="2"/>
  <c r="R1637" i="2" s="1"/>
  <c r="I1651" i="2"/>
  <c r="U1651" i="2" s="1"/>
  <c r="I1655" i="2"/>
  <c r="U1655" i="2" s="1"/>
  <c r="J1598" i="2"/>
  <c r="V1598" i="2" s="1"/>
  <c r="P1600" i="2"/>
  <c r="S1600" i="2" s="1"/>
  <c r="J1602" i="2"/>
  <c r="V1602" i="2" s="1"/>
  <c r="P1604" i="2"/>
  <c r="S1604" i="2" s="1"/>
  <c r="J1606" i="2"/>
  <c r="V1606" i="2" s="1"/>
  <c r="P1608" i="2"/>
  <c r="S1608" i="2" s="1"/>
  <c r="J1610" i="2"/>
  <c r="V1610" i="2" s="1"/>
  <c r="J1613" i="2"/>
  <c r="V1613" i="2" s="1"/>
  <c r="J1615" i="2"/>
  <c r="V1615" i="2" s="1"/>
  <c r="J1617" i="2"/>
  <c r="V1617" i="2" s="1"/>
  <c r="J1619" i="2"/>
  <c r="V1619" i="2" s="1"/>
  <c r="J1621" i="2"/>
  <c r="V1621" i="2" s="1"/>
  <c r="J1623" i="2"/>
  <c r="V1623" i="2" s="1"/>
  <c r="J1625" i="2"/>
  <c r="V1625" i="2" s="1"/>
  <c r="J1627" i="2"/>
  <c r="V1627" i="2" s="1"/>
  <c r="J1629" i="2"/>
  <c r="V1629" i="2" s="1"/>
  <c r="J1631" i="2"/>
  <c r="V1631" i="2" s="1"/>
  <c r="J1633" i="2"/>
  <c r="V1633" i="2" s="1"/>
  <c r="J1635" i="2"/>
  <c r="V1635" i="2" s="1"/>
  <c r="J1637" i="2"/>
  <c r="V1637" i="2" s="1"/>
  <c r="I1640" i="2"/>
  <c r="U1640" i="2" s="1"/>
  <c r="O1640" i="2"/>
  <c r="R1640" i="2" s="1"/>
  <c r="I1644" i="2"/>
  <c r="U1644" i="2" s="1"/>
  <c r="O1644" i="2"/>
  <c r="R1644" i="2" s="1"/>
  <c r="I1648" i="2"/>
  <c r="U1648" i="2" s="1"/>
  <c r="O1648" i="2"/>
  <c r="R1648" i="2" s="1"/>
  <c r="I1652" i="2"/>
  <c r="U1652" i="2" s="1"/>
  <c r="O1652" i="2"/>
  <c r="R1652" i="2" s="1"/>
  <c r="I1656" i="2"/>
  <c r="U1656" i="2" s="1"/>
  <c r="O1656" i="2"/>
  <c r="R1656" i="2" s="1"/>
  <c r="J1639" i="2"/>
  <c r="V1639" i="2" s="1"/>
  <c r="P1641" i="2"/>
  <c r="S1641" i="2" s="1"/>
  <c r="J1643" i="2"/>
  <c r="V1643" i="2" s="1"/>
  <c r="P1645" i="2"/>
  <c r="S1645" i="2" s="1"/>
  <c r="J1647" i="2"/>
  <c r="V1647" i="2" s="1"/>
  <c r="P1649" i="2"/>
  <c r="S1649" i="2" s="1"/>
  <c r="J1651" i="2"/>
  <c r="V1651" i="2" s="1"/>
  <c r="P1653" i="2"/>
  <c r="S1653" i="2" s="1"/>
  <c r="J1655" i="2"/>
  <c r="V1655" i="2" s="1"/>
  <c r="P1657" i="2"/>
  <c r="S1657" i="2" s="1"/>
  <c r="J1640" i="2"/>
  <c r="V1640" i="2" s="1"/>
  <c r="P1642" i="2"/>
  <c r="S1642" i="2" s="1"/>
  <c r="J1644" i="2"/>
  <c r="V1644" i="2" s="1"/>
  <c r="P1646" i="2"/>
  <c r="S1646" i="2" s="1"/>
  <c r="J1648" i="2"/>
  <c r="V1648" i="2" s="1"/>
  <c r="P1650" i="2"/>
  <c r="S1650" i="2" s="1"/>
  <c r="J1652" i="2"/>
  <c r="V1652" i="2" s="1"/>
  <c r="P1654" i="2"/>
  <c r="S1654" i="2" s="1"/>
  <c r="J1656" i="2"/>
  <c r="V1656" i="2" s="1"/>
  <c r="L1558" i="1"/>
  <c r="N1558" i="1" s="1"/>
  <c r="K1558" i="1"/>
  <c r="M1558" i="1" s="1"/>
  <c r="L1562" i="1"/>
  <c r="N1562" i="1" s="1"/>
  <c r="K1562" i="1"/>
  <c r="M1562" i="1" s="1"/>
  <c r="L1566" i="1"/>
  <c r="N1566" i="1" s="1"/>
  <c r="K1566" i="1"/>
  <c r="M1566" i="1" s="1"/>
  <c r="L1570" i="1"/>
  <c r="N1570" i="1" s="1"/>
  <c r="K1570" i="1"/>
  <c r="M1570" i="1" s="1"/>
  <c r="L1586" i="1"/>
  <c r="N1586" i="1" s="1"/>
  <c r="K1586" i="1"/>
  <c r="M1586" i="1" s="1"/>
  <c r="L1594" i="1"/>
  <c r="N1594" i="1" s="1"/>
  <c r="K1594" i="1"/>
  <c r="M1594" i="1" s="1"/>
  <c r="L1602" i="1"/>
  <c r="N1602" i="1" s="1"/>
  <c r="K1602" i="1"/>
  <c r="M1602" i="1" s="1"/>
  <c r="G1558" i="1"/>
  <c r="O1558" i="1" s="1"/>
  <c r="G1562" i="1"/>
  <c r="O1562" i="1" s="1"/>
  <c r="G1566" i="1"/>
  <c r="O1566" i="1" s="1"/>
  <c r="G1570" i="1"/>
  <c r="O1570" i="1" s="1"/>
  <c r="G1586" i="1"/>
  <c r="O1586" i="1" s="1"/>
  <c r="G1594" i="1"/>
  <c r="O1594" i="1" s="1"/>
  <c r="G1602" i="1"/>
  <c r="O1602" i="1" s="1"/>
  <c r="L1556" i="1"/>
  <c r="N1556" i="1" s="1"/>
  <c r="K1556" i="1"/>
  <c r="M1556" i="1" s="1"/>
  <c r="L1560" i="1"/>
  <c r="N1560" i="1" s="1"/>
  <c r="K1560" i="1"/>
  <c r="M1560" i="1" s="1"/>
  <c r="L1564" i="1"/>
  <c r="N1564" i="1" s="1"/>
  <c r="K1564" i="1"/>
  <c r="M1564" i="1" s="1"/>
  <c r="L1568" i="1"/>
  <c r="N1568" i="1" s="1"/>
  <c r="K1568" i="1"/>
  <c r="M1568" i="1" s="1"/>
  <c r="L1572" i="1"/>
  <c r="N1572" i="1" s="1"/>
  <c r="K1572" i="1"/>
  <c r="M1572" i="1" s="1"/>
  <c r="L1576" i="1"/>
  <c r="N1576" i="1" s="1"/>
  <c r="K1576" i="1"/>
  <c r="M1576" i="1" s="1"/>
  <c r="L1580" i="1"/>
  <c r="N1580" i="1" s="1"/>
  <c r="K1580" i="1"/>
  <c r="M1580" i="1" s="1"/>
  <c r="L1584" i="1"/>
  <c r="N1584" i="1" s="1"/>
  <c r="K1584" i="1"/>
  <c r="M1584" i="1" s="1"/>
  <c r="L1588" i="1"/>
  <c r="N1588" i="1" s="1"/>
  <c r="K1588" i="1"/>
  <c r="M1588" i="1" s="1"/>
  <c r="L1592" i="1"/>
  <c r="N1592" i="1" s="1"/>
  <c r="K1592" i="1"/>
  <c r="M1592" i="1" s="1"/>
  <c r="L1596" i="1"/>
  <c r="N1596" i="1" s="1"/>
  <c r="K1596" i="1"/>
  <c r="M1596" i="1" s="1"/>
  <c r="L1600" i="1"/>
  <c r="N1600" i="1" s="1"/>
  <c r="K1600" i="1"/>
  <c r="M1600" i="1" s="1"/>
  <c r="L1604" i="1"/>
  <c r="N1604" i="1" s="1"/>
  <c r="K1604" i="1"/>
  <c r="M1604" i="1" s="1"/>
  <c r="L1554" i="1"/>
  <c r="N1554" i="1" s="1"/>
  <c r="K1554" i="1"/>
  <c r="M1554" i="1" s="1"/>
  <c r="L1574" i="1"/>
  <c r="N1574" i="1" s="1"/>
  <c r="K1574" i="1"/>
  <c r="M1574" i="1" s="1"/>
  <c r="L1578" i="1"/>
  <c r="N1578" i="1" s="1"/>
  <c r="K1578" i="1"/>
  <c r="M1578" i="1" s="1"/>
  <c r="L1582" i="1"/>
  <c r="N1582" i="1" s="1"/>
  <c r="K1582" i="1"/>
  <c r="M1582" i="1" s="1"/>
  <c r="L1590" i="1"/>
  <c r="N1590" i="1" s="1"/>
  <c r="K1590" i="1"/>
  <c r="M1590" i="1" s="1"/>
  <c r="L1598" i="1"/>
  <c r="N1598" i="1" s="1"/>
  <c r="K1598" i="1"/>
  <c r="M1598" i="1" s="1"/>
  <c r="K1607" i="1"/>
  <c r="M1607" i="1" s="1"/>
  <c r="H1607" i="1"/>
  <c r="P1607" i="1" s="1"/>
  <c r="G1607" i="1"/>
  <c r="O1607" i="1" s="1"/>
  <c r="G1554" i="1"/>
  <c r="O1554" i="1" s="1"/>
  <c r="G1490" i="1"/>
  <c r="O1490" i="1" s="1"/>
  <c r="AA1490" i="1" s="1"/>
  <c r="AB1490" i="1" s="1"/>
  <c r="G1492" i="1"/>
  <c r="O1492" i="1" s="1"/>
  <c r="G1494" i="1"/>
  <c r="O1494" i="1" s="1"/>
  <c r="G1496" i="1"/>
  <c r="O1496" i="1" s="1"/>
  <c r="AA1496" i="1" s="1"/>
  <c r="AB1496" i="1" s="1"/>
  <c r="G1498" i="1"/>
  <c r="O1498" i="1" s="1"/>
  <c r="AA1498" i="1" s="1"/>
  <c r="AB1498" i="1" s="1"/>
  <c r="G1500" i="1"/>
  <c r="O1500" i="1" s="1"/>
  <c r="G1502" i="1"/>
  <c r="O1502" i="1" s="1"/>
  <c r="G1504" i="1"/>
  <c r="O1504" i="1" s="1"/>
  <c r="AA1504" i="1" s="1"/>
  <c r="AB1504" i="1" s="1"/>
  <c r="G1506" i="1"/>
  <c r="O1506" i="1" s="1"/>
  <c r="AA1506" i="1" s="1"/>
  <c r="AB1506" i="1" s="1"/>
  <c r="G1508" i="1"/>
  <c r="O1508" i="1" s="1"/>
  <c r="G1510" i="1"/>
  <c r="O1510" i="1" s="1"/>
  <c r="G1512" i="1"/>
  <c r="O1512" i="1" s="1"/>
  <c r="AA1512" i="1" s="1"/>
  <c r="AB1512" i="1" s="1"/>
  <c r="G1514" i="1"/>
  <c r="O1514" i="1" s="1"/>
  <c r="G1516" i="1"/>
  <c r="O1516" i="1" s="1"/>
  <c r="G1518" i="1"/>
  <c r="O1518" i="1" s="1"/>
  <c r="K1518" i="1"/>
  <c r="M1518" i="1" s="1"/>
  <c r="H1554" i="1"/>
  <c r="P1554" i="1" s="1"/>
  <c r="H1556" i="1"/>
  <c r="P1556" i="1" s="1"/>
  <c r="H1558" i="1"/>
  <c r="P1558" i="1" s="1"/>
  <c r="H1560" i="1"/>
  <c r="P1560" i="1" s="1"/>
  <c r="AA1560" i="1" s="1"/>
  <c r="AB1560" i="1" s="1"/>
  <c r="H1562" i="1"/>
  <c r="P1562" i="1" s="1"/>
  <c r="H1564" i="1"/>
  <c r="P1564" i="1" s="1"/>
  <c r="H1566" i="1"/>
  <c r="P1566" i="1" s="1"/>
  <c r="H1568" i="1"/>
  <c r="P1568" i="1" s="1"/>
  <c r="AA1568" i="1" s="1"/>
  <c r="AB1568" i="1" s="1"/>
  <c r="H1570" i="1"/>
  <c r="P1570" i="1" s="1"/>
  <c r="H1572" i="1"/>
  <c r="P1572" i="1" s="1"/>
  <c r="H1574" i="1"/>
  <c r="P1574" i="1" s="1"/>
  <c r="H1576" i="1"/>
  <c r="P1576" i="1" s="1"/>
  <c r="AA1576" i="1" s="1"/>
  <c r="AB1576" i="1" s="1"/>
  <c r="H1578" i="1"/>
  <c r="P1578" i="1" s="1"/>
  <c r="H1580" i="1"/>
  <c r="P1580" i="1" s="1"/>
  <c r="H1582" i="1"/>
  <c r="P1582" i="1" s="1"/>
  <c r="H1584" i="1"/>
  <c r="P1584" i="1" s="1"/>
  <c r="AA1584" i="1" s="1"/>
  <c r="AB1584" i="1" s="1"/>
  <c r="H1586" i="1"/>
  <c r="P1586" i="1" s="1"/>
  <c r="H1588" i="1"/>
  <c r="P1588" i="1" s="1"/>
  <c r="H1590" i="1"/>
  <c r="P1590" i="1" s="1"/>
  <c r="H1592" i="1"/>
  <c r="P1592" i="1" s="1"/>
  <c r="AA1592" i="1" s="1"/>
  <c r="AB1592" i="1" s="1"/>
  <c r="H1594" i="1"/>
  <c r="P1594" i="1" s="1"/>
  <c r="H1596" i="1"/>
  <c r="P1596" i="1" s="1"/>
  <c r="H1598" i="1"/>
  <c r="P1598" i="1" s="1"/>
  <c r="H1600" i="1"/>
  <c r="P1600" i="1" s="1"/>
  <c r="AA1600" i="1" s="1"/>
  <c r="AB1600" i="1" s="1"/>
  <c r="H1602" i="1"/>
  <c r="P1602" i="1" s="1"/>
  <c r="H1604" i="1"/>
  <c r="P1604" i="1" s="1"/>
  <c r="K1644" i="1"/>
  <c r="M1644" i="1" s="1"/>
  <c r="K1645" i="1"/>
  <c r="M1645" i="1" s="1"/>
  <c r="K1646" i="1"/>
  <c r="M1646" i="1" s="1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H1488" i="2"/>
  <c r="O1488" i="2" s="1"/>
  <c r="R1488" i="2" s="1"/>
  <c r="F1488" i="2"/>
  <c r="K1488" i="2" s="1"/>
  <c r="W1488" i="2" s="1"/>
  <c r="E1488" i="2"/>
  <c r="J1488" i="2" s="1"/>
  <c r="V1488" i="2" s="1"/>
  <c r="D1488" i="2"/>
  <c r="I1488" i="2" s="1"/>
  <c r="U1488" i="2" s="1"/>
  <c r="H1487" i="2"/>
  <c r="O1487" i="2" s="1"/>
  <c r="R1487" i="2" s="1"/>
  <c r="F1487" i="2"/>
  <c r="K1487" i="2" s="1"/>
  <c r="W1487" i="2" s="1"/>
  <c r="E1487" i="2"/>
  <c r="J1487" i="2" s="1"/>
  <c r="V1487" i="2" s="1"/>
  <c r="D1487" i="2"/>
  <c r="I1487" i="2" s="1"/>
  <c r="U1487" i="2" s="1"/>
  <c r="H1486" i="2"/>
  <c r="O1486" i="2" s="1"/>
  <c r="R1486" i="2" s="1"/>
  <c r="F1486" i="2"/>
  <c r="K1486" i="2" s="1"/>
  <c r="W1486" i="2" s="1"/>
  <c r="E1486" i="2"/>
  <c r="J1486" i="2" s="1"/>
  <c r="V1486" i="2" s="1"/>
  <c r="D1486" i="2"/>
  <c r="I1486" i="2" s="1"/>
  <c r="U1486" i="2" s="1"/>
  <c r="H1485" i="2"/>
  <c r="O1485" i="2" s="1"/>
  <c r="R1485" i="2" s="1"/>
  <c r="F1485" i="2"/>
  <c r="K1485" i="2" s="1"/>
  <c r="W1485" i="2" s="1"/>
  <c r="E1485" i="2"/>
  <c r="J1485" i="2" s="1"/>
  <c r="V1485" i="2" s="1"/>
  <c r="D1485" i="2"/>
  <c r="I1485" i="2" s="1"/>
  <c r="U1485" i="2" s="1"/>
  <c r="H1484" i="2"/>
  <c r="O1484" i="2" s="1"/>
  <c r="R1484" i="2" s="1"/>
  <c r="F1484" i="2"/>
  <c r="K1484" i="2" s="1"/>
  <c r="W1484" i="2" s="1"/>
  <c r="E1484" i="2"/>
  <c r="J1484" i="2" s="1"/>
  <c r="V1484" i="2" s="1"/>
  <c r="D1484" i="2"/>
  <c r="I1484" i="2" s="1"/>
  <c r="U1484" i="2" s="1"/>
  <c r="H1483" i="2"/>
  <c r="O1483" i="2" s="1"/>
  <c r="R1483" i="2" s="1"/>
  <c r="F1483" i="2"/>
  <c r="K1483" i="2" s="1"/>
  <c r="W1483" i="2" s="1"/>
  <c r="E1483" i="2"/>
  <c r="J1483" i="2" s="1"/>
  <c r="V1483" i="2" s="1"/>
  <c r="D1483" i="2"/>
  <c r="I1483" i="2" s="1"/>
  <c r="U1483" i="2" s="1"/>
  <c r="H1482" i="2"/>
  <c r="O1482" i="2" s="1"/>
  <c r="R1482" i="2" s="1"/>
  <c r="F1482" i="2"/>
  <c r="K1482" i="2" s="1"/>
  <c r="W1482" i="2" s="1"/>
  <c r="E1482" i="2"/>
  <c r="J1482" i="2" s="1"/>
  <c r="V1482" i="2" s="1"/>
  <c r="D1482" i="2"/>
  <c r="I1482" i="2" s="1"/>
  <c r="U1482" i="2" s="1"/>
  <c r="H1481" i="2"/>
  <c r="O1481" i="2" s="1"/>
  <c r="R1481" i="2" s="1"/>
  <c r="F1481" i="2"/>
  <c r="K1481" i="2" s="1"/>
  <c r="W1481" i="2" s="1"/>
  <c r="E1481" i="2"/>
  <c r="J1481" i="2" s="1"/>
  <c r="V1481" i="2" s="1"/>
  <c r="D1481" i="2"/>
  <c r="I1481" i="2" s="1"/>
  <c r="U1481" i="2" s="1"/>
  <c r="H1480" i="2"/>
  <c r="O1480" i="2" s="1"/>
  <c r="R1480" i="2" s="1"/>
  <c r="F1480" i="2"/>
  <c r="K1480" i="2" s="1"/>
  <c r="W1480" i="2" s="1"/>
  <c r="E1480" i="2"/>
  <c r="J1480" i="2" s="1"/>
  <c r="V1480" i="2" s="1"/>
  <c r="D1480" i="2"/>
  <c r="I1480" i="2" s="1"/>
  <c r="U1480" i="2" s="1"/>
  <c r="H1479" i="2"/>
  <c r="O1479" i="2" s="1"/>
  <c r="R1479" i="2" s="1"/>
  <c r="F1479" i="2"/>
  <c r="K1479" i="2" s="1"/>
  <c r="W1479" i="2" s="1"/>
  <c r="E1479" i="2"/>
  <c r="J1479" i="2" s="1"/>
  <c r="V1479" i="2" s="1"/>
  <c r="D1479" i="2"/>
  <c r="I1479" i="2" s="1"/>
  <c r="U1479" i="2" s="1"/>
  <c r="H1478" i="2"/>
  <c r="O1478" i="2" s="1"/>
  <c r="R1478" i="2" s="1"/>
  <c r="F1478" i="2"/>
  <c r="K1478" i="2" s="1"/>
  <c r="W1478" i="2" s="1"/>
  <c r="E1478" i="2"/>
  <c r="J1478" i="2" s="1"/>
  <c r="V1478" i="2" s="1"/>
  <c r="D1478" i="2"/>
  <c r="I1478" i="2" s="1"/>
  <c r="U1478" i="2" s="1"/>
  <c r="H1477" i="2"/>
  <c r="O1477" i="2" s="1"/>
  <c r="R1477" i="2" s="1"/>
  <c r="F1477" i="2"/>
  <c r="K1477" i="2" s="1"/>
  <c r="W1477" i="2" s="1"/>
  <c r="E1477" i="2"/>
  <c r="J1477" i="2" s="1"/>
  <c r="V1477" i="2" s="1"/>
  <c r="D1477" i="2"/>
  <c r="I1477" i="2" s="1"/>
  <c r="U1477" i="2" s="1"/>
  <c r="H1476" i="2"/>
  <c r="O1476" i="2" s="1"/>
  <c r="R1476" i="2" s="1"/>
  <c r="F1476" i="2"/>
  <c r="K1476" i="2" s="1"/>
  <c r="W1476" i="2" s="1"/>
  <c r="E1476" i="2"/>
  <c r="J1476" i="2" s="1"/>
  <c r="V1476" i="2" s="1"/>
  <c r="D1476" i="2"/>
  <c r="I1476" i="2" s="1"/>
  <c r="U1476" i="2" s="1"/>
  <c r="H1475" i="2"/>
  <c r="O1475" i="2" s="1"/>
  <c r="R1475" i="2" s="1"/>
  <c r="F1475" i="2"/>
  <c r="K1475" i="2" s="1"/>
  <c r="W1475" i="2" s="1"/>
  <c r="E1475" i="2"/>
  <c r="J1475" i="2" s="1"/>
  <c r="V1475" i="2" s="1"/>
  <c r="D1475" i="2"/>
  <c r="I1475" i="2" s="1"/>
  <c r="U1475" i="2" s="1"/>
  <c r="H1474" i="2"/>
  <c r="O1474" i="2" s="1"/>
  <c r="R1474" i="2" s="1"/>
  <c r="F1474" i="2"/>
  <c r="K1474" i="2" s="1"/>
  <c r="W1474" i="2" s="1"/>
  <c r="E1474" i="2"/>
  <c r="J1474" i="2" s="1"/>
  <c r="V1474" i="2" s="1"/>
  <c r="D1474" i="2"/>
  <c r="I1474" i="2" s="1"/>
  <c r="U1474" i="2" s="1"/>
  <c r="H1473" i="2"/>
  <c r="O1473" i="2" s="1"/>
  <c r="R1473" i="2" s="1"/>
  <c r="F1473" i="2"/>
  <c r="K1473" i="2" s="1"/>
  <c r="W1473" i="2" s="1"/>
  <c r="E1473" i="2"/>
  <c r="J1473" i="2" s="1"/>
  <c r="V1473" i="2" s="1"/>
  <c r="D1473" i="2"/>
  <c r="I1473" i="2" s="1"/>
  <c r="U1473" i="2" s="1"/>
  <c r="H1472" i="2"/>
  <c r="O1472" i="2" s="1"/>
  <c r="R1472" i="2" s="1"/>
  <c r="F1472" i="2"/>
  <c r="K1472" i="2" s="1"/>
  <c r="W1472" i="2" s="1"/>
  <c r="E1472" i="2"/>
  <c r="J1472" i="2" s="1"/>
  <c r="V1472" i="2" s="1"/>
  <c r="D1472" i="2"/>
  <c r="I1472" i="2" s="1"/>
  <c r="U1472" i="2" s="1"/>
  <c r="H1471" i="2"/>
  <c r="O1471" i="2" s="1"/>
  <c r="R1471" i="2" s="1"/>
  <c r="F1471" i="2"/>
  <c r="K1471" i="2" s="1"/>
  <c r="W1471" i="2" s="1"/>
  <c r="E1471" i="2"/>
  <c r="J1471" i="2" s="1"/>
  <c r="V1471" i="2" s="1"/>
  <c r="D1471" i="2"/>
  <c r="I1471" i="2" s="1"/>
  <c r="U1471" i="2" s="1"/>
  <c r="H1470" i="2"/>
  <c r="O1470" i="2" s="1"/>
  <c r="R1470" i="2" s="1"/>
  <c r="F1470" i="2"/>
  <c r="K1470" i="2" s="1"/>
  <c r="W1470" i="2" s="1"/>
  <c r="E1470" i="2"/>
  <c r="J1470" i="2" s="1"/>
  <c r="V1470" i="2" s="1"/>
  <c r="D1470" i="2"/>
  <c r="I1470" i="2" s="1"/>
  <c r="U1470" i="2" s="1"/>
  <c r="H1469" i="2"/>
  <c r="O1469" i="2" s="1"/>
  <c r="R1469" i="2" s="1"/>
  <c r="F1469" i="2"/>
  <c r="K1469" i="2" s="1"/>
  <c r="W1469" i="2" s="1"/>
  <c r="E1469" i="2"/>
  <c r="J1469" i="2" s="1"/>
  <c r="V1469" i="2" s="1"/>
  <c r="D1469" i="2"/>
  <c r="I1469" i="2" s="1"/>
  <c r="U1469" i="2" s="1"/>
  <c r="H1468" i="2"/>
  <c r="O1468" i="2" s="1"/>
  <c r="R1468" i="2" s="1"/>
  <c r="F1468" i="2"/>
  <c r="K1468" i="2" s="1"/>
  <c r="W1468" i="2" s="1"/>
  <c r="E1468" i="2"/>
  <c r="J1468" i="2" s="1"/>
  <c r="V1468" i="2" s="1"/>
  <c r="D1468" i="2"/>
  <c r="I1468" i="2" s="1"/>
  <c r="U1468" i="2" s="1"/>
  <c r="H1467" i="2"/>
  <c r="F1467" i="2"/>
  <c r="K1467" i="2" s="1"/>
  <c r="W1467" i="2" s="1"/>
  <c r="E1467" i="2"/>
  <c r="D1467" i="2"/>
  <c r="H1466" i="2"/>
  <c r="O1466" i="2" s="1"/>
  <c r="R1466" i="2" s="1"/>
  <c r="F1466" i="2"/>
  <c r="E1466" i="2"/>
  <c r="D1466" i="2"/>
  <c r="K1465" i="2"/>
  <c r="W1465" i="2" s="1"/>
  <c r="H1465" i="2"/>
  <c r="F1465" i="2"/>
  <c r="E1465" i="2"/>
  <c r="D1465" i="2"/>
  <c r="I1465" i="2" s="1"/>
  <c r="U1465" i="2" s="1"/>
  <c r="H1464" i="2"/>
  <c r="O1464" i="2" s="1"/>
  <c r="R1464" i="2" s="1"/>
  <c r="F1464" i="2"/>
  <c r="K1464" i="2" s="1"/>
  <c r="W1464" i="2" s="1"/>
  <c r="E1464" i="2"/>
  <c r="D1464" i="2"/>
  <c r="H1463" i="2"/>
  <c r="F1463" i="2"/>
  <c r="K1463" i="2" s="1"/>
  <c r="W1463" i="2" s="1"/>
  <c r="E1463" i="2"/>
  <c r="J1463" i="2" s="1"/>
  <c r="V1463" i="2" s="1"/>
  <c r="D1463" i="2"/>
  <c r="I1463" i="2" s="1"/>
  <c r="U1463" i="2" s="1"/>
  <c r="H1462" i="2"/>
  <c r="O1462" i="2" s="1"/>
  <c r="R1462" i="2" s="1"/>
  <c r="F1462" i="2"/>
  <c r="K1462" i="2" s="1"/>
  <c r="W1462" i="2" s="1"/>
  <c r="E1462" i="2"/>
  <c r="D1462" i="2"/>
  <c r="K1461" i="2"/>
  <c r="W1461" i="2" s="1"/>
  <c r="H1461" i="2"/>
  <c r="F1461" i="2"/>
  <c r="E1461" i="2"/>
  <c r="J1461" i="2" s="1"/>
  <c r="V1461" i="2" s="1"/>
  <c r="D1461" i="2"/>
  <c r="I1461" i="2" s="1"/>
  <c r="U1461" i="2" s="1"/>
  <c r="H1460" i="2"/>
  <c r="P1460" i="2" s="1"/>
  <c r="S1460" i="2" s="1"/>
  <c r="F1460" i="2"/>
  <c r="K1460" i="2" s="1"/>
  <c r="W1460" i="2" s="1"/>
  <c r="E1460" i="2"/>
  <c r="J1460" i="2" s="1"/>
  <c r="V1460" i="2" s="1"/>
  <c r="D1460" i="2"/>
  <c r="I1460" i="2" s="1"/>
  <c r="U1460" i="2" s="1"/>
  <c r="H1459" i="2"/>
  <c r="P1459" i="2" s="1"/>
  <c r="S1459" i="2" s="1"/>
  <c r="F1459" i="2"/>
  <c r="K1459" i="2" s="1"/>
  <c r="W1459" i="2" s="1"/>
  <c r="E1459" i="2"/>
  <c r="J1459" i="2" s="1"/>
  <c r="V1459" i="2" s="1"/>
  <c r="D1459" i="2"/>
  <c r="I1459" i="2" s="1"/>
  <c r="U1459" i="2" s="1"/>
  <c r="H1458" i="2"/>
  <c r="P1458" i="2" s="1"/>
  <c r="S1458" i="2" s="1"/>
  <c r="F1458" i="2"/>
  <c r="K1458" i="2" s="1"/>
  <c r="W1458" i="2" s="1"/>
  <c r="E1458" i="2"/>
  <c r="J1458" i="2" s="1"/>
  <c r="V1458" i="2" s="1"/>
  <c r="D1458" i="2"/>
  <c r="I1458" i="2" s="1"/>
  <c r="U1458" i="2" s="1"/>
  <c r="H1457" i="2"/>
  <c r="P1457" i="2" s="1"/>
  <c r="S1457" i="2" s="1"/>
  <c r="F1457" i="2"/>
  <c r="K1457" i="2" s="1"/>
  <c r="W1457" i="2" s="1"/>
  <c r="E1457" i="2"/>
  <c r="J1457" i="2" s="1"/>
  <c r="V1457" i="2" s="1"/>
  <c r="D1457" i="2"/>
  <c r="I1457" i="2" s="1"/>
  <c r="U1457" i="2" s="1"/>
  <c r="H1456" i="2"/>
  <c r="P1456" i="2" s="1"/>
  <c r="S1456" i="2" s="1"/>
  <c r="F1456" i="2"/>
  <c r="K1456" i="2" s="1"/>
  <c r="W1456" i="2" s="1"/>
  <c r="E1456" i="2"/>
  <c r="D1456" i="2"/>
  <c r="I1456" i="2" s="1"/>
  <c r="U1456" i="2" s="1"/>
  <c r="H1455" i="2"/>
  <c r="P1455" i="2" s="1"/>
  <c r="S1455" i="2" s="1"/>
  <c r="F1455" i="2"/>
  <c r="K1455" i="2" s="1"/>
  <c r="W1455" i="2" s="1"/>
  <c r="E1455" i="2"/>
  <c r="J1455" i="2" s="1"/>
  <c r="V1455" i="2" s="1"/>
  <c r="D1455" i="2"/>
  <c r="I1455" i="2" s="1"/>
  <c r="U1455" i="2" s="1"/>
  <c r="H1454" i="2"/>
  <c r="P1454" i="2" s="1"/>
  <c r="S1454" i="2" s="1"/>
  <c r="F1454" i="2"/>
  <c r="K1454" i="2" s="1"/>
  <c r="W1454" i="2" s="1"/>
  <c r="E1454" i="2"/>
  <c r="J1454" i="2" s="1"/>
  <c r="V1454" i="2" s="1"/>
  <c r="D1454" i="2"/>
  <c r="I1454" i="2" s="1"/>
  <c r="U1454" i="2" s="1"/>
  <c r="H1453" i="2"/>
  <c r="P1453" i="2" s="1"/>
  <c r="S1453" i="2" s="1"/>
  <c r="F1453" i="2"/>
  <c r="K1453" i="2" s="1"/>
  <c r="W1453" i="2" s="1"/>
  <c r="E1453" i="2"/>
  <c r="J1453" i="2" s="1"/>
  <c r="V1453" i="2" s="1"/>
  <c r="D1453" i="2"/>
  <c r="I1453" i="2" s="1"/>
  <c r="U1453" i="2" s="1"/>
  <c r="H1452" i="2"/>
  <c r="P1452" i="2" s="1"/>
  <c r="S1452" i="2" s="1"/>
  <c r="F1452" i="2"/>
  <c r="K1452" i="2" s="1"/>
  <c r="W1452" i="2" s="1"/>
  <c r="E1452" i="2"/>
  <c r="J1452" i="2" s="1"/>
  <c r="V1452" i="2" s="1"/>
  <c r="D1452" i="2"/>
  <c r="I1452" i="2" s="1"/>
  <c r="U1452" i="2" s="1"/>
  <c r="H1451" i="2"/>
  <c r="P1451" i="2" s="1"/>
  <c r="S1451" i="2" s="1"/>
  <c r="F1451" i="2"/>
  <c r="K1451" i="2" s="1"/>
  <c r="W1451" i="2" s="1"/>
  <c r="E1451" i="2"/>
  <c r="J1451" i="2" s="1"/>
  <c r="V1451" i="2" s="1"/>
  <c r="D1451" i="2"/>
  <c r="I1451" i="2" s="1"/>
  <c r="U1451" i="2" s="1"/>
  <c r="H1450" i="2"/>
  <c r="P1450" i="2" s="1"/>
  <c r="S1450" i="2" s="1"/>
  <c r="F1450" i="2"/>
  <c r="K1450" i="2" s="1"/>
  <c r="W1450" i="2" s="1"/>
  <c r="E1450" i="2"/>
  <c r="J1450" i="2" s="1"/>
  <c r="V1450" i="2" s="1"/>
  <c r="D1450" i="2"/>
  <c r="I1450" i="2" s="1"/>
  <c r="U1450" i="2" s="1"/>
  <c r="H1449" i="2"/>
  <c r="P1449" i="2" s="1"/>
  <c r="S1449" i="2" s="1"/>
  <c r="F1449" i="2"/>
  <c r="K1449" i="2" s="1"/>
  <c r="W1449" i="2" s="1"/>
  <c r="E1449" i="2"/>
  <c r="J1449" i="2" s="1"/>
  <c r="V1449" i="2" s="1"/>
  <c r="D1449" i="2"/>
  <c r="I1449" i="2" s="1"/>
  <c r="U1449" i="2" s="1"/>
  <c r="H1448" i="2"/>
  <c r="P1448" i="2" s="1"/>
  <c r="S1448" i="2" s="1"/>
  <c r="F1448" i="2"/>
  <c r="K1448" i="2" s="1"/>
  <c r="W1448" i="2" s="1"/>
  <c r="E1448" i="2"/>
  <c r="J1448" i="2" s="1"/>
  <c r="V1448" i="2" s="1"/>
  <c r="D1448" i="2"/>
  <c r="I1448" i="2" s="1"/>
  <c r="U1448" i="2" s="1"/>
  <c r="H1447" i="2"/>
  <c r="P1447" i="2" s="1"/>
  <c r="S1447" i="2" s="1"/>
  <c r="F1447" i="2"/>
  <c r="K1447" i="2" s="1"/>
  <c r="W1447" i="2" s="1"/>
  <c r="E1447" i="2"/>
  <c r="J1447" i="2" s="1"/>
  <c r="V1447" i="2" s="1"/>
  <c r="D1447" i="2"/>
  <c r="I1447" i="2" s="1"/>
  <c r="U1447" i="2" s="1"/>
  <c r="H1446" i="2"/>
  <c r="P1446" i="2" s="1"/>
  <c r="S1446" i="2" s="1"/>
  <c r="F1446" i="2"/>
  <c r="K1446" i="2" s="1"/>
  <c r="W1446" i="2" s="1"/>
  <c r="E1446" i="2"/>
  <c r="J1446" i="2" s="1"/>
  <c r="V1446" i="2" s="1"/>
  <c r="D1446" i="2"/>
  <c r="I1446" i="2" s="1"/>
  <c r="U1446" i="2" s="1"/>
  <c r="H1445" i="2"/>
  <c r="P1445" i="2" s="1"/>
  <c r="S1445" i="2" s="1"/>
  <c r="F1445" i="2"/>
  <c r="K1445" i="2" s="1"/>
  <c r="W1445" i="2" s="1"/>
  <c r="E1445" i="2"/>
  <c r="J1445" i="2" s="1"/>
  <c r="V1445" i="2" s="1"/>
  <c r="D1445" i="2"/>
  <c r="I1445" i="2" s="1"/>
  <c r="U1445" i="2" s="1"/>
  <c r="H1444" i="2"/>
  <c r="P1444" i="2" s="1"/>
  <c r="S1444" i="2" s="1"/>
  <c r="F1444" i="2"/>
  <c r="K1444" i="2" s="1"/>
  <c r="W1444" i="2" s="1"/>
  <c r="E1444" i="2"/>
  <c r="J1444" i="2" s="1"/>
  <c r="V1444" i="2" s="1"/>
  <c r="D1444" i="2"/>
  <c r="I1444" i="2" s="1"/>
  <c r="U1444" i="2" s="1"/>
  <c r="H1443" i="2"/>
  <c r="P1443" i="2" s="1"/>
  <c r="S1443" i="2" s="1"/>
  <c r="F1443" i="2"/>
  <c r="K1443" i="2" s="1"/>
  <c r="W1443" i="2" s="1"/>
  <c r="E1443" i="2"/>
  <c r="J1443" i="2" s="1"/>
  <c r="V1443" i="2" s="1"/>
  <c r="D1443" i="2"/>
  <c r="I1443" i="2" s="1"/>
  <c r="U1443" i="2" s="1"/>
  <c r="H1442" i="2"/>
  <c r="P1442" i="2" s="1"/>
  <c r="S1442" i="2" s="1"/>
  <c r="F1442" i="2"/>
  <c r="K1442" i="2" s="1"/>
  <c r="W1442" i="2" s="1"/>
  <c r="E1442" i="2"/>
  <c r="J1442" i="2" s="1"/>
  <c r="V1442" i="2" s="1"/>
  <c r="D1442" i="2"/>
  <c r="I1442" i="2" s="1"/>
  <c r="U1442" i="2" s="1"/>
  <c r="H1441" i="2"/>
  <c r="P1441" i="2" s="1"/>
  <c r="S1441" i="2" s="1"/>
  <c r="F1441" i="2"/>
  <c r="K1441" i="2" s="1"/>
  <c r="W1441" i="2" s="1"/>
  <c r="E1441" i="2"/>
  <c r="J1441" i="2" s="1"/>
  <c r="V1441" i="2" s="1"/>
  <c r="D1441" i="2"/>
  <c r="I1441" i="2" s="1"/>
  <c r="U1441" i="2" s="1"/>
  <c r="H1440" i="2"/>
  <c r="P1440" i="2" s="1"/>
  <c r="S1440" i="2" s="1"/>
  <c r="F1440" i="2"/>
  <c r="K1440" i="2" s="1"/>
  <c r="W1440" i="2" s="1"/>
  <c r="E1440" i="2"/>
  <c r="J1440" i="2" s="1"/>
  <c r="V1440" i="2" s="1"/>
  <c r="D1440" i="2"/>
  <c r="I1440" i="2" s="1"/>
  <c r="U1440" i="2" s="1"/>
  <c r="H1439" i="2"/>
  <c r="P1439" i="2" s="1"/>
  <c r="S1439" i="2" s="1"/>
  <c r="F1439" i="2"/>
  <c r="K1439" i="2" s="1"/>
  <c r="W1439" i="2" s="1"/>
  <c r="E1439" i="2"/>
  <c r="J1439" i="2" s="1"/>
  <c r="V1439" i="2" s="1"/>
  <c r="D1439" i="2"/>
  <c r="I1439" i="2" s="1"/>
  <c r="U1439" i="2" s="1"/>
  <c r="H1438" i="2"/>
  <c r="P1438" i="2" s="1"/>
  <c r="S1438" i="2" s="1"/>
  <c r="F1438" i="2"/>
  <c r="K1438" i="2" s="1"/>
  <c r="W1438" i="2" s="1"/>
  <c r="E1438" i="2"/>
  <c r="J1438" i="2" s="1"/>
  <c r="V1438" i="2" s="1"/>
  <c r="D1438" i="2"/>
  <c r="I1438" i="2" s="1"/>
  <c r="U1438" i="2" s="1"/>
  <c r="O1437" i="2"/>
  <c r="R1437" i="2" s="1"/>
  <c r="H1437" i="2"/>
  <c r="P1437" i="2" s="1"/>
  <c r="S1437" i="2" s="1"/>
  <c r="F1437" i="2"/>
  <c r="K1437" i="2" s="1"/>
  <c r="W1437" i="2" s="1"/>
  <c r="E1437" i="2"/>
  <c r="D1437" i="2"/>
  <c r="I1437" i="2" s="1"/>
  <c r="U1437" i="2" s="1"/>
  <c r="Q1436" i="2"/>
  <c r="T1436" i="2" s="1"/>
  <c r="P1436" i="2"/>
  <c r="S1436" i="2" s="1"/>
  <c r="H1436" i="2"/>
  <c r="O1436" i="2" s="1"/>
  <c r="R1436" i="2" s="1"/>
  <c r="F1436" i="2"/>
  <c r="K1436" i="2" s="1"/>
  <c r="W1436" i="2" s="1"/>
  <c r="E1436" i="2"/>
  <c r="J1436" i="2" s="1"/>
  <c r="V1436" i="2" s="1"/>
  <c r="D1436" i="2"/>
  <c r="I1436" i="2" s="1"/>
  <c r="U1436" i="2" s="1"/>
  <c r="H1435" i="2"/>
  <c r="O1435" i="2" s="1"/>
  <c r="R1435" i="2" s="1"/>
  <c r="F1435" i="2"/>
  <c r="E1435" i="2"/>
  <c r="J1435" i="2" s="1"/>
  <c r="V1435" i="2" s="1"/>
  <c r="D1435" i="2"/>
  <c r="Q1434" i="2"/>
  <c r="T1434" i="2" s="1"/>
  <c r="H1434" i="2"/>
  <c r="O1434" i="2" s="1"/>
  <c r="R1434" i="2" s="1"/>
  <c r="F1434" i="2"/>
  <c r="K1434" i="2" s="1"/>
  <c r="W1434" i="2" s="1"/>
  <c r="E1434" i="2"/>
  <c r="D1434" i="2"/>
  <c r="I1434" i="2" s="1"/>
  <c r="U1434" i="2" s="1"/>
  <c r="H1433" i="2"/>
  <c r="F1433" i="2"/>
  <c r="E1433" i="2"/>
  <c r="D1433" i="2"/>
  <c r="Q1432" i="2"/>
  <c r="T1432" i="2" s="1"/>
  <c r="H1432" i="2"/>
  <c r="O1432" i="2" s="1"/>
  <c r="R1432" i="2" s="1"/>
  <c r="F1432" i="2"/>
  <c r="K1432" i="2" s="1"/>
  <c r="W1432" i="2" s="1"/>
  <c r="E1432" i="2"/>
  <c r="J1432" i="2" s="1"/>
  <c r="V1432" i="2" s="1"/>
  <c r="D1432" i="2"/>
  <c r="I1432" i="2" s="1"/>
  <c r="U1432" i="2" s="1"/>
  <c r="H1431" i="2"/>
  <c r="O1431" i="2" s="1"/>
  <c r="R1431" i="2" s="1"/>
  <c r="F1431" i="2"/>
  <c r="E1431" i="2"/>
  <c r="J1431" i="2" s="1"/>
  <c r="V1431" i="2" s="1"/>
  <c r="D1431" i="2"/>
  <c r="Q1430" i="2"/>
  <c r="T1430" i="2" s="1"/>
  <c r="H1430" i="2"/>
  <c r="O1430" i="2" s="1"/>
  <c r="R1430" i="2" s="1"/>
  <c r="F1430" i="2"/>
  <c r="K1430" i="2" s="1"/>
  <c r="W1430" i="2" s="1"/>
  <c r="E1430" i="2"/>
  <c r="D1430" i="2"/>
  <c r="I1430" i="2" s="1"/>
  <c r="U1430" i="2" s="1"/>
  <c r="H1429" i="2"/>
  <c r="F1429" i="2"/>
  <c r="E1429" i="2"/>
  <c r="D1429" i="2"/>
  <c r="Q1428" i="2"/>
  <c r="T1428" i="2" s="1"/>
  <c r="H1428" i="2"/>
  <c r="O1428" i="2" s="1"/>
  <c r="R1428" i="2" s="1"/>
  <c r="F1428" i="2"/>
  <c r="K1428" i="2" s="1"/>
  <c r="W1428" i="2" s="1"/>
  <c r="E1428" i="2"/>
  <c r="J1428" i="2" s="1"/>
  <c r="V1428" i="2" s="1"/>
  <c r="D1428" i="2"/>
  <c r="I1428" i="2" s="1"/>
  <c r="U1428" i="2" s="1"/>
  <c r="H1427" i="2"/>
  <c r="O1427" i="2" s="1"/>
  <c r="R1427" i="2" s="1"/>
  <c r="F1427" i="2"/>
  <c r="E1427" i="2"/>
  <c r="J1427" i="2" s="1"/>
  <c r="V1427" i="2" s="1"/>
  <c r="D1427" i="2"/>
  <c r="Q1426" i="2"/>
  <c r="T1426" i="2" s="1"/>
  <c r="H1426" i="2"/>
  <c r="O1426" i="2" s="1"/>
  <c r="R1426" i="2" s="1"/>
  <c r="F1426" i="2"/>
  <c r="K1426" i="2" s="1"/>
  <c r="W1426" i="2" s="1"/>
  <c r="E1426" i="2"/>
  <c r="D1426" i="2"/>
  <c r="I1426" i="2" s="1"/>
  <c r="U1426" i="2" s="1"/>
  <c r="H1425" i="2"/>
  <c r="F1425" i="2"/>
  <c r="E1425" i="2"/>
  <c r="D1425" i="2"/>
  <c r="Q1424" i="2"/>
  <c r="T1424" i="2" s="1"/>
  <c r="H1424" i="2"/>
  <c r="O1424" i="2" s="1"/>
  <c r="R1424" i="2" s="1"/>
  <c r="F1424" i="2"/>
  <c r="K1424" i="2" s="1"/>
  <c r="W1424" i="2" s="1"/>
  <c r="E1424" i="2"/>
  <c r="J1424" i="2" s="1"/>
  <c r="V1424" i="2" s="1"/>
  <c r="D1424" i="2"/>
  <c r="I1424" i="2" s="1"/>
  <c r="U1424" i="2" s="1"/>
  <c r="H1423" i="2"/>
  <c r="O1423" i="2" s="1"/>
  <c r="R1423" i="2" s="1"/>
  <c r="F1423" i="2"/>
  <c r="E1423" i="2"/>
  <c r="J1423" i="2" s="1"/>
  <c r="V1423" i="2" s="1"/>
  <c r="D1423" i="2"/>
  <c r="Q1422" i="2"/>
  <c r="T1422" i="2" s="1"/>
  <c r="H1422" i="2"/>
  <c r="O1422" i="2" s="1"/>
  <c r="R1422" i="2" s="1"/>
  <c r="F1422" i="2"/>
  <c r="K1422" i="2" s="1"/>
  <c r="W1422" i="2" s="1"/>
  <c r="E1422" i="2"/>
  <c r="D1422" i="2"/>
  <c r="I1422" i="2" s="1"/>
  <c r="U1422" i="2" s="1"/>
  <c r="H1421" i="2"/>
  <c r="F1421" i="2"/>
  <c r="E1421" i="2"/>
  <c r="D1421" i="2"/>
  <c r="H1420" i="2"/>
  <c r="O1420" i="2" s="1"/>
  <c r="R1420" i="2" s="1"/>
  <c r="F1420" i="2"/>
  <c r="E1420" i="2"/>
  <c r="D1420" i="2"/>
  <c r="H1419" i="2"/>
  <c r="O1419" i="2" s="1"/>
  <c r="R1419" i="2" s="1"/>
  <c r="F1419" i="2"/>
  <c r="E1419" i="2"/>
  <c r="D1419" i="2"/>
  <c r="H1418" i="2"/>
  <c r="O1418" i="2" s="1"/>
  <c r="R1418" i="2" s="1"/>
  <c r="F1418" i="2"/>
  <c r="E1418" i="2"/>
  <c r="D1418" i="2"/>
  <c r="H1417" i="2"/>
  <c r="O1417" i="2" s="1"/>
  <c r="R1417" i="2" s="1"/>
  <c r="F1417" i="2"/>
  <c r="E1417" i="2"/>
  <c r="D1417" i="2"/>
  <c r="H1416" i="2"/>
  <c r="O1416" i="2" s="1"/>
  <c r="R1416" i="2" s="1"/>
  <c r="F1416" i="2"/>
  <c r="E1416" i="2"/>
  <c r="D1416" i="2"/>
  <c r="H1415" i="2"/>
  <c r="O1415" i="2" s="1"/>
  <c r="R1415" i="2" s="1"/>
  <c r="F1415" i="2"/>
  <c r="E1415" i="2"/>
  <c r="D1415" i="2"/>
  <c r="H1414" i="2"/>
  <c r="O1414" i="2" s="1"/>
  <c r="R1414" i="2" s="1"/>
  <c r="F1414" i="2"/>
  <c r="E1414" i="2"/>
  <c r="D1414" i="2"/>
  <c r="H1413" i="2"/>
  <c r="O1413" i="2" s="1"/>
  <c r="R1413" i="2" s="1"/>
  <c r="F1413" i="2"/>
  <c r="E1413" i="2"/>
  <c r="D1413" i="2"/>
  <c r="H1412" i="2"/>
  <c r="O1412" i="2" s="1"/>
  <c r="R1412" i="2" s="1"/>
  <c r="F1412" i="2"/>
  <c r="E1412" i="2"/>
  <c r="D1412" i="2"/>
  <c r="H1411" i="2"/>
  <c r="O1411" i="2" s="1"/>
  <c r="R1411" i="2" s="1"/>
  <c r="F1411" i="2"/>
  <c r="E1411" i="2"/>
  <c r="D1411" i="2"/>
  <c r="H1410" i="2"/>
  <c r="O1410" i="2" s="1"/>
  <c r="R1410" i="2" s="1"/>
  <c r="F1410" i="2"/>
  <c r="E1410" i="2"/>
  <c r="D1410" i="2"/>
  <c r="H1409" i="2"/>
  <c r="O1409" i="2" s="1"/>
  <c r="R1409" i="2" s="1"/>
  <c r="F1409" i="2"/>
  <c r="E1409" i="2"/>
  <c r="D1409" i="2"/>
  <c r="H1408" i="2"/>
  <c r="Q1408" i="2" s="1"/>
  <c r="T1408" i="2" s="1"/>
  <c r="F1408" i="2"/>
  <c r="E1408" i="2"/>
  <c r="D1408" i="2"/>
  <c r="H1407" i="2"/>
  <c r="O1407" i="2" s="1"/>
  <c r="R1407" i="2" s="1"/>
  <c r="F1407" i="2"/>
  <c r="E1407" i="2"/>
  <c r="D1407" i="2"/>
  <c r="H1406" i="2"/>
  <c r="O1406" i="2" s="1"/>
  <c r="R1406" i="2" s="1"/>
  <c r="F1406" i="2"/>
  <c r="E1406" i="2"/>
  <c r="D1406" i="2"/>
  <c r="H1405" i="2"/>
  <c r="O1405" i="2" s="1"/>
  <c r="R1405" i="2" s="1"/>
  <c r="F1405" i="2"/>
  <c r="E1405" i="2"/>
  <c r="D1405" i="2"/>
  <c r="H1404" i="2"/>
  <c r="O1404" i="2" s="1"/>
  <c r="R1404" i="2" s="1"/>
  <c r="F1404" i="2"/>
  <c r="E1404" i="2"/>
  <c r="D1404" i="2"/>
  <c r="H1403" i="2"/>
  <c r="O1403" i="2" s="1"/>
  <c r="R1403" i="2" s="1"/>
  <c r="F1403" i="2"/>
  <c r="E1403" i="2"/>
  <c r="D1403" i="2"/>
  <c r="H1402" i="2"/>
  <c r="O1402" i="2" s="1"/>
  <c r="R1402" i="2" s="1"/>
  <c r="F1402" i="2"/>
  <c r="E1402" i="2"/>
  <c r="D1402" i="2"/>
  <c r="H1401" i="2"/>
  <c r="O1401" i="2" s="1"/>
  <c r="R1401" i="2" s="1"/>
  <c r="F1401" i="2"/>
  <c r="E1401" i="2"/>
  <c r="D1401" i="2"/>
  <c r="H1400" i="2"/>
  <c r="O1400" i="2" s="1"/>
  <c r="R1400" i="2" s="1"/>
  <c r="F1400" i="2"/>
  <c r="E1400" i="2"/>
  <c r="D1400" i="2"/>
  <c r="H1399" i="2"/>
  <c r="O1399" i="2" s="1"/>
  <c r="R1399" i="2" s="1"/>
  <c r="F1399" i="2"/>
  <c r="E1399" i="2"/>
  <c r="D1399" i="2"/>
  <c r="H1398" i="2"/>
  <c r="O1398" i="2" s="1"/>
  <c r="R1398" i="2" s="1"/>
  <c r="F1398" i="2"/>
  <c r="E1398" i="2"/>
  <c r="D1398" i="2"/>
  <c r="H1397" i="2"/>
  <c r="O1397" i="2" s="1"/>
  <c r="R1397" i="2" s="1"/>
  <c r="F1397" i="2"/>
  <c r="E1397" i="2"/>
  <c r="D1397" i="2"/>
  <c r="H1396" i="2"/>
  <c r="O1396" i="2" s="1"/>
  <c r="R1396" i="2" s="1"/>
  <c r="F1396" i="2"/>
  <c r="E1396" i="2"/>
  <c r="D1396" i="2"/>
  <c r="H1395" i="2"/>
  <c r="O1395" i="2" s="1"/>
  <c r="R1395" i="2" s="1"/>
  <c r="F1395" i="2"/>
  <c r="E1395" i="2"/>
  <c r="D1395" i="2"/>
  <c r="H1394" i="2"/>
  <c r="O1394" i="2" s="1"/>
  <c r="R1394" i="2" s="1"/>
  <c r="F1394" i="2"/>
  <c r="E1394" i="2"/>
  <c r="D1394" i="2"/>
  <c r="H1393" i="2"/>
  <c r="O1393" i="2" s="1"/>
  <c r="R1393" i="2" s="1"/>
  <c r="F1393" i="2"/>
  <c r="E1393" i="2"/>
  <c r="D1393" i="2"/>
  <c r="H1392" i="2"/>
  <c r="O1392" i="2" s="1"/>
  <c r="R1392" i="2" s="1"/>
  <c r="F1392" i="2"/>
  <c r="E1392" i="2"/>
  <c r="D1392" i="2"/>
  <c r="H1391" i="2"/>
  <c r="O1391" i="2" s="1"/>
  <c r="R1391" i="2" s="1"/>
  <c r="F1391" i="2"/>
  <c r="E1391" i="2"/>
  <c r="D1391" i="2"/>
  <c r="H1390" i="2"/>
  <c r="O1390" i="2" s="1"/>
  <c r="R1390" i="2" s="1"/>
  <c r="F1390" i="2"/>
  <c r="E1390" i="2"/>
  <c r="D1390" i="2"/>
  <c r="W1389" i="2"/>
  <c r="H1389" i="2"/>
  <c r="O1389" i="2" s="1"/>
  <c r="R1389" i="2" s="1"/>
  <c r="F1389" i="2"/>
  <c r="K1389" i="2" s="1"/>
  <c r="E1389" i="2"/>
  <c r="D1389" i="2"/>
  <c r="I1389" i="2" s="1"/>
  <c r="U1389" i="2" s="1"/>
  <c r="H1388" i="2"/>
  <c r="O1388" i="2" s="1"/>
  <c r="R1388" i="2" s="1"/>
  <c r="F1388" i="2"/>
  <c r="K1388" i="2" s="1"/>
  <c r="W1388" i="2" s="1"/>
  <c r="E1388" i="2"/>
  <c r="D1388" i="2"/>
  <c r="O1387" i="2"/>
  <c r="R1387" i="2" s="1"/>
  <c r="K1387" i="2"/>
  <c r="W1387" i="2" s="1"/>
  <c r="H1387" i="2"/>
  <c r="F1387" i="2"/>
  <c r="E1387" i="2"/>
  <c r="J1387" i="2" s="1"/>
  <c r="V1387" i="2" s="1"/>
  <c r="D1387" i="2"/>
  <c r="I1387" i="2" s="1"/>
  <c r="U1387" i="2" s="1"/>
  <c r="H1386" i="2"/>
  <c r="O1386" i="2" s="1"/>
  <c r="R1386" i="2" s="1"/>
  <c r="F1386" i="2"/>
  <c r="K1386" i="2" s="1"/>
  <c r="W1386" i="2" s="1"/>
  <c r="E1386" i="2"/>
  <c r="D1386" i="2"/>
  <c r="H1385" i="2"/>
  <c r="O1385" i="2" s="1"/>
  <c r="R1385" i="2" s="1"/>
  <c r="F1385" i="2"/>
  <c r="K1385" i="2" s="1"/>
  <c r="W1385" i="2" s="1"/>
  <c r="E1385" i="2"/>
  <c r="D1385" i="2"/>
  <c r="I1385" i="2" s="1"/>
  <c r="U1385" i="2" s="1"/>
  <c r="H1384" i="2"/>
  <c r="O1384" i="2" s="1"/>
  <c r="R1384" i="2" s="1"/>
  <c r="F1384" i="2"/>
  <c r="K1384" i="2" s="1"/>
  <c r="W1384" i="2" s="1"/>
  <c r="E1384" i="2"/>
  <c r="D1384" i="2"/>
  <c r="O1383" i="2"/>
  <c r="R1383" i="2" s="1"/>
  <c r="K1383" i="2"/>
  <c r="W1383" i="2" s="1"/>
  <c r="H1383" i="2"/>
  <c r="F1383" i="2"/>
  <c r="E1383" i="2"/>
  <c r="J1383" i="2" s="1"/>
  <c r="V1383" i="2" s="1"/>
  <c r="D1383" i="2"/>
  <c r="I1383" i="2" s="1"/>
  <c r="U1383" i="2" s="1"/>
  <c r="H1382" i="2"/>
  <c r="O1382" i="2" s="1"/>
  <c r="R1382" i="2" s="1"/>
  <c r="F1382" i="2"/>
  <c r="K1382" i="2" s="1"/>
  <c r="W1382" i="2" s="1"/>
  <c r="E1382" i="2"/>
  <c r="D1382" i="2"/>
  <c r="H1381" i="2"/>
  <c r="O1381" i="2" s="1"/>
  <c r="R1381" i="2" s="1"/>
  <c r="F1381" i="2"/>
  <c r="K1381" i="2" s="1"/>
  <c r="W1381" i="2" s="1"/>
  <c r="E1381" i="2"/>
  <c r="D1381" i="2"/>
  <c r="I1381" i="2" s="1"/>
  <c r="U1381" i="2" s="1"/>
  <c r="H1380" i="2"/>
  <c r="O1380" i="2" s="1"/>
  <c r="R1380" i="2" s="1"/>
  <c r="F1380" i="2"/>
  <c r="K1380" i="2" s="1"/>
  <c r="W1380" i="2" s="1"/>
  <c r="E1380" i="2"/>
  <c r="D1380" i="2"/>
  <c r="H1379" i="2"/>
  <c r="P1379" i="2" s="1"/>
  <c r="S1379" i="2" s="1"/>
  <c r="F1379" i="2"/>
  <c r="K1379" i="2" s="1"/>
  <c r="W1379" i="2" s="1"/>
  <c r="E1379" i="2"/>
  <c r="D1379" i="2"/>
  <c r="I1379" i="2" s="1"/>
  <c r="U1379" i="2" s="1"/>
  <c r="H1378" i="2"/>
  <c r="P1378" i="2" s="1"/>
  <c r="S1378" i="2" s="1"/>
  <c r="F1378" i="2"/>
  <c r="K1378" i="2" s="1"/>
  <c r="W1378" i="2" s="1"/>
  <c r="E1378" i="2"/>
  <c r="D1378" i="2"/>
  <c r="I1378" i="2" s="1"/>
  <c r="U1378" i="2" s="1"/>
  <c r="H1377" i="2"/>
  <c r="P1377" i="2" s="1"/>
  <c r="S1377" i="2" s="1"/>
  <c r="F1377" i="2"/>
  <c r="K1377" i="2" s="1"/>
  <c r="W1377" i="2" s="1"/>
  <c r="E1377" i="2"/>
  <c r="D1377" i="2"/>
  <c r="I1377" i="2" s="1"/>
  <c r="U1377" i="2" s="1"/>
  <c r="H1376" i="2"/>
  <c r="P1376" i="2" s="1"/>
  <c r="S1376" i="2" s="1"/>
  <c r="F1376" i="2"/>
  <c r="K1376" i="2" s="1"/>
  <c r="W1376" i="2" s="1"/>
  <c r="E1376" i="2"/>
  <c r="D1376" i="2"/>
  <c r="I1376" i="2" s="1"/>
  <c r="U1376" i="2" s="1"/>
  <c r="H1375" i="2"/>
  <c r="P1375" i="2" s="1"/>
  <c r="S1375" i="2" s="1"/>
  <c r="F1375" i="2"/>
  <c r="K1375" i="2" s="1"/>
  <c r="W1375" i="2" s="1"/>
  <c r="E1375" i="2"/>
  <c r="D1375" i="2"/>
  <c r="I1375" i="2" s="1"/>
  <c r="U1375" i="2" s="1"/>
  <c r="H1374" i="2"/>
  <c r="P1374" i="2" s="1"/>
  <c r="S1374" i="2" s="1"/>
  <c r="F1374" i="2"/>
  <c r="K1374" i="2" s="1"/>
  <c r="W1374" i="2" s="1"/>
  <c r="E1374" i="2"/>
  <c r="D1374" i="2"/>
  <c r="I1374" i="2" s="1"/>
  <c r="U1374" i="2" s="1"/>
  <c r="H1373" i="2"/>
  <c r="P1373" i="2" s="1"/>
  <c r="S1373" i="2" s="1"/>
  <c r="F1373" i="2"/>
  <c r="K1373" i="2" s="1"/>
  <c r="W1373" i="2" s="1"/>
  <c r="E1373" i="2"/>
  <c r="D1373" i="2"/>
  <c r="I1373" i="2" s="1"/>
  <c r="U1373" i="2" s="1"/>
  <c r="H1372" i="2"/>
  <c r="P1372" i="2" s="1"/>
  <c r="S1372" i="2" s="1"/>
  <c r="F1372" i="2"/>
  <c r="K1372" i="2" s="1"/>
  <c r="W1372" i="2" s="1"/>
  <c r="E1372" i="2"/>
  <c r="D1372" i="2"/>
  <c r="I1372" i="2" s="1"/>
  <c r="U1372" i="2" s="1"/>
  <c r="H1371" i="2"/>
  <c r="P1371" i="2" s="1"/>
  <c r="S1371" i="2" s="1"/>
  <c r="F1371" i="2"/>
  <c r="K1371" i="2" s="1"/>
  <c r="W1371" i="2" s="1"/>
  <c r="E1371" i="2"/>
  <c r="D1371" i="2"/>
  <c r="I1371" i="2" s="1"/>
  <c r="U1371" i="2" s="1"/>
  <c r="H1370" i="2"/>
  <c r="P1370" i="2" s="1"/>
  <c r="S1370" i="2" s="1"/>
  <c r="F1370" i="2"/>
  <c r="K1370" i="2" s="1"/>
  <c r="W1370" i="2" s="1"/>
  <c r="E1370" i="2"/>
  <c r="D1370" i="2"/>
  <c r="I1370" i="2" s="1"/>
  <c r="U1370" i="2" s="1"/>
  <c r="H1369" i="2"/>
  <c r="P1369" i="2" s="1"/>
  <c r="S1369" i="2" s="1"/>
  <c r="F1369" i="2"/>
  <c r="K1369" i="2" s="1"/>
  <c r="W1369" i="2" s="1"/>
  <c r="E1369" i="2"/>
  <c r="D1369" i="2"/>
  <c r="I1369" i="2" s="1"/>
  <c r="U1369" i="2" s="1"/>
  <c r="H1368" i="2"/>
  <c r="P1368" i="2" s="1"/>
  <c r="S1368" i="2" s="1"/>
  <c r="F1368" i="2"/>
  <c r="K1368" i="2" s="1"/>
  <c r="W1368" i="2" s="1"/>
  <c r="E1368" i="2"/>
  <c r="D1368" i="2"/>
  <c r="I1368" i="2" s="1"/>
  <c r="U1368" i="2" s="1"/>
  <c r="H1367" i="2"/>
  <c r="P1367" i="2" s="1"/>
  <c r="S1367" i="2" s="1"/>
  <c r="F1367" i="2"/>
  <c r="K1367" i="2" s="1"/>
  <c r="W1367" i="2" s="1"/>
  <c r="E1367" i="2"/>
  <c r="D1367" i="2"/>
  <c r="I1367" i="2" s="1"/>
  <c r="U1367" i="2" s="1"/>
  <c r="H1366" i="2"/>
  <c r="P1366" i="2" s="1"/>
  <c r="S1366" i="2" s="1"/>
  <c r="F1366" i="2"/>
  <c r="K1366" i="2" s="1"/>
  <c r="W1366" i="2" s="1"/>
  <c r="E1366" i="2"/>
  <c r="D1366" i="2"/>
  <c r="I1366" i="2" s="1"/>
  <c r="U1366" i="2" s="1"/>
  <c r="H1365" i="2"/>
  <c r="P1365" i="2" s="1"/>
  <c r="S1365" i="2" s="1"/>
  <c r="F1365" i="2"/>
  <c r="K1365" i="2" s="1"/>
  <c r="W1365" i="2" s="1"/>
  <c r="E1365" i="2"/>
  <c r="D1365" i="2"/>
  <c r="I1365" i="2" s="1"/>
  <c r="U1365" i="2" s="1"/>
  <c r="H1364" i="2"/>
  <c r="P1364" i="2" s="1"/>
  <c r="S1364" i="2" s="1"/>
  <c r="F1364" i="2"/>
  <c r="K1364" i="2" s="1"/>
  <c r="W1364" i="2" s="1"/>
  <c r="E1364" i="2"/>
  <c r="D1364" i="2"/>
  <c r="I1364" i="2" s="1"/>
  <c r="U1364" i="2" s="1"/>
  <c r="H1363" i="2"/>
  <c r="P1363" i="2" s="1"/>
  <c r="S1363" i="2" s="1"/>
  <c r="F1363" i="2"/>
  <c r="K1363" i="2" s="1"/>
  <c r="W1363" i="2" s="1"/>
  <c r="E1363" i="2"/>
  <c r="D1363" i="2"/>
  <c r="I1363" i="2" s="1"/>
  <c r="U1363" i="2" s="1"/>
  <c r="H1362" i="2"/>
  <c r="P1362" i="2" s="1"/>
  <c r="S1362" i="2" s="1"/>
  <c r="F1362" i="2"/>
  <c r="K1362" i="2" s="1"/>
  <c r="W1362" i="2" s="1"/>
  <c r="E1362" i="2"/>
  <c r="D1362" i="2"/>
  <c r="I1362" i="2" s="1"/>
  <c r="U1362" i="2" s="1"/>
  <c r="H1361" i="2"/>
  <c r="P1361" i="2" s="1"/>
  <c r="S1361" i="2" s="1"/>
  <c r="F1361" i="2"/>
  <c r="K1361" i="2" s="1"/>
  <c r="W1361" i="2" s="1"/>
  <c r="E1361" i="2"/>
  <c r="D1361" i="2"/>
  <c r="I1361" i="2" s="1"/>
  <c r="U1361" i="2" s="1"/>
  <c r="H1360" i="2"/>
  <c r="P1360" i="2" s="1"/>
  <c r="S1360" i="2" s="1"/>
  <c r="F1360" i="2"/>
  <c r="K1360" i="2" s="1"/>
  <c r="W1360" i="2" s="1"/>
  <c r="E1360" i="2"/>
  <c r="D1360" i="2"/>
  <c r="I1360" i="2" s="1"/>
  <c r="U1360" i="2" s="1"/>
  <c r="H1359" i="2"/>
  <c r="P1359" i="2" s="1"/>
  <c r="S1359" i="2" s="1"/>
  <c r="F1359" i="2"/>
  <c r="K1359" i="2" s="1"/>
  <c r="W1359" i="2" s="1"/>
  <c r="E1359" i="2"/>
  <c r="D1359" i="2"/>
  <c r="I1359" i="2" s="1"/>
  <c r="U1359" i="2" s="1"/>
  <c r="H1358" i="2"/>
  <c r="P1358" i="2" s="1"/>
  <c r="S1358" i="2" s="1"/>
  <c r="F1358" i="2"/>
  <c r="K1358" i="2" s="1"/>
  <c r="W1358" i="2" s="1"/>
  <c r="E1358" i="2"/>
  <c r="D1358" i="2"/>
  <c r="I1358" i="2" s="1"/>
  <c r="U1358" i="2" s="1"/>
  <c r="H1357" i="2"/>
  <c r="P1357" i="2" s="1"/>
  <c r="S1357" i="2" s="1"/>
  <c r="F1357" i="2"/>
  <c r="K1357" i="2" s="1"/>
  <c r="W1357" i="2" s="1"/>
  <c r="E1357" i="2"/>
  <c r="D1357" i="2"/>
  <c r="I1357" i="2" s="1"/>
  <c r="U1357" i="2" s="1"/>
  <c r="H1356" i="2"/>
  <c r="P1356" i="2" s="1"/>
  <c r="S1356" i="2" s="1"/>
  <c r="F1356" i="2"/>
  <c r="K1356" i="2" s="1"/>
  <c r="W1356" i="2" s="1"/>
  <c r="E1356" i="2"/>
  <c r="D1356" i="2"/>
  <c r="I1356" i="2" s="1"/>
  <c r="U1356" i="2" s="1"/>
  <c r="H1355" i="2"/>
  <c r="P1355" i="2" s="1"/>
  <c r="S1355" i="2" s="1"/>
  <c r="F1355" i="2"/>
  <c r="K1355" i="2" s="1"/>
  <c r="W1355" i="2" s="1"/>
  <c r="E1355" i="2"/>
  <c r="D1355" i="2"/>
  <c r="I1355" i="2" s="1"/>
  <c r="U1355" i="2" s="1"/>
  <c r="H1354" i="2"/>
  <c r="P1354" i="2" s="1"/>
  <c r="S1354" i="2" s="1"/>
  <c r="F1354" i="2"/>
  <c r="K1354" i="2" s="1"/>
  <c r="W1354" i="2" s="1"/>
  <c r="E1354" i="2"/>
  <c r="D1354" i="2"/>
  <c r="I1354" i="2" s="1"/>
  <c r="U1354" i="2" s="1"/>
  <c r="H1353" i="2"/>
  <c r="P1353" i="2" s="1"/>
  <c r="S1353" i="2" s="1"/>
  <c r="F1353" i="2"/>
  <c r="K1353" i="2" s="1"/>
  <c r="W1353" i="2" s="1"/>
  <c r="E1353" i="2"/>
  <c r="D1353" i="2"/>
  <c r="I1353" i="2" s="1"/>
  <c r="U1353" i="2" s="1"/>
  <c r="H1352" i="2"/>
  <c r="F1352" i="2"/>
  <c r="E1352" i="2"/>
  <c r="D1352" i="2"/>
  <c r="H1351" i="2"/>
  <c r="O1351" i="2" s="1"/>
  <c r="R1351" i="2" s="1"/>
  <c r="F1351" i="2"/>
  <c r="E1351" i="2"/>
  <c r="D1351" i="2"/>
  <c r="I1351" i="2" s="1"/>
  <c r="U1351" i="2" s="1"/>
  <c r="T1350" i="2"/>
  <c r="O1350" i="2"/>
  <c r="R1350" i="2" s="1"/>
  <c r="H1350" i="2"/>
  <c r="Q1350" i="2" s="1"/>
  <c r="F1350" i="2"/>
  <c r="K1350" i="2" s="1"/>
  <c r="W1350" i="2" s="1"/>
  <c r="E1350" i="2"/>
  <c r="D1350" i="2"/>
  <c r="I1350" i="2" s="1"/>
  <c r="U1350" i="2" s="1"/>
  <c r="H1349" i="2"/>
  <c r="Q1349" i="2" s="1"/>
  <c r="T1349" i="2" s="1"/>
  <c r="F1349" i="2"/>
  <c r="E1349" i="2"/>
  <c r="D1349" i="2"/>
  <c r="I1349" i="2" s="1"/>
  <c r="U1349" i="2" s="1"/>
  <c r="T1348" i="2"/>
  <c r="O1348" i="2"/>
  <c r="R1348" i="2" s="1"/>
  <c r="H1348" i="2"/>
  <c r="Q1348" i="2" s="1"/>
  <c r="F1348" i="2"/>
  <c r="K1348" i="2" s="1"/>
  <c r="W1348" i="2" s="1"/>
  <c r="E1348" i="2"/>
  <c r="D1348" i="2"/>
  <c r="I1348" i="2" s="1"/>
  <c r="U1348" i="2" s="1"/>
  <c r="H1347" i="2"/>
  <c r="Q1347" i="2" s="1"/>
  <c r="T1347" i="2" s="1"/>
  <c r="F1347" i="2"/>
  <c r="E1347" i="2"/>
  <c r="D1347" i="2"/>
  <c r="I1347" i="2" s="1"/>
  <c r="U1347" i="2" s="1"/>
  <c r="T1346" i="2"/>
  <c r="O1346" i="2"/>
  <c r="R1346" i="2" s="1"/>
  <c r="H1346" i="2"/>
  <c r="Q1346" i="2" s="1"/>
  <c r="F1346" i="2"/>
  <c r="K1346" i="2" s="1"/>
  <c r="W1346" i="2" s="1"/>
  <c r="E1346" i="2"/>
  <c r="D1346" i="2"/>
  <c r="I1346" i="2" s="1"/>
  <c r="U1346" i="2" s="1"/>
  <c r="H1345" i="2"/>
  <c r="Q1345" i="2" s="1"/>
  <c r="T1345" i="2" s="1"/>
  <c r="F1345" i="2"/>
  <c r="E1345" i="2"/>
  <c r="D1345" i="2"/>
  <c r="I1345" i="2" s="1"/>
  <c r="U1345" i="2" s="1"/>
  <c r="T1344" i="2"/>
  <c r="O1344" i="2"/>
  <c r="R1344" i="2" s="1"/>
  <c r="H1344" i="2"/>
  <c r="Q1344" i="2" s="1"/>
  <c r="F1344" i="2"/>
  <c r="K1344" i="2" s="1"/>
  <c r="W1344" i="2" s="1"/>
  <c r="E1344" i="2"/>
  <c r="D1344" i="2"/>
  <c r="I1344" i="2" s="1"/>
  <c r="U1344" i="2" s="1"/>
  <c r="H1343" i="2"/>
  <c r="Q1343" i="2" s="1"/>
  <c r="T1343" i="2" s="1"/>
  <c r="F1343" i="2"/>
  <c r="E1343" i="2"/>
  <c r="D1343" i="2"/>
  <c r="I1343" i="2" s="1"/>
  <c r="U1343" i="2" s="1"/>
  <c r="T1342" i="2"/>
  <c r="O1342" i="2"/>
  <c r="R1342" i="2" s="1"/>
  <c r="H1342" i="2"/>
  <c r="Q1342" i="2" s="1"/>
  <c r="F1342" i="2"/>
  <c r="K1342" i="2" s="1"/>
  <c r="W1342" i="2" s="1"/>
  <c r="E1342" i="2"/>
  <c r="D1342" i="2"/>
  <c r="I1342" i="2" s="1"/>
  <c r="U1342" i="2" s="1"/>
  <c r="H1341" i="2"/>
  <c r="Q1341" i="2" s="1"/>
  <c r="T1341" i="2" s="1"/>
  <c r="F1341" i="2"/>
  <c r="E1341" i="2"/>
  <c r="D1341" i="2"/>
  <c r="I1341" i="2" s="1"/>
  <c r="U1341" i="2" s="1"/>
  <c r="T1340" i="2"/>
  <c r="O1340" i="2"/>
  <c r="R1340" i="2" s="1"/>
  <c r="H1340" i="2"/>
  <c r="Q1340" i="2" s="1"/>
  <c r="F1340" i="2"/>
  <c r="K1340" i="2" s="1"/>
  <c r="W1340" i="2" s="1"/>
  <c r="E1340" i="2"/>
  <c r="D1340" i="2"/>
  <c r="I1340" i="2" s="1"/>
  <c r="U1340" i="2" s="1"/>
  <c r="H1339" i="2"/>
  <c r="Q1339" i="2" s="1"/>
  <c r="T1339" i="2" s="1"/>
  <c r="F1339" i="2"/>
  <c r="E1339" i="2"/>
  <c r="D1339" i="2"/>
  <c r="I1339" i="2" s="1"/>
  <c r="U1339" i="2" s="1"/>
  <c r="T1338" i="2"/>
  <c r="O1338" i="2"/>
  <c r="R1338" i="2" s="1"/>
  <c r="H1338" i="2"/>
  <c r="Q1338" i="2" s="1"/>
  <c r="F1338" i="2"/>
  <c r="K1338" i="2" s="1"/>
  <c r="W1338" i="2" s="1"/>
  <c r="E1338" i="2"/>
  <c r="D1338" i="2"/>
  <c r="I1338" i="2" s="1"/>
  <c r="U1338" i="2" s="1"/>
  <c r="H1337" i="2"/>
  <c r="Q1337" i="2" s="1"/>
  <c r="T1337" i="2" s="1"/>
  <c r="F1337" i="2"/>
  <c r="E1337" i="2"/>
  <c r="D1337" i="2"/>
  <c r="I1337" i="2" s="1"/>
  <c r="U1337" i="2" s="1"/>
  <c r="T1336" i="2"/>
  <c r="O1336" i="2"/>
  <c r="R1336" i="2" s="1"/>
  <c r="H1336" i="2"/>
  <c r="Q1336" i="2" s="1"/>
  <c r="F1336" i="2"/>
  <c r="K1336" i="2" s="1"/>
  <c r="W1336" i="2" s="1"/>
  <c r="E1336" i="2"/>
  <c r="D1336" i="2"/>
  <c r="I1336" i="2" s="1"/>
  <c r="U1336" i="2" s="1"/>
  <c r="H1335" i="2"/>
  <c r="Q1335" i="2" s="1"/>
  <c r="T1335" i="2" s="1"/>
  <c r="F1335" i="2"/>
  <c r="E1335" i="2"/>
  <c r="D1335" i="2"/>
  <c r="I1335" i="2" s="1"/>
  <c r="U1335" i="2" s="1"/>
  <c r="T1334" i="2"/>
  <c r="O1334" i="2"/>
  <c r="R1334" i="2" s="1"/>
  <c r="H1334" i="2"/>
  <c r="Q1334" i="2" s="1"/>
  <c r="F1334" i="2"/>
  <c r="K1334" i="2" s="1"/>
  <c r="W1334" i="2" s="1"/>
  <c r="E1334" i="2"/>
  <c r="D1334" i="2"/>
  <c r="I1334" i="2" s="1"/>
  <c r="U1334" i="2" s="1"/>
  <c r="H1333" i="2"/>
  <c r="Q1333" i="2" s="1"/>
  <c r="T1333" i="2" s="1"/>
  <c r="F1333" i="2"/>
  <c r="E1333" i="2"/>
  <c r="D1333" i="2"/>
  <c r="I1333" i="2" s="1"/>
  <c r="U1333" i="2" s="1"/>
  <c r="T1332" i="2"/>
  <c r="O1332" i="2"/>
  <c r="R1332" i="2" s="1"/>
  <c r="H1332" i="2"/>
  <c r="Q1332" i="2" s="1"/>
  <c r="F1332" i="2"/>
  <c r="K1332" i="2" s="1"/>
  <c r="W1332" i="2" s="1"/>
  <c r="E1332" i="2"/>
  <c r="D1332" i="2"/>
  <c r="I1332" i="2" s="1"/>
  <c r="U1332" i="2" s="1"/>
  <c r="H1331" i="2"/>
  <c r="Q1331" i="2" s="1"/>
  <c r="T1331" i="2" s="1"/>
  <c r="F1331" i="2"/>
  <c r="E1331" i="2"/>
  <c r="D1331" i="2"/>
  <c r="I1331" i="2" s="1"/>
  <c r="U1331" i="2" s="1"/>
  <c r="H1330" i="2"/>
  <c r="F1330" i="2"/>
  <c r="E1330" i="2"/>
  <c r="D1330" i="2"/>
  <c r="P1329" i="2"/>
  <c r="S1329" i="2" s="1"/>
  <c r="H1329" i="2"/>
  <c r="Q1329" i="2" s="1"/>
  <c r="T1329" i="2" s="1"/>
  <c r="F1329" i="2"/>
  <c r="K1329" i="2" s="1"/>
  <c r="W1329" i="2" s="1"/>
  <c r="E1329" i="2"/>
  <c r="J1329" i="2" s="1"/>
  <c r="V1329" i="2" s="1"/>
  <c r="D1329" i="2"/>
  <c r="I1329" i="2" s="1"/>
  <c r="U1329" i="2" s="1"/>
  <c r="H1328" i="2"/>
  <c r="F1328" i="2"/>
  <c r="E1328" i="2"/>
  <c r="J1328" i="2" s="1"/>
  <c r="V1328" i="2" s="1"/>
  <c r="D1328" i="2"/>
  <c r="AF1491" i="1"/>
  <c r="AF1575" i="1"/>
  <c r="AF1663" i="1"/>
  <c r="AE1489" i="1"/>
  <c r="AF1489" i="1" s="1"/>
  <c r="AE1490" i="1"/>
  <c r="AF1490" i="1" s="1"/>
  <c r="AE1491" i="1"/>
  <c r="AE1492" i="1"/>
  <c r="AF1492" i="1" s="1"/>
  <c r="AE1493" i="1"/>
  <c r="AF1493" i="1" s="1"/>
  <c r="AE1494" i="1"/>
  <c r="AF1494" i="1" s="1"/>
  <c r="AE1495" i="1"/>
  <c r="AF1495" i="1" s="1"/>
  <c r="AE1496" i="1"/>
  <c r="AF1496" i="1" s="1"/>
  <c r="AE1497" i="1"/>
  <c r="AF1497" i="1" s="1"/>
  <c r="AE1498" i="1"/>
  <c r="AF1498" i="1" s="1"/>
  <c r="AE1499" i="1"/>
  <c r="AF1499" i="1" s="1"/>
  <c r="AE1500" i="1"/>
  <c r="AF1500" i="1" s="1"/>
  <c r="AE1501" i="1"/>
  <c r="AF1501" i="1" s="1"/>
  <c r="AE1502" i="1"/>
  <c r="AF1502" i="1" s="1"/>
  <c r="AE1503" i="1"/>
  <c r="AF1503" i="1" s="1"/>
  <c r="AE1504" i="1"/>
  <c r="AF1504" i="1" s="1"/>
  <c r="AE1505" i="1"/>
  <c r="AF1505" i="1" s="1"/>
  <c r="AE1506" i="1"/>
  <c r="AF1506" i="1" s="1"/>
  <c r="AE1507" i="1"/>
  <c r="AF1507" i="1" s="1"/>
  <c r="AE1508" i="1"/>
  <c r="AF1508" i="1" s="1"/>
  <c r="AE1509" i="1"/>
  <c r="AF1509" i="1" s="1"/>
  <c r="AE1510" i="1"/>
  <c r="AF1510" i="1" s="1"/>
  <c r="AE1511" i="1"/>
  <c r="AF1511" i="1" s="1"/>
  <c r="AE1512" i="1"/>
  <c r="AF1512" i="1" s="1"/>
  <c r="AE1513" i="1"/>
  <c r="AF1513" i="1" s="1"/>
  <c r="AE1514" i="1"/>
  <c r="AF1514" i="1" s="1"/>
  <c r="AE1515" i="1"/>
  <c r="AF1515" i="1" s="1"/>
  <c r="AE1516" i="1"/>
  <c r="AF1516" i="1" s="1"/>
  <c r="AE1517" i="1"/>
  <c r="AF1517" i="1" s="1"/>
  <c r="AE1518" i="1"/>
  <c r="AF1518" i="1" s="1"/>
  <c r="AE1519" i="1"/>
  <c r="AF1519" i="1" s="1"/>
  <c r="AE1520" i="1"/>
  <c r="AF1520" i="1" s="1"/>
  <c r="AE1521" i="1"/>
  <c r="AF1521" i="1" s="1"/>
  <c r="AE1522" i="1"/>
  <c r="AF1522" i="1" s="1"/>
  <c r="AE1523" i="1"/>
  <c r="AF1523" i="1" s="1"/>
  <c r="AE1524" i="1"/>
  <c r="AF1524" i="1" s="1"/>
  <c r="AE1525" i="1"/>
  <c r="AF1525" i="1" s="1"/>
  <c r="AE1526" i="1"/>
  <c r="AF1526" i="1" s="1"/>
  <c r="AE1527" i="1"/>
  <c r="AF1527" i="1" s="1"/>
  <c r="AE1528" i="1"/>
  <c r="AF1528" i="1" s="1"/>
  <c r="AE1529" i="1"/>
  <c r="AF1529" i="1" s="1"/>
  <c r="AE1530" i="1"/>
  <c r="AF1530" i="1" s="1"/>
  <c r="AE1531" i="1"/>
  <c r="AF1531" i="1" s="1"/>
  <c r="AE1532" i="1"/>
  <c r="AF1532" i="1" s="1"/>
  <c r="AE1533" i="1"/>
  <c r="AF1533" i="1" s="1"/>
  <c r="AE1534" i="1"/>
  <c r="AF1534" i="1" s="1"/>
  <c r="AE1535" i="1"/>
  <c r="AF1535" i="1" s="1"/>
  <c r="AE1536" i="1"/>
  <c r="AF1536" i="1" s="1"/>
  <c r="AE1537" i="1"/>
  <c r="AF1537" i="1" s="1"/>
  <c r="AE1538" i="1"/>
  <c r="AF1538" i="1" s="1"/>
  <c r="AE1539" i="1"/>
  <c r="AF1539" i="1" s="1"/>
  <c r="AE1540" i="1"/>
  <c r="AF1540" i="1" s="1"/>
  <c r="AE1541" i="1"/>
  <c r="AF1541" i="1" s="1"/>
  <c r="AE1542" i="1"/>
  <c r="AF1542" i="1" s="1"/>
  <c r="AE1543" i="1"/>
  <c r="AF1543" i="1" s="1"/>
  <c r="AE1544" i="1"/>
  <c r="AF1544" i="1" s="1"/>
  <c r="AE1545" i="1"/>
  <c r="AF1545" i="1" s="1"/>
  <c r="AE1546" i="1"/>
  <c r="AF1546" i="1" s="1"/>
  <c r="AE1547" i="1"/>
  <c r="AF1547" i="1" s="1"/>
  <c r="AE1548" i="1"/>
  <c r="AF1548" i="1" s="1"/>
  <c r="AE1549" i="1"/>
  <c r="AF1549" i="1" s="1"/>
  <c r="AE1550" i="1"/>
  <c r="AF1550" i="1" s="1"/>
  <c r="AE1551" i="1"/>
  <c r="AF1551" i="1" s="1"/>
  <c r="AE1552" i="1"/>
  <c r="AF1552" i="1" s="1"/>
  <c r="AE1553" i="1"/>
  <c r="AF1553" i="1" s="1"/>
  <c r="AE1554" i="1"/>
  <c r="AF1554" i="1" s="1"/>
  <c r="AE1555" i="1"/>
  <c r="AF1555" i="1" s="1"/>
  <c r="AE1556" i="1"/>
  <c r="AF1556" i="1" s="1"/>
  <c r="AE1557" i="1"/>
  <c r="AF1557" i="1" s="1"/>
  <c r="AE1558" i="1"/>
  <c r="AF1558" i="1" s="1"/>
  <c r="AE1559" i="1"/>
  <c r="AF1559" i="1" s="1"/>
  <c r="AE1560" i="1"/>
  <c r="AF1560" i="1" s="1"/>
  <c r="AE1561" i="1"/>
  <c r="AF1561" i="1" s="1"/>
  <c r="AE1562" i="1"/>
  <c r="AF1562" i="1" s="1"/>
  <c r="AE1563" i="1"/>
  <c r="AF1563" i="1" s="1"/>
  <c r="AE1564" i="1"/>
  <c r="AF1564" i="1" s="1"/>
  <c r="AE1565" i="1"/>
  <c r="AF1565" i="1" s="1"/>
  <c r="AE1566" i="1"/>
  <c r="AF1566" i="1" s="1"/>
  <c r="AE1567" i="1"/>
  <c r="AF1567" i="1" s="1"/>
  <c r="AE1568" i="1"/>
  <c r="AF1568" i="1" s="1"/>
  <c r="AE1569" i="1"/>
  <c r="AF1569" i="1" s="1"/>
  <c r="AE1570" i="1"/>
  <c r="AF1570" i="1" s="1"/>
  <c r="AE1571" i="1"/>
  <c r="AF1571" i="1" s="1"/>
  <c r="AE1572" i="1"/>
  <c r="AF1572" i="1" s="1"/>
  <c r="AE1573" i="1"/>
  <c r="AF1573" i="1" s="1"/>
  <c r="AE1574" i="1"/>
  <c r="AF1574" i="1" s="1"/>
  <c r="AE1575" i="1"/>
  <c r="AE1576" i="1"/>
  <c r="AF1576" i="1" s="1"/>
  <c r="AE1577" i="1"/>
  <c r="AF1577" i="1" s="1"/>
  <c r="AE1578" i="1"/>
  <c r="AF1578" i="1" s="1"/>
  <c r="AE1579" i="1"/>
  <c r="AF1579" i="1" s="1"/>
  <c r="AE1580" i="1"/>
  <c r="AF1580" i="1" s="1"/>
  <c r="AE1581" i="1"/>
  <c r="AF1581" i="1" s="1"/>
  <c r="AE1582" i="1"/>
  <c r="AF1582" i="1" s="1"/>
  <c r="AE1583" i="1"/>
  <c r="AF1583" i="1" s="1"/>
  <c r="AE1584" i="1"/>
  <c r="AF1584" i="1" s="1"/>
  <c r="AE1585" i="1"/>
  <c r="AF1585" i="1" s="1"/>
  <c r="AE1586" i="1"/>
  <c r="AF1586" i="1" s="1"/>
  <c r="AE1587" i="1"/>
  <c r="AF1587" i="1" s="1"/>
  <c r="AE1588" i="1"/>
  <c r="AF1588" i="1" s="1"/>
  <c r="AE1589" i="1"/>
  <c r="AF1589" i="1" s="1"/>
  <c r="AE1590" i="1"/>
  <c r="AF1590" i="1" s="1"/>
  <c r="AE1591" i="1"/>
  <c r="AF1591" i="1" s="1"/>
  <c r="AE1592" i="1"/>
  <c r="AF1592" i="1" s="1"/>
  <c r="AE1593" i="1"/>
  <c r="AF1593" i="1" s="1"/>
  <c r="AE1594" i="1"/>
  <c r="AF1594" i="1" s="1"/>
  <c r="AE1595" i="1"/>
  <c r="AF1595" i="1" s="1"/>
  <c r="AE1596" i="1"/>
  <c r="AF1596" i="1" s="1"/>
  <c r="AE1597" i="1"/>
  <c r="AF1597" i="1" s="1"/>
  <c r="AE1598" i="1"/>
  <c r="AF1598" i="1" s="1"/>
  <c r="AE1599" i="1"/>
  <c r="AF1599" i="1" s="1"/>
  <c r="AE1600" i="1"/>
  <c r="AF1600" i="1" s="1"/>
  <c r="AE1601" i="1"/>
  <c r="AF1601" i="1" s="1"/>
  <c r="AE1602" i="1"/>
  <c r="AF1602" i="1" s="1"/>
  <c r="AE1603" i="1"/>
  <c r="AF1603" i="1" s="1"/>
  <c r="AE1604" i="1"/>
  <c r="AF1604" i="1" s="1"/>
  <c r="AE1605" i="1"/>
  <c r="AF1605" i="1" s="1"/>
  <c r="AE1606" i="1"/>
  <c r="AF1606" i="1" s="1"/>
  <c r="AE1607" i="1"/>
  <c r="AF1607" i="1" s="1"/>
  <c r="AE1608" i="1"/>
  <c r="AF1608" i="1" s="1"/>
  <c r="AE1609" i="1"/>
  <c r="AF1609" i="1" s="1"/>
  <c r="AE1610" i="1"/>
  <c r="AF1610" i="1" s="1"/>
  <c r="AE1611" i="1"/>
  <c r="AF1611" i="1" s="1"/>
  <c r="AE1612" i="1"/>
  <c r="AF1612" i="1" s="1"/>
  <c r="AE1613" i="1"/>
  <c r="AF1613" i="1" s="1"/>
  <c r="AE1614" i="1"/>
  <c r="AF1614" i="1" s="1"/>
  <c r="AE1615" i="1"/>
  <c r="AF1615" i="1" s="1"/>
  <c r="AE1616" i="1"/>
  <c r="AF1616" i="1" s="1"/>
  <c r="AE1617" i="1"/>
  <c r="AF1617" i="1" s="1"/>
  <c r="AE1618" i="1"/>
  <c r="AF1618" i="1" s="1"/>
  <c r="AE1619" i="1"/>
  <c r="AF1619" i="1" s="1"/>
  <c r="AE1620" i="1"/>
  <c r="AF1620" i="1" s="1"/>
  <c r="AE1621" i="1"/>
  <c r="AF1621" i="1" s="1"/>
  <c r="AE1622" i="1"/>
  <c r="AF1622" i="1" s="1"/>
  <c r="AE1623" i="1"/>
  <c r="AF1623" i="1" s="1"/>
  <c r="AE1624" i="1"/>
  <c r="AF1624" i="1" s="1"/>
  <c r="AE1625" i="1"/>
  <c r="AF1625" i="1" s="1"/>
  <c r="AE1626" i="1"/>
  <c r="AF1626" i="1" s="1"/>
  <c r="AE1627" i="1"/>
  <c r="AF1627" i="1" s="1"/>
  <c r="AE1628" i="1"/>
  <c r="AF1628" i="1" s="1"/>
  <c r="AE1629" i="1"/>
  <c r="AF1629" i="1" s="1"/>
  <c r="AE1630" i="1"/>
  <c r="AF1630" i="1" s="1"/>
  <c r="AE1631" i="1"/>
  <c r="AF1631" i="1" s="1"/>
  <c r="AE1632" i="1"/>
  <c r="AF1632" i="1" s="1"/>
  <c r="AE1633" i="1"/>
  <c r="AF1633" i="1" s="1"/>
  <c r="AE1634" i="1"/>
  <c r="AF1634" i="1" s="1"/>
  <c r="AE1635" i="1"/>
  <c r="AF1635" i="1" s="1"/>
  <c r="AE1636" i="1"/>
  <c r="AF1636" i="1" s="1"/>
  <c r="AE1637" i="1"/>
  <c r="AF1637" i="1" s="1"/>
  <c r="AE1638" i="1"/>
  <c r="AF1638" i="1" s="1"/>
  <c r="AE1639" i="1"/>
  <c r="AF1639" i="1" s="1"/>
  <c r="AE1640" i="1"/>
  <c r="AF1640" i="1" s="1"/>
  <c r="AE1641" i="1"/>
  <c r="AF1641" i="1" s="1"/>
  <c r="AE1642" i="1"/>
  <c r="AF1642" i="1" s="1"/>
  <c r="AE1643" i="1"/>
  <c r="AF1643" i="1" s="1"/>
  <c r="AE1644" i="1"/>
  <c r="AF1644" i="1" s="1"/>
  <c r="AE1645" i="1"/>
  <c r="AF1645" i="1" s="1"/>
  <c r="AE1646" i="1"/>
  <c r="AF1646" i="1" s="1"/>
  <c r="AE1647" i="1"/>
  <c r="AF1647" i="1" s="1"/>
  <c r="AE1648" i="1"/>
  <c r="AF1648" i="1" s="1"/>
  <c r="AE1649" i="1"/>
  <c r="AF1649" i="1" s="1"/>
  <c r="AE1650" i="1"/>
  <c r="AF1650" i="1" s="1"/>
  <c r="AE1651" i="1"/>
  <c r="AF1651" i="1" s="1"/>
  <c r="AE1652" i="1"/>
  <c r="AF1652" i="1" s="1"/>
  <c r="AE1653" i="1"/>
  <c r="AF1653" i="1" s="1"/>
  <c r="AE1654" i="1"/>
  <c r="AF1654" i="1" s="1"/>
  <c r="AE1655" i="1"/>
  <c r="AF1655" i="1" s="1"/>
  <c r="AE1656" i="1"/>
  <c r="AF1656" i="1" s="1"/>
  <c r="AE1657" i="1"/>
  <c r="AF1657" i="1" s="1"/>
  <c r="AE1658" i="1"/>
  <c r="AF1658" i="1" s="1"/>
  <c r="AE1659" i="1"/>
  <c r="AF1659" i="1" s="1"/>
  <c r="AE1660" i="1"/>
  <c r="AF1660" i="1" s="1"/>
  <c r="AE1661" i="1"/>
  <c r="AF1661" i="1" s="1"/>
  <c r="AE1662" i="1"/>
  <c r="AF1662" i="1" s="1"/>
  <c r="AE1663" i="1"/>
  <c r="AE1664" i="1"/>
  <c r="AF1664" i="1" s="1"/>
  <c r="AE1665" i="1"/>
  <c r="AF1665" i="1" s="1"/>
  <c r="AE1666" i="1"/>
  <c r="AF1666" i="1" s="1"/>
  <c r="AE1667" i="1"/>
  <c r="AF1667" i="1" s="1"/>
  <c r="AE1668" i="1"/>
  <c r="AF1668" i="1" s="1"/>
  <c r="AE1669" i="1"/>
  <c r="AF1669" i="1" s="1"/>
  <c r="AE1670" i="1"/>
  <c r="AF1670" i="1" s="1"/>
  <c r="AE1671" i="1"/>
  <c r="AF1671" i="1" s="1"/>
  <c r="AE1672" i="1"/>
  <c r="AF1672" i="1" s="1"/>
  <c r="AE1673" i="1"/>
  <c r="AF1673" i="1" s="1"/>
  <c r="AE1674" i="1"/>
  <c r="AF1674" i="1" s="1"/>
  <c r="AE1675" i="1"/>
  <c r="AF1675" i="1" s="1"/>
  <c r="AE1676" i="1"/>
  <c r="AF1676" i="1" s="1"/>
  <c r="AE1677" i="1"/>
  <c r="AF1677" i="1" s="1"/>
  <c r="AE1678" i="1"/>
  <c r="AF1678" i="1" s="1"/>
  <c r="AE1679" i="1"/>
  <c r="AF1679" i="1" s="1"/>
  <c r="AE1680" i="1"/>
  <c r="AF1680" i="1" s="1"/>
  <c r="AE1681" i="1"/>
  <c r="AF1681" i="1" s="1"/>
  <c r="AE1682" i="1"/>
  <c r="AF1682" i="1" s="1"/>
  <c r="AE1683" i="1"/>
  <c r="AF1683" i="1" s="1"/>
  <c r="AE1684" i="1"/>
  <c r="AF1684" i="1" s="1"/>
  <c r="AD1489" i="1"/>
  <c r="AD1493" i="1"/>
  <c r="AD1505" i="1"/>
  <c r="AD1509" i="1"/>
  <c r="AD1521" i="1"/>
  <c r="AD1525" i="1"/>
  <c r="AD1537" i="1"/>
  <c r="AD1541" i="1"/>
  <c r="AD1553" i="1"/>
  <c r="AD1557" i="1"/>
  <c r="AD1569" i="1"/>
  <c r="AD1573" i="1"/>
  <c r="AD1589" i="1"/>
  <c r="AD1605" i="1"/>
  <c r="AD1621" i="1"/>
  <c r="AD1637" i="1"/>
  <c r="AD1653" i="1"/>
  <c r="AD1669" i="1"/>
  <c r="AC1489" i="1"/>
  <c r="AC1490" i="1"/>
  <c r="AD1490" i="1" s="1"/>
  <c r="AC1491" i="1"/>
  <c r="AD1491" i="1" s="1"/>
  <c r="AC1492" i="1"/>
  <c r="AD1492" i="1" s="1"/>
  <c r="AC1493" i="1"/>
  <c r="AC1494" i="1"/>
  <c r="AD1494" i="1" s="1"/>
  <c r="AC1495" i="1"/>
  <c r="AD1495" i="1" s="1"/>
  <c r="AC1496" i="1"/>
  <c r="AD1496" i="1" s="1"/>
  <c r="AC1497" i="1"/>
  <c r="AD1497" i="1" s="1"/>
  <c r="AC1498" i="1"/>
  <c r="AD1498" i="1" s="1"/>
  <c r="AC1499" i="1"/>
  <c r="AD1499" i="1" s="1"/>
  <c r="AC1500" i="1"/>
  <c r="AD1500" i="1" s="1"/>
  <c r="AC1501" i="1"/>
  <c r="AD1501" i="1" s="1"/>
  <c r="AC1502" i="1"/>
  <c r="AD1502" i="1" s="1"/>
  <c r="AC1503" i="1"/>
  <c r="AD1503" i="1" s="1"/>
  <c r="AC1504" i="1"/>
  <c r="AD1504" i="1" s="1"/>
  <c r="AC1505" i="1"/>
  <c r="AC1506" i="1"/>
  <c r="AD1506" i="1" s="1"/>
  <c r="AC1507" i="1"/>
  <c r="AD1507" i="1" s="1"/>
  <c r="AC1508" i="1"/>
  <c r="AD1508" i="1" s="1"/>
  <c r="AC1509" i="1"/>
  <c r="AC1510" i="1"/>
  <c r="AD1510" i="1" s="1"/>
  <c r="AC1511" i="1"/>
  <c r="AD1511" i="1" s="1"/>
  <c r="AC1512" i="1"/>
  <c r="AD1512" i="1" s="1"/>
  <c r="AC1513" i="1"/>
  <c r="AD1513" i="1" s="1"/>
  <c r="AC1514" i="1"/>
  <c r="AD1514" i="1" s="1"/>
  <c r="AC1515" i="1"/>
  <c r="AD1515" i="1" s="1"/>
  <c r="AC1516" i="1"/>
  <c r="AD1516" i="1" s="1"/>
  <c r="AC1517" i="1"/>
  <c r="AD1517" i="1" s="1"/>
  <c r="AC1518" i="1"/>
  <c r="AD1518" i="1" s="1"/>
  <c r="AC1519" i="1"/>
  <c r="AD1519" i="1" s="1"/>
  <c r="AC1520" i="1"/>
  <c r="AD1520" i="1" s="1"/>
  <c r="AC1521" i="1"/>
  <c r="AC1522" i="1"/>
  <c r="AD1522" i="1" s="1"/>
  <c r="AC1523" i="1"/>
  <c r="AD1523" i="1" s="1"/>
  <c r="AC1524" i="1"/>
  <c r="AD1524" i="1" s="1"/>
  <c r="AC1525" i="1"/>
  <c r="AC1526" i="1"/>
  <c r="AD1526" i="1" s="1"/>
  <c r="AC1527" i="1"/>
  <c r="AD1527" i="1" s="1"/>
  <c r="AC1528" i="1"/>
  <c r="AD1528" i="1" s="1"/>
  <c r="AC1529" i="1"/>
  <c r="AD1529" i="1" s="1"/>
  <c r="AC1530" i="1"/>
  <c r="AD1530" i="1" s="1"/>
  <c r="AC1531" i="1"/>
  <c r="AD1531" i="1" s="1"/>
  <c r="AC1532" i="1"/>
  <c r="AD1532" i="1" s="1"/>
  <c r="AC1533" i="1"/>
  <c r="AD1533" i="1" s="1"/>
  <c r="AC1534" i="1"/>
  <c r="AD1534" i="1" s="1"/>
  <c r="AC1535" i="1"/>
  <c r="AD1535" i="1" s="1"/>
  <c r="AC1536" i="1"/>
  <c r="AD1536" i="1" s="1"/>
  <c r="AC1537" i="1"/>
  <c r="AC1538" i="1"/>
  <c r="AD1538" i="1" s="1"/>
  <c r="AC1539" i="1"/>
  <c r="AD1539" i="1" s="1"/>
  <c r="AC1540" i="1"/>
  <c r="AD1540" i="1" s="1"/>
  <c r="AC1541" i="1"/>
  <c r="AC1542" i="1"/>
  <c r="AD1542" i="1" s="1"/>
  <c r="AC1543" i="1"/>
  <c r="AD1543" i="1" s="1"/>
  <c r="AC1544" i="1"/>
  <c r="AD1544" i="1" s="1"/>
  <c r="AC1545" i="1"/>
  <c r="AD1545" i="1" s="1"/>
  <c r="AC1546" i="1"/>
  <c r="AD1546" i="1" s="1"/>
  <c r="AC1547" i="1"/>
  <c r="AD1547" i="1" s="1"/>
  <c r="AC1548" i="1"/>
  <c r="AD1548" i="1" s="1"/>
  <c r="AC1549" i="1"/>
  <c r="AD1549" i="1" s="1"/>
  <c r="AC1550" i="1"/>
  <c r="AD1550" i="1" s="1"/>
  <c r="AC1551" i="1"/>
  <c r="AD1551" i="1" s="1"/>
  <c r="AC1552" i="1"/>
  <c r="AD1552" i="1" s="1"/>
  <c r="AC1553" i="1"/>
  <c r="AC1554" i="1"/>
  <c r="AD1554" i="1" s="1"/>
  <c r="AC1555" i="1"/>
  <c r="AD1555" i="1" s="1"/>
  <c r="AC1556" i="1"/>
  <c r="AD1556" i="1" s="1"/>
  <c r="AC1557" i="1"/>
  <c r="AC1558" i="1"/>
  <c r="AD1558" i="1" s="1"/>
  <c r="AC1559" i="1"/>
  <c r="AD1559" i="1" s="1"/>
  <c r="AC1560" i="1"/>
  <c r="AD1560" i="1" s="1"/>
  <c r="AC1561" i="1"/>
  <c r="AD1561" i="1" s="1"/>
  <c r="AC1562" i="1"/>
  <c r="AD1562" i="1" s="1"/>
  <c r="AC1563" i="1"/>
  <c r="AD1563" i="1" s="1"/>
  <c r="AC1564" i="1"/>
  <c r="AD1564" i="1" s="1"/>
  <c r="AC1565" i="1"/>
  <c r="AD1565" i="1" s="1"/>
  <c r="AC1566" i="1"/>
  <c r="AD1566" i="1" s="1"/>
  <c r="AC1567" i="1"/>
  <c r="AD1567" i="1" s="1"/>
  <c r="AC1568" i="1"/>
  <c r="AD1568" i="1" s="1"/>
  <c r="AC1569" i="1"/>
  <c r="AC1570" i="1"/>
  <c r="AD1570" i="1" s="1"/>
  <c r="AC1571" i="1"/>
  <c r="AD1571" i="1" s="1"/>
  <c r="AC1572" i="1"/>
  <c r="AD1572" i="1" s="1"/>
  <c r="AC1573" i="1"/>
  <c r="AC1574" i="1"/>
  <c r="AD1574" i="1" s="1"/>
  <c r="AC1575" i="1"/>
  <c r="AD1575" i="1" s="1"/>
  <c r="AC1576" i="1"/>
  <c r="AD1576" i="1" s="1"/>
  <c r="AC1577" i="1"/>
  <c r="AD1577" i="1" s="1"/>
  <c r="AC1578" i="1"/>
  <c r="AD1578" i="1" s="1"/>
  <c r="AC1579" i="1"/>
  <c r="AD1579" i="1" s="1"/>
  <c r="AC1580" i="1"/>
  <c r="AD1580" i="1" s="1"/>
  <c r="AC1581" i="1"/>
  <c r="AD1581" i="1" s="1"/>
  <c r="AC1582" i="1"/>
  <c r="AD1582" i="1" s="1"/>
  <c r="AC1583" i="1"/>
  <c r="AD1583" i="1" s="1"/>
  <c r="AC1584" i="1"/>
  <c r="AD1584" i="1" s="1"/>
  <c r="AC1585" i="1"/>
  <c r="AD1585" i="1" s="1"/>
  <c r="AC1586" i="1"/>
  <c r="AD1586" i="1" s="1"/>
  <c r="AC1587" i="1"/>
  <c r="AD1587" i="1" s="1"/>
  <c r="AC1588" i="1"/>
  <c r="AD1588" i="1" s="1"/>
  <c r="AC1589" i="1"/>
  <c r="AC1590" i="1"/>
  <c r="AD1590" i="1" s="1"/>
  <c r="AC1591" i="1"/>
  <c r="AD1591" i="1" s="1"/>
  <c r="AC1592" i="1"/>
  <c r="AD1592" i="1" s="1"/>
  <c r="AC1593" i="1"/>
  <c r="AD1593" i="1" s="1"/>
  <c r="AC1594" i="1"/>
  <c r="AD1594" i="1" s="1"/>
  <c r="AC1595" i="1"/>
  <c r="AD1595" i="1" s="1"/>
  <c r="AC1596" i="1"/>
  <c r="AD1596" i="1" s="1"/>
  <c r="AC1597" i="1"/>
  <c r="AD1597" i="1" s="1"/>
  <c r="AC1598" i="1"/>
  <c r="AD1598" i="1" s="1"/>
  <c r="AC1599" i="1"/>
  <c r="AD1599" i="1" s="1"/>
  <c r="AC1600" i="1"/>
  <c r="AD1600" i="1" s="1"/>
  <c r="AC1601" i="1"/>
  <c r="AD1601" i="1" s="1"/>
  <c r="AC1602" i="1"/>
  <c r="AD1602" i="1" s="1"/>
  <c r="AC1603" i="1"/>
  <c r="AD1603" i="1" s="1"/>
  <c r="AC1604" i="1"/>
  <c r="AD1604" i="1" s="1"/>
  <c r="AC1605" i="1"/>
  <c r="AC1606" i="1"/>
  <c r="AD1606" i="1" s="1"/>
  <c r="AC1607" i="1"/>
  <c r="AD1607" i="1" s="1"/>
  <c r="AC1608" i="1"/>
  <c r="AD1608" i="1" s="1"/>
  <c r="AC1609" i="1"/>
  <c r="AD1609" i="1" s="1"/>
  <c r="AC1610" i="1"/>
  <c r="AD1610" i="1" s="1"/>
  <c r="AC1611" i="1"/>
  <c r="AD1611" i="1" s="1"/>
  <c r="AC1612" i="1"/>
  <c r="AD1612" i="1" s="1"/>
  <c r="AC1613" i="1"/>
  <c r="AD1613" i="1" s="1"/>
  <c r="AC1614" i="1"/>
  <c r="AD1614" i="1" s="1"/>
  <c r="AC1615" i="1"/>
  <c r="AD1615" i="1" s="1"/>
  <c r="AC1616" i="1"/>
  <c r="AD1616" i="1" s="1"/>
  <c r="AC1617" i="1"/>
  <c r="AD1617" i="1" s="1"/>
  <c r="AC1618" i="1"/>
  <c r="AD1618" i="1" s="1"/>
  <c r="AC1619" i="1"/>
  <c r="AD1619" i="1" s="1"/>
  <c r="AC1620" i="1"/>
  <c r="AD1620" i="1" s="1"/>
  <c r="AC1621" i="1"/>
  <c r="AC1622" i="1"/>
  <c r="AD1622" i="1" s="1"/>
  <c r="AC1623" i="1"/>
  <c r="AD1623" i="1" s="1"/>
  <c r="AC1624" i="1"/>
  <c r="AD1624" i="1" s="1"/>
  <c r="AC1625" i="1"/>
  <c r="AD1625" i="1" s="1"/>
  <c r="AC1626" i="1"/>
  <c r="AD1626" i="1" s="1"/>
  <c r="AC1627" i="1"/>
  <c r="AD1627" i="1" s="1"/>
  <c r="AC1628" i="1"/>
  <c r="AD1628" i="1" s="1"/>
  <c r="AC1629" i="1"/>
  <c r="AD1629" i="1" s="1"/>
  <c r="AC1630" i="1"/>
  <c r="AD1630" i="1" s="1"/>
  <c r="AC1631" i="1"/>
  <c r="AD1631" i="1" s="1"/>
  <c r="AC1632" i="1"/>
  <c r="AD1632" i="1" s="1"/>
  <c r="AC1633" i="1"/>
  <c r="AD1633" i="1" s="1"/>
  <c r="AC1634" i="1"/>
  <c r="AD1634" i="1" s="1"/>
  <c r="AC1635" i="1"/>
  <c r="AD1635" i="1" s="1"/>
  <c r="AC1636" i="1"/>
  <c r="AD1636" i="1" s="1"/>
  <c r="AC1637" i="1"/>
  <c r="AC1638" i="1"/>
  <c r="AD1638" i="1" s="1"/>
  <c r="AC1639" i="1"/>
  <c r="AD1639" i="1" s="1"/>
  <c r="AC1640" i="1"/>
  <c r="AD1640" i="1" s="1"/>
  <c r="AC1641" i="1"/>
  <c r="AD1641" i="1" s="1"/>
  <c r="AC1642" i="1"/>
  <c r="AD1642" i="1" s="1"/>
  <c r="AC1643" i="1"/>
  <c r="AD1643" i="1" s="1"/>
  <c r="AC1644" i="1"/>
  <c r="AD1644" i="1" s="1"/>
  <c r="AC1645" i="1"/>
  <c r="AD1645" i="1" s="1"/>
  <c r="AC1646" i="1"/>
  <c r="AD1646" i="1" s="1"/>
  <c r="AC1647" i="1"/>
  <c r="AD1647" i="1" s="1"/>
  <c r="AC1648" i="1"/>
  <c r="AD1648" i="1" s="1"/>
  <c r="AC1649" i="1"/>
  <c r="AD1649" i="1" s="1"/>
  <c r="AC1650" i="1"/>
  <c r="AD1650" i="1" s="1"/>
  <c r="AC1651" i="1"/>
  <c r="AD1651" i="1" s="1"/>
  <c r="AC1652" i="1"/>
  <c r="AD1652" i="1" s="1"/>
  <c r="AC1653" i="1"/>
  <c r="AC1654" i="1"/>
  <c r="AD1654" i="1" s="1"/>
  <c r="AC1655" i="1"/>
  <c r="AD1655" i="1" s="1"/>
  <c r="AC1656" i="1"/>
  <c r="AD1656" i="1" s="1"/>
  <c r="AC1657" i="1"/>
  <c r="AD1657" i="1" s="1"/>
  <c r="AC1658" i="1"/>
  <c r="AD1658" i="1" s="1"/>
  <c r="AC1659" i="1"/>
  <c r="AD1659" i="1" s="1"/>
  <c r="AC1660" i="1"/>
  <c r="AD1660" i="1" s="1"/>
  <c r="AC1661" i="1"/>
  <c r="AD1661" i="1" s="1"/>
  <c r="AC1662" i="1"/>
  <c r="AD1662" i="1" s="1"/>
  <c r="AC1663" i="1"/>
  <c r="AD1663" i="1" s="1"/>
  <c r="AC1664" i="1"/>
  <c r="AD1664" i="1" s="1"/>
  <c r="AC1665" i="1"/>
  <c r="AD1665" i="1" s="1"/>
  <c r="AC1666" i="1"/>
  <c r="AD1666" i="1" s="1"/>
  <c r="AC1667" i="1"/>
  <c r="AD1667" i="1" s="1"/>
  <c r="AC1668" i="1"/>
  <c r="AD1668" i="1" s="1"/>
  <c r="AC1669" i="1"/>
  <c r="AC1670" i="1"/>
  <c r="AD1670" i="1" s="1"/>
  <c r="AC1671" i="1"/>
  <c r="AD1671" i="1" s="1"/>
  <c r="AC1672" i="1"/>
  <c r="AD1672" i="1" s="1"/>
  <c r="AC1673" i="1"/>
  <c r="AD1673" i="1" s="1"/>
  <c r="AC1674" i="1"/>
  <c r="AD1674" i="1" s="1"/>
  <c r="AC1675" i="1"/>
  <c r="AD1675" i="1" s="1"/>
  <c r="AC1676" i="1"/>
  <c r="AD1676" i="1" s="1"/>
  <c r="AC1677" i="1"/>
  <c r="AD1677" i="1" s="1"/>
  <c r="AC1678" i="1"/>
  <c r="AD1678" i="1" s="1"/>
  <c r="AC1679" i="1"/>
  <c r="AD1679" i="1" s="1"/>
  <c r="AC1680" i="1"/>
  <c r="AD1680" i="1" s="1"/>
  <c r="AC1681" i="1"/>
  <c r="AD1681" i="1" s="1"/>
  <c r="AC1682" i="1"/>
  <c r="AD1682" i="1" s="1"/>
  <c r="AC1683" i="1"/>
  <c r="AD1683" i="1" s="1"/>
  <c r="AC1684" i="1"/>
  <c r="AD1684" i="1" s="1"/>
  <c r="AB1491" i="1"/>
  <c r="AB1510" i="1"/>
  <c r="AB1515" i="1"/>
  <c r="AB1523" i="1"/>
  <c r="AB1531" i="1"/>
  <c r="AB1539" i="1"/>
  <c r="AB1547" i="1"/>
  <c r="AB1555" i="1"/>
  <c r="AB1563" i="1"/>
  <c r="AB1567" i="1"/>
  <c r="AB1583" i="1"/>
  <c r="AB1591" i="1"/>
  <c r="AB1602" i="1"/>
  <c r="AB1607" i="1"/>
  <c r="AB1618" i="1"/>
  <c r="AB1634" i="1"/>
  <c r="AB1639" i="1"/>
  <c r="AB1650" i="1"/>
  <c r="AB1666" i="1"/>
  <c r="AB1671" i="1"/>
  <c r="AB1682" i="1"/>
  <c r="AA1489" i="1"/>
  <c r="AB1489" i="1" s="1"/>
  <c r="AA1491" i="1"/>
  <c r="AA1492" i="1"/>
  <c r="AB1492" i="1" s="1"/>
  <c r="AA1493" i="1"/>
  <c r="AB1493" i="1" s="1"/>
  <c r="AA1494" i="1"/>
  <c r="AB1494" i="1" s="1"/>
  <c r="AA1495" i="1"/>
  <c r="AB1495" i="1" s="1"/>
  <c r="AA1497" i="1"/>
  <c r="AB1497" i="1" s="1"/>
  <c r="AA1499" i="1"/>
  <c r="AB1499" i="1" s="1"/>
  <c r="AA1500" i="1"/>
  <c r="AB1500" i="1" s="1"/>
  <c r="AA1501" i="1"/>
  <c r="AB1501" i="1" s="1"/>
  <c r="AA1502" i="1"/>
  <c r="AB1502" i="1" s="1"/>
  <c r="AA1503" i="1"/>
  <c r="AB1503" i="1" s="1"/>
  <c r="AA1505" i="1"/>
  <c r="AB1505" i="1" s="1"/>
  <c r="AA1507" i="1"/>
  <c r="AB1507" i="1" s="1"/>
  <c r="AA1508" i="1"/>
  <c r="AB1508" i="1" s="1"/>
  <c r="AA1509" i="1"/>
  <c r="AB1509" i="1" s="1"/>
  <c r="AA1510" i="1"/>
  <c r="AA1511" i="1"/>
  <c r="AB1511" i="1" s="1"/>
  <c r="AA1513" i="1"/>
  <c r="AB1513" i="1" s="1"/>
  <c r="AA1514" i="1"/>
  <c r="AB1514" i="1" s="1"/>
  <c r="AA1515" i="1"/>
  <c r="AA1516" i="1"/>
  <c r="AB1516" i="1" s="1"/>
  <c r="AA1517" i="1"/>
  <c r="AB1517" i="1" s="1"/>
  <c r="AA1518" i="1"/>
  <c r="AB1518" i="1" s="1"/>
  <c r="AA1519" i="1"/>
  <c r="AB1519" i="1" s="1"/>
  <c r="AA1520" i="1"/>
  <c r="AB1520" i="1" s="1"/>
  <c r="AA1521" i="1"/>
  <c r="AB1521" i="1" s="1"/>
  <c r="AA1522" i="1"/>
  <c r="AB1522" i="1" s="1"/>
  <c r="AA1523" i="1"/>
  <c r="AA1524" i="1"/>
  <c r="AB1524" i="1" s="1"/>
  <c r="AA1525" i="1"/>
  <c r="AB1525" i="1" s="1"/>
  <c r="AA1526" i="1"/>
  <c r="AB1526" i="1" s="1"/>
  <c r="AA1527" i="1"/>
  <c r="AB1527" i="1" s="1"/>
  <c r="AA1528" i="1"/>
  <c r="AB1528" i="1" s="1"/>
  <c r="AA1529" i="1"/>
  <c r="AB1529" i="1" s="1"/>
  <c r="AA1530" i="1"/>
  <c r="AB1530" i="1" s="1"/>
  <c r="AA1531" i="1"/>
  <c r="AA1532" i="1"/>
  <c r="AB1532" i="1" s="1"/>
  <c r="AA1533" i="1"/>
  <c r="AB1533" i="1" s="1"/>
  <c r="AA1534" i="1"/>
  <c r="AB1534" i="1" s="1"/>
  <c r="AA1535" i="1"/>
  <c r="AB1535" i="1" s="1"/>
  <c r="AA1536" i="1"/>
  <c r="AB1536" i="1" s="1"/>
  <c r="AA1537" i="1"/>
  <c r="AB1537" i="1" s="1"/>
  <c r="AA1538" i="1"/>
  <c r="AB1538" i="1" s="1"/>
  <c r="AA1539" i="1"/>
  <c r="AA1540" i="1"/>
  <c r="AB1540" i="1" s="1"/>
  <c r="AA1541" i="1"/>
  <c r="AB1541" i="1" s="1"/>
  <c r="AA1542" i="1"/>
  <c r="AB1542" i="1" s="1"/>
  <c r="AA1543" i="1"/>
  <c r="AB1543" i="1" s="1"/>
  <c r="AA1544" i="1"/>
  <c r="AB1544" i="1" s="1"/>
  <c r="AA1545" i="1"/>
  <c r="AB1545" i="1" s="1"/>
  <c r="AA1546" i="1"/>
  <c r="AB1546" i="1" s="1"/>
  <c r="AA1547" i="1"/>
  <c r="AA1548" i="1"/>
  <c r="AB1548" i="1" s="1"/>
  <c r="AA1549" i="1"/>
  <c r="AB1549" i="1" s="1"/>
  <c r="AA1550" i="1"/>
  <c r="AB1550" i="1" s="1"/>
  <c r="AA1551" i="1"/>
  <c r="AB1551" i="1" s="1"/>
  <c r="AA1552" i="1"/>
  <c r="AB1552" i="1" s="1"/>
  <c r="AA1553" i="1"/>
  <c r="AB1553" i="1" s="1"/>
  <c r="AA1554" i="1"/>
  <c r="AB1554" i="1" s="1"/>
  <c r="AA1555" i="1"/>
  <c r="AA1556" i="1"/>
  <c r="AB1556" i="1" s="1"/>
  <c r="AA1557" i="1"/>
  <c r="AB1557" i="1" s="1"/>
  <c r="AA1558" i="1"/>
  <c r="AB1558" i="1" s="1"/>
  <c r="AA1559" i="1"/>
  <c r="AB1559" i="1" s="1"/>
  <c r="AA1561" i="1"/>
  <c r="AB1561" i="1" s="1"/>
  <c r="AA1563" i="1"/>
  <c r="AA1564" i="1"/>
  <c r="AB1564" i="1" s="1"/>
  <c r="AA1565" i="1"/>
  <c r="AB1565" i="1" s="1"/>
  <c r="AA1566" i="1"/>
  <c r="AB1566" i="1" s="1"/>
  <c r="AA1567" i="1"/>
  <c r="AA1569" i="1"/>
  <c r="AB1569" i="1" s="1"/>
  <c r="AA1570" i="1"/>
  <c r="AB1570" i="1" s="1"/>
  <c r="AA1571" i="1"/>
  <c r="AB1571" i="1" s="1"/>
  <c r="AA1572" i="1"/>
  <c r="AB1572" i="1" s="1"/>
  <c r="AA1573" i="1"/>
  <c r="AB1573" i="1" s="1"/>
  <c r="AA1574" i="1"/>
  <c r="AB1574" i="1" s="1"/>
  <c r="AA1575" i="1"/>
  <c r="AB1575" i="1" s="1"/>
  <c r="AA1577" i="1"/>
  <c r="AB1577" i="1" s="1"/>
  <c r="AA1579" i="1"/>
  <c r="AB1579" i="1" s="1"/>
  <c r="AA1580" i="1"/>
  <c r="AB1580" i="1" s="1"/>
  <c r="AA1581" i="1"/>
  <c r="AB1581" i="1" s="1"/>
  <c r="AA1582" i="1"/>
  <c r="AB1582" i="1" s="1"/>
  <c r="AA1583" i="1"/>
  <c r="AA1585" i="1"/>
  <c r="AB1585" i="1" s="1"/>
  <c r="AA1586" i="1"/>
  <c r="AB1586" i="1" s="1"/>
  <c r="AA1587" i="1"/>
  <c r="AB1587" i="1" s="1"/>
  <c r="AA1588" i="1"/>
  <c r="AB1588" i="1" s="1"/>
  <c r="AA1589" i="1"/>
  <c r="AB1589" i="1" s="1"/>
  <c r="AA1590" i="1"/>
  <c r="AB1590" i="1" s="1"/>
  <c r="AA1591" i="1"/>
  <c r="AA1593" i="1"/>
  <c r="AB1593" i="1" s="1"/>
  <c r="AA1595" i="1"/>
  <c r="AB1595" i="1" s="1"/>
  <c r="AA1596" i="1"/>
  <c r="AB1596" i="1" s="1"/>
  <c r="AA1597" i="1"/>
  <c r="AB1597" i="1" s="1"/>
  <c r="AA1598" i="1"/>
  <c r="AB1598" i="1" s="1"/>
  <c r="AA1599" i="1"/>
  <c r="AB1599" i="1" s="1"/>
  <c r="AA1601" i="1"/>
  <c r="AB1601" i="1" s="1"/>
  <c r="AA1602" i="1"/>
  <c r="AA1603" i="1"/>
  <c r="AB1603" i="1" s="1"/>
  <c r="AA1604" i="1"/>
  <c r="AB1604" i="1" s="1"/>
  <c r="AA1605" i="1"/>
  <c r="AB1605" i="1" s="1"/>
  <c r="AA1606" i="1"/>
  <c r="AB1606" i="1" s="1"/>
  <c r="AA1607" i="1"/>
  <c r="AA1608" i="1"/>
  <c r="AB1608" i="1" s="1"/>
  <c r="AA1609" i="1"/>
  <c r="AB1609" i="1" s="1"/>
  <c r="AA1610" i="1"/>
  <c r="AB1610" i="1" s="1"/>
  <c r="AA1611" i="1"/>
  <c r="AB1611" i="1" s="1"/>
  <c r="AA1612" i="1"/>
  <c r="AB1612" i="1" s="1"/>
  <c r="AA1613" i="1"/>
  <c r="AB1613" i="1" s="1"/>
  <c r="AA1614" i="1"/>
  <c r="AB1614" i="1" s="1"/>
  <c r="AA1615" i="1"/>
  <c r="AB1615" i="1" s="1"/>
  <c r="AA1616" i="1"/>
  <c r="AB1616" i="1" s="1"/>
  <c r="AA1617" i="1"/>
  <c r="AB1617" i="1" s="1"/>
  <c r="AA1618" i="1"/>
  <c r="AA1619" i="1"/>
  <c r="AB1619" i="1" s="1"/>
  <c r="AA1620" i="1"/>
  <c r="AB1620" i="1" s="1"/>
  <c r="AA1621" i="1"/>
  <c r="AB1621" i="1" s="1"/>
  <c r="AA1622" i="1"/>
  <c r="AB1622" i="1" s="1"/>
  <c r="AA1623" i="1"/>
  <c r="AB1623" i="1" s="1"/>
  <c r="AA1624" i="1"/>
  <c r="AB1624" i="1" s="1"/>
  <c r="AA1625" i="1"/>
  <c r="AB1625" i="1" s="1"/>
  <c r="AA1626" i="1"/>
  <c r="AB1626" i="1" s="1"/>
  <c r="AA1627" i="1"/>
  <c r="AB1627" i="1" s="1"/>
  <c r="AA1628" i="1"/>
  <c r="AB1628" i="1" s="1"/>
  <c r="AA1629" i="1"/>
  <c r="AB1629" i="1" s="1"/>
  <c r="AA1630" i="1"/>
  <c r="AB1630" i="1" s="1"/>
  <c r="AA1631" i="1"/>
  <c r="AB1631" i="1" s="1"/>
  <c r="AA1632" i="1"/>
  <c r="AB1632" i="1" s="1"/>
  <c r="AA1633" i="1"/>
  <c r="AB1633" i="1" s="1"/>
  <c r="AA1634" i="1"/>
  <c r="AA1635" i="1"/>
  <c r="AB1635" i="1" s="1"/>
  <c r="AA1636" i="1"/>
  <c r="AB1636" i="1" s="1"/>
  <c r="AA1637" i="1"/>
  <c r="AB1637" i="1" s="1"/>
  <c r="AA1638" i="1"/>
  <c r="AB1638" i="1" s="1"/>
  <c r="AA1639" i="1"/>
  <c r="AA1640" i="1"/>
  <c r="AB1640" i="1" s="1"/>
  <c r="AA1641" i="1"/>
  <c r="AB1641" i="1" s="1"/>
  <c r="AA1642" i="1"/>
  <c r="AB1642" i="1" s="1"/>
  <c r="AA1643" i="1"/>
  <c r="AB1643" i="1" s="1"/>
  <c r="AA1644" i="1"/>
  <c r="AB1644" i="1" s="1"/>
  <c r="AA1645" i="1"/>
  <c r="AB1645" i="1" s="1"/>
  <c r="AA1646" i="1"/>
  <c r="AB1646" i="1" s="1"/>
  <c r="AA1647" i="1"/>
  <c r="AB1647" i="1" s="1"/>
  <c r="AA1648" i="1"/>
  <c r="AB1648" i="1" s="1"/>
  <c r="AA1649" i="1"/>
  <c r="AB1649" i="1" s="1"/>
  <c r="AA1650" i="1"/>
  <c r="AA1651" i="1"/>
  <c r="AB1651" i="1" s="1"/>
  <c r="AA1652" i="1"/>
  <c r="AB1652" i="1" s="1"/>
  <c r="AA1653" i="1"/>
  <c r="AB1653" i="1" s="1"/>
  <c r="AA1654" i="1"/>
  <c r="AB1654" i="1" s="1"/>
  <c r="AA1655" i="1"/>
  <c r="AB1655" i="1" s="1"/>
  <c r="AA1656" i="1"/>
  <c r="AB1656" i="1" s="1"/>
  <c r="AA1657" i="1"/>
  <c r="AB1657" i="1" s="1"/>
  <c r="AA1658" i="1"/>
  <c r="AB1658" i="1" s="1"/>
  <c r="AA1659" i="1"/>
  <c r="AB1659" i="1" s="1"/>
  <c r="AA1660" i="1"/>
  <c r="AB1660" i="1" s="1"/>
  <c r="AA1661" i="1"/>
  <c r="AB1661" i="1" s="1"/>
  <c r="AA1662" i="1"/>
  <c r="AB1662" i="1" s="1"/>
  <c r="AA1663" i="1"/>
  <c r="AB1663" i="1" s="1"/>
  <c r="AA1664" i="1"/>
  <c r="AB1664" i="1" s="1"/>
  <c r="AA1665" i="1"/>
  <c r="AB1665" i="1" s="1"/>
  <c r="AA1666" i="1"/>
  <c r="AA1667" i="1"/>
  <c r="AB1667" i="1" s="1"/>
  <c r="AA1668" i="1"/>
  <c r="AB1668" i="1" s="1"/>
  <c r="AA1669" i="1"/>
  <c r="AB1669" i="1" s="1"/>
  <c r="AA1670" i="1"/>
  <c r="AB1670" i="1" s="1"/>
  <c r="AA1671" i="1"/>
  <c r="AA1672" i="1"/>
  <c r="AB1672" i="1" s="1"/>
  <c r="AA1673" i="1"/>
  <c r="AB1673" i="1" s="1"/>
  <c r="AA1674" i="1"/>
  <c r="AB1674" i="1" s="1"/>
  <c r="AA1675" i="1"/>
  <c r="AB1675" i="1" s="1"/>
  <c r="AA1676" i="1"/>
  <c r="AB1676" i="1" s="1"/>
  <c r="AA1677" i="1"/>
  <c r="AB1677" i="1" s="1"/>
  <c r="AA1678" i="1"/>
  <c r="AB1678" i="1" s="1"/>
  <c r="AA1679" i="1"/>
  <c r="AB1679" i="1" s="1"/>
  <c r="AA1680" i="1"/>
  <c r="AB1680" i="1" s="1"/>
  <c r="AA1681" i="1"/>
  <c r="AB1681" i="1" s="1"/>
  <c r="AA1682" i="1"/>
  <c r="AA1683" i="1"/>
  <c r="AB1683" i="1" s="1"/>
  <c r="AA1684" i="1"/>
  <c r="AB1684" i="1" s="1"/>
  <c r="Y1488" i="1"/>
  <c r="F1488" i="1"/>
  <c r="D1488" i="1"/>
  <c r="C1488" i="1"/>
  <c r="Y1487" i="1"/>
  <c r="AC1487" i="1" s="1"/>
  <c r="AD1487" i="1" s="1"/>
  <c r="N1487" i="1"/>
  <c r="L1487" i="1"/>
  <c r="F1487" i="1"/>
  <c r="K1487" i="1" s="1"/>
  <c r="M1487" i="1" s="1"/>
  <c r="D1487" i="1"/>
  <c r="C1487" i="1"/>
  <c r="G1487" i="1" s="1"/>
  <c r="O1487" i="1" s="1"/>
  <c r="Y1486" i="1"/>
  <c r="L1486" i="1"/>
  <c r="N1486" i="1" s="1"/>
  <c r="F1486" i="1"/>
  <c r="K1486" i="1" s="1"/>
  <c r="M1486" i="1" s="1"/>
  <c r="D1486" i="1"/>
  <c r="C1486" i="1"/>
  <c r="G1486" i="1" s="1"/>
  <c r="O1486" i="1" s="1"/>
  <c r="Y1485" i="1"/>
  <c r="F1485" i="1"/>
  <c r="K1485" i="1" s="1"/>
  <c r="M1485" i="1" s="1"/>
  <c r="D1485" i="1"/>
  <c r="C1485" i="1"/>
  <c r="Y1484" i="1"/>
  <c r="L1484" i="1"/>
  <c r="N1484" i="1" s="1"/>
  <c r="F1484" i="1"/>
  <c r="K1484" i="1" s="1"/>
  <c r="M1484" i="1" s="1"/>
  <c r="D1484" i="1"/>
  <c r="C1484" i="1"/>
  <c r="Y1483" i="1"/>
  <c r="F1483" i="1"/>
  <c r="D1483" i="1"/>
  <c r="C1483" i="1"/>
  <c r="G1483" i="1" s="1"/>
  <c r="O1483" i="1" s="1"/>
  <c r="Y1482" i="1"/>
  <c r="AC1482" i="1" s="1"/>
  <c r="AD1482" i="1" s="1"/>
  <c r="F1482" i="1"/>
  <c r="K1482" i="1" s="1"/>
  <c r="M1482" i="1" s="1"/>
  <c r="D1482" i="1"/>
  <c r="C1482" i="1"/>
  <c r="Y1481" i="1"/>
  <c r="L1481" i="1"/>
  <c r="N1481" i="1" s="1"/>
  <c r="F1481" i="1"/>
  <c r="K1481" i="1" s="1"/>
  <c r="M1481" i="1" s="1"/>
  <c r="D1481" i="1"/>
  <c r="C1481" i="1"/>
  <c r="G1481" i="1" s="1"/>
  <c r="O1481" i="1" s="1"/>
  <c r="Y1480" i="1"/>
  <c r="F1480" i="1"/>
  <c r="D1480" i="1"/>
  <c r="C1480" i="1"/>
  <c r="G1480" i="1" s="1"/>
  <c r="O1480" i="1" s="1"/>
  <c r="Y1479" i="1"/>
  <c r="F1479" i="1"/>
  <c r="K1479" i="1" s="1"/>
  <c r="M1479" i="1" s="1"/>
  <c r="D1479" i="1"/>
  <c r="C1479" i="1"/>
  <c r="Y1478" i="1"/>
  <c r="L1478" i="1"/>
  <c r="N1478" i="1" s="1"/>
  <c r="F1478" i="1"/>
  <c r="K1478" i="1" s="1"/>
  <c r="M1478" i="1" s="1"/>
  <c r="D1478" i="1"/>
  <c r="C1478" i="1"/>
  <c r="G1478" i="1" s="1"/>
  <c r="O1478" i="1" s="1"/>
  <c r="Y1477" i="1"/>
  <c r="L1477" i="1"/>
  <c r="N1477" i="1" s="1"/>
  <c r="F1477" i="1"/>
  <c r="K1477" i="1" s="1"/>
  <c r="M1477" i="1" s="1"/>
  <c r="D1477" i="1"/>
  <c r="C1477" i="1"/>
  <c r="Y1476" i="1"/>
  <c r="L1476" i="1"/>
  <c r="N1476" i="1" s="1"/>
  <c r="F1476" i="1"/>
  <c r="K1476" i="1" s="1"/>
  <c r="M1476" i="1" s="1"/>
  <c r="D1476" i="1"/>
  <c r="C1476" i="1"/>
  <c r="G1476" i="1" s="1"/>
  <c r="O1476" i="1" s="1"/>
  <c r="Y1475" i="1"/>
  <c r="F1475" i="1"/>
  <c r="D1475" i="1"/>
  <c r="C1475" i="1"/>
  <c r="Y1474" i="1"/>
  <c r="F1474" i="1"/>
  <c r="K1474" i="1" s="1"/>
  <c r="M1474" i="1" s="1"/>
  <c r="D1474" i="1"/>
  <c r="C1474" i="1"/>
  <c r="Y1473" i="1"/>
  <c r="N1473" i="1"/>
  <c r="L1473" i="1"/>
  <c r="F1473" i="1"/>
  <c r="K1473" i="1" s="1"/>
  <c r="M1473" i="1" s="1"/>
  <c r="D1473" i="1"/>
  <c r="C1473" i="1"/>
  <c r="G1473" i="1" s="1"/>
  <c r="O1473" i="1" s="1"/>
  <c r="Y1472" i="1"/>
  <c r="F1472" i="1"/>
  <c r="D1472" i="1"/>
  <c r="C1472" i="1"/>
  <c r="G1472" i="1" s="1"/>
  <c r="O1472" i="1" s="1"/>
  <c r="Y1471" i="1"/>
  <c r="AC1471" i="1" s="1"/>
  <c r="AD1471" i="1" s="1"/>
  <c r="F1471" i="1"/>
  <c r="K1471" i="1" s="1"/>
  <c r="M1471" i="1" s="1"/>
  <c r="D1471" i="1"/>
  <c r="C1471" i="1"/>
  <c r="Y1470" i="1"/>
  <c r="L1470" i="1"/>
  <c r="N1470" i="1" s="1"/>
  <c r="F1470" i="1"/>
  <c r="K1470" i="1" s="1"/>
  <c r="M1470" i="1" s="1"/>
  <c r="D1470" i="1"/>
  <c r="C1470" i="1"/>
  <c r="G1470" i="1" s="1"/>
  <c r="O1470" i="1" s="1"/>
  <c r="Y1469" i="1"/>
  <c r="F1469" i="1"/>
  <c r="K1469" i="1" s="1"/>
  <c r="M1469" i="1" s="1"/>
  <c r="D1469" i="1"/>
  <c r="C1469" i="1"/>
  <c r="Y1468" i="1"/>
  <c r="F1468" i="1"/>
  <c r="K1468" i="1" s="1"/>
  <c r="M1468" i="1" s="1"/>
  <c r="D1468" i="1"/>
  <c r="C1468" i="1"/>
  <c r="Y1467" i="1"/>
  <c r="N1467" i="1"/>
  <c r="L1467" i="1"/>
  <c r="F1467" i="1"/>
  <c r="K1467" i="1" s="1"/>
  <c r="M1467" i="1" s="1"/>
  <c r="D1467" i="1"/>
  <c r="C1467" i="1"/>
  <c r="G1467" i="1" s="1"/>
  <c r="O1467" i="1" s="1"/>
  <c r="Y1466" i="1"/>
  <c r="F1466" i="1"/>
  <c r="K1466" i="1" s="1"/>
  <c r="M1466" i="1" s="1"/>
  <c r="D1466" i="1"/>
  <c r="C1466" i="1"/>
  <c r="Y1465" i="1"/>
  <c r="L1465" i="1"/>
  <c r="N1465" i="1" s="1"/>
  <c r="F1465" i="1"/>
  <c r="K1465" i="1" s="1"/>
  <c r="M1465" i="1" s="1"/>
  <c r="D1465" i="1"/>
  <c r="C1465" i="1"/>
  <c r="G1465" i="1" s="1"/>
  <c r="O1465" i="1" s="1"/>
  <c r="Y1464" i="1"/>
  <c r="L1464" i="1"/>
  <c r="N1464" i="1" s="1"/>
  <c r="F1464" i="1"/>
  <c r="K1464" i="1" s="1"/>
  <c r="M1464" i="1" s="1"/>
  <c r="D1464" i="1"/>
  <c r="C1464" i="1"/>
  <c r="G1464" i="1" s="1"/>
  <c r="O1464" i="1" s="1"/>
  <c r="Y1463" i="1"/>
  <c r="F1463" i="1"/>
  <c r="D1463" i="1"/>
  <c r="C1463" i="1"/>
  <c r="Y1462" i="1"/>
  <c r="F1462" i="1"/>
  <c r="D1462" i="1"/>
  <c r="C1462" i="1"/>
  <c r="G1462" i="1" s="1"/>
  <c r="O1462" i="1" s="1"/>
  <c r="Y1461" i="1"/>
  <c r="F1461" i="1"/>
  <c r="L1461" i="1" s="1"/>
  <c r="N1461" i="1" s="1"/>
  <c r="D1461" i="1"/>
  <c r="C1461" i="1"/>
  <c r="Y1460" i="1"/>
  <c r="F1460" i="1"/>
  <c r="L1460" i="1" s="1"/>
  <c r="N1460" i="1" s="1"/>
  <c r="D1460" i="1"/>
  <c r="C1460" i="1"/>
  <c r="Y1459" i="1"/>
  <c r="H1459" i="1"/>
  <c r="P1459" i="1" s="1"/>
  <c r="F1459" i="1"/>
  <c r="D1459" i="1"/>
  <c r="C1459" i="1"/>
  <c r="G1459" i="1" s="1"/>
  <c r="O1459" i="1" s="1"/>
  <c r="AA1459" i="1" s="1"/>
  <c r="AB1459" i="1" s="1"/>
  <c r="Y1458" i="1"/>
  <c r="H1458" i="1"/>
  <c r="P1458" i="1" s="1"/>
  <c r="F1458" i="1"/>
  <c r="K1458" i="1" s="1"/>
  <c r="M1458" i="1" s="1"/>
  <c r="D1458" i="1"/>
  <c r="C1458" i="1"/>
  <c r="G1458" i="1" s="1"/>
  <c r="O1458" i="1" s="1"/>
  <c r="AA1458" i="1" s="1"/>
  <c r="AB1458" i="1" s="1"/>
  <c r="Y1457" i="1"/>
  <c r="F1457" i="1"/>
  <c r="D1457" i="1"/>
  <c r="H1457" i="1" s="1"/>
  <c r="P1457" i="1" s="1"/>
  <c r="C1457" i="1"/>
  <c r="G1457" i="1" s="1"/>
  <c r="O1457" i="1" s="1"/>
  <c r="Y1456" i="1"/>
  <c r="F1456" i="1"/>
  <c r="K1456" i="1" s="1"/>
  <c r="M1456" i="1" s="1"/>
  <c r="D1456" i="1"/>
  <c r="C1456" i="1"/>
  <c r="Y1455" i="1"/>
  <c r="F1455" i="1"/>
  <c r="D1455" i="1"/>
  <c r="C1455" i="1"/>
  <c r="Y1454" i="1"/>
  <c r="F1454" i="1"/>
  <c r="D1454" i="1"/>
  <c r="C1454" i="1"/>
  <c r="Y1453" i="1"/>
  <c r="F1453" i="1"/>
  <c r="D1453" i="1"/>
  <c r="C1453" i="1"/>
  <c r="Y1452" i="1"/>
  <c r="F1452" i="1"/>
  <c r="D1452" i="1"/>
  <c r="C1452" i="1"/>
  <c r="Y1451" i="1"/>
  <c r="F1451" i="1"/>
  <c r="D1451" i="1"/>
  <c r="H1451" i="1" s="1"/>
  <c r="P1451" i="1" s="1"/>
  <c r="C1451" i="1"/>
  <c r="G1451" i="1" s="1"/>
  <c r="O1451" i="1" s="1"/>
  <c r="AA1451" i="1" s="1"/>
  <c r="AB1451" i="1" s="1"/>
  <c r="Y1450" i="1"/>
  <c r="L1450" i="1"/>
  <c r="N1450" i="1" s="1"/>
  <c r="H1450" i="1"/>
  <c r="P1450" i="1" s="1"/>
  <c r="F1450" i="1"/>
  <c r="K1450" i="1" s="1"/>
  <c r="M1450" i="1" s="1"/>
  <c r="D1450" i="1"/>
  <c r="C1450" i="1"/>
  <c r="G1450" i="1" s="1"/>
  <c r="O1450" i="1" s="1"/>
  <c r="AA1450" i="1" s="1"/>
  <c r="AB1450" i="1" s="1"/>
  <c r="Y1449" i="1"/>
  <c r="F1449" i="1"/>
  <c r="D1449" i="1"/>
  <c r="H1449" i="1" s="1"/>
  <c r="P1449" i="1" s="1"/>
  <c r="C1449" i="1"/>
  <c r="G1449" i="1" s="1"/>
  <c r="O1449" i="1" s="1"/>
  <c r="Y1448" i="1"/>
  <c r="L1448" i="1"/>
  <c r="N1448" i="1" s="1"/>
  <c r="H1448" i="1"/>
  <c r="P1448" i="1" s="1"/>
  <c r="F1448" i="1"/>
  <c r="K1448" i="1" s="1"/>
  <c r="M1448" i="1" s="1"/>
  <c r="D1448" i="1"/>
  <c r="C1448" i="1"/>
  <c r="G1448" i="1" s="1"/>
  <c r="O1448" i="1" s="1"/>
  <c r="AA1448" i="1" s="1"/>
  <c r="AB1448" i="1" s="1"/>
  <c r="Y1447" i="1"/>
  <c r="F1447" i="1"/>
  <c r="D1447" i="1"/>
  <c r="C1447" i="1"/>
  <c r="Y1446" i="1"/>
  <c r="F1446" i="1"/>
  <c r="D1446" i="1"/>
  <c r="C1446" i="1"/>
  <c r="Y1445" i="1"/>
  <c r="F1445" i="1"/>
  <c r="L1445" i="1" s="1"/>
  <c r="N1445" i="1" s="1"/>
  <c r="D1445" i="1"/>
  <c r="C1445" i="1"/>
  <c r="Y1444" i="1"/>
  <c r="M1444" i="1"/>
  <c r="F1444" i="1"/>
  <c r="K1444" i="1" s="1"/>
  <c r="D1444" i="1"/>
  <c r="C1444" i="1"/>
  <c r="Y1443" i="1"/>
  <c r="K1443" i="1"/>
  <c r="M1443" i="1" s="1"/>
  <c r="G1443" i="1"/>
  <c r="O1443" i="1" s="1"/>
  <c r="F1443" i="1"/>
  <c r="L1443" i="1" s="1"/>
  <c r="N1443" i="1" s="1"/>
  <c r="D1443" i="1"/>
  <c r="C1443" i="1"/>
  <c r="Y1442" i="1"/>
  <c r="F1442" i="1"/>
  <c r="D1442" i="1"/>
  <c r="C1442" i="1"/>
  <c r="Y1441" i="1"/>
  <c r="K1441" i="1"/>
  <c r="M1441" i="1" s="1"/>
  <c r="G1441" i="1"/>
  <c r="O1441" i="1" s="1"/>
  <c r="F1441" i="1"/>
  <c r="L1441" i="1" s="1"/>
  <c r="N1441" i="1" s="1"/>
  <c r="D1441" i="1"/>
  <c r="C1441" i="1"/>
  <c r="Y1440" i="1"/>
  <c r="F1440" i="1"/>
  <c r="D1440" i="1"/>
  <c r="C1440" i="1"/>
  <c r="Y1439" i="1"/>
  <c r="K1439" i="1"/>
  <c r="M1439" i="1" s="1"/>
  <c r="G1439" i="1"/>
  <c r="O1439" i="1" s="1"/>
  <c r="F1439" i="1"/>
  <c r="L1439" i="1" s="1"/>
  <c r="N1439" i="1" s="1"/>
  <c r="D1439" i="1"/>
  <c r="C1439" i="1"/>
  <c r="Y1438" i="1"/>
  <c r="F1438" i="1"/>
  <c r="K1438" i="1" s="1"/>
  <c r="M1438" i="1" s="1"/>
  <c r="D1438" i="1"/>
  <c r="C1438" i="1"/>
  <c r="Y1437" i="1"/>
  <c r="F1437" i="1"/>
  <c r="L1437" i="1" s="1"/>
  <c r="N1437" i="1" s="1"/>
  <c r="D1437" i="1"/>
  <c r="C1437" i="1"/>
  <c r="Y1436" i="1"/>
  <c r="M1436" i="1"/>
  <c r="L1436" i="1"/>
  <c r="N1436" i="1" s="1"/>
  <c r="F1436" i="1"/>
  <c r="K1436" i="1" s="1"/>
  <c r="D1436" i="1"/>
  <c r="H1436" i="1" s="1"/>
  <c r="P1436" i="1" s="1"/>
  <c r="C1436" i="1"/>
  <c r="Y1435" i="1"/>
  <c r="L1435" i="1"/>
  <c r="N1435" i="1" s="1"/>
  <c r="K1435" i="1"/>
  <c r="M1435" i="1" s="1"/>
  <c r="F1435" i="1"/>
  <c r="D1435" i="1"/>
  <c r="H1435" i="1" s="1"/>
  <c r="P1435" i="1" s="1"/>
  <c r="C1435" i="1"/>
  <c r="G1435" i="1" s="1"/>
  <c r="O1435" i="1" s="1"/>
  <c r="AA1435" i="1" s="1"/>
  <c r="AB1435" i="1" s="1"/>
  <c r="Y1434" i="1"/>
  <c r="F1434" i="1"/>
  <c r="D1434" i="1"/>
  <c r="H1434" i="1" s="1"/>
  <c r="P1434" i="1" s="1"/>
  <c r="C1434" i="1"/>
  <c r="Y1433" i="1"/>
  <c r="L1433" i="1"/>
  <c r="N1433" i="1" s="1"/>
  <c r="F1433" i="1"/>
  <c r="K1433" i="1" s="1"/>
  <c r="M1433" i="1" s="1"/>
  <c r="D1433" i="1"/>
  <c r="H1433" i="1" s="1"/>
  <c r="P1433" i="1" s="1"/>
  <c r="C1433" i="1"/>
  <c r="G1433" i="1" s="1"/>
  <c r="O1433" i="1" s="1"/>
  <c r="AA1433" i="1" s="1"/>
  <c r="AB1433" i="1" s="1"/>
  <c r="Y1432" i="1"/>
  <c r="F1432" i="1"/>
  <c r="G1432" i="1" s="1"/>
  <c r="O1432" i="1" s="1"/>
  <c r="D1432" i="1"/>
  <c r="C1432" i="1"/>
  <c r="Y1431" i="1"/>
  <c r="F1431" i="1"/>
  <c r="L1431" i="1" s="1"/>
  <c r="N1431" i="1" s="1"/>
  <c r="D1431" i="1"/>
  <c r="C1431" i="1"/>
  <c r="Y1430" i="1"/>
  <c r="M1430" i="1"/>
  <c r="F1430" i="1"/>
  <c r="K1430" i="1" s="1"/>
  <c r="D1430" i="1"/>
  <c r="H1430" i="1" s="1"/>
  <c r="P1430" i="1" s="1"/>
  <c r="C1430" i="1"/>
  <c r="G1430" i="1" s="1"/>
  <c r="O1430" i="1" s="1"/>
  <c r="AA1430" i="1" s="1"/>
  <c r="AB1430" i="1" s="1"/>
  <c r="Y1429" i="1"/>
  <c r="L1429" i="1"/>
  <c r="N1429" i="1" s="1"/>
  <c r="F1429" i="1"/>
  <c r="K1429" i="1" s="1"/>
  <c r="M1429" i="1" s="1"/>
  <c r="D1429" i="1"/>
  <c r="H1429" i="1" s="1"/>
  <c r="P1429" i="1" s="1"/>
  <c r="C1429" i="1"/>
  <c r="G1429" i="1" s="1"/>
  <c r="O1429" i="1" s="1"/>
  <c r="AA1429" i="1" s="1"/>
  <c r="AB1429" i="1" s="1"/>
  <c r="Y1428" i="1"/>
  <c r="F1428" i="1"/>
  <c r="D1428" i="1"/>
  <c r="C1428" i="1"/>
  <c r="Y1427" i="1"/>
  <c r="F1427" i="1"/>
  <c r="K1427" i="1" s="1"/>
  <c r="M1427" i="1" s="1"/>
  <c r="D1427" i="1"/>
  <c r="H1427" i="1" s="1"/>
  <c r="P1427" i="1" s="1"/>
  <c r="C1427" i="1"/>
  <c r="Y1426" i="1"/>
  <c r="L1426" i="1"/>
  <c r="N1426" i="1" s="1"/>
  <c r="F1426" i="1"/>
  <c r="D1426" i="1"/>
  <c r="C1426" i="1"/>
  <c r="Y1425" i="1"/>
  <c r="F1425" i="1"/>
  <c r="K1425" i="1" s="1"/>
  <c r="M1425" i="1" s="1"/>
  <c r="D1425" i="1"/>
  <c r="C1425" i="1"/>
  <c r="Y1424" i="1"/>
  <c r="F1424" i="1"/>
  <c r="D1424" i="1"/>
  <c r="C1424" i="1"/>
  <c r="Y1423" i="1"/>
  <c r="P1423" i="1"/>
  <c r="H1423" i="1"/>
  <c r="G1423" i="1"/>
  <c r="O1423" i="1" s="1"/>
  <c r="AA1423" i="1" s="1"/>
  <c r="AB1423" i="1" s="1"/>
  <c r="F1423" i="1"/>
  <c r="K1423" i="1" s="1"/>
  <c r="M1423" i="1" s="1"/>
  <c r="D1423" i="1"/>
  <c r="C1423" i="1"/>
  <c r="Y1422" i="1"/>
  <c r="F1422" i="1"/>
  <c r="D1422" i="1"/>
  <c r="C1422" i="1"/>
  <c r="Y1421" i="1"/>
  <c r="L1421" i="1"/>
  <c r="N1421" i="1" s="1"/>
  <c r="H1421" i="1"/>
  <c r="P1421" i="1" s="1"/>
  <c r="F1421" i="1"/>
  <c r="K1421" i="1" s="1"/>
  <c r="M1421" i="1" s="1"/>
  <c r="D1421" i="1"/>
  <c r="C1421" i="1"/>
  <c r="G1421" i="1" s="1"/>
  <c r="O1421" i="1" s="1"/>
  <c r="AA1421" i="1" s="1"/>
  <c r="AB1421" i="1" s="1"/>
  <c r="Y1420" i="1"/>
  <c r="F1420" i="1"/>
  <c r="D1420" i="1"/>
  <c r="C1420" i="1"/>
  <c r="Y1419" i="1"/>
  <c r="L1419" i="1"/>
  <c r="N1419" i="1" s="1"/>
  <c r="H1419" i="1"/>
  <c r="P1419" i="1" s="1"/>
  <c r="F1419" i="1"/>
  <c r="K1419" i="1" s="1"/>
  <c r="M1419" i="1" s="1"/>
  <c r="D1419" i="1"/>
  <c r="C1419" i="1"/>
  <c r="G1419" i="1" s="1"/>
  <c r="O1419" i="1" s="1"/>
  <c r="Y1418" i="1"/>
  <c r="F1418" i="1"/>
  <c r="L1418" i="1" s="1"/>
  <c r="N1418" i="1" s="1"/>
  <c r="D1418" i="1"/>
  <c r="C1418" i="1"/>
  <c r="Y1417" i="1"/>
  <c r="L1417" i="1"/>
  <c r="N1417" i="1" s="1"/>
  <c r="F1417" i="1"/>
  <c r="K1417" i="1" s="1"/>
  <c r="M1417" i="1" s="1"/>
  <c r="D1417" i="1"/>
  <c r="H1417" i="1" s="1"/>
  <c r="P1417" i="1" s="1"/>
  <c r="C1417" i="1"/>
  <c r="G1417" i="1" s="1"/>
  <c r="O1417" i="1" s="1"/>
  <c r="Y1416" i="1"/>
  <c r="F1416" i="1"/>
  <c r="K1416" i="1" s="1"/>
  <c r="M1416" i="1" s="1"/>
  <c r="D1416" i="1"/>
  <c r="C1416" i="1"/>
  <c r="Y1415" i="1"/>
  <c r="F1415" i="1"/>
  <c r="D1415" i="1"/>
  <c r="C1415" i="1"/>
  <c r="Y1414" i="1"/>
  <c r="F1414" i="1"/>
  <c r="G1414" i="1" s="1"/>
  <c r="O1414" i="1" s="1"/>
  <c r="D1414" i="1"/>
  <c r="H1414" i="1" s="1"/>
  <c r="P1414" i="1" s="1"/>
  <c r="AA1414" i="1" s="1"/>
  <c r="AB1414" i="1" s="1"/>
  <c r="C1414" i="1"/>
  <c r="Y1413" i="1"/>
  <c r="F1413" i="1"/>
  <c r="D1413" i="1"/>
  <c r="C1413" i="1"/>
  <c r="Y1412" i="1"/>
  <c r="L1412" i="1"/>
  <c r="N1412" i="1" s="1"/>
  <c r="K1412" i="1"/>
  <c r="M1412" i="1" s="1"/>
  <c r="F1412" i="1"/>
  <c r="D1412" i="1"/>
  <c r="H1412" i="1" s="1"/>
  <c r="P1412" i="1" s="1"/>
  <c r="C1412" i="1"/>
  <c r="Y1411" i="1"/>
  <c r="F1411" i="1"/>
  <c r="D1411" i="1"/>
  <c r="C1411" i="1"/>
  <c r="Y1410" i="1"/>
  <c r="L1410" i="1"/>
  <c r="N1410" i="1" s="1"/>
  <c r="K1410" i="1"/>
  <c r="M1410" i="1" s="1"/>
  <c r="F1410" i="1"/>
  <c r="D1410" i="1"/>
  <c r="C1410" i="1"/>
  <c r="Y1409" i="1"/>
  <c r="F1409" i="1"/>
  <c r="D1409" i="1"/>
  <c r="C1409" i="1"/>
  <c r="Y1408" i="1"/>
  <c r="F1408" i="1"/>
  <c r="G1408" i="1" s="1"/>
  <c r="O1408" i="1" s="1"/>
  <c r="D1408" i="1"/>
  <c r="C1408" i="1"/>
  <c r="Y1407" i="1"/>
  <c r="F1407" i="1"/>
  <c r="D1407" i="1"/>
  <c r="C1407" i="1"/>
  <c r="Y1406" i="1"/>
  <c r="F1406" i="1"/>
  <c r="G1406" i="1" s="1"/>
  <c r="O1406" i="1" s="1"/>
  <c r="D1406" i="1"/>
  <c r="H1406" i="1" s="1"/>
  <c r="P1406" i="1" s="1"/>
  <c r="AA1406" i="1" s="1"/>
  <c r="AB1406" i="1" s="1"/>
  <c r="C1406" i="1"/>
  <c r="Y1405" i="1"/>
  <c r="F1405" i="1"/>
  <c r="D1405" i="1"/>
  <c r="C1405" i="1"/>
  <c r="Y1404" i="1"/>
  <c r="L1404" i="1"/>
  <c r="N1404" i="1" s="1"/>
  <c r="K1404" i="1"/>
  <c r="M1404" i="1" s="1"/>
  <c r="F1404" i="1"/>
  <c r="D1404" i="1"/>
  <c r="H1404" i="1" s="1"/>
  <c r="P1404" i="1" s="1"/>
  <c r="C1404" i="1"/>
  <c r="Y1403" i="1"/>
  <c r="F1403" i="1"/>
  <c r="D1403" i="1"/>
  <c r="C1403" i="1"/>
  <c r="Y1402" i="1"/>
  <c r="L1402" i="1"/>
  <c r="N1402" i="1" s="1"/>
  <c r="K1402" i="1"/>
  <c r="M1402" i="1" s="1"/>
  <c r="F1402" i="1"/>
  <c r="D1402" i="1"/>
  <c r="C1402" i="1"/>
  <c r="Y1401" i="1"/>
  <c r="F1401" i="1"/>
  <c r="D1401" i="1"/>
  <c r="C1401" i="1"/>
  <c r="Y1400" i="1"/>
  <c r="F1400" i="1"/>
  <c r="G1400" i="1" s="1"/>
  <c r="O1400" i="1" s="1"/>
  <c r="D1400" i="1"/>
  <c r="C1400" i="1"/>
  <c r="Y1399" i="1"/>
  <c r="F1399" i="1"/>
  <c r="D1399" i="1"/>
  <c r="C1399" i="1"/>
  <c r="Y1398" i="1"/>
  <c r="F1398" i="1"/>
  <c r="G1398" i="1" s="1"/>
  <c r="O1398" i="1" s="1"/>
  <c r="D1398" i="1"/>
  <c r="H1398" i="1" s="1"/>
  <c r="P1398" i="1" s="1"/>
  <c r="AA1398" i="1" s="1"/>
  <c r="AB1398" i="1" s="1"/>
  <c r="C1398" i="1"/>
  <c r="Y1397" i="1"/>
  <c r="F1397" i="1"/>
  <c r="D1397" i="1"/>
  <c r="C1397" i="1"/>
  <c r="Y1396" i="1"/>
  <c r="L1396" i="1"/>
  <c r="N1396" i="1" s="1"/>
  <c r="K1396" i="1"/>
  <c r="M1396" i="1" s="1"/>
  <c r="F1396" i="1"/>
  <c r="D1396" i="1"/>
  <c r="H1396" i="1" s="1"/>
  <c r="P1396" i="1" s="1"/>
  <c r="C1396" i="1"/>
  <c r="Y1395" i="1"/>
  <c r="F1395" i="1"/>
  <c r="D1395" i="1"/>
  <c r="C1395" i="1"/>
  <c r="Y1394" i="1"/>
  <c r="K1394" i="1"/>
  <c r="M1394" i="1" s="1"/>
  <c r="F1394" i="1"/>
  <c r="G1394" i="1" s="1"/>
  <c r="O1394" i="1" s="1"/>
  <c r="D1394" i="1"/>
  <c r="C1394" i="1"/>
  <c r="Y1393" i="1"/>
  <c r="F1393" i="1"/>
  <c r="D1393" i="1"/>
  <c r="C1393" i="1"/>
  <c r="Y1392" i="1"/>
  <c r="F1392" i="1"/>
  <c r="G1392" i="1" s="1"/>
  <c r="O1392" i="1" s="1"/>
  <c r="D1392" i="1"/>
  <c r="C1392" i="1"/>
  <c r="Y1391" i="1"/>
  <c r="F1391" i="1"/>
  <c r="D1391" i="1"/>
  <c r="C1391" i="1"/>
  <c r="Y1390" i="1"/>
  <c r="L1390" i="1"/>
  <c r="N1390" i="1" s="1"/>
  <c r="K1390" i="1"/>
  <c r="M1390" i="1" s="1"/>
  <c r="F1390" i="1"/>
  <c r="D1390" i="1"/>
  <c r="H1390" i="1" s="1"/>
  <c r="P1390" i="1" s="1"/>
  <c r="C1390" i="1"/>
  <c r="Y1389" i="1"/>
  <c r="F1389" i="1"/>
  <c r="D1389" i="1"/>
  <c r="C1389" i="1"/>
  <c r="G1389" i="1" s="1"/>
  <c r="O1389" i="1" s="1"/>
  <c r="Y1388" i="1"/>
  <c r="K1388" i="1"/>
  <c r="M1388" i="1" s="1"/>
  <c r="F1388" i="1"/>
  <c r="G1388" i="1" s="1"/>
  <c r="O1388" i="1" s="1"/>
  <c r="D1388" i="1"/>
  <c r="C1388" i="1"/>
  <c r="Y1387" i="1"/>
  <c r="F1387" i="1"/>
  <c r="D1387" i="1"/>
  <c r="C1387" i="1"/>
  <c r="Y1386" i="1"/>
  <c r="L1386" i="1"/>
  <c r="N1386" i="1" s="1"/>
  <c r="F1386" i="1"/>
  <c r="D1386" i="1"/>
  <c r="H1386" i="1" s="1"/>
  <c r="P1386" i="1" s="1"/>
  <c r="C1386" i="1"/>
  <c r="Y1385" i="1"/>
  <c r="F1385" i="1"/>
  <c r="G1385" i="1" s="1"/>
  <c r="O1385" i="1" s="1"/>
  <c r="D1385" i="1"/>
  <c r="C1385" i="1"/>
  <c r="Y1384" i="1"/>
  <c r="L1384" i="1"/>
  <c r="N1384" i="1" s="1"/>
  <c r="K1384" i="1"/>
  <c r="M1384" i="1" s="1"/>
  <c r="F1384" i="1"/>
  <c r="D1384" i="1"/>
  <c r="H1384" i="1" s="1"/>
  <c r="P1384" i="1" s="1"/>
  <c r="C1384" i="1"/>
  <c r="Y1383" i="1"/>
  <c r="F1383" i="1"/>
  <c r="D1383" i="1"/>
  <c r="C1383" i="1"/>
  <c r="Y1382" i="1"/>
  <c r="F1382" i="1"/>
  <c r="G1382" i="1" s="1"/>
  <c r="O1382" i="1" s="1"/>
  <c r="D1382" i="1"/>
  <c r="C1382" i="1"/>
  <c r="Y1381" i="1"/>
  <c r="G1381" i="1"/>
  <c r="O1381" i="1" s="1"/>
  <c r="F1381" i="1"/>
  <c r="D1381" i="1"/>
  <c r="C1381" i="1"/>
  <c r="Y1380" i="1"/>
  <c r="L1380" i="1"/>
  <c r="N1380" i="1" s="1"/>
  <c r="F1380" i="1"/>
  <c r="D1380" i="1"/>
  <c r="H1380" i="1" s="1"/>
  <c r="P1380" i="1" s="1"/>
  <c r="C1380" i="1"/>
  <c r="Y1379" i="1"/>
  <c r="F1379" i="1"/>
  <c r="D1379" i="1"/>
  <c r="C1379" i="1"/>
  <c r="Y1378" i="1"/>
  <c r="K1378" i="1"/>
  <c r="M1378" i="1" s="1"/>
  <c r="F1378" i="1"/>
  <c r="G1378" i="1" s="1"/>
  <c r="O1378" i="1" s="1"/>
  <c r="D1378" i="1"/>
  <c r="C1378" i="1"/>
  <c r="Y1377" i="1"/>
  <c r="F1377" i="1"/>
  <c r="D1377" i="1"/>
  <c r="C1377" i="1"/>
  <c r="G1377" i="1" s="1"/>
  <c r="O1377" i="1" s="1"/>
  <c r="Y1376" i="1"/>
  <c r="F1376" i="1"/>
  <c r="G1376" i="1" s="1"/>
  <c r="O1376" i="1" s="1"/>
  <c r="D1376" i="1"/>
  <c r="C1376" i="1"/>
  <c r="Y1375" i="1"/>
  <c r="F1375" i="1"/>
  <c r="D1375" i="1"/>
  <c r="C1375" i="1"/>
  <c r="Y1374" i="1"/>
  <c r="L1374" i="1"/>
  <c r="N1374" i="1" s="1"/>
  <c r="K1374" i="1"/>
  <c r="M1374" i="1" s="1"/>
  <c r="F1374" i="1"/>
  <c r="D1374" i="1"/>
  <c r="H1374" i="1" s="1"/>
  <c r="P1374" i="1" s="1"/>
  <c r="C1374" i="1"/>
  <c r="Y1373" i="1"/>
  <c r="F1373" i="1"/>
  <c r="D1373" i="1"/>
  <c r="C1373" i="1"/>
  <c r="G1373" i="1" s="1"/>
  <c r="O1373" i="1" s="1"/>
  <c r="Y1372" i="1"/>
  <c r="K1372" i="1"/>
  <c r="M1372" i="1" s="1"/>
  <c r="F1372" i="1"/>
  <c r="G1372" i="1" s="1"/>
  <c r="O1372" i="1" s="1"/>
  <c r="D1372" i="1"/>
  <c r="C1372" i="1"/>
  <c r="Y1371" i="1"/>
  <c r="F1371" i="1"/>
  <c r="D1371" i="1"/>
  <c r="C1371" i="1"/>
  <c r="Y1370" i="1"/>
  <c r="L1370" i="1"/>
  <c r="N1370" i="1" s="1"/>
  <c r="F1370" i="1"/>
  <c r="D1370" i="1"/>
  <c r="H1370" i="1" s="1"/>
  <c r="P1370" i="1" s="1"/>
  <c r="C1370" i="1"/>
  <c r="Y1369" i="1"/>
  <c r="F1369" i="1"/>
  <c r="G1369" i="1" s="1"/>
  <c r="O1369" i="1" s="1"/>
  <c r="D1369" i="1"/>
  <c r="C1369" i="1"/>
  <c r="Y1368" i="1"/>
  <c r="L1368" i="1"/>
  <c r="N1368" i="1" s="1"/>
  <c r="K1368" i="1"/>
  <c r="M1368" i="1" s="1"/>
  <c r="F1368" i="1"/>
  <c r="D1368" i="1"/>
  <c r="H1368" i="1" s="1"/>
  <c r="P1368" i="1" s="1"/>
  <c r="C1368" i="1"/>
  <c r="Y1367" i="1"/>
  <c r="F1367" i="1"/>
  <c r="D1367" i="1"/>
  <c r="C1367" i="1"/>
  <c r="Y1366" i="1"/>
  <c r="F1366" i="1"/>
  <c r="G1366" i="1" s="1"/>
  <c r="O1366" i="1" s="1"/>
  <c r="D1366" i="1"/>
  <c r="C1366" i="1"/>
  <c r="Y1365" i="1"/>
  <c r="G1365" i="1"/>
  <c r="O1365" i="1" s="1"/>
  <c r="F1365" i="1"/>
  <c r="D1365" i="1"/>
  <c r="C1365" i="1"/>
  <c r="Y1364" i="1"/>
  <c r="L1364" i="1"/>
  <c r="N1364" i="1" s="1"/>
  <c r="F1364" i="1"/>
  <c r="D1364" i="1"/>
  <c r="H1364" i="1" s="1"/>
  <c r="P1364" i="1" s="1"/>
  <c r="C1364" i="1"/>
  <c r="Y1363" i="1"/>
  <c r="F1363" i="1"/>
  <c r="D1363" i="1"/>
  <c r="C1363" i="1"/>
  <c r="Y1362" i="1"/>
  <c r="K1362" i="1"/>
  <c r="M1362" i="1" s="1"/>
  <c r="F1362" i="1"/>
  <c r="G1362" i="1" s="1"/>
  <c r="O1362" i="1" s="1"/>
  <c r="D1362" i="1"/>
  <c r="C1362" i="1"/>
  <c r="Y1361" i="1"/>
  <c r="F1361" i="1"/>
  <c r="D1361" i="1"/>
  <c r="C1361" i="1"/>
  <c r="G1361" i="1" s="1"/>
  <c r="O1361" i="1" s="1"/>
  <c r="Y1360" i="1"/>
  <c r="F1360" i="1"/>
  <c r="G1360" i="1" s="1"/>
  <c r="O1360" i="1" s="1"/>
  <c r="D1360" i="1"/>
  <c r="C1360" i="1"/>
  <c r="Y1359" i="1"/>
  <c r="F1359" i="1"/>
  <c r="D1359" i="1"/>
  <c r="C1359" i="1"/>
  <c r="Y1358" i="1"/>
  <c r="L1358" i="1"/>
  <c r="N1358" i="1" s="1"/>
  <c r="K1358" i="1"/>
  <c r="M1358" i="1" s="1"/>
  <c r="F1358" i="1"/>
  <c r="D1358" i="1"/>
  <c r="H1358" i="1" s="1"/>
  <c r="P1358" i="1" s="1"/>
  <c r="C1358" i="1"/>
  <c r="Y1357" i="1"/>
  <c r="F1357" i="1"/>
  <c r="D1357" i="1"/>
  <c r="C1357" i="1"/>
  <c r="G1357" i="1" s="1"/>
  <c r="O1357" i="1" s="1"/>
  <c r="Y1356" i="1"/>
  <c r="K1356" i="1"/>
  <c r="M1356" i="1" s="1"/>
  <c r="F1356" i="1"/>
  <c r="G1356" i="1" s="1"/>
  <c r="O1356" i="1" s="1"/>
  <c r="D1356" i="1"/>
  <c r="C1356" i="1"/>
  <c r="Y1355" i="1"/>
  <c r="F1355" i="1"/>
  <c r="D1355" i="1"/>
  <c r="C1355" i="1"/>
  <c r="Y1354" i="1"/>
  <c r="L1354" i="1"/>
  <c r="N1354" i="1" s="1"/>
  <c r="F1354" i="1"/>
  <c r="D1354" i="1"/>
  <c r="H1354" i="1" s="1"/>
  <c r="P1354" i="1" s="1"/>
  <c r="C1354" i="1"/>
  <c r="Y1353" i="1"/>
  <c r="F1353" i="1"/>
  <c r="G1353" i="1" s="1"/>
  <c r="O1353" i="1" s="1"/>
  <c r="D1353" i="1"/>
  <c r="C1353" i="1"/>
  <c r="Y1352" i="1"/>
  <c r="L1352" i="1"/>
  <c r="N1352" i="1" s="1"/>
  <c r="K1352" i="1"/>
  <c r="M1352" i="1" s="1"/>
  <c r="F1352" i="1"/>
  <c r="D1352" i="1"/>
  <c r="H1352" i="1" s="1"/>
  <c r="P1352" i="1" s="1"/>
  <c r="C1352" i="1"/>
  <c r="Y1351" i="1"/>
  <c r="F1351" i="1"/>
  <c r="D1351" i="1"/>
  <c r="C1351" i="1"/>
  <c r="Y1350" i="1"/>
  <c r="F1350" i="1"/>
  <c r="L1350" i="1" s="1"/>
  <c r="N1350" i="1" s="1"/>
  <c r="D1350" i="1"/>
  <c r="C1350" i="1"/>
  <c r="Y1349" i="1"/>
  <c r="L1349" i="1"/>
  <c r="N1349" i="1" s="1"/>
  <c r="K1349" i="1"/>
  <c r="M1349" i="1" s="1"/>
  <c r="F1349" i="1"/>
  <c r="D1349" i="1"/>
  <c r="H1349" i="1" s="1"/>
  <c r="P1349" i="1" s="1"/>
  <c r="C1349" i="1"/>
  <c r="G1349" i="1" s="1"/>
  <c r="O1349" i="1" s="1"/>
  <c r="AA1349" i="1" s="1"/>
  <c r="AB1349" i="1" s="1"/>
  <c r="Y1348" i="1"/>
  <c r="F1348" i="1"/>
  <c r="L1348" i="1" s="1"/>
  <c r="N1348" i="1" s="1"/>
  <c r="D1348" i="1"/>
  <c r="C1348" i="1"/>
  <c r="Y1347" i="1"/>
  <c r="L1347" i="1"/>
  <c r="N1347" i="1" s="1"/>
  <c r="K1347" i="1"/>
  <c r="M1347" i="1" s="1"/>
  <c r="F1347" i="1"/>
  <c r="D1347" i="1"/>
  <c r="H1347" i="1" s="1"/>
  <c r="P1347" i="1" s="1"/>
  <c r="C1347" i="1"/>
  <c r="G1347" i="1" s="1"/>
  <c r="O1347" i="1" s="1"/>
  <c r="AA1347" i="1" s="1"/>
  <c r="AB1347" i="1" s="1"/>
  <c r="Y1346" i="1"/>
  <c r="F1346" i="1"/>
  <c r="L1346" i="1" s="1"/>
  <c r="N1346" i="1" s="1"/>
  <c r="D1346" i="1"/>
  <c r="C1346" i="1"/>
  <c r="Y1345" i="1"/>
  <c r="L1345" i="1"/>
  <c r="N1345" i="1" s="1"/>
  <c r="K1345" i="1"/>
  <c r="M1345" i="1" s="1"/>
  <c r="F1345" i="1"/>
  <c r="D1345" i="1"/>
  <c r="H1345" i="1" s="1"/>
  <c r="P1345" i="1" s="1"/>
  <c r="C1345" i="1"/>
  <c r="G1345" i="1" s="1"/>
  <c r="O1345" i="1" s="1"/>
  <c r="AA1345" i="1" s="1"/>
  <c r="AB1345" i="1" s="1"/>
  <c r="Y1344" i="1"/>
  <c r="F1344" i="1"/>
  <c r="L1344" i="1" s="1"/>
  <c r="N1344" i="1" s="1"/>
  <c r="D1344" i="1"/>
  <c r="C1344" i="1"/>
  <c r="Y1343" i="1"/>
  <c r="L1343" i="1"/>
  <c r="N1343" i="1" s="1"/>
  <c r="K1343" i="1"/>
  <c r="M1343" i="1" s="1"/>
  <c r="F1343" i="1"/>
  <c r="D1343" i="1"/>
  <c r="H1343" i="1" s="1"/>
  <c r="P1343" i="1" s="1"/>
  <c r="C1343" i="1"/>
  <c r="G1343" i="1" s="1"/>
  <c r="O1343" i="1" s="1"/>
  <c r="AA1343" i="1" s="1"/>
  <c r="AB1343" i="1" s="1"/>
  <c r="Y1342" i="1"/>
  <c r="F1342" i="1"/>
  <c r="L1342" i="1" s="1"/>
  <c r="N1342" i="1" s="1"/>
  <c r="D1342" i="1"/>
  <c r="C1342" i="1"/>
  <c r="Y1341" i="1"/>
  <c r="L1341" i="1"/>
  <c r="N1341" i="1" s="1"/>
  <c r="K1341" i="1"/>
  <c r="M1341" i="1" s="1"/>
  <c r="F1341" i="1"/>
  <c r="D1341" i="1"/>
  <c r="H1341" i="1" s="1"/>
  <c r="P1341" i="1" s="1"/>
  <c r="C1341" i="1"/>
  <c r="G1341" i="1" s="1"/>
  <c r="O1341" i="1" s="1"/>
  <c r="AA1341" i="1" s="1"/>
  <c r="AB1341" i="1" s="1"/>
  <c r="Y1340" i="1"/>
  <c r="F1340" i="1"/>
  <c r="L1340" i="1" s="1"/>
  <c r="N1340" i="1" s="1"/>
  <c r="D1340" i="1"/>
  <c r="C1340" i="1"/>
  <c r="Y1339" i="1"/>
  <c r="K1339" i="1"/>
  <c r="M1339" i="1" s="1"/>
  <c r="F1339" i="1"/>
  <c r="L1339" i="1" s="1"/>
  <c r="N1339" i="1" s="1"/>
  <c r="D1339" i="1"/>
  <c r="C1339" i="1"/>
  <c r="Y1338" i="1"/>
  <c r="K1338" i="1"/>
  <c r="M1338" i="1" s="1"/>
  <c r="F1338" i="1"/>
  <c r="L1338" i="1" s="1"/>
  <c r="N1338" i="1" s="1"/>
  <c r="D1338" i="1"/>
  <c r="H1338" i="1" s="1"/>
  <c r="P1338" i="1" s="1"/>
  <c r="C1338" i="1"/>
  <c r="G1338" i="1" s="1"/>
  <c r="O1338" i="1" s="1"/>
  <c r="Y1337" i="1"/>
  <c r="H1337" i="1"/>
  <c r="P1337" i="1" s="1"/>
  <c r="F1337" i="1"/>
  <c r="L1337" i="1" s="1"/>
  <c r="N1337" i="1" s="1"/>
  <c r="D1337" i="1"/>
  <c r="C1337" i="1"/>
  <c r="Y1336" i="1"/>
  <c r="K1336" i="1"/>
  <c r="M1336" i="1" s="1"/>
  <c r="F1336" i="1"/>
  <c r="L1336" i="1" s="1"/>
  <c r="N1336" i="1" s="1"/>
  <c r="D1336" i="1"/>
  <c r="H1336" i="1" s="1"/>
  <c r="P1336" i="1" s="1"/>
  <c r="C1336" i="1"/>
  <c r="G1336" i="1" s="1"/>
  <c r="O1336" i="1" s="1"/>
  <c r="Y1335" i="1"/>
  <c r="H1335" i="1"/>
  <c r="P1335" i="1" s="1"/>
  <c r="F1335" i="1"/>
  <c r="L1335" i="1" s="1"/>
  <c r="N1335" i="1" s="1"/>
  <c r="D1335" i="1"/>
  <c r="C1335" i="1"/>
  <c r="Y1334" i="1"/>
  <c r="K1334" i="1"/>
  <c r="M1334" i="1" s="1"/>
  <c r="F1334" i="1"/>
  <c r="L1334" i="1" s="1"/>
  <c r="N1334" i="1" s="1"/>
  <c r="D1334" i="1"/>
  <c r="H1334" i="1" s="1"/>
  <c r="P1334" i="1" s="1"/>
  <c r="C1334" i="1"/>
  <c r="G1334" i="1" s="1"/>
  <c r="O1334" i="1" s="1"/>
  <c r="AA1334" i="1" s="1"/>
  <c r="AB1334" i="1" s="1"/>
  <c r="Y1333" i="1"/>
  <c r="H1333" i="1"/>
  <c r="P1333" i="1" s="1"/>
  <c r="F1333" i="1"/>
  <c r="L1333" i="1" s="1"/>
  <c r="N1333" i="1" s="1"/>
  <c r="D1333" i="1"/>
  <c r="C1333" i="1"/>
  <c r="Y1332" i="1"/>
  <c r="K1332" i="1"/>
  <c r="M1332" i="1" s="1"/>
  <c r="F1332" i="1"/>
  <c r="L1332" i="1" s="1"/>
  <c r="N1332" i="1" s="1"/>
  <c r="D1332" i="1"/>
  <c r="H1332" i="1" s="1"/>
  <c r="P1332" i="1" s="1"/>
  <c r="C1332" i="1"/>
  <c r="G1332" i="1" s="1"/>
  <c r="O1332" i="1" s="1"/>
  <c r="Y1331" i="1"/>
  <c r="H1331" i="1"/>
  <c r="P1331" i="1" s="1"/>
  <c r="F1331" i="1"/>
  <c r="L1331" i="1" s="1"/>
  <c r="N1331" i="1" s="1"/>
  <c r="D1331" i="1"/>
  <c r="C1331" i="1"/>
  <c r="Y1330" i="1"/>
  <c r="K1330" i="1"/>
  <c r="M1330" i="1" s="1"/>
  <c r="F1330" i="1"/>
  <c r="L1330" i="1" s="1"/>
  <c r="N1330" i="1" s="1"/>
  <c r="D1330" i="1"/>
  <c r="H1330" i="1" s="1"/>
  <c r="P1330" i="1" s="1"/>
  <c r="C1330" i="1"/>
  <c r="G1330" i="1" s="1"/>
  <c r="O1330" i="1" s="1"/>
  <c r="AA1330" i="1" s="1"/>
  <c r="AB1330" i="1" s="1"/>
  <c r="Y1329" i="1"/>
  <c r="H1329" i="1"/>
  <c r="P1329" i="1" s="1"/>
  <c r="F1329" i="1"/>
  <c r="L1329" i="1" s="1"/>
  <c r="N1329" i="1" s="1"/>
  <c r="D1329" i="1"/>
  <c r="C1329" i="1"/>
  <c r="Y1328" i="1"/>
  <c r="K1328" i="1"/>
  <c r="M1328" i="1" s="1"/>
  <c r="F1328" i="1"/>
  <c r="L1328" i="1" s="1"/>
  <c r="N1328" i="1" s="1"/>
  <c r="D1328" i="1"/>
  <c r="H1328" i="1" s="1"/>
  <c r="P1328" i="1" s="1"/>
  <c r="C1328" i="1"/>
  <c r="G1328" i="1" s="1"/>
  <c r="O1328" i="1" s="1"/>
  <c r="AA1443" i="1" l="1"/>
  <c r="AB1443" i="1" s="1"/>
  <c r="AA1419" i="1"/>
  <c r="AB1419" i="1" s="1"/>
  <c r="AA1366" i="1"/>
  <c r="AB1366" i="1" s="1"/>
  <c r="AA1362" i="1"/>
  <c r="AB1362" i="1" s="1"/>
  <c r="AA1378" i="1"/>
  <c r="AB1378" i="1" s="1"/>
  <c r="AE1328" i="1"/>
  <c r="AF1328" i="1" s="1"/>
  <c r="AC1328" i="1"/>
  <c r="AD1328" i="1" s="1"/>
  <c r="AE1330" i="1"/>
  <c r="AF1330" i="1" s="1"/>
  <c r="AC1330" i="1"/>
  <c r="AD1330" i="1" s="1"/>
  <c r="AE1336" i="1"/>
  <c r="AF1336" i="1" s="1"/>
  <c r="AC1336" i="1"/>
  <c r="AD1336" i="1" s="1"/>
  <c r="AC1338" i="1"/>
  <c r="AD1338" i="1" s="1"/>
  <c r="AE1338" i="1"/>
  <c r="AF1338" i="1" s="1"/>
  <c r="AC1354" i="1"/>
  <c r="AD1354" i="1" s="1"/>
  <c r="AE1354" i="1"/>
  <c r="AF1354" i="1" s="1"/>
  <c r="AE1371" i="1"/>
  <c r="AF1371" i="1" s="1"/>
  <c r="AC1371" i="1"/>
  <c r="AD1371" i="1" s="1"/>
  <c r="AE1377" i="1"/>
  <c r="AF1377" i="1" s="1"/>
  <c r="AC1377" i="1"/>
  <c r="AD1377" i="1" s="1"/>
  <c r="AE1387" i="1"/>
  <c r="AF1387" i="1" s="1"/>
  <c r="AC1387" i="1"/>
  <c r="AD1387" i="1" s="1"/>
  <c r="AE1392" i="1"/>
  <c r="AF1392" i="1" s="1"/>
  <c r="AC1392" i="1"/>
  <c r="AD1392" i="1" s="1"/>
  <c r="AE1400" i="1"/>
  <c r="AF1400" i="1" s="1"/>
  <c r="AC1400" i="1"/>
  <c r="AD1400" i="1" s="1"/>
  <c r="AE1408" i="1"/>
  <c r="AF1408" i="1" s="1"/>
  <c r="AC1408" i="1"/>
  <c r="AD1408" i="1" s="1"/>
  <c r="AA1417" i="1"/>
  <c r="AB1417" i="1" s="1"/>
  <c r="AE1421" i="1"/>
  <c r="AF1421" i="1" s="1"/>
  <c r="AC1421" i="1"/>
  <c r="AD1421" i="1" s="1"/>
  <c r="AC1422" i="1"/>
  <c r="AD1422" i="1" s="1"/>
  <c r="AE1422" i="1"/>
  <c r="AF1422" i="1" s="1"/>
  <c r="AC1438" i="1"/>
  <c r="AD1438" i="1" s="1"/>
  <c r="AE1438" i="1"/>
  <c r="AF1438" i="1" s="1"/>
  <c r="AC1439" i="1"/>
  <c r="AD1439" i="1" s="1"/>
  <c r="AE1439" i="1"/>
  <c r="AF1439" i="1" s="1"/>
  <c r="AE1440" i="1"/>
  <c r="AF1440" i="1" s="1"/>
  <c r="AC1440" i="1"/>
  <c r="AD1440" i="1" s="1"/>
  <c r="AE1442" i="1"/>
  <c r="AF1442" i="1" s="1"/>
  <c r="AC1442" i="1"/>
  <c r="AD1442" i="1" s="1"/>
  <c r="AE1445" i="1"/>
  <c r="AF1445" i="1" s="1"/>
  <c r="AC1445" i="1"/>
  <c r="AD1445" i="1" s="1"/>
  <c r="AE1447" i="1"/>
  <c r="AF1447" i="1" s="1"/>
  <c r="AC1447" i="1"/>
  <c r="AD1447" i="1" s="1"/>
  <c r="AA1449" i="1"/>
  <c r="AB1449" i="1" s="1"/>
  <c r="AA1457" i="1"/>
  <c r="AB1457" i="1" s="1"/>
  <c r="AE1469" i="1"/>
  <c r="AF1469" i="1" s="1"/>
  <c r="AC1469" i="1"/>
  <c r="AD1469" i="1" s="1"/>
  <c r="AE1476" i="1"/>
  <c r="AF1476" i="1" s="1"/>
  <c r="AC1476" i="1"/>
  <c r="AD1476" i="1" s="1"/>
  <c r="AE1480" i="1"/>
  <c r="AF1480" i="1" s="1"/>
  <c r="AC1480" i="1"/>
  <c r="AD1480" i="1" s="1"/>
  <c r="AE1483" i="1"/>
  <c r="AF1483" i="1" s="1"/>
  <c r="AC1483" i="1"/>
  <c r="AD1483" i="1" s="1"/>
  <c r="G1329" i="1"/>
  <c r="O1329" i="1" s="1"/>
  <c r="AA1329" i="1" s="1"/>
  <c r="AB1329" i="1" s="1"/>
  <c r="K1329" i="1"/>
  <c r="M1329" i="1" s="1"/>
  <c r="G1331" i="1"/>
  <c r="O1331" i="1" s="1"/>
  <c r="AA1331" i="1" s="1"/>
  <c r="AB1331" i="1" s="1"/>
  <c r="K1331" i="1"/>
  <c r="M1331" i="1" s="1"/>
  <c r="G1333" i="1"/>
  <c r="O1333" i="1" s="1"/>
  <c r="AA1333" i="1" s="1"/>
  <c r="AB1333" i="1" s="1"/>
  <c r="K1333" i="1"/>
  <c r="M1333" i="1" s="1"/>
  <c r="K1337" i="1"/>
  <c r="M1337" i="1" s="1"/>
  <c r="G1339" i="1"/>
  <c r="O1339" i="1" s="1"/>
  <c r="AC1359" i="1"/>
  <c r="AD1359" i="1" s="1"/>
  <c r="AE1359" i="1"/>
  <c r="AF1359" i="1" s="1"/>
  <c r="K1360" i="1"/>
  <c r="M1360" i="1" s="1"/>
  <c r="L1362" i="1"/>
  <c r="N1362" i="1" s="1"/>
  <c r="AE1365" i="1"/>
  <c r="AF1365" i="1" s="1"/>
  <c r="AC1365" i="1"/>
  <c r="AD1365" i="1" s="1"/>
  <c r="AC1375" i="1"/>
  <c r="AD1375" i="1" s="1"/>
  <c r="AE1375" i="1"/>
  <c r="AF1375" i="1" s="1"/>
  <c r="AE1381" i="1"/>
  <c r="AF1381" i="1" s="1"/>
  <c r="AC1381" i="1"/>
  <c r="AD1381" i="1" s="1"/>
  <c r="AE1384" i="1"/>
  <c r="AF1384" i="1" s="1"/>
  <c r="AC1384" i="1"/>
  <c r="AD1384" i="1" s="1"/>
  <c r="AC1390" i="1"/>
  <c r="AD1390" i="1" s="1"/>
  <c r="AE1390" i="1"/>
  <c r="AF1390" i="1" s="1"/>
  <c r="K1392" i="1"/>
  <c r="M1392" i="1" s="1"/>
  <c r="L1394" i="1"/>
  <c r="N1394" i="1" s="1"/>
  <c r="AE1398" i="1"/>
  <c r="AF1398" i="1" s="1"/>
  <c r="AC1398" i="1"/>
  <c r="AD1398" i="1" s="1"/>
  <c r="K1400" i="1"/>
  <c r="M1400" i="1" s="1"/>
  <c r="AC1407" i="1"/>
  <c r="AD1407" i="1" s="1"/>
  <c r="AE1407" i="1"/>
  <c r="AF1407" i="1" s="1"/>
  <c r="AE1415" i="1"/>
  <c r="AF1415" i="1" s="1"/>
  <c r="AC1415" i="1"/>
  <c r="AD1415" i="1" s="1"/>
  <c r="L1416" i="1"/>
  <c r="N1416" i="1" s="1"/>
  <c r="AE1417" i="1"/>
  <c r="AF1417" i="1" s="1"/>
  <c r="AC1417" i="1"/>
  <c r="AD1417" i="1" s="1"/>
  <c r="G1418" i="1"/>
  <c r="O1418" i="1" s="1"/>
  <c r="AC1423" i="1"/>
  <c r="AD1423" i="1" s="1"/>
  <c r="AE1423" i="1"/>
  <c r="AF1423" i="1" s="1"/>
  <c r="AE1424" i="1"/>
  <c r="AF1424" i="1" s="1"/>
  <c r="AC1424" i="1"/>
  <c r="AD1424" i="1" s="1"/>
  <c r="H1425" i="1"/>
  <c r="P1425" i="1" s="1"/>
  <c r="AE1426" i="1"/>
  <c r="AF1426" i="1" s="1"/>
  <c r="AC1426" i="1"/>
  <c r="AD1426" i="1" s="1"/>
  <c r="G1427" i="1"/>
  <c r="O1427" i="1" s="1"/>
  <c r="AA1427" i="1" s="1"/>
  <c r="AB1427" i="1" s="1"/>
  <c r="AE1430" i="1"/>
  <c r="AF1430" i="1" s="1"/>
  <c r="AC1430" i="1"/>
  <c r="AD1430" i="1" s="1"/>
  <c r="G1431" i="1"/>
  <c r="O1431" i="1" s="1"/>
  <c r="AE1431" i="1"/>
  <c r="AF1431" i="1" s="1"/>
  <c r="AC1431" i="1"/>
  <c r="AD1431" i="1" s="1"/>
  <c r="AE1436" i="1"/>
  <c r="AF1436" i="1" s="1"/>
  <c r="AC1436" i="1"/>
  <c r="AD1436" i="1" s="1"/>
  <c r="G1437" i="1"/>
  <c r="O1437" i="1" s="1"/>
  <c r="AE1437" i="1"/>
  <c r="AF1437" i="1" s="1"/>
  <c r="AC1437" i="1"/>
  <c r="AD1437" i="1" s="1"/>
  <c r="G1438" i="1"/>
  <c r="O1438" i="1" s="1"/>
  <c r="AE1444" i="1"/>
  <c r="AF1444" i="1" s="1"/>
  <c r="AC1444" i="1"/>
  <c r="AD1444" i="1" s="1"/>
  <c r="G1445" i="1"/>
  <c r="O1445" i="1" s="1"/>
  <c r="AE1451" i="1"/>
  <c r="AF1451" i="1" s="1"/>
  <c r="AC1451" i="1"/>
  <c r="AD1451" i="1" s="1"/>
  <c r="AE1452" i="1"/>
  <c r="AF1452" i="1" s="1"/>
  <c r="AC1452" i="1"/>
  <c r="AD1452" i="1" s="1"/>
  <c r="AE1453" i="1"/>
  <c r="AF1453" i="1" s="1"/>
  <c r="AC1453" i="1"/>
  <c r="AD1453" i="1" s="1"/>
  <c r="AC1454" i="1"/>
  <c r="AD1454" i="1" s="1"/>
  <c r="AE1454" i="1"/>
  <c r="AF1454" i="1" s="1"/>
  <c r="AC1455" i="1"/>
  <c r="AD1455" i="1" s="1"/>
  <c r="AE1455" i="1"/>
  <c r="AF1455" i="1" s="1"/>
  <c r="L1456" i="1"/>
  <c r="N1456" i="1" s="1"/>
  <c r="L1458" i="1"/>
  <c r="N1458" i="1" s="1"/>
  <c r="AE1459" i="1"/>
  <c r="AF1459" i="1" s="1"/>
  <c r="AC1459" i="1"/>
  <c r="AD1459" i="1" s="1"/>
  <c r="AE1467" i="1"/>
  <c r="AF1467" i="1" s="1"/>
  <c r="AC1467" i="1"/>
  <c r="AD1467" i="1" s="1"/>
  <c r="L1468" i="1"/>
  <c r="N1468" i="1" s="1"/>
  <c r="AC1470" i="1"/>
  <c r="AD1470" i="1" s="1"/>
  <c r="AE1470" i="1"/>
  <c r="AF1470" i="1" s="1"/>
  <c r="L1471" i="1"/>
  <c r="N1471" i="1" s="1"/>
  <c r="AE1473" i="1"/>
  <c r="AF1473" i="1" s="1"/>
  <c r="AC1473" i="1"/>
  <c r="AD1473" i="1" s="1"/>
  <c r="L1474" i="1"/>
  <c r="N1474" i="1" s="1"/>
  <c r="K1475" i="1"/>
  <c r="M1475" i="1" s="1"/>
  <c r="L1475" i="1"/>
  <c r="N1475" i="1" s="1"/>
  <c r="AE1477" i="1"/>
  <c r="AF1477" i="1" s="1"/>
  <c r="AC1477" i="1"/>
  <c r="AD1477" i="1" s="1"/>
  <c r="G1484" i="1"/>
  <c r="O1484" i="1" s="1"/>
  <c r="AE1484" i="1"/>
  <c r="AF1484" i="1" s="1"/>
  <c r="AC1484" i="1"/>
  <c r="AD1484" i="1" s="1"/>
  <c r="L1485" i="1"/>
  <c r="N1485" i="1" s="1"/>
  <c r="AE1488" i="1"/>
  <c r="AF1488" i="1" s="1"/>
  <c r="AC1488" i="1"/>
  <c r="AD1488" i="1" s="1"/>
  <c r="G1335" i="1"/>
  <c r="O1335" i="1" s="1"/>
  <c r="AA1335" i="1" s="1"/>
  <c r="AB1335" i="1" s="1"/>
  <c r="K1335" i="1"/>
  <c r="M1335" i="1" s="1"/>
  <c r="G1337" i="1"/>
  <c r="O1337" i="1" s="1"/>
  <c r="AA1337" i="1" s="1"/>
  <c r="AB1337" i="1" s="1"/>
  <c r="AE1352" i="1"/>
  <c r="AF1352" i="1" s="1"/>
  <c r="AC1352" i="1"/>
  <c r="AD1352" i="1" s="1"/>
  <c r="G1354" i="1"/>
  <c r="O1354" i="1" s="1"/>
  <c r="AA1354" i="1" s="1"/>
  <c r="AB1354" i="1" s="1"/>
  <c r="L1356" i="1"/>
  <c r="N1356" i="1" s="1"/>
  <c r="AC1358" i="1"/>
  <c r="AD1358" i="1" s="1"/>
  <c r="AE1358" i="1"/>
  <c r="AF1358" i="1" s="1"/>
  <c r="G1364" i="1"/>
  <c r="O1364" i="1" s="1"/>
  <c r="AA1364" i="1" s="1"/>
  <c r="AB1364" i="1" s="1"/>
  <c r="K1366" i="1"/>
  <c r="M1366" i="1" s="1"/>
  <c r="AE1368" i="1"/>
  <c r="AF1368" i="1" s="1"/>
  <c r="AC1368" i="1"/>
  <c r="AD1368" i="1" s="1"/>
  <c r="G1370" i="1"/>
  <c r="O1370" i="1" s="1"/>
  <c r="AA1370" i="1" s="1"/>
  <c r="AB1370" i="1" s="1"/>
  <c r="L1372" i="1"/>
  <c r="N1372" i="1" s="1"/>
  <c r="AC1374" i="1"/>
  <c r="AD1374" i="1" s="1"/>
  <c r="AE1374" i="1"/>
  <c r="AF1374" i="1" s="1"/>
  <c r="K1376" i="1"/>
  <c r="M1376" i="1" s="1"/>
  <c r="L1378" i="1"/>
  <c r="N1378" i="1" s="1"/>
  <c r="G1380" i="1"/>
  <c r="O1380" i="1" s="1"/>
  <c r="AA1380" i="1" s="1"/>
  <c r="AB1380" i="1" s="1"/>
  <c r="K1382" i="1"/>
  <c r="M1382" i="1" s="1"/>
  <c r="G1386" i="1"/>
  <c r="O1386" i="1" s="1"/>
  <c r="AA1386" i="1" s="1"/>
  <c r="AB1386" i="1" s="1"/>
  <c r="L1388" i="1"/>
  <c r="N1388" i="1" s="1"/>
  <c r="AC1391" i="1"/>
  <c r="AD1391" i="1" s="1"/>
  <c r="AE1391" i="1"/>
  <c r="AF1391" i="1" s="1"/>
  <c r="AE1399" i="1"/>
  <c r="AF1399" i="1" s="1"/>
  <c r="AC1399" i="1"/>
  <c r="AD1399" i="1" s="1"/>
  <c r="AC1406" i="1"/>
  <c r="AD1406" i="1" s="1"/>
  <c r="AE1406" i="1"/>
  <c r="AF1406" i="1" s="1"/>
  <c r="K1408" i="1"/>
  <c r="M1408" i="1" s="1"/>
  <c r="AE1414" i="1"/>
  <c r="AF1414" i="1" s="1"/>
  <c r="AC1414" i="1"/>
  <c r="AD1414" i="1" s="1"/>
  <c r="AE1329" i="1"/>
  <c r="AF1329" i="1" s="1"/>
  <c r="AC1329" i="1"/>
  <c r="AD1329" i="1" s="1"/>
  <c r="AE1331" i="1"/>
  <c r="AF1331" i="1" s="1"/>
  <c r="AC1331" i="1"/>
  <c r="AD1331" i="1" s="1"/>
  <c r="AE1333" i="1"/>
  <c r="AF1333" i="1" s="1"/>
  <c r="AC1333" i="1"/>
  <c r="AD1333" i="1" s="1"/>
  <c r="AE1335" i="1"/>
  <c r="AF1335" i="1" s="1"/>
  <c r="AC1335" i="1"/>
  <c r="AD1335" i="1" s="1"/>
  <c r="AE1337" i="1"/>
  <c r="AF1337" i="1" s="1"/>
  <c r="AC1337" i="1"/>
  <c r="AD1337" i="1" s="1"/>
  <c r="H1339" i="1"/>
  <c r="P1339" i="1" s="1"/>
  <c r="G1352" i="1"/>
  <c r="O1352" i="1" s="1"/>
  <c r="AA1352" i="1" s="1"/>
  <c r="AB1352" i="1" s="1"/>
  <c r="AE1353" i="1"/>
  <c r="AF1353" i="1" s="1"/>
  <c r="AC1353" i="1"/>
  <c r="AD1353" i="1" s="1"/>
  <c r="K1354" i="1"/>
  <c r="M1354" i="1" s="1"/>
  <c r="H1356" i="1"/>
  <c r="P1356" i="1" s="1"/>
  <c r="AE1356" i="1"/>
  <c r="AF1356" i="1" s="1"/>
  <c r="AC1356" i="1"/>
  <c r="AD1356" i="1" s="1"/>
  <c r="G1358" i="1"/>
  <c r="O1358" i="1" s="1"/>
  <c r="AA1358" i="1" s="1"/>
  <c r="AB1358" i="1" s="1"/>
  <c r="L1360" i="1"/>
  <c r="N1360" i="1" s="1"/>
  <c r="H1362" i="1"/>
  <c r="P1362" i="1" s="1"/>
  <c r="AE1362" i="1"/>
  <c r="AF1362" i="1" s="1"/>
  <c r="AC1362" i="1"/>
  <c r="AD1362" i="1" s="1"/>
  <c r="AE1363" i="1"/>
  <c r="AF1363" i="1" s="1"/>
  <c r="AC1363" i="1"/>
  <c r="AD1363" i="1" s="1"/>
  <c r="K1364" i="1"/>
  <c r="M1364" i="1" s="1"/>
  <c r="L1366" i="1"/>
  <c r="N1366" i="1" s="1"/>
  <c r="G1368" i="1"/>
  <c r="O1368" i="1" s="1"/>
  <c r="AA1368" i="1" s="1"/>
  <c r="AB1368" i="1" s="1"/>
  <c r="AE1369" i="1"/>
  <c r="AF1369" i="1" s="1"/>
  <c r="AC1369" i="1"/>
  <c r="AD1369" i="1" s="1"/>
  <c r="K1370" i="1"/>
  <c r="M1370" i="1" s="1"/>
  <c r="H1372" i="1"/>
  <c r="P1372" i="1" s="1"/>
  <c r="AE1372" i="1"/>
  <c r="AF1372" i="1" s="1"/>
  <c r="AC1372" i="1"/>
  <c r="AD1372" i="1" s="1"/>
  <c r="G1374" i="1"/>
  <c r="O1374" i="1" s="1"/>
  <c r="AA1374" i="1" s="1"/>
  <c r="AB1374" i="1" s="1"/>
  <c r="L1376" i="1"/>
  <c r="N1376" i="1" s="1"/>
  <c r="H1378" i="1"/>
  <c r="P1378" i="1" s="1"/>
  <c r="AE1378" i="1"/>
  <c r="AF1378" i="1" s="1"/>
  <c r="AC1378" i="1"/>
  <c r="AD1378" i="1" s="1"/>
  <c r="AE1379" i="1"/>
  <c r="AF1379" i="1" s="1"/>
  <c r="AC1379" i="1"/>
  <c r="AD1379" i="1" s="1"/>
  <c r="K1380" i="1"/>
  <c r="M1380" i="1" s="1"/>
  <c r="L1382" i="1"/>
  <c r="N1382" i="1" s="1"/>
  <c r="G1384" i="1"/>
  <c r="O1384" i="1" s="1"/>
  <c r="AA1384" i="1" s="1"/>
  <c r="AB1384" i="1" s="1"/>
  <c r="AE1385" i="1"/>
  <c r="AF1385" i="1" s="1"/>
  <c r="AC1385" i="1"/>
  <c r="AD1385" i="1" s="1"/>
  <c r="K1386" i="1"/>
  <c r="M1386" i="1" s="1"/>
  <c r="H1388" i="1"/>
  <c r="P1388" i="1" s="1"/>
  <c r="AE1388" i="1"/>
  <c r="AF1388" i="1" s="1"/>
  <c r="AC1388" i="1"/>
  <c r="AD1388" i="1" s="1"/>
  <c r="G1390" i="1"/>
  <c r="O1390" i="1" s="1"/>
  <c r="AA1390" i="1" s="1"/>
  <c r="AB1390" i="1" s="1"/>
  <c r="L1392" i="1"/>
  <c r="N1392" i="1" s="1"/>
  <c r="H1394" i="1"/>
  <c r="P1394" i="1" s="1"/>
  <c r="AA1394" i="1" s="1"/>
  <c r="AB1394" i="1" s="1"/>
  <c r="G1396" i="1"/>
  <c r="O1396" i="1" s="1"/>
  <c r="AA1396" i="1" s="1"/>
  <c r="AB1396" i="1" s="1"/>
  <c r="AE1396" i="1"/>
  <c r="AF1396" i="1" s="1"/>
  <c r="AC1396" i="1"/>
  <c r="AD1396" i="1" s="1"/>
  <c r="AE1397" i="1"/>
  <c r="AF1397" i="1" s="1"/>
  <c r="AC1397" i="1"/>
  <c r="AD1397" i="1" s="1"/>
  <c r="K1398" i="1"/>
  <c r="M1398" i="1" s="1"/>
  <c r="L1400" i="1"/>
  <c r="N1400" i="1" s="1"/>
  <c r="H1402" i="1"/>
  <c r="P1402" i="1" s="1"/>
  <c r="G1404" i="1"/>
  <c r="O1404" i="1" s="1"/>
  <c r="AA1404" i="1" s="1"/>
  <c r="AB1404" i="1" s="1"/>
  <c r="AE1404" i="1"/>
  <c r="AF1404" i="1" s="1"/>
  <c r="AC1404" i="1"/>
  <c r="AD1404" i="1" s="1"/>
  <c r="AE1405" i="1"/>
  <c r="AF1405" i="1" s="1"/>
  <c r="AC1405" i="1"/>
  <c r="AD1405" i="1" s="1"/>
  <c r="K1406" i="1"/>
  <c r="M1406" i="1" s="1"/>
  <c r="L1408" i="1"/>
  <c r="N1408" i="1" s="1"/>
  <c r="H1410" i="1"/>
  <c r="P1410" i="1" s="1"/>
  <c r="G1412" i="1"/>
  <c r="O1412" i="1" s="1"/>
  <c r="AA1412" i="1" s="1"/>
  <c r="AB1412" i="1" s="1"/>
  <c r="AE1412" i="1"/>
  <c r="AF1412" i="1" s="1"/>
  <c r="AC1412" i="1"/>
  <c r="AD1412" i="1" s="1"/>
  <c r="AE1413" i="1"/>
  <c r="AF1413" i="1" s="1"/>
  <c r="AC1413" i="1"/>
  <c r="AD1413" i="1" s="1"/>
  <c r="K1414" i="1"/>
  <c r="M1414" i="1" s="1"/>
  <c r="L1423" i="1"/>
  <c r="N1423" i="1" s="1"/>
  <c r="G1425" i="1"/>
  <c r="O1425" i="1" s="1"/>
  <c r="AA1425" i="1" s="1"/>
  <c r="AB1425" i="1" s="1"/>
  <c r="L1425" i="1"/>
  <c r="N1425" i="1" s="1"/>
  <c r="AE1427" i="1"/>
  <c r="AF1427" i="1" s="1"/>
  <c r="AC1427" i="1"/>
  <c r="AD1427" i="1" s="1"/>
  <c r="AC1428" i="1"/>
  <c r="AD1428" i="1" s="1"/>
  <c r="AE1428" i="1"/>
  <c r="AF1428" i="1" s="1"/>
  <c r="AE1429" i="1"/>
  <c r="AF1429" i="1" s="1"/>
  <c r="AC1429" i="1"/>
  <c r="AD1429" i="1" s="1"/>
  <c r="K1431" i="1"/>
  <c r="M1431" i="1" s="1"/>
  <c r="AE1432" i="1"/>
  <c r="AF1432" i="1" s="1"/>
  <c r="AC1432" i="1"/>
  <c r="AD1432" i="1" s="1"/>
  <c r="K1437" i="1"/>
  <c r="M1437" i="1" s="1"/>
  <c r="L1438" i="1"/>
  <c r="N1438" i="1" s="1"/>
  <c r="H1439" i="1"/>
  <c r="P1439" i="1" s="1"/>
  <c r="AA1439" i="1" s="1"/>
  <c r="AB1439" i="1" s="1"/>
  <c r="H1441" i="1"/>
  <c r="P1441" i="1" s="1"/>
  <c r="AA1441" i="1" s="1"/>
  <c r="AB1441" i="1" s="1"/>
  <c r="H1443" i="1"/>
  <c r="P1443" i="1" s="1"/>
  <c r="H1444" i="1"/>
  <c r="P1444" i="1" s="1"/>
  <c r="K1445" i="1"/>
  <c r="M1445" i="1" s="1"/>
  <c r="AC1450" i="1"/>
  <c r="AD1450" i="1" s="1"/>
  <c r="AE1450" i="1"/>
  <c r="AF1450" i="1" s="1"/>
  <c r="G1456" i="1"/>
  <c r="O1456" i="1" s="1"/>
  <c r="AE1460" i="1"/>
  <c r="AF1460" i="1" s="1"/>
  <c r="AC1460" i="1"/>
  <c r="AD1460" i="1" s="1"/>
  <c r="AE1465" i="1"/>
  <c r="AF1465" i="1" s="1"/>
  <c r="AC1465" i="1"/>
  <c r="AD1465" i="1" s="1"/>
  <c r="L1466" i="1"/>
  <c r="N1466" i="1" s="1"/>
  <c r="G1468" i="1"/>
  <c r="O1468" i="1" s="1"/>
  <c r="AE1468" i="1"/>
  <c r="AF1468" i="1" s="1"/>
  <c r="AC1468" i="1"/>
  <c r="AD1468" i="1" s="1"/>
  <c r="L1469" i="1"/>
  <c r="N1469" i="1" s="1"/>
  <c r="G1471" i="1"/>
  <c r="O1471" i="1" s="1"/>
  <c r="K1472" i="1"/>
  <c r="M1472" i="1" s="1"/>
  <c r="L1472" i="1"/>
  <c r="N1472" i="1" s="1"/>
  <c r="AE1478" i="1"/>
  <c r="AF1478" i="1" s="1"/>
  <c r="AC1478" i="1"/>
  <c r="AD1478" i="1" s="1"/>
  <c r="L1479" i="1"/>
  <c r="N1479" i="1" s="1"/>
  <c r="AE1481" i="1"/>
  <c r="AF1481" i="1" s="1"/>
  <c r="AC1481" i="1"/>
  <c r="AD1481" i="1" s="1"/>
  <c r="L1482" i="1"/>
  <c r="N1482" i="1" s="1"/>
  <c r="K1483" i="1"/>
  <c r="M1483" i="1" s="1"/>
  <c r="L1483" i="1"/>
  <c r="N1483" i="1" s="1"/>
  <c r="AE1485" i="1"/>
  <c r="AF1485" i="1" s="1"/>
  <c r="AC1485" i="1"/>
  <c r="AD1485" i="1" s="1"/>
  <c r="G1488" i="1"/>
  <c r="O1488" i="1" s="1"/>
  <c r="AE1332" i="1"/>
  <c r="AF1332" i="1" s="1"/>
  <c r="AC1332" i="1"/>
  <c r="AD1332" i="1" s="1"/>
  <c r="AE1334" i="1"/>
  <c r="AF1334" i="1" s="1"/>
  <c r="AC1334" i="1"/>
  <c r="AD1334" i="1" s="1"/>
  <c r="AE1355" i="1"/>
  <c r="AF1355" i="1" s="1"/>
  <c r="AC1355" i="1"/>
  <c r="AD1355" i="1" s="1"/>
  <c r="AA1360" i="1"/>
  <c r="AB1360" i="1" s="1"/>
  <c r="AE1361" i="1"/>
  <c r="AF1361" i="1" s="1"/>
  <c r="AC1361" i="1"/>
  <c r="AD1361" i="1" s="1"/>
  <c r="AC1364" i="1"/>
  <c r="AD1364" i="1" s="1"/>
  <c r="AE1364" i="1"/>
  <c r="AF1364" i="1" s="1"/>
  <c r="AC1370" i="1"/>
  <c r="AD1370" i="1" s="1"/>
  <c r="AE1370" i="1"/>
  <c r="AF1370" i="1" s="1"/>
  <c r="AA1376" i="1"/>
  <c r="AB1376" i="1" s="1"/>
  <c r="AE1380" i="1"/>
  <c r="AF1380" i="1" s="1"/>
  <c r="AC1380" i="1"/>
  <c r="AD1380" i="1" s="1"/>
  <c r="AC1386" i="1"/>
  <c r="AD1386" i="1" s="1"/>
  <c r="AE1386" i="1"/>
  <c r="AF1386" i="1" s="1"/>
  <c r="AA1392" i="1"/>
  <c r="AB1392" i="1" s="1"/>
  <c r="AE1393" i="1"/>
  <c r="AF1393" i="1" s="1"/>
  <c r="AC1393" i="1"/>
  <c r="AD1393" i="1" s="1"/>
  <c r="AE1401" i="1"/>
  <c r="AF1401" i="1" s="1"/>
  <c r="AC1401" i="1"/>
  <c r="AD1401" i="1" s="1"/>
  <c r="AE1409" i="1"/>
  <c r="AF1409" i="1" s="1"/>
  <c r="AC1409" i="1"/>
  <c r="AD1409" i="1" s="1"/>
  <c r="AE1425" i="1"/>
  <c r="AF1425" i="1" s="1"/>
  <c r="AC1425" i="1"/>
  <c r="AD1425" i="1" s="1"/>
  <c r="AE1441" i="1"/>
  <c r="AF1441" i="1" s="1"/>
  <c r="AC1441" i="1"/>
  <c r="AD1441" i="1" s="1"/>
  <c r="AE1443" i="1"/>
  <c r="AF1443" i="1" s="1"/>
  <c r="AC1443" i="1"/>
  <c r="AD1443" i="1" s="1"/>
  <c r="AE1446" i="1"/>
  <c r="AF1446" i="1" s="1"/>
  <c r="AC1446" i="1"/>
  <c r="AD1446" i="1" s="1"/>
  <c r="AE1449" i="1"/>
  <c r="AF1449" i="1" s="1"/>
  <c r="AC1449" i="1"/>
  <c r="AD1449" i="1" s="1"/>
  <c r="AE1457" i="1"/>
  <c r="AF1457" i="1" s="1"/>
  <c r="AC1457" i="1"/>
  <c r="AD1457" i="1" s="1"/>
  <c r="AE1464" i="1"/>
  <c r="AF1464" i="1" s="1"/>
  <c r="AC1464" i="1"/>
  <c r="AD1464" i="1" s="1"/>
  <c r="K1488" i="1"/>
  <c r="M1488" i="1" s="1"/>
  <c r="L1488" i="1"/>
  <c r="N1488" i="1" s="1"/>
  <c r="AA1338" i="1"/>
  <c r="AB1338" i="1" s="1"/>
  <c r="AA1328" i="1"/>
  <c r="AB1328" i="1" s="1"/>
  <c r="AA1332" i="1"/>
  <c r="AB1332" i="1" s="1"/>
  <c r="AA1336" i="1"/>
  <c r="AB1336" i="1" s="1"/>
  <c r="AE1339" i="1"/>
  <c r="AF1339" i="1" s="1"/>
  <c r="AC1339" i="1"/>
  <c r="AD1339" i="1" s="1"/>
  <c r="AE1340" i="1"/>
  <c r="AF1340" i="1" s="1"/>
  <c r="AC1340" i="1"/>
  <c r="AD1340" i="1" s="1"/>
  <c r="AE1341" i="1"/>
  <c r="AF1341" i="1" s="1"/>
  <c r="AC1341" i="1"/>
  <c r="AD1341" i="1" s="1"/>
  <c r="AC1342" i="1"/>
  <c r="AD1342" i="1" s="1"/>
  <c r="AE1342" i="1"/>
  <c r="AF1342" i="1" s="1"/>
  <c r="AC1343" i="1"/>
  <c r="AD1343" i="1" s="1"/>
  <c r="AE1343" i="1"/>
  <c r="AF1343" i="1" s="1"/>
  <c r="AE1344" i="1"/>
  <c r="AF1344" i="1" s="1"/>
  <c r="AC1344" i="1"/>
  <c r="AD1344" i="1" s="1"/>
  <c r="AE1345" i="1"/>
  <c r="AF1345" i="1" s="1"/>
  <c r="AC1345" i="1"/>
  <c r="AD1345" i="1" s="1"/>
  <c r="AE1346" i="1"/>
  <c r="AF1346" i="1" s="1"/>
  <c r="AC1346" i="1"/>
  <c r="AD1346" i="1" s="1"/>
  <c r="AE1347" i="1"/>
  <c r="AF1347" i="1" s="1"/>
  <c r="AC1347" i="1"/>
  <c r="AD1347" i="1" s="1"/>
  <c r="AE1348" i="1"/>
  <c r="AF1348" i="1" s="1"/>
  <c r="AC1348" i="1"/>
  <c r="AD1348" i="1" s="1"/>
  <c r="AE1349" i="1"/>
  <c r="AF1349" i="1" s="1"/>
  <c r="AC1349" i="1"/>
  <c r="AD1349" i="1" s="1"/>
  <c r="AE1350" i="1"/>
  <c r="AF1350" i="1" s="1"/>
  <c r="AC1350" i="1"/>
  <c r="AD1350" i="1" s="1"/>
  <c r="AE1351" i="1"/>
  <c r="AF1351" i="1" s="1"/>
  <c r="AC1351" i="1"/>
  <c r="AD1351" i="1" s="1"/>
  <c r="AA1356" i="1"/>
  <c r="AB1356" i="1" s="1"/>
  <c r="AE1357" i="1"/>
  <c r="AF1357" i="1" s="1"/>
  <c r="AC1357" i="1"/>
  <c r="AD1357" i="1" s="1"/>
  <c r="H1360" i="1"/>
  <c r="P1360" i="1" s="1"/>
  <c r="AE1360" i="1"/>
  <c r="AF1360" i="1" s="1"/>
  <c r="AC1360" i="1"/>
  <c r="AD1360" i="1" s="1"/>
  <c r="H1366" i="1"/>
  <c r="P1366" i="1" s="1"/>
  <c r="AE1366" i="1"/>
  <c r="AF1366" i="1" s="1"/>
  <c r="AC1366" i="1"/>
  <c r="AD1366" i="1" s="1"/>
  <c r="AE1367" i="1"/>
  <c r="AF1367" i="1" s="1"/>
  <c r="AC1367" i="1"/>
  <c r="AD1367" i="1" s="1"/>
  <c r="AA1372" i="1"/>
  <c r="AB1372" i="1" s="1"/>
  <c r="AE1373" i="1"/>
  <c r="AF1373" i="1" s="1"/>
  <c r="AC1373" i="1"/>
  <c r="AD1373" i="1" s="1"/>
  <c r="H1376" i="1"/>
  <c r="P1376" i="1" s="1"/>
  <c r="AE1376" i="1"/>
  <c r="AF1376" i="1" s="1"/>
  <c r="AC1376" i="1"/>
  <c r="AD1376" i="1" s="1"/>
  <c r="H1382" i="1"/>
  <c r="P1382" i="1" s="1"/>
  <c r="AA1382" i="1" s="1"/>
  <c r="AB1382" i="1" s="1"/>
  <c r="AE1382" i="1"/>
  <c r="AF1382" i="1" s="1"/>
  <c r="AC1382" i="1"/>
  <c r="AD1382" i="1" s="1"/>
  <c r="AE1383" i="1"/>
  <c r="AF1383" i="1" s="1"/>
  <c r="AC1383" i="1"/>
  <c r="AD1383" i="1" s="1"/>
  <c r="AA1388" i="1"/>
  <c r="AB1388" i="1" s="1"/>
  <c r="AE1389" i="1"/>
  <c r="AF1389" i="1" s="1"/>
  <c r="AC1389" i="1"/>
  <c r="AD1389" i="1" s="1"/>
  <c r="H1392" i="1"/>
  <c r="P1392" i="1" s="1"/>
  <c r="AE1394" i="1"/>
  <c r="AF1394" i="1" s="1"/>
  <c r="AC1394" i="1"/>
  <c r="AD1394" i="1" s="1"/>
  <c r="AE1395" i="1"/>
  <c r="AF1395" i="1" s="1"/>
  <c r="AC1395" i="1"/>
  <c r="AD1395" i="1" s="1"/>
  <c r="L1398" i="1"/>
  <c r="N1398" i="1" s="1"/>
  <c r="H1400" i="1"/>
  <c r="P1400" i="1" s="1"/>
  <c r="AA1400" i="1" s="1"/>
  <c r="AB1400" i="1" s="1"/>
  <c r="G1402" i="1"/>
  <c r="O1402" i="1" s="1"/>
  <c r="AA1402" i="1" s="1"/>
  <c r="AB1402" i="1" s="1"/>
  <c r="AC1402" i="1"/>
  <c r="AD1402" i="1" s="1"/>
  <c r="AE1402" i="1"/>
  <c r="AF1402" i="1" s="1"/>
  <c r="AE1403" i="1"/>
  <c r="AF1403" i="1" s="1"/>
  <c r="AC1403" i="1"/>
  <c r="AD1403" i="1" s="1"/>
  <c r="L1406" i="1"/>
  <c r="N1406" i="1" s="1"/>
  <c r="H1408" i="1"/>
  <c r="P1408" i="1" s="1"/>
  <c r="AA1408" i="1" s="1"/>
  <c r="AB1408" i="1" s="1"/>
  <c r="G1410" i="1"/>
  <c r="O1410" i="1" s="1"/>
  <c r="AA1410" i="1" s="1"/>
  <c r="AB1410" i="1" s="1"/>
  <c r="AE1410" i="1"/>
  <c r="AF1410" i="1" s="1"/>
  <c r="AC1410" i="1"/>
  <c r="AD1410" i="1" s="1"/>
  <c r="AE1411" i="1"/>
  <c r="AF1411" i="1" s="1"/>
  <c r="AC1411" i="1"/>
  <c r="AD1411" i="1" s="1"/>
  <c r="L1414" i="1"/>
  <c r="N1414" i="1" s="1"/>
  <c r="H1416" i="1"/>
  <c r="P1416" i="1" s="1"/>
  <c r="AE1416" i="1"/>
  <c r="AF1416" i="1" s="1"/>
  <c r="AC1416" i="1"/>
  <c r="AD1416" i="1" s="1"/>
  <c r="AC1418" i="1"/>
  <c r="AD1418" i="1" s="1"/>
  <c r="AE1418" i="1"/>
  <c r="AF1418" i="1" s="1"/>
  <c r="AE1419" i="1"/>
  <c r="AF1419" i="1" s="1"/>
  <c r="AC1419" i="1"/>
  <c r="AD1419" i="1" s="1"/>
  <c r="AE1420" i="1"/>
  <c r="AF1420" i="1" s="1"/>
  <c r="AC1420" i="1"/>
  <c r="AD1420" i="1" s="1"/>
  <c r="L1427" i="1"/>
  <c r="N1427" i="1" s="1"/>
  <c r="L1430" i="1"/>
  <c r="N1430" i="1" s="1"/>
  <c r="H1431" i="1"/>
  <c r="P1431" i="1" s="1"/>
  <c r="AE1433" i="1"/>
  <c r="AF1433" i="1" s="1"/>
  <c r="AC1433" i="1"/>
  <c r="AD1433" i="1" s="1"/>
  <c r="AC1434" i="1"/>
  <c r="AD1434" i="1" s="1"/>
  <c r="AE1434" i="1"/>
  <c r="AF1434" i="1" s="1"/>
  <c r="AE1435" i="1"/>
  <c r="AF1435" i="1" s="1"/>
  <c r="AC1435" i="1"/>
  <c r="AD1435" i="1" s="1"/>
  <c r="H1437" i="1"/>
  <c r="P1437" i="1" s="1"/>
  <c r="H1438" i="1"/>
  <c r="P1438" i="1" s="1"/>
  <c r="H1445" i="1"/>
  <c r="P1445" i="1" s="1"/>
  <c r="AE1448" i="1"/>
  <c r="AF1448" i="1" s="1"/>
  <c r="AC1448" i="1"/>
  <c r="AD1448" i="1" s="1"/>
  <c r="AE1456" i="1"/>
  <c r="AF1456" i="1" s="1"/>
  <c r="AC1456" i="1"/>
  <c r="AD1456" i="1" s="1"/>
  <c r="AE1458" i="1"/>
  <c r="AF1458" i="1" s="1"/>
  <c r="AC1458" i="1"/>
  <c r="AD1458" i="1" s="1"/>
  <c r="G1461" i="1"/>
  <c r="O1461" i="1" s="1"/>
  <c r="AA1461" i="1" s="1"/>
  <c r="AB1461" i="1" s="1"/>
  <c r="AE1461" i="1"/>
  <c r="AF1461" i="1" s="1"/>
  <c r="AC1461" i="1"/>
  <c r="AD1461" i="1" s="1"/>
  <c r="AE1462" i="1"/>
  <c r="AF1462" i="1" s="1"/>
  <c r="AC1462" i="1"/>
  <c r="AD1462" i="1" s="1"/>
  <c r="AE1463" i="1"/>
  <c r="AF1463" i="1" s="1"/>
  <c r="AC1463" i="1"/>
  <c r="AD1463" i="1" s="1"/>
  <c r="G1466" i="1"/>
  <c r="O1466" i="1" s="1"/>
  <c r="AA1466" i="1" s="1"/>
  <c r="AB1466" i="1" s="1"/>
  <c r="AC1466" i="1"/>
  <c r="AD1466" i="1" s="1"/>
  <c r="AE1466" i="1"/>
  <c r="AF1466" i="1" s="1"/>
  <c r="G1469" i="1"/>
  <c r="O1469" i="1" s="1"/>
  <c r="AE1472" i="1"/>
  <c r="AF1472" i="1" s="1"/>
  <c r="AC1472" i="1"/>
  <c r="AD1472" i="1" s="1"/>
  <c r="G1475" i="1"/>
  <c r="O1475" i="1" s="1"/>
  <c r="AE1475" i="1"/>
  <c r="AF1475" i="1" s="1"/>
  <c r="AC1475" i="1"/>
  <c r="AD1475" i="1" s="1"/>
  <c r="G1479" i="1"/>
  <c r="O1479" i="1" s="1"/>
  <c r="K1480" i="1"/>
  <c r="M1480" i="1" s="1"/>
  <c r="L1480" i="1"/>
  <c r="N1480" i="1" s="1"/>
  <c r="AC1486" i="1"/>
  <c r="AD1486" i="1" s="1"/>
  <c r="AE1486" i="1"/>
  <c r="AF1486" i="1" s="1"/>
  <c r="AE1471" i="1"/>
  <c r="AF1471" i="1" s="1"/>
  <c r="Q1330" i="2"/>
  <c r="T1330" i="2" s="1"/>
  <c r="P1330" i="2"/>
  <c r="S1330" i="2" s="1"/>
  <c r="G1474" i="1"/>
  <c r="O1474" i="1" s="1"/>
  <c r="AA1474" i="1" s="1"/>
  <c r="AB1474" i="1" s="1"/>
  <c r="AE1474" i="1"/>
  <c r="AF1474" i="1" s="1"/>
  <c r="AC1474" i="1"/>
  <c r="AD1474" i="1" s="1"/>
  <c r="G1477" i="1"/>
  <c r="O1477" i="1" s="1"/>
  <c r="AA1477" i="1" s="1"/>
  <c r="AB1477" i="1" s="1"/>
  <c r="AE1479" i="1"/>
  <c r="AF1479" i="1" s="1"/>
  <c r="AC1479" i="1"/>
  <c r="AD1479" i="1" s="1"/>
  <c r="G1482" i="1"/>
  <c r="O1482" i="1" s="1"/>
  <c r="G1485" i="1"/>
  <c r="O1485" i="1" s="1"/>
  <c r="AA1485" i="1" s="1"/>
  <c r="AB1485" i="1" s="1"/>
  <c r="AE1487" i="1"/>
  <c r="AF1487" i="1" s="1"/>
  <c r="AE1482" i="1"/>
  <c r="AF1482" i="1" s="1"/>
  <c r="O1421" i="2"/>
  <c r="R1421" i="2" s="1"/>
  <c r="Q1421" i="2"/>
  <c r="T1421" i="2" s="1"/>
  <c r="O1429" i="2"/>
  <c r="R1429" i="2" s="1"/>
  <c r="Q1429" i="2"/>
  <c r="T1429" i="2" s="1"/>
  <c r="J1330" i="2"/>
  <c r="V1330" i="2" s="1"/>
  <c r="Q1328" i="2"/>
  <c r="T1328" i="2" s="1"/>
  <c r="P1328" i="2"/>
  <c r="S1328" i="2" s="1"/>
  <c r="O1425" i="2"/>
  <c r="R1425" i="2" s="1"/>
  <c r="Q1425" i="2"/>
  <c r="T1425" i="2" s="1"/>
  <c r="O1433" i="2"/>
  <c r="R1433" i="2" s="1"/>
  <c r="Q1433" i="2"/>
  <c r="T1433" i="2" s="1"/>
  <c r="K1328" i="2"/>
  <c r="W1328" i="2" s="1"/>
  <c r="I1330" i="2"/>
  <c r="U1330" i="2" s="1"/>
  <c r="I1391" i="2"/>
  <c r="U1391" i="2" s="1"/>
  <c r="I1392" i="2"/>
  <c r="U1392" i="2" s="1"/>
  <c r="I1393" i="2"/>
  <c r="U1393" i="2" s="1"/>
  <c r="I1394" i="2"/>
  <c r="U1394" i="2" s="1"/>
  <c r="I1395" i="2"/>
  <c r="U1395" i="2" s="1"/>
  <c r="I1396" i="2"/>
  <c r="U1396" i="2" s="1"/>
  <c r="I1397" i="2"/>
  <c r="U1397" i="2" s="1"/>
  <c r="I1398" i="2"/>
  <c r="U1398" i="2" s="1"/>
  <c r="I1399" i="2"/>
  <c r="U1399" i="2" s="1"/>
  <c r="I1400" i="2"/>
  <c r="U1400" i="2" s="1"/>
  <c r="I1401" i="2"/>
  <c r="U1401" i="2" s="1"/>
  <c r="I1402" i="2"/>
  <c r="U1402" i="2" s="1"/>
  <c r="I1403" i="2"/>
  <c r="U1403" i="2" s="1"/>
  <c r="I1404" i="2"/>
  <c r="U1404" i="2" s="1"/>
  <c r="I1405" i="2"/>
  <c r="U1405" i="2" s="1"/>
  <c r="I1406" i="2"/>
  <c r="U1406" i="2" s="1"/>
  <c r="I1407" i="2"/>
  <c r="U1407" i="2" s="1"/>
  <c r="I1408" i="2"/>
  <c r="U1408" i="2" s="1"/>
  <c r="I1409" i="2"/>
  <c r="U1409" i="2" s="1"/>
  <c r="I1410" i="2"/>
  <c r="U1410" i="2" s="1"/>
  <c r="I1411" i="2"/>
  <c r="U1411" i="2" s="1"/>
  <c r="I1412" i="2"/>
  <c r="U1412" i="2" s="1"/>
  <c r="I1413" i="2"/>
  <c r="U1413" i="2" s="1"/>
  <c r="I1414" i="2"/>
  <c r="U1414" i="2" s="1"/>
  <c r="I1415" i="2"/>
  <c r="U1415" i="2" s="1"/>
  <c r="I1416" i="2"/>
  <c r="U1416" i="2" s="1"/>
  <c r="I1417" i="2"/>
  <c r="U1417" i="2" s="1"/>
  <c r="I1418" i="2"/>
  <c r="U1418" i="2" s="1"/>
  <c r="I1419" i="2"/>
  <c r="U1419" i="2" s="1"/>
  <c r="I1420" i="2"/>
  <c r="U1420" i="2" s="1"/>
  <c r="I1421" i="2"/>
  <c r="U1421" i="2" s="1"/>
  <c r="K1423" i="2"/>
  <c r="W1423" i="2" s="1"/>
  <c r="I1425" i="2"/>
  <c r="U1425" i="2" s="1"/>
  <c r="K1427" i="2"/>
  <c r="W1427" i="2" s="1"/>
  <c r="I1429" i="2"/>
  <c r="U1429" i="2" s="1"/>
  <c r="K1431" i="2"/>
  <c r="W1431" i="2" s="1"/>
  <c r="I1433" i="2"/>
  <c r="U1433" i="2" s="1"/>
  <c r="K1435" i="2"/>
  <c r="W1435" i="2" s="1"/>
  <c r="J1456" i="2"/>
  <c r="V1456" i="2" s="1"/>
  <c r="I1467" i="2"/>
  <c r="U1467" i="2" s="1"/>
  <c r="J1391" i="2"/>
  <c r="V1391" i="2" s="1"/>
  <c r="J1392" i="2"/>
  <c r="V1392" i="2" s="1"/>
  <c r="J1393" i="2"/>
  <c r="V1393" i="2" s="1"/>
  <c r="J1394" i="2"/>
  <c r="V1394" i="2" s="1"/>
  <c r="J1395" i="2"/>
  <c r="V1395" i="2" s="1"/>
  <c r="J1396" i="2"/>
  <c r="V1396" i="2" s="1"/>
  <c r="J1397" i="2"/>
  <c r="V1397" i="2" s="1"/>
  <c r="J1398" i="2"/>
  <c r="V1398" i="2" s="1"/>
  <c r="J1399" i="2"/>
  <c r="V1399" i="2" s="1"/>
  <c r="J1400" i="2"/>
  <c r="V1400" i="2" s="1"/>
  <c r="J1401" i="2"/>
  <c r="V1401" i="2" s="1"/>
  <c r="J1402" i="2"/>
  <c r="V1402" i="2" s="1"/>
  <c r="J1403" i="2"/>
  <c r="V1403" i="2" s="1"/>
  <c r="J1404" i="2"/>
  <c r="V1404" i="2" s="1"/>
  <c r="J1405" i="2"/>
  <c r="V1405" i="2" s="1"/>
  <c r="J1406" i="2"/>
  <c r="V1406" i="2" s="1"/>
  <c r="J1407" i="2"/>
  <c r="V1407" i="2" s="1"/>
  <c r="J1408" i="2"/>
  <c r="V1408" i="2" s="1"/>
  <c r="J1409" i="2"/>
  <c r="V1409" i="2" s="1"/>
  <c r="J1410" i="2"/>
  <c r="V1410" i="2" s="1"/>
  <c r="J1411" i="2"/>
  <c r="V1411" i="2" s="1"/>
  <c r="J1412" i="2"/>
  <c r="V1412" i="2" s="1"/>
  <c r="J1413" i="2"/>
  <c r="V1413" i="2" s="1"/>
  <c r="J1414" i="2"/>
  <c r="V1414" i="2" s="1"/>
  <c r="J1415" i="2"/>
  <c r="V1415" i="2" s="1"/>
  <c r="J1416" i="2"/>
  <c r="V1416" i="2" s="1"/>
  <c r="J1417" i="2"/>
  <c r="V1417" i="2" s="1"/>
  <c r="J1418" i="2"/>
  <c r="V1418" i="2" s="1"/>
  <c r="J1419" i="2"/>
  <c r="V1419" i="2" s="1"/>
  <c r="J1420" i="2"/>
  <c r="V1420" i="2" s="1"/>
  <c r="J1421" i="2"/>
  <c r="V1421" i="2" s="1"/>
  <c r="J1425" i="2"/>
  <c r="V1425" i="2" s="1"/>
  <c r="J1429" i="2"/>
  <c r="V1429" i="2" s="1"/>
  <c r="J1433" i="2"/>
  <c r="V1433" i="2" s="1"/>
  <c r="J1466" i="2"/>
  <c r="V1466" i="2" s="1"/>
  <c r="I1328" i="2"/>
  <c r="U1328" i="2" s="1"/>
  <c r="K1330" i="2"/>
  <c r="W1330" i="2" s="1"/>
  <c r="J1332" i="2"/>
  <c r="V1332" i="2" s="1"/>
  <c r="P1332" i="2"/>
  <c r="S1332" i="2" s="1"/>
  <c r="J1334" i="2"/>
  <c r="V1334" i="2" s="1"/>
  <c r="P1334" i="2"/>
  <c r="S1334" i="2" s="1"/>
  <c r="J1336" i="2"/>
  <c r="V1336" i="2" s="1"/>
  <c r="P1336" i="2"/>
  <c r="S1336" i="2" s="1"/>
  <c r="J1338" i="2"/>
  <c r="V1338" i="2" s="1"/>
  <c r="P1338" i="2"/>
  <c r="S1338" i="2" s="1"/>
  <c r="J1340" i="2"/>
  <c r="V1340" i="2" s="1"/>
  <c r="P1340" i="2"/>
  <c r="S1340" i="2" s="1"/>
  <c r="J1342" i="2"/>
  <c r="V1342" i="2" s="1"/>
  <c r="P1342" i="2"/>
  <c r="S1342" i="2" s="1"/>
  <c r="J1344" i="2"/>
  <c r="V1344" i="2" s="1"/>
  <c r="P1344" i="2"/>
  <c r="S1344" i="2" s="1"/>
  <c r="J1346" i="2"/>
  <c r="V1346" i="2" s="1"/>
  <c r="P1346" i="2"/>
  <c r="S1346" i="2" s="1"/>
  <c r="J1348" i="2"/>
  <c r="V1348" i="2" s="1"/>
  <c r="P1348" i="2"/>
  <c r="S1348" i="2" s="1"/>
  <c r="J1350" i="2"/>
  <c r="V1350" i="2" s="1"/>
  <c r="P1350" i="2"/>
  <c r="S1350" i="2" s="1"/>
  <c r="J1353" i="2"/>
  <c r="V1353" i="2" s="1"/>
  <c r="J1354" i="2"/>
  <c r="V1354" i="2" s="1"/>
  <c r="J1355" i="2"/>
  <c r="V1355" i="2" s="1"/>
  <c r="J1356" i="2"/>
  <c r="V1356" i="2" s="1"/>
  <c r="J1357" i="2"/>
  <c r="V1357" i="2" s="1"/>
  <c r="J1358" i="2"/>
  <c r="V1358" i="2" s="1"/>
  <c r="J1359" i="2"/>
  <c r="V1359" i="2" s="1"/>
  <c r="J1360" i="2"/>
  <c r="V1360" i="2" s="1"/>
  <c r="J1361" i="2"/>
  <c r="V1361" i="2" s="1"/>
  <c r="J1362" i="2"/>
  <c r="V1362" i="2" s="1"/>
  <c r="J1363" i="2"/>
  <c r="V1363" i="2" s="1"/>
  <c r="J1364" i="2"/>
  <c r="V1364" i="2" s="1"/>
  <c r="J1365" i="2"/>
  <c r="V1365" i="2" s="1"/>
  <c r="J1366" i="2"/>
  <c r="V1366" i="2" s="1"/>
  <c r="J1367" i="2"/>
  <c r="V1367" i="2" s="1"/>
  <c r="J1368" i="2"/>
  <c r="V1368" i="2" s="1"/>
  <c r="J1369" i="2"/>
  <c r="V1369" i="2" s="1"/>
  <c r="J1370" i="2"/>
  <c r="V1370" i="2" s="1"/>
  <c r="J1371" i="2"/>
  <c r="V1371" i="2" s="1"/>
  <c r="J1372" i="2"/>
  <c r="V1372" i="2" s="1"/>
  <c r="J1373" i="2"/>
  <c r="V1373" i="2" s="1"/>
  <c r="J1374" i="2"/>
  <c r="V1374" i="2" s="1"/>
  <c r="J1375" i="2"/>
  <c r="V1375" i="2" s="1"/>
  <c r="J1376" i="2"/>
  <c r="V1376" i="2" s="1"/>
  <c r="J1377" i="2"/>
  <c r="V1377" i="2" s="1"/>
  <c r="J1378" i="2"/>
  <c r="V1378" i="2" s="1"/>
  <c r="J1379" i="2"/>
  <c r="V1379" i="2" s="1"/>
  <c r="J1381" i="2"/>
  <c r="V1381" i="2" s="1"/>
  <c r="J1385" i="2"/>
  <c r="V1385" i="2" s="1"/>
  <c r="J1389" i="2"/>
  <c r="V1389" i="2" s="1"/>
  <c r="K1391" i="2"/>
  <c r="W1391" i="2" s="1"/>
  <c r="K1392" i="2"/>
  <c r="W1392" i="2" s="1"/>
  <c r="K1393" i="2"/>
  <c r="W1393" i="2" s="1"/>
  <c r="K1394" i="2"/>
  <c r="W1394" i="2" s="1"/>
  <c r="K1395" i="2"/>
  <c r="W1395" i="2" s="1"/>
  <c r="K1396" i="2"/>
  <c r="W1396" i="2" s="1"/>
  <c r="K1397" i="2"/>
  <c r="W1397" i="2" s="1"/>
  <c r="K1398" i="2"/>
  <c r="W1398" i="2" s="1"/>
  <c r="K1399" i="2"/>
  <c r="W1399" i="2" s="1"/>
  <c r="K1400" i="2"/>
  <c r="W1400" i="2" s="1"/>
  <c r="K1401" i="2"/>
  <c r="W1401" i="2" s="1"/>
  <c r="K1402" i="2"/>
  <c r="W1402" i="2" s="1"/>
  <c r="K1403" i="2"/>
  <c r="W1403" i="2" s="1"/>
  <c r="K1404" i="2"/>
  <c r="W1404" i="2" s="1"/>
  <c r="K1405" i="2"/>
  <c r="W1405" i="2" s="1"/>
  <c r="K1406" i="2"/>
  <c r="W1406" i="2" s="1"/>
  <c r="K1407" i="2"/>
  <c r="W1407" i="2" s="1"/>
  <c r="K1408" i="2"/>
  <c r="W1408" i="2" s="1"/>
  <c r="K1409" i="2"/>
  <c r="W1409" i="2" s="1"/>
  <c r="K1410" i="2"/>
  <c r="W1410" i="2" s="1"/>
  <c r="K1411" i="2"/>
  <c r="W1411" i="2" s="1"/>
  <c r="K1412" i="2"/>
  <c r="W1412" i="2" s="1"/>
  <c r="K1413" i="2"/>
  <c r="W1413" i="2" s="1"/>
  <c r="K1414" i="2"/>
  <c r="W1414" i="2" s="1"/>
  <c r="K1415" i="2"/>
  <c r="W1415" i="2" s="1"/>
  <c r="K1416" i="2"/>
  <c r="W1416" i="2" s="1"/>
  <c r="K1417" i="2"/>
  <c r="W1417" i="2" s="1"/>
  <c r="K1418" i="2"/>
  <c r="W1418" i="2" s="1"/>
  <c r="K1419" i="2"/>
  <c r="W1419" i="2" s="1"/>
  <c r="K1420" i="2"/>
  <c r="W1420" i="2" s="1"/>
  <c r="K1421" i="2"/>
  <c r="W1421" i="2" s="1"/>
  <c r="J1422" i="2"/>
  <c r="V1422" i="2" s="1"/>
  <c r="I1423" i="2"/>
  <c r="U1423" i="2" s="1"/>
  <c r="Q1423" i="2"/>
  <c r="T1423" i="2" s="1"/>
  <c r="K1425" i="2"/>
  <c r="W1425" i="2" s="1"/>
  <c r="J1426" i="2"/>
  <c r="V1426" i="2" s="1"/>
  <c r="I1427" i="2"/>
  <c r="U1427" i="2" s="1"/>
  <c r="Q1427" i="2"/>
  <c r="T1427" i="2" s="1"/>
  <c r="K1429" i="2"/>
  <c r="W1429" i="2" s="1"/>
  <c r="J1430" i="2"/>
  <c r="V1430" i="2" s="1"/>
  <c r="I1431" i="2"/>
  <c r="U1431" i="2" s="1"/>
  <c r="Q1431" i="2"/>
  <c r="T1431" i="2" s="1"/>
  <c r="K1433" i="2"/>
  <c r="W1433" i="2" s="1"/>
  <c r="J1434" i="2"/>
  <c r="V1434" i="2" s="1"/>
  <c r="I1435" i="2"/>
  <c r="U1435" i="2" s="1"/>
  <c r="Q1435" i="2"/>
  <c r="T1435" i="2" s="1"/>
  <c r="J1437" i="2"/>
  <c r="V1437" i="2" s="1"/>
  <c r="Q1437" i="2"/>
  <c r="T1437" i="2" s="1"/>
  <c r="K1466" i="2"/>
  <c r="W1466" i="2" s="1"/>
  <c r="AA1578" i="1"/>
  <c r="AB1578" i="1" s="1"/>
  <c r="AA1594" i="1"/>
  <c r="AB1594" i="1" s="1"/>
  <c r="AA1562" i="1"/>
  <c r="AB1562" i="1" s="1"/>
  <c r="J1331" i="2"/>
  <c r="V1331" i="2" s="1"/>
  <c r="O1331" i="2"/>
  <c r="R1331" i="2" s="1"/>
  <c r="J1333" i="2"/>
  <c r="V1333" i="2" s="1"/>
  <c r="O1333" i="2"/>
  <c r="R1333" i="2" s="1"/>
  <c r="J1335" i="2"/>
  <c r="V1335" i="2" s="1"/>
  <c r="O1335" i="2"/>
  <c r="R1335" i="2" s="1"/>
  <c r="J1337" i="2"/>
  <c r="V1337" i="2" s="1"/>
  <c r="O1337" i="2"/>
  <c r="R1337" i="2" s="1"/>
  <c r="J1339" i="2"/>
  <c r="V1339" i="2" s="1"/>
  <c r="O1339" i="2"/>
  <c r="R1339" i="2" s="1"/>
  <c r="J1341" i="2"/>
  <c r="V1341" i="2" s="1"/>
  <c r="O1341" i="2"/>
  <c r="R1341" i="2" s="1"/>
  <c r="J1343" i="2"/>
  <c r="V1343" i="2" s="1"/>
  <c r="O1343" i="2"/>
  <c r="R1343" i="2" s="1"/>
  <c r="J1345" i="2"/>
  <c r="V1345" i="2" s="1"/>
  <c r="O1345" i="2"/>
  <c r="R1345" i="2" s="1"/>
  <c r="J1347" i="2"/>
  <c r="V1347" i="2" s="1"/>
  <c r="O1347" i="2"/>
  <c r="R1347" i="2" s="1"/>
  <c r="J1349" i="2"/>
  <c r="V1349" i="2" s="1"/>
  <c r="O1349" i="2"/>
  <c r="R1349" i="2" s="1"/>
  <c r="J1351" i="2"/>
  <c r="V1351" i="2" s="1"/>
  <c r="J1352" i="2"/>
  <c r="V1352" i="2" s="1"/>
  <c r="O1328" i="2"/>
  <c r="R1328" i="2" s="1"/>
  <c r="O1329" i="2"/>
  <c r="R1329" i="2" s="1"/>
  <c r="O1330" i="2"/>
  <c r="R1330" i="2" s="1"/>
  <c r="K1331" i="2"/>
  <c r="W1331" i="2" s="1"/>
  <c r="P1331" i="2"/>
  <c r="S1331" i="2" s="1"/>
  <c r="K1333" i="2"/>
  <c r="W1333" i="2" s="1"/>
  <c r="P1333" i="2"/>
  <c r="S1333" i="2" s="1"/>
  <c r="K1335" i="2"/>
  <c r="W1335" i="2" s="1"/>
  <c r="P1335" i="2"/>
  <c r="S1335" i="2" s="1"/>
  <c r="K1337" i="2"/>
  <c r="W1337" i="2" s="1"/>
  <c r="P1337" i="2"/>
  <c r="S1337" i="2" s="1"/>
  <c r="K1339" i="2"/>
  <c r="W1339" i="2" s="1"/>
  <c r="P1339" i="2"/>
  <c r="S1339" i="2" s="1"/>
  <c r="K1341" i="2"/>
  <c r="W1341" i="2" s="1"/>
  <c r="P1341" i="2"/>
  <c r="S1341" i="2" s="1"/>
  <c r="K1343" i="2"/>
  <c r="W1343" i="2" s="1"/>
  <c r="P1343" i="2"/>
  <c r="S1343" i="2" s="1"/>
  <c r="K1345" i="2"/>
  <c r="W1345" i="2" s="1"/>
  <c r="P1345" i="2"/>
  <c r="S1345" i="2" s="1"/>
  <c r="K1347" i="2"/>
  <c r="W1347" i="2" s="1"/>
  <c r="P1347" i="2"/>
  <c r="S1347" i="2" s="1"/>
  <c r="K1349" i="2"/>
  <c r="W1349" i="2" s="1"/>
  <c r="P1349" i="2"/>
  <c r="S1349" i="2" s="1"/>
  <c r="K1351" i="2"/>
  <c r="W1351" i="2" s="1"/>
  <c r="K1352" i="2"/>
  <c r="W1352" i="2" s="1"/>
  <c r="P1351" i="2"/>
  <c r="S1351" i="2" s="1"/>
  <c r="Q1351" i="2"/>
  <c r="T1351" i="2" s="1"/>
  <c r="P1352" i="2"/>
  <c r="S1352" i="2" s="1"/>
  <c r="Q1352" i="2"/>
  <c r="T1352" i="2" s="1"/>
  <c r="I1352" i="2"/>
  <c r="U1352" i="2" s="1"/>
  <c r="O1352" i="2"/>
  <c r="R1352" i="2" s="1"/>
  <c r="Q1353" i="2"/>
  <c r="T1353" i="2" s="1"/>
  <c r="Q1354" i="2"/>
  <c r="T1354" i="2" s="1"/>
  <c r="Q1355" i="2"/>
  <c r="T1355" i="2" s="1"/>
  <c r="Q1356" i="2"/>
  <c r="T1356" i="2" s="1"/>
  <c r="Q1357" i="2"/>
  <c r="T1357" i="2" s="1"/>
  <c r="Q1358" i="2"/>
  <c r="T1358" i="2" s="1"/>
  <c r="Q1359" i="2"/>
  <c r="T1359" i="2" s="1"/>
  <c r="Q1360" i="2"/>
  <c r="T1360" i="2" s="1"/>
  <c r="Q1361" i="2"/>
  <c r="T1361" i="2" s="1"/>
  <c r="Q1362" i="2"/>
  <c r="T1362" i="2" s="1"/>
  <c r="Q1363" i="2"/>
  <c r="T1363" i="2" s="1"/>
  <c r="Q1364" i="2"/>
  <c r="T1364" i="2" s="1"/>
  <c r="Q1365" i="2"/>
  <c r="T1365" i="2" s="1"/>
  <c r="Q1366" i="2"/>
  <c r="T1366" i="2" s="1"/>
  <c r="Q1367" i="2"/>
  <c r="T1367" i="2" s="1"/>
  <c r="Q1368" i="2"/>
  <c r="T1368" i="2" s="1"/>
  <c r="Q1369" i="2"/>
  <c r="T1369" i="2" s="1"/>
  <c r="Q1370" i="2"/>
  <c r="T1370" i="2" s="1"/>
  <c r="Q1371" i="2"/>
  <c r="T1371" i="2" s="1"/>
  <c r="Q1372" i="2"/>
  <c r="T1372" i="2" s="1"/>
  <c r="Q1373" i="2"/>
  <c r="T1373" i="2" s="1"/>
  <c r="Q1374" i="2"/>
  <c r="T1374" i="2" s="1"/>
  <c r="Q1375" i="2"/>
  <c r="T1375" i="2" s="1"/>
  <c r="Q1376" i="2"/>
  <c r="T1376" i="2" s="1"/>
  <c r="Q1377" i="2"/>
  <c r="T1377" i="2" s="1"/>
  <c r="Q1378" i="2"/>
  <c r="T1378" i="2" s="1"/>
  <c r="Q1379" i="2"/>
  <c r="T1379" i="2" s="1"/>
  <c r="I1382" i="2"/>
  <c r="U1382" i="2" s="1"/>
  <c r="I1384" i="2"/>
  <c r="U1384" i="2" s="1"/>
  <c r="I1386" i="2"/>
  <c r="U1386" i="2" s="1"/>
  <c r="I1388" i="2"/>
  <c r="U1388" i="2" s="1"/>
  <c r="I1390" i="2"/>
  <c r="U1390" i="2" s="1"/>
  <c r="Q1381" i="2"/>
  <c r="T1381" i="2" s="1"/>
  <c r="P1381" i="2"/>
  <c r="S1381" i="2" s="1"/>
  <c r="J1382" i="2"/>
  <c r="V1382" i="2" s="1"/>
  <c r="Q1383" i="2"/>
  <c r="T1383" i="2" s="1"/>
  <c r="P1383" i="2"/>
  <c r="S1383" i="2" s="1"/>
  <c r="J1384" i="2"/>
  <c r="V1384" i="2" s="1"/>
  <c r="Q1385" i="2"/>
  <c r="T1385" i="2" s="1"/>
  <c r="P1385" i="2"/>
  <c r="S1385" i="2" s="1"/>
  <c r="J1386" i="2"/>
  <c r="V1386" i="2" s="1"/>
  <c r="Q1387" i="2"/>
  <c r="T1387" i="2" s="1"/>
  <c r="P1387" i="2"/>
  <c r="S1387" i="2" s="1"/>
  <c r="J1388" i="2"/>
  <c r="V1388" i="2" s="1"/>
  <c r="Q1389" i="2"/>
  <c r="T1389" i="2" s="1"/>
  <c r="P1389" i="2"/>
  <c r="S1389" i="2" s="1"/>
  <c r="J1390" i="2"/>
  <c r="V1390" i="2" s="1"/>
  <c r="O1353" i="2"/>
  <c r="R1353" i="2" s="1"/>
  <c r="O1354" i="2"/>
  <c r="R1354" i="2" s="1"/>
  <c r="O1355" i="2"/>
  <c r="R1355" i="2" s="1"/>
  <c r="O1356" i="2"/>
  <c r="R1356" i="2" s="1"/>
  <c r="O1357" i="2"/>
  <c r="R1357" i="2" s="1"/>
  <c r="O1358" i="2"/>
  <c r="R1358" i="2" s="1"/>
  <c r="O1359" i="2"/>
  <c r="R1359" i="2" s="1"/>
  <c r="O1360" i="2"/>
  <c r="R1360" i="2" s="1"/>
  <c r="O1361" i="2"/>
  <c r="R1361" i="2" s="1"/>
  <c r="O1362" i="2"/>
  <c r="R1362" i="2" s="1"/>
  <c r="O1363" i="2"/>
  <c r="R1363" i="2" s="1"/>
  <c r="O1364" i="2"/>
  <c r="R1364" i="2" s="1"/>
  <c r="O1365" i="2"/>
  <c r="R1365" i="2" s="1"/>
  <c r="O1366" i="2"/>
  <c r="R1366" i="2" s="1"/>
  <c r="O1367" i="2"/>
  <c r="R1367" i="2" s="1"/>
  <c r="O1368" i="2"/>
  <c r="R1368" i="2" s="1"/>
  <c r="O1369" i="2"/>
  <c r="R1369" i="2" s="1"/>
  <c r="O1370" i="2"/>
  <c r="R1370" i="2" s="1"/>
  <c r="O1371" i="2"/>
  <c r="R1371" i="2" s="1"/>
  <c r="O1372" i="2"/>
  <c r="R1372" i="2" s="1"/>
  <c r="O1373" i="2"/>
  <c r="R1373" i="2" s="1"/>
  <c r="O1374" i="2"/>
  <c r="R1374" i="2" s="1"/>
  <c r="O1375" i="2"/>
  <c r="R1375" i="2" s="1"/>
  <c r="O1376" i="2"/>
  <c r="R1376" i="2" s="1"/>
  <c r="O1377" i="2"/>
  <c r="R1377" i="2" s="1"/>
  <c r="O1378" i="2"/>
  <c r="R1378" i="2" s="1"/>
  <c r="O1379" i="2"/>
  <c r="R1379" i="2" s="1"/>
  <c r="Q1380" i="2"/>
  <c r="T1380" i="2" s="1"/>
  <c r="P1380" i="2"/>
  <c r="S1380" i="2" s="1"/>
  <c r="K1390" i="2"/>
  <c r="W1390" i="2" s="1"/>
  <c r="I1380" i="2"/>
  <c r="U1380" i="2" s="1"/>
  <c r="J1380" i="2"/>
  <c r="V1380" i="2" s="1"/>
  <c r="Q1382" i="2"/>
  <c r="T1382" i="2" s="1"/>
  <c r="P1382" i="2"/>
  <c r="S1382" i="2" s="1"/>
  <c r="Q1384" i="2"/>
  <c r="T1384" i="2" s="1"/>
  <c r="P1384" i="2"/>
  <c r="S1384" i="2" s="1"/>
  <c r="Q1386" i="2"/>
  <c r="T1386" i="2" s="1"/>
  <c r="P1386" i="2"/>
  <c r="S1386" i="2" s="1"/>
  <c r="Q1388" i="2"/>
  <c r="T1388" i="2" s="1"/>
  <c r="P1388" i="2"/>
  <c r="S1388" i="2" s="1"/>
  <c r="Q1390" i="2"/>
  <c r="T1390" i="2" s="1"/>
  <c r="P1390" i="2"/>
  <c r="S1390" i="2" s="1"/>
  <c r="P1391" i="2"/>
  <c r="S1391" i="2" s="1"/>
  <c r="P1392" i="2"/>
  <c r="S1392" i="2" s="1"/>
  <c r="P1393" i="2"/>
  <c r="S1393" i="2" s="1"/>
  <c r="P1394" i="2"/>
  <c r="S1394" i="2" s="1"/>
  <c r="P1395" i="2"/>
  <c r="S1395" i="2" s="1"/>
  <c r="P1396" i="2"/>
  <c r="S1396" i="2" s="1"/>
  <c r="P1397" i="2"/>
  <c r="S1397" i="2" s="1"/>
  <c r="P1398" i="2"/>
  <c r="S1398" i="2" s="1"/>
  <c r="P1399" i="2"/>
  <c r="S1399" i="2" s="1"/>
  <c r="P1400" i="2"/>
  <c r="S1400" i="2" s="1"/>
  <c r="P1401" i="2"/>
  <c r="S1401" i="2" s="1"/>
  <c r="P1402" i="2"/>
  <c r="S1402" i="2" s="1"/>
  <c r="P1403" i="2"/>
  <c r="S1403" i="2" s="1"/>
  <c r="P1404" i="2"/>
  <c r="S1404" i="2" s="1"/>
  <c r="P1405" i="2"/>
  <c r="S1405" i="2" s="1"/>
  <c r="P1406" i="2"/>
  <c r="S1406" i="2" s="1"/>
  <c r="P1407" i="2"/>
  <c r="S1407" i="2" s="1"/>
  <c r="P1408" i="2"/>
  <c r="S1408" i="2" s="1"/>
  <c r="Q1391" i="2"/>
  <c r="T1391" i="2" s="1"/>
  <c r="Q1392" i="2"/>
  <c r="T1392" i="2" s="1"/>
  <c r="Q1393" i="2"/>
  <c r="T1393" i="2" s="1"/>
  <c r="Q1394" i="2"/>
  <c r="T1394" i="2" s="1"/>
  <c r="Q1395" i="2"/>
  <c r="T1395" i="2" s="1"/>
  <c r="Q1396" i="2"/>
  <c r="T1396" i="2" s="1"/>
  <c r="Q1397" i="2"/>
  <c r="T1397" i="2" s="1"/>
  <c r="Q1398" i="2"/>
  <c r="T1398" i="2" s="1"/>
  <c r="Q1399" i="2"/>
  <c r="T1399" i="2" s="1"/>
  <c r="Q1400" i="2"/>
  <c r="T1400" i="2" s="1"/>
  <c r="Q1401" i="2"/>
  <c r="T1401" i="2" s="1"/>
  <c r="Q1402" i="2"/>
  <c r="T1402" i="2" s="1"/>
  <c r="Q1403" i="2"/>
  <c r="T1403" i="2" s="1"/>
  <c r="Q1404" i="2"/>
  <c r="T1404" i="2" s="1"/>
  <c r="Q1405" i="2"/>
  <c r="T1405" i="2" s="1"/>
  <c r="Q1406" i="2"/>
  <c r="T1406" i="2" s="1"/>
  <c r="Q1407" i="2"/>
  <c r="T1407" i="2" s="1"/>
  <c r="O1408" i="2"/>
  <c r="R1408" i="2" s="1"/>
  <c r="P1409" i="2"/>
  <c r="S1409" i="2" s="1"/>
  <c r="P1410" i="2"/>
  <c r="S1410" i="2" s="1"/>
  <c r="P1411" i="2"/>
  <c r="S1411" i="2" s="1"/>
  <c r="P1412" i="2"/>
  <c r="S1412" i="2" s="1"/>
  <c r="P1413" i="2"/>
  <c r="S1413" i="2" s="1"/>
  <c r="P1414" i="2"/>
  <c r="S1414" i="2" s="1"/>
  <c r="P1415" i="2"/>
  <c r="S1415" i="2" s="1"/>
  <c r="P1416" i="2"/>
  <c r="S1416" i="2" s="1"/>
  <c r="P1417" i="2"/>
  <c r="S1417" i="2" s="1"/>
  <c r="P1418" i="2"/>
  <c r="S1418" i="2" s="1"/>
  <c r="P1419" i="2"/>
  <c r="S1419" i="2" s="1"/>
  <c r="P1420" i="2"/>
  <c r="S1420" i="2" s="1"/>
  <c r="P1421" i="2"/>
  <c r="S1421" i="2" s="1"/>
  <c r="P1422" i="2"/>
  <c r="S1422" i="2" s="1"/>
  <c r="P1423" i="2"/>
  <c r="S1423" i="2" s="1"/>
  <c r="P1424" i="2"/>
  <c r="S1424" i="2" s="1"/>
  <c r="P1425" i="2"/>
  <c r="S1425" i="2" s="1"/>
  <c r="P1426" i="2"/>
  <c r="S1426" i="2" s="1"/>
  <c r="P1427" i="2"/>
  <c r="S1427" i="2" s="1"/>
  <c r="P1428" i="2"/>
  <c r="S1428" i="2" s="1"/>
  <c r="P1429" i="2"/>
  <c r="S1429" i="2" s="1"/>
  <c r="P1430" i="2"/>
  <c r="S1430" i="2" s="1"/>
  <c r="P1431" i="2"/>
  <c r="S1431" i="2" s="1"/>
  <c r="P1432" i="2"/>
  <c r="S1432" i="2" s="1"/>
  <c r="P1433" i="2"/>
  <c r="S1433" i="2" s="1"/>
  <c r="P1434" i="2"/>
  <c r="S1434" i="2" s="1"/>
  <c r="P1435" i="2"/>
  <c r="S1435" i="2" s="1"/>
  <c r="Q1409" i="2"/>
  <c r="T1409" i="2" s="1"/>
  <c r="Q1410" i="2"/>
  <c r="T1410" i="2" s="1"/>
  <c r="Q1411" i="2"/>
  <c r="T1411" i="2" s="1"/>
  <c r="Q1412" i="2"/>
  <c r="T1412" i="2" s="1"/>
  <c r="Q1413" i="2"/>
  <c r="T1413" i="2" s="1"/>
  <c r="Q1414" i="2"/>
  <c r="T1414" i="2" s="1"/>
  <c r="Q1415" i="2"/>
  <c r="T1415" i="2" s="1"/>
  <c r="Q1416" i="2"/>
  <c r="T1416" i="2" s="1"/>
  <c r="Q1417" i="2"/>
  <c r="T1417" i="2" s="1"/>
  <c r="Q1418" i="2"/>
  <c r="T1418" i="2" s="1"/>
  <c r="Q1419" i="2"/>
  <c r="T1419" i="2" s="1"/>
  <c r="Q1420" i="2"/>
  <c r="T1420" i="2" s="1"/>
  <c r="Q1438" i="2"/>
  <c r="T1438" i="2" s="1"/>
  <c r="Q1439" i="2"/>
  <c r="T1439" i="2" s="1"/>
  <c r="Q1440" i="2"/>
  <c r="T1440" i="2" s="1"/>
  <c r="Q1441" i="2"/>
  <c r="T1441" i="2" s="1"/>
  <c r="Q1442" i="2"/>
  <c r="T1442" i="2" s="1"/>
  <c r="Q1443" i="2"/>
  <c r="T1443" i="2" s="1"/>
  <c r="Q1444" i="2"/>
  <c r="T1444" i="2" s="1"/>
  <c r="Q1445" i="2"/>
  <c r="T1445" i="2" s="1"/>
  <c r="Q1446" i="2"/>
  <c r="T1446" i="2" s="1"/>
  <c r="Q1447" i="2"/>
  <c r="T1447" i="2" s="1"/>
  <c r="Q1448" i="2"/>
  <c r="T1448" i="2" s="1"/>
  <c r="Q1449" i="2"/>
  <c r="T1449" i="2" s="1"/>
  <c r="Q1450" i="2"/>
  <c r="T1450" i="2" s="1"/>
  <c r="Q1451" i="2"/>
  <c r="T1451" i="2" s="1"/>
  <c r="Q1452" i="2"/>
  <c r="T1452" i="2" s="1"/>
  <c r="Q1453" i="2"/>
  <c r="T1453" i="2" s="1"/>
  <c r="Q1454" i="2"/>
  <c r="T1454" i="2" s="1"/>
  <c r="Q1455" i="2"/>
  <c r="T1455" i="2" s="1"/>
  <c r="Q1456" i="2"/>
  <c r="T1456" i="2" s="1"/>
  <c r="Q1457" i="2"/>
  <c r="T1457" i="2" s="1"/>
  <c r="Q1458" i="2"/>
  <c r="T1458" i="2" s="1"/>
  <c r="Q1459" i="2"/>
  <c r="T1459" i="2" s="1"/>
  <c r="Q1460" i="2"/>
  <c r="T1460" i="2" s="1"/>
  <c r="Q1461" i="2"/>
  <c r="T1461" i="2" s="1"/>
  <c r="P1461" i="2"/>
  <c r="S1461" i="2" s="1"/>
  <c r="J1462" i="2"/>
  <c r="V1462" i="2" s="1"/>
  <c r="Q1463" i="2"/>
  <c r="T1463" i="2" s="1"/>
  <c r="P1463" i="2"/>
  <c r="S1463" i="2" s="1"/>
  <c r="J1464" i="2"/>
  <c r="V1464" i="2" s="1"/>
  <c r="Q1465" i="2"/>
  <c r="T1465" i="2" s="1"/>
  <c r="P1465" i="2"/>
  <c r="S1465" i="2" s="1"/>
  <c r="Q1467" i="2"/>
  <c r="T1467" i="2" s="1"/>
  <c r="P1467" i="2"/>
  <c r="S1467" i="2" s="1"/>
  <c r="O1438" i="2"/>
  <c r="R1438" i="2" s="1"/>
  <c r="O1439" i="2"/>
  <c r="R1439" i="2" s="1"/>
  <c r="O1440" i="2"/>
  <c r="R1440" i="2" s="1"/>
  <c r="O1441" i="2"/>
  <c r="R1441" i="2" s="1"/>
  <c r="O1442" i="2"/>
  <c r="R1442" i="2" s="1"/>
  <c r="O1443" i="2"/>
  <c r="R1443" i="2" s="1"/>
  <c r="O1444" i="2"/>
  <c r="R1444" i="2" s="1"/>
  <c r="O1445" i="2"/>
  <c r="R1445" i="2" s="1"/>
  <c r="O1446" i="2"/>
  <c r="R1446" i="2" s="1"/>
  <c r="O1447" i="2"/>
  <c r="R1447" i="2" s="1"/>
  <c r="O1448" i="2"/>
  <c r="R1448" i="2" s="1"/>
  <c r="O1449" i="2"/>
  <c r="R1449" i="2" s="1"/>
  <c r="O1450" i="2"/>
  <c r="R1450" i="2" s="1"/>
  <c r="O1451" i="2"/>
  <c r="R1451" i="2" s="1"/>
  <c r="O1452" i="2"/>
  <c r="R1452" i="2" s="1"/>
  <c r="O1453" i="2"/>
  <c r="R1453" i="2" s="1"/>
  <c r="O1454" i="2"/>
  <c r="R1454" i="2" s="1"/>
  <c r="O1455" i="2"/>
  <c r="R1455" i="2" s="1"/>
  <c r="O1456" i="2"/>
  <c r="R1456" i="2" s="1"/>
  <c r="O1457" i="2"/>
  <c r="R1457" i="2" s="1"/>
  <c r="O1458" i="2"/>
  <c r="R1458" i="2" s="1"/>
  <c r="O1459" i="2"/>
  <c r="R1459" i="2" s="1"/>
  <c r="O1460" i="2"/>
  <c r="R1460" i="2" s="1"/>
  <c r="O1461" i="2"/>
  <c r="R1461" i="2" s="1"/>
  <c r="Q1462" i="2"/>
  <c r="T1462" i="2" s="1"/>
  <c r="P1462" i="2"/>
  <c r="S1462" i="2" s="1"/>
  <c r="O1463" i="2"/>
  <c r="R1463" i="2" s="1"/>
  <c r="Q1464" i="2"/>
  <c r="T1464" i="2" s="1"/>
  <c r="P1464" i="2"/>
  <c r="S1464" i="2" s="1"/>
  <c r="J1465" i="2"/>
  <c r="V1465" i="2" s="1"/>
  <c r="O1465" i="2"/>
  <c r="R1465" i="2" s="1"/>
  <c r="Q1466" i="2"/>
  <c r="T1466" i="2" s="1"/>
  <c r="P1466" i="2"/>
  <c r="S1466" i="2" s="1"/>
  <c r="J1467" i="2"/>
  <c r="V1467" i="2" s="1"/>
  <c r="O1467" i="2"/>
  <c r="R1467" i="2" s="1"/>
  <c r="I1462" i="2"/>
  <c r="U1462" i="2" s="1"/>
  <c r="I1464" i="2"/>
  <c r="U1464" i="2" s="1"/>
  <c r="I1466" i="2"/>
  <c r="U1466" i="2" s="1"/>
  <c r="P1468" i="2"/>
  <c r="S1468" i="2" s="1"/>
  <c r="P1469" i="2"/>
  <c r="S1469" i="2" s="1"/>
  <c r="P1470" i="2"/>
  <c r="S1470" i="2" s="1"/>
  <c r="P1471" i="2"/>
  <c r="S1471" i="2" s="1"/>
  <c r="P1472" i="2"/>
  <c r="S1472" i="2" s="1"/>
  <c r="P1473" i="2"/>
  <c r="S1473" i="2" s="1"/>
  <c r="P1474" i="2"/>
  <c r="S1474" i="2" s="1"/>
  <c r="P1475" i="2"/>
  <c r="S1475" i="2" s="1"/>
  <c r="P1476" i="2"/>
  <c r="S1476" i="2" s="1"/>
  <c r="P1477" i="2"/>
  <c r="S1477" i="2" s="1"/>
  <c r="P1478" i="2"/>
  <c r="S1478" i="2" s="1"/>
  <c r="P1479" i="2"/>
  <c r="S1479" i="2" s="1"/>
  <c r="P1480" i="2"/>
  <c r="S1480" i="2" s="1"/>
  <c r="P1481" i="2"/>
  <c r="S1481" i="2" s="1"/>
  <c r="P1482" i="2"/>
  <c r="S1482" i="2" s="1"/>
  <c r="P1483" i="2"/>
  <c r="S1483" i="2" s="1"/>
  <c r="P1484" i="2"/>
  <c r="S1484" i="2" s="1"/>
  <c r="P1485" i="2"/>
  <c r="S1485" i="2" s="1"/>
  <c r="P1486" i="2"/>
  <c r="S1486" i="2" s="1"/>
  <c r="P1487" i="2"/>
  <c r="S1487" i="2" s="1"/>
  <c r="P1488" i="2"/>
  <c r="S1488" i="2" s="1"/>
  <c r="Q1468" i="2"/>
  <c r="T1468" i="2" s="1"/>
  <c r="Q1469" i="2"/>
  <c r="T1469" i="2" s="1"/>
  <c r="Q1470" i="2"/>
  <c r="T1470" i="2" s="1"/>
  <c r="Q1471" i="2"/>
  <c r="T1471" i="2" s="1"/>
  <c r="Q1472" i="2"/>
  <c r="T1472" i="2" s="1"/>
  <c r="Q1473" i="2"/>
  <c r="T1473" i="2" s="1"/>
  <c r="Q1474" i="2"/>
  <c r="T1474" i="2" s="1"/>
  <c r="Q1475" i="2"/>
  <c r="T1475" i="2" s="1"/>
  <c r="Q1476" i="2"/>
  <c r="T1476" i="2" s="1"/>
  <c r="Q1477" i="2"/>
  <c r="T1477" i="2" s="1"/>
  <c r="Q1478" i="2"/>
  <c r="T1478" i="2" s="1"/>
  <c r="Q1479" i="2"/>
  <c r="T1479" i="2" s="1"/>
  <c r="Q1480" i="2"/>
  <c r="T1480" i="2" s="1"/>
  <c r="Q1481" i="2"/>
  <c r="T1481" i="2" s="1"/>
  <c r="Q1482" i="2"/>
  <c r="T1482" i="2" s="1"/>
  <c r="Q1483" i="2"/>
  <c r="T1483" i="2" s="1"/>
  <c r="Q1484" i="2"/>
  <c r="T1484" i="2" s="1"/>
  <c r="Q1485" i="2"/>
  <c r="T1485" i="2" s="1"/>
  <c r="Q1486" i="2"/>
  <c r="T1486" i="2" s="1"/>
  <c r="Q1487" i="2"/>
  <c r="T1487" i="2" s="1"/>
  <c r="Q1488" i="2"/>
  <c r="T1488" i="2" s="1"/>
  <c r="G1344" i="1"/>
  <c r="O1344" i="1" s="1"/>
  <c r="AA1344" i="1" s="1"/>
  <c r="AB1344" i="1" s="1"/>
  <c r="G1346" i="1"/>
  <c r="O1346" i="1" s="1"/>
  <c r="G1348" i="1"/>
  <c r="O1348" i="1" s="1"/>
  <c r="L1355" i="1"/>
  <c r="N1355" i="1" s="1"/>
  <c r="K1355" i="1"/>
  <c r="M1355" i="1" s="1"/>
  <c r="L1363" i="1"/>
  <c r="N1363" i="1" s="1"/>
  <c r="K1363" i="1"/>
  <c r="M1363" i="1" s="1"/>
  <c r="L1371" i="1"/>
  <c r="N1371" i="1" s="1"/>
  <c r="K1371" i="1"/>
  <c r="M1371" i="1" s="1"/>
  <c r="L1375" i="1"/>
  <c r="N1375" i="1" s="1"/>
  <c r="K1375" i="1"/>
  <c r="M1375" i="1" s="1"/>
  <c r="L1379" i="1"/>
  <c r="N1379" i="1" s="1"/>
  <c r="K1379" i="1"/>
  <c r="M1379" i="1" s="1"/>
  <c r="L1383" i="1"/>
  <c r="N1383" i="1" s="1"/>
  <c r="K1383" i="1"/>
  <c r="M1383" i="1" s="1"/>
  <c r="L1387" i="1"/>
  <c r="N1387" i="1" s="1"/>
  <c r="K1387" i="1"/>
  <c r="M1387" i="1" s="1"/>
  <c r="L1391" i="1"/>
  <c r="N1391" i="1" s="1"/>
  <c r="K1391" i="1"/>
  <c r="M1391" i="1" s="1"/>
  <c r="K1424" i="1"/>
  <c r="M1424" i="1" s="1"/>
  <c r="H1424" i="1"/>
  <c r="P1424" i="1" s="1"/>
  <c r="G1424" i="1"/>
  <c r="O1424" i="1" s="1"/>
  <c r="L1424" i="1"/>
  <c r="N1424" i="1" s="1"/>
  <c r="G1340" i="1"/>
  <c r="O1340" i="1" s="1"/>
  <c r="G1342" i="1"/>
  <c r="O1342" i="1" s="1"/>
  <c r="AA1342" i="1" s="1"/>
  <c r="AB1342" i="1" s="1"/>
  <c r="G1350" i="1"/>
  <c r="O1350" i="1" s="1"/>
  <c r="L1351" i="1"/>
  <c r="N1351" i="1" s="1"/>
  <c r="K1351" i="1"/>
  <c r="M1351" i="1" s="1"/>
  <c r="L1359" i="1"/>
  <c r="N1359" i="1" s="1"/>
  <c r="K1359" i="1"/>
  <c r="M1359" i="1" s="1"/>
  <c r="L1367" i="1"/>
  <c r="N1367" i="1" s="1"/>
  <c r="K1367" i="1"/>
  <c r="M1367" i="1" s="1"/>
  <c r="K1340" i="1"/>
  <c r="M1340" i="1" s="1"/>
  <c r="K1342" i="1"/>
  <c r="M1342" i="1" s="1"/>
  <c r="K1344" i="1"/>
  <c r="M1344" i="1" s="1"/>
  <c r="K1346" i="1"/>
  <c r="M1346" i="1" s="1"/>
  <c r="K1348" i="1"/>
  <c r="M1348" i="1" s="1"/>
  <c r="K1350" i="1"/>
  <c r="M1350" i="1" s="1"/>
  <c r="G1351" i="1"/>
  <c r="O1351" i="1" s="1"/>
  <c r="G1355" i="1"/>
  <c r="O1355" i="1" s="1"/>
  <c r="G1359" i="1"/>
  <c r="O1359" i="1" s="1"/>
  <c r="AA1359" i="1" s="1"/>
  <c r="AB1359" i="1" s="1"/>
  <c r="G1363" i="1"/>
  <c r="O1363" i="1" s="1"/>
  <c r="G1367" i="1"/>
  <c r="O1367" i="1" s="1"/>
  <c r="G1371" i="1"/>
  <c r="O1371" i="1" s="1"/>
  <c r="G1375" i="1"/>
  <c r="O1375" i="1" s="1"/>
  <c r="AA1375" i="1" s="1"/>
  <c r="AB1375" i="1" s="1"/>
  <c r="G1379" i="1"/>
  <c r="O1379" i="1" s="1"/>
  <c r="G1383" i="1"/>
  <c r="O1383" i="1" s="1"/>
  <c r="G1387" i="1"/>
  <c r="O1387" i="1" s="1"/>
  <c r="G1391" i="1"/>
  <c r="O1391" i="1" s="1"/>
  <c r="AA1391" i="1" s="1"/>
  <c r="AB1391" i="1" s="1"/>
  <c r="K1420" i="1"/>
  <c r="M1420" i="1" s="1"/>
  <c r="H1420" i="1"/>
  <c r="P1420" i="1" s="1"/>
  <c r="L1420" i="1"/>
  <c r="N1420" i="1" s="1"/>
  <c r="G1420" i="1"/>
  <c r="O1420" i="1" s="1"/>
  <c r="AA1420" i="1" s="1"/>
  <c r="AB1420" i="1" s="1"/>
  <c r="K1442" i="1"/>
  <c r="M1442" i="1" s="1"/>
  <c r="L1442" i="1"/>
  <c r="N1442" i="1" s="1"/>
  <c r="G1442" i="1"/>
  <c r="O1442" i="1" s="1"/>
  <c r="H1340" i="1"/>
  <c r="P1340" i="1" s="1"/>
  <c r="H1342" i="1"/>
  <c r="P1342" i="1" s="1"/>
  <c r="H1344" i="1"/>
  <c r="P1344" i="1" s="1"/>
  <c r="H1346" i="1"/>
  <c r="P1346" i="1" s="1"/>
  <c r="H1348" i="1"/>
  <c r="P1348" i="1" s="1"/>
  <c r="H1350" i="1"/>
  <c r="P1350" i="1" s="1"/>
  <c r="L1353" i="1"/>
  <c r="N1353" i="1" s="1"/>
  <c r="K1353" i="1"/>
  <c r="M1353" i="1" s="1"/>
  <c r="L1357" i="1"/>
  <c r="N1357" i="1" s="1"/>
  <c r="K1357" i="1"/>
  <c r="M1357" i="1" s="1"/>
  <c r="L1361" i="1"/>
  <c r="N1361" i="1" s="1"/>
  <c r="K1361" i="1"/>
  <c r="M1361" i="1" s="1"/>
  <c r="L1365" i="1"/>
  <c r="N1365" i="1" s="1"/>
  <c r="K1365" i="1"/>
  <c r="M1365" i="1" s="1"/>
  <c r="L1369" i="1"/>
  <c r="N1369" i="1" s="1"/>
  <c r="K1369" i="1"/>
  <c r="M1369" i="1" s="1"/>
  <c r="L1373" i="1"/>
  <c r="N1373" i="1" s="1"/>
  <c r="K1373" i="1"/>
  <c r="M1373" i="1" s="1"/>
  <c r="L1377" i="1"/>
  <c r="N1377" i="1" s="1"/>
  <c r="K1377" i="1"/>
  <c r="M1377" i="1" s="1"/>
  <c r="L1381" i="1"/>
  <c r="N1381" i="1" s="1"/>
  <c r="K1381" i="1"/>
  <c r="M1381" i="1" s="1"/>
  <c r="L1385" i="1"/>
  <c r="N1385" i="1" s="1"/>
  <c r="K1385" i="1"/>
  <c r="M1385" i="1" s="1"/>
  <c r="L1389" i="1"/>
  <c r="N1389" i="1" s="1"/>
  <c r="K1389" i="1"/>
  <c r="M1389" i="1" s="1"/>
  <c r="L1393" i="1"/>
  <c r="N1393" i="1" s="1"/>
  <c r="K1393" i="1"/>
  <c r="M1393" i="1" s="1"/>
  <c r="G1393" i="1"/>
  <c r="O1393" i="1" s="1"/>
  <c r="AA1393" i="1" s="1"/>
  <c r="AB1393" i="1" s="1"/>
  <c r="L1395" i="1"/>
  <c r="N1395" i="1" s="1"/>
  <c r="K1395" i="1"/>
  <c r="M1395" i="1" s="1"/>
  <c r="G1395" i="1"/>
  <c r="O1395" i="1" s="1"/>
  <c r="L1397" i="1"/>
  <c r="N1397" i="1" s="1"/>
  <c r="K1397" i="1"/>
  <c r="M1397" i="1" s="1"/>
  <c r="G1397" i="1"/>
  <c r="O1397" i="1" s="1"/>
  <c r="L1399" i="1"/>
  <c r="N1399" i="1" s="1"/>
  <c r="K1399" i="1"/>
  <c r="M1399" i="1" s="1"/>
  <c r="G1399" i="1"/>
  <c r="O1399" i="1" s="1"/>
  <c r="L1401" i="1"/>
  <c r="N1401" i="1" s="1"/>
  <c r="K1401" i="1"/>
  <c r="M1401" i="1" s="1"/>
  <c r="G1401" i="1"/>
  <c r="O1401" i="1" s="1"/>
  <c r="AA1401" i="1" s="1"/>
  <c r="AB1401" i="1" s="1"/>
  <c r="L1403" i="1"/>
  <c r="N1403" i="1" s="1"/>
  <c r="K1403" i="1"/>
  <c r="M1403" i="1" s="1"/>
  <c r="G1403" i="1"/>
  <c r="O1403" i="1" s="1"/>
  <c r="L1405" i="1"/>
  <c r="N1405" i="1" s="1"/>
  <c r="K1405" i="1"/>
  <c r="M1405" i="1" s="1"/>
  <c r="G1405" i="1"/>
  <c r="O1405" i="1" s="1"/>
  <c r="L1407" i="1"/>
  <c r="N1407" i="1" s="1"/>
  <c r="K1407" i="1"/>
  <c r="M1407" i="1" s="1"/>
  <c r="G1407" i="1"/>
  <c r="O1407" i="1" s="1"/>
  <c r="L1409" i="1"/>
  <c r="N1409" i="1" s="1"/>
  <c r="K1409" i="1"/>
  <c r="M1409" i="1" s="1"/>
  <c r="G1409" i="1"/>
  <c r="O1409" i="1" s="1"/>
  <c r="AA1409" i="1" s="1"/>
  <c r="AB1409" i="1" s="1"/>
  <c r="L1411" i="1"/>
  <c r="N1411" i="1" s="1"/>
  <c r="K1411" i="1"/>
  <c r="M1411" i="1" s="1"/>
  <c r="G1411" i="1"/>
  <c r="O1411" i="1" s="1"/>
  <c r="L1413" i="1"/>
  <c r="N1413" i="1" s="1"/>
  <c r="K1413" i="1"/>
  <c r="M1413" i="1" s="1"/>
  <c r="G1413" i="1"/>
  <c r="O1413" i="1" s="1"/>
  <c r="L1415" i="1"/>
  <c r="N1415" i="1" s="1"/>
  <c r="K1415" i="1"/>
  <c r="M1415" i="1" s="1"/>
  <c r="G1415" i="1"/>
  <c r="O1415" i="1" s="1"/>
  <c r="K1452" i="1"/>
  <c r="M1452" i="1" s="1"/>
  <c r="L1452" i="1"/>
  <c r="N1452" i="1" s="1"/>
  <c r="H1452" i="1"/>
  <c r="P1452" i="1" s="1"/>
  <c r="K1422" i="1"/>
  <c r="M1422" i="1" s="1"/>
  <c r="H1422" i="1"/>
  <c r="P1422" i="1" s="1"/>
  <c r="G1422" i="1"/>
  <c r="O1422" i="1" s="1"/>
  <c r="AA1422" i="1" s="1"/>
  <c r="AB1422" i="1" s="1"/>
  <c r="K1440" i="1"/>
  <c r="M1440" i="1" s="1"/>
  <c r="L1440" i="1"/>
  <c r="N1440" i="1" s="1"/>
  <c r="K1463" i="1"/>
  <c r="M1463" i="1" s="1"/>
  <c r="H1463" i="1"/>
  <c r="P1463" i="1" s="1"/>
  <c r="L1463" i="1"/>
  <c r="N1463" i="1" s="1"/>
  <c r="L1422" i="1"/>
  <c r="N1422" i="1" s="1"/>
  <c r="K1428" i="1"/>
  <c r="M1428" i="1" s="1"/>
  <c r="H1428" i="1"/>
  <c r="P1428" i="1" s="1"/>
  <c r="G1428" i="1"/>
  <c r="O1428" i="1" s="1"/>
  <c r="AA1428" i="1" s="1"/>
  <c r="AB1428" i="1" s="1"/>
  <c r="K1434" i="1"/>
  <c r="M1434" i="1" s="1"/>
  <c r="L1434" i="1"/>
  <c r="N1434" i="1" s="1"/>
  <c r="G1434" i="1"/>
  <c r="O1434" i="1" s="1"/>
  <c r="AA1434" i="1" s="1"/>
  <c r="AB1434" i="1" s="1"/>
  <c r="G1440" i="1"/>
  <c r="O1440" i="1" s="1"/>
  <c r="AA1440" i="1" s="1"/>
  <c r="AB1440" i="1" s="1"/>
  <c r="H1351" i="1"/>
  <c r="P1351" i="1" s="1"/>
  <c r="H1353" i="1"/>
  <c r="P1353" i="1" s="1"/>
  <c r="AA1353" i="1" s="1"/>
  <c r="AB1353" i="1" s="1"/>
  <c r="H1355" i="1"/>
  <c r="P1355" i="1" s="1"/>
  <c r="H1357" i="1"/>
  <c r="P1357" i="1" s="1"/>
  <c r="AA1357" i="1" s="1"/>
  <c r="AB1357" i="1" s="1"/>
  <c r="H1359" i="1"/>
  <c r="P1359" i="1" s="1"/>
  <c r="H1361" i="1"/>
  <c r="P1361" i="1" s="1"/>
  <c r="AA1361" i="1" s="1"/>
  <c r="AB1361" i="1" s="1"/>
  <c r="H1363" i="1"/>
  <c r="P1363" i="1" s="1"/>
  <c r="H1365" i="1"/>
  <c r="P1365" i="1" s="1"/>
  <c r="AA1365" i="1" s="1"/>
  <c r="AB1365" i="1" s="1"/>
  <c r="H1367" i="1"/>
  <c r="P1367" i="1" s="1"/>
  <c r="H1369" i="1"/>
  <c r="P1369" i="1" s="1"/>
  <c r="AA1369" i="1" s="1"/>
  <c r="AB1369" i="1" s="1"/>
  <c r="H1371" i="1"/>
  <c r="P1371" i="1" s="1"/>
  <c r="H1373" i="1"/>
  <c r="P1373" i="1" s="1"/>
  <c r="AA1373" i="1" s="1"/>
  <c r="AB1373" i="1" s="1"/>
  <c r="H1375" i="1"/>
  <c r="P1375" i="1" s="1"/>
  <c r="H1377" i="1"/>
  <c r="P1377" i="1" s="1"/>
  <c r="AA1377" i="1" s="1"/>
  <c r="AB1377" i="1" s="1"/>
  <c r="H1379" i="1"/>
  <c r="P1379" i="1" s="1"/>
  <c r="H1381" i="1"/>
  <c r="P1381" i="1" s="1"/>
  <c r="AA1381" i="1" s="1"/>
  <c r="AB1381" i="1" s="1"/>
  <c r="H1383" i="1"/>
  <c r="P1383" i="1" s="1"/>
  <c r="H1385" i="1"/>
  <c r="P1385" i="1" s="1"/>
  <c r="AA1385" i="1" s="1"/>
  <c r="AB1385" i="1" s="1"/>
  <c r="H1387" i="1"/>
  <c r="P1387" i="1" s="1"/>
  <c r="H1389" i="1"/>
  <c r="P1389" i="1" s="1"/>
  <c r="AA1389" i="1" s="1"/>
  <c r="AB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G1416" i="1"/>
  <c r="O1416" i="1" s="1"/>
  <c r="AA1416" i="1" s="1"/>
  <c r="AB1416" i="1" s="1"/>
  <c r="K1418" i="1"/>
  <c r="M1418" i="1" s="1"/>
  <c r="H1418" i="1"/>
  <c r="P1418" i="1" s="1"/>
  <c r="K1426" i="1"/>
  <c r="M1426" i="1" s="1"/>
  <c r="H1426" i="1"/>
  <c r="P1426" i="1" s="1"/>
  <c r="G1426" i="1"/>
  <c r="O1426" i="1" s="1"/>
  <c r="AA1426" i="1" s="1"/>
  <c r="AB1426" i="1" s="1"/>
  <c r="L1428" i="1"/>
  <c r="N1428" i="1" s="1"/>
  <c r="K1432" i="1"/>
  <c r="M1432" i="1" s="1"/>
  <c r="L1432" i="1"/>
  <c r="N1432" i="1" s="1"/>
  <c r="H1442" i="1"/>
  <c r="P1442" i="1" s="1"/>
  <c r="K1447" i="1"/>
  <c r="M1447" i="1" s="1"/>
  <c r="L1447" i="1"/>
  <c r="N1447" i="1" s="1"/>
  <c r="H1447" i="1"/>
  <c r="P1447" i="1" s="1"/>
  <c r="L1446" i="1"/>
  <c r="N1446" i="1" s="1"/>
  <c r="K1446" i="1"/>
  <c r="M1446" i="1" s="1"/>
  <c r="K1454" i="1"/>
  <c r="M1454" i="1" s="1"/>
  <c r="L1454" i="1"/>
  <c r="N1454" i="1" s="1"/>
  <c r="H1454" i="1"/>
  <c r="P1454" i="1" s="1"/>
  <c r="H1432" i="1"/>
  <c r="P1432" i="1" s="1"/>
  <c r="AA1432" i="1" s="1"/>
  <c r="AB1432" i="1" s="1"/>
  <c r="G1436" i="1"/>
  <c r="O1436" i="1" s="1"/>
  <c r="AA1436" i="1" s="1"/>
  <c r="AB1436" i="1" s="1"/>
  <c r="H1440" i="1"/>
  <c r="P1440" i="1" s="1"/>
  <c r="G1444" i="1"/>
  <c r="O1444" i="1" s="1"/>
  <c r="AA1444" i="1" s="1"/>
  <c r="AB1444" i="1" s="1"/>
  <c r="G1446" i="1"/>
  <c r="O1446" i="1" s="1"/>
  <c r="AA1446" i="1" s="1"/>
  <c r="AB1446" i="1" s="1"/>
  <c r="G1447" i="1"/>
  <c r="O1447" i="1" s="1"/>
  <c r="K1453" i="1"/>
  <c r="M1453" i="1" s="1"/>
  <c r="L1453" i="1"/>
  <c r="N1453" i="1" s="1"/>
  <c r="H1453" i="1"/>
  <c r="P1453" i="1" s="1"/>
  <c r="L1444" i="1"/>
  <c r="N1444" i="1" s="1"/>
  <c r="G1453" i="1"/>
  <c r="O1453" i="1" s="1"/>
  <c r="K1455" i="1"/>
  <c r="M1455" i="1" s="1"/>
  <c r="L1455" i="1"/>
  <c r="N1455" i="1" s="1"/>
  <c r="H1455" i="1"/>
  <c r="P1455" i="1" s="1"/>
  <c r="G1455" i="1"/>
  <c r="O1455" i="1" s="1"/>
  <c r="AA1455" i="1" s="1"/>
  <c r="AB1455" i="1" s="1"/>
  <c r="K1460" i="1"/>
  <c r="M1460" i="1" s="1"/>
  <c r="H1460" i="1"/>
  <c r="P1460" i="1" s="1"/>
  <c r="K1449" i="1"/>
  <c r="M1449" i="1" s="1"/>
  <c r="L1449" i="1"/>
  <c r="N1449" i="1" s="1"/>
  <c r="G1452" i="1"/>
  <c r="O1452" i="1" s="1"/>
  <c r="K1457" i="1"/>
  <c r="M1457" i="1" s="1"/>
  <c r="L1457" i="1"/>
  <c r="N1457" i="1" s="1"/>
  <c r="G1460" i="1"/>
  <c r="O1460" i="1" s="1"/>
  <c r="K1462" i="1"/>
  <c r="M1462" i="1" s="1"/>
  <c r="H1462" i="1"/>
  <c r="P1462" i="1" s="1"/>
  <c r="AA1462" i="1" s="1"/>
  <c r="AB1462" i="1" s="1"/>
  <c r="H1446" i="1"/>
  <c r="P1446" i="1" s="1"/>
  <c r="K1451" i="1"/>
  <c r="M1451" i="1" s="1"/>
  <c r="L1451" i="1"/>
  <c r="N1451" i="1" s="1"/>
  <c r="G1454" i="1"/>
  <c r="O1454" i="1" s="1"/>
  <c r="AA1454" i="1" s="1"/>
  <c r="AB1454" i="1" s="1"/>
  <c r="H1456" i="1"/>
  <c r="P1456" i="1" s="1"/>
  <c r="K1459" i="1"/>
  <c r="M1459" i="1" s="1"/>
  <c r="L1459" i="1"/>
  <c r="N1459" i="1" s="1"/>
  <c r="K1461" i="1"/>
  <c r="M1461" i="1" s="1"/>
  <c r="H1461" i="1"/>
  <c r="P1461" i="1" s="1"/>
  <c r="L1462" i="1"/>
  <c r="N1462" i="1" s="1"/>
  <c r="G1463" i="1"/>
  <c r="O1463" i="1" s="1"/>
  <c r="AA1463" i="1" s="1"/>
  <c r="AB1463" i="1" s="1"/>
  <c r="H1464" i="1"/>
  <c r="P1464" i="1" s="1"/>
  <c r="AA1464" i="1" s="1"/>
  <c r="AB1464" i="1" s="1"/>
  <c r="H1465" i="1"/>
  <c r="P1465" i="1" s="1"/>
  <c r="AA1465" i="1" s="1"/>
  <c r="AB1465" i="1" s="1"/>
  <c r="H1466" i="1"/>
  <c r="P1466" i="1" s="1"/>
  <c r="H1467" i="1"/>
  <c r="P1467" i="1" s="1"/>
  <c r="AA1467" i="1" s="1"/>
  <c r="AB1467" i="1" s="1"/>
  <c r="H1468" i="1"/>
  <c r="P1468" i="1" s="1"/>
  <c r="H1469" i="1"/>
  <c r="P1469" i="1" s="1"/>
  <c r="H1470" i="1"/>
  <c r="P1470" i="1" s="1"/>
  <c r="AA1470" i="1" s="1"/>
  <c r="AB1470" i="1" s="1"/>
  <c r="H1471" i="1"/>
  <c r="P1471" i="1" s="1"/>
  <c r="H1472" i="1"/>
  <c r="P1472" i="1" s="1"/>
  <c r="AA1472" i="1" s="1"/>
  <c r="AB1472" i="1" s="1"/>
  <c r="H1473" i="1"/>
  <c r="P1473" i="1" s="1"/>
  <c r="AA1473" i="1" s="1"/>
  <c r="AB1473" i="1" s="1"/>
  <c r="H1474" i="1"/>
  <c r="P1474" i="1" s="1"/>
  <c r="H1475" i="1"/>
  <c r="P1475" i="1" s="1"/>
  <c r="H1476" i="1"/>
  <c r="P1476" i="1" s="1"/>
  <c r="AA1476" i="1" s="1"/>
  <c r="AB1476" i="1" s="1"/>
  <c r="H1477" i="1"/>
  <c r="P1477" i="1" s="1"/>
  <c r="H1478" i="1"/>
  <c r="P1478" i="1" s="1"/>
  <c r="AA1478" i="1" s="1"/>
  <c r="AB1478" i="1" s="1"/>
  <c r="H1479" i="1"/>
  <c r="P1479" i="1" s="1"/>
  <c r="H1480" i="1"/>
  <c r="P1480" i="1" s="1"/>
  <c r="AA1480" i="1" s="1"/>
  <c r="AB1480" i="1" s="1"/>
  <c r="H1481" i="1"/>
  <c r="P1481" i="1" s="1"/>
  <c r="AA1481" i="1" s="1"/>
  <c r="AB1481" i="1" s="1"/>
  <c r="H1482" i="1"/>
  <c r="P1482" i="1" s="1"/>
  <c r="H1483" i="1"/>
  <c r="P1483" i="1" s="1"/>
  <c r="AA1483" i="1" s="1"/>
  <c r="AB1483" i="1" s="1"/>
  <c r="H1484" i="1"/>
  <c r="P1484" i="1" s="1"/>
  <c r="H1485" i="1"/>
  <c r="P1485" i="1" s="1"/>
  <c r="H1486" i="1"/>
  <c r="P1486" i="1" s="1"/>
  <c r="AA1486" i="1" s="1"/>
  <c r="AB1486" i="1" s="1"/>
  <c r="H1487" i="1"/>
  <c r="P1487" i="1" s="1"/>
  <c r="AA1487" i="1" s="1"/>
  <c r="AB1487" i="1" s="1"/>
  <c r="H1488" i="1"/>
  <c r="P1488" i="1" s="1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F1197" i="1"/>
  <c r="AE1197" i="1"/>
  <c r="AE1198" i="1"/>
  <c r="AF1198" i="1" s="1"/>
  <c r="AE1199" i="1"/>
  <c r="AF1199" i="1" s="1"/>
  <c r="AE1200" i="1"/>
  <c r="AF1200" i="1" s="1"/>
  <c r="AE1201" i="1"/>
  <c r="AF1201" i="1" s="1"/>
  <c r="AE1202" i="1"/>
  <c r="AF1202" i="1" s="1"/>
  <c r="AE1203" i="1"/>
  <c r="AF1203" i="1" s="1"/>
  <c r="AE1204" i="1"/>
  <c r="AF1204" i="1" s="1"/>
  <c r="AE1205" i="1"/>
  <c r="AF1205" i="1" s="1"/>
  <c r="AE1206" i="1"/>
  <c r="AF1206" i="1" s="1"/>
  <c r="AE1207" i="1"/>
  <c r="AF1207" i="1" s="1"/>
  <c r="AE1208" i="1"/>
  <c r="AF1208" i="1" s="1"/>
  <c r="AE1209" i="1"/>
  <c r="AF1209" i="1" s="1"/>
  <c r="AE1210" i="1"/>
  <c r="AF1210" i="1" s="1"/>
  <c r="AE1211" i="1"/>
  <c r="AF1211" i="1" s="1"/>
  <c r="AE1212" i="1"/>
  <c r="AF1212" i="1" s="1"/>
  <c r="AE1213" i="1"/>
  <c r="AF1213" i="1" s="1"/>
  <c r="AE1214" i="1"/>
  <c r="AF1214" i="1" s="1"/>
  <c r="AE1215" i="1"/>
  <c r="AF1215" i="1" s="1"/>
  <c r="AE1216" i="1"/>
  <c r="AF1216" i="1" s="1"/>
  <c r="AE1217" i="1"/>
  <c r="AF1217" i="1" s="1"/>
  <c r="AE1218" i="1"/>
  <c r="AF1218" i="1" s="1"/>
  <c r="AE1219" i="1"/>
  <c r="AF1219" i="1" s="1"/>
  <c r="AE1220" i="1"/>
  <c r="AF1220" i="1" s="1"/>
  <c r="AE1221" i="1"/>
  <c r="AF1221" i="1" s="1"/>
  <c r="AE1222" i="1"/>
  <c r="AF1222" i="1" s="1"/>
  <c r="AE1223" i="1"/>
  <c r="AF1223" i="1" s="1"/>
  <c r="AE1224" i="1"/>
  <c r="AF1224" i="1" s="1"/>
  <c r="AE1225" i="1"/>
  <c r="AF1225" i="1" s="1"/>
  <c r="AE1226" i="1"/>
  <c r="AF1226" i="1" s="1"/>
  <c r="AE1227" i="1"/>
  <c r="AF1227" i="1" s="1"/>
  <c r="AE1228" i="1"/>
  <c r="AF1228" i="1" s="1"/>
  <c r="AE1229" i="1"/>
  <c r="AF1229" i="1" s="1"/>
  <c r="AE1230" i="1"/>
  <c r="AF1230" i="1" s="1"/>
  <c r="AE1231" i="1"/>
  <c r="AF1231" i="1" s="1"/>
  <c r="AE1232" i="1"/>
  <c r="AF1232" i="1" s="1"/>
  <c r="AE1233" i="1"/>
  <c r="AF1233" i="1" s="1"/>
  <c r="AE1234" i="1"/>
  <c r="AF1234" i="1" s="1"/>
  <c r="AE1235" i="1"/>
  <c r="AF1235" i="1" s="1"/>
  <c r="AE1236" i="1"/>
  <c r="AF1236" i="1" s="1"/>
  <c r="AE1237" i="1"/>
  <c r="AF1237" i="1" s="1"/>
  <c r="AE1238" i="1"/>
  <c r="AF1238" i="1" s="1"/>
  <c r="AE1239" i="1"/>
  <c r="AF1239" i="1" s="1"/>
  <c r="AE1240" i="1"/>
  <c r="AF1240" i="1" s="1"/>
  <c r="AE1241" i="1"/>
  <c r="AF1241" i="1" s="1"/>
  <c r="AE1242" i="1"/>
  <c r="AF1242" i="1" s="1"/>
  <c r="AE1243" i="1"/>
  <c r="AF1243" i="1" s="1"/>
  <c r="AE1244" i="1"/>
  <c r="AF1244" i="1" s="1"/>
  <c r="AE1245" i="1"/>
  <c r="AF1245" i="1" s="1"/>
  <c r="AE1246" i="1"/>
  <c r="AF1246" i="1" s="1"/>
  <c r="AE1247" i="1"/>
  <c r="AF1247" i="1" s="1"/>
  <c r="AE1248" i="1"/>
  <c r="AF1248" i="1" s="1"/>
  <c r="AE1249" i="1"/>
  <c r="AF1249" i="1" s="1"/>
  <c r="AE1250" i="1"/>
  <c r="AF1250" i="1" s="1"/>
  <c r="AE1251" i="1"/>
  <c r="AF1251" i="1" s="1"/>
  <c r="AE1252" i="1"/>
  <c r="AF1252" i="1" s="1"/>
  <c r="AE1253" i="1"/>
  <c r="AF1253" i="1" s="1"/>
  <c r="AE1254" i="1"/>
  <c r="AF1254" i="1" s="1"/>
  <c r="AE1255" i="1"/>
  <c r="AF1255" i="1" s="1"/>
  <c r="AE1256" i="1"/>
  <c r="AF1256" i="1" s="1"/>
  <c r="AE1257" i="1"/>
  <c r="AF1257" i="1" s="1"/>
  <c r="AE1258" i="1"/>
  <c r="AF1258" i="1" s="1"/>
  <c r="AE1259" i="1"/>
  <c r="AF1259" i="1" s="1"/>
  <c r="AE1260" i="1"/>
  <c r="AF1260" i="1" s="1"/>
  <c r="AE1261" i="1"/>
  <c r="AF1261" i="1" s="1"/>
  <c r="AE1262" i="1"/>
  <c r="AF1262" i="1" s="1"/>
  <c r="AE1263" i="1"/>
  <c r="AF1263" i="1" s="1"/>
  <c r="AE1264" i="1"/>
  <c r="AF1264" i="1" s="1"/>
  <c r="AE1265" i="1"/>
  <c r="AF1265" i="1" s="1"/>
  <c r="AE1266" i="1"/>
  <c r="AF1266" i="1" s="1"/>
  <c r="AE1267" i="1"/>
  <c r="AF1267" i="1" s="1"/>
  <c r="AE1268" i="1"/>
  <c r="AF1268" i="1" s="1"/>
  <c r="AE1269" i="1"/>
  <c r="AF1269" i="1" s="1"/>
  <c r="AE1270" i="1"/>
  <c r="AF1270" i="1" s="1"/>
  <c r="AE1271" i="1"/>
  <c r="AF1271" i="1" s="1"/>
  <c r="AE1272" i="1"/>
  <c r="AF1272" i="1" s="1"/>
  <c r="AE1273" i="1"/>
  <c r="AF1273" i="1" s="1"/>
  <c r="AE1274" i="1"/>
  <c r="AF1274" i="1" s="1"/>
  <c r="AE1275" i="1"/>
  <c r="AF1275" i="1" s="1"/>
  <c r="AE1276" i="1"/>
  <c r="AF1276" i="1" s="1"/>
  <c r="AE1277" i="1"/>
  <c r="AF1277" i="1" s="1"/>
  <c r="AE1278" i="1"/>
  <c r="AF1278" i="1" s="1"/>
  <c r="AE1279" i="1"/>
  <c r="AF1279" i="1" s="1"/>
  <c r="AE1280" i="1"/>
  <c r="AF1280" i="1" s="1"/>
  <c r="AE1281" i="1"/>
  <c r="AF1281" i="1" s="1"/>
  <c r="AE1282" i="1"/>
  <c r="AF1282" i="1" s="1"/>
  <c r="AE1283" i="1"/>
  <c r="AF1283" i="1" s="1"/>
  <c r="AE1284" i="1"/>
  <c r="AF1284" i="1" s="1"/>
  <c r="AE1285" i="1"/>
  <c r="AF1285" i="1" s="1"/>
  <c r="AE1286" i="1"/>
  <c r="AF1286" i="1" s="1"/>
  <c r="AE1287" i="1"/>
  <c r="AF1287" i="1" s="1"/>
  <c r="AE1288" i="1"/>
  <c r="AF1288" i="1" s="1"/>
  <c r="AE1289" i="1"/>
  <c r="AF1289" i="1" s="1"/>
  <c r="AE1290" i="1"/>
  <c r="AF1290" i="1" s="1"/>
  <c r="AE1291" i="1"/>
  <c r="AF1291" i="1" s="1"/>
  <c r="AE1292" i="1"/>
  <c r="AF1292" i="1" s="1"/>
  <c r="AE1293" i="1"/>
  <c r="AF1293" i="1" s="1"/>
  <c r="AE1294" i="1"/>
  <c r="AF1294" i="1" s="1"/>
  <c r="AE1295" i="1"/>
  <c r="AF1295" i="1" s="1"/>
  <c r="AE1296" i="1"/>
  <c r="AF1296" i="1" s="1"/>
  <c r="AE1297" i="1"/>
  <c r="AF1297" i="1" s="1"/>
  <c r="AE1298" i="1"/>
  <c r="AF1298" i="1" s="1"/>
  <c r="AE1299" i="1"/>
  <c r="AF1299" i="1" s="1"/>
  <c r="AE1300" i="1"/>
  <c r="AF1300" i="1" s="1"/>
  <c r="AE1301" i="1"/>
  <c r="AF1301" i="1" s="1"/>
  <c r="AE1302" i="1"/>
  <c r="AF1302" i="1" s="1"/>
  <c r="AE1303" i="1"/>
  <c r="AF1303" i="1" s="1"/>
  <c r="AE1304" i="1"/>
  <c r="AF1304" i="1" s="1"/>
  <c r="AE1305" i="1"/>
  <c r="AF1305" i="1" s="1"/>
  <c r="AE1306" i="1"/>
  <c r="AF1306" i="1" s="1"/>
  <c r="AE1307" i="1"/>
  <c r="AF1307" i="1" s="1"/>
  <c r="AE1308" i="1"/>
  <c r="AF1308" i="1" s="1"/>
  <c r="AE1309" i="1"/>
  <c r="AF1309" i="1" s="1"/>
  <c r="AE1310" i="1"/>
  <c r="AF1310" i="1" s="1"/>
  <c r="AE1311" i="1"/>
  <c r="AF1311" i="1" s="1"/>
  <c r="AE1312" i="1"/>
  <c r="AF1312" i="1" s="1"/>
  <c r="AE1313" i="1"/>
  <c r="AF1313" i="1" s="1"/>
  <c r="AE1314" i="1"/>
  <c r="AF1314" i="1" s="1"/>
  <c r="AE1315" i="1"/>
  <c r="AF1315" i="1" s="1"/>
  <c r="AE1316" i="1"/>
  <c r="AF1316" i="1" s="1"/>
  <c r="AE1317" i="1"/>
  <c r="AF1317" i="1" s="1"/>
  <c r="AE1318" i="1"/>
  <c r="AF1318" i="1" s="1"/>
  <c r="AE1319" i="1"/>
  <c r="AF1319" i="1" s="1"/>
  <c r="AE1320" i="1"/>
  <c r="AF1320" i="1" s="1"/>
  <c r="AE1321" i="1"/>
  <c r="AF1321" i="1" s="1"/>
  <c r="AE1322" i="1"/>
  <c r="AF1322" i="1" s="1"/>
  <c r="AE1323" i="1"/>
  <c r="AF1323" i="1" s="1"/>
  <c r="AE1324" i="1"/>
  <c r="AF1324" i="1" s="1"/>
  <c r="AE1325" i="1"/>
  <c r="AF1325" i="1" s="1"/>
  <c r="AE1326" i="1"/>
  <c r="AF1326" i="1" s="1"/>
  <c r="AE1327" i="1"/>
  <c r="AF1327" i="1" s="1"/>
  <c r="AC1197" i="1"/>
  <c r="AD1197" i="1" s="1"/>
  <c r="AC1198" i="1"/>
  <c r="AD1198" i="1" s="1"/>
  <c r="AC1199" i="1"/>
  <c r="AD1199" i="1" s="1"/>
  <c r="AC1200" i="1"/>
  <c r="AD1200" i="1" s="1"/>
  <c r="AC1201" i="1"/>
  <c r="AD1201" i="1" s="1"/>
  <c r="AC1202" i="1"/>
  <c r="AD1202" i="1" s="1"/>
  <c r="AC1203" i="1"/>
  <c r="AD1203" i="1" s="1"/>
  <c r="AC1204" i="1"/>
  <c r="AD1204" i="1" s="1"/>
  <c r="AC1205" i="1"/>
  <c r="AD1205" i="1" s="1"/>
  <c r="AC1206" i="1"/>
  <c r="AD1206" i="1" s="1"/>
  <c r="AC1207" i="1"/>
  <c r="AD1207" i="1" s="1"/>
  <c r="AC1208" i="1"/>
  <c r="AD1208" i="1" s="1"/>
  <c r="AC1209" i="1"/>
  <c r="AD1209" i="1" s="1"/>
  <c r="AC1210" i="1"/>
  <c r="AD1210" i="1" s="1"/>
  <c r="AC1211" i="1"/>
  <c r="AD1211" i="1" s="1"/>
  <c r="AC1212" i="1"/>
  <c r="AD1212" i="1" s="1"/>
  <c r="AC1213" i="1"/>
  <c r="AD1213" i="1" s="1"/>
  <c r="AC1214" i="1"/>
  <c r="AD1214" i="1" s="1"/>
  <c r="AC1215" i="1"/>
  <c r="AD1215" i="1" s="1"/>
  <c r="AC1216" i="1"/>
  <c r="AD1216" i="1" s="1"/>
  <c r="AC1217" i="1"/>
  <c r="AD1217" i="1" s="1"/>
  <c r="AC1218" i="1"/>
  <c r="AD1218" i="1" s="1"/>
  <c r="AC1219" i="1"/>
  <c r="AD1219" i="1" s="1"/>
  <c r="AC1220" i="1"/>
  <c r="AD1220" i="1" s="1"/>
  <c r="AC1221" i="1"/>
  <c r="AD1221" i="1" s="1"/>
  <c r="AC1222" i="1"/>
  <c r="AD1222" i="1" s="1"/>
  <c r="AC1223" i="1"/>
  <c r="AD1223" i="1" s="1"/>
  <c r="AC1224" i="1"/>
  <c r="AD1224" i="1" s="1"/>
  <c r="AC1225" i="1"/>
  <c r="AD1225" i="1" s="1"/>
  <c r="AC1226" i="1"/>
  <c r="AD1226" i="1" s="1"/>
  <c r="AC1227" i="1"/>
  <c r="AD1227" i="1" s="1"/>
  <c r="AC1228" i="1"/>
  <c r="AD1228" i="1" s="1"/>
  <c r="AC1229" i="1"/>
  <c r="AD1229" i="1" s="1"/>
  <c r="AC1230" i="1"/>
  <c r="AD1230" i="1" s="1"/>
  <c r="AC1231" i="1"/>
  <c r="AD1231" i="1" s="1"/>
  <c r="AC1232" i="1"/>
  <c r="AD1232" i="1" s="1"/>
  <c r="AC1233" i="1"/>
  <c r="AD1233" i="1" s="1"/>
  <c r="AC1234" i="1"/>
  <c r="AD1234" i="1" s="1"/>
  <c r="AC1235" i="1"/>
  <c r="AD1235" i="1" s="1"/>
  <c r="AC1236" i="1"/>
  <c r="AD1236" i="1" s="1"/>
  <c r="AC1237" i="1"/>
  <c r="AD1237" i="1" s="1"/>
  <c r="AC1238" i="1"/>
  <c r="AD1238" i="1" s="1"/>
  <c r="AC1239" i="1"/>
  <c r="AD1239" i="1" s="1"/>
  <c r="AC1240" i="1"/>
  <c r="AD1240" i="1" s="1"/>
  <c r="AC1241" i="1"/>
  <c r="AD1241" i="1" s="1"/>
  <c r="AC1242" i="1"/>
  <c r="AD1242" i="1" s="1"/>
  <c r="AC1243" i="1"/>
  <c r="AD1243" i="1" s="1"/>
  <c r="AC1244" i="1"/>
  <c r="AD1244" i="1" s="1"/>
  <c r="AC1245" i="1"/>
  <c r="AD1245" i="1" s="1"/>
  <c r="AC1246" i="1"/>
  <c r="AD1246" i="1" s="1"/>
  <c r="AC1247" i="1"/>
  <c r="AD1247" i="1" s="1"/>
  <c r="AC1248" i="1"/>
  <c r="AD1248" i="1" s="1"/>
  <c r="AC1249" i="1"/>
  <c r="AD1249" i="1" s="1"/>
  <c r="AC1250" i="1"/>
  <c r="AD1250" i="1" s="1"/>
  <c r="AC1251" i="1"/>
  <c r="AD1251" i="1" s="1"/>
  <c r="AC1252" i="1"/>
  <c r="AD1252" i="1" s="1"/>
  <c r="AC1253" i="1"/>
  <c r="AD1253" i="1" s="1"/>
  <c r="AC1254" i="1"/>
  <c r="AD1254" i="1" s="1"/>
  <c r="AC1255" i="1"/>
  <c r="AD1255" i="1" s="1"/>
  <c r="AC1256" i="1"/>
  <c r="AD1256" i="1" s="1"/>
  <c r="AC1257" i="1"/>
  <c r="AD1257" i="1" s="1"/>
  <c r="AC1258" i="1"/>
  <c r="AD1258" i="1" s="1"/>
  <c r="AC1259" i="1"/>
  <c r="AD1259" i="1" s="1"/>
  <c r="AC1260" i="1"/>
  <c r="AD1260" i="1" s="1"/>
  <c r="AC1261" i="1"/>
  <c r="AD1261" i="1" s="1"/>
  <c r="AC1262" i="1"/>
  <c r="AD1262" i="1" s="1"/>
  <c r="AC1263" i="1"/>
  <c r="AD1263" i="1" s="1"/>
  <c r="AC1264" i="1"/>
  <c r="AD1264" i="1" s="1"/>
  <c r="AC1265" i="1"/>
  <c r="AD1265" i="1" s="1"/>
  <c r="AC1266" i="1"/>
  <c r="AD1266" i="1" s="1"/>
  <c r="AC1267" i="1"/>
  <c r="AD1267" i="1" s="1"/>
  <c r="AC1268" i="1"/>
  <c r="AD1268" i="1" s="1"/>
  <c r="AC1269" i="1"/>
  <c r="AD1269" i="1" s="1"/>
  <c r="AC1270" i="1"/>
  <c r="AD1270" i="1" s="1"/>
  <c r="AC1271" i="1"/>
  <c r="AD1271" i="1" s="1"/>
  <c r="AC1272" i="1"/>
  <c r="AD1272" i="1" s="1"/>
  <c r="AC1273" i="1"/>
  <c r="AD1273" i="1" s="1"/>
  <c r="AC1274" i="1"/>
  <c r="AD1274" i="1" s="1"/>
  <c r="AC1275" i="1"/>
  <c r="AD1275" i="1" s="1"/>
  <c r="AC1276" i="1"/>
  <c r="AD1276" i="1" s="1"/>
  <c r="AC1277" i="1"/>
  <c r="AD1277" i="1" s="1"/>
  <c r="AC1278" i="1"/>
  <c r="AD1278" i="1" s="1"/>
  <c r="AC1279" i="1"/>
  <c r="AD1279" i="1" s="1"/>
  <c r="AC1280" i="1"/>
  <c r="AD1280" i="1" s="1"/>
  <c r="AC1281" i="1"/>
  <c r="AD1281" i="1" s="1"/>
  <c r="AC1282" i="1"/>
  <c r="AD1282" i="1" s="1"/>
  <c r="AC1283" i="1"/>
  <c r="AD1283" i="1" s="1"/>
  <c r="AC1284" i="1"/>
  <c r="AD1284" i="1" s="1"/>
  <c r="AC1285" i="1"/>
  <c r="AD1285" i="1" s="1"/>
  <c r="AC1286" i="1"/>
  <c r="AD1286" i="1" s="1"/>
  <c r="AC1287" i="1"/>
  <c r="AD1287" i="1" s="1"/>
  <c r="AC1288" i="1"/>
  <c r="AD1288" i="1" s="1"/>
  <c r="AC1289" i="1"/>
  <c r="AD1289" i="1" s="1"/>
  <c r="AC1290" i="1"/>
  <c r="AD1290" i="1" s="1"/>
  <c r="AC1291" i="1"/>
  <c r="AD1291" i="1" s="1"/>
  <c r="AC1292" i="1"/>
  <c r="AD1292" i="1" s="1"/>
  <c r="AC1293" i="1"/>
  <c r="AD1293" i="1" s="1"/>
  <c r="AC1294" i="1"/>
  <c r="AD1294" i="1" s="1"/>
  <c r="AC1295" i="1"/>
  <c r="AD1295" i="1" s="1"/>
  <c r="AC1296" i="1"/>
  <c r="AD1296" i="1" s="1"/>
  <c r="AC1297" i="1"/>
  <c r="AD1297" i="1" s="1"/>
  <c r="AC1298" i="1"/>
  <c r="AD1298" i="1" s="1"/>
  <c r="AC1299" i="1"/>
  <c r="AD1299" i="1" s="1"/>
  <c r="AC1300" i="1"/>
  <c r="AD1300" i="1" s="1"/>
  <c r="AC1301" i="1"/>
  <c r="AD1301" i="1" s="1"/>
  <c r="AC1302" i="1"/>
  <c r="AD1302" i="1" s="1"/>
  <c r="AC1303" i="1"/>
  <c r="AD1303" i="1" s="1"/>
  <c r="AC1304" i="1"/>
  <c r="AD1304" i="1" s="1"/>
  <c r="AC1305" i="1"/>
  <c r="AD1305" i="1" s="1"/>
  <c r="AC1306" i="1"/>
  <c r="AD1306" i="1" s="1"/>
  <c r="AC1307" i="1"/>
  <c r="AD1307" i="1" s="1"/>
  <c r="AC1308" i="1"/>
  <c r="AD1308" i="1" s="1"/>
  <c r="AC1309" i="1"/>
  <c r="AD1309" i="1" s="1"/>
  <c r="AC1310" i="1"/>
  <c r="AD1310" i="1" s="1"/>
  <c r="AC1311" i="1"/>
  <c r="AD1311" i="1" s="1"/>
  <c r="AC1312" i="1"/>
  <c r="AD1312" i="1" s="1"/>
  <c r="AC1313" i="1"/>
  <c r="AD1313" i="1" s="1"/>
  <c r="AC1314" i="1"/>
  <c r="AD1314" i="1" s="1"/>
  <c r="AC1315" i="1"/>
  <c r="AD1315" i="1" s="1"/>
  <c r="AC1316" i="1"/>
  <c r="AD1316" i="1" s="1"/>
  <c r="AC1317" i="1"/>
  <c r="AD1317" i="1" s="1"/>
  <c r="AC1318" i="1"/>
  <c r="AD1318" i="1" s="1"/>
  <c r="AC1319" i="1"/>
  <c r="AD1319" i="1" s="1"/>
  <c r="AC1320" i="1"/>
  <c r="AD1320" i="1" s="1"/>
  <c r="AC1321" i="1"/>
  <c r="AD1321" i="1" s="1"/>
  <c r="AC1322" i="1"/>
  <c r="AD1322" i="1" s="1"/>
  <c r="AC1323" i="1"/>
  <c r="AD1323" i="1" s="1"/>
  <c r="AC1324" i="1"/>
  <c r="AD1324" i="1" s="1"/>
  <c r="AC1325" i="1"/>
  <c r="AD1325" i="1" s="1"/>
  <c r="AC1326" i="1"/>
  <c r="AD1326" i="1" s="1"/>
  <c r="AC1327" i="1"/>
  <c r="AD1327" i="1" s="1"/>
  <c r="AA1197" i="1"/>
  <c r="AB1197" i="1" s="1"/>
  <c r="AA1198" i="1"/>
  <c r="AB1198" i="1" s="1"/>
  <c r="AA1199" i="1"/>
  <c r="AB1199" i="1" s="1"/>
  <c r="AA1200" i="1"/>
  <c r="AB1200" i="1" s="1"/>
  <c r="AA1201" i="1"/>
  <c r="AB1201" i="1" s="1"/>
  <c r="AA1202" i="1"/>
  <c r="AB1202" i="1" s="1"/>
  <c r="AA1203" i="1"/>
  <c r="AB1203" i="1" s="1"/>
  <c r="AA1204" i="1"/>
  <c r="AB1204" i="1" s="1"/>
  <c r="AA1205" i="1"/>
  <c r="AB1205" i="1" s="1"/>
  <c r="AA1206" i="1"/>
  <c r="AB1206" i="1" s="1"/>
  <c r="AA1207" i="1"/>
  <c r="AB1207" i="1" s="1"/>
  <c r="AA1208" i="1"/>
  <c r="AB1208" i="1" s="1"/>
  <c r="AA1209" i="1"/>
  <c r="AB1209" i="1" s="1"/>
  <c r="AA1210" i="1"/>
  <c r="AB1210" i="1" s="1"/>
  <c r="AA1211" i="1"/>
  <c r="AB1211" i="1" s="1"/>
  <c r="AA1212" i="1"/>
  <c r="AB1212" i="1" s="1"/>
  <c r="AA1213" i="1"/>
  <c r="AB1213" i="1" s="1"/>
  <c r="AA1214" i="1"/>
  <c r="AB1214" i="1" s="1"/>
  <c r="AA1215" i="1"/>
  <c r="AB1215" i="1" s="1"/>
  <c r="AA1216" i="1"/>
  <c r="AB1216" i="1" s="1"/>
  <c r="AA1217" i="1"/>
  <c r="AB1217" i="1" s="1"/>
  <c r="AA1218" i="1"/>
  <c r="AB1218" i="1" s="1"/>
  <c r="AA1219" i="1"/>
  <c r="AB1219" i="1" s="1"/>
  <c r="AA1220" i="1"/>
  <c r="AB1220" i="1" s="1"/>
  <c r="AA1221" i="1"/>
  <c r="AB1221" i="1" s="1"/>
  <c r="AA1222" i="1"/>
  <c r="AB1222" i="1" s="1"/>
  <c r="AA1223" i="1"/>
  <c r="AB1223" i="1" s="1"/>
  <c r="AA1224" i="1"/>
  <c r="AB1224" i="1" s="1"/>
  <c r="AA1225" i="1"/>
  <c r="AB1225" i="1" s="1"/>
  <c r="AA1226" i="1"/>
  <c r="AB1226" i="1" s="1"/>
  <c r="AA1227" i="1"/>
  <c r="AB1227" i="1" s="1"/>
  <c r="AA1228" i="1"/>
  <c r="AB1228" i="1" s="1"/>
  <c r="AA1229" i="1"/>
  <c r="AB1229" i="1" s="1"/>
  <c r="AA1230" i="1"/>
  <c r="AB1230" i="1" s="1"/>
  <c r="AA1231" i="1"/>
  <c r="AB1231" i="1" s="1"/>
  <c r="AA1232" i="1"/>
  <c r="AB1232" i="1" s="1"/>
  <c r="AA1233" i="1"/>
  <c r="AB1233" i="1" s="1"/>
  <c r="AA1234" i="1"/>
  <c r="AB1234" i="1" s="1"/>
  <c r="AA1235" i="1"/>
  <c r="AB1235" i="1" s="1"/>
  <c r="AA1236" i="1"/>
  <c r="AB1236" i="1" s="1"/>
  <c r="AA1237" i="1"/>
  <c r="AB1237" i="1" s="1"/>
  <c r="AA1238" i="1"/>
  <c r="AB1238" i="1" s="1"/>
  <c r="AA1239" i="1"/>
  <c r="AB1239" i="1" s="1"/>
  <c r="AA1240" i="1"/>
  <c r="AB1240" i="1" s="1"/>
  <c r="AA1241" i="1"/>
  <c r="AB1241" i="1" s="1"/>
  <c r="AA1242" i="1"/>
  <c r="AB1242" i="1" s="1"/>
  <c r="AA1243" i="1"/>
  <c r="AB1243" i="1" s="1"/>
  <c r="AA1244" i="1"/>
  <c r="AB1244" i="1" s="1"/>
  <c r="AA1245" i="1"/>
  <c r="AB1245" i="1" s="1"/>
  <c r="AA1246" i="1"/>
  <c r="AB1246" i="1" s="1"/>
  <c r="AA1247" i="1"/>
  <c r="AB1247" i="1" s="1"/>
  <c r="AA1248" i="1"/>
  <c r="AB1248" i="1" s="1"/>
  <c r="AA1249" i="1"/>
  <c r="AB1249" i="1" s="1"/>
  <c r="AA1250" i="1"/>
  <c r="AB1250" i="1" s="1"/>
  <c r="AA1251" i="1"/>
  <c r="AB1251" i="1" s="1"/>
  <c r="AA1252" i="1"/>
  <c r="AB1252" i="1" s="1"/>
  <c r="AA1253" i="1"/>
  <c r="AB1253" i="1" s="1"/>
  <c r="AA1254" i="1"/>
  <c r="AB1254" i="1" s="1"/>
  <c r="AA1255" i="1"/>
  <c r="AB1255" i="1" s="1"/>
  <c r="AA1256" i="1"/>
  <c r="AB1256" i="1" s="1"/>
  <c r="AA1257" i="1"/>
  <c r="AB1257" i="1" s="1"/>
  <c r="AA1258" i="1"/>
  <c r="AB1258" i="1" s="1"/>
  <c r="AA1259" i="1"/>
  <c r="AB1259" i="1" s="1"/>
  <c r="AA1260" i="1"/>
  <c r="AB1260" i="1" s="1"/>
  <c r="AA1261" i="1"/>
  <c r="AB1261" i="1" s="1"/>
  <c r="AA1262" i="1"/>
  <c r="AB1262" i="1" s="1"/>
  <c r="AA1263" i="1"/>
  <c r="AB1263" i="1" s="1"/>
  <c r="AA1264" i="1"/>
  <c r="AB1264" i="1" s="1"/>
  <c r="AA1265" i="1"/>
  <c r="AB1265" i="1" s="1"/>
  <c r="AA1266" i="1"/>
  <c r="AB1266" i="1" s="1"/>
  <c r="AA1267" i="1"/>
  <c r="AB1267" i="1" s="1"/>
  <c r="AA1268" i="1"/>
  <c r="AB1268" i="1" s="1"/>
  <c r="AA1269" i="1"/>
  <c r="AB1269" i="1" s="1"/>
  <c r="AA1270" i="1"/>
  <c r="AB1270" i="1" s="1"/>
  <c r="AA1271" i="1"/>
  <c r="AB1271" i="1" s="1"/>
  <c r="AA1272" i="1"/>
  <c r="AB1272" i="1" s="1"/>
  <c r="AA1273" i="1"/>
  <c r="AB1273" i="1" s="1"/>
  <c r="AA1274" i="1"/>
  <c r="AB1274" i="1" s="1"/>
  <c r="AA1275" i="1"/>
  <c r="AB1275" i="1" s="1"/>
  <c r="AA1276" i="1"/>
  <c r="AB1276" i="1" s="1"/>
  <c r="AA1277" i="1"/>
  <c r="AB1277" i="1" s="1"/>
  <c r="AA1278" i="1"/>
  <c r="AB1278" i="1" s="1"/>
  <c r="AA1279" i="1"/>
  <c r="AB1279" i="1" s="1"/>
  <c r="AA1280" i="1"/>
  <c r="AB1280" i="1" s="1"/>
  <c r="AA1281" i="1"/>
  <c r="AB1281" i="1" s="1"/>
  <c r="AA1282" i="1"/>
  <c r="AB1282" i="1" s="1"/>
  <c r="AA1283" i="1"/>
  <c r="AB1283" i="1" s="1"/>
  <c r="AA1284" i="1"/>
  <c r="AB1284" i="1" s="1"/>
  <c r="AA1285" i="1"/>
  <c r="AB1285" i="1" s="1"/>
  <c r="AA1286" i="1"/>
  <c r="AB1286" i="1" s="1"/>
  <c r="AA1287" i="1"/>
  <c r="AB1287" i="1" s="1"/>
  <c r="AA1288" i="1"/>
  <c r="AB1288" i="1" s="1"/>
  <c r="AA1289" i="1"/>
  <c r="AB1289" i="1" s="1"/>
  <c r="AA1290" i="1"/>
  <c r="AB1290" i="1" s="1"/>
  <c r="AA1291" i="1"/>
  <c r="AB1291" i="1" s="1"/>
  <c r="AA1292" i="1"/>
  <c r="AB1292" i="1" s="1"/>
  <c r="AA1293" i="1"/>
  <c r="AB1293" i="1" s="1"/>
  <c r="AA1294" i="1"/>
  <c r="AB1294" i="1" s="1"/>
  <c r="AA1295" i="1"/>
  <c r="AB1295" i="1" s="1"/>
  <c r="AA1296" i="1"/>
  <c r="AB1296" i="1" s="1"/>
  <c r="AA1297" i="1"/>
  <c r="AB1297" i="1" s="1"/>
  <c r="AA1298" i="1"/>
  <c r="AB1298" i="1" s="1"/>
  <c r="AA1299" i="1"/>
  <c r="AB1299" i="1" s="1"/>
  <c r="AA1300" i="1"/>
  <c r="AB1300" i="1" s="1"/>
  <c r="AA1301" i="1"/>
  <c r="AB1301" i="1" s="1"/>
  <c r="AA1302" i="1"/>
  <c r="AB1302" i="1" s="1"/>
  <c r="AA1303" i="1"/>
  <c r="AB1303" i="1" s="1"/>
  <c r="AA1304" i="1"/>
  <c r="AB1304" i="1" s="1"/>
  <c r="AA1305" i="1"/>
  <c r="AB1305" i="1" s="1"/>
  <c r="AA1306" i="1"/>
  <c r="AB1306" i="1" s="1"/>
  <c r="AA1307" i="1"/>
  <c r="AB1307" i="1" s="1"/>
  <c r="AA1308" i="1"/>
  <c r="AB1308" i="1" s="1"/>
  <c r="AA1309" i="1"/>
  <c r="AB1309" i="1" s="1"/>
  <c r="AA1310" i="1"/>
  <c r="AB1310" i="1" s="1"/>
  <c r="AA1311" i="1"/>
  <c r="AB1311" i="1" s="1"/>
  <c r="AA1312" i="1"/>
  <c r="AB1312" i="1" s="1"/>
  <c r="AA1313" i="1"/>
  <c r="AB1313" i="1" s="1"/>
  <c r="AA1314" i="1"/>
  <c r="AB1314" i="1" s="1"/>
  <c r="AA1315" i="1"/>
  <c r="AB1315" i="1" s="1"/>
  <c r="AA1316" i="1"/>
  <c r="AB1316" i="1" s="1"/>
  <c r="AA1317" i="1"/>
  <c r="AB1317" i="1" s="1"/>
  <c r="AA1318" i="1"/>
  <c r="AB1318" i="1" s="1"/>
  <c r="AA1319" i="1"/>
  <c r="AB1319" i="1" s="1"/>
  <c r="AA1320" i="1"/>
  <c r="AB1320" i="1" s="1"/>
  <c r="AA1321" i="1"/>
  <c r="AB1321" i="1" s="1"/>
  <c r="AA1322" i="1"/>
  <c r="AB1322" i="1" s="1"/>
  <c r="AA1323" i="1"/>
  <c r="AB1323" i="1" s="1"/>
  <c r="AA1324" i="1"/>
  <c r="AB1324" i="1" s="1"/>
  <c r="AA1325" i="1"/>
  <c r="AB1325" i="1" s="1"/>
  <c r="AA1326" i="1"/>
  <c r="AB1326" i="1" s="1"/>
  <c r="AA1327" i="1"/>
  <c r="AB1327" i="1" s="1"/>
  <c r="AA1479" i="1" l="1"/>
  <c r="AB1479" i="1" s="1"/>
  <c r="AA1471" i="1"/>
  <c r="AB1471" i="1" s="1"/>
  <c r="AA1468" i="1"/>
  <c r="AB1468" i="1" s="1"/>
  <c r="AA1484" i="1"/>
  <c r="AB1484" i="1" s="1"/>
  <c r="AA1437" i="1"/>
  <c r="AB1437" i="1" s="1"/>
  <c r="AA1418" i="1"/>
  <c r="AB1418" i="1" s="1"/>
  <c r="AA1452" i="1"/>
  <c r="AB1452" i="1" s="1"/>
  <c r="AA1411" i="1"/>
  <c r="AB1411" i="1" s="1"/>
  <c r="AA1403" i="1"/>
  <c r="AB1403" i="1" s="1"/>
  <c r="AA1395" i="1"/>
  <c r="AB1395" i="1" s="1"/>
  <c r="AA1442" i="1"/>
  <c r="AB1442" i="1" s="1"/>
  <c r="AA1387" i="1"/>
  <c r="AB1387" i="1" s="1"/>
  <c r="AA1371" i="1"/>
  <c r="AB1371" i="1" s="1"/>
  <c r="AA1355" i="1"/>
  <c r="AB1355" i="1" s="1"/>
  <c r="AA1340" i="1"/>
  <c r="AB1340" i="1" s="1"/>
  <c r="AA1438" i="1"/>
  <c r="AB1438" i="1" s="1"/>
  <c r="AA1431" i="1"/>
  <c r="AB1431" i="1" s="1"/>
  <c r="AA1460" i="1"/>
  <c r="AB1460" i="1" s="1"/>
  <c r="AA1453" i="1"/>
  <c r="AB1453" i="1" s="1"/>
  <c r="AA1413" i="1"/>
  <c r="AB1413" i="1" s="1"/>
  <c r="AA1405" i="1"/>
  <c r="AB1405" i="1" s="1"/>
  <c r="AA1397" i="1"/>
  <c r="AB1397" i="1" s="1"/>
  <c r="AA1383" i="1"/>
  <c r="AB1383" i="1" s="1"/>
  <c r="AA1367" i="1"/>
  <c r="AB1367" i="1" s="1"/>
  <c r="AA1351" i="1"/>
  <c r="AB1351" i="1" s="1"/>
  <c r="AA1348" i="1"/>
  <c r="AB1348" i="1" s="1"/>
  <c r="AA1482" i="1"/>
  <c r="AB1482" i="1" s="1"/>
  <c r="AA1469" i="1"/>
  <c r="AB1469" i="1" s="1"/>
  <c r="AA1456" i="1"/>
  <c r="AB1456" i="1" s="1"/>
  <c r="AA1445" i="1"/>
  <c r="AB1445" i="1" s="1"/>
  <c r="AA1447" i="1"/>
  <c r="AB1447" i="1" s="1"/>
  <c r="AA1415" i="1"/>
  <c r="AB1415" i="1" s="1"/>
  <c r="AA1407" i="1"/>
  <c r="AB1407" i="1" s="1"/>
  <c r="AA1399" i="1"/>
  <c r="AB1399" i="1" s="1"/>
  <c r="AA1379" i="1"/>
  <c r="AB1379" i="1" s="1"/>
  <c r="AA1363" i="1"/>
  <c r="AB1363" i="1" s="1"/>
  <c r="AA1350" i="1"/>
  <c r="AB1350" i="1" s="1"/>
  <c r="AA1424" i="1"/>
  <c r="AB1424" i="1" s="1"/>
  <c r="AA1346" i="1"/>
  <c r="AB1346" i="1" s="1"/>
  <c r="AA1475" i="1"/>
  <c r="AB1475" i="1" s="1"/>
  <c r="AA1488" i="1"/>
  <c r="AB1488" i="1" s="1"/>
  <c r="AA1339" i="1"/>
  <c r="AB1339" i="1" s="1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H1196" i="2"/>
  <c r="Q1196" i="2" s="1"/>
  <c r="T1196" i="2" s="1"/>
  <c r="F1196" i="2"/>
  <c r="E1196" i="2"/>
  <c r="D1196" i="2"/>
  <c r="H1195" i="2"/>
  <c r="F1195" i="2"/>
  <c r="E1195" i="2"/>
  <c r="D1195" i="2"/>
  <c r="H1194" i="2"/>
  <c r="Q1194" i="2" s="1"/>
  <c r="T1194" i="2" s="1"/>
  <c r="F1194" i="2"/>
  <c r="E1194" i="2"/>
  <c r="J1194" i="2" s="1"/>
  <c r="V1194" i="2" s="1"/>
  <c r="D1194" i="2"/>
  <c r="H1193" i="2"/>
  <c r="F1193" i="2"/>
  <c r="E1193" i="2"/>
  <c r="D1193" i="2"/>
  <c r="H1192" i="2"/>
  <c r="Q1192" i="2" s="1"/>
  <c r="T1192" i="2" s="1"/>
  <c r="F1192" i="2"/>
  <c r="E1192" i="2"/>
  <c r="D1192" i="2"/>
  <c r="H1191" i="2"/>
  <c r="F1191" i="2"/>
  <c r="E1191" i="2"/>
  <c r="D1191" i="2"/>
  <c r="T1190" i="2"/>
  <c r="H1190" i="2"/>
  <c r="Q1190" i="2" s="1"/>
  <c r="F1190" i="2"/>
  <c r="E1190" i="2"/>
  <c r="J1190" i="2" s="1"/>
  <c r="V1190" i="2" s="1"/>
  <c r="D1190" i="2"/>
  <c r="H1189" i="2"/>
  <c r="F1189" i="2"/>
  <c r="E1189" i="2"/>
  <c r="D1189" i="2"/>
  <c r="H1188" i="2"/>
  <c r="Q1188" i="2" s="1"/>
  <c r="T1188" i="2" s="1"/>
  <c r="F1188" i="2"/>
  <c r="E1188" i="2"/>
  <c r="D1188" i="2"/>
  <c r="H1187" i="2"/>
  <c r="F1187" i="2"/>
  <c r="E1187" i="2"/>
  <c r="D1187" i="2"/>
  <c r="T1186" i="2"/>
  <c r="H1186" i="2"/>
  <c r="Q1186" i="2" s="1"/>
  <c r="F1186" i="2"/>
  <c r="E1186" i="2"/>
  <c r="J1186" i="2" s="1"/>
  <c r="V1186" i="2" s="1"/>
  <c r="D1186" i="2"/>
  <c r="H1185" i="2"/>
  <c r="F1185" i="2"/>
  <c r="E1185" i="2"/>
  <c r="D1185" i="2"/>
  <c r="H1184" i="2"/>
  <c r="Q1184" i="2" s="1"/>
  <c r="T1184" i="2" s="1"/>
  <c r="F1184" i="2"/>
  <c r="E1184" i="2"/>
  <c r="D1184" i="2"/>
  <c r="H1183" i="2"/>
  <c r="F1183" i="2"/>
  <c r="E1183" i="2"/>
  <c r="D1183" i="2"/>
  <c r="H1182" i="2"/>
  <c r="P1182" i="2" s="1"/>
  <c r="S1182" i="2" s="1"/>
  <c r="F1182" i="2"/>
  <c r="E1182" i="2"/>
  <c r="D1182" i="2"/>
  <c r="H1181" i="2"/>
  <c r="P1181" i="2" s="1"/>
  <c r="S1181" i="2" s="1"/>
  <c r="F1181" i="2"/>
  <c r="E1181" i="2"/>
  <c r="D1181" i="2"/>
  <c r="H1180" i="2"/>
  <c r="P1180" i="2" s="1"/>
  <c r="S1180" i="2" s="1"/>
  <c r="F1180" i="2"/>
  <c r="E1180" i="2"/>
  <c r="D1180" i="2"/>
  <c r="H1179" i="2"/>
  <c r="P1179" i="2" s="1"/>
  <c r="S1179" i="2" s="1"/>
  <c r="F1179" i="2"/>
  <c r="E1179" i="2"/>
  <c r="D1179" i="2"/>
  <c r="H1178" i="2"/>
  <c r="P1178" i="2" s="1"/>
  <c r="S1178" i="2" s="1"/>
  <c r="F1178" i="2"/>
  <c r="E1178" i="2"/>
  <c r="D1178" i="2"/>
  <c r="H1177" i="2"/>
  <c r="P1177" i="2" s="1"/>
  <c r="S1177" i="2" s="1"/>
  <c r="F1177" i="2"/>
  <c r="E1177" i="2"/>
  <c r="D1177" i="2"/>
  <c r="H1176" i="2"/>
  <c r="P1176" i="2" s="1"/>
  <c r="S1176" i="2" s="1"/>
  <c r="F1176" i="2"/>
  <c r="E1176" i="2"/>
  <c r="D1176" i="2"/>
  <c r="H1175" i="2"/>
  <c r="P1175" i="2" s="1"/>
  <c r="S1175" i="2" s="1"/>
  <c r="F1175" i="2"/>
  <c r="E1175" i="2"/>
  <c r="D1175" i="2"/>
  <c r="H1174" i="2"/>
  <c r="P1174" i="2" s="1"/>
  <c r="S1174" i="2" s="1"/>
  <c r="F1174" i="2"/>
  <c r="E1174" i="2"/>
  <c r="D1174" i="2"/>
  <c r="H1173" i="2"/>
  <c r="P1173" i="2" s="1"/>
  <c r="S1173" i="2" s="1"/>
  <c r="F1173" i="2"/>
  <c r="E1173" i="2"/>
  <c r="D1173" i="2"/>
  <c r="H1172" i="2"/>
  <c r="P1172" i="2" s="1"/>
  <c r="S1172" i="2" s="1"/>
  <c r="F1172" i="2"/>
  <c r="E1172" i="2"/>
  <c r="D1172" i="2"/>
  <c r="H1171" i="2"/>
  <c r="F1171" i="2"/>
  <c r="E1171" i="2"/>
  <c r="D1171" i="2"/>
  <c r="Q1170" i="2"/>
  <c r="T1170" i="2" s="1"/>
  <c r="H1170" i="2"/>
  <c r="P1170" i="2" s="1"/>
  <c r="S1170" i="2" s="1"/>
  <c r="F1170" i="2"/>
  <c r="K1170" i="2" s="1"/>
  <c r="W1170" i="2" s="1"/>
  <c r="E1170" i="2"/>
  <c r="J1170" i="2" s="1"/>
  <c r="V1170" i="2" s="1"/>
  <c r="D1170" i="2"/>
  <c r="I1170" i="2" s="1"/>
  <c r="U1170" i="2" s="1"/>
  <c r="H1169" i="2"/>
  <c r="F1169" i="2"/>
  <c r="E1169" i="2"/>
  <c r="J1169" i="2" s="1"/>
  <c r="V1169" i="2" s="1"/>
  <c r="D1169" i="2"/>
  <c r="H1168" i="2"/>
  <c r="P1168" i="2" s="1"/>
  <c r="S1168" i="2" s="1"/>
  <c r="F1168" i="2"/>
  <c r="K1168" i="2" s="1"/>
  <c r="W1168" i="2" s="1"/>
  <c r="E1168" i="2"/>
  <c r="J1168" i="2" s="1"/>
  <c r="V1168" i="2" s="1"/>
  <c r="D1168" i="2"/>
  <c r="H1167" i="2"/>
  <c r="F1167" i="2"/>
  <c r="E1167" i="2"/>
  <c r="D1167" i="2"/>
  <c r="H1166" i="2"/>
  <c r="P1166" i="2" s="1"/>
  <c r="S1166" i="2" s="1"/>
  <c r="F1166" i="2"/>
  <c r="K1166" i="2" s="1"/>
  <c r="W1166" i="2" s="1"/>
  <c r="E1166" i="2"/>
  <c r="D1166" i="2"/>
  <c r="I1166" i="2" s="1"/>
  <c r="U1166" i="2" s="1"/>
  <c r="H1165" i="2"/>
  <c r="F1165" i="2"/>
  <c r="E1165" i="2"/>
  <c r="D1165" i="2"/>
  <c r="H1164" i="2"/>
  <c r="P1164" i="2" s="1"/>
  <c r="S1164" i="2" s="1"/>
  <c r="F1164" i="2"/>
  <c r="E1164" i="2"/>
  <c r="D1164" i="2"/>
  <c r="H1163" i="2"/>
  <c r="F1163" i="2"/>
  <c r="E1163" i="2"/>
  <c r="D1163" i="2"/>
  <c r="P1162" i="2"/>
  <c r="S1162" i="2" s="1"/>
  <c r="H1162" i="2"/>
  <c r="Q1162" i="2" s="1"/>
  <c r="T1162" i="2" s="1"/>
  <c r="F1162" i="2"/>
  <c r="E1162" i="2"/>
  <c r="D1162" i="2"/>
  <c r="I1162" i="2" s="1"/>
  <c r="U1162" i="2" s="1"/>
  <c r="H1161" i="2"/>
  <c r="Q1161" i="2" s="1"/>
  <c r="T1161" i="2" s="1"/>
  <c r="F1161" i="2"/>
  <c r="E1161" i="2"/>
  <c r="J1161" i="2" s="1"/>
  <c r="V1161" i="2" s="1"/>
  <c r="D1161" i="2"/>
  <c r="H1160" i="2"/>
  <c r="Q1160" i="2" s="1"/>
  <c r="T1160" i="2" s="1"/>
  <c r="F1160" i="2"/>
  <c r="E1160" i="2"/>
  <c r="J1160" i="2" s="1"/>
  <c r="V1160" i="2" s="1"/>
  <c r="D1160" i="2"/>
  <c r="H1159" i="2"/>
  <c r="F1159" i="2"/>
  <c r="E1159" i="2"/>
  <c r="D1159" i="2"/>
  <c r="P1158" i="2"/>
  <c r="S1158" i="2" s="1"/>
  <c r="H1158" i="2"/>
  <c r="Q1158" i="2" s="1"/>
  <c r="T1158" i="2" s="1"/>
  <c r="F1158" i="2"/>
  <c r="E1158" i="2"/>
  <c r="D1158" i="2"/>
  <c r="I1158" i="2" s="1"/>
  <c r="U1158" i="2" s="1"/>
  <c r="H1157" i="2"/>
  <c r="Q1157" i="2" s="1"/>
  <c r="T1157" i="2" s="1"/>
  <c r="F1157" i="2"/>
  <c r="E1157" i="2"/>
  <c r="D1157" i="2"/>
  <c r="H1156" i="2"/>
  <c r="Q1156" i="2" s="1"/>
  <c r="T1156" i="2" s="1"/>
  <c r="F1156" i="2"/>
  <c r="E1156" i="2"/>
  <c r="D1156" i="2"/>
  <c r="H1155" i="2"/>
  <c r="F1155" i="2"/>
  <c r="E1155" i="2"/>
  <c r="D1155" i="2"/>
  <c r="P1154" i="2"/>
  <c r="S1154" i="2" s="1"/>
  <c r="H1154" i="2"/>
  <c r="Q1154" i="2" s="1"/>
  <c r="T1154" i="2" s="1"/>
  <c r="F1154" i="2"/>
  <c r="E1154" i="2"/>
  <c r="D1154" i="2"/>
  <c r="I1154" i="2" s="1"/>
  <c r="U1154" i="2" s="1"/>
  <c r="H1153" i="2"/>
  <c r="Q1153" i="2" s="1"/>
  <c r="T1153" i="2" s="1"/>
  <c r="F1153" i="2"/>
  <c r="E1153" i="2"/>
  <c r="J1153" i="2" s="1"/>
  <c r="V1153" i="2" s="1"/>
  <c r="D1153" i="2"/>
  <c r="H1152" i="2"/>
  <c r="Q1152" i="2" s="1"/>
  <c r="T1152" i="2" s="1"/>
  <c r="F1152" i="2"/>
  <c r="E1152" i="2"/>
  <c r="J1152" i="2" s="1"/>
  <c r="V1152" i="2" s="1"/>
  <c r="D1152" i="2"/>
  <c r="H1151" i="2"/>
  <c r="F1151" i="2"/>
  <c r="E1151" i="2"/>
  <c r="D1151" i="2"/>
  <c r="P1150" i="2"/>
  <c r="S1150" i="2" s="1"/>
  <c r="H1150" i="2"/>
  <c r="Q1150" i="2" s="1"/>
  <c r="T1150" i="2" s="1"/>
  <c r="F1150" i="2"/>
  <c r="E1150" i="2"/>
  <c r="D1150" i="2"/>
  <c r="I1150" i="2" s="1"/>
  <c r="U1150" i="2" s="1"/>
  <c r="H1149" i="2"/>
  <c r="Q1149" i="2" s="1"/>
  <c r="T1149" i="2" s="1"/>
  <c r="F1149" i="2"/>
  <c r="E1149" i="2"/>
  <c r="D1149" i="2"/>
  <c r="H1148" i="2"/>
  <c r="F1148" i="2"/>
  <c r="E1148" i="2"/>
  <c r="D1148" i="2"/>
  <c r="T1147" i="2"/>
  <c r="H1147" i="2"/>
  <c r="Q1147" i="2" s="1"/>
  <c r="F1147" i="2"/>
  <c r="E1147" i="2"/>
  <c r="J1147" i="2" s="1"/>
  <c r="V1147" i="2" s="1"/>
  <c r="D1147" i="2"/>
  <c r="H1146" i="2"/>
  <c r="F1146" i="2"/>
  <c r="E1146" i="2"/>
  <c r="D1146" i="2"/>
  <c r="H1145" i="2"/>
  <c r="Q1145" i="2" s="1"/>
  <c r="T1145" i="2" s="1"/>
  <c r="F1145" i="2"/>
  <c r="E1145" i="2"/>
  <c r="D1145" i="2"/>
  <c r="H1144" i="2"/>
  <c r="F1144" i="2"/>
  <c r="E1144" i="2"/>
  <c r="D1144" i="2"/>
  <c r="T1143" i="2"/>
  <c r="H1143" i="2"/>
  <c r="Q1143" i="2" s="1"/>
  <c r="F1143" i="2"/>
  <c r="E1143" i="2"/>
  <c r="J1143" i="2" s="1"/>
  <c r="V1143" i="2" s="1"/>
  <c r="D1143" i="2"/>
  <c r="H1142" i="2"/>
  <c r="F1142" i="2"/>
  <c r="E1142" i="2"/>
  <c r="D1142" i="2"/>
  <c r="H1141" i="2"/>
  <c r="Q1141" i="2" s="1"/>
  <c r="T1141" i="2" s="1"/>
  <c r="F1141" i="2"/>
  <c r="E1141" i="2"/>
  <c r="D1141" i="2"/>
  <c r="H1140" i="2"/>
  <c r="F1140" i="2"/>
  <c r="E1140" i="2"/>
  <c r="D1140" i="2"/>
  <c r="T1139" i="2"/>
  <c r="H1139" i="2"/>
  <c r="Q1139" i="2" s="1"/>
  <c r="F1139" i="2"/>
  <c r="E1139" i="2"/>
  <c r="J1139" i="2" s="1"/>
  <c r="V1139" i="2" s="1"/>
  <c r="D1139" i="2"/>
  <c r="H1138" i="2"/>
  <c r="Q1138" i="2" s="1"/>
  <c r="T1138" i="2" s="1"/>
  <c r="F1138" i="2"/>
  <c r="E1138" i="2"/>
  <c r="J1138" i="2" s="1"/>
  <c r="V1138" i="2" s="1"/>
  <c r="D1138" i="2"/>
  <c r="H1137" i="2"/>
  <c r="F1137" i="2"/>
  <c r="E1137" i="2"/>
  <c r="D1137" i="2"/>
  <c r="P1136" i="2"/>
  <c r="S1136" i="2" s="1"/>
  <c r="H1136" i="2"/>
  <c r="Q1136" i="2" s="1"/>
  <c r="T1136" i="2" s="1"/>
  <c r="F1136" i="2"/>
  <c r="E1136" i="2"/>
  <c r="D1136" i="2"/>
  <c r="I1136" i="2" s="1"/>
  <c r="U1136" i="2" s="1"/>
  <c r="H1135" i="2"/>
  <c r="Q1135" i="2" s="1"/>
  <c r="T1135" i="2" s="1"/>
  <c r="F1135" i="2"/>
  <c r="E1135" i="2"/>
  <c r="D1135" i="2"/>
  <c r="H1134" i="2"/>
  <c r="Q1134" i="2" s="1"/>
  <c r="T1134" i="2" s="1"/>
  <c r="F1134" i="2"/>
  <c r="E1134" i="2"/>
  <c r="D1134" i="2"/>
  <c r="H1133" i="2"/>
  <c r="F1133" i="2"/>
  <c r="E1133" i="2"/>
  <c r="D1133" i="2"/>
  <c r="P1132" i="2"/>
  <c r="S1132" i="2" s="1"/>
  <c r="H1132" i="2"/>
  <c r="Q1132" i="2" s="1"/>
  <c r="T1132" i="2" s="1"/>
  <c r="F1132" i="2"/>
  <c r="E1132" i="2"/>
  <c r="D1132" i="2"/>
  <c r="I1132" i="2" s="1"/>
  <c r="U1132" i="2" s="1"/>
  <c r="H1131" i="2"/>
  <c r="Q1131" i="2" s="1"/>
  <c r="T1131" i="2" s="1"/>
  <c r="F1131" i="2"/>
  <c r="E1131" i="2"/>
  <c r="J1131" i="2" s="1"/>
  <c r="V1131" i="2" s="1"/>
  <c r="D1131" i="2"/>
  <c r="H1130" i="2"/>
  <c r="Q1130" i="2" s="1"/>
  <c r="T1130" i="2" s="1"/>
  <c r="F1130" i="2"/>
  <c r="E1130" i="2"/>
  <c r="J1130" i="2" s="1"/>
  <c r="V1130" i="2" s="1"/>
  <c r="D1130" i="2"/>
  <c r="H1129" i="2"/>
  <c r="F1129" i="2"/>
  <c r="E1129" i="2"/>
  <c r="D1129" i="2"/>
  <c r="P1128" i="2"/>
  <c r="S1128" i="2" s="1"/>
  <c r="H1128" i="2"/>
  <c r="Q1128" i="2" s="1"/>
  <c r="T1128" i="2" s="1"/>
  <c r="F1128" i="2"/>
  <c r="E1128" i="2"/>
  <c r="D1128" i="2"/>
  <c r="I1128" i="2" s="1"/>
  <c r="U1128" i="2" s="1"/>
  <c r="H1127" i="2"/>
  <c r="Q1127" i="2" s="1"/>
  <c r="T1127" i="2" s="1"/>
  <c r="F1127" i="2"/>
  <c r="E1127" i="2"/>
  <c r="D1127" i="2"/>
  <c r="I1127" i="2" s="1"/>
  <c r="U1127" i="2" s="1"/>
  <c r="H1126" i="2"/>
  <c r="Q1126" i="2" s="1"/>
  <c r="T1126" i="2" s="1"/>
  <c r="F1126" i="2"/>
  <c r="E1126" i="2"/>
  <c r="D1126" i="2"/>
  <c r="I1126" i="2" s="1"/>
  <c r="U1126" i="2" s="1"/>
  <c r="H1125" i="2"/>
  <c r="Q1125" i="2" s="1"/>
  <c r="T1125" i="2" s="1"/>
  <c r="F1125" i="2"/>
  <c r="E1125" i="2"/>
  <c r="D1125" i="2"/>
  <c r="I1125" i="2" s="1"/>
  <c r="U1125" i="2" s="1"/>
  <c r="H1124" i="2"/>
  <c r="Q1124" i="2" s="1"/>
  <c r="T1124" i="2" s="1"/>
  <c r="F1124" i="2"/>
  <c r="E1124" i="2"/>
  <c r="D1124" i="2"/>
  <c r="I1124" i="2" s="1"/>
  <c r="U1124" i="2" s="1"/>
  <c r="H1123" i="2"/>
  <c r="Q1123" i="2" s="1"/>
  <c r="T1123" i="2" s="1"/>
  <c r="F1123" i="2"/>
  <c r="E1123" i="2"/>
  <c r="D1123" i="2"/>
  <c r="I1123" i="2" s="1"/>
  <c r="U1123" i="2" s="1"/>
  <c r="H1122" i="2"/>
  <c r="Q1122" i="2" s="1"/>
  <c r="T1122" i="2" s="1"/>
  <c r="F1122" i="2"/>
  <c r="E1122" i="2"/>
  <c r="D1122" i="2"/>
  <c r="I1122" i="2" s="1"/>
  <c r="U1122" i="2" s="1"/>
  <c r="H1121" i="2"/>
  <c r="Q1121" i="2" s="1"/>
  <c r="T1121" i="2" s="1"/>
  <c r="F1121" i="2"/>
  <c r="E1121" i="2"/>
  <c r="D1121" i="2"/>
  <c r="I1121" i="2" s="1"/>
  <c r="U1121" i="2" s="1"/>
  <c r="H1120" i="2"/>
  <c r="Q1120" i="2" s="1"/>
  <c r="T1120" i="2" s="1"/>
  <c r="F1120" i="2"/>
  <c r="E1120" i="2"/>
  <c r="D1120" i="2"/>
  <c r="I1120" i="2" s="1"/>
  <c r="U1120" i="2" s="1"/>
  <c r="H1119" i="2"/>
  <c r="Q1119" i="2" s="1"/>
  <c r="T1119" i="2" s="1"/>
  <c r="F1119" i="2"/>
  <c r="E1119" i="2"/>
  <c r="D1119" i="2"/>
  <c r="I1119" i="2" s="1"/>
  <c r="U1119" i="2" s="1"/>
  <c r="H1118" i="2"/>
  <c r="Q1118" i="2" s="1"/>
  <c r="T1118" i="2" s="1"/>
  <c r="F1118" i="2"/>
  <c r="E1118" i="2"/>
  <c r="D1118" i="2"/>
  <c r="I1118" i="2" s="1"/>
  <c r="U1118" i="2" s="1"/>
  <c r="H1117" i="2"/>
  <c r="Q1117" i="2" s="1"/>
  <c r="T1117" i="2" s="1"/>
  <c r="F1117" i="2"/>
  <c r="E1117" i="2"/>
  <c r="D1117" i="2"/>
  <c r="I1117" i="2" s="1"/>
  <c r="U1117" i="2" s="1"/>
  <c r="H1116" i="2"/>
  <c r="Q1116" i="2" s="1"/>
  <c r="T1116" i="2" s="1"/>
  <c r="F1116" i="2"/>
  <c r="E1116" i="2"/>
  <c r="D1116" i="2"/>
  <c r="I1116" i="2" s="1"/>
  <c r="U1116" i="2" s="1"/>
  <c r="H1115" i="2"/>
  <c r="Q1115" i="2" s="1"/>
  <c r="T1115" i="2" s="1"/>
  <c r="F1115" i="2"/>
  <c r="E1115" i="2"/>
  <c r="D1115" i="2"/>
  <c r="I1115" i="2" s="1"/>
  <c r="U1115" i="2" s="1"/>
  <c r="H1114" i="2"/>
  <c r="Q1114" i="2" s="1"/>
  <c r="T1114" i="2" s="1"/>
  <c r="F1114" i="2"/>
  <c r="E1114" i="2"/>
  <c r="D1114" i="2"/>
  <c r="I1114" i="2" s="1"/>
  <c r="U1114" i="2" s="1"/>
  <c r="H1113" i="2"/>
  <c r="Q1113" i="2" s="1"/>
  <c r="T1113" i="2" s="1"/>
  <c r="F1113" i="2"/>
  <c r="E1113" i="2"/>
  <c r="D1113" i="2"/>
  <c r="I1113" i="2" s="1"/>
  <c r="U1113" i="2" s="1"/>
  <c r="H1112" i="2"/>
  <c r="Q1112" i="2" s="1"/>
  <c r="T1112" i="2" s="1"/>
  <c r="F1112" i="2"/>
  <c r="E1112" i="2"/>
  <c r="D1112" i="2"/>
  <c r="I1112" i="2" s="1"/>
  <c r="U1112" i="2" s="1"/>
  <c r="H1111" i="2"/>
  <c r="Q1111" i="2" s="1"/>
  <c r="T1111" i="2" s="1"/>
  <c r="F1111" i="2"/>
  <c r="E1111" i="2"/>
  <c r="D1111" i="2"/>
  <c r="I1111" i="2" s="1"/>
  <c r="U1111" i="2" s="1"/>
  <c r="H1110" i="2"/>
  <c r="P1110" i="2" s="1"/>
  <c r="S1110" i="2" s="1"/>
  <c r="F1110" i="2"/>
  <c r="E1110" i="2"/>
  <c r="D1110" i="2"/>
  <c r="I1110" i="2" s="1"/>
  <c r="U1110" i="2" s="1"/>
  <c r="H1109" i="2"/>
  <c r="P1109" i="2" s="1"/>
  <c r="S1109" i="2" s="1"/>
  <c r="F1109" i="2"/>
  <c r="E1109" i="2"/>
  <c r="D1109" i="2"/>
  <c r="I1109" i="2" s="1"/>
  <c r="U1109" i="2" s="1"/>
  <c r="H1108" i="2"/>
  <c r="P1108" i="2" s="1"/>
  <c r="S1108" i="2" s="1"/>
  <c r="F1108" i="2"/>
  <c r="E1108" i="2"/>
  <c r="D1108" i="2"/>
  <c r="I1108" i="2" s="1"/>
  <c r="U1108" i="2" s="1"/>
  <c r="H1107" i="2"/>
  <c r="P1107" i="2" s="1"/>
  <c r="S1107" i="2" s="1"/>
  <c r="F1107" i="2"/>
  <c r="E1107" i="2"/>
  <c r="D1107" i="2"/>
  <c r="I1107" i="2" s="1"/>
  <c r="U1107" i="2" s="1"/>
  <c r="H1106" i="2"/>
  <c r="P1106" i="2" s="1"/>
  <c r="S1106" i="2" s="1"/>
  <c r="F1106" i="2"/>
  <c r="K1106" i="2" s="1"/>
  <c r="W1106" i="2" s="1"/>
  <c r="E1106" i="2"/>
  <c r="D1106" i="2"/>
  <c r="I1106" i="2" s="1"/>
  <c r="U1106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H1104" i="2"/>
  <c r="P1104" i="2" s="1"/>
  <c r="S1104" i="2" s="1"/>
  <c r="F1104" i="2"/>
  <c r="K1104" i="2" s="1"/>
  <c r="W1104" i="2" s="1"/>
  <c r="E1104" i="2"/>
  <c r="D1104" i="2"/>
  <c r="I1104" i="2" s="1"/>
  <c r="U1104" i="2" s="1"/>
  <c r="H1103" i="2"/>
  <c r="P1103" i="2" s="1"/>
  <c r="S1103" i="2" s="1"/>
  <c r="F1103" i="2"/>
  <c r="K1103" i="2" s="1"/>
  <c r="W1103" i="2" s="1"/>
  <c r="E1103" i="2"/>
  <c r="D1103" i="2"/>
  <c r="I1103" i="2" s="1"/>
  <c r="U1103" i="2" s="1"/>
  <c r="H1102" i="2"/>
  <c r="P1102" i="2" s="1"/>
  <c r="S1102" i="2" s="1"/>
  <c r="F1102" i="2"/>
  <c r="K1102" i="2" s="1"/>
  <c r="W1102" i="2" s="1"/>
  <c r="E1102" i="2"/>
  <c r="D1102" i="2"/>
  <c r="I1102" i="2" s="1"/>
  <c r="U1102" i="2" s="1"/>
  <c r="H1101" i="2"/>
  <c r="P1101" i="2" s="1"/>
  <c r="S1101" i="2" s="1"/>
  <c r="F1101" i="2"/>
  <c r="K1101" i="2" s="1"/>
  <c r="W1101" i="2" s="1"/>
  <c r="E1101" i="2"/>
  <c r="D1101" i="2"/>
  <c r="I1101" i="2" s="1"/>
  <c r="U1101" i="2" s="1"/>
  <c r="H1100" i="2"/>
  <c r="P1100" i="2" s="1"/>
  <c r="S1100" i="2" s="1"/>
  <c r="F1100" i="2"/>
  <c r="K1100" i="2" s="1"/>
  <c r="W1100" i="2" s="1"/>
  <c r="E1100" i="2"/>
  <c r="D1100" i="2"/>
  <c r="I1100" i="2" s="1"/>
  <c r="U1100" i="2" s="1"/>
  <c r="H1099" i="2"/>
  <c r="P1099" i="2" s="1"/>
  <c r="S1099" i="2" s="1"/>
  <c r="F1099" i="2"/>
  <c r="K1099" i="2" s="1"/>
  <c r="W1099" i="2" s="1"/>
  <c r="E1099" i="2"/>
  <c r="D1099" i="2"/>
  <c r="I1099" i="2" s="1"/>
  <c r="U1099" i="2" s="1"/>
  <c r="H1098" i="2"/>
  <c r="P1098" i="2" s="1"/>
  <c r="S1098" i="2" s="1"/>
  <c r="F1098" i="2"/>
  <c r="K1098" i="2" s="1"/>
  <c r="W1098" i="2" s="1"/>
  <c r="E1098" i="2"/>
  <c r="D1098" i="2"/>
  <c r="I1098" i="2" s="1"/>
  <c r="U1098" i="2" s="1"/>
  <c r="H1097" i="2"/>
  <c r="P1097" i="2" s="1"/>
  <c r="S1097" i="2" s="1"/>
  <c r="F1097" i="2"/>
  <c r="K1097" i="2" s="1"/>
  <c r="W1097" i="2" s="1"/>
  <c r="E1097" i="2"/>
  <c r="D1097" i="2"/>
  <c r="I1097" i="2" s="1"/>
  <c r="U1097" i="2" s="1"/>
  <c r="H1096" i="2"/>
  <c r="P1096" i="2" s="1"/>
  <c r="S1096" i="2" s="1"/>
  <c r="F1096" i="2"/>
  <c r="K1096" i="2" s="1"/>
  <c r="W1096" i="2" s="1"/>
  <c r="E1096" i="2"/>
  <c r="D1096" i="2"/>
  <c r="I1096" i="2" s="1"/>
  <c r="U1096" i="2" s="1"/>
  <c r="H1095" i="2"/>
  <c r="P1095" i="2" s="1"/>
  <c r="S1095" i="2" s="1"/>
  <c r="F1095" i="2"/>
  <c r="K1095" i="2" s="1"/>
  <c r="W1095" i="2" s="1"/>
  <c r="E1095" i="2"/>
  <c r="D1095" i="2"/>
  <c r="I1095" i="2" s="1"/>
  <c r="U1095" i="2" s="1"/>
  <c r="H1094" i="2"/>
  <c r="P1094" i="2" s="1"/>
  <c r="S1094" i="2" s="1"/>
  <c r="F1094" i="2"/>
  <c r="K1094" i="2" s="1"/>
  <c r="W1094" i="2" s="1"/>
  <c r="E1094" i="2"/>
  <c r="D1094" i="2"/>
  <c r="I1094" i="2" s="1"/>
  <c r="U1094" i="2" s="1"/>
  <c r="H1093" i="2"/>
  <c r="P1093" i="2" s="1"/>
  <c r="S1093" i="2" s="1"/>
  <c r="F1093" i="2"/>
  <c r="K1093" i="2" s="1"/>
  <c r="W1093" i="2" s="1"/>
  <c r="E1093" i="2"/>
  <c r="D1093" i="2"/>
  <c r="I1093" i="2" s="1"/>
  <c r="U1093" i="2" s="1"/>
  <c r="H1092" i="2"/>
  <c r="P1092" i="2" s="1"/>
  <c r="S1092" i="2" s="1"/>
  <c r="F1092" i="2"/>
  <c r="K1092" i="2" s="1"/>
  <c r="W1092" i="2" s="1"/>
  <c r="E1092" i="2"/>
  <c r="D1092" i="2"/>
  <c r="I1092" i="2" s="1"/>
  <c r="U1092" i="2" s="1"/>
  <c r="H1091" i="2"/>
  <c r="P1091" i="2" s="1"/>
  <c r="S1091" i="2" s="1"/>
  <c r="F1091" i="2"/>
  <c r="K1091" i="2" s="1"/>
  <c r="W1091" i="2" s="1"/>
  <c r="E1091" i="2"/>
  <c r="D1091" i="2"/>
  <c r="I1091" i="2" s="1"/>
  <c r="U1091" i="2" s="1"/>
  <c r="H1090" i="2"/>
  <c r="P1090" i="2" s="1"/>
  <c r="S1090" i="2" s="1"/>
  <c r="F1090" i="2"/>
  <c r="K1090" i="2" s="1"/>
  <c r="W1090" i="2" s="1"/>
  <c r="E1090" i="2"/>
  <c r="D1090" i="2"/>
  <c r="I1090" i="2" s="1"/>
  <c r="U1090" i="2" s="1"/>
  <c r="H1089" i="2"/>
  <c r="P1089" i="2" s="1"/>
  <c r="S1089" i="2" s="1"/>
  <c r="F1089" i="2"/>
  <c r="K1089" i="2" s="1"/>
  <c r="W1089" i="2" s="1"/>
  <c r="E1089" i="2"/>
  <c r="D1089" i="2"/>
  <c r="I1089" i="2" s="1"/>
  <c r="U1089" i="2" s="1"/>
  <c r="H1088" i="2"/>
  <c r="P1088" i="2" s="1"/>
  <c r="S1088" i="2" s="1"/>
  <c r="F1088" i="2"/>
  <c r="K1088" i="2" s="1"/>
  <c r="W1088" i="2" s="1"/>
  <c r="E1088" i="2"/>
  <c r="D1088" i="2"/>
  <c r="I1088" i="2" s="1"/>
  <c r="U1088" i="2" s="1"/>
  <c r="H1087" i="2"/>
  <c r="P1087" i="2" s="1"/>
  <c r="S1087" i="2" s="1"/>
  <c r="F1087" i="2"/>
  <c r="K1087" i="2" s="1"/>
  <c r="W1087" i="2" s="1"/>
  <c r="E1087" i="2"/>
  <c r="D1087" i="2"/>
  <c r="I1087" i="2" s="1"/>
  <c r="U1087" i="2" s="1"/>
  <c r="H1086" i="2"/>
  <c r="P1086" i="2" s="1"/>
  <c r="S1086" i="2" s="1"/>
  <c r="F1086" i="2"/>
  <c r="K1086" i="2" s="1"/>
  <c r="W1086" i="2" s="1"/>
  <c r="E1086" i="2"/>
  <c r="D1086" i="2"/>
  <c r="I1086" i="2" s="1"/>
  <c r="U1086" i="2" s="1"/>
  <c r="H1085" i="2"/>
  <c r="P1085" i="2" s="1"/>
  <c r="S1085" i="2" s="1"/>
  <c r="F1085" i="2"/>
  <c r="K1085" i="2" s="1"/>
  <c r="W1085" i="2" s="1"/>
  <c r="E1085" i="2"/>
  <c r="D1085" i="2"/>
  <c r="I1085" i="2" s="1"/>
  <c r="U1085" i="2" s="1"/>
  <c r="H1084" i="2"/>
  <c r="P1084" i="2" s="1"/>
  <c r="S1084" i="2" s="1"/>
  <c r="F1084" i="2"/>
  <c r="K1084" i="2" s="1"/>
  <c r="W1084" i="2" s="1"/>
  <c r="E1084" i="2"/>
  <c r="D1084" i="2"/>
  <c r="I1084" i="2" s="1"/>
  <c r="U1084" i="2" s="1"/>
  <c r="H1083" i="2"/>
  <c r="P1083" i="2" s="1"/>
  <c r="S1083" i="2" s="1"/>
  <c r="F1083" i="2"/>
  <c r="E1083" i="2"/>
  <c r="D1083" i="2"/>
  <c r="I1083" i="2" s="1"/>
  <c r="U1083" i="2" s="1"/>
  <c r="H1082" i="2"/>
  <c r="P1082" i="2" s="1"/>
  <c r="S1082" i="2" s="1"/>
  <c r="F1082" i="2"/>
  <c r="E1082" i="2"/>
  <c r="D1082" i="2"/>
  <c r="I1082" i="2" s="1"/>
  <c r="U1082" i="2" s="1"/>
  <c r="H1081" i="2"/>
  <c r="P1081" i="2" s="1"/>
  <c r="S1081" i="2" s="1"/>
  <c r="F1081" i="2"/>
  <c r="E1081" i="2"/>
  <c r="D1081" i="2"/>
  <c r="I1081" i="2" s="1"/>
  <c r="U1081" i="2" s="1"/>
  <c r="H1080" i="2"/>
  <c r="P1080" i="2" s="1"/>
  <c r="S1080" i="2" s="1"/>
  <c r="F1080" i="2"/>
  <c r="E1080" i="2"/>
  <c r="D1080" i="2"/>
  <c r="I1080" i="2" s="1"/>
  <c r="U1080" i="2" s="1"/>
  <c r="H1079" i="2"/>
  <c r="P1079" i="2" s="1"/>
  <c r="S1079" i="2" s="1"/>
  <c r="F1079" i="2"/>
  <c r="E1079" i="2"/>
  <c r="D1079" i="2"/>
  <c r="I1079" i="2" s="1"/>
  <c r="U1079" i="2" s="1"/>
  <c r="H1078" i="2"/>
  <c r="P1078" i="2" s="1"/>
  <c r="S1078" i="2" s="1"/>
  <c r="F1078" i="2"/>
  <c r="E1078" i="2"/>
  <c r="D1078" i="2"/>
  <c r="I1078" i="2" s="1"/>
  <c r="U1078" i="2" s="1"/>
  <c r="H1077" i="2"/>
  <c r="P1077" i="2" s="1"/>
  <c r="S1077" i="2" s="1"/>
  <c r="F1077" i="2"/>
  <c r="E1077" i="2"/>
  <c r="D1077" i="2"/>
  <c r="I1077" i="2" s="1"/>
  <c r="U1077" i="2" s="1"/>
  <c r="H1076" i="2"/>
  <c r="P1076" i="2" s="1"/>
  <c r="S1076" i="2" s="1"/>
  <c r="F1076" i="2"/>
  <c r="E1076" i="2"/>
  <c r="D1076" i="2"/>
  <c r="I1076" i="2" s="1"/>
  <c r="U1076" i="2" s="1"/>
  <c r="H1075" i="2"/>
  <c r="P1075" i="2" s="1"/>
  <c r="S1075" i="2" s="1"/>
  <c r="F1075" i="2"/>
  <c r="E1075" i="2"/>
  <c r="D1075" i="2"/>
  <c r="I1075" i="2" s="1"/>
  <c r="U1075" i="2" s="1"/>
  <c r="H1074" i="2"/>
  <c r="P1074" i="2" s="1"/>
  <c r="S1074" i="2" s="1"/>
  <c r="F1074" i="2"/>
  <c r="E1074" i="2"/>
  <c r="D1074" i="2"/>
  <c r="I1074" i="2" s="1"/>
  <c r="U1074" i="2" s="1"/>
  <c r="Y1196" i="1"/>
  <c r="F1196" i="1"/>
  <c r="D1196" i="1"/>
  <c r="C1196" i="1"/>
  <c r="Y1195" i="1"/>
  <c r="AE1195" i="1" s="1"/>
  <c r="AF1195" i="1" s="1"/>
  <c r="F1195" i="1"/>
  <c r="D1195" i="1"/>
  <c r="C1195" i="1"/>
  <c r="Y1194" i="1"/>
  <c r="F1194" i="1"/>
  <c r="D1194" i="1"/>
  <c r="C1194" i="1"/>
  <c r="Y1193" i="1"/>
  <c r="F1193" i="1"/>
  <c r="D1193" i="1"/>
  <c r="C1193" i="1"/>
  <c r="Y1192" i="1"/>
  <c r="F1192" i="1"/>
  <c r="D1192" i="1"/>
  <c r="C1192" i="1"/>
  <c r="Y1191" i="1"/>
  <c r="AE1191" i="1" s="1"/>
  <c r="AF1191" i="1" s="1"/>
  <c r="F1191" i="1"/>
  <c r="D1191" i="1"/>
  <c r="C1191" i="1"/>
  <c r="Y1190" i="1"/>
  <c r="AC1190" i="1" s="1"/>
  <c r="AD1190" i="1" s="1"/>
  <c r="F1190" i="1"/>
  <c r="D1190" i="1"/>
  <c r="C1190" i="1"/>
  <c r="Y1189" i="1"/>
  <c r="F1189" i="1"/>
  <c r="D1189" i="1"/>
  <c r="C1189" i="1"/>
  <c r="Y1188" i="1"/>
  <c r="F1188" i="1"/>
  <c r="D1188" i="1"/>
  <c r="C1188" i="1"/>
  <c r="Y1187" i="1"/>
  <c r="AE1187" i="1" s="1"/>
  <c r="AF1187" i="1" s="1"/>
  <c r="F1187" i="1"/>
  <c r="D1187" i="1"/>
  <c r="C1187" i="1"/>
  <c r="Y1186" i="1"/>
  <c r="F1186" i="1"/>
  <c r="D1186" i="1"/>
  <c r="C1186" i="1"/>
  <c r="Y1185" i="1"/>
  <c r="F1185" i="1"/>
  <c r="D1185" i="1"/>
  <c r="C1185" i="1"/>
  <c r="Y1184" i="1"/>
  <c r="F1184" i="1"/>
  <c r="D1184" i="1"/>
  <c r="C1184" i="1"/>
  <c r="Y1183" i="1"/>
  <c r="AE1183" i="1" s="1"/>
  <c r="AF1183" i="1" s="1"/>
  <c r="F1183" i="1"/>
  <c r="D1183" i="1"/>
  <c r="C1183" i="1"/>
  <c r="Y1182" i="1"/>
  <c r="F1182" i="1"/>
  <c r="D1182" i="1"/>
  <c r="C1182" i="1"/>
  <c r="Y1181" i="1"/>
  <c r="F1181" i="1"/>
  <c r="D1181" i="1"/>
  <c r="C1181" i="1"/>
  <c r="Y1180" i="1"/>
  <c r="F1180" i="1"/>
  <c r="D1180" i="1"/>
  <c r="C1180" i="1"/>
  <c r="Y1179" i="1"/>
  <c r="AE1179" i="1" s="1"/>
  <c r="AF1179" i="1" s="1"/>
  <c r="F1179" i="1"/>
  <c r="D1179" i="1"/>
  <c r="C1179" i="1"/>
  <c r="Y1178" i="1"/>
  <c r="F1178" i="1"/>
  <c r="D1178" i="1"/>
  <c r="C1178" i="1"/>
  <c r="Y1177" i="1"/>
  <c r="F1177" i="1"/>
  <c r="D1177" i="1"/>
  <c r="C1177" i="1"/>
  <c r="Y1176" i="1"/>
  <c r="F1176" i="1"/>
  <c r="D1176" i="1"/>
  <c r="C1176" i="1"/>
  <c r="Y1175" i="1"/>
  <c r="AE1175" i="1" s="1"/>
  <c r="AF1175" i="1" s="1"/>
  <c r="F1175" i="1"/>
  <c r="L1175" i="1" s="1"/>
  <c r="N1175" i="1" s="1"/>
  <c r="D1175" i="1"/>
  <c r="C1175" i="1"/>
  <c r="G1175" i="1" s="1"/>
  <c r="O1175" i="1" s="1"/>
  <c r="Y1174" i="1"/>
  <c r="AC1174" i="1" s="1"/>
  <c r="AD1174" i="1" s="1"/>
  <c r="K1174" i="1"/>
  <c r="M1174" i="1" s="1"/>
  <c r="F1174" i="1"/>
  <c r="L1174" i="1" s="1"/>
  <c r="N1174" i="1" s="1"/>
  <c r="D1174" i="1"/>
  <c r="C1174" i="1"/>
  <c r="G1174" i="1" s="1"/>
  <c r="O1174" i="1" s="1"/>
  <c r="Y1173" i="1"/>
  <c r="F1173" i="1"/>
  <c r="L1173" i="1" s="1"/>
  <c r="N1173" i="1" s="1"/>
  <c r="D1173" i="1"/>
  <c r="C1173" i="1"/>
  <c r="G1173" i="1" s="1"/>
  <c r="O1173" i="1" s="1"/>
  <c r="Y1172" i="1"/>
  <c r="F1172" i="1"/>
  <c r="D1172" i="1"/>
  <c r="C1172" i="1"/>
  <c r="Y1171" i="1"/>
  <c r="AE1171" i="1" s="1"/>
  <c r="AF1171" i="1" s="1"/>
  <c r="F1171" i="1"/>
  <c r="L1171" i="1" s="1"/>
  <c r="N1171" i="1" s="1"/>
  <c r="D1171" i="1"/>
  <c r="C1171" i="1"/>
  <c r="Y1170" i="1"/>
  <c r="F1170" i="1"/>
  <c r="L1170" i="1" s="1"/>
  <c r="N1170" i="1" s="1"/>
  <c r="D1170" i="1"/>
  <c r="C1170" i="1"/>
  <c r="Y1169" i="1"/>
  <c r="F1169" i="1"/>
  <c r="L1169" i="1" s="1"/>
  <c r="N1169" i="1" s="1"/>
  <c r="D1169" i="1"/>
  <c r="C1169" i="1"/>
  <c r="Y1168" i="1"/>
  <c r="F1168" i="1"/>
  <c r="D1168" i="1"/>
  <c r="C1168" i="1"/>
  <c r="Y1167" i="1"/>
  <c r="AE1167" i="1" s="1"/>
  <c r="AF1167" i="1" s="1"/>
  <c r="F1167" i="1"/>
  <c r="L1167" i="1" s="1"/>
  <c r="N1167" i="1" s="1"/>
  <c r="D1167" i="1"/>
  <c r="C1167" i="1"/>
  <c r="Y1166" i="1"/>
  <c r="F1166" i="1"/>
  <c r="L1166" i="1" s="1"/>
  <c r="N1166" i="1" s="1"/>
  <c r="D1166" i="1"/>
  <c r="C1166" i="1"/>
  <c r="Y1165" i="1"/>
  <c r="F1165" i="1"/>
  <c r="L1165" i="1" s="1"/>
  <c r="N1165" i="1" s="1"/>
  <c r="D1165" i="1"/>
  <c r="C1165" i="1"/>
  <c r="Y1164" i="1"/>
  <c r="F1164" i="1"/>
  <c r="D1164" i="1"/>
  <c r="C1164" i="1"/>
  <c r="Y1163" i="1"/>
  <c r="AE1163" i="1" s="1"/>
  <c r="AF1163" i="1" s="1"/>
  <c r="F1163" i="1"/>
  <c r="L1163" i="1" s="1"/>
  <c r="N1163" i="1" s="1"/>
  <c r="D1163" i="1"/>
  <c r="C1163" i="1"/>
  <c r="Y1162" i="1"/>
  <c r="F1162" i="1"/>
  <c r="L1162" i="1" s="1"/>
  <c r="N1162" i="1" s="1"/>
  <c r="D1162" i="1"/>
  <c r="C1162" i="1"/>
  <c r="Y1161" i="1"/>
  <c r="F1161" i="1"/>
  <c r="L1161" i="1" s="1"/>
  <c r="N1161" i="1" s="1"/>
  <c r="D1161" i="1"/>
  <c r="C1161" i="1"/>
  <c r="Y1160" i="1"/>
  <c r="F1160" i="1"/>
  <c r="D1160" i="1"/>
  <c r="C1160" i="1"/>
  <c r="Y1159" i="1"/>
  <c r="AE1159" i="1" s="1"/>
  <c r="AF1159" i="1" s="1"/>
  <c r="F1159" i="1"/>
  <c r="L1159" i="1" s="1"/>
  <c r="N1159" i="1" s="1"/>
  <c r="D1159" i="1"/>
  <c r="C1159" i="1"/>
  <c r="Y1158" i="1"/>
  <c r="AC1158" i="1" s="1"/>
  <c r="AD1158" i="1" s="1"/>
  <c r="F1158" i="1"/>
  <c r="L1158" i="1" s="1"/>
  <c r="N1158" i="1" s="1"/>
  <c r="D1158" i="1"/>
  <c r="C1158" i="1"/>
  <c r="Y1157" i="1"/>
  <c r="F1157" i="1"/>
  <c r="L1157" i="1" s="1"/>
  <c r="N1157" i="1" s="1"/>
  <c r="D1157" i="1"/>
  <c r="C1157" i="1"/>
  <c r="Y1156" i="1"/>
  <c r="F1156" i="1"/>
  <c r="D1156" i="1"/>
  <c r="C1156" i="1"/>
  <c r="Y1155" i="1"/>
  <c r="AE1155" i="1" s="1"/>
  <c r="AF1155" i="1" s="1"/>
  <c r="F1155" i="1"/>
  <c r="L1155" i="1" s="1"/>
  <c r="N1155" i="1" s="1"/>
  <c r="D1155" i="1"/>
  <c r="C1155" i="1"/>
  <c r="Y1154" i="1"/>
  <c r="F1154" i="1"/>
  <c r="L1154" i="1" s="1"/>
  <c r="N1154" i="1" s="1"/>
  <c r="D1154" i="1"/>
  <c r="C1154" i="1"/>
  <c r="Y1153" i="1"/>
  <c r="F1153" i="1"/>
  <c r="L1153" i="1" s="1"/>
  <c r="N1153" i="1" s="1"/>
  <c r="D1153" i="1"/>
  <c r="C1153" i="1"/>
  <c r="Y1152" i="1"/>
  <c r="F1152" i="1"/>
  <c r="D1152" i="1"/>
  <c r="C1152" i="1"/>
  <c r="Y1151" i="1"/>
  <c r="AE1151" i="1" s="1"/>
  <c r="AF1151" i="1" s="1"/>
  <c r="F1151" i="1"/>
  <c r="L1151" i="1" s="1"/>
  <c r="N1151" i="1" s="1"/>
  <c r="D1151" i="1"/>
  <c r="C1151" i="1"/>
  <c r="Y1150" i="1"/>
  <c r="F1150" i="1"/>
  <c r="L1150" i="1" s="1"/>
  <c r="N1150" i="1" s="1"/>
  <c r="D1150" i="1"/>
  <c r="C1150" i="1"/>
  <c r="Y1149" i="1"/>
  <c r="F1149" i="1"/>
  <c r="L1149" i="1" s="1"/>
  <c r="N1149" i="1" s="1"/>
  <c r="D1149" i="1"/>
  <c r="C1149" i="1"/>
  <c r="Y1148" i="1"/>
  <c r="F1148" i="1"/>
  <c r="D1148" i="1"/>
  <c r="C1148" i="1"/>
  <c r="Y1147" i="1"/>
  <c r="AE1147" i="1" s="1"/>
  <c r="AF1147" i="1" s="1"/>
  <c r="F1147" i="1"/>
  <c r="L1147" i="1" s="1"/>
  <c r="N1147" i="1" s="1"/>
  <c r="D1147" i="1"/>
  <c r="C1147" i="1"/>
  <c r="G1147" i="1" s="1"/>
  <c r="O1147" i="1" s="1"/>
  <c r="Y1146" i="1"/>
  <c r="F1146" i="1"/>
  <c r="L1146" i="1" s="1"/>
  <c r="N1146" i="1" s="1"/>
  <c r="D1146" i="1"/>
  <c r="C1146" i="1"/>
  <c r="Y1145" i="1"/>
  <c r="F1145" i="1"/>
  <c r="L1145" i="1" s="1"/>
  <c r="N1145" i="1" s="1"/>
  <c r="D1145" i="1"/>
  <c r="C1145" i="1"/>
  <c r="Y1144" i="1"/>
  <c r="F1144" i="1"/>
  <c r="L1144" i="1" s="1"/>
  <c r="N1144" i="1" s="1"/>
  <c r="D1144" i="1"/>
  <c r="C1144" i="1"/>
  <c r="Y1143" i="1"/>
  <c r="AE1143" i="1" s="1"/>
  <c r="AF1143" i="1" s="1"/>
  <c r="F1143" i="1"/>
  <c r="L1143" i="1" s="1"/>
  <c r="N1143" i="1" s="1"/>
  <c r="D1143" i="1"/>
  <c r="C1143" i="1"/>
  <c r="Y1142" i="1"/>
  <c r="AC1142" i="1" s="1"/>
  <c r="AD1142" i="1" s="1"/>
  <c r="F1142" i="1"/>
  <c r="L1142" i="1" s="1"/>
  <c r="N1142" i="1" s="1"/>
  <c r="D1142" i="1"/>
  <c r="C1142" i="1"/>
  <c r="Y1141" i="1"/>
  <c r="F1141" i="1"/>
  <c r="L1141" i="1" s="1"/>
  <c r="N1141" i="1" s="1"/>
  <c r="D1141" i="1"/>
  <c r="C1141" i="1"/>
  <c r="Y1140" i="1"/>
  <c r="F1140" i="1"/>
  <c r="L1140" i="1" s="1"/>
  <c r="N1140" i="1" s="1"/>
  <c r="D1140" i="1"/>
  <c r="C1140" i="1"/>
  <c r="Y1139" i="1"/>
  <c r="AE1139" i="1" s="1"/>
  <c r="AF1139" i="1" s="1"/>
  <c r="F1139" i="1"/>
  <c r="D1139" i="1"/>
  <c r="C1139" i="1"/>
  <c r="Y1138" i="1"/>
  <c r="F1138" i="1"/>
  <c r="L1138" i="1" s="1"/>
  <c r="N1138" i="1" s="1"/>
  <c r="D1138" i="1"/>
  <c r="C1138" i="1"/>
  <c r="Y1137" i="1"/>
  <c r="F1137" i="1"/>
  <c r="L1137" i="1" s="1"/>
  <c r="N1137" i="1" s="1"/>
  <c r="D1137" i="1"/>
  <c r="C1137" i="1"/>
  <c r="Y1136" i="1"/>
  <c r="F1136" i="1"/>
  <c r="L1136" i="1" s="1"/>
  <c r="N1136" i="1" s="1"/>
  <c r="D1136" i="1"/>
  <c r="C1136" i="1"/>
  <c r="Y1135" i="1"/>
  <c r="AE1135" i="1" s="1"/>
  <c r="AF1135" i="1" s="1"/>
  <c r="F1135" i="1"/>
  <c r="D1135" i="1"/>
  <c r="C1135" i="1"/>
  <c r="Y1134" i="1"/>
  <c r="F1134" i="1"/>
  <c r="L1134" i="1" s="1"/>
  <c r="N1134" i="1" s="1"/>
  <c r="D1134" i="1"/>
  <c r="C1134" i="1"/>
  <c r="Y1133" i="1"/>
  <c r="F1133" i="1"/>
  <c r="L1133" i="1" s="1"/>
  <c r="N1133" i="1" s="1"/>
  <c r="D1133" i="1"/>
  <c r="C1133" i="1"/>
  <c r="Y1132" i="1"/>
  <c r="F1132" i="1"/>
  <c r="L1132" i="1" s="1"/>
  <c r="N1132" i="1" s="1"/>
  <c r="D1132" i="1"/>
  <c r="C1132" i="1"/>
  <c r="Y1131" i="1"/>
  <c r="F1131" i="1"/>
  <c r="D1131" i="1"/>
  <c r="C1131" i="1"/>
  <c r="Y1130" i="1"/>
  <c r="F1130" i="1"/>
  <c r="L1130" i="1" s="1"/>
  <c r="N1130" i="1" s="1"/>
  <c r="D1130" i="1"/>
  <c r="C1130" i="1"/>
  <c r="Y1129" i="1"/>
  <c r="F1129" i="1"/>
  <c r="L1129" i="1" s="1"/>
  <c r="N1129" i="1" s="1"/>
  <c r="D1129" i="1"/>
  <c r="C1129" i="1"/>
  <c r="Y1128" i="1"/>
  <c r="F1128" i="1"/>
  <c r="L1128" i="1" s="1"/>
  <c r="N1128" i="1" s="1"/>
  <c r="D1128" i="1"/>
  <c r="C1128" i="1"/>
  <c r="Y1127" i="1"/>
  <c r="F1127" i="1"/>
  <c r="D1127" i="1"/>
  <c r="C1127" i="1"/>
  <c r="Y1126" i="1"/>
  <c r="F1126" i="1"/>
  <c r="L1126" i="1" s="1"/>
  <c r="N1126" i="1" s="1"/>
  <c r="D1126" i="1"/>
  <c r="C1126" i="1"/>
  <c r="Y1125" i="1"/>
  <c r="F1125" i="1"/>
  <c r="L1125" i="1" s="1"/>
  <c r="N1125" i="1" s="1"/>
  <c r="D1125" i="1"/>
  <c r="C1125" i="1"/>
  <c r="Y1124" i="1"/>
  <c r="F1124" i="1"/>
  <c r="L1124" i="1" s="1"/>
  <c r="N1124" i="1" s="1"/>
  <c r="D1124" i="1"/>
  <c r="C1124" i="1"/>
  <c r="Y1123" i="1"/>
  <c r="F1123" i="1"/>
  <c r="D1123" i="1"/>
  <c r="C1123" i="1"/>
  <c r="Y1122" i="1"/>
  <c r="F1122" i="1"/>
  <c r="L1122" i="1" s="1"/>
  <c r="N1122" i="1" s="1"/>
  <c r="D1122" i="1"/>
  <c r="C1122" i="1"/>
  <c r="Y1121" i="1"/>
  <c r="F1121" i="1"/>
  <c r="L1121" i="1" s="1"/>
  <c r="N1121" i="1" s="1"/>
  <c r="D1121" i="1"/>
  <c r="C1121" i="1"/>
  <c r="Y1120" i="1"/>
  <c r="F1120" i="1"/>
  <c r="L1120" i="1" s="1"/>
  <c r="N1120" i="1" s="1"/>
  <c r="D1120" i="1"/>
  <c r="C1120" i="1"/>
  <c r="Y1119" i="1"/>
  <c r="AE1119" i="1" s="1"/>
  <c r="AF1119" i="1" s="1"/>
  <c r="F1119" i="1"/>
  <c r="D1119" i="1"/>
  <c r="C1119" i="1"/>
  <c r="Y1118" i="1"/>
  <c r="F1118" i="1"/>
  <c r="L1118" i="1" s="1"/>
  <c r="N1118" i="1" s="1"/>
  <c r="D1118" i="1"/>
  <c r="C1118" i="1"/>
  <c r="Y1117" i="1"/>
  <c r="F1117" i="1"/>
  <c r="L1117" i="1" s="1"/>
  <c r="N1117" i="1" s="1"/>
  <c r="D1117" i="1"/>
  <c r="C1117" i="1"/>
  <c r="Y1116" i="1"/>
  <c r="F1116" i="1"/>
  <c r="L1116" i="1" s="1"/>
  <c r="N1116" i="1" s="1"/>
  <c r="D1116" i="1"/>
  <c r="C1116" i="1"/>
  <c r="Y1115" i="1"/>
  <c r="F1115" i="1"/>
  <c r="D1115" i="1"/>
  <c r="C1115" i="1"/>
  <c r="Y1114" i="1"/>
  <c r="F1114" i="1"/>
  <c r="L1114" i="1" s="1"/>
  <c r="N1114" i="1" s="1"/>
  <c r="D1114" i="1"/>
  <c r="C1114" i="1"/>
  <c r="Y1113" i="1"/>
  <c r="F1113" i="1"/>
  <c r="L1113" i="1" s="1"/>
  <c r="N1113" i="1" s="1"/>
  <c r="D1113" i="1"/>
  <c r="C1113" i="1"/>
  <c r="Y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L1110" i="1" s="1"/>
  <c r="N1110" i="1" s="1"/>
  <c r="D1110" i="1"/>
  <c r="C1110" i="1"/>
  <c r="Y1109" i="1"/>
  <c r="K1109" i="1"/>
  <c r="M1109" i="1" s="1"/>
  <c r="F1109" i="1"/>
  <c r="L1109" i="1" s="1"/>
  <c r="N1109" i="1" s="1"/>
  <c r="D1109" i="1"/>
  <c r="C1109" i="1"/>
  <c r="Y1108" i="1"/>
  <c r="F1108" i="1"/>
  <c r="L1108" i="1" s="1"/>
  <c r="N1108" i="1" s="1"/>
  <c r="D1108" i="1"/>
  <c r="C1108" i="1"/>
  <c r="Y1107" i="1"/>
  <c r="F1107" i="1"/>
  <c r="D1107" i="1"/>
  <c r="C1107" i="1"/>
  <c r="Y1106" i="1"/>
  <c r="F1106" i="1"/>
  <c r="L1106" i="1" s="1"/>
  <c r="N1106" i="1" s="1"/>
  <c r="D1106" i="1"/>
  <c r="C1106" i="1"/>
  <c r="Y1105" i="1"/>
  <c r="F1105" i="1"/>
  <c r="L1105" i="1" s="1"/>
  <c r="N1105" i="1" s="1"/>
  <c r="D1105" i="1"/>
  <c r="C1105" i="1"/>
  <c r="Y1104" i="1"/>
  <c r="F1104" i="1"/>
  <c r="L1104" i="1" s="1"/>
  <c r="N1104" i="1" s="1"/>
  <c r="D1104" i="1"/>
  <c r="C1104" i="1"/>
  <c r="Y1103" i="1"/>
  <c r="AE1103" i="1" s="1"/>
  <c r="AF1103" i="1" s="1"/>
  <c r="F1103" i="1"/>
  <c r="D1103" i="1"/>
  <c r="C1103" i="1"/>
  <c r="Y1102" i="1"/>
  <c r="F1102" i="1"/>
  <c r="L1102" i="1" s="1"/>
  <c r="N1102" i="1" s="1"/>
  <c r="D1102" i="1"/>
  <c r="C1102" i="1"/>
  <c r="Y1101" i="1"/>
  <c r="F1101" i="1"/>
  <c r="L1101" i="1" s="1"/>
  <c r="N1101" i="1" s="1"/>
  <c r="D1101" i="1"/>
  <c r="C1101" i="1"/>
  <c r="Y1100" i="1"/>
  <c r="F1100" i="1"/>
  <c r="L1100" i="1" s="1"/>
  <c r="N1100" i="1" s="1"/>
  <c r="D1100" i="1"/>
  <c r="C1100" i="1"/>
  <c r="Y1099" i="1"/>
  <c r="F1099" i="1"/>
  <c r="D1099" i="1"/>
  <c r="C1099" i="1"/>
  <c r="Y1098" i="1"/>
  <c r="F1098" i="1"/>
  <c r="L1098" i="1" s="1"/>
  <c r="N1098" i="1" s="1"/>
  <c r="D1098" i="1"/>
  <c r="C1098" i="1"/>
  <c r="Y1097" i="1"/>
  <c r="F1097" i="1"/>
  <c r="L1097" i="1" s="1"/>
  <c r="N1097" i="1" s="1"/>
  <c r="D1097" i="1"/>
  <c r="C1097" i="1"/>
  <c r="Y1096" i="1"/>
  <c r="F1096" i="1"/>
  <c r="L1096" i="1" s="1"/>
  <c r="N1096" i="1" s="1"/>
  <c r="D1096" i="1"/>
  <c r="C1096" i="1"/>
  <c r="Y1095" i="1"/>
  <c r="F1095" i="1"/>
  <c r="D1095" i="1"/>
  <c r="C1095" i="1"/>
  <c r="Y1094" i="1"/>
  <c r="F1094" i="1"/>
  <c r="L1094" i="1" s="1"/>
  <c r="N1094" i="1" s="1"/>
  <c r="D1094" i="1"/>
  <c r="C1094" i="1"/>
  <c r="Y1093" i="1"/>
  <c r="F1093" i="1"/>
  <c r="L1093" i="1" s="1"/>
  <c r="N1093" i="1" s="1"/>
  <c r="D1093" i="1"/>
  <c r="C1093" i="1"/>
  <c r="Y1092" i="1"/>
  <c r="F1092" i="1"/>
  <c r="L1092" i="1" s="1"/>
  <c r="N1092" i="1" s="1"/>
  <c r="D1092" i="1"/>
  <c r="C1092" i="1"/>
  <c r="Y1091" i="1"/>
  <c r="F1091" i="1"/>
  <c r="D1091" i="1"/>
  <c r="C1091" i="1"/>
  <c r="Y1090" i="1"/>
  <c r="F1090" i="1"/>
  <c r="L1090" i="1" s="1"/>
  <c r="N1090" i="1" s="1"/>
  <c r="D1090" i="1"/>
  <c r="C1090" i="1"/>
  <c r="Y1089" i="1"/>
  <c r="K1089" i="1"/>
  <c r="M1089" i="1" s="1"/>
  <c r="F1089" i="1"/>
  <c r="L1089" i="1" s="1"/>
  <c r="N1089" i="1" s="1"/>
  <c r="D1089" i="1"/>
  <c r="C1089" i="1"/>
  <c r="Y1088" i="1"/>
  <c r="F1088" i="1"/>
  <c r="L1088" i="1" s="1"/>
  <c r="N1088" i="1" s="1"/>
  <c r="D1088" i="1"/>
  <c r="C1088" i="1"/>
  <c r="Y1087" i="1"/>
  <c r="AE1087" i="1" s="1"/>
  <c r="AF1087" i="1" s="1"/>
  <c r="F1087" i="1"/>
  <c r="D1087" i="1"/>
  <c r="C1087" i="1"/>
  <c r="Y1086" i="1"/>
  <c r="F1086" i="1"/>
  <c r="L1086" i="1" s="1"/>
  <c r="N1086" i="1" s="1"/>
  <c r="D1086" i="1"/>
  <c r="C1086" i="1"/>
  <c r="Y1085" i="1"/>
  <c r="F1085" i="1"/>
  <c r="L1085" i="1" s="1"/>
  <c r="N1085" i="1" s="1"/>
  <c r="D1085" i="1"/>
  <c r="C1085" i="1"/>
  <c r="Y1084" i="1"/>
  <c r="F1084" i="1"/>
  <c r="L1084" i="1" s="1"/>
  <c r="N1084" i="1" s="1"/>
  <c r="D1084" i="1"/>
  <c r="C1084" i="1"/>
  <c r="G1084" i="1" s="1"/>
  <c r="O1084" i="1" s="1"/>
  <c r="Y1083" i="1"/>
  <c r="F1083" i="1"/>
  <c r="D1083" i="1"/>
  <c r="C1083" i="1"/>
  <c r="Y1082" i="1"/>
  <c r="F1082" i="1"/>
  <c r="L1082" i="1" s="1"/>
  <c r="N1082" i="1" s="1"/>
  <c r="D1082" i="1"/>
  <c r="C1082" i="1"/>
  <c r="G1082" i="1" s="1"/>
  <c r="O1082" i="1" s="1"/>
  <c r="Y1081" i="1"/>
  <c r="F1081" i="1"/>
  <c r="L1081" i="1" s="1"/>
  <c r="N1081" i="1" s="1"/>
  <c r="D1081" i="1"/>
  <c r="C1081" i="1"/>
  <c r="Y1080" i="1"/>
  <c r="F1080" i="1"/>
  <c r="L1080" i="1" s="1"/>
  <c r="N1080" i="1" s="1"/>
  <c r="D1080" i="1"/>
  <c r="C1080" i="1"/>
  <c r="Y1079" i="1"/>
  <c r="F1079" i="1"/>
  <c r="D1079" i="1"/>
  <c r="C1079" i="1"/>
  <c r="Y1078" i="1"/>
  <c r="AC1078" i="1" s="1"/>
  <c r="AD1078" i="1" s="1"/>
  <c r="F1078" i="1"/>
  <c r="L1078" i="1" s="1"/>
  <c r="N1078" i="1" s="1"/>
  <c r="D1078" i="1"/>
  <c r="C1078" i="1"/>
  <c r="Y1077" i="1"/>
  <c r="F1077" i="1"/>
  <c r="L1077" i="1" s="1"/>
  <c r="N1077" i="1" s="1"/>
  <c r="D1077" i="1"/>
  <c r="C1077" i="1"/>
  <c r="Y1076" i="1"/>
  <c r="F1076" i="1"/>
  <c r="L1076" i="1" s="1"/>
  <c r="N1076" i="1" s="1"/>
  <c r="D1076" i="1"/>
  <c r="C1076" i="1"/>
  <c r="Y1075" i="1"/>
  <c r="F1075" i="1"/>
  <c r="D1075" i="1"/>
  <c r="C1075" i="1"/>
  <c r="Y1074" i="1"/>
  <c r="F1074" i="1"/>
  <c r="L1074" i="1" s="1"/>
  <c r="N1074" i="1" s="1"/>
  <c r="D1074" i="1"/>
  <c r="C1074" i="1"/>
  <c r="K1130" i="2" l="1"/>
  <c r="W1130" i="2" s="1"/>
  <c r="K1131" i="2"/>
  <c r="W1131" i="2" s="1"/>
  <c r="I1135" i="2"/>
  <c r="U1135" i="2" s="1"/>
  <c r="P1135" i="2"/>
  <c r="S1135" i="2" s="1"/>
  <c r="K1138" i="2"/>
  <c r="W1138" i="2" s="1"/>
  <c r="K1139" i="2"/>
  <c r="W1139" i="2" s="1"/>
  <c r="I1141" i="2"/>
  <c r="U1141" i="2" s="1"/>
  <c r="P1141" i="2"/>
  <c r="S1141" i="2" s="1"/>
  <c r="K1143" i="2"/>
  <c r="W1143" i="2" s="1"/>
  <c r="I1145" i="2"/>
  <c r="U1145" i="2" s="1"/>
  <c r="P1145" i="2"/>
  <c r="S1145" i="2" s="1"/>
  <c r="K1147" i="2"/>
  <c r="W1147" i="2" s="1"/>
  <c r="I1149" i="2"/>
  <c r="U1149" i="2" s="1"/>
  <c r="P1149" i="2"/>
  <c r="S1149" i="2" s="1"/>
  <c r="K1152" i="2"/>
  <c r="W1152" i="2" s="1"/>
  <c r="K1153" i="2"/>
  <c r="W1153" i="2" s="1"/>
  <c r="I1157" i="2"/>
  <c r="U1157" i="2" s="1"/>
  <c r="P1157" i="2"/>
  <c r="S1157" i="2" s="1"/>
  <c r="K1160" i="2"/>
  <c r="W1160" i="2" s="1"/>
  <c r="K1161" i="2"/>
  <c r="W1161" i="2" s="1"/>
  <c r="I1164" i="2"/>
  <c r="U1164" i="2" s="1"/>
  <c r="Q1164" i="2"/>
  <c r="T1164" i="2" s="1"/>
  <c r="I1184" i="2"/>
  <c r="U1184" i="2" s="1"/>
  <c r="P1184" i="2"/>
  <c r="S1184" i="2" s="1"/>
  <c r="K1186" i="2"/>
  <c r="W1186" i="2" s="1"/>
  <c r="I1188" i="2"/>
  <c r="U1188" i="2" s="1"/>
  <c r="P1188" i="2"/>
  <c r="S1188" i="2" s="1"/>
  <c r="K1190" i="2"/>
  <c r="W1190" i="2" s="1"/>
  <c r="I1192" i="2"/>
  <c r="U1192" i="2" s="1"/>
  <c r="P1192" i="2"/>
  <c r="S1192" i="2" s="1"/>
  <c r="K1194" i="2"/>
  <c r="W1194" i="2" s="1"/>
  <c r="I1196" i="2"/>
  <c r="U1196" i="2" s="1"/>
  <c r="P1196" i="2"/>
  <c r="S1196" i="2" s="1"/>
  <c r="J1134" i="2"/>
  <c r="V1134" i="2" s="1"/>
  <c r="J1135" i="2"/>
  <c r="V1135" i="2" s="1"/>
  <c r="J1141" i="2"/>
  <c r="V1141" i="2" s="1"/>
  <c r="J1145" i="2"/>
  <c r="V1145" i="2" s="1"/>
  <c r="J1149" i="2"/>
  <c r="V1149" i="2" s="1"/>
  <c r="J1156" i="2"/>
  <c r="V1156" i="2" s="1"/>
  <c r="J1157" i="2"/>
  <c r="V1157" i="2" s="1"/>
  <c r="J1163" i="2"/>
  <c r="V1163" i="2" s="1"/>
  <c r="J1164" i="2"/>
  <c r="V1164" i="2" s="1"/>
  <c r="Q1166" i="2"/>
  <c r="T1166" i="2" s="1"/>
  <c r="J1184" i="2"/>
  <c r="V1184" i="2" s="1"/>
  <c r="J1188" i="2"/>
  <c r="V1188" i="2" s="1"/>
  <c r="J1192" i="2"/>
  <c r="V1192" i="2" s="1"/>
  <c r="J1196" i="2"/>
  <c r="V1196" i="2" s="1"/>
  <c r="K1138" i="1"/>
  <c r="M1138" i="1" s="1"/>
  <c r="K1084" i="1"/>
  <c r="M1084" i="1" s="1"/>
  <c r="K1149" i="1"/>
  <c r="M1149" i="1" s="1"/>
  <c r="I1130" i="2"/>
  <c r="U1130" i="2" s="1"/>
  <c r="I1131" i="2"/>
  <c r="U1131" i="2" s="1"/>
  <c r="P1131" i="2"/>
  <c r="S1131" i="2" s="1"/>
  <c r="K1134" i="2"/>
  <c r="W1134" i="2" s="1"/>
  <c r="K1135" i="2"/>
  <c r="W1135" i="2" s="1"/>
  <c r="I1139" i="2"/>
  <c r="U1139" i="2" s="1"/>
  <c r="P1139" i="2"/>
  <c r="S1139" i="2" s="1"/>
  <c r="K1141" i="2"/>
  <c r="W1141" i="2" s="1"/>
  <c r="I1143" i="2"/>
  <c r="U1143" i="2" s="1"/>
  <c r="P1143" i="2"/>
  <c r="S1143" i="2" s="1"/>
  <c r="K1145" i="2"/>
  <c r="W1145" i="2" s="1"/>
  <c r="I1147" i="2"/>
  <c r="U1147" i="2" s="1"/>
  <c r="P1147" i="2"/>
  <c r="S1147" i="2" s="1"/>
  <c r="K1149" i="2"/>
  <c r="W1149" i="2" s="1"/>
  <c r="I1153" i="2"/>
  <c r="U1153" i="2" s="1"/>
  <c r="P1153" i="2"/>
  <c r="S1153" i="2" s="1"/>
  <c r="K1156" i="2"/>
  <c r="W1156" i="2" s="1"/>
  <c r="K1157" i="2"/>
  <c r="W1157" i="2" s="1"/>
  <c r="I1160" i="2"/>
  <c r="U1160" i="2" s="1"/>
  <c r="I1161" i="2"/>
  <c r="U1161" i="2" s="1"/>
  <c r="P1161" i="2"/>
  <c r="S1161" i="2" s="1"/>
  <c r="K1164" i="2"/>
  <c r="W1164" i="2" s="1"/>
  <c r="J1166" i="2"/>
  <c r="V1166" i="2" s="1"/>
  <c r="I1168" i="2"/>
  <c r="U1168" i="2" s="1"/>
  <c r="Q1168" i="2"/>
  <c r="T1168" i="2" s="1"/>
  <c r="K1184" i="2"/>
  <c r="W1184" i="2" s="1"/>
  <c r="I1186" i="2"/>
  <c r="U1186" i="2" s="1"/>
  <c r="P1186" i="2"/>
  <c r="S1186" i="2" s="1"/>
  <c r="K1188" i="2"/>
  <c r="W1188" i="2" s="1"/>
  <c r="I1190" i="2"/>
  <c r="U1190" i="2" s="1"/>
  <c r="P1190" i="2"/>
  <c r="S1190" i="2" s="1"/>
  <c r="I1194" i="2"/>
  <c r="U1194" i="2" s="1"/>
  <c r="P1194" i="2"/>
  <c r="S1194" i="2" s="1"/>
  <c r="K1196" i="2"/>
  <c r="W1196" i="2" s="1"/>
  <c r="H1082" i="1"/>
  <c r="P1082" i="1" s="1"/>
  <c r="K1106" i="1"/>
  <c r="M1106" i="1" s="1"/>
  <c r="K1158" i="1"/>
  <c r="M1158" i="1" s="1"/>
  <c r="G1101" i="1"/>
  <c r="O1101" i="1" s="1"/>
  <c r="G1104" i="1"/>
  <c r="O1104" i="1" s="1"/>
  <c r="G1105" i="1"/>
  <c r="O1105" i="1" s="1"/>
  <c r="G1111" i="1"/>
  <c r="O1111" i="1" s="1"/>
  <c r="H1105" i="1"/>
  <c r="P1105" i="1" s="1"/>
  <c r="AA1105" i="1" s="1"/>
  <c r="AB1105" i="1" s="1"/>
  <c r="H1106" i="1"/>
  <c r="P1106" i="1" s="1"/>
  <c r="K1097" i="1"/>
  <c r="M1097" i="1" s="1"/>
  <c r="K1132" i="1"/>
  <c r="M1132" i="1" s="1"/>
  <c r="G1151" i="1"/>
  <c r="O1151" i="1" s="1"/>
  <c r="G1152" i="1"/>
  <c r="O1152" i="1" s="1"/>
  <c r="G1153" i="1"/>
  <c r="O1153" i="1" s="1"/>
  <c r="G1155" i="1"/>
  <c r="O1155" i="1" s="1"/>
  <c r="G1157" i="1"/>
  <c r="O1157" i="1" s="1"/>
  <c r="K1166" i="1"/>
  <c r="M1166" i="1" s="1"/>
  <c r="J1074" i="2"/>
  <c r="V1074" i="2" s="1"/>
  <c r="J1075" i="2"/>
  <c r="V1075" i="2" s="1"/>
  <c r="J1076" i="2"/>
  <c r="V1076" i="2" s="1"/>
  <c r="J1077" i="2"/>
  <c r="V1077" i="2" s="1"/>
  <c r="J1078" i="2"/>
  <c r="V1078" i="2" s="1"/>
  <c r="J1079" i="2"/>
  <c r="V1079" i="2" s="1"/>
  <c r="J1080" i="2"/>
  <c r="V1080" i="2" s="1"/>
  <c r="J1081" i="2"/>
  <c r="V1081" i="2" s="1"/>
  <c r="J1082" i="2"/>
  <c r="V1082" i="2" s="1"/>
  <c r="J1083" i="2"/>
  <c r="V1083" i="2" s="1"/>
  <c r="J1084" i="2"/>
  <c r="V1084" i="2" s="1"/>
  <c r="J1085" i="2"/>
  <c r="V1085" i="2" s="1"/>
  <c r="J1086" i="2"/>
  <c r="V1086" i="2" s="1"/>
  <c r="J1087" i="2"/>
  <c r="V1087" i="2" s="1"/>
  <c r="J1088" i="2"/>
  <c r="V1088" i="2" s="1"/>
  <c r="J1089" i="2"/>
  <c r="V1089" i="2" s="1"/>
  <c r="J1090" i="2"/>
  <c r="V1090" i="2" s="1"/>
  <c r="J1091" i="2"/>
  <c r="V1091" i="2" s="1"/>
  <c r="J1092" i="2"/>
  <c r="V1092" i="2" s="1"/>
  <c r="J1093" i="2"/>
  <c r="V1093" i="2" s="1"/>
  <c r="J1094" i="2"/>
  <c r="V1094" i="2" s="1"/>
  <c r="J1095" i="2"/>
  <c r="V1095" i="2" s="1"/>
  <c r="J1096" i="2"/>
  <c r="V1096" i="2" s="1"/>
  <c r="J1097" i="2"/>
  <c r="V1097" i="2" s="1"/>
  <c r="J1098" i="2"/>
  <c r="V1098" i="2" s="1"/>
  <c r="J1099" i="2"/>
  <c r="V1099" i="2" s="1"/>
  <c r="J1100" i="2"/>
  <c r="V1100" i="2" s="1"/>
  <c r="J1101" i="2"/>
  <c r="V1101" i="2" s="1"/>
  <c r="J1102" i="2"/>
  <c r="V1102" i="2" s="1"/>
  <c r="J1103" i="2"/>
  <c r="V1103" i="2" s="1"/>
  <c r="J1104" i="2"/>
  <c r="V1104" i="2" s="1"/>
  <c r="J1105" i="2"/>
  <c r="V1105" i="2" s="1"/>
  <c r="J1106" i="2"/>
  <c r="V1106" i="2" s="1"/>
  <c r="J1165" i="2"/>
  <c r="V1165" i="2" s="1"/>
  <c r="P1169" i="2"/>
  <c r="S1169" i="2" s="1"/>
  <c r="Q1169" i="2"/>
  <c r="T1169" i="2" s="1"/>
  <c r="Q1129" i="2"/>
  <c r="T1129" i="2" s="1"/>
  <c r="P1129" i="2"/>
  <c r="S1129" i="2" s="1"/>
  <c r="Q1137" i="2"/>
  <c r="T1137" i="2" s="1"/>
  <c r="P1137" i="2"/>
  <c r="S1137" i="2" s="1"/>
  <c r="Q1142" i="2"/>
  <c r="T1142" i="2" s="1"/>
  <c r="P1142" i="2"/>
  <c r="S1142" i="2" s="1"/>
  <c r="Q1146" i="2"/>
  <c r="T1146" i="2" s="1"/>
  <c r="P1146" i="2"/>
  <c r="S1146" i="2" s="1"/>
  <c r="Q1151" i="2"/>
  <c r="T1151" i="2" s="1"/>
  <c r="P1151" i="2"/>
  <c r="S1151" i="2" s="1"/>
  <c r="Q1159" i="2"/>
  <c r="T1159" i="2" s="1"/>
  <c r="P1159" i="2"/>
  <c r="S1159" i="2" s="1"/>
  <c r="P1167" i="2"/>
  <c r="S1167" i="2" s="1"/>
  <c r="Q1167" i="2"/>
  <c r="T1167" i="2" s="1"/>
  <c r="Q1185" i="2"/>
  <c r="T1185" i="2" s="1"/>
  <c r="P1185" i="2"/>
  <c r="S1185" i="2" s="1"/>
  <c r="Q1189" i="2"/>
  <c r="T1189" i="2" s="1"/>
  <c r="P1189" i="2"/>
  <c r="S1189" i="2" s="1"/>
  <c r="Q1193" i="2"/>
  <c r="T1193" i="2" s="1"/>
  <c r="P1193" i="2"/>
  <c r="S1193" i="2" s="1"/>
  <c r="G1075" i="1"/>
  <c r="O1075" i="1" s="1"/>
  <c r="K1100" i="1"/>
  <c r="M1100" i="1" s="1"/>
  <c r="G1116" i="1"/>
  <c r="O1116" i="1" s="1"/>
  <c r="G1117" i="1"/>
  <c r="O1117" i="1" s="1"/>
  <c r="G1123" i="1"/>
  <c r="O1123" i="1" s="1"/>
  <c r="G1124" i="1"/>
  <c r="O1124" i="1" s="1"/>
  <c r="G1132" i="1"/>
  <c r="O1132" i="1" s="1"/>
  <c r="K1074" i="2"/>
  <c r="W1074" i="2" s="1"/>
  <c r="K1075" i="2"/>
  <c r="W1075" i="2" s="1"/>
  <c r="K1076" i="2"/>
  <c r="W1076" i="2" s="1"/>
  <c r="K1077" i="2"/>
  <c r="W1077" i="2" s="1"/>
  <c r="K1078" i="2"/>
  <c r="W1078" i="2" s="1"/>
  <c r="K1079" i="2"/>
  <c r="W1079" i="2" s="1"/>
  <c r="K1080" i="2"/>
  <c r="W1080" i="2" s="1"/>
  <c r="K1081" i="2"/>
  <c r="W1081" i="2" s="1"/>
  <c r="K1082" i="2"/>
  <c r="W1082" i="2" s="1"/>
  <c r="K1083" i="2"/>
  <c r="W1083" i="2" s="1"/>
  <c r="Q1133" i="2"/>
  <c r="T1133" i="2" s="1"/>
  <c r="P1133" i="2"/>
  <c r="S1133" i="2" s="1"/>
  <c r="Q1140" i="2"/>
  <c r="T1140" i="2" s="1"/>
  <c r="P1140" i="2"/>
  <c r="S1140" i="2" s="1"/>
  <c r="Q1144" i="2"/>
  <c r="T1144" i="2" s="1"/>
  <c r="P1144" i="2"/>
  <c r="S1144" i="2" s="1"/>
  <c r="Q1148" i="2"/>
  <c r="T1148" i="2" s="1"/>
  <c r="P1148" i="2"/>
  <c r="S1148" i="2" s="1"/>
  <c r="Q1155" i="2"/>
  <c r="T1155" i="2" s="1"/>
  <c r="P1155" i="2"/>
  <c r="S1155" i="2" s="1"/>
  <c r="P1163" i="2"/>
  <c r="S1163" i="2" s="1"/>
  <c r="Q1163" i="2"/>
  <c r="T1163" i="2" s="1"/>
  <c r="J1167" i="2"/>
  <c r="V1167" i="2" s="1"/>
  <c r="Q1183" i="2"/>
  <c r="T1183" i="2" s="1"/>
  <c r="P1183" i="2"/>
  <c r="S1183" i="2" s="1"/>
  <c r="Q1187" i="2"/>
  <c r="T1187" i="2" s="1"/>
  <c r="P1187" i="2"/>
  <c r="S1187" i="2" s="1"/>
  <c r="Q1191" i="2"/>
  <c r="T1191" i="2" s="1"/>
  <c r="P1191" i="2"/>
  <c r="S1191" i="2" s="1"/>
  <c r="Q1195" i="2"/>
  <c r="T1195" i="2" s="1"/>
  <c r="P1195" i="2"/>
  <c r="S1195" i="2" s="1"/>
  <c r="H1131" i="1"/>
  <c r="P1131" i="1" s="1"/>
  <c r="K1129" i="2"/>
  <c r="W1129" i="2" s="1"/>
  <c r="P1165" i="2"/>
  <c r="S1165" i="2" s="1"/>
  <c r="Q1165" i="2"/>
  <c r="T1165" i="2" s="1"/>
  <c r="J1107" i="2"/>
  <c r="V1107" i="2" s="1"/>
  <c r="J1108" i="2"/>
  <c r="V1108" i="2" s="1"/>
  <c r="J1109" i="2"/>
  <c r="V1109" i="2" s="1"/>
  <c r="J1110" i="2"/>
  <c r="V1110" i="2" s="1"/>
  <c r="J1111" i="2"/>
  <c r="V1111" i="2" s="1"/>
  <c r="J1112" i="2"/>
  <c r="V1112" i="2" s="1"/>
  <c r="J1113" i="2"/>
  <c r="V1113" i="2" s="1"/>
  <c r="J1114" i="2"/>
  <c r="V1114" i="2" s="1"/>
  <c r="J1115" i="2"/>
  <c r="V1115" i="2" s="1"/>
  <c r="J1116" i="2"/>
  <c r="V1116" i="2" s="1"/>
  <c r="J1117" i="2"/>
  <c r="V1117" i="2" s="1"/>
  <c r="J1118" i="2"/>
  <c r="V1118" i="2" s="1"/>
  <c r="J1119" i="2"/>
  <c r="V1119" i="2" s="1"/>
  <c r="J1120" i="2"/>
  <c r="V1120" i="2" s="1"/>
  <c r="J1121" i="2"/>
  <c r="V1121" i="2" s="1"/>
  <c r="J1122" i="2"/>
  <c r="V1122" i="2" s="1"/>
  <c r="J1123" i="2"/>
  <c r="V1123" i="2" s="1"/>
  <c r="J1124" i="2"/>
  <c r="V1124" i="2" s="1"/>
  <c r="J1125" i="2"/>
  <c r="V1125" i="2" s="1"/>
  <c r="J1126" i="2"/>
  <c r="V1126" i="2" s="1"/>
  <c r="J1127" i="2"/>
  <c r="V1127" i="2" s="1"/>
  <c r="J1128" i="2"/>
  <c r="V1128" i="2" s="1"/>
  <c r="I1129" i="2"/>
  <c r="U1129" i="2" s="1"/>
  <c r="J1132" i="2"/>
  <c r="V1132" i="2" s="1"/>
  <c r="I1133" i="2"/>
  <c r="U1133" i="2" s="1"/>
  <c r="J1136" i="2"/>
  <c r="V1136" i="2" s="1"/>
  <c r="I1137" i="2"/>
  <c r="U1137" i="2" s="1"/>
  <c r="I1140" i="2"/>
  <c r="U1140" i="2" s="1"/>
  <c r="I1142" i="2"/>
  <c r="U1142" i="2" s="1"/>
  <c r="I1144" i="2"/>
  <c r="U1144" i="2" s="1"/>
  <c r="I1146" i="2"/>
  <c r="U1146" i="2" s="1"/>
  <c r="I1148" i="2"/>
  <c r="U1148" i="2" s="1"/>
  <c r="J1150" i="2"/>
  <c r="V1150" i="2" s="1"/>
  <c r="I1151" i="2"/>
  <c r="U1151" i="2" s="1"/>
  <c r="J1154" i="2"/>
  <c r="V1154" i="2" s="1"/>
  <c r="I1155" i="2"/>
  <c r="U1155" i="2" s="1"/>
  <c r="J1158" i="2"/>
  <c r="V1158" i="2" s="1"/>
  <c r="I1159" i="2"/>
  <c r="U1159" i="2" s="1"/>
  <c r="J1162" i="2"/>
  <c r="V1162" i="2" s="1"/>
  <c r="I1163" i="2"/>
  <c r="U1163" i="2" s="1"/>
  <c r="I1165" i="2"/>
  <c r="U1165" i="2" s="1"/>
  <c r="I1167" i="2"/>
  <c r="U1167" i="2" s="1"/>
  <c r="I1169" i="2"/>
  <c r="U1169" i="2" s="1"/>
  <c r="I1171" i="2"/>
  <c r="U1171" i="2" s="1"/>
  <c r="I1172" i="2"/>
  <c r="U1172" i="2" s="1"/>
  <c r="I1173" i="2"/>
  <c r="U1173" i="2" s="1"/>
  <c r="I1174" i="2"/>
  <c r="U1174" i="2" s="1"/>
  <c r="I1175" i="2"/>
  <c r="U1175" i="2" s="1"/>
  <c r="I1176" i="2"/>
  <c r="U1176" i="2" s="1"/>
  <c r="I1177" i="2"/>
  <c r="U1177" i="2" s="1"/>
  <c r="I1178" i="2"/>
  <c r="U1178" i="2" s="1"/>
  <c r="I1179" i="2"/>
  <c r="U1179" i="2" s="1"/>
  <c r="I1180" i="2"/>
  <c r="U1180" i="2" s="1"/>
  <c r="I1181" i="2"/>
  <c r="U1181" i="2" s="1"/>
  <c r="I1182" i="2"/>
  <c r="U1182" i="2" s="1"/>
  <c r="I1183" i="2"/>
  <c r="U1183" i="2" s="1"/>
  <c r="I1185" i="2"/>
  <c r="U1185" i="2" s="1"/>
  <c r="I1187" i="2"/>
  <c r="U1187" i="2" s="1"/>
  <c r="I1189" i="2"/>
  <c r="U1189" i="2" s="1"/>
  <c r="I1191" i="2"/>
  <c r="U1191" i="2" s="1"/>
  <c r="K1192" i="2"/>
  <c r="W1192" i="2" s="1"/>
  <c r="I1193" i="2"/>
  <c r="U1193" i="2" s="1"/>
  <c r="I1195" i="2"/>
  <c r="U1195" i="2" s="1"/>
  <c r="K1107" i="2"/>
  <c r="W1107" i="2" s="1"/>
  <c r="K1108" i="2"/>
  <c r="W1108" i="2" s="1"/>
  <c r="K1109" i="2"/>
  <c r="W1109" i="2" s="1"/>
  <c r="K1110" i="2"/>
  <c r="W1110" i="2" s="1"/>
  <c r="K1111" i="2"/>
  <c r="W1111" i="2" s="1"/>
  <c r="K1112" i="2"/>
  <c r="W1112" i="2" s="1"/>
  <c r="K1113" i="2"/>
  <c r="W1113" i="2" s="1"/>
  <c r="K1114" i="2"/>
  <c r="W1114" i="2" s="1"/>
  <c r="K1115" i="2"/>
  <c r="W1115" i="2" s="1"/>
  <c r="K1116" i="2"/>
  <c r="W1116" i="2" s="1"/>
  <c r="K1117" i="2"/>
  <c r="W1117" i="2" s="1"/>
  <c r="K1118" i="2"/>
  <c r="W1118" i="2" s="1"/>
  <c r="K1119" i="2"/>
  <c r="W1119" i="2" s="1"/>
  <c r="K1120" i="2"/>
  <c r="W1120" i="2" s="1"/>
  <c r="K1121" i="2"/>
  <c r="W1121" i="2" s="1"/>
  <c r="K1122" i="2"/>
  <c r="W1122" i="2" s="1"/>
  <c r="K1123" i="2"/>
  <c r="W1123" i="2" s="1"/>
  <c r="K1124" i="2"/>
  <c r="W1124" i="2" s="1"/>
  <c r="K1125" i="2"/>
  <c r="W1125" i="2" s="1"/>
  <c r="K1126" i="2"/>
  <c r="W1126" i="2" s="1"/>
  <c r="K1127" i="2"/>
  <c r="W1127" i="2" s="1"/>
  <c r="K1128" i="2"/>
  <c r="W1128" i="2" s="1"/>
  <c r="J1129" i="2"/>
  <c r="V1129" i="2" s="1"/>
  <c r="P1130" i="2"/>
  <c r="S1130" i="2" s="1"/>
  <c r="K1132" i="2"/>
  <c r="W1132" i="2" s="1"/>
  <c r="J1133" i="2"/>
  <c r="V1133" i="2" s="1"/>
  <c r="I1134" i="2"/>
  <c r="U1134" i="2" s="1"/>
  <c r="P1134" i="2"/>
  <c r="S1134" i="2" s="1"/>
  <c r="K1136" i="2"/>
  <c r="W1136" i="2" s="1"/>
  <c r="J1137" i="2"/>
  <c r="V1137" i="2" s="1"/>
  <c r="I1138" i="2"/>
  <c r="U1138" i="2" s="1"/>
  <c r="P1138" i="2"/>
  <c r="S1138" i="2" s="1"/>
  <c r="J1140" i="2"/>
  <c r="V1140" i="2" s="1"/>
  <c r="J1142" i="2"/>
  <c r="V1142" i="2" s="1"/>
  <c r="J1144" i="2"/>
  <c r="V1144" i="2" s="1"/>
  <c r="J1146" i="2"/>
  <c r="V1146" i="2" s="1"/>
  <c r="J1148" i="2"/>
  <c r="V1148" i="2" s="1"/>
  <c r="K1150" i="2"/>
  <c r="W1150" i="2" s="1"/>
  <c r="J1151" i="2"/>
  <c r="V1151" i="2" s="1"/>
  <c r="I1152" i="2"/>
  <c r="U1152" i="2" s="1"/>
  <c r="P1152" i="2"/>
  <c r="S1152" i="2" s="1"/>
  <c r="K1154" i="2"/>
  <c r="W1154" i="2" s="1"/>
  <c r="J1155" i="2"/>
  <c r="V1155" i="2" s="1"/>
  <c r="I1156" i="2"/>
  <c r="U1156" i="2" s="1"/>
  <c r="P1156" i="2"/>
  <c r="S1156" i="2" s="1"/>
  <c r="K1158" i="2"/>
  <c r="W1158" i="2" s="1"/>
  <c r="J1159" i="2"/>
  <c r="V1159" i="2" s="1"/>
  <c r="P1160" i="2"/>
  <c r="S1160" i="2" s="1"/>
  <c r="K1162" i="2"/>
  <c r="W1162" i="2" s="1"/>
  <c r="J1171" i="2"/>
  <c r="V1171" i="2" s="1"/>
  <c r="J1172" i="2"/>
  <c r="V1172" i="2" s="1"/>
  <c r="J1173" i="2"/>
  <c r="V1173" i="2" s="1"/>
  <c r="J1174" i="2"/>
  <c r="V1174" i="2" s="1"/>
  <c r="J1175" i="2"/>
  <c r="V1175" i="2" s="1"/>
  <c r="J1176" i="2"/>
  <c r="V1176" i="2" s="1"/>
  <c r="J1177" i="2"/>
  <c r="V1177" i="2" s="1"/>
  <c r="J1178" i="2"/>
  <c r="V1178" i="2" s="1"/>
  <c r="J1179" i="2"/>
  <c r="V1179" i="2" s="1"/>
  <c r="J1180" i="2"/>
  <c r="V1180" i="2" s="1"/>
  <c r="J1181" i="2"/>
  <c r="V1181" i="2" s="1"/>
  <c r="J1182" i="2"/>
  <c r="V1182" i="2" s="1"/>
  <c r="J1183" i="2"/>
  <c r="V1183" i="2" s="1"/>
  <c r="J1185" i="2"/>
  <c r="V1185" i="2" s="1"/>
  <c r="J1187" i="2"/>
  <c r="V1187" i="2" s="1"/>
  <c r="J1189" i="2"/>
  <c r="V1189" i="2" s="1"/>
  <c r="J1191" i="2"/>
  <c r="V1191" i="2" s="1"/>
  <c r="J1193" i="2"/>
  <c r="V1193" i="2" s="1"/>
  <c r="J1195" i="2"/>
  <c r="V1195" i="2" s="1"/>
  <c r="K1133" i="2"/>
  <c r="W1133" i="2" s="1"/>
  <c r="K1137" i="2"/>
  <c r="W1137" i="2" s="1"/>
  <c r="K1140" i="2"/>
  <c r="W1140" i="2" s="1"/>
  <c r="K1142" i="2"/>
  <c r="W1142" i="2" s="1"/>
  <c r="K1144" i="2"/>
  <c r="W1144" i="2" s="1"/>
  <c r="K1146" i="2"/>
  <c r="W1146" i="2" s="1"/>
  <c r="K1148" i="2"/>
  <c r="W1148" i="2" s="1"/>
  <c r="K1151" i="2"/>
  <c r="W1151" i="2" s="1"/>
  <c r="K1155" i="2"/>
  <c r="W1155" i="2" s="1"/>
  <c r="K1159" i="2"/>
  <c r="W1159" i="2" s="1"/>
  <c r="K1163" i="2"/>
  <c r="W1163" i="2" s="1"/>
  <c r="K1165" i="2"/>
  <c r="W1165" i="2" s="1"/>
  <c r="K1167" i="2"/>
  <c r="W1167" i="2" s="1"/>
  <c r="K1169" i="2"/>
  <c r="W1169" i="2" s="1"/>
  <c r="K1171" i="2"/>
  <c r="W1171" i="2" s="1"/>
  <c r="K1172" i="2"/>
  <c r="W1172" i="2" s="1"/>
  <c r="K1173" i="2"/>
  <c r="W1173" i="2" s="1"/>
  <c r="K1174" i="2"/>
  <c r="W1174" i="2" s="1"/>
  <c r="K1175" i="2"/>
  <c r="W1175" i="2" s="1"/>
  <c r="K1176" i="2"/>
  <c r="W1176" i="2" s="1"/>
  <c r="K1177" i="2"/>
  <c r="W1177" i="2" s="1"/>
  <c r="K1178" i="2"/>
  <c r="W1178" i="2" s="1"/>
  <c r="K1179" i="2"/>
  <c r="W1179" i="2" s="1"/>
  <c r="K1180" i="2"/>
  <c r="W1180" i="2" s="1"/>
  <c r="K1181" i="2"/>
  <c r="W1181" i="2" s="1"/>
  <c r="K1182" i="2"/>
  <c r="W1182" i="2" s="1"/>
  <c r="K1183" i="2"/>
  <c r="W1183" i="2" s="1"/>
  <c r="K1185" i="2"/>
  <c r="W1185" i="2" s="1"/>
  <c r="K1187" i="2"/>
  <c r="W1187" i="2" s="1"/>
  <c r="K1189" i="2"/>
  <c r="W1189" i="2" s="1"/>
  <c r="K1191" i="2"/>
  <c r="W1191" i="2" s="1"/>
  <c r="K1193" i="2"/>
  <c r="W1193" i="2" s="1"/>
  <c r="K1195" i="2"/>
  <c r="W1195" i="2" s="1"/>
  <c r="K1080" i="1"/>
  <c r="M1080" i="1" s="1"/>
  <c r="G1093" i="1"/>
  <c r="O1093" i="1" s="1"/>
  <c r="G1094" i="1"/>
  <c r="O1094" i="1" s="1"/>
  <c r="G1096" i="1"/>
  <c r="O1096" i="1" s="1"/>
  <c r="G1097" i="1"/>
  <c r="O1097" i="1" s="1"/>
  <c r="AA1097" i="1" s="1"/>
  <c r="AB1097" i="1" s="1"/>
  <c r="K1098" i="1"/>
  <c r="M1098" i="1" s="1"/>
  <c r="G1108" i="1"/>
  <c r="O1108" i="1" s="1"/>
  <c r="G1109" i="1"/>
  <c r="O1109" i="1" s="1"/>
  <c r="K1114" i="1"/>
  <c r="M1114" i="1" s="1"/>
  <c r="G1133" i="1"/>
  <c r="O1133" i="1" s="1"/>
  <c r="K1146" i="1"/>
  <c r="M1146" i="1" s="1"/>
  <c r="H1155" i="1"/>
  <c r="P1155" i="1" s="1"/>
  <c r="AA1155" i="1" s="1"/>
  <c r="AB1155" i="1" s="1"/>
  <c r="H1157" i="1"/>
  <c r="P1157" i="1" s="1"/>
  <c r="AA1157" i="1" s="1"/>
  <c r="AB1157" i="1" s="1"/>
  <c r="G1163" i="1"/>
  <c r="O1163" i="1" s="1"/>
  <c r="G1164" i="1"/>
  <c r="O1164" i="1" s="1"/>
  <c r="G1165" i="1"/>
  <c r="O1165" i="1" s="1"/>
  <c r="K1169" i="1"/>
  <c r="M1169" i="1" s="1"/>
  <c r="H1097" i="1"/>
  <c r="P1097" i="1" s="1"/>
  <c r="H1109" i="1"/>
  <c r="P1109" i="1" s="1"/>
  <c r="K1128" i="1"/>
  <c r="M1128" i="1" s="1"/>
  <c r="G1143" i="1"/>
  <c r="O1143" i="1" s="1"/>
  <c r="G1145" i="1"/>
  <c r="O1145" i="1" s="1"/>
  <c r="G1146" i="1"/>
  <c r="O1146" i="1" s="1"/>
  <c r="H1165" i="1"/>
  <c r="P1165" i="1" s="1"/>
  <c r="H1143" i="1"/>
  <c r="P1143" i="1" s="1"/>
  <c r="K1077" i="1"/>
  <c r="M1077" i="1" s="1"/>
  <c r="H1083" i="1"/>
  <c r="P1083" i="1" s="1"/>
  <c r="G1085" i="1"/>
  <c r="O1085" i="1" s="1"/>
  <c r="G1099" i="1"/>
  <c r="O1099" i="1" s="1"/>
  <c r="G1100" i="1"/>
  <c r="O1100" i="1" s="1"/>
  <c r="G1113" i="1"/>
  <c r="O1113" i="1" s="1"/>
  <c r="G1114" i="1"/>
  <c r="O1114" i="1" s="1"/>
  <c r="H1117" i="1"/>
  <c r="P1117" i="1" s="1"/>
  <c r="H1122" i="1"/>
  <c r="P1122" i="1" s="1"/>
  <c r="G1125" i="1"/>
  <c r="O1125" i="1" s="1"/>
  <c r="G1126" i="1"/>
  <c r="O1126" i="1" s="1"/>
  <c r="G1128" i="1"/>
  <c r="O1128" i="1" s="1"/>
  <c r="K1129" i="1"/>
  <c r="M1129" i="1" s="1"/>
  <c r="G1136" i="1"/>
  <c r="O1136" i="1" s="1"/>
  <c r="G1137" i="1"/>
  <c r="O1137" i="1" s="1"/>
  <c r="K1141" i="1"/>
  <c r="M1141" i="1" s="1"/>
  <c r="G1148" i="1"/>
  <c r="O1148" i="1" s="1"/>
  <c r="G1149" i="1"/>
  <c r="O1149" i="1" s="1"/>
  <c r="K1150" i="1"/>
  <c r="M1150" i="1" s="1"/>
  <c r="G1158" i="1"/>
  <c r="O1158" i="1" s="1"/>
  <c r="G1167" i="1"/>
  <c r="O1167" i="1" s="1"/>
  <c r="G1168" i="1"/>
  <c r="O1168" i="1" s="1"/>
  <c r="G1169" i="1"/>
  <c r="O1169" i="1" s="1"/>
  <c r="G1077" i="1"/>
  <c r="O1077" i="1" s="1"/>
  <c r="AA1077" i="1" s="1"/>
  <c r="AB1077" i="1" s="1"/>
  <c r="G1091" i="1"/>
  <c r="O1091" i="1" s="1"/>
  <c r="G1092" i="1"/>
  <c r="O1092" i="1" s="1"/>
  <c r="G1107" i="1"/>
  <c r="O1107" i="1" s="1"/>
  <c r="H1113" i="1"/>
  <c r="P1113" i="1" s="1"/>
  <c r="H1114" i="1"/>
  <c r="P1114" i="1" s="1"/>
  <c r="K1116" i="1"/>
  <c r="M1116" i="1" s="1"/>
  <c r="H1138" i="1"/>
  <c r="P1138" i="1" s="1"/>
  <c r="G1139" i="1"/>
  <c r="O1139" i="1" s="1"/>
  <c r="G1141" i="1"/>
  <c r="O1141" i="1" s="1"/>
  <c r="H1149" i="1"/>
  <c r="P1149" i="1" s="1"/>
  <c r="K1153" i="1"/>
  <c r="M1153" i="1" s="1"/>
  <c r="G1159" i="1"/>
  <c r="O1159" i="1" s="1"/>
  <c r="G1161" i="1"/>
  <c r="O1161" i="1" s="1"/>
  <c r="G1162" i="1"/>
  <c r="O1162" i="1" s="1"/>
  <c r="K1165" i="1"/>
  <c r="M1165" i="1" s="1"/>
  <c r="G1171" i="1"/>
  <c r="O1171" i="1" s="1"/>
  <c r="AA1171" i="1" s="1"/>
  <c r="AB1171" i="1" s="1"/>
  <c r="H1077" i="1"/>
  <c r="P1077" i="1" s="1"/>
  <c r="H1091" i="1"/>
  <c r="P1091" i="1" s="1"/>
  <c r="H1141" i="1"/>
  <c r="P1141" i="1" s="1"/>
  <c r="AA1141" i="1" s="1"/>
  <c r="AB1141" i="1" s="1"/>
  <c r="H1163" i="1"/>
  <c r="P1163" i="1" s="1"/>
  <c r="AA1163" i="1" s="1"/>
  <c r="AB1163" i="1" s="1"/>
  <c r="AA1165" i="1"/>
  <c r="AB1165" i="1" s="1"/>
  <c r="H1171" i="1"/>
  <c r="P1171" i="1" s="1"/>
  <c r="H1173" i="1"/>
  <c r="P1173" i="1" s="1"/>
  <c r="AA1173" i="1" s="1"/>
  <c r="AB1173" i="1" s="1"/>
  <c r="H1075" i="1"/>
  <c r="P1075" i="1" s="1"/>
  <c r="AA1075" i="1" s="1"/>
  <c r="AB1075" i="1" s="1"/>
  <c r="H1081" i="1"/>
  <c r="P1081" i="1" s="1"/>
  <c r="AA1082" i="1"/>
  <c r="AB1082" i="1" s="1"/>
  <c r="H1085" i="1"/>
  <c r="P1085" i="1" s="1"/>
  <c r="AA1085" i="1" s="1"/>
  <c r="AB1085" i="1" s="1"/>
  <c r="H1090" i="1"/>
  <c r="P1090" i="1" s="1"/>
  <c r="H1099" i="1"/>
  <c r="P1099" i="1" s="1"/>
  <c r="K1105" i="1"/>
  <c r="M1105" i="1" s="1"/>
  <c r="H1107" i="1"/>
  <c r="P1107" i="1" s="1"/>
  <c r="K1117" i="1"/>
  <c r="M1117" i="1" s="1"/>
  <c r="H1119" i="1"/>
  <c r="P1119" i="1" s="1"/>
  <c r="H1121" i="1"/>
  <c r="P1121" i="1" s="1"/>
  <c r="H1125" i="1"/>
  <c r="P1125" i="1" s="1"/>
  <c r="H1130" i="1"/>
  <c r="P1130" i="1" s="1"/>
  <c r="K1137" i="1"/>
  <c r="M1137" i="1" s="1"/>
  <c r="H1139" i="1"/>
  <c r="P1139" i="1" s="1"/>
  <c r="H1145" i="1"/>
  <c r="P1145" i="1" s="1"/>
  <c r="AA1145" i="1" s="1"/>
  <c r="AB1145" i="1" s="1"/>
  <c r="H1151" i="1"/>
  <c r="P1151" i="1" s="1"/>
  <c r="H1161" i="1"/>
  <c r="P1161" i="1" s="1"/>
  <c r="AA1161" i="1" s="1"/>
  <c r="AB1161" i="1" s="1"/>
  <c r="K1162" i="1"/>
  <c r="M1162" i="1" s="1"/>
  <c r="H1167" i="1"/>
  <c r="P1167" i="1" s="1"/>
  <c r="AA1167" i="1" s="1"/>
  <c r="AB1167" i="1" s="1"/>
  <c r="AC1183" i="1"/>
  <c r="AD1183" i="1" s="1"/>
  <c r="AC1167" i="1"/>
  <c r="AD1167" i="1" s="1"/>
  <c r="G1078" i="1"/>
  <c r="O1078" i="1" s="1"/>
  <c r="G1080" i="1"/>
  <c r="O1080" i="1" s="1"/>
  <c r="K1081" i="1"/>
  <c r="M1081" i="1" s="1"/>
  <c r="G1088" i="1"/>
  <c r="O1088" i="1" s="1"/>
  <c r="G1089" i="1"/>
  <c r="O1089" i="1" s="1"/>
  <c r="K1090" i="1"/>
  <c r="M1090" i="1" s="1"/>
  <c r="K1093" i="1"/>
  <c r="M1093" i="1" s="1"/>
  <c r="G1095" i="1"/>
  <c r="O1095" i="1" s="1"/>
  <c r="G1098" i="1"/>
  <c r="O1098" i="1" s="1"/>
  <c r="K1101" i="1"/>
  <c r="M1101" i="1" s="1"/>
  <c r="K1112" i="1"/>
  <c r="M1112" i="1" s="1"/>
  <c r="K1121" i="1"/>
  <c r="M1121" i="1" s="1"/>
  <c r="H1123" i="1"/>
  <c r="P1123" i="1" s="1"/>
  <c r="AA1123" i="1" s="1"/>
  <c r="AB1123" i="1" s="1"/>
  <c r="G1129" i="1"/>
  <c r="O1129" i="1" s="1"/>
  <c r="K1130" i="1"/>
  <c r="M1130" i="1" s="1"/>
  <c r="K1133" i="1"/>
  <c r="M1133" i="1" s="1"/>
  <c r="H1135" i="1"/>
  <c r="P1135" i="1" s="1"/>
  <c r="H1137" i="1"/>
  <c r="P1137" i="1" s="1"/>
  <c r="AA1137" i="1" s="1"/>
  <c r="AB1137" i="1" s="1"/>
  <c r="G1150" i="1"/>
  <c r="O1150" i="1" s="1"/>
  <c r="H1153" i="1"/>
  <c r="P1153" i="1" s="1"/>
  <c r="AA1153" i="1" s="1"/>
  <c r="AB1153" i="1" s="1"/>
  <c r="K1154" i="1"/>
  <c r="M1154" i="1" s="1"/>
  <c r="K1157" i="1"/>
  <c r="M1157" i="1" s="1"/>
  <c r="H1159" i="1"/>
  <c r="P1159" i="1" s="1"/>
  <c r="G1166" i="1"/>
  <c r="O1166" i="1" s="1"/>
  <c r="H1169" i="1"/>
  <c r="P1169" i="1" s="1"/>
  <c r="AA1169" i="1" s="1"/>
  <c r="AB1169" i="1" s="1"/>
  <c r="K1170" i="1"/>
  <c r="M1170" i="1" s="1"/>
  <c r="K1173" i="1"/>
  <c r="M1173" i="1" s="1"/>
  <c r="H1175" i="1"/>
  <c r="P1175" i="1" s="1"/>
  <c r="AA1175" i="1" s="1"/>
  <c r="AB1175" i="1" s="1"/>
  <c r="AC1151" i="1"/>
  <c r="AD1151" i="1" s="1"/>
  <c r="H1078" i="1"/>
  <c r="P1078" i="1" s="1"/>
  <c r="G1081" i="1"/>
  <c r="O1081" i="1" s="1"/>
  <c r="K1082" i="1"/>
  <c r="M1082" i="1" s="1"/>
  <c r="K1085" i="1"/>
  <c r="M1085" i="1" s="1"/>
  <c r="H1087" i="1"/>
  <c r="P1087" i="1" s="1"/>
  <c r="H1089" i="1"/>
  <c r="P1089" i="1" s="1"/>
  <c r="H1093" i="1"/>
  <c r="P1093" i="1" s="1"/>
  <c r="AA1093" i="1" s="1"/>
  <c r="AB1093" i="1" s="1"/>
  <c r="K1096" i="1"/>
  <c r="M1096" i="1" s="1"/>
  <c r="H1098" i="1"/>
  <c r="P1098" i="1" s="1"/>
  <c r="H1101" i="1"/>
  <c r="P1101" i="1" s="1"/>
  <c r="G1110" i="1"/>
  <c r="O1110" i="1" s="1"/>
  <c r="G1112" i="1"/>
  <c r="O1112" i="1" s="1"/>
  <c r="K1113" i="1"/>
  <c r="M1113" i="1" s="1"/>
  <c r="H1115" i="1"/>
  <c r="P1115" i="1" s="1"/>
  <c r="G1120" i="1"/>
  <c r="O1120" i="1" s="1"/>
  <c r="G1121" i="1"/>
  <c r="O1121" i="1" s="1"/>
  <c r="AA1121" i="1" s="1"/>
  <c r="AB1121" i="1" s="1"/>
  <c r="K1122" i="1"/>
  <c r="M1122" i="1" s="1"/>
  <c r="K1125" i="1"/>
  <c r="M1125" i="1" s="1"/>
  <c r="H1129" i="1"/>
  <c r="P1129" i="1" s="1"/>
  <c r="G1130" i="1"/>
  <c r="O1130" i="1" s="1"/>
  <c r="H1133" i="1"/>
  <c r="P1133" i="1" s="1"/>
  <c r="AA1133" i="1" s="1"/>
  <c r="AB1133" i="1" s="1"/>
  <c r="K1140" i="1"/>
  <c r="M1140" i="1" s="1"/>
  <c r="K1142" i="1"/>
  <c r="M1142" i="1" s="1"/>
  <c r="K1145" i="1"/>
  <c r="M1145" i="1" s="1"/>
  <c r="H1147" i="1"/>
  <c r="P1147" i="1" s="1"/>
  <c r="AA1147" i="1" s="1"/>
  <c r="AB1147" i="1" s="1"/>
  <c r="G1154" i="1"/>
  <c r="O1154" i="1" s="1"/>
  <c r="K1161" i="1"/>
  <c r="M1161" i="1" s="1"/>
  <c r="G1170" i="1"/>
  <c r="O1170" i="1" s="1"/>
  <c r="AC1191" i="1"/>
  <c r="AD1191" i="1" s="1"/>
  <c r="AC1087" i="1"/>
  <c r="AD1087" i="1" s="1"/>
  <c r="AE1076" i="1"/>
  <c r="AF1076" i="1" s="1"/>
  <c r="AC1076" i="1"/>
  <c r="AD1076" i="1" s="1"/>
  <c r="L1079" i="1"/>
  <c r="N1079" i="1" s="1"/>
  <c r="K1079" i="1"/>
  <c r="M1079" i="1" s="1"/>
  <c r="AE1090" i="1"/>
  <c r="AF1090" i="1" s="1"/>
  <c r="AC1090" i="1"/>
  <c r="AD1090" i="1" s="1"/>
  <c r="L1127" i="1"/>
  <c r="N1127" i="1" s="1"/>
  <c r="K1127" i="1"/>
  <c r="M1127" i="1" s="1"/>
  <c r="AE1131" i="1"/>
  <c r="AF1131" i="1" s="1"/>
  <c r="AC1131" i="1"/>
  <c r="AD1131" i="1" s="1"/>
  <c r="G1079" i="1"/>
  <c r="O1079" i="1" s="1"/>
  <c r="AE1080" i="1"/>
  <c r="AF1080" i="1" s="1"/>
  <c r="AC1080" i="1"/>
  <c r="AD1080" i="1" s="1"/>
  <c r="L1083" i="1"/>
  <c r="N1083" i="1" s="1"/>
  <c r="K1083" i="1"/>
  <c r="M1083" i="1" s="1"/>
  <c r="K1086" i="1"/>
  <c r="M1086" i="1" s="1"/>
  <c r="H1094" i="1"/>
  <c r="P1094" i="1" s="1"/>
  <c r="AA1094" i="1" s="1"/>
  <c r="AB1094" i="1" s="1"/>
  <c r="AC1094" i="1"/>
  <c r="AD1094" i="1" s="1"/>
  <c r="AE1094" i="1"/>
  <c r="AF1094" i="1" s="1"/>
  <c r="AE1096" i="1"/>
  <c r="AF1096" i="1" s="1"/>
  <c r="AC1096" i="1"/>
  <c r="AD1096" i="1" s="1"/>
  <c r="L1099" i="1"/>
  <c r="N1099" i="1" s="1"/>
  <c r="K1099" i="1"/>
  <c r="M1099" i="1" s="1"/>
  <c r="K1102" i="1"/>
  <c r="M1102" i="1" s="1"/>
  <c r="H1103" i="1"/>
  <c r="P1103" i="1" s="1"/>
  <c r="H1110" i="1"/>
  <c r="P1110" i="1" s="1"/>
  <c r="AC1110" i="1"/>
  <c r="AD1110" i="1" s="1"/>
  <c r="AE1110" i="1"/>
  <c r="AF1110" i="1" s="1"/>
  <c r="AE1112" i="1"/>
  <c r="AF1112" i="1" s="1"/>
  <c r="AC1112" i="1"/>
  <c r="AD1112" i="1" s="1"/>
  <c r="L1115" i="1"/>
  <c r="N1115" i="1" s="1"/>
  <c r="K1115" i="1"/>
  <c r="M1115" i="1" s="1"/>
  <c r="K1118" i="1"/>
  <c r="M1118" i="1" s="1"/>
  <c r="H1126" i="1"/>
  <c r="P1126" i="1" s="1"/>
  <c r="AA1126" i="1" s="1"/>
  <c r="AB1126" i="1" s="1"/>
  <c r="AC1126" i="1"/>
  <c r="AD1126" i="1" s="1"/>
  <c r="AE1126" i="1"/>
  <c r="AF1126" i="1" s="1"/>
  <c r="G1127" i="1"/>
  <c r="O1127" i="1" s="1"/>
  <c r="AE1128" i="1"/>
  <c r="AF1128" i="1" s="1"/>
  <c r="AC1128" i="1"/>
  <c r="AD1128" i="1" s="1"/>
  <c r="L1131" i="1"/>
  <c r="N1131" i="1" s="1"/>
  <c r="K1131" i="1"/>
  <c r="M1131" i="1" s="1"/>
  <c r="K1134" i="1"/>
  <c r="M1134" i="1" s="1"/>
  <c r="K1144" i="1"/>
  <c r="M1144" i="1" s="1"/>
  <c r="AE1156" i="1"/>
  <c r="AF1156" i="1" s="1"/>
  <c r="AC1156" i="1"/>
  <c r="AD1156" i="1" s="1"/>
  <c r="L1160" i="1"/>
  <c r="N1160" i="1" s="1"/>
  <c r="K1160" i="1"/>
  <c r="M1160" i="1" s="1"/>
  <c r="AE1172" i="1"/>
  <c r="AF1172" i="1" s="1"/>
  <c r="AC1172" i="1"/>
  <c r="AD1172" i="1" s="1"/>
  <c r="AC1135" i="1"/>
  <c r="AD1135" i="1" s="1"/>
  <c r="AE1142" i="1"/>
  <c r="AF1142" i="1" s="1"/>
  <c r="AE1083" i="1"/>
  <c r="AF1083" i="1" s="1"/>
  <c r="AC1083" i="1"/>
  <c r="AD1083" i="1" s="1"/>
  <c r="AE1092" i="1"/>
  <c r="AF1092" i="1" s="1"/>
  <c r="AC1092" i="1"/>
  <c r="AD1092" i="1" s="1"/>
  <c r="L1095" i="1"/>
  <c r="N1095" i="1" s="1"/>
  <c r="K1095" i="1"/>
  <c r="M1095" i="1" s="1"/>
  <c r="AE1099" i="1"/>
  <c r="AF1099" i="1" s="1"/>
  <c r="AC1099" i="1"/>
  <c r="AD1099" i="1" s="1"/>
  <c r="AE1108" i="1"/>
  <c r="AF1108" i="1" s="1"/>
  <c r="AC1108" i="1"/>
  <c r="AD1108" i="1" s="1"/>
  <c r="L1111" i="1"/>
  <c r="N1111" i="1" s="1"/>
  <c r="K1111" i="1"/>
  <c r="M1111" i="1" s="1"/>
  <c r="AE1115" i="1"/>
  <c r="AF1115" i="1" s="1"/>
  <c r="AC1115" i="1"/>
  <c r="AD1115" i="1" s="1"/>
  <c r="AE1122" i="1"/>
  <c r="AF1122" i="1" s="1"/>
  <c r="AC1122" i="1"/>
  <c r="AD1122" i="1" s="1"/>
  <c r="AE1138" i="1"/>
  <c r="AF1138" i="1" s="1"/>
  <c r="AC1138" i="1"/>
  <c r="AD1138" i="1" s="1"/>
  <c r="AE1152" i="1"/>
  <c r="AF1152" i="1" s="1"/>
  <c r="AC1152" i="1"/>
  <c r="AD1152" i="1" s="1"/>
  <c r="L1156" i="1"/>
  <c r="N1156" i="1" s="1"/>
  <c r="K1156" i="1"/>
  <c r="M1156" i="1" s="1"/>
  <c r="AE1168" i="1"/>
  <c r="AF1168" i="1" s="1"/>
  <c r="AC1168" i="1"/>
  <c r="AD1168" i="1" s="1"/>
  <c r="G1074" i="1"/>
  <c r="O1074" i="1" s="1"/>
  <c r="G1076" i="1"/>
  <c r="O1076" i="1" s="1"/>
  <c r="AE1082" i="1"/>
  <c r="AF1082" i="1" s="1"/>
  <c r="AC1082" i="1"/>
  <c r="AD1082" i="1" s="1"/>
  <c r="G1083" i="1"/>
  <c r="O1083" i="1" s="1"/>
  <c r="AE1091" i="1"/>
  <c r="AF1091" i="1" s="1"/>
  <c r="AC1091" i="1"/>
  <c r="AD1091" i="1" s="1"/>
  <c r="AE1098" i="1"/>
  <c r="AF1098" i="1" s="1"/>
  <c r="AC1098" i="1"/>
  <c r="AD1098" i="1" s="1"/>
  <c r="AE1100" i="1"/>
  <c r="AF1100" i="1" s="1"/>
  <c r="AC1100" i="1"/>
  <c r="AD1100" i="1" s="1"/>
  <c r="G1102" i="1"/>
  <c r="O1102" i="1" s="1"/>
  <c r="L1103" i="1"/>
  <c r="N1103" i="1" s="1"/>
  <c r="K1103" i="1"/>
  <c r="M1103" i="1" s="1"/>
  <c r="K1104" i="1"/>
  <c r="M1104" i="1" s="1"/>
  <c r="AE1107" i="1"/>
  <c r="AF1107" i="1" s="1"/>
  <c r="AC1107" i="1"/>
  <c r="AD1107" i="1" s="1"/>
  <c r="AE1114" i="1"/>
  <c r="AF1114" i="1" s="1"/>
  <c r="AC1114" i="1"/>
  <c r="AD1114" i="1" s="1"/>
  <c r="G1115" i="1"/>
  <c r="O1115" i="1" s="1"/>
  <c r="AA1115" i="1" s="1"/>
  <c r="AB1115" i="1" s="1"/>
  <c r="AE1116" i="1"/>
  <c r="AF1116" i="1" s="1"/>
  <c r="AC1116" i="1"/>
  <c r="AD1116" i="1" s="1"/>
  <c r="G1118" i="1"/>
  <c r="O1118" i="1" s="1"/>
  <c r="L1119" i="1"/>
  <c r="N1119" i="1" s="1"/>
  <c r="K1119" i="1"/>
  <c r="M1119" i="1" s="1"/>
  <c r="K1120" i="1"/>
  <c r="M1120" i="1" s="1"/>
  <c r="AE1123" i="1"/>
  <c r="AF1123" i="1" s="1"/>
  <c r="AC1123" i="1"/>
  <c r="AD1123" i="1" s="1"/>
  <c r="AE1130" i="1"/>
  <c r="AF1130" i="1" s="1"/>
  <c r="AC1130" i="1"/>
  <c r="AD1130" i="1" s="1"/>
  <c r="G1131" i="1"/>
  <c r="O1131" i="1" s="1"/>
  <c r="AA1131" i="1" s="1"/>
  <c r="AB1131" i="1" s="1"/>
  <c r="AE1132" i="1"/>
  <c r="AF1132" i="1" s="1"/>
  <c r="AC1132" i="1"/>
  <c r="AD1132" i="1" s="1"/>
  <c r="G1134" i="1"/>
  <c r="O1134" i="1" s="1"/>
  <c r="L1135" i="1"/>
  <c r="N1135" i="1" s="1"/>
  <c r="K1135" i="1"/>
  <c r="M1135" i="1" s="1"/>
  <c r="K1136" i="1"/>
  <c r="M1136" i="1" s="1"/>
  <c r="G1144" i="1"/>
  <c r="O1144" i="1" s="1"/>
  <c r="AE1144" i="1"/>
  <c r="AF1144" i="1" s="1"/>
  <c r="AC1144" i="1"/>
  <c r="AD1144" i="1" s="1"/>
  <c r="L1148" i="1"/>
  <c r="N1148" i="1" s="1"/>
  <c r="K1148" i="1"/>
  <c r="M1148" i="1" s="1"/>
  <c r="G1156" i="1"/>
  <c r="O1156" i="1" s="1"/>
  <c r="AE1160" i="1"/>
  <c r="AF1160" i="1" s="1"/>
  <c r="AC1160" i="1"/>
  <c r="AD1160" i="1" s="1"/>
  <c r="L1164" i="1"/>
  <c r="N1164" i="1" s="1"/>
  <c r="K1164" i="1"/>
  <c r="M1164" i="1" s="1"/>
  <c r="G1172" i="1"/>
  <c r="O1172" i="1" s="1"/>
  <c r="AC1119" i="1"/>
  <c r="AD1119" i="1" s="1"/>
  <c r="AE1078" i="1"/>
  <c r="AF1078" i="1" s="1"/>
  <c r="AE1074" i="1"/>
  <c r="AF1074" i="1" s="1"/>
  <c r="AC1074" i="1"/>
  <c r="AD1074" i="1" s="1"/>
  <c r="AE1106" i="1"/>
  <c r="AF1106" i="1" s="1"/>
  <c r="AC1106" i="1"/>
  <c r="AD1106" i="1" s="1"/>
  <c r="AE1124" i="1"/>
  <c r="AF1124" i="1" s="1"/>
  <c r="AC1124" i="1"/>
  <c r="AD1124" i="1" s="1"/>
  <c r="L1172" i="1"/>
  <c r="N1172" i="1" s="1"/>
  <c r="K1172" i="1"/>
  <c r="M1172" i="1" s="1"/>
  <c r="K1074" i="1"/>
  <c r="M1074" i="1" s="1"/>
  <c r="AE1075" i="1"/>
  <c r="AF1075" i="1" s="1"/>
  <c r="AC1075" i="1"/>
  <c r="AD1075" i="1" s="1"/>
  <c r="AE1084" i="1"/>
  <c r="AF1084" i="1" s="1"/>
  <c r="AC1084" i="1"/>
  <c r="AD1084" i="1" s="1"/>
  <c r="G1086" i="1"/>
  <c r="O1086" i="1" s="1"/>
  <c r="L1087" i="1"/>
  <c r="N1087" i="1" s="1"/>
  <c r="K1087" i="1"/>
  <c r="M1087" i="1" s="1"/>
  <c r="K1088" i="1"/>
  <c r="M1088" i="1" s="1"/>
  <c r="H1074" i="1"/>
  <c r="P1074" i="1" s="1"/>
  <c r="L1075" i="1"/>
  <c r="N1075" i="1" s="1"/>
  <c r="K1075" i="1"/>
  <c r="M1075" i="1" s="1"/>
  <c r="K1076" i="1"/>
  <c r="M1076" i="1" s="1"/>
  <c r="K1078" i="1"/>
  <c r="M1078" i="1" s="1"/>
  <c r="H1079" i="1"/>
  <c r="P1079" i="1" s="1"/>
  <c r="AE1079" i="1"/>
  <c r="AF1079" i="1" s="1"/>
  <c r="AC1079" i="1"/>
  <c r="AD1079" i="1" s="1"/>
  <c r="H1086" i="1"/>
  <c r="P1086" i="1" s="1"/>
  <c r="AE1086" i="1"/>
  <c r="AF1086" i="1" s="1"/>
  <c r="AC1086" i="1"/>
  <c r="AD1086" i="1" s="1"/>
  <c r="G1087" i="1"/>
  <c r="O1087" i="1" s="1"/>
  <c r="AE1088" i="1"/>
  <c r="AF1088" i="1" s="1"/>
  <c r="AC1088" i="1"/>
  <c r="AD1088" i="1" s="1"/>
  <c r="G1090" i="1"/>
  <c r="O1090" i="1" s="1"/>
  <c r="AA1090" i="1" s="1"/>
  <c r="AB1090" i="1" s="1"/>
  <c r="L1091" i="1"/>
  <c r="N1091" i="1" s="1"/>
  <c r="K1091" i="1"/>
  <c r="M1091" i="1" s="1"/>
  <c r="K1092" i="1"/>
  <c r="M1092" i="1" s="1"/>
  <c r="K1094" i="1"/>
  <c r="M1094" i="1" s="1"/>
  <c r="H1095" i="1"/>
  <c r="P1095" i="1" s="1"/>
  <c r="AA1095" i="1" s="1"/>
  <c r="AB1095" i="1" s="1"/>
  <c r="AE1095" i="1"/>
  <c r="AF1095" i="1" s="1"/>
  <c r="AC1095" i="1"/>
  <c r="AD1095" i="1" s="1"/>
  <c r="H1102" i="1"/>
  <c r="P1102" i="1" s="1"/>
  <c r="AE1102" i="1"/>
  <c r="AF1102" i="1" s="1"/>
  <c r="AC1102" i="1"/>
  <c r="AD1102" i="1" s="1"/>
  <c r="G1103" i="1"/>
  <c r="O1103" i="1" s="1"/>
  <c r="AE1104" i="1"/>
  <c r="AF1104" i="1" s="1"/>
  <c r="AC1104" i="1"/>
  <c r="AD1104" i="1" s="1"/>
  <c r="G1106" i="1"/>
  <c r="O1106" i="1" s="1"/>
  <c r="AA1106" i="1" s="1"/>
  <c r="AB1106" i="1" s="1"/>
  <c r="L1107" i="1"/>
  <c r="N1107" i="1" s="1"/>
  <c r="K1107" i="1"/>
  <c r="M1107" i="1" s="1"/>
  <c r="K1108" i="1"/>
  <c r="M1108" i="1" s="1"/>
  <c r="K1110" i="1"/>
  <c r="M1110" i="1" s="1"/>
  <c r="H1111" i="1"/>
  <c r="P1111" i="1" s="1"/>
  <c r="AA1111" i="1" s="1"/>
  <c r="AB1111" i="1" s="1"/>
  <c r="AE1111" i="1"/>
  <c r="AF1111" i="1" s="1"/>
  <c r="AC1111" i="1"/>
  <c r="AD1111" i="1" s="1"/>
  <c r="H1118" i="1"/>
  <c r="P1118" i="1" s="1"/>
  <c r="AE1118" i="1"/>
  <c r="AF1118" i="1" s="1"/>
  <c r="AC1118" i="1"/>
  <c r="AD1118" i="1" s="1"/>
  <c r="G1119" i="1"/>
  <c r="O1119" i="1" s="1"/>
  <c r="AA1119" i="1" s="1"/>
  <c r="AB1119" i="1" s="1"/>
  <c r="AE1120" i="1"/>
  <c r="AF1120" i="1" s="1"/>
  <c r="AC1120" i="1"/>
  <c r="AD1120" i="1" s="1"/>
  <c r="G1122" i="1"/>
  <c r="O1122" i="1" s="1"/>
  <c r="AA1122" i="1" s="1"/>
  <c r="AB1122" i="1" s="1"/>
  <c r="L1123" i="1"/>
  <c r="N1123" i="1" s="1"/>
  <c r="K1123" i="1"/>
  <c r="M1123" i="1" s="1"/>
  <c r="K1124" i="1"/>
  <c r="M1124" i="1" s="1"/>
  <c r="K1126" i="1"/>
  <c r="M1126" i="1" s="1"/>
  <c r="H1127" i="1"/>
  <c r="P1127" i="1" s="1"/>
  <c r="AE1127" i="1"/>
  <c r="AF1127" i="1" s="1"/>
  <c r="AC1127" i="1"/>
  <c r="AD1127" i="1" s="1"/>
  <c r="H1134" i="1"/>
  <c r="P1134" i="1" s="1"/>
  <c r="AE1134" i="1"/>
  <c r="AF1134" i="1" s="1"/>
  <c r="AC1134" i="1"/>
  <c r="AD1134" i="1" s="1"/>
  <c r="G1135" i="1"/>
  <c r="O1135" i="1" s="1"/>
  <c r="AE1136" i="1"/>
  <c r="AF1136" i="1" s="1"/>
  <c r="AC1136" i="1"/>
  <c r="AD1136" i="1" s="1"/>
  <c r="G1138" i="1"/>
  <c r="O1138" i="1" s="1"/>
  <c r="AA1138" i="1" s="1"/>
  <c r="AB1138" i="1" s="1"/>
  <c r="L1139" i="1"/>
  <c r="N1139" i="1" s="1"/>
  <c r="K1139" i="1"/>
  <c r="M1139" i="1" s="1"/>
  <c r="G1140" i="1"/>
  <c r="O1140" i="1" s="1"/>
  <c r="AE1140" i="1"/>
  <c r="AF1140" i="1" s="1"/>
  <c r="AC1140" i="1"/>
  <c r="AD1140" i="1" s="1"/>
  <c r="G1142" i="1"/>
  <c r="O1142" i="1" s="1"/>
  <c r="AE1148" i="1"/>
  <c r="AF1148" i="1" s="1"/>
  <c r="AC1148" i="1"/>
  <c r="AD1148" i="1" s="1"/>
  <c r="L1152" i="1"/>
  <c r="N1152" i="1" s="1"/>
  <c r="K1152" i="1"/>
  <c r="M1152" i="1" s="1"/>
  <c r="G1160" i="1"/>
  <c r="O1160" i="1" s="1"/>
  <c r="AE1164" i="1"/>
  <c r="AF1164" i="1" s="1"/>
  <c r="AC1164" i="1"/>
  <c r="AD1164" i="1" s="1"/>
  <c r="L1168" i="1"/>
  <c r="N1168" i="1" s="1"/>
  <c r="K1168" i="1"/>
  <c r="M1168" i="1" s="1"/>
  <c r="AC1103" i="1"/>
  <c r="AD1103" i="1" s="1"/>
  <c r="H1142" i="1"/>
  <c r="P1142" i="1" s="1"/>
  <c r="H1146" i="1"/>
  <c r="P1146" i="1" s="1"/>
  <c r="AA1146" i="1" s="1"/>
  <c r="AB1146" i="1" s="1"/>
  <c r="H1150" i="1"/>
  <c r="P1150" i="1" s="1"/>
  <c r="AA1150" i="1" s="1"/>
  <c r="AB1150" i="1" s="1"/>
  <c r="H1154" i="1"/>
  <c r="P1154" i="1" s="1"/>
  <c r="AA1154" i="1" s="1"/>
  <c r="AB1154" i="1" s="1"/>
  <c r="H1158" i="1"/>
  <c r="P1158" i="1" s="1"/>
  <c r="H1162" i="1"/>
  <c r="P1162" i="1" s="1"/>
  <c r="AA1162" i="1" s="1"/>
  <c r="AB1162" i="1" s="1"/>
  <c r="H1166" i="1"/>
  <c r="P1166" i="1" s="1"/>
  <c r="AA1166" i="1" s="1"/>
  <c r="AB1166" i="1" s="1"/>
  <c r="H1170" i="1"/>
  <c r="P1170" i="1" s="1"/>
  <c r="H1174" i="1"/>
  <c r="P1174" i="1" s="1"/>
  <c r="AA1174" i="1" s="1"/>
  <c r="AB1174" i="1" s="1"/>
  <c r="AE1176" i="1"/>
  <c r="AF1176" i="1" s="1"/>
  <c r="AC1176" i="1"/>
  <c r="AD1176" i="1" s="1"/>
  <c r="AE1177" i="1"/>
  <c r="AF1177" i="1" s="1"/>
  <c r="AC1177" i="1"/>
  <c r="AD1177" i="1" s="1"/>
  <c r="AE1178" i="1"/>
  <c r="AF1178" i="1" s="1"/>
  <c r="AC1178" i="1"/>
  <c r="AD1178" i="1" s="1"/>
  <c r="AE1180" i="1"/>
  <c r="AF1180" i="1" s="1"/>
  <c r="AC1180" i="1"/>
  <c r="AD1180" i="1" s="1"/>
  <c r="AE1181" i="1"/>
  <c r="AF1181" i="1" s="1"/>
  <c r="AC1181" i="1"/>
  <c r="AD1181" i="1" s="1"/>
  <c r="AE1182" i="1"/>
  <c r="AF1182" i="1" s="1"/>
  <c r="AC1182" i="1"/>
  <c r="AD1182" i="1" s="1"/>
  <c r="AE1184" i="1"/>
  <c r="AF1184" i="1" s="1"/>
  <c r="AC1184" i="1"/>
  <c r="AD1184" i="1" s="1"/>
  <c r="AE1185" i="1"/>
  <c r="AF1185" i="1" s="1"/>
  <c r="AC1185" i="1"/>
  <c r="AD1185" i="1" s="1"/>
  <c r="AE1186" i="1"/>
  <c r="AF1186" i="1" s="1"/>
  <c r="AC1186" i="1"/>
  <c r="AD1186" i="1" s="1"/>
  <c r="AE1188" i="1"/>
  <c r="AF1188" i="1" s="1"/>
  <c r="AC1188" i="1"/>
  <c r="AD1188" i="1" s="1"/>
  <c r="AE1189" i="1"/>
  <c r="AF1189" i="1" s="1"/>
  <c r="AC1189" i="1"/>
  <c r="AD1189" i="1" s="1"/>
  <c r="AE1192" i="1"/>
  <c r="AF1192" i="1" s="1"/>
  <c r="AC1192" i="1"/>
  <c r="AD1192" i="1" s="1"/>
  <c r="AE1193" i="1"/>
  <c r="AF1193" i="1" s="1"/>
  <c r="AC1193" i="1"/>
  <c r="AD1193" i="1" s="1"/>
  <c r="AE1194" i="1"/>
  <c r="AF1194" i="1" s="1"/>
  <c r="AC1194" i="1"/>
  <c r="AD1194" i="1" s="1"/>
  <c r="AE1196" i="1"/>
  <c r="AF1196" i="1" s="1"/>
  <c r="AC1196" i="1"/>
  <c r="AD1196" i="1" s="1"/>
  <c r="AC1195" i="1"/>
  <c r="AD1195" i="1" s="1"/>
  <c r="AC1179" i="1"/>
  <c r="AD1179" i="1" s="1"/>
  <c r="AC1163" i="1"/>
  <c r="AD1163" i="1" s="1"/>
  <c r="AC1147" i="1"/>
  <c r="AD1147" i="1" s="1"/>
  <c r="AE1190" i="1"/>
  <c r="AF1190" i="1" s="1"/>
  <c r="AE1146" i="1"/>
  <c r="AF1146" i="1" s="1"/>
  <c r="AC1146" i="1"/>
  <c r="AD1146" i="1" s="1"/>
  <c r="AE1150" i="1"/>
  <c r="AF1150" i="1" s="1"/>
  <c r="AC1150" i="1"/>
  <c r="AD1150" i="1" s="1"/>
  <c r="AE1154" i="1"/>
  <c r="AF1154" i="1" s="1"/>
  <c r="AC1154" i="1"/>
  <c r="AD1154" i="1" s="1"/>
  <c r="AE1162" i="1"/>
  <c r="AF1162" i="1" s="1"/>
  <c r="AC1162" i="1"/>
  <c r="AD1162" i="1" s="1"/>
  <c r="AE1166" i="1"/>
  <c r="AF1166" i="1" s="1"/>
  <c r="AC1166" i="1"/>
  <c r="AD1166" i="1" s="1"/>
  <c r="AE1170" i="1"/>
  <c r="AF1170" i="1" s="1"/>
  <c r="AC1170" i="1"/>
  <c r="AD1170" i="1" s="1"/>
  <c r="G1176" i="1"/>
  <c r="O1176" i="1" s="1"/>
  <c r="G1177" i="1"/>
  <c r="O1177" i="1" s="1"/>
  <c r="G1178" i="1"/>
  <c r="O1178" i="1" s="1"/>
  <c r="G1179" i="1"/>
  <c r="O1179" i="1" s="1"/>
  <c r="G1180" i="1"/>
  <c r="O1180" i="1" s="1"/>
  <c r="G1181" i="1"/>
  <c r="O1181" i="1" s="1"/>
  <c r="G1182" i="1"/>
  <c r="O1182" i="1" s="1"/>
  <c r="G1183" i="1"/>
  <c r="O1183" i="1" s="1"/>
  <c r="G1184" i="1"/>
  <c r="O1184" i="1" s="1"/>
  <c r="G1185" i="1"/>
  <c r="O1185" i="1" s="1"/>
  <c r="G1186" i="1"/>
  <c r="O1186" i="1" s="1"/>
  <c r="G1187" i="1"/>
  <c r="O1187" i="1" s="1"/>
  <c r="G1188" i="1"/>
  <c r="O1188" i="1" s="1"/>
  <c r="G1189" i="1"/>
  <c r="O1189" i="1" s="1"/>
  <c r="G1190" i="1"/>
  <c r="O1190" i="1" s="1"/>
  <c r="G1191" i="1"/>
  <c r="O1191" i="1" s="1"/>
  <c r="G1192" i="1"/>
  <c r="O1192" i="1" s="1"/>
  <c r="G1193" i="1"/>
  <c r="O1193" i="1" s="1"/>
  <c r="G1194" i="1"/>
  <c r="O1194" i="1" s="1"/>
  <c r="G1195" i="1"/>
  <c r="O1195" i="1" s="1"/>
  <c r="G1196" i="1"/>
  <c r="O1196" i="1" s="1"/>
  <c r="AC1175" i="1"/>
  <c r="AD1175" i="1" s="1"/>
  <c r="AC1159" i="1"/>
  <c r="AD1159" i="1" s="1"/>
  <c r="AC1143" i="1"/>
  <c r="AD1143" i="1" s="1"/>
  <c r="AE1174" i="1"/>
  <c r="AF1174" i="1" s="1"/>
  <c r="H1076" i="1"/>
  <c r="P1076" i="1" s="1"/>
  <c r="AE1077" i="1"/>
  <c r="AF1077" i="1" s="1"/>
  <c r="AC1077" i="1"/>
  <c r="AD1077" i="1" s="1"/>
  <c r="H1080" i="1"/>
  <c r="P1080" i="1" s="1"/>
  <c r="AE1081" i="1"/>
  <c r="AF1081" i="1" s="1"/>
  <c r="AC1081" i="1"/>
  <c r="AD1081" i="1" s="1"/>
  <c r="H1084" i="1"/>
  <c r="P1084" i="1" s="1"/>
  <c r="AA1084" i="1" s="1"/>
  <c r="AB1084" i="1" s="1"/>
  <c r="AE1085" i="1"/>
  <c r="AF1085" i="1" s="1"/>
  <c r="AC1085" i="1"/>
  <c r="AD1085" i="1" s="1"/>
  <c r="H1088" i="1"/>
  <c r="P1088" i="1" s="1"/>
  <c r="AA1088" i="1" s="1"/>
  <c r="AB1088" i="1" s="1"/>
  <c r="AE1089" i="1"/>
  <c r="AF1089" i="1" s="1"/>
  <c r="AC1089" i="1"/>
  <c r="AD1089" i="1" s="1"/>
  <c r="H1092" i="1"/>
  <c r="P1092" i="1" s="1"/>
  <c r="AA1092" i="1" s="1"/>
  <c r="AB1092" i="1" s="1"/>
  <c r="AE1093" i="1"/>
  <c r="AF1093" i="1" s="1"/>
  <c r="AC1093" i="1"/>
  <c r="AD1093" i="1" s="1"/>
  <c r="H1096" i="1"/>
  <c r="P1096" i="1" s="1"/>
  <c r="AA1096" i="1" s="1"/>
  <c r="AB1096" i="1" s="1"/>
  <c r="AE1097" i="1"/>
  <c r="AF1097" i="1" s="1"/>
  <c r="AC1097" i="1"/>
  <c r="AD1097" i="1" s="1"/>
  <c r="H1100" i="1"/>
  <c r="P1100" i="1" s="1"/>
  <c r="AA1100" i="1" s="1"/>
  <c r="AB1100" i="1" s="1"/>
  <c r="AE1101" i="1"/>
  <c r="AF1101" i="1" s="1"/>
  <c r="AC1101" i="1"/>
  <c r="AD1101" i="1" s="1"/>
  <c r="H1104" i="1"/>
  <c r="P1104" i="1" s="1"/>
  <c r="AA1104" i="1" s="1"/>
  <c r="AB1104" i="1" s="1"/>
  <c r="AE1105" i="1"/>
  <c r="AF1105" i="1" s="1"/>
  <c r="AC1105" i="1"/>
  <c r="AD1105" i="1" s="1"/>
  <c r="H1108" i="1"/>
  <c r="P1108" i="1" s="1"/>
  <c r="AA1108" i="1" s="1"/>
  <c r="AB1108" i="1" s="1"/>
  <c r="AE1109" i="1"/>
  <c r="AF1109" i="1" s="1"/>
  <c r="AC1109" i="1"/>
  <c r="AD1109" i="1" s="1"/>
  <c r="H1112" i="1"/>
  <c r="P1112" i="1" s="1"/>
  <c r="AE1113" i="1"/>
  <c r="AF1113" i="1" s="1"/>
  <c r="AC1113" i="1"/>
  <c r="AD1113" i="1" s="1"/>
  <c r="H1116" i="1"/>
  <c r="P1116" i="1" s="1"/>
  <c r="AA1116" i="1" s="1"/>
  <c r="AB1116" i="1" s="1"/>
  <c r="AE1117" i="1"/>
  <c r="AF1117" i="1" s="1"/>
  <c r="AC1117" i="1"/>
  <c r="AD1117" i="1" s="1"/>
  <c r="H1120" i="1"/>
  <c r="P1120" i="1" s="1"/>
  <c r="AA1120" i="1" s="1"/>
  <c r="AB1120" i="1" s="1"/>
  <c r="AE1121" i="1"/>
  <c r="AF1121" i="1" s="1"/>
  <c r="AC1121" i="1"/>
  <c r="AD1121" i="1" s="1"/>
  <c r="H1124" i="1"/>
  <c r="P1124" i="1" s="1"/>
  <c r="AA1124" i="1" s="1"/>
  <c r="AB1124" i="1" s="1"/>
  <c r="AE1125" i="1"/>
  <c r="AF1125" i="1" s="1"/>
  <c r="AC1125" i="1"/>
  <c r="AD1125" i="1" s="1"/>
  <c r="H1128" i="1"/>
  <c r="P1128" i="1" s="1"/>
  <c r="AE1129" i="1"/>
  <c r="AF1129" i="1" s="1"/>
  <c r="AC1129" i="1"/>
  <c r="AD1129" i="1" s="1"/>
  <c r="H1132" i="1"/>
  <c r="P1132" i="1" s="1"/>
  <c r="AA1132" i="1" s="1"/>
  <c r="AB1132" i="1" s="1"/>
  <c r="AE1133" i="1"/>
  <c r="AF1133" i="1" s="1"/>
  <c r="AC1133" i="1"/>
  <c r="AD1133" i="1" s="1"/>
  <c r="H1136" i="1"/>
  <c r="P1136" i="1" s="1"/>
  <c r="AE1137" i="1"/>
  <c r="AF1137" i="1" s="1"/>
  <c r="AC1137" i="1"/>
  <c r="AD1137" i="1" s="1"/>
  <c r="H1140" i="1"/>
  <c r="P1140" i="1" s="1"/>
  <c r="AE1141" i="1"/>
  <c r="AF1141" i="1" s="1"/>
  <c r="AC1141" i="1"/>
  <c r="AD1141" i="1" s="1"/>
  <c r="K1143" i="1"/>
  <c r="M1143" i="1" s="1"/>
  <c r="H1144" i="1"/>
  <c r="P1144" i="1" s="1"/>
  <c r="AE1145" i="1"/>
  <c r="AF1145" i="1" s="1"/>
  <c r="AC1145" i="1"/>
  <c r="AD1145" i="1" s="1"/>
  <c r="K1147" i="1"/>
  <c r="M1147" i="1" s="1"/>
  <c r="H1148" i="1"/>
  <c r="P1148" i="1" s="1"/>
  <c r="AA1148" i="1" s="1"/>
  <c r="AB1148" i="1" s="1"/>
  <c r="AE1149" i="1"/>
  <c r="AF1149" i="1" s="1"/>
  <c r="AC1149" i="1"/>
  <c r="AD1149" i="1" s="1"/>
  <c r="K1151" i="1"/>
  <c r="M1151" i="1" s="1"/>
  <c r="H1152" i="1"/>
  <c r="P1152" i="1" s="1"/>
  <c r="AE1153" i="1"/>
  <c r="AF1153" i="1" s="1"/>
  <c r="AC1153" i="1"/>
  <c r="AD1153" i="1" s="1"/>
  <c r="K1155" i="1"/>
  <c r="M1155" i="1" s="1"/>
  <c r="H1156" i="1"/>
  <c r="P1156" i="1" s="1"/>
  <c r="AE1157" i="1"/>
  <c r="AF1157" i="1" s="1"/>
  <c r="AC1157" i="1"/>
  <c r="AD1157" i="1" s="1"/>
  <c r="K1159" i="1"/>
  <c r="M1159" i="1" s="1"/>
  <c r="H1160" i="1"/>
  <c r="P1160" i="1" s="1"/>
  <c r="AE1161" i="1"/>
  <c r="AF1161" i="1" s="1"/>
  <c r="AC1161" i="1"/>
  <c r="AD1161" i="1" s="1"/>
  <c r="K1163" i="1"/>
  <c r="M1163" i="1" s="1"/>
  <c r="H1164" i="1"/>
  <c r="P1164" i="1" s="1"/>
  <c r="AA1164" i="1" s="1"/>
  <c r="AB1164" i="1" s="1"/>
  <c r="AE1165" i="1"/>
  <c r="AF1165" i="1" s="1"/>
  <c r="AC1165" i="1"/>
  <c r="AD1165" i="1" s="1"/>
  <c r="K1167" i="1"/>
  <c r="M1167" i="1" s="1"/>
  <c r="H1168" i="1"/>
  <c r="P1168" i="1" s="1"/>
  <c r="AA1168" i="1" s="1"/>
  <c r="AB1168" i="1" s="1"/>
  <c r="AE1169" i="1"/>
  <c r="AF1169" i="1" s="1"/>
  <c r="AC1169" i="1"/>
  <c r="AD1169" i="1" s="1"/>
  <c r="K1171" i="1"/>
  <c r="M1171" i="1" s="1"/>
  <c r="H1172" i="1"/>
  <c r="P1172" i="1" s="1"/>
  <c r="AE1173" i="1"/>
  <c r="AF1173" i="1" s="1"/>
  <c r="AC1173" i="1"/>
  <c r="AD1173" i="1" s="1"/>
  <c r="K1175" i="1"/>
  <c r="M1175" i="1" s="1"/>
  <c r="AC1187" i="1"/>
  <c r="AD1187" i="1" s="1"/>
  <c r="AC1171" i="1"/>
  <c r="AD1171" i="1" s="1"/>
  <c r="AC1155" i="1"/>
  <c r="AD1155" i="1" s="1"/>
  <c r="AC1139" i="1"/>
  <c r="AD1139" i="1" s="1"/>
  <c r="AE1158" i="1"/>
  <c r="AF1158" i="1" s="1"/>
  <c r="O1074" i="2"/>
  <c r="R1074" i="2" s="1"/>
  <c r="Q1074" i="2"/>
  <c r="T1074" i="2" s="1"/>
  <c r="O1075" i="2"/>
  <c r="R1075" i="2" s="1"/>
  <c r="Q1075" i="2"/>
  <c r="T1075" i="2" s="1"/>
  <c r="O1076" i="2"/>
  <c r="R1076" i="2" s="1"/>
  <c r="Q1076" i="2"/>
  <c r="T1076" i="2" s="1"/>
  <c r="O1077" i="2"/>
  <c r="R1077" i="2" s="1"/>
  <c r="Q1077" i="2"/>
  <c r="T1077" i="2" s="1"/>
  <c r="O1078" i="2"/>
  <c r="R1078" i="2" s="1"/>
  <c r="Q1078" i="2"/>
  <c r="T1078" i="2" s="1"/>
  <c r="O1079" i="2"/>
  <c r="R1079" i="2" s="1"/>
  <c r="Q1079" i="2"/>
  <c r="T1079" i="2" s="1"/>
  <c r="O1080" i="2"/>
  <c r="R1080" i="2" s="1"/>
  <c r="Q1080" i="2"/>
  <c r="T1080" i="2" s="1"/>
  <c r="O1081" i="2"/>
  <c r="R1081" i="2" s="1"/>
  <c r="Q1081" i="2"/>
  <c r="T1081" i="2" s="1"/>
  <c r="O1082" i="2"/>
  <c r="R1082" i="2" s="1"/>
  <c r="Q1082" i="2"/>
  <c r="T1082" i="2" s="1"/>
  <c r="O1083" i="2"/>
  <c r="R1083" i="2" s="1"/>
  <c r="Q1083" i="2"/>
  <c r="T1083" i="2" s="1"/>
  <c r="O1084" i="2"/>
  <c r="R1084" i="2" s="1"/>
  <c r="Q1084" i="2"/>
  <c r="T1084" i="2" s="1"/>
  <c r="O1085" i="2"/>
  <c r="R1085" i="2" s="1"/>
  <c r="Q1085" i="2"/>
  <c r="T1085" i="2" s="1"/>
  <c r="O1086" i="2"/>
  <c r="R1086" i="2" s="1"/>
  <c r="Q1086" i="2"/>
  <c r="T1086" i="2" s="1"/>
  <c r="O1087" i="2"/>
  <c r="R1087" i="2" s="1"/>
  <c r="Q1087" i="2"/>
  <c r="T1087" i="2" s="1"/>
  <c r="O1088" i="2"/>
  <c r="R1088" i="2" s="1"/>
  <c r="Q1088" i="2"/>
  <c r="T1088" i="2" s="1"/>
  <c r="O1089" i="2"/>
  <c r="R1089" i="2" s="1"/>
  <c r="Q1089" i="2"/>
  <c r="T1089" i="2" s="1"/>
  <c r="O1090" i="2"/>
  <c r="R1090" i="2" s="1"/>
  <c r="Q1090" i="2"/>
  <c r="T1090" i="2" s="1"/>
  <c r="O1091" i="2"/>
  <c r="R1091" i="2" s="1"/>
  <c r="Q1091" i="2"/>
  <c r="T1091" i="2" s="1"/>
  <c r="O1092" i="2"/>
  <c r="R1092" i="2" s="1"/>
  <c r="Q1092" i="2"/>
  <c r="T1092" i="2" s="1"/>
  <c r="O1093" i="2"/>
  <c r="R1093" i="2" s="1"/>
  <c r="Q1093" i="2"/>
  <c r="T1093" i="2" s="1"/>
  <c r="O1094" i="2"/>
  <c r="R1094" i="2" s="1"/>
  <c r="Q1094" i="2"/>
  <c r="T1094" i="2" s="1"/>
  <c r="O1095" i="2"/>
  <c r="R1095" i="2" s="1"/>
  <c r="Q1095" i="2"/>
  <c r="T1095" i="2" s="1"/>
  <c r="O1096" i="2"/>
  <c r="R1096" i="2" s="1"/>
  <c r="Q1096" i="2"/>
  <c r="T1096" i="2" s="1"/>
  <c r="O1097" i="2"/>
  <c r="R1097" i="2" s="1"/>
  <c r="Q1097" i="2"/>
  <c r="T1097" i="2" s="1"/>
  <c r="O1098" i="2"/>
  <c r="R1098" i="2" s="1"/>
  <c r="Q1098" i="2"/>
  <c r="T1098" i="2" s="1"/>
  <c r="O1099" i="2"/>
  <c r="R1099" i="2" s="1"/>
  <c r="Q1099" i="2"/>
  <c r="T1099" i="2" s="1"/>
  <c r="O1100" i="2"/>
  <c r="R1100" i="2" s="1"/>
  <c r="Q1100" i="2"/>
  <c r="T1100" i="2" s="1"/>
  <c r="O1101" i="2"/>
  <c r="R1101" i="2" s="1"/>
  <c r="Q1101" i="2"/>
  <c r="T1101" i="2" s="1"/>
  <c r="O1102" i="2"/>
  <c r="R1102" i="2" s="1"/>
  <c r="Q1102" i="2"/>
  <c r="T1102" i="2" s="1"/>
  <c r="O1103" i="2"/>
  <c r="R1103" i="2" s="1"/>
  <c r="Q1103" i="2"/>
  <c r="T1103" i="2" s="1"/>
  <c r="O1104" i="2"/>
  <c r="R1104" i="2" s="1"/>
  <c r="Q1104" i="2"/>
  <c r="T1104" i="2" s="1"/>
  <c r="O1105" i="2"/>
  <c r="R1105" i="2" s="1"/>
  <c r="Q1105" i="2"/>
  <c r="T1105" i="2" s="1"/>
  <c r="O1106" i="2"/>
  <c r="R1106" i="2" s="1"/>
  <c r="Q1106" i="2"/>
  <c r="T1106" i="2" s="1"/>
  <c r="O1107" i="2"/>
  <c r="R1107" i="2" s="1"/>
  <c r="Q1107" i="2"/>
  <c r="T1107" i="2" s="1"/>
  <c r="O1108" i="2"/>
  <c r="R1108" i="2" s="1"/>
  <c r="Q1108" i="2"/>
  <c r="T1108" i="2" s="1"/>
  <c r="O1109" i="2"/>
  <c r="R1109" i="2" s="1"/>
  <c r="Q1109" i="2"/>
  <c r="T1109" i="2" s="1"/>
  <c r="O1110" i="2"/>
  <c r="R1110" i="2" s="1"/>
  <c r="Q1110" i="2"/>
  <c r="T1110" i="2" s="1"/>
  <c r="P1111" i="2"/>
  <c r="S1111" i="2" s="1"/>
  <c r="P1112" i="2"/>
  <c r="S1112" i="2" s="1"/>
  <c r="P1113" i="2"/>
  <c r="S1113" i="2" s="1"/>
  <c r="P1114" i="2"/>
  <c r="S1114" i="2" s="1"/>
  <c r="P1115" i="2"/>
  <c r="S1115" i="2" s="1"/>
  <c r="P1116" i="2"/>
  <c r="S1116" i="2" s="1"/>
  <c r="P1117" i="2"/>
  <c r="S1117" i="2" s="1"/>
  <c r="P1118" i="2"/>
  <c r="S1118" i="2" s="1"/>
  <c r="P1119" i="2"/>
  <c r="S1119" i="2" s="1"/>
  <c r="P1120" i="2"/>
  <c r="S1120" i="2" s="1"/>
  <c r="P1121" i="2"/>
  <c r="S1121" i="2" s="1"/>
  <c r="P1122" i="2"/>
  <c r="S1122" i="2" s="1"/>
  <c r="P1123" i="2"/>
  <c r="S1123" i="2" s="1"/>
  <c r="P1124" i="2"/>
  <c r="S1124" i="2" s="1"/>
  <c r="P1125" i="2"/>
  <c r="S1125" i="2" s="1"/>
  <c r="P1126" i="2"/>
  <c r="S1126" i="2" s="1"/>
  <c r="P1127" i="2"/>
  <c r="S1127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O1146" i="2"/>
  <c r="R1146" i="2" s="1"/>
  <c r="O1147" i="2"/>
  <c r="R1147" i="2" s="1"/>
  <c r="O1148" i="2"/>
  <c r="R1148" i="2" s="1"/>
  <c r="O1149" i="2"/>
  <c r="R1149" i="2" s="1"/>
  <c r="O1150" i="2"/>
  <c r="R1150" i="2" s="1"/>
  <c r="O1151" i="2"/>
  <c r="R1151" i="2" s="1"/>
  <c r="O1152" i="2"/>
  <c r="R1152" i="2" s="1"/>
  <c r="O1153" i="2"/>
  <c r="R1153" i="2" s="1"/>
  <c r="O1154" i="2"/>
  <c r="R1154" i="2" s="1"/>
  <c r="O1155" i="2"/>
  <c r="R1155" i="2" s="1"/>
  <c r="O1156" i="2"/>
  <c r="R1156" i="2" s="1"/>
  <c r="O1157" i="2"/>
  <c r="R1157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P1171" i="2"/>
  <c r="S1171" i="2" s="1"/>
  <c r="Q1171" i="2"/>
  <c r="T1171" i="2" s="1"/>
  <c r="O1171" i="2"/>
  <c r="R1171" i="2" s="1"/>
  <c r="O1172" i="2"/>
  <c r="R1172" i="2" s="1"/>
  <c r="Q1172" i="2"/>
  <c r="T1172" i="2" s="1"/>
  <c r="O1173" i="2"/>
  <c r="R1173" i="2" s="1"/>
  <c r="Q1173" i="2"/>
  <c r="T1173" i="2" s="1"/>
  <c r="O1174" i="2"/>
  <c r="R1174" i="2" s="1"/>
  <c r="Q1174" i="2"/>
  <c r="T1174" i="2" s="1"/>
  <c r="O1175" i="2"/>
  <c r="R1175" i="2" s="1"/>
  <c r="Q1175" i="2"/>
  <c r="T1175" i="2" s="1"/>
  <c r="O1176" i="2"/>
  <c r="R1176" i="2" s="1"/>
  <c r="Q1176" i="2"/>
  <c r="T1176" i="2" s="1"/>
  <c r="O1177" i="2"/>
  <c r="R1177" i="2" s="1"/>
  <c r="Q1177" i="2"/>
  <c r="T1177" i="2" s="1"/>
  <c r="O1178" i="2"/>
  <c r="R1178" i="2" s="1"/>
  <c r="Q1178" i="2"/>
  <c r="T1178" i="2" s="1"/>
  <c r="O1179" i="2"/>
  <c r="R1179" i="2" s="1"/>
  <c r="Q1179" i="2"/>
  <c r="T1179" i="2" s="1"/>
  <c r="O1180" i="2"/>
  <c r="R1180" i="2" s="1"/>
  <c r="Q1180" i="2"/>
  <c r="T1180" i="2" s="1"/>
  <c r="O1181" i="2"/>
  <c r="R1181" i="2" s="1"/>
  <c r="Q1181" i="2"/>
  <c r="T1181" i="2" s="1"/>
  <c r="O1182" i="2"/>
  <c r="R1182" i="2" s="1"/>
  <c r="Q1182" i="2"/>
  <c r="T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O1192" i="2"/>
  <c r="R1192" i="2" s="1"/>
  <c r="O1193" i="2"/>
  <c r="R1193" i="2" s="1"/>
  <c r="O1194" i="2"/>
  <c r="R1194" i="2" s="1"/>
  <c r="O1195" i="2"/>
  <c r="R1195" i="2" s="1"/>
  <c r="O1196" i="2"/>
  <c r="R1196" i="2" s="1"/>
  <c r="K1176" i="1"/>
  <c r="M1176" i="1" s="1"/>
  <c r="H1176" i="1"/>
  <c r="P1176" i="1" s="1"/>
  <c r="L1176" i="1"/>
  <c r="N1176" i="1" s="1"/>
  <c r="K1178" i="1"/>
  <c r="M1178" i="1" s="1"/>
  <c r="H1178" i="1"/>
  <c r="P1178" i="1" s="1"/>
  <c r="L1178" i="1"/>
  <c r="N1178" i="1" s="1"/>
  <c r="K1180" i="1"/>
  <c r="M1180" i="1" s="1"/>
  <c r="H1180" i="1"/>
  <c r="P1180" i="1" s="1"/>
  <c r="L1180" i="1"/>
  <c r="N1180" i="1" s="1"/>
  <c r="K1182" i="1"/>
  <c r="M1182" i="1" s="1"/>
  <c r="H1182" i="1"/>
  <c r="P1182" i="1" s="1"/>
  <c r="L1182" i="1"/>
  <c r="N1182" i="1" s="1"/>
  <c r="K1184" i="1"/>
  <c r="M1184" i="1" s="1"/>
  <c r="H1184" i="1"/>
  <c r="P1184" i="1" s="1"/>
  <c r="L1184" i="1"/>
  <c r="N1184" i="1" s="1"/>
  <c r="K1186" i="1"/>
  <c r="M1186" i="1" s="1"/>
  <c r="H1186" i="1"/>
  <c r="P1186" i="1" s="1"/>
  <c r="L1186" i="1"/>
  <c r="N1186" i="1" s="1"/>
  <c r="K1188" i="1"/>
  <c r="M1188" i="1" s="1"/>
  <c r="H1188" i="1"/>
  <c r="P1188" i="1" s="1"/>
  <c r="L1188" i="1"/>
  <c r="N1188" i="1" s="1"/>
  <c r="K1190" i="1"/>
  <c r="M1190" i="1" s="1"/>
  <c r="H1190" i="1"/>
  <c r="P1190" i="1" s="1"/>
  <c r="L1190" i="1"/>
  <c r="N1190" i="1" s="1"/>
  <c r="K1177" i="1"/>
  <c r="M1177" i="1" s="1"/>
  <c r="H1177" i="1"/>
  <c r="P1177" i="1" s="1"/>
  <c r="L1177" i="1"/>
  <c r="N1177" i="1" s="1"/>
  <c r="K1179" i="1"/>
  <c r="M1179" i="1" s="1"/>
  <c r="H1179" i="1"/>
  <c r="P1179" i="1" s="1"/>
  <c r="L1179" i="1"/>
  <c r="N1179" i="1" s="1"/>
  <c r="K1181" i="1"/>
  <c r="M1181" i="1" s="1"/>
  <c r="H1181" i="1"/>
  <c r="P1181" i="1" s="1"/>
  <c r="L1181" i="1"/>
  <c r="N1181" i="1" s="1"/>
  <c r="K1183" i="1"/>
  <c r="M1183" i="1" s="1"/>
  <c r="H1183" i="1"/>
  <c r="P1183" i="1" s="1"/>
  <c r="L1183" i="1"/>
  <c r="N1183" i="1" s="1"/>
  <c r="K1185" i="1"/>
  <c r="M1185" i="1" s="1"/>
  <c r="H1185" i="1"/>
  <c r="P1185" i="1" s="1"/>
  <c r="L1185" i="1"/>
  <c r="N1185" i="1" s="1"/>
  <c r="K1187" i="1"/>
  <c r="M1187" i="1" s="1"/>
  <c r="H1187" i="1"/>
  <c r="P1187" i="1" s="1"/>
  <c r="L1187" i="1"/>
  <c r="N1187" i="1" s="1"/>
  <c r="K1189" i="1"/>
  <c r="M1189" i="1" s="1"/>
  <c r="H1189" i="1"/>
  <c r="P1189" i="1" s="1"/>
  <c r="L1189" i="1"/>
  <c r="N1189" i="1" s="1"/>
  <c r="K1191" i="1"/>
  <c r="M1191" i="1" s="1"/>
  <c r="H1191" i="1"/>
  <c r="P1191" i="1" s="1"/>
  <c r="K1192" i="1"/>
  <c r="M1192" i="1" s="1"/>
  <c r="H1192" i="1"/>
  <c r="P1192" i="1" s="1"/>
  <c r="K1193" i="1"/>
  <c r="M1193" i="1" s="1"/>
  <c r="H1193" i="1"/>
  <c r="P1193" i="1" s="1"/>
  <c r="K1194" i="1"/>
  <c r="M1194" i="1" s="1"/>
  <c r="H1194" i="1"/>
  <c r="P1194" i="1" s="1"/>
  <c r="K1195" i="1"/>
  <c r="M1195" i="1" s="1"/>
  <c r="H1195" i="1"/>
  <c r="P1195" i="1" s="1"/>
  <c r="K1196" i="1"/>
  <c r="M1196" i="1" s="1"/>
  <c r="H1196" i="1"/>
  <c r="P1196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H1073" i="2"/>
  <c r="F1073" i="2"/>
  <c r="E1073" i="2"/>
  <c r="D1073" i="2"/>
  <c r="Q1072" i="2"/>
  <c r="T1072" i="2" s="1"/>
  <c r="P1072" i="2"/>
  <c r="S1072" i="2" s="1"/>
  <c r="H1072" i="2"/>
  <c r="O1072" i="2" s="1"/>
  <c r="R1072" i="2" s="1"/>
  <c r="F1072" i="2"/>
  <c r="K1072" i="2" s="1"/>
  <c r="W1072" i="2" s="1"/>
  <c r="E1072" i="2"/>
  <c r="J1072" i="2" s="1"/>
  <c r="V1072" i="2" s="1"/>
  <c r="D1072" i="2"/>
  <c r="I1072" i="2" s="1"/>
  <c r="U1072" i="2" s="1"/>
  <c r="H1071" i="2"/>
  <c r="F1071" i="2"/>
  <c r="E1071" i="2"/>
  <c r="D1071" i="2"/>
  <c r="H1070" i="2"/>
  <c r="F1070" i="2"/>
  <c r="K1070" i="2" s="1"/>
  <c r="W1070" i="2" s="1"/>
  <c r="E1070" i="2"/>
  <c r="D1070" i="2"/>
  <c r="H1069" i="2"/>
  <c r="O1069" i="2" s="1"/>
  <c r="R1069" i="2" s="1"/>
  <c r="F1069" i="2"/>
  <c r="E1069" i="2"/>
  <c r="D1069" i="2"/>
  <c r="H1068" i="2"/>
  <c r="F1068" i="2"/>
  <c r="E1068" i="2"/>
  <c r="D1068" i="2"/>
  <c r="Q1067" i="2"/>
  <c r="T1067" i="2" s="1"/>
  <c r="P1067" i="2"/>
  <c r="S1067" i="2" s="1"/>
  <c r="H1067" i="2"/>
  <c r="O1067" i="2" s="1"/>
  <c r="R1067" i="2" s="1"/>
  <c r="F1067" i="2"/>
  <c r="K1067" i="2" s="1"/>
  <c r="W1067" i="2" s="1"/>
  <c r="E1067" i="2"/>
  <c r="J1067" i="2" s="1"/>
  <c r="V1067" i="2" s="1"/>
  <c r="D1067" i="2"/>
  <c r="I1067" i="2" s="1"/>
  <c r="U1067" i="2" s="1"/>
  <c r="H1066" i="2"/>
  <c r="O1066" i="2" s="1"/>
  <c r="R1066" i="2" s="1"/>
  <c r="F1066" i="2"/>
  <c r="E1066" i="2"/>
  <c r="D1066" i="2"/>
  <c r="H1065" i="2"/>
  <c r="F1065" i="2"/>
  <c r="E1065" i="2"/>
  <c r="D1065" i="2"/>
  <c r="H1064" i="2"/>
  <c r="O1064" i="2" s="1"/>
  <c r="R1064" i="2" s="1"/>
  <c r="F1064" i="2"/>
  <c r="K1064" i="2" s="1"/>
  <c r="W1064" i="2" s="1"/>
  <c r="E1064" i="2"/>
  <c r="D1064" i="2"/>
  <c r="H1063" i="2"/>
  <c r="F1063" i="2"/>
  <c r="E1063" i="2"/>
  <c r="D1063" i="2"/>
  <c r="H1062" i="2"/>
  <c r="F1062" i="2"/>
  <c r="K1062" i="2" s="1"/>
  <c r="W1062" i="2" s="1"/>
  <c r="E1062" i="2"/>
  <c r="D1062" i="2"/>
  <c r="Q1061" i="2"/>
  <c r="T1061" i="2" s="1"/>
  <c r="P1061" i="2"/>
  <c r="S1061" i="2" s="1"/>
  <c r="H1061" i="2"/>
  <c r="O1061" i="2" s="1"/>
  <c r="R1061" i="2" s="1"/>
  <c r="F1061" i="2"/>
  <c r="E1061" i="2"/>
  <c r="J1061" i="2" s="1"/>
  <c r="V1061" i="2" s="1"/>
  <c r="D1061" i="2"/>
  <c r="I1061" i="2" s="1"/>
  <c r="U1061" i="2" s="1"/>
  <c r="H1060" i="2"/>
  <c r="F1060" i="2"/>
  <c r="E1060" i="2"/>
  <c r="D1060" i="2"/>
  <c r="H1059" i="2"/>
  <c r="O1059" i="2" s="1"/>
  <c r="R1059" i="2" s="1"/>
  <c r="F1059" i="2"/>
  <c r="K1059" i="2" s="1"/>
  <c r="W1059" i="2" s="1"/>
  <c r="E1059" i="2"/>
  <c r="D1059" i="2"/>
  <c r="Q1058" i="2"/>
  <c r="T1058" i="2" s="1"/>
  <c r="P1058" i="2"/>
  <c r="S1058" i="2" s="1"/>
  <c r="H1058" i="2"/>
  <c r="O1058" i="2" s="1"/>
  <c r="R1058" i="2" s="1"/>
  <c r="F1058" i="2"/>
  <c r="E1058" i="2"/>
  <c r="J1058" i="2" s="1"/>
  <c r="V1058" i="2" s="1"/>
  <c r="D1058" i="2"/>
  <c r="I1058" i="2" s="1"/>
  <c r="U1058" i="2" s="1"/>
  <c r="H1057" i="2"/>
  <c r="F1057" i="2"/>
  <c r="E1057" i="2"/>
  <c r="D1057" i="2"/>
  <c r="H1056" i="2"/>
  <c r="O1056" i="2" s="1"/>
  <c r="R1056" i="2" s="1"/>
  <c r="F1056" i="2"/>
  <c r="E1056" i="2"/>
  <c r="D1056" i="2"/>
  <c r="H1055" i="2"/>
  <c r="F1055" i="2"/>
  <c r="E1055" i="2"/>
  <c r="D1055" i="2"/>
  <c r="H1054" i="2"/>
  <c r="F1054" i="2"/>
  <c r="E1054" i="2"/>
  <c r="D1054" i="2"/>
  <c r="Q1053" i="2"/>
  <c r="T1053" i="2" s="1"/>
  <c r="P1053" i="2"/>
  <c r="S1053" i="2" s="1"/>
  <c r="H1053" i="2"/>
  <c r="O1053" i="2" s="1"/>
  <c r="R1053" i="2" s="1"/>
  <c r="F1053" i="2"/>
  <c r="E1053" i="2"/>
  <c r="J1053" i="2" s="1"/>
  <c r="V1053" i="2" s="1"/>
  <c r="D1053" i="2"/>
  <c r="I1053" i="2" s="1"/>
  <c r="U1053" i="2" s="1"/>
  <c r="H1052" i="2"/>
  <c r="F1052" i="2"/>
  <c r="E1052" i="2"/>
  <c r="D1052" i="2"/>
  <c r="H1051" i="2"/>
  <c r="O1051" i="2" s="1"/>
  <c r="R1051" i="2" s="1"/>
  <c r="F1051" i="2"/>
  <c r="E1051" i="2"/>
  <c r="D1051" i="2"/>
  <c r="Q1050" i="2"/>
  <c r="T1050" i="2" s="1"/>
  <c r="P1050" i="2"/>
  <c r="S1050" i="2" s="1"/>
  <c r="H1050" i="2"/>
  <c r="O1050" i="2" s="1"/>
  <c r="R1050" i="2" s="1"/>
  <c r="F1050" i="2"/>
  <c r="E1050" i="2"/>
  <c r="J1050" i="2" s="1"/>
  <c r="V1050" i="2" s="1"/>
  <c r="D1050" i="2"/>
  <c r="I1050" i="2" s="1"/>
  <c r="U1050" i="2" s="1"/>
  <c r="H1049" i="2"/>
  <c r="F1049" i="2"/>
  <c r="E1049" i="2"/>
  <c r="D1049" i="2"/>
  <c r="P1048" i="2"/>
  <c r="S1048" i="2" s="1"/>
  <c r="H1048" i="2"/>
  <c r="O1048" i="2" s="1"/>
  <c r="R1048" i="2" s="1"/>
  <c r="F1048" i="2"/>
  <c r="E1048" i="2"/>
  <c r="D1048" i="2"/>
  <c r="I1048" i="2" s="1"/>
  <c r="U1048" i="2" s="1"/>
  <c r="H1047" i="2"/>
  <c r="F1047" i="2"/>
  <c r="E1047" i="2"/>
  <c r="D1047" i="2"/>
  <c r="H1046" i="2"/>
  <c r="F1046" i="2"/>
  <c r="E1046" i="2"/>
  <c r="D1046" i="2"/>
  <c r="O1045" i="2"/>
  <c r="R1045" i="2" s="1"/>
  <c r="H1045" i="2"/>
  <c r="F1045" i="2"/>
  <c r="K1045" i="2" s="1"/>
  <c r="W1045" i="2" s="1"/>
  <c r="E1045" i="2"/>
  <c r="J1045" i="2" s="1"/>
  <c r="V1045" i="2" s="1"/>
  <c r="D1045" i="2"/>
  <c r="H1044" i="2"/>
  <c r="F1044" i="2"/>
  <c r="E1044" i="2"/>
  <c r="D1044" i="2"/>
  <c r="H1043" i="2"/>
  <c r="O1043" i="2" s="1"/>
  <c r="R1043" i="2" s="1"/>
  <c r="F1043" i="2"/>
  <c r="K1043" i="2" s="1"/>
  <c r="W1043" i="2" s="1"/>
  <c r="E1043" i="2"/>
  <c r="D1043" i="2"/>
  <c r="H1042" i="2"/>
  <c r="F1042" i="2"/>
  <c r="K1042" i="2" s="1"/>
  <c r="W1042" i="2" s="1"/>
  <c r="E1042" i="2"/>
  <c r="D1042" i="2"/>
  <c r="H1041" i="2"/>
  <c r="O1041" i="2" s="1"/>
  <c r="R1041" i="2" s="1"/>
  <c r="F1041" i="2"/>
  <c r="E1041" i="2"/>
  <c r="D1041" i="2"/>
  <c r="H1040" i="2"/>
  <c r="F1040" i="2"/>
  <c r="E1040" i="2"/>
  <c r="D1040" i="2"/>
  <c r="O1039" i="2"/>
  <c r="R1039" i="2" s="1"/>
  <c r="K1039" i="2"/>
  <c r="W1039" i="2" s="1"/>
  <c r="H1039" i="2"/>
  <c r="F1039" i="2"/>
  <c r="E1039" i="2"/>
  <c r="J1039" i="2" s="1"/>
  <c r="V1039" i="2" s="1"/>
  <c r="D1039" i="2"/>
  <c r="I1039" i="2" s="1"/>
  <c r="U1039" i="2" s="1"/>
  <c r="H1038" i="2"/>
  <c r="F1038" i="2"/>
  <c r="K1038" i="2" s="1"/>
  <c r="W1038" i="2" s="1"/>
  <c r="E1038" i="2"/>
  <c r="D1038" i="2"/>
  <c r="H1037" i="2"/>
  <c r="O1037" i="2" s="1"/>
  <c r="R1037" i="2" s="1"/>
  <c r="F1037" i="2"/>
  <c r="K1037" i="2" s="1"/>
  <c r="W1037" i="2" s="1"/>
  <c r="E1037" i="2"/>
  <c r="D1037" i="2"/>
  <c r="H1036" i="2"/>
  <c r="F1036" i="2"/>
  <c r="E1036" i="2"/>
  <c r="D1036" i="2"/>
  <c r="H1035" i="2"/>
  <c r="O1035" i="2" s="1"/>
  <c r="R1035" i="2" s="1"/>
  <c r="F1035" i="2"/>
  <c r="E1035" i="2"/>
  <c r="D1035" i="2"/>
  <c r="H1034" i="2"/>
  <c r="F1034" i="2"/>
  <c r="E1034" i="2"/>
  <c r="D1034" i="2"/>
  <c r="H1033" i="2"/>
  <c r="O1033" i="2" s="1"/>
  <c r="R1033" i="2" s="1"/>
  <c r="F1033" i="2"/>
  <c r="E1033" i="2"/>
  <c r="D1033" i="2"/>
  <c r="H1032" i="2"/>
  <c r="F1032" i="2"/>
  <c r="E1032" i="2"/>
  <c r="D1032" i="2"/>
  <c r="O1031" i="2"/>
  <c r="R1031" i="2" s="1"/>
  <c r="K1031" i="2"/>
  <c r="W1031" i="2" s="1"/>
  <c r="H1031" i="2"/>
  <c r="F1031" i="2"/>
  <c r="E1031" i="2"/>
  <c r="J1031" i="2" s="1"/>
  <c r="V1031" i="2" s="1"/>
  <c r="D1031" i="2"/>
  <c r="I1031" i="2" s="1"/>
  <c r="U1031" i="2" s="1"/>
  <c r="H1030" i="2"/>
  <c r="F1030" i="2"/>
  <c r="K1030" i="2" s="1"/>
  <c r="W1030" i="2" s="1"/>
  <c r="E1030" i="2"/>
  <c r="D1030" i="2"/>
  <c r="H1029" i="2"/>
  <c r="O1029" i="2" s="1"/>
  <c r="R1029" i="2" s="1"/>
  <c r="F1029" i="2"/>
  <c r="K1029" i="2" s="1"/>
  <c r="W1029" i="2" s="1"/>
  <c r="E1029" i="2"/>
  <c r="D1029" i="2"/>
  <c r="H1028" i="2"/>
  <c r="F1028" i="2"/>
  <c r="E1028" i="2"/>
  <c r="D1028" i="2"/>
  <c r="H1027" i="2"/>
  <c r="O1027" i="2" s="1"/>
  <c r="R1027" i="2" s="1"/>
  <c r="F1027" i="2"/>
  <c r="E1027" i="2"/>
  <c r="D1027" i="2"/>
  <c r="H1026" i="2"/>
  <c r="F1026" i="2"/>
  <c r="E1026" i="2"/>
  <c r="D1026" i="2"/>
  <c r="H1025" i="2"/>
  <c r="O1025" i="2" s="1"/>
  <c r="R1025" i="2" s="1"/>
  <c r="F1025" i="2"/>
  <c r="E1025" i="2"/>
  <c r="D1025" i="2"/>
  <c r="H1024" i="2"/>
  <c r="F1024" i="2"/>
  <c r="E1024" i="2"/>
  <c r="D1024" i="2"/>
  <c r="O1023" i="2"/>
  <c r="R1023" i="2" s="1"/>
  <c r="H1023" i="2"/>
  <c r="F1023" i="2"/>
  <c r="K1023" i="2" s="1"/>
  <c r="W1023" i="2" s="1"/>
  <c r="E1023" i="2"/>
  <c r="J1023" i="2" s="1"/>
  <c r="V1023" i="2" s="1"/>
  <c r="D1023" i="2"/>
  <c r="H1022" i="2"/>
  <c r="F1022" i="2"/>
  <c r="K1022" i="2" s="1"/>
  <c r="W1022" i="2" s="1"/>
  <c r="E1022" i="2"/>
  <c r="D1022" i="2"/>
  <c r="K1021" i="2"/>
  <c r="W1021" i="2" s="1"/>
  <c r="H1021" i="2"/>
  <c r="O1021" i="2" s="1"/>
  <c r="R1021" i="2" s="1"/>
  <c r="F1021" i="2"/>
  <c r="E1021" i="2"/>
  <c r="D1021" i="2"/>
  <c r="I1021" i="2" s="1"/>
  <c r="U1021" i="2" s="1"/>
  <c r="H1020" i="2"/>
  <c r="F1020" i="2"/>
  <c r="E1020" i="2"/>
  <c r="D1020" i="2"/>
  <c r="H1019" i="2"/>
  <c r="O1019" i="2" s="1"/>
  <c r="R1019" i="2" s="1"/>
  <c r="F1019" i="2"/>
  <c r="E1019" i="2"/>
  <c r="D1019" i="2"/>
  <c r="H1018" i="2"/>
  <c r="F1018" i="2"/>
  <c r="E1018" i="2"/>
  <c r="D1018" i="2"/>
  <c r="H1017" i="2"/>
  <c r="O1017" i="2" s="1"/>
  <c r="R1017" i="2" s="1"/>
  <c r="F1017" i="2"/>
  <c r="E1017" i="2"/>
  <c r="D1017" i="2"/>
  <c r="H1016" i="2"/>
  <c r="F1016" i="2"/>
  <c r="E1016" i="2"/>
  <c r="D1016" i="2"/>
  <c r="O1015" i="2"/>
  <c r="R1015" i="2" s="1"/>
  <c r="H1015" i="2"/>
  <c r="F1015" i="2"/>
  <c r="K1015" i="2" s="1"/>
  <c r="W1015" i="2" s="1"/>
  <c r="E1015" i="2"/>
  <c r="J1015" i="2" s="1"/>
  <c r="V1015" i="2" s="1"/>
  <c r="D1015" i="2"/>
  <c r="H1014" i="2"/>
  <c r="F1014" i="2"/>
  <c r="K1014" i="2" s="1"/>
  <c r="W1014" i="2" s="1"/>
  <c r="E1014" i="2"/>
  <c r="D1014" i="2"/>
  <c r="H1013" i="2"/>
  <c r="F1013" i="2"/>
  <c r="E1013" i="2"/>
  <c r="D1013" i="2"/>
  <c r="H1012" i="2"/>
  <c r="P1012" i="2" s="1"/>
  <c r="S1012" i="2" s="1"/>
  <c r="F1012" i="2"/>
  <c r="K1012" i="2" s="1"/>
  <c r="W1012" i="2" s="1"/>
  <c r="E1012" i="2"/>
  <c r="D1012" i="2"/>
  <c r="H1011" i="2"/>
  <c r="F1011" i="2"/>
  <c r="K1011" i="2" s="1"/>
  <c r="W1011" i="2" s="1"/>
  <c r="E1011" i="2"/>
  <c r="D1011" i="2"/>
  <c r="O1010" i="2"/>
  <c r="R1010" i="2" s="1"/>
  <c r="H1010" i="2"/>
  <c r="P1010" i="2" s="1"/>
  <c r="S1010" i="2" s="1"/>
  <c r="F1010" i="2"/>
  <c r="E1010" i="2"/>
  <c r="D1010" i="2"/>
  <c r="H1009" i="2"/>
  <c r="Q1009" i="2" s="1"/>
  <c r="T1009" i="2" s="1"/>
  <c r="F1009" i="2"/>
  <c r="E1009" i="2"/>
  <c r="D1009" i="2"/>
  <c r="S1008" i="2"/>
  <c r="H1008" i="2"/>
  <c r="P1008" i="2" s="1"/>
  <c r="F1008" i="2"/>
  <c r="K1008" i="2" s="1"/>
  <c r="W1008" i="2" s="1"/>
  <c r="E1008" i="2"/>
  <c r="J1008" i="2" s="1"/>
  <c r="V1008" i="2" s="1"/>
  <c r="D1008" i="2"/>
  <c r="H1007" i="2"/>
  <c r="P1007" i="2" s="1"/>
  <c r="S1007" i="2" s="1"/>
  <c r="F1007" i="2"/>
  <c r="E1007" i="2"/>
  <c r="D1007" i="2"/>
  <c r="H1006" i="2"/>
  <c r="F1006" i="2"/>
  <c r="E1006" i="2"/>
  <c r="D1006" i="2"/>
  <c r="H1005" i="2"/>
  <c r="F1005" i="2"/>
  <c r="E1005" i="2"/>
  <c r="D1005" i="2"/>
  <c r="H1004" i="2"/>
  <c r="P1004" i="2" s="1"/>
  <c r="S1004" i="2" s="1"/>
  <c r="F1004" i="2"/>
  <c r="E1004" i="2"/>
  <c r="D1004" i="2"/>
  <c r="H1003" i="2"/>
  <c r="F1003" i="2"/>
  <c r="E1003" i="2"/>
  <c r="D1003" i="2"/>
  <c r="Q1002" i="2"/>
  <c r="T1002" i="2" s="1"/>
  <c r="H1002" i="2"/>
  <c r="P1002" i="2" s="1"/>
  <c r="S1002" i="2" s="1"/>
  <c r="F1002" i="2"/>
  <c r="E1002" i="2"/>
  <c r="D1002" i="2"/>
  <c r="H1001" i="2"/>
  <c r="Q1001" i="2" s="1"/>
  <c r="T1001" i="2" s="1"/>
  <c r="F1001" i="2"/>
  <c r="E1001" i="2"/>
  <c r="D1001" i="2"/>
  <c r="H1000" i="2"/>
  <c r="F1000" i="2"/>
  <c r="E1000" i="2"/>
  <c r="D1000" i="2"/>
  <c r="S999" i="2"/>
  <c r="H999" i="2"/>
  <c r="P999" i="2" s="1"/>
  <c r="F999" i="2"/>
  <c r="K999" i="2" s="1"/>
  <c r="W999" i="2" s="1"/>
  <c r="E999" i="2"/>
  <c r="J999" i="2" s="1"/>
  <c r="V999" i="2" s="1"/>
  <c r="D999" i="2"/>
  <c r="H998" i="2"/>
  <c r="F998" i="2"/>
  <c r="E998" i="2"/>
  <c r="D998" i="2"/>
  <c r="H997" i="2"/>
  <c r="O997" i="2" s="1"/>
  <c r="R997" i="2" s="1"/>
  <c r="F997" i="2"/>
  <c r="K997" i="2" s="1"/>
  <c r="W997" i="2" s="1"/>
  <c r="E997" i="2"/>
  <c r="J997" i="2" s="1"/>
  <c r="V997" i="2" s="1"/>
  <c r="D997" i="2"/>
  <c r="P996" i="2"/>
  <c r="S996" i="2" s="1"/>
  <c r="H996" i="2"/>
  <c r="O996" i="2" s="1"/>
  <c r="R996" i="2" s="1"/>
  <c r="F996" i="2"/>
  <c r="E996" i="2"/>
  <c r="D996" i="2"/>
  <c r="I996" i="2" s="1"/>
  <c r="U996" i="2" s="1"/>
  <c r="H995" i="2"/>
  <c r="F995" i="2"/>
  <c r="E995" i="2"/>
  <c r="D995" i="2"/>
  <c r="Q994" i="2"/>
  <c r="T994" i="2" s="1"/>
  <c r="H994" i="2"/>
  <c r="O994" i="2" s="1"/>
  <c r="R994" i="2" s="1"/>
  <c r="F994" i="2"/>
  <c r="K994" i="2" s="1"/>
  <c r="W994" i="2" s="1"/>
  <c r="E994" i="2"/>
  <c r="J994" i="2" s="1"/>
  <c r="V994" i="2" s="1"/>
  <c r="D994" i="2"/>
  <c r="H993" i="2"/>
  <c r="F993" i="2"/>
  <c r="E993" i="2"/>
  <c r="D993" i="2"/>
  <c r="H992" i="2"/>
  <c r="F992" i="2"/>
  <c r="K992" i="2" s="1"/>
  <c r="W992" i="2" s="1"/>
  <c r="E992" i="2"/>
  <c r="D992" i="2"/>
  <c r="H991" i="2"/>
  <c r="O991" i="2" s="1"/>
  <c r="R991" i="2" s="1"/>
  <c r="F991" i="2"/>
  <c r="E991" i="2"/>
  <c r="D991" i="2"/>
  <c r="Q990" i="2"/>
  <c r="T990" i="2" s="1"/>
  <c r="P990" i="2"/>
  <c r="S990" i="2" s="1"/>
  <c r="H990" i="2"/>
  <c r="O990" i="2" s="1"/>
  <c r="R990" i="2" s="1"/>
  <c r="F990" i="2"/>
  <c r="K990" i="2" s="1"/>
  <c r="W990" i="2" s="1"/>
  <c r="E990" i="2"/>
  <c r="J990" i="2" s="1"/>
  <c r="V990" i="2" s="1"/>
  <c r="D990" i="2"/>
  <c r="I990" i="2" s="1"/>
  <c r="U990" i="2" s="1"/>
  <c r="H989" i="2"/>
  <c r="F989" i="2"/>
  <c r="E989" i="2"/>
  <c r="D989" i="2"/>
  <c r="H988" i="2"/>
  <c r="O988" i="2" s="1"/>
  <c r="R988" i="2" s="1"/>
  <c r="F988" i="2"/>
  <c r="E988" i="2"/>
  <c r="D988" i="2"/>
  <c r="H987" i="2"/>
  <c r="F987" i="2"/>
  <c r="E987" i="2"/>
  <c r="D987" i="2"/>
  <c r="H986" i="2"/>
  <c r="F986" i="2"/>
  <c r="E986" i="2"/>
  <c r="D986" i="2"/>
  <c r="Q985" i="2"/>
  <c r="T985" i="2" s="1"/>
  <c r="P985" i="2"/>
  <c r="S985" i="2" s="1"/>
  <c r="H985" i="2"/>
  <c r="O985" i="2" s="1"/>
  <c r="R985" i="2" s="1"/>
  <c r="F985" i="2"/>
  <c r="K985" i="2" s="1"/>
  <c r="W985" i="2" s="1"/>
  <c r="E985" i="2"/>
  <c r="J985" i="2" s="1"/>
  <c r="V985" i="2" s="1"/>
  <c r="D985" i="2"/>
  <c r="I985" i="2" s="1"/>
  <c r="U985" i="2" s="1"/>
  <c r="H984" i="2"/>
  <c r="F984" i="2"/>
  <c r="E984" i="2"/>
  <c r="D984" i="2"/>
  <c r="H983" i="2"/>
  <c r="O983" i="2" s="1"/>
  <c r="R983" i="2" s="1"/>
  <c r="F983" i="2"/>
  <c r="K983" i="2" s="1"/>
  <c r="W983" i="2" s="1"/>
  <c r="E983" i="2"/>
  <c r="J983" i="2" s="1"/>
  <c r="V983" i="2" s="1"/>
  <c r="D983" i="2"/>
  <c r="P982" i="2"/>
  <c r="S982" i="2" s="1"/>
  <c r="H982" i="2"/>
  <c r="O982" i="2" s="1"/>
  <c r="R982" i="2" s="1"/>
  <c r="F982" i="2"/>
  <c r="E982" i="2"/>
  <c r="D982" i="2"/>
  <c r="I982" i="2" s="1"/>
  <c r="U982" i="2" s="1"/>
  <c r="H981" i="2"/>
  <c r="F981" i="2"/>
  <c r="E981" i="2"/>
  <c r="D981" i="2"/>
  <c r="Q980" i="2"/>
  <c r="T980" i="2" s="1"/>
  <c r="H980" i="2"/>
  <c r="O980" i="2" s="1"/>
  <c r="R980" i="2" s="1"/>
  <c r="F980" i="2"/>
  <c r="K980" i="2" s="1"/>
  <c r="W980" i="2" s="1"/>
  <c r="E980" i="2"/>
  <c r="J980" i="2" s="1"/>
  <c r="V980" i="2" s="1"/>
  <c r="D980" i="2"/>
  <c r="H979" i="2"/>
  <c r="P979" i="2" s="1"/>
  <c r="S979" i="2" s="1"/>
  <c r="F979" i="2"/>
  <c r="E979" i="2"/>
  <c r="D979" i="2"/>
  <c r="H978" i="2"/>
  <c r="F978" i="2"/>
  <c r="K978" i="2" s="1"/>
  <c r="W978" i="2" s="1"/>
  <c r="E978" i="2"/>
  <c r="D978" i="2"/>
  <c r="P977" i="2"/>
  <c r="S977" i="2" s="1"/>
  <c r="H977" i="2"/>
  <c r="O977" i="2" s="1"/>
  <c r="R977" i="2" s="1"/>
  <c r="F977" i="2"/>
  <c r="E977" i="2"/>
  <c r="D977" i="2"/>
  <c r="I977" i="2" s="1"/>
  <c r="U977" i="2" s="1"/>
  <c r="O976" i="2"/>
  <c r="R976" i="2" s="1"/>
  <c r="H976" i="2"/>
  <c r="Q976" i="2" s="1"/>
  <c r="T976" i="2" s="1"/>
  <c r="F976" i="2"/>
  <c r="E976" i="2"/>
  <c r="D976" i="2"/>
  <c r="I976" i="2" s="1"/>
  <c r="U976" i="2" s="1"/>
  <c r="H975" i="2"/>
  <c r="F975" i="2"/>
  <c r="K975" i="2" s="1"/>
  <c r="W975" i="2" s="1"/>
  <c r="E975" i="2"/>
  <c r="D975" i="2"/>
  <c r="H974" i="2"/>
  <c r="P974" i="2" s="1"/>
  <c r="S974" i="2" s="1"/>
  <c r="F974" i="2"/>
  <c r="E974" i="2"/>
  <c r="D974" i="2"/>
  <c r="H973" i="2"/>
  <c r="F973" i="2"/>
  <c r="E973" i="2"/>
  <c r="D973" i="2"/>
  <c r="H972" i="2"/>
  <c r="P972" i="2" s="1"/>
  <c r="S972" i="2" s="1"/>
  <c r="F972" i="2"/>
  <c r="E972" i="2"/>
  <c r="D972" i="2"/>
  <c r="H971" i="2"/>
  <c r="F971" i="2"/>
  <c r="E971" i="2"/>
  <c r="D971" i="2"/>
  <c r="H970" i="2"/>
  <c r="P970" i="2" s="1"/>
  <c r="S970" i="2" s="1"/>
  <c r="F970" i="2"/>
  <c r="E970" i="2"/>
  <c r="D970" i="2"/>
  <c r="Q969" i="2"/>
  <c r="T969" i="2" s="1"/>
  <c r="H969" i="2"/>
  <c r="P969" i="2" s="1"/>
  <c r="S969" i="2" s="1"/>
  <c r="F969" i="2"/>
  <c r="K969" i="2" s="1"/>
  <c r="W969" i="2" s="1"/>
  <c r="E969" i="2"/>
  <c r="J969" i="2" s="1"/>
  <c r="V969" i="2" s="1"/>
  <c r="D969" i="2"/>
  <c r="H968" i="2"/>
  <c r="P968" i="2" s="1"/>
  <c r="S968" i="2" s="1"/>
  <c r="F968" i="2"/>
  <c r="K968" i="2" s="1"/>
  <c r="W968" i="2" s="1"/>
  <c r="E968" i="2"/>
  <c r="J968" i="2" s="1"/>
  <c r="V968" i="2" s="1"/>
  <c r="D968" i="2"/>
  <c r="K967" i="2"/>
  <c r="W967" i="2" s="1"/>
  <c r="H967" i="2"/>
  <c r="P967" i="2" s="1"/>
  <c r="S967" i="2" s="1"/>
  <c r="F967" i="2"/>
  <c r="E967" i="2"/>
  <c r="D967" i="2"/>
  <c r="I967" i="2" s="1"/>
  <c r="U967" i="2" s="1"/>
  <c r="H966" i="2"/>
  <c r="P966" i="2" s="1"/>
  <c r="S966" i="2" s="1"/>
  <c r="F966" i="2"/>
  <c r="E966" i="2"/>
  <c r="D966" i="2"/>
  <c r="H965" i="2"/>
  <c r="P965" i="2" s="1"/>
  <c r="S965" i="2" s="1"/>
  <c r="F965" i="2"/>
  <c r="K965" i="2" s="1"/>
  <c r="W965" i="2" s="1"/>
  <c r="E965" i="2"/>
  <c r="D965" i="2"/>
  <c r="H964" i="2"/>
  <c r="F964" i="2"/>
  <c r="E964" i="2"/>
  <c r="D964" i="2"/>
  <c r="H963" i="2"/>
  <c r="Q963" i="2" s="1"/>
  <c r="T963" i="2" s="1"/>
  <c r="F963" i="2"/>
  <c r="E963" i="2"/>
  <c r="D963" i="2"/>
  <c r="Q962" i="2"/>
  <c r="T962" i="2" s="1"/>
  <c r="H962" i="2"/>
  <c r="P962" i="2" s="1"/>
  <c r="S962" i="2" s="1"/>
  <c r="F962" i="2"/>
  <c r="K962" i="2" s="1"/>
  <c r="W962" i="2" s="1"/>
  <c r="E962" i="2"/>
  <c r="J962" i="2" s="1"/>
  <c r="V962" i="2" s="1"/>
  <c r="D962" i="2"/>
  <c r="I962" i="2" s="1"/>
  <c r="U962" i="2" s="1"/>
  <c r="H961" i="2"/>
  <c r="F961" i="2"/>
  <c r="E961" i="2"/>
  <c r="D961" i="2"/>
  <c r="H960" i="2"/>
  <c r="P960" i="2" s="1"/>
  <c r="S960" i="2" s="1"/>
  <c r="F960" i="2"/>
  <c r="K960" i="2" s="1"/>
  <c r="W960" i="2" s="1"/>
  <c r="E960" i="2"/>
  <c r="J960" i="2" s="1"/>
  <c r="V960" i="2" s="1"/>
  <c r="D960" i="2"/>
  <c r="K959" i="2"/>
  <c r="W959" i="2" s="1"/>
  <c r="H959" i="2"/>
  <c r="P959" i="2" s="1"/>
  <c r="S959" i="2" s="1"/>
  <c r="F959" i="2"/>
  <c r="E959" i="2"/>
  <c r="D959" i="2"/>
  <c r="H958" i="2"/>
  <c r="F958" i="2"/>
  <c r="E958" i="2"/>
  <c r="D958" i="2"/>
  <c r="I958" i="2" s="1"/>
  <c r="U958" i="2" s="1"/>
  <c r="H957" i="2"/>
  <c r="Q957" i="2" s="1"/>
  <c r="T957" i="2" s="1"/>
  <c r="F957" i="2"/>
  <c r="E957" i="2"/>
  <c r="D957" i="2"/>
  <c r="Q956" i="2"/>
  <c r="T956" i="2" s="1"/>
  <c r="H956" i="2"/>
  <c r="P956" i="2" s="1"/>
  <c r="S956" i="2" s="1"/>
  <c r="F956" i="2"/>
  <c r="K956" i="2" s="1"/>
  <c r="W956" i="2" s="1"/>
  <c r="E956" i="2"/>
  <c r="J956" i="2" s="1"/>
  <c r="V956" i="2" s="1"/>
  <c r="D956" i="2"/>
  <c r="Q955" i="2"/>
  <c r="T955" i="2" s="1"/>
  <c r="K955" i="2"/>
  <c r="W955" i="2" s="1"/>
  <c r="H955" i="2"/>
  <c r="P955" i="2" s="1"/>
  <c r="S955" i="2" s="1"/>
  <c r="F955" i="2"/>
  <c r="E955" i="2"/>
  <c r="J955" i="2" s="1"/>
  <c r="V955" i="2" s="1"/>
  <c r="D955" i="2"/>
  <c r="I955" i="2" s="1"/>
  <c r="U955" i="2" s="1"/>
  <c r="H954" i="2"/>
  <c r="F954" i="2"/>
  <c r="E954" i="2"/>
  <c r="D954" i="2"/>
  <c r="H953" i="2"/>
  <c r="P953" i="2" s="1"/>
  <c r="S953" i="2" s="1"/>
  <c r="F953" i="2"/>
  <c r="K953" i="2" s="1"/>
  <c r="W953" i="2" s="1"/>
  <c r="E953" i="2"/>
  <c r="J953" i="2" s="1"/>
  <c r="V953" i="2" s="1"/>
  <c r="D953" i="2"/>
  <c r="H952" i="2"/>
  <c r="F952" i="2"/>
  <c r="E952" i="2"/>
  <c r="D952" i="2"/>
  <c r="H951" i="2"/>
  <c r="J951" i="2" s="1"/>
  <c r="V951" i="2" s="1"/>
  <c r="F951" i="2"/>
  <c r="E951" i="2"/>
  <c r="D951" i="2"/>
  <c r="Q950" i="2"/>
  <c r="T950" i="2" s="1"/>
  <c r="H950" i="2"/>
  <c r="P950" i="2" s="1"/>
  <c r="S950" i="2" s="1"/>
  <c r="F950" i="2"/>
  <c r="E950" i="2"/>
  <c r="D950" i="2"/>
  <c r="H949" i="2"/>
  <c r="P949" i="2" s="1"/>
  <c r="S949" i="2" s="1"/>
  <c r="F949" i="2"/>
  <c r="K949" i="2" s="1"/>
  <c r="W949" i="2" s="1"/>
  <c r="E949" i="2"/>
  <c r="D949" i="2"/>
  <c r="H948" i="2"/>
  <c r="F948" i="2"/>
  <c r="E948" i="2"/>
  <c r="D948" i="2"/>
  <c r="H947" i="2"/>
  <c r="F947" i="2"/>
  <c r="E947" i="2"/>
  <c r="D947" i="2"/>
  <c r="Q946" i="2"/>
  <c r="T946" i="2" s="1"/>
  <c r="H946" i="2"/>
  <c r="P946" i="2" s="1"/>
  <c r="S946" i="2" s="1"/>
  <c r="F946" i="2"/>
  <c r="K946" i="2" s="1"/>
  <c r="W946" i="2" s="1"/>
  <c r="E946" i="2"/>
  <c r="J946" i="2" s="1"/>
  <c r="V946" i="2" s="1"/>
  <c r="D946" i="2"/>
  <c r="I946" i="2" s="1"/>
  <c r="U946" i="2" s="1"/>
  <c r="H945" i="2"/>
  <c r="F945" i="2"/>
  <c r="E945" i="2"/>
  <c r="D945" i="2"/>
  <c r="I945" i="2" s="1"/>
  <c r="U945" i="2" s="1"/>
  <c r="H944" i="2"/>
  <c r="P944" i="2" s="1"/>
  <c r="S944" i="2" s="1"/>
  <c r="F944" i="2"/>
  <c r="K944" i="2" s="1"/>
  <c r="W944" i="2" s="1"/>
  <c r="E944" i="2"/>
  <c r="J944" i="2" s="1"/>
  <c r="V944" i="2" s="1"/>
  <c r="D944" i="2"/>
  <c r="K943" i="2"/>
  <c r="W943" i="2" s="1"/>
  <c r="H943" i="2"/>
  <c r="P943" i="2" s="1"/>
  <c r="S943" i="2" s="1"/>
  <c r="F943" i="2"/>
  <c r="E943" i="2"/>
  <c r="D943" i="2"/>
  <c r="H942" i="2"/>
  <c r="F942" i="2"/>
  <c r="E942" i="2"/>
  <c r="J942" i="2" s="1"/>
  <c r="V942" i="2" s="1"/>
  <c r="D942" i="2"/>
  <c r="I942" i="2" s="1"/>
  <c r="U942" i="2" s="1"/>
  <c r="H941" i="2"/>
  <c r="F941" i="2"/>
  <c r="K941" i="2" s="1"/>
  <c r="W941" i="2" s="1"/>
  <c r="E941" i="2"/>
  <c r="D941" i="2"/>
  <c r="H940" i="2"/>
  <c r="P940" i="2" s="1"/>
  <c r="S940" i="2" s="1"/>
  <c r="F940" i="2"/>
  <c r="E940" i="2"/>
  <c r="D940" i="2"/>
  <c r="Q939" i="2"/>
  <c r="T939" i="2" s="1"/>
  <c r="H939" i="2"/>
  <c r="P939" i="2" s="1"/>
  <c r="S939" i="2" s="1"/>
  <c r="F939" i="2"/>
  <c r="K939" i="2" s="1"/>
  <c r="W939" i="2" s="1"/>
  <c r="E939" i="2"/>
  <c r="J939" i="2" s="1"/>
  <c r="V939" i="2" s="1"/>
  <c r="D939" i="2"/>
  <c r="H938" i="2"/>
  <c r="F938" i="2"/>
  <c r="E938" i="2"/>
  <c r="D938" i="2"/>
  <c r="H937" i="2"/>
  <c r="P937" i="2" s="1"/>
  <c r="S937" i="2" s="1"/>
  <c r="F937" i="2"/>
  <c r="E937" i="2"/>
  <c r="D937" i="2"/>
  <c r="H936" i="2"/>
  <c r="J936" i="2" s="1"/>
  <c r="V936" i="2" s="1"/>
  <c r="F936" i="2"/>
  <c r="E936" i="2"/>
  <c r="D936" i="2"/>
  <c r="J935" i="2"/>
  <c r="V935" i="2" s="1"/>
  <c r="H935" i="2"/>
  <c r="F935" i="2"/>
  <c r="E935" i="2"/>
  <c r="D935" i="2"/>
  <c r="I935" i="2" s="1"/>
  <c r="U935" i="2" s="1"/>
  <c r="Q934" i="2"/>
  <c r="T934" i="2" s="1"/>
  <c r="H934" i="2"/>
  <c r="P934" i="2" s="1"/>
  <c r="S934" i="2" s="1"/>
  <c r="F934" i="2"/>
  <c r="K934" i="2" s="1"/>
  <c r="W934" i="2" s="1"/>
  <c r="E934" i="2"/>
  <c r="J934" i="2" s="1"/>
  <c r="V934" i="2" s="1"/>
  <c r="D934" i="2"/>
  <c r="H933" i="2"/>
  <c r="P933" i="2" s="1"/>
  <c r="S933" i="2" s="1"/>
  <c r="F933" i="2"/>
  <c r="K933" i="2" s="1"/>
  <c r="W933" i="2" s="1"/>
  <c r="E933" i="2"/>
  <c r="D933" i="2"/>
  <c r="H932" i="2"/>
  <c r="P932" i="2" s="1"/>
  <c r="S932" i="2" s="1"/>
  <c r="F932" i="2"/>
  <c r="E932" i="2"/>
  <c r="D932" i="2"/>
  <c r="U931" i="2"/>
  <c r="K931" i="2"/>
  <c r="W931" i="2" s="1"/>
  <c r="H931" i="2"/>
  <c r="F931" i="2"/>
  <c r="E931" i="2"/>
  <c r="J931" i="2" s="1"/>
  <c r="V931" i="2" s="1"/>
  <c r="D931" i="2"/>
  <c r="I931" i="2" s="1"/>
  <c r="H930" i="2"/>
  <c r="P930" i="2" s="1"/>
  <c r="S930" i="2" s="1"/>
  <c r="F930" i="2"/>
  <c r="K930" i="2" s="1"/>
  <c r="W930" i="2" s="1"/>
  <c r="E930" i="2"/>
  <c r="D930" i="2"/>
  <c r="H929" i="2"/>
  <c r="P929" i="2" s="1"/>
  <c r="S929" i="2" s="1"/>
  <c r="F929" i="2"/>
  <c r="K929" i="2" s="1"/>
  <c r="W929" i="2" s="1"/>
  <c r="E929" i="2"/>
  <c r="J929" i="2" s="1"/>
  <c r="V929" i="2" s="1"/>
  <c r="D929" i="2"/>
  <c r="J928" i="2"/>
  <c r="V928" i="2" s="1"/>
  <c r="H928" i="2"/>
  <c r="P928" i="2" s="1"/>
  <c r="S928" i="2" s="1"/>
  <c r="F928" i="2"/>
  <c r="E928" i="2"/>
  <c r="D928" i="2"/>
  <c r="I928" i="2" s="1"/>
  <c r="U928" i="2" s="1"/>
  <c r="H927" i="2"/>
  <c r="P927" i="2" s="1"/>
  <c r="S927" i="2" s="1"/>
  <c r="F927" i="2"/>
  <c r="K927" i="2" s="1"/>
  <c r="W927" i="2" s="1"/>
  <c r="E927" i="2"/>
  <c r="J927" i="2" s="1"/>
  <c r="V927" i="2" s="1"/>
  <c r="D927" i="2"/>
  <c r="H926" i="2"/>
  <c r="P926" i="2" s="1"/>
  <c r="S926" i="2" s="1"/>
  <c r="F926" i="2"/>
  <c r="K926" i="2" s="1"/>
  <c r="W926" i="2" s="1"/>
  <c r="E926" i="2"/>
  <c r="J926" i="2" s="1"/>
  <c r="V926" i="2" s="1"/>
  <c r="D926" i="2"/>
  <c r="H925" i="2"/>
  <c r="P925" i="2" s="1"/>
  <c r="S925" i="2" s="1"/>
  <c r="F925" i="2"/>
  <c r="E925" i="2"/>
  <c r="D925" i="2"/>
  <c r="Q924" i="2"/>
  <c r="T924" i="2" s="1"/>
  <c r="H924" i="2"/>
  <c r="P924" i="2" s="1"/>
  <c r="S924" i="2" s="1"/>
  <c r="F924" i="2"/>
  <c r="E924" i="2"/>
  <c r="J924" i="2" s="1"/>
  <c r="V924" i="2" s="1"/>
  <c r="D924" i="2"/>
  <c r="I924" i="2" s="1"/>
  <c r="U924" i="2" s="1"/>
  <c r="H923" i="2"/>
  <c r="P923" i="2" s="1"/>
  <c r="S923" i="2" s="1"/>
  <c r="F923" i="2"/>
  <c r="K923" i="2" s="1"/>
  <c r="W923" i="2" s="1"/>
  <c r="E923" i="2"/>
  <c r="D923" i="2"/>
  <c r="H922" i="2"/>
  <c r="F922" i="2"/>
  <c r="E922" i="2"/>
  <c r="D922" i="2"/>
  <c r="H921" i="2"/>
  <c r="F921" i="2"/>
  <c r="E921" i="2"/>
  <c r="D921" i="2"/>
  <c r="Q920" i="2"/>
  <c r="T920" i="2" s="1"/>
  <c r="H920" i="2"/>
  <c r="P920" i="2" s="1"/>
  <c r="S920" i="2" s="1"/>
  <c r="F920" i="2"/>
  <c r="E920" i="2"/>
  <c r="D920" i="2"/>
  <c r="I920" i="2" s="1"/>
  <c r="U920" i="2" s="1"/>
  <c r="Q919" i="2"/>
  <c r="T919" i="2" s="1"/>
  <c r="H919" i="2"/>
  <c r="P919" i="2" s="1"/>
  <c r="S919" i="2" s="1"/>
  <c r="F919" i="2"/>
  <c r="K919" i="2" s="1"/>
  <c r="W919" i="2" s="1"/>
  <c r="E919" i="2"/>
  <c r="J919" i="2" s="1"/>
  <c r="V919" i="2" s="1"/>
  <c r="D919" i="2"/>
  <c r="H918" i="2"/>
  <c r="F918" i="2"/>
  <c r="E918" i="2"/>
  <c r="D918" i="2"/>
  <c r="H917" i="2"/>
  <c r="F917" i="2"/>
  <c r="K917" i="2" s="1"/>
  <c r="W917" i="2" s="1"/>
  <c r="E917" i="2"/>
  <c r="D917" i="2"/>
  <c r="H916" i="2"/>
  <c r="P916" i="2" s="1"/>
  <c r="S916" i="2" s="1"/>
  <c r="F916" i="2"/>
  <c r="E916" i="2"/>
  <c r="D916" i="2"/>
  <c r="Q915" i="2"/>
  <c r="T915" i="2" s="1"/>
  <c r="K915" i="2"/>
  <c r="W915" i="2" s="1"/>
  <c r="H915" i="2"/>
  <c r="P915" i="2" s="1"/>
  <c r="S915" i="2" s="1"/>
  <c r="F915" i="2"/>
  <c r="E915" i="2"/>
  <c r="J915" i="2" s="1"/>
  <c r="V915" i="2" s="1"/>
  <c r="D915" i="2"/>
  <c r="I915" i="2" s="1"/>
  <c r="U915" i="2" s="1"/>
  <c r="H914" i="2"/>
  <c r="F914" i="2"/>
  <c r="E914" i="2"/>
  <c r="D914" i="2"/>
  <c r="H913" i="2"/>
  <c r="F913" i="2"/>
  <c r="K913" i="2" s="1"/>
  <c r="W913" i="2" s="1"/>
  <c r="E913" i="2"/>
  <c r="D913" i="2"/>
  <c r="H912" i="2"/>
  <c r="P912" i="2" s="1"/>
  <c r="S912" i="2" s="1"/>
  <c r="F912" i="2"/>
  <c r="K912" i="2" s="1"/>
  <c r="W912" i="2" s="1"/>
  <c r="E912" i="2"/>
  <c r="J912" i="2" s="1"/>
  <c r="V912" i="2" s="1"/>
  <c r="D912" i="2"/>
  <c r="K911" i="2"/>
  <c r="W911" i="2" s="1"/>
  <c r="H911" i="2"/>
  <c r="P911" i="2" s="1"/>
  <c r="S911" i="2" s="1"/>
  <c r="F911" i="2"/>
  <c r="E911" i="2"/>
  <c r="D911" i="2"/>
  <c r="I911" i="2" s="1"/>
  <c r="U911" i="2" s="1"/>
  <c r="H910" i="2"/>
  <c r="F910" i="2"/>
  <c r="E910" i="2"/>
  <c r="D910" i="2"/>
  <c r="H909" i="2"/>
  <c r="F909" i="2"/>
  <c r="E909" i="2"/>
  <c r="D909" i="2"/>
  <c r="Q908" i="2"/>
  <c r="T908" i="2" s="1"/>
  <c r="H908" i="2"/>
  <c r="P908" i="2" s="1"/>
  <c r="S908" i="2" s="1"/>
  <c r="F908" i="2"/>
  <c r="K908" i="2" s="1"/>
  <c r="W908" i="2" s="1"/>
  <c r="E908" i="2"/>
  <c r="J908" i="2" s="1"/>
  <c r="V908" i="2" s="1"/>
  <c r="D908" i="2"/>
  <c r="I908" i="2" s="1"/>
  <c r="U908" i="2" s="1"/>
  <c r="H907" i="2"/>
  <c r="P907" i="2" s="1"/>
  <c r="S907" i="2" s="1"/>
  <c r="F907" i="2"/>
  <c r="K907" i="2" s="1"/>
  <c r="W907" i="2" s="1"/>
  <c r="E907" i="2"/>
  <c r="D907" i="2"/>
  <c r="H906" i="2"/>
  <c r="F906" i="2"/>
  <c r="E906" i="2"/>
  <c r="D906" i="2"/>
  <c r="H905" i="2"/>
  <c r="F905" i="2"/>
  <c r="E905" i="2"/>
  <c r="D905" i="2"/>
  <c r="Q904" i="2"/>
  <c r="T904" i="2" s="1"/>
  <c r="H904" i="2"/>
  <c r="P904" i="2" s="1"/>
  <c r="S904" i="2" s="1"/>
  <c r="F904" i="2"/>
  <c r="E904" i="2"/>
  <c r="D904" i="2"/>
  <c r="I904" i="2" s="1"/>
  <c r="U904" i="2" s="1"/>
  <c r="Q903" i="2"/>
  <c r="T903" i="2" s="1"/>
  <c r="H903" i="2"/>
  <c r="P903" i="2" s="1"/>
  <c r="S903" i="2" s="1"/>
  <c r="F903" i="2"/>
  <c r="K903" i="2" s="1"/>
  <c r="W903" i="2" s="1"/>
  <c r="E903" i="2"/>
  <c r="J903" i="2" s="1"/>
  <c r="V903" i="2" s="1"/>
  <c r="D903" i="2"/>
  <c r="I903" i="2" s="1"/>
  <c r="U903" i="2" s="1"/>
  <c r="H902" i="2"/>
  <c r="F902" i="2"/>
  <c r="E902" i="2"/>
  <c r="D902" i="2"/>
  <c r="H901" i="2"/>
  <c r="F901" i="2"/>
  <c r="K901" i="2" s="1"/>
  <c r="W901" i="2" s="1"/>
  <c r="E901" i="2"/>
  <c r="J901" i="2" s="1"/>
  <c r="V901" i="2" s="1"/>
  <c r="D901" i="2"/>
  <c r="H900" i="2"/>
  <c r="P900" i="2" s="1"/>
  <c r="S900" i="2" s="1"/>
  <c r="F900" i="2"/>
  <c r="E900" i="2"/>
  <c r="D900" i="2"/>
  <c r="Q899" i="2"/>
  <c r="T899" i="2" s="1"/>
  <c r="K899" i="2"/>
  <c r="W899" i="2" s="1"/>
  <c r="H899" i="2"/>
  <c r="P899" i="2" s="1"/>
  <c r="S899" i="2" s="1"/>
  <c r="F899" i="2"/>
  <c r="E899" i="2"/>
  <c r="J899" i="2" s="1"/>
  <c r="V899" i="2" s="1"/>
  <c r="D899" i="2"/>
  <c r="I899" i="2" s="1"/>
  <c r="U899" i="2" s="1"/>
  <c r="H898" i="2"/>
  <c r="F898" i="2"/>
  <c r="E898" i="2"/>
  <c r="J898" i="2" s="1"/>
  <c r="V898" i="2" s="1"/>
  <c r="D898" i="2"/>
  <c r="H897" i="2"/>
  <c r="F897" i="2"/>
  <c r="K897" i="2" s="1"/>
  <c r="W897" i="2" s="1"/>
  <c r="E897" i="2"/>
  <c r="D897" i="2"/>
  <c r="H896" i="2"/>
  <c r="P896" i="2" s="1"/>
  <c r="S896" i="2" s="1"/>
  <c r="F896" i="2"/>
  <c r="E896" i="2"/>
  <c r="D896" i="2"/>
  <c r="Q895" i="2"/>
  <c r="T895" i="2" s="1"/>
  <c r="H895" i="2"/>
  <c r="P895" i="2" s="1"/>
  <c r="S895" i="2" s="1"/>
  <c r="F895" i="2"/>
  <c r="E895" i="2"/>
  <c r="D895" i="2"/>
  <c r="I895" i="2" s="1"/>
  <c r="U895" i="2" s="1"/>
  <c r="H894" i="2"/>
  <c r="F894" i="2"/>
  <c r="E894" i="2"/>
  <c r="D894" i="2"/>
  <c r="H893" i="2"/>
  <c r="F893" i="2"/>
  <c r="K893" i="2" s="1"/>
  <c r="W893" i="2" s="1"/>
  <c r="E893" i="2"/>
  <c r="J893" i="2" s="1"/>
  <c r="V893" i="2" s="1"/>
  <c r="D893" i="2"/>
  <c r="I893" i="2" s="1"/>
  <c r="U893" i="2" s="1"/>
  <c r="H892" i="2"/>
  <c r="P892" i="2" s="1"/>
  <c r="S892" i="2" s="1"/>
  <c r="F892" i="2"/>
  <c r="K892" i="2" s="1"/>
  <c r="W892" i="2" s="1"/>
  <c r="E892" i="2"/>
  <c r="J892" i="2" s="1"/>
  <c r="V892" i="2" s="1"/>
  <c r="D892" i="2"/>
  <c r="K891" i="2"/>
  <c r="W891" i="2" s="1"/>
  <c r="H891" i="2"/>
  <c r="P891" i="2" s="1"/>
  <c r="S891" i="2" s="1"/>
  <c r="F891" i="2"/>
  <c r="E891" i="2"/>
  <c r="D891" i="2"/>
  <c r="I891" i="2" s="1"/>
  <c r="U891" i="2" s="1"/>
  <c r="H890" i="2"/>
  <c r="F890" i="2"/>
  <c r="E890" i="2"/>
  <c r="J890" i="2" s="1"/>
  <c r="V890" i="2" s="1"/>
  <c r="D890" i="2"/>
  <c r="I890" i="2" s="1"/>
  <c r="U890" i="2" s="1"/>
  <c r="H889" i="2"/>
  <c r="F889" i="2"/>
  <c r="K889" i="2" s="1"/>
  <c r="W889" i="2" s="1"/>
  <c r="E889" i="2"/>
  <c r="D889" i="2"/>
  <c r="H888" i="2"/>
  <c r="P888" i="2" s="1"/>
  <c r="S888" i="2" s="1"/>
  <c r="F888" i="2"/>
  <c r="K888" i="2" s="1"/>
  <c r="W888" i="2" s="1"/>
  <c r="E888" i="2"/>
  <c r="J888" i="2" s="1"/>
  <c r="V888" i="2" s="1"/>
  <c r="D888" i="2"/>
  <c r="H887" i="2"/>
  <c r="P887" i="2" s="1"/>
  <c r="S887" i="2" s="1"/>
  <c r="F887" i="2"/>
  <c r="E887" i="2"/>
  <c r="D887" i="2"/>
  <c r="H886" i="2"/>
  <c r="F886" i="2"/>
  <c r="E886" i="2"/>
  <c r="D886" i="2"/>
  <c r="J885" i="2"/>
  <c r="V885" i="2" s="1"/>
  <c r="H885" i="2"/>
  <c r="F885" i="2"/>
  <c r="E885" i="2"/>
  <c r="D885" i="2"/>
  <c r="I885" i="2" s="1"/>
  <c r="U885" i="2" s="1"/>
  <c r="Q884" i="2"/>
  <c r="T884" i="2" s="1"/>
  <c r="H884" i="2"/>
  <c r="P884" i="2" s="1"/>
  <c r="S884" i="2" s="1"/>
  <c r="F884" i="2"/>
  <c r="K884" i="2" s="1"/>
  <c r="W884" i="2" s="1"/>
  <c r="E884" i="2"/>
  <c r="J884" i="2" s="1"/>
  <c r="V884" i="2" s="1"/>
  <c r="D884" i="2"/>
  <c r="I884" i="2" s="1"/>
  <c r="U884" i="2" s="1"/>
  <c r="H883" i="2"/>
  <c r="P883" i="2" s="1"/>
  <c r="S883" i="2" s="1"/>
  <c r="F883" i="2"/>
  <c r="K883" i="2" s="1"/>
  <c r="W883" i="2" s="1"/>
  <c r="E883" i="2"/>
  <c r="D883" i="2"/>
  <c r="J882" i="2"/>
  <c r="V882" i="2" s="1"/>
  <c r="H882" i="2"/>
  <c r="F882" i="2"/>
  <c r="E882" i="2"/>
  <c r="D882" i="2"/>
  <c r="I882" i="2" s="1"/>
  <c r="U882" i="2" s="1"/>
  <c r="H881" i="2"/>
  <c r="F881" i="2"/>
  <c r="E881" i="2"/>
  <c r="D881" i="2"/>
  <c r="H880" i="2"/>
  <c r="O880" i="2" s="1"/>
  <c r="R880" i="2" s="1"/>
  <c r="F880" i="2"/>
  <c r="E880" i="2"/>
  <c r="D880" i="2"/>
  <c r="H879" i="2"/>
  <c r="F879" i="2"/>
  <c r="E879" i="2"/>
  <c r="D879" i="2"/>
  <c r="O878" i="2"/>
  <c r="R878" i="2" s="1"/>
  <c r="H878" i="2"/>
  <c r="F878" i="2"/>
  <c r="K878" i="2" s="1"/>
  <c r="W878" i="2" s="1"/>
  <c r="E878" i="2"/>
  <c r="J878" i="2" s="1"/>
  <c r="V878" i="2" s="1"/>
  <c r="D878" i="2"/>
  <c r="I878" i="2" s="1"/>
  <c r="U878" i="2" s="1"/>
  <c r="H877" i="2"/>
  <c r="F877" i="2"/>
  <c r="K877" i="2" s="1"/>
  <c r="W877" i="2" s="1"/>
  <c r="E877" i="2"/>
  <c r="D877" i="2"/>
  <c r="H876" i="2"/>
  <c r="O876" i="2" s="1"/>
  <c r="R876" i="2" s="1"/>
  <c r="F876" i="2"/>
  <c r="K876" i="2" s="1"/>
  <c r="W876" i="2" s="1"/>
  <c r="E876" i="2"/>
  <c r="D876" i="2"/>
  <c r="H875" i="2"/>
  <c r="F875" i="2"/>
  <c r="E875" i="2"/>
  <c r="D875" i="2"/>
  <c r="H874" i="2"/>
  <c r="O874" i="2" s="1"/>
  <c r="R874" i="2" s="1"/>
  <c r="F874" i="2"/>
  <c r="E874" i="2"/>
  <c r="D874" i="2"/>
  <c r="H873" i="2"/>
  <c r="F873" i="2"/>
  <c r="E873" i="2"/>
  <c r="D873" i="2"/>
  <c r="H872" i="2"/>
  <c r="O872" i="2" s="1"/>
  <c r="R872" i="2" s="1"/>
  <c r="F872" i="2"/>
  <c r="E872" i="2"/>
  <c r="D872" i="2"/>
  <c r="H871" i="2"/>
  <c r="F871" i="2"/>
  <c r="E871" i="2"/>
  <c r="D871" i="2"/>
  <c r="O870" i="2"/>
  <c r="R870" i="2" s="1"/>
  <c r="H870" i="2"/>
  <c r="F870" i="2"/>
  <c r="E870" i="2"/>
  <c r="D870" i="2"/>
  <c r="H869" i="2"/>
  <c r="F869" i="2"/>
  <c r="E869" i="2"/>
  <c r="D869" i="2"/>
  <c r="O868" i="2"/>
  <c r="R868" i="2" s="1"/>
  <c r="H868" i="2"/>
  <c r="F868" i="2"/>
  <c r="K868" i="2" s="1"/>
  <c r="W868" i="2" s="1"/>
  <c r="E868" i="2"/>
  <c r="J868" i="2" s="1"/>
  <c r="V868" i="2" s="1"/>
  <c r="D868" i="2"/>
  <c r="H867" i="2"/>
  <c r="F867" i="2"/>
  <c r="K867" i="2" s="1"/>
  <c r="W867" i="2" s="1"/>
  <c r="E867" i="2"/>
  <c r="D867" i="2"/>
  <c r="H866" i="2"/>
  <c r="O866" i="2" s="1"/>
  <c r="R866" i="2" s="1"/>
  <c r="F866" i="2"/>
  <c r="K866" i="2" s="1"/>
  <c r="W866" i="2" s="1"/>
  <c r="E866" i="2"/>
  <c r="D866" i="2"/>
  <c r="H865" i="2"/>
  <c r="F865" i="2"/>
  <c r="E865" i="2"/>
  <c r="D865" i="2"/>
  <c r="H864" i="2"/>
  <c r="O864" i="2" s="1"/>
  <c r="R864" i="2" s="1"/>
  <c r="F864" i="2"/>
  <c r="E864" i="2"/>
  <c r="D864" i="2"/>
  <c r="H863" i="2"/>
  <c r="F863" i="2"/>
  <c r="E863" i="2"/>
  <c r="D863" i="2"/>
  <c r="O862" i="2"/>
  <c r="R862" i="2" s="1"/>
  <c r="H862" i="2"/>
  <c r="F862" i="2"/>
  <c r="E862" i="2"/>
  <c r="D862" i="2"/>
  <c r="I862" i="2" s="1"/>
  <c r="U862" i="2" s="1"/>
  <c r="H861" i="2"/>
  <c r="F861" i="2"/>
  <c r="E861" i="2"/>
  <c r="D861" i="2"/>
  <c r="O860" i="2"/>
  <c r="R860" i="2" s="1"/>
  <c r="H860" i="2"/>
  <c r="F860" i="2"/>
  <c r="K860" i="2" s="1"/>
  <c r="W860" i="2" s="1"/>
  <c r="E860" i="2"/>
  <c r="J860" i="2" s="1"/>
  <c r="V860" i="2" s="1"/>
  <c r="D860" i="2"/>
  <c r="H859" i="2"/>
  <c r="F859" i="2"/>
  <c r="K859" i="2" s="1"/>
  <c r="W859" i="2" s="1"/>
  <c r="E859" i="2"/>
  <c r="D859" i="2"/>
  <c r="H858" i="2"/>
  <c r="O858" i="2" s="1"/>
  <c r="R858" i="2" s="1"/>
  <c r="F858" i="2"/>
  <c r="E858" i="2"/>
  <c r="D858" i="2"/>
  <c r="H857" i="2"/>
  <c r="F857" i="2"/>
  <c r="E857" i="2"/>
  <c r="D857" i="2"/>
  <c r="H856" i="2"/>
  <c r="O856" i="2" s="1"/>
  <c r="R856" i="2" s="1"/>
  <c r="F856" i="2"/>
  <c r="E856" i="2"/>
  <c r="D856" i="2"/>
  <c r="H855" i="2"/>
  <c r="F855" i="2"/>
  <c r="E855" i="2"/>
  <c r="D855" i="2"/>
  <c r="H854" i="2"/>
  <c r="O854" i="2" s="1"/>
  <c r="R854" i="2" s="1"/>
  <c r="F854" i="2"/>
  <c r="E854" i="2"/>
  <c r="D854" i="2"/>
  <c r="H853" i="2"/>
  <c r="F853" i="2"/>
  <c r="E853" i="2"/>
  <c r="D853" i="2"/>
  <c r="O852" i="2"/>
  <c r="R852" i="2" s="1"/>
  <c r="K852" i="2"/>
  <c r="W852" i="2" s="1"/>
  <c r="H852" i="2"/>
  <c r="F852" i="2"/>
  <c r="E852" i="2"/>
  <c r="J852" i="2" s="1"/>
  <c r="V852" i="2" s="1"/>
  <c r="D852" i="2"/>
  <c r="I852" i="2" s="1"/>
  <c r="U852" i="2" s="1"/>
  <c r="H851" i="2"/>
  <c r="F851" i="2"/>
  <c r="E851" i="2"/>
  <c r="D851" i="2"/>
  <c r="H850" i="2"/>
  <c r="O850" i="2" s="1"/>
  <c r="R850" i="2" s="1"/>
  <c r="F850" i="2"/>
  <c r="K850" i="2" s="1"/>
  <c r="W850" i="2" s="1"/>
  <c r="E850" i="2"/>
  <c r="D850" i="2"/>
  <c r="H849" i="2"/>
  <c r="F849" i="2"/>
  <c r="E849" i="2"/>
  <c r="D849" i="2"/>
  <c r="H848" i="2"/>
  <c r="O848" i="2" s="1"/>
  <c r="R848" i="2" s="1"/>
  <c r="F848" i="2"/>
  <c r="K848" i="2" s="1"/>
  <c r="W848" i="2" s="1"/>
  <c r="E848" i="2"/>
  <c r="D848" i="2"/>
  <c r="H847" i="2"/>
  <c r="F847" i="2"/>
  <c r="K847" i="2" s="1"/>
  <c r="W847" i="2" s="1"/>
  <c r="E847" i="2"/>
  <c r="D847" i="2"/>
  <c r="H846" i="2"/>
  <c r="O846" i="2" s="1"/>
  <c r="R846" i="2" s="1"/>
  <c r="F846" i="2"/>
  <c r="E846" i="2"/>
  <c r="D846" i="2"/>
  <c r="H845" i="2"/>
  <c r="F845" i="2"/>
  <c r="E845" i="2"/>
  <c r="D845" i="2"/>
  <c r="O844" i="2"/>
  <c r="R844" i="2" s="1"/>
  <c r="K844" i="2"/>
  <c r="W844" i="2" s="1"/>
  <c r="H844" i="2"/>
  <c r="F844" i="2"/>
  <c r="E844" i="2"/>
  <c r="J844" i="2" s="1"/>
  <c r="V844" i="2" s="1"/>
  <c r="D844" i="2"/>
  <c r="I844" i="2" s="1"/>
  <c r="U844" i="2" s="1"/>
  <c r="H843" i="2"/>
  <c r="F843" i="2"/>
  <c r="K843" i="2" s="1"/>
  <c r="W843" i="2" s="1"/>
  <c r="E843" i="2"/>
  <c r="D843" i="2"/>
  <c r="H842" i="2"/>
  <c r="O842" i="2" s="1"/>
  <c r="R842" i="2" s="1"/>
  <c r="F842" i="2"/>
  <c r="E842" i="2"/>
  <c r="D842" i="2"/>
  <c r="H841" i="2"/>
  <c r="F841" i="2"/>
  <c r="E841" i="2"/>
  <c r="D841" i="2"/>
  <c r="H840" i="2"/>
  <c r="O840" i="2" s="1"/>
  <c r="R840" i="2" s="1"/>
  <c r="F840" i="2"/>
  <c r="E840" i="2"/>
  <c r="D840" i="2"/>
  <c r="H839" i="2"/>
  <c r="F839" i="2"/>
  <c r="E839" i="2"/>
  <c r="D839" i="2"/>
  <c r="H838" i="2"/>
  <c r="O838" i="2" s="1"/>
  <c r="R838" i="2" s="1"/>
  <c r="F838" i="2"/>
  <c r="K838" i="2" s="1"/>
  <c r="W838" i="2" s="1"/>
  <c r="E838" i="2"/>
  <c r="J838" i="2" s="1"/>
  <c r="V838" i="2" s="1"/>
  <c r="D838" i="2"/>
  <c r="H837" i="2"/>
  <c r="F837" i="2"/>
  <c r="K837" i="2" s="1"/>
  <c r="W837" i="2" s="1"/>
  <c r="E837" i="2"/>
  <c r="D837" i="2"/>
  <c r="K836" i="2"/>
  <c r="W836" i="2" s="1"/>
  <c r="H836" i="2"/>
  <c r="O836" i="2" s="1"/>
  <c r="R836" i="2" s="1"/>
  <c r="F836" i="2"/>
  <c r="E836" i="2"/>
  <c r="D836" i="2"/>
  <c r="I836" i="2" s="1"/>
  <c r="U836" i="2" s="1"/>
  <c r="H835" i="2"/>
  <c r="F835" i="2"/>
  <c r="E835" i="2"/>
  <c r="D835" i="2"/>
  <c r="K834" i="2"/>
  <c r="W834" i="2" s="1"/>
  <c r="H834" i="2"/>
  <c r="O834" i="2" s="1"/>
  <c r="R834" i="2" s="1"/>
  <c r="F834" i="2"/>
  <c r="E834" i="2"/>
  <c r="D834" i="2"/>
  <c r="I834" i="2" s="1"/>
  <c r="U834" i="2" s="1"/>
  <c r="H833" i="2"/>
  <c r="F833" i="2"/>
  <c r="E833" i="2"/>
  <c r="D833" i="2"/>
  <c r="H832" i="2"/>
  <c r="O832" i="2" s="1"/>
  <c r="R832" i="2" s="1"/>
  <c r="F832" i="2"/>
  <c r="K832" i="2" s="1"/>
  <c r="W832" i="2" s="1"/>
  <c r="E832" i="2"/>
  <c r="D832" i="2"/>
  <c r="H831" i="2"/>
  <c r="F831" i="2"/>
  <c r="K831" i="2" s="1"/>
  <c r="W831" i="2" s="1"/>
  <c r="E831" i="2"/>
  <c r="D831" i="2"/>
  <c r="H830" i="2"/>
  <c r="O830" i="2" s="1"/>
  <c r="R830" i="2" s="1"/>
  <c r="F830" i="2"/>
  <c r="K830" i="2" s="1"/>
  <c r="W830" i="2" s="1"/>
  <c r="E830" i="2"/>
  <c r="J830" i="2" s="1"/>
  <c r="V830" i="2" s="1"/>
  <c r="D830" i="2"/>
  <c r="H829" i="2"/>
  <c r="F829" i="2"/>
  <c r="K829" i="2" s="1"/>
  <c r="W829" i="2" s="1"/>
  <c r="E829" i="2"/>
  <c r="D829" i="2"/>
  <c r="K828" i="2"/>
  <c r="W828" i="2" s="1"/>
  <c r="H828" i="2"/>
  <c r="O828" i="2" s="1"/>
  <c r="R828" i="2" s="1"/>
  <c r="F828" i="2"/>
  <c r="E828" i="2"/>
  <c r="D828" i="2"/>
  <c r="I828" i="2" s="1"/>
  <c r="U828" i="2" s="1"/>
  <c r="H827" i="2"/>
  <c r="F827" i="2"/>
  <c r="E827" i="2"/>
  <c r="D827" i="2"/>
  <c r="H826" i="2"/>
  <c r="O826" i="2" s="1"/>
  <c r="R826" i="2" s="1"/>
  <c r="F826" i="2"/>
  <c r="E826" i="2"/>
  <c r="D826" i="2"/>
  <c r="H825" i="2"/>
  <c r="F825" i="2"/>
  <c r="E825" i="2"/>
  <c r="D825" i="2"/>
  <c r="H824" i="2"/>
  <c r="O824" i="2" s="1"/>
  <c r="R824" i="2" s="1"/>
  <c r="F824" i="2"/>
  <c r="E824" i="2"/>
  <c r="D824" i="2"/>
  <c r="H823" i="2"/>
  <c r="F823" i="2"/>
  <c r="E823" i="2"/>
  <c r="D823" i="2"/>
  <c r="O822" i="2"/>
  <c r="R822" i="2" s="1"/>
  <c r="H822" i="2"/>
  <c r="F822" i="2"/>
  <c r="K822" i="2" s="1"/>
  <c r="W822" i="2" s="1"/>
  <c r="E822" i="2"/>
  <c r="J822" i="2" s="1"/>
  <c r="V822" i="2" s="1"/>
  <c r="D822" i="2"/>
  <c r="I822" i="2" s="1"/>
  <c r="U822" i="2" s="1"/>
  <c r="H821" i="2"/>
  <c r="F821" i="2"/>
  <c r="K821" i="2" s="1"/>
  <c r="W821" i="2" s="1"/>
  <c r="E821" i="2"/>
  <c r="D821" i="2"/>
  <c r="H820" i="2"/>
  <c r="O820" i="2" s="1"/>
  <c r="R820" i="2" s="1"/>
  <c r="F820" i="2"/>
  <c r="K820" i="2" s="1"/>
  <c r="W820" i="2" s="1"/>
  <c r="E820" i="2"/>
  <c r="D820" i="2"/>
  <c r="H819" i="2"/>
  <c r="F819" i="2"/>
  <c r="E819" i="2"/>
  <c r="D819" i="2"/>
  <c r="K818" i="2"/>
  <c r="W818" i="2" s="1"/>
  <c r="H818" i="2"/>
  <c r="O818" i="2" s="1"/>
  <c r="R818" i="2" s="1"/>
  <c r="F818" i="2"/>
  <c r="E818" i="2"/>
  <c r="D818" i="2"/>
  <c r="I818" i="2" s="1"/>
  <c r="U818" i="2" s="1"/>
  <c r="H817" i="2"/>
  <c r="F817" i="2"/>
  <c r="E817" i="2"/>
  <c r="D817" i="2"/>
  <c r="H816" i="2"/>
  <c r="O816" i="2" s="1"/>
  <c r="R816" i="2" s="1"/>
  <c r="F816" i="2"/>
  <c r="E816" i="2"/>
  <c r="D816" i="2"/>
  <c r="H815" i="2"/>
  <c r="F815" i="2"/>
  <c r="E815" i="2"/>
  <c r="D815" i="2"/>
  <c r="O814" i="2"/>
  <c r="R814" i="2" s="1"/>
  <c r="H814" i="2"/>
  <c r="F814" i="2"/>
  <c r="K814" i="2" s="1"/>
  <c r="W814" i="2" s="1"/>
  <c r="E814" i="2"/>
  <c r="J814" i="2" s="1"/>
  <c r="V814" i="2" s="1"/>
  <c r="D814" i="2"/>
  <c r="I814" i="2" s="1"/>
  <c r="U814" i="2" s="1"/>
  <c r="H813" i="2"/>
  <c r="F813" i="2"/>
  <c r="K813" i="2" s="1"/>
  <c r="W813" i="2" s="1"/>
  <c r="E813" i="2"/>
  <c r="D813" i="2"/>
  <c r="H812" i="2"/>
  <c r="O812" i="2" s="1"/>
  <c r="R812" i="2" s="1"/>
  <c r="F812" i="2"/>
  <c r="K812" i="2" s="1"/>
  <c r="W812" i="2" s="1"/>
  <c r="E812" i="2"/>
  <c r="D812" i="2"/>
  <c r="H811" i="2"/>
  <c r="F811" i="2"/>
  <c r="E811" i="2"/>
  <c r="D811" i="2"/>
  <c r="H810" i="2"/>
  <c r="O810" i="2" s="1"/>
  <c r="R810" i="2" s="1"/>
  <c r="F810" i="2"/>
  <c r="E810" i="2"/>
  <c r="D810" i="2"/>
  <c r="H809" i="2"/>
  <c r="F809" i="2"/>
  <c r="E809" i="2"/>
  <c r="D809" i="2"/>
  <c r="H808" i="2"/>
  <c r="O808" i="2" s="1"/>
  <c r="R808" i="2" s="1"/>
  <c r="F808" i="2"/>
  <c r="E808" i="2"/>
  <c r="D808" i="2"/>
  <c r="H807" i="2"/>
  <c r="F807" i="2"/>
  <c r="E807" i="2"/>
  <c r="D807" i="2"/>
  <c r="O806" i="2"/>
  <c r="R806" i="2" s="1"/>
  <c r="H806" i="2"/>
  <c r="F806" i="2"/>
  <c r="E806" i="2"/>
  <c r="D806" i="2"/>
  <c r="I806" i="2" s="1"/>
  <c r="U806" i="2" s="1"/>
  <c r="H805" i="2"/>
  <c r="F805" i="2"/>
  <c r="E805" i="2"/>
  <c r="D805" i="2"/>
  <c r="O804" i="2"/>
  <c r="R804" i="2" s="1"/>
  <c r="H804" i="2"/>
  <c r="F804" i="2"/>
  <c r="K804" i="2" s="1"/>
  <c r="W804" i="2" s="1"/>
  <c r="E804" i="2"/>
  <c r="J804" i="2" s="1"/>
  <c r="V804" i="2" s="1"/>
  <c r="D804" i="2"/>
  <c r="H803" i="2"/>
  <c r="F803" i="2"/>
  <c r="E803" i="2"/>
  <c r="D803" i="2"/>
  <c r="H802" i="2"/>
  <c r="O802" i="2" s="1"/>
  <c r="R802" i="2" s="1"/>
  <c r="F802" i="2"/>
  <c r="K802" i="2" s="1"/>
  <c r="W802" i="2" s="1"/>
  <c r="E802" i="2"/>
  <c r="D802" i="2"/>
  <c r="H801" i="2"/>
  <c r="F801" i="2"/>
  <c r="E801" i="2"/>
  <c r="D801" i="2"/>
  <c r="H800" i="2"/>
  <c r="O800" i="2" s="1"/>
  <c r="R800" i="2" s="1"/>
  <c r="F800" i="2"/>
  <c r="E800" i="2"/>
  <c r="D800" i="2"/>
  <c r="H799" i="2"/>
  <c r="F799" i="2"/>
  <c r="E799" i="2"/>
  <c r="D799" i="2"/>
  <c r="O798" i="2"/>
  <c r="R798" i="2" s="1"/>
  <c r="H798" i="2"/>
  <c r="F798" i="2"/>
  <c r="E798" i="2"/>
  <c r="D798" i="2"/>
  <c r="I798" i="2" s="1"/>
  <c r="U798" i="2" s="1"/>
  <c r="H797" i="2"/>
  <c r="F797" i="2"/>
  <c r="E797" i="2"/>
  <c r="D797" i="2"/>
  <c r="O796" i="2"/>
  <c r="R796" i="2" s="1"/>
  <c r="H796" i="2"/>
  <c r="F796" i="2"/>
  <c r="K796" i="2" s="1"/>
  <c r="W796" i="2" s="1"/>
  <c r="E796" i="2"/>
  <c r="J796" i="2" s="1"/>
  <c r="V796" i="2" s="1"/>
  <c r="D796" i="2"/>
  <c r="H795" i="2"/>
  <c r="F795" i="2"/>
  <c r="E795" i="2"/>
  <c r="D795" i="2"/>
  <c r="H794" i="2"/>
  <c r="O794" i="2" s="1"/>
  <c r="R794" i="2" s="1"/>
  <c r="F794" i="2"/>
  <c r="E794" i="2"/>
  <c r="D794" i="2"/>
  <c r="Y1073" i="1"/>
  <c r="F1073" i="1"/>
  <c r="L1073" i="1" s="1"/>
  <c r="N1073" i="1" s="1"/>
  <c r="D1073" i="1"/>
  <c r="C1073" i="1"/>
  <c r="Y1072" i="1"/>
  <c r="F1072" i="1"/>
  <c r="L1072" i="1" s="1"/>
  <c r="N1072" i="1" s="1"/>
  <c r="D1072" i="1"/>
  <c r="C1072" i="1"/>
  <c r="Y1071" i="1"/>
  <c r="F1071" i="1"/>
  <c r="L1071" i="1" s="1"/>
  <c r="N1071" i="1" s="1"/>
  <c r="D1071" i="1"/>
  <c r="C1071" i="1"/>
  <c r="Y1070" i="1"/>
  <c r="F1070" i="1"/>
  <c r="K1070" i="1" s="1"/>
  <c r="M1070" i="1" s="1"/>
  <c r="D1070" i="1"/>
  <c r="C1070" i="1"/>
  <c r="Y1069" i="1"/>
  <c r="F1069" i="1"/>
  <c r="K1069" i="1" s="1"/>
  <c r="M1069" i="1" s="1"/>
  <c r="D1069" i="1"/>
  <c r="C1069" i="1"/>
  <c r="Y1068" i="1"/>
  <c r="F1068" i="1"/>
  <c r="K1068" i="1" s="1"/>
  <c r="M1068" i="1" s="1"/>
  <c r="D1068" i="1"/>
  <c r="C1068" i="1"/>
  <c r="Y1067" i="1"/>
  <c r="F1067" i="1"/>
  <c r="D1067" i="1"/>
  <c r="C1067" i="1"/>
  <c r="Y1066" i="1"/>
  <c r="F1066" i="1"/>
  <c r="K1066" i="1" s="1"/>
  <c r="M1066" i="1" s="1"/>
  <c r="D1066" i="1"/>
  <c r="C1066" i="1"/>
  <c r="Y1065" i="1"/>
  <c r="F1065" i="1"/>
  <c r="K1065" i="1" s="1"/>
  <c r="M1065" i="1" s="1"/>
  <c r="D1065" i="1"/>
  <c r="C1065" i="1"/>
  <c r="Y1064" i="1"/>
  <c r="F1064" i="1"/>
  <c r="K1064" i="1" s="1"/>
  <c r="M1064" i="1" s="1"/>
  <c r="D1064" i="1"/>
  <c r="C1064" i="1"/>
  <c r="Y1063" i="1"/>
  <c r="L1063" i="1"/>
  <c r="N1063" i="1" s="1"/>
  <c r="F1063" i="1"/>
  <c r="K1063" i="1" s="1"/>
  <c r="M1063" i="1" s="1"/>
  <c r="D1063" i="1"/>
  <c r="C1063" i="1"/>
  <c r="Y1062" i="1"/>
  <c r="F1062" i="1"/>
  <c r="K1062" i="1" s="1"/>
  <c r="M1062" i="1" s="1"/>
  <c r="D1062" i="1"/>
  <c r="C1062" i="1"/>
  <c r="Y1061" i="1"/>
  <c r="F1061" i="1"/>
  <c r="K1061" i="1" s="1"/>
  <c r="M1061" i="1" s="1"/>
  <c r="D1061" i="1"/>
  <c r="C1061" i="1"/>
  <c r="Y1060" i="1"/>
  <c r="F1060" i="1"/>
  <c r="K1060" i="1" s="1"/>
  <c r="M1060" i="1" s="1"/>
  <c r="D1060" i="1"/>
  <c r="C1060" i="1"/>
  <c r="Y1059" i="1"/>
  <c r="F1059" i="1"/>
  <c r="K1059" i="1" s="1"/>
  <c r="M1059" i="1" s="1"/>
  <c r="D1059" i="1"/>
  <c r="C1059" i="1"/>
  <c r="Y1058" i="1"/>
  <c r="F1058" i="1"/>
  <c r="K1058" i="1" s="1"/>
  <c r="M1058" i="1" s="1"/>
  <c r="D1058" i="1"/>
  <c r="C1058" i="1"/>
  <c r="Y1057" i="1"/>
  <c r="F1057" i="1"/>
  <c r="K1057" i="1" s="1"/>
  <c r="M1057" i="1" s="1"/>
  <c r="D1057" i="1"/>
  <c r="C1057" i="1"/>
  <c r="Y1056" i="1"/>
  <c r="F1056" i="1"/>
  <c r="K1056" i="1" s="1"/>
  <c r="M1056" i="1" s="1"/>
  <c r="D1056" i="1"/>
  <c r="C1056" i="1"/>
  <c r="Y1055" i="1"/>
  <c r="F1055" i="1"/>
  <c r="K1055" i="1" s="1"/>
  <c r="M1055" i="1" s="1"/>
  <c r="D1055" i="1"/>
  <c r="C1055" i="1"/>
  <c r="Y1054" i="1"/>
  <c r="F1054" i="1"/>
  <c r="K1054" i="1" s="1"/>
  <c r="M1054" i="1" s="1"/>
  <c r="D1054" i="1"/>
  <c r="C1054" i="1"/>
  <c r="Y1053" i="1"/>
  <c r="F1053" i="1"/>
  <c r="K1053" i="1" s="1"/>
  <c r="M1053" i="1" s="1"/>
  <c r="D1053" i="1"/>
  <c r="C1053" i="1"/>
  <c r="Y1052" i="1"/>
  <c r="F1052" i="1"/>
  <c r="K1052" i="1" s="1"/>
  <c r="M1052" i="1" s="1"/>
  <c r="D1052" i="1"/>
  <c r="C1052" i="1"/>
  <c r="Y1051" i="1"/>
  <c r="F1051" i="1"/>
  <c r="K1051" i="1" s="1"/>
  <c r="M1051" i="1" s="1"/>
  <c r="D1051" i="1"/>
  <c r="C1051" i="1"/>
  <c r="Y1050" i="1"/>
  <c r="F1050" i="1"/>
  <c r="K1050" i="1" s="1"/>
  <c r="M1050" i="1" s="1"/>
  <c r="D1050" i="1"/>
  <c r="C1050" i="1"/>
  <c r="Y1049" i="1"/>
  <c r="F1049" i="1"/>
  <c r="K1049" i="1" s="1"/>
  <c r="M1049" i="1" s="1"/>
  <c r="D1049" i="1"/>
  <c r="C1049" i="1"/>
  <c r="Y1048" i="1"/>
  <c r="F1048" i="1"/>
  <c r="K1048" i="1" s="1"/>
  <c r="M1048" i="1" s="1"/>
  <c r="D1048" i="1"/>
  <c r="C1048" i="1"/>
  <c r="Y1047" i="1"/>
  <c r="F1047" i="1"/>
  <c r="K1047" i="1" s="1"/>
  <c r="M1047" i="1" s="1"/>
  <c r="D1047" i="1"/>
  <c r="C1047" i="1"/>
  <c r="Y1046" i="1"/>
  <c r="F1046" i="1"/>
  <c r="K1046" i="1" s="1"/>
  <c r="M1046" i="1" s="1"/>
  <c r="D1046" i="1"/>
  <c r="C1046" i="1"/>
  <c r="Y1045" i="1"/>
  <c r="F1045" i="1"/>
  <c r="K1045" i="1" s="1"/>
  <c r="M1045" i="1" s="1"/>
  <c r="D1045" i="1"/>
  <c r="C1045" i="1"/>
  <c r="Y1044" i="1"/>
  <c r="F1044" i="1"/>
  <c r="K1044" i="1" s="1"/>
  <c r="M1044" i="1" s="1"/>
  <c r="D1044" i="1"/>
  <c r="C1044" i="1"/>
  <c r="Y1043" i="1"/>
  <c r="F1043" i="1"/>
  <c r="K1043" i="1" s="1"/>
  <c r="M1043" i="1" s="1"/>
  <c r="D1043" i="1"/>
  <c r="C1043" i="1"/>
  <c r="Y1042" i="1"/>
  <c r="M1042" i="1"/>
  <c r="F1042" i="1"/>
  <c r="K1042" i="1" s="1"/>
  <c r="D1042" i="1"/>
  <c r="H1042" i="1" s="1"/>
  <c r="P1042" i="1" s="1"/>
  <c r="C1042" i="1"/>
  <c r="G1042" i="1" s="1"/>
  <c r="O1042" i="1" s="1"/>
  <c r="AA1042" i="1" s="1"/>
  <c r="AB1042" i="1" s="1"/>
  <c r="Y1041" i="1"/>
  <c r="F1041" i="1"/>
  <c r="K1041" i="1" s="1"/>
  <c r="M1041" i="1" s="1"/>
  <c r="D1041" i="1"/>
  <c r="C1041" i="1"/>
  <c r="Y1040" i="1"/>
  <c r="F1040" i="1"/>
  <c r="K1040" i="1" s="1"/>
  <c r="M1040" i="1" s="1"/>
  <c r="D1040" i="1"/>
  <c r="H1040" i="1" s="1"/>
  <c r="P1040" i="1" s="1"/>
  <c r="C1040" i="1"/>
  <c r="G1040" i="1" s="1"/>
  <c r="O1040" i="1" s="1"/>
  <c r="Y1039" i="1"/>
  <c r="F1039" i="1"/>
  <c r="K1039" i="1" s="1"/>
  <c r="M1039" i="1" s="1"/>
  <c r="D1039" i="1"/>
  <c r="C1039" i="1"/>
  <c r="Y1038" i="1"/>
  <c r="F1038" i="1"/>
  <c r="K1038" i="1" s="1"/>
  <c r="M1038" i="1" s="1"/>
  <c r="D1038" i="1"/>
  <c r="C1038" i="1"/>
  <c r="Y1037" i="1"/>
  <c r="F1037" i="1"/>
  <c r="K1037" i="1" s="1"/>
  <c r="M1037" i="1" s="1"/>
  <c r="D1037" i="1"/>
  <c r="C1037" i="1"/>
  <c r="Y1036" i="1"/>
  <c r="F1036" i="1"/>
  <c r="K1036" i="1" s="1"/>
  <c r="M1036" i="1" s="1"/>
  <c r="D1036" i="1"/>
  <c r="C1036" i="1"/>
  <c r="G1036" i="1" s="1"/>
  <c r="O1036" i="1" s="1"/>
  <c r="Y1035" i="1"/>
  <c r="F1035" i="1"/>
  <c r="K1035" i="1" s="1"/>
  <c r="M1035" i="1" s="1"/>
  <c r="D1035" i="1"/>
  <c r="C1035" i="1"/>
  <c r="G1035" i="1" s="1"/>
  <c r="O1035" i="1" s="1"/>
  <c r="Y1034" i="1"/>
  <c r="F1034" i="1"/>
  <c r="K1034" i="1" s="1"/>
  <c r="M1034" i="1" s="1"/>
  <c r="D1034" i="1"/>
  <c r="C1034" i="1"/>
  <c r="Y1033" i="1"/>
  <c r="F1033" i="1"/>
  <c r="K1033" i="1" s="1"/>
  <c r="M1033" i="1" s="1"/>
  <c r="D1033" i="1"/>
  <c r="C1033" i="1"/>
  <c r="Y1032" i="1"/>
  <c r="F1032" i="1"/>
  <c r="K1032" i="1" s="1"/>
  <c r="M1032" i="1" s="1"/>
  <c r="D1032" i="1"/>
  <c r="C1032" i="1"/>
  <c r="Y1031" i="1"/>
  <c r="F1031" i="1"/>
  <c r="L1031" i="1" s="1"/>
  <c r="N1031" i="1" s="1"/>
  <c r="D1031" i="1"/>
  <c r="C1031" i="1"/>
  <c r="Y1030" i="1"/>
  <c r="F1030" i="1"/>
  <c r="L1030" i="1" s="1"/>
  <c r="N1030" i="1" s="1"/>
  <c r="D1030" i="1"/>
  <c r="C1030" i="1"/>
  <c r="Y1029" i="1"/>
  <c r="F1029" i="1"/>
  <c r="L1029" i="1" s="1"/>
  <c r="N1029" i="1" s="1"/>
  <c r="D1029" i="1"/>
  <c r="C1029" i="1"/>
  <c r="Y1028" i="1"/>
  <c r="F1028" i="1"/>
  <c r="L1028" i="1" s="1"/>
  <c r="N1028" i="1" s="1"/>
  <c r="D1028" i="1"/>
  <c r="C1028" i="1"/>
  <c r="Y1027" i="1"/>
  <c r="F1027" i="1"/>
  <c r="L1027" i="1" s="1"/>
  <c r="N1027" i="1" s="1"/>
  <c r="D1027" i="1"/>
  <c r="C1027" i="1"/>
  <c r="Y1026" i="1"/>
  <c r="F1026" i="1"/>
  <c r="L1026" i="1" s="1"/>
  <c r="N1026" i="1" s="1"/>
  <c r="D1026" i="1"/>
  <c r="C1026" i="1"/>
  <c r="Y1025" i="1"/>
  <c r="F1025" i="1"/>
  <c r="D1025" i="1"/>
  <c r="C1025" i="1"/>
  <c r="Y1024" i="1"/>
  <c r="F1024" i="1"/>
  <c r="D1024" i="1"/>
  <c r="C1024" i="1"/>
  <c r="Y1023" i="1"/>
  <c r="F1023" i="1"/>
  <c r="L1023" i="1" s="1"/>
  <c r="N1023" i="1" s="1"/>
  <c r="D1023" i="1"/>
  <c r="C1023" i="1"/>
  <c r="Y1022" i="1"/>
  <c r="F1022" i="1"/>
  <c r="D1022" i="1"/>
  <c r="C1022" i="1"/>
  <c r="Y1021" i="1"/>
  <c r="F1021" i="1"/>
  <c r="D1021" i="1"/>
  <c r="C1021" i="1"/>
  <c r="Y1020" i="1"/>
  <c r="F1020" i="1"/>
  <c r="L1020" i="1" s="1"/>
  <c r="N1020" i="1" s="1"/>
  <c r="D1020" i="1"/>
  <c r="C1020" i="1"/>
  <c r="Y1019" i="1"/>
  <c r="F1019" i="1"/>
  <c r="L1019" i="1" s="1"/>
  <c r="N1019" i="1" s="1"/>
  <c r="D1019" i="1"/>
  <c r="C1019" i="1"/>
  <c r="Y1018" i="1"/>
  <c r="F1018" i="1"/>
  <c r="D1018" i="1"/>
  <c r="C1018" i="1"/>
  <c r="Y1017" i="1"/>
  <c r="F1017" i="1"/>
  <c r="D1017" i="1"/>
  <c r="C1017" i="1"/>
  <c r="Y1016" i="1"/>
  <c r="F1016" i="1"/>
  <c r="L1016" i="1" s="1"/>
  <c r="N1016" i="1" s="1"/>
  <c r="D1016" i="1"/>
  <c r="C1016" i="1"/>
  <c r="Y1015" i="1"/>
  <c r="F1015" i="1"/>
  <c r="L1015" i="1" s="1"/>
  <c r="N1015" i="1" s="1"/>
  <c r="D1015" i="1"/>
  <c r="C1015" i="1"/>
  <c r="Y1014" i="1"/>
  <c r="F1014" i="1"/>
  <c r="D1014" i="1"/>
  <c r="C1014" i="1"/>
  <c r="Y1013" i="1"/>
  <c r="F1013" i="1"/>
  <c r="D1013" i="1"/>
  <c r="C1013" i="1"/>
  <c r="Y1012" i="1"/>
  <c r="F1012" i="1"/>
  <c r="L1012" i="1" s="1"/>
  <c r="N1012" i="1" s="1"/>
  <c r="D1012" i="1"/>
  <c r="C1012" i="1"/>
  <c r="Y1011" i="1"/>
  <c r="F1011" i="1"/>
  <c r="L1011" i="1" s="1"/>
  <c r="N1011" i="1" s="1"/>
  <c r="D1011" i="1"/>
  <c r="C1011" i="1"/>
  <c r="Y1010" i="1"/>
  <c r="F1010" i="1"/>
  <c r="D1010" i="1"/>
  <c r="C1010" i="1"/>
  <c r="Y1009" i="1"/>
  <c r="F1009" i="1"/>
  <c r="D1009" i="1"/>
  <c r="C1009" i="1"/>
  <c r="Y1008" i="1"/>
  <c r="F1008" i="1"/>
  <c r="D1008" i="1"/>
  <c r="C1008" i="1"/>
  <c r="Y1007" i="1"/>
  <c r="F1007" i="1"/>
  <c r="L1007" i="1" s="1"/>
  <c r="N1007" i="1" s="1"/>
  <c r="D1007" i="1"/>
  <c r="C1007" i="1"/>
  <c r="Y1006" i="1"/>
  <c r="F1006" i="1"/>
  <c r="L1006" i="1" s="1"/>
  <c r="N1006" i="1" s="1"/>
  <c r="D1006" i="1"/>
  <c r="C1006" i="1"/>
  <c r="G1006" i="1" s="1"/>
  <c r="O1006" i="1" s="1"/>
  <c r="Y1005" i="1"/>
  <c r="F1005" i="1"/>
  <c r="L1005" i="1" s="1"/>
  <c r="N1005" i="1" s="1"/>
  <c r="D1005" i="1"/>
  <c r="C1005" i="1"/>
  <c r="Y1004" i="1"/>
  <c r="F1004" i="1"/>
  <c r="D1004" i="1"/>
  <c r="C1004" i="1"/>
  <c r="Y1003" i="1"/>
  <c r="F1003" i="1"/>
  <c r="D1003" i="1"/>
  <c r="C1003" i="1"/>
  <c r="Y1002" i="1"/>
  <c r="F1002" i="1"/>
  <c r="D1002" i="1"/>
  <c r="C1002" i="1"/>
  <c r="Y1001" i="1"/>
  <c r="F1001" i="1"/>
  <c r="D1001" i="1"/>
  <c r="C1001" i="1"/>
  <c r="Y1000" i="1"/>
  <c r="F1000" i="1"/>
  <c r="D1000" i="1"/>
  <c r="C1000" i="1"/>
  <c r="Y999" i="1"/>
  <c r="F999" i="1"/>
  <c r="D999" i="1"/>
  <c r="C999" i="1"/>
  <c r="Y998" i="1"/>
  <c r="F998" i="1"/>
  <c r="D998" i="1"/>
  <c r="C998" i="1"/>
  <c r="Y997" i="1"/>
  <c r="F997" i="1"/>
  <c r="D997" i="1"/>
  <c r="C997" i="1"/>
  <c r="Y996" i="1"/>
  <c r="F996" i="1"/>
  <c r="D996" i="1"/>
  <c r="C996" i="1"/>
  <c r="Y995" i="1"/>
  <c r="F995" i="1"/>
  <c r="D995" i="1"/>
  <c r="C995" i="1"/>
  <c r="Y994" i="1"/>
  <c r="F994" i="1"/>
  <c r="D994" i="1"/>
  <c r="C994" i="1"/>
  <c r="Y993" i="1"/>
  <c r="F993" i="1"/>
  <c r="D993" i="1"/>
  <c r="C993" i="1"/>
  <c r="Y992" i="1"/>
  <c r="F992" i="1"/>
  <c r="D992" i="1"/>
  <c r="C992" i="1"/>
  <c r="Y991" i="1"/>
  <c r="F991" i="1"/>
  <c r="D991" i="1"/>
  <c r="C991" i="1"/>
  <c r="Y990" i="1"/>
  <c r="F990" i="1"/>
  <c r="D990" i="1"/>
  <c r="C990" i="1"/>
  <c r="Y989" i="1"/>
  <c r="F989" i="1"/>
  <c r="D989" i="1"/>
  <c r="C989" i="1"/>
  <c r="Y988" i="1"/>
  <c r="F988" i="1"/>
  <c r="D988" i="1"/>
  <c r="C988" i="1"/>
  <c r="Y987" i="1"/>
  <c r="F987" i="1"/>
  <c r="D987" i="1"/>
  <c r="C987" i="1"/>
  <c r="Y986" i="1"/>
  <c r="F986" i="1"/>
  <c r="D986" i="1"/>
  <c r="C986" i="1"/>
  <c r="Y985" i="1"/>
  <c r="F985" i="1"/>
  <c r="D985" i="1"/>
  <c r="C985" i="1"/>
  <c r="Y984" i="1"/>
  <c r="F984" i="1"/>
  <c r="D984" i="1"/>
  <c r="C984" i="1"/>
  <c r="Y983" i="1"/>
  <c r="F983" i="1"/>
  <c r="D983" i="1"/>
  <c r="C983" i="1"/>
  <c r="Y982" i="1"/>
  <c r="F982" i="1"/>
  <c r="D982" i="1"/>
  <c r="C982" i="1"/>
  <c r="Y981" i="1"/>
  <c r="F981" i="1"/>
  <c r="D981" i="1"/>
  <c r="C981" i="1"/>
  <c r="Y980" i="1"/>
  <c r="F980" i="1"/>
  <c r="D980" i="1"/>
  <c r="C980" i="1"/>
  <c r="Y979" i="1"/>
  <c r="F979" i="1"/>
  <c r="D979" i="1"/>
  <c r="C979" i="1"/>
  <c r="Y978" i="1"/>
  <c r="F978" i="1"/>
  <c r="D978" i="1"/>
  <c r="C978" i="1"/>
  <c r="Y977" i="1"/>
  <c r="F977" i="1"/>
  <c r="D977" i="1"/>
  <c r="C977" i="1"/>
  <c r="Y976" i="1"/>
  <c r="F976" i="1"/>
  <c r="D976" i="1"/>
  <c r="C976" i="1"/>
  <c r="Y975" i="1"/>
  <c r="F975" i="1"/>
  <c r="D975" i="1"/>
  <c r="C975" i="1"/>
  <c r="Y974" i="1"/>
  <c r="F974" i="1"/>
  <c r="D974" i="1"/>
  <c r="C974" i="1"/>
  <c r="Y973" i="1"/>
  <c r="F973" i="1"/>
  <c r="D973" i="1"/>
  <c r="C973" i="1"/>
  <c r="Y972" i="1"/>
  <c r="F972" i="1"/>
  <c r="D972" i="1"/>
  <c r="C972" i="1"/>
  <c r="Y971" i="1"/>
  <c r="F971" i="1"/>
  <c r="D971" i="1"/>
  <c r="C971" i="1"/>
  <c r="Y970" i="1"/>
  <c r="F970" i="1"/>
  <c r="D970" i="1"/>
  <c r="C970" i="1"/>
  <c r="Y969" i="1"/>
  <c r="F969" i="1"/>
  <c r="D969" i="1"/>
  <c r="C969" i="1"/>
  <c r="Y968" i="1"/>
  <c r="F968" i="1"/>
  <c r="D968" i="1"/>
  <c r="C968" i="1"/>
  <c r="Y967" i="1"/>
  <c r="F967" i="1"/>
  <c r="D967" i="1"/>
  <c r="C967" i="1"/>
  <c r="Y966" i="1"/>
  <c r="F966" i="1"/>
  <c r="D966" i="1"/>
  <c r="C966" i="1"/>
  <c r="Y965" i="1"/>
  <c r="F965" i="1"/>
  <c r="D965" i="1"/>
  <c r="C965" i="1"/>
  <c r="Y964" i="1"/>
  <c r="F964" i="1"/>
  <c r="D964" i="1"/>
  <c r="C964" i="1"/>
  <c r="Y963" i="1"/>
  <c r="F963" i="1"/>
  <c r="K963" i="1" s="1"/>
  <c r="M963" i="1" s="1"/>
  <c r="D963" i="1"/>
  <c r="C963" i="1"/>
  <c r="Y962" i="1"/>
  <c r="F962" i="1"/>
  <c r="K962" i="1" s="1"/>
  <c r="M962" i="1" s="1"/>
  <c r="D962" i="1"/>
  <c r="C962" i="1"/>
  <c r="Y961" i="1"/>
  <c r="F961" i="1"/>
  <c r="K961" i="1" s="1"/>
  <c r="M961" i="1" s="1"/>
  <c r="D961" i="1"/>
  <c r="C961" i="1"/>
  <c r="Y960" i="1"/>
  <c r="F960" i="1"/>
  <c r="L960" i="1" s="1"/>
  <c r="N960" i="1" s="1"/>
  <c r="D960" i="1"/>
  <c r="C960" i="1"/>
  <c r="Y959" i="1"/>
  <c r="F959" i="1"/>
  <c r="L959" i="1" s="1"/>
  <c r="N959" i="1" s="1"/>
  <c r="D959" i="1"/>
  <c r="C959" i="1"/>
  <c r="Y958" i="1"/>
  <c r="F958" i="1"/>
  <c r="L958" i="1" s="1"/>
  <c r="N958" i="1" s="1"/>
  <c r="D958" i="1"/>
  <c r="C958" i="1"/>
  <c r="Y957" i="1"/>
  <c r="F957" i="1"/>
  <c r="L957" i="1" s="1"/>
  <c r="N957" i="1" s="1"/>
  <c r="D957" i="1"/>
  <c r="C957" i="1"/>
  <c r="Y956" i="1"/>
  <c r="F956" i="1"/>
  <c r="L956" i="1" s="1"/>
  <c r="N956" i="1" s="1"/>
  <c r="D956" i="1"/>
  <c r="C956" i="1"/>
  <c r="Y955" i="1"/>
  <c r="F955" i="1"/>
  <c r="L955" i="1" s="1"/>
  <c r="N955" i="1" s="1"/>
  <c r="D955" i="1"/>
  <c r="C955" i="1"/>
  <c r="Y954" i="1"/>
  <c r="F954" i="1"/>
  <c r="L954" i="1" s="1"/>
  <c r="N954" i="1" s="1"/>
  <c r="D954" i="1"/>
  <c r="C954" i="1"/>
  <c r="Y953" i="1"/>
  <c r="F953" i="1"/>
  <c r="L953" i="1" s="1"/>
  <c r="N953" i="1" s="1"/>
  <c r="D953" i="1"/>
  <c r="C953" i="1"/>
  <c r="Y952" i="1"/>
  <c r="F952" i="1"/>
  <c r="L952" i="1" s="1"/>
  <c r="N952" i="1" s="1"/>
  <c r="D952" i="1"/>
  <c r="C952" i="1"/>
  <c r="Y951" i="1"/>
  <c r="F951" i="1"/>
  <c r="L951" i="1" s="1"/>
  <c r="N951" i="1" s="1"/>
  <c r="D951" i="1"/>
  <c r="C951" i="1"/>
  <c r="Y950" i="1"/>
  <c r="F950" i="1"/>
  <c r="L950" i="1" s="1"/>
  <c r="N950" i="1" s="1"/>
  <c r="D950" i="1"/>
  <c r="C950" i="1"/>
  <c r="Y949" i="1"/>
  <c r="F949" i="1"/>
  <c r="L949" i="1" s="1"/>
  <c r="N949" i="1" s="1"/>
  <c r="D949" i="1"/>
  <c r="C949" i="1"/>
  <c r="Y948" i="1"/>
  <c r="F948" i="1"/>
  <c r="L948" i="1" s="1"/>
  <c r="N948" i="1" s="1"/>
  <c r="D948" i="1"/>
  <c r="C948" i="1"/>
  <c r="Y947" i="1"/>
  <c r="F947" i="1"/>
  <c r="L947" i="1" s="1"/>
  <c r="N947" i="1" s="1"/>
  <c r="D947" i="1"/>
  <c r="C947" i="1"/>
  <c r="Y946" i="1"/>
  <c r="F946" i="1"/>
  <c r="L946" i="1" s="1"/>
  <c r="N946" i="1" s="1"/>
  <c r="D946" i="1"/>
  <c r="C946" i="1"/>
  <c r="Y945" i="1"/>
  <c r="F945" i="1"/>
  <c r="L945" i="1" s="1"/>
  <c r="N945" i="1" s="1"/>
  <c r="D945" i="1"/>
  <c r="C945" i="1"/>
  <c r="Y944" i="1"/>
  <c r="F944" i="1"/>
  <c r="L944" i="1" s="1"/>
  <c r="N944" i="1" s="1"/>
  <c r="D944" i="1"/>
  <c r="C944" i="1"/>
  <c r="Y943" i="1"/>
  <c r="F943" i="1"/>
  <c r="L943" i="1" s="1"/>
  <c r="N943" i="1" s="1"/>
  <c r="D943" i="1"/>
  <c r="C943" i="1"/>
  <c r="Y942" i="1"/>
  <c r="F942" i="1"/>
  <c r="L942" i="1" s="1"/>
  <c r="N942" i="1" s="1"/>
  <c r="D942" i="1"/>
  <c r="C942" i="1"/>
  <c r="Y941" i="1"/>
  <c r="F941" i="1"/>
  <c r="L941" i="1" s="1"/>
  <c r="N941" i="1" s="1"/>
  <c r="D941" i="1"/>
  <c r="C941" i="1"/>
  <c r="Y940" i="1"/>
  <c r="F940" i="1"/>
  <c r="L940" i="1" s="1"/>
  <c r="N940" i="1" s="1"/>
  <c r="D940" i="1"/>
  <c r="C940" i="1"/>
  <c r="Y939" i="1"/>
  <c r="F939" i="1"/>
  <c r="L939" i="1" s="1"/>
  <c r="N939" i="1" s="1"/>
  <c r="D939" i="1"/>
  <c r="C939" i="1"/>
  <c r="Y938" i="1"/>
  <c r="F938" i="1"/>
  <c r="L938" i="1" s="1"/>
  <c r="N938" i="1" s="1"/>
  <c r="D938" i="1"/>
  <c r="C938" i="1"/>
  <c r="Y937" i="1"/>
  <c r="F937" i="1"/>
  <c r="L937" i="1" s="1"/>
  <c r="N937" i="1" s="1"/>
  <c r="D937" i="1"/>
  <c r="C937" i="1"/>
  <c r="Y936" i="1"/>
  <c r="F936" i="1"/>
  <c r="L936" i="1" s="1"/>
  <c r="N936" i="1" s="1"/>
  <c r="D936" i="1"/>
  <c r="C936" i="1"/>
  <c r="Y935" i="1"/>
  <c r="F935" i="1"/>
  <c r="L935" i="1" s="1"/>
  <c r="N935" i="1" s="1"/>
  <c r="D935" i="1"/>
  <c r="C935" i="1"/>
  <c r="Y934" i="1"/>
  <c r="F934" i="1"/>
  <c r="L934" i="1" s="1"/>
  <c r="N934" i="1" s="1"/>
  <c r="D934" i="1"/>
  <c r="C934" i="1"/>
  <c r="Y933" i="1"/>
  <c r="F933" i="1"/>
  <c r="L933" i="1" s="1"/>
  <c r="N933" i="1" s="1"/>
  <c r="D933" i="1"/>
  <c r="C933" i="1"/>
  <c r="Y932" i="1"/>
  <c r="F932" i="1"/>
  <c r="L932" i="1" s="1"/>
  <c r="N932" i="1" s="1"/>
  <c r="D932" i="1"/>
  <c r="C932" i="1"/>
  <c r="Y931" i="1"/>
  <c r="F931" i="1"/>
  <c r="L931" i="1" s="1"/>
  <c r="N931" i="1" s="1"/>
  <c r="D931" i="1"/>
  <c r="C931" i="1"/>
  <c r="Y930" i="1"/>
  <c r="F930" i="1"/>
  <c r="L930" i="1" s="1"/>
  <c r="N930" i="1" s="1"/>
  <c r="D930" i="1"/>
  <c r="C930" i="1"/>
  <c r="Y929" i="1"/>
  <c r="F929" i="1"/>
  <c r="L929" i="1" s="1"/>
  <c r="N929" i="1" s="1"/>
  <c r="D929" i="1"/>
  <c r="C929" i="1"/>
  <c r="Y928" i="1"/>
  <c r="F928" i="1"/>
  <c r="L928" i="1" s="1"/>
  <c r="N928" i="1" s="1"/>
  <c r="D928" i="1"/>
  <c r="C928" i="1"/>
  <c r="Y927" i="1"/>
  <c r="F927" i="1"/>
  <c r="L927" i="1" s="1"/>
  <c r="N927" i="1" s="1"/>
  <c r="D927" i="1"/>
  <c r="C927" i="1"/>
  <c r="Y926" i="1"/>
  <c r="F926" i="1"/>
  <c r="L926" i="1" s="1"/>
  <c r="N926" i="1" s="1"/>
  <c r="D926" i="1"/>
  <c r="C926" i="1"/>
  <c r="Y925" i="1"/>
  <c r="F925" i="1"/>
  <c r="L925" i="1" s="1"/>
  <c r="N925" i="1" s="1"/>
  <c r="D925" i="1"/>
  <c r="C925" i="1"/>
  <c r="Y924" i="1"/>
  <c r="F924" i="1"/>
  <c r="L924" i="1" s="1"/>
  <c r="N924" i="1" s="1"/>
  <c r="D924" i="1"/>
  <c r="C924" i="1"/>
  <c r="Y923" i="1"/>
  <c r="F923" i="1"/>
  <c r="L923" i="1" s="1"/>
  <c r="N923" i="1" s="1"/>
  <c r="D923" i="1"/>
  <c r="C923" i="1"/>
  <c r="Y922" i="1"/>
  <c r="F922" i="1"/>
  <c r="L922" i="1" s="1"/>
  <c r="N922" i="1" s="1"/>
  <c r="D922" i="1"/>
  <c r="C922" i="1"/>
  <c r="Y921" i="1"/>
  <c r="F921" i="1"/>
  <c r="L921" i="1" s="1"/>
  <c r="N921" i="1" s="1"/>
  <c r="D921" i="1"/>
  <c r="C921" i="1"/>
  <c r="Y920" i="1"/>
  <c r="F920" i="1"/>
  <c r="L920" i="1" s="1"/>
  <c r="N920" i="1" s="1"/>
  <c r="D920" i="1"/>
  <c r="C920" i="1"/>
  <c r="Y919" i="1"/>
  <c r="F919" i="1"/>
  <c r="L919" i="1" s="1"/>
  <c r="N919" i="1" s="1"/>
  <c r="D919" i="1"/>
  <c r="C919" i="1"/>
  <c r="Y918" i="1"/>
  <c r="F918" i="1"/>
  <c r="L918" i="1" s="1"/>
  <c r="N918" i="1" s="1"/>
  <c r="D918" i="1"/>
  <c r="C918" i="1"/>
  <c r="Y917" i="1"/>
  <c r="F917" i="1"/>
  <c r="L917" i="1" s="1"/>
  <c r="N917" i="1" s="1"/>
  <c r="D917" i="1"/>
  <c r="C917" i="1"/>
  <c r="Y916" i="1"/>
  <c r="F916" i="1"/>
  <c r="L916" i="1" s="1"/>
  <c r="N916" i="1" s="1"/>
  <c r="D916" i="1"/>
  <c r="C916" i="1"/>
  <c r="Y915" i="1"/>
  <c r="F915" i="1"/>
  <c r="L915" i="1" s="1"/>
  <c r="N915" i="1" s="1"/>
  <c r="D915" i="1"/>
  <c r="C915" i="1"/>
  <c r="Y914" i="1"/>
  <c r="F914" i="1"/>
  <c r="L914" i="1" s="1"/>
  <c r="N914" i="1" s="1"/>
  <c r="D914" i="1"/>
  <c r="C914" i="1"/>
  <c r="Y913" i="1"/>
  <c r="F913" i="1"/>
  <c r="L913" i="1" s="1"/>
  <c r="N913" i="1" s="1"/>
  <c r="D913" i="1"/>
  <c r="C913" i="1"/>
  <c r="Y912" i="1"/>
  <c r="F912" i="1"/>
  <c r="L912" i="1" s="1"/>
  <c r="N912" i="1" s="1"/>
  <c r="D912" i="1"/>
  <c r="C912" i="1"/>
  <c r="Y911" i="1"/>
  <c r="F911" i="1"/>
  <c r="L911" i="1" s="1"/>
  <c r="N911" i="1" s="1"/>
  <c r="D911" i="1"/>
  <c r="C911" i="1"/>
  <c r="Y910" i="1"/>
  <c r="F910" i="1"/>
  <c r="L910" i="1" s="1"/>
  <c r="N910" i="1" s="1"/>
  <c r="D910" i="1"/>
  <c r="C910" i="1"/>
  <c r="Y909" i="1"/>
  <c r="F909" i="1"/>
  <c r="L909" i="1" s="1"/>
  <c r="N909" i="1" s="1"/>
  <c r="D909" i="1"/>
  <c r="C909" i="1"/>
  <c r="Y908" i="1"/>
  <c r="F908" i="1"/>
  <c r="L908" i="1" s="1"/>
  <c r="N908" i="1" s="1"/>
  <c r="D908" i="1"/>
  <c r="C908" i="1"/>
  <c r="Y907" i="1"/>
  <c r="F907" i="1"/>
  <c r="L907" i="1" s="1"/>
  <c r="N907" i="1" s="1"/>
  <c r="D907" i="1"/>
  <c r="C907" i="1"/>
  <c r="Y906" i="1"/>
  <c r="F906" i="1"/>
  <c r="L906" i="1" s="1"/>
  <c r="N906" i="1" s="1"/>
  <c r="D906" i="1"/>
  <c r="C906" i="1"/>
  <c r="Y905" i="1"/>
  <c r="F905" i="1"/>
  <c r="L905" i="1" s="1"/>
  <c r="N905" i="1" s="1"/>
  <c r="D905" i="1"/>
  <c r="C905" i="1"/>
  <c r="Y904" i="1"/>
  <c r="F904" i="1"/>
  <c r="L904" i="1" s="1"/>
  <c r="N904" i="1" s="1"/>
  <c r="D904" i="1"/>
  <c r="C904" i="1"/>
  <c r="Y903" i="1"/>
  <c r="F903" i="1"/>
  <c r="L903" i="1" s="1"/>
  <c r="N903" i="1" s="1"/>
  <c r="D903" i="1"/>
  <c r="C903" i="1"/>
  <c r="Y902" i="1"/>
  <c r="F902" i="1"/>
  <c r="L902" i="1" s="1"/>
  <c r="N902" i="1" s="1"/>
  <c r="D902" i="1"/>
  <c r="C902" i="1"/>
  <c r="Y901" i="1"/>
  <c r="F901" i="1"/>
  <c r="L901" i="1" s="1"/>
  <c r="N901" i="1" s="1"/>
  <c r="D901" i="1"/>
  <c r="C901" i="1"/>
  <c r="Y900" i="1"/>
  <c r="F900" i="1"/>
  <c r="K900" i="1" s="1"/>
  <c r="M900" i="1" s="1"/>
  <c r="D900" i="1"/>
  <c r="C900" i="1"/>
  <c r="Y899" i="1"/>
  <c r="F899" i="1"/>
  <c r="D899" i="1"/>
  <c r="C899" i="1"/>
  <c r="Y898" i="1"/>
  <c r="F898" i="1"/>
  <c r="K898" i="1" s="1"/>
  <c r="M898" i="1" s="1"/>
  <c r="D898" i="1"/>
  <c r="C898" i="1"/>
  <c r="Y897" i="1"/>
  <c r="F897" i="1"/>
  <c r="D897" i="1"/>
  <c r="C897" i="1"/>
  <c r="Y896" i="1"/>
  <c r="F896" i="1"/>
  <c r="K896" i="1" s="1"/>
  <c r="M896" i="1" s="1"/>
  <c r="D896" i="1"/>
  <c r="C896" i="1"/>
  <c r="Y895" i="1"/>
  <c r="F895" i="1"/>
  <c r="D895" i="1"/>
  <c r="C895" i="1"/>
  <c r="Y894" i="1"/>
  <c r="F894" i="1"/>
  <c r="K894" i="1" s="1"/>
  <c r="M894" i="1" s="1"/>
  <c r="D894" i="1"/>
  <c r="C894" i="1"/>
  <c r="Y893" i="1"/>
  <c r="F893" i="1"/>
  <c r="D893" i="1"/>
  <c r="C893" i="1"/>
  <c r="Y892" i="1"/>
  <c r="F892" i="1"/>
  <c r="K892" i="1" s="1"/>
  <c r="M892" i="1" s="1"/>
  <c r="D892" i="1"/>
  <c r="C892" i="1"/>
  <c r="Y891" i="1"/>
  <c r="F891" i="1"/>
  <c r="L891" i="1" s="1"/>
  <c r="N891" i="1" s="1"/>
  <c r="D891" i="1"/>
  <c r="C891" i="1"/>
  <c r="Y890" i="1"/>
  <c r="F890" i="1"/>
  <c r="L890" i="1" s="1"/>
  <c r="N890" i="1" s="1"/>
  <c r="D890" i="1"/>
  <c r="C890" i="1"/>
  <c r="Y889" i="1"/>
  <c r="F889" i="1"/>
  <c r="L889" i="1" s="1"/>
  <c r="N889" i="1" s="1"/>
  <c r="D889" i="1"/>
  <c r="C889" i="1"/>
  <c r="Y888" i="1"/>
  <c r="F888" i="1"/>
  <c r="L888" i="1" s="1"/>
  <c r="N888" i="1" s="1"/>
  <c r="D888" i="1"/>
  <c r="C888" i="1"/>
  <c r="Y887" i="1"/>
  <c r="F887" i="1"/>
  <c r="L887" i="1" s="1"/>
  <c r="N887" i="1" s="1"/>
  <c r="D887" i="1"/>
  <c r="C887" i="1"/>
  <c r="Y886" i="1"/>
  <c r="F886" i="1"/>
  <c r="L886" i="1" s="1"/>
  <c r="N886" i="1" s="1"/>
  <c r="D886" i="1"/>
  <c r="C886" i="1"/>
  <c r="Y885" i="1"/>
  <c r="F885" i="1"/>
  <c r="L885" i="1" s="1"/>
  <c r="N885" i="1" s="1"/>
  <c r="D885" i="1"/>
  <c r="C885" i="1"/>
  <c r="Y884" i="1"/>
  <c r="F884" i="1"/>
  <c r="L884" i="1" s="1"/>
  <c r="N884" i="1" s="1"/>
  <c r="D884" i="1"/>
  <c r="C884" i="1"/>
  <c r="Y883" i="1"/>
  <c r="F883" i="1"/>
  <c r="L883" i="1" s="1"/>
  <c r="N883" i="1" s="1"/>
  <c r="D883" i="1"/>
  <c r="C883" i="1"/>
  <c r="Y882" i="1"/>
  <c r="F882" i="1"/>
  <c r="L882" i="1" s="1"/>
  <c r="N882" i="1" s="1"/>
  <c r="D882" i="1"/>
  <c r="C882" i="1"/>
  <c r="Y881" i="1"/>
  <c r="F881" i="1"/>
  <c r="L881" i="1" s="1"/>
  <c r="N881" i="1" s="1"/>
  <c r="D881" i="1"/>
  <c r="C881" i="1"/>
  <c r="Y880" i="1"/>
  <c r="F880" i="1"/>
  <c r="L880" i="1" s="1"/>
  <c r="N880" i="1" s="1"/>
  <c r="D880" i="1"/>
  <c r="C880" i="1"/>
  <c r="Y879" i="1"/>
  <c r="F879" i="1"/>
  <c r="L879" i="1" s="1"/>
  <c r="N879" i="1" s="1"/>
  <c r="D879" i="1"/>
  <c r="C879" i="1"/>
  <c r="Y878" i="1"/>
  <c r="F878" i="1"/>
  <c r="L878" i="1" s="1"/>
  <c r="N878" i="1" s="1"/>
  <c r="D878" i="1"/>
  <c r="C878" i="1"/>
  <c r="Y877" i="1"/>
  <c r="F877" i="1"/>
  <c r="L877" i="1" s="1"/>
  <c r="N877" i="1" s="1"/>
  <c r="D877" i="1"/>
  <c r="C877" i="1"/>
  <c r="Y876" i="1"/>
  <c r="F876" i="1"/>
  <c r="L876" i="1" s="1"/>
  <c r="N876" i="1" s="1"/>
  <c r="D876" i="1"/>
  <c r="C876" i="1"/>
  <c r="Y875" i="1"/>
  <c r="F875" i="1"/>
  <c r="L875" i="1" s="1"/>
  <c r="N875" i="1" s="1"/>
  <c r="D875" i="1"/>
  <c r="C875" i="1"/>
  <c r="Y874" i="1"/>
  <c r="F874" i="1"/>
  <c r="L874" i="1" s="1"/>
  <c r="N874" i="1" s="1"/>
  <c r="D874" i="1"/>
  <c r="C874" i="1"/>
  <c r="Y873" i="1"/>
  <c r="F873" i="1"/>
  <c r="L873" i="1" s="1"/>
  <c r="N873" i="1" s="1"/>
  <c r="D873" i="1"/>
  <c r="C873" i="1"/>
  <c r="Y872" i="1"/>
  <c r="F872" i="1"/>
  <c r="L872" i="1" s="1"/>
  <c r="N872" i="1" s="1"/>
  <c r="D872" i="1"/>
  <c r="C872" i="1"/>
  <c r="Y871" i="1"/>
  <c r="F871" i="1"/>
  <c r="L871" i="1" s="1"/>
  <c r="N871" i="1" s="1"/>
  <c r="D871" i="1"/>
  <c r="C871" i="1"/>
  <c r="Y870" i="1"/>
  <c r="F870" i="1"/>
  <c r="L870" i="1" s="1"/>
  <c r="N870" i="1" s="1"/>
  <c r="D870" i="1"/>
  <c r="C870" i="1"/>
  <c r="Y869" i="1"/>
  <c r="F869" i="1"/>
  <c r="L869" i="1" s="1"/>
  <c r="N869" i="1" s="1"/>
  <c r="D869" i="1"/>
  <c r="C869" i="1"/>
  <c r="Y868" i="1"/>
  <c r="F868" i="1"/>
  <c r="L868" i="1" s="1"/>
  <c r="N868" i="1" s="1"/>
  <c r="D868" i="1"/>
  <c r="C868" i="1"/>
  <c r="Y867" i="1"/>
  <c r="F867" i="1"/>
  <c r="L867" i="1" s="1"/>
  <c r="N867" i="1" s="1"/>
  <c r="D867" i="1"/>
  <c r="C867" i="1"/>
  <c r="Y866" i="1"/>
  <c r="F866" i="1"/>
  <c r="L866" i="1" s="1"/>
  <c r="N866" i="1" s="1"/>
  <c r="D866" i="1"/>
  <c r="C866" i="1"/>
  <c r="Y865" i="1"/>
  <c r="F865" i="1"/>
  <c r="L865" i="1" s="1"/>
  <c r="N865" i="1" s="1"/>
  <c r="D865" i="1"/>
  <c r="C865" i="1"/>
  <c r="Y864" i="1"/>
  <c r="F864" i="1"/>
  <c r="L864" i="1" s="1"/>
  <c r="N864" i="1" s="1"/>
  <c r="D864" i="1"/>
  <c r="C864" i="1"/>
  <c r="Y863" i="1"/>
  <c r="F863" i="1"/>
  <c r="L863" i="1" s="1"/>
  <c r="N863" i="1" s="1"/>
  <c r="D863" i="1"/>
  <c r="C863" i="1"/>
  <c r="Y862" i="1"/>
  <c r="F862" i="1"/>
  <c r="L862" i="1" s="1"/>
  <c r="N862" i="1" s="1"/>
  <c r="D862" i="1"/>
  <c r="C862" i="1"/>
  <c r="Y861" i="1"/>
  <c r="F861" i="1"/>
  <c r="L861" i="1" s="1"/>
  <c r="N861" i="1" s="1"/>
  <c r="D861" i="1"/>
  <c r="C861" i="1"/>
  <c r="Y860" i="1"/>
  <c r="F860" i="1"/>
  <c r="L860" i="1" s="1"/>
  <c r="N860" i="1" s="1"/>
  <c r="D860" i="1"/>
  <c r="C860" i="1"/>
  <c r="Y859" i="1"/>
  <c r="F859" i="1"/>
  <c r="L859" i="1" s="1"/>
  <c r="N859" i="1" s="1"/>
  <c r="D859" i="1"/>
  <c r="C859" i="1"/>
  <c r="Y858" i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Y856" i="1"/>
  <c r="F856" i="1"/>
  <c r="L856" i="1" s="1"/>
  <c r="N856" i="1" s="1"/>
  <c r="D856" i="1"/>
  <c r="C856" i="1"/>
  <c r="Y855" i="1"/>
  <c r="F855" i="1"/>
  <c r="L855" i="1" s="1"/>
  <c r="N855" i="1" s="1"/>
  <c r="D855" i="1"/>
  <c r="C855" i="1"/>
  <c r="Y854" i="1"/>
  <c r="F854" i="1"/>
  <c r="L854" i="1" s="1"/>
  <c r="N854" i="1" s="1"/>
  <c r="D854" i="1"/>
  <c r="C854" i="1"/>
  <c r="Y853" i="1"/>
  <c r="F853" i="1"/>
  <c r="L853" i="1" s="1"/>
  <c r="N853" i="1" s="1"/>
  <c r="D853" i="1"/>
  <c r="C853" i="1"/>
  <c r="Y852" i="1"/>
  <c r="F852" i="1"/>
  <c r="L852" i="1" s="1"/>
  <c r="N852" i="1" s="1"/>
  <c r="D852" i="1"/>
  <c r="C852" i="1"/>
  <c r="Y851" i="1"/>
  <c r="F851" i="1"/>
  <c r="L851" i="1" s="1"/>
  <c r="N851" i="1" s="1"/>
  <c r="D851" i="1"/>
  <c r="C851" i="1"/>
  <c r="Y850" i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Y848" i="1"/>
  <c r="F848" i="1"/>
  <c r="L848" i="1" s="1"/>
  <c r="N848" i="1" s="1"/>
  <c r="D848" i="1"/>
  <c r="C848" i="1"/>
  <c r="Y847" i="1"/>
  <c r="F847" i="1"/>
  <c r="L847" i="1" s="1"/>
  <c r="N847" i="1" s="1"/>
  <c r="D847" i="1"/>
  <c r="C847" i="1"/>
  <c r="Y846" i="1"/>
  <c r="F846" i="1"/>
  <c r="L846" i="1" s="1"/>
  <c r="N846" i="1" s="1"/>
  <c r="D846" i="1"/>
  <c r="C846" i="1"/>
  <c r="Y845" i="1"/>
  <c r="F845" i="1"/>
  <c r="L845" i="1" s="1"/>
  <c r="N845" i="1" s="1"/>
  <c r="D845" i="1"/>
  <c r="C845" i="1"/>
  <c r="Y844" i="1"/>
  <c r="F844" i="1"/>
  <c r="L844" i="1" s="1"/>
  <c r="N844" i="1" s="1"/>
  <c r="D844" i="1"/>
  <c r="C844" i="1"/>
  <c r="Y843" i="1"/>
  <c r="F843" i="1"/>
  <c r="L843" i="1" s="1"/>
  <c r="N843" i="1" s="1"/>
  <c r="D843" i="1"/>
  <c r="C843" i="1"/>
  <c r="Y842" i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Y840" i="1"/>
  <c r="F840" i="1"/>
  <c r="L840" i="1" s="1"/>
  <c r="N840" i="1" s="1"/>
  <c r="D840" i="1"/>
  <c r="C840" i="1"/>
  <c r="Y839" i="1"/>
  <c r="F839" i="1"/>
  <c r="L839" i="1" s="1"/>
  <c r="N839" i="1" s="1"/>
  <c r="D839" i="1"/>
  <c r="C839" i="1"/>
  <c r="Y838" i="1"/>
  <c r="F838" i="1"/>
  <c r="L838" i="1" s="1"/>
  <c r="N838" i="1" s="1"/>
  <c r="D838" i="1"/>
  <c r="C838" i="1"/>
  <c r="Y837" i="1"/>
  <c r="F837" i="1"/>
  <c r="L837" i="1" s="1"/>
  <c r="N837" i="1" s="1"/>
  <c r="D837" i="1"/>
  <c r="C837" i="1"/>
  <c r="Y836" i="1"/>
  <c r="F836" i="1"/>
  <c r="L836" i="1" s="1"/>
  <c r="N836" i="1" s="1"/>
  <c r="D836" i="1"/>
  <c r="C836" i="1"/>
  <c r="Y835" i="1"/>
  <c r="F835" i="1"/>
  <c r="L835" i="1" s="1"/>
  <c r="N835" i="1" s="1"/>
  <c r="D835" i="1"/>
  <c r="C835" i="1"/>
  <c r="Y834" i="1"/>
  <c r="F834" i="1"/>
  <c r="L834" i="1" s="1"/>
  <c r="N834" i="1" s="1"/>
  <c r="D834" i="1"/>
  <c r="C834" i="1"/>
  <c r="Y833" i="1"/>
  <c r="F833" i="1"/>
  <c r="L833" i="1" s="1"/>
  <c r="N833" i="1" s="1"/>
  <c r="D833" i="1"/>
  <c r="C833" i="1"/>
  <c r="Y832" i="1"/>
  <c r="F832" i="1"/>
  <c r="L832" i="1" s="1"/>
  <c r="N832" i="1" s="1"/>
  <c r="D832" i="1"/>
  <c r="C832" i="1"/>
  <c r="Y831" i="1"/>
  <c r="F831" i="1"/>
  <c r="K831" i="1" s="1"/>
  <c r="M831" i="1" s="1"/>
  <c r="D831" i="1"/>
  <c r="C831" i="1"/>
  <c r="Y830" i="1"/>
  <c r="F830" i="1"/>
  <c r="D830" i="1"/>
  <c r="C830" i="1"/>
  <c r="Y829" i="1"/>
  <c r="F829" i="1"/>
  <c r="D829" i="1"/>
  <c r="C829" i="1"/>
  <c r="Y828" i="1"/>
  <c r="F828" i="1"/>
  <c r="K828" i="1" s="1"/>
  <c r="M828" i="1" s="1"/>
  <c r="D828" i="1"/>
  <c r="C828" i="1"/>
  <c r="Y827" i="1"/>
  <c r="F827" i="1"/>
  <c r="K827" i="1" s="1"/>
  <c r="M827" i="1" s="1"/>
  <c r="D827" i="1"/>
  <c r="C827" i="1"/>
  <c r="Y826" i="1"/>
  <c r="F826" i="1"/>
  <c r="K826" i="1" s="1"/>
  <c r="M826" i="1" s="1"/>
  <c r="D826" i="1"/>
  <c r="C826" i="1"/>
  <c r="Y825" i="1"/>
  <c r="F825" i="1"/>
  <c r="D825" i="1"/>
  <c r="C825" i="1"/>
  <c r="Y824" i="1"/>
  <c r="F824" i="1"/>
  <c r="K824" i="1" s="1"/>
  <c r="M824" i="1" s="1"/>
  <c r="D824" i="1"/>
  <c r="C824" i="1"/>
  <c r="Y823" i="1"/>
  <c r="F823" i="1"/>
  <c r="K823" i="1" s="1"/>
  <c r="M823" i="1" s="1"/>
  <c r="D823" i="1"/>
  <c r="C823" i="1"/>
  <c r="Y822" i="1"/>
  <c r="F822" i="1"/>
  <c r="K822" i="1" s="1"/>
  <c r="M822" i="1" s="1"/>
  <c r="D822" i="1"/>
  <c r="C822" i="1"/>
  <c r="Y821" i="1"/>
  <c r="F821" i="1"/>
  <c r="D821" i="1"/>
  <c r="C821" i="1"/>
  <c r="Y820" i="1"/>
  <c r="F820" i="1"/>
  <c r="K820" i="1" s="1"/>
  <c r="M820" i="1" s="1"/>
  <c r="D820" i="1"/>
  <c r="C820" i="1"/>
  <c r="Y819" i="1"/>
  <c r="F819" i="1"/>
  <c r="K819" i="1" s="1"/>
  <c r="M819" i="1" s="1"/>
  <c r="D819" i="1"/>
  <c r="C819" i="1"/>
  <c r="Y818" i="1"/>
  <c r="F818" i="1"/>
  <c r="L818" i="1" s="1"/>
  <c r="N818" i="1" s="1"/>
  <c r="D818" i="1"/>
  <c r="C818" i="1"/>
  <c r="Y817" i="1"/>
  <c r="F817" i="1"/>
  <c r="D817" i="1"/>
  <c r="C817" i="1"/>
  <c r="Y816" i="1"/>
  <c r="F816" i="1"/>
  <c r="L816" i="1" s="1"/>
  <c r="N816" i="1" s="1"/>
  <c r="D816" i="1"/>
  <c r="C816" i="1"/>
  <c r="Y815" i="1"/>
  <c r="F815" i="1"/>
  <c r="L815" i="1" s="1"/>
  <c r="N815" i="1" s="1"/>
  <c r="D815" i="1"/>
  <c r="C815" i="1"/>
  <c r="Y814" i="1"/>
  <c r="F814" i="1"/>
  <c r="L814" i="1" s="1"/>
  <c r="N814" i="1" s="1"/>
  <c r="D814" i="1"/>
  <c r="C814" i="1"/>
  <c r="Y813" i="1"/>
  <c r="F813" i="1"/>
  <c r="D813" i="1"/>
  <c r="C813" i="1"/>
  <c r="Y812" i="1"/>
  <c r="F812" i="1"/>
  <c r="L812" i="1" s="1"/>
  <c r="N812" i="1" s="1"/>
  <c r="D812" i="1"/>
  <c r="C812" i="1"/>
  <c r="Y811" i="1"/>
  <c r="F811" i="1"/>
  <c r="L811" i="1" s="1"/>
  <c r="N811" i="1" s="1"/>
  <c r="D811" i="1"/>
  <c r="C811" i="1"/>
  <c r="Y810" i="1"/>
  <c r="F810" i="1"/>
  <c r="L810" i="1" s="1"/>
  <c r="N810" i="1" s="1"/>
  <c r="D810" i="1"/>
  <c r="C810" i="1"/>
  <c r="Y809" i="1"/>
  <c r="F809" i="1"/>
  <c r="D809" i="1"/>
  <c r="C809" i="1"/>
  <c r="Y808" i="1"/>
  <c r="F808" i="1"/>
  <c r="L808" i="1" s="1"/>
  <c r="N808" i="1" s="1"/>
  <c r="D808" i="1"/>
  <c r="C808" i="1"/>
  <c r="Y807" i="1"/>
  <c r="F807" i="1"/>
  <c r="L807" i="1" s="1"/>
  <c r="N807" i="1" s="1"/>
  <c r="D807" i="1"/>
  <c r="C807" i="1"/>
  <c r="Y806" i="1"/>
  <c r="F806" i="1"/>
  <c r="L806" i="1" s="1"/>
  <c r="N806" i="1" s="1"/>
  <c r="D806" i="1"/>
  <c r="C806" i="1"/>
  <c r="Y805" i="1"/>
  <c r="F805" i="1"/>
  <c r="D805" i="1"/>
  <c r="C805" i="1"/>
  <c r="Y804" i="1"/>
  <c r="F804" i="1"/>
  <c r="L804" i="1" s="1"/>
  <c r="N804" i="1" s="1"/>
  <c r="D804" i="1"/>
  <c r="C804" i="1"/>
  <c r="Y803" i="1"/>
  <c r="F803" i="1"/>
  <c r="L803" i="1" s="1"/>
  <c r="N803" i="1" s="1"/>
  <c r="D803" i="1"/>
  <c r="C803" i="1"/>
  <c r="Y802" i="1"/>
  <c r="F802" i="1"/>
  <c r="L802" i="1" s="1"/>
  <c r="N802" i="1" s="1"/>
  <c r="D802" i="1"/>
  <c r="C802" i="1"/>
  <c r="Y801" i="1"/>
  <c r="F801" i="1"/>
  <c r="D801" i="1"/>
  <c r="C801" i="1"/>
  <c r="Y800" i="1"/>
  <c r="F800" i="1"/>
  <c r="L800" i="1" s="1"/>
  <c r="N800" i="1" s="1"/>
  <c r="D800" i="1"/>
  <c r="C800" i="1"/>
  <c r="Y799" i="1"/>
  <c r="F799" i="1"/>
  <c r="L799" i="1" s="1"/>
  <c r="N799" i="1" s="1"/>
  <c r="D799" i="1"/>
  <c r="C799" i="1"/>
  <c r="Y798" i="1"/>
  <c r="F798" i="1"/>
  <c r="L798" i="1" s="1"/>
  <c r="N798" i="1" s="1"/>
  <c r="D798" i="1"/>
  <c r="C798" i="1"/>
  <c r="Y797" i="1"/>
  <c r="F797" i="1"/>
  <c r="D797" i="1"/>
  <c r="C797" i="1"/>
  <c r="Y796" i="1"/>
  <c r="F796" i="1"/>
  <c r="L796" i="1" s="1"/>
  <c r="N796" i="1" s="1"/>
  <c r="D796" i="1"/>
  <c r="C796" i="1"/>
  <c r="Y795" i="1"/>
  <c r="F795" i="1"/>
  <c r="L795" i="1" s="1"/>
  <c r="N795" i="1" s="1"/>
  <c r="D795" i="1"/>
  <c r="C795" i="1"/>
  <c r="Y794" i="1"/>
  <c r="F794" i="1"/>
  <c r="L794" i="1" s="1"/>
  <c r="N794" i="1" s="1"/>
  <c r="D794" i="1"/>
  <c r="C794" i="1"/>
  <c r="AA1159" i="1" l="1"/>
  <c r="AB1159" i="1" s="1"/>
  <c r="AA1151" i="1"/>
  <c r="AB1151" i="1" s="1"/>
  <c r="AA1101" i="1"/>
  <c r="AB1101" i="1" s="1"/>
  <c r="L892" i="1"/>
  <c r="N892" i="1" s="1"/>
  <c r="J798" i="2"/>
  <c r="V798" i="2" s="1"/>
  <c r="I802" i="2"/>
  <c r="U802" i="2" s="1"/>
  <c r="J806" i="2"/>
  <c r="V806" i="2" s="1"/>
  <c r="I812" i="2"/>
  <c r="U812" i="2" s="1"/>
  <c r="I820" i="2"/>
  <c r="U820" i="2" s="1"/>
  <c r="J828" i="2"/>
  <c r="V828" i="2" s="1"/>
  <c r="J836" i="2"/>
  <c r="V836" i="2" s="1"/>
  <c r="I846" i="2"/>
  <c r="U846" i="2" s="1"/>
  <c r="I854" i="2"/>
  <c r="U854" i="2" s="1"/>
  <c r="J862" i="2"/>
  <c r="V862" i="2" s="1"/>
  <c r="I866" i="2"/>
  <c r="U866" i="2" s="1"/>
  <c r="J870" i="2"/>
  <c r="V870" i="2" s="1"/>
  <c r="I876" i="2"/>
  <c r="U876" i="2" s="1"/>
  <c r="I883" i="2"/>
  <c r="U883" i="2" s="1"/>
  <c r="I887" i="2"/>
  <c r="U887" i="2" s="1"/>
  <c r="Q887" i="2"/>
  <c r="T887" i="2" s="1"/>
  <c r="J891" i="2"/>
  <c r="V891" i="2" s="1"/>
  <c r="Q891" i="2"/>
  <c r="T891" i="2" s="1"/>
  <c r="J895" i="2"/>
  <c r="V895" i="2" s="1"/>
  <c r="I896" i="2"/>
  <c r="U896" i="2" s="1"/>
  <c r="Q896" i="2"/>
  <c r="T896" i="2" s="1"/>
  <c r="I900" i="2"/>
  <c r="U900" i="2" s="1"/>
  <c r="Q900" i="2"/>
  <c r="T900" i="2" s="1"/>
  <c r="J904" i="2"/>
  <c r="V904" i="2" s="1"/>
  <c r="I907" i="2"/>
  <c r="U907" i="2" s="1"/>
  <c r="J911" i="2"/>
  <c r="V911" i="2" s="1"/>
  <c r="Q911" i="2"/>
  <c r="T911" i="2" s="1"/>
  <c r="I916" i="2"/>
  <c r="U916" i="2" s="1"/>
  <c r="Q916" i="2"/>
  <c r="T916" i="2" s="1"/>
  <c r="J920" i="2"/>
  <c r="V920" i="2" s="1"/>
  <c r="I923" i="2"/>
  <c r="U923" i="2" s="1"/>
  <c r="Q925" i="2"/>
  <c r="T925" i="2" s="1"/>
  <c r="Q928" i="2"/>
  <c r="T928" i="2" s="1"/>
  <c r="Q937" i="2"/>
  <c r="T937" i="2" s="1"/>
  <c r="I940" i="2"/>
  <c r="U940" i="2" s="1"/>
  <c r="J940" i="2"/>
  <c r="V940" i="2" s="1"/>
  <c r="J943" i="2"/>
  <c r="V943" i="2" s="1"/>
  <c r="Q943" i="2"/>
  <c r="T943" i="2" s="1"/>
  <c r="I949" i="2"/>
  <c r="U949" i="2" s="1"/>
  <c r="J949" i="2"/>
  <c r="V949" i="2" s="1"/>
  <c r="J950" i="2"/>
  <c r="V950" i="2" s="1"/>
  <c r="I951" i="2"/>
  <c r="U951" i="2" s="1"/>
  <c r="J959" i="2"/>
  <c r="V959" i="2" s="1"/>
  <c r="Q959" i="2"/>
  <c r="T959" i="2" s="1"/>
  <c r="I965" i="2"/>
  <c r="U965" i="2" s="1"/>
  <c r="J965" i="2"/>
  <c r="V965" i="2" s="1"/>
  <c r="J966" i="2"/>
  <c r="V966" i="2" s="1"/>
  <c r="J967" i="2"/>
  <c r="V967" i="2" s="1"/>
  <c r="Q967" i="2"/>
  <c r="T967" i="2" s="1"/>
  <c r="I970" i="2"/>
  <c r="U970" i="2" s="1"/>
  <c r="Q970" i="2"/>
  <c r="T970" i="2" s="1"/>
  <c r="J971" i="2"/>
  <c r="V971" i="2" s="1"/>
  <c r="J977" i="2"/>
  <c r="V977" i="2" s="1"/>
  <c r="Q977" i="2"/>
  <c r="T977" i="2" s="1"/>
  <c r="J982" i="2"/>
  <c r="V982" i="2" s="1"/>
  <c r="Q982" i="2"/>
  <c r="T982" i="2" s="1"/>
  <c r="Q988" i="2"/>
  <c r="T988" i="2" s="1"/>
  <c r="I991" i="2"/>
  <c r="U991" i="2" s="1"/>
  <c r="P991" i="2"/>
  <c r="S991" i="2" s="1"/>
  <c r="J996" i="2"/>
  <c r="V996" i="2" s="1"/>
  <c r="Q996" i="2"/>
  <c r="T996" i="2" s="1"/>
  <c r="J1002" i="2"/>
  <c r="V1002" i="2" s="1"/>
  <c r="I1007" i="2"/>
  <c r="U1007" i="2" s="1"/>
  <c r="O1007" i="2"/>
  <c r="R1007" i="2" s="1"/>
  <c r="J1010" i="2"/>
  <c r="V1010" i="2" s="1"/>
  <c r="Q1010" i="2"/>
  <c r="T1010" i="2" s="1"/>
  <c r="J1021" i="2"/>
  <c r="V1021" i="2" s="1"/>
  <c r="I1029" i="2"/>
  <c r="U1029" i="2" s="1"/>
  <c r="I1037" i="2"/>
  <c r="U1037" i="2" s="1"/>
  <c r="J1048" i="2"/>
  <c r="V1048" i="2" s="1"/>
  <c r="Q1048" i="2"/>
  <c r="T1048" i="2" s="1"/>
  <c r="I1051" i="2"/>
  <c r="U1051" i="2" s="1"/>
  <c r="P1051" i="2"/>
  <c r="S1051" i="2" s="1"/>
  <c r="I1056" i="2"/>
  <c r="U1056" i="2" s="1"/>
  <c r="P1056" i="2"/>
  <c r="S1056" i="2" s="1"/>
  <c r="I1066" i="2"/>
  <c r="U1066" i="2" s="1"/>
  <c r="P1066" i="2"/>
  <c r="S1066" i="2" s="1"/>
  <c r="I1069" i="2"/>
  <c r="U1069" i="2" s="1"/>
  <c r="P1069" i="2"/>
  <c r="S1069" i="2" s="1"/>
  <c r="G854" i="1"/>
  <c r="O854" i="1" s="1"/>
  <c r="G856" i="1"/>
  <c r="O856" i="1" s="1"/>
  <c r="G870" i="1"/>
  <c r="O870" i="1" s="1"/>
  <c r="G873" i="1"/>
  <c r="O873" i="1" s="1"/>
  <c r="G877" i="1"/>
  <c r="O877" i="1" s="1"/>
  <c r="G888" i="1"/>
  <c r="O888" i="1" s="1"/>
  <c r="G891" i="1"/>
  <c r="O891" i="1" s="1"/>
  <c r="K1016" i="1"/>
  <c r="M1016" i="1" s="1"/>
  <c r="I796" i="2"/>
  <c r="U796" i="2" s="1"/>
  <c r="K797" i="2"/>
  <c r="W797" i="2" s="1"/>
  <c r="K798" i="2"/>
  <c r="W798" i="2" s="1"/>
  <c r="I804" i="2"/>
  <c r="U804" i="2" s="1"/>
  <c r="K805" i="2"/>
  <c r="W805" i="2" s="1"/>
  <c r="K806" i="2"/>
  <c r="W806" i="2" s="1"/>
  <c r="J812" i="2"/>
  <c r="V812" i="2" s="1"/>
  <c r="K815" i="2"/>
  <c r="W815" i="2" s="1"/>
  <c r="K816" i="2"/>
  <c r="W816" i="2" s="1"/>
  <c r="J820" i="2"/>
  <c r="V820" i="2" s="1"/>
  <c r="K827" i="2"/>
  <c r="W827" i="2" s="1"/>
  <c r="I830" i="2"/>
  <c r="U830" i="2" s="1"/>
  <c r="K835" i="2"/>
  <c r="W835" i="2" s="1"/>
  <c r="I838" i="2"/>
  <c r="U838" i="2" s="1"/>
  <c r="J846" i="2"/>
  <c r="V846" i="2" s="1"/>
  <c r="I850" i="2"/>
  <c r="U850" i="2" s="1"/>
  <c r="J854" i="2"/>
  <c r="V854" i="2" s="1"/>
  <c r="I860" i="2"/>
  <c r="U860" i="2" s="1"/>
  <c r="K861" i="2"/>
  <c r="W861" i="2" s="1"/>
  <c r="K862" i="2"/>
  <c r="W862" i="2" s="1"/>
  <c r="I868" i="2"/>
  <c r="U868" i="2" s="1"/>
  <c r="K869" i="2"/>
  <c r="W869" i="2" s="1"/>
  <c r="K870" i="2"/>
  <c r="W870" i="2" s="1"/>
  <c r="J876" i="2"/>
  <c r="V876" i="2" s="1"/>
  <c r="K879" i="2"/>
  <c r="W879" i="2" s="1"/>
  <c r="K880" i="2"/>
  <c r="W880" i="2" s="1"/>
  <c r="J883" i="2"/>
  <c r="V883" i="2" s="1"/>
  <c r="Q883" i="2"/>
  <c r="T883" i="2" s="1"/>
  <c r="K885" i="2"/>
  <c r="W885" i="2" s="1"/>
  <c r="J887" i="2"/>
  <c r="V887" i="2" s="1"/>
  <c r="I888" i="2"/>
  <c r="U888" i="2" s="1"/>
  <c r="Q888" i="2"/>
  <c r="T888" i="2" s="1"/>
  <c r="I892" i="2"/>
  <c r="U892" i="2" s="1"/>
  <c r="Q892" i="2"/>
  <c r="T892" i="2" s="1"/>
  <c r="K895" i="2"/>
  <c r="W895" i="2" s="1"/>
  <c r="J896" i="2"/>
  <c r="V896" i="2" s="1"/>
  <c r="I898" i="2"/>
  <c r="U898" i="2" s="1"/>
  <c r="J900" i="2"/>
  <c r="V900" i="2" s="1"/>
  <c r="I901" i="2"/>
  <c r="U901" i="2" s="1"/>
  <c r="K904" i="2"/>
  <c r="W904" i="2" s="1"/>
  <c r="J907" i="2"/>
  <c r="V907" i="2" s="1"/>
  <c r="Q907" i="2"/>
  <c r="T907" i="2" s="1"/>
  <c r="K909" i="2"/>
  <c r="W909" i="2" s="1"/>
  <c r="I912" i="2"/>
  <c r="U912" i="2" s="1"/>
  <c r="Q912" i="2"/>
  <c r="T912" i="2" s="1"/>
  <c r="J916" i="2"/>
  <c r="V916" i="2" s="1"/>
  <c r="I919" i="2"/>
  <c r="U919" i="2" s="1"/>
  <c r="K920" i="2"/>
  <c r="W920" i="2" s="1"/>
  <c r="J923" i="2"/>
  <c r="V923" i="2" s="1"/>
  <c r="Q923" i="2"/>
  <c r="T923" i="2" s="1"/>
  <c r="J925" i="2"/>
  <c r="V925" i="2" s="1"/>
  <c r="I927" i="2"/>
  <c r="U927" i="2" s="1"/>
  <c r="Q929" i="2"/>
  <c r="T929" i="2" s="1"/>
  <c r="J932" i="2"/>
  <c r="V932" i="2" s="1"/>
  <c r="J933" i="2"/>
  <c r="V933" i="2" s="1"/>
  <c r="Q933" i="2"/>
  <c r="T933" i="2" s="1"/>
  <c r="J937" i="2"/>
  <c r="V937" i="2" s="1"/>
  <c r="I939" i="2"/>
  <c r="U939" i="2" s="1"/>
  <c r="Q940" i="2"/>
  <c r="T940" i="2" s="1"/>
  <c r="Q944" i="2"/>
  <c r="T944" i="2" s="1"/>
  <c r="K950" i="2"/>
  <c r="W950" i="2" s="1"/>
  <c r="Q953" i="2"/>
  <c r="T953" i="2" s="1"/>
  <c r="I956" i="2"/>
  <c r="U956" i="2" s="1"/>
  <c r="K957" i="2"/>
  <c r="W957" i="2" s="1"/>
  <c r="Q960" i="2"/>
  <c r="T960" i="2" s="1"/>
  <c r="K966" i="2"/>
  <c r="W966" i="2" s="1"/>
  <c r="I969" i="2"/>
  <c r="U969" i="2" s="1"/>
  <c r="J970" i="2"/>
  <c r="V970" i="2" s="1"/>
  <c r="I972" i="2"/>
  <c r="U972" i="2" s="1"/>
  <c r="Q972" i="2"/>
  <c r="T972" i="2" s="1"/>
  <c r="K977" i="2"/>
  <c r="W977" i="2" s="1"/>
  <c r="I979" i="2"/>
  <c r="U979" i="2" s="1"/>
  <c r="K981" i="2"/>
  <c r="W981" i="2" s="1"/>
  <c r="K982" i="2"/>
  <c r="W982" i="2" s="1"/>
  <c r="Q983" i="2"/>
  <c r="T983" i="2" s="1"/>
  <c r="J988" i="2"/>
  <c r="V988" i="2" s="1"/>
  <c r="J991" i="2"/>
  <c r="V991" i="2" s="1"/>
  <c r="Q991" i="2"/>
  <c r="T991" i="2" s="1"/>
  <c r="K995" i="2"/>
  <c r="W995" i="2" s="1"/>
  <c r="K996" i="2"/>
  <c r="W996" i="2" s="1"/>
  <c r="Q997" i="2"/>
  <c r="T997" i="2" s="1"/>
  <c r="K1001" i="2"/>
  <c r="W1001" i="2" s="1"/>
  <c r="K1002" i="2"/>
  <c r="W1002" i="2" s="1"/>
  <c r="J1007" i="2"/>
  <c r="V1007" i="2" s="1"/>
  <c r="K1009" i="2"/>
  <c r="W1009" i="2" s="1"/>
  <c r="K1010" i="2"/>
  <c r="W1010" i="2" s="1"/>
  <c r="I1015" i="2"/>
  <c r="U1015" i="2" s="1"/>
  <c r="K1016" i="2"/>
  <c r="W1016" i="2" s="1"/>
  <c r="K1017" i="2"/>
  <c r="W1017" i="2" s="1"/>
  <c r="K1018" i="2"/>
  <c r="W1018" i="2" s="1"/>
  <c r="K1019" i="2"/>
  <c r="W1019" i="2" s="1"/>
  <c r="K1020" i="2"/>
  <c r="W1020" i="2" s="1"/>
  <c r="I1023" i="2"/>
  <c r="U1023" i="2" s="1"/>
  <c r="K1024" i="2"/>
  <c r="W1024" i="2" s="1"/>
  <c r="K1025" i="2"/>
  <c r="W1025" i="2" s="1"/>
  <c r="J1029" i="2"/>
  <c r="V1029" i="2" s="1"/>
  <c r="J1037" i="2"/>
  <c r="V1037" i="2" s="1"/>
  <c r="I1045" i="2"/>
  <c r="U1045" i="2" s="1"/>
  <c r="K1046" i="2"/>
  <c r="W1046" i="2" s="1"/>
  <c r="K1048" i="2"/>
  <c r="W1048" i="2" s="1"/>
  <c r="J1051" i="2"/>
  <c r="V1051" i="2" s="1"/>
  <c r="Q1051" i="2"/>
  <c r="T1051" i="2" s="1"/>
  <c r="J1056" i="2"/>
  <c r="V1056" i="2" s="1"/>
  <c r="Q1056" i="2"/>
  <c r="T1056" i="2" s="1"/>
  <c r="I1059" i="2"/>
  <c r="U1059" i="2" s="1"/>
  <c r="P1059" i="2"/>
  <c r="S1059" i="2" s="1"/>
  <c r="I1064" i="2"/>
  <c r="U1064" i="2" s="1"/>
  <c r="P1064" i="2"/>
  <c r="S1064" i="2" s="1"/>
  <c r="J1066" i="2"/>
  <c r="V1066" i="2" s="1"/>
  <c r="Q1066" i="2"/>
  <c r="T1066" i="2" s="1"/>
  <c r="J1069" i="2"/>
  <c r="V1069" i="2" s="1"/>
  <c r="Q1069" i="2"/>
  <c r="T1069" i="2" s="1"/>
  <c r="AA1130" i="1"/>
  <c r="AB1130" i="1" s="1"/>
  <c r="G855" i="1"/>
  <c r="O855" i="1" s="1"/>
  <c r="G857" i="1"/>
  <c r="O857" i="1" s="1"/>
  <c r="G859" i="1"/>
  <c r="O859" i="1" s="1"/>
  <c r="G861" i="1"/>
  <c r="O861" i="1" s="1"/>
  <c r="G869" i="1"/>
  <c r="O869" i="1" s="1"/>
  <c r="G871" i="1"/>
  <c r="O871" i="1" s="1"/>
  <c r="G872" i="1"/>
  <c r="O872" i="1" s="1"/>
  <c r="G875" i="1"/>
  <c r="O875" i="1" s="1"/>
  <c r="G886" i="1"/>
  <c r="O886" i="1" s="1"/>
  <c r="G887" i="1"/>
  <c r="O887" i="1" s="1"/>
  <c r="G889" i="1"/>
  <c r="O889" i="1" s="1"/>
  <c r="H852" i="1"/>
  <c r="P852" i="1" s="1"/>
  <c r="H856" i="1"/>
  <c r="P856" i="1" s="1"/>
  <c r="K799" i="2"/>
  <c r="W799" i="2" s="1"/>
  <c r="K800" i="2"/>
  <c r="W800" i="2" s="1"/>
  <c r="K811" i="2"/>
  <c r="W811" i="2" s="1"/>
  <c r="K845" i="2"/>
  <c r="W845" i="2" s="1"/>
  <c r="K846" i="2"/>
  <c r="W846" i="2" s="1"/>
  <c r="K853" i="2"/>
  <c r="W853" i="2" s="1"/>
  <c r="K854" i="2"/>
  <c r="W854" i="2" s="1"/>
  <c r="K863" i="2"/>
  <c r="W863" i="2" s="1"/>
  <c r="K864" i="2"/>
  <c r="W864" i="2" s="1"/>
  <c r="K875" i="2"/>
  <c r="W875" i="2" s="1"/>
  <c r="K887" i="2"/>
  <c r="W887" i="2" s="1"/>
  <c r="K896" i="2"/>
  <c r="W896" i="2" s="1"/>
  <c r="K900" i="2"/>
  <c r="W900" i="2" s="1"/>
  <c r="K905" i="2"/>
  <c r="W905" i="2" s="1"/>
  <c r="K916" i="2"/>
  <c r="W916" i="2" s="1"/>
  <c r="K921" i="2"/>
  <c r="W921" i="2" s="1"/>
  <c r="K925" i="2"/>
  <c r="W925" i="2" s="1"/>
  <c r="K937" i="2"/>
  <c r="W937" i="2" s="1"/>
  <c r="K940" i="2"/>
  <c r="W940" i="2" s="1"/>
  <c r="K947" i="2"/>
  <c r="W947" i="2" s="1"/>
  <c r="Q949" i="2"/>
  <c r="T949" i="2" s="1"/>
  <c r="K963" i="2"/>
  <c r="W963" i="2" s="1"/>
  <c r="K964" i="2"/>
  <c r="W964" i="2" s="1"/>
  <c r="Q965" i="2"/>
  <c r="T965" i="2" s="1"/>
  <c r="K970" i="2"/>
  <c r="W970" i="2" s="1"/>
  <c r="K988" i="2"/>
  <c r="W988" i="2" s="1"/>
  <c r="K991" i="2"/>
  <c r="W991" i="2" s="1"/>
  <c r="K1007" i="2"/>
  <c r="W1007" i="2" s="1"/>
  <c r="K1026" i="2"/>
  <c r="W1026" i="2" s="1"/>
  <c r="K1027" i="2"/>
  <c r="W1027" i="2" s="1"/>
  <c r="K1028" i="2"/>
  <c r="W1028" i="2" s="1"/>
  <c r="K1032" i="2"/>
  <c r="W1032" i="2" s="1"/>
  <c r="K1033" i="2"/>
  <c r="W1033" i="2" s="1"/>
  <c r="K1034" i="2"/>
  <c r="W1034" i="2" s="1"/>
  <c r="K1035" i="2"/>
  <c r="W1035" i="2" s="1"/>
  <c r="K1036" i="2"/>
  <c r="W1036" i="2" s="1"/>
  <c r="K1040" i="2"/>
  <c r="W1040" i="2" s="1"/>
  <c r="K1041" i="2"/>
  <c r="W1041" i="2" s="1"/>
  <c r="K1051" i="2"/>
  <c r="W1051" i="2" s="1"/>
  <c r="K1054" i="2"/>
  <c r="W1054" i="2" s="1"/>
  <c r="K1056" i="2"/>
  <c r="W1056" i="2" s="1"/>
  <c r="J1059" i="2"/>
  <c r="V1059" i="2" s="1"/>
  <c r="Q1059" i="2"/>
  <c r="T1059" i="2" s="1"/>
  <c r="J1064" i="2"/>
  <c r="V1064" i="2" s="1"/>
  <c r="Q1064" i="2"/>
  <c r="T1064" i="2" s="1"/>
  <c r="K814" i="1"/>
  <c r="M814" i="1" s="1"/>
  <c r="H956" i="1"/>
  <c r="P956" i="1" s="1"/>
  <c r="H1004" i="1"/>
  <c r="P1004" i="1" s="1"/>
  <c r="H1005" i="1"/>
  <c r="P1005" i="1" s="1"/>
  <c r="H1006" i="1"/>
  <c r="P1006" i="1" s="1"/>
  <c r="G798" i="1"/>
  <c r="O798" i="1" s="1"/>
  <c r="H1034" i="1"/>
  <c r="P1034" i="1" s="1"/>
  <c r="AA1006" i="1"/>
  <c r="AB1006" i="1" s="1"/>
  <c r="G796" i="1"/>
  <c r="O796" i="1" s="1"/>
  <c r="G804" i="1"/>
  <c r="O804" i="1" s="1"/>
  <c r="G845" i="1"/>
  <c r="O845" i="1" s="1"/>
  <c r="AA1080" i="1"/>
  <c r="AB1080" i="1" s="1"/>
  <c r="AA1087" i="1"/>
  <c r="AB1087" i="1" s="1"/>
  <c r="AA1117" i="1"/>
  <c r="AB1117" i="1" s="1"/>
  <c r="K830" i="1"/>
  <c r="M830" i="1" s="1"/>
  <c r="L830" i="1"/>
  <c r="N830" i="1" s="1"/>
  <c r="P886" i="2"/>
  <c r="S886" i="2" s="1"/>
  <c r="Q886" i="2"/>
  <c r="T886" i="2" s="1"/>
  <c r="P889" i="2"/>
  <c r="S889" i="2" s="1"/>
  <c r="Q889" i="2"/>
  <c r="T889" i="2" s="1"/>
  <c r="P894" i="2"/>
  <c r="S894" i="2" s="1"/>
  <c r="Q894" i="2"/>
  <c r="T894" i="2" s="1"/>
  <c r="P897" i="2"/>
  <c r="S897" i="2" s="1"/>
  <c r="Q897" i="2"/>
  <c r="T897" i="2" s="1"/>
  <c r="P902" i="2"/>
  <c r="S902" i="2" s="1"/>
  <c r="Q902" i="2"/>
  <c r="T902" i="2" s="1"/>
  <c r="P905" i="2"/>
  <c r="S905" i="2" s="1"/>
  <c r="Q905" i="2"/>
  <c r="T905" i="2" s="1"/>
  <c r="J905" i="2"/>
  <c r="V905" i="2" s="1"/>
  <c r="P909" i="2"/>
  <c r="S909" i="2" s="1"/>
  <c r="Q909" i="2"/>
  <c r="T909" i="2" s="1"/>
  <c r="J909" i="2"/>
  <c r="V909" i="2" s="1"/>
  <c r="P913" i="2"/>
  <c r="S913" i="2" s="1"/>
  <c r="Q913" i="2"/>
  <c r="T913" i="2" s="1"/>
  <c r="J913" i="2"/>
  <c r="V913" i="2" s="1"/>
  <c r="P917" i="2"/>
  <c r="S917" i="2" s="1"/>
  <c r="Q917" i="2"/>
  <c r="T917" i="2" s="1"/>
  <c r="J917" i="2"/>
  <c r="V917" i="2" s="1"/>
  <c r="P921" i="2"/>
  <c r="S921" i="2" s="1"/>
  <c r="Q921" i="2"/>
  <c r="T921" i="2" s="1"/>
  <c r="J921" i="2"/>
  <c r="V921" i="2" s="1"/>
  <c r="O1057" i="2"/>
  <c r="R1057" i="2" s="1"/>
  <c r="Q1057" i="2"/>
  <c r="T1057" i="2" s="1"/>
  <c r="P1057" i="2"/>
  <c r="S1057" i="2" s="1"/>
  <c r="O1060" i="2"/>
  <c r="R1060" i="2" s="1"/>
  <c r="Q1060" i="2"/>
  <c r="T1060" i="2" s="1"/>
  <c r="P1060" i="2"/>
  <c r="S1060" i="2" s="1"/>
  <c r="O1073" i="2"/>
  <c r="R1073" i="2" s="1"/>
  <c r="Q1073" i="2"/>
  <c r="T1073" i="2" s="1"/>
  <c r="P1073" i="2"/>
  <c r="S1073" i="2" s="1"/>
  <c r="P973" i="2"/>
  <c r="S973" i="2" s="1"/>
  <c r="J973" i="2"/>
  <c r="V973" i="2" s="1"/>
  <c r="Q973" i="2"/>
  <c r="T973" i="2" s="1"/>
  <c r="O989" i="2"/>
  <c r="R989" i="2" s="1"/>
  <c r="Q989" i="2"/>
  <c r="T989" i="2" s="1"/>
  <c r="P989" i="2"/>
  <c r="S989" i="2" s="1"/>
  <c r="AA869" i="1"/>
  <c r="AB869" i="1" s="1"/>
  <c r="I794" i="2"/>
  <c r="U794" i="2" s="1"/>
  <c r="K794" i="2"/>
  <c r="W794" i="2" s="1"/>
  <c r="I810" i="2"/>
  <c r="U810" i="2" s="1"/>
  <c r="K810" i="2"/>
  <c r="W810" i="2" s="1"/>
  <c r="I826" i="2"/>
  <c r="U826" i="2" s="1"/>
  <c r="K826" i="2"/>
  <c r="W826" i="2" s="1"/>
  <c r="I842" i="2"/>
  <c r="U842" i="2" s="1"/>
  <c r="K842" i="2"/>
  <c r="W842" i="2" s="1"/>
  <c r="I858" i="2"/>
  <c r="U858" i="2" s="1"/>
  <c r="K858" i="2"/>
  <c r="W858" i="2" s="1"/>
  <c r="I874" i="2"/>
  <c r="U874" i="2" s="1"/>
  <c r="K874" i="2"/>
  <c r="W874" i="2" s="1"/>
  <c r="I886" i="2"/>
  <c r="U886" i="2" s="1"/>
  <c r="J886" i="2"/>
  <c r="V886" i="2" s="1"/>
  <c r="I889" i="2"/>
  <c r="U889" i="2" s="1"/>
  <c r="J889" i="2"/>
  <c r="V889" i="2" s="1"/>
  <c r="I894" i="2"/>
  <c r="U894" i="2" s="1"/>
  <c r="J894" i="2"/>
  <c r="V894" i="2" s="1"/>
  <c r="I897" i="2"/>
  <c r="U897" i="2" s="1"/>
  <c r="J897" i="2"/>
  <c r="V897" i="2" s="1"/>
  <c r="I902" i="2"/>
  <c r="U902" i="2" s="1"/>
  <c r="J902" i="2"/>
  <c r="V902" i="2" s="1"/>
  <c r="I905" i="2"/>
  <c r="U905" i="2" s="1"/>
  <c r="P906" i="2"/>
  <c r="S906" i="2" s="1"/>
  <c r="Q906" i="2"/>
  <c r="T906" i="2" s="1"/>
  <c r="J906" i="2"/>
  <c r="V906" i="2" s="1"/>
  <c r="P910" i="2"/>
  <c r="S910" i="2" s="1"/>
  <c r="J910" i="2"/>
  <c r="V910" i="2" s="1"/>
  <c r="Q910" i="2"/>
  <c r="T910" i="2" s="1"/>
  <c r="P914" i="2"/>
  <c r="S914" i="2" s="1"/>
  <c r="J914" i="2"/>
  <c r="V914" i="2" s="1"/>
  <c r="Q914" i="2"/>
  <c r="T914" i="2" s="1"/>
  <c r="P918" i="2"/>
  <c r="S918" i="2" s="1"/>
  <c r="J918" i="2"/>
  <c r="V918" i="2" s="1"/>
  <c r="Q918" i="2"/>
  <c r="T918" i="2" s="1"/>
  <c r="P922" i="2"/>
  <c r="S922" i="2" s="1"/>
  <c r="Q922" i="2"/>
  <c r="T922" i="2" s="1"/>
  <c r="J922" i="2"/>
  <c r="V922" i="2" s="1"/>
  <c r="O986" i="2"/>
  <c r="R986" i="2" s="1"/>
  <c r="Q986" i="2"/>
  <c r="T986" i="2" s="1"/>
  <c r="P986" i="2"/>
  <c r="S986" i="2" s="1"/>
  <c r="P1000" i="2"/>
  <c r="S1000" i="2" s="1"/>
  <c r="J1000" i="2"/>
  <c r="V1000" i="2" s="1"/>
  <c r="O1055" i="2"/>
  <c r="R1055" i="2" s="1"/>
  <c r="Q1055" i="2"/>
  <c r="T1055" i="2" s="1"/>
  <c r="P1055" i="2"/>
  <c r="S1055" i="2" s="1"/>
  <c r="O1071" i="2"/>
  <c r="R1071" i="2" s="1"/>
  <c r="Q1071" i="2"/>
  <c r="T1071" i="2" s="1"/>
  <c r="P1071" i="2"/>
  <c r="S1071" i="2" s="1"/>
  <c r="L1024" i="1"/>
  <c r="N1024" i="1" s="1"/>
  <c r="K1024" i="1"/>
  <c r="M1024" i="1" s="1"/>
  <c r="P954" i="2"/>
  <c r="S954" i="2" s="1"/>
  <c r="Q954" i="2"/>
  <c r="T954" i="2" s="1"/>
  <c r="J954" i="2"/>
  <c r="V954" i="2" s="1"/>
  <c r="O1047" i="2"/>
  <c r="R1047" i="2" s="1"/>
  <c r="Q1047" i="2"/>
  <c r="T1047" i="2" s="1"/>
  <c r="P1047" i="2"/>
  <c r="S1047" i="2" s="1"/>
  <c r="O1063" i="2"/>
  <c r="R1063" i="2" s="1"/>
  <c r="Q1063" i="2"/>
  <c r="T1063" i="2" s="1"/>
  <c r="P1063" i="2"/>
  <c r="S1063" i="2" s="1"/>
  <c r="H1024" i="1"/>
  <c r="P1024" i="1" s="1"/>
  <c r="K1067" i="1"/>
  <c r="M1067" i="1" s="1"/>
  <c r="L1067" i="1"/>
  <c r="N1067" i="1" s="1"/>
  <c r="K807" i="2"/>
  <c r="W807" i="2" s="1"/>
  <c r="K808" i="2"/>
  <c r="W808" i="2" s="1"/>
  <c r="K823" i="2"/>
  <c r="W823" i="2" s="1"/>
  <c r="K824" i="2"/>
  <c r="W824" i="2" s="1"/>
  <c r="K839" i="2"/>
  <c r="W839" i="2" s="1"/>
  <c r="K840" i="2"/>
  <c r="W840" i="2" s="1"/>
  <c r="K855" i="2"/>
  <c r="W855" i="2" s="1"/>
  <c r="K856" i="2"/>
  <c r="W856" i="2" s="1"/>
  <c r="K871" i="2"/>
  <c r="W871" i="2" s="1"/>
  <c r="K872" i="2"/>
  <c r="W872" i="2" s="1"/>
  <c r="P882" i="2"/>
  <c r="S882" i="2" s="1"/>
  <c r="Q882" i="2"/>
  <c r="T882" i="2" s="1"/>
  <c r="P885" i="2"/>
  <c r="S885" i="2" s="1"/>
  <c r="Q885" i="2"/>
  <c r="T885" i="2" s="1"/>
  <c r="P890" i="2"/>
  <c r="S890" i="2" s="1"/>
  <c r="Q890" i="2"/>
  <c r="T890" i="2" s="1"/>
  <c r="P893" i="2"/>
  <c r="S893" i="2" s="1"/>
  <c r="Q893" i="2"/>
  <c r="T893" i="2" s="1"/>
  <c r="P898" i="2"/>
  <c r="S898" i="2" s="1"/>
  <c r="Q898" i="2"/>
  <c r="T898" i="2" s="1"/>
  <c r="P901" i="2"/>
  <c r="S901" i="2" s="1"/>
  <c r="Q901" i="2"/>
  <c r="T901" i="2" s="1"/>
  <c r="P938" i="2"/>
  <c r="S938" i="2" s="1"/>
  <c r="Q938" i="2"/>
  <c r="T938" i="2" s="1"/>
  <c r="J938" i="2"/>
  <c r="V938" i="2" s="1"/>
  <c r="O1049" i="2"/>
  <c r="R1049" i="2" s="1"/>
  <c r="Q1049" i="2"/>
  <c r="T1049" i="2" s="1"/>
  <c r="P1049" i="2"/>
  <c r="S1049" i="2" s="1"/>
  <c r="O1052" i="2"/>
  <c r="R1052" i="2" s="1"/>
  <c r="Q1052" i="2"/>
  <c r="T1052" i="2" s="1"/>
  <c r="P1052" i="2"/>
  <c r="S1052" i="2" s="1"/>
  <c r="O1065" i="2"/>
  <c r="R1065" i="2" s="1"/>
  <c r="Q1065" i="2"/>
  <c r="T1065" i="2" s="1"/>
  <c r="P1065" i="2"/>
  <c r="S1065" i="2" s="1"/>
  <c r="O1068" i="2"/>
  <c r="R1068" i="2" s="1"/>
  <c r="Q1068" i="2"/>
  <c r="T1068" i="2" s="1"/>
  <c r="P1068" i="2"/>
  <c r="S1068" i="2" s="1"/>
  <c r="I909" i="2"/>
  <c r="U909" i="2" s="1"/>
  <c r="I910" i="2"/>
  <c r="U910" i="2" s="1"/>
  <c r="I913" i="2"/>
  <c r="U913" i="2" s="1"/>
  <c r="I914" i="2"/>
  <c r="U914" i="2" s="1"/>
  <c r="I917" i="2"/>
  <c r="U917" i="2" s="1"/>
  <c r="I918" i="2"/>
  <c r="U918" i="2" s="1"/>
  <c r="P941" i="2"/>
  <c r="S941" i="2" s="1"/>
  <c r="J941" i="2"/>
  <c r="V941" i="2" s="1"/>
  <c r="P947" i="2"/>
  <c r="S947" i="2" s="1"/>
  <c r="J947" i="2"/>
  <c r="V947" i="2" s="1"/>
  <c r="P952" i="2"/>
  <c r="S952" i="2" s="1"/>
  <c r="Q952" i="2"/>
  <c r="T952" i="2" s="1"/>
  <c r="O984" i="2"/>
  <c r="R984" i="2" s="1"/>
  <c r="Q984" i="2"/>
  <c r="T984" i="2" s="1"/>
  <c r="O987" i="2"/>
  <c r="R987" i="2" s="1"/>
  <c r="Q987" i="2"/>
  <c r="T987" i="2" s="1"/>
  <c r="O993" i="2"/>
  <c r="R993" i="2" s="1"/>
  <c r="Q993" i="2"/>
  <c r="T993" i="2" s="1"/>
  <c r="I1052" i="2"/>
  <c r="U1052" i="2" s="1"/>
  <c r="I1071" i="2"/>
  <c r="U1071" i="2" s="1"/>
  <c r="P1003" i="2"/>
  <c r="S1003" i="2" s="1"/>
  <c r="O1003" i="2"/>
  <c r="R1003" i="2" s="1"/>
  <c r="AA1143" i="1"/>
  <c r="AB1143" i="1" s="1"/>
  <c r="H802" i="1"/>
  <c r="P802" i="1" s="1"/>
  <c r="G812" i="1"/>
  <c r="O812" i="1" s="1"/>
  <c r="G814" i="1"/>
  <c r="O814" i="1" s="1"/>
  <c r="H884" i="1"/>
  <c r="P884" i="1" s="1"/>
  <c r="H888" i="1"/>
  <c r="P888" i="1" s="1"/>
  <c r="H892" i="1"/>
  <c r="P892" i="1" s="1"/>
  <c r="G907" i="1"/>
  <c r="O907" i="1" s="1"/>
  <c r="G912" i="1"/>
  <c r="O912" i="1" s="1"/>
  <c r="G928" i="1"/>
  <c r="O928" i="1" s="1"/>
  <c r="G933" i="1"/>
  <c r="O933" i="1" s="1"/>
  <c r="G934" i="1"/>
  <c r="O934" i="1" s="1"/>
  <c r="J794" i="2"/>
  <c r="V794" i="2" s="1"/>
  <c r="K795" i="2"/>
  <c r="W795" i="2" s="1"/>
  <c r="I800" i="2"/>
  <c r="U800" i="2" s="1"/>
  <c r="J802" i="2"/>
  <c r="V802" i="2" s="1"/>
  <c r="K803" i="2"/>
  <c r="W803" i="2" s="1"/>
  <c r="I808" i="2"/>
  <c r="U808" i="2" s="1"/>
  <c r="J810" i="2"/>
  <c r="V810" i="2" s="1"/>
  <c r="I816" i="2"/>
  <c r="U816" i="2" s="1"/>
  <c r="J818" i="2"/>
  <c r="V818" i="2" s="1"/>
  <c r="K819" i="2"/>
  <c r="W819" i="2" s="1"/>
  <c r="I824" i="2"/>
  <c r="U824" i="2" s="1"/>
  <c r="J826" i="2"/>
  <c r="V826" i="2" s="1"/>
  <c r="I832" i="2"/>
  <c r="U832" i="2" s="1"/>
  <c r="J834" i="2"/>
  <c r="V834" i="2" s="1"/>
  <c r="I840" i="2"/>
  <c r="U840" i="2" s="1"/>
  <c r="J842" i="2"/>
  <c r="V842" i="2" s="1"/>
  <c r="I848" i="2"/>
  <c r="U848" i="2" s="1"/>
  <c r="J850" i="2"/>
  <c r="V850" i="2" s="1"/>
  <c r="K851" i="2"/>
  <c r="W851" i="2" s="1"/>
  <c r="I856" i="2"/>
  <c r="U856" i="2" s="1"/>
  <c r="J858" i="2"/>
  <c r="V858" i="2" s="1"/>
  <c r="I864" i="2"/>
  <c r="U864" i="2" s="1"/>
  <c r="J866" i="2"/>
  <c r="V866" i="2" s="1"/>
  <c r="I872" i="2"/>
  <c r="U872" i="2" s="1"/>
  <c r="J874" i="2"/>
  <c r="V874" i="2" s="1"/>
  <c r="I880" i="2"/>
  <c r="U880" i="2" s="1"/>
  <c r="K924" i="2"/>
  <c r="W924" i="2" s="1"/>
  <c r="I925" i="2"/>
  <c r="U925" i="2" s="1"/>
  <c r="I926" i="2"/>
  <c r="U926" i="2" s="1"/>
  <c r="Q927" i="2"/>
  <c r="T927" i="2" s="1"/>
  <c r="K928" i="2"/>
  <c r="W928" i="2" s="1"/>
  <c r="I929" i="2"/>
  <c r="U929" i="2" s="1"/>
  <c r="Q930" i="2"/>
  <c r="T930" i="2" s="1"/>
  <c r="P931" i="2"/>
  <c r="S931" i="2" s="1"/>
  <c r="Q931" i="2"/>
  <c r="T931" i="2" s="1"/>
  <c r="I932" i="2"/>
  <c r="U932" i="2" s="1"/>
  <c r="I936" i="2"/>
  <c r="U936" i="2" s="1"/>
  <c r="Q941" i="2"/>
  <c r="T941" i="2" s="1"/>
  <c r="P942" i="2"/>
  <c r="S942" i="2" s="1"/>
  <c r="Q942" i="2"/>
  <c r="T942" i="2" s="1"/>
  <c r="P945" i="2"/>
  <c r="S945" i="2" s="1"/>
  <c r="Q945" i="2"/>
  <c r="T945" i="2" s="1"/>
  <c r="K945" i="2"/>
  <c r="W945" i="2" s="1"/>
  <c r="Q947" i="2"/>
  <c r="T947" i="2" s="1"/>
  <c r="K948" i="2"/>
  <c r="W948" i="2" s="1"/>
  <c r="I952" i="2"/>
  <c r="U952" i="2" s="1"/>
  <c r="J952" i="2"/>
  <c r="V952" i="2" s="1"/>
  <c r="P958" i="2"/>
  <c r="S958" i="2" s="1"/>
  <c r="Q958" i="2"/>
  <c r="T958" i="2" s="1"/>
  <c r="P961" i="2"/>
  <c r="S961" i="2" s="1"/>
  <c r="Q961" i="2"/>
  <c r="T961" i="2" s="1"/>
  <c r="K961" i="2"/>
  <c r="W961" i="2" s="1"/>
  <c r="I971" i="2"/>
  <c r="U971" i="2" s="1"/>
  <c r="I974" i="2"/>
  <c r="U974" i="2" s="1"/>
  <c r="Q974" i="2"/>
  <c r="T974" i="2" s="1"/>
  <c r="P975" i="2"/>
  <c r="S975" i="2" s="1"/>
  <c r="J975" i="2"/>
  <c r="V975" i="2" s="1"/>
  <c r="O978" i="2"/>
  <c r="R978" i="2" s="1"/>
  <c r="Q978" i="2"/>
  <c r="T978" i="2" s="1"/>
  <c r="P978" i="2"/>
  <c r="S978" i="2" s="1"/>
  <c r="O981" i="2"/>
  <c r="R981" i="2" s="1"/>
  <c r="Q981" i="2"/>
  <c r="T981" i="2" s="1"/>
  <c r="P981" i="2"/>
  <c r="S981" i="2" s="1"/>
  <c r="I984" i="2"/>
  <c r="U984" i="2" s="1"/>
  <c r="P984" i="2"/>
  <c r="S984" i="2" s="1"/>
  <c r="I987" i="2"/>
  <c r="U987" i="2" s="1"/>
  <c r="P987" i="2"/>
  <c r="S987" i="2" s="1"/>
  <c r="I993" i="2"/>
  <c r="U993" i="2" s="1"/>
  <c r="P993" i="2"/>
  <c r="S993" i="2" s="1"/>
  <c r="I1003" i="2"/>
  <c r="U1003" i="2" s="1"/>
  <c r="K1003" i="2"/>
  <c r="W1003" i="2" s="1"/>
  <c r="I906" i="2"/>
  <c r="U906" i="2" s="1"/>
  <c r="I921" i="2"/>
  <c r="U921" i="2" s="1"/>
  <c r="I922" i="2"/>
  <c r="U922" i="2" s="1"/>
  <c r="P936" i="2"/>
  <c r="S936" i="2" s="1"/>
  <c r="Q936" i="2"/>
  <c r="T936" i="2" s="1"/>
  <c r="P957" i="2"/>
  <c r="S957" i="2" s="1"/>
  <c r="J957" i="2"/>
  <c r="V957" i="2" s="1"/>
  <c r="P963" i="2"/>
  <c r="S963" i="2" s="1"/>
  <c r="J963" i="2"/>
  <c r="V963" i="2" s="1"/>
  <c r="P971" i="2"/>
  <c r="S971" i="2" s="1"/>
  <c r="Q971" i="2"/>
  <c r="T971" i="2" s="1"/>
  <c r="K971" i="2"/>
  <c r="W971" i="2" s="1"/>
  <c r="I1047" i="2"/>
  <c r="U1047" i="2" s="1"/>
  <c r="I1055" i="2"/>
  <c r="U1055" i="2" s="1"/>
  <c r="I1060" i="2"/>
  <c r="U1060" i="2" s="1"/>
  <c r="I1063" i="2"/>
  <c r="U1063" i="2" s="1"/>
  <c r="I1068" i="2"/>
  <c r="U1068" i="2" s="1"/>
  <c r="H810" i="1"/>
  <c r="P810" i="1" s="1"/>
  <c r="G820" i="1"/>
  <c r="O820" i="1" s="1"/>
  <c r="G822" i="1"/>
  <c r="O822" i="1" s="1"/>
  <c r="G827" i="1"/>
  <c r="O827" i="1" s="1"/>
  <c r="G828" i="1"/>
  <c r="O828" i="1" s="1"/>
  <c r="H921" i="1"/>
  <c r="P921" i="1" s="1"/>
  <c r="H923" i="1"/>
  <c r="P923" i="1" s="1"/>
  <c r="H924" i="1"/>
  <c r="P924" i="1" s="1"/>
  <c r="H929" i="1"/>
  <c r="P929" i="1" s="1"/>
  <c r="H932" i="1"/>
  <c r="P932" i="1" s="1"/>
  <c r="H934" i="1"/>
  <c r="P934" i="1" s="1"/>
  <c r="AA934" i="1" s="1"/>
  <c r="AB934" i="1" s="1"/>
  <c r="G949" i="1"/>
  <c r="O949" i="1" s="1"/>
  <c r="G950" i="1"/>
  <c r="O950" i="1" s="1"/>
  <c r="G955" i="1"/>
  <c r="O955" i="1" s="1"/>
  <c r="K1006" i="1"/>
  <c r="M1006" i="1" s="1"/>
  <c r="H1014" i="1"/>
  <c r="P1014" i="1" s="1"/>
  <c r="H1015" i="1"/>
  <c r="P1015" i="1" s="1"/>
  <c r="G1022" i="1"/>
  <c r="O1022" i="1" s="1"/>
  <c r="G1023" i="1"/>
  <c r="O1023" i="1" s="1"/>
  <c r="G1024" i="1"/>
  <c r="O1024" i="1" s="1"/>
  <c r="H1060" i="1"/>
  <c r="P1060" i="1" s="1"/>
  <c r="J800" i="2"/>
  <c r="V800" i="2" s="1"/>
  <c r="K801" i="2"/>
  <c r="W801" i="2" s="1"/>
  <c r="J808" i="2"/>
  <c r="V808" i="2" s="1"/>
  <c r="K809" i="2"/>
  <c r="W809" i="2" s="1"/>
  <c r="J816" i="2"/>
  <c r="V816" i="2" s="1"/>
  <c r="K817" i="2"/>
  <c r="W817" i="2" s="1"/>
  <c r="J824" i="2"/>
  <c r="V824" i="2" s="1"/>
  <c r="K825" i="2"/>
  <c r="W825" i="2" s="1"/>
  <c r="J832" i="2"/>
  <c r="V832" i="2" s="1"/>
  <c r="K833" i="2"/>
  <c r="W833" i="2" s="1"/>
  <c r="J840" i="2"/>
  <c r="V840" i="2" s="1"/>
  <c r="K841" i="2"/>
  <c r="W841" i="2" s="1"/>
  <c r="J848" i="2"/>
  <c r="V848" i="2" s="1"/>
  <c r="K849" i="2"/>
  <c r="W849" i="2" s="1"/>
  <c r="J856" i="2"/>
  <c r="V856" i="2" s="1"/>
  <c r="K857" i="2"/>
  <c r="W857" i="2" s="1"/>
  <c r="J864" i="2"/>
  <c r="V864" i="2" s="1"/>
  <c r="K865" i="2"/>
  <c r="W865" i="2" s="1"/>
  <c r="I870" i="2"/>
  <c r="U870" i="2" s="1"/>
  <c r="J872" i="2"/>
  <c r="V872" i="2" s="1"/>
  <c r="K873" i="2"/>
  <c r="W873" i="2" s="1"/>
  <c r="J880" i="2"/>
  <c r="V880" i="2" s="1"/>
  <c r="K881" i="2"/>
  <c r="W881" i="2" s="1"/>
  <c r="K882" i="2"/>
  <c r="W882" i="2" s="1"/>
  <c r="K886" i="2"/>
  <c r="W886" i="2" s="1"/>
  <c r="K890" i="2"/>
  <c r="W890" i="2" s="1"/>
  <c r="K894" i="2"/>
  <c r="W894" i="2" s="1"/>
  <c r="K898" i="2"/>
  <c r="W898" i="2" s="1"/>
  <c r="K902" i="2"/>
  <c r="W902" i="2" s="1"/>
  <c r="K906" i="2"/>
  <c r="W906" i="2" s="1"/>
  <c r="K910" i="2"/>
  <c r="W910" i="2" s="1"/>
  <c r="K914" i="2"/>
  <c r="W914" i="2" s="1"/>
  <c r="K918" i="2"/>
  <c r="W918" i="2" s="1"/>
  <c r="K922" i="2"/>
  <c r="W922" i="2" s="1"/>
  <c r="Q926" i="2"/>
  <c r="T926" i="2" s="1"/>
  <c r="J930" i="2"/>
  <c r="V930" i="2" s="1"/>
  <c r="Q932" i="2"/>
  <c r="T932" i="2" s="1"/>
  <c r="P935" i="2"/>
  <c r="S935" i="2" s="1"/>
  <c r="Q935" i="2"/>
  <c r="T935" i="2" s="1"/>
  <c r="K935" i="2"/>
  <c r="W935" i="2" s="1"/>
  <c r="K938" i="2"/>
  <c r="W938" i="2" s="1"/>
  <c r="J945" i="2"/>
  <c r="V945" i="2" s="1"/>
  <c r="P948" i="2"/>
  <c r="S948" i="2" s="1"/>
  <c r="Q948" i="2"/>
  <c r="T948" i="2" s="1"/>
  <c r="J948" i="2"/>
  <c r="V948" i="2" s="1"/>
  <c r="P951" i="2"/>
  <c r="S951" i="2" s="1"/>
  <c r="Q951" i="2"/>
  <c r="T951" i="2" s="1"/>
  <c r="K951" i="2"/>
  <c r="W951" i="2" s="1"/>
  <c r="K954" i="2"/>
  <c r="W954" i="2" s="1"/>
  <c r="J958" i="2"/>
  <c r="V958" i="2" s="1"/>
  <c r="I961" i="2"/>
  <c r="U961" i="2" s="1"/>
  <c r="J961" i="2"/>
  <c r="V961" i="2" s="1"/>
  <c r="P964" i="2"/>
  <c r="S964" i="2" s="1"/>
  <c r="Q964" i="2"/>
  <c r="T964" i="2" s="1"/>
  <c r="J964" i="2"/>
  <c r="V964" i="2" s="1"/>
  <c r="K973" i="2"/>
  <c r="W973" i="2" s="1"/>
  <c r="Q975" i="2"/>
  <c r="T975" i="2" s="1"/>
  <c r="O979" i="2"/>
  <c r="R979" i="2" s="1"/>
  <c r="Q979" i="2"/>
  <c r="T979" i="2" s="1"/>
  <c r="K986" i="2"/>
  <c r="W986" i="2" s="1"/>
  <c r="K989" i="2"/>
  <c r="W989" i="2" s="1"/>
  <c r="K1000" i="2"/>
  <c r="W1000" i="2" s="1"/>
  <c r="P1011" i="2"/>
  <c r="S1011" i="2" s="1"/>
  <c r="O1011" i="2"/>
  <c r="R1011" i="2" s="1"/>
  <c r="I938" i="2"/>
  <c r="U938" i="2" s="1"/>
  <c r="I941" i="2"/>
  <c r="U941" i="2" s="1"/>
  <c r="I947" i="2"/>
  <c r="U947" i="2" s="1"/>
  <c r="I948" i="2"/>
  <c r="U948" i="2" s="1"/>
  <c r="I954" i="2"/>
  <c r="U954" i="2" s="1"/>
  <c r="I957" i="2"/>
  <c r="U957" i="2" s="1"/>
  <c r="I963" i="2"/>
  <c r="U963" i="2" s="1"/>
  <c r="I964" i="2"/>
  <c r="U964" i="2" s="1"/>
  <c r="J972" i="2"/>
  <c r="V972" i="2" s="1"/>
  <c r="I973" i="2"/>
  <c r="U973" i="2" s="1"/>
  <c r="J974" i="2"/>
  <c r="V974" i="2" s="1"/>
  <c r="I975" i="2"/>
  <c r="U975" i="2" s="1"/>
  <c r="J976" i="2"/>
  <c r="V976" i="2" s="1"/>
  <c r="I978" i="2"/>
  <c r="U978" i="2" s="1"/>
  <c r="J979" i="2"/>
  <c r="V979" i="2" s="1"/>
  <c r="I981" i="2"/>
  <c r="U981" i="2" s="1"/>
  <c r="J984" i="2"/>
  <c r="V984" i="2" s="1"/>
  <c r="I986" i="2"/>
  <c r="U986" i="2" s="1"/>
  <c r="J987" i="2"/>
  <c r="V987" i="2" s="1"/>
  <c r="I989" i="2"/>
  <c r="U989" i="2" s="1"/>
  <c r="O998" i="2"/>
  <c r="R998" i="2" s="1"/>
  <c r="Q998" i="2"/>
  <c r="T998" i="2" s="1"/>
  <c r="I930" i="2"/>
  <c r="U930" i="2" s="1"/>
  <c r="K932" i="2"/>
  <c r="W932" i="2" s="1"/>
  <c r="I933" i="2"/>
  <c r="U933" i="2" s="1"/>
  <c r="I934" i="2"/>
  <c r="U934" i="2" s="1"/>
  <c r="K936" i="2"/>
  <c r="W936" i="2" s="1"/>
  <c r="I937" i="2"/>
  <c r="U937" i="2" s="1"/>
  <c r="K942" i="2"/>
  <c r="W942" i="2" s="1"/>
  <c r="I943" i="2"/>
  <c r="U943" i="2" s="1"/>
  <c r="I944" i="2"/>
  <c r="U944" i="2" s="1"/>
  <c r="I950" i="2"/>
  <c r="U950" i="2" s="1"/>
  <c r="K952" i="2"/>
  <c r="W952" i="2" s="1"/>
  <c r="I953" i="2"/>
  <c r="U953" i="2" s="1"/>
  <c r="K958" i="2"/>
  <c r="W958" i="2" s="1"/>
  <c r="I959" i="2"/>
  <c r="U959" i="2" s="1"/>
  <c r="I960" i="2"/>
  <c r="U960" i="2" s="1"/>
  <c r="I966" i="2"/>
  <c r="U966" i="2" s="1"/>
  <c r="Q966" i="2"/>
  <c r="T966" i="2" s="1"/>
  <c r="I968" i="2"/>
  <c r="U968" i="2" s="1"/>
  <c r="Q968" i="2"/>
  <c r="T968" i="2" s="1"/>
  <c r="K972" i="2"/>
  <c r="W972" i="2" s="1"/>
  <c r="K974" i="2"/>
  <c r="W974" i="2" s="1"/>
  <c r="K976" i="2"/>
  <c r="W976" i="2" s="1"/>
  <c r="J978" i="2"/>
  <c r="V978" i="2" s="1"/>
  <c r="K979" i="2"/>
  <c r="W979" i="2" s="1"/>
  <c r="I980" i="2"/>
  <c r="U980" i="2" s="1"/>
  <c r="P980" i="2"/>
  <c r="S980" i="2" s="1"/>
  <c r="J981" i="2"/>
  <c r="V981" i="2" s="1"/>
  <c r="I983" i="2"/>
  <c r="U983" i="2" s="1"/>
  <c r="P983" i="2"/>
  <c r="S983" i="2" s="1"/>
  <c r="K984" i="2"/>
  <c r="W984" i="2" s="1"/>
  <c r="J986" i="2"/>
  <c r="V986" i="2" s="1"/>
  <c r="K987" i="2"/>
  <c r="W987" i="2" s="1"/>
  <c r="I988" i="2"/>
  <c r="U988" i="2" s="1"/>
  <c r="P988" i="2"/>
  <c r="S988" i="2" s="1"/>
  <c r="J989" i="2"/>
  <c r="V989" i="2" s="1"/>
  <c r="O992" i="2"/>
  <c r="R992" i="2" s="1"/>
  <c r="Q992" i="2"/>
  <c r="T992" i="2" s="1"/>
  <c r="P992" i="2"/>
  <c r="S992" i="2" s="1"/>
  <c r="O995" i="2"/>
  <c r="R995" i="2" s="1"/>
  <c r="Q995" i="2"/>
  <c r="T995" i="2" s="1"/>
  <c r="P995" i="2"/>
  <c r="S995" i="2" s="1"/>
  <c r="I998" i="2"/>
  <c r="U998" i="2" s="1"/>
  <c r="P998" i="2"/>
  <c r="S998" i="2" s="1"/>
  <c r="I1004" i="2"/>
  <c r="U1004" i="2" s="1"/>
  <c r="K1004" i="2"/>
  <c r="W1004" i="2" s="1"/>
  <c r="O1046" i="2"/>
  <c r="R1046" i="2" s="1"/>
  <c r="Q1046" i="2"/>
  <c r="T1046" i="2" s="1"/>
  <c r="P1046" i="2"/>
  <c r="S1046" i="2" s="1"/>
  <c r="K1049" i="2"/>
  <c r="W1049" i="2" s="1"/>
  <c r="O1054" i="2"/>
  <c r="R1054" i="2" s="1"/>
  <c r="Q1054" i="2"/>
  <c r="T1054" i="2" s="1"/>
  <c r="P1054" i="2"/>
  <c r="S1054" i="2" s="1"/>
  <c r="K1057" i="2"/>
  <c r="W1057" i="2" s="1"/>
  <c r="O1062" i="2"/>
  <c r="R1062" i="2" s="1"/>
  <c r="Q1062" i="2"/>
  <c r="T1062" i="2" s="1"/>
  <c r="P1062" i="2"/>
  <c r="S1062" i="2" s="1"/>
  <c r="K1065" i="2"/>
  <c r="W1065" i="2" s="1"/>
  <c r="O1070" i="2"/>
  <c r="R1070" i="2" s="1"/>
  <c r="Q1070" i="2"/>
  <c r="T1070" i="2" s="1"/>
  <c r="P1070" i="2"/>
  <c r="S1070" i="2" s="1"/>
  <c r="K1073" i="2"/>
  <c r="W1073" i="2" s="1"/>
  <c r="AA1152" i="1"/>
  <c r="AB1152" i="1" s="1"/>
  <c r="AA1099" i="1"/>
  <c r="AB1099" i="1" s="1"/>
  <c r="I992" i="2"/>
  <c r="U992" i="2" s="1"/>
  <c r="J993" i="2"/>
  <c r="V993" i="2" s="1"/>
  <c r="I995" i="2"/>
  <c r="U995" i="2" s="1"/>
  <c r="J998" i="2"/>
  <c r="V998" i="2" s="1"/>
  <c r="I1000" i="2"/>
  <c r="U1000" i="2" s="1"/>
  <c r="J1003" i="2"/>
  <c r="V1003" i="2" s="1"/>
  <c r="J1004" i="2"/>
  <c r="V1004" i="2" s="1"/>
  <c r="I1011" i="2"/>
  <c r="U1011" i="2" s="1"/>
  <c r="I1012" i="2"/>
  <c r="U1012" i="2" s="1"/>
  <c r="I1017" i="2"/>
  <c r="U1017" i="2" s="1"/>
  <c r="I1019" i="2"/>
  <c r="U1019" i="2" s="1"/>
  <c r="I1025" i="2"/>
  <c r="U1025" i="2" s="1"/>
  <c r="I1027" i="2"/>
  <c r="U1027" i="2" s="1"/>
  <c r="I1033" i="2"/>
  <c r="U1033" i="2" s="1"/>
  <c r="I1035" i="2"/>
  <c r="U1035" i="2" s="1"/>
  <c r="I1041" i="2"/>
  <c r="U1041" i="2" s="1"/>
  <c r="I1043" i="2"/>
  <c r="U1043" i="2" s="1"/>
  <c r="K1044" i="2"/>
  <c r="W1044" i="2" s="1"/>
  <c r="I1046" i="2"/>
  <c r="U1046" i="2" s="1"/>
  <c r="J1047" i="2"/>
  <c r="V1047" i="2" s="1"/>
  <c r="I1049" i="2"/>
  <c r="U1049" i="2" s="1"/>
  <c r="K1050" i="2"/>
  <c r="W1050" i="2" s="1"/>
  <c r="J1052" i="2"/>
  <c r="V1052" i="2" s="1"/>
  <c r="K1053" i="2"/>
  <c r="W1053" i="2" s="1"/>
  <c r="I1054" i="2"/>
  <c r="U1054" i="2" s="1"/>
  <c r="J1055" i="2"/>
  <c r="V1055" i="2" s="1"/>
  <c r="I1057" i="2"/>
  <c r="U1057" i="2" s="1"/>
  <c r="K1058" i="2"/>
  <c r="W1058" i="2" s="1"/>
  <c r="J1060" i="2"/>
  <c r="V1060" i="2" s="1"/>
  <c r="K1061" i="2"/>
  <c r="W1061" i="2" s="1"/>
  <c r="I1062" i="2"/>
  <c r="U1062" i="2" s="1"/>
  <c r="J1063" i="2"/>
  <c r="V1063" i="2" s="1"/>
  <c r="I1065" i="2"/>
  <c r="U1065" i="2" s="1"/>
  <c r="K1066" i="2"/>
  <c r="W1066" i="2" s="1"/>
  <c r="J1068" i="2"/>
  <c r="V1068" i="2" s="1"/>
  <c r="K1069" i="2"/>
  <c r="W1069" i="2" s="1"/>
  <c r="I1070" i="2"/>
  <c r="U1070" i="2" s="1"/>
  <c r="J1071" i="2"/>
  <c r="V1071" i="2" s="1"/>
  <c r="I1073" i="2"/>
  <c r="U1073" i="2" s="1"/>
  <c r="AA1128" i="1"/>
  <c r="AB1128" i="1" s="1"/>
  <c r="AA1158" i="1"/>
  <c r="AB1158" i="1" s="1"/>
  <c r="J992" i="2"/>
  <c r="V992" i="2" s="1"/>
  <c r="K993" i="2"/>
  <c r="W993" i="2" s="1"/>
  <c r="I994" i="2"/>
  <c r="U994" i="2" s="1"/>
  <c r="P994" i="2"/>
  <c r="S994" i="2" s="1"/>
  <c r="J995" i="2"/>
  <c r="V995" i="2" s="1"/>
  <c r="I997" i="2"/>
  <c r="U997" i="2" s="1"/>
  <c r="P997" i="2"/>
  <c r="S997" i="2" s="1"/>
  <c r="K998" i="2"/>
  <c r="W998" i="2" s="1"/>
  <c r="I999" i="2"/>
  <c r="U999" i="2" s="1"/>
  <c r="O999" i="2"/>
  <c r="R999" i="2" s="1"/>
  <c r="O1002" i="2"/>
  <c r="R1002" i="2" s="1"/>
  <c r="J1005" i="2"/>
  <c r="V1005" i="2" s="1"/>
  <c r="I1008" i="2"/>
  <c r="U1008" i="2" s="1"/>
  <c r="J1011" i="2"/>
  <c r="V1011" i="2" s="1"/>
  <c r="J1012" i="2"/>
  <c r="V1012" i="2" s="1"/>
  <c r="J1017" i="2"/>
  <c r="V1017" i="2" s="1"/>
  <c r="J1019" i="2"/>
  <c r="V1019" i="2" s="1"/>
  <c r="J1025" i="2"/>
  <c r="V1025" i="2" s="1"/>
  <c r="J1027" i="2"/>
  <c r="V1027" i="2" s="1"/>
  <c r="J1033" i="2"/>
  <c r="V1033" i="2" s="1"/>
  <c r="J1035" i="2"/>
  <c r="V1035" i="2" s="1"/>
  <c r="J1041" i="2"/>
  <c r="V1041" i="2" s="1"/>
  <c r="J1043" i="2"/>
  <c r="V1043" i="2" s="1"/>
  <c r="J1046" i="2"/>
  <c r="V1046" i="2" s="1"/>
  <c r="K1047" i="2"/>
  <c r="W1047" i="2" s="1"/>
  <c r="J1049" i="2"/>
  <c r="V1049" i="2" s="1"/>
  <c r="K1052" i="2"/>
  <c r="W1052" i="2" s="1"/>
  <c r="J1054" i="2"/>
  <c r="V1054" i="2" s="1"/>
  <c r="K1055" i="2"/>
  <c r="W1055" i="2" s="1"/>
  <c r="J1057" i="2"/>
  <c r="V1057" i="2" s="1"/>
  <c r="K1060" i="2"/>
  <c r="W1060" i="2" s="1"/>
  <c r="J1062" i="2"/>
  <c r="V1062" i="2" s="1"/>
  <c r="K1063" i="2"/>
  <c r="W1063" i="2" s="1"/>
  <c r="J1065" i="2"/>
  <c r="V1065" i="2" s="1"/>
  <c r="K1068" i="2"/>
  <c r="W1068" i="2" s="1"/>
  <c r="J1070" i="2"/>
  <c r="V1070" i="2" s="1"/>
  <c r="K1071" i="2"/>
  <c r="W1071" i="2" s="1"/>
  <c r="J1073" i="2"/>
  <c r="V1073" i="2" s="1"/>
  <c r="AA1142" i="1"/>
  <c r="AB1142" i="1" s="1"/>
  <c r="AA1110" i="1"/>
  <c r="AB1110" i="1" s="1"/>
  <c r="AA1107" i="1"/>
  <c r="AB1107" i="1" s="1"/>
  <c r="K798" i="1"/>
  <c r="M798" i="1" s="1"/>
  <c r="L822" i="1"/>
  <c r="N822" i="1" s="1"/>
  <c r="H836" i="1"/>
  <c r="P836" i="1" s="1"/>
  <c r="H840" i="1"/>
  <c r="P840" i="1" s="1"/>
  <c r="H844" i="1"/>
  <c r="P844" i="1" s="1"/>
  <c r="G847" i="1"/>
  <c r="O847" i="1" s="1"/>
  <c r="G853" i="1"/>
  <c r="O853" i="1" s="1"/>
  <c r="H902" i="1"/>
  <c r="P902" i="1" s="1"/>
  <c r="H905" i="1"/>
  <c r="P905" i="1" s="1"/>
  <c r="H907" i="1"/>
  <c r="P907" i="1" s="1"/>
  <c r="H908" i="1"/>
  <c r="P908" i="1" s="1"/>
  <c r="G1015" i="1"/>
  <c r="O1015" i="1" s="1"/>
  <c r="H1027" i="1"/>
  <c r="P1027" i="1" s="1"/>
  <c r="AA1027" i="1" s="1"/>
  <c r="AB1027" i="1" s="1"/>
  <c r="H1028" i="1"/>
  <c r="P1028" i="1" s="1"/>
  <c r="H1061" i="1"/>
  <c r="P1061" i="1" s="1"/>
  <c r="AA1098" i="1"/>
  <c r="AB1098" i="1" s="1"/>
  <c r="AA1139" i="1"/>
  <c r="AB1139" i="1" s="1"/>
  <c r="K806" i="1"/>
  <c r="M806" i="1" s="1"/>
  <c r="H818" i="1"/>
  <c r="P818" i="1" s="1"/>
  <c r="H868" i="1"/>
  <c r="P868" i="1" s="1"/>
  <c r="H872" i="1"/>
  <c r="P872" i="1" s="1"/>
  <c r="H876" i="1"/>
  <c r="P876" i="1" s="1"/>
  <c r="H913" i="1"/>
  <c r="P913" i="1" s="1"/>
  <c r="H945" i="1"/>
  <c r="P945" i="1" s="1"/>
  <c r="H953" i="1"/>
  <c r="P953" i="1" s="1"/>
  <c r="H954" i="1"/>
  <c r="P954" i="1" s="1"/>
  <c r="H955" i="1"/>
  <c r="P955" i="1" s="1"/>
  <c r="AA955" i="1" s="1"/>
  <c r="AB955" i="1" s="1"/>
  <c r="K1028" i="1"/>
  <c r="M1028" i="1" s="1"/>
  <c r="AA1081" i="1"/>
  <c r="AB1081" i="1" s="1"/>
  <c r="AA1109" i="1"/>
  <c r="AB1109" i="1" s="1"/>
  <c r="G806" i="1"/>
  <c r="O806" i="1" s="1"/>
  <c r="G837" i="1"/>
  <c r="O837" i="1" s="1"/>
  <c r="G838" i="1"/>
  <c r="O838" i="1" s="1"/>
  <c r="G839" i="1"/>
  <c r="O839" i="1" s="1"/>
  <c r="G840" i="1"/>
  <c r="O840" i="1" s="1"/>
  <c r="AA840" i="1" s="1"/>
  <c r="AB840" i="1" s="1"/>
  <c r="G841" i="1"/>
  <c r="O841" i="1" s="1"/>
  <c r="H960" i="1"/>
  <c r="P960" i="1" s="1"/>
  <c r="K1015" i="1"/>
  <c r="M1015" i="1" s="1"/>
  <c r="G1026" i="1"/>
  <c r="O1026" i="1" s="1"/>
  <c r="G1027" i="1"/>
  <c r="O1027" i="1" s="1"/>
  <c r="G1028" i="1"/>
  <c r="O1028" i="1" s="1"/>
  <c r="AA1028" i="1" s="1"/>
  <c r="AB1028" i="1" s="1"/>
  <c r="AA1149" i="1"/>
  <c r="AB1149" i="1" s="1"/>
  <c r="AA1113" i="1"/>
  <c r="AB1113" i="1" s="1"/>
  <c r="G800" i="1"/>
  <c r="O800" i="1" s="1"/>
  <c r="H832" i="1"/>
  <c r="P832" i="1" s="1"/>
  <c r="G865" i="1"/>
  <c r="O865" i="1" s="1"/>
  <c r="G881" i="1"/>
  <c r="O881" i="1" s="1"/>
  <c r="L896" i="1"/>
  <c r="N896" i="1" s="1"/>
  <c r="H940" i="1"/>
  <c r="P940" i="1" s="1"/>
  <c r="H948" i="1"/>
  <c r="P948" i="1" s="1"/>
  <c r="H949" i="1"/>
  <c r="P949" i="1" s="1"/>
  <c r="AA949" i="1" s="1"/>
  <c r="AB949" i="1" s="1"/>
  <c r="H950" i="1"/>
  <c r="P950" i="1" s="1"/>
  <c r="H959" i="1"/>
  <c r="P959" i="1" s="1"/>
  <c r="K1011" i="1"/>
  <c r="M1011" i="1" s="1"/>
  <c r="K1020" i="1"/>
  <c r="M1020" i="1" s="1"/>
  <c r="L1065" i="1"/>
  <c r="N1065" i="1" s="1"/>
  <c r="AA1112" i="1"/>
  <c r="AB1112" i="1" s="1"/>
  <c r="AA1091" i="1"/>
  <c r="AB1091" i="1" s="1"/>
  <c r="AA1083" i="1"/>
  <c r="AB1083" i="1" s="1"/>
  <c r="G808" i="1"/>
  <c r="O808" i="1" s="1"/>
  <c r="G824" i="1"/>
  <c r="O824" i="1" s="1"/>
  <c r="G849" i="1"/>
  <c r="O849" i="1" s="1"/>
  <c r="G794" i="1"/>
  <c r="O794" i="1" s="1"/>
  <c r="H798" i="1"/>
  <c r="P798" i="1" s="1"/>
  <c r="AA798" i="1" s="1"/>
  <c r="AB798" i="1" s="1"/>
  <c r="K802" i="1"/>
  <c r="M802" i="1" s="1"/>
  <c r="H806" i="1"/>
  <c r="P806" i="1" s="1"/>
  <c r="AA806" i="1" s="1"/>
  <c r="AB806" i="1" s="1"/>
  <c r="K810" i="1"/>
  <c r="M810" i="1" s="1"/>
  <c r="H814" i="1"/>
  <c r="P814" i="1" s="1"/>
  <c r="K818" i="1"/>
  <c r="M818" i="1" s="1"/>
  <c r="G823" i="1"/>
  <c r="O823" i="1" s="1"/>
  <c r="L826" i="1"/>
  <c r="N826" i="1" s="1"/>
  <c r="G831" i="1"/>
  <c r="O831" i="1" s="1"/>
  <c r="G846" i="1"/>
  <c r="O846" i="1" s="1"/>
  <c r="G848" i="1"/>
  <c r="O848" i="1" s="1"/>
  <c r="H860" i="1"/>
  <c r="P860" i="1" s="1"/>
  <c r="G862" i="1"/>
  <c r="O862" i="1" s="1"/>
  <c r="G863" i="1"/>
  <c r="O863" i="1" s="1"/>
  <c r="G864" i="1"/>
  <c r="O864" i="1" s="1"/>
  <c r="G878" i="1"/>
  <c r="O878" i="1" s="1"/>
  <c r="G879" i="1"/>
  <c r="O879" i="1" s="1"/>
  <c r="G880" i="1"/>
  <c r="O880" i="1" s="1"/>
  <c r="G885" i="1"/>
  <c r="O885" i="1" s="1"/>
  <c r="G896" i="1"/>
  <c r="O896" i="1" s="1"/>
  <c r="G917" i="1"/>
  <c r="O917" i="1" s="1"/>
  <c r="G918" i="1"/>
  <c r="O918" i="1" s="1"/>
  <c r="G939" i="1"/>
  <c r="O939" i="1" s="1"/>
  <c r="G1011" i="1"/>
  <c r="O1011" i="1" s="1"/>
  <c r="K1012" i="1"/>
  <c r="M1012" i="1" s="1"/>
  <c r="G1019" i="1"/>
  <c r="O1019" i="1" s="1"/>
  <c r="G1020" i="1"/>
  <c r="O1020" i="1" s="1"/>
  <c r="G1030" i="1"/>
  <c r="O1030" i="1" s="1"/>
  <c r="G1031" i="1"/>
  <c r="O1031" i="1" s="1"/>
  <c r="G1032" i="1"/>
  <c r="O1032" i="1" s="1"/>
  <c r="G1048" i="1"/>
  <c r="O1048" i="1" s="1"/>
  <c r="G1050" i="1"/>
  <c r="O1050" i="1" s="1"/>
  <c r="L1061" i="1"/>
  <c r="N1061" i="1" s="1"/>
  <c r="H1062" i="1"/>
  <c r="P1062" i="1" s="1"/>
  <c r="H1063" i="1"/>
  <c r="P1063" i="1" s="1"/>
  <c r="H1068" i="1"/>
  <c r="P1068" i="1" s="1"/>
  <c r="G1073" i="1"/>
  <c r="O1073" i="1" s="1"/>
  <c r="AA1170" i="1"/>
  <c r="AB1170" i="1" s="1"/>
  <c r="K794" i="1"/>
  <c r="M794" i="1" s="1"/>
  <c r="G816" i="1"/>
  <c r="O816" i="1" s="1"/>
  <c r="H794" i="1"/>
  <c r="P794" i="1" s="1"/>
  <c r="G801" i="1"/>
  <c r="O801" i="1" s="1"/>
  <c r="G802" i="1"/>
  <c r="O802" i="1" s="1"/>
  <c r="AA802" i="1" s="1"/>
  <c r="AB802" i="1" s="1"/>
  <c r="G809" i="1"/>
  <c r="O809" i="1" s="1"/>
  <c r="G810" i="1"/>
  <c r="O810" i="1" s="1"/>
  <c r="AA810" i="1" s="1"/>
  <c r="AB810" i="1" s="1"/>
  <c r="G817" i="1"/>
  <c r="O817" i="1" s="1"/>
  <c r="G818" i="1"/>
  <c r="O818" i="1" s="1"/>
  <c r="AA818" i="1" s="1"/>
  <c r="AB818" i="1" s="1"/>
  <c r="G825" i="1"/>
  <c r="O825" i="1" s="1"/>
  <c r="G826" i="1"/>
  <c r="O826" i="1" s="1"/>
  <c r="G835" i="1"/>
  <c r="O835" i="1" s="1"/>
  <c r="H848" i="1"/>
  <c r="P848" i="1" s="1"/>
  <c r="G851" i="1"/>
  <c r="O851" i="1" s="1"/>
  <c r="H864" i="1"/>
  <c r="P864" i="1" s="1"/>
  <c r="G867" i="1"/>
  <c r="O867" i="1" s="1"/>
  <c r="H880" i="1"/>
  <c r="P880" i="1" s="1"/>
  <c r="AA880" i="1" s="1"/>
  <c r="AB880" i="1" s="1"/>
  <c r="G883" i="1"/>
  <c r="O883" i="1" s="1"/>
  <c r="H896" i="1"/>
  <c r="P896" i="1" s="1"/>
  <c r="G902" i="1"/>
  <c r="O902" i="1" s="1"/>
  <c r="H916" i="1"/>
  <c r="P916" i="1" s="1"/>
  <c r="H918" i="1"/>
  <c r="P918" i="1" s="1"/>
  <c r="G923" i="1"/>
  <c r="O923" i="1" s="1"/>
  <c r="H937" i="1"/>
  <c r="P937" i="1" s="1"/>
  <c r="H939" i="1"/>
  <c r="P939" i="1" s="1"/>
  <c r="G944" i="1"/>
  <c r="O944" i="1" s="1"/>
  <c r="G962" i="1"/>
  <c r="O962" i="1" s="1"/>
  <c r="G963" i="1"/>
  <c r="O963" i="1" s="1"/>
  <c r="H1007" i="1"/>
  <c r="P1007" i="1" s="1"/>
  <c r="H1008" i="1"/>
  <c r="P1008" i="1" s="1"/>
  <c r="H1011" i="1"/>
  <c r="P1011" i="1" s="1"/>
  <c r="H1019" i="1"/>
  <c r="P1019" i="1" s="1"/>
  <c r="H1020" i="1"/>
  <c r="P1020" i="1" s="1"/>
  <c r="H1031" i="1"/>
  <c r="P1031" i="1" s="1"/>
  <c r="H1032" i="1"/>
  <c r="P1032" i="1" s="1"/>
  <c r="G1033" i="1"/>
  <c r="O1033" i="1" s="1"/>
  <c r="H1048" i="1"/>
  <c r="P1048" i="1" s="1"/>
  <c r="H1050" i="1"/>
  <c r="P1050" i="1" s="1"/>
  <c r="H1052" i="1"/>
  <c r="P1052" i="1" s="1"/>
  <c r="H1053" i="1"/>
  <c r="P1053" i="1" s="1"/>
  <c r="H1054" i="1"/>
  <c r="P1054" i="1" s="1"/>
  <c r="H1064" i="1"/>
  <c r="P1064" i="1" s="1"/>
  <c r="H1073" i="1"/>
  <c r="P1073" i="1" s="1"/>
  <c r="AA1136" i="1"/>
  <c r="AB1136" i="1" s="1"/>
  <c r="AA1135" i="1"/>
  <c r="AB1135" i="1" s="1"/>
  <c r="AA1103" i="1"/>
  <c r="AB1103" i="1" s="1"/>
  <c r="AA1125" i="1"/>
  <c r="AB1125" i="1" s="1"/>
  <c r="AA1114" i="1"/>
  <c r="AB1114" i="1" s="1"/>
  <c r="L805" i="1"/>
  <c r="N805" i="1" s="1"/>
  <c r="K805" i="1"/>
  <c r="M805" i="1" s="1"/>
  <c r="L813" i="1"/>
  <c r="N813" i="1" s="1"/>
  <c r="K813" i="1"/>
  <c r="M813" i="1" s="1"/>
  <c r="K821" i="1"/>
  <c r="M821" i="1" s="1"/>
  <c r="L821" i="1"/>
  <c r="N821" i="1" s="1"/>
  <c r="G797" i="1"/>
  <c r="O797" i="1" s="1"/>
  <c r="L801" i="1"/>
  <c r="N801" i="1" s="1"/>
  <c r="K801" i="1"/>
  <c r="M801" i="1" s="1"/>
  <c r="G805" i="1"/>
  <c r="O805" i="1" s="1"/>
  <c r="L809" i="1"/>
  <c r="N809" i="1" s="1"/>
  <c r="K809" i="1"/>
  <c r="M809" i="1" s="1"/>
  <c r="G813" i="1"/>
  <c r="O813" i="1" s="1"/>
  <c r="L817" i="1"/>
  <c r="N817" i="1" s="1"/>
  <c r="K817" i="1"/>
  <c r="M817" i="1" s="1"/>
  <c r="G821" i="1"/>
  <c r="O821" i="1" s="1"/>
  <c r="K825" i="1"/>
  <c r="M825" i="1" s="1"/>
  <c r="L825" i="1"/>
  <c r="N825" i="1" s="1"/>
  <c r="G843" i="1"/>
  <c r="O843" i="1" s="1"/>
  <c r="H797" i="1"/>
  <c r="P797" i="1" s="1"/>
  <c r="L797" i="1"/>
  <c r="N797" i="1" s="1"/>
  <c r="K797" i="1"/>
  <c r="M797" i="1" s="1"/>
  <c r="K829" i="1"/>
  <c r="M829" i="1" s="1"/>
  <c r="L829" i="1"/>
  <c r="N829" i="1" s="1"/>
  <c r="H801" i="1"/>
  <c r="P801" i="1" s="1"/>
  <c r="AA801" i="1" s="1"/>
  <c r="AB801" i="1" s="1"/>
  <c r="H805" i="1"/>
  <c r="P805" i="1" s="1"/>
  <c r="H809" i="1"/>
  <c r="P809" i="1" s="1"/>
  <c r="AA809" i="1" s="1"/>
  <c r="AB809" i="1" s="1"/>
  <c r="H813" i="1"/>
  <c r="P813" i="1" s="1"/>
  <c r="AA814" i="1"/>
  <c r="AB814" i="1" s="1"/>
  <c r="H817" i="1"/>
  <c r="P817" i="1" s="1"/>
  <c r="AA817" i="1" s="1"/>
  <c r="AB817" i="1" s="1"/>
  <c r="H821" i="1"/>
  <c r="P821" i="1" s="1"/>
  <c r="H825" i="1"/>
  <c r="P825" i="1" s="1"/>
  <c r="H829" i="1"/>
  <c r="P829" i="1" s="1"/>
  <c r="G830" i="1"/>
  <c r="O830" i="1" s="1"/>
  <c r="H833" i="1"/>
  <c r="P833" i="1" s="1"/>
  <c r="H834" i="1"/>
  <c r="P834" i="1" s="1"/>
  <c r="G836" i="1"/>
  <c r="O836" i="1" s="1"/>
  <c r="H842" i="1"/>
  <c r="P842" i="1" s="1"/>
  <c r="G844" i="1"/>
  <c r="O844" i="1" s="1"/>
  <c r="H850" i="1"/>
  <c r="P850" i="1" s="1"/>
  <c r="G852" i="1"/>
  <c r="O852" i="1" s="1"/>
  <c r="AA852" i="1" s="1"/>
  <c r="AB852" i="1" s="1"/>
  <c r="H858" i="1"/>
  <c r="P858" i="1" s="1"/>
  <c r="G860" i="1"/>
  <c r="O860" i="1" s="1"/>
  <c r="AA860" i="1" s="1"/>
  <c r="AB860" i="1" s="1"/>
  <c r="H866" i="1"/>
  <c r="P866" i="1" s="1"/>
  <c r="G868" i="1"/>
  <c r="O868" i="1" s="1"/>
  <c r="H874" i="1"/>
  <c r="P874" i="1" s="1"/>
  <c r="G876" i="1"/>
  <c r="O876" i="1" s="1"/>
  <c r="AA876" i="1" s="1"/>
  <c r="AB876" i="1" s="1"/>
  <c r="H882" i="1"/>
  <c r="P882" i="1" s="1"/>
  <c r="G884" i="1"/>
  <c r="O884" i="1" s="1"/>
  <c r="AA884" i="1" s="1"/>
  <c r="AB884" i="1" s="1"/>
  <c r="H890" i="1"/>
  <c r="P890" i="1" s="1"/>
  <c r="G892" i="1"/>
  <c r="O892" i="1" s="1"/>
  <c r="H898" i="1"/>
  <c r="P898" i="1" s="1"/>
  <c r="H903" i="1"/>
  <c r="P903" i="1" s="1"/>
  <c r="H904" i="1"/>
  <c r="P904" i="1" s="1"/>
  <c r="H909" i="1"/>
  <c r="P909" i="1" s="1"/>
  <c r="H914" i="1"/>
  <c r="P914" i="1" s="1"/>
  <c r="H919" i="1"/>
  <c r="P919" i="1" s="1"/>
  <c r="H920" i="1"/>
  <c r="P920" i="1" s="1"/>
  <c r="H925" i="1"/>
  <c r="P925" i="1" s="1"/>
  <c r="H930" i="1"/>
  <c r="P930" i="1" s="1"/>
  <c r="H935" i="1"/>
  <c r="P935" i="1" s="1"/>
  <c r="H936" i="1"/>
  <c r="P936" i="1" s="1"/>
  <c r="H941" i="1"/>
  <c r="P941" i="1" s="1"/>
  <c r="H946" i="1"/>
  <c r="P946" i="1" s="1"/>
  <c r="H951" i="1"/>
  <c r="P951" i="1" s="1"/>
  <c r="H952" i="1"/>
  <c r="P952" i="1" s="1"/>
  <c r="H957" i="1"/>
  <c r="P957" i="1" s="1"/>
  <c r="H958" i="1"/>
  <c r="P958" i="1" s="1"/>
  <c r="L963" i="1"/>
  <c r="N963" i="1" s="1"/>
  <c r="H1013" i="1"/>
  <c r="P1013" i="1" s="1"/>
  <c r="AA1019" i="1"/>
  <c r="AB1019" i="1" s="1"/>
  <c r="H1023" i="1"/>
  <c r="P1023" i="1" s="1"/>
  <c r="AA902" i="1"/>
  <c r="AB902" i="1" s="1"/>
  <c r="AA907" i="1"/>
  <c r="AB907" i="1" s="1"/>
  <c r="AA923" i="1"/>
  <c r="AB923" i="1" s="1"/>
  <c r="G1044" i="1"/>
  <c r="O1044" i="1" s="1"/>
  <c r="G1071" i="1"/>
  <c r="O1071" i="1" s="1"/>
  <c r="AA1195" i="1"/>
  <c r="AB1195" i="1" s="1"/>
  <c r="AA1191" i="1"/>
  <c r="AB1191" i="1" s="1"/>
  <c r="AA1187" i="1"/>
  <c r="AB1187" i="1" s="1"/>
  <c r="AA1183" i="1"/>
  <c r="AB1183" i="1" s="1"/>
  <c r="AA1179" i="1"/>
  <c r="AB1179" i="1" s="1"/>
  <c r="AA1118" i="1"/>
  <c r="AB1118" i="1" s="1"/>
  <c r="H838" i="1"/>
  <c r="P838" i="1" s="1"/>
  <c r="H846" i="1"/>
  <c r="P846" i="1" s="1"/>
  <c r="AA846" i="1" s="1"/>
  <c r="AB846" i="1" s="1"/>
  <c r="H854" i="1"/>
  <c r="P854" i="1" s="1"/>
  <c r="AA854" i="1" s="1"/>
  <c r="AB854" i="1" s="1"/>
  <c r="AA856" i="1"/>
  <c r="AB856" i="1" s="1"/>
  <c r="H862" i="1"/>
  <c r="P862" i="1" s="1"/>
  <c r="H870" i="1"/>
  <c r="P870" i="1" s="1"/>
  <c r="AA872" i="1"/>
  <c r="AB872" i="1" s="1"/>
  <c r="H878" i="1"/>
  <c r="P878" i="1" s="1"/>
  <c r="AA878" i="1" s="1"/>
  <c r="AB878" i="1" s="1"/>
  <c r="H886" i="1"/>
  <c r="P886" i="1" s="1"/>
  <c r="AA886" i="1" s="1"/>
  <c r="AB886" i="1" s="1"/>
  <c r="AA888" i="1"/>
  <c r="AB888" i="1" s="1"/>
  <c r="H894" i="1"/>
  <c r="P894" i="1" s="1"/>
  <c r="H900" i="1"/>
  <c r="P900" i="1" s="1"/>
  <c r="H901" i="1"/>
  <c r="P901" i="1" s="1"/>
  <c r="H906" i="1"/>
  <c r="P906" i="1" s="1"/>
  <c r="H910" i="1"/>
  <c r="P910" i="1" s="1"/>
  <c r="H911" i="1"/>
  <c r="P911" i="1" s="1"/>
  <c r="H912" i="1"/>
  <c r="P912" i="1" s="1"/>
  <c r="H915" i="1"/>
  <c r="P915" i="1" s="1"/>
  <c r="H917" i="1"/>
  <c r="P917" i="1" s="1"/>
  <c r="H922" i="1"/>
  <c r="P922" i="1" s="1"/>
  <c r="H926" i="1"/>
  <c r="P926" i="1" s="1"/>
  <c r="H927" i="1"/>
  <c r="P927" i="1" s="1"/>
  <c r="H928" i="1"/>
  <c r="P928" i="1" s="1"/>
  <c r="AA928" i="1" s="1"/>
  <c r="AB928" i="1" s="1"/>
  <c r="H931" i="1"/>
  <c r="P931" i="1" s="1"/>
  <c r="H933" i="1"/>
  <c r="P933" i="1" s="1"/>
  <c r="H938" i="1"/>
  <c r="P938" i="1" s="1"/>
  <c r="H942" i="1"/>
  <c r="P942" i="1" s="1"/>
  <c r="H943" i="1"/>
  <c r="P943" i="1" s="1"/>
  <c r="H944" i="1"/>
  <c r="P944" i="1" s="1"/>
  <c r="H947" i="1"/>
  <c r="P947" i="1" s="1"/>
  <c r="K1007" i="1"/>
  <c r="M1007" i="1" s="1"/>
  <c r="G1012" i="1"/>
  <c r="O1012" i="1" s="1"/>
  <c r="G1016" i="1"/>
  <c r="O1016" i="1" s="1"/>
  <c r="H1036" i="1"/>
  <c r="P1036" i="1" s="1"/>
  <c r="AA1036" i="1" s="1"/>
  <c r="AB1036" i="1" s="1"/>
  <c r="G1038" i="1"/>
  <c r="O1038" i="1" s="1"/>
  <c r="H1044" i="1"/>
  <c r="P1044" i="1" s="1"/>
  <c r="G1046" i="1"/>
  <c r="O1046" i="1" s="1"/>
  <c r="H1066" i="1"/>
  <c r="P1066" i="1" s="1"/>
  <c r="L1069" i="1"/>
  <c r="N1069" i="1" s="1"/>
  <c r="AA1144" i="1"/>
  <c r="AB1144" i="1" s="1"/>
  <c r="AA1129" i="1"/>
  <c r="AB1129" i="1" s="1"/>
  <c r="G829" i="1"/>
  <c r="O829" i="1" s="1"/>
  <c r="G834" i="1"/>
  <c r="O834" i="1" s="1"/>
  <c r="AA834" i="1" s="1"/>
  <c r="AB834" i="1" s="1"/>
  <c r="G842" i="1"/>
  <c r="O842" i="1" s="1"/>
  <c r="G850" i="1"/>
  <c r="O850" i="1" s="1"/>
  <c r="AA850" i="1" s="1"/>
  <c r="AB850" i="1" s="1"/>
  <c r="G858" i="1"/>
  <c r="O858" i="1" s="1"/>
  <c r="G866" i="1"/>
  <c r="O866" i="1" s="1"/>
  <c r="AA866" i="1" s="1"/>
  <c r="AB866" i="1" s="1"/>
  <c r="G874" i="1"/>
  <c r="O874" i="1" s="1"/>
  <c r="AA874" i="1" s="1"/>
  <c r="AB874" i="1" s="1"/>
  <c r="G882" i="1"/>
  <c r="O882" i="1" s="1"/>
  <c r="AA882" i="1" s="1"/>
  <c r="AB882" i="1" s="1"/>
  <c r="G890" i="1"/>
  <c r="O890" i="1" s="1"/>
  <c r="G900" i="1"/>
  <c r="O900" i="1" s="1"/>
  <c r="AA900" i="1" s="1"/>
  <c r="AB900" i="1" s="1"/>
  <c r="L900" i="1"/>
  <c r="N900" i="1" s="1"/>
  <c r="G904" i="1"/>
  <c r="O904" i="1" s="1"/>
  <c r="G909" i="1"/>
  <c r="O909" i="1" s="1"/>
  <c r="G910" i="1"/>
  <c r="O910" i="1" s="1"/>
  <c r="AA910" i="1" s="1"/>
  <c r="AB910" i="1" s="1"/>
  <c r="G915" i="1"/>
  <c r="O915" i="1" s="1"/>
  <c r="G920" i="1"/>
  <c r="O920" i="1" s="1"/>
  <c r="G925" i="1"/>
  <c r="O925" i="1" s="1"/>
  <c r="G926" i="1"/>
  <c r="O926" i="1" s="1"/>
  <c r="AA926" i="1" s="1"/>
  <c r="AB926" i="1" s="1"/>
  <c r="G931" i="1"/>
  <c r="O931" i="1" s="1"/>
  <c r="AA931" i="1" s="1"/>
  <c r="AB931" i="1" s="1"/>
  <c r="G936" i="1"/>
  <c r="O936" i="1" s="1"/>
  <c r="G941" i="1"/>
  <c r="O941" i="1" s="1"/>
  <c r="G942" i="1"/>
  <c r="O942" i="1" s="1"/>
  <c r="AA942" i="1" s="1"/>
  <c r="AB942" i="1" s="1"/>
  <c r="G947" i="1"/>
  <c r="O947" i="1" s="1"/>
  <c r="G952" i="1"/>
  <c r="O952" i="1" s="1"/>
  <c r="G958" i="1"/>
  <c r="O958" i="1" s="1"/>
  <c r="G959" i="1"/>
  <c r="O959" i="1" s="1"/>
  <c r="AA959" i="1" s="1"/>
  <c r="AB959" i="1" s="1"/>
  <c r="G1005" i="1"/>
  <c r="O1005" i="1" s="1"/>
  <c r="K1005" i="1"/>
  <c r="M1005" i="1" s="1"/>
  <c r="G1007" i="1"/>
  <c r="O1007" i="1" s="1"/>
  <c r="H1012" i="1"/>
  <c r="P1012" i="1" s="1"/>
  <c r="AA1012" i="1" s="1"/>
  <c r="AB1012" i="1" s="1"/>
  <c r="H1016" i="1"/>
  <c r="P1016" i="1" s="1"/>
  <c r="K1019" i="1"/>
  <c r="M1019" i="1" s="1"/>
  <c r="H1021" i="1"/>
  <c r="P1021" i="1" s="1"/>
  <c r="K1023" i="1"/>
  <c r="M1023" i="1" s="1"/>
  <c r="K1027" i="1"/>
  <c r="M1027" i="1" s="1"/>
  <c r="K1031" i="1"/>
  <c r="M1031" i="1" s="1"/>
  <c r="G1034" i="1"/>
  <c r="O1034" i="1" s="1"/>
  <c r="AA1034" i="1" s="1"/>
  <c r="AB1034" i="1" s="1"/>
  <c r="H1038" i="1"/>
  <c r="P1038" i="1" s="1"/>
  <c r="AA1040" i="1"/>
  <c r="AB1040" i="1" s="1"/>
  <c r="H1046" i="1"/>
  <c r="P1046" i="1" s="1"/>
  <c r="H1056" i="1"/>
  <c r="P1056" i="1" s="1"/>
  <c r="H1057" i="1"/>
  <c r="P1057" i="1" s="1"/>
  <c r="H1058" i="1"/>
  <c r="P1058" i="1" s="1"/>
  <c r="AA1074" i="1"/>
  <c r="AB1074" i="1" s="1"/>
  <c r="AA1089" i="1"/>
  <c r="AB1089" i="1" s="1"/>
  <c r="AA1078" i="1"/>
  <c r="AB1078" i="1" s="1"/>
  <c r="AA870" i="1"/>
  <c r="AB870" i="1" s="1"/>
  <c r="AA890" i="1"/>
  <c r="AB890" i="1" s="1"/>
  <c r="AE831" i="1"/>
  <c r="AF831" i="1" s="1"/>
  <c r="AC831" i="1"/>
  <c r="AD831" i="1" s="1"/>
  <c r="AE836" i="1"/>
  <c r="AF836" i="1" s="1"/>
  <c r="AC836" i="1"/>
  <c r="AD836" i="1" s="1"/>
  <c r="AE842" i="1"/>
  <c r="AF842" i="1" s="1"/>
  <c r="AC842" i="1"/>
  <c r="AD842" i="1" s="1"/>
  <c r="AE844" i="1"/>
  <c r="AF844" i="1" s="1"/>
  <c r="AC844" i="1"/>
  <c r="AD844" i="1" s="1"/>
  <c r="AE850" i="1"/>
  <c r="AF850" i="1" s="1"/>
  <c r="AC850" i="1"/>
  <c r="AD850" i="1" s="1"/>
  <c r="AE852" i="1"/>
  <c r="AF852" i="1" s="1"/>
  <c r="AC852" i="1"/>
  <c r="AD852" i="1" s="1"/>
  <c r="AE856" i="1"/>
  <c r="AF856" i="1" s="1"/>
  <c r="AC856" i="1"/>
  <c r="AD856" i="1" s="1"/>
  <c r="AE860" i="1"/>
  <c r="AF860" i="1" s="1"/>
  <c r="AC860" i="1"/>
  <c r="AD860" i="1" s="1"/>
  <c r="AE864" i="1"/>
  <c r="AF864" i="1" s="1"/>
  <c r="AC864" i="1"/>
  <c r="AD864" i="1" s="1"/>
  <c r="AE868" i="1"/>
  <c r="AF868" i="1" s="1"/>
  <c r="AC868" i="1"/>
  <c r="AD868" i="1" s="1"/>
  <c r="AE870" i="1"/>
  <c r="AF870" i="1" s="1"/>
  <c r="AC870" i="1"/>
  <c r="AD870" i="1" s="1"/>
  <c r="AE880" i="1"/>
  <c r="AF880" i="1" s="1"/>
  <c r="AC880" i="1"/>
  <c r="AD880" i="1" s="1"/>
  <c r="AE882" i="1"/>
  <c r="AF882" i="1" s="1"/>
  <c r="AC882" i="1"/>
  <c r="AD882" i="1" s="1"/>
  <c r="AE888" i="1"/>
  <c r="AF888" i="1" s="1"/>
  <c r="AC888" i="1"/>
  <c r="AD888" i="1" s="1"/>
  <c r="AE912" i="1"/>
  <c r="AF912" i="1" s="1"/>
  <c r="AC912" i="1"/>
  <c r="AD912" i="1" s="1"/>
  <c r="AE915" i="1"/>
  <c r="AF915" i="1" s="1"/>
  <c r="AC915" i="1"/>
  <c r="AD915" i="1" s="1"/>
  <c r="AE920" i="1"/>
  <c r="AF920" i="1" s="1"/>
  <c r="AC920" i="1"/>
  <c r="AD920" i="1" s="1"/>
  <c r="AE923" i="1"/>
  <c r="AF923" i="1" s="1"/>
  <c r="AC923" i="1"/>
  <c r="AD923" i="1" s="1"/>
  <c r="AE944" i="1"/>
  <c r="AF944" i="1" s="1"/>
  <c r="AC944" i="1"/>
  <c r="AD944" i="1" s="1"/>
  <c r="AE794" i="1"/>
  <c r="AF794" i="1" s="1"/>
  <c r="AC794" i="1"/>
  <c r="AD794" i="1" s="1"/>
  <c r="AE798" i="1"/>
  <c r="AF798" i="1" s="1"/>
  <c r="AC798" i="1"/>
  <c r="AD798" i="1" s="1"/>
  <c r="AE802" i="1"/>
  <c r="AF802" i="1" s="1"/>
  <c r="AC802" i="1"/>
  <c r="AD802" i="1" s="1"/>
  <c r="AE806" i="1"/>
  <c r="AF806" i="1" s="1"/>
  <c r="AC806" i="1"/>
  <c r="AD806" i="1" s="1"/>
  <c r="G807" i="1"/>
  <c r="O807" i="1" s="1"/>
  <c r="K808" i="1"/>
  <c r="M808" i="1" s="1"/>
  <c r="G811" i="1"/>
  <c r="O811" i="1" s="1"/>
  <c r="K812" i="1"/>
  <c r="M812" i="1" s="1"/>
  <c r="AE814" i="1"/>
  <c r="AF814" i="1" s="1"/>
  <c r="AC814" i="1"/>
  <c r="AD814" i="1" s="1"/>
  <c r="K816" i="1"/>
  <c r="M816" i="1" s="1"/>
  <c r="AE818" i="1"/>
  <c r="AF818" i="1" s="1"/>
  <c r="AC818" i="1"/>
  <c r="AD818" i="1" s="1"/>
  <c r="G819" i="1"/>
  <c r="O819" i="1" s="1"/>
  <c r="L820" i="1"/>
  <c r="N820" i="1" s="1"/>
  <c r="H823" i="1"/>
  <c r="P823" i="1" s="1"/>
  <c r="L824" i="1"/>
  <c r="N824" i="1" s="1"/>
  <c r="H827" i="1"/>
  <c r="P827" i="1" s="1"/>
  <c r="AA827" i="1" s="1"/>
  <c r="AB827" i="1" s="1"/>
  <c r="L828" i="1"/>
  <c r="N828" i="1" s="1"/>
  <c r="H831" i="1"/>
  <c r="P831" i="1" s="1"/>
  <c r="G832" i="1"/>
  <c r="O832" i="1" s="1"/>
  <c r="AE832" i="1"/>
  <c r="AF832" i="1" s="1"/>
  <c r="AC832" i="1"/>
  <c r="AD832" i="1" s="1"/>
  <c r="H835" i="1"/>
  <c r="P835" i="1" s="1"/>
  <c r="AA835" i="1" s="1"/>
  <c r="AB835" i="1" s="1"/>
  <c r="H837" i="1"/>
  <c r="P837" i="1" s="1"/>
  <c r="H839" i="1"/>
  <c r="P839" i="1" s="1"/>
  <c r="AA839" i="1" s="1"/>
  <c r="AB839" i="1" s="1"/>
  <c r="H841" i="1"/>
  <c r="P841" i="1" s="1"/>
  <c r="AA841" i="1" s="1"/>
  <c r="AB841" i="1" s="1"/>
  <c r="H843" i="1"/>
  <c r="P843" i="1" s="1"/>
  <c r="H845" i="1"/>
  <c r="P845" i="1" s="1"/>
  <c r="H847" i="1"/>
  <c r="P847" i="1" s="1"/>
  <c r="AA847" i="1" s="1"/>
  <c r="AB847" i="1" s="1"/>
  <c r="H849" i="1"/>
  <c r="P849" i="1" s="1"/>
  <c r="H851" i="1"/>
  <c r="P851" i="1" s="1"/>
  <c r="H853" i="1"/>
  <c r="P853" i="1" s="1"/>
  <c r="H855" i="1"/>
  <c r="P855" i="1" s="1"/>
  <c r="AA855" i="1" s="1"/>
  <c r="AB855" i="1" s="1"/>
  <c r="H857" i="1"/>
  <c r="P857" i="1" s="1"/>
  <c r="AA857" i="1" s="1"/>
  <c r="AB857" i="1" s="1"/>
  <c r="H859" i="1"/>
  <c r="P859" i="1" s="1"/>
  <c r="AA859" i="1" s="1"/>
  <c r="AB859" i="1" s="1"/>
  <c r="H861" i="1"/>
  <c r="P861" i="1" s="1"/>
  <c r="H863" i="1"/>
  <c r="P863" i="1" s="1"/>
  <c r="AA863" i="1" s="1"/>
  <c r="AB863" i="1" s="1"/>
  <c r="H865" i="1"/>
  <c r="P865" i="1" s="1"/>
  <c r="H867" i="1"/>
  <c r="P867" i="1" s="1"/>
  <c r="AA867" i="1" s="1"/>
  <c r="AB867" i="1" s="1"/>
  <c r="H869" i="1"/>
  <c r="P869" i="1" s="1"/>
  <c r="H871" i="1"/>
  <c r="P871" i="1" s="1"/>
  <c r="AA871" i="1" s="1"/>
  <c r="AB871" i="1" s="1"/>
  <c r="H873" i="1"/>
  <c r="P873" i="1" s="1"/>
  <c r="H875" i="1"/>
  <c r="P875" i="1" s="1"/>
  <c r="AA875" i="1" s="1"/>
  <c r="AB875" i="1" s="1"/>
  <c r="H877" i="1"/>
  <c r="P877" i="1" s="1"/>
  <c r="H879" i="1"/>
  <c r="P879" i="1" s="1"/>
  <c r="AA879" i="1" s="1"/>
  <c r="AB879" i="1" s="1"/>
  <c r="H881" i="1"/>
  <c r="P881" i="1" s="1"/>
  <c r="H883" i="1"/>
  <c r="P883" i="1" s="1"/>
  <c r="H885" i="1"/>
  <c r="P885" i="1" s="1"/>
  <c r="H887" i="1"/>
  <c r="P887" i="1" s="1"/>
  <c r="AA887" i="1" s="1"/>
  <c r="AB887" i="1" s="1"/>
  <c r="H889" i="1"/>
  <c r="P889" i="1" s="1"/>
  <c r="AA889" i="1" s="1"/>
  <c r="AB889" i="1" s="1"/>
  <c r="H891" i="1"/>
  <c r="P891" i="1" s="1"/>
  <c r="AE892" i="1"/>
  <c r="AF892" i="1" s="1"/>
  <c r="AC892" i="1"/>
  <c r="AD892" i="1" s="1"/>
  <c r="AE893" i="1"/>
  <c r="AF893" i="1" s="1"/>
  <c r="AC893" i="1"/>
  <c r="AD893" i="1" s="1"/>
  <c r="AE896" i="1"/>
  <c r="AF896" i="1" s="1"/>
  <c r="AC896" i="1"/>
  <c r="AD896" i="1" s="1"/>
  <c r="AC897" i="1"/>
  <c r="AD897" i="1" s="1"/>
  <c r="AE897" i="1"/>
  <c r="AF897" i="1" s="1"/>
  <c r="AE900" i="1"/>
  <c r="AF900" i="1" s="1"/>
  <c r="AC900" i="1"/>
  <c r="AD900" i="1" s="1"/>
  <c r="G901" i="1"/>
  <c r="O901" i="1" s="1"/>
  <c r="AE902" i="1"/>
  <c r="AF902" i="1" s="1"/>
  <c r="AC902" i="1"/>
  <c r="AD902" i="1" s="1"/>
  <c r="G905" i="1"/>
  <c r="O905" i="1" s="1"/>
  <c r="AA905" i="1" s="1"/>
  <c r="AB905" i="1" s="1"/>
  <c r="AE905" i="1"/>
  <c r="AF905" i="1" s="1"/>
  <c r="AC905" i="1"/>
  <c r="AD905" i="1" s="1"/>
  <c r="G908" i="1"/>
  <c r="O908" i="1" s="1"/>
  <c r="AE910" i="1"/>
  <c r="AF910" i="1" s="1"/>
  <c r="AC910" i="1"/>
  <c r="AD910" i="1" s="1"/>
  <c r="G913" i="1"/>
  <c r="O913" i="1" s="1"/>
  <c r="AE913" i="1"/>
  <c r="AF913" i="1" s="1"/>
  <c r="AC913" i="1"/>
  <c r="AD913" i="1" s="1"/>
  <c r="G916" i="1"/>
  <c r="O916" i="1" s="1"/>
  <c r="AE918" i="1"/>
  <c r="AF918" i="1" s="1"/>
  <c r="AC918" i="1"/>
  <c r="AD918" i="1" s="1"/>
  <c r="G921" i="1"/>
  <c r="O921" i="1" s="1"/>
  <c r="AA921" i="1" s="1"/>
  <c r="AB921" i="1" s="1"/>
  <c r="AC921" i="1"/>
  <c r="AD921" i="1" s="1"/>
  <c r="AE921" i="1"/>
  <c r="AF921" i="1" s="1"/>
  <c r="G924" i="1"/>
  <c r="O924" i="1" s="1"/>
  <c r="AA924" i="1" s="1"/>
  <c r="AB924" i="1" s="1"/>
  <c r="AE926" i="1"/>
  <c r="AF926" i="1" s="1"/>
  <c r="AC926" i="1"/>
  <c r="AD926" i="1" s="1"/>
  <c r="G929" i="1"/>
  <c r="O929" i="1" s="1"/>
  <c r="AC929" i="1"/>
  <c r="AD929" i="1" s="1"/>
  <c r="AE929" i="1"/>
  <c r="AF929" i="1" s="1"/>
  <c r="G932" i="1"/>
  <c r="O932" i="1" s="1"/>
  <c r="AA932" i="1" s="1"/>
  <c r="AB932" i="1" s="1"/>
  <c r="AE934" i="1"/>
  <c r="AF934" i="1" s="1"/>
  <c r="AC934" i="1"/>
  <c r="AD934" i="1" s="1"/>
  <c r="G937" i="1"/>
  <c r="O937" i="1" s="1"/>
  <c r="AA937" i="1" s="1"/>
  <c r="AB937" i="1" s="1"/>
  <c r="AE937" i="1"/>
  <c r="AF937" i="1" s="1"/>
  <c r="AC937" i="1"/>
  <c r="AD937" i="1" s="1"/>
  <c r="G940" i="1"/>
  <c r="O940" i="1" s="1"/>
  <c r="AE942" i="1"/>
  <c r="AF942" i="1" s="1"/>
  <c r="AC942" i="1"/>
  <c r="AD942" i="1" s="1"/>
  <c r="G945" i="1"/>
  <c r="O945" i="1" s="1"/>
  <c r="AA945" i="1" s="1"/>
  <c r="AB945" i="1" s="1"/>
  <c r="AE945" i="1"/>
  <c r="AF945" i="1" s="1"/>
  <c r="AC945" i="1"/>
  <c r="AD945" i="1" s="1"/>
  <c r="G948" i="1"/>
  <c r="O948" i="1" s="1"/>
  <c r="AA948" i="1" s="1"/>
  <c r="AB948" i="1" s="1"/>
  <c r="AE950" i="1"/>
  <c r="AF950" i="1" s="1"/>
  <c r="AC950" i="1"/>
  <c r="AD950" i="1" s="1"/>
  <c r="G953" i="1"/>
  <c r="O953" i="1" s="1"/>
  <c r="AA953" i="1" s="1"/>
  <c r="AB953" i="1" s="1"/>
  <c r="AC953" i="1"/>
  <c r="AD953" i="1" s="1"/>
  <c r="AE953" i="1"/>
  <c r="AF953" i="1" s="1"/>
  <c r="G956" i="1"/>
  <c r="O956" i="1" s="1"/>
  <c r="AA956" i="1" s="1"/>
  <c r="AB956" i="1" s="1"/>
  <c r="AE956" i="1"/>
  <c r="AF956" i="1" s="1"/>
  <c r="AC956" i="1"/>
  <c r="AD956" i="1" s="1"/>
  <c r="G960" i="1"/>
  <c r="O960" i="1" s="1"/>
  <c r="AE960" i="1"/>
  <c r="AF960" i="1" s="1"/>
  <c r="AC960" i="1"/>
  <c r="AD960" i="1" s="1"/>
  <c r="L961" i="1"/>
  <c r="N961" i="1" s="1"/>
  <c r="G964" i="1"/>
  <c r="O964" i="1" s="1"/>
  <c r="G966" i="1"/>
  <c r="O966" i="1" s="1"/>
  <c r="G968" i="1"/>
  <c r="O968" i="1" s="1"/>
  <c r="G970" i="1"/>
  <c r="O970" i="1" s="1"/>
  <c r="G972" i="1"/>
  <c r="O972" i="1" s="1"/>
  <c r="G974" i="1"/>
  <c r="O974" i="1" s="1"/>
  <c r="G976" i="1"/>
  <c r="O976" i="1" s="1"/>
  <c r="G978" i="1"/>
  <c r="O978" i="1" s="1"/>
  <c r="G980" i="1"/>
  <c r="O980" i="1" s="1"/>
  <c r="G982" i="1"/>
  <c r="O982" i="1" s="1"/>
  <c r="G984" i="1"/>
  <c r="O984" i="1" s="1"/>
  <c r="G986" i="1"/>
  <c r="O986" i="1" s="1"/>
  <c r="G988" i="1"/>
  <c r="O988" i="1" s="1"/>
  <c r="G990" i="1"/>
  <c r="O990" i="1" s="1"/>
  <c r="G992" i="1"/>
  <c r="O992" i="1" s="1"/>
  <c r="G994" i="1"/>
  <c r="O994" i="1" s="1"/>
  <c r="G996" i="1"/>
  <c r="O996" i="1" s="1"/>
  <c r="G998" i="1"/>
  <c r="O998" i="1" s="1"/>
  <c r="G1000" i="1"/>
  <c r="O1000" i="1" s="1"/>
  <c r="G1002" i="1"/>
  <c r="O1002" i="1" s="1"/>
  <c r="AE1004" i="1"/>
  <c r="AF1004" i="1" s="1"/>
  <c r="AC1004" i="1"/>
  <c r="AD1004" i="1" s="1"/>
  <c r="L1010" i="1"/>
  <c r="N1010" i="1" s="1"/>
  <c r="K1010" i="1"/>
  <c r="M1010" i="1" s="1"/>
  <c r="AE1014" i="1"/>
  <c r="AF1014" i="1" s="1"/>
  <c r="AC1014" i="1"/>
  <c r="AD1014" i="1" s="1"/>
  <c r="L1018" i="1"/>
  <c r="N1018" i="1" s="1"/>
  <c r="K1018" i="1"/>
  <c r="M1018" i="1" s="1"/>
  <c r="AE1022" i="1"/>
  <c r="AF1022" i="1" s="1"/>
  <c r="AC1022" i="1"/>
  <c r="AD1022" i="1" s="1"/>
  <c r="AE815" i="1"/>
  <c r="AF815" i="1" s="1"/>
  <c r="AC815" i="1"/>
  <c r="AD815" i="1" s="1"/>
  <c r="AE826" i="1"/>
  <c r="AF826" i="1" s="1"/>
  <c r="AC826" i="1"/>
  <c r="AD826" i="1" s="1"/>
  <c r="AE827" i="1"/>
  <c r="AF827" i="1" s="1"/>
  <c r="AC827" i="1"/>
  <c r="AD827" i="1" s="1"/>
  <c r="AE830" i="1"/>
  <c r="AF830" i="1" s="1"/>
  <c r="AC830" i="1"/>
  <c r="AD830" i="1" s="1"/>
  <c r="AE834" i="1"/>
  <c r="AF834" i="1" s="1"/>
  <c r="AC834" i="1"/>
  <c r="AD834" i="1" s="1"/>
  <c r="AE854" i="1"/>
  <c r="AF854" i="1" s="1"/>
  <c r="AC854" i="1"/>
  <c r="AD854" i="1" s="1"/>
  <c r="AE858" i="1"/>
  <c r="AF858" i="1" s="1"/>
  <c r="AC858" i="1"/>
  <c r="AD858" i="1" s="1"/>
  <c r="AA861" i="1"/>
  <c r="AB861" i="1" s="1"/>
  <c r="AE862" i="1"/>
  <c r="AF862" i="1" s="1"/>
  <c r="AC862" i="1"/>
  <c r="AD862" i="1" s="1"/>
  <c r="AA865" i="1"/>
  <c r="AB865" i="1" s="1"/>
  <c r="AE866" i="1"/>
  <c r="AF866" i="1" s="1"/>
  <c r="AC866" i="1"/>
  <c r="AD866" i="1" s="1"/>
  <c r="AE872" i="1"/>
  <c r="AF872" i="1" s="1"/>
  <c r="AC872" i="1"/>
  <c r="AD872" i="1" s="1"/>
  <c r="AA877" i="1"/>
  <c r="AB877" i="1" s="1"/>
  <c r="AE890" i="1"/>
  <c r="AF890" i="1" s="1"/>
  <c r="AC890" i="1"/>
  <c r="AD890" i="1" s="1"/>
  <c r="AE904" i="1"/>
  <c r="AF904" i="1" s="1"/>
  <c r="AC904" i="1"/>
  <c r="AD904" i="1" s="1"/>
  <c r="AE907" i="1"/>
  <c r="AF907" i="1" s="1"/>
  <c r="AC907" i="1"/>
  <c r="AD907" i="1" s="1"/>
  <c r="AE952" i="1"/>
  <c r="AF952" i="1" s="1"/>
  <c r="AC952" i="1"/>
  <c r="AD952" i="1" s="1"/>
  <c r="G795" i="1"/>
  <c r="O795" i="1" s="1"/>
  <c r="K796" i="1"/>
  <c r="M796" i="1" s="1"/>
  <c r="G799" i="1"/>
  <c r="O799" i="1" s="1"/>
  <c r="K800" i="1"/>
  <c r="M800" i="1" s="1"/>
  <c r="G803" i="1"/>
  <c r="O803" i="1" s="1"/>
  <c r="K804" i="1"/>
  <c r="M804" i="1" s="1"/>
  <c r="AE810" i="1"/>
  <c r="AF810" i="1" s="1"/>
  <c r="AC810" i="1"/>
  <c r="AD810" i="1" s="1"/>
  <c r="G815" i="1"/>
  <c r="O815" i="1" s="1"/>
  <c r="K795" i="1"/>
  <c r="M795" i="1" s="1"/>
  <c r="H796" i="1"/>
  <c r="P796" i="1" s="1"/>
  <c r="AA796" i="1" s="1"/>
  <c r="AB796" i="1" s="1"/>
  <c r="AE797" i="1"/>
  <c r="AF797" i="1" s="1"/>
  <c r="AC797" i="1"/>
  <c r="AD797" i="1" s="1"/>
  <c r="K799" i="1"/>
  <c r="M799" i="1" s="1"/>
  <c r="H800" i="1"/>
  <c r="P800" i="1" s="1"/>
  <c r="AA800" i="1" s="1"/>
  <c r="AB800" i="1" s="1"/>
  <c r="AC801" i="1"/>
  <c r="AD801" i="1" s="1"/>
  <c r="AE801" i="1"/>
  <c r="AF801" i="1" s="1"/>
  <c r="K803" i="1"/>
  <c r="M803" i="1" s="1"/>
  <c r="H804" i="1"/>
  <c r="P804" i="1" s="1"/>
  <c r="AA804" i="1" s="1"/>
  <c r="AB804" i="1" s="1"/>
  <c r="AE805" i="1"/>
  <c r="AF805" i="1" s="1"/>
  <c r="AC805" i="1"/>
  <c r="AD805" i="1" s="1"/>
  <c r="K807" i="1"/>
  <c r="M807" i="1" s="1"/>
  <c r="H808" i="1"/>
  <c r="P808" i="1" s="1"/>
  <c r="AE809" i="1"/>
  <c r="AF809" i="1" s="1"/>
  <c r="AC809" i="1"/>
  <c r="AD809" i="1" s="1"/>
  <c r="K811" i="1"/>
  <c r="M811" i="1" s="1"/>
  <c r="H812" i="1"/>
  <c r="P812" i="1" s="1"/>
  <c r="AE813" i="1"/>
  <c r="AF813" i="1" s="1"/>
  <c r="AC813" i="1"/>
  <c r="AD813" i="1" s="1"/>
  <c r="K815" i="1"/>
  <c r="M815" i="1" s="1"/>
  <c r="H816" i="1"/>
  <c r="P816" i="1" s="1"/>
  <c r="AA816" i="1" s="1"/>
  <c r="AB816" i="1" s="1"/>
  <c r="AE817" i="1"/>
  <c r="AF817" i="1" s="1"/>
  <c r="AC817" i="1"/>
  <c r="AD817" i="1" s="1"/>
  <c r="L819" i="1"/>
  <c r="N819" i="1" s="1"/>
  <c r="AE820" i="1"/>
  <c r="AF820" i="1" s="1"/>
  <c r="AC820" i="1"/>
  <c r="AD820" i="1" s="1"/>
  <c r="AE821" i="1"/>
  <c r="AF821" i="1" s="1"/>
  <c r="AC821" i="1"/>
  <c r="AD821" i="1" s="1"/>
  <c r="L823" i="1"/>
  <c r="N823" i="1" s="1"/>
  <c r="AE824" i="1"/>
  <c r="AF824" i="1" s="1"/>
  <c r="AC824" i="1"/>
  <c r="AD824" i="1" s="1"/>
  <c r="AC825" i="1"/>
  <c r="AD825" i="1" s="1"/>
  <c r="AE825" i="1"/>
  <c r="AF825" i="1" s="1"/>
  <c r="L827" i="1"/>
  <c r="N827" i="1" s="1"/>
  <c r="AE828" i="1"/>
  <c r="AF828" i="1" s="1"/>
  <c r="AC828" i="1"/>
  <c r="AD828" i="1" s="1"/>
  <c r="AE829" i="1"/>
  <c r="AF829" i="1" s="1"/>
  <c r="AC829" i="1"/>
  <c r="AD829" i="1" s="1"/>
  <c r="L831" i="1"/>
  <c r="N831" i="1" s="1"/>
  <c r="G833" i="1"/>
  <c r="O833" i="1" s="1"/>
  <c r="AC833" i="1"/>
  <c r="AD833" i="1" s="1"/>
  <c r="AE833" i="1"/>
  <c r="AF833" i="1" s="1"/>
  <c r="AE835" i="1"/>
  <c r="AF835" i="1" s="1"/>
  <c r="AC835" i="1"/>
  <c r="AD835" i="1" s="1"/>
  <c r="AE837" i="1"/>
  <c r="AF837" i="1" s="1"/>
  <c r="AC837" i="1"/>
  <c r="AD837" i="1" s="1"/>
  <c r="AE839" i="1"/>
  <c r="AF839" i="1" s="1"/>
  <c r="AC839" i="1"/>
  <c r="AD839" i="1" s="1"/>
  <c r="AE841" i="1"/>
  <c r="AF841" i="1" s="1"/>
  <c r="AC841" i="1"/>
  <c r="AD841" i="1" s="1"/>
  <c r="AE843" i="1"/>
  <c r="AF843" i="1" s="1"/>
  <c r="AC843" i="1"/>
  <c r="AD843" i="1" s="1"/>
  <c r="AE845" i="1"/>
  <c r="AF845" i="1" s="1"/>
  <c r="AC845" i="1"/>
  <c r="AD845" i="1" s="1"/>
  <c r="AE847" i="1"/>
  <c r="AF847" i="1" s="1"/>
  <c r="AC847" i="1"/>
  <c r="AD847" i="1" s="1"/>
  <c r="AE849" i="1"/>
  <c r="AF849" i="1" s="1"/>
  <c r="AC849" i="1"/>
  <c r="AD849" i="1" s="1"/>
  <c r="AE851" i="1"/>
  <c r="AF851" i="1" s="1"/>
  <c r="AC851" i="1"/>
  <c r="AD851" i="1" s="1"/>
  <c r="AE853" i="1"/>
  <c r="AF853" i="1" s="1"/>
  <c r="AC853" i="1"/>
  <c r="AD853" i="1" s="1"/>
  <c r="AE855" i="1"/>
  <c r="AF855" i="1" s="1"/>
  <c r="AC855" i="1"/>
  <c r="AD855" i="1" s="1"/>
  <c r="AC857" i="1"/>
  <c r="AD857" i="1" s="1"/>
  <c r="AE857" i="1"/>
  <c r="AF857" i="1" s="1"/>
  <c r="AE859" i="1"/>
  <c r="AF859" i="1" s="1"/>
  <c r="AC859" i="1"/>
  <c r="AD859" i="1" s="1"/>
  <c r="AE861" i="1"/>
  <c r="AF861" i="1" s="1"/>
  <c r="AC861" i="1"/>
  <c r="AD861" i="1" s="1"/>
  <c r="AE863" i="1"/>
  <c r="AF863" i="1" s="1"/>
  <c r="AC863" i="1"/>
  <c r="AD863" i="1" s="1"/>
  <c r="AC865" i="1"/>
  <c r="AD865" i="1" s="1"/>
  <c r="AE865" i="1"/>
  <c r="AF865" i="1" s="1"/>
  <c r="AE867" i="1"/>
  <c r="AF867" i="1" s="1"/>
  <c r="AC867" i="1"/>
  <c r="AD867" i="1" s="1"/>
  <c r="AE869" i="1"/>
  <c r="AF869" i="1" s="1"/>
  <c r="AC869" i="1"/>
  <c r="AD869" i="1" s="1"/>
  <c r="AE871" i="1"/>
  <c r="AF871" i="1" s="1"/>
  <c r="AC871" i="1"/>
  <c r="AD871" i="1" s="1"/>
  <c r="AE873" i="1"/>
  <c r="AF873" i="1" s="1"/>
  <c r="AC873" i="1"/>
  <c r="AD873" i="1" s="1"/>
  <c r="AE875" i="1"/>
  <c r="AF875" i="1" s="1"/>
  <c r="AC875" i="1"/>
  <c r="AD875" i="1" s="1"/>
  <c r="AE877" i="1"/>
  <c r="AF877" i="1" s="1"/>
  <c r="AC877" i="1"/>
  <c r="AD877" i="1" s="1"/>
  <c r="AE879" i="1"/>
  <c r="AF879" i="1" s="1"/>
  <c r="AC879" i="1"/>
  <c r="AD879" i="1" s="1"/>
  <c r="AE881" i="1"/>
  <c r="AF881" i="1" s="1"/>
  <c r="AC881" i="1"/>
  <c r="AD881" i="1" s="1"/>
  <c r="AE883" i="1"/>
  <c r="AF883" i="1" s="1"/>
  <c r="AC883" i="1"/>
  <c r="AD883" i="1" s="1"/>
  <c r="AE885" i="1"/>
  <c r="AF885" i="1" s="1"/>
  <c r="AC885" i="1"/>
  <c r="AD885" i="1" s="1"/>
  <c r="AE887" i="1"/>
  <c r="AF887" i="1" s="1"/>
  <c r="AC887" i="1"/>
  <c r="AD887" i="1" s="1"/>
  <c r="AC889" i="1"/>
  <c r="AD889" i="1" s="1"/>
  <c r="AE889" i="1"/>
  <c r="AF889" i="1" s="1"/>
  <c r="AE891" i="1"/>
  <c r="AF891" i="1" s="1"/>
  <c r="AC891" i="1"/>
  <c r="AD891" i="1" s="1"/>
  <c r="G894" i="1"/>
  <c r="O894" i="1" s="1"/>
  <c r="L894" i="1"/>
  <c r="N894" i="1" s="1"/>
  <c r="G898" i="1"/>
  <c r="O898" i="1" s="1"/>
  <c r="AA898" i="1" s="1"/>
  <c r="AB898" i="1" s="1"/>
  <c r="L898" i="1"/>
  <c r="N898" i="1" s="1"/>
  <c r="G903" i="1"/>
  <c r="O903" i="1" s="1"/>
  <c r="AE903" i="1"/>
  <c r="AF903" i="1" s="1"/>
  <c r="AC903" i="1"/>
  <c r="AD903" i="1" s="1"/>
  <c r="G906" i="1"/>
  <c r="O906" i="1" s="1"/>
  <c r="AA906" i="1" s="1"/>
  <c r="AB906" i="1" s="1"/>
  <c r="AE908" i="1"/>
  <c r="AF908" i="1" s="1"/>
  <c r="AC908" i="1"/>
  <c r="AD908" i="1" s="1"/>
  <c r="G911" i="1"/>
  <c r="O911" i="1" s="1"/>
  <c r="AA911" i="1" s="1"/>
  <c r="AB911" i="1" s="1"/>
  <c r="AE911" i="1"/>
  <c r="AF911" i="1" s="1"/>
  <c r="AC911" i="1"/>
  <c r="AD911" i="1" s="1"/>
  <c r="G914" i="1"/>
  <c r="O914" i="1" s="1"/>
  <c r="AA914" i="1" s="1"/>
  <c r="AB914" i="1" s="1"/>
  <c r="AE916" i="1"/>
  <c r="AF916" i="1" s="1"/>
  <c r="AC916" i="1"/>
  <c r="AD916" i="1" s="1"/>
  <c r="G919" i="1"/>
  <c r="O919" i="1" s="1"/>
  <c r="AE919" i="1"/>
  <c r="AF919" i="1" s="1"/>
  <c r="AC919" i="1"/>
  <c r="AD919" i="1" s="1"/>
  <c r="G922" i="1"/>
  <c r="O922" i="1" s="1"/>
  <c r="AA922" i="1" s="1"/>
  <c r="AB922" i="1" s="1"/>
  <c r="AE924" i="1"/>
  <c r="AF924" i="1" s="1"/>
  <c r="AC924" i="1"/>
  <c r="AD924" i="1" s="1"/>
  <c r="G927" i="1"/>
  <c r="O927" i="1" s="1"/>
  <c r="AA927" i="1" s="1"/>
  <c r="AB927" i="1" s="1"/>
  <c r="AE927" i="1"/>
  <c r="AF927" i="1" s="1"/>
  <c r="AC927" i="1"/>
  <c r="AD927" i="1" s="1"/>
  <c r="G930" i="1"/>
  <c r="O930" i="1" s="1"/>
  <c r="AA930" i="1" s="1"/>
  <c r="AB930" i="1" s="1"/>
  <c r="AE932" i="1"/>
  <c r="AF932" i="1" s="1"/>
  <c r="AC932" i="1"/>
  <c r="AD932" i="1" s="1"/>
  <c r="G935" i="1"/>
  <c r="O935" i="1" s="1"/>
  <c r="AE935" i="1"/>
  <c r="AF935" i="1" s="1"/>
  <c r="AC935" i="1"/>
  <c r="AD935" i="1" s="1"/>
  <c r="G938" i="1"/>
  <c r="O938" i="1" s="1"/>
  <c r="AA938" i="1" s="1"/>
  <c r="AB938" i="1" s="1"/>
  <c r="AE940" i="1"/>
  <c r="AF940" i="1" s="1"/>
  <c r="AC940" i="1"/>
  <c r="AD940" i="1" s="1"/>
  <c r="G943" i="1"/>
  <c r="O943" i="1" s="1"/>
  <c r="AA943" i="1" s="1"/>
  <c r="AB943" i="1" s="1"/>
  <c r="AE943" i="1"/>
  <c r="AF943" i="1" s="1"/>
  <c r="AC943" i="1"/>
  <c r="AD943" i="1" s="1"/>
  <c r="G946" i="1"/>
  <c r="O946" i="1" s="1"/>
  <c r="AA946" i="1" s="1"/>
  <c r="AB946" i="1" s="1"/>
  <c r="AE948" i="1"/>
  <c r="AF948" i="1" s="1"/>
  <c r="AC948" i="1"/>
  <c r="AD948" i="1" s="1"/>
  <c r="G951" i="1"/>
  <c r="O951" i="1" s="1"/>
  <c r="AE951" i="1"/>
  <c r="AF951" i="1" s="1"/>
  <c r="AC951" i="1"/>
  <c r="AD951" i="1" s="1"/>
  <c r="G954" i="1"/>
  <c r="O954" i="1" s="1"/>
  <c r="AA954" i="1" s="1"/>
  <c r="AB954" i="1" s="1"/>
  <c r="G957" i="1"/>
  <c r="O957" i="1" s="1"/>
  <c r="AE957" i="1"/>
  <c r="AF957" i="1" s="1"/>
  <c r="AC957" i="1"/>
  <c r="AD957" i="1" s="1"/>
  <c r="G961" i="1"/>
  <c r="O961" i="1" s="1"/>
  <c r="AC961" i="1"/>
  <c r="AD961" i="1" s="1"/>
  <c r="AE961" i="1"/>
  <c r="AF961" i="1" s="1"/>
  <c r="L962" i="1"/>
  <c r="N962" i="1" s="1"/>
  <c r="L1008" i="1"/>
  <c r="N1008" i="1" s="1"/>
  <c r="K1008" i="1"/>
  <c r="M1008" i="1" s="1"/>
  <c r="AE1009" i="1"/>
  <c r="AF1009" i="1" s="1"/>
  <c r="AC1009" i="1"/>
  <c r="AD1009" i="1" s="1"/>
  <c r="H1010" i="1"/>
  <c r="P1010" i="1" s="1"/>
  <c r="L1013" i="1"/>
  <c r="N1013" i="1" s="1"/>
  <c r="K1013" i="1"/>
  <c r="M1013" i="1" s="1"/>
  <c r="AC1017" i="1"/>
  <c r="AD1017" i="1" s="1"/>
  <c r="AE1017" i="1"/>
  <c r="AF1017" i="1" s="1"/>
  <c r="G1018" i="1"/>
  <c r="O1018" i="1" s="1"/>
  <c r="L1021" i="1"/>
  <c r="N1021" i="1" s="1"/>
  <c r="K1021" i="1"/>
  <c r="M1021" i="1" s="1"/>
  <c r="G1021" i="1"/>
  <c r="O1021" i="1" s="1"/>
  <c r="AA1021" i="1" s="1"/>
  <c r="AB1021" i="1" s="1"/>
  <c r="AC1025" i="1"/>
  <c r="AD1025" i="1" s="1"/>
  <c r="AE1025" i="1"/>
  <c r="AF1025" i="1" s="1"/>
  <c r="AE799" i="1"/>
  <c r="AF799" i="1" s="1"/>
  <c r="AC799" i="1"/>
  <c r="AD799" i="1" s="1"/>
  <c r="AE807" i="1"/>
  <c r="AF807" i="1" s="1"/>
  <c r="AC807" i="1"/>
  <c r="AD807" i="1" s="1"/>
  <c r="H795" i="1"/>
  <c r="P795" i="1" s="1"/>
  <c r="AE796" i="1"/>
  <c r="AF796" i="1" s="1"/>
  <c r="AC796" i="1"/>
  <c r="AD796" i="1" s="1"/>
  <c r="H799" i="1"/>
  <c r="P799" i="1" s="1"/>
  <c r="AE800" i="1"/>
  <c r="AF800" i="1" s="1"/>
  <c r="AC800" i="1"/>
  <c r="AD800" i="1" s="1"/>
  <c r="H803" i="1"/>
  <c r="P803" i="1" s="1"/>
  <c r="AE804" i="1"/>
  <c r="AF804" i="1" s="1"/>
  <c r="AC804" i="1"/>
  <c r="AD804" i="1" s="1"/>
  <c r="H807" i="1"/>
  <c r="P807" i="1" s="1"/>
  <c r="AE808" i="1"/>
  <c r="AF808" i="1" s="1"/>
  <c r="AC808" i="1"/>
  <c r="AD808" i="1" s="1"/>
  <c r="H811" i="1"/>
  <c r="P811" i="1" s="1"/>
  <c r="AE812" i="1"/>
  <c r="AF812" i="1" s="1"/>
  <c r="AC812" i="1"/>
  <c r="AD812" i="1" s="1"/>
  <c r="H815" i="1"/>
  <c r="P815" i="1" s="1"/>
  <c r="AE816" i="1"/>
  <c r="AF816" i="1" s="1"/>
  <c r="AC816" i="1"/>
  <c r="AD816" i="1" s="1"/>
  <c r="H819" i="1"/>
  <c r="P819" i="1" s="1"/>
  <c r="AA892" i="1"/>
  <c r="AB892" i="1" s="1"/>
  <c r="AE894" i="1"/>
  <c r="AF894" i="1" s="1"/>
  <c r="AC894" i="1"/>
  <c r="AD894" i="1" s="1"/>
  <c r="AE895" i="1"/>
  <c r="AF895" i="1" s="1"/>
  <c r="AC895" i="1"/>
  <c r="AD895" i="1" s="1"/>
  <c r="AE898" i="1"/>
  <c r="AF898" i="1" s="1"/>
  <c r="AC898" i="1"/>
  <c r="AD898" i="1" s="1"/>
  <c r="AE899" i="1"/>
  <c r="AF899" i="1" s="1"/>
  <c r="AC899" i="1"/>
  <c r="AD899" i="1" s="1"/>
  <c r="AE901" i="1"/>
  <c r="AF901" i="1" s="1"/>
  <c r="AC901" i="1"/>
  <c r="AD901" i="1" s="1"/>
  <c r="AE906" i="1"/>
  <c r="AF906" i="1" s="1"/>
  <c r="AC906" i="1"/>
  <c r="AD906" i="1" s="1"/>
  <c r="AA909" i="1"/>
  <c r="AB909" i="1" s="1"/>
  <c r="AE909" i="1"/>
  <c r="AF909" i="1" s="1"/>
  <c r="AC909" i="1"/>
  <c r="AD909" i="1" s="1"/>
  <c r="AE914" i="1"/>
  <c r="AF914" i="1" s="1"/>
  <c r="AC914" i="1"/>
  <c r="AD914" i="1" s="1"/>
  <c r="AE917" i="1"/>
  <c r="AF917" i="1" s="1"/>
  <c r="AC917" i="1"/>
  <c r="AD917" i="1" s="1"/>
  <c r="AE922" i="1"/>
  <c r="AF922" i="1" s="1"/>
  <c r="AC922" i="1"/>
  <c r="AD922" i="1" s="1"/>
  <c r="AA925" i="1"/>
  <c r="AB925" i="1" s="1"/>
  <c r="AE925" i="1"/>
  <c r="AF925" i="1" s="1"/>
  <c r="AC925" i="1"/>
  <c r="AD925" i="1" s="1"/>
  <c r="AE930" i="1"/>
  <c r="AF930" i="1" s="1"/>
  <c r="AC930" i="1"/>
  <c r="AD930" i="1" s="1"/>
  <c r="AE933" i="1"/>
  <c r="AF933" i="1" s="1"/>
  <c r="AC933" i="1"/>
  <c r="AD933" i="1" s="1"/>
  <c r="AE938" i="1"/>
  <c r="AF938" i="1" s="1"/>
  <c r="AC938" i="1"/>
  <c r="AD938" i="1" s="1"/>
  <c r="AA941" i="1"/>
  <c r="AB941" i="1" s="1"/>
  <c r="AE941" i="1"/>
  <c r="AF941" i="1" s="1"/>
  <c r="AC941" i="1"/>
  <c r="AD941" i="1" s="1"/>
  <c r="AA944" i="1"/>
  <c r="AB944" i="1" s="1"/>
  <c r="AE946" i="1"/>
  <c r="AF946" i="1" s="1"/>
  <c r="AC946" i="1"/>
  <c r="AD946" i="1" s="1"/>
  <c r="AE949" i="1"/>
  <c r="AF949" i="1" s="1"/>
  <c r="AC949" i="1"/>
  <c r="AD949" i="1" s="1"/>
  <c r="AE954" i="1"/>
  <c r="AF954" i="1" s="1"/>
  <c r="AC954" i="1"/>
  <c r="AD954" i="1" s="1"/>
  <c r="AA958" i="1"/>
  <c r="AB958" i="1" s="1"/>
  <c r="AE958" i="1"/>
  <c r="AF958" i="1" s="1"/>
  <c r="AC958" i="1"/>
  <c r="AD958" i="1" s="1"/>
  <c r="AE962" i="1"/>
  <c r="AF962" i="1" s="1"/>
  <c r="AC962" i="1"/>
  <c r="AD962" i="1" s="1"/>
  <c r="L1004" i="1"/>
  <c r="N1004" i="1" s="1"/>
  <c r="K1004" i="1"/>
  <c r="M1004" i="1" s="1"/>
  <c r="H1009" i="1"/>
  <c r="P1009" i="1" s="1"/>
  <c r="AE1010" i="1"/>
  <c r="AF1010" i="1" s="1"/>
  <c r="AC1010" i="1"/>
  <c r="AD1010" i="1" s="1"/>
  <c r="L1014" i="1"/>
  <c r="N1014" i="1" s="1"/>
  <c r="K1014" i="1"/>
  <c r="M1014" i="1" s="1"/>
  <c r="H1017" i="1"/>
  <c r="P1017" i="1" s="1"/>
  <c r="AE1018" i="1"/>
  <c r="AF1018" i="1" s="1"/>
  <c r="AC1018" i="1"/>
  <c r="AD1018" i="1" s="1"/>
  <c r="L1022" i="1"/>
  <c r="N1022" i="1" s="1"/>
  <c r="K1022" i="1"/>
  <c r="M1022" i="1" s="1"/>
  <c r="H1025" i="1"/>
  <c r="P1025" i="1" s="1"/>
  <c r="AE795" i="1"/>
  <c r="AF795" i="1" s="1"/>
  <c r="AC795" i="1"/>
  <c r="AD795" i="1" s="1"/>
  <c r="AE803" i="1"/>
  <c r="AF803" i="1" s="1"/>
  <c r="AC803" i="1"/>
  <c r="AD803" i="1" s="1"/>
  <c r="AE811" i="1"/>
  <c r="AF811" i="1" s="1"/>
  <c r="AC811" i="1"/>
  <c r="AD811" i="1" s="1"/>
  <c r="AE819" i="1"/>
  <c r="AF819" i="1" s="1"/>
  <c r="AC819" i="1"/>
  <c r="AD819" i="1" s="1"/>
  <c r="AE822" i="1"/>
  <c r="AF822" i="1" s="1"/>
  <c r="AC822" i="1"/>
  <c r="AD822" i="1" s="1"/>
  <c r="AE823" i="1"/>
  <c r="AF823" i="1" s="1"/>
  <c r="AC823" i="1"/>
  <c r="AD823" i="1" s="1"/>
  <c r="AA831" i="1"/>
  <c r="AB831" i="1" s="1"/>
  <c r="AA837" i="1"/>
  <c r="AB837" i="1" s="1"/>
  <c r="AE838" i="1"/>
  <c r="AF838" i="1" s="1"/>
  <c r="AC838" i="1"/>
  <c r="AD838" i="1" s="1"/>
  <c r="AE840" i="1"/>
  <c r="AF840" i="1" s="1"/>
  <c r="AC840" i="1"/>
  <c r="AD840" i="1" s="1"/>
  <c r="AA845" i="1"/>
  <c r="AB845" i="1" s="1"/>
  <c r="AE846" i="1"/>
  <c r="AF846" i="1" s="1"/>
  <c r="AC846" i="1"/>
  <c r="AD846" i="1" s="1"/>
  <c r="AE848" i="1"/>
  <c r="AF848" i="1" s="1"/>
  <c r="AC848" i="1"/>
  <c r="AD848" i="1" s="1"/>
  <c r="AA851" i="1"/>
  <c r="AB851" i="1" s="1"/>
  <c r="AA873" i="1"/>
  <c r="AB873" i="1" s="1"/>
  <c r="AE874" i="1"/>
  <c r="AF874" i="1" s="1"/>
  <c r="AC874" i="1"/>
  <c r="AD874" i="1" s="1"/>
  <c r="AE876" i="1"/>
  <c r="AF876" i="1" s="1"/>
  <c r="AC876" i="1"/>
  <c r="AD876" i="1" s="1"/>
  <c r="AE878" i="1"/>
  <c r="AF878" i="1" s="1"/>
  <c r="AC878" i="1"/>
  <c r="AD878" i="1" s="1"/>
  <c r="AA883" i="1"/>
  <c r="AB883" i="1" s="1"/>
  <c r="AE884" i="1"/>
  <c r="AF884" i="1" s="1"/>
  <c r="AC884" i="1"/>
  <c r="AD884" i="1" s="1"/>
  <c r="AE886" i="1"/>
  <c r="AF886" i="1" s="1"/>
  <c r="AC886" i="1"/>
  <c r="AD886" i="1" s="1"/>
  <c r="AA891" i="1"/>
  <c r="AB891" i="1" s="1"/>
  <c r="AE928" i="1"/>
  <c r="AF928" i="1" s="1"/>
  <c r="AC928" i="1"/>
  <c r="AD928" i="1" s="1"/>
  <c r="AE931" i="1"/>
  <c r="AF931" i="1" s="1"/>
  <c r="AC931" i="1"/>
  <c r="AD931" i="1" s="1"/>
  <c r="AE936" i="1"/>
  <c r="AF936" i="1" s="1"/>
  <c r="AC936" i="1"/>
  <c r="AD936" i="1" s="1"/>
  <c r="AE939" i="1"/>
  <c r="AF939" i="1" s="1"/>
  <c r="AC939" i="1"/>
  <c r="AD939" i="1" s="1"/>
  <c r="AE947" i="1"/>
  <c r="AF947" i="1" s="1"/>
  <c r="AC947" i="1"/>
  <c r="AD947" i="1" s="1"/>
  <c r="AE955" i="1"/>
  <c r="AF955" i="1" s="1"/>
  <c r="AC955" i="1"/>
  <c r="AD955" i="1" s="1"/>
  <c r="AE959" i="1"/>
  <c r="AF959" i="1" s="1"/>
  <c r="AC959" i="1"/>
  <c r="AD959" i="1" s="1"/>
  <c r="AE963" i="1"/>
  <c r="AF963" i="1" s="1"/>
  <c r="AC963" i="1"/>
  <c r="AD963" i="1" s="1"/>
  <c r="AE964" i="1"/>
  <c r="AF964" i="1" s="1"/>
  <c r="AC964" i="1"/>
  <c r="AD964" i="1" s="1"/>
  <c r="AE965" i="1"/>
  <c r="AF965" i="1" s="1"/>
  <c r="AC965" i="1"/>
  <c r="AD965" i="1" s="1"/>
  <c r="AE966" i="1"/>
  <c r="AF966" i="1" s="1"/>
  <c r="AC966" i="1"/>
  <c r="AD966" i="1" s="1"/>
  <c r="AE967" i="1"/>
  <c r="AF967" i="1" s="1"/>
  <c r="AC967" i="1"/>
  <c r="AD967" i="1" s="1"/>
  <c r="AE968" i="1"/>
  <c r="AF968" i="1" s="1"/>
  <c r="AC968" i="1"/>
  <c r="AD968" i="1" s="1"/>
  <c r="AE969" i="1"/>
  <c r="AF969" i="1" s="1"/>
  <c r="AC969" i="1"/>
  <c r="AD969" i="1" s="1"/>
  <c r="AE970" i="1"/>
  <c r="AF970" i="1" s="1"/>
  <c r="AC970" i="1"/>
  <c r="AD970" i="1" s="1"/>
  <c r="AE971" i="1"/>
  <c r="AF971" i="1" s="1"/>
  <c r="AC971" i="1"/>
  <c r="AD971" i="1" s="1"/>
  <c r="AE972" i="1"/>
  <c r="AF972" i="1" s="1"/>
  <c r="AC972" i="1"/>
  <c r="AD972" i="1" s="1"/>
  <c r="AE973" i="1"/>
  <c r="AF973" i="1" s="1"/>
  <c r="AC973" i="1"/>
  <c r="AD973" i="1" s="1"/>
  <c r="AE974" i="1"/>
  <c r="AF974" i="1" s="1"/>
  <c r="AC974" i="1"/>
  <c r="AD974" i="1" s="1"/>
  <c r="AE975" i="1"/>
  <c r="AF975" i="1" s="1"/>
  <c r="AC975" i="1"/>
  <c r="AD975" i="1" s="1"/>
  <c r="AE976" i="1"/>
  <c r="AF976" i="1" s="1"/>
  <c r="AC976" i="1"/>
  <c r="AD976" i="1" s="1"/>
  <c r="AE977" i="1"/>
  <c r="AF977" i="1" s="1"/>
  <c r="AC977" i="1"/>
  <c r="AD977" i="1" s="1"/>
  <c r="AE978" i="1"/>
  <c r="AF978" i="1" s="1"/>
  <c r="AC978" i="1"/>
  <c r="AD978" i="1" s="1"/>
  <c r="AE979" i="1"/>
  <c r="AF979" i="1" s="1"/>
  <c r="AC979" i="1"/>
  <c r="AD979" i="1" s="1"/>
  <c r="AE980" i="1"/>
  <c r="AF980" i="1" s="1"/>
  <c r="AC980" i="1"/>
  <c r="AD980" i="1" s="1"/>
  <c r="AE981" i="1"/>
  <c r="AF981" i="1" s="1"/>
  <c r="AC981" i="1"/>
  <c r="AD981" i="1" s="1"/>
  <c r="AE982" i="1"/>
  <c r="AF982" i="1" s="1"/>
  <c r="AC982" i="1"/>
  <c r="AD982" i="1" s="1"/>
  <c r="AE983" i="1"/>
  <c r="AF983" i="1" s="1"/>
  <c r="AC983" i="1"/>
  <c r="AD983" i="1" s="1"/>
  <c r="AE984" i="1"/>
  <c r="AF984" i="1" s="1"/>
  <c r="AC984" i="1"/>
  <c r="AD984" i="1" s="1"/>
  <c r="AC985" i="1"/>
  <c r="AD985" i="1" s="1"/>
  <c r="AE985" i="1"/>
  <c r="AF985" i="1" s="1"/>
  <c r="AE986" i="1"/>
  <c r="AF986" i="1" s="1"/>
  <c r="AC986" i="1"/>
  <c r="AD986" i="1" s="1"/>
  <c r="AE987" i="1"/>
  <c r="AF987" i="1" s="1"/>
  <c r="AC987" i="1"/>
  <c r="AD987" i="1" s="1"/>
  <c r="AE988" i="1"/>
  <c r="AF988" i="1" s="1"/>
  <c r="AC988" i="1"/>
  <c r="AD988" i="1" s="1"/>
  <c r="AE989" i="1"/>
  <c r="AF989" i="1" s="1"/>
  <c r="AC989" i="1"/>
  <c r="AD989" i="1" s="1"/>
  <c r="AE990" i="1"/>
  <c r="AF990" i="1" s="1"/>
  <c r="AC990" i="1"/>
  <c r="AD990" i="1" s="1"/>
  <c r="AE991" i="1"/>
  <c r="AF991" i="1" s="1"/>
  <c r="AC991" i="1"/>
  <c r="AD991" i="1" s="1"/>
  <c r="AE992" i="1"/>
  <c r="AF992" i="1" s="1"/>
  <c r="AC992" i="1"/>
  <c r="AD992" i="1" s="1"/>
  <c r="AC993" i="1"/>
  <c r="AD993" i="1" s="1"/>
  <c r="AE993" i="1"/>
  <c r="AF993" i="1" s="1"/>
  <c r="AE994" i="1"/>
  <c r="AF994" i="1" s="1"/>
  <c r="AC994" i="1"/>
  <c r="AD994" i="1" s="1"/>
  <c r="AE995" i="1"/>
  <c r="AF995" i="1" s="1"/>
  <c r="AC995" i="1"/>
  <c r="AD995" i="1" s="1"/>
  <c r="AE996" i="1"/>
  <c r="AF996" i="1" s="1"/>
  <c r="AC996" i="1"/>
  <c r="AD996" i="1" s="1"/>
  <c r="AE997" i="1"/>
  <c r="AF997" i="1" s="1"/>
  <c r="AC997" i="1"/>
  <c r="AD997" i="1" s="1"/>
  <c r="AE998" i="1"/>
  <c r="AF998" i="1" s="1"/>
  <c r="AC998" i="1"/>
  <c r="AD998" i="1" s="1"/>
  <c r="AE999" i="1"/>
  <c r="AF999" i="1" s="1"/>
  <c r="AC999" i="1"/>
  <c r="AD999" i="1" s="1"/>
  <c r="AE1000" i="1"/>
  <c r="AF1000" i="1" s="1"/>
  <c r="AC1000" i="1"/>
  <c r="AD1000" i="1" s="1"/>
  <c r="AE1001" i="1"/>
  <c r="AF1001" i="1" s="1"/>
  <c r="AC1001" i="1"/>
  <c r="AD1001" i="1" s="1"/>
  <c r="AE1002" i="1"/>
  <c r="AF1002" i="1" s="1"/>
  <c r="AC1002" i="1"/>
  <c r="AD1002" i="1" s="1"/>
  <c r="AE1003" i="1"/>
  <c r="AF1003" i="1" s="1"/>
  <c r="AC1003" i="1"/>
  <c r="AD1003" i="1" s="1"/>
  <c r="L1009" i="1"/>
  <c r="N1009" i="1" s="1"/>
  <c r="K1009" i="1"/>
  <c r="M1009" i="1" s="1"/>
  <c r="AE1013" i="1"/>
  <c r="AF1013" i="1" s="1"/>
  <c r="AC1013" i="1"/>
  <c r="AD1013" i="1" s="1"/>
  <c r="L1017" i="1"/>
  <c r="N1017" i="1" s="1"/>
  <c r="K1017" i="1"/>
  <c r="M1017" i="1" s="1"/>
  <c r="G1017" i="1"/>
  <c r="O1017" i="1" s="1"/>
  <c r="AE1021" i="1"/>
  <c r="AF1021" i="1" s="1"/>
  <c r="AC1021" i="1"/>
  <c r="AD1021" i="1" s="1"/>
  <c r="L1025" i="1"/>
  <c r="N1025" i="1" s="1"/>
  <c r="K1025" i="1"/>
  <c r="M1025" i="1" s="1"/>
  <c r="G1025" i="1"/>
  <c r="O1025" i="1" s="1"/>
  <c r="AA1025" i="1" s="1"/>
  <c r="AB1025" i="1" s="1"/>
  <c r="G1004" i="1"/>
  <c r="O1004" i="1" s="1"/>
  <c r="AA1004" i="1" s="1"/>
  <c r="AB1004" i="1" s="1"/>
  <c r="AE1007" i="1"/>
  <c r="AF1007" i="1" s="1"/>
  <c r="AC1007" i="1"/>
  <c r="AD1007" i="1" s="1"/>
  <c r="AE1008" i="1"/>
  <c r="AF1008" i="1" s="1"/>
  <c r="AC1008" i="1"/>
  <c r="AD1008" i="1" s="1"/>
  <c r="G1010" i="1"/>
  <c r="O1010" i="1" s="1"/>
  <c r="AE1012" i="1"/>
  <c r="AF1012" i="1" s="1"/>
  <c r="AC1012" i="1"/>
  <c r="AD1012" i="1" s="1"/>
  <c r="G1014" i="1"/>
  <c r="O1014" i="1" s="1"/>
  <c r="AA1014" i="1" s="1"/>
  <c r="AB1014" i="1" s="1"/>
  <c r="AE1016" i="1"/>
  <c r="AF1016" i="1" s="1"/>
  <c r="AC1016" i="1"/>
  <c r="AD1016" i="1" s="1"/>
  <c r="AE1020" i="1"/>
  <c r="AF1020" i="1" s="1"/>
  <c r="AC1020" i="1"/>
  <c r="AD1020" i="1" s="1"/>
  <c r="AE1024" i="1"/>
  <c r="AF1024" i="1" s="1"/>
  <c r="AC1024" i="1"/>
  <c r="AD1024" i="1" s="1"/>
  <c r="K1026" i="1"/>
  <c r="M1026" i="1" s="1"/>
  <c r="AE1028" i="1"/>
  <c r="AF1028" i="1" s="1"/>
  <c r="AC1028" i="1"/>
  <c r="AD1028" i="1" s="1"/>
  <c r="G1029" i="1"/>
  <c r="O1029" i="1" s="1"/>
  <c r="K1030" i="1"/>
  <c r="M1030" i="1" s="1"/>
  <c r="AE1051" i="1"/>
  <c r="AF1051" i="1" s="1"/>
  <c r="AC1051" i="1"/>
  <c r="AD1051" i="1" s="1"/>
  <c r="AE1055" i="1"/>
  <c r="AF1055" i="1" s="1"/>
  <c r="AC1055" i="1"/>
  <c r="AD1055" i="1" s="1"/>
  <c r="AE1059" i="1"/>
  <c r="AF1059" i="1" s="1"/>
  <c r="AC1059" i="1"/>
  <c r="AD1059" i="1" s="1"/>
  <c r="L1060" i="1"/>
  <c r="N1060" i="1" s="1"/>
  <c r="AE1061" i="1"/>
  <c r="AF1061" i="1" s="1"/>
  <c r="AC1061" i="1"/>
  <c r="AD1061" i="1" s="1"/>
  <c r="L1062" i="1"/>
  <c r="N1062" i="1" s="1"/>
  <c r="AE1063" i="1"/>
  <c r="AF1063" i="1" s="1"/>
  <c r="AC1063" i="1"/>
  <c r="AD1063" i="1" s="1"/>
  <c r="L1064" i="1"/>
  <c r="N1064" i="1" s="1"/>
  <c r="H1065" i="1"/>
  <c r="P1065" i="1" s="1"/>
  <c r="AE1065" i="1"/>
  <c r="AF1065" i="1" s="1"/>
  <c r="AC1065" i="1"/>
  <c r="AD1065" i="1" s="1"/>
  <c r="L1066" i="1"/>
  <c r="N1066" i="1" s="1"/>
  <c r="H1067" i="1"/>
  <c r="P1067" i="1" s="1"/>
  <c r="AE1067" i="1"/>
  <c r="AF1067" i="1" s="1"/>
  <c r="AC1067" i="1"/>
  <c r="AD1067" i="1" s="1"/>
  <c r="L1068" i="1"/>
  <c r="N1068" i="1" s="1"/>
  <c r="H1069" i="1"/>
  <c r="P1069" i="1" s="1"/>
  <c r="AE1069" i="1"/>
  <c r="AF1069" i="1" s="1"/>
  <c r="AC1069" i="1"/>
  <c r="AD1069" i="1" s="1"/>
  <c r="L1070" i="1"/>
  <c r="N1070" i="1" s="1"/>
  <c r="H1071" i="1"/>
  <c r="P1071" i="1" s="1"/>
  <c r="AA1071" i="1" s="1"/>
  <c r="AB1071" i="1" s="1"/>
  <c r="AE1072" i="1"/>
  <c r="AF1072" i="1" s="1"/>
  <c r="AC1072" i="1"/>
  <c r="AD1072" i="1" s="1"/>
  <c r="AE1005" i="1"/>
  <c r="AF1005" i="1" s="1"/>
  <c r="AC1005" i="1"/>
  <c r="AD1005" i="1" s="1"/>
  <c r="AE1006" i="1"/>
  <c r="AF1006" i="1" s="1"/>
  <c r="AC1006" i="1"/>
  <c r="AD1006" i="1" s="1"/>
  <c r="G1008" i="1"/>
  <c r="O1008" i="1" s="1"/>
  <c r="AA1008" i="1" s="1"/>
  <c r="AB1008" i="1" s="1"/>
  <c r="G1009" i="1"/>
  <c r="O1009" i="1" s="1"/>
  <c r="AE1011" i="1"/>
  <c r="AF1011" i="1" s="1"/>
  <c r="AC1011" i="1"/>
  <c r="AD1011" i="1" s="1"/>
  <c r="G1013" i="1"/>
  <c r="O1013" i="1" s="1"/>
  <c r="AA1013" i="1" s="1"/>
  <c r="AB1013" i="1" s="1"/>
  <c r="AE1015" i="1"/>
  <c r="AF1015" i="1" s="1"/>
  <c r="AC1015" i="1"/>
  <c r="AD1015" i="1" s="1"/>
  <c r="H1018" i="1"/>
  <c r="P1018" i="1" s="1"/>
  <c r="AE1019" i="1"/>
  <c r="AF1019" i="1" s="1"/>
  <c r="AC1019" i="1"/>
  <c r="AD1019" i="1" s="1"/>
  <c r="H1022" i="1"/>
  <c r="P1022" i="1" s="1"/>
  <c r="AA1022" i="1" s="1"/>
  <c r="AB1022" i="1" s="1"/>
  <c r="AE1023" i="1"/>
  <c r="AF1023" i="1" s="1"/>
  <c r="AC1023" i="1"/>
  <c r="AD1023" i="1" s="1"/>
  <c r="H1026" i="1"/>
  <c r="P1026" i="1" s="1"/>
  <c r="AE1027" i="1"/>
  <c r="AF1027" i="1" s="1"/>
  <c r="AC1027" i="1"/>
  <c r="AD1027" i="1" s="1"/>
  <c r="K1029" i="1"/>
  <c r="M1029" i="1" s="1"/>
  <c r="H1030" i="1"/>
  <c r="P1030" i="1" s="1"/>
  <c r="AA1030" i="1" s="1"/>
  <c r="AB1030" i="1" s="1"/>
  <c r="AE1031" i="1"/>
  <c r="AF1031" i="1" s="1"/>
  <c r="AC1031" i="1"/>
  <c r="AD1031" i="1" s="1"/>
  <c r="H1033" i="1"/>
  <c r="P1033" i="1" s="1"/>
  <c r="AA1033" i="1" s="1"/>
  <c r="AB1033" i="1" s="1"/>
  <c r="AE1033" i="1"/>
  <c r="AF1033" i="1" s="1"/>
  <c r="AC1033" i="1"/>
  <c r="AD1033" i="1" s="1"/>
  <c r="H1035" i="1"/>
  <c r="P1035" i="1" s="1"/>
  <c r="AA1035" i="1" s="1"/>
  <c r="AB1035" i="1" s="1"/>
  <c r="AE1035" i="1"/>
  <c r="AF1035" i="1" s="1"/>
  <c r="AC1035" i="1"/>
  <c r="AD1035" i="1" s="1"/>
  <c r="H1037" i="1"/>
  <c r="P1037" i="1" s="1"/>
  <c r="AE1037" i="1"/>
  <c r="AF1037" i="1" s="1"/>
  <c r="AC1037" i="1"/>
  <c r="AD1037" i="1" s="1"/>
  <c r="H1039" i="1"/>
  <c r="P1039" i="1" s="1"/>
  <c r="AE1039" i="1"/>
  <c r="AF1039" i="1" s="1"/>
  <c r="AC1039" i="1"/>
  <c r="AD1039" i="1" s="1"/>
  <c r="H1041" i="1"/>
  <c r="P1041" i="1" s="1"/>
  <c r="AE1041" i="1"/>
  <c r="AF1041" i="1" s="1"/>
  <c r="AC1041" i="1"/>
  <c r="AD1041" i="1" s="1"/>
  <c r="H1043" i="1"/>
  <c r="P1043" i="1" s="1"/>
  <c r="AE1043" i="1"/>
  <c r="AF1043" i="1" s="1"/>
  <c r="AC1043" i="1"/>
  <c r="AD1043" i="1" s="1"/>
  <c r="H1045" i="1"/>
  <c r="P1045" i="1" s="1"/>
  <c r="AE1045" i="1"/>
  <c r="AF1045" i="1" s="1"/>
  <c r="AC1045" i="1"/>
  <c r="AD1045" i="1" s="1"/>
  <c r="H1047" i="1"/>
  <c r="P1047" i="1" s="1"/>
  <c r="AE1047" i="1"/>
  <c r="AF1047" i="1" s="1"/>
  <c r="AC1047" i="1"/>
  <c r="AD1047" i="1" s="1"/>
  <c r="H1049" i="1"/>
  <c r="P1049" i="1" s="1"/>
  <c r="AC1049" i="1"/>
  <c r="AD1049" i="1" s="1"/>
  <c r="AE1049" i="1"/>
  <c r="AF1049" i="1" s="1"/>
  <c r="H1051" i="1"/>
  <c r="P1051" i="1" s="1"/>
  <c r="AE1052" i="1"/>
  <c r="AF1052" i="1" s="1"/>
  <c r="AC1052" i="1"/>
  <c r="AD1052" i="1" s="1"/>
  <c r="H1055" i="1"/>
  <c r="P1055" i="1" s="1"/>
  <c r="AE1056" i="1"/>
  <c r="AF1056" i="1" s="1"/>
  <c r="AC1056" i="1"/>
  <c r="AD1056" i="1" s="1"/>
  <c r="H1059" i="1"/>
  <c r="P1059" i="1" s="1"/>
  <c r="H1072" i="1"/>
  <c r="P1072" i="1" s="1"/>
  <c r="AE1073" i="1"/>
  <c r="AF1073" i="1" s="1"/>
  <c r="AC1073" i="1"/>
  <c r="AD1073" i="1" s="1"/>
  <c r="AE1026" i="1"/>
  <c r="AF1026" i="1" s="1"/>
  <c r="AC1026" i="1"/>
  <c r="AD1026" i="1" s="1"/>
  <c r="H1029" i="1"/>
  <c r="P1029" i="1" s="1"/>
  <c r="AE1030" i="1"/>
  <c r="AF1030" i="1" s="1"/>
  <c r="AC1030" i="1"/>
  <c r="AD1030" i="1" s="1"/>
  <c r="AE1053" i="1"/>
  <c r="AF1053" i="1" s="1"/>
  <c r="AC1053" i="1"/>
  <c r="AD1053" i="1" s="1"/>
  <c r="AC1057" i="1"/>
  <c r="AD1057" i="1" s="1"/>
  <c r="AE1057" i="1"/>
  <c r="AF1057" i="1" s="1"/>
  <c r="AE1060" i="1"/>
  <c r="AF1060" i="1" s="1"/>
  <c r="AC1060" i="1"/>
  <c r="AD1060" i="1" s="1"/>
  <c r="AE1062" i="1"/>
  <c r="AF1062" i="1" s="1"/>
  <c r="AC1062" i="1"/>
  <c r="AD1062" i="1" s="1"/>
  <c r="AE1064" i="1"/>
  <c r="AF1064" i="1" s="1"/>
  <c r="AC1064" i="1"/>
  <c r="AD1064" i="1" s="1"/>
  <c r="AE1066" i="1"/>
  <c r="AF1066" i="1" s="1"/>
  <c r="AC1066" i="1"/>
  <c r="AD1066" i="1" s="1"/>
  <c r="AE1068" i="1"/>
  <c r="AF1068" i="1" s="1"/>
  <c r="AC1068" i="1"/>
  <c r="AD1068" i="1" s="1"/>
  <c r="H1070" i="1"/>
  <c r="P1070" i="1" s="1"/>
  <c r="AE1070" i="1"/>
  <c r="AF1070" i="1" s="1"/>
  <c r="AC1070" i="1"/>
  <c r="AD1070" i="1" s="1"/>
  <c r="AE1029" i="1"/>
  <c r="AF1029" i="1" s="1"/>
  <c r="AC1029" i="1"/>
  <c r="AD1029" i="1" s="1"/>
  <c r="AE1032" i="1"/>
  <c r="AF1032" i="1" s="1"/>
  <c r="AC1032" i="1"/>
  <c r="AD1032" i="1" s="1"/>
  <c r="AE1034" i="1"/>
  <c r="AF1034" i="1" s="1"/>
  <c r="AC1034" i="1"/>
  <c r="AD1034" i="1" s="1"/>
  <c r="AE1036" i="1"/>
  <c r="AF1036" i="1" s="1"/>
  <c r="AC1036" i="1"/>
  <c r="AD1036" i="1" s="1"/>
  <c r="G1037" i="1"/>
  <c r="O1037" i="1" s="1"/>
  <c r="AE1038" i="1"/>
  <c r="AF1038" i="1" s="1"/>
  <c r="AC1038" i="1"/>
  <c r="AD1038" i="1" s="1"/>
  <c r="G1039" i="1"/>
  <c r="O1039" i="1" s="1"/>
  <c r="AE1040" i="1"/>
  <c r="AF1040" i="1" s="1"/>
  <c r="AC1040" i="1"/>
  <c r="AD1040" i="1" s="1"/>
  <c r="G1041" i="1"/>
  <c r="O1041" i="1" s="1"/>
  <c r="AE1042" i="1"/>
  <c r="AF1042" i="1" s="1"/>
  <c r="AC1042" i="1"/>
  <c r="AD1042" i="1" s="1"/>
  <c r="G1043" i="1"/>
  <c r="O1043" i="1" s="1"/>
  <c r="AE1044" i="1"/>
  <c r="AF1044" i="1" s="1"/>
  <c r="AC1044" i="1"/>
  <c r="AD1044" i="1" s="1"/>
  <c r="G1045" i="1"/>
  <c r="O1045" i="1" s="1"/>
  <c r="AE1046" i="1"/>
  <c r="AF1046" i="1" s="1"/>
  <c r="AC1046" i="1"/>
  <c r="AD1046" i="1" s="1"/>
  <c r="G1047" i="1"/>
  <c r="O1047" i="1" s="1"/>
  <c r="AE1048" i="1"/>
  <c r="AF1048" i="1" s="1"/>
  <c r="AC1048" i="1"/>
  <c r="AD1048" i="1" s="1"/>
  <c r="G1049" i="1"/>
  <c r="O1049" i="1" s="1"/>
  <c r="AE1050" i="1"/>
  <c r="AF1050" i="1" s="1"/>
  <c r="AC1050" i="1"/>
  <c r="AD1050" i="1" s="1"/>
  <c r="AE1054" i="1"/>
  <c r="AF1054" i="1" s="1"/>
  <c r="AC1054" i="1"/>
  <c r="AD1054" i="1" s="1"/>
  <c r="AE1058" i="1"/>
  <c r="AF1058" i="1" s="1"/>
  <c r="AC1058" i="1"/>
  <c r="AD1058" i="1" s="1"/>
  <c r="AE1071" i="1"/>
  <c r="AF1071" i="1" s="1"/>
  <c r="AC1071" i="1"/>
  <c r="AD1071" i="1" s="1"/>
  <c r="G1072" i="1"/>
  <c r="O1072" i="1" s="1"/>
  <c r="AA1072" i="1" s="1"/>
  <c r="AB1072" i="1" s="1"/>
  <c r="AA1134" i="1"/>
  <c r="AB1134" i="1" s="1"/>
  <c r="AA1102" i="1"/>
  <c r="AB1102" i="1" s="1"/>
  <c r="AA1194" i="1"/>
  <c r="AB1194" i="1" s="1"/>
  <c r="AA1190" i="1"/>
  <c r="AB1190" i="1" s="1"/>
  <c r="AA1186" i="1"/>
  <c r="AB1186" i="1" s="1"/>
  <c r="AA1182" i="1"/>
  <c r="AB1182" i="1" s="1"/>
  <c r="AA1178" i="1"/>
  <c r="AB1178" i="1" s="1"/>
  <c r="AA1079" i="1"/>
  <c r="AB1079" i="1" s="1"/>
  <c r="AA1193" i="1"/>
  <c r="AB1193" i="1" s="1"/>
  <c r="AA1189" i="1"/>
  <c r="AB1189" i="1" s="1"/>
  <c r="AA1185" i="1"/>
  <c r="AB1185" i="1" s="1"/>
  <c r="AA1181" i="1"/>
  <c r="AB1181" i="1" s="1"/>
  <c r="AA1177" i="1"/>
  <c r="AB1177" i="1" s="1"/>
  <c r="AA1160" i="1"/>
  <c r="AB1160" i="1" s="1"/>
  <c r="AA1086" i="1"/>
  <c r="AB1086" i="1" s="1"/>
  <c r="AA1172" i="1"/>
  <c r="AB1172" i="1" s="1"/>
  <c r="AA1196" i="1"/>
  <c r="AB1196" i="1" s="1"/>
  <c r="AA1192" i="1"/>
  <c r="AB1192" i="1" s="1"/>
  <c r="AA1188" i="1"/>
  <c r="AB1188" i="1" s="1"/>
  <c r="AA1184" i="1"/>
  <c r="AB1184" i="1" s="1"/>
  <c r="AA1180" i="1"/>
  <c r="AB1180" i="1" s="1"/>
  <c r="AA1176" i="1"/>
  <c r="AB1176" i="1" s="1"/>
  <c r="AA1140" i="1"/>
  <c r="AB1140" i="1" s="1"/>
  <c r="AA1156" i="1"/>
  <c r="AB1156" i="1" s="1"/>
  <c r="AA1076" i="1"/>
  <c r="AB1076" i="1" s="1"/>
  <c r="AA1127" i="1"/>
  <c r="AB1127" i="1" s="1"/>
  <c r="Q795" i="2"/>
  <c r="T795" i="2" s="1"/>
  <c r="P795" i="2"/>
  <c r="S795" i="2" s="1"/>
  <c r="Q799" i="2"/>
  <c r="T799" i="2" s="1"/>
  <c r="P799" i="2"/>
  <c r="S799" i="2" s="1"/>
  <c r="Q807" i="2"/>
  <c r="T807" i="2" s="1"/>
  <c r="P807" i="2"/>
  <c r="S807" i="2" s="1"/>
  <c r="Q811" i="2"/>
  <c r="T811" i="2" s="1"/>
  <c r="P811" i="2"/>
  <c r="S811" i="2" s="1"/>
  <c r="Q815" i="2"/>
  <c r="T815" i="2" s="1"/>
  <c r="P815" i="2"/>
  <c r="S815" i="2" s="1"/>
  <c r="Q831" i="2"/>
  <c r="T831" i="2" s="1"/>
  <c r="P831" i="2"/>
  <c r="S831" i="2" s="1"/>
  <c r="Q839" i="2"/>
  <c r="T839" i="2" s="1"/>
  <c r="P839" i="2"/>
  <c r="S839" i="2" s="1"/>
  <c r="Q849" i="2"/>
  <c r="T849" i="2" s="1"/>
  <c r="P849" i="2"/>
  <c r="S849" i="2" s="1"/>
  <c r="Q853" i="2"/>
  <c r="T853" i="2" s="1"/>
  <c r="P853" i="2"/>
  <c r="S853" i="2" s="1"/>
  <c r="Q855" i="2"/>
  <c r="T855" i="2" s="1"/>
  <c r="P855" i="2"/>
  <c r="S855" i="2" s="1"/>
  <c r="Q857" i="2"/>
  <c r="T857" i="2" s="1"/>
  <c r="P857" i="2"/>
  <c r="S857" i="2" s="1"/>
  <c r="Q859" i="2"/>
  <c r="T859" i="2" s="1"/>
  <c r="P859" i="2"/>
  <c r="S859" i="2" s="1"/>
  <c r="Q873" i="2"/>
  <c r="T873" i="2" s="1"/>
  <c r="P873" i="2"/>
  <c r="S873" i="2" s="1"/>
  <c r="Q797" i="2"/>
  <c r="T797" i="2" s="1"/>
  <c r="P797" i="2"/>
  <c r="S797" i="2" s="1"/>
  <c r="Q801" i="2"/>
  <c r="T801" i="2" s="1"/>
  <c r="P801" i="2"/>
  <c r="S801" i="2" s="1"/>
  <c r="Q805" i="2"/>
  <c r="T805" i="2" s="1"/>
  <c r="P805" i="2"/>
  <c r="S805" i="2" s="1"/>
  <c r="Q809" i="2"/>
  <c r="T809" i="2" s="1"/>
  <c r="P809" i="2"/>
  <c r="S809" i="2" s="1"/>
  <c r="Q813" i="2"/>
  <c r="T813" i="2" s="1"/>
  <c r="P813" i="2"/>
  <c r="S813" i="2" s="1"/>
  <c r="Q817" i="2"/>
  <c r="T817" i="2" s="1"/>
  <c r="P817" i="2"/>
  <c r="S817" i="2" s="1"/>
  <c r="Q819" i="2"/>
  <c r="T819" i="2" s="1"/>
  <c r="P819" i="2"/>
  <c r="S819" i="2" s="1"/>
  <c r="Q823" i="2"/>
  <c r="T823" i="2" s="1"/>
  <c r="P823" i="2"/>
  <c r="S823" i="2" s="1"/>
  <c r="Q825" i="2"/>
  <c r="T825" i="2" s="1"/>
  <c r="P825" i="2"/>
  <c r="S825" i="2" s="1"/>
  <c r="Q829" i="2"/>
  <c r="T829" i="2" s="1"/>
  <c r="P829" i="2"/>
  <c r="S829" i="2" s="1"/>
  <c r="Q833" i="2"/>
  <c r="T833" i="2" s="1"/>
  <c r="P833" i="2"/>
  <c r="S833" i="2" s="1"/>
  <c r="Q835" i="2"/>
  <c r="T835" i="2" s="1"/>
  <c r="P835" i="2"/>
  <c r="S835" i="2" s="1"/>
  <c r="Q837" i="2"/>
  <c r="T837" i="2" s="1"/>
  <c r="P837" i="2"/>
  <c r="S837" i="2" s="1"/>
  <c r="Q841" i="2"/>
  <c r="T841" i="2" s="1"/>
  <c r="P841" i="2"/>
  <c r="S841" i="2" s="1"/>
  <c r="Q843" i="2"/>
  <c r="T843" i="2" s="1"/>
  <c r="P843" i="2"/>
  <c r="S843" i="2" s="1"/>
  <c r="Q845" i="2"/>
  <c r="T845" i="2" s="1"/>
  <c r="P845" i="2"/>
  <c r="S845" i="2" s="1"/>
  <c r="Q847" i="2"/>
  <c r="T847" i="2" s="1"/>
  <c r="P847" i="2"/>
  <c r="S847" i="2" s="1"/>
  <c r="Q851" i="2"/>
  <c r="T851" i="2" s="1"/>
  <c r="P851" i="2"/>
  <c r="S851" i="2" s="1"/>
  <c r="Q861" i="2"/>
  <c r="T861" i="2" s="1"/>
  <c r="P861" i="2"/>
  <c r="S861" i="2" s="1"/>
  <c r="Q863" i="2"/>
  <c r="T863" i="2" s="1"/>
  <c r="P863" i="2"/>
  <c r="S863" i="2" s="1"/>
  <c r="Q867" i="2"/>
  <c r="T867" i="2" s="1"/>
  <c r="P867" i="2"/>
  <c r="S867" i="2" s="1"/>
  <c r="Q871" i="2"/>
  <c r="T871" i="2" s="1"/>
  <c r="P871" i="2"/>
  <c r="S871" i="2" s="1"/>
  <c r="Q877" i="2"/>
  <c r="T877" i="2" s="1"/>
  <c r="P877" i="2"/>
  <c r="S877" i="2" s="1"/>
  <c r="Q879" i="2"/>
  <c r="T879" i="2" s="1"/>
  <c r="P879" i="2"/>
  <c r="S879" i="2" s="1"/>
  <c r="P881" i="2"/>
  <c r="S881" i="2" s="1"/>
  <c r="Q881" i="2"/>
  <c r="T881" i="2" s="1"/>
  <c r="I795" i="2"/>
  <c r="U795" i="2" s="1"/>
  <c r="I797" i="2"/>
  <c r="U797" i="2" s="1"/>
  <c r="I799" i="2"/>
  <c r="U799" i="2" s="1"/>
  <c r="I801" i="2"/>
  <c r="U801" i="2" s="1"/>
  <c r="I803" i="2"/>
  <c r="U803" i="2" s="1"/>
  <c r="I805" i="2"/>
  <c r="U805" i="2" s="1"/>
  <c r="I807" i="2"/>
  <c r="U807" i="2" s="1"/>
  <c r="I809" i="2"/>
  <c r="U809" i="2" s="1"/>
  <c r="I811" i="2"/>
  <c r="U811" i="2" s="1"/>
  <c r="I813" i="2"/>
  <c r="U813" i="2" s="1"/>
  <c r="I815" i="2"/>
  <c r="U815" i="2" s="1"/>
  <c r="I817" i="2"/>
  <c r="U817" i="2" s="1"/>
  <c r="I819" i="2"/>
  <c r="U819" i="2" s="1"/>
  <c r="I821" i="2"/>
  <c r="U821" i="2" s="1"/>
  <c r="I823" i="2"/>
  <c r="U823" i="2" s="1"/>
  <c r="I825" i="2"/>
  <c r="U825" i="2" s="1"/>
  <c r="I827" i="2"/>
  <c r="U827" i="2" s="1"/>
  <c r="I829" i="2"/>
  <c r="U829" i="2" s="1"/>
  <c r="I831" i="2"/>
  <c r="U831" i="2" s="1"/>
  <c r="I833" i="2"/>
  <c r="U833" i="2" s="1"/>
  <c r="I835" i="2"/>
  <c r="U835" i="2" s="1"/>
  <c r="I837" i="2"/>
  <c r="U837" i="2" s="1"/>
  <c r="I839" i="2"/>
  <c r="U839" i="2" s="1"/>
  <c r="I841" i="2"/>
  <c r="U841" i="2" s="1"/>
  <c r="I843" i="2"/>
  <c r="U843" i="2" s="1"/>
  <c r="I845" i="2"/>
  <c r="U845" i="2" s="1"/>
  <c r="I847" i="2"/>
  <c r="U847" i="2" s="1"/>
  <c r="I849" i="2"/>
  <c r="U849" i="2" s="1"/>
  <c r="I851" i="2"/>
  <c r="U851" i="2" s="1"/>
  <c r="I853" i="2"/>
  <c r="U853" i="2" s="1"/>
  <c r="I855" i="2"/>
  <c r="U855" i="2" s="1"/>
  <c r="I857" i="2"/>
  <c r="U857" i="2" s="1"/>
  <c r="I859" i="2"/>
  <c r="U859" i="2" s="1"/>
  <c r="I861" i="2"/>
  <c r="U861" i="2" s="1"/>
  <c r="I863" i="2"/>
  <c r="U863" i="2" s="1"/>
  <c r="I865" i="2"/>
  <c r="U865" i="2" s="1"/>
  <c r="I867" i="2"/>
  <c r="U867" i="2" s="1"/>
  <c r="I869" i="2"/>
  <c r="U869" i="2" s="1"/>
  <c r="I871" i="2"/>
  <c r="U871" i="2" s="1"/>
  <c r="I873" i="2"/>
  <c r="U873" i="2" s="1"/>
  <c r="I875" i="2"/>
  <c r="U875" i="2" s="1"/>
  <c r="I877" i="2"/>
  <c r="U877" i="2" s="1"/>
  <c r="I879" i="2"/>
  <c r="U879" i="2" s="1"/>
  <c r="I881" i="2"/>
  <c r="U881" i="2" s="1"/>
  <c r="P1006" i="2"/>
  <c r="S1006" i="2" s="1"/>
  <c r="Q1006" i="2"/>
  <c r="T1006" i="2" s="1"/>
  <c r="O1006" i="2"/>
  <c r="R1006" i="2" s="1"/>
  <c r="Q803" i="2"/>
  <c r="T803" i="2" s="1"/>
  <c r="P803" i="2"/>
  <c r="S803" i="2" s="1"/>
  <c r="Q821" i="2"/>
  <c r="T821" i="2" s="1"/>
  <c r="P821" i="2"/>
  <c r="S821" i="2" s="1"/>
  <c r="Q827" i="2"/>
  <c r="T827" i="2" s="1"/>
  <c r="P827" i="2"/>
  <c r="S827" i="2" s="1"/>
  <c r="Q865" i="2"/>
  <c r="T865" i="2" s="1"/>
  <c r="P865" i="2"/>
  <c r="S865" i="2" s="1"/>
  <c r="Q869" i="2"/>
  <c r="T869" i="2" s="1"/>
  <c r="P869" i="2"/>
  <c r="S869" i="2" s="1"/>
  <c r="Q875" i="2"/>
  <c r="T875" i="2" s="1"/>
  <c r="P875" i="2"/>
  <c r="S875" i="2" s="1"/>
  <c r="Q794" i="2"/>
  <c r="T794" i="2" s="1"/>
  <c r="P794" i="2"/>
  <c r="S794" i="2" s="1"/>
  <c r="J795" i="2"/>
  <c r="V795" i="2" s="1"/>
  <c r="O795" i="2"/>
  <c r="R795" i="2" s="1"/>
  <c r="Q796" i="2"/>
  <c r="T796" i="2" s="1"/>
  <c r="P796" i="2"/>
  <c r="S796" i="2" s="1"/>
  <c r="J797" i="2"/>
  <c r="V797" i="2" s="1"/>
  <c r="O797" i="2"/>
  <c r="R797" i="2" s="1"/>
  <c r="Q798" i="2"/>
  <c r="T798" i="2" s="1"/>
  <c r="P798" i="2"/>
  <c r="S798" i="2" s="1"/>
  <c r="J799" i="2"/>
  <c r="V799" i="2" s="1"/>
  <c r="O799" i="2"/>
  <c r="R799" i="2" s="1"/>
  <c r="Q800" i="2"/>
  <c r="T800" i="2" s="1"/>
  <c r="P800" i="2"/>
  <c r="S800" i="2" s="1"/>
  <c r="J801" i="2"/>
  <c r="V801" i="2" s="1"/>
  <c r="O801" i="2"/>
  <c r="R801" i="2" s="1"/>
  <c r="Q802" i="2"/>
  <c r="T802" i="2" s="1"/>
  <c r="P802" i="2"/>
  <c r="S802" i="2" s="1"/>
  <c r="J803" i="2"/>
  <c r="V803" i="2" s="1"/>
  <c r="O803" i="2"/>
  <c r="R803" i="2" s="1"/>
  <c r="Q804" i="2"/>
  <c r="T804" i="2" s="1"/>
  <c r="P804" i="2"/>
  <c r="S804" i="2" s="1"/>
  <c r="J805" i="2"/>
  <c r="V805" i="2" s="1"/>
  <c r="O805" i="2"/>
  <c r="R805" i="2" s="1"/>
  <c r="Q806" i="2"/>
  <c r="T806" i="2" s="1"/>
  <c r="P806" i="2"/>
  <c r="S806" i="2" s="1"/>
  <c r="J807" i="2"/>
  <c r="V807" i="2" s="1"/>
  <c r="O807" i="2"/>
  <c r="R807" i="2" s="1"/>
  <c r="Q808" i="2"/>
  <c r="T808" i="2" s="1"/>
  <c r="P808" i="2"/>
  <c r="S808" i="2" s="1"/>
  <c r="J809" i="2"/>
  <c r="V809" i="2" s="1"/>
  <c r="O809" i="2"/>
  <c r="R809" i="2" s="1"/>
  <c r="Q810" i="2"/>
  <c r="T810" i="2" s="1"/>
  <c r="P810" i="2"/>
  <c r="S810" i="2" s="1"/>
  <c r="J811" i="2"/>
  <c r="V811" i="2" s="1"/>
  <c r="O811" i="2"/>
  <c r="R811" i="2" s="1"/>
  <c r="Q812" i="2"/>
  <c r="T812" i="2" s="1"/>
  <c r="P812" i="2"/>
  <c r="S812" i="2" s="1"/>
  <c r="J813" i="2"/>
  <c r="V813" i="2" s="1"/>
  <c r="O813" i="2"/>
  <c r="R813" i="2" s="1"/>
  <c r="Q814" i="2"/>
  <c r="T814" i="2" s="1"/>
  <c r="P814" i="2"/>
  <c r="S814" i="2" s="1"/>
  <c r="J815" i="2"/>
  <c r="V815" i="2" s="1"/>
  <c r="O815" i="2"/>
  <c r="R815" i="2" s="1"/>
  <c r="Q816" i="2"/>
  <c r="T816" i="2" s="1"/>
  <c r="P816" i="2"/>
  <c r="S816" i="2" s="1"/>
  <c r="J817" i="2"/>
  <c r="V817" i="2" s="1"/>
  <c r="O817" i="2"/>
  <c r="R817" i="2" s="1"/>
  <c r="Q818" i="2"/>
  <c r="T818" i="2" s="1"/>
  <c r="P818" i="2"/>
  <c r="S818" i="2" s="1"/>
  <c r="J819" i="2"/>
  <c r="V819" i="2" s="1"/>
  <c r="O819" i="2"/>
  <c r="R819" i="2" s="1"/>
  <c r="Q820" i="2"/>
  <c r="T820" i="2" s="1"/>
  <c r="P820" i="2"/>
  <c r="S820" i="2" s="1"/>
  <c r="J821" i="2"/>
  <c r="V821" i="2" s="1"/>
  <c r="O821" i="2"/>
  <c r="R821" i="2" s="1"/>
  <c r="Q822" i="2"/>
  <c r="T822" i="2" s="1"/>
  <c r="P822" i="2"/>
  <c r="S822" i="2" s="1"/>
  <c r="J823" i="2"/>
  <c r="V823" i="2" s="1"/>
  <c r="O823" i="2"/>
  <c r="R823" i="2" s="1"/>
  <c r="Q824" i="2"/>
  <c r="T824" i="2" s="1"/>
  <c r="P824" i="2"/>
  <c r="S824" i="2" s="1"/>
  <c r="J825" i="2"/>
  <c r="V825" i="2" s="1"/>
  <c r="O825" i="2"/>
  <c r="R825" i="2" s="1"/>
  <c r="Q826" i="2"/>
  <c r="T826" i="2" s="1"/>
  <c r="P826" i="2"/>
  <c r="S826" i="2" s="1"/>
  <c r="J827" i="2"/>
  <c r="V827" i="2" s="1"/>
  <c r="O827" i="2"/>
  <c r="R827" i="2" s="1"/>
  <c r="Q828" i="2"/>
  <c r="T828" i="2" s="1"/>
  <c r="P828" i="2"/>
  <c r="S828" i="2" s="1"/>
  <c r="J829" i="2"/>
  <c r="V829" i="2" s="1"/>
  <c r="O829" i="2"/>
  <c r="R829" i="2" s="1"/>
  <c r="Q830" i="2"/>
  <c r="T830" i="2" s="1"/>
  <c r="P830" i="2"/>
  <c r="S830" i="2" s="1"/>
  <c r="J831" i="2"/>
  <c r="V831" i="2" s="1"/>
  <c r="O831" i="2"/>
  <c r="R831" i="2" s="1"/>
  <c r="Q832" i="2"/>
  <c r="T832" i="2" s="1"/>
  <c r="P832" i="2"/>
  <c r="S832" i="2" s="1"/>
  <c r="J833" i="2"/>
  <c r="V833" i="2" s="1"/>
  <c r="O833" i="2"/>
  <c r="R833" i="2" s="1"/>
  <c r="Q834" i="2"/>
  <c r="T834" i="2" s="1"/>
  <c r="P834" i="2"/>
  <c r="S834" i="2" s="1"/>
  <c r="J835" i="2"/>
  <c r="V835" i="2" s="1"/>
  <c r="O835" i="2"/>
  <c r="R835" i="2" s="1"/>
  <c r="Q836" i="2"/>
  <c r="T836" i="2" s="1"/>
  <c r="P836" i="2"/>
  <c r="S836" i="2" s="1"/>
  <c r="J837" i="2"/>
  <c r="V837" i="2" s="1"/>
  <c r="O837" i="2"/>
  <c r="R837" i="2" s="1"/>
  <c r="Q838" i="2"/>
  <c r="T838" i="2" s="1"/>
  <c r="P838" i="2"/>
  <c r="S838" i="2" s="1"/>
  <c r="J839" i="2"/>
  <c r="V839" i="2" s="1"/>
  <c r="O839" i="2"/>
  <c r="R839" i="2" s="1"/>
  <c r="Q840" i="2"/>
  <c r="T840" i="2" s="1"/>
  <c r="P840" i="2"/>
  <c r="S840" i="2" s="1"/>
  <c r="J841" i="2"/>
  <c r="V841" i="2" s="1"/>
  <c r="O841" i="2"/>
  <c r="R841" i="2" s="1"/>
  <c r="Q842" i="2"/>
  <c r="T842" i="2" s="1"/>
  <c r="P842" i="2"/>
  <c r="S842" i="2" s="1"/>
  <c r="J843" i="2"/>
  <c r="V843" i="2" s="1"/>
  <c r="O843" i="2"/>
  <c r="R843" i="2" s="1"/>
  <c r="Q844" i="2"/>
  <c r="T844" i="2" s="1"/>
  <c r="P844" i="2"/>
  <c r="S844" i="2" s="1"/>
  <c r="J845" i="2"/>
  <c r="V845" i="2" s="1"/>
  <c r="O845" i="2"/>
  <c r="R845" i="2" s="1"/>
  <c r="Q846" i="2"/>
  <c r="T846" i="2" s="1"/>
  <c r="P846" i="2"/>
  <c r="S846" i="2" s="1"/>
  <c r="J847" i="2"/>
  <c r="V847" i="2" s="1"/>
  <c r="O847" i="2"/>
  <c r="R847" i="2" s="1"/>
  <c r="Q848" i="2"/>
  <c r="T848" i="2" s="1"/>
  <c r="P848" i="2"/>
  <c r="S848" i="2" s="1"/>
  <c r="J849" i="2"/>
  <c r="V849" i="2" s="1"/>
  <c r="O849" i="2"/>
  <c r="R849" i="2" s="1"/>
  <c r="Q850" i="2"/>
  <c r="T850" i="2" s="1"/>
  <c r="P850" i="2"/>
  <c r="S850" i="2" s="1"/>
  <c r="J851" i="2"/>
  <c r="V851" i="2" s="1"/>
  <c r="O851" i="2"/>
  <c r="R851" i="2" s="1"/>
  <c r="Q852" i="2"/>
  <c r="T852" i="2" s="1"/>
  <c r="P852" i="2"/>
  <c r="S852" i="2" s="1"/>
  <c r="J853" i="2"/>
  <c r="V853" i="2" s="1"/>
  <c r="O853" i="2"/>
  <c r="R853" i="2" s="1"/>
  <c r="Q854" i="2"/>
  <c r="T854" i="2" s="1"/>
  <c r="P854" i="2"/>
  <c r="S854" i="2" s="1"/>
  <c r="J855" i="2"/>
  <c r="V855" i="2" s="1"/>
  <c r="O855" i="2"/>
  <c r="R855" i="2" s="1"/>
  <c r="Q856" i="2"/>
  <c r="T856" i="2" s="1"/>
  <c r="P856" i="2"/>
  <c r="S856" i="2" s="1"/>
  <c r="J857" i="2"/>
  <c r="V857" i="2" s="1"/>
  <c r="O857" i="2"/>
  <c r="R857" i="2" s="1"/>
  <c r="Q858" i="2"/>
  <c r="T858" i="2" s="1"/>
  <c r="P858" i="2"/>
  <c r="S858" i="2" s="1"/>
  <c r="J859" i="2"/>
  <c r="V859" i="2" s="1"/>
  <c r="O859" i="2"/>
  <c r="R859" i="2" s="1"/>
  <c r="Q860" i="2"/>
  <c r="T860" i="2" s="1"/>
  <c r="P860" i="2"/>
  <c r="S860" i="2" s="1"/>
  <c r="J861" i="2"/>
  <c r="V861" i="2" s="1"/>
  <c r="O861" i="2"/>
  <c r="R861" i="2" s="1"/>
  <c r="Q862" i="2"/>
  <c r="T862" i="2" s="1"/>
  <c r="P862" i="2"/>
  <c r="S862" i="2" s="1"/>
  <c r="J863" i="2"/>
  <c r="V863" i="2" s="1"/>
  <c r="O863" i="2"/>
  <c r="R863" i="2" s="1"/>
  <c r="Q864" i="2"/>
  <c r="T864" i="2" s="1"/>
  <c r="P864" i="2"/>
  <c r="S864" i="2" s="1"/>
  <c r="J865" i="2"/>
  <c r="V865" i="2" s="1"/>
  <c r="O865" i="2"/>
  <c r="R865" i="2" s="1"/>
  <c r="Q866" i="2"/>
  <c r="T866" i="2" s="1"/>
  <c r="P866" i="2"/>
  <c r="S866" i="2" s="1"/>
  <c r="J867" i="2"/>
  <c r="V867" i="2" s="1"/>
  <c r="O867" i="2"/>
  <c r="R867" i="2" s="1"/>
  <c r="Q868" i="2"/>
  <c r="T868" i="2" s="1"/>
  <c r="P868" i="2"/>
  <c r="S868" i="2" s="1"/>
  <c r="J869" i="2"/>
  <c r="V869" i="2" s="1"/>
  <c r="O869" i="2"/>
  <c r="R869" i="2" s="1"/>
  <c r="Q870" i="2"/>
  <c r="T870" i="2" s="1"/>
  <c r="P870" i="2"/>
  <c r="S870" i="2" s="1"/>
  <c r="J871" i="2"/>
  <c r="V871" i="2" s="1"/>
  <c r="O871" i="2"/>
  <c r="R871" i="2" s="1"/>
  <c r="Q872" i="2"/>
  <c r="T872" i="2" s="1"/>
  <c r="P872" i="2"/>
  <c r="S872" i="2" s="1"/>
  <c r="J873" i="2"/>
  <c r="V873" i="2" s="1"/>
  <c r="O873" i="2"/>
  <c r="R873" i="2" s="1"/>
  <c r="Q874" i="2"/>
  <c r="T874" i="2" s="1"/>
  <c r="P874" i="2"/>
  <c r="S874" i="2" s="1"/>
  <c r="J875" i="2"/>
  <c r="V875" i="2" s="1"/>
  <c r="O875" i="2"/>
  <c r="R875" i="2" s="1"/>
  <c r="Q876" i="2"/>
  <c r="T876" i="2" s="1"/>
  <c r="P876" i="2"/>
  <c r="S876" i="2" s="1"/>
  <c r="J877" i="2"/>
  <c r="V877" i="2" s="1"/>
  <c r="O877" i="2"/>
  <c r="R877" i="2" s="1"/>
  <c r="Q878" i="2"/>
  <c r="T878" i="2" s="1"/>
  <c r="P878" i="2"/>
  <c r="S878" i="2" s="1"/>
  <c r="J879" i="2"/>
  <c r="V879" i="2" s="1"/>
  <c r="O879" i="2"/>
  <c r="R879" i="2" s="1"/>
  <c r="Q880" i="2"/>
  <c r="T880" i="2" s="1"/>
  <c r="P880" i="2"/>
  <c r="S880" i="2" s="1"/>
  <c r="J881" i="2"/>
  <c r="V881" i="2" s="1"/>
  <c r="O881" i="2"/>
  <c r="R881" i="2" s="1"/>
  <c r="I1005" i="2"/>
  <c r="U1005" i="2" s="1"/>
  <c r="P1013" i="2"/>
  <c r="S1013" i="2" s="1"/>
  <c r="O1013" i="2"/>
  <c r="R1013" i="2" s="1"/>
  <c r="Q1013" i="2"/>
  <c r="T1013" i="2" s="1"/>
  <c r="P1005" i="2"/>
  <c r="S1005" i="2" s="1"/>
  <c r="O1005" i="2"/>
  <c r="R1005" i="2" s="1"/>
  <c r="Q1005" i="2"/>
  <c r="T1005" i="2" s="1"/>
  <c r="Q1014" i="2"/>
  <c r="T1014" i="2" s="1"/>
  <c r="P1014" i="2"/>
  <c r="S1014" i="2" s="1"/>
  <c r="O1014" i="2"/>
  <c r="R1014" i="2" s="1"/>
  <c r="Q1018" i="2"/>
  <c r="T1018" i="2" s="1"/>
  <c r="P1018" i="2"/>
  <c r="S1018" i="2" s="1"/>
  <c r="O1018" i="2"/>
  <c r="R1018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K1006" i="2"/>
  <c r="W1006" i="2" s="1"/>
  <c r="I1013" i="2"/>
  <c r="U1013" i="2" s="1"/>
  <c r="J1013" i="2"/>
  <c r="V1013" i="2" s="1"/>
  <c r="O882" i="2"/>
  <c r="R882" i="2" s="1"/>
  <c r="O883" i="2"/>
  <c r="R883" i="2" s="1"/>
  <c r="O884" i="2"/>
  <c r="R884" i="2" s="1"/>
  <c r="O885" i="2"/>
  <c r="R885" i="2" s="1"/>
  <c r="O886" i="2"/>
  <c r="R886" i="2" s="1"/>
  <c r="O887" i="2"/>
  <c r="R887" i="2" s="1"/>
  <c r="O888" i="2"/>
  <c r="R888" i="2" s="1"/>
  <c r="O889" i="2"/>
  <c r="R889" i="2" s="1"/>
  <c r="O890" i="2"/>
  <c r="R890" i="2" s="1"/>
  <c r="O891" i="2"/>
  <c r="R891" i="2" s="1"/>
  <c r="O892" i="2"/>
  <c r="R892" i="2" s="1"/>
  <c r="O893" i="2"/>
  <c r="R893" i="2" s="1"/>
  <c r="O894" i="2"/>
  <c r="R894" i="2" s="1"/>
  <c r="O895" i="2"/>
  <c r="R895" i="2" s="1"/>
  <c r="O896" i="2"/>
  <c r="R896" i="2" s="1"/>
  <c r="O897" i="2"/>
  <c r="R897" i="2" s="1"/>
  <c r="O898" i="2"/>
  <c r="R898" i="2" s="1"/>
  <c r="O899" i="2"/>
  <c r="R899" i="2" s="1"/>
  <c r="O900" i="2"/>
  <c r="R900" i="2" s="1"/>
  <c r="O901" i="2"/>
  <c r="R901" i="2" s="1"/>
  <c r="O902" i="2"/>
  <c r="R902" i="2" s="1"/>
  <c r="O903" i="2"/>
  <c r="R903" i="2" s="1"/>
  <c r="O904" i="2"/>
  <c r="R904" i="2" s="1"/>
  <c r="O905" i="2"/>
  <c r="R905" i="2" s="1"/>
  <c r="O906" i="2"/>
  <c r="R906" i="2" s="1"/>
  <c r="O907" i="2"/>
  <c r="R907" i="2" s="1"/>
  <c r="O908" i="2"/>
  <c r="R908" i="2" s="1"/>
  <c r="O909" i="2"/>
  <c r="R909" i="2" s="1"/>
  <c r="O910" i="2"/>
  <c r="R910" i="2" s="1"/>
  <c r="O911" i="2"/>
  <c r="R911" i="2" s="1"/>
  <c r="O912" i="2"/>
  <c r="R912" i="2" s="1"/>
  <c r="O913" i="2"/>
  <c r="R913" i="2" s="1"/>
  <c r="O914" i="2"/>
  <c r="R914" i="2" s="1"/>
  <c r="O915" i="2"/>
  <c r="R915" i="2" s="1"/>
  <c r="O916" i="2"/>
  <c r="R916" i="2" s="1"/>
  <c r="O917" i="2"/>
  <c r="R917" i="2" s="1"/>
  <c r="O918" i="2"/>
  <c r="R918" i="2" s="1"/>
  <c r="O919" i="2"/>
  <c r="R919" i="2" s="1"/>
  <c r="O920" i="2"/>
  <c r="R920" i="2" s="1"/>
  <c r="O921" i="2"/>
  <c r="R921" i="2" s="1"/>
  <c r="O922" i="2"/>
  <c r="R922" i="2" s="1"/>
  <c r="O923" i="2"/>
  <c r="R923" i="2" s="1"/>
  <c r="O924" i="2"/>
  <c r="R924" i="2" s="1"/>
  <c r="O925" i="2"/>
  <c r="R925" i="2" s="1"/>
  <c r="O926" i="2"/>
  <c r="R926" i="2" s="1"/>
  <c r="O927" i="2"/>
  <c r="R927" i="2" s="1"/>
  <c r="O928" i="2"/>
  <c r="R928" i="2" s="1"/>
  <c r="O929" i="2"/>
  <c r="R929" i="2" s="1"/>
  <c r="O930" i="2"/>
  <c r="R930" i="2" s="1"/>
  <c r="O931" i="2"/>
  <c r="R931" i="2" s="1"/>
  <c r="O932" i="2"/>
  <c r="R932" i="2" s="1"/>
  <c r="O933" i="2"/>
  <c r="R933" i="2" s="1"/>
  <c r="O934" i="2"/>
  <c r="R934" i="2" s="1"/>
  <c r="O935" i="2"/>
  <c r="R935" i="2" s="1"/>
  <c r="O936" i="2"/>
  <c r="R936" i="2" s="1"/>
  <c r="O937" i="2"/>
  <c r="R937" i="2" s="1"/>
  <c r="O938" i="2"/>
  <c r="R938" i="2" s="1"/>
  <c r="O939" i="2"/>
  <c r="R939" i="2" s="1"/>
  <c r="O940" i="2"/>
  <c r="R940" i="2" s="1"/>
  <c r="O941" i="2"/>
  <c r="R941" i="2" s="1"/>
  <c r="O942" i="2"/>
  <c r="R942" i="2" s="1"/>
  <c r="O943" i="2"/>
  <c r="R943" i="2" s="1"/>
  <c r="O944" i="2"/>
  <c r="R944" i="2" s="1"/>
  <c r="O945" i="2"/>
  <c r="R945" i="2" s="1"/>
  <c r="O946" i="2"/>
  <c r="R946" i="2" s="1"/>
  <c r="O947" i="2"/>
  <c r="R947" i="2" s="1"/>
  <c r="O948" i="2"/>
  <c r="R948" i="2" s="1"/>
  <c r="O949" i="2"/>
  <c r="R949" i="2" s="1"/>
  <c r="O950" i="2"/>
  <c r="R950" i="2" s="1"/>
  <c r="O951" i="2"/>
  <c r="R951" i="2" s="1"/>
  <c r="O952" i="2"/>
  <c r="R952" i="2" s="1"/>
  <c r="O953" i="2"/>
  <c r="R953" i="2" s="1"/>
  <c r="O954" i="2"/>
  <c r="R954" i="2" s="1"/>
  <c r="O955" i="2"/>
  <c r="R955" i="2" s="1"/>
  <c r="O956" i="2"/>
  <c r="R956" i="2" s="1"/>
  <c r="O957" i="2"/>
  <c r="R957" i="2" s="1"/>
  <c r="O958" i="2"/>
  <c r="R958" i="2" s="1"/>
  <c r="O959" i="2"/>
  <c r="R959" i="2" s="1"/>
  <c r="O960" i="2"/>
  <c r="R960" i="2" s="1"/>
  <c r="O961" i="2"/>
  <c r="R961" i="2" s="1"/>
  <c r="O962" i="2"/>
  <c r="R962" i="2" s="1"/>
  <c r="O963" i="2"/>
  <c r="R963" i="2" s="1"/>
  <c r="O964" i="2"/>
  <c r="R964" i="2" s="1"/>
  <c r="O965" i="2"/>
  <c r="R965" i="2" s="1"/>
  <c r="O966" i="2"/>
  <c r="R966" i="2" s="1"/>
  <c r="O967" i="2"/>
  <c r="R967" i="2" s="1"/>
  <c r="O968" i="2"/>
  <c r="R968" i="2" s="1"/>
  <c r="O969" i="2"/>
  <c r="R969" i="2" s="1"/>
  <c r="O970" i="2"/>
  <c r="R970" i="2" s="1"/>
  <c r="O971" i="2"/>
  <c r="R971" i="2" s="1"/>
  <c r="O972" i="2"/>
  <c r="R972" i="2" s="1"/>
  <c r="O973" i="2"/>
  <c r="R973" i="2" s="1"/>
  <c r="O974" i="2"/>
  <c r="R974" i="2" s="1"/>
  <c r="O975" i="2"/>
  <c r="R975" i="2" s="1"/>
  <c r="P976" i="2"/>
  <c r="S976" i="2" s="1"/>
  <c r="P1001" i="2"/>
  <c r="S1001" i="2" s="1"/>
  <c r="O1001" i="2"/>
  <c r="R1001" i="2" s="1"/>
  <c r="P1009" i="2"/>
  <c r="S1009" i="2" s="1"/>
  <c r="O1009" i="2"/>
  <c r="R1009" i="2" s="1"/>
  <c r="I1001" i="2"/>
  <c r="U1001" i="2" s="1"/>
  <c r="J1001" i="2"/>
  <c r="V1001" i="2" s="1"/>
  <c r="K1005" i="2"/>
  <c r="W1005" i="2" s="1"/>
  <c r="J1006" i="2"/>
  <c r="V1006" i="2" s="1"/>
  <c r="I1009" i="2"/>
  <c r="U1009" i="2" s="1"/>
  <c r="J1009" i="2"/>
  <c r="V1009" i="2" s="1"/>
  <c r="K1013" i="2"/>
  <c r="W1013" i="2" s="1"/>
  <c r="Q1016" i="2"/>
  <c r="T1016" i="2" s="1"/>
  <c r="P1016" i="2"/>
  <c r="S1016" i="2" s="1"/>
  <c r="O1016" i="2"/>
  <c r="R1016" i="2" s="1"/>
  <c r="Q1020" i="2"/>
  <c r="T1020" i="2" s="1"/>
  <c r="P1020" i="2"/>
  <c r="S1020" i="2" s="1"/>
  <c r="O1020" i="2"/>
  <c r="R1020" i="2" s="1"/>
  <c r="Q1024" i="2"/>
  <c r="T1024" i="2" s="1"/>
  <c r="P1024" i="2"/>
  <c r="S1024" i="2" s="1"/>
  <c r="O1024" i="2"/>
  <c r="R1024" i="2" s="1"/>
  <c r="Q1028" i="2"/>
  <c r="T1028" i="2" s="1"/>
  <c r="P1028" i="2"/>
  <c r="S1028" i="2" s="1"/>
  <c r="O1028" i="2"/>
  <c r="R1028" i="2" s="1"/>
  <c r="Q1032" i="2"/>
  <c r="T1032" i="2" s="1"/>
  <c r="P1032" i="2"/>
  <c r="S1032" i="2" s="1"/>
  <c r="O1032" i="2"/>
  <c r="R1032" i="2" s="1"/>
  <c r="Q1036" i="2"/>
  <c r="T1036" i="2" s="1"/>
  <c r="P1036" i="2"/>
  <c r="S1036" i="2" s="1"/>
  <c r="O1036" i="2"/>
  <c r="R1036" i="2" s="1"/>
  <c r="Q1040" i="2"/>
  <c r="T1040" i="2" s="1"/>
  <c r="P1040" i="2"/>
  <c r="S1040" i="2" s="1"/>
  <c r="O1040" i="2"/>
  <c r="R1040" i="2" s="1"/>
  <c r="Q1044" i="2"/>
  <c r="T1044" i="2" s="1"/>
  <c r="P1044" i="2"/>
  <c r="S1044" i="2" s="1"/>
  <c r="O1044" i="2"/>
  <c r="R1044" i="2" s="1"/>
  <c r="Q999" i="2"/>
  <c r="T999" i="2" s="1"/>
  <c r="O1000" i="2"/>
  <c r="R1000" i="2" s="1"/>
  <c r="I1002" i="2"/>
  <c r="U1002" i="2" s="1"/>
  <c r="Q1003" i="2"/>
  <c r="T1003" i="2" s="1"/>
  <c r="O1004" i="2"/>
  <c r="R1004" i="2" s="1"/>
  <c r="I1006" i="2"/>
  <c r="U1006" i="2" s="1"/>
  <c r="Q1007" i="2"/>
  <c r="T1007" i="2" s="1"/>
  <c r="O1008" i="2"/>
  <c r="R1008" i="2" s="1"/>
  <c r="I1010" i="2"/>
  <c r="U1010" i="2" s="1"/>
  <c r="Q1011" i="2"/>
  <c r="T1011" i="2" s="1"/>
  <c r="O1012" i="2"/>
  <c r="R1012" i="2" s="1"/>
  <c r="I1014" i="2"/>
  <c r="U1014" i="2" s="1"/>
  <c r="I1016" i="2"/>
  <c r="U1016" i="2" s="1"/>
  <c r="I1018" i="2"/>
  <c r="U1018" i="2" s="1"/>
  <c r="I1020" i="2"/>
  <c r="U1020" i="2" s="1"/>
  <c r="I1022" i="2"/>
  <c r="U1022" i="2" s="1"/>
  <c r="I1024" i="2"/>
  <c r="U1024" i="2" s="1"/>
  <c r="I1026" i="2"/>
  <c r="U1026" i="2" s="1"/>
  <c r="I1028" i="2"/>
  <c r="U1028" i="2" s="1"/>
  <c r="I1030" i="2"/>
  <c r="U1030" i="2" s="1"/>
  <c r="I1032" i="2"/>
  <c r="U1032" i="2" s="1"/>
  <c r="I1034" i="2"/>
  <c r="U1034" i="2" s="1"/>
  <c r="I1036" i="2"/>
  <c r="U1036" i="2" s="1"/>
  <c r="I1038" i="2"/>
  <c r="U1038" i="2" s="1"/>
  <c r="I1040" i="2"/>
  <c r="U1040" i="2" s="1"/>
  <c r="I1042" i="2"/>
  <c r="U1042" i="2" s="1"/>
  <c r="I1044" i="2"/>
  <c r="U1044" i="2" s="1"/>
  <c r="Q1000" i="2"/>
  <c r="T1000" i="2" s="1"/>
  <c r="Q1004" i="2"/>
  <c r="T1004" i="2" s="1"/>
  <c r="Q1008" i="2"/>
  <c r="T1008" i="2" s="1"/>
  <c r="Q1012" i="2"/>
  <c r="T1012" i="2" s="1"/>
  <c r="J1014" i="2"/>
  <c r="V1014" i="2" s="1"/>
  <c r="Q1015" i="2"/>
  <c r="T1015" i="2" s="1"/>
  <c r="P1015" i="2"/>
  <c r="S1015" i="2" s="1"/>
  <c r="J1016" i="2"/>
  <c r="V1016" i="2" s="1"/>
  <c r="Q1017" i="2"/>
  <c r="T1017" i="2" s="1"/>
  <c r="P1017" i="2"/>
  <c r="S1017" i="2" s="1"/>
  <c r="J1018" i="2"/>
  <c r="V1018" i="2" s="1"/>
  <c r="Q1019" i="2"/>
  <c r="T1019" i="2" s="1"/>
  <c r="P1019" i="2"/>
  <c r="S1019" i="2" s="1"/>
  <c r="J1020" i="2"/>
  <c r="V1020" i="2" s="1"/>
  <c r="Q1021" i="2"/>
  <c r="T1021" i="2" s="1"/>
  <c r="P1021" i="2"/>
  <c r="S1021" i="2" s="1"/>
  <c r="J1022" i="2"/>
  <c r="V1022" i="2" s="1"/>
  <c r="Q1023" i="2"/>
  <c r="T1023" i="2" s="1"/>
  <c r="P1023" i="2"/>
  <c r="S1023" i="2" s="1"/>
  <c r="J1024" i="2"/>
  <c r="V1024" i="2" s="1"/>
  <c r="Q1025" i="2"/>
  <c r="T1025" i="2" s="1"/>
  <c r="P1025" i="2"/>
  <c r="S1025" i="2" s="1"/>
  <c r="J1026" i="2"/>
  <c r="V1026" i="2" s="1"/>
  <c r="Q1027" i="2"/>
  <c r="T1027" i="2" s="1"/>
  <c r="P1027" i="2"/>
  <c r="S1027" i="2" s="1"/>
  <c r="J1028" i="2"/>
  <c r="V1028" i="2" s="1"/>
  <c r="Q1029" i="2"/>
  <c r="T1029" i="2" s="1"/>
  <c r="P1029" i="2"/>
  <c r="S1029" i="2" s="1"/>
  <c r="J1030" i="2"/>
  <c r="V1030" i="2" s="1"/>
  <c r="Q1031" i="2"/>
  <c r="T1031" i="2" s="1"/>
  <c r="P1031" i="2"/>
  <c r="S1031" i="2" s="1"/>
  <c r="J1032" i="2"/>
  <c r="V1032" i="2" s="1"/>
  <c r="Q1033" i="2"/>
  <c r="T1033" i="2" s="1"/>
  <c r="P1033" i="2"/>
  <c r="S1033" i="2" s="1"/>
  <c r="J1034" i="2"/>
  <c r="V1034" i="2" s="1"/>
  <c r="Q1035" i="2"/>
  <c r="T1035" i="2" s="1"/>
  <c r="P1035" i="2"/>
  <c r="S1035" i="2" s="1"/>
  <c r="J1036" i="2"/>
  <c r="V1036" i="2" s="1"/>
  <c r="Q1037" i="2"/>
  <c r="T1037" i="2" s="1"/>
  <c r="P1037" i="2"/>
  <c r="S1037" i="2" s="1"/>
  <c r="J1038" i="2"/>
  <c r="V1038" i="2" s="1"/>
  <c r="Q1039" i="2"/>
  <c r="T1039" i="2" s="1"/>
  <c r="P1039" i="2"/>
  <c r="S1039" i="2" s="1"/>
  <c r="J1040" i="2"/>
  <c r="V1040" i="2" s="1"/>
  <c r="Q1041" i="2"/>
  <c r="T1041" i="2" s="1"/>
  <c r="P1041" i="2"/>
  <c r="S1041" i="2" s="1"/>
  <c r="J1042" i="2"/>
  <c r="V1042" i="2" s="1"/>
  <c r="Q1043" i="2"/>
  <c r="T1043" i="2" s="1"/>
  <c r="P1043" i="2"/>
  <c r="S1043" i="2" s="1"/>
  <c r="J1044" i="2"/>
  <c r="V1044" i="2" s="1"/>
  <c r="Q1045" i="2"/>
  <c r="T1045" i="2" s="1"/>
  <c r="P1045" i="2"/>
  <c r="S1045" i="2" s="1"/>
  <c r="K971" i="1"/>
  <c r="M971" i="1" s="1"/>
  <c r="H971" i="1"/>
  <c r="P971" i="1" s="1"/>
  <c r="L971" i="1"/>
  <c r="N971" i="1" s="1"/>
  <c r="L1003" i="1"/>
  <c r="N1003" i="1" s="1"/>
  <c r="K1003" i="1"/>
  <c r="M1003" i="1" s="1"/>
  <c r="H1003" i="1"/>
  <c r="P1003" i="1" s="1"/>
  <c r="K893" i="1"/>
  <c r="M893" i="1" s="1"/>
  <c r="L893" i="1"/>
  <c r="N893" i="1" s="1"/>
  <c r="H893" i="1"/>
  <c r="P893" i="1" s="1"/>
  <c r="G893" i="1"/>
  <c r="O893" i="1" s="1"/>
  <c r="K895" i="1"/>
  <c r="M895" i="1" s="1"/>
  <c r="L895" i="1"/>
  <c r="N895" i="1" s="1"/>
  <c r="H895" i="1"/>
  <c r="P895" i="1" s="1"/>
  <c r="G895" i="1"/>
  <c r="O895" i="1" s="1"/>
  <c r="K897" i="1"/>
  <c r="M897" i="1" s="1"/>
  <c r="L897" i="1"/>
  <c r="N897" i="1" s="1"/>
  <c r="H897" i="1"/>
  <c r="P897" i="1" s="1"/>
  <c r="G897" i="1"/>
  <c r="O897" i="1" s="1"/>
  <c r="K899" i="1"/>
  <c r="M899" i="1" s="1"/>
  <c r="L899" i="1"/>
  <c r="N899" i="1" s="1"/>
  <c r="H899" i="1"/>
  <c r="P899" i="1" s="1"/>
  <c r="G899" i="1"/>
  <c r="O899" i="1" s="1"/>
  <c r="K979" i="1"/>
  <c r="M979" i="1" s="1"/>
  <c r="H979" i="1"/>
  <c r="P979" i="1" s="1"/>
  <c r="L979" i="1"/>
  <c r="N979" i="1" s="1"/>
  <c r="K987" i="1"/>
  <c r="M987" i="1" s="1"/>
  <c r="H987" i="1"/>
  <c r="P987" i="1" s="1"/>
  <c r="L987" i="1"/>
  <c r="N987" i="1" s="1"/>
  <c r="H820" i="1"/>
  <c r="P820" i="1" s="1"/>
  <c r="AA820" i="1" s="1"/>
  <c r="AB820" i="1" s="1"/>
  <c r="H822" i="1"/>
  <c r="P822" i="1" s="1"/>
  <c r="H824" i="1"/>
  <c r="P824" i="1" s="1"/>
  <c r="AA824" i="1" s="1"/>
  <c r="AB824" i="1" s="1"/>
  <c r="H826" i="1"/>
  <c r="P826" i="1" s="1"/>
  <c r="H828" i="1"/>
  <c r="P828" i="1" s="1"/>
  <c r="AA828" i="1" s="1"/>
  <c r="AB828" i="1" s="1"/>
  <c r="H830" i="1"/>
  <c r="P830" i="1" s="1"/>
  <c r="K995" i="1"/>
  <c r="M995" i="1" s="1"/>
  <c r="H995" i="1"/>
  <c r="P995" i="1" s="1"/>
  <c r="L995" i="1"/>
  <c r="N995" i="1" s="1"/>
  <c r="K965" i="1"/>
  <c r="M965" i="1" s="1"/>
  <c r="H965" i="1"/>
  <c r="P965" i="1" s="1"/>
  <c r="L965" i="1"/>
  <c r="N965" i="1" s="1"/>
  <c r="K973" i="1"/>
  <c r="M973" i="1" s="1"/>
  <c r="H973" i="1"/>
  <c r="P973" i="1" s="1"/>
  <c r="L973" i="1"/>
  <c r="N973" i="1" s="1"/>
  <c r="K981" i="1"/>
  <c r="M981" i="1" s="1"/>
  <c r="H981" i="1"/>
  <c r="P981" i="1" s="1"/>
  <c r="L981" i="1"/>
  <c r="N981" i="1" s="1"/>
  <c r="K989" i="1"/>
  <c r="M989" i="1" s="1"/>
  <c r="H989" i="1"/>
  <c r="P989" i="1" s="1"/>
  <c r="L989" i="1"/>
  <c r="N989" i="1" s="1"/>
  <c r="K997" i="1"/>
  <c r="M997" i="1" s="1"/>
  <c r="H997" i="1"/>
  <c r="P997" i="1" s="1"/>
  <c r="L997" i="1"/>
  <c r="N997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967" i="1"/>
  <c r="M967" i="1" s="1"/>
  <c r="H967" i="1"/>
  <c r="P967" i="1" s="1"/>
  <c r="L967" i="1"/>
  <c r="N967" i="1" s="1"/>
  <c r="K975" i="1"/>
  <c r="M975" i="1" s="1"/>
  <c r="H975" i="1"/>
  <c r="P975" i="1" s="1"/>
  <c r="L975" i="1"/>
  <c r="N975" i="1" s="1"/>
  <c r="K983" i="1"/>
  <c r="M983" i="1" s="1"/>
  <c r="H983" i="1"/>
  <c r="P983" i="1" s="1"/>
  <c r="L983" i="1"/>
  <c r="N983" i="1" s="1"/>
  <c r="K991" i="1"/>
  <c r="M991" i="1" s="1"/>
  <c r="H991" i="1"/>
  <c r="P991" i="1" s="1"/>
  <c r="L991" i="1"/>
  <c r="N991" i="1" s="1"/>
  <c r="K999" i="1"/>
  <c r="M999" i="1" s="1"/>
  <c r="H999" i="1"/>
  <c r="P999" i="1" s="1"/>
  <c r="L999" i="1"/>
  <c r="N999" i="1" s="1"/>
  <c r="K969" i="1"/>
  <c r="M969" i="1" s="1"/>
  <c r="H969" i="1"/>
  <c r="P969" i="1" s="1"/>
  <c r="L969" i="1"/>
  <c r="N969" i="1" s="1"/>
  <c r="K977" i="1"/>
  <c r="M977" i="1" s="1"/>
  <c r="H977" i="1"/>
  <c r="P977" i="1" s="1"/>
  <c r="L977" i="1"/>
  <c r="N977" i="1" s="1"/>
  <c r="K985" i="1"/>
  <c r="M985" i="1" s="1"/>
  <c r="H985" i="1"/>
  <c r="P985" i="1" s="1"/>
  <c r="L985" i="1"/>
  <c r="N985" i="1" s="1"/>
  <c r="K993" i="1"/>
  <c r="M993" i="1" s="1"/>
  <c r="H993" i="1"/>
  <c r="P993" i="1" s="1"/>
  <c r="L993" i="1"/>
  <c r="N993" i="1" s="1"/>
  <c r="K1001" i="1"/>
  <c r="M1001" i="1" s="1"/>
  <c r="H1001" i="1"/>
  <c r="P1001" i="1" s="1"/>
  <c r="L1001" i="1"/>
  <c r="N1001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4" i="1"/>
  <c r="M964" i="1" s="1"/>
  <c r="H964" i="1"/>
  <c r="P964" i="1" s="1"/>
  <c r="G965" i="1"/>
  <c r="O965" i="1" s="1"/>
  <c r="AA965" i="1" s="1"/>
  <c r="AB965" i="1" s="1"/>
  <c r="K966" i="1"/>
  <c r="M966" i="1" s="1"/>
  <c r="H966" i="1"/>
  <c r="P966" i="1" s="1"/>
  <c r="G967" i="1"/>
  <c r="O967" i="1" s="1"/>
  <c r="K968" i="1"/>
  <c r="M968" i="1" s="1"/>
  <c r="H968" i="1"/>
  <c r="P968" i="1" s="1"/>
  <c r="G969" i="1"/>
  <c r="O969" i="1" s="1"/>
  <c r="K970" i="1"/>
  <c r="M970" i="1" s="1"/>
  <c r="H970" i="1"/>
  <c r="P970" i="1" s="1"/>
  <c r="G971" i="1"/>
  <c r="O971" i="1" s="1"/>
  <c r="AA971" i="1" s="1"/>
  <c r="AB971" i="1" s="1"/>
  <c r="K972" i="1"/>
  <c r="M972" i="1" s="1"/>
  <c r="H972" i="1"/>
  <c r="P972" i="1" s="1"/>
  <c r="G973" i="1"/>
  <c r="O973" i="1" s="1"/>
  <c r="K974" i="1"/>
  <c r="M974" i="1" s="1"/>
  <c r="H974" i="1"/>
  <c r="P974" i="1" s="1"/>
  <c r="G975" i="1"/>
  <c r="O975" i="1" s="1"/>
  <c r="K976" i="1"/>
  <c r="M976" i="1" s="1"/>
  <c r="H976" i="1"/>
  <c r="P976" i="1" s="1"/>
  <c r="G977" i="1"/>
  <c r="O977" i="1" s="1"/>
  <c r="K978" i="1"/>
  <c r="M978" i="1" s="1"/>
  <c r="H978" i="1"/>
  <c r="P978" i="1" s="1"/>
  <c r="G979" i="1"/>
  <c r="O979" i="1" s="1"/>
  <c r="K980" i="1"/>
  <c r="M980" i="1" s="1"/>
  <c r="H980" i="1"/>
  <c r="P980" i="1" s="1"/>
  <c r="G981" i="1"/>
  <c r="O981" i="1" s="1"/>
  <c r="AA981" i="1" s="1"/>
  <c r="AB981" i="1" s="1"/>
  <c r="K982" i="1"/>
  <c r="M982" i="1" s="1"/>
  <c r="H982" i="1"/>
  <c r="P982" i="1" s="1"/>
  <c r="G983" i="1"/>
  <c r="O983" i="1" s="1"/>
  <c r="AA983" i="1" s="1"/>
  <c r="AB983" i="1" s="1"/>
  <c r="K984" i="1"/>
  <c r="M984" i="1" s="1"/>
  <c r="H984" i="1"/>
  <c r="P984" i="1" s="1"/>
  <c r="G985" i="1"/>
  <c r="O985" i="1" s="1"/>
  <c r="AA985" i="1" s="1"/>
  <c r="AB985" i="1" s="1"/>
  <c r="K986" i="1"/>
  <c r="M986" i="1" s="1"/>
  <c r="H986" i="1"/>
  <c r="P986" i="1" s="1"/>
  <c r="G987" i="1"/>
  <c r="O987" i="1" s="1"/>
  <c r="AA987" i="1" s="1"/>
  <c r="AB987" i="1" s="1"/>
  <c r="K988" i="1"/>
  <c r="M988" i="1" s="1"/>
  <c r="H988" i="1"/>
  <c r="P988" i="1" s="1"/>
  <c r="G989" i="1"/>
  <c r="O989" i="1" s="1"/>
  <c r="K990" i="1"/>
  <c r="M990" i="1" s="1"/>
  <c r="H990" i="1"/>
  <c r="P990" i="1" s="1"/>
  <c r="G991" i="1"/>
  <c r="O991" i="1" s="1"/>
  <c r="AA991" i="1" s="1"/>
  <c r="AB991" i="1" s="1"/>
  <c r="K992" i="1"/>
  <c r="M992" i="1" s="1"/>
  <c r="H992" i="1"/>
  <c r="P992" i="1" s="1"/>
  <c r="G993" i="1"/>
  <c r="O993" i="1" s="1"/>
  <c r="K994" i="1"/>
  <c r="M994" i="1" s="1"/>
  <c r="H994" i="1"/>
  <c r="P994" i="1" s="1"/>
  <c r="G995" i="1"/>
  <c r="O995" i="1" s="1"/>
  <c r="K996" i="1"/>
  <c r="M996" i="1" s="1"/>
  <c r="H996" i="1"/>
  <c r="P996" i="1" s="1"/>
  <c r="G997" i="1"/>
  <c r="O997" i="1" s="1"/>
  <c r="AA997" i="1" s="1"/>
  <c r="AB997" i="1" s="1"/>
  <c r="K998" i="1"/>
  <c r="M998" i="1" s="1"/>
  <c r="H998" i="1"/>
  <c r="P998" i="1" s="1"/>
  <c r="G999" i="1"/>
  <c r="O999" i="1" s="1"/>
  <c r="K1000" i="1"/>
  <c r="M1000" i="1" s="1"/>
  <c r="H1000" i="1"/>
  <c r="P1000" i="1" s="1"/>
  <c r="G1001" i="1"/>
  <c r="O1001" i="1" s="1"/>
  <c r="K1002" i="1"/>
  <c r="M1002" i="1" s="1"/>
  <c r="H1002" i="1"/>
  <c r="P1002" i="1" s="1"/>
  <c r="G1003" i="1"/>
  <c r="O1003" i="1" s="1"/>
  <c r="AA1003" i="1" s="1"/>
  <c r="AB1003" i="1" s="1"/>
  <c r="H961" i="1"/>
  <c r="P961" i="1" s="1"/>
  <c r="H962" i="1"/>
  <c r="P962" i="1" s="1"/>
  <c r="H963" i="1"/>
  <c r="P963" i="1" s="1"/>
  <c r="AA963" i="1" s="1"/>
  <c r="AB963" i="1" s="1"/>
  <c r="L964" i="1"/>
  <c r="N964" i="1" s="1"/>
  <c r="L966" i="1"/>
  <c r="N966" i="1" s="1"/>
  <c r="L968" i="1"/>
  <c r="N968" i="1" s="1"/>
  <c r="L970" i="1"/>
  <c r="N970" i="1" s="1"/>
  <c r="L972" i="1"/>
  <c r="N972" i="1" s="1"/>
  <c r="L974" i="1"/>
  <c r="N974" i="1" s="1"/>
  <c r="L976" i="1"/>
  <c r="N976" i="1" s="1"/>
  <c r="L978" i="1"/>
  <c r="N978" i="1" s="1"/>
  <c r="L980" i="1"/>
  <c r="N980" i="1" s="1"/>
  <c r="L982" i="1"/>
  <c r="N982" i="1" s="1"/>
  <c r="L984" i="1"/>
  <c r="N984" i="1" s="1"/>
  <c r="L986" i="1"/>
  <c r="N986" i="1" s="1"/>
  <c r="L988" i="1"/>
  <c r="N988" i="1" s="1"/>
  <c r="L990" i="1"/>
  <c r="N990" i="1" s="1"/>
  <c r="L992" i="1"/>
  <c r="N992" i="1" s="1"/>
  <c r="L994" i="1"/>
  <c r="N994" i="1" s="1"/>
  <c r="L996" i="1"/>
  <c r="N996" i="1" s="1"/>
  <c r="L998" i="1"/>
  <c r="N998" i="1" s="1"/>
  <c r="L1000" i="1"/>
  <c r="N1000" i="1" s="1"/>
  <c r="L1002" i="1"/>
  <c r="N1002" i="1" s="1"/>
  <c r="G1051" i="1"/>
  <c r="O1051" i="1" s="1"/>
  <c r="G1052" i="1"/>
  <c r="O1052" i="1" s="1"/>
  <c r="G1053" i="1"/>
  <c r="O1053" i="1" s="1"/>
  <c r="AA1053" i="1" s="1"/>
  <c r="AB1053" i="1" s="1"/>
  <c r="G1054" i="1"/>
  <c r="O1054" i="1" s="1"/>
  <c r="AA1054" i="1" s="1"/>
  <c r="AB1054" i="1" s="1"/>
  <c r="G1055" i="1"/>
  <c r="O1055" i="1" s="1"/>
  <c r="G1056" i="1"/>
  <c r="O1056" i="1" s="1"/>
  <c r="AA1056" i="1" s="1"/>
  <c r="AB1056" i="1" s="1"/>
  <c r="G1057" i="1"/>
  <c r="O1057" i="1" s="1"/>
  <c r="G1058" i="1"/>
  <c r="O1058" i="1" s="1"/>
  <c r="AA1058" i="1" s="1"/>
  <c r="AB1058" i="1" s="1"/>
  <c r="G1059" i="1"/>
  <c r="O1059" i="1" s="1"/>
  <c r="AA1059" i="1" s="1"/>
  <c r="AB1059" i="1" s="1"/>
  <c r="G1060" i="1"/>
  <c r="O1060" i="1" s="1"/>
  <c r="G1061" i="1"/>
  <c r="O1061" i="1" s="1"/>
  <c r="G1062" i="1"/>
  <c r="O1062" i="1" s="1"/>
  <c r="AA1062" i="1" s="1"/>
  <c r="AB1062" i="1" s="1"/>
  <c r="G1063" i="1"/>
  <c r="O1063" i="1" s="1"/>
  <c r="G1064" i="1"/>
  <c r="O1064" i="1" s="1"/>
  <c r="AA1064" i="1" s="1"/>
  <c r="AB1064" i="1" s="1"/>
  <c r="G1065" i="1"/>
  <c r="O1065" i="1" s="1"/>
  <c r="AA1065" i="1" s="1"/>
  <c r="AB1065" i="1" s="1"/>
  <c r="G1066" i="1"/>
  <c r="O1066" i="1" s="1"/>
  <c r="AA1066" i="1" s="1"/>
  <c r="AB1066" i="1" s="1"/>
  <c r="G1067" i="1"/>
  <c r="O1067" i="1" s="1"/>
  <c r="AA1067" i="1" s="1"/>
  <c r="AB1067" i="1" s="1"/>
  <c r="G1068" i="1"/>
  <c r="O1068" i="1" s="1"/>
  <c r="AA1068" i="1" s="1"/>
  <c r="AB1068" i="1" s="1"/>
  <c r="G1069" i="1"/>
  <c r="O1069" i="1" s="1"/>
  <c r="AA1069" i="1" s="1"/>
  <c r="AB1069" i="1" s="1"/>
  <c r="G1070" i="1"/>
  <c r="O1070" i="1" s="1"/>
  <c r="AA1070" i="1" s="1"/>
  <c r="AB1070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K1071" i="1"/>
  <c r="M1071" i="1" s="1"/>
  <c r="K1072" i="1"/>
  <c r="M1072" i="1" s="1"/>
  <c r="K1073" i="1"/>
  <c r="M1073" i="1" s="1"/>
  <c r="AE755" i="1"/>
  <c r="AF755" i="1" s="1"/>
  <c r="AE756" i="1"/>
  <c r="AF756" i="1" s="1"/>
  <c r="AE757" i="1"/>
  <c r="AF757" i="1" s="1"/>
  <c r="AE758" i="1"/>
  <c r="AF758" i="1" s="1"/>
  <c r="AE759" i="1"/>
  <c r="AF759" i="1" s="1"/>
  <c r="AE760" i="1"/>
  <c r="AF760" i="1" s="1"/>
  <c r="AE761" i="1"/>
  <c r="AF761" i="1" s="1"/>
  <c r="AE762" i="1"/>
  <c r="AF762" i="1" s="1"/>
  <c r="AE763" i="1"/>
  <c r="AF763" i="1" s="1"/>
  <c r="AE764" i="1"/>
  <c r="AF764" i="1" s="1"/>
  <c r="AE765" i="1"/>
  <c r="AF765" i="1" s="1"/>
  <c r="AE766" i="1"/>
  <c r="AF766" i="1" s="1"/>
  <c r="AE767" i="1"/>
  <c r="AF767" i="1" s="1"/>
  <c r="AE768" i="1"/>
  <c r="AF768" i="1" s="1"/>
  <c r="AE769" i="1"/>
  <c r="AF769" i="1" s="1"/>
  <c r="AE770" i="1"/>
  <c r="AF770" i="1" s="1"/>
  <c r="AE771" i="1"/>
  <c r="AF771" i="1" s="1"/>
  <c r="AE772" i="1"/>
  <c r="AF772" i="1" s="1"/>
  <c r="AE773" i="1"/>
  <c r="AF773" i="1" s="1"/>
  <c r="AE774" i="1"/>
  <c r="AF774" i="1" s="1"/>
  <c r="AE775" i="1"/>
  <c r="AF775" i="1" s="1"/>
  <c r="AE776" i="1"/>
  <c r="AF776" i="1" s="1"/>
  <c r="AE777" i="1"/>
  <c r="AF777" i="1" s="1"/>
  <c r="AE778" i="1"/>
  <c r="AF778" i="1" s="1"/>
  <c r="AE779" i="1"/>
  <c r="AF779" i="1" s="1"/>
  <c r="AE780" i="1"/>
  <c r="AF780" i="1" s="1"/>
  <c r="AE781" i="1"/>
  <c r="AF781" i="1" s="1"/>
  <c r="AE782" i="1"/>
  <c r="AF782" i="1" s="1"/>
  <c r="AE783" i="1"/>
  <c r="AF783" i="1" s="1"/>
  <c r="AE784" i="1"/>
  <c r="AF784" i="1" s="1"/>
  <c r="AE785" i="1"/>
  <c r="AF785" i="1" s="1"/>
  <c r="AE786" i="1"/>
  <c r="AF786" i="1" s="1"/>
  <c r="AE787" i="1"/>
  <c r="AF787" i="1" s="1"/>
  <c r="AE788" i="1"/>
  <c r="AF788" i="1" s="1"/>
  <c r="AE789" i="1"/>
  <c r="AF789" i="1" s="1"/>
  <c r="AE790" i="1"/>
  <c r="AF790" i="1" s="1"/>
  <c r="AE791" i="1"/>
  <c r="AF791" i="1" s="1"/>
  <c r="AE792" i="1"/>
  <c r="AF792" i="1" s="1"/>
  <c r="AE793" i="1"/>
  <c r="AF793" i="1" s="1"/>
  <c r="AC755" i="1"/>
  <c r="AD755" i="1" s="1"/>
  <c r="AC756" i="1"/>
  <c r="AD756" i="1" s="1"/>
  <c r="AC757" i="1"/>
  <c r="AD757" i="1" s="1"/>
  <c r="AC758" i="1"/>
  <c r="AD758" i="1" s="1"/>
  <c r="AC759" i="1"/>
  <c r="AD759" i="1" s="1"/>
  <c r="AC760" i="1"/>
  <c r="AD760" i="1" s="1"/>
  <c r="AC761" i="1"/>
  <c r="AD761" i="1" s="1"/>
  <c r="AC762" i="1"/>
  <c r="AD762" i="1" s="1"/>
  <c r="AC763" i="1"/>
  <c r="AD763" i="1" s="1"/>
  <c r="AC764" i="1"/>
  <c r="AD764" i="1" s="1"/>
  <c r="AC765" i="1"/>
  <c r="AD765" i="1" s="1"/>
  <c r="AC766" i="1"/>
  <c r="AD766" i="1" s="1"/>
  <c r="AC767" i="1"/>
  <c r="AD767" i="1" s="1"/>
  <c r="AC768" i="1"/>
  <c r="AD768" i="1" s="1"/>
  <c r="AC769" i="1"/>
  <c r="AD769" i="1" s="1"/>
  <c r="AC770" i="1"/>
  <c r="AD770" i="1" s="1"/>
  <c r="AC771" i="1"/>
  <c r="AD771" i="1" s="1"/>
  <c r="AC772" i="1"/>
  <c r="AD772" i="1" s="1"/>
  <c r="AC773" i="1"/>
  <c r="AD773" i="1" s="1"/>
  <c r="AC774" i="1"/>
  <c r="AD774" i="1" s="1"/>
  <c r="AC775" i="1"/>
  <c r="AD775" i="1" s="1"/>
  <c r="AC776" i="1"/>
  <c r="AD776" i="1" s="1"/>
  <c r="AC777" i="1"/>
  <c r="AD777" i="1" s="1"/>
  <c r="AC778" i="1"/>
  <c r="AD778" i="1" s="1"/>
  <c r="AC779" i="1"/>
  <c r="AD779" i="1" s="1"/>
  <c r="AC780" i="1"/>
  <c r="AD780" i="1" s="1"/>
  <c r="AC781" i="1"/>
  <c r="AD781" i="1" s="1"/>
  <c r="AC782" i="1"/>
  <c r="AD782" i="1" s="1"/>
  <c r="AC783" i="1"/>
  <c r="AD783" i="1" s="1"/>
  <c r="AC784" i="1"/>
  <c r="AD784" i="1" s="1"/>
  <c r="AC785" i="1"/>
  <c r="AD785" i="1" s="1"/>
  <c r="AC786" i="1"/>
  <c r="AD786" i="1" s="1"/>
  <c r="AC787" i="1"/>
  <c r="AD787" i="1" s="1"/>
  <c r="AC788" i="1"/>
  <c r="AD788" i="1" s="1"/>
  <c r="AC789" i="1"/>
  <c r="AD789" i="1" s="1"/>
  <c r="AC790" i="1"/>
  <c r="AD790" i="1" s="1"/>
  <c r="AC791" i="1"/>
  <c r="AD791" i="1" s="1"/>
  <c r="AC792" i="1"/>
  <c r="AD792" i="1" s="1"/>
  <c r="AC793" i="1"/>
  <c r="AD793" i="1" s="1"/>
  <c r="AA755" i="1"/>
  <c r="AB755" i="1" s="1"/>
  <c r="AA756" i="1"/>
  <c r="AB756" i="1" s="1"/>
  <c r="AA757" i="1"/>
  <c r="AB757" i="1" s="1"/>
  <c r="AA758" i="1"/>
  <c r="AB758" i="1" s="1"/>
  <c r="AA759" i="1"/>
  <c r="AB759" i="1" s="1"/>
  <c r="AA760" i="1"/>
  <c r="AB760" i="1" s="1"/>
  <c r="AA761" i="1"/>
  <c r="AB761" i="1" s="1"/>
  <c r="AA762" i="1"/>
  <c r="AB762" i="1" s="1"/>
  <c r="AA763" i="1"/>
  <c r="AB763" i="1" s="1"/>
  <c r="AA764" i="1"/>
  <c r="AB764" i="1" s="1"/>
  <c r="AA765" i="1"/>
  <c r="AB765" i="1" s="1"/>
  <c r="AA766" i="1"/>
  <c r="AB766" i="1" s="1"/>
  <c r="AA767" i="1"/>
  <c r="AB767" i="1" s="1"/>
  <c r="AA768" i="1"/>
  <c r="AB768" i="1" s="1"/>
  <c r="AA769" i="1"/>
  <c r="AB769" i="1" s="1"/>
  <c r="AA770" i="1"/>
  <c r="AB770" i="1" s="1"/>
  <c r="AA771" i="1"/>
  <c r="AB771" i="1" s="1"/>
  <c r="AA772" i="1"/>
  <c r="AB772" i="1" s="1"/>
  <c r="AA773" i="1"/>
  <c r="AB773" i="1" s="1"/>
  <c r="AA774" i="1"/>
  <c r="AB774" i="1" s="1"/>
  <c r="AA775" i="1"/>
  <c r="AB775" i="1" s="1"/>
  <c r="AA776" i="1"/>
  <c r="AB776" i="1" s="1"/>
  <c r="AA777" i="1"/>
  <c r="AB777" i="1" s="1"/>
  <c r="AA778" i="1"/>
  <c r="AB778" i="1" s="1"/>
  <c r="AA779" i="1"/>
  <c r="AB779" i="1" s="1"/>
  <c r="AA780" i="1"/>
  <c r="AB780" i="1" s="1"/>
  <c r="AA781" i="1"/>
  <c r="AB781" i="1" s="1"/>
  <c r="AA782" i="1"/>
  <c r="AB782" i="1" s="1"/>
  <c r="AA783" i="1"/>
  <c r="AB783" i="1" s="1"/>
  <c r="AA784" i="1"/>
  <c r="AB784" i="1" s="1"/>
  <c r="AA785" i="1"/>
  <c r="AB785" i="1" s="1"/>
  <c r="AA786" i="1"/>
  <c r="AB786" i="1" s="1"/>
  <c r="AA787" i="1"/>
  <c r="AB787" i="1" s="1"/>
  <c r="AA788" i="1"/>
  <c r="AB788" i="1" s="1"/>
  <c r="AA789" i="1"/>
  <c r="AB789" i="1" s="1"/>
  <c r="AA790" i="1"/>
  <c r="AB790" i="1" s="1"/>
  <c r="AA791" i="1"/>
  <c r="AB791" i="1" s="1"/>
  <c r="AA792" i="1"/>
  <c r="AB792" i="1" s="1"/>
  <c r="AA793" i="1"/>
  <c r="AB793" i="1" s="1"/>
  <c r="AE648" i="1"/>
  <c r="AF648" i="1" s="1"/>
  <c r="AC648" i="1"/>
  <c r="AD648" i="1" s="1"/>
  <c r="AA918" i="1" l="1"/>
  <c r="AB918" i="1" s="1"/>
  <c r="AA829" i="1"/>
  <c r="AB829" i="1" s="1"/>
  <c r="AA838" i="1"/>
  <c r="AB838" i="1" s="1"/>
  <c r="AA912" i="1"/>
  <c r="AB912" i="1" s="1"/>
  <c r="AA1005" i="1"/>
  <c r="AB1005" i="1" s="1"/>
  <c r="AA821" i="1"/>
  <c r="AB821" i="1" s="1"/>
  <c r="AA1011" i="1"/>
  <c r="AB1011" i="1" s="1"/>
  <c r="AA896" i="1"/>
  <c r="AB896" i="1" s="1"/>
  <c r="AA1073" i="1"/>
  <c r="AB1073" i="1" s="1"/>
  <c r="AA917" i="1"/>
  <c r="AB917" i="1" s="1"/>
  <c r="AA962" i="1"/>
  <c r="AB962" i="1" s="1"/>
  <c r="AA826" i="1"/>
  <c r="AB826" i="1" s="1"/>
  <c r="AA940" i="1"/>
  <c r="AB940" i="1" s="1"/>
  <c r="AA832" i="1"/>
  <c r="AB832" i="1" s="1"/>
  <c r="AA825" i="1"/>
  <c r="AB825" i="1" s="1"/>
  <c r="AA794" i="1"/>
  <c r="AB794" i="1" s="1"/>
  <c r="AA950" i="1"/>
  <c r="AB950" i="1" s="1"/>
  <c r="AA1015" i="1"/>
  <c r="AB1015" i="1" s="1"/>
  <c r="AA1060" i="1"/>
  <c r="AB1060" i="1" s="1"/>
  <c r="AA1052" i="1"/>
  <c r="AB1052" i="1" s="1"/>
  <c r="AA960" i="1"/>
  <c r="AB960" i="1" s="1"/>
  <c r="AA929" i="1"/>
  <c r="AB929" i="1" s="1"/>
  <c r="AA843" i="1"/>
  <c r="AB843" i="1" s="1"/>
  <c r="AA862" i="1"/>
  <c r="AB862" i="1" s="1"/>
  <c r="AA844" i="1"/>
  <c r="AB844" i="1" s="1"/>
  <c r="AA881" i="1"/>
  <c r="AB881" i="1" s="1"/>
  <c r="AA853" i="1"/>
  <c r="AB853" i="1" s="1"/>
  <c r="AA933" i="1"/>
  <c r="AB933" i="1" s="1"/>
  <c r="AA951" i="1"/>
  <c r="AB951" i="1" s="1"/>
  <c r="AA935" i="1"/>
  <c r="AB935" i="1" s="1"/>
  <c r="AA919" i="1"/>
  <c r="AB919" i="1" s="1"/>
  <c r="AA903" i="1"/>
  <c r="AB903" i="1" s="1"/>
  <c r="AA808" i="1"/>
  <c r="AB808" i="1" s="1"/>
  <c r="AA952" i="1"/>
  <c r="AB952" i="1" s="1"/>
  <c r="AA936" i="1"/>
  <c r="AB936" i="1" s="1"/>
  <c r="AA920" i="1"/>
  <c r="AB920" i="1" s="1"/>
  <c r="AA904" i="1"/>
  <c r="AB904" i="1" s="1"/>
  <c r="AA858" i="1"/>
  <c r="AB858" i="1" s="1"/>
  <c r="AA842" i="1"/>
  <c r="AB842" i="1" s="1"/>
  <c r="AA1061" i="1"/>
  <c r="AB1061" i="1" s="1"/>
  <c r="AA1057" i="1"/>
  <c r="AB1057" i="1" s="1"/>
  <c r="AA999" i="1"/>
  <c r="AB999" i="1" s="1"/>
  <c r="AA967" i="1"/>
  <c r="AB967" i="1" s="1"/>
  <c r="AA1017" i="1"/>
  <c r="AB1017" i="1" s="1"/>
  <c r="AA908" i="1"/>
  <c r="AB908" i="1" s="1"/>
  <c r="AA1023" i="1"/>
  <c r="AB1023" i="1" s="1"/>
  <c r="AA868" i="1"/>
  <c r="AB868" i="1" s="1"/>
  <c r="AA836" i="1"/>
  <c r="AB836" i="1" s="1"/>
  <c r="AA1026" i="1"/>
  <c r="AB1026" i="1" s="1"/>
  <c r="AA1009" i="1"/>
  <c r="AB1009" i="1" s="1"/>
  <c r="AA812" i="1"/>
  <c r="AB812" i="1" s="1"/>
  <c r="AA913" i="1"/>
  <c r="AB913" i="1" s="1"/>
  <c r="AA1016" i="1"/>
  <c r="AB1016" i="1" s="1"/>
  <c r="AA1063" i="1"/>
  <c r="AB1063" i="1" s="1"/>
  <c r="AA1051" i="1"/>
  <c r="AB1051" i="1" s="1"/>
  <c r="AA830" i="1"/>
  <c r="AB830" i="1" s="1"/>
  <c r="AA822" i="1"/>
  <c r="AB822" i="1" s="1"/>
  <c r="AA1024" i="1"/>
  <c r="AB1024" i="1" s="1"/>
  <c r="AA1007" i="1"/>
  <c r="AB1007" i="1" s="1"/>
  <c r="AA1048" i="1"/>
  <c r="AB1048" i="1" s="1"/>
  <c r="AA1020" i="1"/>
  <c r="AB1020" i="1" s="1"/>
  <c r="AA939" i="1"/>
  <c r="AB939" i="1" s="1"/>
  <c r="AA885" i="1"/>
  <c r="AB885" i="1" s="1"/>
  <c r="AA864" i="1"/>
  <c r="AB864" i="1" s="1"/>
  <c r="AA848" i="1"/>
  <c r="AB848" i="1" s="1"/>
  <c r="AA849" i="1"/>
  <c r="AB849" i="1" s="1"/>
  <c r="AA1032" i="1"/>
  <c r="AB1032" i="1" s="1"/>
  <c r="AA947" i="1"/>
  <c r="AB947" i="1" s="1"/>
  <c r="AA915" i="1"/>
  <c r="AB915" i="1" s="1"/>
  <c r="AA1001" i="1"/>
  <c r="AB1001" i="1" s="1"/>
  <c r="AA993" i="1"/>
  <c r="AB993" i="1" s="1"/>
  <c r="AA1049" i="1"/>
  <c r="AB1049" i="1" s="1"/>
  <c r="AA1041" i="1"/>
  <c r="AB1041" i="1" s="1"/>
  <c r="AA1010" i="1"/>
  <c r="AB1010" i="1" s="1"/>
  <c r="AA957" i="1"/>
  <c r="AB957" i="1" s="1"/>
  <c r="AA894" i="1"/>
  <c r="AB894" i="1" s="1"/>
  <c r="AA1055" i="1"/>
  <c r="AB1055" i="1" s="1"/>
  <c r="AA979" i="1"/>
  <c r="AB979" i="1" s="1"/>
  <c r="AA833" i="1"/>
  <c r="AB833" i="1" s="1"/>
  <c r="AA823" i="1"/>
  <c r="AB823" i="1" s="1"/>
  <c r="AA1031" i="1"/>
  <c r="AB1031" i="1" s="1"/>
  <c r="AA995" i="1"/>
  <c r="AB995" i="1" s="1"/>
  <c r="AA989" i="1"/>
  <c r="AB989" i="1" s="1"/>
  <c r="AA973" i="1"/>
  <c r="AB973" i="1" s="1"/>
  <c r="AA1045" i="1"/>
  <c r="AB1045" i="1" s="1"/>
  <c r="AA1037" i="1"/>
  <c r="AB1037" i="1" s="1"/>
  <c r="AA916" i="1"/>
  <c r="AB916" i="1" s="1"/>
  <c r="AA901" i="1"/>
  <c r="AB901" i="1" s="1"/>
  <c r="AA1050" i="1"/>
  <c r="AB1050" i="1" s="1"/>
  <c r="AA975" i="1"/>
  <c r="AB975" i="1" s="1"/>
  <c r="AA1047" i="1"/>
  <c r="AB1047" i="1" s="1"/>
  <c r="AA1039" i="1"/>
  <c r="AB1039" i="1" s="1"/>
  <c r="AA969" i="1"/>
  <c r="AB969" i="1" s="1"/>
  <c r="AA1046" i="1"/>
  <c r="AB1046" i="1" s="1"/>
  <c r="AA797" i="1"/>
  <c r="AB797" i="1" s="1"/>
  <c r="AA899" i="1"/>
  <c r="AB899" i="1" s="1"/>
  <c r="AA897" i="1"/>
  <c r="AB897" i="1" s="1"/>
  <c r="AA895" i="1"/>
  <c r="AB895" i="1" s="1"/>
  <c r="AA893" i="1"/>
  <c r="AB893" i="1" s="1"/>
  <c r="AA1043" i="1"/>
  <c r="AB1043" i="1" s="1"/>
  <c r="AA1044" i="1"/>
  <c r="AB1044" i="1" s="1"/>
  <c r="AA805" i="1"/>
  <c r="AB805" i="1" s="1"/>
  <c r="AA1038" i="1"/>
  <c r="AB1038" i="1" s="1"/>
  <c r="AA813" i="1"/>
  <c r="AB813" i="1" s="1"/>
  <c r="AA1029" i="1"/>
  <c r="AB1029" i="1" s="1"/>
  <c r="AA1018" i="1"/>
  <c r="AB1018" i="1" s="1"/>
  <c r="AA961" i="1"/>
  <c r="AB961" i="1" s="1"/>
  <c r="AA1000" i="1"/>
  <c r="AB1000" i="1" s="1"/>
  <c r="AA992" i="1"/>
  <c r="AB992" i="1" s="1"/>
  <c r="AA984" i="1"/>
  <c r="AB984" i="1" s="1"/>
  <c r="AA976" i="1"/>
  <c r="AB976" i="1" s="1"/>
  <c r="AA968" i="1"/>
  <c r="AB968" i="1" s="1"/>
  <c r="AA819" i="1"/>
  <c r="AB819" i="1" s="1"/>
  <c r="AA977" i="1"/>
  <c r="AB977" i="1" s="1"/>
  <c r="AA815" i="1"/>
  <c r="AB815" i="1" s="1"/>
  <c r="AA803" i="1"/>
  <c r="AB803" i="1" s="1"/>
  <c r="AA795" i="1"/>
  <c r="AB795" i="1" s="1"/>
  <c r="AA998" i="1"/>
  <c r="AB998" i="1" s="1"/>
  <c r="AA990" i="1"/>
  <c r="AB990" i="1" s="1"/>
  <c r="AA982" i="1"/>
  <c r="AB982" i="1" s="1"/>
  <c r="AA974" i="1"/>
  <c r="AB974" i="1" s="1"/>
  <c r="AA966" i="1"/>
  <c r="AB966" i="1" s="1"/>
  <c r="AA807" i="1"/>
  <c r="AB807" i="1" s="1"/>
  <c r="AA996" i="1"/>
  <c r="AB996" i="1" s="1"/>
  <c r="AA988" i="1"/>
  <c r="AB988" i="1" s="1"/>
  <c r="AA980" i="1"/>
  <c r="AB980" i="1" s="1"/>
  <c r="AA972" i="1"/>
  <c r="AB972" i="1" s="1"/>
  <c r="AA964" i="1"/>
  <c r="AB964" i="1" s="1"/>
  <c r="AA799" i="1"/>
  <c r="AB799" i="1" s="1"/>
  <c r="AA1002" i="1"/>
  <c r="AB1002" i="1" s="1"/>
  <c r="AA994" i="1"/>
  <c r="AB994" i="1" s="1"/>
  <c r="AA986" i="1"/>
  <c r="AB986" i="1" s="1"/>
  <c r="AA978" i="1"/>
  <c r="AB978" i="1" s="1"/>
  <c r="AA970" i="1"/>
  <c r="AB970" i="1" s="1"/>
  <c r="AA811" i="1"/>
  <c r="AB811" i="1" s="1"/>
  <c r="H754" i="2"/>
  <c r="Q754" i="2" s="1"/>
  <c r="T754" i="2" s="1"/>
  <c r="F754" i="2"/>
  <c r="E754" i="2"/>
  <c r="D754" i="2"/>
  <c r="H753" i="2"/>
  <c r="Q753" i="2" s="1"/>
  <c r="T753" i="2" s="1"/>
  <c r="F753" i="2"/>
  <c r="E753" i="2"/>
  <c r="D753" i="2"/>
  <c r="H752" i="2"/>
  <c r="Q752" i="2" s="1"/>
  <c r="T752" i="2" s="1"/>
  <c r="F752" i="2"/>
  <c r="E752" i="2"/>
  <c r="D752" i="2"/>
  <c r="T751" i="2"/>
  <c r="P751" i="2"/>
  <c r="S751" i="2" s="1"/>
  <c r="H751" i="2"/>
  <c r="Q751" i="2" s="1"/>
  <c r="F751" i="2"/>
  <c r="E751" i="2"/>
  <c r="J751" i="2" s="1"/>
  <c r="V751" i="2" s="1"/>
  <c r="D751" i="2"/>
  <c r="I751" i="2" s="1"/>
  <c r="U751" i="2" s="1"/>
  <c r="H750" i="2"/>
  <c r="Q750" i="2" s="1"/>
  <c r="T750" i="2" s="1"/>
  <c r="F750" i="2"/>
  <c r="E750" i="2"/>
  <c r="D750" i="2"/>
  <c r="H749" i="2"/>
  <c r="Q749" i="2" s="1"/>
  <c r="T749" i="2" s="1"/>
  <c r="F749" i="2"/>
  <c r="E749" i="2"/>
  <c r="D749" i="2"/>
  <c r="H748" i="2"/>
  <c r="Q748" i="2" s="1"/>
  <c r="T748" i="2" s="1"/>
  <c r="F748" i="2"/>
  <c r="E748" i="2"/>
  <c r="D748" i="2"/>
  <c r="T747" i="2"/>
  <c r="P747" i="2"/>
  <c r="S747" i="2" s="1"/>
  <c r="H747" i="2"/>
  <c r="Q747" i="2" s="1"/>
  <c r="F747" i="2"/>
  <c r="E747" i="2"/>
  <c r="J747" i="2" s="1"/>
  <c r="V747" i="2" s="1"/>
  <c r="D747" i="2"/>
  <c r="I747" i="2" s="1"/>
  <c r="U747" i="2" s="1"/>
  <c r="H746" i="2"/>
  <c r="Q746" i="2" s="1"/>
  <c r="T746" i="2" s="1"/>
  <c r="F746" i="2"/>
  <c r="E746" i="2"/>
  <c r="D746" i="2"/>
  <c r="H745" i="2"/>
  <c r="Q745" i="2" s="1"/>
  <c r="T745" i="2" s="1"/>
  <c r="F745" i="2"/>
  <c r="E745" i="2"/>
  <c r="D745" i="2"/>
  <c r="H744" i="2"/>
  <c r="Q744" i="2" s="1"/>
  <c r="T744" i="2" s="1"/>
  <c r="F744" i="2"/>
  <c r="E744" i="2"/>
  <c r="D744" i="2"/>
  <c r="T743" i="2"/>
  <c r="P743" i="2"/>
  <c r="S743" i="2" s="1"/>
  <c r="H743" i="2"/>
  <c r="Q743" i="2" s="1"/>
  <c r="F743" i="2"/>
  <c r="E743" i="2"/>
  <c r="J743" i="2" s="1"/>
  <c r="V743" i="2" s="1"/>
  <c r="D743" i="2"/>
  <c r="I743" i="2" s="1"/>
  <c r="U743" i="2" s="1"/>
  <c r="H742" i="2"/>
  <c r="Q742" i="2" s="1"/>
  <c r="T742" i="2" s="1"/>
  <c r="F742" i="2"/>
  <c r="E742" i="2"/>
  <c r="D742" i="2"/>
  <c r="H741" i="2"/>
  <c r="Q741" i="2" s="1"/>
  <c r="T741" i="2" s="1"/>
  <c r="F741" i="2"/>
  <c r="E741" i="2"/>
  <c r="D741" i="2"/>
  <c r="H740" i="2"/>
  <c r="F740" i="2"/>
  <c r="E740" i="2"/>
  <c r="D740" i="2"/>
  <c r="H739" i="2"/>
  <c r="O739" i="2" s="1"/>
  <c r="R739" i="2" s="1"/>
  <c r="F739" i="2"/>
  <c r="E739" i="2"/>
  <c r="D739" i="2"/>
  <c r="H738" i="2"/>
  <c r="F738" i="2"/>
  <c r="E738" i="2"/>
  <c r="D738" i="2"/>
  <c r="H737" i="2"/>
  <c r="O737" i="2" s="1"/>
  <c r="R737" i="2" s="1"/>
  <c r="F737" i="2"/>
  <c r="E737" i="2"/>
  <c r="D737" i="2"/>
  <c r="H736" i="2"/>
  <c r="F736" i="2"/>
  <c r="E736" i="2"/>
  <c r="D736" i="2"/>
  <c r="H735" i="2"/>
  <c r="O735" i="2" s="1"/>
  <c r="R735" i="2" s="1"/>
  <c r="F735" i="2"/>
  <c r="E735" i="2"/>
  <c r="D735" i="2"/>
  <c r="H734" i="2"/>
  <c r="F734" i="2"/>
  <c r="E734" i="2"/>
  <c r="D734" i="2"/>
  <c r="O733" i="2"/>
  <c r="R733" i="2" s="1"/>
  <c r="H733" i="2"/>
  <c r="F733" i="2"/>
  <c r="E733" i="2"/>
  <c r="D733" i="2"/>
  <c r="H732" i="2"/>
  <c r="F732" i="2"/>
  <c r="E732" i="2"/>
  <c r="D732" i="2"/>
  <c r="H731" i="2"/>
  <c r="O731" i="2" s="1"/>
  <c r="R731" i="2" s="1"/>
  <c r="F731" i="2"/>
  <c r="E731" i="2"/>
  <c r="D731" i="2"/>
  <c r="H730" i="2"/>
  <c r="F730" i="2"/>
  <c r="E730" i="2"/>
  <c r="D730" i="2"/>
  <c r="H729" i="2"/>
  <c r="O729" i="2" s="1"/>
  <c r="R729" i="2" s="1"/>
  <c r="F729" i="2"/>
  <c r="E729" i="2"/>
  <c r="D729" i="2"/>
  <c r="H728" i="2"/>
  <c r="F728" i="2"/>
  <c r="E728" i="2"/>
  <c r="D728" i="2"/>
  <c r="H727" i="2"/>
  <c r="O727" i="2" s="1"/>
  <c r="R727" i="2" s="1"/>
  <c r="F727" i="2"/>
  <c r="E727" i="2"/>
  <c r="D727" i="2"/>
  <c r="H726" i="2"/>
  <c r="F726" i="2"/>
  <c r="E726" i="2"/>
  <c r="D726" i="2"/>
  <c r="O725" i="2"/>
  <c r="R725" i="2" s="1"/>
  <c r="H725" i="2"/>
  <c r="F725" i="2"/>
  <c r="E725" i="2"/>
  <c r="J725" i="2" s="1"/>
  <c r="V725" i="2" s="1"/>
  <c r="D725" i="2"/>
  <c r="H724" i="2"/>
  <c r="F724" i="2"/>
  <c r="E724" i="2"/>
  <c r="J724" i="2" s="1"/>
  <c r="V724" i="2" s="1"/>
  <c r="D724" i="2"/>
  <c r="H723" i="2"/>
  <c r="O723" i="2" s="1"/>
  <c r="R723" i="2" s="1"/>
  <c r="F723" i="2"/>
  <c r="E723" i="2"/>
  <c r="J723" i="2" s="1"/>
  <c r="V723" i="2" s="1"/>
  <c r="D723" i="2"/>
  <c r="H722" i="2"/>
  <c r="F722" i="2"/>
  <c r="E722" i="2"/>
  <c r="J722" i="2" s="1"/>
  <c r="V722" i="2" s="1"/>
  <c r="D722" i="2"/>
  <c r="H721" i="2"/>
  <c r="O721" i="2" s="1"/>
  <c r="R721" i="2" s="1"/>
  <c r="F721" i="2"/>
  <c r="E721" i="2"/>
  <c r="D721" i="2"/>
  <c r="H720" i="2"/>
  <c r="F720" i="2"/>
  <c r="E720" i="2"/>
  <c r="D720" i="2"/>
  <c r="H719" i="2"/>
  <c r="P719" i="2" s="1"/>
  <c r="S719" i="2" s="1"/>
  <c r="F719" i="2"/>
  <c r="E719" i="2"/>
  <c r="J719" i="2" s="1"/>
  <c r="V719" i="2" s="1"/>
  <c r="D719" i="2"/>
  <c r="H718" i="2"/>
  <c r="P718" i="2" s="1"/>
  <c r="S718" i="2" s="1"/>
  <c r="F718" i="2"/>
  <c r="E718" i="2"/>
  <c r="D718" i="2"/>
  <c r="Q717" i="2"/>
  <c r="T717" i="2" s="1"/>
  <c r="H717" i="2"/>
  <c r="P717" i="2" s="1"/>
  <c r="S717" i="2" s="1"/>
  <c r="F717" i="2"/>
  <c r="E717" i="2"/>
  <c r="J717" i="2" s="1"/>
  <c r="V717" i="2" s="1"/>
  <c r="D717" i="2"/>
  <c r="I717" i="2" s="1"/>
  <c r="U717" i="2" s="1"/>
  <c r="H716" i="2"/>
  <c r="P716" i="2" s="1"/>
  <c r="S716" i="2" s="1"/>
  <c r="F716" i="2"/>
  <c r="E716" i="2"/>
  <c r="J716" i="2" s="1"/>
  <c r="V716" i="2" s="1"/>
  <c r="D716" i="2"/>
  <c r="H715" i="2"/>
  <c r="P715" i="2" s="1"/>
  <c r="S715" i="2" s="1"/>
  <c r="F715" i="2"/>
  <c r="E715" i="2"/>
  <c r="J715" i="2" s="1"/>
  <c r="V715" i="2" s="1"/>
  <c r="D715" i="2"/>
  <c r="H714" i="2"/>
  <c r="P714" i="2" s="1"/>
  <c r="S714" i="2" s="1"/>
  <c r="F714" i="2"/>
  <c r="E714" i="2"/>
  <c r="D714" i="2"/>
  <c r="Q713" i="2"/>
  <c r="T713" i="2" s="1"/>
  <c r="H713" i="2"/>
  <c r="P713" i="2" s="1"/>
  <c r="S713" i="2" s="1"/>
  <c r="F713" i="2"/>
  <c r="E713" i="2"/>
  <c r="J713" i="2" s="1"/>
  <c r="V713" i="2" s="1"/>
  <c r="D713" i="2"/>
  <c r="I713" i="2" s="1"/>
  <c r="U713" i="2" s="1"/>
  <c r="H712" i="2"/>
  <c r="P712" i="2" s="1"/>
  <c r="S712" i="2" s="1"/>
  <c r="F712" i="2"/>
  <c r="E712" i="2"/>
  <c r="J712" i="2" s="1"/>
  <c r="V712" i="2" s="1"/>
  <c r="D712" i="2"/>
  <c r="H711" i="2"/>
  <c r="P711" i="2" s="1"/>
  <c r="S711" i="2" s="1"/>
  <c r="F711" i="2"/>
  <c r="E711" i="2"/>
  <c r="J711" i="2" s="1"/>
  <c r="V711" i="2" s="1"/>
  <c r="D711" i="2"/>
  <c r="H710" i="2"/>
  <c r="P710" i="2" s="1"/>
  <c r="S710" i="2" s="1"/>
  <c r="F710" i="2"/>
  <c r="E710" i="2"/>
  <c r="D710" i="2"/>
  <c r="Q709" i="2"/>
  <c r="T709" i="2" s="1"/>
  <c r="H709" i="2"/>
  <c r="P709" i="2" s="1"/>
  <c r="S709" i="2" s="1"/>
  <c r="F709" i="2"/>
  <c r="E709" i="2"/>
  <c r="J709" i="2" s="1"/>
  <c r="V709" i="2" s="1"/>
  <c r="D709" i="2"/>
  <c r="I709" i="2" s="1"/>
  <c r="U709" i="2" s="1"/>
  <c r="H708" i="2"/>
  <c r="P708" i="2" s="1"/>
  <c r="S708" i="2" s="1"/>
  <c r="F708" i="2"/>
  <c r="E708" i="2"/>
  <c r="J708" i="2" s="1"/>
  <c r="V708" i="2" s="1"/>
  <c r="D708" i="2"/>
  <c r="H707" i="2"/>
  <c r="P707" i="2" s="1"/>
  <c r="S707" i="2" s="1"/>
  <c r="F707" i="2"/>
  <c r="E707" i="2"/>
  <c r="J707" i="2" s="1"/>
  <c r="V707" i="2" s="1"/>
  <c r="D707" i="2"/>
  <c r="H706" i="2"/>
  <c r="P706" i="2" s="1"/>
  <c r="S706" i="2" s="1"/>
  <c r="F706" i="2"/>
  <c r="E706" i="2"/>
  <c r="D706" i="2"/>
  <c r="Q705" i="2"/>
  <c r="T705" i="2" s="1"/>
  <c r="H705" i="2"/>
  <c r="P705" i="2" s="1"/>
  <c r="S705" i="2" s="1"/>
  <c r="F705" i="2"/>
  <c r="E705" i="2"/>
  <c r="J705" i="2" s="1"/>
  <c r="V705" i="2" s="1"/>
  <c r="D705" i="2"/>
  <c r="I705" i="2" s="1"/>
  <c r="U705" i="2" s="1"/>
  <c r="H704" i="2"/>
  <c r="P704" i="2" s="1"/>
  <c r="S704" i="2" s="1"/>
  <c r="F704" i="2"/>
  <c r="E704" i="2"/>
  <c r="J704" i="2" s="1"/>
  <c r="V704" i="2" s="1"/>
  <c r="D704" i="2"/>
  <c r="H703" i="2"/>
  <c r="P703" i="2" s="1"/>
  <c r="S703" i="2" s="1"/>
  <c r="F703" i="2"/>
  <c r="E703" i="2"/>
  <c r="J703" i="2" s="1"/>
  <c r="V703" i="2" s="1"/>
  <c r="D703" i="2"/>
  <c r="H702" i="2"/>
  <c r="P702" i="2" s="1"/>
  <c r="S702" i="2" s="1"/>
  <c r="F702" i="2"/>
  <c r="E702" i="2"/>
  <c r="D702" i="2"/>
  <c r="Q701" i="2"/>
  <c r="T701" i="2" s="1"/>
  <c r="H701" i="2"/>
  <c r="P701" i="2" s="1"/>
  <c r="S701" i="2" s="1"/>
  <c r="F701" i="2"/>
  <c r="E701" i="2"/>
  <c r="J701" i="2" s="1"/>
  <c r="V701" i="2" s="1"/>
  <c r="D701" i="2"/>
  <c r="I701" i="2" s="1"/>
  <c r="U701" i="2" s="1"/>
  <c r="H700" i="2"/>
  <c r="P700" i="2" s="1"/>
  <c r="S700" i="2" s="1"/>
  <c r="F700" i="2"/>
  <c r="E700" i="2"/>
  <c r="J700" i="2" s="1"/>
  <c r="V700" i="2" s="1"/>
  <c r="D700" i="2"/>
  <c r="H699" i="2"/>
  <c r="P699" i="2" s="1"/>
  <c r="S699" i="2" s="1"/>
  <c r="F699" i="2"/>
  <c r="E699" i="2"/>
  <c r="J699" i="2" s="1"/>
  <c r="V699" i="2" s="1"/>
  <c r="D699" i="2"/>
  <c r="H698" i="2"/>
  <c r="P698" i="2" s="1"/>
  <c r="S698" i="2" s="1"/>
  <c r="F698" i="2"/>
  <c r="E698" i="2"/>
  <c r="D698" i="2"/>
  <c r="Q697" i="2"/>
  <c r="T697" i="2" s="1"/>
  <c r="H697" i="2"/>
  <c r="P697" i="2" s="1"/>
  <c r="S697" i="2" s="1"/>
  <c r="F697" i="2"/>
  <c r="E697" i="2"/>
  <c r="J697" i="2" s="1"/>
  <c r="V697" i="2" s="1"/>
  <c r="D697" i="2"/>
  <c r="I697" i="2" s="1"/>
  <c r="U697" i="2" s="1"/>
  <c r="H696" i="2"/>
  <c r="P696" i="2" s="1"/>
  <c r="S696" i="2" s="1"/>
  <c r="F696" i="2"/>
  <c r="E696" i="2"/>
  <c r="J696" i="2" s="1"/>
  <c r="V696" i="2" s="1"/>
  <c r="D696" i="2"/>
  <c r="H695" i="2"/>
  <c r="P695" i="2" s="1"/>
  <c r="S695" i="2" s="1"/>
  <c r="F695" i="2"/>
  <c r="E695" i="2"/>
  <c r="J695" i="2" s="1"/>
  <c r="V695" i="2" s="1"/>
  <c r="D695" i="2"/>
  <c r="H694" i="2"/>
  <c r="P694" i="2" s="1"/>
  <c r="S694" i="2" s="1"/>
  <c r="F694" i="2"/>
  <c r="E694" i="2"/>
  <c r="D694" i="2"/>
  <c r="Q693" i="2"/>
  <c r="T693" i="2" s="1"/>
  <c r="H693" i="2"/>
  <c r="P693" i="2" s="1"/>
  <c r="S693" i="2" s="1"/>
  <c r="F693" i="2"/>
  <c r="E693" i="2"/>
  <c r="J693" i="2" s="1"/>
  <c r="V693" i="2" s="1"/>
  <c r="D693" i="2"/>
  <c r="I693" i="2" s="1"/>
  <c r="U693" i="2" s="1"/>
  <c r="H692" i="2"/>
  <c r="P692" i="2" s="1"/>
  <c r="S692" i="2" s="1"/>
  <c r="F692" i="2"/>
  <c r="E692" i="2"/>
  <c r="J692" i="2" s="1"/>
  <c r="V692" i="2" s="1"/>
  <c r="D692" i="2"/>
  <c r="H691" i="2"/>
  <c r="P691" i="2" s="1"/>
  <c r="S691" i="2" s="1"/>
  <c r="F691" i="2"/>
  <c r="E691" i="2"/>
  <c r="J691" i="2" s="1"/>
  <c r="V691" i="2" s="1"/>
  <c r="D691" i="2"/>
  <c r="H690" i="2"/>
  <c r="P690" i="2" s="1"/>
  <c r="S690" i="2" s="1"/>
  <c r="F690" i="2"/>
  <c r="E690" i="2"/>
  <c r="D690" i="2"/>
  <c r="Q689" i="2"/>
  <c r="T689" i="2" s="1"/>
  <c r="H689" i="2"/>
  <c r="P689" i="2" s="1"/>
  <c r="S689" i="2" s="1"/>
  <c r="F689" i="2"/>
  <c r="E689" i="2"/>
  <c r="J689" i="2" s="1"/>
  <c r="V689" i="2" s="1"/>
  <c r="D689" i="2"/>
  <c r="I689" i="2" s="1"/>
  <c r="U689" i="2" s="1"/>
  <c r="H688" i="2"/>
  <c r="P688" i="2" s="1"/>
  <c r="S688" i="2" s="1"/>
  <c r="F688" i="2"/>
  <c r="E688" i="2"/>
  <c r="J688" i="2" s="1"/>
  <c r="V688" i="2" s="1"/>
  <c r="D688" i="2"/>
  <c r="H687" i="2"/>
  <c r="P687" i="2" s="1"/>
  <c r="S687" i="2" s="1"/>
  <c r="F687" i="2"/>
  <c r="E687" i="2"/>
  <c r="J687" i="2" s="1"/>
  <c r="V687" i="2" s="1"/>
  <c r="D687" i="2"/>
  <c r="H686" i="2"/>
  <c r="P686" i="2" s="1"/>
  <c r="S686" i="2" s="1"/>
  <c r="F686" i="2"/>
  <c r="E686" i="2"/>
  <c r="D686" i="2"/>
  <c r="Q685" i="2"/>
  <c r="T685" i="2" s="1"/>
  <c r="H685" i="2"/>
  <c r="P685" i="2" s="1"/>
  <c r="S685" i="2" s="1"/>
  <c r="F685" i="2"/>
  <c r="E685" i="2"/>
  <c r="J685" i="2" s="1"/>
  <c r="V685" i="2" s="1"/>
  <c r="D685" i="2"/>
  <c r="I685" i="2" s="1"/>
  <c r="U685" i="2" s="1"/>
  <c r="H684" i="2"/>
  <c r="P684" i="2" s="1"/>
  <c r="S684" i="2" s="1"/>
  <c r="F684" i="2"/>
  <c r="E684" i="2"/>
  <c r="J684" i="2" s="1"/>
  <c r="V684" i="2" s="1"/>
  <c r="D684" i="2"/>
  <c r="H683" i="2"/>
  <c r="P683" i="2" s="1"/>
  <c r="S683" i="2" s="1"/>
  <c r="F683" i="2"/>
  <c r="E683" i="2"/>
  <c r="J683" i="2" s="1"/>
  <c r="V683" i="2" s="1"/>
  <c r="D683" i="2"/>
  <c r="H682" i="2"/>
  <c r="P682" i="2" s="1"/>
  <c r="S682" i="2" s="1"/>
  <c r="F682" i="2"/>
  <c r="E682" i="2"/>
  <c r="D682" i="2"/>
  <c r="H681" i="2"/>
  <c r="F681" i="2"/>
  <c r="E681" i="2"/>
  <c r="D681" i="2"/>
  <c r="P680" i="2"/>
  <c r="S680" i="2" s="1"/>
  <c r="H680" i="2"/>
  <c r="Q680" i="2" s="1"/>
  <c r="T680" i="2" s="1"/>
  <c r="F680" i="2"/>
  <c r="E680" i="2"/>
  <c r="D680" i="2"/>
  <c r="I680" i="2" s="1"/>
  <c r="U680" i="2" s="1"/>
  <c r="H679" i="2"/>
  <c r="Q679" i="2" s="1"/>
  <c r="T679" i="2" s="1"/>
  <c r="F679" i="2"/>
  <c r="E679" i="2"/>
  <c r="D679" i="2"/>
  <c r="I679" i="2" s="1"/>
  <c r="U679" i="2" s="1"/>
  <c r="H678" i="2"/>
  <c r="Q678" i="2" s="1"/>
  <c r="T678" i="2" s="1"/>
  <c r="F678" i="2"/>
  <c r="E678" i="2"/>
  <c r="D678" i="2"/>
  <c r="H677" i="2"/>
  <c r="F677" i="2"/>
  <c r="E677" i="2"/>
  <c r="D677" i="2"/>
  <c r="P676" i="2"/>
  <c r="S676" i="2" s="1"/>
  <c r="H676" i="2"/>
  <c r="Q676" i="2" s="1"/>
  <c r="T676" i="2" s="1"/>
  <c r="F676" i="2"/>
  <c r="E676" i="2"/>
  <c r="J676" i="2" s="1"/>
  <c r="V676" i="2" s="1"/>
  <c r="D676" i="2"/>
  <c r="I676" i="2" s="1"/>
  <c r="U676" i="2" s="1"/>
  <c r="H675" i="2"/>
  <c r="Q675" i="2" s="1"/>
  <c r="T675" i="2" s="1"/>
  <c r="F675" i="2"/>
  <c r="E675" i="2"/>
  <c r="J675" i="2" s="1"/>
  <c r="V675" i="2" s="1"/>
  <c r="D675" i="2"/>
  <c r="I675" i="2" s="1"/>
  <c r="U675" i="2" s="1"/>
  <c r="H674" i="2"/>
  <c r="Q674" i="2" s="1"/>
  <c r="T674" i="2" s="1"/>
  <c r="F674" i="2"/>
  <c r="E674" i="2"/>
  <c r="D674" i="2"/>
  <c r="H673" i="2"/>
  <c r="F673" i="2"/>
  <c r="E673" i="2"/>
  <c r="D673" i="2"/>
  <c r="P672" i="2"/>
  <c r="S672" i="2" s="1"/>
  <c r="H672" i="2"/>
  <c r="Q672" i="2" s="1"/>
  <c r="T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E671" i="2"/>
  <c r="D671" i="2"/>
  <c r="H670" i="2"/>
  <c r="Q670" i="2" s="1"/>
  <c r="T670" i="2" s="1"/>
  <c r="F670" i="2"/>
  <c r="E670" i="2"/>
  <c r="D670" i="2"/>
  <c r="H669" i="2"/>
  <c r="F669" i="2"/>
  <c r="E669" i="2"/>
  <c r="D669" i="2"/>
  <c r="P668" i="2"/>
  <c r="S668" i="2" s="1"/>
  <c r="H668" i="2"/>
  <c r="Q668" i="2" s="1"/>
  <c r="T668" i="2" s="1"/>
  <c r="F668" i="2"/>
  <c r="E668" i="2"/>
  <c r="D668" i="2"/>
  <c r="I668" i="2" s="1"/>
  <c r="U668" i="2" s="1"/>
  <c r="H667" i="2"/>
  <c r="F667" i="2"/>
  <c r="E667" i="2"/>
  <c r="D667" i="2"/>
  <c r="P666" i="2"/>
  <c r="S666" i="2" s="1"/>
  <c r="H666" i="2"/>
  <c r="Q666" i="2" s="1"/>
  <c r="T666" i="2" s="1"/>
  <c r="F666" i="2"/>
  <c r="E666" i="2"/>
  <c r="J666" i="2" s="1"/>
  <c r="V666" i="2" s="1"/>
  <c r="D666" i="2"/>
  <c r="I666" i="2" s="1"/>
  <c r="U666" i="2" s="1"/>
  <c r="H665" i="2"/>
  <c r="F665" i="2"/>
  <c r="E665" i="2"/>
  <c r="D665" i="2"/>
  <c r="P664" i="2"/>
  <c r="S664" i="2" s="1"/>
  <c r="H664" i="2"/>
  <c r="Q664" i="2" s="1"/>
  <c r="T664" i="2" s="1"/>
  <c r="F664" i="2"/>
  <c r="K664" i="2" s="1"/>
  <c r="W664" i="2" s="1"/>
  <c r="E664" i="2"/>
  <c r="J664" i="2" s="1"/>
  <c r="V664" i="2" s="1"/>
  <c r="D664" i="2"/>
  <c r="I664" i="2" s="1"/>
  <c r="U664" i="2" s="1"/>
  <c r="H663" i="2"/>
  <c r="F663" i="2"/>
  <c r="E663" i="2"/>
  <c r="D663" i="2"/>
  <c r="H662" i="2"/>
  <c r="Q662" i="2" s="1"/>
  <c r="T662" i="2" s="1"/>
  <c r="F662" i="2"/>
  <c r="E662" i="2"/>
  <c r="D662" i="2"/>
  <c r="H661" i="2"/>
  <c r="F661" i="2"/>
  <c r="E661" i="2"/>
  <c r="D661" i="2"/>
  <c r="P660" i="2"/>
  <c r="S660" i="2" s="1"/>
  <c r="H660" i="2"/>
  <c r="Q660" i="2" s="1"/>
  <c r="T660" i="2" s="1"/>
  <c r="F660" i="2"/>
  <c r="E660" i="2"/>
  <c r="D660" i="2"/>
  <c r="I660" i="2" s="1"/>
  <c r="U660" i="2" s="1"/>
  <c r="H659" i="2"/>
  <c r="F659" i="2"/>
  <c r="E659" i="2"/>
  <c r="D659" i="2"/>
  <c r="P658" i="2"/>
  <c r="S658" i="2" s="1"/>
  <c r="H658" i="2"/>
  <c r="Q658" i="2" s="1"/>
  <c r="T658" i="2" s="1"/>
  <c r="F658" i="2"/>
  <c r="E658" i="2"/>
  <c r="J658" i="2" s="1"/>
  <c r="V658" i="2" s="1"/>
  <c r="D658" i="2"/>
  <c r="H657" i="2"/>
  <c r="F657" i="2"/>
  <c r="E657" i="2"/>
  <c r="D657" i="2"/>
  <c r="P656" i="2"/>
  <c r="S656" i="2" s="1"/>
  <c r="H656" i="2"/>
  <c r="Q656" i="2" s="1"/>
  <c r="T656" i="2" s="1"/>
  <c r="F656" i="2"/>
  <c r="K656" i="2" s="1"/>
  <c r="W656" i="2" s="1"/>
  <c r="E656" i="2"/>
  <c r="J656" i="2" s="1"/>
  <c r="V656" i="2" s="1"/>
  <c r="D656" i="2"/>
  <c r="I656" i="2" s="1"/>
  <c r="U656" i="2" s="1"/>
  <c r="H655" i="2"/>
  <c r="F655" i="2"/>
  <c r="E655" i="2"/>
  <c r="D655" i="2"/>
  <c r="H654" i="2"/>
  <c r="Q654" i="2" s="1"/>
  <c r="T654" i="2" s="1"/>
  <c r="F654" i="2"/>
  <c r="E654" i="2"/>
  <c r="D654" i="2"/>
  <c r="H653" i="2"/>
  <c r="F653" i="2"/>
  <c r="E653" i="2"/>
  <c r="D653" i="2"/>
  <c r="P652" i="2"/>
  <c r="S652" i="2" s="1"/>
  <c r="H652" i="2"/>
  <c r="Q652" i="2" s="1"/>
  <c r="T652" i="2" s="1"/>
  <c r="F652" i="2"/>
  <c r="E652" i="2"/>
  <c r="D652" i="2"/>
  <c r="I652" i="2" s="1"/>
  <c r="U652" i="2" s="1"/>
  <c r="H651" i="2"/>
  <c r="F651" i="2"/>
  <c r="E651" i="2"/>
  <c r="D651" i="2"/>
  <c r="P650" i="2"/>
  <c r="S650" i="2" s="1"/>
  <c r="H650" i="2"/>
  <c r="Q650" i="2" s="1"/>
  <c r="T650" i="2" s="1"/>
  <c r="F650" i="2"/>
  <c r="E650" i="2"/>
  <c r="J650" i="2" s="1"/>
  <c r="V650" i="2" s="1"/>
  <c r="D650" i="2"/>
  <c r="H649" i="2"/>
  <c r="F649" i="2"/>
  <c r="E649" i="2"/>
  <c r="D649" i="2"/>
  <c r="P648" i="2"/>
  <c r="S648" i="2" s="1"/>
  <c r="H648" i="2"/>
  <c r="Q648" i="2" s="1"/>
  <c r="T648" i="2" s="1"/>
  <c r="F648" i="2"/>
  <c r="K648" i="2" s="1"/>
  <c r="W648" i="2" s="1"/>
  <c r="E648" i="2"/>
  <c r="J648" i="2" s="1"/>
  <c r="V648" i="2" s="1"/>
  <c r="D648" i="2"/>
  <c r="H647" i="2"/>
  <c r="F647" i="2"/>
  <c r="E647" i="2"/>
  <c r="D647" i="2"/>
  <c r="H646" i="2"/>
  <c r="Q646" i="2" s="1"/>
  <c r="T646" i="2" s="1"/>
  <c r="F646" i="2"/>
  <c r="E646" i="2"/>
  <c r="D646" i="2"/>
  <c r="H645" i="2"/>
  <c r="F645" i="2"/>
  <c r="E645" i="2"/>
  <c r="D645" i="2"/>
  <c r="P644" i="2"/>
  <c r="S644" i="2" s="1"/>
  <c r="H644" i="2"/>
  <c r="Q644" i="2" s="1"/>
  <c r="T644" i="2" s="1"/>
  <c r="F644" i="2"/>
  <c r="E644" i="2"/>
  <c r="D644" i="2"/>
  <c r="H643" i="2"/>
  <c r="F643" i="2"/>
  <c r="E643" i="2"/>
  <c r="D643" i="2"/>
  <c r="P642" i="2"/>
  <c r="S642" i="2" s="1"/>
  <c r="H642" i="2"/>
  <c r="Q642" i="2" s="1"/>
  <c r="T642" i="2" s="1"/>
  <c r="F642" i="2"/>
  <c r="E642" i="2"/>
  <c r="J642" i="2" s="1"/>
  <c r="V642" i="2" s="1"/>
  <c r="D642" i="2"/>
  <c r="H641" i="2"/>
  <c r="F641" i="2"/>
  <c r="E641" i="2"/>
  <c r="D641" i="2"/>
  <c r="P640" i="2"/>
  <c r="S640" i="2" s="1"/>
  <c r="H640" i="2"/>
  <c r="Q640" i="2" s="1"/>
  <c r="T640" i="2" s="1"/>
  <c r="F640" i="2"/>
  <c r="K640" i="2" s="1"/>
  <c r="W640" i="2" s="1"/>
  <c r="E640" i="2"/>
  <c r="J640" i="2" s="1"/>
  <c r="V640" i="2" s="1"/>
  <c r="D640" i="2"/>
  <c r="I640" i="2" s="1"/>
  <c r="U640" i="2" s="1"/>
  <c r="H639" i="2"/>
  <c r="F639" i="2"/>
  <c r="E639" i="2"/>
  <c r="D639" i="2"/>
  <c r="H638" i="2"/>
  <c r="Q638" i="2" s="1"/>
  <c r="T638" i="2" s="1"/>
  <c r="F638" i="2"/>
  <c r="E638" i="2"/>
  <c r="D638" i="2"/>
  <c r="H637" i="2"/>
  <c r="F637" i="2"/>
  <c r="E637" i="2"/>
  <c r="D637" i="2"/>
  <c r="P636" i="2"/>
  <c r="S636" i="2" s="1"/>
  <c r="H636" i="2"/>
  <c r="Q636" i="2" s="1"/>
  <c r="T636" i="2" s="1"/>
  <c r="F636" i="2"/>
  <c r="E636" i="2"/>
  <c r="D636" i="2"/>
  <c r="I636" i="2" s="1"/>
  <c r="U636" i="2" s="1"/>
  <c r="K635" i="2"/>
  <c r="W635" i="2" s="1"/>
  <c r="H635" i="2"/>
  <c r="F635" i="2"/>
  <c r="E635" i="2"/>
  <c r="D635" i="2"/>
  <c r="I635" i="2" s="1"/>
  <c r="U635" i="2" s="1"/>
  <c r="P634" i="2"/>
  <c r="S634" i="2" s="1"/>
  <c r="H634" i="2"/>
  <c r="Q634" i="2" s="1"/>
  <c r="T634" i="2" s="1"/>
  <c r="F634" i="2"/>
  <c r="K634" i="2" s="1"/>
  <c r="W634" i="2" s="1"/>
  <c r="E634" i="2"/>
  <c r="J634" i="2" s="1"/>
  <c r="V634" i="2" s="1"/>
  <c r="D634" i="2"/>
  <c r="I634" i="2" s="1"/>
  <c r="U634" i="2" s="1"/>
  <c r="H633" i="2"/>
  <c r="F633" i="2"/>
  <c r="E633" i="2"/>
  <c r="D633" i="2"/>
  <c r="H632" i="2"/>
  <c r="Q632" i="2" s="1"/>
  <c r="T632" i="2" s="1"/>
  <c r="F632" i="2"/>
  <c r="E632" i="2"/>
  <c r="D632" i="2"/>
  <c r="K631" i="2"/>
  <c r="W631" i="2" s="1"/>
  <c r="H631" i="2"/>
  <c r="F631" i="2"/>
  <c r="E631" i="2"/>
  <c r="D631" i="2"/>
  <c r="I631" i="2" s="1"/>
  <c r="U631" i="2" s="1"/>
  <c r="P630" i="2"/>
  <c r="S630" i="2" s="1"/>
  <c r="H630" i="2"/>
  <c r="Q630" i="2" s="1"/>
  <c r="T630" i="2" s="1"/>
  <c r="F630" i="2"/>
  <c r="E630" i="2"/>
  <c r="J630" i="2" s="1"/>
  <c r="V630" i="2" s="1"/>
  <c r="D630" i="2"/>
  <c r="I630" i="2" s="1"/>
  <c r="U630" i="2" s="1"/>
  <c r="H629" i="2"/>
  <c r="K629" i="2" s="1"/>
  <c r="W629" i="2" s="1"/>
  <c r="F629" i="2"/>
  <c r="E629" i="2"/>
  <c r="D629" i="2"/>
  <c r="P628" i="2"/>
  <c r="S628" i="2" s="1"/>
  <c r="H628" i="2"/>
  <c r="Q628" i="2" s="1"/>
  <c r="T628" i="2" s="1"/>
  <c r="F628" i="2"/>
  <c r="K628" i="2" s="1"/>
  <c r="W628" i="2" s="1"/>
  <c r="E628" i="2"/>
  <c r="J628" i="2" s="1"/>
  <c r="V628" i="2" s="1"/>
  <c r="D628" i="2"/>
  <c r="I628" i="2" s="1"/>
  <c r="U628" i="2" s="1"/>
  <c r="H627" i="2"/>
  <c r="F627" i="2"/>
  <c r="K627" i="2" s="1"/>
  <c r="W627" i="2" s="1"/>
  <c r="E627" i="2"/>
  <c r="D627" i="2"/>
  <c r="P626" i="2"/>
  <c r="S626" i="2" s="1"/>
  <c r="H626" i="2"/>
  <c r="Q626" i="2" s="1"/>
  <c r="T626" i="2" s="1"/>
  <c r="F626" i="2"/>
  <c r="E626" i="2"/>
  <c r="D626" i="2"/>
  <c r="I626" i="2" s="1"/>
  <c r="U626" i="2" s="1"/>
  <c r="H625" i="2"/>
  <c r="F625" i="2"/>
  <c r="E625" i="2"/>
  <c r="D625" i="2"/>
  <c r="P624" i="2"/>
  <c r="S624" i="2" s="1"/>
  <c r="H624" i="2"/>
  <c r="Q624" i="2" s="1"/>
  <c r="T624" i="2" s="1"/>
  <c r="F624" i="2"/>
  <c r="E624" i="2"/>
  <c r="J624" i="2" s="1"/>
  <c r="V624" i="2" s="1"/>
  <c r="D624" i="2"/>
  <c r="I624" i="2" s="1"/>
  <c r="U624" i="2" s="1"/>
  <c r="H623" i="2"/>
  <c r="F623" i="2"/>
  <c r="K623" i="2" s="1"/>
  <c r="W623" i="2" s="1"/>
  <c r="E623" i="2"/>
  <c r="D623" i="2"/>
  <c r="I623" i="2" s="1"/>
  <c r="U623" i="2" s="1"/>
  <c r="H622" i="2"/>
  <c r="Q622" i="2" s="1"/>
  <c r="T622" i="2" s="1"/>
  <c r="F622" i="2"/>
  <c r="E622" i="2"/>
  <c r="D622" i="2"/>
  <c r="H621" i="2"/>
  <c r="F621" i="2"/>
  <c r="E621" i="2"/>
  <c r="D621" i="2"/>
  <c r="P620" i="2"/>
  <c r="S620" i="2" s="1"/>
  <c r="H620" i="2"/>
  <c r="Q620" i="2" s="1"/>
  <c r="T620" i="2" s="1"/>
  <c r="F620" i="2"/>
  <c r="E620" i="2"/>
  <c r="D620" i="2"/>
  <c r="K619" i="2"/>
  <c r="W619" i="2" s="1"/>
  <c r="H619" i="2"/>
  <c r="F619" i="2"/>
  <c r="E619" i="2"/>
  <c r="D619" i="2"/>
  <c r="I619" i="2" s="1"/>
  <c r="U619" i="2" s="1"/>
  <c r="P618" i="2"/>
  <c r="S618" i="2" s="1"/>
  <c r="H618" i="2"/>
  <c r="Q618" i="2" s="1"/>
  <c r="T618" i="2" s="1"/>
  <c r="F618" i="2"/>
  <c r="K618" i="2" s="1"/>
  <c r="W618" i="2" s="1"/>
  <c r="E618" i="2"/>
  <c r="J618" i="2" s="1"/>
  <c r="V618" i="2" s="1"/>
  <c r="D618" i="2"/>
  <c r="I618" i="2" s="1"/>
  <c r="U618" i="2" s="1"/>
  <c r="H617" i="2"/>
  <c r="F617" i="2"/>
  <c r="E617" i="2"/>
  <c r="D617" i="2"/>
  <c r="H616" i="2"/>
  <c r="Q616" i="2" s="1"/>
  <c r="T616" i="2" s="1"/>
  <c r="F616" i="2"/>
  <c r="E616" i="2"/>
  <c r="D616" i="2"/>
  <c r="K615" i="2"/>
  <c r="W615" i="2" s="1"/>
  <c r="H615" i="2"/>
  <c r="F615" i="2"/>
  <c r="E615" i="2"/>
  <c r="D615" i="2"/>
  <c r="I615" i="2" s="1"/>
  <c r="U615" i="2" s="1"/>
  <c r="P614" i="2"/>
  <c r="S614" i="2" s="1"/>
  <c r="H614" i="2"/>
  <c r="Q614" i="2" s="1"/>
  <c r="T614" i="2" s="1"/>
  <c r="F614" i="2"/>
  <c r="E614" i="2"/>
  <c r="J614" i="2" s="1"/>
  <c r="V614" i="2" s="1"/>
  <c r="D614" i="2"/>
  <c r="I614" i="2" s="1"/>
  <c r="U614" i="2" s="1"/>
  <c r="H613" i="2"/>
  <c r="F613" i="2"/>
  <c r="E613" i="2"/>
  <c r="D613" i="2"/>
  <c r="P612" i="2"/>
  <c r="S612" i="2" s="1"/>
  <c r="H612" i="2"/>
  <c r="Q612" i="2" s="1"/>
  <c r="T612" i="2" s="1"/>
  <c r="F612" i="2"/>
  <c r="K612" i="2" s="1"/>
  <c r="W612" i="2" s="1"/>
  <c r="E612" i="2"/>
  <c r="J612" i="2" s="1"/>
  <c r="V612" i="2" s="1"/>
  <c r="D612" i="2"/>
  <c r="I612" i="2" s="1"/>
  <c r="U612" i="2" s="1"/>
  <c r="Y754" i="1"/>
  <c r="F754" i="1"/>
  <c r="D754" i="1"/>
  <c r="C754" i="1"/>
  <c r="Y753" i="1"/>
  <c r="F753" i="1"/>
  <c r="D753" i="1"/>
  <c r="C753" i="1"/>
  <c r="Y752" i="1"/>
  <c r="F752" i="1"/>
  <c r="D752" i="1"/>
  <c r="C752" i="1"/>
  <c r="Y751" i="1"/>
  <c r="F751" i="1"/>
  <c r="D751" i="1"/>
  <c r="C751" i="1"/>
  <c r="Y750" i="1"/>
  <c r="F750" i="1"/>
  <c r="D750" i="1"/>
  <c r="C750" i="1"/>
  <c r="Y749" i="1"/>
  <c r="F749" i="1"/>
  <c r="D749" i="1"/>
  <c r="C749" i="1"/>
  <c r="Y748" i="1"/>
  <c r="F748" i="1"/>
  <c r="D748" i="1"/>
  <c r="C748" i="1"/>
  <c r="Y747" i="1"/>
  <c r="F747" i="1"/>
  <c r="D747" i="1"/>
  <c r="C747" i="1"/>
  <c r="Y746" i="1"/>
  <c r="F746" i="1"/>
  <c r="D746" i="1"/>
  <c r="C746" i="1"/>
  <c r="Y745" i="1"/>
  <c r="F745" i="1"/>
  <c r="D745" i="1"/>
  <c r="C745" i="1"/>
  <c r="Y744" i="1"/>
  <c r="F744" i="1"/>
  <c r="D744" i="1"/>
  <c r="C744" i="1"/>
  <c r="Y743" i="1"/>
  <c r="F743" i="1"/>
  <c r="D743" i="1"/>
  <c r="C743" i="1"/>
  <c r="Y742" i="1"/>
  <c r="F742" i="1"/>
  <c r="D742" i="1"/>
  <c r="C742" i="1"/>
  <c r="Y741" i="1"/>
  <c r="F741" i="1"/>
  <c r="D741" i="1"/>
  <c r="C741" i="1"/>
  <c r="Y740" i="1"/>
  <c r="F740" i="1"/>
  <c r="D740" i="1"/>
  <c r="C740" i="1"/>
  <c r="Y739" i="1"/>
  <c r="F739" i="1"/>
  <c r="D739" i="1"/>
  <c r="C739" i="1"/>
  <c r="Y738" i="1"/>
  <c r="F738" i="1"/>
  <c r="D738" i="1"/>
  <c r="C738" i="1"/>
  <c r="Y737" i="1"/>
  <c r="F737" i="1"/>
  <c r="D737" i="1"/>
  <c r="C737" i="1"/>
  <c r="Y736" i="1"/>
  <c r="F736" i="1"/>
  <c r="D736" i="1"/>
  <c r="C736" i="1"/>
  <c r="Y735" i="1"/>
  <c r="F735" i="1"/>
  <c r="D735" i="1"/>
  <c r="C735" i="1"/>
  <c r="Y734" i="1"/>
  <c r="F734" i="1"/>
  <c r="D734" i="1"/>
  <c r="C734" i="1"/>
  <c r="Y733" i="1"/>
  <c r="F733" i="1"/>
  <c r="L733" i="1" s="1"/>
  <c r="N733" i="1" s="1"/>
  <c r="D733" i="1"/>
  <c r="C733" i="1"/>
  <c r="Y732" i="1"/>
  <c r="F732" i="1"/>
  <c r="L732" i="1" s="1"/>
  <c r="N732" i="1" s="1"/>
  <c r="D732" i="1"/>
  <c r="C732" i="1"/>
  <c r="Y731" i="1"/>
  <c r="F731" i="1"/>
  <c r="L731" i="1" s="1"/>
  <c r="N731" i="1" s="1"/>
  <c r="D731" i="1"/>
  <c r="C731" i="1"/>
  <c r="Y730" i="1"/>
  <c r="F730" i="1"/>
  <c r="L730" i="1" s="1"/>
  <c r="N730" i="1" s="1"/>
  <c r="D730" i="1"/>
  <c r="C730" i="1"/>
  <c r="Y729" i="1"/>
  <c r="F729" i="1"/>
  <c r="L729" i="1" s="1"/>
  <c r="N729" i="1" s="1"/>
  <c r="D729" i="1"/>
  <c r="C729" i="1"/>
  <c r="Y728" i="1"/>
  <c r="K728" i="1"/>
  <c r="M728" i="1" s="1"/>
  <c r="F728" i="1"/>
  <c r="L728" i="1" s="1"/>
  <c r="N728" i="1" s="1"/>
  <c r="D728" i="1"/>
  <c r="C728" i="1"/>
  <c r="Y727" i="1"/>
  <c r="F727" i="1"/>
  <c r="L727" i="1" s="1"/>
  <c r="N727" i="1" s="1"/>
  <c r="D727" i="1"/>
  <c r="C727" i="1"/>
  <c r="Y726" i="1"/>
  <c r="F726" i="1"/>
  <c r="L726" i="1" s="1"/>
  <c r="N726" i="1" s="1"/>
  <c r="D726" i="1"/>
  <c r="C726" i="1"/>
  <c r="Y725" i="1"/>
  <c r="F725" i="1"/>
  <c r="L725" i="1" s="1"/>
  <c r="N725" i="1" s="1"/>
  <c r="D725" i="1"/>
  <c r="C725" i="1"/>
  <c r="Y724" i="1"/>
  <c r="F724" i="1"/>
  <c r="L724" i="1" s="1"/>
  <c r="N724" i="1" s="1"/>
  <c r="D724" i="1"/>
  <c r="C724" i="1"/>
  <c r="Y723" i="1"/>
  <c r="F723" i="1"/>
  <c r="L723" i="1" s="1"/>
  <c r="N723" i="1" s="1"/>
  <c r="D723" i="1"/>
  <c r="C723" i="1"/>
  <c r="Y722" i="1"/>
  <c r="F722" i="1"/>
  <c r="L722" i="1" s="1"/>
  <c r="N722" i="1" s="1"/>
  <c r="D722" i="1"/>
  <c r="C722" i="1"/>
  <c r="Y721" i="1"/>
  <c r="F721" i="1"/>
  <c r="L721" i="1" s="1"/>
  <c r="N721" i="1" s="1"/>
  <c r="D721" i="1"/>
  <c r="C721" i="1"/>
  <c r="Y720" i="1"/>
  <c r="F720" i="1"/>
  <c r="L720" i="1" s="1"/>
  <c r="N720" i="1" s="1"/>
  <c r="D720" i="1"/>
  <c r="C720" i="1"/>
  <c r="Y719" i="1"/>
  <c r="F719" i="1"/>
  <c r="L719" i="1" s="1"/>
  <c r="N719" i="1" s="1"/>
  <c r="D719" i="1"/>
  <c r="C719" i="1"/>
  <c r="Y718" i="1"/>
  <c r="F718" i="1"/>
  <c r="L718" i="1" s="1"/>
  <c r="N718" i="1" s="1"/>
  <c r="D718" i="1"/>
  <c r="C718" i="1"/>
  <c r="Y717" i="1"/>
  <c r="F717" i="1"/>
  <c r="L717" i="1" s="1"/>
  <c r="N717" i="1" s="1"/>
  <c r="D717" i="1"/>
  <c r="C717" i="1"/>
  <c r="Y716" i="1"/>
  <c r="F716" i="1"/>
  <c r="L716" i="1" s="1"/>
  <c r="N716" i="1" s="1"/>
  <c r="D716" i="1"/>
  <c r="C716" i="1"/>
  <c r="Y715" i="1"/>
  <c r="F715" i="1"/>
  <c r="L715" i="1" s="1"/>
  <c r="N715" i="1" s="1"/>
  <c r="D715" i="1"/>
  <c r="C715" i="1"/>
  <c r="Y714" i="1"/>
  <c r="F714" i="1"/>
  <c r="L714" i="1" s="1"/>
  <c r="N714" i="1" s="1"/>
  <c r="D714" i="1"/>
  <c r="C714" i="1"/>
  <c r="Y713" i="1"/>
  <c r="F713" i="1"/>
  <c r="L713" i="1" s="1"/>
  <c r="N713" i="1" s="1"/>
  <c r="D713" i="1"/>
  <c r="C713" i="1"/>
  <c r="Y712" i="1"/>
  <c r="F712" i="1"/>
  <c r="L712" i="1" s="1"/>
  <c r="N712" i="1" s="1"/>
  <c r="D712" i="1"/>
  <c r="C712" i="1"/>
  <c r="Y711" i="1"/>
  <c r="K711" i="1"/>
  <c r="M711" i="1" s="1"/>
  <c r="F711" i="1"/>
  <c r="L711" i="1" s="1"/>
  <c r="N711" i="1" s="1"/>
  <c r="D711" i="1"/>
  <c r="C711" i="1"/>
  <c r="Y710" i="1"/>
  <c r="F710" i="1"/>
  <c r="L710" i="1" s="1"/>
  <c r="N710" i="1" s="1"/>
  <c r="D710" i="1"/>
  <c r="C710" i="1"/>
  <c r="Y709" i="1"/>
  <c r="F709" i="1"/>
  <c r="L709" i="1" s="1"/>
  <c r="N709" i="1" s="1"/>
  <c r="D709" i="1"/>
  <c r="C709" i="1"/>
  <c r="Y708" i="1"/>
  <c r="F708" i="1"/>
  <c r="L708" i="1" s="1"/>
  <c r="N708" i="1" s="1"/>
  <c r="D708" i="1"/>
  <c r="C708" i="1"/>
  <c r="Y707" i="1"/>
  <c r="F707" i="1"/>
  <c r="D707" i="1"/>
  <c r="C707" i="1"/>
  <c r="Y706" i="1"/>
  <c r="F706" i="1"/>
  <c r="L706" i="1" s="1"/>
  <c r="N706" i="1" s="1"/>
  <c r="D706" i="1"/>
  <c r="C706" i="1"/>
  <c r="Y705" i="1"/>
  <c r="F705" i="1"/>
  <c r="L705" i="1" s="1"/>
  <c r="N705" i="1" s="1"/>
  <c r="D705" i="1"/>
  <c r="C705" i="1"/>
  <c r="Y704" i="1"/>
  <c r="F704" i="1"/>
  <c r="L704" i="1" s="1"/>
  <c r="N704" i="1" s="1"/>
  <c r="D704" i="1"/>
  <c r="C704" i="1"/>
  <c r="Y703" i="1"/>
  <c r="F703" i="1"/>
  <c r="L703" i="1" s="1"/>
  <c r="N703" i="1" s="1"/>
  <c r="D703" i="1"/>
  <c r="C703" i="1"/>
  <c r="Y702" i="1"/>
  <c r="F702" i="1"/>
  <c r="L702" i="1" s="1"/>
  <c r="N702" i="1" s="1"/>
  <c r="D702" i="1"/>
  <c r="C702" i="1"/>
  <c r="Y701" i="1"/>
  <c r="F701" i="1"/>
  <c r="L701" i="1" s="1"/>
  <c r="N701" i="1" s="1"/>
  <c r="D701" i="1"/>
  <c r="C701" i="1"/>
  <c r="Y700" i="1"/>
  <c r="F700" i="1"/>
  <c r="L700" i="1" s="1"/>
  <c r="N700" i="1" s="1"/>
  <c r="D700" i="1"/>
  <c r="C700" i="1"/>
  <c r="Y699" i="1"/>
  <c r="F699" i="1"/>
  <c r="L699" i="1" s="1"/>
  <c r="N699" i="1" s="1"/>
  <c r="D699" i="1"/>
  <c r="C699" i="1"/>
  <c r="Y698" i="1"/>
  <c r="F698" i="1"/>
  <c r="L698" i="1" s="1"/>
  <c r="N698" i="1" s="1"/>
  <c r="D698" i="1"/>
  <c r="C698" i="1"/>
  <c r="Y697" i="1"/>
  <c r="F697" i="1"/>
  <c r="L697" i="1" s="1"/>
  <c r="N697" i="1" s="1"/>
  <c r="D697" i="1"/>
  <c r="C697" i="1"/>
  <c r="Y696" i="1"/>
  <c r="F696" i="1"/>
  <c r="L696" i="1" s="1"/>
  <c r="N696" i="1" s="1"/>
  <c r="D696" i="1"/>
  <c r="C696" i="1"/>
  <c r="Y695" i="1"/>
  <c r="F695" i="1"/>
  <c r="L695" i="1" s="1"/>
  <c r="N695" i="1" s="1"/>
  <c r="D695" i="1"/>
  <c r="C695" i="1"/>
  <c r="Y694" i="1"/>
  <c r="F694" i="1"/>
  <c r="L694" i="1" s="1"/>
  <c r="N694" i="1" s="1"/>
  <c r="D694" i="1"/>
  <c r="C694" i="1"/>
  <c r="Y693" i="1"/>
  <c r="F693" i="1"/>
  <c r="L693" i="1" s="1"/>
  <c r="N693" i="1" s="1"/>
  <c r="D693" i="1"/>
  <c r="C693" i="1"/>
  <c r="Y692" i="1"/>
  <c r="F692" i="1"/>
  <c r="L692" i="1" s="1"/>
  <c r="N692" i="1" s="1"/>
  <c r="D692" i="1"/>
  <c r="C692" i="1"/>
  <c r="Y691" i="1"/>
  <c r="F691" i="1"/>
  <c r="L691" i="1" s="1"/>
  <c r="N691" i="1" s="1"/>
  <c r="D691" i="1"/>
  <c r="C691" i="1"/>
  <c r="Y690" i="1"/>
  <c r="F690" i="1"/>
  <c r="L690" i="1" s="1"/>
  <c r="N690" i="1" s="1"/>
  <c r="D690" i="1"/>
  <c r="C690" i="1"/>
  <c r="Y689" i="1"/>
  <c r="F689" i="1"/>
  <c r="L689" i="1" s="1"/>
  <c r="N689" i="1" s="1"/>
  <c r="D689" i="1"/>
  <c r="C689" i="1"/>
  <c r="Y688" i="1"/>
  <c r="F688" i="1"/>
  <c r="L688" i="1" s="1"/>
  <c r="N688" i="1" s="1"/>
  <c r="D688" i="1"/>
  <c r="C688" i="1"/>
  <c r="Y687" i="1"/>
  <c r="F687" i="1"/>
  <c r="L687" i="1" s="1"/>
  <c r="N687" i="1" s="1"/>
  <c r="D687" i="1"/>
  <c r="C687" i="1"/>
  <c r="Y686" i="1"/>
  <c r="F686" i="1"/>
  <c r="L686" i="1" s="1"/>
  <c r="N686" i="1" s="1"/>
  <c r="D686" i="1"/>
  <c r="C686" i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C684" i="1"/>
  <c r="Y683" i="1"/>
  <c r="F683" i="1"/>
  <c r="L683" i="1" s="1"/>
  <c r="N683" i="1" s="1"/>
  <c r="D683" i="1"/>
  <c r="C683" i="1"/>
  <c r="Y682" i="1"/>
  <c r="F682" i="1"/>
  <c r="L682" i="1" s="1"/>
  <c r="N682" i="1" s="1"/>
  <c r="D682" i="1"/>
  <c r="C682" i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C680" i="1"/>
  <c r="Y679" i="1"/>
  <c r="F679" i="1"/>
  <c r="L679" i="1" s="1"/>
  <c r="N679" i="1" s="1"/>
  <c r="D679" i="1"/>
  <c r="C679" i="1"/>
  <c r="Y678" i="1"/>
  <c r="F678" i="1"/>
  <c r="L678" i="1" s="1"/>
  <c r="N678" i="1" s="1"/>
  <c r="D678" i="1"/>
  <c r="C678" i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C676" i="1"/>
  <c r="Y675" i="1"/>
  <c r="F675" i="1"/>
  <c r="L675" i="1" s="1"/>
  <c r="N675" i="1" s="1"/>
  <c r="D675" i="1"/>
  <c r="C675" i="1"/>
  <c r="Y674" i="1"/>
  <c r="F674" i="1"/>
  <c r="L674" i="1" s="1"/>
  <c r="N674" i="1" s="1"/>
  <c r="D674" i="1"/>
  <c r="C674" i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C672" i="1"/>
  <c r="Y671" i="1"/>
  <c r="F671" i="1"/>
  <c r="L671" i="1" s="1"/>
  <c r="N671" i="1" s="1"/>
  <c r="D671" i="1"/>
  <c r="C671" i="1"/>
  <c r="Y670" i="1"/>
  <c r="F670" i="1"/>
  <c r="L670" i="1" s="1"/>
  <c r="N670" i="1" s="1"/>
  <c r="D670" i="1"/>
  <c r="C670" i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C668" i="1"/>
  <c r="Y667" i="1"/>
  <c r="F667" i="1"/>
  <c r="L667" i="1" s="1"/>
  <c r="N667" i="1" s="1"/>
  <c r="D667" i="1"/>
  <c r="C667" i="1"/>
  <c r="Y666" i="1"/>
  <c r="F666" i="1"/>
  <c r="L666" i="1" s="1"/>
  <c r="N666" i="1" s="1"/>
  <c r="D666" i="1"/>
  <c r="C666" i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C664" i="1"/>
  <c r="Y663" i="1"/>
  <c r="F663" i="1"/>
  <c r="L663" i="1" s="1"/>
  <c r="N663" i="1" s="1"/>
  <c r="D663" i="1"/>
  <c r="C663" i="1"/>
  <c r="Y662" i="1"/>
  <c r="F662" i="1"/>
  <c r="L662" i="1" s="1"/>
  <c r="N662" i="1" s="1"/>
  <c r="D662" i="1"/>
  <c r="C662" i="1"/>
  <c r="G662" i="1" s="1"/>
  <c r="O662" i="1" s="1"/>
  <c r="Y661" i="1"/>
  <c r="F661" i="1"/>
  <c r="L661" i="1" s="1"/>
  <c r="N661" i="1" s="1"/>
  <c r="D661" i="1"/>
  <c r="C661" i="1"/>
  <c r="Y660" i="1"/>
  <c r="F660" i="1"/>
  <c r="L660" i="1" s="1"/>
  <c r="N660" i="1" s="1"/>
  <c r="D660" i="1"/>
  <c r="C660" i="1"/>
  <c r="Y659" i="1"/>
  <c r="F659" i="1"/>
  <c r="L659" i="1" s="1"/>
  <c r="N659" i="1" s="1"/>
  <c r="D659" i="1"/>
  <c r="C659" i="1"/>
  <c r="Y658" i="1"/>
  <c r="F658" i="1"/>
  <c r="L658" i="1" s="1"/>
  <c r="N658" i="1" s="1"/>
  <c r="D658" i="1"/>
  <c r="C658" i="1"/>
  <c r="Y657" i="1"/>
  <c r="F657" i="1"/>
  <c r="L657" i="1" s="1"/>
  <c r="N657" i="1" s="1"/>
  <c r="D657" i="1"/>
  <c r="C657" i="1"/>
  <c r="Y656" i="1"/>
  <c r="F656" i="1"/>
  <c r="L656" i="1" s="1"/>
  <c r="N656" i="1" s="1"/>
  <c r="D656" i="1"/>
  <c r="C656" i="1"/>
  <c r="Y655" i="1"/>
  <c r="F655" i="1"/>
  <c r="L655" i="1" s="1"/>
  <c r="N655" i="1" s="1"/>
  <c r="D655" i="1"/>
  <c r="C655" i="1"/>
  <c r="Y654" i="1"/>
  <c r="F654" i="1"/>
  <c r="L654" i="1" s="1"/>
  <c r="N654" i="1" s="1"/>
  <c r="D654" i="1"/>
  <c r="C654" i="1"/>
  <c r="Y653" i="1"/>
  <c r="F653" i="1"/>
  <c r="L653" i="1" s="1"/>
  <c r="N653" i="1" s="1"/>
  <c r="D653" i="1"/>
  <c r="C653" i="1"/>
  <c r="Y652" i="1"/>
  <c r="F652" i="1"/>
  <c r="L652" i="1" s="1"/>
  <c r="N652" i="1" s="1"/>
  <c r="D652" i="1"/>
  <c r="C652" i="1"/>
  <c r="Y651" i="1"/>
  <c r="F651" i="1"/>
  <c r="L651" i="1" s="1"/>
  <c r="N651" i="1" s="1"/>
  <c r="D651" i="1"/>
  <c r="C651" i="1"/>
  <c r="Y650" i="1"/>
  <c r="F650" i="1"/>
  <c r="L650" i="1" s="1"/>
  <c r="N650" i="1" s="1"/>
  <c r="D650" i="1"/>
  <c r="C650" i="1"/>
  <c r="Y649" i="1"/>
  <c r="F649" i="1"/>
  <c r="L649" i="1" s="1"/>
  <c r="N649" i="1" s="1"/>
  <c r="D649" i="1"/>
  <c r="C649" i="1"/>
  <c r="F648" i="1"/>
  <c r="K648" i="1" s="1"/>
  <c r="M648" i="1" s="1"/>
  <c r="D648" i="1"/>
  <c r="C648" i="1"/>
  <c r="Y647" i="1"/>
  <c r="F647" i="1"/>
  <c r="K647" i="1" s="1"/>
  <c r="M647" i="1" s="1"/>
  <c r="D647" i="1"/>
  <c r="C647" i="1"/>
  <c r="Y646" i="1"/>
  <c r="F646" i="1"/>
  <c r="K646" i="1" s="1"/>
  <c r="M646" i="1" s="1"/>
  <c r="D646" i="1"/>
  <c r="C646" i="1"/>
  <c r="Y645" i="1"/>
  <c r="F645" i="1"/>
  <c r="K645" i="1" s="1"/>
  <c r="M645" i="1" s="1"/>
  <c r="D645" i="1"/>
  <c r="C645" i="1"/>
  <c r="Y644" i="1"/>
  <c r="F644" i="1"/>
  <c r="K644" i="1" s="1"/>
  <c r="M644" i="1" s="1"/>
  <c r="D644" i="1"/>
  <c r="C644" i="1"/>
  <c r="Y643" i="1"/>
  <c r="F643" i="1"/>
  <c r="K643" i="1" s="1"/>
  <c r="M643" i="1" s="1"/>
  <c r="D643" i="1"/>
  <c r="C643" i="1"/>
  <c r="Y642" i="1"/>
  <c r="F642" i="1"/>
  <c r="K642" i="1" s="1"/>
  <c r="M642" i="1" s="1"/>
  <c r="D642" i="1"/>
  <c r="C642" i="1"/>
  <c r="Y641" i="1"/>
  <c r="F641" i="1"/>
  <c r="K641" i="1" s="1"/>
  <c r="M641" i="1" s="1"/>
  <c r="D641" i="1"/>
  <c r="C641" i="1"/>
  <c r="Y640" i="1"/>
  <c r="F640" i="1"/>
  <c r="K640" i="1" s="1"/>
  <c r="M640" i="1" s="1"/>
  <c r="D640" i="1"/>
  <c r="C640" i="1"/>
  <c r="Y639" i="1"/>
  <c r="F639" i="1"/>
  <c r="K639" i="1" s="1"/>
  <c r="M639" i="1" s="1"/>
  <c r="D639" i="1"/>
  <c r="C639" i="1"/>
  <c r="Y638" i="1"/>
  <c r="F638" i="1"/>
  <c r="K638" i="1" s="1"/>
  <c r="M638" i="1" s="1"/>
  <c r="D638" i="1"/>
  <c r="C638" i="1"/>
  <c r="Y637" i="1"/>
  <c r="F637" i="1"/>
  <c r="K637" i="1" s="1"/>
  <c r="M637" i="1" s="1"/>
  <c r="D637" i="1"/>
  <c r="C637" i="1"/>
  <c r="Y636" i="1"/>
  <c r="F636" i="1"/>
  <c r="K636" i="1" s="1"/>
  <c r="M636" i="1" s="1"/>
  <c r="D636" i="1"/>
  <c r="C636" i="1"/>
  <c r="Y635" i="1"/>
  <c r="F635" i="1"/>
  <c r="K635" i="1" s="1"/>
  <c r="M635" i="1" s="1"/>
  <c r="D635" i="1"/>
  <c r="C635" i="1"/>
  <c r="Y634" i="1"/>
  <c r="F634" i="1"/>
  <c r="K634" i="1" s="1"/>
  <c r="M634" i="1" s="1"/>
  <c r="D634" i="1"/>
  <c r="C634" i="1"/>
  <c r="Y633" i="1"/>
  <c r="F633" i="1"/>
  <c r="K633" i="1" s="1"/>
  <c r="M633" i="1" s="1"/>
  <c r="D633" i="1"/>
  <c r="C633" i="1"/>
  <c r="Y632" i="1"/>
  <c r="F632" i="1"/>
  <c r="K632" i="1" s="1"/>
  <c r="M632" i="1" s="1"/>
  <c r="D632" i="1"/>
  <c r="C632" i="1"/>
  <c r="Y631" i="1"/>
  <c r="F631" i="1"/>
  <c r="K631" i="1" s="1"/>
  <c r="M631" i="1" s="1"/>
  <c r="D631" i="1"/>
  <c r="C631" i="1"/>
  <c r="Y630" i="1"/>
  <c r="F630" i="1"/>
  <c r="K630" i="1" s="1"/>
  <c r="M630" i="1" s="1"/>
  <c r="D630" i="1"/>
  <c r="C630" i="1"/>
  <c r="Y629" i="1"/>
  <c r="F629" i="1"/>
  <c r="L629" i="1" s="1"/>
  <c r="N629" i="1" s="1"/>
  <c r="D629" i="1"/>
  <c r="C629" i="1"/>
  <c r="Y628" i="1"/>
  <c r="K628" i="1"/>
  <c r="M628" i="1" s="1"/>
  <c r="F628" i="1"/>
  <c r="L628" i="1" s="1"/>
  <c r="N628" i="1" s="1"/>
  <c r="D628" i="1"/>
  <c r="C628" i="1"/>
  <c r="Y627" i="1"/>
  <c r="F627" i="1"/>
  <c r="L627" i="1" s="1"/>
  <c r="N627" i="1" s="1"/>
  <c r="D627" i="1"/>
  <c r="C627" i="1"/>
  <c r="Y626" i="1"/>
  <c r="F626" i="1"/>
  <c r="L626" i="1" s="1"/>
  <c r="N626" i="1" s="1"/>
  <c r="D626" i="1"/>
  <c r="C626" i="1"/>
  <c r="Y625" i="1"/>
  <c r="F625" i="1"/>
  <c r="L625" i="1" s="1"/>
  <c r="N625" i="1" s="1"/>
  <c r="D625" i="1"/>
  <c r="C625" i="1"/>
  <c r="Y624" i="1"/>
  <c r="F624" i="1"/>
  <c r="L624" i="1" s="1"/>
  <c r="N624" i="1" s="1"/>
  <c r="D624" i="1"/>
  <c r="C624" i="1"/>
  <c r="Y623" i="1"/>
  <c r="F623" i="1"/>
  <c r="L623" i="1" s="1"/>
  <c r="N623" i="1" s="1"/>
  <c r="D623" i="1"/>
  <c r="C623" i="1"/>
  <c r="Y622" i="1"/>
  <c r="F622" i="1"/>
  <c r="L622" i="1" s="1"/>
  <c r="N622" i="1" s="1"/>
  <c r="D622" i="1"/>
  <c r="C622" i="1"/>
  <c r="Y621" i="1"/>
  <c r="F621" i="1"/>
  <c r="L621" i="1" s="1"/>
  <c r="N621" i="1" s="1"/>
  <c r="D621" i="1"/>
  <c r="C621" i="1"/>
  <c r="Y620" i="1"/>
  <c r="F620" i="1"/>
  <c r="L620" i="1" s="1"/>
  <c r="N620" i="1" s="1"/>
  <c r="D620" i="1"/>
  <c r="C620" i="1"/>
  <c r="Y619" i="1"/>
  <c r="F619" i="1"/>
  <c r="L619" i="1" s="1"/>
  <c r="N619" i="1" s="1"/>
  <c r="D619" i="1"/>
  <c r="C619" i="1"/>
  <c r="Y618" i="1"/>
  <c r="F618" i="1"/>
  <c r="L618" i="1" s="1"/>
  <c r="N618" i="1" s="1"/>
  <c r="D618" i="1"/>
  <c r="C618" i="1"/>
  <c r="Y617" i="1"/>
  <c r="F617" i="1"/>
  <c r="L617" i="1" s="1"/>
  <c r="N617" i="1" s="1"/>
  <c r="D617" i="1"/>
  <c r="C617" i="1"/>
  <c r="Y616" i="1"/>
  <c r="F616" i="1"/>
  <c r="L616" i="1" s="1"/>
  <c r="N616" i="1" s="1"/>
  <c r="D616" i="1"/>
  <c r="C616" i="1"/>
  <c r="Y615" i="1"/>
  <c r="F615" i="1"/>
  <c r="L615" i="1" s="1"/>
  <c r="N615" i="1" s="1"/>
  <c r="D615" i="1"/>
  <c r="C615" i="1"/>
  <c r="Y614" i="1"/>
  <c r="F614" i="1"/>
  <c r="L614" i="1" s="1"/>
  <c r="N614" i="1" s="1"/>
  <c r="D614" i="1"/>
  <c r="C614" i="1"/>
  <c r="Y613" i="1"/>
  <c r="F613" i="1"/>
  <c r="L613" i="1" s="1"/>
  <c r="N613" i="1" s="1"/>
  <c r="D613" i="1"/>
  <c r="C613" i="1"/>
  <c r="Y612" i="1"/>
  <c r="F612" i="1"/>
  <c r="L612" i="1" s="1"/>
  <c r="N612" i="1" s="1"/>
  <c r="D612" i="1"/>
  <c r="C612" i="1"/>
  <c r="J616" i="2" l="1"/>
  <c r="V616" i="2" s="1"/>
  <c r="K620" i="2"/>
  <c r="W620" i="2" s="1"/>
  <c r="J622" i="2"/>
  <c r="V622" i="2" s="1"/>
  <c r="K626" i="2"/>
  <c r="W626" i="2" s="1"/>
  <c r="J632" i="2"/>
  <c r="V632" i="2" s="1"/>
  <c r="K636" i="2"/>
  <c r="W636" i="2" s="1"/>
  <c r="J638" i="2"/>
  <c r="V638" i="2" s="1"/>
  <c r="K644" i="2"/>
  <c r="W644" i="2" s="1"/>
  <c r="J646" i="2"/>
  <c r="V646" i="2" s="1"/>
  <c r="K652" i="2"/>
  <c r="W652" i="2" s="1"/>
  <c r="J654" i="2"/>
  <c r="V654" i="2" s="1"/>
  <c r="K660" i="2"/>
  <c r="W660" i="2" s="1"/>
  <c r="J662" i="2"/>
  <c r="V662" i="2" s="1"/>
  <c r="K668" i="2"/>
  <c r="W668" i="2" s="1"/>
  <c r="J670" i="2"/>
  <c r="V670" i="2" s="1"/>
  <c r="K678" i="2"/>
  <c r="W678" i="2" s="1"/>
  <c r="K679" i="2"/>
  <c r="W679" i="2" s="1"/>
  <c r="K680" i="2"/>
  <c r="W680" i="2" s="1"/>
  <c r="J682" i="2"/>
  <c r="V682" i="2" s="1"/>
  <c r="Q683" i="2"/>
  <c r="T683" i="2" s="1"/>
  <c r="J686" i="2"/>
  <c r="V686" i="2" s="1"/>
  <c r="Q687" i="2"/>
  <c r="T687" i="2" s="1"/>
  <c r="J690" i="2"/>
  <c r="V690" i="2" s="1"/>
  <c r="Q691" i="2"/>
  <c r="T691" i="2" s="1"/>
  <c r="J694" i="2"/>
  <c r="V694" i="2" s="1"/>
  <c r="Q695" i="2"/>
  <c r="T695" i="2" s="1"/>
  <c r="J698" i="2"/>
  <c r="V698" i="2" s="1"/>
  <c r="Q699" i="2"/>
  <c r="T699" i="2" s="1"/>
  <c r="J702" i="2"/>
  <c r="V702" i="2" s="1"/>
  <c r="Q703" i="2"/>
  <c r="T703" i="2" s="1"/>
  <c r="J706" i="2"/>
  <c r="V706" i="2" s="1"/>
  <c r="Q707" i="2"/>
  <c r="T707" i="2" s="1"/>
  <c r="J710" i="2"/>
  <c r="V710" i="2" s="1"/>
  <c r="Q711" i="2"/>
  <c r="T711" i="2" s="1"/>
  <c r="J714" i="2"/>
  <c r="V714" i="2" s="1"/>
  <c r="Q715" i="2"/>
  <c r="T715" i="2" s="1"/>
  <c r="J718" i="2"/>
  <c r="V718" i="2" s="1"/>
  <c r="Q719" i="2"/>
  <c r="T719" i="2" s="1"/>
  <c r="J738" i="2"/>
  <c r="V738" i="2" s="1"/>
  <c r="J739" i="2"/>
  <c r="V739" i="2" s="1"/>
  <c r="J740" i="2"/>
  <c r="V740" i="2" s="1"/>
  <c r="J741" i="2"/>
  <c r="V741" i="2" s="1"/>
  <c r="J745" i="2"/>
  <c r="V745" i="2" s="1"/>
  <c r="J749" i="2"/>
  <c r="V749" i="2" s="1"/>
  <c r="J753" i="2"/>
  <c r="V753" i="2" s="1"/>
  <c r="K616" i="2"/>
  <c r="W616" i="2" s="1"/>
  <c r="K622" i="2"/>
  <c r="W622" i="2" s="1"/>
  <c r="K632" i="2"/>
  <c r="W632" i="2" s="1"/>
  <c r="K638" i="2"/>
  <c r="W638" i="2" s="1"/>
  <c r="K646" i="2"/>
  <c r="W646" i="2" s="1"/>
  <c r="K654" i="2"/>
  <c r="W654" i="2" s="1"/>
  <c r="K662" i="2"/>
  <c r="W662" i="2" s="1"/>
  <c r="K670" i="2"/>
  <c r="W670" i="2" s="1"/>
  <c r="K682" i="2"/>
  <c r="W682" i="2" s="1"/>
  <c r="K683" i="2"/>
  <c r="W683" i="2" s="1"/>
  <c r="K686" i="2"/>
  <c r="W686" i="2" s="1"/>
  <c r="K687" i="2"/>
  <c r="W687" i="2" s="1"/>
  <c r="K690" i="2"/>
  <c r="W690" i="2" s="1"/>
  <c r="K694" i="2"/>
  <c r="W694" i="2" s="1"/>
  <c r="K695" i="2"/>
  <c r="W695" i="2" s="1"/>
  <c r="K698" i="2"/>
  <c r="W698" i="2" s="1"/>
  <c r="K699" i="2"/>
  <c r="W699" i="2" s="1"/>
  <c r="K702" i="2"/>
  <c r="W702" i="2" s="1"/>
  <c r="K706" i="2"/>
  <c r="W706" i="2" s="1"/>
  <c r="K707" i="2"/>
  <c r="W707" i="2" s="1"/>
  <c r="K710" i="2"/>
  <c r="W710" i="2" s="1"/>
  <c r="K711" i="2"/>
  <c r="W711" i="2" s="1"/>
  <c r="K714" i="2"/>
  <c r="W714" i="2" s="1"/>
  <c r="K715" i="2"/>
  <c r="W715" i="2" s="1"/>
  <c r="K718" i="2"/>
  <c r="W718" i="2" s="1"/>
  <c r="K719" i="2"/>
  <c r="W719" i="2" s="1"/>
  <c r="K744" i="2"/>
  <c r="W744" i="2" s="1"/>
  <c r="K745" i="2"/>
  <c r="W745" i="2" s="1"/>
  <c r="K748" i="2"/>
  <c r="W748" i="2" s="1"/>
  <c r="K749" i="2"/>
  <c r="W749" i="2" s="1"/>
  <c r="K752" i="2"/>
  <c r="W752" i="2" s="1"/>
  <c r="K614" i="2"/>
  <c r="W614" i="2" s="1"/>
  <c r="I616" i="2"/>
  <c r="U616" i="2" s="1"/>
  <c r="P616" i="2"/>
  <c r="S616" i="2" s="1"/>
  <c r="J620" i="2"/>
  <c r="V620" i="2" s="1"/>
  <c r="I622" i="2"/>
  <c r="U622" i="2" s="1"/>
  <c r="P622" i="2"/>
  <c r="S622" i="2" s="1"/>
  <c r="K624" i="2"/>
  <c r="W624" i="2" s="1"/>
  <c r="J626" i="2"/>
  <c r="V626" i="2" s="1"/>
  <c r="I627" i="2"/>
  <c r="U627" i="2" s="1"/>
  <c r="K630" i="2"/>
  <c r="W630" i="2" s="1"/>
  <c r="I632" i="2"/>
  <c r="U632" i="2" s="1"/>
  <c r="P632" i="2"/>
  <c r="S632" i="2" s="1"/>
  <c r="J636" i="2"/>
  <c r="V636" i="2" s="1"/>
  <c r="I638" i="2"/>
  <c r="U638" i="2" s="1"/>
  <c r="P638" i="2"/>
  <c r="S638" i="2" s="1"/>
  <c r="K642" i="2"/>
  <c r="W642" i="2" s="1"/>
  <c r="J644" i="2"/>
  <c r="V644" i="2" s="1"/>
  <c r="P646" i="2"/>
  <c r="S646" i="2" s="1"/>
  <c r="K650" i="2"/>
  <c r="W650" i="2" s="1"/>
  <c r="J652" i="2"/>
  <c r="V652" i="2" s="1"/>
  <c r="I654" i="2"/>
  <c r="U654" i="2" s="1"/>
  <c r="P654" i="2"/>
  <c r="S654" i="2" s="1"/>
  <c r="K658" i="2"/>
  <c r="W658" i="2" s="1"/>
  <c r="J660" i="2"/>
  <c r="V660" i="2" s="1"/>
  <c r="I662" i="2"/>
  <c r="U662" i="2" s="1"/>
  <c r="P662" i="2"/>
  <c r="S662" i="2" s="1"/>
  <c r="K666" i="2"/>
  <c r="W666" i="2" s="1"/>
  <c r="J668" i="2"/>
  <c r="V668" i="2" s="1"/>
  <c r="I670" i="2"/>
  <c r="U670" i="2" s="1"/>
  <c r="P670" i="2"/>
  <c r="S670" i="2" s="1"/>
  <c r="K674" i="2"/>
  <c r="W674" i="2" s="1"/>
  <c r="K675" i="2"/>
  <c r="W675" i="2" s="1"/>
  <c r="K676" i="2"/>
  <c r="W676" i="2" s="1"/>
  <c r="J679" i="2"/>
  <c r="V679" i="2" s="1"/>
  <c r="J680" i="2"/>
  <c r="V680" i="2" s="1"/>
  <c r="I683" i="2"/>
  <c r="U683" i="2" s="1"/>
  <c r="K684" i="2"/>
  <c r="W684" i="2" s="1"/>
  <c r="K685" i="2"/>
  <c r="W685" i="2" s="1"/>
  <c r="I687" i="2"/>
  <c r="U687" i="2" s="1"/>
  <c r="K688" i="2"/>
  <c r="W688" i="2" s="1"/>
  <c r="K689" i="2"/>
  <c r="W689" i="2" s="1"/>
  <c r="I691" i="2"/>
  <c r="U691" i="2" s="1"/>
  <c r="K692" i="2"/>
  <c r="W692" i="2" s="1"/>
  <c r="K693" i="2"/>
  <c r="W693" i="2" s="1"/>
  <c r="I695" i="2"/>
  <c r="U695" i="2" s="1"/>
  <c r="K696" i="2"/>
  <c r="W696" i="2" s="1"/>
  <c r="K697" i="2"/>
  <c r="W697" i="2" s="1"/>
  <c r="I699" i="2"/>
  <c r="U699" i="2" s="1"/>
  <c r="K700" i="2"/>
  <c r="W700" i="2" s="1"/>
  <c r="K701" i="2"/>
  <c r="W701" i="2" s="1"/>
  <c r="I703" i="2"/>
  <c r="U703" i="2" s="1"/>
  <c r="K704" i="2"/>
  <c r="W704" i="2" s="1"/>
  <c r="K705" i="2"/>
  <c r="W705" i="2" s="1"/>
  <c r="I707" i="2"/>
  <c r="U707" i="2" s="1"/>
  <c r="K708" i="2"/>
  <c r="W708" i="2" s="1"/>
  <c r="K709" i="2"/>
  <c r="W709" i="2" s="1"/>
  <c r="I711" i="2"/>
  <c r="U711" i="2" s="1"/>
  <c r="K712" i="2"/>
  <c r="W712" i="2" s="1"/>
  <c r="K713" i="2"/>
  <c r="W713" i="2" s="1"/>
  <c r="I715" i="2"/>
  <c r="U715" i="2" s="1"/>
  <c r="K716" i="2"/>
  <c r="W716" i="2" s="1"/>
  <c r="K717" i="2"/>
  <c r="W717" i="2" s="1"/>
  <c r="I719" i="2"/>
  <c r="U719" i="2" s="1"/>
  <c r="J730" i="2"/>
  <c r="V730" i="2" s="1"/>
  <c r="J731" i="2"/>
  <c r="V731" i="2" s="1"/>
  <c r="J732" i="2"/>
  <c r="V732" i="2" s="1"/>
  <c r="J733" i="2"/>
  <c r="V733" i="2" s="1"/>
  <c r="I741" i="2"/>
  <c r="U741" i="2" s="1"/>
  <c r="P741" i="2"/>
  <c r="S741" i="2" s="1"/>
  <c r="K742" i="2"/>
  <c r="W742" i="2" s="1"/>
  <c r="K743" i="2"/>
  <c r="W743" i="2" s="1"/>
  <c r="I745" i="2"/>
  <c r="U745" i="2" s="1"/>
  <c r="P745" i="2"/>
  <c r="S745" i="2" s="1"/>
  <c r="K746" i="2"/>
  <c r="W746" i="2" s="1"/>
  <c r="K747" i="2"/>
  <c r="W747" i="2" s="1"/>
  <c r="I749" i="2"/>
  <c r="U749" i="2" s="1"/>
  <c r="P749" i="2"/>
  <c r="S749" i="2" s="1"/>
  <c r="K750" i="2"/>
  <c r="W750" i="2" s="1"/>
  <c r="K751" i="2"/>
  <c r="W751" i="2" s="1"/>
  <c r="I753" i="2"/>
  <c r="U753" i="2" s="1"/>
  <c r="P753" i="2"/>
  <c r="S753" i="2" s="1"/>
  <c r="K754" i="2"/>
  <c r="W754" i="2" s="1"/>
  <c r="K612" i="1"/>
  <c r="M612" i="1" s="1"/>
  <c r="L707" i="1"/>
  <c r="N707" i="1" s="1"/>
  <c r="K707" i="1"/>
  <c r="M707" i="1" s="1"/>
  <c r="Q613" i="2"/>
  <c r="T613" i="2" s="1"/>
  <c r="P613" i="2"/>
  <c r="S613" i="2" s="1"/>
  <c r="Q617" i="2"/>
  <c r="T617" i="2" s="1"/>
  <c r="P617" i="2"/>
  <c r="S617" i="2" s="1"/>
  <c r="Q621" i="2"/>
  <c r="T621" i="2" s="1"/>
  <c r="P621" i="2"/>
  <c r="S621" i="2" s="1"/>
  <c r="Q625" i="2"/>
  <c r="T625" i="2" s="1"/>
  <c r="P625" i="2"/>
  <c r="S625" i="2" s="1"/>
  <c r="Q633" i="2"/>
  <c r="T633" i="2" s="1"/>
  <c r="P633" i="2"/>
  <c r="S633" i="2" s="1"/>
  <c r="Q637" i="2"/>
  <c r="T637" i="2" s="1"/>
  <c r="P637" i="2"/>
  <c r="S637" i="2" s="1"/>
  <c r="K637" i="2"/>
  <c r="W637" i="2" s="1"/>
  <c r="Q645" i="2"/>
  <c r="T645" i="2" s="1"/>
  <c r="K645" i="2"/>
  <c r="W645" i="2" s="1"/>
  <c r="P645" i="2"/>
  <c r="S645" i="2" s="1"/>
  <c r="Q653" i="2"/>
  <c r="T653" i="2" s="1"/>
  <c r="K653" i="2"/>
  <c r="W653" i="2" s="1"/>
  <c r="P653" i="2"/>
  <c r="S653" i="2" s="1"/>
  <c r="Q661" i="2"/>
  <c r="T661" i="2" s="1"/>
  <c r="P661" i="2"/>
  <c r="S661" i="2" s="1"/>
  <c r="K661" i="2"/>
  <c r="W661" i="2" s="1"/>
  <c r="Q669" i="2"/>
  <c r="T669" i="2" s="1"/>
  <c r="P669" i="2"/>
  <c r="S669" i="2" s="1"/>
  <c r="K669" i="2"/>
  <c r="W669" i="2" s="1"/>
  <c r="Q681" i="2"/>
  <c r="T681" i="2" s="1"/>
  <c r="P681" i="2"/>
  <c r="S681" i="2" s="1"/>
  <c r="I613" i="2"/>
  <c r="U613" i="2" s="1"/>
  <c r="K613" i="2"/>
  <c r="W613" i="2" s="1"/>
  <c r="I617" i="2"/>
  <c r="U617" i="2" s="1"/>
  <c r="K617" i="2"/>
  <c r="W617" i="2" s="1"/>
  <c r="I621" i="2"/>
  <c r="U621" i="2" s="1"/>
  <c r="K621" i="2"/>
  <c r="W621" i="2" s="1"/>
  <c r="I625" i="2"/>
  <c r="U625" i="2" s="1"/>
  <c r="K625" i="2"/>
  <c r="W625" i="2" s="1"/>
  <c r="I629" i="2"/>
  <c r="U629" i="2" s="1"/>
  <c r="I633" i="2"/>
  <c r="U633" i="2" s="1"/>
  <c r="K633" i="2"/>
  <c r="W633" i="2" s="1"/>
  <c r="Q639" i="2"/>
  <c r="T639" i="2" s="1"/>
  <c r="P639" i="2"/>
  <c r="S639" i="2" s="1"/>
  <c r="K639" i="2"/>
  <c r="W639" i="2" s="1"/>
  <c r="Q647" i="2"/>
  <c r="T647" i="2" s="1"/>
  <c r="P647" i="2"/>
  <c r="S647" i="2" s="1"/>
  <c r="K647" i="2"/>
  <c r="W647" i="2" s="1"/>
  <c r="Q655" i="2"/>
  <c r="T655" i="2" s="1"/>
  <c r="K655" i="2"/>
  <c r="W655" i="2" s="1"/>
  <c r="P655" i="2"/>
  <c r="S655" i="2" s="1"/>
  <c r="Q663" i="2"/>
  <c r="T663" i="2" s="1"/>
  <c r="K663" i="2"/>
  <c r="W663" i="2" s="1"/>
  <c r="P663" i="2"/>
  <c r="S663" i="2" s="1"/>
  <c r="Q671" i="2"/>
  <c r="T671" i="2" s="1"/>
  <c r="P671" i="2"/>
  <c r="S671" i="2" s="1"/>
  <c r="K671" i="2"/>
  <c r="W671" i="2" s="1"/>
  <c r="Q643" i="2"/>
  <c r="T643" i="2" s="1"/>
  <c r="P643" i="2"/>
  <c r="S643" i="2" s="1"/>
  <c r="K643" i="2"/>
  <c r="W643" i="2" s="1"/>
  <c r="Q651" i="2"/>
  <c r="T651" i="2" s="1"/>
  <c r="P651" i="2"/>
  <c r="S651" i="2" s="1"/>
  <c r="K651" i="2"/>
  <c r="W651" i="2" s="1"/>
  <c r="Q659" i="2"/>
  <c r="T659" i="2" s="1"/>
  <c r="P659" i="2"/>
  <c r="S659" i="2" s="1"/>
  <c r="K659" i="2"/>
  <c r="W659" i="2" s="1"/>
  <c r="Q667" i="2"/>
  <c r="T667" i="2" s="1"/>
  <c r="P667" i="2"/>
  <c r="S667" i="2" s="1"/>
  <c r="K667" i="2"/>
  <c r="W667" i="2" s="1"/>
  <c r="Q677" i="2"/>
  <c r="T677" i="2" s="1"/>
  <c r="P677" i="2"/>
  <c r="S677" i="2" s="1"/>
  <c r="Q629" i="2"/>
  <c r="T629" i="2" s="1"/>
  <c r="P629" i="2"/>
  <c r="S629" i="2" s="1"/>
  <c r="H684" i="1"/>
  <c r="P684" i="1" s="1"/>
  <c r="H700" i="1"/>
  <c r="P700" i="1" s="1"/>
  <c r="H707" i="1"/>
  <c r="P707" i="1" s="1"/>
  <c r="K732" i="1"/>
  <c r="M732" i="1" s="1"/>
  <c r="Q615" i="2"/>
  <c r="T615" i="2" s="1"/>
  <c r="P615" i="2"/>
  <c r="S615" i="2" s="1"/>
  <c r="Q619" i="2"/>
  <c r="T619" i="2" s="1"/>
  <c r="P619" i="2"/>
  <c r="S619" i="2" s="1"/>
  <c r="Q623" i="2"/>
  <c r="T623" i="2" s="1"/>
  <c r="P623" i="2"/>
  <c r="S623" i="2" s="1"/>
  <c r="Q627" i="2"/>
  <c r="T627" i="2" s="1"/>
  <c r="P627" i="2"/>
  <c r="S627" i="2" s="1"/>
  <c r="Q631" i="2"/>
  <c r="T631" i="2" s="1"/>
  <c r="P631" i="2"/>
  <c r="S631" i="2" s="1"/>
  <c r="Q635" i="2"/>
  <c r="T635" i="2" s="1"/>
  <c r="P635" i="2"/>
  <c r="S635" i="2" s="1"/>
  <c r="Q641" i="2"/>
  <c r="T641" i="2" s="1"/>
  <c r="P641" i="2"/>
  <c r="S641" i="2" s="1"/>
  <c r="K641" i="2"/>
  <c r="W641" i="2" s="1"/>
  <c r="Q649" i="2"/>
  <c r="T649" i="2" s="1"/>
  <c r="K649" i="2"/>
  <c r="W649" i="2" s="1"/>
  <c r="P649" i="2"/>
  <c r="S649" i="2" s="1"/>
  <c r="Q657" i="2"/>
  <c r="T657" i="2" s="1"/>
  <c r="P657" i="2"/>
  <c r="S657" i="2" s="1"/>
  <c r="K657" i="2"/>
  <c r="W657" i="2" s="1"/>
  <c r="Q665" i="2"/>
  <c r="T665" i="2" s="1"/>
  <c r="P665" i="2"/>
  <c r="S665" i="2" s="1"/>
  <c r="K665" i="2"/>
  <c r="W665" i="2" s="1"/>
  <c r="Q673" i="2"/>
  <c r="T673" i="2" s="1"/>
  <c r="P673" i="2"/>
  <c r="S673" i="2" s="1"/>
  <c r="I639" i="2"/>
  <c r="U639" i="2" s="1"/>
  <c r="I641" i="2"/>
  <c r="U641" i="2" s="1"/>
  <c r="I649" i="2"/>
  <c r="U649" i="2" s="1"/>
  <c r="I653" i="2"/>
  <c r="U653" i="2" s="1"/>
  <c r="I663" i="2"/>
  <c r="U663" i="2" s="1"/>
  <c r="I665" i="2"/>
  <c r="U665" i="2" s="1"/>
  <c r="I667" i="2"/>
  <c r="U667" i="2" s="1"/>
  <c r="I669" i="2"/>
  <c r="U669" i="2" s="1"/>
  <c r="I671" i="2"/>
  <c r="U671" i="2" s="1"/>
  <c r="I673" i="2"/>
  <c r="U673" i="2" s="1"/>
  <c r="I677" i="2"/>
  <c r="U677" i="2" s="1"/>
  <c r="I681" i="2"/>
  <c r="U681" i="2" s="1"/>
  <c r="G624" i="1"/>
  <c r="O624" i="1" s="1"/>
  <c r="G626" i="1"/>
  <c r="O626" i="1" s="1"/>
  <c r="G650" i="1"/>
  <c r="O650" i="1" s="1"/>
  <c r="G654" i="1"/>
  <c r="O654" i="1" s="1"/>
  <c r="G656" i="1"/>
  <c r="O656" i="1" s="1"/>
  <c r="G658" i="1"/>
  <c r="O658" i="1" s="1"/>
  <c r="G730" i="1"/>
  <c r="O730" i="1" s="1"/>
  <c r="G731" i="1"/>
  <c r="O731" i="1" s="1"/>
  <c r="G732" i="1"/>
  <c r="O732" i="1" s="1"/>
  <c r="J613" i="2"/>
  <c r="V613" i="2" s="1"/>
  <c r="J615" i="2"/>
  <c r="V615" i="2" s="1"/>
  <c r="J617" i="2"/>
  <c r="V617" i="2" s="1"/>
  <c r="J619" i="2"/>
  <c r="V619" i="2" s="1"/>
  <c r="J621" i="2"/>
  <c r="V621" i="2" s="1"/>
  <c r="J623" i="2"/>
  <c r="V623" i="2" s="1"/>
  <c r="J625" i="2"/>
  <c r="V625" i="2" s="1"/>
  <c r="J627" i="2"/>
  <c r="V627" i="2" s="1"/>
  <c r="J629" i="2"/>
  <c r="V629" i="2" s="1"/>
  <c r="J631" i="2"/>
  <c r="V631" i="2" s="1"/>
  <c r="J633" i="2"/>
  <c r="V633" i="2" s="1"/>
  <c r="J635" i="2"/>
  <c r="V635" i="2" s="1"/>
  <c r="J637" i="2"/>
  <c r="V637" i="2" s="1"/>
  <c r="J639" i="2"/>
  <c r="V639" i="2" s="1"/>
  <c r="J641" i="2"/>
  <c r="V641" i="2" s="1"/>
  <c r="J643" i="2"/>
  <c r="V643" i="2" s="1"/>
  <c r="J645" i="2"/>
  <c r="V645" i="2" s="1"/>
  <c r="J647" i="2"/>
  <c r="V647" i="2" s="1"/>
  <c r="J649" i="2"/>
  <c r="V649" i="2" s="1"/>
  <c r="J651" i="2"/>
  <c r="V651" i="2" s="1"/>
  <c r="J653" i="2"/>
  <c r="V653" i="2" s="1"/>
  <c r="J655" i="2"/>
  <c r="V655" i="2" s="1"/>
  <c r="J657" i="2"/>
  <c r="V657" i="2" s="1"/>
  <c r="J659" i="2"/>
  <c r="V659" i="2" s="1"/>
  <c r="J661" i="2"/>
  <c r="V661" i="2" s="1"/>
  <c r="J663" i="2"/>
  <c r="V663" i="2" s="1"/>
  <c r="J665" i="2"/>
  <c r="V665" i="2" s="1"/>
  <c r="J667" i="2"/>
  <c r="V667" i="2" s="1"/>
  <c r="J669" i="2"/>
  <c r="V669" i="2" s="1"/>
  <c r="J671" i="2"/>
  <c r="V671" i="2" s="1"/>
  <c r="J673" i="2"/>
  <c r="V673" i="2" s="1"/>
  <c r="I674" i="2"/>
  <c r="U674" i="2" s="1"/>
  <c r="P674" i="2"/>
  <c r="S674" i="2" s="1"/>
  <c r="J677" i="2"/>
  <c r="V677" i="2" s="1"/>
  <c r="I678" i="2"/>
  <c r="U678" i="2" s="1"/>
  <c r="P678" i="2"/>
  <c r="S678" i="2" s="1"/>
  <c r="J681" i="2"/>
  <c r="V681" i="2" s="1"/>
  <c r="I682" i="2"/>
  <c r="U682" i="2" s="1"/>
  <c r="I684" i="2"/>
  <c r="U684" i="2" s="1"/>
  <c r="I686" i="2"/>
  <c r="U686" i="2" s="1"/>
  <c r="I688" i="2"/>
  <c r="U688" i="2" s="1"/>
  <c r="I690" i="2"/>
  <c r="U690" i="2" s="1"/>
  <c r="K691" i="2"/>
  <c r="W691" i="2" s="1"/>
  <c r="I692" i="2"/>
  <c r="U692" i="2" s="1"/>
  <c r="I694" i="2"/>
  <c r="U694" i="2" s="1"/>
  <c r="I696" i="2"/>
  <c r="U696" i="2" s="1"/>
  <c r="I698" i="2"/>
  <c r="U698" i="2" s="1"/>
  <c r="I700" i="2"/>
  <c r="U700" i="2" s="1"/>
  <c r="I702" i="2"/>
  <c r="U702" i="2" s="1"/>
  <c r="K703" i="2"/>
  <c r="W703" i="2" s="1"/>
  <c r="I704" i="2"/>
  <c r="U704" i="2" s="1"/>
  <c r="I706" i="2"/>
  <c r="U706" i="2" s="1"/>
  <c r="I708" i="2"/>
  <c r="U708" i="2" s="1"/>
  <c r="I710" i="2"/>
  <c r="U710" i="2" s="1"/>
  <c r="I712" i="2"/>
  <c r="U712" i="2" s="1"/>
  <c r="I714" i="2"/>
  <c r="U714" i="2" s="1"/>
  <c r="I716" i="2"/>
  <c r="U716" i="2" s="1"/>
  <c r="I718" i="2"/>
  <c r="U718" i="2" s="1"/>
  <c r="J726" i="2"/>
  <c r="V726" i="2" s="1"/>
  <c r="J727" i="2"/>
  <c r="V727" i="2" s="1"/>
  <c r="J734" i="2"/>
  <c r="V734" i="2" s="1"/>
  <c r="J735" i="2"/>
  <c r="V735" i="2" s="1"/>
  <c r="K741" i="2"/>
  <c r="W741" i="2" s="1"/>
  <c r="I742" i="2"/>
  <c r="U742" i="2" s="1"/>
  <c r="P742" i="2"/>
  <c r="S742" i="2" s="1"/>
  <c r="I744" i="2"/>
  <c r="U744" i="2" s="1"/>
  <c r="P744" i="2"/>
  <c r="S744" i="2" s="1"/>
  <c r="I746" i="2"/>
  <c r="U746" i="2" s="1"/>
  <c r="P746" i="2"/>
  <c r="S746" i="2" s="1"/>
  <c r="I748" i="2"/>
  <c r="U748" i="2" s="1"/>
  <c r="P748" i="2"/>
  <c r="S748" i="2" s="1"/>
  <c r="I750" i="2"/>
  <c r="U750" i="2" s="1"/>
  <c r="P750" i="2"/>
  <c r="S750" i="2" s="1"/>
  <c r="I752" i="2"/>
  <c r="U752" i="2" s="1"/>
  <c r="P752" i="2"/>
  <c r="S752" i="2" s="1"/>
  <c r="K753" i="2"/>
  <c r="W753" i="2" s="1"/>
  <c r="I754" i="2"/>
  <c r="U754" i="2" s="1"/>
  <c r="P754" i="2"/>
  <c r="S754" i="2" s="1"/>
  <c r="I637" i="2"/>
  <c r="U637" i="2" s="1"/>
  <c r="I643" i="2"/>
  <c r="U643" i="2" s="1"/>
  <c r="I645" i="2"/>
  <c r="U645" i="2" s="1"/>
  <c r="I647" i="2"/>
  <c r="U647" i="2" s="1"/>
  <c r="I651" i="2"/>
  <c r="U651" i="2" s="1"/>
  <c r="I655" i="2"/>
  <c r="U655" i="2" s="1"/>
  <c r="I657" i="2"/>
  <c r="U657" i="2" s="1"/>
  <c r="I659" i="2"/>
  <c r="U659" i="2" s="1"/>
  <c r="I661" i="2"/>
  <c r="U661" i="2" s="1"/>
  <c r="H652" i="1"/>
  <c r="P652" i="1" s="1"/>
  <c r="G694" i="1"/>
  <c r="O694" i="1" s="1"/>
  <c r="G698" i="1"/>
  <c r="O698" i="1" s="1"/>
  <c r="G700" i="1"/>
  <c r="O700" i="1" s="1"/>
  <c r="G702" i="1"/>
  <c r="O702" i="1" s="1"/>
  <c r="G706" i="1"/>
  <c r="O706" i="1" s="1"/>
  <c r="G707" i="1"/>
  <c r="O707" i="1" s="1"/>
  <c r="AA707" i="1" s="1"/>
  <c r="AB707" i="1" s="1"/>
  <c r="I620" i="2"/>
  <c r="U620" i="2" s="1"/>
  <c r="I642" i="2"/>
  <c r="U642" i="2" s="1"/>
  <c r="I644" i="2"/>
  <c r="U644" i="2" s="1"/>
  <c r="I646" i="2"/>
  <c r="U646" i="2" s="1"/>
  <c r="I648" i="2"/>
  <c r="U648" i="2" s="1"/>
  <c r="I650" i="2"/>
  <c r="U650" i="2" s="1"/>
  <c r="I658" i="2"/>
  <c r="U658" i="2" s="1"/>
  <c r="K673" i="2"/>
  <c r="W673" i="2" s="1"/>
  <c r="J674" i="2"/>
  <c r="V674" i="2" s="1"/>
  <c r="P675" i="2"/>
  <c r="S675" i="2" s="1"/>
  <c r="K677" i="2"/>
  <c r="W677" i="2" s="1"/>
  <c r="J678" i="2"/>
  <c r="V678" i="2" s="1"/>
  <c r="P679" i="2"/>
  <c r="S679" i="2" s="1"/>
  <c r="K681" i="2"/>
  <c r="W681" i="2" s="1"/>
  <c r="Q682" i="2"/>
  <c r="T682" i="2" s="1"/>
  <c r="Q684" i="2"/>
  <c r="T684" i="2" s="1"/>
  <c r="Q686" i="2"/>
  <c r="T686" i="2" s="1"/>
  <c r="Q688" i="2"/>
  <c r="T688" i="2" s="1"/>
  <c r="Q690" i="2"/>
  <c r="T690" i="2" s="1"/>
  <c r="Q692" i="2"/>
  <c r="T692" i="2" s="1"/>
  <c r="Q694" i="2"/>
  <c r="T694" i="2" s="1"/>
  <c r="Q696" i="2"/>
  <c r="T696" i="2" s="1"/>
  <c r="Q698" i="2"/>
  <c r="T698" i="2" s="1"/>
  <c r="Q700" i="2"/>
  <c r="T700" i="2" s="1"/>
  <c r="Q702" i="2"/>
  <c r="T702" i="2" s="1"/>
  <c r="Q704" i="2"/>
  <c r="T704" i="2" s="1"/>
  <c r="Q706" i="2"/>
  <c r="T706" i="2" s="1"/>
  <c r="Q708" i="2"/>
  <c r="T708" i="2" s="1"/>
  <c r="Q710" i="2"/>
  <c r="T710" i="2" s="1"/>
  <c r="Q712" i="2"/>
  <c r="T712" i="2" s="1"/>
  <c r="Q714" i="2"/>
  <c r="T714" i="2" s="1"/>
  <c r="Q716" i="2"/>
  <c r="T716" i="2" s="1"/>
  <c r="Q718" i="2"/>
  <c r="T718" i="2" s="1"/>
  <c r="J720" i="2"/>
  <c r="V720" i="2" s="1"/>
  <c r="J721" i="2"/>
  <c r="V721" i="2" s="1"/>
  <c r="J728" i="2"/>
  <c r="V728" i="2" s="1"/>
  <c r="J729" i="2"/>
  <c r="V729" i="2" s="1"/>
  <c r="J736" i="2"/>
  <c r="V736" i="2" s="1"/>
  <c r="J737" i="2"/>
  <c r="V737" i="2" s="1"/>
  <c r="J742" i="2"/>
  <c r="V742" i="2" s="1"/>
  <c r="J744" i="2"/>
  <c r="V744" i="2" s="1"/>
  <c r="J746" i="2"/>
  <c r="V746" i="2" s="1"/>
  <c r="J748" i="2"/>
  <c r="V748" i="2" s="1"/>
  <c r="J750" i="2"/>
  <c r="V750" i="2" s="1"/>
  <c r="J752" i="2"/>
  <c r="V752" i="2" s="1"/>
  <c r="J754" i="2"/>
  <c r="V754" i="2" s="1"/>
  <c r="H624" i="1"/>
  <c r="P624" i="1" s="1"/>
  <c r="AA624" i="1" s="1"/>
  <c r="AB624" i="1" s="1"/>
  <c r="H626" i="1"/>
  <c r="P626" i="1" s="1"/>
  <c r="G678" i="1"/>
  <c r="O678" i="1" s="1"/>
  <c r="K716" i="1"/>
  <c r="M716" i="1" s="1"/>
  <c r="H656" i="1"/>
  <c r="P656" i="1" s="1"/>
  <c r="AA656" i="1" s="1"/>
  <c r="AB656" i="1" s="1"/>
  <c r="G666" i="1"/>
  <c r="O666" i="1" s="1"/>
  <c r="G668" i="1"/>
  <c r="O668" i="1" s="1"/>
  <c r="G670" i="1"/>
  <c r="O670" i="1" s="1"/>
  <c r="G672" i="1"/>
  <c r="O672" i="1" s="1"/>
  <c r="G674" i="1"/>
  <c r="O674" i="1" s="1"/>
  <c r="AA674" i="1" s="1"/>
  <c r="AB674" i="1" s="1"/>
  <c r="G714" i="1"/>
  <c r="O714" i="1" s="1"/>
  <c r="G715" i="1"/>
  <c r="O715" i="1" s="1"/>
  <c r="G716" i="1"/>
  <c r="O716" i="1" s="1"/>
  <c r="K723" i="1"/>
  <c r="M723" i="1" s="1"/>
  <c r="K626" i="1"/>
  <c r="M626" i="1" s="1"/>
  <c r="H668" i="1"/>
  <c r="P668" i="1" s="1"/>
  <c r="G682" i="1"/>
  <c r="O682" i="1" s="1"/>
  <c r="G684" i="1"/>
  <c r="O684" i="1" s="1"/>
  <c r="G686" i="1"/>
  <c r="O686" i="1" s="1"/>
  <c r="G688" i="1"/>
  <c r="O688" i="1" s="1"/>
  <c r="G690" i="1"/>
  <c r="O690" i="1" s="1"/>
  <c r="H715" i="1"/>
  <c r="P715" i="1" s="1"/>
  <c r="H716" i="1"/>
  <c r="P716" i="1" s="1"/>
  <c r="G718" i="1"/>
  <c r="O718" i="1" s="1"/>
  <c r="G722" i="1"/>
  <c r="O722" i="1" s="1"/>
  <c r="G723" i="1"/>
  <c r="O723" i="1" s="1"/>
  <c r="H616" i="1"/>
  <c r="P616" i="1" s="1"/>
  <c r="H618" i="1"/>
  <c r="P618" i="1" s="1"/>
  <c r="G660" i="1"/>
  <c r="O660" i="1" s="1"/>
  <c r="AA660" i="1" s="1"/>
  <c r="AB660" i="1" s="1"/>
  <c r="H672" i="1"/>
  <c r="P672" i="1" s="1"/>
  <c r="G676" i="1"/>
  <c r="O676" i="1" s="1"/>
  <c r="H688" i="1"/>
  <c r="P688" i="1" s="1"/>
  <c r="G692" i="1"/>
  <c r="O692" i="1" s="1"/>
  <c r="AA692" i="1" s="1"/>
  <c r="AB692" i="1" s="1"/>
  <c r="H704" i="1"/>
  <c r="P704" i="1" s="1"/>
  <c r="G710" i="1"/>
  <c r="O710" i="1" s="1"/>
  <c r="G711" i="1"/>
  <c r="O711" i="1" s="1"/>
  <c r="K712" i="1"/>
  <c r="M712" i="1" s="1"/>
  <c r="G720" i="1"/>
  <c r="O720" i="1" s="1"/>
  <c r="K727" i="1"/>
  <c r="M727" i="1" s="1"/>
  <c r="H731" i="1"/>
  <c r="P731" i="1" s="1"/>
  <c r="AA731" i="1" s="1"/>
  <c r="AB731" i="1" s="1"/>
  <c r="H732" i="1"/>
  <c r="P732" i="1" s="1"/>
  <c r="AA732" i="1" s="1"/>
  <c r="AB732" i="1" s="1"/>
  <c r="K618" i="1"/>
  <c r="M618" i="1" s="1"/>
  <c r="H660" i="1"/>
  <c r="P660" i="1" s="1"/>
  <c r="G664" i="1"/>
  <c r="O664" i="1" s="1"/>
  <c r="H676" i="1"/>
  <c r="P676" i="1" s="1"/>
  <c r="AA676" i="1" s="1"/>
  <c r="AB676" i="1" s="1"/>
  <c r="G680" i="1"/>
  <c r="O680" i="1" s="1"/>
  <c r="H692" i="1"/>
  <c r="P692" i="1" s="1"/>
  <c r="G696" i="1"/>
  <c r="O696" i="1" s="1"/>
  <c r="H711" i="1"/>
  <c r="P711" i="1" s="1"/>
  <c r="H720" i="1"/>
  <c r="P720" i="1" s="1"/>
  <c r="G726" i="1"/>
  <c r="O726" i="1" s="1"/>
  <c r="G727" i="1"/>
  <c r="O727" i="1" s="1"/>
  <c r="G616" i="1"/>
  <c r="O616" i="1" s="1"/>
  <c r="G618" i="1"/>
  <c r="O618" i="1" s="1"/>
  <c r="K620" i="1"/>
  <c r="M620" i="1" s="1"/>
  <c r="G652" i="1"/>
  <c r="O652" i="1" s="1"/>
  <c r="H664" i="1"/>
  <c r="P664" i="1" s="1"/>
  <c r="H680" i="1"/>
  <c r="P680" i="1" s="1"/>
  <c r="H696" i="1"/>
  <c r="P696" i="1" s="1"/>
  <c r="H727" i="1"/>
  <c r="P727" i="1" s="1"/>
  <c r="K614" i="1"/>
  <c r="M614" i="1" s="1"/>
  <c r="G620" i="1"/>
  <c r="O620" i="1" s="1"/>
  <c r="K622" i="1"/>
  <c r="M622" i="1" s="1"/>
  <c r="G628" i="1"/>
  <c r="O628" i="1" s="1"/>
  <c r="K651" i="1"/>
  <c r="M651" i="1" s="1"/>
  <c r="K655" i="1"/>
  <c r="M655" i="1" s="1"/>
  <c r="K659" i="1"/>
  <c r="M659" i="1" s="1"/>
  <c r="K663" i="1"/>
  <c r="M663" i="1" s="1"/>
  <c r="K667" i="1"/>
  <c r="M667" i="1" s="1"/>
  <c r="K671" i="1"/>
  <c r="M671" i="1" s="1"/>
  <c r="K675" i="1"/>
  <c r="M675" i="1" s="1"/>
  <c r="K679" i="1"/>
  <c r="M679" i="1" s="1"/>
  <c r="K683" i="1"/>
  <c r="M683" i="1" s="1"/>
  <c r="K687" i="1"/>
  <c r="M687" i="1" s="1"/>
  <c r="K691" i="1"/>
  <c r="M691" i="1" s="1"/>
  <c r="K695" i="1"/>
  <c r="M695" i="1" s="1"/>
  <c r="K699" i="1"/>
  <c r="M699" i="1" s="1"/>
  <c r="K703" i="1"/>
  <c r="M703" i="1" s="1"/>
  <c r="K708" i="1"/>
  <c r="M708" i="1" s="1"/>
  <c r="G712" i="1"/>
  <c r="O712" i="1" s="1"/>
  <c r="K719" i="1"/>
  <c r="M719" i="1" s="1"/>
  <c r="K724" i="1"/>
  <c r="M724" i="1" s="1"/>
  <c r="G728" i="1"/>
  <c r="O728" i="1" s="1"/>
  <c r="G612" i="1"/>
  <c r="O612" i="1" s="1"/>
  <c r="H612" i="1"/>
  <c r="P612" i="1" s="1"/>
  <c r="G614" i="1"/>
  <c r="O614" i="1" s="1"/>
  <c r="K616" i="1"/>
  <c r="M616" i="1" s="1"/>
  <c r="H620" i="1"/>
  <c r="P620" i="1" s="1"/>
  <c r="G622" i="1"/>
  <c r="O622" i="1" s="1"/>
  <c r="AA622" i="1" s="1"/>
  <c r="AB622" i="1" s="1"/>
  <c r="K624" i="1"/>
  <c r="M624" i="1" s="1"/>
  <c r="H628" i="1"/>
  <c r="P628" i="1" s="1"/>
  <c r="G630" i="1"/>
  <c r="O630" i="1" s="1"/>
  <c r="G631" i="1"/>
  <c r="O631" i="1" s="1"/>
  <c r="G632" i="1"/>
  <c r="O632" i="1" s="1"/>
  <c r="G633" i="1"/>
  <c r="O633" i="1" s="1"/>
  <c r="G634" i="1"/>
  <c r="O634" i="1" s="1"/>
  <c r="G635" i="1"/>
  <c r="O635" i="1" s="1"/>
  <c r="G636" i="1"/>
  <c r="O636" i="1" s="1"/>
  <c r="G637" i="1"/>
  <c r="O637" i="1" s="1"/>
  <c r="G638" i="1"/>
  <c r="O638" i="1" s="1"/>
  <c r="G639" i="1"/>
  <c r="O639" i="1" s="1"/>
  <c r="G640" i="1"/>
  <c r="O640" i="1" s="1"/>
  <c r="G641" i="1"/>
  <c r="O641" i="1" s="1"/>
  <c r="G642" i="1"/>
  <c r="O642" i="1" s="1"/>
  <c r="G643" i="1"/>
  <c r="O643" i="1" s="1"/>
  <c r="G644" i="1"/>
  <c r="O644" i="1" s="1"/>
  <c r="G645" i="1"/>
  <c r="O645" i="1" s="1"/>
  <c r="AA645" i="1" s="1"/>
  <c r="AB645" i="1" s="1"/>
  <c r="G646" i="1"/>
  <c r="O646" i="1" s="1"/>
  <c r="G647" i="1"/>
  <c r="O647" i="1" s="1"/>
  <c r="G648" i="1"/>
  <c r="O648" i="1" s="1"/>
  <c r="G651" i="1"/>
  <c r="O651" i="1" s="1"/>
  <c r="K652" i="1"/>
  <c r="M652" i="1" s="1"/>
  <c r="G655" i="1"/>
  <c r="O655" i="1" s="1"/>
  <c r="K656" i="1"/>
  <c r="M656" i="1" s="1"/>
  <c r="G659" i="1"/>
  <c r="O659" i="1" s="1"/>
  <c r="K660" i="1"/>
  <c r="M660" i="1" s="1"/>
  <c r="G663" i="1"/>
  <c r="O663" i="1" s="1"/>
  <c r="K664" i="1"/>
  <c r="M664" i="1" s="1"/>
  <c r="G667" i="1"/>
  <c r="O667" i="1" s="1"/>
  <c r="K668" i="1"/>
  <c r="M668" i="1" s="1"/>
  <c r="G671" i="1"/>
  <c r="O671" i="1" s="1"/>
  <c r="AA671" i="1" s="1"/>
  <c r="AB671" i="1" s="1"/>
  <c r="K672" i="1"/>
  <c r="M672" i="1" s="1"/>
  <c r="G675" i="1"/>
  <c r="O675" i="1" s="1"/>
  <c r="AA675" i="1" s="1"/>
  <c r="AB675" i="1" s="1"/>
  <c r="K676" i="1"/>
  <c r="M676" i="1" s="1"/>
  <c r="G679" i="1"/>
  <c r="O679" i="1" s="1"/>
  <c r="K680" i="1"/>
  <c r="M680" i="1" s="1"/>
  <c r="G683" i="1"/>
  <c r="O683" i="1" s="1"/>
  <c r="K684" i="1"/>
  <c r="M684" i="1" s="1"/>
  <c r="G687" i="1"/>
  <c r="O687" i="1" s="1"/>
  <c r="AA687" i="1" s="1"/>
  <c r="AB687" i="1" s="1"/>
  <c r="K688" i="1"/>
  <c r="M688" i="1" s="1"/>
  <c r="G691" i="1"/>
  <c r="O691" i="1" s="1"/>
  <c r="K692" i="1"/>
  <c r="M692" i="1" s="1"/>
  <c r="G695" i="1"/>
  <c r="O695" i="1" s="1"/>
  <c r="K696" i="1"/>
  <c r="M696" i="1" s="1"/>
  <c r="G699" i="1"/>
  <c r="O699" i="1" s="1"/>
  <c r="K700" i="1"/>
  <c r="M700" i="1" s="1"/>
  <c r="G703" i="1"/>
  <c r="O703" i="1" s="1"/>
  <c r="K704" i="1"/>
  <c r="M704" i="1" s="1"/>
  <c r="G708" i="1"/>
  <c r="O708" i="1" s="1"/>
  <c r="H712" i="1"/>
  <c r="P712" i="1" s="1"/>
  <c r="K715" i="1"/>
  <c r="M715" i="1" s="1"/>
  <c r="G719" i="1"/>
  <c r="O719" i="1" s="1"/>
  <c r="K720" i="1"/>
  <c r="M720" i="1" s="1"/>
  <c r="H723" i="1"/>
  <c r="P723" i="1" s="1"/>
  <c r="AA723" i="1" s="1"/>
  <c r="AB723" i="1" s="1"/>
  <c r="G724" i="1"/>
  <c r="O724" i="1" s="1"/>
  <c r="H728" i="1"/>
  <c r="P728" i="1" s="1"/>
  <c r="K731" i="1"/>
  <c r="M731" i="1" s="1"/>
  <c r="H614" i="1"/>
  <c r="P614" i="1" s="1"/>
  <c r="AA616" i="1"/>
  <c r="AB616" i="1" s="1"/>
  <c r="H622" i="1"/>
  <c r="P622" i="1" s="1"/>
  <c r="H651" i="1"/>
  <c r="P651" i="1" s="1"/>
  <c r="AA652" i="1"/>
  <c r="AB652" i="1" s="1"/>
  <c r="H655" i="1"/>
  <c r="P655" i="1" s="1"/>
  <c r="H659" i="1"/>
  <c r="P659" i="1" s="1"/>
  <c r="H663" i="1"/>
  <c r="P663" i="1" s="1"/>
  <c r="H667" i="1"/>
  <c r="P667" i="1" s="1"/>
  <c r="AA668" i="1"/>
  <c r="AB668" i="1" s="1"/>
  <c r="H671" i="1"/>
  <c r="P671" i="1" s="1"/>
  <c r="H675" i="1"/>
  <c r="P675" i="1" s="1"/>
  <c r="H679" i="1"/>
  <c r="P679" i="1" s="1"/>
  <c r="H683" i="1"/>
  <c r="P683" i="1" s="1"/>
  <c r="H687" i="1"/>
  <c r="P687" i="1" s="1"/>
  <c r="AA688" i="1"/>
  <c r="AB688" i="1" s="1"/>
  <c r="H691" i="1"/>
  <c r="P691" i="1" s="1"/>
  <c r="H695" i="1"/>
  <c r="P695" i="1" s="1"/>
  <c r="AA696" i="1"/>
  <c r="AB696" i="1" s="1"/>
  <c r="H699" i="1"/>
  <c r="P699" i="1" s="1"/>
  <c r="AA700" i="1"/>
  <c r="AB700" i="1" s="1"/>
  <c r="H703" i="1"/>
  <c r="P703" i="1" s="1"/>
  <c r="G704" i="1"/>
  <c r="O704" i="1" s="1"/>
  <c r="H708" i="1"/>
  <c r="P708" i="1" s="1"/>
  <c r="AA715" i="1"/>
  <c r="AB715" i="1" s="1"/>
  <c r="H719" i="1"/>
  <c r="P719" i="1" s="1"/>
  <c r="H724" i="1"/>
  <c r="P724" i="1" s="1"/>
  <c r="AE612" i="1"/>
  <c r="AF612" i="1" s="1"/>
  <c r="AC612" i="1"/>
  <c r="AD612" i="1" s="1"/>
  <c r="G613" i="1"/>
  <c r="O613" i="1" s="1"/>
  <c r="G615" i="1"/>
  <c r="O615" i="1" s="1"/>
  <c r="AE616" i="1"/>
  <c r="AF616" i="1" s="1"/>
  <c r="AC616" i="1"/>
  <c r="AD616" i="1" s="1"/>
  <c r="AC618" i="1"/>
  <c r="AD618" i="1" s="1"/>
  <c r="AE618" i="1"/>
  <c r="AF618" i="1" s="1"/>
  <c r="AE620" i="1"/>
  <c r="AF620" i="1" s="1"/>
  <c r="AC620" i="1"/>
  <c r="AD620" i="1" s="1"/>
  <c r="G621" i="1"/>
  <c r="O621" i="1" s="1"/>
  <c r="AC626" i="1"/>
  <c r="AD626" i="1" s="1"/>
  <c r="AE626" i="1"/>
  <c r="AF626" i="1" s="1"/>
  <c r="AE628" i="1"/>
  <c r="AF628" i="1" s="1"/>
  <c r="AC628" i="1"/>
  <c r="AD628" i="1" s="1"/>
  <c r="AC653" i="1"/>
  <c r="AD653" i="1" s="1"/>
  <c r="AE653" i="1"/>
  <c r="AF653" i="1" s="1"/>
  <c r="K615" i="1"/>
  <c r="M615" i="1" s="1"/>
  <c r="K619" i="1"/>
  <c r="M619" i="1" s="1"/>
  <c r="K623" i="1"/>
  <c r="M623" i="1" s="1"/>
  <c r="K627" i="1"/>
  <c r="M627" i="1" s="1"/>
  <c r="K629" i="1"/>
  <c r="M629" i="1" s="1"/>
  <c r="G649" i="1"/>
  <c r="O649" i="1" s="1"/>
  <c r="K650" i="1"/>
  <c r="M650" i="1" s="1"/>
  <c r="AE652" i="1"/>
  <c r="AF652" i="1" s="1"/>
  <c r="AC652" i="1"/>
  <c r="AD652" i="1" s="1"/>
  <c r="G653" i="1"/>
  <c r="O653" i="1" s="1"/>
  <c r="K654" i="1"/>
  <c r="M654" i="1" s="1"/>
  <c r="AE656" i="1"/>
  <c r="AF656" i="1" s="1"/>
  <c r="AC656" i="1"/>
  <c r="AD656" i="1" s="1"/>
  <c r="G657" i="1"/>
  <c r="O657" i="1" s="1"/>
  <c r="K658" i="1"/>
  <c r="M658" i="1" s="1"/>
  <c r="AE660" i="1"/>
  <c r="AF660" i="1" s="1"/>
  <c r="AC660" i="1"/>
  <c r="AD660" i="1" s="1"/>
  <c r="G661" i="1"/>
  <c r="O661" i="1" s="1"/>
  <c r="K662" i="1"/>
  <c r="M662" i="1" s="1"/>
  <c r="AE664" i="1"/>
  <c r="AF664" i="1" s="1"/>
  <c r="AC664" i="1"/>
  <c r="AD664" i="1" s="1"/>
  <c r="G665" i="1"/>
  <c r="O665" i="1" s="1"/>
  <c r="K666" i="1"/>
  <c r="M666" i="1" s="1"/>
  <c r="AE668" i="1"/>
  <c r="AF668" i="1" s="1"/>
  <c r="AC668" i="1"/>
  <c r="AD668" i="1" s="1"/>
  <c r="G669" i="1"/>
  <c r="O669" i="1" s="1"/>
  <c r="K670" i="1"/>
  <c r="M670" i="1" s="1"/>
  <c r="AE672" i="1"/>
  <c r="AF672" i="1" s="1"/>
  <c r="AC672" i="1"/>
  <c r="AD672" i="1" s="1"/>
  <c r="G673" i="1"/>
  <c r="O673" i="1" s="1"/>
  <c r="K674" i="1"/>
  <c r="M674" i="1" s="1"/>
  <c r="AE676" i="1"/>
  <c r="AF676" i="1" s="1"/>
  <c r="AC676" i="1"/>
  <c r="AD676" i="1" s="1"/>
  <c r="G677" i="1"/>
  <c r="O677" i="1" s="1"/>
  <c r="K678" i="1"/>
  <c r="M678" i="1" s="1"/>
  <c r="AE680" i="1"/>
  <c r="AF680" i="1" s="1"/>
  <c r="AC680" i="1"/>
  <c r="AD680" i="1" s="1"/>
  <c r="G681" i="1"/>
  <c r="O681" i="1" s="1"/>
  <c r="K682" i="1"/>
  <c r="M682" i="1" s="1"/>
  <c r="AE684" i="1"/>
  <c r="AF684" i="1" s="1"/>
  <c r="AC684" i="1"/>
  <c r="AD684" i="1" s="1"/>
  <c r="G685" i="1"/>
  <c r="O685" i="1" s="1"/>
  <c r="K686" i="1"/>
  <c r="M686" i="1" s="1"/>
  <c r="AE688" i="1"/>
  <c r="AF688" i="1" s="1"/>
  <c r="AC688" i="1"/>
  <c r="AD688" i="1" s="1"/>
  <c r="G689" i="1"/>
  <c r="O689" i="1" s="1"/>
  <c r="K690" i="1"/>
  <c r="M690" i="1" s="1"/>
  <c r="AE692" i="1"/>
  <c r="AF692" i="1" s="1"/>
  <c r="AC692" i="1"/>
  <c r="AD692" i="1" s="1"/>
  <c r="G693" i="1"/>
  <c r="O693" i="1" s="1"/>
  <c r="K694" i="1"/>
  <c r="M694" i="1" s="1"/>
  <c r="AE696" i="1"/>
  <c r="AF696" i="1" s="1"/>
  <c r="AC696" i="1"/>
  <c r="AD696" i="1" s="1"/>
  <c r="G697" i="1"/>
  <c r="O697" i="1" s="1"/>
  <c r="K698" i="1"/>
  <c r="M698" i="1" s="1"/>
  <c r="AE700" i="1"/>
  <c r="AF700" i="1" s="1"/>
  <c r="AC700" i="1"/>
  <c r="AD700" i="1" s="1"/>
  <c r="G701" i="1"/>
  <c r="O701" i="1" s="1"/>
  <c r="K702" i="1"/>
  <c r="M702" i="1" s="1"/>
  <c r="AE704" i="1"/>
  <c r="AF704" i="1" s="1"/>
  <c r="AC704" i="1"/>
  <c r="AD704" i="1" s="1"/>
  <c r="G705" i="1"/>
  <c r="O705" i="1" s="1"/>
  <c r="K706" i="1"/>
  <c r="M706" i="1" s="1"/>
  <c r="AE708" i="1"/>
  <c r="AF708" i="1" s="1"/>
  <c r="AC708" i="1"/>
  <c r="AD708" i="1" s="1"/>
  <c r="G709" i="1"/>
  <c r="O709" i="1" s="1"/>
  <c r="K710" i="1"/>
  <c r="M710" i="1" s="1"/>
  <c r="AE712" i="1"/>
  <c r="AF712" i="1" s="1"/>
  <c r="AC712" i="1"/>
  <c r="AD712" i="1" s="1"/>
  <c r="G713" i="1"/>
  <c r="O713" i="1" s="1"/>
  <c r="K714" i="1"/>
  <c r="M714" i="1" s="1"/>
  <c r="AE716" i="1"/>
  <c r="AF716" i="1" s="1"/>
  <c r="AC716" i="1"/>
  <c r="AD716" i="1" s="1"/>
  <c r="G717" i="1"/>
  <c r="O717" i="1" s="1"/>
  <c r="K718" i="1"/>
  <c r="M718" i="1" s="1"/>
  <c r="AE720" i="1"/>
  <c r="AF720" i="1" s="1"/>
  <c r="AC720" i="1"/>
  <c r="AD720" i="1" s="1"/>
  <c r="G721" i="1"/>
  <c r="O721" i="1" s="1"/>
  <c r="K722" i="1"/>
  <c r="M722" i="1" s="1"/>
  <c r="AE724" i="1"/>
  <c r="AF724" i="1" s="1"/>
  <c r="AC724" i="1"/>
  <c r="AD724" i="1" s="1"/>
  <c r="G725" i="1"/>
  <c r="O725" i="1" s="1"/>
  <c r="K726" i="1"/>
  <c r="M726" i="1" s="1"/>
  <c r="AE728" i="1"/>
  <c r="AF728" i="1" s="1"/>
  <c r="AC728" i="1"/>
  <c r="AD728" i="1" s="1"/>
  <c r="G729" i="1"/>
  <c r="O729" i="1" s="1"/>
  <c r="K730" i="1"/>
  <c r="M730" i="1" s="1"/>
  <c r="AC732" i="1"/>
  <c r="AD732" i="1" s="1"/>
  <c r="AE732" i="1"/>
  <c r="AF732" i="1" s="1"/>
  <c r="G733" i="1"/>
  <c r="O733" i="1" s="1"/>
  <c r="G734" i="1"/>
  <c r="O734" i="1" s="1"/>
  <c r="G735" i="1"/>
  <c r="O735" i="1" s="1"/>
  <c r="G736" i="1"/>
  <c r="O736" i="1" s="1"/>
  <c r="G737" i="1"/>
  <c r="O737" i="1" s="1"/>
  <c r="G738" i="1"/>
  <c r="O738" i="1" s="1"/>
  <c r="G739" i="1"/>
  <c r="O739" i="1" s="1"/>
  <c r="G740" i="1"/>
  <c r="O740" i="1" s="1"/>
  <c r="G741" i="1"/>
  <c r="O741" i="1" s="1"/>
  <c r="G742" i="1"/>
  <c r="O742" i="1" s="1"/>
  <c r="G743" i="1"/>
  <c r="O743" i="1" s="1"/>
  <c r="G744" i="1"/>
  <c r="O744" i="1" s="1"/>
  <c r="G745" i="1"/>
  <c r="O745" i="1" s="1"/>
  <c r="G746" i="1"/>
  <c r="O746" i="1" s="1"/>
  <c r="G747" i="1"/>
  <c r="O747" i="1" s="1"/>
  <c r="G748" i="1"/>
  <c r="O748" i="1" s="1"/>
  <c r="G749" i="1"/>
  <c r="O749" i="1" s="1"/>
  <c r="G750" i="1"/>
  <c r="O750" i="1" s="1"/>
  <c r="G751" i="1"/>
  <c r="O751" i="1" s="1"/>
  <c r="G752" i="1"/>
  <c r="O752" i="1" s="1"/>
  <c r="G753" i="1"/>
  <c r="O753" i="1" s="1"/>
  <c r="G754" i="1"/>
  <c r="O754" i="1" s="1"/>
  <c r="G617" i="1"/>
  <c r="O617" i="1" s="1"/>
  <c r="AE622" i="1"/>
  <c r="AF622" i="1" s="1"/>
  <c r="AC622" i="1"/>
  <c r="AD622" i="1" s="1"/>
  <c r="AE624" i="1"/>
  <c r="AF624" i="1" s="1"/>
  <c r="AC624" i="1"/>
  <c r="AD624" i="1" s="1"/>
  <c r="G625" i="1"/>
  <c r="O625" i="1" s="1"/>
  <c r="K613" i="1"/>
  <c r="M613" i="1" s="1"/>
  <c r="K617" i="1"/>
  <c r="M617" i="1" s="1"/>
  <c r="K621" i="1"/>
  <c r="M621" i="1" s="1"/>
  <c r="K625" i="1"/>
  <c r="M625" i="1" s="1"/>
  <c r="H613" i="1"/>
  <c r="P613" i="1" s="1"/>
  <c r="AC613" i="1"/>
  <c r="AD613" i="1" s="1"/>
  <c r="AE613" i="1"/>
  <c r="AF613" i="1" s="1"/>
  <c r="H615" i="1"/>
  <c r="P615" i="1" s="1"/>
  <c r="AE615" i="1"/>
  <c r="AF615" i="1" s="1"/>
  <c r="AC615" i="1"/>
  <c r="AD615" i="1" s="1"/>
  <c r="H617" i="1"/>
  <c r="P617" i="1" s="1"/>
  <c r="AC617" i="1"/>
  <c r="AD617" i="1" s="1"/>
  <c r="AE617" i="1"/>
  <c r="AF617" i="1" s="1"/>
  <c r="H619" i="1"/>
  <c r="P619" i="1" s="1"/>
  <c r="AE619" i="1"/>
  <c r="AF619" i="1" s="1"/>
  <c r="AC619" i="1"/>
  <c r="AD619" i="1" s="1"/>
  <c r="H621" i="1"/>
  <c r="P621" i="1" s="1"/>
  <c r="AC621" i="1"/>
  <c r="AD621" i="1" s="1"/>
  <c r="AE621" i="1"/>
  <c r="AF621" i="1" s="1"/>
  <c r="H623" i="1"/>
  <c r="P623" i="1" s="1"/>
  <c r="AE623" i="1"/>
  <c r="AF623" i="1" s="1"/>
  <c r="AC623" i="1"/>
  <c r="AD623" i="1" s="1"/>
  <c r="H625" i="1"/>
  <c r="P625" i="1" s="1"/>
  <c r="AC625" i="1"/>
  <c r="AD625" i="1" s="1"/>
  <c r="AE625" i="1"/>
  <c r="AF625" i="1" s="1"/>
  <c r="H627" i="1"/>
  <c r="P627" i="1" s="1"/>
  <c r="AE627" i="1"/>
  <c r="AF627" i="1" s="1"/>
  <c r="AC627" i="1"/>
  <c r="AD627" i="1" s="1"/>
  <c r="H629" i="1"/>
  <c r="P629" i="1" s="1"/>
  <c r="AC629" i="1"/>
  <c r="AD629" i="1" s="1"/>
  <c r="AE629" i="1"/>
  <c r="AF629" i="1" s="1"/>
  <c r="AE630" i="1"/>
  <c r="AF630" i="1" s="1"/>
  <c r="AC630" i="1"/>
  <c r="AD630" i="1" s="1"/>
  <c r="AE631" i="1"/>
  <c r="AF631" i="1" s="1"/>
  <c r="AC631" i="1"/>
  <c r="AD631" i="1" s="1"/>
  <c r="AE632" i="1"/>
  <c r="AF632" i="1" s="1"/>
  <c r="AC632" i="1"/>
  <c r="AD632" i="1" s="1"/>
  <c r="AC633" i="1"/>
  <c r="AD633" i="1" s="1"/>
  <c r="AE633" i="1"/>
  <c r="AF633" i="1" s="1"/>
  <c r="AC634" i="1"/>
  <c r="AD634" i="1" s="1"/>
  <c r="AE634" i="1"/>
  <c r="AF634" i="1" s="1"/>
  <c r="AE635" i="1"/>
  <c r="AF635" i="1" s="1"/>
  <c r="AC635" i="1"/>
  <c r="AD635" i="1" s="1"/>
  <c r="AE636" i="1"/>
  <c r="AF636" i="1" s="1"/>
  <c r="AC636" i="1"/>
  <c r="AD636" i="1" s="1"/>
  <c r="AC637" i="1"/>
  <c r="AD637" i="1" s="1"/>
  <c r="AE637" i="1"/>
  <c r="AF637" i="1" s="1"/>
  <c r="AE638" i="1"/>
  <c r="AF638" i="1" s="1"/>
  <c r="AC638" i="1"/>
  <c r="AD638" i="1" s="1"/>
  <c r="AE639" i="1"/>
  <c r="AF639" i="1" s="1"/>
  <c r="AC639" i="1"/>
  <c r="AD639" i="1" s="1"/>
  <c r="AE640" i="1"/>
  <c r="AF640" i="1" s="1"/>
  <c r="AC640" i="1"/>
  <c r="AD640" i="1" s="1"/>
  <c r="AC641" i="1"/>
  <c r="AD641" i="1" s="1"/>
  <c r="AE641" i="1"/>
  <c r="AF641" i="1" s="1"/>
  <c r="AC642" i="1"/>
  <c r="AD642" i="1" s="1"/>
  <c r="AE642" i="1"/>
  <c r="AF642" i="1" s="1"/>
  <c r="AE643" i="1"/>
  <c r="AF643" i="1" s="1"/>
  <c r="AC643" i="1"/>
  <c r="AD643" i="1" s="1"/>
  <c r="AE644" i="1"/>
  <c r="AF644" i="1" s="1"/>
  <c r="AC644" i="1"/>
  <c r="AD644" i="1" s="1"/>
  <c r="AC645" i="1"/>
  <c r="AD645" i="1" s="1"/>
  <c r="AE645" i="1"/>
  <c r="AF645" i="1" s="1"/>
  <c r="AE646" i="1"/>
  <c r="AF646" i="1" s="1"/>
  <c r="AC646" i="1"/>
  <c r="AD646" i="1" s="1"/>
  <c r="AE647" i="1"/>
  <c r="AF647" i="1" s="1"/>
  <c r="AC647" i="1"/>
  <c r="AD647" i="1" s="1"/>
  <c r="K649" i="1"/>
  <c r="M649" i="1" s="1"/>
  <c r="H650" i="1"/>
  <c r="P650" i="1" s="1"/>
  <c r="AA650" i="1" s="1"/>
  <c r="AB650" i="1" s="1"/>
  <c r="AE651" i="1"/>
  <c r="AF651" i="1" s="1"/>
  <c r="AC651" i="1"/>
  <c r="AD651" i="1" s="1"/>
  <c r="K653" i="1"/>
  <c r="M653" i="1" s="1"/>
  <c r="H654" i="1"/>
  <c r="P654" i="1" s="1"/>
  <c r="AE655" i="1"/>
  <c r="AF655" i="1" s="1"/>
  <c r="AC655" i="1"/>
  <c r="AD655" i="1" s="1"/>
  <c r="K657" i="1"/>
  <c r="M657" i="1" s="1"/>
  <c r="H658" i="1"/>
  <c r="P658" i="1" s="1"/>
  <c r="AE659" i="1"/>
  <c r="AF659" i="1" s="1"/>
  <c r="AC659" i="1"/>
  <c r="AD659" i="1" s="1"/>
  <c r="K661" i="1"/>
  <c r="M661" i="1" s="1"/>
  <c r="H662" i="1"/>
  <c r="P662" i="1" s="1"/>
  <c r="AA662" i="1" s="1"/>
  <c r="AB662" i="1" s="1"/>
  <c r="AE663" i="1"/>
  <c r="AF663" i="1" s="1"/>
  <c r="AC663" i="1"/>
  <c r="AD663" i="1" s="1"/>
  <c r="K665" i="1"/>
  <c r="M665" i="1" s="1"/>
  <c r="H666" i="1"/>
  <c r="P666" i="1" s="1"/>
  <c r="AE667" i="1"/>
  <c r="AF667" i="1" s="1"/>
  <c r="AC667" i="1"/>
  <c r="AD667" i="1" s="1"/>
  <c r="K669" i="1"/>
  <c r="M669" i="1" s="1"/>
  <c r="H670" i="1"/>
  <c r="P670" i="1" s="1"/>
  <c r="AE671" i="1"/>
  <c r="AF671" i="1" s="1"/>
  <c r="AC671" i="1"/>
  <c r="AD671" i="1" s="1"/>
  <c r="K673" i="1"/>
  <c r="M673" i="1" s="1"/>
  <c r="H674" i="1"/>
  <c r="P674" i="1" s="1"/>
  <c r="AE675" i="1"/>
  <c r="AF675" i="1" s="1"/>
  <c r="AC675" i="1"/>
  <c r="AD675" i="1" s="1"/>
  <c r="K677" i="1"/>
  <c r="M677" i="1" s="1"/>
  <c r="H678" i="1"/>
  <c r="P678" i="1" s="1"/>
  <c r="AA678" i="1" s="1"/>
  <c r="AB678" i="1" s="1"/>
  <c r="AE679" i="1"/>
  <c r="AF679" i="1" s="1"/>
  <c r="AC679" i="1"/>
  <c r="AD679" i="1" s="1"/>
  <c r="K681" i="1"/>
  <c r="M681" i="1" s="1"/>
  <c r="H682" i="1"/>
  <c r="P682" i="1" s="1"/>
  <c r="AE683" i="1"/>
  <c r="AF683" i="1" s="1"/>
  <c r="AC683" i="1"/>
  <c r="AD683" i="1" s="1"/>
  <c r="K685" i="1"/>
  <c r="M685" i="1" s="1"/>
  <c r="H686" i="1"/>
  <c r="P686" i="1" s="1"/>
  <c r="AE687" i="1"/>
  <c r="AF687" i="1" s="1"/>
  <c r="AC687" i="1"/>
  <c r="AD687" i="1" s="1"/>
  <c r="K689" i="1"/>
  <c r="M689" i="1" s="1"/>
  <c r="H690" i="1"/>
  <c r="P690" i="1" s="1"/>
  <c r="AE691" i="1"/>
  <c r="AF691" i="1" s="1"/>
  <c r="AC691" i="1"/>
  <c r="AD691" i="1" s="1"/>
  <c r="K693" i="1"/>
  <c r="M693" i="1" s="1"/>
  <c r="H694" i="1"/>
  <c r="P694" i="1" s="1"/>
  <c r="AE695" i="1"/>
  <c r="AF695" i="1" s="1"/>
  <c r="AC695" i="1"/>
  <c r="AD695" i="1" s="1"/>
  <c r="K697" i="1"/>
  <c r="M697" i="1" s="1"/>
  <c r="H698" i="1"/>
  <c r="P698" i="1" s="1"/>
  <c r="AE699" i="1"/>
  <c r="AF699" i="1" s="1"/>
  <c r="AC699" i="1"/>
  <c r="AD699" i="1" s="1"/>
  <c r="K701" i="1"/>
  <c r="M701" i="1" s="1"/>
  <c r="H702" i="1"/>
  <c r="P702" i="1" s="1"/>
  <c r="AA702" i="1" s="1"/>
  <c r="AB702" i="1" s="1"/>
  <c r="AE703" i="1"/>
  <c r="AF703" i="1" s="1"/>
  <c r="AC703" i="1"/>
  <c r="AD703" i="1" s="1"/>
  <c r="K705" i="1"/>
  <c r="M705" i="1" s="1"/>
  <c r="H706" i="1"/>
  <c r="P706" i="1" s="1"/>
  <c r="AE707" i="1"/>
  <c r="AF707" i="1" s="1"/>
  <c r="AC707" i="1"/>
  <c r="AD707" i="1" s="1"/>
  <c r="K709" i="1"/>
  <c r="M709" i="1" s="1"/>
  <c r="H710" i="1"/>
  <c r="P710" i="1" s="1"/>
  <c r="AA710" i="1" s="1"/>
  <c r="AB710" i="1" s="1"/>
  <c r="AE711" i="1"/>
  <c r="AF711" i="1" s="1"/>
  <c r="AC711" i="1"/>
  <c r="AD711" i="1" s="1"/>
  <c r="K713" i="1"/>
  <c r="M713" i="1" s="1"/>
  <c r="H714" i="1"/>
  <c r="P714" i="1" s="1"/>
  <c r="AA714" i="1" s="1"/>
  <c r="AB714" i="1" s="1"/>
  <c r="AE715" i="1"/>
  <c r="AF715" i="1" s="1"/>
  <c r="AC715" i="1"/>
  <c r="AD715" i="1" s="1"/>
  <c r="K717" i="1"/>
  <c r="M717" i="1" s="1"/>
  <c r="H718" i="1"/>
  <c r="P718" i="1" s="1"/>
  <c r="AA718" i="1" s="1"/>
  <c r="AB718" i="1" s="1"/>
  <c r="AE719" i="1"/>
  <c r="AF719" i="1" s="1"/>
  <c r="AC719" i="1"/>
  <c r="AD719" i="1" s="1"/>
  <c r="K721" i="1"/>
  <c r="M721" i="1" s="1"/>
  <c r="H722" i="1"/>
  <c r="P722" i="1" s="1"/>
  <c r="AE723" i="1"/>
  <c r="AF723" i="1" s="1"/>
  <c r="AC723" i="1"/>
  <c r="AD723" i="1" s="1"/>
  <c r="K725" i="1"/>
  <c r="M725" i="1" s="1"/>
  <c r="H726" i="1"/>
  <c r="P726" i="1" s="1"/>
  <c r="AA726" i="1" s="1"/>
  <c r="AB726" i="1" s="1"/>
  <c r="AE727" i="1"/>
  <c r="AF727" i="1" s="1"/>
  <c r="AC727" i="1"/>
  <c r="AD727" i="1" s="1"/>
  <c r="K729" i="1"/>
  <c r="M729" i="1" s="1"/>
  <c r="H730" i="1"/>
  <c r="P730" i="1" s="1"/>
  <c r="AA730" i="1" s="1"/>
  <c r="AB730" i="1" s="1"/>
  <c r="AE731" i="1"/>
  <c r="AF731" i="1" s="1"/>
  <c r="AC731" i="1"/>
  <c r="AD731" i="1" s="1"/>
  <c r="K733" i="1"/>
  <c r="M733" i="1" s="1"/>
  <c r="H649" i="1"/>
  <c r="P649" i="1" s="1"/>
  <c r="AC650" i="1"/>
  <c r="AD650" i="1" s="1"/>
  <c r="AE650" i="1"/>
  <c r="AF650" i="1" s="1"/>
  <c r="H653" i="1"/>
  <c r="P653" i="1" s="1"/>
  <c r="AC654" i="1"/>
  <c r="AD654" i="1" s="1"/>
  <c r="AE654" i="1"/>
  <c r="AF654" i="1" s="1"/>
  <c r="H657" i="1"/>
  <c r="P657" i="1" s="1"/>
  <c r="AE658" i="1"/>
  <c r="AF658" i="1" s="1"/>
  <c r="AC658" i="1"/>
  <c r="AD658" i="1" s="1"/>
  <c r="H661" i="1"/>
  <c r="P661" i="1" s="1"/>
  <c r="AE662" i="1"/>
  <c r="AF662" i="1" s="1"/>
  <c r="AC662" i="1"/>
  <c r="AD662" i="1" s="1"/>
  <c r="H665" i="1"/>
  <c r="P665" i="1" s="1"/>
  <c r="AC666" i="1"/>
  <c r="AD666" i="1" s="1"/>
  <c r="AE666" i="1"/>
  <c r="AF666" i="1" s="1"/>
  <c r="H669" i="1"/>
  <c r="P669" i="1" s="1"/>
  <c r="AE670" i="1"/>
  <c r="AF670" i="1" s="1"/>
  <c r="AC670" i="1"/>
  <c r="AD670" i="1" s="1"/>
  <c r="H673" i="1"/>
  <c r="P673" i="1" s="1"/>
  <c r="AE674" i="1"/>
  <c r="AF674" i="1" s="1"/>
  <c r="AC674" i="1"/>
  <c r="AD674" i="1" s="1"/>
  <c r="H677" i="1"/>
  <c r="P677" i="1" s="1"/>
  <c r="AE678" i="1"/>
  <c r="AF678" i="1" s="1"/>
  <c r="AC678" i="1"/>
  <c r="AD678" i="1" s="1"/>
  <c r="H681" i="1"/>
  <c r="P681" i="1" s="1"/>
  <c r="AC682" i="1"/>
  <c r="AD682" i="1" s="1"/>
  <c r="AE682" i="1"/>
  <c r="AF682" i="1" s="1"/>
  <c r="H685" i="1"/>
  <c r="P685" i="1" s="1"/>
  <c r="AE686" i="1"/>
  <c r="AF686" i="1" s="1"/>
  <c r="AC686" i="1"/>
  <c r="AD686" i="1" s="1"/>
  <c r="H689" i="1"/>
  <c r="P689" i="1" s="1"/>
  <c r="AE690" i="1"/>
  <c r="AF690" i="1" s="1"/>
  <c r="AC690" i="1"/>
  <c r="AD690" i="1" s="1"/>
  <c r="H693" i="1"/>
  <c r="P693" i="1" s="1"/>
  <c r="AE694" i="1"/>
  <c r="AF694" i="1" s="1"/>
  <c r="AC694" i="1"/>
  <c r="AD694" i="1" s="1"/>
  <c r="H697" i="1"/>
  <c r="P697" i="1" s="1"/>
  <c r="AC698" i="1"/>
  <c r="AD698" i="1" s="1"/>
  <c r="AE698" i="1"/>
  <c r="AF698" i="1" s="1"/>
  <c r="H701" i="1"/>
  <c r="P701" i="1" s="1"/>
  <c r="AE702" i="1"/>
  <c r="AF702" i="1" s="1"/>
  <c r="AC702" i="1"/>
  <c r="AD702" i="1" s="1"/>
  <c r="H705" i="1"/>
  <c r="P705" i="1" s="1"/>
  <c r="AE706" i="1"/>
  <c r="AF706" i="1" s="1"/>
  <c r="AC706" i="1"/>
  <c r="AD706" i="1" s="1"/>
  <c r="H709" i="1"/>
  <c r="P709" i="1" s="1"/>
  <c r="AE710" i="1"/>
  <c r="AF710" i="1" s="1"/>
  <c r="AC710" i="1"/>
  <c r="AD710" i="1" s="1"/>
  <c r="H713" i="1"/>
  <c r="P713" i="1" s="1"/>
  <c r="AC714" i="1"/>
  <c r="AD714" i="1" s="1"/>
  <c r="AE714" i="1"/>
  <c r="AF714" i="1" s="1"/>
  <c r="H717" i="1"/>
  <c r="P717" i="1" s="1"/>
  <c r="AE718" i="1"/>
  <c r="AF718" i="1" s="1"/>
  <c r="AC718" i="1"/>
  <c r="AD718" i="1" s="1"/>
  <c r="H721" i="1"/>
  <c r="P721" i="1" s="1"/>
  <c r="AE722" i="1"/>
  <c r="AF722" i="1" s="1"/>
  <c r="AC722" i="1"/>
  <c r="AD722" i="1" s="1"/>
  <c r="H725" i="1"/>
  <c r="P725" i="1" s="1"/>
  <c r="AE726" i="1"/>
  <c r="AF726" i="1" s="1"/>
  <c r="AC726" i="1"/>
  <c r="AD726" i="1" s="1"/>
  <c r="H729" i="1"/>
  <c r="P729" i="1" s="1"/>
  <c r="AC730" i="1"/>
  <c r="AD730" i="1" s="1"/>
  <c r="AE730" i="1"/>
  <c r="AF730" i="1" s="1"/>
  <c r="H733" i="1"/>
  <c r="P733" i="1" s="1"/>
  <c r="AE614" i="1"/>
  <c r="AF614" i="1" s="1"/>
  <c r="AC614" i="1"/>
  <c r="AD614" i="1" s="1"/>
  <c r="G619" i="1"/>
  <c r="O619" i="1" s="1"/>
  <c r="G623" i="1"/>
  <c r="O623" i="1" s="1"/>
  <c r="AA623" i="1" s="1"/>
  <c r="AB623" i="1" s="1"/>
  <c r="G627" i="1"/>
  <c r="O627" i="1" s="1"/>
  <c r="G629" i="1"/>
  <c r="O629" i="1" s="1"/>
  <c r="AC649" i="1"/>
  <c r="AD649" i="1" s="1"/>
  <c r="AE649" i="1"/>
  <c r="AF649" i="1" s="1"/>
  <c r="AA654" i="1"/>
  <c r="AB654" i="1" s="1"/>
  <c r="AC657" i="1"/>
  <c r="AD657" i="1" s="1"/>
  <c r="AE657" i="1"/>
  <c r="AF657" i="1" s="1"/>
  <c r="AC661" i="1"/>
  <c r="AD661" i="1" s="1"/>
  <c r="AE661" i="1"/>
  <c r="AF661" i="1" s="1"/>
  <c r="AC665" i="1"/>
  <c r="AD665" i="1" s="1"/>
  <c r="AE665" i="1"/>
  <c r="AF665" i="1" s="1"/>
  <c r="AC669" i="1"/>
  <c r="AD669" i="1" s="1"/>
  <c r="AE669" i="1"/>
  <c r="AF669" i="1" s="1"/>
  <c r="AC673" i="1"/>
  <c r="AD673" i="1" s="1"/>
  <c r="AE673" i="1"/>
  <c r="AF673" i="1" s="1"/>
  <c r="AC677" i="1"/>
  <c r="AD677" i="1" s="1"/>
  <c r="AE677" i="1"/>
  <c r="AF677" i="1" s="1"/>
  <c r="AC681" i="1"/>
  <c r="AD681" i="1" s="1"/>
  <c r="AE681" i="1"/>
  <c r="AF681" i="1" s="1"/>
  <c r="AC685" i="1"/>
  <c r="AD685" i="1" s="1"/>
  <c r="AE685" i="1"/>
  <c r="AF685" i="1" s="1"/>
  <c r="AC689" i="1"/>
  <c r="AD689" i="1" s="1"/>
  <c r="AE689" i="1"/>
  <c r="AF689" i="1" s="1"/>
  <c r="AC693" i="1"/>
  <c r="AD693" i="1" s="1"/>
  <c r="AE693" i="1"/>
  <c r="AF693" i="1" s="1"/>
  <c r="AC697" i="1"/>
  <c r="AD697" i="1" s="1"/>
  <c r="AE697" i="1"/>
  <c r="AF697" i="1" s="1"/>
  <c r="AC701" i="1"/>
  <c r="AD701" i="1" s="1"/>
  <c r="AE701" i="1"/>
  <c r="AF701" i="1" s="1"/>
  <c r="AC705" i="1"/>
  <c r="AD705" i="1" s="1"/>
  <c r="AE705" i="1"/>
  <c r="AF705" i="1" s="1"/>
  <c r="AC709" i="1"/>
  <c r="AD709" i="1" s="1"/>
  <c r="AE709" i="1"/>
  <c r="AF709" i="1" s="1"/>
  <c r="AC713" i="1"/>
  <c r="AD713" i="1" s="1"/>
  <c r="AE713" i="1"/>
  <c r="AF713" i="1" s="1"/>
  <c r="AC717" i="1"/>
  <c r="AD717" i="1" s="1"/>
  <c r="AE717" i="1"/>
  <c r="AF717" i="1" s="1"/>
  <c r="AC721" i="1"/>
  <c r="AD721" i="1" s="1"/>
  <c r="AE721" i="1"/>
  <c r="AF721" i="1" s="1"/>
  <c r="AC725" i="1"/>
  <c r="AD725" i="1" s="1"/>
  <c r="AE725" i="1"/>
  <c r="AF725" i="1" s="1"/>
  <c r="AC729" i="1"/>
  <c r="AD729" i="1" s="1"/>
  <c r="AE729" i="1"/>
  <c r="AF729" i="1" s="1"/>
  <c r="AC733" i="1"/>
  <c r="AD733" i="1" s="1"/>
  <c r="AE733" i="1"/>
  <c r="AF733" i="1" s="1"/>
  <c r="AE734" i="1"/>
  <c r="AF734" i="1" s="1"/>
  <c r="AC734" i="1"/>
  <c r="AD734" i="1" s="1"/>
  <c r="AE735" i="1"/>
  <c r="AF735" i="1" s="1"/>
  <c r="AC735" i="1"/>
  <c r="AD735" i="1" s="1"/>
  <c r="AE736" i="1"/>
  <c r="AF736" i="1" s="1"/>
  <c r="AC736" i="1"/>
  <c r="AD736" i="1" s="1"/>
  <c r="AC737" i="1"/>
  <c r="AD737" i="1" s="1"/>
  <c r="AE737" i="1"/>
  <c r="AF737" i="1" s="1"/>
  <c r="AC738" i="1"/>
  <c r="AD738" i="1" s="1"/>
  <c r="AE738" i="1"/>
  <c r="AF738" i="1" s="1"/>
  <c r="AE739" i="1"/>
  <c r="AF739" i="1" s="1"/>
  <c r="AC739" i="1"/>
  <c r="AD739" i="1" s="1"/>
  <c r="AE740" i="1"/>
  <c r="AF740" i="1" s="1"/>
  <c r="AC740" i="1"/>
  <c r="AD740" i="1" s="1"/>
  <c r="AC741" i="1"/>
  <c r="AD741" i="1" s="1"/>
  <c r="AE741" i="1"/>
  <c r="AF741" i="1" s="1"/>
  <c r="AE742" i="1"/>
  <c r="AF742" i="1" s="1"/>
  <c r="AC742" i="1"/>
  <c r="AD742" i="1" s="1"/>
  <c r="AE743" i="1"/>
  <c r="AF743" i="1" s="1"/>
  <c r="AC743" i="1"/>
  <c r="AD743" i="1" s="1"/>
  <c r="AE744" i="1"/>
  <c r="AF744" i="1" s="1"/>
  <c r="AC744" i="1"/>
  <c r="AD744" i="1" s="1"/>
  <c r="AC745" i="1"/>
  <c r="AD745" i="1" s="1"/>
  <c r="AE745" i="1"/>
  <c r="AF745" i="1" s="1"/>
  <c r="AC746" i="1"/>
  <c r="AD746" i="1" s="1"/>
  <c r="AE746" i="1"/>
  <c r="AF746" i="1" s="1"/>
  <c r="AE747" i="1"/>
  <c r="AF747" i="1" s="1"/>
  <c r="AC747" i="1"/>
  <c r="AD747" i="1" s="1"/>
  <c r="AE748" i="1"/>
  <c r="AF748" i="1" s="1"/>
  <c r="AC748" i="1"/>
  <c r="AD748" i="1" s="1"/>
  <c r="AC749" i="1"/>
  <c r="AD749" i="1" s="1"/>
  <c r="AE749" i="1"/>
  <c r="AF749" i="1" s="1"/>
  <c r="AE750" i="1"/>
  <c r="AF750" i="1" s="1"/>
  <c r="AC750" i="1"/>
  <c r="AD750" i="1" s="1"/>
  <c r="AE751" i="1"/>
  <c r="AF751" i="1" s="1"/>
  <c r="AC751" i="1"/>
  <c r="AD751" i="1" s="1"/>
  <c r="AE752" i="1"/>
  <c r="AF752" i="1" s="1"/>
  <c r="AC752" i="1"/>
  <c r="AD752" i="1" s="1"/>
  <c r="AC753" i="1"/>
  <c r="AD753" i="1" s="1"/>
  <c r="AE753" i="1"/>
  <c r="AF753" i="1" s="1"/>
  <c r="AC754" i="1"/>
  <c r="AD754" i="1" s="1"/>
  <c r="AE754" i="1"/>
  <c r="AF754" i="1" s="1"/>
  <c r="P720" i="2"/>
  <c r="S720" i="2" s="1"/>
  <c r="Q720" i="2"/>
  <c r="T720" i="2" s="1"/>
  <c r="P722" i="2"/>
  <c r="S722" i="2" s="1"/>
  <c r="Q722" i="2"/>
  <c r="T722" i="2" s="1"/>
  <c r="P724" i="2"/>
  <c r="S724" i="2" s="1"/>
  <c r="Q724" i="2"/>
  <c r="T724" i="2" s="1"/>
  <c r="P726" i="2"/>
  <c r="S726" i="2" s="1"/>
  <c r="Q726" i="2"/>
  <c r="T726" i="2" s="1"/>
  <c r="P728" i="2"/>
  <c r="S728" i="2" s="1"/>
  <c r="Q728" i="2"/>
  <c r="T728" i="2" s="1"/>
  <c r="P730" i="2"/>
  <c r="S730" i="2" s="1"/>
  <c r="Q730" i="2"/>
  <c r="T730" i="2" s="1"/>
  <c r="P732" i="2"/>
  <c r="S732" i="2" s="1"/>
  <c r="Q732" i="2"/>
  <c r="T732" i="2" s="1"/>
  <c r="P734" i="2"/>
  <c r="S734" i="2" s="1"/>
  <c r="Q734" i="2"/>
  <c r="T734" i="2" s="1"/>
  <c r="P736" i="2"/>
  <c r="S736" i="2" s="1"/>
  <c r="Q736" i="2"/>
  <c r="T736" i="2" s="1"/>
  <c r="P738" i="2"/>
  <c r="S738" i="2" s="1"/>
  <c r="Q738" i="2"/>
  <c r="T738" i="2" s="1"/>
  <c r="P740" i="2"/>
  <c r="S740" i="2" s="1"/>
  <c r="Q740" i="2"/>
  <c r="T740" i="2" s="1"/>
  <c r="O612" i="2"/>
  <c r="R612" i="2" s="1"/>
  <c r="O613" i="2"/>
  <c r="R613" i="2" s="1"/>
  <c r="O614" i="2"/>
  <c r="R614" i="2" s="1"/>
  <c r="O615" i="2"/>
  <c r="R615" i="2" s="1"/>
  <c r="O616" i="2"/>
  <c r="R616" i="2" s="1"/>
  <c r="O617" i="2"/>
  <c r="R617" i="2" s="1"/>
  <c r="O618" i="2"/>
  <c r="R618" i="2" s="1"/>
  <c r="O619" i="2"/>
  <c r="R619" i="2" s="1"/>
  <c r="O620" i="2"/>
  <c r="R620" i="2" s="1"/>
  <c r="O621" i="2"/>
  <c r="R621" i="2" s="1"/>
  <c r="O622" i="2"/>
  <c r="R622" i="2" s="1"/>
  <c r="O623" i="2"/>
  <c r="R623" i="2" s="1"/>
  <c r="O624" i="2"/>
  <c r="R624" i="2" s="1"/>
  <c r="O625" i="2"/>
  <c r="R625" i="2" s="1"/>
  <c r="O626" i="2"/>
  <c r="R626" i="2" s="1"/>
  <c r="O627" i="2"/>
  <c r="R627" i="2" s="1"/>
  <c r="O628" i="2"/>
  <c r="R628" i="2" s="1"/>
  <c r="O629" i="2"/>
  <c r="R629" i="2" s="1"/>
  <c r="O630" i="2"/>
  <c r="R630" i="2" s="1"/>
  <c r="O631" i="2"/>
  <c r="R631" i="2" s="1"/>
  <c r="O632" i="2"/>
  <c r="R632" i="2" s="1"/>
  <c r="O633" i="2"/>
  <c r="R633" i="2" s="1"/>
  <c r="O634" i="2"/>
  <c r="R634" i="2" s="1"/>
  <c r="O635" i="2"/>
  <c r="R635" i="2" s="1"/>
  <c r="O636" i="2"/>
  <c r="R636" i="2" s="1"/>
  <c r="O637" i="2"/>
  <c r="R637" i="2" s="1"/>
  <c r="O638" i="2"/>
  <c r="R638" i="2" s="1"/>
  <c r="O639" i="2"/>
  <c r="R639" i="2" s="1"/>
  <c r="O640" i="2"/>
  <c r="R640" i="2" s="1"/>
  <c r="O641" i="2"/>
  <c r="R641" i="2" s="1"/>
  <c r="O642" i="2"/>
  <c r="R642" i="2" s="1"/>
  <c r="O643" i="2"/>
  <c r="R643" i="2" s="1"/>
  <c r="O644" i="2"/>
  <c r="R644" i="2" s="1"/>
  <c r="O645" i="2"/>
  <c r="R645" i="2" s="1"/>
  <c r="O646" i="2"/>
  <c r="R646" i="2" s="1"/>
  <c r="O647" i="2"/>
  <c r="R647" i="2" s="1"/>
  <c r="O648" i="2"/>
  <c r="R648" i="2" s="1"/>
  <c r="O649" i="2"/>
  <c r="R649" i="2" s="1"/>
  <c r="O650" i="2"/>
  <c r="R650" i="2" s="1"/>
  <c r="O651" i="2"/>
  <c r="R651" i="2" s="1"/>
  <c r="O652" i="2"/>
  <c r="R652" i="2" s="1"/>
  <c r="O653" i="2"/>
  <c r="R653" i="2" s="1"/>
  <c r="O654" i="2"/>
  <c r="R654" i="2" s="1"/>
  <c r="O655" i="2"/>
  <c r="R655" i="2" s="1"/>
  <c r="O656" i="2"/>
  <c r="R656" i="2" s="1"/>
  <c r="O657" i="2"/>
  <c r="R657" i="2" s="1"/>
  <c r="O658" i="2"/>
  <c r="R658" i="2" s="1"/>
  <c r="O659" i="2"/>
  <c r="R659" i="2" s="1"/>
  <c r="O660" i="2"/>
  <c r="R660" i="2" s="1"/>
  <c r="O661" i="2"/>
  <c r="R661" i="2" s="1"/>
  <c r="O662" i="2"/>
  <c r="R662" i="2" s="1"/>
  <c r="O663" i="2"/>
  <c r="R663" i="2" s="1"/>
  <c r="O664" i="2"/>
  <c r="R664" i="2" s="1"/>
  <c r="O665" i="2"/>
  <c r="R665" i="2" s="1"/>
  <c r="O666" i="2"/>
  <c r="R666" i="2" s="1"/>
  <c r="O667" i="2"/>
  <c r="R667" i="2" s="1"/>
  <c r="O668" i="2"/>
  <c r="R668" i="2" s="1"/>
  <c r="O669" i="2"/>
  <c r="R669" i="2" s="1"/>
  <c r="O670" i="2"/>
  <c r="R670" i="2" s="1"/>
  <c r="O671" i="2"/>
  <c r="R671" i="2" s="1"/>
  <c r="O672" i="2"/>
  <c r="R672" i="2" s="1"/>
  <c r="O673" i="2"/>
  <c r="R673" i="2" s="1"/>
  <c r="O674" i="2"/>
  <c r="R674" i="2" s="1"/>
  <c r="O675" i="2"/>
  <c r="R675" i="2" s="1"/>
  <c r="O676" i="2"/>
  <c r="R676" i="2" s="1"/>
  <c r="O677" i="2"/>
  <c r="R677" i="2" s="1"/>
  <c r="O678" i="2"/>
  <c r="R678" i="2" s="1"/>
  <c r="O679" i="2"/>
  <c r="R679" i="2" s="1"/>
  <c r="O680" i="2"/>
  <c r="R680" i="2" s="1"/>
  <c r="O681" i="2"/>
  <c r="R681" i="2" s="1"/>
  <c r="O682" i="2"/>
  <c r="R682" i="2" s="1"/>
  <c r="O683" i="2"/>
  <c r="R683" i="2" s="1"/>
  <c r="O684" i="2"/>
  <c r="R684" i="2" s="1"/>
  <c r="O685" i="2"/>
  <c r="R685" i="2" s="1"/>
  <c r="O686" i="2"/>
  <c r="R686" i="2" s="1"/>
  <c r="O687" i="2"/>
  <c r="R687" i="2" s="1"/>
  <c r="O688" i="2"/>
  <c r="R688" i="2" s="1"/>
  <c r="O689" i="2"/>
  <c r="R689" i="2" s="1"/>
  <c r="O690" i="2"/>
  <c r="R690" i="2" s="1"/>
  <c r="O691" i="2"/>
  <c r="R691" i="2" s="1"/>
  <c r="O692" i="2"/>
  <c r="R692" i="2" s="1"/>
  <c r="O693" i="2"/>
  <c r="R693" i="2" s="1"/>
  <c r="O694" i="2"/>
  <c r="R694" i="2" s="1"/>
  <c r="O695" i="2"/>
  <c r="R695" i="2" s="1"/>
  <c r="O696" i="2"/>
  <c r="R696" i="2" s="1"/>
  <c r="O697" i="2"/>
  <c r="R697" i="2" s="1"/>
  <c r="O698" i="2"/>
  <c r="R698" i="2" s="1"/>
  <c r="O699" i="2"/>
  <c r="R699" i="2" s="1"/>
  <c r="O700" i="2"/>
  <c r="R700" i="2" s="1"/>
  <c r="O701" i="2"/>
  <c r="R701" i="2" s="1"/>
  <c r="O702" i="2"/>
  <c r="R702" i="2" s="1"/>
  <c r="O703" i="2"/>
  <c r="R703" i="2" s="1"/>
  <c r="O704" i="2"/>
  <c r="R704" i="2" s="1"/>
  <c r="O705" i="2"/>
  <c r="R705" i="2" s="1"/>
  <c r="O706" i="2"/>
  <c r="R706" i="2" s="1"/>
  <c r="O707" i="2"/>
  <c r="R707" i="2" s="1"/>
  <c r="O708" i="2"/>
  <c r="R708" i="2" s="1"/>
  <c r="O709" i="2"/>
  <c r="R709" i="2" s="1"/>
  <c r="O710" i="2"/>
  <c r="R710" i="2" s="1"/>
  <c r="O711" i="2"/>
  <c r="R711" i="2" s="1"/>
  <c r="O712" i="2"/>
  <c r="R712" i="2" s="1"/>
  <c r="O713" i="2"/>
  <c r="R713" i="2" s="1"/>
  <c r="O714" i="2"/>
  <c r="R714" i="2" s="1"/>
  <c r="O715" i="2"/>
  <c r="R715" i="2" s="1"/>
  <c r="O716" i="2"/>
  <c r="R716" i="2" s="1"/>
  <c r="O717" i="2"/>
  <c r="R717" i="2" s="1"/>
  <c r="O718" i="2"/>
  <c r="R718" i="2" s="1"/>
  <c r="O719" i="2"/>
  <c r="R719" i="2" s="1"/>
  <c r="O720" i="2"/>
  <c r="R720" i="2" s="1"/>
  <c r="P721" i="2"/>
  <c r="S721" i="2" s="1"/>
  <c r="Q721" i="2"/>
  <c r="T721" i="2" s="1"/>
  <c r="O722" i="2"/>
  <c r="R722" i="2" s="1"/>
  <c r="P723" i="2"/>
  <c r="S723" i="2" s="1"/>
  <c r="Q723" i="2"/>
  <c r="T723" i="2" s="1"/>
  <c r="O724" i="2"/>
  <c r="R724" i="2" s="1"/>
  <c r="P725" i="2"/>
  <c r="S725" i="2" s="1"/>
  <c r="Q725" i="2"/>
  <c r="T725" i="2" s="1"/>
  <c r="O726" i="2"/>
  <c r="R726" i="2" s="1"/>
  <c r="P727" i="2"/>
  <c r="S727" i="2" s="1"/>
  <c r="Q727" i="2"/>
  <c r="T727" i="2" s="1"/>
  <c r="O728" i="2"/>
  <c r="R728" i="2" s="1"/>
  <c r="P729" i="2"/>
  <c r="S729" i="2" s="1"/>
  <c r="Q729" i="2"/>
  <c r="T729" i="2" s="1"/>
  <c r="O730" i="2"/>
  <c r="R730" i="2" s="1"/>
  <c r="P731" i="2"/>
  <c r="S731" i="2" s="1"/>
  <c r="Q731" i="2"/>
  <c r="T731" i="2" s="1"/>
  <c r="O732" i="2"/>
  <c r="R732" i="2" s="1"/>
  <c r="P733" i="2"/>
  <c r="S733" i="2" s="1"/>
  <c r="Q733" i="2"/>
  <c r="T733" i="2" s="1"/>
  <c r="O734" i="2"/>
  <c r="R734" i="2" s="1"/>
  <c r="P735" i="2"/>
  <c r="S735" i="2" s="1"/>
  <c r="Q735" i="2"/>
  <c r="T735" i="2" s="1"/>
  <c r="O736" i="2"/>
  <c r="R736" i="2" s="1"/>
  <c r="P737" i="2"/>
  <c r="S737" i="2" s="1"/>
  <c r="Q737" i="2"/>
  <c r="T737" i="2" s="1"/>
  <c r="O738" i="2"/>
  <c r="R738" i="2" s="1"/>
  <c r="P739" i="2"/>
  <c r="S739" i="2" s="1"/>
  <c r="Q739" i="2"/>
  <c r="T739" i="2" s="1"/>
  <c r="O740" i="2"/>
  <c r="R740" i="2" s="1"/>
  <c r="I720" i="2"/>
  <c r="U720" i="2" s="1"/>
  <c r="K720" i="2"/>
  <c r="W720" i="2" s="1"/>
  <c r="I721" i="2"/>
  <c r="U721" i="2" s="1"/>
  <c r="K721" i="2"/>
  <c r="W721" i="2" s="1"/>
  <c r="I722" i="2"/>
  <c r="U722" i="2" s="1"/>
  <c r="K722" i="2"/>
  <c r="W722" i="2" s="1"/>
  <c r="I723" i="2"/>
  <c r="U723" i="2" s="1"/>
  <c r="K723" i="2"/>
  <c r="W723" i="2" s="1"/>
  <c r="I724" i="2"/>
  <c r="U724" i="2" s="1"/>
  <c r="K724" i="2"/>
  <c r="W724" i="2" s="1"/>
  <c r="I725" i="2"/>
  <c r="U725" i="2" s="1"/>
  <c r="K725" i="2"/>
  <c r="W725" i="2" s="1"/>
  <c r="I726" i="2"/>
  <c r="U726" i="2" s="1"/>
  <c r="K726" i="2"/>
  <c r="W726" i="2" s="1"/>
  <c r="I727" i="2"/>
  <c r="U727" i="2" s="1"/>
  <c r="K727" i="2"/>
  <c r="W727" i="2" s="1"/>
  <c r="I728" i="2"/>
  <c r="U728" i="2" s="1"/>
  <c r="K728" i="2"/>
  <c r="W728" i="2" s="1"/>
  <c r="I729" i="2"/>
  <c r="U729" i="2" s="1"/>
  <c r="K729" i="2"/>
  <c r="W729" i="2" s="1"/>
  <c r="I730" i="2"/>
  <c r="U730" i="2" s="1"/>
  <c r="K730" i="2"/>
  <c r="W730" i="2" s="1"/>
  <c r="I731" i="2"/>
  <c r="U731" i="2" s="1"/>
  <c r="K731" i="2"/>
  <c r="W731" i="2" s="1"/>
  <c r="I732" i="2"/>
  <c r="U732" i="2" s="1"/>
  <c r="K732" i="2"/>
  <c r="W732" i="2" s="1"/>
  <c r="I733" i="2"/>
  <c r="U733" i="2" s="1"/>
  <c r="K733" i="2"/>
  <c r="W733" i="2" s="1"/>
  <c r="I734" i="2"/>
  <c r="U734" i="2" s="1"/>
  <c r="K734" i="2"/>
  <c r="W734" i="2" s="1"/>
  <c r="I735" i="2"/>
  <c r="U735" i="2" s="1"/>
  <c r="K735" i="2"/>
  <c r="W735" i="2" s="1"/>
  <c r="I736" i="2"/>
  <c r="U736" i="2" s="1"/>
  <c r="K736" i="2"/>
  <c r="W736" i="2" s="1"/>
  <c r="I737" i="2"/>
  <c r="U737" i="2" s="1"/>
  <c r="K737" i="2"/>
  <c r="W737" i="2" s="1"/>
  <c r="I738" i="2"/>
  <c r="U738" i="2" s="1"/>
  <c r="K738" i="2"/>
  <c r="W738" i="2" s="1"/>
  <c r="I739" i="2"/>
  <c r="U739" i="2" s="1"/>
  <c r="K739" i="2"/>
  <c r="W739" i="2" s="1"/>
  <c r="I740" i="2"/>
  <c r="U740" i="2" s="1"/>
  <c r="K740" i="2"/>
  <c r="W740" i="2" s="1"/>
  <c r="O741" i="2"/>
  <c r="R741" i="2" s="1"/>
  <c r="O742" i="2"/>
  <c r="R742" i="2" s="1"/>
  <c r="O743" i="2"/>
  <c r="R743" i="2" s="1"/>
  <c r="O744" i="2"/>
  <c r="R744" i="2" s="1"/>
  <c r="O745" i="2"/>
  <c r="R745" i="2" s="1"/>
  <c r="O746" i="2"/>
  <c r="R746" i="2" s="1"/>
  <c r="O747" i="2"/>
  <c r="R747" i="2" s="1"/>
  <c r="O748" i="2"/>
  <c r="R748" i="2" s="1"/>
  <c r="O749" i="2"/>
  <c r="R749" i="2" s="1"/>
  <c r="O750" i="2"/>
  <c r="R750" i="2" s="1"/>
  <c r="O751" i="2"/>
  <c r="R751" i="2" s="1"/>
  <c r="O752" i="2"/>
  <c r="R752" i="2" s="1"/>
  <c r="O753" i="2"/>
  <c r="R753" i="2" s="1"/>
  <c r="O754" i="2"/>
  <c r="R754" i="2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K735" i="1"/>
  <c r="M735" i="1" s="1"/>
  <c r="H735" i="1"/>
  <c r="P735" i="1" s="1"/>
  <c r="L735" i="1"/>
  <c r="N735" i="1" s="1"/>
  <c r="K737" i="1"/>
  <c r="M737" i="1" s="1"/>
  <c r="H737" i="1"/>
  <c r="P737" i="1" s="1"/>
  <c r="L737" i="1"/>
  <c r="N737" i="1" s="1"/>
  <c r="K739" i="1"/>
  <c r="M739" i="1" s="1"/>
  <c r="H739" i="1"/>
  <c r="P739" i="1" s="1"/>
  <c r="L739" i="1"/>
  <c r="N739" i="1" s="1"/>
  <c r="K741" i="1"/>
  <c r="M741" i="1" s="1"/>
  <c r="H741" i="1"/>
  <c r="P741" i="1" s="1"/>
  <c r="L741" i="1"/>
  <c r="N741" i="1" s="1"/>
  <c r="K743" i="1"/>
  <c r="M743" i="1" s="1"/>
  <c r="H743" i="1"/>
  <c r="P743" i="1" s="1"/>
  <c r="L743" i="1"/>
  <c r="N743" i="1" s="1"/>
  <c r="K745" i="1"/>
  <c r="M745" i="1" s="1"/>
  <c r="H745" i="1"/>
  <c r="P745" i="1" s="1"/>
  <c r="L745" i="1"/>
  <c r="N745" i="1" s="1"/>
  <c r="K747" i="1"/>
  <c r="M747" i="1" s="1"/>
  <c r="H747" i="1"/>
  <c r="P747" i="1" s="1"/>
  <c r="L747" i="1"/>
  <c r="N747" i="1" s="1"/>
  <c r="K749" i="1"/>
  <c r="M749" i="1" s="1"/>
  <c r="H749" i="1"/>
  <c r="P749" i="1" s="1"/>
  <c r="L749" i="1"/>
  <c r="N749" i="1" s="1"/>
  <c r="K751" i="1"/>
  <c r="M751" i="1" s="1"/>
  <c r="H751" i="1"/>
  <c r="P751" i="1" s="1"/>
  <c r="L751" i="1"/>
  <c r="N751" i="1" s="1"/>
  <c r="K753" i="1"/>
  <c r="M753" i="1" s="1"/>
  <c r="H753" i="1"/>
  <c r="P753" i="1" s="1"/>
  <c r="L753" i="1"/>
  <c r="N753" i="1" s="1"/>
  <c r="H630" i="1"/>
  <c r="P630" i="1" s="1"/>
  <c r="H631" i="1"/>
  <c r="P631" i="1" s="1"/>
  <c r="H632" i="1"/>
  <c r="P632" i="1" s="1"/>
  <c r="AA632" i="1" s="1"/>
  <c r="AB632" i="1" s="1"/>
  <c r="H633" i="1"/>
  <c r="P633" i="1" s="1"/>
  <c r="H634" i="1"/>
  <c r="P634" i="1" s="1"/>
  <c r="H635" i="1"/>
  <c r="P635" i="1" s="1"/>
  <c r="H636" i="1"/>
  <c r="P636" i="1" s="1"/>
  <c r="AA636" i="1" s="1"/>
  <c r="AB636" i="1" s="1"/>
  <c r="H637" i="1"/>
  <c r="P637" i="1" s="1"/>
  <c r="H638" i="1"/>
  <c r="P638" i="1" s="1"/>
  <c r="H639" i="1"/>
  <c r="P639" i="1" s="1"/>
  <c r="H640" i="1"/>
  <c r="P640" i="1" s="1"/>
  <c r="AA640" i="1" s="1"/>
  <c r="AB640" i="1" s="1"/>
  <c r="H641" i="1"/>
  <c r="P641" i="1" s="1"/>
  <c r="H642" i="1"/>
  <c r="P642" i="1" s="1"/>
  <c r="H643" i="1"/>
  <c r="P643" i="1" s="1"/>
  <c r="H644" i="1"/>
  <c r="P644" i="1" s="1"/>
  <c r="AA644" i="1" s="1"/>
  <c r="AB644" i="1" s="1"/>
  <c r="H645" i="1"/>
  <c r="P645" i="1" s="1"/>
  <c r="H646" i="1"/>
  <c r="P646" i="1" s="1"/>
  <c r="H647" i="1"/>
  <c r="P647" i="1" s="1"/>
  <c r="H648" i="1"/>
  <c r="P648" i="1" s="1"/>
  <c r="AA648" i="1" s="1"/>
  <c r="AB648" i="1" s="1"/>
  <c r="K734" i="1"/>
  <c r="M734" i="1" s="1"/>
  <c r="H734" i="1"/>
  <c r="P734" i="1" s="1"/>
  <c r="L734" i="1"/>
  <c r="N734" i="1" s="1"/>
  <c r="K736" i="1"/>
  <c r="M736" i="1" s="1"/>
  <c r="H736" i="1"/>
  <c r="P736" i="1" s="1"/>
  <c r="L736" i="1"/>
  <c r="N736" i="1" s="1"/>
  <c r="K738" i="1"/>
  <c r="M738" i="1" s="1"/>
  <c r="H738" i="1"/>
  <c r="P738" i="1" s="1"/>
  <c r="L738" i="1"/>
  <c r="N738" i="1" s="1"/>
  <c r="K740" i="1"/>
  <c r="M740" i="1" s="1"/>
  <c r="H740" i="1"/>
  <c r="P740" i="1" s="1"/>
  <c r="L740" i="1"/>
  <c r="N740" i="1" s="1"/>
  <c r="K742" i="1"/>
  <c r="M742" i="1" s="1"/>
  <c r="H742" i="1"/>
  <c r="P742" i="1" s="1"/>
  <c r="L742" i="1"/>
  <c r="N742" i="1" s="1"/>
  <c r="K744" i="1"/>
  <c r="M744" i="1" s="1"/>
  <c r="H744" i="1"/>
  <c r="P744" i="1" s="1"/>
  <c r="L744" i="1"/>
  <c r="N744" i="1" s="1"/>
  <c r="K746" i="1"/>
  <c r="M746" i="1" s="1"/>
  <c r="H746" i="1"/>
  <c r="P746" i="1" s="1"/>
  <c r="L746" i="1"/>
  <c r="N746" i="1" s="1"/>
  <c r="K748" i="1"/>
  <c r="M748" i="1" s="1"/>
  <c r="H748" i="1"/>
  <c r="P748" i="1" s="1"/>
  <c r="L748" i="1"/>
  <c r="N748" i="1" s="1"/>
  <c r="K750" i="1"/>
  <c r="M750" i="1" s="1"/>
  <c r="H750" i="1"/>
  <c r="P750" i="1" s="1"/>
  <c r="L750" i="1"/>
  <c r="N750" i="1" s="1"/>
  <c r="K752" i="1"/>
  <c r="M752" i="1" s="1"/>
  <c r="H752" i="1"/>
  <c r="P752" i="1" s="1"/>
  <c r="L752" i="1"/>
  <c r="N752" i="1" s="1"/>
  <c r="K754" i="1"/>
  <c r="M754" i="1" s="1"/>
  <c r="H754" i="1"/>
  <c r="P754" i="1" s="1"/>
  <c r="L754" i="1"/>
  <c r="N754" i="1" s="1"/>
  <c r="AE530" i="1"/>
  <c r="AF530" i="1" s="1"/>
  <c r="Y516" i="1"/>
  <c r="AA516" i="1" s="1"/>
  <c r="AB516" i="1" s="1"/>
  <c r="Y517" i="1"/>
  <c r="AC517" i="1" s="1"/>
  <c r="AD517" i="1" s="1"/>
  <c r="Y518" i="1"/>
  <c r="AE518" i="1" s="1"/>
  <c r="AF518" i="1" s="1"/>
  <c r="Y519" i="1"/>
  <c r="AC519" i="1" s="1"/>
  <c r="AD519" i="1" s="1"/>
  <c r="Y520" i="1"/>
  <c r="AC520" i="1" s="1"/>
  <c r="AD520" i="1" s="1"/>
  <c r="Y521" i="1"/>
  <c r="AC521" i="1" s="1"/>
  <c r="AD521" i="1" s="1"/>
  <c r="Y522" i="1"/>
  <c r="AA522" i="1" s="1"/>
  <c r="AB522" i="1" s="1"/>
  <c r="Y523" i="1"/>
  <c r="AA523" i="1" s="1"/>
  <c r="AB523" i="1" s="1"/>
  <c r="Y524" i="1"/>
  <c r="AC524" i="1" s="1"/>
  <c r="AD524" i="1" s="1"/>
  <c r="Y525" i="1"/>
  <c r="AC525" i="1" s="1"/>
  <c r="AD525" i="1" s="1"/>
  <c r="Y526" i="1"/>
  <c r="AC526" i="1" s="1"/>
  <c r="AD526" i="1" s="1"/>
  <c r="Y527" i="1"/>
  <c r="AA527" i="1" s="1"/>
  <c r="AB527" i="1" s="1"/>
  <c r="Y528" i="1"/>
  <c r="AC528" i="1" s="1"/>
  <c r="AD528" i="1" s="1"/>
  <c r="Y529" i="1"/>
  <c r="AC529" i="1" s="1"/>
  <c r="AD529" i="1" s="1"/>
  <c r="Y530" i="1"/>
  <c r="AC530" i="1" s="1"/>
  <c r="AD530" i="1" s="1"/>
  <c r="Y531" i="1"/>
  <c r="AA531" i="1" s="1"/>
  <c r="AB531" i="1" s="1"/>
  <c r="Y532" i="1"/>
  <c r="AC532" i="1" s="1"/>
  <c r="AD532" i="1" s="1"/>
  <c r="Y533" i="1"/>
  <c r="AC533" i="1" s="1"/>
  <c r="AD533" i="1" s="1"/>
  <c r="Y534" i="1"/>
  <c r="AC534" i="1" s="1"/>
  <c r="AD534" i="1" s="1"/>
  <c r="Y535" i="1"/>
  <c r="AA535" i="1" s="1"/>
  <c r="AB535" i="1" s="1"/>
  <c r="Y536" i="1"/>
  <c r="AC536" i="1" s="1"/>
  <c r="AD536" i="1" s="1"/>
  <c r="Y537" i="1"/>
  <c r="AC537" i="1" s="1"/>
  <c r="AD537" i="1" s="1"/>
  <c r="Y538" i="1"/>
  <c r="AC538" i="1" s="1"/>
  <c r="AD538" i="1" s="1"/>
  <c r="Y539" i="1"/>
  <c r="AA539" i="1" s="1"/>
  <c r="AB539" i="1" s="1"/>
  <c r="Y540" i="1"/>
  <c r="AC540" i="1" s="1"/>
  <c r="AD540" i="1" s="1"/>
  <c r="Y541" i="1"/>
  <c r="AC541" i="1" s="1"/>
  <c r="AD541" i="1" s="1"/>
  <c r="Y542" i="1"/>
  <c r="AC542" i="1" s="1"/>
  <c r="AD542" i="1" s="1"/>
  <c r="Y543" i="1"/>
  <c r="AA543" i="1" s="1"/>
  <c r="AB543" i="1" s="1"/>
  <c r="Y544" i="1"/>
  <c r="AC544" i="1" s="1"/>
  <c r="AD544" i="1" s="1"/>
  <c r="Y545" i="1"/>
  <c r="AC545" i="1" s="1"/>
  <c r="AD545" i="1" s="1"/>
  <c r="Y546" i="1"/>
  <c r="AC546" i="1" s="1"/>
  <c r="AD546" i="1" s="1"/>
  <c r="Y547" i="1"/>
  <c r="AA547" i="1" s="1"/>
  <c r="AB547" i="1" s="1"/>
  <c r="Y548" i="1"/>
  <c r="AC548" i="1" s="1"/>
  <c r="AD548" i="1" s="1"/>
  <c r="Y549" i="1"/>
  <c r="AC549" i="1" s="1"/>
  <c r="AD549" i="1" s="1"/>
  <c r="Y550" i="1"/>
  <c r="AC550" i="1" s="1"/>
  <c r="AD550" i="1" s="1"/>
  <c r="Y551" i="1"/>
  <c r="AA551" i="1" s="1"/>
  <c r="AB551" i="1" s="1"/>
  <c r="Y552" i="1"/>
  <c r="AC552" i="1" s="1"/>
  <c r="AD552" i="1" s="1"/>
  <c r="Y553" i="1"/>
  <c r="AA553" i="1" s="1"/>
  <c r="AB553" i="1" s="1"/>
  <c r="Y554" i="1"/>
  <c r="AC554" i="1" s="1"/>
  <c r="AD554" i="1" s="1"/>
  <c r="Y555" i="1"/>
  <c r="AE555" i="1" s="1"/>
  <c r="AF555" i="1" s="1"/>
  <c r="Y556" i="1"/>
  <c r="AC556" i="1" s="1"/>
  <c r="AD556" i="1" s="1"/>
  <c r="Y557" i="1"/>
  <c r="AA557" i="1" s="1"/>
  <c r="AB557" i="1" s="1"/>
  <c r="Y558" i="1"/>
  <c r="AC558" i="1" s="1"/>
  <c r="AD558" i="1" s="1"/>
  <c r="Y559" i="1"/>
  <c r="AE559" i="1" s="1"/>
  <c r="AF559" i="1" s="1"/>
  <c r="Y560" i="1"/>
  <c r="AC560" i="1" s="1"/>
  <c r="AD560" i="1" s="1"/>
  <c r="Y561" i="1"/>
  <c r="AA561" i="1" s="1"/>
  <c r="AB561" i="1" s="1"/>
  <c r="Y562" i="1"/>
  <c r="AC562" i="1" s="1"/>
  <c r="AD562" i="1" s="1"/>
  <c r="Y563" i="1"/>
  <c r="AE563" i="1" s="1"/>
  <c r="AF563" i="1" s="1"/>
  <c r="Y564" i="1"/>
  <c r="AC564" i="1" s="1"/>
  <c r="AD564" i="1" s="1"/>
  <c r="Y565" i="1"/>
  <c r="AA565" i="1" s="1"/>
  <c r="AB565" i="1" s="1"/>
  <c r="Y566" i="1"/>
  <c r="AC566" i="1" s="1"/>
  <c r="AD566" i="1" s="1"/>
  <c r="Y567" i="1"/>
  <c r="AE567" i="1" s="1"/>
  <c r="AF567" i="1" s="1"/>
  <c r="Y568" i="1"/>
  <c r="AC568" i="1" s="1"/>
  <c r="AD568" i="1" s="1"/>
  <c r="Y569" i="1"/>
  <c r="AA569" i="1" s="1"/>
  <c r="AB569" i="1" s="1"/>
  <c r="Y570" i="1"/>
  <c r="AC570" i="1" s="1"/>
  <c r="AD570" i="1" s="1"/>
  <c r="Y571" i="1"/>
  <c r="AE571" i="1" s="1"/>
  <c r="AF571" i="1" s="1"/>
  <c r="Y572" i="1"/>
  <c r="AC572" i="1" s="1"/>
  <c r="AD572" i="1" s="1"/>
  <c r="Y573" i="1"/>
  <c r="AA573" i="1" s="1"/>
  <c r="AB573" i="1" s="1"/>
  <c r="Y574" i="1"/>
  <c r="AC574" i="1" s="1"/>
  <c r="AD574" i="1" s="1"/>
  <c r="Y575" i="1"/>
  <c r="AC575" i="1" s="1"/>
  <c r="AD575" i="1" s="1"/>
  <c r="Y576" i="1"/>
  <c r="AC576" i="1" s="1"/>
  <c r="AD576" i="1" s="1"/>
  <c r="Y577" i="1"/>
  <c r="AA577" i="1" s="1"/>
  <c r="AB577" i="1" s="1"/>
  <c r="Y578" i="1"/>
  <c r="AC578" i="1" s="1"/>
  <c r="AD578" i="1" s="1"/>
  <c r="Y579" i="1"/>
  <c r="AC579" i="1" s="1"/>
  <c r="AD579" i="1" s="1"/>
  <c r="Y580" i="1"/>
  <c r="AA580" i="1" s="1"/>
  <c r="AB580" i="1" s="1"/>
  <c r="Y581" i="1"/>
  <c r="AC581" i="1" s="1"/>
  <c r="AD581" i="1" s="1"/>
  <c r="Y582" i="1"/>
  <c r="AE582" i="1" s="1"/>
  <c r="AF582" i="1" s="1"/>
  <c r="Y583" i="1"/>
  <c r="AA583" i="1" s="1"/>
  <c r="AB583" i="1" s="1"/>
  <c r="Y584" i="1"/>
  <c r="AA584" i="1" s="1"/>
  <c r="AB584" i="1" s="1"/>
  <c r="Y585" i="1"/>
  <c r="AC585" i="1" s="1"/>
  <c r="AD585" i="1" s="1"/>
  <c r="Y586" i="1"/>
  <c r="AE586" i="1" s="1"/>
  <c r="AF586" i="1" s="1"/>
  <c r="Y587" i="1"/>
  <c r="AA587" i="1" s="1"/>
  <c r="AB587" i="1" s="1"/>
  <c r="Y588" i="1"/>
  <c r="AA588" i="1" s="1"/>
  <c r="AB588" i="1" s="1"/>
  <c r="Y589" i="1"/>
  <c r="AC589" i="1" s="1"/>
  <c r="AD589" i="1" s="1"/>
  <c r="Y590" i="1"/>
  <c r="AE590" i="1" s="1"/>
  <c r="AF590" i="1" s="1"/>
  <c r="Y591" i="1"/>
  <c r="AE591" i="1" s="1"/>
  <c r="AF591" i="1" s="1"/>
  <c r="Y592" i="1"/>
  <c r="AA592" i="1" s="1"/>
  <c r="AB592" i="1" s="1"/>
  <c r="Y593" i="1"/>
  <c r="AC593" i="1" s="1"/>
  <c r="AD593" i="1" s="1"/>
  <c r="Y594" i="1"/>
  <c r="AE594" i="1" s="1"/>
  <c r="AF594" i="1" s="1"/>
  <c r="Y595" i="1"/>
  <c r="AA595" i="1" s="1"/>
  <c r="AB595" i="1" s="1"/>
  <c r="Y596" i="1"/>
  <c r="AA596" i="1" s="1"/>
  <c r="AB596" i="1" s="1"/>
  <c r="Y597" i="1"/>
  <c r="AC597" i="1" s="1"/>
  <c r="AD597" i="1" s="1"/>
  <c r="Y598" i="1"/>
  <c r="AE598" i="1" s="1"/>
  <c r="AF598" i="1" s="1"/>
  <c r="Y599" i="1"/>
  <c r="AE599" i="1" s="1"/>
  <c r="AF599" i="1" s="1"/>
  <c r="Y600" i="1"/>
  <c r="AA600" i="1" s="1"/>
  <c r="AB600" i="1" s="1"/>
  <c r="Y601" i="1"/>
  <c r="AC601" i="1" s="1"/>
  <c r="AD601" i="1" s="1"/>
  <c r="Y602" i="1"/>
  <c r="AE602" i="1" s="1"/>
  <c r="AF602" i="1" s="1"/>
  <c r="Y603" i="1"/>
  <c r="AA603" i="1" s="1"/>
  <c r="AB603" i="1" s="1"/>
  <c r="Y604" i="1"/>
  <c r="AA604" i="1" s="1"/>
  <c r="AB604" i="1" s="1"/>
  <c r="Y605" i="1"/>
  <c r="AC605" i="1" s="1"/>
  <c r="AD605" i="1" s="1"/>
  <c r="Y606" i="1"/>
  <c r="AE606" i="1" s="1"/>
  <c r="AF606" i="1" s="1"/>
  <c r="Y607" i="1"/>
  <c r="AE607" i="1" s="1"/>
  <c r="AF607" i="1" s="1"/>
  <c r="Y608" i="1"/>
  <c r="AA608" i="1" s="1"/>
  <c r="AB608" i="1" s="1"/>
  <c r="Y609" i="1"/>
  <c r="AC609" i="1" s="1"/>
  <c r="AD609" i="1" s="1"/>
  <c r="Y610" i="1"/>
  <c r="AE610" i="1" s="1"/>
  <c r="AF610" i="1" s="1"/>
  <c r="Y611" i="1"/>
  <c r="AA611" i="1" s="1"/>
  <c r="AB611" i="1" s="1"/>
  <c r="Y515" i="1"/>
  <c r="AE515" i="1" s="1"/>
  <c r="AF515" i="1" s="1"/>
  <c r="Y514" i="1"/>
  <c r="AC514" i="1" s="1"/>
  <c r="AD514" i="1" s="1"/>
  <c r="Y513" i="1"/>
  <c r="AC513" i="1" s="1"/>
  <c r="AD513" i="1" s="1"/>
  <c r="Y512" i="1"/>
  <c r="AA512" i="1" s="1"/>
  <c r="AB512" i="1" s="1"/>
  <c r="Y511" i="1"/>
  <c r="AA511" i="1" s="1"/>
  <c r="AB511" i="1" s="1"/>
  <c r="Y510" i="1"/>
  <c r="AA510" i="1" s="1"/>
  <c r="AB510" i="1" s="1"/>
  <c r="Y509" i="1"/>
  <c r="AA509" i="1" s="1"/>
  <c r="AB509" i="1" s="1"/>
  <c r="Y508" i="1"/>
  <c r="AC508" i="1" s="1"/>
  <c r="AD508" i="1" s="1"/>
  <c r="Y507" i="1"/>
  <c r="AE507" i="1" s="1"/>
  <c r="AF507" i="1" s="1"/>
  <c r="Y506" i="1"/>
  <c r="AC506" i="1" s="1"/>
  <c r="AD506" i="1" s="1"/>
  <c r="Y505" i="1"/>
  <c r="AC505" i="1" s="1"/>
  <c r="AD505" i="1" s="1"/>
  <c r="Y504" i="1"/>
  <c r="AA504" i="1" s="1"/>
  <c r="AB504" i="1" s="1"/>
  <c r="Y503" i="1"/>
  <c r="AA503" i="1" s="1"/>
  <c r="AB503" i="1" s="1"/>
  <c r="Y502" i="1"/>
  <c r="AA502" i="1" s="1"/>
  <c r="AB502" i="1" s="1"/>
  <c r="Y501" i="1"/>
  <c r="AA501" i="1" s="1"/>
  <c r="AB501" i="1" s="1"/>
  <c r="Y500" i="1"/>
  <c r="AC500" i="1" s="1"/>
  <c r="AD500" i="1" s="1"/>
  <c r="Y499" i="1"/>
  <c r="AE499" i="1" s="1"/>
  <c r="AF499" i="1" s="1"/>
  <c r="Y498" i="1"/>
  <c r="AA498" i="1" s="1"/>
  <c r="AB498" i="1" s="1"/>
  <c r="Y497" i="1"/>
  <c r="AC497" i="1" s="1"/>
  <c r="AD497" i="1" s="1"/>
  <c r="Y496" i="1"/>
  <c r="AC496" i="1" s="1"/>
  <c r="AD496" i="1" s="1"/>
  <c r="Y495" i="1"/>
  <c r="AA495" i="1" s="1"/>
  <c r="AB495" i="1" s="1"/>
  <c r="Y494" i="1"/>
  <c r="AC494" i="1" s="1"/>
  <c r="AD494" i="1" s="1"/>
  <c r="AE522" i="1" l="1"/>
  <c r="AF522" i="1" s="1"/>
  <c r="AA703" i="1"/>
  <c r="AB703" i="1" s="1"/>
  <c r="AA695" i="1"/>
  <c r="AB695" i="1" s="1"/>
  <c r="AA663" i="1"/>
  <c r="AB663" i="1" s="1"/>
  <c r="AA682" i="1"/>
  <c r="AB682" i="1" s="1"/>
  <c r="AA694" i="1"/>
  <c r="AB694" i="1" s="1"/>
  <c r="AA626" i="1"/>
  <c r="AB626" i="1" s="1"/>
  <c r="AA655" i="1"/>
  <c r="AB655" i="1" s="1"/>
  <c r="AA664" i="1"/>
  <c r="AB664" i="1" s="1"/>
  <c r="AC594" i="1"/>
  <c r="AD594" i="1" s="1"/>
  <c r="AE554" i="1"/>
  <c r="AF554" i="1" s="1"/>
  <c r="AA722" i="1"/>
  <c r="AB722" i="1" s="1"/>
  <c r="AA706" i="1"/>
  <c r="AB706" i="1" s="1"/>
  <c r="AA690" i="1"/>
  <c r="AB690" i="1" s="1"/>
  <c r="AA658" i="1"/>
  <c r="AB658" i="1" s="1"/>
  <c r="AA666" i="1"/>
  <c r="AB666" i="1" s="1"/>
  <c r="AA698" i="1"/>
  <c r="AB698" i="1" s="1"/>
  <c r="AA684" i="1"/>
  <c r="AB684" i="1" s="1"/>
  <c r="AA646" i="1"/>
  <c r="AB646" i="1" s="1"/>
  <c r="AA638" i="1"/>
  <c r="AB638" i="1" s="1"/>
  <c r="AA630" i="1"/>
  <c r="AB630" i="1" s="1"/>
  <c r="AA716" i="1"/>
  <c r="AB716" i="1" s="1"/>
  <c r="AA686" i="1"/>
  <c r="AB686" i="1" s="1"/>
  <c r="AA670" i="1"/>
  <c r="AB670" i="1" s="1"/>
  <c r="AA724" i="1"/>
  <c r="AB724" i="1" s="1"/>
  <c r="AA679" i="1"/>
  <c r="AB679" i="1" s="1"/>
  <c r="AA642" i="1"/>
  <c r="AB642" i="1" s="1"/>
  <c r="AA634" i="1"/>
  <c r="AB634" i="1" s="1"/>
  <c r="AE562" i="1"/>
  <c r="AF562" i="1" s="1"/>
  <c r="AA641" i="1"/>
  <c r="AB641" i="1" s="1"/>
  <c r="AA637" i="1"/>
  <c r="AB637" i="1" s="1"/>
  <c r="AA633" i="1"/>
  <c r="AB633" i="1" s="1"/>
  <c r="AA629" i="1"/>
  <c r="AB629" i="1" s="1"/>
  <c r="AA618" i="1"/>
  <c r="AB618" i="1" s="1"/>
  <c r="AA680" i="1"/>
  <c r="AB680" i="1" s="1"/>
  <c r="AA720" i="1"/>
  <c r="AB720" i="1" s="1"/>
  <c r="AA672" i="1"/>
  <c r="AB672" i="1" s="1"/>
  <c r="AA639" i="1"/>
  <c r="AB639" i="1" s="1"/>
  <c r="AA643" i="1"/>
  <c r="AB643" i="1" s="1"/>
  <c r="AA635" i="1"/>
  <c r="AB635" i="1" s="1"/>
  <c r="AE578" i="1"/>
  <c r="AF578" i="1" s="1"/>
  <c r="AE546" i="1"/>
  <c r="AF546" i="1" s="1"/>
  <c r="AA518" i="1"/>
  <c r="AB518" i="1" s="1"/>
  <c r="AA704" i="1"/>
  <c r="AB704" i="1" s="1"/>
  <c r="AA727" i="1"/>
  <c r="AB727" i="1" s="1"/>
  <c r="AA711" i="1"/>
  <c r="AB711" i="1" s="1"/>
  <c r="AA647" i="1"/>
  <c r="AB647" i="1" s="1"/>
  <c r="AA631" i="1"/>
  <c r="AB631" i="1" s="1"/>
  <c r="AE570" i="1"/>
  <c r="AF570" i="1" s="1"/>
  <c r="AE538" i="1"/>
  <c r="AF538" i="1" s="1"/>
  <c r="AC606" i="1"/>
  <c r="AD606" i="1" s="1"/>
  <c r="AC590" i="1"/>
  <c r="AD590" i="1" s="1"/>
  <c r="AA581" i="1"/>
  <c r="AB581" i="1" s="1"/>
  <c r="AE566" i="1"/>
  <c r="AF566" i="1" s="1"/>
  <c r="AE550" i="1"/>
  <c r="AF550" i="1" s="1"/>
  <c r="AE534" i="1"/>
  <c r="AF534" i="1" s="1"/>
  <c r="AC518" i="1"/>
  <c r="AD518" i="1" s="1"/>
  <c r="AA605" i="1"/>
  <c r="AB605" i="1" s="1"/>
  <c r="AA589" i="1"/>
  <c r="AB589" i="1" s="1"/>
  <c r="AA601" i="1"/>
  <c r="AB601" i="1" s="1"/>
  <c r="AA585" i="1"/>
  <c r="AB585" i="1" s="1"/>
  <c r="AE574" i="1"/>
  <c r="AF574" i="1" s="1"/>
  <c r="AE558" i="1"/>
  <c r="AF558" i="1" s="1"/>
  <c r="AE542" i="1"/>
  <c r="AF542" i="1" s="1"/>
  <c r="AE526" i="1"/>
  <c r="AF526" i="1" s="1"/>
  <c r="AC610" i="1"/>
  <c r="AD610" i="1" s="1"/>
  <c r="AE581" i="1"/>
  <c r="AF581" i="1" s="1"/>
  <c r="AA609" i="1"/>
  <c r="AB609" i="1" s="1"/>
  <c r="AC604" i="1"/>
  <c r="AD604" i="1" s="1"/>
  <c r="AC598" i="1"/>
  <c r="AD598" i="1" s="1"/>
  <c r="AA593" i="1"/>
  <c r="AB593" i="1" s="1"/>
  <c r="AC588" i="1"/>
  <c r="AD588" i="1" s="1"/>
  <c r="AC582" i="1"/>
  <c r="AD582" i="1" s="1"/>
  <c r="AE580" i="1"/>
  <c r="AF580" i="1" s="1"/>
  <c r="AA578" i="1"/>
  <c r="AB578" i="1" s="1"/>
  <c r="AA574" i="1"/>
  <c r="AB574" i="1" s="1"/>
  <c r="AA570" i="1"/>
  <c r="AB570" i="1" s="1"/>
  <c r="AA566" i="1"/>
  <c r="AB566" i="1" s="1"/>
  <c r="AA562" i="1"/>
  <c r="AB562" i="1" s="1"/>
  <c r="AA558" i="1"/>
  <c r="AB558" i="1" s="1"/>
  <c r="AA554" i="1"/>
  <c r="AB554" i="1" s="1"/>
  <c r="AA550" i="1"/>
  <c r="AB550" i="1" s="1"/>
  <c r="AA546" i="1"/>
  <c r="AB546" i="1" s="1"/>
  <c r="AA542" i="1"/>
  <c r="AB542" i="1" s="1"/>
  <c r="AA538" i="1"/>
  <c r="AB538" i="1" s="1"/>
  <c r="AA534" i="1"/>
  <c r="AB534" i="1" s="1"/>
  <c r="AA530" i="1"/>
  <c r="AB530" i="1" s="1"/>
  <c r="AA526" i="1"/>
  <c r="AB526" i="1" s="1"/>
  <c r="AC522" i="1"/>
  <c r="AD522" i="1" s="1"/>
  <c r="AA520" i="1"/>
  <c r="AB520" i="1" s="1"/>
  <c r="AE516" i="1"/>
  <c r="AF516" i="1" s="1"/>
  <c r="AC515" i="1"/>
  <c r="AD515" i="1" s="1"/>
  <c r="AA513" i="1"/>
  <c r="AB513" i="1" s="1"/>
  <c r="AE509" i="1"/>
  <c r="AF509" i="1" s="1"/>
  <c r="AC507" i="1"/>
  <c r="AD507" i="1" s="1"/>
  <c r="AA505" i="1"/>
  <c r="AB505" i="1" s="1"/>
  <c r="AE501" i="1"/>
  <c r="AF501" i="1" s="1"/>
  <c r="AC499" i="1"/>
  <c r="AD499" i="1" s="1"/>
  <c r="AA497" i="1"/>
  <c r="AB497" i="1" s="1"/>
  <c r="AA708" i="1"/>
  <c r="AB708" i="1" s="1"/>
  <c r="AA699" i="1"/>
  <c r="AB699" i="1" s="1"/>
  <c r="AA691" i="1"/>
  <c r="AB691" i="1" s="1"/>
  <c r="AA683" i="1"/>
  <c r="AB683" i="1" s="1"/>
  <c r="AA667" i="1"/>
  <c r="AB667" i="1" s="1"/>
  <c r="AA659" i="1"/>
  <c r="AB659" i="1" s="1"/>
  <c r="AA651" i="1"/>
  <c r="AB651" i="1" s="1"/>
  <c r="AA728" i="1"/>
  <c r="AB728" i="1" s="1"/>
  <c r="AA712" i="1"/>
  <c r="AB712" i="1" s="1"/>
  <c r="AA628" i="1"/>
  <c r="AB628" i="1" s="1"/>
  <c r="AC608" i="1"/>
  <c r="AD608" i="1" s="1"/>
  <c r="AC602" i="1"/>
  <c r="AD602" i="1" s="1"/>
  <c r="AA597" i="1"/>
  <c r="AB597" i="1" s="1"/>
  <c r="AC592" i="1"/>
  <c r="AD592" i="1" s="1"/>
  <c r="AC586" i="1"/>
  <c r="AD586" i="1" s="1"/>
  <c r="AA582" i="1"/>
  <c r="AB582" i="1" s="1"/>
  <c r="AC580" i="1"/>
  <c r="AD580" i="1" s="1"/>
  <c r="AE576" i="1"/>
  <c r="AF576" i="1" s="1"/>
  <c r="AE572" i="1"/>
  <c r="AF572" i="1" s="1"/>
  <c r="AE568" i="1"/>
  <c r="AF568" i="1" s="1"/>
  <c r="AE564" i="1"/>
  <c r="AF564" i="1" s="1"/>
  <c r="AE560" i="1"/>
  <c r="AF560" i="1" s="1"/>
  <c r="AE556" i="1"/>
  <c r="AF556" i="1" s="1"/>
  <c r="AE552" i="1"/>
  <c r="AF552" i="1" s="1"/>
  <c r="AE548" i="1"/>
  <c r="AF548" i="1" s="1"/>
  <c r="AE544" i="1"/>
  <c r="AF544" i="1" s="1"/>
  <c r="AE540" i="1"/>
  <c r="AF540" i="1" s="1"/>
  <c r="AE536" i="1"/>
  <c r="AF536" i="1" s="1"/>
  <c r="AE532" i="1"/>
  <c r="AF532" i="1" s="1"/>
  <c r="AE528" i="1"/>
  <c r="AF528" i="1" s="1"/>
  <c r="AE524" i="1"/>
  <c r="AF524" i="1" s="1"/>
  <c r="AC516" i="1"/>
  <c r="AD516" i="1" s="1"/>
  <c r="AA515" i="1"/>
  <c r="AB515" i="1" s="1"/>
  <c r="AE511" i="1"/>
  <c r="AF511" i="1" s="1"/>
  <c r="AC509" i="1"/>
  <c r="AD509" i="1" s="1"/>
  <c r="AA507" i="1"/>
  <c r="AB507" i="1" s="1"/>
  <c r="AE503" i="1"/>
  <c r="AF503" i="1" s="1"/>
  <c r="AC501" i="1"/>
  <c r="AD501" i="1" s="1"/>
  <c r="AA499" i="1"/>
  <c r="AB499" i="1" s="1"/>
  <c r="AC495" i="1"/>
  <c r="AD495" i="1" s="1"/>
  <c r="AA621" i="1"/>
  <c r="AB621" i="1" s="1"/>
  <c r="AA613" i="1"/>
  <c r="AB613" i="1" s="1"/>
  <c r="AA719" i="1"/>
  <c r="AB719" i="1" s="1"/>
  <c r="AA614" i="1"/>
  <c r="AB614" i="1" s="1"/>
  <c r="AC596" i="1"/>
  <c r="AD596" i="1" s="1"/>
  <c r="AA576" i="1"/>
  <c r="AB576" i="1" s="1"/>
  <c r="AA572" i="1"/>
  <c r="AB572" i="1" s="1"/>
  <c r="AA568" i="1"/>
  <c r="AB568" i="1" s="1"/>
  <c r="AA564" i="1"/>
  <c r="AB564" i="1" s="1"/>
  <c r="AA560" i="1"/>
  <c r="AB560" i="1" s="1"/>
  <c r="AA556" i="1"/>
  <c r="AB556" i="1" s="1"/>
  <c r="AA552" i="1"/>
  <c r="AB552" i="1" s="1"/>
  <c r="AA548" i="1"/>
  <c r="AB548" i="1" s="1"/>
  <c r="AA544" i="1"/>
  <c r="AB544" i="1" s="1"/>
  <c r="AA540" i="1"/>
  <c r="AB540" i="1" s="1"/>
  <c r="AA536" i="1"/>
  <c r="AB536" i="1" s="1"/>
  <c r="AA532" i="1"/>
  <c r="AB532" i="1" s="1"/>
  <c r="AA528" i="1"/>
  <c r="AB528" i="1" s="1"/>
  <c r="AA524" i="1"/>
  <c r="AB524" i="1" s="1"/>
  <c r="AE520" i="1"/>
  <c r="AF520" i="1" s="1"/>
  <c r="AE513" i="1"/>
  <c r="AF513" i="1" s="1"/>
  <c r="AC511" i="1"/>
  <c r="AD511" i="1" s="1"/>
  <c r="AE505" i="1"/>
  <c r="AF505" i="1" s="1"/>
  <c r="AC503" i="1"/>
  <c r="AD503" i="1" s="1"/>
  <c r="AE497" i="1"/>
  <c r="AF497" i="1" s="1"/>
  <c r="AA620" i="1"/>
  <c r="AB620" i="1" s="1"/>
  <c r="AC600" i="1"/>
  <c r="AD600" i="1" s="1"/>
  <c r="AC584" i="1"/>
  <c r="AD584" i="1" s="1"/>
  <c r="AA617" i="1"/>
  <c r="AB617" i="1" s="1"/>
  <c r="AA612" i="1"/>
  <c r="AB612" i="1" s="1"/>
  <c r="AE603" i="1"/>
  <c r="AF603" i="1" s="1"/>
  <c r="AE595" i="1"/>
  <c r="AF595" i="1" s="1"/>
  <c r="AE583" i="1"/>
  <c r="AF583" i="1" s="1"/>
  <c r="AC571" i="1"/>
  <c r="AD571" i="1" s="1"/>
  <c r="AC567" i="1"/>
  <c r="AD567" i="1" s="1"/>
  <c r="AC563" i="1"/>
  <c r="AD563" i="1" s="1"/>
  <c r="AC559" i="1"/>
  <c r="AD559" i="1" s="1"/>
  <c r="AC555" i="1"/>
  <c r="AD555" i="1" s="1"/>
  <c r="AE551" i="1"/>
  <c r="AF551" i="1" s="1"/>
  <c r="AE514" i="1"/>
  <c r="AF514" i="1" s="1"/>
  <c r="AA514" i="1"/>
  <c r="AB514" i="1" s="1"/>
  <c r="AE508" i="1"/>
  <c r="AF508" i="1" s="1"/>
  <c r="AA508" i="1"/>
  <c r="AB508" i="1" s="1"/>
  <c r="AE506" i="1"/>
  <c r="AF506" i="1" s="1"/>
  <c r="AA506" i="1"/>
  <c r="AB506" i="1" s="1"/>
  <c r="AE500" i="1"/>
  <c r="AF500" i="1" s="1"/>
  <c r="AA500" i="1"/>
  <c r="AB500" i="1" s="1"/>
  <c r="AE496" i="1"/>
  <c r="AF496" i="1" s="1"/>
  <c r="AA496" i="1"/>
  <c r="AB496" i="1" s="1"/>
  <c r="AE494" i="1"/>
  <c r="AF494" i="1" s="1"/>
  <c r="AA494" i="1"/>
  <c r="AB494" i="1" s="1"/>
  <c r="AC611" i="1"/>
  <c r="AD611" i="1" s="1"/>
  <c r="AA610" i="1"/>
  <c r="AB610" i="1" s="1"/>
  <c r="AE608" i="1"/>
  <c r="AF608" i="1" s="1"/>
  <c r="AC607" i="1"/>
  <c r="AD607" i="1" s="1"/>
  <c r="AA606" i="1"/>
  <c r="AB606" i="1" s="1"/>
  <c r="AE604" i="1"/>
  <c r="AF604" i="1" s="1"/>
  <c r="AC603" i="1"/>
  <c r="AD603" i="1" s="1"/>
  <c r="AA602" i="1"/>
  <c r="AB602" i="1" s="1"/>
  <c r="AE600" i="1"/>
  <c r="AF600" i="1" s="1"/>
  <c r="AC599" i="1"/>
  <c r="AD599" i="1" s="1"/>
  <c r="AA598" i="1"/>
  <c r="AB598" i="1" s="1"/>
  <c r="AE596" i="1"/>
  <c r="AF596" i="1" s="1"/>
  <c r="AC595" i="1"/>
  <c r="AD595" i="1" s="1"/>
  <c r="AA594" i="1"/>
  <c r="AB594" i="1" s="1"/>
  <c r="AE592" i="1"/>
  <c r="AF592" i="1" s="1"/>
  <c r="AC591" i="1"/>
  <c r="AD591" i="1" s="1"/>
  <c r="AA590" i="1"/>
  <c r="AB590" i="1" s="1"/>
  <c r="AE588" i="1"/>
  <c r="AF588" i="1" s="1"/>
  <c r="AC587" i="1"/>
  <c r="AD587" i="1" s="1"/>
  <c r="AA586" i="1"/>
  <c r="AB586" i="1" s="1"/>
  <c r="AE584" i="1"/>
  <c r="AF584" i="1" s="1"/>
  <c r="AC583" i="1"/>
  <c r="AD583" i="1" s="1"/>
  <c r="AA579" i="1"/>
  <c r="AB579" i="1" s="1"/>
  <c r="AE577" i="1"/>
  <c r="AF577" i="1" s="1"/>
  <c r="AA575" i="1"/>
  <c r="AB575" i="1" s="1"/>
  <c r="AE573" i="1"/>
  <c r="AF573" i="1" s="1"/>
  <c r="AA571" i="1"/>
  <c r="AB571" i="1" s="1"/>
  <c r="AE569" i="1"/>
  <c r="AF569" i="1" s="1"/>
  <c r="AA567" i="1"/>
  <c r="AB567" i="1" s="1"/>
  <c r="AE565" i="1"/>
  <c r="AF565" i="1" s="1"/>
  <c r="AA563" i="1"/>
  <c r="AB563" i="1" s="1"/>
  <c r="AE561" i="1"/>
  <c r="AF561" i="1" s="1"/>
  <c r="AA559" i="1"/>
  <c r="AB559" i="1" s="1"/>
  <c r="AE557" i="1"/>
  <c r="AF557" i="1" s="1"/>
  <c r="AA555" i="1"/>
  <c r="AB555" i="1" s="1"/>
  <c r="AE553" i="1"/>
  <c r="AF553" i="1" s="1"/>
  <c r="AC551" i="1"/>
  <c r="AD551" i="1" s="1"/>
  <c r="AA549" i="1"/>
  <c r="AB549" i="1" s="1"/>
  <c r="AE547" i="1"/>
  <c r="AF547" i="1" s="1"/>
  <c r="AA545" i="1"/>
  <c r="AB545" i="1" s="1"/>
  <c r="AE543" i="1"/>
  <c r="AF543" i="1" s="1"/>
  <c r="AA541" i="1"/>
  <c r="AB541" i="1" s="1"/>
  <c r="AE539" i="1"/>
  <c r="AF539" i="1" s="1"/>
  <c r="AA537" i="1"/>
  <c r="AB537" i="1" s="1"/>
  <c r="AE535" i="1"/>
  <c r="AF535" i="1" s="1"/>
  <c r="AA533" i="1"/>
  <c r="AB533" i="1" s="1"/>
  <c r="AE531" i="1"/>
  <c r="AF531" i="1" s="1"/>
  <c r="AA529" i="1"/>
  <c r="AB529" i="1" s="1"/>
  <c r="AE527" i="1"/>
  <c r="AF527" i="1" s="1"/>
  <c r="AA525" i="1"/>
  <c r="AB525" i="1" s="1"/>
  <c r="AE523" i="1"/>
  <c r="AF523" i="1" s="1"/>
  <c r="AA619" i="1"/>
  <c r="AB619" i="1" s="1"/>
  <c r="AA754" i="1"/>
  <c r="AB754" i="1" s="1"/>
  <c r="AA750" i="1"/>
  <c r="AB750" i="1" s="1"/>
  <c r="AA746" i="1"/>
  <c r="AB746" i="1" s="1"/>
  <c r="AA742" i="1"/>
  <c r="AB742" i="1" s="1"/>
  <c r="AA738" i="1"/>
  <c r="AB738" i="1" s="1"/>
  <c r="AA734" i="1"/>
  <c r="AB734" i="1" s="1"/>
  <c r="AA615" i="1"/>
  <c r="AB615" i="1" s="1"/>
  <c r="AE611" i="1"/>
  <c r="AF611" i="1" s="1"/>
  <c r="AE587" i="1"/>
  <c r="AF587" i="1" s="1"/>
  <c r="AE609" i="1"/>
  <c r="AF609" i="1" s="1"/>
  <c r="AE601" i="1"/>
  <c r="AF601" i="1" s="1"/>
  <c r="AE593" i="1"/>
  <c r="AF593" i="1" s="1"/>
  <c r="AE585" i="1"/>
  <c r="AF585" i="1" s="1"/>
  <c r="AC569" i="1"/>
  <c r="AD569" i="1" s="1"/>
  <c r="AC565" i="1"/>
  <c r="AD565" i="1" s="1"/>
  <c r="AC561" i="1"/>
  <c r="AD561" i="1" s="1"/>
  <c r="AC557" i="1"/>
  <c r="AD557" i="1" s="1"/>
  <c r="AC553" i="1"/>
  <c r="AD553" i="1" s="1"/>
  <c r="AE521" i="1"/>
  <c r="AF521" i="1" s="1"/>
  <c r="AA521" i="1"/>
  <c r="AB521" i="1" s="1"/>
  <c r="AE519" i="1"/>
  <c r="AF519" i="1" s="1"/>
  <c r="AA519" i="1"/>
  <c r="AB519" i="1" s="1"/>
  <c r="AC502" i="1"/>
  <c r="AD502" i="1" s="1"/>
  <c r="AC498" i="1"/>
  <c r="AD498" i="1" s="1"/>
  <c r="AE495" i="1"/>
  <c r="AF495" i="1" s="1"/>
  <c r="AA753" i="1"/>
  <c r="AB753" i="1" s="1"/>
  <c r="AA749" i="1"/>
  <c r="AB749" i="1" s="1"/>
  <c r="AA745" i="1"/>
  <c r="AB745" i="1" s="1"/>
  <c r="AA741" i="1"/>
  <c r="AB741" i="1" s="1"/>
  <c r="AA737" i="1"/>
  <c r="AB737" i="1" s="1"/>
  <c r="AA733" i="1"/>
  <c r="AB733" i="1" s="1"/>
  <c r="AA729" i="1"/>
  <c r="AB729" i="1" s="1"/>
  <c r="AA725" i="1"/>
  <c r="AB725" i="1" s="1"/>
  <c r="AA721" i="1"/>
  <c r="AB721" i="1" s="1"/>
  <c r="AA717" i="1"/>
  <c r="AB717" i="1" s="1"/>
  <c r="AA713" i="1"/>
  <c r="AB713" i="1" s="1"/>
  <c r="AA709" i="1"/>
  <c r="AB709" i="1" s="1"/>
  <c r="AA705" i="1"/>
  <c r="AB705" i="1" s="1"/>
  <c r="AA701" i="1"/>
  <c r="AB701" i="1" s="1"/>
  <c r="AA697" i="1"/>
  <c r="AB697" i="1" s="1"/>
  <c r="AA693" i="1"/>
  <c r="AB693" i="1" s="1"/>
  <c r="AA689" i="1"/>
  <c r="AB689" i="1" s="1"/>
  <c r="AA685" i="1"/>
  <c r="AB685" i="1" s="1"/>
  <c r="AA681" i="1"/>
  <c r="AB681" i="1" s="1"/>
  <c r="AA677" i="1"/>
  <c r="AB677" i="1" s="1"/>
  <c r="AA673" i="1"/>
  <c r="AB673" i="1" s="1"/>
  <c r="AA669" i="1"/>
  <c r="AB669" i="1" s="1"/>
  <c r="AA665" i="1"/>
  <c r="AB665" i="1" s="1"/>
  <c r="AA661" i="1"/>
  <c r="AB661" i="1" s="1"/>
  <c r="AA657" i="1"/>
  <c r="AB657" i="1" s="1"/>
  <c r="AA653" i="1"/>
  <c r="AB653" i="1" s="1"/>
  <c r="AA649" i="1"/>
  <c r="AB649" i="1" s="1"/>
  <c r="AA607" i="1"/>
  <c r="AB607" i="1" s="1"/>
  <c r="AE605" i="1"/>
  <c r="AF605" i="1" s="1"/>
  <c r="AA599" i="1"/>
  <c r="AB599" i="1" s="1"/>
  <c r="AE597" i="1"/>
  <c r="AF597" i="1" s="1"/>
  <c r="AA591" i="1"/>
  <c r="AB591" i="1" s="1"/>
  <c r="AE589" i="1"/>
  <c r="AF589" i="1" s="1"/>
  <c r="AC577" i="1"/>
  <c r="AD577" i="1" s="1"/>
  <c r="AC573" i="1"/>
  <c r="AD573" i="1" s="1"/>
  <c r="AC547" i="1"/>
  <c r="AD547" i="1" s="1"/>
  <c r="AC543" i="1"/>
  <c r="AD543" i="1" s="1"/>
  <c r="AC539" i="1"/>
  <c r="AD539" i="1" s="1"/>
  <c r="AC535" i="1"/>
  <c r="AD535" i="1" s="1"/>
  <c r="AC531" i="1"/>
  <c r="AD531" i="1" s="1"/>
  <c r="AC527" i="1"/>
  <c r="AD527" i="1" s="1"/>
  <c r="AC523" i="1"/>
  <c r="AD523" i="1" s="1"/>
  <c r="AE517" i="1"/>
  <c r="AF517" i="1" s="1"/>
  <c r="AA517" i="1"/>
  <c r="AB517" i="1" s="1"/>
  <c r="AC512" i="1"/>
  <c r="AD512" i="1" s="1"/>
  <c r="AC510" i="1"/>
  <c r="AD510" i="1" s="1"/>
  <c r="AC504" i="1"/>
  <c r="AD504" i="1" s="1"/>
  <c r="AE579" i="1"/>
  <c r="AF579" i="1" s="1"/>
  <c r="AE575" i="1"/>
  <c r="AF575" i="1" s="1"/>
  <c r="AE549" i="1"/>
  <c r="AF549" i="1" s="1"/>
  <c r="AE545" i="1"/>
  <c r="AF545" i="1" s="1"/>
  <c r="AE541" i="1"/>
  <c r="AF541" i="1" s="1"/>
  <c r="AE537" i="1"/>
  <c r="AF537" i="1" s="1"/>
  <c r="AE533" i="1"/>
  <c r="AF533" i="1" s="1"/>
  <c r="AE529" i="1"/>
  <c r="AF529" i="1" s="1"/>
  <c r="AE525" i="1"/>
  <c r="AF525" i="1" s="1"/>
  <c r="AA627" i="1"/>
  <c r="AB627" i="1" s="1"/>
  <c r="AA625" i="1"/>
  <c r="AB625" i="1" s="1"/>
  <c r="AA752" i="1"/>
  <c r="AB752" i="1" s="1"/>
  <c r="AA748" i="1"/>
  <c r="AB748" i="1" s="1"/>
  <c r="AA744" i="1"/>
  <c r="AB744" i="1" s="1"/>
  <c r="AA740" i="1"/>
  <c r="AB740" i="1" s="1"/>
  <c r="AA736" i="1"/>
  <c r="AB736" i="1" s="1"/>
  <c r="AE512" i="1"/>
  <c r="AF512" i="1" s="1"/>
  <c r="AE510" i="1"/>
  <c r="AF510" i="1" s="1"/>
  <c r="AE504" i="1"/>
  <c r="AF504" i="1" s="1"/>
  <c r="AE502" i="1"/>
  <c r="AF502" i="1" s="1"/>
  <c r="AE498" i="1"/>
  <c r="AF498" i="1" s="1"/>
  <c r="AA751" i="1"/>
  <c r="AB751" i="1" s="1"/>
  <c r="AA747" i="1"/>
  <c r="AB747" i="1" s="1"/>
  <c r="AA743" i="1"/>
  <c r="AB743" i="1" s="1"/>
  <c r="AA739" i="1"/>
  <c r="AB739" i="1" s="1"/>
  <c r="AA735" i="1"/>
  <c r="AB735" i="1" s="1"/>
  <c r="F4" i="3"/>
  <c r="F19" i="3" l="1"/>
  <c r="K19" i="3"/>
  <c r="L19" i="3"/>
  <c r="M19" i="3"/>
  <c r="N19" i="3"/>
  <c r="O19" i="3"/>
  <c r="AD19" i="3" l="1"/>
  <c r="S19" i="3"/>
  <c r="Q19" i="3"/>
  <c r="Z19" i="3"/>
  <c r="AA19" i="3" s="1"/>
  <c r="P19" i="3"/>
  <c r="R19" i="3"/>
  <c r="AE19" i="3"/>
  <c r="V19" i="3"/>
  <c r="W19" i="3" s="1"/>
  <c r="Y475" i="1"/>
  <c r="Y476" i="1"/>
  <c r="Y428" i="1"/>
  <c r="Y429" i="1"/>
  <c r="Y430" i="1"/>
  <c r="Y431" i="1"/>
  <c r="Y432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46" i="1"/>
  <c r="Y347" i="1"/>
  <c r="Y323" i="1"/>
  <c r="Y324" i="1"/>
  <c r="Y278" i="1"/>
  <c r="Y279" i="1"/>
  <c r="Y280" i="1"/>
  <c r="Y281" i="1"/>
  <c r="Y282" i="1"/>
  <c r="Y283" i="1"/>
  <c r="Y284" i="1"/>
  <c r="Y245" i="1"/>
  <c r="Y246" i="1"/>
  <c r="Y247" i="1"/>
  <c r="Y248" i="1"/>
  <c r="Y249" i="1"/>
  <c r="Y250" i="1"/>
  <c r="Y251" i="1"/>
  <c r="Y252" i="1"/>
  <c r="Y121" i="1"/>
  <c r="Y122" i="1"/>
  <c r="Y100" i="1" l="1"/>
  <c r="Y101" i="1"/>
  <c r="Y102" i="1"/>
  <c r="Y103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J324" i="10" l="1"/>
  <c r="J325" i="10"/>
  <c r="J327" i="10"/>
  <c r="J332" i="10"/>
  <c r="J334" i="10"/>
  <c r="J336" i="10"/>
  <c r="J337" i="10"/>
  <c r="J338" i="10"/>
  <c r="J339" i="10"/>
  <c r="J340" i="10"/>
  <c r="J341" i="10"/>
  <c r="J342" i="10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D324" i="10"/>
  <c r="G324" i="10" s="1"/>
  <c r="D327" i="10"/>
  <c r="G327" i="10" s="1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H324" i="10" l="1"/>
  <c r="H327" i="10"/>
  <c r="K342" i="10"/>
  <c r="K340" i="10"/>
  <c r="K338" i="10"/>
  <c r="K336" i="10"/>
  <c r="K334" i="10"/>
  <c r="K332" i="10"/>
  <c r="K324" i="10"/>
  <c r="E327" i="10"/>
  <c r="E324" i="10"/>
  <c r="K341" i="10"/>
  <c r="K339" i="10"/>
  <c r="K337" i="10"/>
  <c r="K327" i="10"/>
  <c r="K325" i="10"/>
  <c r="AE21" i="1" l="1"/>
  <c r="AF21" i="1" s="1"/>
  <c r="AE27" i="1"/>
  <c r="AF27" i="1" s="1"/>
  <c r="AE31" i="1"/>
  <c r="AF31" i="1" s="1"/>
  <c r="AE38" i="1"/>
  <c r="AF38" i="1" s="1"/>
  <c r="AE39" i="1"/>
  <c r="AF39" i="1" s="1"/>
  <c r="AE41" i="1"/>
  <c r="AF41" i="1" s="1"/>
  <c r="AE44" i="1"/>
  <c r="AF44" i="1" s="1"/>
  <c r="AE47" i="1"/>
  <c r="AF47" i="1" s="1"/>
  <c r="AE51" i="1"/>
  <c r="AF51" i="1" s="1"/>
  <c r="AE52" i="1"/>
  <c r="AF52" i="1" s="1"/>
  <c r="AE66" i="1"/>
  <c r="AF66" i="1" s="1"/>
  <c r="AE67" i="1"/>
  <c r="AF67" i="1" s="1"/>
  <c r="AE73" i="1"/>
  <c r="AF73" i="1" s="1"/>
  <c r="AE74" i="1"/>
  <c r="AF74" i="1" s="1"/>
  <c r="AE75" i="1"/>
  <c r="AF75" i="1" s="1"/>
  <c r="AE76" i="1"/>
  <c r="AF76" i="1" s="1"/>
  <c r="AE77" i="1"/>
  <c r="AF77" i="1" s="1"/>
  <c r="AE100" i="1"/>
  <c r="AF100" i="1" s="1"/>
  <c r="AE119" i="1"/>
  <c r="AF119" i="1" s="1"/>
  <c r="AE121" i="1"/>
  <c r="AF121" i="1" s="1"/>
  <c r="AE157" i="1"/>
  <c r="AF157" i="1" s="1"/>
  <c r="AE208" i="1"/>
  <c r="AF208" i="1" s="1"/>
  <c r="AE249" i="1"/>
  <c r="AF249" i="1" s="1"/>
  <c r="AE251" i="1"/>
  <c r="AF251" i="1" s="1"/>
  <c r="AE278" i="1"/>
  <c r="AF278" i="1" s="1"/>
  <c r="AE282" i="1"/>
  <c r="AF282" i="1" s="1"/>
  <c r="AE323" i="1"/>
  <c r="AF323" i="1" s="1"/>
  <c r="AE346" i="1"/>
  <c r="AF346" i="1" s="1"/>
  <c r="AE353" i="1"/>
  <c r="AF353" i="1" s="1"/>
  <c r="AE369" i="1"/>
  <c r="AF369" i="1" s="1"/>
  <c r="AE421" i="1"/>
  <c r="AF421" i="1" s="1"/>
  <c r="AE428" i="1"/>
  <c r="AF428" i="1" s="1"/>
  <c r="AE437" i="1"/>
  <c r="AF437" i="1" s="1"/>
  <c r="AE467" i="1"/>
  <c r="AF467" i="1" s="1"/>
  <c r="AE475" i="1"/>
  <c r="AF475" i="1" s="1"/>
  <c r="AE477" i="1"/>
  <c r="AF477" i="1" s="1"/>
  <c r="AC21" i="1"/>
  <c r="AD21" i="1" s="1"/>
  <c r="AC27" i="1"/>
  <c r="AD27" i="1" s="1"/>
  <c r="AC31" i="1"/>
  <c r="AD31" i="1" s="1"/>
  <c r="AC38" i="1"/>
  <c r="AD38" i="1" s="1"/>
  <c r="AC39" i="1"/>
  <c r="AD39" i="1" s="1"/>
  <c r="AC41" i="1"/>
  <c r="AD41" i="1" s="1"/>
  <c r="AC44" i="1"/>
  <c r="AD44" i="1" s="1"/>
  <c r="AC47" i="1"/>
  <c r="AD47" i="1" s="1"/>
  <c r="AC51" i="1"/>
  <c r="AD51" i="1" s="1"/>
  <c r="AC52" i="1"/>
  <c r="AD52" i="1" s="1"/>
  <c r="AC66" i="1"/>
  <c r="AD66" i="1" s="1"/>
  <c r="AC67" i="1"/>
  <c r="AD67" i="1" s="1"/>
  <c r="AC73" i="1"/>
  <c r="AD73" i="1" s="1"/>
  <c r="AC74" i="1"/>
  <c r="AD74" i="1" s="1"/>
  <c r="AC75" i="1"/>
  <c r="AD75" i="1" s="1"/>
  <c r="AC76" i="1"/>
  <c r="AD76" i="1" s="1"/>
  <c r="AC77" i="1"/>
  <c r="AD77" i="1" s="1"/>
  <c r="AC100" i="1"/>
  <c r="AD100" i="1" s="1"/>
  <c r="AC119" i="1"/>
  <c r="AD119" i="1" s="1"/>
  <c r="AC121" i="1"/>
  <c r="AD121" i="1" s="1"/>
  <c r="AC157" i="1"/>
  <c r="AD157" i="1" s="1"/>
  <c r="AC208" i="1"/>
  <c r="AD208" i="1" s="1"/>
  <c r="AC249" i="1"/>
  <c r="AD249" i="1" s="1"/>
  <c r="AC251" i="1"/>
  <c r="AD251" i="1" s="1"/>
  <c r="AC278" i="1"/>
  <c r="AD278" i="1" s="1"/>
  <c r="AC282" i="1"/>
  <c r="AD282" i="1" s="1"/>
  <c r="AC323" i="1"/>
  <c r="AD323" i="1" s="1"/>
  <c r="AC346" i="1"/>
  <c r="AD346" i="1" s="1"/>
  <c r="AC353" i="1"/>
  <c r="AD353" i="1" s="1"/>
  <c r="AC369" i="1"/>
  <c r="AD369" i="1" s="1"/>
  <c r="AC421" i="1"/>
  <c r="AD421" i="1" s="1"/>
  <c r="AC428" i="1"/>
  <c r="AD428" i="1" s="1"/>
  <c r="AC437" i="1"/>
  <c r="AD437" i="1" s="1"/>
  <c r="AC467" i="1"/>
  <c r="AD467" i="1" s="1"/>
  <c r="AC475" i="1"/>
  <c r="AD475" i="1" s="1"/>
  <c r="AC477" i="1"/>
  <c r="AD477" i="1" s="1"/>
  <c r="AA249" i="1"/>
  <c r="AB249" i="1" s="1"/>
  <c r="AA251" i="1"/>
  <c r="AB251" i="1" s="1"/>
  <c r="AA278" i="1"/>
  <c r="AB278" i="1" s="1"/>
  <c r="AA282" i="1"/>
  <c r="AB282" i="1" s="1"/>
  <c r="AA323" i="1"/>
  <c r="AB323" i="1" s="1"/>
  <c r="AA346" i="1"/>
  <c r="AB346" i="1" s="1"/>
  <c r="AA353" i="1"/>
  <c r="AB353" i="1" s="1"/>
  <c r="AA369" i="1"/>
  <c r="AB369" i="1" s="1"/>
  <c r="AA421" i="1"/>
  <c r="AB421" i="1" s="1"/>
  <c r="AA428" i="1"/>
  <c r="AB428" i="1" s="1"/>
  <c r="AA437" i="1"/>
  <c r="AB437" i="1" s="1"/>
  <c r="AA467" i="1"/>
  <c r="AB467" i="1" s="1"/>
  <c r="AA475" i="1"/>
  <c r="AB475" i="1" s="1"/>
  <c r="AA477" i="1"/>
  <c r="AB477" i="1" s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5" i="6"/>
  <c r="B6" i="6"/>
  <c r="B7" i="6"/>
  <c r="B8" i="6"/>
  <c r="B9" i="6"/>
  <c r="B10" i="6"/>
  <c r="B11" i="6"/>
  <c r="B4" i="6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384" i="2"/>
  <c r="AE385" i="2"/>
  <c r="AE386" i="2"/>
  <c r="AE387" i="2"/>
  <c r="AE388" i="2"/>
  <c r="AE389" i="2"/>
  <c r="AE390" i="2"/>
  <c r="AE391" i="2"/>
  <c r="AE392" i="2"/>
  <c r="AE374" i="2"/>
  <c r="AE375" i="2"/>
  <c r="AE376" i="2"/>
  <c r="AE377" i="2"/>
  <c r="AE378" i="2"/>
  <c r="AE379" i="2"/>
  <c r="AE380" i="2"/>
  <c r="AE381" i="2"/>
  <c r="AE382" i="2"/>
  <c r="AE383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152" i="2"/>
  <c r="AE153" i="2"/>
  <c r="AE154" i="2"/>
  <c r="AE155" i="2"/>
  <c r="AE156" i="2"/>
  <c r="AE157" i="2"/>
  <c r="AE158" i="2"/>
  <c r="AE159" i="2"/>
  <c r="AE160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17" i="2"/>
  <c r="AE18" i="2"/>
  <c r="AE19" i="2"/>
  <c r="AE20" i="2"/>
  <c r="AE21" i="2"/>
  <c r="AE22" i="2"/>
  <c r="AE23" i="2"/>
  <c r="AE24" i="2"/>
  <c r="AE25" i="2"/>
  <c r="AE26" i="2"/>
  <c r="AE27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3" i="2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C7" i="7"/>
  <c r="C11" i="7"/>
  <c r="C15" i="7"/>
  <c r="C19" i="7"/>
  <c r="B5" i="7"/>
  <c r="H5" i="7" s="1"/>
  <c r="B9" i="7"/>
  <c r="H9" i="7" s="1"/>
  <c r="B13" i="7"/>
  <c r="H13" i="7" s="1"/>
  <c r="B17" i="7"/>
  <c r="H17" i="7" s="1"/>
  <c r="C18" i="7"/>
  <c r="C8" i="7"/>
  <c r="C12" i="7"/>
  <c r="C16" i="7"/>
  <c r="B6" i="7"/>
  <c r="H6" i="7" s="1"/>
  <c r="B10" i="7"/>
  <c r="H10" i="7" s="1"/>
  <c r="B14" i="7"/>
  <c r="H14" i="7" s="1"/>
  <c r="B18" i="7"/>
  <c r="H18" i="7" s="1"/>
  <c r="B4" i="7"/>
  <c r="H4" i="7" s="1"/>
  <c r="C6" i="7"/>
  <c r="C14" i="7"/>
  <c r="C4" i="7"/>
  <c r="B8" i="7"/>
  <c r="H8" i="7" s="1"/>
  <c r="C5" i="7"/>
  <c r="C9" i="7"/>
  <c r="C13" i="7"/>
  <c r="C17" i="7"/>
  <c r="B7" i="7"/>
  <c r="H7" i="7" s="1"/>
  <c r="B11" i="7"/>
  <c r="H11" i="7" s="1"/>
  <c r="B15" i="7"/>
  <c r="H15" i="7" s="1"/>
  <c r="B19" i="7"/>
  <c r="H19" i="7" s="1"/>
  <c r="C10" i="7"/>
  <c r="B12" i="7"/>
  <c r="H12" i="7" s="1"/>
  <c r="B16" i="7"/>
  <c r="H16" i="7" s="1"/>
  <c r="I7" i="6"/>
  <c r="C6" i="6"/>
  <c r="D12" i="6"/>
  <c r="C18" i="6"/>
  <c r="D8" i="6"/>
  <c r="I6" i="6"/>
  <c r="I10" i="6"/>
  <c r="I14" i="6"/>
  <c r="I18" i="6"/>
  <c r="C14" i="6"/>
  <c r="J8" i="6"/>
  <c r="J12" i="6"/>
  <c r="J16" i="6"/>
  <c r="G15" i="6"/>
  <c r="G19" i="6"/>
  <c r="G6" i="6"/>
  <c r="G10" i="6"/>
  <c r="D5" i="6"/>
  <c r="D9" i="6"/>
  <c r="D13" i="6"/>
  <c r="D17" i="6"/>
  <c r="C7" i="6"/>
  <c r="C11" i="6"/>
  <c r="C15" i="6"/>
  <c r="C19" i="6"/>
  <c r="J5" i="6"/>
  <c r="J9" i="6"/>
  <c r="J13" i="6"/>
  <c r="J17" i="6"/>
  <c r="G16" i="6"/>
  <c r="G7" i="6"/>
  <c r="G11" i="6"/>
  <c r="D6" i="6"/>
  <c r="D10" i="6"/>
  <c r="D14" i="6"/>
  <c r="D18" i="6"/>
  <c r="D4" i="6"/>
  <c r="C8" i="6"/>
  <c r="C12" i="6"/>
  <c r="C16" i="6"/>
  <c r="J6" i="6"/>
  <c r="J10" i="6"/>
  <c r="J14" i="6"/>
  <c r="J18" i="6"/>
  <c r="G13" i="6"/>
  <c r="G17" i="6"/>
  <c r="G8" i="6"/>
  <c r="G12" i="6"/>
  <c r="D7" i="6"/>
  <c r="D11" i="6"/>
  <c r="D15" i="6"/>
  <c r="D19" i="6"/>
  <c r="C5" i="6"/>
  <c r="C9" i="6"/>
  <c r="C13" i="6"/>
  <c r="C17" i="6"/>
  <c r="J7" i="6"/>
  <c r="J11" i="6"/>
  <c r="J15" i="6"/>
  <c r="J19" i="6"/>
  <c r="J4" i="6"/>
  <c r="G14" i="6"/>
  <c r="G18" i="6"/>
  <c r="G5" i="6"/>
  <c r="G9" i="6"/>
  <c r="G4" i="6"/>
  <c r="F5" i="6"/>
  <c r="F9" i="6"/>
  <c r="F13" i="6"/>
  <c r="F17" i="6"/>
  <c r="F6" i="6"/>
  <c r="F10" i="6"/>
  <c r="F14" i="6"/>
  <c r="F18" i="6"/>
  <c r="F4" i="6"/>
  <c r="F7" i="6"/>
  <c r="F11" i="6"/>
  <c r="F15" i="6"/>
  <c r="F19" i="6"/>
  <c r="F8" i="6"/>
  <c r="F12" i="6"/>
  <c r="F16" i="6"/>
  <c r="C4" i="6"/>
  <c r="C10" i="6"/>
  <c r="D16" i="6"/>
  <c r="I17" i="6"/>
  <c r="K17" i="6" s="1"/>
  <c r="I13" i="6"/>
  <c r="I9" i="6"/>
  <c r="K9" i="6" s="1"/>
  <c r="I5" i="6"/>
  <c r="I16" i="6"/>
  <c r="I12" i="6"/>
  <c r="I8" i="6"/>
  <c r="I4" i="6"/>
  <c r="I19" i="6"/>
  <c r="I15" i="6"/>
  <c r="I11" i="6"/>
  <c r="H4" i="6" l="1"/>
  <c r="K8" i="6"/>
  <c r="K16" i="6"/>
  <c r="K12" i="6"/>
  <c r="K5" i="6"/>
  <c r="E10" i="6"/>
  <c r="H15" i="6"/>
  <c r="H12" i="6"/>
  <c r="K13" i="6"/>
  <c r="K4" i="6"/>
  <c r="H14" i="6"/>
  <c r="K15" i="6"/>
  <c r="E4" i="6"/>
  <c r="H16" i="6"/>
  <c r="H11" i="6"/>
  <c r="H10" i="6"/>
  <c r="H17" i="6"/>
  <c r="E17" i="6"/>
  <c r="E9" i="6"/>
  <c r="E8" i="6"/>
  <c r="M4" i="7"/>
  <c r="G20" i="7"/>
  <c r="M20" i="7" s="1"/>
  <c r="Z12" i="7"/>
  <c r="AA12" i="7" s="1"/>
  <c r="AD10" i="7"/>
  <c r="AE10" i="7" s="1"/>
  <c r="I10" i="7"/>
  <c r="Z19" i="7"/>
  <c r="AA19" i="7" s="1"/>
  <c r="Z11" i="7"/>
  <c r="AA11" i="7" s="1"/>
  <c r="AD17" i="7"/>
  <c r="AE17" i="7" s="1"/>
  <c r="I17" i="7"/>
  <c r="AD9" i="7"/>
  <c r="AE9" i="7" s="1"/>
  <c r="I9" i="7"/>
  <c r="AD4" i="7"/>
  <c r="AE4" i="7" s="1"/>
  <c r="I4" i="7"/>
  <c r="AD6" i="7"/>
  <c r="AE6" i="7" s="1"/>
  <c r="I6" i="7"/>
  <c r="Z14" i="7"/>
  <c r="AA14" i="7" s="1"/>
  <c r="Z6" i="7"/>
  <c r="AA6" i="7" s="1"/>
  <c r="AD12" i="7"/>
  <c r="AE12" i="7" s="1"/>
  <c r="I12" i="7"/>
  <c r="AD18" i="7"/>
  <c r="AE18" i="7" s="1"/>
  <c r="I18" i="7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Z15" i="7"/>
  <c r="AA15" i="7" s="1"/>
  <c r="Z7" i="7"/>
  <c r="AA7" i="7" s="1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16" i="7"/>
  <c r="AE16" i="7" s="1"/>
  <c r="I16" i="7"/>
  <c r="AD8" i="7"/>
  <c r="AE8" i="7" s="1"/>
  <c r="I8" i="7"/>
  <c r="Z17" i="7"/>
  <c r="AA17" i="7" s="1"/>
  <c r="Z9" i="7"/>
  <c r="AA9" i="7" s="1"/>
  <c r="AD15" i="7"/>
  <c r="AE15" i="7" s="1"/>
  <c r="I15" i="7"/>
  <c r="AD7" i="7"/>
  <c r="AE7" i="7" s="1"/>
  <c r="I7" i="7"/>
  <c r="E13" i="6"/>
  <c r="H6" i="6"/>
  <c r="H13" i="6"/>
  <c r="K19" i="6"/>
  <c r="H8" i="6"/>
  <c r="H9" i="6"/>
  <c r="C20" i="7"/>
  <c r="H18" i="6"/>
  <c r="F20" i="7"/>
  <c r="L20" i="7" s="1"/>
  <c r="E20" i="7"/>
  <c r="K20" i="7" s="1"/>
  <c r="D20" i="7"/>
  <c r="J20" i="7" s="1"/>
  <c r="B20" i="7"/>
  <c r="K11" i="6"/>
  <c r="H7" i="6"/>
  <c r="H19" i="6"/>
  <c r="E5" i="6"/>
  <c r="E12" i="6"/>
  <c r="E15" i="6"/>
  <c r="K6" i="6"/>
  <c r="H5" i="6"/>
  <c r="E11" i="6"/>
  <c r="K18" i="6"/>
  <c r="E6" i="6"/>
  <c r="E16" i="6"/>
  <c r="E7" i="6"/>
  <c r="K14" i="6"/>
  <c r="E19" i="6"/>
  <c r="E14" i="6"/>
  <c r="K10" i="6"/>
  <c r="E18" i="6"/>
  <c r="K7" i="6"/>
  <c r="I20" i="7" l="1"/>
  <c r="AD20" i="7"/>
  <c r="AE20" i="7" s="1"/>
  <c r="Z20" i="7"/>
  <c r="AA20" i="7" s="1"/>
  <c r="H20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4" i="4"/>
  <c r="AG5" i="4"/>
  <c r="AG6" i="4"/>
  <c r="AG7" i="4"/>
  <c r="AI7" i="4" s="1"/>
  <c r="AG8" i="4"/>
  <c r="AG9" i="4"/>
  <c r="AG10" i="4"/>
  <c r="AG11" i="4"/>
  <c r="AI11" i="4" s="1"/>
  <c r="AG12" i="4"/>
  <c r="AG13" i="4"/>
  <c r="AG14" i="4"/>
  <c r="AG15" i="4"/>
  <c r="AG16" i="4"/>
  <c r="AG17" i="4"/>
  <c r="AG18" i="4"/>
  <c r="AG19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Y4" i="4"/>
  <c r="X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V4" i="4"/>
  <c r="U4" i="4"/>
  <c r="S5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S4" i="4"/>
  <c r="R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P4" i="4"/>
  <c r="O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M4" i="4"/>
  <c r="L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J4" i="4"/>
  <c r="I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4" i="4"/>
  <c r="AI6" i="4" l="1"/>
  <c r="AL14" i="4"/>
  <c r="AL10" i="4"/>
  <c r="AL6" i="4"/>
  <c r="Y20" i="4"/>
  <c r="AB20" i="4"/>
  <c r="AE20" i="4"/>
  <c r="M20" i="4"/>
  <c r="P20" i="4"/>
  <c r="V20" i="4"/>
  <c r="AJ20" i="4"/>
  <c r="AG20" i="4"/>
  <c r="AH20" i="4"/>
  <c r="AD20" i="4"/>
  <c r="L20" i="4"/>
  <c r="X20" i="4"/>
  <c r="AA20" i="4"/>
  <c r="J20" i="4"/>
  <c r="S20" i="4"/>
  <c r="AK20" i="4"/>
  <c r="F20" i="4"/>
  <c r="G20" i="4"/>
  <c r="I20" i="4"/>
  <c r="O20" i="4"/>
  <c r="R20" i="4"/>
  <c r="U20" i="4"/>
  <c r="AL18" i="4"/>
  <c r="AC19" i="4"/>
  <c r="AC15" i="4"/>
  <c r="AC11" i="4"/>
  <c r="AC7" i="4"/>
  <c r="AF19" i="4"/>
  <c r="AF15" i="4"/>
  <c r="AF11" i="4"/>
  <c r="AF7" i="4"/>
  <c r="AI19" i="4"/>
  <c r="AI15" i="4"/>
  <c r="N19" i="4"/>
  <c r="N15" i="4"/>
  <c r="H17" i="4"/>
  <c r="H13" i="4"/>
  <c r="H9" i="4"/>
  <c r="H5" i="4"/>
  <c r="N17" i="4"/>
  <c r="AC17" i="4"/>
  <c r="AC13" i="4"/>
  <c r="AC9" i="4"/>
  <c r="AC5" i="4"/>
  <c r="AI18" i="4"/>
  <c r="AI14" i="4"/>
  <c r="AI10" i="4"/>
  <c r="N18" i="4"/>
  <c r="N14" i="4"/>
  <c r="N10" i="4"/>
  <c r="N6" i="4"/>
  <c r="W18" i="4"/>
  <c r="W14" i="4"/>
  <c r="W10" i="4"/>
  <c r="W6" i="4"/>
  <c r="Z18" i="4"/>
  <c r="Z14" i="4"/>
  <c r="Z10" i="4"/>
  <c r="Z6" i="4"/>
  <c r="AC18" i="4"/>
  <c r="AC14" i="4"/>
  <c r="AC10" i="4"/>
  <c r="AC6" i="4"/>
  <c r="AF18" i="4"/>
  <c r="AF14" i="4"/>
  <c r="AF10" i="4"/>
  <c r="AF6" i="4"/>
  <c r="H12" i="4"/>
  <c r="H8" i="4"/>
  <c r="AI16" i="4"/>
  <c r="AI12" i="4"/>
  <c r="AI8" i="4"/>
  <c r="AL16" i="4"/>
  <c r="AL12" i="4"/>
  <c r="AL8" i="4"/>
  <c r="H19" i="4"/>
  <c r="H15" i="4"/>
  <c r="H11" i="4"/>
  <c r="H7" i="4"/>
  <c r="W16" i="4"/>
  <c r="W12" i="4"/>
  <c r="W8" i="4"/>
  <c r="Z16" i="4"/>
  <c r="Z12" i="4"/>
  <c r="Z8" i="4"/>
  <c r="AF16" i="4"/>
  <c r="AF12" i="4"/>
  <c r="AF8" i="4"/>
  <c r="K19" i="4"/>
  <c r="K17" i="4"/>
  <c r="K15" i="4"/>
  <c r="K13" i="4"/>
  <c r="K11" i="4"/>
  <c r="K9" i="4"/>
  <c r="K7" i="4"/>
  <c r="K5" i="4"/>
  <c r="N13" i="4"/>
  <c r="N11" i="4"/>
  <c r="N9" i="4"/>
  <c r="N7" i="4"/>
  <c r="N5" i="4"/>
  <c r="Q19" i="4"/>
  <c r="Q17" i="4"/>
  <c r="Q15" i="4"/>
  <c r="Q13" i="4"/>
  <c r="Q11" i="4"/>
  <c r="Q9" i="4"/>
  <c r="Q7" i="4"/>
  <c r="Q5" i="4"/>
  <c r="T17" i="4"/>
  <c r="T13" i="4"/>
  <c r="T9" i="4"/>
  <c r="T5" i="4"/>
  <c r="W19" i="4"/>
  <c r="W15" i="4"/>
  <c r="W11" i="4"/>
  <c r="W9" i="4"/>
  <c r="W7" i="4"/>
  <c r="W5" i="4"/>
  <c r="Z17" i="4"/>
  <c r="Z13" i="4"/>
  <c r="Z9" i="4"/>
  <c r="Z5" i="4"/>
  <c r="T8" i="4"/>
  <c r="Q16" i="4"/>
  <c r="Q12" i="4"/>
  <c r="Q8" i="4"/>
  <c r="T18" i="4"/>
  <c r="T16" i="4"/>
  <c r="T14" i="4"/>
  <c r="T12" i="4"/>
  <c r="T10" i="4"/>
  <c r="T6" i="4"/>
  <c r="H18" i="4"/>
  <c r="H14" i="4"/>
  <c r="H10" i="4"/>
  <c r="H6" i="4"/>
  <c r="T19" i="4"/>
  <c r="T15" i="4"/>
  <c r="T11" i="4"/>
  <c r="T7" i="4"/>
  <c r="H16" i="4"/>
  <c r="K16" i="4"/>
  <c r="K12" i="4"/>
  <c r="K8" i="4"/>
  <c r="AI17" i="4"/>
  <c r="AI13" i="4"/>
  <c r="AI9" i="4"/>
  <c r="AI5" i="4"/>
  <c r="AL17" i="4"/>
  <c r="AL13" i="4"/>
  <c r="AL9" i="4"/>
  <c r="AL5" i="4"/>
  <c r="K18" i="4"/>
  <c r="K14" i="4"/>
  <c r="K10" i="4"/>
  <c r="K6" i="4"/>
  <c r="N16" i="4"/>
  <c r="N12" i="4"/>
  <c r="N8" i="4"/>
  <c r="Q18" i="4"/>
  <c r="Q14" i="4"/>
  <c r="Q10" i="4"/>
  <c r="Q6" i="4"/>
  <c r="W17" i="4"/>
  <c r="W13" i="4"/>
  <c r="Z19" i="4"/>
  <c r="Z15" i="4"/>
  <c r="Z11" i="4"/>
  <c r="Z7" i="4"/>
  <c r="AC16" i="4"/>
  <c r="AC12" i="4"/>
  <c r="AC8" i="4"/>
  <c r="AF17" i="4"/>
  <c r="AF13" i="4"/>
  <c r="AF9" i="4"/>
  <c r="AF5" i="4"/>
  <c r="AL4" i="4"/>
  <c r="AI4" i="4"/>
  <c r="AF4" i="4"/>
  <c r="AC4" i="4"/>
  <c r="Z4" i="4"/>
  <c r="W4" i="4"/>
  <c r="T4" i="4"/>
  <c r="Q4" i="4"/>
  <c r="N4" i="4"/>
  <c r="K4" i="4"/>
  <c r="H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4" i="4"/>
  <c r="C5" i="4"/>
  <c r="C6" i="4"/>
  <c r="C7" i="4"/>
  <c r="E7" i="4" s="1"/>
  <c r="C8" i="4"/>
  <c r="C9" i="4"/>
  <c r="C10" i="4"/>
  <c r="C11" i="4"/>
  <c r="E11" i="4" s="1"/>
  <c r="C12" i="4"/>
  <c r="C13" i="4"/>
  <c r="C14" i="4"/>
  <c r="C15" i="4"/>
  <c r="E15" i="4" s="1"/>
  <c r="C16" i="4"/>
  <c r="C17" i="4"/>
  <c r="C18" i="4"/>
  <c r="C19" i="4"/>
  <c r="E19" i="4" s="1"/>
  <c r="C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4" i="4"/>
  <c r="T20" i="4" l="1"/>
  <c r="E16" i="4"/>
  <c r="E12" i="4"/>
  <c r="E8" i="4"/>
  <c r="AC20" i="4"/>
  <c r="Q20" i="4"/>
  <c r="AL20" i="4"/>
  <c r="Z20" i="4"/>
  <c r="AF20" i="4"/>
  <c r="N20" i="4"/>
  <c r="W20" i="4"/>
  <c r="AI20" i="4"/>
  <c r="C20" i="4"/>
  <c r="K20" i="4"/>
  <c r="D20" i="4"/>
  <c r="H20" i="4"/>
  <c r="E17" i="4"/>
  <c r="E13" i="4"/>
  <c r="E9" i="4"/>
  <c r="E5" i="4"/>
  <c r="E4" i="4"/>
  <c r="E18" i="4"/>
  <c r="E14" i="4"/>
  <c r="E10" i="4"/>
  <c r="E6" i="4"/>
  <c r="Y3" i="1"/>
  <c r="E20" i="4" l="1"/>
  <c r="AE3" i="1"/>
  <c r="AF3" i="1" s="1"/>
  <c r="AC3" i="1"/>
  <c r="AD3" i="1" s="1"/>
  <c r="F7" i="3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6" i="3"/>
  <c r="O6" i="3"/>
  <c r="O4" i="3" l="1"/>
  <c r="O5" i="3"/>
  <c r="F5" i="3"/>
  <c r="F20" i="3" l="1"/>
  <c r="O20" i="3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63" i="1"/>
  <c r="Y364" i="1"/>
  <c r="Y365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25" i="1"/>
  <c r="Y426" i="1"/>
  <c r="Y427" i="1"/>
  <c r="Y433" i="1"/>
  <c r="Y434" i="1"/>
  <c r="Y435" i="1"/>
  <c r="Y436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8" i="1"/>
  <c r="Y469" i="1"/>
  <c r="Y470" i="1"/>
  <c r="Y471" i="1"/>
  <c r="Y472" i="1"/>
  <c r="Y473" i="1"/>
  <c r="Y474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32" i="1"/>
  <c r="Y33" i="1"/>
  <c r="Y34" i="1"/>
  <c r="Y35" i="1"/>
  <c r="Y36" i="1"/>
  <c r="Y37" i="1"/>
  <c r="Y40" i="1"/>
  <c r="Y42" i="1"/>
  <c r="Y43" i="1"/>
  <c r="Y45" i="1"/>
  <c r="Y46" i="1"/>
  <c r="Y48" i="1"/>
  <c r="Y49" i="1"/>
  <c r="Y50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20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2" i="1"/>
  <c r="Y23" i="1"/>
  <c r="Y24" i="1"/>
  <c r="Y25" i="1"/>
  <c r="Y26" i="1"/>
  <c r="Y28" i="1"/>
  <c r="Y29" i="1"/>
  <c r="Y30" i="1"/>
  <c r="E4" i="3" l="1"/>
  <c r="D4" i="3"/>
  <c r="D19" i="3"/>
  <c r="E19" i="3"/>
  <c r="C4" i="3"/>
  <c r="B4" i="3"/>
  <c r="G4" i="3" s="1"/>
  <c r="B19" i="3"/>
  <c r="C19" i="3"/>
  <c r="I100" i="10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402" i="10"/>
  <c r="F402" i="10"/>
  <c r="C402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F400" i="10"/>
  <c r="I400" i="10"/>
  <c r="C400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401" i="10"/>
  <c r="F401" i="10"/>
  <c r="C401" i="10"/>
  <c r="I403" i="10"/>
  <c r="F403" i="10"/>
  <c r="C403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405" i="10"/>
  <c r="F405" i="10"/>
  <c r="C405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406" i="10"/>
  <c r="F406" i="10"/>
  <c r="C406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99" i="10"/>
  <c r="F399" i="10"/>
  <c r="C399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98" i="10"/>
  <c r="F398" i="10"/>
  <c r="C398" i="10"/>
  <c r="I387" i="10"/>
  <c r="F387" i="10"/>
  <c r="C387" i="10"/>
  <c r="F404" i="10"/>
  <c r="I404" i="10"/>
  <c r="C404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AE26" i="1"/>
  <c r="AF26" i="1" s="1"/>
  <c r="AC26" i="1"/>
  <c r="AD26" i="1" s="1"/>
  <c r="AE22" i="1"/>
  <c r="AF22" i="1" s="1"/>
  <c r="AC22" i="1"/>
  <c r="AD22" i="1" s="1"/>
  <c r="AE17" i="1"/>
  <c r="AF17" i="1" s="1"/>
  <c r="AC17" i="1"/>
  <c r="AD17" i="1" s="1"/>
  <c r="AE13" i="1"/>
  <c r="AF13" i="1" s="1"/>
  <c r="AC13" i="1"/>
  <c r="AD13" i="1" s="1"/>
  <c r="AE9" i="1"/>
  <c r="AF9" i="1" s="1"/>
  <c r="AC9" i="1"/>
  <c r="AD9" i="1" s="1"/>
  <c r="AE5" i="1"/>
  <c r="AF5" i="1" s="1"/>
  <c r="AC5" i="1"/>
  <c r="AD5" i="1" s="1"/>
  <c r="AE262" i="1"/>
  <c r="AF262" i="1" s="1"/>
  <c r="AC262" i="1"/>
  <c r="AD262" i="1" s="1"/>
  <c r="AA262" i="1"/>
  <c r="AB262" i="1" s="1"/>
  <c r="AE258" i="1"/>
  <c r="AF258" i="1" s="1"/>
  <c r="AC258" i="1"/>
  <c r="AD258" i="1" s="1"/>
  <c r="AA258" i="1"/>
  <c r="AB258" i="1" s="1"/>
  <c r="AE254" i="1"/>
  <c r="AF254" i="1" s="1"/>
  <c r="AC254" i="1"/>
  <c r="AD254" i="1" s="1"/>
  <c r="AA254" i="1"/>
  <c r="AB254" i="1" s="1"/>
  <c r="AE248" i="1"/>
  <c r="AF248" i="1" s="1"/>
  <c r="AC248" i="1"/>
  <c r="AD248" i="1" s="1"/>
  <c r="AA248" i="1"/>
  <c r="AB248" i="1" s="1"/>
  <c r="AE244" i="1"/>
  <c r="AF244" i="1" s="1"/>
  <c r="AC244" i="1"/>
  <c r="AD244" i="1" s="1"/>
  <c r="AA244" i="1"/>
  <c r="AB244" i="1" s="1"/>
  <c r="AE240" i="1"/>
  <c r="AF240" i="1" s="1"/>
  <c r="AC240" i="1"/>
  <c r="AD240" i="1" s="1"/>
  <c r="AA240" i="1"/>
  <c r="AB240" i="1" s="1"/>
  <c r="AE236" i="1"/>
  <c r="AF236" i="1" s="1"/>
  <c r="AC236" i="1"/>
  <c r="AD236" i="1" s="1"/>
  <c r="AA236" i="1"/>
  <c r="AB236" i="1" s="1"/>
  <c r="AE232" i="1"/>
  <c r="AF232" i="1" s="1"/>
  <c r="AC232" i="1"/>
  <c r="AD232" i="1" s="1"/>
  <c r="AA232" i="1"/>
  <c r="AB232" i="1" s="1"/>
  <c r="AE228" i="1"/>
  <c r="AF228" i="1" s="1"/>
  <c r="AC228" i="1"/>
  <c r="AD228" i="1" s="1"/>
  <c r="AA228" i="1"/>
  <c r="AB228" i="1" s="1"/>
  <c r="AE224" i="1"/>
  <c r="AF224" i="1" s="1"/>
  <c r="AC224" i="1"/>
  <c r="AD224" i="1" s="1"/>
  <c r="AA224" i="1"/>
  <c r="AB224" i="1" s="1"/>
  <c r="AE220" i="1"/>
  <c r="AF220" i="1" s="1"/>
  <c r="AC220" i="1"/>
  <c r="AD220" i="1" s="1"/>
  <c r="AA220" i="1"/>
  <c r="AB220" i="1" s="1"/>
  <c r="AE216" i="1"/>
  <c r="AF216" i="1" s="1"/>
  <c r="AC216" i="1"/>
  <c r="AD216" i="1" s="1"/>
  <c r="AA216" i="1"/>
  <c r="AB216" i="1" s="1"/>
  <c r="AE212" i="1"/>
  <c r="AF212" i="1" s="1"/>
  <c r="AC212" i="1"/>
  <c r="AD212" i="1" s="1"/>
  <c r="AA212" i="1"/>
  <c r="AB212" i="1" s="1"/>
  <c r="AE207" i="1"/>
  <c r="AF207" i="1" s="1"/>
  <c r="AC207" i="1"/>
  <c r="AD207" i="1" s="1"/>
  <c r="AE203" i="1"/>
  <c r="AF203" i="1" s="1"/>
  <c r="AC203" i="1"/>
  <c r="AD203" i="1" s="1"/>
  <c r="AE199" i="1"/>
  <c r="AF199" i="1" s="1"/>
  <c r="AC199" i="1"/>
  <c r="AD199" i="1" s="1"/>
  <c r="AE195" i="1"/>
  <c r="AF195" i="1" s="1"/>
  <c r="AC195" i="1"/>
  <c r="AD195" i="1" s="1"/>
  <c r="AE191" i="1"/>
  <c r="AF191" i="1" s="1"/>
  <c r="AC191" i="1"/>
  <c r="AD191" i="1" s="1"/>
  <c r="AE187" i="1"/>
  <c r="AF187" i="1" s="1"/>
  <c r="AC187" i="1"/>
  <c r="AD187" i="1" s="1"/>
  <c r="AE183" i="1"/>
  <c r="AF183" i="1" s="1"/>
  <c r="AC183" i="1"/>
  <c r="AD183" i="1" s="1"/>
  <c r="AE179" i="1"/>
  <c r="AF179" i="1" s="1"/>
  <c r="AC179" i="1"/>
  <c r="AD179" i="1" s="1"/>
  <c r="AE175" i="1"/>
  <c r="AF175" i="1" s="1"/>
  <c r="AC175" i="1"/>
  <c r="AD175" i="1" s="1"/>
  <c r="AE171" i="1"/>
  <c r="AF171" i="1" s="1"/>
  <c r="AC171" i="1"/>
  <c r="AD171" i="1" s="1"/>
  <c r="AE167" i="1"/>
  <c r="AF167" i="1" s="1"/>
  <c r="AC167" i="1"/>
  <c r="AD167" i="1" s="1"/>
  <c r="AE163" i="1"/>
  <c r="AF163" i="1" s="1"/>
  <c r="AC163" i="1"/>
  <c r="AD163" i="1" s="1"/>
  <c r="AE159" i="1"/>
  <c r="AF159" i="1" s="1"/>
  <c r="AC159" i="1"/>
  <c r="AD159" i="1" s="1"/>
  <c r="AE154" i="1"/>
  <c r="AF154" i="1" s="1"/>
  <c r="AC154" i="1"/>
  <c r="AD154" i="1" s="1"/>
  <c r="AE150" i="1"/>
  <c r="AF150" i="1" s="1"/>
  <c r="AC150" i="1"/>
  <c r="AD150" i="1" s="1"/>
  <c r="AE146" i="1"/>
  <c r="AF146" i="1" s="1"/>
  <c r="AC146" i="1"/>
  <c r="AD146" i="1" s="1"/>
  <c r="AE142" i="1"/>
  <c r="AF142" i="1" s="1"/>
  <c r="AC142" i="1"/>
  <c r="AD142" i="1" s="1"/>
  <c r="AE138" i="1"/>
  <c r="AF138" i="1" s="1"/>
  <c r="AC138" i="1"/>
  <c r="AD138" i="1" s="1"/>
  <c r="AE134" i="1"/>
  <c r="AF134" i="1" s="1"/>
  <c r="AC134" i="1"/>
  <c r="AD134" i="1" s="1"/>
  <c r="AE130" i="1"/>
  <c r="AF130" i="1" s="1"/>
  <c r="AC130" i="1"/>
  <c r="AD130" i="1" s="1"/>
  <c r="AE126" i="1"/>
  <c r="AF126" i="1" s="1"/>
  <c r="AC126" i="1"/>
  <c r="AD126" i="1" s="1"/>
  <c r="AE122" i="1"/>
  <c r="AF122" i="1" s="1"/>
  <c r="AC122" i="1"/>
  <c r="AD122" i="1" s="1"/>
  <c r="AE116" i="1"/>
  <c r="AF116" i="1" s="1"/>
  <c r="AC116" i="1"/>
  <c r="AD116" i="1" s="1"/>
  <c r="AE112" i="1"/>
  <c r="AF112" i="1" s="1"/>
  <c r="AC112" i="1"/>
  <c r="AD112" i="1" s="1"/>
  <c r="AE108" i="1"/>
  <c r="AF108" i="1" s="1"/>
  <c r="AC108" i="1"/>
  <c r="AD108" i="1" s="1"/>
  <c r="AE104" i="1"/>
  <c r="AF104" i="1" s="1"/>
  <c r="AC104" i="1"/>
  <c r="AD104" i="1" s="1"/>
  <c r="AE99" i="1"/>
  <c r="AF99" i="1" s="1"/>
  <c r="AC99" i="1"/>
  <c r="AD99" i="1" s="1"/>
  <c r="AE95" i="1"/>
  <c r="AF95" i="1" s="1"/>
  <c r="AC95" i="1"/>
  <c r="AD95" i="1" s="1"/>
  <c r="AE91" i="1"/>
  <c r="AF91" i="1" s="1"/>
  <c r="AC91" i="1"/>
  <c r="AD91" i="1" s="1"/>
  <c r="AE87" i="1"/>
  <c r="AF87" i="1" s="1"/>
  <c r="AC87" i="1"/>
  <c r="AD87" i="1" s="1"/>
  <c r="AE83" i="1"/>
  <c r="AF83" i="1" s="1"/>
  <c r="AC83" i="1"/>
  <c r="AD83" i="1" s="1"/>
  <c r="AE79" i="1"/>
  <c r="AF79" i="1" s="1"/>
  <c r="AC79" i="1"/>
  <c r="AD79" i="1" s="1"/>
  <c r="AE70" i="1"/>
  <c r="AF70" i="1" s="1"/>
  <c r="J333" i="10" s="1"/>
  <c r="K333" i="10" s="1"/>
  <c r="AC70" i="1"/>
  <c r="AD70" i="1" s="1"/>
  <c r="AE64" i="1"/>
  <c r="AF64" i="1" s="1"/>
  <c r="AC64" i="1"/>
  <c r="AD64" i="1" s="1"/>
  <c r="AE60" i="1"/>
  <c r="AF60" i="1" s="1"/>
  <c r="AC60" i="1"/>
  <c r="AD60" i="1" s="1"/>
  <c r="AE56" i="1"/>
  <c r="AF56" i="1" s="1"/>
  <c r="AC56" i="1"/>
  <c r="AD56" i="1" s="1"/>
  <c r="AE50" i="1"/>
  <c r="AF50" i="1" s="1"/>
  <c r="AC50" i="1"/>
  <c r="AD50" i="1" s="1"/>
  <c r="AE45" i="1"/>
  <c r="AF45" i="1" s="1"/>
  <c r="AC45" i="1"/>
  <c r="AD45" i="1" s="1"/>
  <c r="AE37" i="1"/>
  <c r="AF37" i="1" s="1"/>
  <c r="AC37" i="1"/>
  <c r="AD37" i="1" s="1"/>
  <c r="AE33" i="1"/>
  <c r="AF33" i="1" s="1"/>
  <c r="AC33" i="1"/>
  <c r="AD33" i="1" s="1"/>
  <c r="AE490" i="1"/>
  <c r="AF490" i="1" s="1"/>
  <c r="AC490" i="1"/>
  <c r="AD490" i="1" s="1"/>
  <c r="AA490" i="1"/>
  <c r="AB490" i="1" s="1"/>
  <c r="AE486" i="1"/>
  <c r="AF486" i="1" s="1"/>
  <c r="AC486" i="1"/>
  <c r="AD486" i="1" s="1"/>
  <c r="AA486" i="1"/>
  <c r="AB486" i="1" s="1"/>
  <c r="AE482" i="1"/>
  <c r="AF482" i="1" s="1"/>
  <c r="AC482" i="1"/>
  <c r="AD482" i="1" s="1"/>
  <c r="AA482" i="1"/>
  <c r="AB482" i="1" s="1"/>
  <c r="AE478" i="1"/>
  <c r="AF478" i="1" s="1"/>
  <c r="AC478" i="1"/>
  <c r="AD478" i="1" s="1"/>
  <c r="AA478" i="1"/>
  <c r="AB478" i="1" s="1"/>
  <c r="AE472" i="1"/>
  <c r="AF472" i="1" s="1"/>
  <c r="AC472" i="1"/>
  <c r="AD472" i="1" s="1"/>
  <c r="AA472" i="1"/>
  <c r="AB472" i="1" s="1"/>
  <c r="AE468" i="1"/>
  <c r="AF468" i="1" s="1"/>
  <c r="AC468" i="1"/>
  <c r="AD468" i="1" s="1"/>
  <c r="AA468" i="1"/>
  <c r="AB468" i="1" s="1"/>
  <c r="AE463" i="1"/>
  <c r="AF463" i="1" s="1"/>
  <c r="AC463" i="1"/>
  <c r="AD463" i="1" s="1"/>
  <c r="AA463" i="1"/>
  <c r="AB463" i="1" s="1"/>
  <c r="AE459" i="1"/>
  <c r="AF459" i="1" s="1"/>
  <c r="AC459" i="1"/>
  <c r="AD459" i="1" s="1"/>
  <c r="AA459" i="1"/>
  <c r="AB459" i="1" s="1"/>
  <c r="AE455" i="1"/>
  <c r="AF455" i="1" s="1"/>
  <c r="AC455" i="1"/>
  <c r="AD455" i="1" s="1"/>
  <c r="AA455" i="1"/>
  <c r="AB455" i="1" s="1"/>
  <c r="AE451" i="1"/>
  <c r="AF451" i="1" s="1"/>
  <c r="AC451" i="1"/>
  <c r="AD451" i="1" s="1"/>
  <c r="AA451" i="1"/>
  <c r="AB451" i="1" s="1"/>
  <c r="AE447" i="1"/>
  <c r="AF447" i="1" s="1"/>
  <c r="AC447" i="1"/>
  <c r="AD447" i="1" s="1"/>
  <c r="AA447" i="1"/>
  <c r="AB447" i="1" s="1"/>
  <c r="AE443" i="1"/>
  <c r="AF443" i="1" s="1"/>
  <c r="AC443" i="1"/>
  <c r="AD443" i="1" s="1"/>
  <c r="AA443" i="1"/>
  <c r="AB443" i="1" s="1"/>
  <c r="AE439" i="1"/>
  <c r="AF439" i="1" s="1"/>
  <c r="AC439" i="1"/>
  <c r="AD439" i="1" s="1"/>
  <c r="AA439" i="1"/>
  <c r="AB439" i="1" s="1"/>
  <c r="AE434" i="1"/>
  <c r="AF434" i="1" s="1"/>
  <c r="AC434" i="1"/>
  <c r="AD434" i="1" s="1"/>
  <c r="AA434" i="1"/>
  <c r="AB434" i="1" s="1"/>
  <c r="AE430" i="1"/>
  <c r="AF430" i="1" s="1"/>
  <c r="AC430" i="1"/>
  <c r="AD430" i="1" s="1"/>
  <c r="AA430" i="1"/>
  <c r="AB430" i="1" s="1"/>
  <c r="AE425" i="1"/>
  <c r="AF425" i="1" s="1"/>
  <c r="AC425" i="1"/>
  <c r="AD425" i="1" s="1"/>
  <c r="AA425" i="1"/>
  <c r="AB425" i="1" s="1"/>
  <c r="AE420" i="1"/>
  <c r="AF420" i="1" s="1"/>
  <c r="AC420" i="1"/>
  <c r="AD420" i="1" s="1"/>
  <c r="AA420" i="1"/>
  <c r="AB420" i="1" s="1"/>
  <c r="AE416" i="1"/>
  <c r="AF416" i="1" s="1"/>
  <c r="AC416" i="1"/>
  <c r="AD416" i="1" s="1"/>
  <c r="AA416" i="1"/>
  <c r="AB416" i="1" s="1"/>
  <c r="AE412" i="1"/>
  <c r="AF412" i="1" s="1"/>
  <c r="AC412" i="1"/>
  <c r="AD412" i="1" s="1"/>
  <c r="AA412" i="1"/>
  <c r="AB412" i="1" s="1"/>
  <c r="AE408" i="1"/>
  <c r="AF408" i="1" s="1"/>
  <c r="AC408" i="1"/>
  <c r="AD408" i="1" s="1"/>
  <c r="AA408" i="1"/>
  <c r="AB408" i="1" s="1"/>
  <c r="AE404" i="1"/>
  <c r="AF404" i="1" s="1"/>
  <c r="AC404" i="1"/>
  <c r="AD404" i="1" s="1"/>
  <c r="AA404" i="1"/>
  <c r="AB404" i="1" s="1"/>
  <c r="AE400" i="1"/>
  <c r="AF400" i="1" s="1"/>
  <c r="AC400" i="1"/>
  <c r="AD400" i="1" s="1"/>
  <c r="AA400" i="1"/>
  <c r="AB400" i="1" s="1"/>
  <c r="AE396" i="1"/>
  <c r="AF396" i="1" s="1"/>
  <c r="AC396" i="1"/>
  <c r="AD396" i="1" s="1"/>
  <c r="AA396" i="1"/>
  <c r="AB396" i="1" s="1"/>
  <c r="AE392" i="1"/>
  <c r="AF392" i="1" s="1"/>
  <c r="AC392" i="1"/>
  <c r="AD392" i="1" s="1"/>
  <c r="AA392" i="1"/>
  <c r="AB392" i="1" s="1"/>
  <c r="AE388" i="1"/>
  <c r="AF388" i="1" s="1"/>
  <c r="AC388" i="1"/>
  <c r="AD388" i="1" s="1"/>
  <c r="AA388" i="1"/>
  <c r="AB388" i="1" s="1"/>
  <c r="AE384" i="1"/>
  <c r="AF384" i="1" s="1"/>
  <c r="AC384" i="1"/>
  <c r="AD384" i="1" s="1"/>
  <c r="AA384" i="1"/>
  <c r="AB384" i="1" s="1"/>
  <c r="AE380" i="1"/>
  <c r="AF380" i="1" s="1"/>
  <c r="AC380" i="1"/>
  <c r="AD380" i="1" s="1"/>
  <c r="AA380" i="1"/>
  <c r="AB380" i="1" s="1"/>
  <c r="AE376" i="1"/>
  <c r="AF376" i="1" s="1"/>
  <c r="AC376" i="1"/>
  <c r="AD376" i="1" s="1"/>
  <c r="AA376" i="1"/>
  <c r="AB376" i="1" s="1"/>
  <c r="AE372" i="1"/>
  <c r="AF372" i="1" s="1"/>
  <c r="AC372" i="1"/>
  <c r="AD372" i="1" s="1"/>
  <c r="AA372" i="1"/>
  <c r="AB372" i="1" s="1"/>
  <c r="AE367" i="1"/>
  <c r="AF367" i="1" s="1"/>
  <c r="AC367" i="1"/>
  <c r="AD367" i="1" s="1"/>
  <c r="AA367" i="1"/>
  <c r="AB367" i="1" s="1"/>
  <c r="AE363" i="1"/>
  <c r="AF363" i="1" s="1"/>
  <c r="AC363" i="1"/>
  <c r="AD363" i="1" s="1"/>
  <c r="AA363" i="1"/>
  <c r="AB363" i="1" s="1"/>
  <c r="AE359" i="1"/>
  <c r="AF359" i="1" s="1"/>
  <c r="AC359" i="1"/>
  <c r="AD359" i="1" s="1"/>
  <c r="AA359" i="1"/>
  <c r="AB359" i="1" s="1"/>
  <c r="AE355" i="1"/>
  <c r="AF355" i="1" s="1"/>
  <c r="AC355" i="1"/>
  <c r="AD355" i="1" s="1"/>
  <c r="AA355" i="1"/>
  <c r="AB355" i="1" s="1"/>
  <c r="AE350" i="1"/>
  <c r="AF350" i="1" s="1"/>
  <c r="AC350" i="1"/>
  <c r="AD350" i="1" s="1"/>
  <c r="AA350" i="1"/>
  <c r="AB350" i="1" s="1"/>
  <c r="AE345" i="1"/>
  <c r="AF345" i="1" s="1"/>
  <c r="AC345" i="1"/>
  <c r="AD345" i="1" s="1"/>
  <c r="AA345" i="1"/>
  <c r="AB345" i="1" s="1"/>
  <c r="AE341" i="1"/>
  <c r="AF341" i="1" s="1"/>
  <c r="AC341" i="1"/>
  <c r="AD341" i="1" s="1"/>
  <c r="AA341" i="1"/>
  <c r="AB341" i="1" s="1"/>
  <c r="AE337" i="1"/>
  <c r="AF337" i="1" s="1"/>
  <c r="AC337" i="1"/>
  <c r="AD337" i="1" s="1"/>
  <c r="AA337" i="1"/>
  <c r="AB337" i="1" s="1"/>
  <c r="AE333" i="1"/>
  <c r="AF333" i="1" s="1"/>
  <c r="AC333" i="1"/>
  <c r="AD333" i="1" s="1"/>
  <c r="AA333" i="1"/>
  <c r="AB333" i="1" s="1"/>
  <c r="AE329" i="1"/>
  <c r="AF329" i="1" s="1"/>
  <c r="AC329" i="1"/>
  <c r="AD329" i="1" s="1"/>
  <c r="AA329" i="1"/>
  <c r="AB329" i="1" s="1"/>
  <c r="AE325" i="1"/>
  <c r="AF325" i="1" s="1"/>
  <c r="AC325" i="1"/>
  <c r="AD325" i="1" s="1"/>
  <c r="AA325" i="1"/>
  <c r="AB325" i="1" s="1"/>
  <c r="AE320" i="1"/>
  <c r="AF320" i="1" s="1"/>
  <c r="AC320" i="1"/>
  <c r="AD320" i="1" s="1"/>
  <c r="AA320" i="1"/>
  <c r="AB320" i="1" s="1"/>
  <c r="AE316" i="1"/>
  <c r="AF316" i="1" s="1"/>
  <c r="AC316" i="1"/>
  <c r="AD316" i="1" s="1"/>
  <c r="AA316" i="1"/>
  <c r="AB316" i="1" s="1"/>
  <c r="AE312" i="1"/>
  <c r="AF312" i="1" s="1"/>
  <c r="AC312" i="1"/>
  <c r="AD312" i="1" s="1"/>
  <c r="AA312" i="1"/>
  <c r="AB312" i="1" s="1"/>
  <c r="AE308" i="1"/>
  <c r="AF308" i="1" s="1"/>
  <c r="AC308" i="1"/>
  <c r="AD308" i="1" s="1"/>
  <c r="AA308" i="1"/>
  <c r="AB308" i="1" s="1"/>
  <c r="AE304" i="1"/>
  <c r="AF304" i="1" s="1"/>
  <c r="AC304" i="1"/>
  <c r="AD304" i="1" s="1"/>
  <c r="AA304" i="1"/>
  <c r="AB304" i="1" s="1"/>
  <c r="AE300" i="1"/>
  <c r="AF300" i="1" s="1"/>
  <c r="AC300" i="1"/>
  <c r="AD300" i="1" s="1"/>
  <c r="AA300" i="1"/>
  <c r="AB300" i="1" s="1"/>
  <c r="AE296" i="1"/>
  <c r="AF296" i="1" s="1"/>
  <c r="AC296" i="1"/>
  <c r="AD296" i="1" s="1"/>
  <c r="AA296" i="1"/>
  <c r="AB296" i="1" s="1"/>
  <c r="AE292" i="1"/>
  <c r="AF292" i="1" s="1"/>
  <c r="AC292" i="1"/>
  <c r="AD292" i="1" s="1"/>
  <c r="AA292" i="1"/>
  <c r="AB292" i="1" s="1"/>
  <c r="AE288" i="1"/>
  <c r="AF288" i="1" s="1"/>
  <c r="AC288" i="1"/>
  <c r="AD288" i="1" s="1"/>
  <c r="AA288" i="1"/>
  <c r="AB288" i="1" s="1"/>
  <c r="AE284" i="1"/>
  <c r="AF284" i="1" s="1"/>
  <c r="J91" i="10" s="1"/>
  <c r="K91" i="10" s="1"/>
  <c r="AC284" i="1"/>
  <c r="AD284" i="1" s="1"/>
  <c r="AA284" i="1"/>
  <c r="AB284" i="1" s="1"/>
  <c r="AE279" i="1"/>
  <c r="AF279" i="1" s="1"/>
  <c r="AC279" i="1"/>
  <c r="AD279" i="1" s="1"/>
  <c r="AA279" i="1"/>
  <c r="AB279" i="1" s="1"/>
  <c r="AE274" i="1"/>
  <c r="AF274" i="1" s="1"/>
  <c r="AC274" i="1"/>
  <c r="AD274" i="1" s="1"/>
  <c r="AA274" i="1"/>
  <c r="AB274" i="1" s="1"/>
  <c r="AE270" i="1"/>
  <c r="AF270" i="1" s="1"/>
  <c r="AC270" i="1"/>
  <c r="AD270" i="1" s="1"/>
  <c r="AA270" i="1"/>
  <c r="AB270" i="1" s="1"/>
  <c r="AE266" i="1"/>
  <c r="AF266" i="1" s="1"/>
  <c r="AC266" i="1"/>
  <c r="AD266" i="1" s="1"/>
  <c r="AA266" i="1"/>
  <c r="AB266" i="1" s="1"/>
  <c r="AE30" i="1"/>
  <c r="AF30" i="1" s="1"/>
  <c r="AC30" i="1"/>
  <c r="AD30" i="1" s="1"/>
  <c r="AE25" i="1"/>
  <c r="AF25" i="1" s="1"/>
  <c r="AC25" i="1"/>
  <c r="AD25" i="1" s="1"/>
  <c r="AE20" i="1"/>
  <c r="AF20" i="1" s="1"/>
  <c r="AC20" i="1"/>
  <c r="AD20" i="1" s="1"/>
  <c r="AE16" i="1"/>
  <c r="AF16" i="1" s="1"/>
  <c r="AC16" i="1"/>
  <c r="AD16" i="1" s="1"/>
  <c r="AE12" i="1"/>
  <c r="AF12" i="1" s="1"/>
  <c r="AC12" i="1"/>
  <c r="AD12" i="1" s="1"/>
  <c r="AE8" i="1"/>
  <c r="AF8" i="1" s="1"/>
  <c r="AC8" i="1"/>
  <c r="AD8" i="1" s="1"/>
  <c r="AE4" i="1"/>
  <c r="AF4" i="1" s="1"/>
  <c r="AC4" i="1"/>
  <c r="AD4" i="1" s="1"/>
  <c r="AE261" i="1"/>
  <c r="AF261" i="1" s="1"/>
  <c r="AC261" i="1"/>
  <c r="AD261" i="1" s="1"/>
  <c r="AA261" i="1"/>
  <c r="AB261" i="1" s="1"/>
  <c r="AE257" i="1"/>
  <c r="AF257" i="1" s="1"/>
  <c r="AC257" i="1"/>
  <c r="AD257" i="1" s="1"/>
  <c r="AA257" i="1"/>
  <c r="AB257" i="1" s="1"/>
  <c r="AE253" i="1"/>
  <c r="AF253" i="1" s="1"/>
  <c r="AC253" i="1"/>
  <c r="AD253" i="1" s="1"/>
  <c r="AA253" i="1"/>
  <c r="AB253" i="1" s="1"/>
  <c r="AE247" i="1"/>
  <c r="AF247" i="1" s="1"/>
  <c r="AC247" i="1"/>
  <c r="AD247" i="1" s="1"/>
  <c r="AA247" i="1"/>
  <c r="AB247" i="1" s="1"/>
  <c r="AE243" i="1"/>
  <c r="AF243" i="1" s="1"/>
  <c r="AC243" i="1"/>
  <c r="AD243" i="1" s="1"/>
  <c r="AA243" i="1"/>
  <c r="AB243" i="1" s="1"/>
  <c r="AE239" i="1"/>
  <c r="AF239" i="1" s="1"/>
  <c r="AC239" i="1"/>
  <c r="AD239" i="1" s="1"/>
  <c r="AA239" i="1"/>
  <c r="AB239" i="1" s="1"/>
  <c r="AE235" i="1"/>
  <c r="AF235" i="1" s="1"/>
  <c r="AC235" i="1"/>
  <c r="AD235" i="1" s="1"/>
  <c r="AA235" i="1"/>
  <c r="AB235" i="1" s="1"/>
  <c r="AE231" i="1"/>
  <c r="AF231" i="1" s="1"/>
  <c r="AC231" i="1"/>
  <c r="AD231" i="1" s="1"/>
  <c r="AA231" i="1"/>
  <c r="AB231" i="1" s="1"/>
  <c r="AE227" i="1"/>
  <c r="AF227" i="1" s="1"/>
  <c r="AC227" i="1"/>
  <c r="AD227" i="1" s="1"/>
  <c r="AA227" i="1"/>
  <c r="AB227" i="1" s="1"/>
  <c r="AE223" i="1"/>
  <c r="AF223" i="1" s="1"/>
  <c r="AC223" i="1"/>
  <c r="AD223" i="1" s="1"/>
  <c r="AA223" i="1"/>
  <c r="AB223" i="1" s="1"/>
  <c r="AE219" i="1"/>
  <c r="AF219" i="1" s="1"/>
  <c r="AC219" i="1"/>
  <c r="AD219" i="1" s="1"/>
  <c r="AA219" i="1"/>
  <c r="AB219" i="1" s="1"/>
  <c r="AE215" i="1"/>
  <c r="AF215" i="1" s="1"/>
  <c r="AC215" i="1"/>
  <c r="AD215" i="1" s="1"/>
  <c r="AA215" i="1"/>
  <c r="AB215" i="1" s="1"/>
  <c r="AE211" i="1"/>
  <c r="AF211" i="1" s="1"/>
  <c r="AC211" i="1"/>
  <c r="AD211" i="1" s="1"/>
  <c r="AA211" i="1"/>
  <c r="AB211" i="1" s="1"/>
  <c r="AE206" i="1"/>
  <c r="AF206" i="1" s="1"/>
  <c r="AC206" i="1"/>
  <c r="AD206" i="1" s="1"/>
  <c r="AE202" i="1"/>
  <c r="AF202" i="1" s="1"/>
  <c r="AC202" i="1"/>
  <c r="AD202" i="1" s="1"/>
  <c r="AE198" i="1"/>
  <c r="AF198" i="1" s="1"/>
  <c r="AC198" i="1"/>
  <c r="AD198" i="1" s="1"/>
  <c r="AE194" i="1"/>
  <c r="AF194" i="1" s="1"/>
  <c r="AC194" i="1"/>
  <c r="AD194" i="1" s="1"/>
  <c r="AE190" i="1"/>
  <c r="AF190" i="1" s="1"/>
  <c r="AC190" i="1"/>
  <c r="AD190" i="1" s="1"/>
  <c r="AE186" i="1"/>
  <c r="AF186" i="1" s="1"/>
  <c r="AC186" i="1"/>
  <c r="AD186" i="1" s="1"/>
  <c r="AE182" i="1"/>
  <c r="AF182" i="1" s="1"/>
  <c r="AC182" i="1"/>
  <c r="AD182" i="1" s="1"/>
  <c r="AE178" i="1"/>
  <c r="AF178" i="1" s="1"/>
  <c r="AC178" i="1"/>
  <c r="AD178" i="1" s="1"/>
  <c r="AE174" i="1"/>
  <c r="AF174" i="1" s="1"/>
  <c r="AC174" i="1"/>
  <c r="AD174" i="1" s="1"/>
  <c r="AE170" i="1"/>
  <c r="AF170" i="1" s="1"/>
  <c r="AC170" i="1"/>
  <c r="AD170" i="1" s="1"/>
  <c r="AE166" i="1"/>
  <c r="AF166" i="1" s="1"/>
  <c r="AC166" i="1"/>
  <c r="AD166" i="1" s="1"/>
  <c r="AE162" i="1"/>
  <c r="AF162" i="1" s="1"/>
  <c r="AC162" i="1"/>
  <c r="AD162" i="1" s="1"/>
  <c r="AE158" i="1"/>
  <c r="AF158" i="1" s="1"/>
  <c r="AC158" i="1"/>
  <c r="AD158" i="1" s="1"/>
  <c r="AE153" i="1"/>
  <c r="AF153" i="1" s="1"/>
  <c r="AC153" i="1"/>
  <c r="AD153" i="1" s="1"/>
  <c r="AE149" i="1"/>
  <c r="AF149" i="1" s="1"/>
  <c r="AC149" i="1"/>
  <c r="AD149" i="1" s="1"/>
  <c r="AE145" i="1"/>
  <c r="AF145" i="1" s="1"/>
  <c r="AC145" i="1"/>
  <c r="AD145" i="1" s="1"/>
  <c r="AE141" i="1"/>
  <c r="AF141" i="1" s="1"/>
  <c r="AC141" i="1"/>
  <c r="AD141" i="1" s="1"/>
  <c r="AE137" i="1"/>
  <c r="AF137" i="1" s="1"/>
  <c r="AC137" i="1"/>
  <c r="AD137" i="1" s="1"/>
  <c r="AE133" i="1"/>
  <c r="AF133" i="1" s="1"/>
  <c r="AC133" i="1"/>
  <c r="AD133" i="1" s="1"/>
  <c r="AE129" i="1"/>
  <c r="AF129" i="1" s="1"/>
  <c r="AC129" i="1"/>
  <c r="AD129" i="1" s="1"/>
  <c r="AE125" i="1"/>
  <c r="AF125" i="1" s="1"/>
  <c r="AC125" i="1"/>
  <c r="AD125" i="1" s="1"/>
  <c r="AE120" i="1"/>
  <c r="AF120" i="1" s="1"/>
  <c r="AC120" i="1"/>
  <c r="AD120" i="1" s="1"/>
  <c r="AE115" i="1"/>
  <c r="AF115" i="1" s="1"/>
  <c r="AC115" i="1"/>
  <c r="AD115" i="1" s="1"/>
  <c r="AE111" i="1"/>
  <c r="AF111" i="1" s="1"/>
  <c r="AC111" i="1"/>
  <c r="AD111" i="1" s="1"/>
  <c r="AE107" i="1"/>
  <c r="AF107" i="1" s="1"/>
  <c r="AC107" i="1"/>
  <c r="AD107" i="1" s="1"/>
  <c r="AE103" i="1"/>
  <c r="AF103" i="1" s="1"/>
  <c r="AC103" i="1"/>
  <c r="AD103" i="1" s="1"/>
  <c r="AE98" i="1"/>
  <c r="AF98" i="1" s="1"/>
  <c r="AC98" i="1"/>
  <c r="AD98" i="1" s="1"/>
  <c r="AE94" i="1"/>
  <c r="AF94" i="1" s="1"/>
  <c r="AC94" i="1"/>
  <c r="AD94" i="1" s="1"/>
  <c r="AE90" i="1"/>
  <c r="AF90" i="1" s="1"/>
  <c r="AC90" i="1"/>
  <c r="AD90" i="1" s="1"/>
  <c r="AE86" i="1"/>
  <c r="AF86" i="1" s="1"/>
  <c r="J367" i="10" s="1"/>
  <c r="AC86" i="1"/>
  <c r="AD86" i="1" s="1"/>
  <c r="AE82" i="1"/>
  <c r="AF82" i="1" s="1"/>
  <c r="AC82" i="1"/>
  <c r="AD82" i="1" s="1"/>
  <c r="AE78" i="1"/>
  <c r="AF78" i="1" s="1"/>
  <c r="AC78" i="1"/>
  <c r="AD78" i="1" s="1"/>
  <c r="AE69" i="1"/>
  <c r="AF69" i="1" s="1"/>
  <c r="AC69" i="1"/>
  <c r="AD69" i="1" s="1"/>
  <c r="AE63" i="1"/>
  <c r="AF63" i="1" s="1"/>
  <c r="AC63" i="1"/>
  <c r="AD63" i="1" s="1"/>
  <c r="AE59" i="1"/>
  <c r="AF59" i="1" s="1"/>
  <c r="AC59" i="1"/>
  <c r="AD59" i="1" s="1"/>
  <c r="AE55" i="1"/>
  <c r="AF55" i="1" s="1"/>
  <c r="AC55" i="1"/>
  <c r="AD55" i="1" s="1"/>
  <c r="AE49" i="1"/>
  <c r="AF49" i="1" s="1"/>
  <c r="AC49" i="1"/>
  <c r="AD49" i="1" s="1"/>
  <c r="AE43" i="1"/>
  <c r="AF43" i="1" s="1"/>
  <c r="AC43" i="1"/>
  <c r="AD43" i="1" s="1"/>
  <c r="AE36" i="1"/>
  <c r="AF36" i="1" s="1"/>
  <c r="AC36" i="1"/>
  <c r="AD36" i="1" s="1"/>
  <c r="AE32" i="1"/>
  <c r="AF32" i="1" s="1"/>
  <c r="AC32" i="1"/>
  <c r="AD32" i="1" s="1"/>
  <c r="J320" i="10"/>
  <c r="K320" i="10" s="1"/>
  <c r="AE493" i="1"/>
  <c r="AF493" i="1" s="1"/>
  <c r="AC493" i="1"/>
  <c r="AD493" i="1" s="1"/>
  <c r="AA493" i="1"/>
  <c r="AB493" i="1" s="1"/>
  <c r="AE489" i="1"/>
  <c r="AF489" i="1" s="1"/>
  <c r="AC489" i="1"/>
  <c r="AD489" i="1" s="1"/>
  <c r="AA489" i="1"/>
  <c r="AB489" i="1" s="1"/>
  <c r="AE485" i="1"/>
  <c r="AF485" i="1" s="1"/>
  <c r="AC485" i="1"/>
  <c r="AD485" i="1" s="1"/>
  <c r="AA485" i="1"/>
  <c r="AB485" i="1" s="1"/>
  <c r="AE481" i="1"/>
  <c r="AF481" i="1" s="1"/>
  <c r="AC481" i="1"/>
  <c r="AD481" i="1" s="1"/>
  <c r="AA481" i="1"/>
  <c r="AB481" i="1" s="1"/>
  <c r="AE476" i="1"/>
  <c r="AF476" i="1" s="1"/>
  <c r="AC476" i="1"/>
  <c r="AD476" i="1" s="1"/>
  <c r="AA476" i="1"/>
  <c r="AB476" i="1" s="1"/>
  <c r="AE471" i="1"/>
  <c r="AF471" i="1" s="1"/>
  <c r="AC471" i="1"/>
  <c r="AD471" i="1" s="1"/>
  <c r="AA471" i="1"/>
  <c r="AB471" i="1" s="1"/>
  <c r="AE466" i="1"/>
  <c r="AF466" i="1" s="1"/>
  <c r="AC466" i="1"/>
  <c r="AD466" i="1" s="1"/>
  <c r="AA466" i="1"/>
  <c r="AB466" i="1" s="1"/>
  <c r="AE462" i="1"/>
  <c r="AF462" i="1" s="1"/>
  <c r="AC462" i="1"/>
  <c r="AD462" i="1" s="1"/>
  <c r="AA462" i="1"/>
  <c r="AB462" i="1" s="1"/>
  <c r="AE458" i="1"/>
  <c r="AF458" i="1" s="1"/>
  <c r="AC458" i="1"/>
  <c r="AD458" i="1" s="1"/>
  <c r="AA458" i="1"/>
  <c r="AB458" i="1" s="1"/>
  <c r="AE454" i="1"/>
  <c r="AF454" i="1" s="1"/>
  <c r="AC454" i="1"/>
  <c r="AD454" i="1" s="1"/>
  <c r="AA454" i="1"/>
  <c r="AB454" i="1" s="1"/>
  <c r="AE450" i="1"/>
  <c r="AF450" i="1" s="1"/>
  <c r="AC450" i="1"/>
  <c r="AD450" i="1" s="1"/>
  <c r="AA450" i="1"/>
  <c r="AB450" i="1" s="1"/>
  <c r="AE446" i="1"/>
  <c r="AF446" i="1" s="1"/>
  <c r="AC446" i="1"/>
  <c r="AD446" i="1" s="1"/>
  <c r="AA446" i="1"/>
  <c r="AB446" i="1" s="1"/>
  <c r="AE442" i="1"/>
  <c r="AF442" i="1" s="1"/>
  <c r="AC442" i="1"/>
  <c r="AD442" i="1" s="1"/>
  <c r="AA442" i="1"/>
  <c r="AB442" i="1" s="1"/>
  <c r="AE438" i="1"/>
  <c r="AF438" i="1" s="1"/>
  <c r="AC438" i="1"/>
  <c r="AD438" i="1" s="1"/>
  <c r="AA438" i="1"/>
  <c r="AB438" i="1" s="1"/>
  <c r="AE433" i="1"/>
  <c r="AF433" i="1" s="1"/>
  <c r="J157" i="10" s="1"/>
  <c r="AC433" i="1"/>
  <c r="AD433" i="1" s="1"/>
  <c r="AA433" i="1"/>
  <c r="AB433" i="1" s="1"/>
  <c r="AE429" i="1"/>
  <c r="AF429" i="1" s="1"/>
  <c r="AC429" i="1"/>
  <c r="AD429" i="1" s="1"/>
  <c r="AA429" i="1"/>
  <c r="AB429" i="1" s="1"/>
  <c r="AE424" i="1"/>
  <c r="AF424" i="1" s="1"/>
  <c r="AC424" i="1"/>
  <c r="AD424" i="1" s="1"/>
  <c r="AA424" i="1"/>
  <c r="AB424" i="1" s="1"/>
  <c r="AE419" i="1"/>
  <c r="AF419" i="1" s="1"/>
  <c r="AC419" i="1"/>
  <c r="AD419" i="1" s="1"/>
  <c r="AA419" i="1"/>
  <c r="AB419" i="1" s="1"/>
  <c r="AE415" i="1"/>
  <c r="AF415" i="1" s="1"/>
  <c r="AC415" i="1"/>
  <c r="AD415" i="1" s="1"/>
  <c r="AA415" i="1"/>
  <c r="AB415" i="1" s="1"/>
  <c r="AE411" i="1"/>
  <c r="AF411" i="1" s="1"/>
  <c r="AC411" i="1"/>
  <c r="AD411" i="1" s="1"/>
  <c r="AA411" i="1"/>
  <c r="AB411" i="1" s="1"/>
  <c r="AE407" i="1"/>
  <c r="AF407" i="1" s="1"/>
  <c r="AC407" i="1"/>
  <c r="AD407" i="1" s="1"/>
  <c r="AA407" i="1"/>
  <c r="AB407" i="1" s="1"/>
  <c r="AE403" i="1"/>
  <c r="AF403" i="1" s="1"/>
  <c r="AC403" i="1"/>
  <c r="AD403" i="1" s="1"/>
  <c r="AA403" i="1"/>
  <c r="AB403" i="1" s="1"/>
  <c r="AE399" i="1"/>
  <c r="AF399" i="1" s="1"/>
  <c r="AC399" i="1"/>
  <c r="AD399" i="1" s="1"/>
  <c r="AA399" i="1"/>
  <c r="AB399" i="1" s="1"/>
  <c r="AE395" i="1"/>
  <c r="AF395" i="1" s="1"/>
  <c r="AC395" i="1"/>
  <c r="AD395" i="1" s="1"/>
  <c r="AA395" i="1"/>
  <c r="AB395" i="1" s="1"/>
  <c r="AE391" i="1"/>
  <c r="AF391" i="1" s="1"/>
  <c r="AC391" i="1"/>
  <c r="AD391" i="1" s="1"/>
  <c r="AA391" i="1"/>
  <c r="AB391" i="1" s="1"/>
  <c r="AE387" i="1"/>
  <c r="AF387" i="1" s="1"/>
  <c r="AC387" i="1"/>
  <c r="AD387" i="1" s="1"/>
  <c r="AA387" i="1"/>
  <c r="AB387" i="1" s="1"/>
  <c r="AE383" i="1"/>
  <c r="AF383" i="1" s="1"/>
  <c r="AC383" i="1"/>
  <c r="AD383" i="1" s="1"/>
  <c r="AA383" i="1"/>
  <c r="AB383" i="1" s="1"/>
  <c r="AE379" i="1"/>
  <c r="AF379" i="1" s="1"/>
  <c r="AC379" i="1"/>
  <c r="AD379" i="1" s="1"/>
  <c r="AA379" i="1"/>
  <c r="AB379" i="1" s="1"/>
  <c r="AE375" i="1"/>
  <c r="AF375" i="1" s="1"/>
  <c r="AC375" i="1"/>
  <c r="AD375" i="1" s="1"/>
  <c r="AA375" i="1"/>
  <c r="AB375" i="1" s="1"/>
  <c r="AE371" i="1"/>
  <c r="AF371" i="1" s="1"/>
  <c r="AC371" i="1"/>
  <c r="AD371" i="1" s="1"/>
  <c r="AA371" i="1"/>
  <c r="AB371" i="1" s="1"/>
  <c r="AE366" i="1"/>
  <c r="AF366" i="1" s="1"/>
  <c r="AC366" i="1"/>
  <c r="AD366" i="1" s="1"/>
  <c r="AA366" i="1"/>
  <c r="AB366" i="1" s="1"/>
  <c r="AE362" i="1"/>
  <c r="AF362" i="1" s="1"/>
  <c r="AC362" i="1"/>
  <c r="AD362" i="1" s="1"/>
  <c r="AA362" i="1"/>
  <c r="AB362" i="1" s="1"/>
  <c r="AE358" i="1"/>
  <c r="AF358" i="1" s="1"/>
  <c r="AC358" i="1"/>
  <c r="AD358" i="1" s="1"/>
  <c r="AA358" i="1"/>
  <c r="AB358" i="1" s="1"/>
  <c r="AE354" i="1"/>
  <c r="AF354" i="1" s="1"/>
  <c r="AC354" i="1"/>
  <c r="AD354" i="1" s="1"/>
  <c r="AA354" i="1"/>
  <c r="AB354" i="1" s="1"/>
  <c r="AE349" i="1"/>
  <c r="AF349" i="1" s="1"/>
  <c r="AC349" i="1"/>
  <c r="AD349" i="1" s="1"/>
  <c r="AA349" i="1"/>
  <c r="AB349" i="1" s="1"/>
  <c r="AE344" i="1"/>
  <c r="AF344" i="1" s="1"/>
  <c r="AC344" i="1"/>
  <c r="AD344" i="1" s="1"/>
  <c r="AA344" i="1"/>
  <c r="AB344" i="1" s="1"/>
  <c r="AE340" i="1"/>
  <c r="AF340" i="1" s="1"/>
  <c r="AC340" i="1"/>
  <c r="AD340" i="1" s="1"/>
  <c r="AA340" i="1"/>
  <c r="AB340" i="1" s="1"/>
  <c r="AE336" i="1"/>
  <c r="AF336" i="1" s="1"/>
  <c r="AC336" i="1"/>
  <c r="AD336" i="1" s="1"/>
  <c r="AA336" i="1"/>
  <c r="AB336" i="1" s="1"/>
  <c r="AE332" i="1"/>
  <c r="AF332" i="1" s="1"/>
  <c r="AC332" i="1"/>
  <c r="AD332" i="1" s="1"/>
  <c r="AA332" i="1"/>
  <c r="AB332" i="1" s="1"/>
  <c r="AE328" i="1"/>
  <c r="AF328" i="1" s="1"/>
  <c r="AC328" i="1"/>
  <c r="AD328" i="1" s="1"/>
  <c r="AA328" i="1"/>
  <c r="AB328" i="1" s="1"/>
  <c r="AE324" i="1"/>
  <c r="AF324" i="1" s="1"/>
  <c r="AC324" i="1"/>
  <c r="AD324" i="1" s="1"/>
  <c r="AA324" i="1"/>
  <c r="AB324" i="1" s="1"/>
  <c r="AE319" i="1"/>
  <c r="AF319" i="1" s="1"/>
  <c r="J356" i="10" s="1"/>
  <c r="AC319" i="1"/>
  <c r="AD319" i="1" s="1"/>
  <c r="AA319" i="1"/>
  <c r="AB319" i="1" s="1"/>
  <c r="AE315" i="1"/>
  <c r="AF315" i="1" s="1"/>
  <c r="J288" i="10" s="1"/>
  <c r="AC315" i="1"/>
  <c r="AD315" i="1" s="1"/>
  <c r="AA315" i="1"/>
  <c r="AB315" i="1" s="1"/>
  <c r="AE311" i="1"/>
  <c r="AF311" i="1" s="1"/>
  <c r="AC311" i="1"/>
  <c r="AD311" i="1" s="1"/>
  <c r="AA311" i="1"/>
  <c r="AB311" i="1" s="1"/>
  <c r="AE307" i="1"/>
  <c r="AF307" i="1" s="1"/>
  <c r="AC307" i="1"/>
  <c r="AD307" i="1" s="1"/>
  <c r="AA307" i="1"/>
  <c r="AB307" i="1" s="1"/>
  <c r="AE303" i="1"/>
  <c r="AF303" i="1" s="1"/>
  <c r="AC303" i="1"/>
  <c r="AD303" i="1" s="1"/>
  <c r="AA303" i="1"/>
  <c r="AB303" i="1" s="1"/>
  <c r="AE299" i="1"/>
  <c r="AF299" i="1" s="1"/>
  <c r="AC299" i="1"/>
  <c r="AD299" i="1" s="1"/>
  <c r="AA299" i="1"/>
  <c r="AB299" i="1" s="1"/>
  <c r="AE295" i="1"/>
  <c r="AF295" i="1" s="1"/>
  <c r="AC295" i="1"/>
  <c r="AD295" i="1" s="1"/>
  <c r="AA295" i="1"/>
  <c r="AB295" i="1" s="1"/>
  <c r="AE291" i="1"/>
  <c r="AF291" i="1" s="1"/>
  <c r="AC291" i="1"/>
  <c r="AD291" i="1" s="1"/>
  <c r="AA291" i="1"/>
  <c r="AB291" i="1" s="1"/>
  <c r="AE287" i="1"/>
  <c r="AF287" i="1" s="1"/>
  <c r="AC287" i="1"/>
  <c r="AD287" i="1" s="1"/>
  <c r="AA287" i="1"/>
  <c r="AB287" i="1" s="1"/>
  <c r="AE283" i="1"/>
  <c r="AF283" i="1" s="1"/>
  <c r="AC283" i="1"/>
  <c r="AD283" i="1" s="1"/>
  <c r="AA283" i="1"/>
  <c r="AB283" i="1" s="1"/>
  <c r="AE277" i="1"/>
  <c r="AF277" i="1" s="1"/>
  <c r="AC277" i="1"/>
  <c r="AD277" i="1" s="1"/>
  <c r="AA277" i="1"/>
  <c r="AB277" i="1" s="1"/>
  <c r="AE273" i="1"/>
  <c r="AF273" i="1" s="1"/>
  <c r="AC273" i="1"/>
  <c r="AD273" i="1" s="1"/>
  <c r="AA273" i="1"/>
  <c r="AB273" i="1" s="1"/>
  <c r="AE269" i="1"/>
  <c r="AF269" i="1" s="1"/>
  <c r="AC269" i="1"/>
  <c r="AD269" i="1" s="1"/>
  <c r="AA269" i="1"/>
  <c r="AB269" i="1" s="1"/>
  <c r="AE265" i="1"/>
  <c r="AF265" i="1" s="1"/>
  <c r="AC265" i="1"/>
  <c r="AD265" i="1" s="1"/>
  <c r="AA265" i="1"/>
  <c r="AB265" i="1" s="1"/>
  <c r="AE29" i="1"/>
  <c r="AF29" i="1" s="1"/>
  <c r="AC29" i="1"/>
  <c r="AD29" i="1" s="1"/>
  <c r="AE24" i="1"/>
  <c r="AF24" i="1" s="1"/>
  <c r="AC24" i="1"/>
  <c r="AD24" i="1" s="1"/>
  <c r="AE19" i="1"/>
  <c r="AF19" i="1" s="1"/>
  <c r="AC19" i="1"/>
  <c r="AD19" i="1" s="1"/>
  <c r="AE15" i="1"/>
  <c r="AF15" i="1" s="1"/>
  <c r="AC15" i="1"/>
  <c r="AD15" i="1" s="1"/>
  <c r="AE11" i="1"/>
  <c r="AF11" i="1" s="1"/>
  <c r="AC11" i="1"/>
  <c r="AD11" i="1" s="1"/>
  <c r="AE7" i="1"/>
  <c r="AF7" i="1" s="1"/>
  <c r="AC7" i="1"/>
  <c r="AD7" i="1" s="1"/>
  <c r="AE264" i="1"/>
  <c r="AF264" i="1" s="1"/>
  <c r="AC264" i="1"/>
  <c r="AD264" i="1" s="1"/>
  <c r="AA264" i="1"/>
  <c r="AB264" i="1" s="1"/>
  <c r="AE260" i="1"/>
  <c r="AF260" i="1" s="1"/>
  <c r="AC260" i="1"/>
  <c r="AD260" i="1" s="1"/>
  <c r="AA260" i="1"/>
  <c r="AB260" i="1" s="1"/>
  <c r="AE256" i="1"/>
  <c r="AF256" i="1" s="1"/>
  <c r="AC256" i="1"/>
  <c r="AD256" i="1" s="1"/>
  <c r="AA256" i="1"/>
  <c r="AB256" i="1" s="1"/>
  <c r="AE252" i="1"/>
  <c r="AF252" i="1" s="1"/>
  <c r="AC252" i="1"/>
  <c r="AD252" i="1" s="1"/>
  <c r="AA252" i="1"/>
  <c r="AB252" i="1" s="1"/>
  <c r="AE246" i="1"/>
  <c r="AF246" i="1" s="1"/>
  <c r="AC246" i="1"/>
  <c r="AD246" i="1" s="1"/>
  <c r="AA246" i="1"/>
  <c r="AB246" i="1" s="1"/>
  <c r="AE242" i="1"/>
  <c r="AF242" i="1" s="1"/>
  <c r="AC242" i="1"/>
  <c r="AD242" i="1" s="1"/>
  <c r="AA242" i="1"/>
  <c r="AB242" i="1" s="1"/>
  <c r="AE238" i="1"/>
  <c r="AF238" i="1" s="1"/>
  <c r="AC238" i="1"/>
  <c r="AD238" i="1" s="1"/>
  <c r="AA238" i="1"/>
  <c r="AB238" i="1" s="1"/>
  <c r="AE234" i="1"/>
  <c r="AF234" i="1" s="1"/>
  <c r="AC234" i="1"/>
  <c r="AD234" i="1" s="1"/>
  <c r="AA234" i="1"/>
  <c r="AB234" i="1" s="1"/>
  <c r="AE230" i="1"/>
  <c r="AF230" i="1" s="1"/>
  <c r="AC230" i="1"/>
  <c r="AD230" i="1" s="1"/>
  <c r="AA230" i="1"/>
  <c r="AB230" i="1" s="1"/>
  <c r="AE226" i="1"/>
  <c r="AF226" i="1" s="1"/>
  <c r="AC226" i="1"/>
  <c r="AD226" i="1" s="1"/>
  <c r="AA226" i="1"/>
  <c r="AB226" i="1" s="1"/>
  <c r="AE222" i="1"/>
  <c r="AF222" i="1" s="1"/>
  <c r="AC222" i="1"/>
  <c r="AD222" i="1" s="1"/>
  <c r="AA222" i="1"/>
  <c r="AB222" i="1" s="1"/>
  <c r="AE218" i="1"/>
  <c r="AF218" i="1" s="1"/>
  <c r="AC218" i="1"/>
  <c r="AD218" i="1" s="1"/>
  <c r="AA218" i="1"/>
  <c r="AB218" i="1" s="1"/>
  <c r="AE214" i="1"/>
  <c r="AF214" i="1" s="1"/>
  <c r="AC214" i="1"/>
  <c r="AD214" i="1" s="1"/>
  <c r="AA214" i="1"/>
  <c r="AB214" i="1" s="1"/>
  <c r="AE210" i="1"/>
  <c r="AF210" i="1" s="1"/>
  <c r="AC210" i="1"/>
  <c r="AD210" i="1" s="1"/>
  <c r="AE205" i="1"/>
  <c r="AF205" i="1" s="1"/>
  <c r="AC205" i="1"/>
  <c r="AD205" i="1" s="1"/>
  <c r="AE201" i="1"/>
  <c r="AF201" i="1" s="1"/>
  <c r="AC201" i="1"/>
  <c r="AD201" i="1" s="1"/>
  <c r="AE197" i="1"/>
  <c r="AF197" i="1" s="1"/>
  <c r="AC197" i="1"/>
  <c r="AD197" i="1" s="1"/>
  <c r="AE193" i="1"/>
  <c r="AF193" i="1" s="1"/>
  <c r="AC193" i="1"/>
  <c r="AD193" i="1" s="1"/>
  <c r="AE189" i="1"/>
  <c r="AF189" i="1" s="1"/>
  <c r="AC189" i="1"/>
  <c r="AD189" i="1" s="1"/>
  <c r="AE185" i="1"/>
  <c r="AF185" i="1" s="1"/>
  <c r="AC185" i="1"/>
  <c r="AD185" i="1" s="1"/>
  <c r="AE181" i="1"/>
  <c r="AF181" i="1" s="1"/>
  <c r="AC181" i="1"/>
  <c r="AD181" i="1" s="1"/>
  <c r="AE177" i="1"/>
  <c r="AF177" i="1" s="1"/>
  <c r="AC177" i="1"/>
  <c r="AD177" i="1" s="1"/>
  <c r="AE173" i="1"/>
  <c r="AF173" i="1" s="1"/>
  <c r="AC173" i="1"/>
  <c r="AD173" i="1" s="1"/>
  <c r="AE169" i="1"/>
  <c r="AF169" i="1" s="1"/>
  <c r="AC169" i="1"/>
  <c r="AD169" i="1" s="1"/>
  <c r="AE165" i="1"/>
  <c r="AF165" i="1" s="1"/>
  <c r="AC165" i="1"/>
  <c r="AD165" i="1" s="1"/>
  <c r="AE161" i="1"/>
  <c r="AF161" i="1" s="1"/>
  <c r="AC161" i="1"/>
  <c r="AD161" i="1" s="1"/>
  <c r="AE156" i="1"/>
  <c r="AF156" i="1" s="1"/>
  <c r="AC156" i="1"/>
  <c r="AD156" i="1" s="1"/>
  <c r="AE152" i="1"/>
  <c r="AF152" i="1" s="1"/>
  <c r="AC152" i="1"/>
  <c r="AD152" i="1" s="1"/>
  <c r="AE148" i="1"/>
  <c r="AF148" i="1" s="1"/>
  <c r="AC148" i="1"/>
  <c r="AD148" i="1" s="1"/>
  <c r="AE144" i="1"/>
  <c r="AF144" i="1" s="1"/>
  <c r="AC144" i="1"/>
  <c r="AD144" i="1" s="1"/>
  <c r="AE140" i="1"/>
  <c r="AF140" i="1" s="1"/>
  <c r="AC140" i="1"/>
  <c r="AD140" i="1" s="1"/>
  <c r="AE136" i="1"/>
  <c r="AF136" i="1" s="1"/>
  <c r="AC136" i="1"/>
  <c r="AD136" i="1" s="1"/>
  <c r="AE132" i="1"/>
  <c r="AF132" i="1" s="1"/>
  <c r="J366" i="10" s="1"/>
  <c r="K366" i="10" s="1"/>
  <c r="AC132" i="1"/>
  <c r="AD132" i="1" s="1"/>
  <c r="AE128" i="1"/>
  <c r="AF128" i="1" s="1"/>
  <c r="AC128" i="1"/>
  <c r="AD128" i="1" s="1"/>
  <c r="AE124" i="1"/>
  <c r="AF124" i="1" s="1"/>
  <c r="J345" i="10" s="1"/>
  <c r="K345" i="10" s="1"/>
  <c r="AC124" i="1"/>
  <c r="AD124" i="1" s="1"/>
  <c r="AE118" i="1"/>
  <c r="AF118" i="1" s="1"/>
  <c r="AC118" i="1"/>
  <c r="AD118" i="1" s="1"/>
  <c r="AE114" i="1"/>
  <c r="AF114" i="1" s="1"/>
  <c r="AC114" i="1"/>
  <c r="AD114" i="1" s="1"/>
  <c r="AE110" i="1"/>
  <c r="AF110" i="1" s="1"/>
  <c r="AC110" i="1"/>
  <c r="AD110" i="1" s="1"/>
  <c r="AE106" i="1"/>
  <c r="AF106" i="1" s="1"/>
  <c r="AC106" i="1"/>
  <c r="AD106" i="1" s="1"/>
  <c r="AE102" i="1"/>
  <c r="AF102" i="1" s="1"/>
  <c r="AC102" i="1"/>
  <c r="AD102" i="1" s="1"/>
  <c r="AE97" i="1"/>
  <c r="AF97" i="1" s="1"/>
  <c r="AC97" i="1"/>
  <c r="AD97" i="1" s="1"/>
  <c r="AE93" i="1"/>
  <c r="AF93" i="1" s="1"/>
  <c r="AC93" i="1"/>
  <c r="AD93" i="1" s="1"/>
  <c r="AE89" i="1"/>
  <c r="AF89" i="1" s="1"/>
  <c r="AC89" i="1"/>
  <c r="AD89" i="1" s="1"/>
  <c r="AE85" i="1"/>
  <c r="AF85" i="1" s="1"/>
  <c r="AC85" i="1"/>
  <c r="AD85" i="1" s="1"/>
  <c r="AE81" i="1"/>
  <c r="AF81" i="1" s="1"/>
  <c r="AC81" i="1"/>
  <c r="AD81" i="1" s="1"/>
  <c r="AE72" i="1"/>
  <c r="AF72" i="1" s="1"/>
  <c r="J331" i="10" s="1"/>
  <c r="K331" i="10" s="1"/>
  <c r="AC72" i="1"/>
  <c r="AD72" i="1" s="1"/>
  <c r="AE68" i="1"/>
  <c r="AF68" i="1" s="1"/>
  <c r="AC68" i="1"/>
  <c r="AD68" i="1" s="1"/>
  <c r="AE62" i="1"/>
  <c r="AF62" i="1" s="1"/>
  <c r="AC62" i="1"/>
  <c r="AD62" i="1" s="1"/>
  <c r="AE58" i="1"/>
  <c r="AF58" i="1" s="1"/>
  <c r="AC58" i="1"/>
  <c r="AD58" i="1" s="1"/>
  <c r="AE54" i="1"/>
  <c r="AF54" i="1" s="1"/>
  <c r="AC54" i="1"/>
  <c r="AD54" i="1" s="1"/>
  <c r="AE48" i="1"/>
  <c r="AF48" i="1" s="1"/>
  <c r="AC48" i="1"/>
  <c r="AD48" i="1" s="1"/>
  <c r="AE42" i="1"/>
  <c r="AF42" i="1" s="1"/>
  <c r="AC42" i="1"/>
  <c r="AD42" i="1" s="1"/>
  <c r="AE35" i="1"/>
  <c r="AF35" i="1" s="1"/>
  <c r="AC35" i="1"/>
  <c r="AD35" i="1" s="1"/>
  <c r="AE492" i="1"/>
  <c r="AF492" i="1" s="1"/>
  <c r="AC492" i="1"/>
  <c r="AD492" i="1" s="1"/>
  <c r="AA492" i="1"/>
  <c r="AB492" i="1" s="1"/>
  <c r="AE488" i="1"/>
  <c r="AF488" i="1" s="1"/>
  <c r="AC488" i="1"/>
  <c r="AD488" i="1" s="1"/>
  <c r="AA488" i="1"/>
  <c r="AB488" i="1" s="1"/>
  <c r="AE484" i="1"/>
  <c r="AF484" i="1" s="1"/>
  <c r="AC484" i="1"/>
  <c r="AD484" i="1" s="1"/>
  <c r="AA484" i="1"/>
  <c r="AB484" i="1" s="1"/>
  <c r="AE480" i="1"/>
  <c r="AF480" i="1" s="1"/>
  <c r="AC480" i="1"/>
  <c r="AD480" i="1" s="1"/>
  <c r="AA480" i="1"/>
  <c r="AB480" i="1" s="1"/>
  <c r="AE474" i="1"/>
  <c r="AF474" i="1" s="1"/>
  <c r="AC474" i="1"/>
  <c r="AD474" i="1" s="1"/>
  <c r="AA474" i="1"/>
  <c r="AB474" i="1" s="1"/>
  <c r="AE470" i="1"/>
  <c r="AF470" i="1" s="1"/>
  <c r="AC470" i="1"/>
  <c r="AD470" i="1" s="1"/>
  <c r="AA470" i="1"/>
  <c r="AB470" i="1" s="1"/>
  <c r="AE465" i="1"/>
  <c r="AF465" i="1" s="1"/>
  <c r="AC465" i="1"/>
  <c r="AD465" i="1" s="1"/>
  <c r="AA465" i="1"/>
  <c r="AB465" i="1" s="1"/>
  <c r="AE461" i="1"/>
  <c r="AF461" i="1" s="1"/>
  <c r="AC461" i="1"/>
  <c r="AD461" i="1" s="1"/>
  <c r="AA461" i="1"/>
  <c r="AB461" i="1" s="1"/>
  <c r="AE457" i="1"/>
  <c r="AF457" i="1" s="1"/>
  <c r="AC457" i="1"/>
  <c r="AD457" i="1" s="1"/>
  <c r="AA457" i="1"/>
  <c r="AB457" i="1" s="1"/>
  <c r="AE453" i="1"/>
  <c r="AF453" i="1" s="1"/>
  <c r="AC453" i="1"/>
  <c r="AD453" i="1" s="1"/>
  <c r="AA453" i="1"/>
  <c r="AB453" i="1" s="1"/>
  <c r="AE449" i="1"/>
  <c r="AF449" i="1" s="1"/>
  <c r="AC449" i="1"/>
  <c r="AD449" i="1" s="1"/>
  <c r="AA449" i="1"/>
  <c r="AB449" i="1" s="1"/>
  <c r="AE445" i="1"/>
  <c r="AF445" i="1" s="1"/>
  <c r="AC445" i="1"/>
  <c r="AD445" i="1" s="1"/>
  <c r="AA445" i="1"/>
  <c r="AB445" i="1" s="1"/>
  <c r="AE441" i="1"/>
  <c r="AF441" i="1" s="1"/>
  <c r="AC441" i="1"/>
  <c r="AD441" i="1" s="1"/>
  <c r="AA441" i="1"/>
  <c r="AB441" i="1" s="1"/>
  <c r="AE436" i="1"/>
  <c r="AF436" i="1" s="1"/>
  <c r="AC436" i="1"/>
  <c r="AD436" i="1" s="1"/>
  <c r="AA436" i="1"/>
  <c r="AB436" i="1" s="1"/>
  <c r="AE432" i="1"/>
  <c r="AF432" i="1" s="1"/>
  <c r="AC432" i="1"/>
  <c r="AD432" i="1" s="1"/>
  <c r="AA432" i="1"/>
  <c r="AB432" i="1" s="1"/>
  <c r="AE427" i="1"/>
  <c r="AF427" i="1" s="1"/>
  <c r="AC427" i="1"/>
  <c r="AD427" i="1" s="1"/>
  <c r="AA427" i="1"/>
  <c r="AB427" i="1" s="1"/>
  <c r="AE423" i="1"/>
  <c r="AF423" i="1" s="1"/>
  <c r="AC423" i="1"/>
  <c r="AD423" i="1" s="1"/>
  <c r="AA423" i="1"/>
  <c r="AB423" i="1" s="1"/>
  <c r="AE418" i="1"/>
  <c r="AF418" i="1" s="1"/>
  <c r="AC418" i="1"/>
  <c r="AD418" i="1" s="1"/>
  <c r="AA418" i="1"/>
  <c r="AB418" i="1" s="1"/>
  <c r="AE414" i="1"/>
  <c r="AF414" i="1" s="1"/>
  <c r="AC414" i="1"/>
  <c r="AD414" i="1" s="1"/>
  <c r="AA414" i="1"/>
  <c r="AB414" i="1" s="1"/>
  <c r="AE410" i="1"/>
  <c r="AF410" i="1" s="1"/>
  <c r="AC410" i="1"/>
  <c r="AD410" i="1" s="1"/>
  <c r="AA410" i="1"/>
  <c r="AB410" i="1" s="1"/>
  <c r="AE406" i="1"/>
  <c r="AF406" i="1" s="1"/>
  <c r="AC406" i="1"/>
  <c r="AD406" i="1" s="1"/>
  <c r="AA406" i="1"/>
  <c r="AB406" i="1" s="1"/>
  <c r="AE402" i="1"/>
  <c r="AF402" i="1" s="1"/>
  <c r="AC402" i="1"/>
  <c r="AD402" i="1" s="1"/>
  <c r="AA402" i="1"/>
  <c r="AB402" i="1" s="1"/>
  <c r="AE398" i="1"/>
  <c r="AF398" i="1" s="1"/>
  <c r="AC398" i="1"/>
  <c r="AD398" i="1" s="1"/>
  <c r="AA398" i="1"/>
  <c r="AB398" i="1" s="1"/>
  <c r="AE394" i="1"/>
  <c r="AF394" i="1" s="1"/>
  <c r="AC394" i="1"/>
  <c r="AD394" i="1" s="1"/>
  <c r="AA394" i="1"/>
  <c r="AB394" i="1" s="1"/>
  <c r="AE390" i="1"/>
  <c r="AF390" i="1" s="1"/>
  <c r="AC390" i="1"/>
  <c r="AD390" i="1" s="1"/>
  <c r="AA390" i="1"/>
  <c r="AB390" i="1" s="1"/>
  <c r="AE386" i="1"/>
  <c r="AF386" i="1" s="1"/>
  <c r="J162" i="10" s="1"/>
  <c r="K162" i="10" s="1"/>
  <c r="AC386" i="1"/>
  <c r="AD386" i="1" s="1"/>
  <c r="AA386" i="1"/>
  <c r="AB386" i="1" s="1"/>
  <c r="D162" i="10" s="1"/>
  <c r="AE382" i="1"/>
  <c r="AF382" i="1" s="1"/>
  <c r="AC382" i="1"/>
  <c r="AD382" i="1" s="1"/>
  <c r="AA382" i="1"/>
  <c r="AB382" i="1" s="1"/>
  <c r="AE378" i="1"/>
  <c r="AF378" i="1" s="1"/>
  <c r="J119" i="10" s="1"/>
  <c r="AC378" i="1"/>
  <c r="AD378" i="1" s="1"/>
  <c r="AA378" i="1"/>
  <c r="AB378" i="1" s="1"/>
  <c r="AE374" i="1"/>
  <c r="AF374" i="1" s="1"/>
  <c r="AC374" i="1"/>
  <c r="AD374" i="1" s="1"/>
  <c r="AA374" i="1"/>
  <c r="AB374" i="1" s="1"/>
  <c r="AE370" i="1"/>
  <c r="AF370" i="1" s="1"/>
  <c r="AC370" i="1"/>
  <c r="AD370" i="1" s="1"/>
  <c r="AA370" i="1"/>
  <c r="AB370" i="1" s="1"/>
  <c r="AE365" i="1"/>
  <c r="AF365" i="1" s="1"/>
  <c r="AC365" i="1"/>
  <c r="AD365" i="1" s="1"/>
  <c r="AA365" i="1"/>
  <c r="AB365" i="1" s="1"/>
  <c r="AE361" i="1"/>
  <c r="AF361" i="1" s="1"/>
  <c r="AC361" i="1"/>
  <c r="AD361" i="1" s="1"/>
  <c r="AA361" i="1"/>
  <c r="AB361" i="1" s="1"/>
  <c r="AE357" i="1"/>
  <c r="AF357" i="1" s="1"/>
  <c r="AC357" i="1"/>
  <c r="AD357" i="1" s="1"/>
  <c r="AA357" i="1"/>
  <c r="AB357" i="1" s="1"/>
  <c r="AE352" i="1"/>
  <c r="AF352" i="1" s="1"/>
  <c r="AC352" i="1"/>
  <c r="AD352" i="1" s="1"/>
  <c r="AA352" i="1"/>
  <c r="AB352" i="1" s="1"/>
  <c r="AE348" i="1"/>
  <c r="AF348" i="1" s="1"/>
  <c r="AC348" i="1"/>
  <c r="AD348" i="1" s="1"/>
  <c r="AA348" i="1"/>
  <c r="AB348" i="1" s="1"/>
  <c r="AE343" i="1"/>
  <c r="AF343" i="1" s="1"/>
  <c r="AC343" i="1"/>
  <c r="AD343" i="1" s="1"/>
  <c r="AA343" i="1"/>
  <c r="AB343" i="1" s="1"/>
  <c r="AE339" i="1"/>
  <c r="AF339" i="1" s="1"/>
  <c r="AC339" i="1"/>
  <c r="AD339" i="1" s="1"/>
  <c r="AA339" i="1"/>
  <c r="AB339" i="1" s="1"/>
  <c r="AE335" i="1"/>
  <c r="AF335" i="1" s="1"/>
  <c r="AC335" i="1"/>
  <c r="AD335" i="1" s="1"/>
  <c r="AA335" i="1"/>
  <c r="AB335" i="1" s="1"/>
  <c r="AE331" i="1"/>
  <c r="AF331" i="1" s="1"/>
  <c r="AC331" i="1"/>
  <c r="AD331" i="1" s="1"/>
  <c r="AA331" i="1"/>
  <c r="AB331" i="1" s="1"/>
  <c r="AE327" i="1"/>
  <c r="AF327" i="1" s="1"/>
  <c r="J369" i="10" s="1"/>
  <c r="K369" i="10" s="1"/>
  <c r="AC327" i="1"/>
  <c r="AD327" i="1" s="1"/>
  <c r="AA327" i="1"/>
  <c r="AB327" i="1" s="1"/>
  <c r="AE322" i="1"/>
  <c r="AF322" i="1" s="1"/>
  <c r="J362" i="10" s="1"/>
  <c r="K362" i="10" s="1"/>
  <c r="AC322" i="1"/>
  <c r="AD322" i="1" s="1"/>
  <c r="AA322" i="1"/>
  <c r="AB322" i="1" s="1"/>
  <c r="AE318" i="1"/>
  <c r="AF318" i="1" s="1"/>
  <c r="AC318" i="1"/>
  <c r="AD318" i="1" s="1"/>
  <c r="AA318" i="1"/>
  <c r="AB318" i="1" s="1"/>
  <c r="AE314" i="1"/>
  <c r="AF314" i="1" s="1"/>
  <c r="AC314" i="1"/>
  <c r="AD314" i="1" s="1"/>
  <c r="AA314" i="1"/>
  <c r="AB314" i="1" s="1"/>
  <c r="AE310" i="1"/>
  <c r="AF310" i="1" s="1"/>
  <c r="AC310" i="1"/>
  <c r="AD310" i="1" s="1"/>
  <c r="AA310" i="1"/>
  <c r="AB310" i="1" s="1"/>
  <c r="AE306" i="1"/>
  <c r="AF306" i="1" s="1"/>
  <c r="AC306" i="1"/>
  <c r="AD306" i="1" s="1"/>
  <c r="AA306" i="1"/>
  <c r="AB306" i="1" s="1"/>
  <c r="AE302" i="1"/>
  <c r="AF302" i="1" s="1"/>
  <c r="AC302" i="1"/>
  <c r="AD302" i="1" s="1"/>
  <c r="AA302" i="1"/>
  <c r="AB302" i="1" s="1"/>
  <c r="AE298" i="1"/>
  <c r="AF298" i="1" s="1"/>
  <c r="AC298" i="1"/>
  <c r="AD298" i="1" s="1"/>
  <c r="AA298" i="1"/>
  <c r="AB298" i="1" s="1"/>
  <c r="AE294" i="1"/>
  <c r="AF294" i="1" s="1"/>
  <c r="AC294" i="1"/>
  <c r="AD294" i="1" s="1"/>
  <c r="AA294" i="1"/>
  <c r="AB294" i="1" s="1"/>
  <c r="AE290" i="1"/>
  <c r="AF290" i="1" s="1"/>
  <c r="AC290" i="1"/>
  <c r="AD290" i="1" s="1"/>
  <c r="AA290" i="1"/>
  <c r="AB290" i="1" s="1"/>
  <c r="AE286" i="1"/>
  <c r="AF286" i="1" s="1"/>
  <c r="AC286" i="1"/>
  <c r="AD286" i="1" s="1"/>
  <c r="AA286" i="1"/>
  <c r="AB286" i="1" s="1"/>
  <c r="AE281" i="1"/>
  <c r="AF281" i="1" s="1"/>
  <c r="AC281" i="1"/>
  <c r="AD281" i="1" s="1"/>
  <c r="AA281" i="1"/>
  <c r="AB281" i="1" s="1"/>
  <c r="AE276" i="1"/>
  <c r="AF276" i="1" s="1"/>
  <c r="AC276" i="1"/>
  <c r="AD276" i="1" s="1"/>
  <c r="AA276" i="1"/>
  <c r="AB276" i="1" s="1"/>
  <c r="AE272" i="1"/>
  <c r="AF272" i="1" s="1"/>
  <c r="AC272" i="1"/>
  <c r="AD272" i="1" s="1"/>
  <c r="AA272" i="1"/>
  <c r="AB272" i="1" s="1"/>
  <c r="AE268" i="1"/>
  <c r="AF268" i="1" s="1"/>
  <c r="AC268" i="1"/>
  <c r="AD268" i="1" s="1"/>
  <c r="AA268" i="1"/>
  <c r="AB268" i="1" s="1"/>
  <c r="AE28" i="1"/>
  <c r="AF28" i="1" s="1"/>
  <c r="AC28" i="1"/>
  <c r="AD28" i="1" s="1"/>
  <c r="AE23" i="1"/>
  <c r="AF23" i="1" s="1"/>
  <c r="AC23" i="1"/>
  <c r="AD23" i="1" s="1"/>
  <c r="AE18" i="1"/>
  <c r="AF18" i="1" s="1"/>
  <c r="AC18" i="1"/>
  <c r="AD18" i="1" s="1"/>
  <c r="AE14" i="1"/>
  <c r="AF14" i="1" s="1"/>
  <c r="AC14" i="1"/>
  <c r="AD14" i="1" s="1"/>
  <c r="AE10" i="1"/>
  <c r="AF10" i="1" s="1"/>
  <c r="AC10" i="1"/>
  <c r="AD10" i="1" s="1"/>
  <c r="AE6" i="1"/>
  <c r="AF6" i="1" s="1"/>
  <c r="AC6" i="1"/>
  <c r="AD6" i="1" s="1"/>
  <c r="AE263" i="1"/>
  <c r="AF263" i="1" s="1"/>
  <c r="AC263" i="1"/>
  <c r="AD263" i="1" s="1"/>
  <c r="AA263" i="1"/>
  <c r="AB263" i="1" s="1"/>
  <c r="AE259" i="1"/>
  <c r="AF259" i="1" s="1"/>
  <c r="AC259" i="1"/>
  <c r="AD259" i="1" s="1"/>
  <c r="AA259" i="1"/>
  <c r="AB259" i="1" s="1"/>
  <c r="AE255" i="1"/>
  <c r="AF255" i="1" s="1"/>
  <c r="AC255" i="1"/>
  <c r="AD255" i="1" s="1"/>
  <c r="AA255" i="1"/>
  <c r="AB255" i="1" s="1"/>
  <c r="AE250" i="1"/>
  <c r="AF250" i="1" s="1"/>
  <c r="AC250" i="1"/>
  <c r="AD250" i="1" s="1"/>
  <c r="AA250" i="1"/>
  <c r="AB250" i="1" s="1"/>
  <c r="AE245" i="1"/>
  <c r="AF245" i="1" s="1"/>
  <c r="AC245" i="1"/>
  <c r="AD245" i="1" s="1"/>
  <c r="AA245" i="1"/>
  <c r="AB245" i="1" s="1"/>
  <c r="AE241" i="1"/>
  <c r="AF241" i="1" s="1"/>
  <c r="AC241" i="1"/>
  <c r="AD241" i="1" s="1"/>
  <c r="AA241" i="1"/>
  <c r="AB241" i="1" s="1"/>
  <c r="AE237" i="1"/>
  <c r="AF237" i="1" s="1"/>
  <c r="AC237" i="1"/>
  <c r="AD237" i="1" s="1"/>
  <c r="AA237" i="1"/>
  <c r="AB237" i="1" s="1"/>
  <c r="AE233" i="1"/>
  <c r="AF233" i="1" s="1"/>
  <c r="AC233" i="1"/>
  <c r="AD233" i="1" s="1"/>
  <c r="AA233" i="1"/>
  <c r="AB233" i="1" s="1"/>
  <c r="AE229" i="1"/>
  <c r="AF229" i="1" s="1"/>
  <c r="AC229" i="1"/>
  <c r="AD229" i="1" s="1"/>
  <c r="AA229" i="1"/>
  <c r="AB229" i="1" s="1"/>
  <c r="AE225" i="1"/>
  <c r="AF225" i="1" s="1"/>
  <c r="J297" i="10" s="1"/>
  <c r="K297" i="10" s="1"/>
  <c r="AC225" i="1"/>
  <c r="AD225" i="1" s="1"/>
  <c r="AA225" i="1"/>
  <c r="AB225" i="1" s="1"/>
  <c r="AE221" i="1"/>
  <c r="AF221" i="1" s="1"/>
  <c r="AC221" i="1"/>
  <c r="AD221" i="1" s="1"/>
  <c r="AA221" i="1"/>
  <c r="AB221" i="1" s="1"/>
  <c r="AE217" i="1"/>
  <c r="AF217" i="1" s="1"/>
  <c r="AC217" i="1"/>
  <c r="AD217" i="1" s="1"/>
  <c r="AA217" i="1"/>
  <c r="AB217" i="1" s="1"/>
  <c r="AE213" i="1"/>
  <c r="AF213" i="1" s="1"/>
  <c r="AC213" i="1"/>
  <c r="AD213" i="1" s="1"/>
  <c r="AA213" i="1"/>
  <c r="AB213" i="1" s="1"/>
  <c r="AE209" i="1"/>
  <c r="AF209" i="1" s="1"/>
  <c r="J299" i="10" s="1"/>
  <c r="K299" i="10" s="1"/>
  <c r="AC209" i="1"/>
  <c r="AD209" i="1" s="1"/>
  <c r="AE204" i="1"/>
  <c r="AF204" i="1" s="1"/>
  <c r="J389" i="10" s="1"/>
  <c r="K389" i="10" s="1"/>
  <c r="AC204" i="1"/>
  <c r="AD204" i="1" s="1"/>
  <c r="AE200" i="1"/>
  <c r="AF200" i="1" s="1"/>
  <c r="AC200" i="1"/>
  <c r="AD200" i="1" s="1"/>
  <c r="AE196" i="1"/>
  <c r="AF196" i="1" s="1"/>
  <c r="AC196" i="1"/>
  <c r="AD196" i="1" s="1"/>
  <c r="AE192" i="1"/>
  <c r="AF192" i="1" s="1"/>
  <c r="AC192" i="1"/>
  <c r="AD192" i="1" s="1"/>
  <c r="AE188" i="1"/>
  <c r="AF188" i="1" s="1"/>
  <c r="AC188" i="1"/>
  <c r="AD188" i="1" s="1"/>
  <c r="AE184" i="1"/>
  <c r="AF184" i="1" s="1"/>
  <c r="AC184" i="1"/>
  <c r="AD184" i="1" s="1"/>
  <c r="AE180" i="1"/>
  <c r="AF180" i="1" s="1"/>
  <c r="AC180" i="1"/>
  <c r="AD180" i="1" s="1"/>
  <c r="AE176" i="1"/>
  <c r="AF176" i="1" s="1"/>
  <c r="AC176" i="1"/>
  <c r="AD176" i="1" s="1"/>
  <c r="AE172" i="1"/>
  <c r="AF172" i="1" s="1"/>
  <c r="AC172" i="1"/>
  <c r="AD172" i="1" s="1"/>
  <c r="AE168" i="1"/>
  <c r="AF168" i="1" s="1"/>
  <c r="J211" i="10" s="1"/>
  <c r="K211" i="10" s="1"/>
  <c r="AC168" i="1"/>
  <c r="AD168" i="1" s="1"/>
  <c r="AE164" i="1"/>
  <c r="AF164" i="1" s="1"/>
  <c r="AC164" i="1"/>
  <c r="AD164" i="1" s="1"/>
  <c r="AE160" i="1"/>
  <c r="AF160" i="1" s="1"/>
  <c r="J194" i="10" s="1"/>
  <c r="K194" i="10" s="1"/>
  <c r="AC160" i="1"/>
  <c r="AD160" i="1" s="1"/>
  <c r="AE155" i="1"/>
  <c r="AF155" i="1" s="1"/>
  <c r="AC155" i="1"/>
  <c r="AD155" i="1" s="1"/>
  <c r="AE151" i="1"/>
  <c r="AF151" i="1" s="1"/>
  <c r="AC151" i="1"/>
  <c r="AD151" i="1" s="1"/>
  <c r="AE147" i="1"/>
  <c r="AF147" i="1" s="1"/>
  <c r="AC147" i="1"/>
  <c r="AD147" i="1" s="1"/>
  <c r="AE143" i="1"/>
  <c r="AF143" i="1" s="1"/>
  <c r="AC143" i="1"/>
  <c r="AD143" i="1" s="1"/>
  <c r="AE139" i="1"/>
  <c r="AF139" i="1" s="1"/>
  <c r="AC139" i="1"/>
  <c r="AD139" i="1" s="1"/>
  <c r="AE135" i="1"/>
  <c r="AF135" i="1" s="1"/>
  <c r="AC135" i="1"/>
  <c r="AD135" i="1" s="1"/>
  <c r="AE131" i="1"/>
  <c r="AF131" i="1" s="1"/>
  <c r="AC131" i="1"/>
  <c r="AD131" i="1" s="1"/>
  <c r="AE127" i="1"/>
  <c r="AF127" i="1" s="1"/>
  <c r="J360" i="10" s="1"/>
  <c r="K360" i="10" s="1"/>
  <c r="AC127" i="1"/>
  <c r="AD127" i="1" s="1"/>
  <c r="AE123" i="1"/>
  <c r="AF123" i="1" s="1"/>
  <c r="J296" i="10" s="1"/>
  <c r="K296" i="10" s="1"/>
  <c r="AC123" i="1"/>
  <c r="AD123" i="1" s="1"/>
  <c r="AE117" i="1"/>
  <c r="AF117" i="1" s="1"/>
  <c r="AC117" i="1"/>
  <c r="AD117" i="1" s="1"/>
  <c r="AE113" i="1"/>
  <c r="AF113" i="1" s="1"/>
  <c r="AC113" i="1"/>
  <c r="AD113" i="1" s="1"/>
  <c r="AE109" i="1"/>
  <c r="AF109" i="1" s="1"/>
  <c r="AC109" i="1"/>
  <c r="AD109" i="1" s="1"/>
  <c r="AE105" i="1"/>
  <c r="AF105" i="1" s="1"/>
  <c r="AC105" i="1"/>
  <c r="AD105" i="1" s="1"/>
  <c r="AE101" i="1"/>
  <c r="AF101" i="1" s="1"/>
  <c r="AC101" i="1"/>
  <c r="AD101" i="1" s="1"/>
  <c r="AE96" i="1"/>
  <c r="AF96" i="1" s="1"/>
  <c r="AC96" i="1"/>
  <c r="AD96" i="1" s="1"/>
  <c r="AE92" i="1"/>
  <c r="AF92" i="1" s="1"/>
  <c r="J398" i="10" s="1"/>
  <c r="K398" i="10" s="1"/>
  <c r="AC92" i="1"/>
  <c r="AD92" i="1" s="1"/>
  <c r="AE88" i="1"/>
  <c r="AF88" i="1" s="1"/>
  <c r="AC88" i="1"/>
  <c r="AD88" i="1" s="1"/>
  <c r="AE84" i="1"/>
  <c r="AF84" i="1" s="1"/>
  <c r="J384" i="10" s="1"/>
  <c r="K384" i="10" s="1"/>
  <c r="AC84" i="1"/>
  <c r="AD84" i="1" s="1"/>
  <c r="AE80" i="1"/>
  <c r="AF80" i="1" s="1"/>
  <c r="J348" i="10" s="1"/>
  <c r="K348" i="10" s="1"/>
  <c r="AC80" i="1"/>
  <c r="AD80" i="1" s="1"/>
  <c r="AE71" i="1"/>
  <c r="AF71" i="1" s="1"/>
  <c r="J329" i="10" s="1"/>
  <c r="K329" i="10" s="1"/>
  <c r="AC71" i="1"/>
  <c r="AD71" i="1" s="1"/>
  <c r="AE65" i="1"/>
  <c r="AF65" i="1" s="1"/>
  <c r="J314" i="10" s="1"/>
  <c r="K314" i="10" s="1"/>
  <c r="AC65" i="1"/>
  <c r="AD65" i="1" s="1"/>
  <c r="AE61" i="1"/>
  <c r="AF61" i="1" s="1"/>
  <c r="J305" i="10" s="1"/>
  <c r="K305" i="10" s="1"/>
  <c r="AC61" i="1"/>
  <c r="AD61" i="1" s="1"/>
  <c r="AE57" i="1"/>
  <c r="AF57" i="1" s="1"/>
  <c r="J151" i="10" s="1"/>
  <c r="K151" i="10" s="1"/>
  <c r="AC57" i="1"/>
  <c r="AD57" i="1" s="1"/>
  <c r="AE53" i="1"/>
  <c r="AF53" i="1" s="1"/>
  <c r="AC53" i="1"/>
  <c r="AD53" i="1" s="1"/>
  <c r="AE46" i="1"/>
  <c r="AF46" i="1" s="1"/>
  <c r="AC46" i="1"/>
  <c r="AD46" i="1" s="1"/>
  <c r="AE40" i="1"/>
  <c r="AF40" i="1" s="1"/>
  <c r="AC40" i="1"/>
  <c r="AD40" i="1" s="1"/>
  <c r="AE34" i="1"/>
  <c r="AF34" i="1" s="1"/>
  <c r="AC34" i="1"/>
  <c r="AD34" i="1" s="1"/>
  <c r="J380" i="10"/>
  <c r="J315" i="10"/>
  <c r="AE491" i="1"/>
  <c r="AF491" i="1" s="1"/>
  <c r="AC491" i="1"/>
  <c r="AD491" i="1" s="1"/>
  <c r="AA491" i="1"/>
  <c r="AB491" i="1" s="1"/>
  <c r="AE487" i="1"/>
  <c r="AF487" i="1" s="1"/>
  <c r="AC487" i="1"/>
  <c r="AD487" i="1" s="1"/>
  <c r="AA487" i="1"/>
  <c r="AB487" i="1" s="1"/>
  <c r="AE483" i="1"/>
  <c r="AF483" i="1" s="1"/>
  <c r="AC483" i="1"/>
  <c r="AD483" i="1" s="1"/>
  <c r="AA483" i="1"/>
  <c r="AB483" i="1" s="1"/>
  <c r="AE479" i="1"/>
  <c r="AF479" i="1" s="1"/>
  <c r="AC479" i="1"/>
  <c r="AD479" i="1" s="1"/>
  <c r="AA479" i="1"/>
  <c r="AB479" i="1" s="1"/>
  <c r="AE473" i="1"/>
  <c r="AF473" i="1" s="1"/>
  <c r="J312" i="10" s="1"/>
  <c r="AC473" i="1"/>
  <c r="AD473" i="1" s="1"/>
  <c r="AA473" i="1"/>
  <c r="AB473" i="1" s="1"/>
  <c r="AE469" i="1"/>
  <c r="AF469" i="1" s="1"/>
  <c r="AC469" i="1"/>
  <c r="AD469" i="1" s="1"/>
  <c r="AA469" i="1"/>
  <c r="AB469" i="1" s="1"/>
  <c r="AE464" i="1"/>
  <c r="AF464" i="1" s="1"/>
  <c r="AC464" i="1"/>
  <c r="AD464" i="1" s="1"/>
  <c r="AA464" i="1"/>
  <c r="AB464" i="1" s="1"/>
  <c r="AE460" i="1"/>
  <c r="AF460" i="1" s="1"/>
  <c r="AC460" i="1"/>
  <c r="AD460" i="1" s="1"/>
  <c r="AA460" i="1"/>
  <c r="AB460" i="1" s="1"/>
  <c r="AE456" i="1"/>
  <c r="AF456" i="1" s="1"/>
  <c r="AC456" i="1"/>
  <c r="AD456" i="1" s="1"/>
  <c r="AA456" i="1"/>
  <c r="AB456" i="1" s="1"/>
  <c r="AE452" i="1"/>
  <c r="AF452" i="1" s="1"/>
  <c r="AC452" i="1"/>
  <c r="AD452" i="1" s="1"/>
  <c r="AA452" i="1"/>
  <c r="AB452" i="1" s="1"/>
  <c r="AE448" i="1"/>
  <c r="AF448" i="1" s="1"/>
  <c r="AC448" i="1"/>
  <c r="AD448" i="1" s="1"/>
  <c r="AA448" i="1"/>
  <c r="AB448" i="1" s="1"/>
  <c r="AE444" i="1"/>
  <c r="AF444" i="1" s="1"/>
  <c r="AC444" i="1"/>
  <c r="AD444" i="1" s="1"/>
  <c r="AA444" i="1"/>
  <c r="AB444" i="1" s="1"/>
  <c r="AE440" i="1"/>
  <c r="AF440" i="1" s="1"/>
  <c r="AC440" i="1"/>
  <c r="AD440" i="1" s="1"/>
  <c r="AA440" i="1"/>
  <c r="AB440" i="1" s="1"/>
  <c r="AE435" i="1"/>
  <c r="AF435" i="1" s="1"/>
  <c r="AC435" i="1"/>
  <c r="AD435" i="1" s="1"/>
  <c r="AA435" i="1"/>
  <c r="AB435" i="1" s="1"/>
  <c r="AE431" i="1"/>
  <c r="AF431" i="1" s="1"/>
  <c r="AC431" i="1"/>
  <c r="AD431" i="1" s="1"/>
  <c r="AA431" i="1"/>
  <c r="AB431" i="1" s="1"/>
  <c r="AE426" i="1"/>
  <c r="AF426" i="1" s="1"/>
  <c r="AC426" i="1"/>
  <c r="AD426" i="1" s="1"/>
  <c r="AA426" i="1"/>
  <c r="AB426" i="1" s="1"/>
  <c r="AE422" i="1"/>
  <c r="AF422" i="1" s="1"/>
  <c r="AC422" i="1"/>
  <c r="AD422" i="1" s="1"/>
  <c r="AA422" i="1"/>
  <c r="AB422" i="1" s="1"/>
  <c r="AE417" i="1"/>
  <c r="AF417" i="1" s="1"/>
  <c r="AC417" i="1"/>
  <c r="AD417" i="1" s="1"/>
  <c r="AA417" i="1"/>
  <c r="AB417" i="1" s="1"/>
  <c r="AE413" i="1"/>
  <c r="AF413" i="1" s="1"/>
  <c r="AC413" i="1"/>
  <c r="AD413" i="1" s="1"/>
  <c r="AA413" i="1"/>
  <c r="AB413" i="1" s="1"/>
  <c r="AE409" i="1"/>
  <c r="AF409" i="1" s="1"/>
  <c r="AC409" i="1"/>
  <c r="AD409" i="1" s="1"/>
  <c r="AA409" i="1"/>
  <c r="AB409" i="1" s="1"/>
  <c r="AE405" i="1"/>
  <c r="AF405" i="1" s="1"/>
  <c r="AC405" i="1"/>
  <c r="AD405" i="1" s="1"/>
  <c r="AA405" i="1"/>
  <c r="AB405" i="1" s="1"/>
  <c r="AE401" i="1"/>
  <c r="AF401" i="1" s="1"/>
  <c r="AC401" i="1"/>
  <c r="AD401" i="1" s="1"/>
  <c r="AA401" i="1"/>
  <c r="AB401" i="1" s="1"/>
  <c r="AE397" i="1"/>
  <c r="AF397" i="1" s="1"/>
  <c r="AC397" i="1"/>
  <c r="AD397" i="1" s="1"/>
  <c r="AA397" i="1"/>
  <c r="AB397" i="1" s="1"/>
  <c r="AE393" i="1"/>
  <c r="AF393" i="1" s="1"/>
  <c r="AC393" i="1"/>
  <c r="AD393" i="1" s="1"/>
  <c r="AA393" i="1"/>
  <c r="AB393" i="1" s="1"/>
  <c r="AE389" i="1"/>
  <c r="AF389" i="1" s="1"/>
  <c r="AC389" i="1"/>
  <c r="AD389" i="1" s="1"/>
  <c r="AA389" i="1"/>
  <c r="AB389" i="1" s="1"/>
  <c r="AE385" i="1"/>
  <c r="AF385" i="1" s="1"/>
  <c r="AC385" i="1"/>
  <c r="AD385" i="1" s="1"/>
  <c r="AA385" i="1"/>
  <c r="AB385" i="1" s="1"/>
  <c r="AE381" i="1"/>
  <c r="AF381" i="1" s="1"/>
  <c r="AC381" i="1"/>
  <c r="AD381" i="1" s="1"/>
  <c r="AA381" i="1"/>
  <c r="AB381" i="1" s="1"/>
  <c r="AE377" i="1"/>
  <c r="AF377" i="1" s="1"/>
  <c r="AC377" i="1"/>
  <c r="AD377" i="1" s="1"/>
  <c r="AA377" i="1"/>
  <c r="AB377" i="1" s="1"/>
  <c r="AE373" i="1"/>
  <c r="AF373" i="1" s="1"/>
  <c r="AC373" i="1"/>
  <c r="AD373" i="1" s="1"/>
  <c r="AA373" i="1"/>
  <c r="AB373" i="1" s="1"/>
  <c r="AE368" i="1"/>
  <c r="AF368" i="1" s="1"/>
  <c r="AC368" i="1"/>
  <c r="AD368" i="1" s="1"/>
  <c r="AA368" i="1"/>
  <c r="AB368" i="1" s="1"/>
  <c r="AE364" i="1"/>
  <c r="AF364" i="1" s="1"/>
  <c r="AC364" i="1"/>
  <c r="AD364" i="1" s="1"/>
  <c r="AA364" i="1"/>
  <c r="AB364" i="1" s="1"/>
  <c r="AE360" i="1"/>
  <c r="AF360" i="1" s="1"/>
  <c r="AC360" i="1"/>
  <c r="AD360" i="1" s="1"/>
  <c r="AA360" i="1"/>
  <c r="AB360" i="1" s="1"/>
  <c r="AE356" i="1"/>
  <c r="AF356" i="1" s="1"/>
  <c r="J274" i="10" s="1"/>
  <c r="AC356" i="1"/>
  <c r="AD356" i="1" s="1"/>
  <c r="AA356" i="1"/>
  <c r="AB356" i="1" s="1"/>
  <c r="AE351" i="1"/>
  <c r="AF351" i="1" s="1"/>
  <c r="AC351" i="1"/>
  <c r="AD351" i="1" s="1"/>
  <c r="AA351" i="1"/>
  <c r="AB351" i="1" s="1"/>
  <c r="AE347" i="1"/>
  <c r="AF347" i="1" s="1"/>
  <c r="AC347" i="1"/>
  <c r="AD347" i="1" s="1"/>
  <c r="AA347" i="1"/>
  <c r="AB347" i="1" s="1"/>
  <c r="AE342" i="1"/>
  <c r="AF342" i="1" s="1"/>
  <c r="AC342" i="1"/>
  <c r="AD342" i="1" s="1"/>
  <c r="AA342" i="1"/>
  <c r="AB342" i="1" s="1"/>
  <c r="AE338" i="1"/>
  <c r="AF338" i="1" s="1"/>
  <c r="J303" i="10" s="1"/>
  <c r="AC338" i="1"/>
  <c r="AD338" i="1" s="1"/>
  <c r="AA338" i="1"/>
  <c r="AB338" i="1" s="1"/>
  <c r="AE334" i="1"/>
  <c r="AF334" i="1" s="1"/>
  <c r="AC334" i="1"/>
  <c r="AD334" i="1" s="1"/>
  <c r="AA334" i="1"/>
  <c r="AB334" i="1" s="1"/>
  <c r="AE330" i="1"/>
  <c r="AF330" i="1" s="1"/>
  <c r="AC330" i="1"/>
  <c r="AD330" i="1" s="1"/>
  <c r="AA330" i="1"/>
  <c r="AB330" i="1" s="1"/>
  <c r="AE326" i="1"/>
  <c r="AF326" i="1" s="1"/>
  <c r="AC326" i="1"/>
  <c r="AD326" i="1" s="1"/>
  <c r="AA326" i="1"/>
  <c r="AB326" i="1" s="1"/>
  <c r="AE321" i="1"/>
  <c r="AF321" i="1" s="1"/>
  <c r="J352" i="10" s="1"/>
  <c r="AC321" i="1"/>
  <c r="AD321" i="1" s="1"/>
  <c r="AA321" i="1"/>
  <c r="AB321" i="1" s="1"/>
  <c r="AE317" i="1"/>
  <c r="AF317" i="1" s="1"/>
  <c r="AC317" i="1"/>
  <c r="AD317" i="1" s="1"/>
  <c r="AA317" i="1"/>
  <c r="AB317" i="1" s="1"/>
  <c r="AE313" i="1"/>
  <c r="AF313" i="1" s="1"/>
  <c r="J279" i="10" s="1"/>
  <c r="AC313" i="1"/>
  <c r="AD313" i="1" s="1"/>
  <c r="AA313" i="1"/>
  <c r="AB313" i="1" s="1"/>
  <c r="D279" i="10" s="1"/>
  <c r="AE309" i="1"/>
  <c r="AF309" i="1" s="1"/>
  <c r="AC309" i="1"/>
  <c r="AD309" i="1" s="1"/>
  <c r="AA309" i="1"/>
  <c r="AB309" i="1" s="1"/>
  <c r="AE305" i="1"/>
  <c r="AF305" i="1" s="1"/>
  <c r="AC305" i="1"/>
  <c r="AD305" i="1" s="1"/>
  <c r="AA305" i="1"/>
  <c r="AB305" i="1" s="1"/>
  <c r="AE301" i="1"/>
  <c r="AF301" i="1" s="1"/>
  <c r="AC301" i="1"/>
  <c r="AD301" i="1" s="1"/>
  <c r="AA301" i="1"/>
  <c r="AB301" i="1" s="1"/>
  <c r="AE297" i="1"/>
  <c r="AF297" i="1" s="1"/>
  <c r="AC297" i="1"/>
  <c r="AD297" i="1" s="1"/>
  <c r="AA297" i="1"/>
  <c r="AB297" i="1" s="1"/>
  <c r="AE293" i="1"/>
  <c r="AF293" i="1" s="1"/>
  <c r="AC293" i="1"/>
  <c r="AD293" i="1" s="1"/>
  <c r="AA293" i="1"/>
  <c r="AB293" i="1" s="1"/>
  <c r="AE289" i="1"/>
  <c r="AF289" i="1" s="1"/>
  <c r="J397" i="10" s="1"/>
  <c r="K397" i="10" s="1"/>
  <c r="AC289" i="1"/>
  <c r="AD289" i="1" s="1"/>
  <c r="AA289" i="1"/>
  <c r="AB289" i="1" s="1"/>
  <c r="AE285" i="1"/>
  <c r="AF285" i="1" s="1"/>
  <c r="J378" i="10" s="1"/>
  <c r="AC285" i="1"/>
  <c r="AD285" i="1" s="1"/>
  <c r="AA285" i="1"/>
  <c r="AB285" i="1" s="1"/>
  <c r="AE280" i="1"/>
  <c r="AF280" i="1" s="1"/>
  <c r="J313" i="10" s="1"/>
  <c r="K313" i="10" s="1"/>
  <c r="AC280" i="1"/>
  <c r="AD280" i="1" s="1"/>
  <c r="AA280" i="1"/>
  <c r="AB280" i="1" s="1"/>
  <c r="AE275" i="1"/>
  <c r="AF275" i="1" s="1"/>
  <c r="AC275" i="1"/>
  <c r="AD275" i="1" s="1"/>
  <c r="AA275" i="1"/>
  <c r="AB275" i="1" s="1"/>
  <c r="AE271" i="1"/>
  <c r="AF271" i="1" s="1"/>
  <c r="AC271" i="1"/>
  <c r="AD271" i="1" s="1"/>
  <c r="AA271" i="1"/>
  <c r="AB271" i="1" s="1"/>
  <c r="AE267" i="1"/>
  <c r="AF267" i="1" s="1"/>
  <c r="AC267" i="1"/>
  <c r="AD267" i="1" s="1"/>
  <c r="AA267" i="1"/>
  <c r="AB267" i="1" s="1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2" i="8"/>
  <c r="C32" i="8"/>
  <c r="C48" i="8"/>
  <c r="C64" i="8"/>
  <c r="D64" i="8"/>
  <c r="D106" i="8"/>
  <c r="D149" i="8"/>
  <c r="D192" i="8"/>
  <c r="D230" i="8"/>
  <c r="D262" i="8"/>
  <c r="D8" i="8"/>
  <c r="C53" i="8"/>
  <c r="C78" i="8"/>
  <c r="D32" i="8"/>
  <c r="D76" i="8"/>
  <c r="D118" i="8"/>
  <c r="D161" i="8"/>
  <c r="D204" i="8"/>
  <c r="D239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7" i="8"/>
  <c r="C36" i="8"/>
  <c r="C52" i="8"/>
  <c r="D29" i="8"/>
  <c r="D74" i="8"/>
  <c r="D117" i="8"/>
  <c r="D160" i="8"/>
  <c r="D202" i="8"/>
  <c r="D23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14" i="8"/>
  <c r="D11" i="8"/>
  <c r="C40" i="8"/>
  <c r="C56" i="8"/>
  <c r="D42" i="8"/>
  <c r="D85" i="8"/>
  <c r="D128" i="8"/>
  <c r="D170" i="8"/>
  <c r="D213" i="8"/>
  <c r="D246" i="8"/>
  <c r="C37" i="8"/>
  <c r="C68" i="8"/>
  <c r="C89" i="8"/>
  <c r="D54" i="8"/>
  <c r="D97" i="8"/>
  <c r="D140" i="8"/>
  <c r="D182" i="8"/>
  <c r="D223" i="8"/>
  <c r="D255" i="8"/>
  <c r="C28" i="8"/>
  <c r="D96" i="8"/>
  <c r="D254" i="8"/>
  <c r="C84" i="8"/>
  <c r="D86" i="8"/>
  <c r="D172" i="8"/>
  <c r="D24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C77" i="8"/>
  <c r="C126" i="8"/>
  <c r="C158" i="8"/>
  <c r="C185" i="8"/>
  <c r="C201" i="8"/>
  <c r="C217" i="8"/>
  <c r="C233" i="8"/>
  <c r="C249" i="8"/>
  <c r="C265" i="8"/>
  <c r="C8" i="8"/>
  <c r="C24" i="8"/>
  <c r="C82" i="8"/>
  <c r="C127" i="8"/>
  <c r="C159" i="8"/>
  <c r="C186" i="8"/>
  <c r="C202" i="8"/>
  <c r="C218" i="8"/>
  <c r="C234" i="8"/>
  <c r="C250" i="8"/>
  <c r="C266" i="8"/>
  <c r="C9" i="8"/>
  <c r="C25" i="8"/>
  <c r="U25" i="8" s="1"/>
  <c r="V25" i="8" s="1"/>
  <c r="C66" i="8"/>
  <c r="C122" i="8"/>
  <c r="C154" i="8"/>
  <c r="C182" i="8"/>
  <c r="C199" i="8"/>
  <c r="C215" i="8"/>
  <c r="C231" i="8"/>
  <c r="C247" i="8"/>
  <c r="C263" i="8"/>
  <c r="C22" i="8"/>
  <c r="C72" i="8"/>
  <c r="C123" i="8"/>
  <c r="C155" i="8"/>
  <c r="C183" i="8"/>
  <c r="C200" i="8"/>
  <c r="C216" i="8"/>
  <c r="C232" i="8"/>
  <c r="C248" i="8"/>
  <c r="C264" i="8"/>
  <c r="C7" i="8"/>
  <c r="C23" i="8"/>
  <c r="C44" i="8"/>
  <c r="D138" i="8"/>
  <c r="D19" i="8"/>
  <c r="C94" i="8"/>
  <c r="D108" i="8"/>
  <c r="D193" i="8"/>
  <c r="D263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C98" i="8"/>
  <c r="C134" i="8"/>
  <c r="C166" i="8"/>
  <c r="C189" i="8"/>
  <c r="C205" i="8"/>
  <c r="C221" i="8"/>
  <c r="C237" i="8"/>
  <c r="C253" i="8"/>
  <c r="C12" i="8"/>
  <c r="D267" i="8"/>
  <c r="C100" i="8"/>
  <c r="C135" i="8"/>
  <c r="C167" i="8"/>
  <c r="C190" i="8"/>
  <c r="C206" i="8"/>
  <c r="C222" i="8"/>
  <c r="C238" i="8"/>
  <c r="C254" i="8"/>
  <c r="C13" i="8"/>
  <c r="D243" i="8"/>
  <c r="C88" i="8"/>
  <c r="C130" i="8"/>
  <c r="C162" i="8"/>
  <c r="C187" i="8"/>
  <c r="C203" i="8"/>
  <c r="C219" i="8"/>
  <c r="C235" i="8"/>
  <c r="C251" i="8"/>
  <c r="C267" i="8"/>
  <c r="C10" i="8"/>
  <c r="D251" i="8"/>
  <c r="C93" i="8"/>
  <c r="C131" i="8"/>
  <c r="C163" i="8"/>
  <c r="C188" i="8"/>
  <c r="C204" i="8"/>
  <c r="C220" i="8"/>
  <c r="C236" i="8"/>
  <c r="C252" i="8"/>
  <c r="C268" i="8"/>
  <c r="C11" i="8"/>
  <c r="C60" i="8"/>
  <c r="D181" i="8"/>
  <c r="C45" i="8"/>
  <c r="D44" i="8"/>
  <c r="D129" i="8"/>
  <c r="D214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4" i="8"/>
  <c r="C109" i="8"/>
  <c r="C142" i="8"/>
  <c r="C174" i="8"/>
  <c r="C193" i="8"/>
  <c r="C209" i="8"/>
  <c r="C225" i="8"/>
  <c r="C241" i="8"/>
  <c r="C257" i="8"/>
  <c r="C16" i="8"/>
  <c r="C26" i="8"/>
  <c r="C110" i="8"/>
  <c r="C143" i="8"/>
  <c r="C175" i="8"/>
  <c r="C194" i="8"/>
  <c r="C210" i="8"/>
  <c r="C226" i="8"/>
  <c r="C242" i="8"/>
  <c r="C258" i="8"/>
  <c r="C17" i="8"/>
  <c r="C104" i="8"/>
  <c r="C138" i="8"/>
  <c r="C170" i="8"/>
  <c r="C191" i="8"/>
  <c r="C207" i="8"/>
  <c r="C223" i="8"/>
  <c r="C239" i="8"/>
  <c r="C255" i="8"/>
  <c r="C14" i="8"/>
  <c r="D16" i="8"/>
  <c r="C105" i="8"/>
  <c r="C139" i="8"/>
  <c r="C171" i="8"/>
  <c r="C192" i="8"/>
  <c r="C208" i="8"/>
  <c r="C224" i="8"/>
  <c r="C240" i="8"/>
  <c r="C256" i="8"/>
  <c r="C15" i="8"/>
  <c r="D18" i="8"/>
  <c r="D53" i="8"/>
  <c r="D222" i="8"/>
  <c r="C73" i="8"/>
  <c r="D65" i="8"/>
  <c r="D150" i="8"/>
  <c r="D23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C50" i="8"/>
  <c r="C118" i="8"/>
  <c r="C150" i="8"/>
  <c r="C179" i="8"/>
  <c r="C197" i="8"/>
  <c r="C213" i="8"/>
  <c r="C229" i="8"/>
  <c r="C245" i="8"/>
  <c r="C261" i="8"/>
  <c r="C20" i="8"/>
  <c r="C58" i="8"/>
  <c r="C119" i="8"/>
  <c r="C151" i="8"/>
  <c r="C181" i="8"/>
  <c r="C198" i="8"/>
  <c r="C214" i="8"/>
  <c r="C230" i="8"/>
  <c r="C246" i="8"/>
  <c r="C262" i="8"/>
  <c r="C21" i="8"/>
  <c r="C34" i="8"/>
  <c r="C114" i="8"/>
  <c r="C146" i="8"/>
  <c r="C177" i="8"/>
  <c r="C195" i="8"/>
  <c r="C211" i="8"/>
  <c r="C227" i="8"/>
  <c r="C243" i="8"/>
  <c r="C259" i="8"/>
  <c r="C18" i="8"/>
  <c r="C42" i="8"/>
  <c r="C115" i="8"/>
  <c r="C147" i="8"/>
  <c r="C178" i="8"/>
  <c r="C196" i="8"/>
  <c r="C212" i="8"/>
  <c r="C228" i="8"/>
  <c r="C244" i="8"/>
  <c r="C260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B17" i="3"/>
  <c r="C7" i="3"/>
  <c r="B8" i="3"/>
  <c r="B12" i="3"/>
  <c r="C15" i="3"/>
  <c r="B16" i="3"/>
  <c r="C13" i="3"/>
  <c r="B14" i="3"/>
  <c r="C8" i="3"/>
  <c r="B9" i="3"/>
  <c r="C12" i="3"/>
  <c r="B13" i="3"/>
  <c r="C16" i="3"/>
  <c r="C17" i="3"/>
  <c r="C9" i="3"/>
  <c r="B10" i="3"/>
  <c r="B11" i="3"/>
  <c r="B18" i="3"/>
  <c r="E8" i="3"/>
  <c r="D9" i="3"/>
  <c r="E12" i="3"/>
  <c r="D13" i="3"/>
  <c r="E16" i="3"/>
  <c r="E17" i="3"/>
  <c r="D18" i="3"/>
  <c r="D17" i="3"/>
  <c r="I17" i="3" s="1"/>
  <c r="E9" i="3"/>
  <c r="D10" i="3"/>
  <c r="I10" i="3" s="1"/>
  <c r="D11" i="3"/>
  <c r="I11" i="3" s="1"/>
  <c r="E13" i="3"/>
  <c r="D14" i="3"/>
  <c r="D12" i="3"/>
  <c r="D7" i="3"/>
  <c r="E10" i="3"/>
  <c r="E11" i="3"/>
  <c r="E14" i="3"/>
  <c r="D15" i="3"/>
  <c r="I15" i="3" s="1"/>
  <c r="E18" i="3"/>
  <c r="E7" i="3"/>
  <c r="D8" i="3"/>
  <c r="E15" i="3"/>
  <c r="D16" i="3"/>
  <c r="D6" i="3"/>
  <c r="E6" i="3"/>
  <c r="B6" i="3"/>
  <c r="C6" i="3"/>
  <c r="C5" i="3"/>
  <c r="B5" i="3"/>
  <c r="E5" i="3"/>
  <c r="D5" i="3"/>
  <c r="H2" i="2"/>
  <c r="P2" i="2" s="1"/>
  <c r="S2" i="2" s="1"/>
  <c r="E2" i="2"/>
  <c r="D2" i="2"/>
  <c r="F2" i="1"/>
  <c r="L2" i="1" s="1"/>
  <c r="N2" i="1" s="1"/>
  <c r="D2" i="1"/>
  <c r="C2" i="1"/>
  <c r="K380" i="10" l="1"/>
  <c r="H4" i="3"/>
  <c r="J15" i="3"/>
  <c r="K157" i="10"/>
  <c r="J63" i="10"/>
  <c r="K63" i="10" s="1"/>
  <c r="J105" i="10"/>
  <c r="K105" i="10" s="1"/>
  <c r="J207" i="10"/>
  <c r="K207" i="10" s="1"/>
  <c r="J164" i="10"/>
  <c r="K164" i="10" s="1"/>
  <c r="J70" i="10"/>
  <c r="K70" i="10" s="1"/>
  <c r="J3" i="10"/>
  <c r="J126" i="10"/>
  <c r="K126" i="10" s="1"/>
  <c r="J226" i="10"/>
  <c r="K226" i="10" s="1"/>
  <c r="J182" i="10"/>
  <c r="K182" i="10" s="1"/>
  <c r="J237" i="10"/>
  <c r="K237" i="10" s="1"/>
  <c r="J65" i="10"/>
  <c r="K65" i="10" s="1"/>
  <c r="J252" i="10"/>
  <c r="J10" i="3"/>
  <c r="J58" i="10"/>
  <c r="K58" i="10" s="1"/>
  <c r="J5" i="10"/>
  <c r="J253" i="10"/>
  <c r="K253" i="10" s="1"/>
  <c r="D161" i="10"/>
  <c r="J82" i="10"/>
  <c r="J193" i="10"/>
  <c r="J260" i="10"/>
  <c r="J138" i="10"/>
  <c r="K138" i="10" s="1"/>
  <c r="J9" i="10"/>
  <c r="K9" i="10" s="1"/>
  <c r="J116" i="10"/>
  <c r="I6" i="3"/>
  <c r="J7" i="3"/>
  <c r="J11" i="3"/>
  <c r="I14" i="3"/>
  <c r="J9" i="3"/>
  <c r="J16" i="3"/>
  <c r="J8" i="3"/>
  <c r="H13" i="3"/>
  <c r="J60" i="10"/>
  <c r="K60" i="10" s="1"/>
  <c r="J222" i="10"/>
  <c r="K222" i="10" s="1"/>
  <c r="J99" i="10"/>
  <c r="K99" i="10" s="1"/>
  <c r="J4" i="10"/>
  <c r="J8" i="10"/>
  <c r="K8" i="10" s="1"/>
  <c r="J109" i="10"/>
  <c r="J94" i="10"/>
  <c r="K94" i="10" s="1"/>
  <c r="J121" i="10"/>
  <c r="J161" i="10"/>
  <c r="K161" i="10" s="1"/>
  <c r="J5" i="3"/>
  <c r="G6" i="3"/>
  <c r="I7" i="3"/>
  <c r="I18" i="3"/>
  <c r="J12" i="3"/>
  <c r="G17" i="3"/>
  <c r="I16" i="9"/>
  <c r="J14" i="10"/>
  <c r="K14" i="10" s="1"/>
  <c r="J66" i="10"/>
  <c r="J117" i="10"/>
  <c r="K117" i="10" s="1"/>
  <c r="J172" i="10"/>
  <c r="K172" i="10" s="1"/>
  <c r="J244" i="10"/>
  <c r="H12" i="3"/>
  <c r="G8" i="3"/>
  <c r="G7" i="3"/>
  <c r="J52" i="10"/>
  <c r="J217" i="10"/>
  <c r="K217" i="10" s="1"/>
  <c r="J225" i="10"/>
  <c r="K225" i="10" s="1"/>
  <c r="H19" i="3"/>
  <c r="X19" i="3"/>
  <c r="Y19" i="3" s="1"/>
  <c r="J19" i="3"/>
  <c r="H5" i="3"/>
  <c r="H9" i="3"/>
  <c r="G15" i="3"/>
  <c r="I5" i="3"/>
  <c r="H6" i="3"/>
  <c r="I16" i="3"/>
  <c r="J18" i="3"/>
  <c r="J13" i="3"/>
  <c r="I13" i="3"/>
  <c r="G18" i="3"/>
  <c r="H17" i="3"/>
  <c r="G9" i="3"/>
  <c r="G16" i="3"/>
  <c r="H7" i="3"/>
  <c r="H14" i="3"/>
  <c r="J54" i="10"/>
  <c r="K54" i="10" s="1"/>
  <c r="J77" i="10"/>
  <c r="K77" i="10" s="1"/>
  <c r="J32" i="10"/>
  <c r="K32" i="10" s="1"/>
  <c r="J189" i="10"/>
  <c r="K189" i="10" s="1"/>
  <c r="J100" i="10"/>
  <c r="K100" i="10" s="1"/>
  <c r="J96" i="10"/>
  <c r="K96" i="10" s="1"/>
  <c r="G19" i="3"/>
  <c r="T19" i="3"/>
  <c r="U19" i="3" s="1"/>
  <c r="AB19" i="3"/>
  <c r="I19" i="3"/>
  <c r="AC19" i="3"/>
  <c r="G11" i="3"/>
  <c r="H8" i="3"/>
  <c r="J249" i="10"/>
  <c r="K249" i="10" s="1"/>
  <c r="J234" i="10"/>
  <c r="K234" i="10" s="1"/>
  <c r="J68" i="10"/>
  <c r="K68" i="10" s="1"/>
  <c r="J83" i="10"/>
  <c r="K83" i="10" s="1"/>
  <c r="I4" i="3"/>
  <c r="H16" i="3"/>
  <c r="H15" i="3"/>
  <c r="H11" i="3"/>
  <c r="G5" i="3"/>
  <c r="J6" i="3"/>
  <c r="I8" i="3"/>
  <c r="J14" i="3"/>
  <c r="I12" i="3"/>
  <c r="J17" i="3"/>
  <c r="I9" i="3"/>
  <c r="G10" i="3"/>
  <c r="G13" i="3"/>
  <c r="G14" i="3"/>
  <c r="G12" i="3"/>
  <c r="H18" i="3"/>
  <c r="H10" i="3"/>
  <c r="J206" i="10"/>
  <c r="K206" i="10" s="1"/>
  <c r="J87" i="10"/>
  <c r="K87" i="10" s="1"/>
  <c r="J19" i="10"/>
  <c r="K19" i="10" s="1"/>
  <c r="J67" i="10"/>
  <c r="K67" i="10" s="1"/>
  <c r="J4" i="3"/>
  <c r="K66" i="10"/>
  <c r="K312" i="10"/>
  <c r="K4" i="10"/>
  <c r="K121" i="10"/>
  <c r="K279" i="10"/>
  <c r="K352" i="10"/>
  <c r="K303" i="10"/>
  <c r="K274" i="10"/>
  <c r="K82" i="10"/>
  <c r="K260" i="10"/>
  <c r="K3" i="10"/>
  <c r="K315" i="10"/>
  <c r="K116" i="10"/>
  <c r="K367" i="10"/>
  <c r="K252" i="10"/>
  <c r="K119" i="10"/>
  <c r="K109" i="10"/>
  <c r="K5" i="10"/>
  <c r="J16" i="9"/>
  <c r="K378" i="10"/>
  <c r="AB6" i="3"/>
  <c r="J404" i="10"/>
  <c r="K404" i="10" s="1"/>
  <c r="J261" i="10"/>
  <c r="K261" i="10" s="1"/>
  <c r="J202" i="10"/>
  <c r="K202" i="10" s="1"/>
  <c r="J27" i="10"/>
  <c r="K27" i="10" s="1"/>
  <c r="J308" i="10"/>
  <c r="K308" i="10" s="1"/>
  <c r="J133" i="10"/>
  <c r="K133" i="10" s="1"/>
  <c r="J57" i="10"/>
  <c r="K57" i="10" s="1"/>
  <c r="J264" i="10"/>
  <c r="K264" i="10" s="1"/>
  <c r="J85" i="10"/>
  <c r="K85" i="10" s="1"/>
  <c r="J115" i="10"/>
  <c r="K115" i="10" s="1"/>
  <c r="J174" i="10"/>
  <c r="K174" i="10" s="1"/>
  <c r="J80" i="10"/>
  <c r="K80" i="10" s="1"/>
  <c r="J248" i="10"/>
  <c r="K248" i="10" s="1"/>
  <c r="J136" i="10"/>
  <c r="K136" i="10" s="1"/>
  <c r="J254" i="10"/>
  <c r="K254" i="10" s="1"/>
  <c r="J390" i="10"/>
  <c r="K390" i="10" s="1"/>
  <c r="J16" i="10"/>
  <c r="K16" i="10" s="1"/>
  <c r="J167" i="10"/>
  <c r="K167" i="10" s="1"/>
  <c r="J22" i="10"/>
  <c r="K22" i="10" s="1"/>
  <c r="J251" i="10"/>
  <c r="K251" i="10" s="1"/>
  <c r="J375" i="10"/>
  <c r="K375" i="10" s="1"/>
  <c r="J256" i="10"/>
  <c r="K256" i="10" s="1"/>
  <c r="J262" i="10"/>
  <c r="K262" i="10" s="1"/>
  <c r="J278" i="10"/>
  <c r="K278" i="10" s="1"/>
  <c r="J125" i="10"/>
  <c r="J309" i="10"/>
  <c r="J139" i="10"/>
  <c r="K139" i="10" s="1"/>
  <c r="J20" i="10"/>
  <c r="K20" i="10" s="1"/>
  <c r="J36" i="10"/>
  <c r="K36" i="10" s="1"/>
  <c r="J112" i="10"/>
  <c r="K112" i="10" s="1"/>
  <c r="J173" i="10"/>
  <c r="K173" i="10" s="1"/>
  <c r="J23" i="10"/>
  <c r="K23" i="10" s="1"/>
  <c r="J37" i="10"/>
  <c r="K37" i="10" s="1"/>
  <c r="J47" i="10"/>
  <c r="K47" i="10" s="1"/>
  <c r="J59" i="10"/>
  <c r="K59" i="10" s="1"/>
  <c r="J98" i="10"/>
  <c r="K98" i="10" s="1"/>
  <c r="J269" i="10"/>
  <c r="K269" i="10" s="1"/>
  <c r="J359" i="10"/>
  <c r="K359" i="10" s="1"/>
  <c r="J41" i="10"/>
  <c r="K41" i="10" s="1"/>
  <c r="J267" i="10"/>
  <c r="K267" i="10" s="1"/>
  <c r="J76" i="10"/>
  <c r="K76" i="10" s="1"/>
  <c r="J304" i="10"/>
  <c r="K304" i="10" s="1"/>
  <c r="J275" i="10"/>
  <c r="K275" i="10" s="1"/>
  <c r="J277" i="10"/>
  <c r="K277" i="10" s="1"/>
  <c r="J88" i="10"/>
  <c r="K88" i="10" s="1"/>
  <c r="J255" i="10"/>
  <c r="K255" i="10" s="1"/>
  <c r="J266" i="10"/>
  <c r="K266" i="10" s="1"/>
  <c r="J95" i="10"/>
  <c r="K95" i="10" s="1"/>
  <c r="J156" i="10"/>
  <c r="K156" i="10" s="1"/>
  <c r="J149" i="10"/>
  <c r="K149" i="10" s="1"/>
  <c r="J111" i="10"/>
  <c r="K111" i="10" s="1"/>
  <c r="J134" i="10"/>
  <c r="K134" i="10" s="1"/>
  <c r="J146" i="10"/>
  <c r="K146" i="10" s="1"/>
  <c r="J168" i="10"/>
  <c r="K168" i="10" s="1"/>
  <c r="J300" i="10"/>
  <c r="K300" i="10" s="1"/>
  <c r="J306" i="10"/>
  <c r="K306" i="10" s="1"/>
  <c r="J322" i="10"/>
  <c r="K322" i="10" s="1"/>
  <c r="J353" i="10"/>
  <c r="K353" i="10" s="1"/>
  <c r="J374" i="10"/>
  <c r="K374" i="10" s="1"/>
  <c r="J386" i="10"/>
  <c r="K386" i="10" s="1"/>
  <c r="J24" i="10"/>
  <c r="K24" i="10" s="1"/>
  <c r="J45" i="10"/>
  <c r="K45" i="10" s="1"/>
  <c r="J61" i="10"/>
  <c r="K61" i="10" s="1"/>
  <c r="J219" i="10"/>
  <c r="K219" i="10" s="1"/>
  <c r="J229" i="10"/>
  <c r="K229" i="10" s="1"/>
  <c r="J239" i="10"/>
  <c r="K239" i="10" s="1"/>
  <c r="J301" i="10"/>
  <c r="K301" i="10" s="1"/>
  <c r="J355" i="10"/>
  <c r="K355" i="10" s="1"/>
  <c r="J401" i="10"/>
  <c r="K401" i="10" s="1"/>
  <c r="J218" i="10"/>
  <c r="K218" i="10" s="1"/>
  <c r="J246" i="10"/>
  <c r="K246" i="10" s="1"/>
  <c r="J247" i="10"/>
  <c r="K247" i="10" s="1"/>
  <c r="J371" i="10"/>
  <c r="K371" i="10" s="1"/>
  <c r="J163" i="10"/>
  <c r="K163" i="10" s="1"/>
  <c r="J196" i="10"/>
  <c r="K196" i="10" s="1"/>
  <c r="J208" i="10"/>
  <c r="K208" i="10" s="1"/>
  <c r="J395" i="10"/>
  <c r="K395" i="10" s="1"/>
  <c r="J184" i="10"/>
  <c r="K184" i="10" s="1"/>
  <c r="J180" i="10"/>
  <c r="K180" i="10" s="1"/>
  <c r="J212" i="10"/>
  <c r="K212" i="10" s="1"/>
  <c r="J240" i="10"/>
  <c r="K240" i="10" s="1"/>
  <c r="J236" i="10"/>
  <c r="K236" i="10" s="1"/>
  <c r="J396" i="10"/>
  <c r="K396" i="10" s="1"/>
  <c r="J214" i="10"/>
  <c r="K214" i="10" s="1"/>
  <c r="J393" i="10"/>
  <c r="K393" i="10" s="1"/>
  <c r="J203" i="10"/>
  <c r="K203" i="10" s="1"/>
  <c r="J287" i="10"/>
  <c r="K287" i="10" s="1"/>
  <c r="J30" i="10"/>
  <c r="K30" i="10" s="1"/>
  <c r="J113" i="10"/>
  <c r="K113" i="10" s="1"/>
  <c r="J159" i="10"/>
  <c r="K159" i="10" s="1"/>
  <c r="J183" i="10"/>
  <c r="K183" i="10" s="1"/>
  <c r="J200" i="10"/>
  <c r="J354" i="10"/>
  <c r="K354" i="10" s="1"/>
  <c r="J282" i="10"/>
  <c r="J7" i="10"/>
  <c r="K7" i="10" s="1"/>
  <c r="J79" i="10"/>
  <c r="J257" i="10"/>
  <c r="K257" i="10" s="1"/>
  <c r="J298" i="10"/>
  <c r="J93" i="10"/>
  <c r="K93" i="10" s="1"/>
  <c r="J150" i="10"/>
  <c r="K150" i="10" s="1"/>
  <c r="J204" i="10"/>
  <c r="K204" i="10" s="1"/>
  <c r="J350" i="10"/>
  <c r="K350" i="10" s="1"/>
  <c r="J31" i="10"/>
  <c r="K31" i="10" s="1"/>
  <c r="J110" i="10"/>
  <c r="K110" i="10" s="1"/>
  <c r="J158" i="10"/>
  <c r="K158" i="10" s="1"/>
  <c r="J186" i="10"/>
  <c r="K186" i="10" s="1"/>
  <c r="J69" i="10"/>
  <c r="K69" i="10" s="1"/>
  <c r="J26" i="10"/>
  <c r="K26" i="10" s="1"/>
  <c r="J35" i="10"/>
  <c r="K35" i="10" s="1"/>
  <c r="J73" i="10"/>
  <c r="K73" i="10" s="1"/>
  <c r="J78" i="10"/>
  <c r="K78" i="10" s="1"/>
  <c r="J90" i="10"/>
  <c r="K90" i="10" s="1"/>
  <c r="J97" i="10"/>
  <c r="K97" i="10" s="1"/>
  <c r="J21" i="10"/>
  <c r="K21" i="10" s="1"/>
  <c r="J273" i="10"/>
  <c r="K273" i="10" s="1"/>
  <c r="J349" i="10"/>
  <c r="K349" i="10" s="1"/>
  <c r="J71" i="10"/>
  <c r="K71" i="10" s="1"/>
  <c r="J280" i="10"/>
  <c r="K280" i="10" s="1"/>
  <c r="J141" i="10"/>
  <c r="K141" i="10" s="1"/>
  <c r="J38" i="10"/>
  <c r="K38" i="10" s="1"/>
  <c r="J64" i="10"/>
  <c r="K64" i="10" s="1"/>
  <c r="J11" i="10"/>
  <c r="K11" i="10" s="1"/>
  <c r="J114" i="10"/>
  <c r="K114" i="10" s="1"/>
  <c r="J155" i="10"/>
  <c r="K155" i="10" s="1"/>
  <c r="J290" i="10"/>
  <c r="K290" i="10" s="1"/>
  <c r="J319" i="10"/>
  <c r="K319" i="10" s="1"/>
  <c r="J166" i="10"/>
  <c r="K166" i="10" s="1"/>
  <c r="J323" i="10"/>
  <c r="K323" i="10" s="1"/>
  <c r="J103" i="10"/>
  <c r="K103" i="10" s="1"/>
  <c r="J118" i="10"/>
  <c r="K118" i="10" s="1"/>
  <c r="J137" i="10"/>
  <c r="K137" i="10" s="1"/>
  <c r="J154" i="10"/>
  <c r="K154" i="10" s="1"/>
  <c r="J171" i="10"/>
  <c r="K171" i="10" s="1"/>
  <c r="J302" i="10"/>
  <c r="K302" i="10" s="1"/>
  <c r="J311" i="10"/>
  <c r="K311" i="10" s="1"/>
  <c r="J363" i="10"/>
  <c r="K363" i="10" s="1"/>
  <c r="J370" i="10"/>
  <c r="K370" i="10" s="1"/>
  <c r="J392" i="10"/>
  <c r="K392" i="10" s="1"/>
  <c r="J394" i="10"/>
  <c r="K394" i="10" s="1"/>
  <c r="J42" i="10"/>
  <c r="K42" i="10" s="1"/>
  <c r="J48" i="10"/>
  <c r="K48" i="10" s="1"/>
  <c r="J224" i="10"/>
  <c r="K224" i="10" s="1"/>
  <c r="J233" i="10"/>
  <c r="K233" i="10" s="1"/>
  <c r="J232" i="10"/>
  <c r="K232" i="10" s="1"/>
  <c r="J227" i="10"/>
  <c r="K227" i="10" s="1"/>
  <c r="J294" i="10"/>
  <c r="K294" i="10" s="1"/>
  <c r="J351" i="10"/>
  <c r="K351" i="10" s="1"/>
  <c r="J372" i="10"/>
  <c r="K372" i="10" s="1"/>
  <c r="J403" i="10"/>
  <c r="K403" i="10" s="1"/>
  <c r="J72" i="10"/>
  <c r="K72" i="10" s="1"/>
  <c r="J263" i="10"/>
  <c r="K263" i="10" s="1"/>
  <c r="J259" i="10"/>
  <c r="K259" i="10" s="1"/>
  <c r="J295" i="10"/>
  <c r="K295" i="10" s="1"/>
  <c r="J400" i="10"/>
  <c r="K400" i="10" s="1"/>
  <c r="J192" i="10"/>
  <c r="K192" i="10" s="1"/>
  <c r="J201" i="10"/>
  <c r="K201" i="10" s="1"/>
  <c r="J210" i="10"/>
  <c r="K210" i="10" s="1"/>
  <c r="J402" i="10"/>
  <c r="K402" i="10" s="1"/>
  <c r="J178" i="10"/>
  <c r="K178" i="10" s="1"/>
  <c r="J177" i="10"/>
  <c r="K177" i="10" s="1"/>
  <c r="J190" i="10"/>
  <c r="K190" i="10" s="1"/>
  <c r="J215" i="10"/>
  <c r="K215" i="10" s="1"/>
  <c r="J230" i="10"/>
  <c r="K230" i="10" s="1"/>
  <c r="J243" i="10"/>
  <c r="K243" i="10" s="1"/>
  <c r="J391" i="10"/>
  <c r="K391" i="10" s="1"/>
  <c r="J388" i="10"/>
  <c r="K388" i="10" s="1"/>
  <c r="J216" i="10"/>
  <c r="K216" i="10" s="1"/>
  <c r="J199" i="10"/>
  <c r="K199" i="10" s="1"/>
  <c r="J285" i="10"/>
  <c r="K285" i="10" s="1"/>
  <c r="J15" i="10"/>
  <c r="K15" i="10" s="1"/>
  <c r="J51" i="10"/>
  <c r="K51" i="10" s="1"/>
  <c r="J142" i="10"/>
  <c r="K142" i="10" s="1"/>
  <c r="J268" i="10"/>
  <c r="K268" i="10" s="1"/>
  <c r="J44" i="10"/>
  <c r="K44" i="10" s="1"/>
  <c r="J238" i="10"/>
  <c r="K238" i="10" s="1"/>
  <c r="J364" i="10"/>
  <c r="K364" i="10" s="1"/>
  <c r="J399" i="10"/>
  <c r="K399" i="10" s="1"/>
  <c r="J361" i="10"/>
  <c r="K361" i="10" s="1"/>
  <c r="J181" i="10"/>
  <c r="K181" i="10" s="1"/>
  <c r="J179" i="10"/>
  <c r="K179" i="10" s="1"/>
  <c r="J213" i="10"/>
  <c r="K213" i="10" s="1"/>
  <c r="J235" i="10"/>
  <c r="K235" i="10" s="1"/>
  <c r="J55" i="10"/>
  <c r="K55" i="10" s="1"/>
  <c r="J145" i="10"/>
  <c r="K145" i="10" s="1"/>
  <c r="J292" i="10"/>
  <c r="K292" i="10" s="1"/>
  <c r="J376" i="10"/>
  <c r="K376" i="10" s="1"/>
  <c r="J321" i="10"/>
  <c r="K321" i="10" s="1"/>
  <c r="J185" i="10"/>
  <c r="K185" i="10" s="1"/>
  <c r="J107" i="10"/>
  <c r="K107" i="10" s="1"/>
  <c r="J10" i="10"/>
  <c r="K10" i="10" s="1"/>
  <c r="J18" i="10"/>
  <c r="K18" i="10" s="1"/>
  <c r="J106" i="10"/>
  <c r="K106" i="10" s="1"/>
  <c r="J6" i="10"/>
  <c r="K6" i="10" s="1"/>
  <c r="J33" i="10"/>
  <c r="K33" i="10" s="1"/>
  <c r="J122" i="10"/>
  <c r="K122" i="10" s="1"/>
  <c r="J175" i="10"/>
  <c r="K175" i="10" s="1"/>
  <c r="J25" i="10"/>
  <c r="K25" i="10" s="1"/>
  <c r="J28" i="10"/>
  <c r="K28" i="10" s="1"/>
  <c r="J56" i="10"/>
  <c r="K56" i="10" s="1"/>
  <c r="J74" i="10"/>
  <c r="K74" i="10" s="1"/>
  <c r="J89" i="10"/>
  <c r="K89" i="10" s="1"/>
  <c r="J286" i="10"/>
  <c r="K286" i="10" s="1"/>
  <c r="J365" i="10"/>
  <c r="K365" i="10" s="1"/>
  <c r="J17" i="10"/>
  <c r="K17" i="10" s="1"/>
  <c r="J276" i="10"/>
  <c r="K276" i="10" s="1"/>
  <c r="J144" i="10"/>
  <c r="K144" i="10" s="1"/>
  <c r="J75" i="10"/>
  <c r="K75" i="10" s="1"/>
  <c r="J131" i="10"/>
  <c r="K131" i="10" s="1"/>
  <c r="J170" i="10"/>
  <c r="K170" i="10" s="1"/>
  <c r="D272" i="10"/>
  <c r="G272" i="10" s="1"/>
  <c r="H272" i="10" s="1"/>
  <c r="J272" i="10"/>
  <c r="K272" i="10" s="1"/>
  <c r="J108" i="10"/>
  <c r="K108" i="10" s="1"/>
  <c r="J147" i="10"/>
  <c r="K147" i="10" s="1"/>
  <c r="J81" i="10"/>
  <c r="K81" i="10" s="1"/>
  <c r="J265" i="10"/>
  <c r="K265" i="10" s="1"/>
  <c r="D127" i="10"/>
  <c r="G127" i="10" s="1"/>
  <c r="H127" i="10" s="1"/>
  <c r="J127" i="10"/>
  <c r="K127" i="10" s="1"/>
  <c r="D153" i="10"/>
  <c r="E153" i="10" s="1"/>
  <c r="J153" i="10"/>
  <c r="K153" i="10" s="1"/>
  <c r="J318" i="10"/>
  <c r="K318" i="10" s="1"/>
  <c r="J101" i="10"/>
  <c r="K101" i="10" s="1"/>
  <c r="J135" i="10"/>
  <c r="K135" i="10" s="1"/>
  <c r="J148" i="10"/>
  <c r="K148" i="10" s="1"/>
  <c r="J169" i="10"/>
  <c r="K169" i="10" s="1"/>
  <c r="J310" i="10"/>
  <c r="K310" i="10" s="1"/>
  <c r="J307" i="10"/>
  <c r="K307" i="10" s="1"/>
  <c r="J317" i="10"/>
  <c r="K317" i="10" s="1"/>
  <c r="J358" i="10"/>
  <c r="K358" i="10" s="1"/>
  <c r="J387" i="10"/>
  <c r="K387" i="10" s="1"/>
  <c r="J46" i="10"/>
  <c r="K46" i="10" s="1"/>
  <c r="J223" i="10"/>
  <c r="K223" i="10" s="1"/>
  <c r="J221" i="10"/>
  <c r="K221" i="10" s="1"/>
  <c r="J231" i="10"/>
  <c r="K231" i="10" s="1"/>
  <c r="J242" i="10"/>
  <c r="K242" i="10" s="1"/>
  <c r="J291" i="10"/>
  <c r="K291" i="10" s="1"/>
  <c r="J344" i="10"/>
  <c r="K344" i="10" s="1"/>
  <c r="J368" i="10"/>
  <c r="K368" i="10" s="1"/>
  <c r="J379" i="10"/>
  <c r="K379" i="10" s="1"/>
  <c r="J43" i="10"/>
  <c r="K43" i="10" s="1"/>
  <c r="J250" i="10"/>
  <c r="K250" i="10" s="1"/>
  <c r="J289" i="10"/>
  <c r="K289" i="10" s="1"/>
  <c r="J198" i="10"/>
  <c r="K198" i="10" s="1"/>
  <c r="J209" i="10"/>
  <c r="K209" i="10" s="1"/>
  <c r="J406" i="10"/>
  <c r="K406" i="10" s="1"/>
  <c r="J191" i="10"/>
  <c r="K191" i="10" s="1"/>
  <c r="J188" i="10"/>
  <c r="K188" i="10" s="1"/>
  <c r="J228" i="10"/>
  <c r="K228" i="10" s="1"/>
  <c r="J241" i="10"/>
  <c r="K241" i="10" s="1"/>
  <c r="J405" i="10"/>
  <c r="K405" i="10" s="1"/>
  <c r="J220" i="10"/>
  <c r="K220" i="10" s="1"/>
  <c r="J197" i="10"/>
  <c r="K197" i="10" s="1"/>
  <c r="J293" i="10"/>
  <c r="K293" i="10" s="1"/>
  <c r="J12" i="10"/>
  <c r="K12" i="10" s="1"/>
  <c r="J50" i="10"/>
  <c r="K50" i="10" s="1"/>
  <c r="J128" i="10"/>
  <c r="K128" i="10" s="1"/>
  <c r="J176" i="10"/>
  <c r="K176" i="10" s="1"/>
  <c r="J283" i="10"/>
  <c r="K283" i="10" s="1"/>
  <c r="J357" i="10"/>
  <c r="K357" i="10" s="1"/>
  <c r="J13" i="10"/>
  <c r="K13" i="10" s="1"/>
  <c r="J53" i="10"/>
  <c r="K53" i="10" s="1"/>
  <c r="J245" i="10"/>
  <c r="K245" i="10" s="1"/>
  <c r="J284" i="10"/>
  <c r="K284" i="10" s="1"/>
  <c r="J383" i="10"/>
  <c r="K383" i="10" s="1"/>
  <c r="J40" i="10"/>
  <c r="K40" i="10" s="1"/>
  <c r="J381" i="10"/>
  <c r="K381" i="10" s="1"/>
  <c r="J346" i="10"/>
  <c r="K346" i="10" s="1"/>
  <c r="J271" i="10"/>
  <c r="K271" i="10" s="1"/>
  <c r="J102" i="10"/>
  <c r="K102" i="10" s="1"/>
  <c r="J123" i="10"/>
  <c r="K123" i="10" s="1"/>
  <c r="J140" i="10"/>
  <c r="K140" i="10" s="1"/>
  <c r="J258" i="10"/>
  <c r="K258" i="10" s="1"/>
  <c r="J130" i="10"/>
  <c r="K130" i="10" s="1"/>
  <c r="J143" i="10"/>
  <c r="K143" i="10" s="1"/>
  <c r="J124" i="10"/>
  <c r="K124" i="10" s="1"/>
  <c r="J195" i="10"/>
  <c r="K195" i="10" s="1"/>
  <c r="J270" i="10"/>
  <c r="K270" i="10" s="1"/>
  <c r="J152" i="10"/>
  <c r="K152" i="10" s="1"/>
  <c r="J49" i="10"/>
  <c r="K49" i="10" s="1"/>
  <c r="J205" i="10"/>
  <c r="K205" i="10" s="1"/>
  <c r="J385" i="10"/>
  <c r="K385" i="10" s="1"/>
  <c r="J34" i="10"/>
  <c r="K34" i="10" s="1"/>
  <c r="J120" i="10"/>
  <c r="K120" i="10" s="1"/>
  <c r="D165" i="10"/>
  <c r="G165" i="10" s="1"/>
  <c r="H165" i="10" s="1"/>
  <c r="J165" i="10"/>
  <c r="K165" i="10" s="1"/>
  <c r="J187" i="10"/>
  <c r="K187" i="10" s="1"/>
  <c r="J29" i="10"/>
  <c r="K29" i="10" s="1"/>
  <c r="J39" i="10"/>
  <c r="K39" i="10" s="1"/>
  <c r="J62" i="10"/>
  <c r="K62" i="10" s="1"/>
  <c r="J86" i="10"/>
  <c r="K86" i="10" s="1"/>
  <c r="J92" i="10"/>
  <c r="K92" i="10" s="1"/>
  <c r="AB17" i="3"/>
  <c r="AB10" i="3"/>
  <c r="K52" i="10"/>
  <c r="K244" i="10"/>
  <c r="K356" i="10"/>
  <c r="AB9" i="3"/>
  <c r="AB14" i="3"/>
  <c r="AB12" i="3"/>
  <c r="AC5" i="3"/>
  <c r="AC16" i="3"/>
  <c r="AC10" i="3"/>
  <c r="AC13" i="3"/>
  <c r="AC6" i="3"/>
  <c r="AC7" i="3"/>
  <c r="AC14" i="3"/>
  <c r="AB18" i="3"/>
  <c r="AB8" i="3"/>
  <c r="AB15" i="3"/>
  <c r="AB7" i="3"/>
  <c r="AB4" i="3"/>
  <c r="AC12" i="3"/>
  <c r="AC15" i="3"/>
  <c r="AC4" i="3"/>
  <c r="AB5" i="3"/>
  <c r="AC8" i="3"/>
  <c r="AC17" i="3"/>
  <c r="AC18" i="3"/>
  <c r="AC9" i="3"/>
  <c r="AB11" i="3"/>
  <c r="AB13" i="3"/>
  <c r="AB16" i="3"/>
  <c r="AC11" i="3"/>
  <c r="K125" i="10"/>
  <c r="K193" i="10"/>
  <c r="K309" i="10"/>
  <c r="K282" i="10"/>
  <c r="K79" i="10"/>
  <c r="K298" i="10"/>
  <c r="K200" i="10"/>
  <c r="K288" i="10"/>
  <c r="D281" i="10"/>
  <c r="G279" i="10"/>
  <c r="H279" i="10" s="1"/>
  <c r="E279" i="10"/>
  <c r="D160" i="10"/>
  <c r="D276" i="10"/>
  <c r="E127" i="10"/>
  <c r="D283" i="10"/>
  <c r="D271" i="10"/>
  <c r="D120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8" i="10"/>
  <c r="D270" i="10"/>
  <c r="D112" i="10"/>
  <c r="D269" i="10"/>
  <c r="D275" i="10"/>
  <c r="D277" i="10"/>
  <c r="D274" i="10"/>
  <c r="D268" i="10"/>
  <c r="D282" i="10"/>
  <c r="E162" i="10"/>
  <c r="G162" i="10"/>
  <c r="H162" i="10" s="1"/>
  <c r="D273" i="10"/>
  <c r="D280" i="10"/>
  <c r="D114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14" i="9"/>
  <c r="J14" i="9" s="1"/>
  <c r="I12" i="9"/>
  <c r="J12" i="9" s="1"/>
  <c r="F7" i="9"/>
  <c r="G7" i="9" s="1"/>
  <c r="F5" i="9"/>
  <c r="G5" i="9" s="1"/>
  <c r="H244" i="8"/>
  <c r="U244" i="8"/>
  <c r="V244" i="8" s="1"/>
  <c r="H6" i="8"/>
  <c r="U6" i="8"/>
  <c r="V6" i="8" s="1"/>
  <c r="H19" i="8"/>
  <c r="U19" i="8"/>
  <c r="V19" i="8" s="1"/>
  <c r="H228" i="8"/>
  <c r="U228" i="8"/>
  <c r="V228" i="8" s="1"/>
  <c r="H147" i="8"/>
  <c r="U147" i="8"/>
  <c r="V147" i="8" s="1"/>
  <c r="H18" i="8"/>
  <c r="U18" i="8"/>
  <c r="V18" i="8" s="1"/>
  <c r="H227" i="8"/>
  <c r="U227" i="8"/>
  <c r="V227" i="8" s="1"/>
  <c r="H146" i="8"/>
  <c r="U146" i="8"/>
  <c r="V146" i="8" s="1"/>
  <c r="H21" i="8"/>
  <c r="U21" i="8"/>
  <c r="V21" i="8" s="1"/>
  <c r="H230" i="8"/>
  <c r="U230" i="8"/>
  <c r="V230" i="8" s="1"/>
  <c r="H151" i="8"/>
  <c r="U151" i="8"/>
  <c r="V151" i="8" s="1"/>
  <c r="H20" i="8"/>
  <c r="U20" i="8"/>
  <c r="V20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154" i="8"/>
  <c r="Y154" i="8"/>
  <c r="Z154" i="8" s="1"/>
  <c r="H168" i="8"/>
  <c r="U168" i="8"/>
  <c r="V168" i="8" s="1"/>
  <c r="H101" i="8"/>
  <c r="U101" i="8"/>
  <c r="V101" i="8" s="1"/>
  <c r="I231" i="8"/>
  <c r="Y231" i="8"/>
  <c r="Z231" i="8" s="1"/>
  <c r="H240" i="8"/>
  <c r="U240" i="8"/>
  <c r="V240" i="8" s="1"/>
  <c r="H171" i="8"/>
  <c r="U171" i="8"/>
  <c r="V171" i="8" s="1"/>
  <c r="H239" i="8"/>
  <c r="U239" i="8"/>
  <c r="V239" i="8" s="1"/>
  <c r="H170" i="8"/>
  <c r="U170" i="8"/>
  <c r="V170" i="8" s="1"/>
  <c r="H242" i="8"/>
  <c r="U242" i="8"/>
  <c r="V242" i="8" s="1"/>
  <c r="H175" i="8"/>
  <c r="U175" i="8"/>
  <c r="V175" i="8" s="1"/>
  <c r="H241" i="8"/>
  <c r="U241" i="8"/>
  <c r="V241" i="8" s="1"/>
  <c r="H174" i="8"/>
  <c r="U174" i="8"/>
  <c r="V174" i="8" s="1"/>
  <c r="I92" i="8"/>
  <c r="Y92" i="8"/>
  <c r="Z92" i="8" s="1"/>
  <c r="H133" i="8"/>
  <c r="U133" i="8"/>
  <c r="V133" i="8" s="1"/>
  <c r="H49" i="8"/>
  <c r="U49" i="8"/>
  <c r="V49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H45" i="8"/>
  <c r="U45" i="8"/>
  <c r="V45" i="8" s="1"/>
  <c r="H252" i="8"/>
  <c r="U252" i="8"/>
  <c r="V252" i="8" s="1"/>
  <c r="H188" i="8"/>
  <c r="U188" i="8"/>
  <c r="V188" i="8" s="1"/>
  <c r="H251" i="8"/>
  <c r="U251" i="8"/>
  <c r="V251" i="8" s="1"/>
  <c r="H187" i="8"/>
  <c r="U187" i="8"/>
  <c r="V187" i="8" s="1"/>
  <c r="H254" i="8"/>
  <c r="U254" i="8"/>
  <c r="V254" i="8" s="1"/>
  <c r="H190" i="8"/>
  <c r="U190" i="8"/>
  <c r="V190" i="8" s="1"/>
  <c r="H253" i="8"/>
  <c r="U253" i="8"/>
  <c r="V253" i="8" s="1"/>
  <c r="H189" i="8"/>
  <c r="U189" i="8"/>
  <c r="V189" i="8" s="1"/>
  <c r="I124" i="8"/>
  <c r="Y124" i="8"/>
  <c r="Z124" i="8" s="1"/>
  <c r="H145" i="8"/>
  <c r="U145" i="8"/>
  <c r="V145" i="8" s="1"/>
  <c r="H70" i="8"/>
  <c r="U70" i="8"/>
  <c r="V70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H94" i="8"/>
  <c r="U94" i="8"/>
  <c r="V94" i="8" s="1"/>
  <c r="H44" i="8"/>
  <c r="U44" i="8"/>
  <c r="V44" i="8" s="1"/>
  <c r="H7" i="8"/>
  <c r="U7" i="8"/>
  <c r="V7" i="8" s="1"/>
  <c r="H216" i="8"/>
  <c r="U216" i="8"/>
  <c r="V216" i="8" s="1"/>
  <c r="H123" i="8"/>
  <c r="U123" i="8"/>
  <c r="V123" i="8" s="1"/>
  <c r="H215" i="8"/>
  <c r="U215" i="8"/>
  <c r="V215" i="8" s="1"/>
  <c r="H122" i="8"/>
  <c r="U122" i="8"/>
  <c r="V122" i="8" s="1"/>
  <c r="H9" i="8"/>
  <c r="U9" i="8"/>
  <c r="V9" i="8" s="1"/>
  <c r="H218" i="8"/>
  <c r="U218" i="8"/>
  <c r="V218" i="8" s="1"/>
  <c r="H127" i="8"/>
  <c r="U127" i="8"/>
  <c r="V127" i="8" s="1"/>
  <c r="H8" i="8"/>
  <c r="U8" i="8"/>
  <c r="V8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122" i="8"/>
  <c r="Y122" i="8"/>
  <c r="Z122" i="8" s="1"/>
  <c r="H156" i="8"/>
  <c r="U156" i="8"/>
  <c r="V156" i="8" s="1"/>
  <c r="H85" i="8"/>
  <c r="U85" i="8"/>
  <c r="V85" i="8" s="1"/>
  <c r="I172" i="8"/>
  <c r="Y172" i="8"/>
  <c r="Z172" i="8" s="1"/>
  <c r="I254" i="8"/>
  <c r="Y254" i="8"/>
  <c r="Z254" i="8" s="1"/>
  <c r="I182" i="8"/>
  <c r="Y182" i="8"/>
  <c r="Z182" i="8" s="1"/>
  <c r="H89" i="8"/>
  <c r="U89" i="8"/>
  <c r="V89" i="8" s="1"/>
  <c r="I246" i="8"/>
  <c r="Y246" i="8"/>
  <c r="Z246" i="8" s="1"/>
  <c r="I85" i="8"/>
  <c r="Y85" i="8"/>
  <c r="Z85" i="8" s="1"/>
  <c r="I11" i="8"/>
  <c r="Y11" i="8"/>
  <c r="Z11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117" i="8"/>
  <c r="Y117" i="8"/>
  <c r="Z117" i="8" s="1"/>
  <c r="H36" i="8"/>
  <c r="U36" i="8"/>
  <c r="V36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149" i="8"/>
  <c r="Y149" i="8"/>
  <c r="Z149" i="8" s="1"/>
  <c r="H48" i="8"/>
  <c r="U48" i="8"/>
  <c r="V48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212" i="8"/>
  <c r="U212" i="8"/>
  <c r="V212" i="8" s="1"/>
  <c r="H115" i="8"/>
  <c r="U115" i="8"/>
  <c r="V115" i="8" s="1"/>
  <c r="H211" i="8"/>
  <c r="U211" i="8"/>
  <c r="V211" i="8" s="1"/>
  <c r="H114" i="8"/>
  <c r="U114" i="8"/>
  <c r="V114" i="8" s="1"/>
  <c r="H214" i="8"/>
  <c r="U214" i="8"/>
  <c r="V214" i="8" s="1"/>
  <c r="H119" i="8"/>
  <c r="U119" i="8"/>
  <c r="V119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150" i="8"/>
  <c r="Y150" i="8"/>
  <c r="Z150" i="8" s="1"/>
  <c r="I222" i="8"/>
  <c r="Y222" i="8"/>
  <c r="Z222" i="8" s="1"/>
  <c r="H15" i="8"/>
  <c r="U15" i="8"/>
  <c r="V15" i="8" s="1"/>
  <c r="H224" i="8"/>
  <c r="U224" i="8"/>
  <c r="V224" i="8" s="1"/>
  <c r="H139" i="8"/>
  <c r="U139" i="8"/>
  <c r="V139" i="8" s="1"/>
  <c r="H14" i="8"/>
  <c r="U14" i="8"/>
  <c r="V14" i="8" s="1"/>
  <c r="H223" i="8"/>
  <c r="U223" i="8"/>
  <c r="V223" i="8" s="1"/>
  <c r="H138" i="8"/>
  <c r="U138" i="8"/>
  <c r="V138" i="8" s="1"/>
  <c r="H17" i="8"/>
  <c r="U17" i="8"/>
  <c r="V17" i="8" s="1"/>
  <c r="H226" i="8"/>
  <c r="U226" i="8"/>
  <c r="V226" i="8" s="1"/>
  <c r="H143" i="8"/>
  <c r="U143" i="8"/>
  <c r="V143" i="8" s="1"/>
  <c r="H16" i="8"/>
  <c r="U16" i="8"/>
  <c r="V16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144" i="8"/>
  <c r="Y144" i="8"/>
  <c r="Z144" i="8" s="1"/>
  <c r="H164" i="8"/>
  <c r="U164" i="8"/>
  <c r="V164" i="8" s="1"/>
  <c r="H96" i="8"/>
  <c r="U96" i="8"/>
  <c r="V96" i="8" s="1"/>
  <c r="I214" i="8"/>
  <c r="Y214" i="8"/>
  <c r="Z214" i="8" s="1"/>
  <c r="H236" i="8"/>
  <c r="U236" i="8"/>
  <c r="V236" i="8" s="1"/>
  <c r="H163" i="8"/>
  <c r="U163" i="8"/>
  <c r="V163" i="8" s="1"/>
  <c r="I251" i="8"/>
  <c r="Y251" i="8"/>
  <c r="Z251" i="8" s="1"/>
  <c r="H235" i="8"/>
  <c r="U235" i="8"/>
  <c r="V235" i="8" s="1"/>
  <c r="H162" i="8"/>
  <c r="U162" i="8"/>
  <c r="V162" i="8" s="1"/>
  <c r="I243" i="8"/>
  <c r="Y243" i="8"/>
  <c r="Z243" i="8" s="1"/>
  <c r="H238" i="8"/>
  <c r="U238" i="8"/>
  <c r="V238" i="8" s="1"/>
  <c r="H167" i="8"/>
  <c r="U167" i="8"/>
  <c r="V167" i="8" s="1"/>
  <c r="I267" i="8"/>
  <c r="Y267" i="8"/>
  <c r="Z267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H264" i="8"/>
  <c r="U264" i="8"/>
  <c r="V264" i="8" s="1"/>
  <c r="H200" i="8"/>
  <c r="U200" i="8"/>
  <c r="V200" i="8" s="1"/>
  <c r="H72" i="8"/>
  <c r="U72" i="8"/>
  <c r="V72" i="8" s="1"/>
  <c r="H263" i="8"/>
  <c r="U263" i="8"/>
  <c r="V263" i="8" s="1"/>
  <c r="H199" i="8"/>
  <c r="U199" i="8"/>
  <c r="V199" i="8" s="1"/>
  <c r="H66" i="8"/>
  <c r="U66" i="8"/>
  <c r="V66" i="8" s="1"/>
  <c r="H266" i="8"/>
  <c r="U266" i="8"/>
  <c r="V266" i="8" s="1"/>
  <c r="H202" i="8"/>
  <c r="U202" i="8"/>
  <c r="V202" i="8" s="1"/>
  <c r="H82" i="8"/>
  <c r="U82" i="8"/>
  <c r="V82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86" i="8"/>
  <c r="Y86" i="8"/>
  <c r="Z86" i="8" s="1"/>
  <c r="I96" i="8"/>
  <c r="Y96" i="8"/>
  <c r="Z96" i="8" s="1"/>
  <c r="I140" i="8"/>
  <c r="Y140" i="8"/>
  <c r="Z140" i="8" s="1"/>
  <c r="H68" i="8"/>
  <c r="U68" i="8"/>
  <c r="V68" i="8" s="1"/>
  <c r="I213" i="8"/>
  <c r="Y213" i="8"/>
  <c r="Z213" i="8" s="1"/>
  <c r="I42" i="8"/>
  <c r="Y42" i="8"/>
  <c r="Z42" i="8" s="1"/>
  <c r="I14" i="8"/>
  <c r="Y14" i="8"/>
  <c r="Z14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238" i="8"/>
  <c r="Y238" i="8"/>
  <c r="Z238" i="8" s="1"/>
  <c r="I74" i="8"/>
  <c r="Y74" i="8"/>
  <c r="Z74" i="8" s="1"/>
  <c r="I7" i="8"/>
  <c r="Y7" i="8"/>
  <c r="Z7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262" i="8"/>
  <c r="Y262" i="8"/>
  <c r="Z262" i="8" s="1"/>
  <c r="I106" i="8"/>
  <c r="Y106" i="8"/>
  <c r="Z106" i="8" s="1"/>
  <c r="H32" i="8"/>
  <c r="U32" i="8"/>
  <c r="V32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260" i="8"/>
  <c r="U260" i="8"/>
  <c r="V260" i="8" s="1"/>
  <c r="H196" i="8"/>
  <c r="U196" i="8"/>
  <c r="V196" i="8" s="1"/>
  <c r="H42" i="8"/>
  <c r="U42" i="8"/>
  <c r="V42" i="8" s="1"/>
  <c r="H259" i="8"/>
  <c r="U259" i="8"/>
  <c r="V259" i="8" s="1"/>
  <c r="H195" i="8"/>
  <c r="U195" i="8"/>
  <c r="V195" i="8" s="1"/>
  <c r="H34" i="8"/>
  <c r="U34" i="8"/>
  <c r="V34" i="8" s="1"/>
  <c r="H262" i="8"/>
  <c r="U262" i="8"/>
  <c r="V262" i="8" s="1"/>
  <c r="H198" i="8"/>
  <c r="U198" i="8"/>
  <c r="V198" i="8" s="1"/>
  <c r="H58" i="8"/>
  <c r="U58" i="8"/>
  <c r="V58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65" i="8"/>
  <c r="Y65" i="8"/>
  <c r="Z65" i="8" s="1"/>
  <c r="I53" i="8"/>
  <c r="Y53" i="8"/>
  <c r="Z53" i="8" s="1"/>
  <c r="H208" i="8"/>
  <c r="U208" i="8"/>
  <c r="V208" i="8" s="1"/>
  <c r="H105" i="8"/>
  <c r="U105" i="8"/>
  <c r="V105" i="8" s="1"/>
  <c r="H207" i="8"/>
  <c r="U207" i="8"/>
  <c r="V207" i="8" s="1"/>
  <c r="H104" i="8"/>
  <c r="U104" i="8"/>
  <c r="V104" i="8" s="1"/>
  <c r="H210" i="8"/>
  <c r="U210" i="8"/>
  <c r="V210" i="8" s="1"/>
  <c r="H110" i="8"/>
  <c r="U110" i="8"/>
  <c r="V110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129" i="8"/>
  <c r="Y129" i="8"/>
  <c r="Z129" i="8" s="1"/>
  <c r="I181" i="8"/>
  <c r="Y181" i="8"/>
  <c r="Z181" i="8" s="1"/>
  <c r="H11" i="8"/>
  <c r="U11" i="8"/>
  <c r="V11" i="8" s="1"/>
  <c r="H220" i="8"/>
  <c r="U220" i="8"/>
  <c r="V220" i="8" s="1"/>
  <c r="H131" i="8"/>
  <c r="U131" i="8"/>
  <c r="V131" i="8" s="1"/>
  <c r="H10" i="8"/>
  <c r="U10" i="8"/>
  <c r="V10" i="8" s="1"/>
  <c r="H219" i="8"/>
  <c r="U219" i="8"/>
  <c r="V219" i="8" s="1"/>
  <c r="H130" i="8"/>
  <c r="U130" i="8"/>
  <c r="V130" i="8" s="1"/>
  <c r="H13" i="8"/>
  <c r="U13" i="8"/>
  <c r="V13" i="8" s="1"/>
  <c r="H222" i="8"/>
  <c r="U222" i="8"/>
  <c r="V222" i="8" s="1"/>
  <c r="H135" i="8"/>
  <c r="U135" i="8"/>
  <c r="V135" i="8" s="1"/>
  <c r="H12" i="8"/>
  <c r="U12" i="8"/>
  <c r="V12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133" i="8"/>
  <c r="Y133" i="8"/>
  <c r="Z133" i="8" s="1"/>
  <c r="H160" i="8"/>
  <c r="U160" i="8"/>
  <c r="V160" i="8" s="1"/>
  <c r="H90" i="8"/>
  <c r="U90" i="8"/>
  <c r="V90" i="8" s="1"/>
  <c r="I193" i="8"/>
  <c r="Y193" i="8"/>
  <c r="Z193" i="8" s="1"/>
  <c r="H248" i="8"/>
  <c r="U248" i="8"/>
  <c r="V248" i="8" s="1"/>
  <c r="H183" i="8"/>
  <c r="U183" i="8"/>
  <c r="V183" i="8" s="1"/>
  <c r="H247" i="8"/>
  <c r="U247" i="8"/>
  <c r="V247" i="8" s="1"/>
  <c r="H182" i="8"/>
  <c r="U182" i="8"/>
  <c r="V182" i="8" s="1"/>
  <c r="H250" i="8"/>
  <c r="U250" i="8"/>
  <c r="V250" i="8" s="1"/>
  <c r="H186" i="8"/>
  <c r="U186" i="8"/>
  <c r="V186" i="8" s="1"/>
  <c r="H249" i="8"/>
  <c r="U249" i="8"/>
  <c r="V249" i="8" s="1"/>
  <c r="H185" i="8"/>
  <c r="U185" i="8"/>
  <c r="V185" i="8" s="1"/>
  <c r="I113" i="8"/>
  <c r="Y113" i="8"/>
  <c r="Z113" i="8" s="1"/>
  <c r="H141" i="8"/>
  <c r="U141" i="8"/>
  <c r="V141" i="8" s="1"/>
  <c r="H65" i="8"/>
  <c r="U65" i="8"/>
  <c r="V65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170" i="8"/>
  <c r="Y170" i="8"/>
  <c r="Z170" i="8" s="1"/>
  <c r="H56" i="8"/>
  <c r="U56" i="8"/>
  <c r="V56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202" i="8"/>
  <c r="Y202" i="8"/>
  <c r="Z202" i="8" s="1"/>
  <c r="I29" i="8"/>
  <c r="Y29" i="8"/>
  <c r="Z29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230" i="8"/>
  <c r="Y230" i="8"/>
  <c r="Z230" i="8" s="1"/>
  <c r="I64" i="8"/>
  <c r="Y64" i="8"/>
  <c r="Z64" i="8" s="1"/>
  <c r="I22" i="8"/>
  <c r="Y22" i="8"/>
  <c r="Z22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178" i="8"/>
  <c r="U178" i="8"/>
  <c r="V178" i="8" s="1"/>
  <c r="H243" i="8"/>
  <c r="U243" i="8"/>
  <c r="V243" i="8" s="1"/>
  <c r="H177" i="8"/>
  <c r="U177" i="8"/>
  <c r="V177" i="8" s="1"/>
  <c r="H246" i="8"/>
  <c r="U246" i="8"/>
  <c r="V246" i="8" s="1"/>
  <c r="H181" i="8"/>
  <c r="U181" i="8"/>
  <c r="V181" i="8" s="1"/>
  <c r="H245" i="8"/>
  <c r="U245" i="8"/>
  <c r="V245" i="8" s="1"/>
  <c r="H179" i="8"/>
  <c r="U179" i="8"/>
  <c r="V179" i="8" s="1"/>
  <c r="I102" i="8"/>
  <c r="Y102" i="8"/>
  <c r="Z102" i="8" s="1"/>
  <c r="H137" i="8"/>
  <c r="U137" i="8"/>
  <c r="V137" i="8" s="1"/>
  <c r="H57" i="8"/>
  <c r="U57" i="8"/>
  <c r="V57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H73" i="8"/>
  <c r="U73" i="8"/>
  <c r="V73" i="8" s="1"/>
  <c r="I18" i="8"/>
  <c r="Y18" i="8"/>
  <c r="Z18" i="8" s="1"/>
  <c r="H256" i="8"/>
  <c r="U256" i="8"/>
  <c r="V256" i="8" s="1"/>
  <c r="H192" i="8"/>
  <c r="U192" i="8"/>
  <c r="V192" i="8" s="1"/>
  <c r="I16" i="8"/>
  <c r="Y16" i="8"/>
  <c r="Z16" i="8" s="1"/>
  <c r="H255" i="8"/>
  <c r="U255" i="8"/>
  <c r="V255" i="8" s="1"/>
  <c r="H191" i="8"/>
  <c r="U191" i="8"/>
  <c r="V191" i="8" s="1"/>
  <c r="H258" i="8"/>
  <c r="U258" i="8"/>
  <c r="V258" i="8" s="1"/>
  <c r="H194" i="8"/>
  <c r="U194" i="8"/>
  <c r="V194" i="8" s="1"/>
  <c r="H26" i="8"/>
  <c r="U26" i="8"/>
  <c r="V26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44" i="8"/>
  <c r="Y44" i="8"/>
  <c r="Z44" i="8" s="1"/>
  <c r="H60" i="8"/>
  <c r="U60" i="8"/>
  <c r="V60" i="8" s="1"/>
  <c r="H268" i="8"/>
  <c r="U268" i="8"/>
  <c r="V268" i="8" s="1"/>
  <c r="H204" i="8"/>
  <c r="U204" i="8"/>
  <c r="V204" i="8" s="1"/>
  <c r="H93" i="8"/>
  <c r="U93" i="8"/>
  <c r="V93" i="8" s="1"/>
  <c r="H267" i="8"/>
  <c r="U267" i="8"/>
  <c r="V267" i="8" s="1"/>
  <c r="H203" i="8"/>
  <c r="U203" i="8"/>
  <c r="V203" i="8" s="1"/>
  <c r="H88" i="8"/>
  <c r="U88" i="8"/>
  <c r="V88" i="8" s="1"/>
  <c r="H206" i="8"/>
  <c r="U206" i="8"/>
  <c r="V206" i="8" s="1"/>
  <c r="H100" i="8"/>
  <c r="U100" i="8"/>
  <c r="V100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108" i="8"/>
  <c r="Y108" i="8"/>
  <c r="Z108" i="8" s="1"/>
  <c r="I138" i="8"/>
  <c r="Y138" i="8"/>
  <c r="Z138" i="8" s="1"/>
  <c r="H23" i="8"/>
  <c r="U23" i="8"/>
  <c r="V23" i="8" s="1"/>
  <c r="H232" i="8"/>
  <c r="U232" i="8"/>
  <c r="V232" i="8" s="1"/>
  <c r="H155" i="8"/>
  <c r="U155" i="8"/>
  <c r="V155" i="8" s="1"/>
  <c r="H22" i="8"/>
  <c r="U22" i="8"/>
  <c r="V22" i="8" s="1"/>
  <c r="H231" i="8"/>
  <c r="U231" i="8"/>
  <c r="V231" i="8" s="1"/>
  <c r="H154" i="8"/>
  <c r="U154" i="8"/>
  <c r="V154" i="8" s="1"/>
  <c r="H234" i="8"/>
  <c r="U234" i="8"/>
  <c r="V234" i="8" s="1"/>
  <c r="H159" i="8"/>
  <c r="U159" i="8"/>
  <c r="V159" i="8" s="1"/>
  <c r="H24" i="8"/>
  <c r="U24" i="8"/>
  <c r="V24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223" i="8"/>
  <c r="Y223" i="8"/>
  <c r="Z223" i="8" s="1"/>
  <c r="I54" i="8"/>
  <c r="Y54" i="8"/>
  <c r="Z54" i="8" s="1"/>
  <c r="I128" i="8"/>
  <c r="Y128" i="8"/>
  <c r="Z128" i="8" s="1"/>
  <c r="H40" i="8"/>
  <c r="U40" i="8"/>
  <c r="V40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160" i="8"/>
  <c r="Y160" i="8"/>
  <c r="Z160" i="8" s="1"/>
  <c r="H52" i="8"/>
  <c r="U52" i="8"/>
  <c r="V52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118" i="8"/>
  <c r="Y118" i="8"/>
  <c r="Z118" i="8" s="1"/>
  <c r="H53" i="8"/>
  <c r="U53" i="8"/>
  <c r="V53" i="8" s="1"/>
  <c r="I192" i="8"/>
  <c r="Y192" i="8"/>
  <c r="Z192" i="8" s="1"/>
  <c r="H64" i="8"/>
  <c r="U64" i="8"/>
  <c r="V64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0" i="3"/>
  <c r="E20" i="3"/>
  <c r="J20" i="3" s="1"/>
  <c r="B20" i="3"/>
  <c r="C20" i="3"/>
  <c r="T5" i="3"/>
  <c r="U5" i="3" s="1"/>
  <c r="X6" i="3"/>
  <c r="Y6" i="3" s="1"/>
  <c r="T11" i="3"/>
  <c r="U11" i="3" s="1"/>
  <c r="X9" i="3"/>
  <c r="Y9" i="3" s="1"/>
  <c r="X17" i="3"/>
  <c r="Y17" i="3" s="1"/>
  <c r="T13" i="3"/>
  <c r="U13" i="3" s="1"/>
  <c r="T9" i="3"/>
  <c r="U9" i="3" s="1"/>
  <c r="T14" i="3"/>
  <c r="U14" i="3" s="1"/>
  <c r="T16" i="3"/>
  <c r="U16" i="3" s="1"/>
  <c r="T12" i="3"/>
  <c r="U12" i="3" s="1"/>
  <c r="X7" i="3"/>
  <c r="Y7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16" i="3"/>
  <c r="Y16" i="3" s="1"/>
  <c r="X12" i="3"/>
  <c r="Y12" i="3" s="1"/>
  <c r="X8" i="3"/>
  <c r="Y8" i="3" s="1"/>
  <c r="X13" i="3"/>
  <c r="Y13" i="3" s="1"/>
  <c r="X15" i="3"/>
  <c r="Y15" i="3" s="1"/>
  <c r="T8" i="3"/>
  <c r="U8" i="3" s="1"/>
  <c r="T17" i="3"/>
  <c r="U17" i="3" s="1"/>
  <c r="T15" i="3"/>
  <c r="U15" i="3" s="1"/>
  <c r="X11" i="3"/>
  <c r="Y11" i="3" s="1"/>
  <c r="T7" i="3"/>
  <c r="U7" i="3" s="1"/>
  <c r="AA15" i="1"/>
  <c r="AB15" i="1" s="1"/>
  <c r="AA179" i="1"/>
  <c r="AB179" i="1" s="1"/>
  <c r="D108" i="10" s="1"/>
  <c r="AA191" i="1"/>
  <c r="AB191" i="1" s="1"/>
  <c r="O2" i="2"/>
  <c r="R2" i="2" s="1"/>
  <c r="J2" i="2"/>
  <c r="V2" i="2" s="1"/>
  <c r="AA29" i="1"/>
  <c r="AB29" i="1" s="1"/>
  <c r="D100" i="10" s="1"/>
  <c r="AA101" i="1"/>
  <c r="AB101" i="1" s="1"/>
  <c r="AA32" i="1"/>
  <c r="AB32" i="1" s="1"/>
  <c r="AA69" i="1"/>
  <c r="AB69" i="1" s="1"/>
  <c r="D317" i="10" s="1"/>
  <c r="G2" i="1"/>
  <c r="O2" i="1" s="1"/>
  <c r="AA13" i="1"/>
  <c r="AB13" i="1" s="1"/>
  <c r="AA76" i="1"/>
  <c r="AB76" i="1" s="1"/>
  <c r="AA11" i="1"/>
  <c r="AB11" i="1" s="1"/>
  <c r="AA16" i="1"/>
  <c r="AB16" i="1" s="1"/>
  <c r="AA71" i="1"/>
  <c r="AB71" i="1" s="1"/>
  <c r="AA197" i="1"/>
  <c r="AB197" i="1" s="1"/>
  <c r="AA9" i="1"/>
  <c r="AB9" i="1" s="1"/>
  <c r="AA68" i="1"/>
  <c r="AB68" i="1" s="1"/>
  <c r="AA84" i="1"/>
  <c r="AB84" i="1" s="1"/>
  <c r="D384" i="10" s="1"/>
  <c r="AA104" i="1"/>
  <c r="AB104" i="1" s="1"/>
  <c r="AA40" i="1"/>
  <c r="AB40" i="1" s="1"/>
  <c r="AA56" i="1"/>
  <c r="AB56" i="1" s="1"/>
  <c r="AA181" i="1"/>
  <c r="AB181" i="1" s="1"/>
  <c r="AA189" i="1"/>
  <c r="AB189" i="1" s="1"/>
  <c r="AA107" i="1"/>
  <c r="AB107" i="1" s="1"/>
  <c r="AA109" i="1"/>
  <c r="AB109" i="1" s="1"/>
  <c r="D18" i="10" s="1"/>
  <c r="AA180" i="1"/>
  <c r="AB180" i="1" s="1"/>
  <c r="AA192" i="1"/>
  <c r="AB192" i="1" s="1"/>
  <c r="AA207" i="1"/>
  <c r="AB207" i="1" s="1"/>
  <c r="AA33" i="1"/>
  <c r="AB33" i="1" s="1"/>
  <c r="AA34" i="1"/>
  <c r="AB34" i="1" s="1"/>
  <c r="AA46" i="1"/>
  <c r="AB46" i="1" s="1"/>
  <c r="D11" i="10" s="1"/>
  <c r="AA57" i="1"/>
  <c r="AB57" i="1" s="1"/>
  <c r="D151" i="10" s="1"/>
  <c r="AA62" i="1"/>
  <c r="AB62" i="1" s="1"/>
  <c r="D306" i="10" s="1"/>
  <c r="AA103" i="1"/>
  <c r="AB103" i="1" s="1"/>
  <c r="AA22" i="1"/>
  <c r="AB22" i="1" s="1"/>
  <c r="AA72" i="1"/>
  <c r="AB72" i="1" s="1"/>
  <c r="AA85" i="1"/>
  <c r="AB85" i="1" s="1"/>
  <c r="D374" i="10" s="1"/>
  <c r="AA95" i="1"/>
  <c r="AB95" i="1" s="1"/>
  <c r="AA89" i="1"/>
  <c r="AB89" i="1" s="1"/>
  <c r="AA108" i="1"/>
  <c r="AB108" i="1" s="1"/>
  <c r="AA128" i="1"/>
  <c r="AB128" i="1" s="1"/>
  <c r="AA132" i="1"/>
  <c r="AB132" i="1" s="1"/>
  <c r="D366" i="10" s="1"/>
  <c r="AA136" i="1"/>
  <c r="AB136" i="1" s="1"/>
  <c r="AA146" i="1"/>
  <c r="AB146" i="1" s="1"/>
  <c r="AA172" i="1"/>
  <c r="AB172" i="1" s="1"/>
  <c r="AA205" i="1"/>
  <c r="AB205" i="1" s="1"/>
  <c r="AA158" i="1"/>
  <c r="AB158" i="1" s="1"/>
  <c r="AA188" i="1"/>
  <c r="AB188" i="1" s="1"/>
  <c r="AA193" i="1"/>
  <c r="AB193" i="1" s="1"/>
  <c r="AA196" i="1"/>
  <c r="AB196" i="1" s="1"/>
  <c r="AA201" i="1"/>
  <c r="AB201" i="1" s="1"/>
  <c r="D107" i="10" s="1"/>
  <c r="AA204" i="1"/>
  <c r="AB204" i="1" s="1"/>
  <c r="H2" i="1"/>
  <c r="P2" i="1" s="1"/>
  <c r="K2" i="1"/>
  <c r="M2" i="1" s="1"/>
  <c r="AA43" i="1"/>
  <c r="AB43" i="1" s="1"/>
  <c r="AA94" i="1"/>
  <c r="AB94" i="1" s="1"/>
  <c r="AA82" i="1"/>
  <c r="AB82" i="1" s="1"/>
  <c r="D358" i="10" s="1"/>
  <c r="AA90" i="1"/>
  <c r="AB90" i="1" s="1"/>
  <c r="AA98" i="1"/>
  <c r="AB98" i="1" s="1"/>
  <c r="AA148" i="1"/>
  <c r="AB148" i="1" s="1"/>
  <c r="AA124" i="1"/>
  <c r="AB124" i="1" s="1"/>
  <c r="AA210" i="1"/>
  <c r="AB210" i="1" s="1"/>
  <c r="AA190" i="1"/>
  <c r="AB190" i="1" s="1"/>
  <c r="G153" i="10" l="1"/>
  <c r="H153" i="10" s="1"/>
  <c r="D9" i="10"/>
  <c r="G107" i="10"/>
  <c r="H107" i="10" s="1"/>
  <c r="E107" i="10"/>
  <c r="AH19" i="3"/>
  <c r="AF19" i="3"/>
  <c r="AI19" i="3"/>
  <c r="AG19" i="3"/>
  <c r="D4" i="10"/>
  <c r="D3" i="10"/>
  <c r="E272" i="10"/>
  <c r="E165" i="10"/>
  <c r="AA198" i="1"/>
  <c r="AB198" i="1" s="1"/>
  <c r="AA152" i="1"/>
  <c r="AB152" i="1" s="1"/>
  <c r="D371" i="10" s="1"/>
  <c r="E371" i="10" s="1"/>
  <c r="AA116" i="1"/>
  <c r="AB116" i="1" s="1"/>
  <c r="D171" i="10"/>
  <c r="G171" i="10" s="1"/>
  <c r="H171" i="10" s="1"/>
  <c r="D319" i="10"/>
  <c r="E319" i="10" s="1"/>
  <c r="D380" i="10"/>
  <c r="G380" i="10" s="1"/>
  <c r="H380" i="10" s="1"/>
  <c r="D381" i="10"/>
  <c r="G381" i="10" s="1"/>
  <c r="H381" i="10" s="1"/>
  <c r="AB20" i="3"/>
  <c r="I20" i="3"/>
  <c r="AC20" i="3"/>
  <c r="G358" i="10"/>
  <c r="H358" i="10" s="1"/>
  <c r="E358" i="10"/>
  <c r="G374" i="10"/>
  <c r="H374" i="10" s="1"/>
  <c r="E374" i="10"/>
  <c r="D103" i="10"/>
  <c r="G11" i="10"/>
  <c r="H11" i="10" s="1"/>
  <c r="E11" i="10"/>
  <c r="G275" i="10"/>
  <c r="H275" i="10" s="1"/>
  <c r="E275" i="10"/>
  <c r="G270" i="10"/>
  <c r="H270" i="10" s="1"/>
  <c r="E270" i="10"/>
  <c r="D378" i="10"/>
  <c r="G371" i="10"/>
  <c r="H371" i="10" s="1"/>
  <c r="D345" i="10"/>
  <c r="D389" i="10"/>
  <c r="AA171" i="1"/>
  <c r="AB171" i="1" s="1"/>
  <c r="G366" i="10"/>
  <c r="H366" i="10" s="1"/>
  <c r="E366" i="10"/>
  <c r="D355" i="10"/>
  <c r="D347" i="10"/>
  <c r="AA100" i="1"/>
  <c r="AB100" i="1" s="1"/>
  <c r="AA111" i="1"/>
  <c r="AB111" i="1" s="1"/>
  <c r="D330" i="10"/>
  <c r="D331" i="10"/>
  <c r="G306" i="10"/>
  <c r="H306" i="10" s="1"/>
  <c r="E306" i="10"/>
  <c r="E151" i="10"/>
  <c r="G151" i="10"/>
  <c r="H151" i="10" s="1"/>
  <c r="G384" i="10"/>
  <c r="H384" i="10" s="1"/>
  <c r="E384" i="10"/>
  <c r="D322" i="10"/>
  <c r="D316" i="10"/>
  <c r="D338" i="10"/>
  <c r="D337" i="10"/>
  <c r="G317" i="10"/>
  <c r="H317" i="10" s="1"/>
  <c r="E317" i="10"/>
  <c r="E100" i="10"/>
  <c r="G100" i="10"/>
  <c r="H100" i="10" s="1"/>
  <c r="D142" i="10"/>
  <c r="E114" i="10"/>
  <c r="G114" i="10"/>
  <c r="H114" i="10" s="1"/>
  <c r="G273" i="10"/>
  <c r="H273" i="10" s="1"/>
  <c r="E273" i="10"/>
  <c r="D31" i="10"/>
  <c r="G268" i="10"/>
  <c r="H268" i="10" s="1"/>
  <c r="E268" i="10"/>
  <c r="G18" i="10"/>
  <c r="H18" i="10" s="1"/>
  <c r="E18" i="10"/>
  <c r="G274" i="10"/>
  <c r="H274" i="10" s="1"/>
  <c r="E274" i="10"/>
  <c r="G277" i="10"/>
  <c r="H277" i="10" s="1"/>
  <c r="E277" i="10"/>
  <c r="G269" i="10"/>
  <c r="H269" i="10" s="1"/>
  <c r="E269" i="10"/>
  <c r="E112" i="10"/>
  <c r="G112" i="10"/>
  <c r="H112" i="10" s="1"/>
  <c r="G278" i="10"/>
  <c r="H278" i="10" s="1"/>
  <c r="E278" i="10"/>
  <c r="D34" i="10"/>
  <c r="D152" i="10"/>
  <c r="G271" i="10"/>
  <c r="H271" i="10" s="1"/>
  <c r="E271" i="10"/>
  <c r="G283" i="10"/>
  <c r="H283" i="10" s="1"/>
  <c r="E283" i="10"/>
  <c r="D365" i="10"/>
  <c r="D308" i="10"/>
  <c r="E160" i="10"/>
  <c r="G160" i="10"/>
  <c r="H160" i="10" s="1"/>
  <c r="G281" i="10"/>
  <c r="H281" i="10" s="1"/>
  <c r="E281" i="10"/>
  <c r="G9" i="10"/>
  <c r="H9" i="10" s="1"/>
  <c r="E9" i="10"/>
  <c r="D386" i="10"/>
  <c r="E171" i="10"/>
  <c r="D126" i="10"/>
  <c r="D328" i="10"/>
  <c r="D329" i="10"/>
  <c r="G280" i="10"/>
  <c r="H280" i="10" s="1"/>
  <c r="E280" i="10"/>
  <c r="D350" i="10"/>
  <c r="G282" i="10"/>
  <c r="H282" i="10" s="1"/>
  <c r="E282" i="10"/>
  <c r="E120" i="10"/>
  <c r="G120" i="10"/>
  <c r="H120" i="10" s="1"/>
  <c r="E108" i="10"/>
  <c r="G108" i="10"/>
  <c r="H108" i="10" s="1"/>
  <c r="G276" i="10"/>
  <c r="H276" i="10" s="1"/>
  <c r="E276" i="10"/>
  <c r="D116" i="10"/>
  <c r="D172" i="10"/>
  <c r="D352" i="10"/>
  <c r="AA182" i="1"/>
  <c r="AB182" i="1" s="1"/>
  <c r="D167" i="10" s="1"/>
  <c r="AA160" i="1"/>
  <c r="AB160" i="1" s="1"/>
  <c r="AA106" i="1"/>
  <c r="AB106" i="1" s="1"/>
  <c r="AA74" i="1"/>
  <c r="AB74" i="1" s="1"/>
  <c r="AA3" i="1"/>
  <c r="AB3" i="1" s="1"/>
  <c r="AA176" i="1"/>
  <c r="AB176" i="1" s="1"/>
  <c r="AA175" i="1"/>
  <c r="AB175" i="1" s="1"/>
  <c r="AA53" i="1"/>
  <c r="AB53" i="1" s="1"/>
  <c r="AA37" i="1"/>
  <c r="AB37" i="1" s="1"/>
  <c r="AA5" i="1"/>
  <c r="AB5" i="1" s="1"/>
  <c r="AA23" i="1"/>
  <c r="AB23" i="1" s="1"/>
  <c r="AA35" i="1"/>
  <c r="AB35" i="1" s="1"/>
  <c r="AA174" i="1"/>
  <c r="AB174" i="1" s="1"/>
  <c r="AA73" i="1"/>
  <c r="AB73" i="1" s="1"/>
  <c r="AA25" i="1"/>
  <c r="AB25" i="1" s="1"/>
  <c r="AA54" i="1"/>
  <c r="AB54" i="1" s="1"/>
  <c r="AA203" i="1"/>
  <c r="AB203" i="1" s="1"/>
  <c r="AA168" i="1"/>
  <c r="AB168" i="1" s="1"/>
  <c r="AA135" i="1"/>
  <c r="AB135" i="1" s="1"/>
  <c r="G3" i="9"/>
  <c r="AA142" i="1"/>
  <c r="AB142" i="1" s="1"/>
  <c r="D228" i="10" s="1"/>
  <c r="AA200" i="1"/>
  <c r="AB200" i="1" s="1"/>
  <c r="D390" i="10" s="1"/>
  <c r="AA80" i="1"/>
  <c r="AB80" i="1" s="1"/>
  <c r="D267" i="10" s="1"/>
  <c r="E267" i="10" s="1"/>
  <c r="AA41" i="1"/>
  <c r="AB41" i="1" s="1"/>
  <c r="AA17" i="1"/>
  <c r="AB17" i="1" s="1"/>
  <c r="AA149" i="1"/>
  <c r="AB149" i="1" s="1"/>
  <c r="AA67" i="1"/>
  <c r="AB67" i="1" s="1"/>
  <c r="D132" i="10" s="1"/>
  <c r="AA185" i="1"/>
  <c r="AB185" i="1" s="1"/>
  <c r="D212" i="10" s="1"/>
  <c r="AA21" i="1"/>
  <c r="AB21" i="1" s="1"/>
  <c r="AA209" i="1"/>
  <c r="AB209" i="1" s="1"/>
  <c r="AA114" i="1"/>
  <c r="AB114" i="1" s="1"/>
  <c r="AA60" i="1"/>
  <c r="AB60" i="1" s="1"/>
  <c r="AA24" i="1"/>
  <c r="AB24" i="1" s="1"/>
  <c r="AA44" i="1"/>
  <c r="AB44" i="1" s="1"/>
  <c r="D236" i="10" s="1"/>
  <c r="AA99" i="1"/>
  <c r="AB99" i="1" s="1"/>
  <c r="AA118" i="1"/>
  <c r="AB118" i="1" s="1"/>
  <c r="AA166" i="1"/>
  <c r="AB166" i="1" s="1"/>
  <c r="AA110" i="1"/>
  <c r="AB110" i="1" s="1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13" i="8"/>
  <c r="L17" i="8"/>
  <c r="L21" i="8"/>
  <c r="L25" i="8"/>
  <c r="L9" i="8"/>
  <c r="AA162" i="1"/>
  <c r="AB162" i="1" s="1"/>
  <c r="AA105" i="1"/>
  <c r="AB105" i="1" s="1"/>
  <c r="D230" i="10" s="1"/>
  <c r="AA77" i="1"/>
  <c r="AB77" i="1" s="1"/>
  <c r="AA133" i="1"/>
  <c r="AB133" i="1" s="1"/>
  <c r="D166" i="10" s="1"/>
  <c r="AA122" i="1"/>
  <c r="AB122" i="1" s="1"/>
  <c r="AA164" i="1"/>
  <c r="AB164" i="1" s="1"/>
  <c r="AA143" i="1"/>
  <c r="AB143" i="1" s="1"/>
  <c r="D265" i="10" s="1"/>
  <c r="AA125" i="1"/>
  <c r="AB125" i="1" s="1"/>
  <c r="AA187" i="1"/>
  <c r="AB187" i="1" s="1"/>
  <c r="D14" i="10" s="1"/>
  <c r="AA165" i="1"/>
  <c r="AB165" i="1" s="1"/>
  <c r="AA117" i="1"/>
  <c r="AB117" i="1" s="1"/>
  <c r="AA195" i="1"/>
  <c r="AB195" i="1" s="1"/>
  <c r="D66" i="10" s="1"/>
  <c r="AA87" i="1"/>
  <c r="AB87" i="1" s="1"/>
  <c r="D392" i="10" s="1"/>
  <c r="AA64" i="1"/>
  <c r="AB64" i="1" s="1"/>
  <c r="AA129" i="1"/>
  <c r="AB129" i="1" s="1"/>
  <c r="AA206" i="1"/>
  <c r="AB206" i="1" s="1"/>
  <c r="AA120" i="1"/>
  <c r="AB120" i="1" s="1"/>
  <c r="AA194" i="1"/>
  <c r="AB194" i="1" s="1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AA70" i="1"/>
  <c r="AB70" i="1" s="1"/>
  <c r="D179" i="10" s="1"/>
  <c r="AA59" i="1"/>
  <c r="AB59" i="1" s="1"/>
  <c r="D73" i="10" s="1"/>
  <c r="AA156" i="1"/>
  <c r="AB156" i="1" s="1"/>
  <c r="AA19" i="1"/>
  <c r="AB19" i="1" s="1"/>
  <c r="AA199" i="1"/>
  <c r="AB199" i="1" s="1"/>
  <c r="D91" i="10" s="1"/>
  <c r="AA170" i="1"/>
  <c r="AB170" i="1" s="1"/>
  <c r="D406" i="10" s="1"/>
  <c r="AA150" i="1"/>
  <c r="AB150" i="1" s="1"/>
  <c r="AA121" i="1"/>
  <c r="AB121" i="1" s="1"/>
  <c r="AA161" i="1"/>
  <c r="AB161" i="1" s="1"/>
  <c r="D170" i="10" s="1"/>
  <c r="E170" i="10" s="1"/>
  <c r="AA130" i="1"/>
  <c r="AB130" i="1" s="1"/>
  <c r="AA39" i="1"/>
  <c r="AB39" i="1" s="1"/>
  <c r="AA28" i="1"/>
  <c r="AB28" i="1" s="1"/>
  <c r="D113" i="10" s="1"/>
  <c r="AA4" i="1"/>
  <c r="AB4" i="1" s="1"/>
  <c r="AA115" i="1"/>
  <c r="AB115" i="1" s="1"/>
  <c r="AA93" i="1"/>
  <c r="AB93" i="1" s="1"/>
  <c r="D5" i="10" s="1"/>
  <c r="AA45" i="1"/>
  <c r="AB45" i="1" s="1"/>
  <c r="AA10" i="1"/>
  <c r="AB10" i="1" s="1"/>
  <c r="AA163" i="1"/>
  <c r="AB163" i="1" s="1"/>
  <c r="AA151" i="1"/>
  <c r="AB151" i="1" s="1"/>
  <c r="AA61" i="1"/>
  <c r="AB61" i="1" s="1"/>
  <c r="AA119" i="1"/>
  <c r="AB119" i="1" s="1"/>
  <c r="D290" i="10" s="1"/>
  <c r="AA112" i="1"/>
  <c r="AB112" i="1" s="1"/>
  <c r="AA145" i="1"/>
  <c r="AB145" i="1" s="1"/>
  <c r="AA173" i="1"/>
  <c r="AB173" i="1" s="1"/>
  <c r="AA178" i="1"/>
  <c r="AB178" i="1" s="1"/>
  <c r="D104" i="10" s="1"/>
  <c r="AA183" i="1"/>
  <c r="AB183" i="1" s="1"/>
  <c r="AA78" i="1"/>
  <c r="AB78" i="1" s="1"/>
  <c r="AA86" i="1"/>
  <c r="AB86" i="1" s="1"/>
  <c r="AA47" i="1"/>
  <c r="AB47" i="1" s="1"/>
  <c r="D19" i="10" s="1"/>
  <c r="G19" i="10" s="1"/>
  <c r="H19" i="10" s="1"/>
  <c r="AA55" i="1"/>
  <c r="AB55" i="1" s="1"/>
  <c r="AA97" i="1"/>
  <c r="AB97" i="1" s="1"/>
  <c r="AA42" i="1"/>
  <c r="AB42" i="1" s="1"/>
  <c r="AA7" i="1"/>
  <c r="AB7" i="1" s="1"/>
  <c r="AA18" i="1"/>
  <c r="AB18" i="1" s="1"/>
  <c r="AA36" i="1"/>
  <c r="AB36" i="1" s="1"/>
  <c r="AA141" i="1"/>
  <c r="AB141" i="1" s="1"/>
  <c r="AA127" i="1"/>
  <c r="AB127" i="1" s="1"/>
  <c r="AA83" i="1"/>
  <c r="AB83" i="1" s="1"/>
  <c r="D233" i="10" s="1"/>
  <c r="AA66" i="1"/>
  <c r="AB66" i="1" s="1"/>
  <c r="AA50" i="1"/>
  <c r="AB50" i="1" s="1"/>
  <c r="D154" i="10" s="1"/>
  <c r="AA8" i="1"/>
  <c r="AB8" i="1" s="1"/>
  <c r="AA27" i="1"/>
  <c r="AB27" i="1" s="1"/>
  <c r="D117" i="10" s="1"/>
  <c r="AA155" i="1"/>
  <c r="AB155" i="1" s="1"/>
  <c r="D138" i="10" s="1"/>
  <c r="AA81" i="1"/>
  <c r="AB81" i="1" s="1"/>
  <c r="D259" i="10" s="1"/>
  <c r="AA147" i="1"/>
  <c r="AB147" i="1" s="1"/>
  <c r="AA52" i="1"/>
  <c r="AB52" i="1" s="1"/>
  <c r="AA31" i="1"/>
  <c r="AB31" i="1" s="1"/>
  <c r="D135" i="10" s="1"/>
  <c r="AA153" i="1"/>
  <c r="AB153" i="1" s="1"/>
  <c r="AA96" i="1"/>
  <c r="AB96" i="1" s="1"/>
  <c r="AA169" i="1"/>
  <c r="AB169" i="1" s="1"/>
  <c r="D395" i="10" s="1"/>
  <c r="AA186" i="1"/>
  <c r="AB186" i="1" s="1"/>
  <c r="AA202" i="1"/>
  <c r="AB202" i="1" s="1"/>
  <c r="AA134" i="1"/>
  <c r="AB134" i="1" s="1"/>
  <c r="D403" i="10" s="1"/>
  <c r="AA102" i="1"/>
  <c r="AB102" i="1" s="1"/>
  <c r="AA63" i="1"/>
  <c r="AB63" i="1" s="1"/>
  <c r="AA51" i="1"/>
  <c r="AB51" i="1" s="1"/>
  <c r="AA140" i="1"/>
  <c r="AB140" i="1" s="1"/>
  <c r="AA92" i="1"/>
  <c r="AB92" i="1" s="1"/>
  <c r="AA159" i="1"/>
  <c r="AB159" i="1" s="1"/>
  <c r="D109" i="10" s="1"/>
  <c r="AA58" i="1"/>
  <c r="AB58" i="1" s="1"/>
  <c r="D300" i="10" s="1"/>
  <c r="AA38" i="1"/>
  <c r="AB38" i="1" s="1"/>
  <c r="AA6" i="1"/>
  <c r="AB6" i="1" s="1"/>
  <c r="AA208" i="1"/>
  <c r="AB208" i="1" s="1"/>
  <c r="AA177" i="1"/>
  <c r="AB177" i="1" s="1"/>
  <c r="AA123" i="1"/>
  <c r="AB123" i="1" s="1"/>
  <c r="D49" i="10" s="1"/>
  <c r="AA154" i="1"/>
  <c r="AB154" i="1" s="1"/>
  <c r="D400" i="10" s="1"/>
  <c r="AA126" i="1"/>
  <c r="AB126" i="1" s="1"/>
  <c r="AA65" i="1"/>
  <c r="AB65" i="1" s="1"/>
  <c r="AA49" i="1"/>
  <c r="AB49" i="1" s="1"/>
  <c r="D22" i="10" s="1"/>
  <c r="AA88" i="1"/>
  <c r="AB88" i="1" s="1"/>
  <c r="AA75" i="1"/>
  <c r="AB75" i="1" s="1"/>
  <c r="AA26" i="1"/>
  <c r="AB26" i="1" s="1"/>
  <c r="D101" i="10" s="1"/>
  <c r="AA184" i="1"/>
  <c r="AB184" i="1" s="1"/>
  <c r="AA139" i="1"/>
  <c r="AB139" i="1" s="1"/>
  <c r="AA113" i="1"/>
  <c r="AB113" i="1" s="1"/>
  <c r="D20" i="10" s="1"/>
  <c r="AA20" i="1"/>
  <c r="AB20" i="1" s="1"/>
  <c r="D65" i="10" s="1"/>
  <c r="AA12" i="1"/>
  <c r="AB12" i="1" s="1"/>
  <c r="D10" i="10" s="1"/>
  <c r="AA167" i="1"/>
  <c r="AB167" i="1" s="1"/>
  <c r="AA157" i="1"/>
  <c r="AB157" i="1" s="1"/>
  <c r="AA144" i="1"/>
  <c r="AB144" i="1" s="1"/>
  <c r="D264" i="10" s="1"/>
  <c r="AA48" i="1"/>
  <c r="AB48" i="1" s="1"/>
  <c r="AA30" i="1"/>
  <c r="AB30" i="1" s="1"/>
  <c r="D139" i="10" s="1"/>
  <c r="G139" i="10" s="1"/>
  <c r="H139" i="10" s="1"/>
  <c r="AA138" i="1"/>
  <c r="AB138" i="1" s="1"/>
  <c r="AA79" i="1"/>
  <c r="AB79" i="1" s="1"/>
  <c r="D226" i="10" s="1"/>
  <c r="AA131" i="1"/>
  <c r="AB131" i="1" s="1"/>
  <c r="AA91" i="1"/>
  <c r="AB91" i="1" s="1"/>
  <c r="AA137" i="1"/>
  <c r="AB137" i="1" s="1"/>
  <c r="AA14" i="1"/>
  <c r="AB14" i="1" s="1"/>
  <c r="D13" i="10" s="1"/>
  <c r="G13" i="10" s="1"/>
  <c r="H13" i="10" s="1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P4" i="7"/>
  <c r="S4" i="7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4" i="7"/>
  <c r="N6" i="7"/>
  <c r="N8" i="7"/>
  <c r="N10" i="7"/>
  <c r="N12" i="7"/>
  <c r="N14" i="7"/>
  <c r="N16" i="7"/>
  <c r="N18" i="7"/>
  <c r="N4" i="7"/>
  <c r="O13" i="7"/>
  <c r="O17" i="7"/>
  <c r="N7" i="7"/>
  <c r="N11" i="7"/>
  <c r="N15" i="7"/>
  <c r="N19" i="7"/>
  <c r="O15" i="7"/>
  <c r="O19" i="7"/>
  <c r="N5" i="7"/>
  <c r="N9" i="7"/>
  <c r="N13" i="7"/>
  <c r="N17" i="7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0" i="3"/>
  <c r="Y20" i="3" s="1"/>
  <c r="H20" i="3"/>
  <c r="G20" i="3"/>
  <c r="T20" i="3"/>
  <c r="U20" i="3" s="1"/>
  <c r="K8" i="3"/>
  <c r="K9" i="3"/>
  <c r="K12" i="3"/>
  <c r="K13" i="3"/>
  <c r="K16" i="3"/>
  <c r="K17" i="3"/>
  <c r="L16" i="3"/>
  <c r="L17" i="3"/>
  <c r="L15" i="3"/>
  <c r="L8" i="3"/>
  <c r="L9" i="3"/>
  <c r="K11" i="3"/>
  <c r="L12" i="3"/>
  <c r="L13" i="3"/>
  <c r="K7" i="3"/>
  <c r="K10" i="3"/>
  <c r="L11" i="3"/>
  <c r="K14" i="3"/>
  <c r="K15" i="3"/>
  <c r="K18" i="3"/>
  <c r="L7" i="3"/>
  <c r="L10" i="3"/>
  <c r="L14" i="3"/>
  <c r="L18" i="3"/>
  <c r="L6" i="3"/>
  <c r="K6" i="3"/>
  <c r="M7" i="3"/>
  <c r="M10" i="3"/>
  <c r="N11" i="3"/>
  <c r="S11" i="3" s="1"/>
  <c r="M14" i="3"/>
  <c r="M15" i="3"/>
  <c r="M18" i="3"/>
  <c r="N18" i="3"/>
  <c r="S18" i="3" s="1"/>
  <c r="N16" i="3"/>
  <c r="S16" i="3" s="1"/>
  <c r="N7" i="3"/>
  <c r="S7" i="3" s="1"/>
  <c r="N10" i="3"/>
  <c r="S10" i="3" s="1"/>
  <c r="N14" i="3"/>
  <c r="S14" i="3" s="1"/>
  <c r="N15" i="3"/>
  <c r="S15" i="3" s="1"/>
  <c r="M11" i="3"/>
  <c r="N12" i="3"/>
  <c r="S12" i="3" s="1"/>
  <c r="N13" i="3"/>
  <c r="S13" i="3" s="1"/>
  <c r="M8" i="3"/>
  <c r="M9" i="3"/>
  <c r="M12" i="3"/>
  <c r="M13" i="3"/>
  <c r="M16" i="3"/>
  <c r="M17" i="3"/>
  <c r="N8" i="3"/>
  <c r="S8" i="3" s="1"/>
  <c r="N9" i="3"/>
  <c r="S9" i="3" s="1"/>
  <c r="N17" i="3"/>
  <c r="S17" i="3" s="1"/>
  <c r="M6" i="3"/>
  <c r="N6" i="3"/>
  <c r="S6" i="3" s="1"/>
  <c r="K4" i="3"/>
  <c r="L5" i="3"/>
  <c r="L4" i="3"/>
  <c r="K5" i="3"/>
  <c r="N5" i="3"/>
  <c r="S5" i="3" s="1"/>
  <c r="N4" i="3"/>
  <c r="M5" i="3"/>
  <c r="M4" i="3"/>
  <c r="D232" i="10" l="1"/>
  <c r="D218" i="10"/>
  <c r="D213" i="10"/>
  <c r="D94" i="10"/>
  <c r="D28" i="10"/>
  <c r="C3" i="9"/>
  <c r="D3" i="9" s="1"/>
  <c r="D41" i="10"/>
  <c r="D180" i="10"/>
  <c r="G180" i="10" s="1"/>
  <c r="H180" i="10" s="1"/>
  <c r="G267" i="10"/>
  <c r="H267" i="10" s="1"/>
  <c r="D56" i="10"/>
  <c r="D256" i="10"/>
  <c r="D42" i="10"/>
  <c r="E42" i="10" s="1"/>
  <c r="D88" i="10"/>
  <c r="D183" i="10"/>
  <c r="D46" i="10"/>
  <c r="D70" i="10"/>
  <c r="G70" i="10" s="1"/>
  <c r="H70" i="10" s="1"/>
  <c r="D40" i="10"/>
  <c r="D86" i="10"/>
  <c r="D54" i="10"/>
  <c r="G22" i="10"/>
  <c r="H22" i="10" s="1"/>
  <c r="E22" i="10"/>
  <c r="E49" i="10"/>
  <c r="G49" i="10"/>
  <c r="H49" i="10" s="1"/>
  <c r="E179" i="10"/>
  <c r="G179" i="10"/>
  <c r="H179" i="10" s="1"/>
  <c r="G101" i="10"/>
  <c r="H101" i="10" s="1"/>
  <c r="E101" i="10"/>
  <c r="G259" i="10"/>
  <c r="H259" i="10" s="1"/>
  <c r="E259" i="10"/>
  <c r="G230" i="10"/>
  <c r="H230" i="10" s="1"/>
  <c r="E230" i="10"/>
  <c r="E236" i="10"/>
  <c r="G236" i="10"/>
  <c r="H236" i="10" s="1"/>
  <c r="E28" i="10"/>
  <c r="G28" i="10"/>
  <c r="H28" i="10" s="1"/>
  <c r="G20" i="10"/>
  <c r="H20" i="10" s="1"/>
  <c r="E20" i="10"/>
  <c r="G88" i="10"/>
  <c r="H88" i="10" s="1"/>
  <c r="E88" i="10"/>
  <c r="G135" i="10"/>
  <c r="H135" i="10" s="1"/>
  <c r="E135" i="10"/>
  <c r="G14" i="10"/>
  <c r="H14" i="10" s="1"/>
  <c r="E14" i="10"/>
  <c r="E46" i="10"/>
  <c r="G46" i="10"/>
  <c r="H46" i="10" s="1"/>
  <c r="E226" i="10"/>
  <c r="G226" i="10"/>
  <c r="H226" i="10" s="1"/>
  <c r="G42" i="10"/>
  <c r="H42" i="10" s="1"/>
  <c r="G73" i="10"/>
  <c r="H73" i="10" s="1"/>
  <c r="E73" i="10"/>
  <c r="G86" i="10"/>
  <c r="H86" i="10" s="1"/>
  <c r="E86" i="10"/>
  <c r="D394" i="10"/>
  <c r="D249" i="10"/>
  <c r="D225" i="10"/>
  <c r="D404" i="10"/>
  <c r="D253" i="10"/>
  <c r="D23" i="10"/>
  <c r="D398" i="10"/>
  <c r="D16" i="10"/>
  <c r="D12" i="10"/>
  <c r="G117" i="10"/>
  <c r="H117" i="10" s="1"/>
  <c r="E117" i="10"/>
  <c r="D32" i="10"/>
  <c r="D220" i="10"/>
  <c r="D15" i="10"/>
  <c r="D6" i="10"/>
  <c r="E167" i="10"/>
  <c r="G167" i="10"/>
  <c r="H167" i="10" s="1"/>
  <c r="E139" i="10"/>
  <c r="D27" i="10"/>
  <c r="G170" i="10"/>
  <c r="H170" i="10" s="1"/>
  <c r="D128" i="10"/>
  <c r="G3" i="10"/>
  <c r="H3" i="10" s="1"/>
  <c r="E3" i="10"/>
  <c r="G4" i="10"/>
  <c r="H4" i="10" s="1"/>
  <c r="E4" i="10"/>
  <c r="D105" i="10"/>
  <c r="G91" i="10"/>
  <c r="H91" i="10" s="1"/>
  <c r="E91" i="10"/>
  <c r="G265" i="10"/>
  <c r="H265" i="10" s="1"/>
  <c r="E265" i="10"/>
  <c r="D239" i="10"/>
  <c r="E19" i="10"/>
  <c r="D247" i="10"/>
  <c r="D39" i="10"/>
  <c r="D17" i="10"/>
  <c r="D92" i="10"/>
  <c r="D262" i="10"/>
  <c r="D266" i="10"/>
  <c r="D241" i="10"/>
  <c r="D229" i="10"/>
  <c r="D227" i="10"/>
  <c r="D29" i="10"/>
  <c r="D177" i="10"/>
  <c r="D7" i="10"/>
  <c r="D8" i="10"/>
  <c r="D238" i="10"/>
  <c r="G109" i="10"/>
  <c r="H109" i="10" s="1"/>
  <c r="E109" i="10"/>
  <c r="G5" i="10"/>
  <c r="H5" i="10" s="1"/>
  <c r="E5" i="10"/>
  <c r="D215" i="10"/>
  <c r="C16" i="9"/>
  <c r="D16" i="9" s="1"/>
  <c r="D231" i="10"/>
  <c r="D121" i="10"/>
  <c r="D176" i="10"/>
  <c r="E13" i="10"/>
  <c r="E380" i="10"/>
  <c r="E381" i="10"/>
  <c r="G319" i="10"/>
  <c r="H319" i="10" s="1"/>
  <c r="D293" i="10"/>
  <c r="G293" i="10" s="1"/>
  <c r="H293" i="10" s="1"/>
  <c r="D399" i="10"/>
  <c r="AE4" i="3"/>
  <c r="AI4" i="3" s="1"/>
  <c r="AD10" i="3"/>
  <c r="AH10" i="3" s="1"/>
  <c r="AD13" i="3"/>
  <c r="AD5" i="3"/>
  <c r="AD14" i="3"/>
  <c r="AD9" i="3"/>
  <c r="R16" i="3"/>
  <c r="AE16" i="3"/>
  <c r="AD4" i="3"/>
  <c r="R13" i="3"/>
  <c r="AE13" i="3"/>
  <c r="R11" i="3"/>
  <c r="AE11" i="3"/>
  <c r="R15" i="3"/>
  <c r="AE15" i="3"/>
  <c r="R7" i="3"/>
  <c r="AE7" i="3"/>
  <c r="AD11" i="3"/>
  <c r="AD16" i="3"/>
  <c r="AD8" i="3"/>
  <c r="R8" i="3"/>
  <c r="AE8" i="3"/>
  <c r="R12" i="3"/>
  <c r="AE12" i="3"/>
  <c r="R14" i="3"/>
  <c r="AE14" i="3"/>
  <c r="AD18" i="3"/>
  <c r="R10" i="3"/>
  <c r="AE10" i="3"/>
  <c r="AD6" i="3"/>
  <c r="R5" i="3"/>
  <c r="AE5" i="3"/>
  <c r="R6" i="3"/>
  <c r="AE6" i="3"/>
  <c r="R17" i="3"/>
  <c r="AE17" i="3"/>
  <c r="R9" i="3"/>
  <c r="AE9" i="3"/>
  <c r="AD15" i="3"/>
  <c r="AD7" i="3"/>
  <c r="AD12" i="3"/>
  <c r="R18" i="3"/>
  <c r="AE18" i="3"/>
  <c r="AD17" i="3"/>
  <c r="E138" i="10"/>
  <c r="G138" i="10"/>
  <c r="H138" i="10" s="1"/>
  <c r="E56" i="10"/>
  <c r="G56" i="10"/>
  <c r="H56" i="10" s="1"/>
  <c r="G394" i="10"/>
  <c r="H394" i="10" s="1"/>
  <c r="E394" i="10"/>
  <c r="D363" i="10"/>
  <c r="D356" i="10"/>
  <c r="D97" i="10"/>
  <c r="D80" i="10"/>
  <c r="D246" i="10"/>
  <c r="D260" i="10"/>
  <c r="D210" i="10"/>
  <c r="D197" i="10"/>
  <c r="D78" i="10"/>
  <c r="D79" i="10"/>
  <c r="E92" i="10"/>
  <c r="G92" i="10"/>
  <c r="H92" i="10" s="1"/>
  <c r="G400" i="10"/>
  <c r="H400" i="10" s="1"/>
  <c r="E400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G406" i="10"/>
  <c r="H406" i="10" s="1"/>
  <c r="E406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D336" i="10"/>
  <c r="D339" i="10"/>
  <c r="D148" i="10"/>
  <c r="D129" i="10"/>
  <c r="D351" i="10"/>
  <c r="D354" i="10"/>
  <c r="D296" i="10"/>
  <c r="D292" i="10"/>
  <c r="E293" i="10"/>
  <c r="D123" i="10"/>
  <c r="D124" i="10"/>
  <c r="D192" i="10"/>
  <c r="D206" i="10"/>
  <c r="E218" i="10"/>
  <c r="G218" i="10"/>
  <c r="H218" i="10" s="1"/>
  <c r="D307" i="10"/>
  <c r="D313" i="10"/>
  <c r="G403" i="10"/>
  <c r="H403" i="10" s="1"/>
  <c r="E40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G399" i="10"/>
  <c r="H399" i="10" s="1"/>
  <c r="E399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401" i="10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E142" i="10"/>
  <c r="G142" i="10"/>
  <c r="H142" i="10" s="1"/>
  <c r="G337" i="10"/>
  <c r="H337" i="10" s="1"/>
  <c r="E337" i="10"/>
  <c r="G316" i="10"/>
  <c r="H316" i="10" s="1"/>
  <c r="E316" i="10"/>
  <c r="D221" i="10"/>
  <c r="G331" i="10"/>
  <c r="H331" i="10" s="1"/>
  <c r="E331" i="10"/>
  <c r="E2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E104" i="10"/>
  <c r="G104" i="10"/>
  <c r="H104" i="10" s="1"/>
  <c r="D396" i="10"/>
  <c r="D47" i="10"/>
  <c r="D50" i="10"/>
  <c r="G225" i="10"/>
  <c r="H225" i="10" s="1"/>
  <c r="E225" i="10"/>
  <c r="G404" i="10"/>
  <c r="H404" i="10" s="1"/>
  <c r="E404" i="10"/>
  <c r="D314" i="10"/>
  <c r="D321" i="10"/>
  <c r="G23" i="10"/>
  <c r="H23" i="10" s="1"/>
  <c r="E23" i="10"/>
  <c r="G398" i="10"/>
  <c r="H398" i="10" s="1"/>
  <c r="E398" i="10"/>
  <c r="D155" i="10"/>
  <c r="D156" i="10"/>
  <c r="D61" i="10"/>
  <c r="D68" i="10"/>
  <c r="D405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D402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4" i="9"/>
  <c r="D4" i="9" s="1"/>
  <c r="C17" i="9"/>
  <c r="D17" i="9" s="1"/>
  <c r="C10" i="9"/>
  <c r="D10" i="9" s="1"/>
  <c r="C15" i="9"/>
  <c r="D15" i="9" s="1"/>
  <c r="C18" i="9"/>
  <c r="D18" i="9" s="1"/>
  <c r="C11" i="9"/>
  <c r="D11" i="9" s="1"/>
  <c r="C8" i="9"/>
  <c r="D8" i="9" s="1"/>
  <c r="C9" i="9"/>
  <c r="D9" i="9" s="1"/>
  <c r="W21" i="8"/>
  <c r="X21" i="8" s="1"/>
  <c r="Q21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0" i="7"/>
  <c r="Y20" i="7" s="1"/>
  <c r="AB17" i="7"/>
  <c r="AC17" i="7" s="1"/>
  <c r="T17" i="7"/>
  <c r="AB9" i="7"/>
  <c r="AC9" i="7" s="1"/>
  <c r="T9" i="7"/>
  <c r="AF15" i="7"/>
  <c r="AG15" i="7" s="1"/>
  <c r="U15" i="7"/>
  <c r="AB19" i="7"/>
  <c r="AC19" i="7" s="1"/>
  <c r="T19" i="7"/>
  <c r="AB11" i="7"/>
  <c r="AC11" i="7" s="1"/>
  <c r="T11" i="7"/>
  <c r="AF17" i="7"/>
  <c r="AG17" i="7" s="1"/>
  <c r="U17" i="7"/>
  <c r="AB4" i="7"/>
  <c r="AC4" i="7" s="1"/>
  <c r="T4" i="7"/>
  <c r="N20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0" i="7"/>
  <c r="X20" i="7" s="1"/>
  <c r="V4" i="7"/>
  <c r="P20" i="7"/>
  <c r="V20" i="7" s="1"/>
  <c r="W4" i="7"/>
  <c r="Q20" i="7"/>
  <c r="W20" i="7" s="1"/>
  <c r="AB13" i="7"/>
  <c r="AC13" i="7" s="1"/>
  <c r="T13" i="7"/>
  <c r="AB5" i="7"/>
  <c r="AC5" i="7" s="1"/>
  <c r="T5" i="7"/>
  <c r="AF19" i="7"/>
  <c r="AG19" i="7" s="1"/>
  <c r="U19" i="7"/>
  <c r="AB15" i="7"/>
  <c r="AC15" i="7" s="1"/>
  <c r="T15" i="7"/>
  <c r="AB7" i="7"/>
  <c r="AC7" i="7" s="1"/>
  <c r="T7" i="7"/>
  <c r="AF13" i="7"/>
  <c r="AG13" i="7" s="1"/>
  <c r="U13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0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0" i="3"/>
  <c r="Q20" i="3" s="1"/>
  <c r="K20" i="3"/>
  <c r="R4" i="3"/>
  <c r="M20" i="3"/>
  <c r="S4" i="3"/>
  <c r="N20" i="3"/>
  <c r="S20" i="3" s="1"/>
  <c r="P4" i="3"/>
  <c r="V4" i="3"/>
  <c r="W4" i="3" s="1"/>
  <c r="P5" i="3"/>
  <c r="V5" i="3"/>
  <c r="W5" i="3" s="1"/>
  <c r="Q5" i="3"/>
  <c r="Z5" i="3"/>
  <c r="AA5" i="3" s="1"/>
  <c r="P6" i="3"/>
  <c r="V6" i="3"/>
  <c r="W6" i="3" s="1"/>
  <c r="Q14" i="3"/>
  <c r="Z14" i="3"/>
  <c r="AA14" i="3" s="1"/>
  <c r="Q7" i="3"/>
  <c r="Z7" i="3"/>
  <c r="AA7" i="3" s="1"/>
  <c r="P18" i="3"/>
  <c r="V18" i="3"/>
  <c r="W18" i="3" s="1"/>
  <c r="P14" i="3"/>
  <c r="V14" i="3"/>
  <c r="W14" i="3" s="1"/>
  <c r="P10" i="3"/>
  <c r="V10" i="3"/>
  <c r="W10" i="3" s="1"/>
  <c r="Q12" i="3"/>
  <c r="Z12" i="3"/>
  <c r="AA12" i="3" s="1"/>
  <c r="Q9" i="3"/>
  <c r="Z9" i="3"/>
  <c r="AA9" i="3" s="1"/>
  <c r="Q15" i="3"/>
  <c r="Z15" i="3"/>
  <c r="AA15" i="3" s="1"/>
  <c r="Q17" i="3"/>
  <c r="Z17" i="3"/>
  <c r="AA17" i="3" s="1"/>
  <c r="P17" i="3"/>
  <c r="V17" i="3"/>
  <c r="W17" i="3" s="1"/>
  <c r="P13" i="3"/>
  <c r="V13" i="3"/>
  <c r="W13" i="3" s="1"/>
  <c r="P9" i="3"/>
  <c r="V9" i="3"/>
  <c r="W9" i="3" s="1"/>
  <c r="Q4" i="3"/>
  <c r="Z4" i="3"/>
  <c r="AA4" i="3" s="1"/>
  <c r="Q6" i="3"/>
  <c r="Z6" i="3"/>
  <c r="AA6" i="3" s="1"/>
  <c r="Q18" i="3"/>
  <c r="Z18" i="3"/>
  <c r="AA18" i="3" s="1"/>
  <c r="Q10" i="3"/>
  <c r="Z10" i="3"/>
  <c r="AA10" i="3" s="1"/>
  <c r="P15" i="3"/>
  <c r="V15" i="3"/>
  <c r="W15" i="3" s="1"/>
  <c r="Q11" i="3"/>
  <c r="Z11" i="3"/>
  <c r="AA11" i="3" s="1"/>
  <c r="P7" i="3"/>
  <c r="V7" i="3"/>
  <c r="W7" i="3" s="1"/>
  <c r="Q13" i="3"/>
  <c r="Z13" i="3"/>
  <c r="AA13" i="3" s="1"/>
  <c r="P11" i="3"/>
  <c r="V11" i="3"/>
  <c r="W11" i="3" s="1"/>
  <c r="Q8" i="3"/>
  <c r="Z8" i="3"/>
  <c r="AA8" i="3" s="1"/>
  <c r="Q16" i="3"/>
  <c r="Z16" i="3"/>
  <c r="AA16" i="3" s="1"/>
  <c r="P16" i="3"/>
  <c r="V16" i="3"/>
  <c r="W16" i="3" s="1"/>
  <c r="P12" i="3"/>
  <c r="V12" i="3"/>
  <c r="W12" i="3" s="1"/>
  <c r="P8" i="3"/>
  <c r="V8" i="3"/>
  <c r="W8" i="3" s="1"/>
  <c r="E70" i="10" l="1"/>
  <c r="E180" i="10"/>
  <c r="G121" i="10"/>
  <c r="H121" i="10" s="1"/>
  <c r="E121" i="10"/>
  <c r="G29" i="10"/>
  <c r="H29" i="10" s="1"/>
  <c r="E29" i="10"/>
  <c r="E266" i="10"/>
  <c r="G266" i="10"/>
  <c r="H266" i="10" s="1"/>
  <c r="E39" i="10"/>
  <c r="G39" i="10"/>
  <c r="H39" i="10" s="1"/>
  <c r="G105" i="10"/>
  <c r="H105" i="10" s="1"/>
  <c r="E105" i="10"/>
  <c r="G15" i="10"/>
  <c r="H15" i="10" s="1"/>
  <c r="E15" i="10"/>
  <c r="G249" i="10"/>
  <c r="H249" i="10" s="1"/>
  <c r="E249" i="10"/>
  <c r="G8" i="10"/>
  <c r="H8" i="10" s="1"/>
  <c r="E8" i="10"/>
  <c r="E227" i="10"/>
  <c r="G227" i="10"/>
  <c r="H227" i="10" s="1"/>
  <c r="G262" i="10"/>
  <c r="H262" i="10" s="1"/>
  <c r="E262" i="10"/>
  <c r="E247" i="10"/>
  <c r="G247" i="10"/>
  <c r="H247" i="10" s="1"/>
  <c r="G12" i="10"/>
  <c r="H12" i="10" s="1"/>
  <c r="E12" i="10"/>
  <c r="G253" i="10"/>
  <c r="H253" i="10" s="1"/>
  <c r="E253" i="10"/>
  <c r="E7" i="10"/>
  <c r="G7" i="10"/>
  <c r="H7" i="10" s="1"/>
  <c r="E32" i="10"/>
  <c r="G32" i="10"/>
  <c r="H32" i="10" s="1"/>
  <c r="E16" i="10"/>
  <c r="G16" i="10"/>
  <c r="H16" i="10" s="1"/>
  <c r="G177" i="10"/>
  <c r="H177" i="10" s="1"/>
  <c r="E177" i="10"/>
  <c r="E17" i="10"/>
  <c r="G17" i="10"/>
  <c r="H17" i="10" s="1"/>
  <c r="E6" i="10"/>
  <c r="G6" i="10"/>
  <c r="H6" i="10" s="1"/>
  <c r="AG4" i="3"/>
  <c r="AF10" i="3"/>
  <c r="AI9" i="3"/>
  <c r="AG9" i="3"/>
  <c r="AI6" i="3"/>
  <c r="AG6" i="3"/>
  <c r="AH18" i="3"/>
  <c r="AF18" i="3"/>
  <c r="AI15" i="3"/>
  <c r="AG15" i="3"/>
  <c r="AI11" i="3"/>
  <c r="AG11" i="3"/>
  <c r="AH5" i="3"/>
  <c r="AF5" i="3"/>
  <c r="AI18" i="3"/>
  <c r="AG18" i="3"/>
  <c r="AH7" i="3"/>
  <c r="AF7" i="3"/>
  <c r="AI10" i="3"/>
  <c r="AG10" i="3"/>
  <c r="AI14" i="3"/>
  <c r="AG14" i="3"/>
  <c r="AI12" i="3"/>
  <c r="AG12" i="3"/>
  <c r="AH8" i="3"/>
  <c r="AF8" i="3"/>
  <c r="AH9" i="3"/>
  <c r="AF9" i="3"/>
  <c r="AH13" i="3"/>
  <c r="AF13" i="3"/>
  <c r="AH15" i="3"/>
  <c r="AF15" i="3"/>
  <c r="AI17" i="3"/>
  <c r="AG17" i="3"/>
  <c r="AI5" i="3"/>
  <c r="AG5" i="3"/>
  <c r="AH16" i="3"/>
  <c r="AF16" i="3"/>
  <c r="AI7" i="3"/>
  <c r="AG7" i="3"/>
  <c r="AI13" i="3"/>
  <c r="AG13" i="3"/>
  <c r="AH4" i="3"/>
  <c r="AF4" i="3"/>
  <c r="AH14" i="3"/>
  <c r="AF14" i="3"/>
  <c r="AH12" i="3"/>
  <c r="AF12" i="3"/>
  <c r="AI8" i="3"/>
  <c r="AG8" i="3"/>
  <c r="AH11" i="3"/>
  <c r="AF11" i="3"/>
  <c r="AI16" i="3"/>
  <c r="AG16" i="3"/>
  <c r="AH17" i="3"/>
  <c r="AF17" i="3"/>
  <c r="AH6" i="3"/>
  <c r="AF6" i="3"/>
  <c r="R20" i="3"/>
  <c r="AE20" i="3"/>
  <c r="P20" i="3"/>
  <c r="AD20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405" i="10"/>
  <c r="H405" i="10" s="1"/>
  <c r="E405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G401" i="10"/>
  <c r="H401" i="10" s="1"/>
  <c r="E40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402" i="10"/>
  <c r="H402" i="10" s="1"/>
  <c r="E402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0" i="7"/>
  <c r="AG20" i="7" s="1"/>
  <c r="U20" i="7"/>
  <c r="AB20" i="7"/>
  <c r="AC20" i="7" s="1"/>
  <c r="T20" i="7"/>
  <c r="V20" i="3"/>
  <c r="W20" i="3" s="1"/>
  <c r="Z20" i="3"/>
  <c r="AA20" i="3" s="1"/>
  <c r="AI20" i="3" l="1"/>
  <c r="AG20" i="3"/>
  <c r="AH20" i="3"/>
  <c r="AF20" i="3"/>
</calcChain>
</file>

<file path=xl/sharedStrings.xml><?xml version="1.0" encoding="utf-8"?>
<sst xmlns="http://schemas.openxmlformats.org/spreadsheetml/2006/main" count="33580" uniqueCount="704">
  <si>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</si>
  <si>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</si>
  <si>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</si>
  <si>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</si>
  <si>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</si>
  <si>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</si>
  <si>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</si>
  <si>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Ath Bilbao</t>
  </si>
  <si>
    <t>Huesca</t>
  </si>
  <si>
    <t>Galatasaray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</si>
  <si>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</si>
  <si>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</si>
  <si>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</si>
  <si>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</si>
  <si>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</si>
  <si>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</si>
  <si>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</si>
  <si>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</si>
  <si>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</si>
  <si>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</si>
  <si>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</si>
  <si>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Brechin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</si>
  <si>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</si>
  <si>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</si>
  <si>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</si>
  <si>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</si>
  <si>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</si>
  <si>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</si>
  <si>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</si>
  <si>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</si>
  <si>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</si>
  <si>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</si>
  <si>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</si>
  <si>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</si>
  <si>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</si>
  <si>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</si>
  <si>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</si>
  <si>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</si>
  <si>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</si>
  <si>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</si>
  <si>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</si>
  <si>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</si>
  <si>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</si>
  <si>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</si>
  <si>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</si>
  <si>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</si>
  <si>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</si>
  <si>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</si>
  <si>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</si>
  <si>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</si>
  <si>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Genclerbirligi</t>
  </si>
  <si>
    <t>Ankaragucu</t>
  </si>
  <si>
    <t>Denizlispor</t>
  </si>
  <si>
    <t>Alanyaspor</t>
  </si>
  <si>
    <t>Besiktas</t>
  </si>
  <si>
    <t>Erzurum BB</t>
  </si>
  <si>
    <t>Antalyaspor</t>
  </si>
  <si>
    <t>Kayserispor</t>
  </si>
  <si>
    <t>Konyaspor</t>
  </si>
  <si>
    <t>Sivasspor</t>
  </si>
  <si>
    <t>Sp Braga</t>
  </si>
  <si>
    <t>Rio Ave</t>
  </si>
  <si>
    <t>Celtic</t>
  </si>
  <si>
    <t>Livingston</t>
  </si>
  <si>
    <t>Buyuksehyr</t>
  </si>
  <si>
    <t>Div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</si>
  <si>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</si>
  <si>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</si>
  <si>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</si>
  <si>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</si>
  <si>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</si>
  <si>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</si>
  <si>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</si>
  <si>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</si>
  <si>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</si>
  <si>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</si>
  <si>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</si>
  <si>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</si>
  <si>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</si>
  <si>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</si>
  <si>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</si>
  <si>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</si>
  <si>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</si>
  <si>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</si>
  <si>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</si>
  <si>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</si>
  <si>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</si>
  <si>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</si>
  <si>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</si>
  <si>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</si>
  <si>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</si>
  <si>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</si>
  <si>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</si>
  <si>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</si>
  <si>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</si>
  <si>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</si>
  <si>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</si>
  <si>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</si>
  <si>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</si>
  <si>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</si>
  <si>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</si>
  <si>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</si>
  <si>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</si>
  <si>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</si>
  <si>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</si>
  <si>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</si>
  <si>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</si>
  <si>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</si>
  <si>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</si>
  <si>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5-1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</si>
  <si>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</si>
  <si>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</si>
  <si>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</si>
  <si>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</si>
  <si>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</si>
  <si>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</si>
  <si>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</si>
  <si>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</si>
  <si>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</si>
  <si>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</si>
  <si>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</si>
  <si>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</si>
  <si>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</si>
  <si>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</si>
  <si>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</si>
  <si>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</si>
  <si>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</si>
  <si>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</si>
  <si>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</si>
  <si>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</si>
  <si>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Famalicao</t>
  </si>
  <si>
    <t>Gil Vicente</t>
  </si>
  <si>
    <t>Nacional</t>
  </si>
  <si>
    <t>Tondela</t>
  </si>
  <si>
    <t>Farense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</si>
  <si>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</si>
  <si>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</si>
  <si>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</si>
  <si>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</si>
  <si>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</si>
  <si>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</si>
  <si>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</si>
  <si>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</si>
  <si>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</si>
  <si>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</si>
  <si>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</si>
  <si>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1-5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</si>
  <si>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</si>
  <si>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</si>
  <si>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</si>
  <si>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</si>
  <si>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</si>
  <si>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</si>
  <si>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</si>
  <si>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</si>
  <si>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</si>
  <si>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</si>
  <si>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</si>
  <si>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</si>
  <si>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</si>
  <si>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Logrones</t>
  </si>
  <si>
    <t>Mirandes</t>
  </si>
  <si>
    <t>Cartagena</t>
  </si>
  <si>
    <t>Zaragoza</t>
  </si>
  <si>
    <t>5-0</t>
  </si>
  <si>
    <t>5-2</t>
  </si>
  <si>
    <t>6-2</t>
  </si>
  <si>
    <t>Castellon</t>
  </si>
  <si>
    <t>Tenerife</t>
  </si>
  <si>
    <t>Las Palmas</t>
  </si>
  <si>
    <t>Espanol</t>
  </si>
  <si>
    <t>Albacete</t>
  </si>
  <si>
    <t>Malaga</t>
  </si>
  <si>
    <t>Almeria</t>
  </si>
  <si>
    <t>Ponferradina</t>
  </si>
  <si>
    <t>Oviedo</t>
  </si>
  <si>
    <t>Mallorca</t>
  </si>
  <si>
    <t>Girona</t>
  </si>
  <si>
    <t>Sabadell</t>
  </si>
  <si>
    <t>Lugo</t>
  </si>
  <si>
    <t>Sp Gijon</t>
  </si>
  <si>
    <t>4-3</t>
  </si>
  <si>
    <t>6-0</t>
  </si>
  <si>
    <t>NP</t>
  </si>
  <si>
    <t>Waalwijk</t>
  </si>
  <si>
    <t>Den Haag</t>
  </si>
  <si>
    <t>N1</t>
  </si>
  <si>
    <t>FC Emmen</t>
  </si>
  <si>
    <t>Twente</t>
  </si>
  <si>
    <t>Heracles</t>
  </si>
  <si>
    <t>Vitesse</t>
  </si>
  <si>
    <t>Zwolle</t>
  </si>
  <si>
    <t>Utrecht</t>
  </si>
  <si>
    <t>Groningen</t>
  </si>
  <si>
    <t>Sparta Rotterdam</t>
  </si>
  <si>
    <t>Feyenoord</t>
  </si>
  <si>
    <t>Heerenveen</t>
  </si>
  <si>
    <t>For Sittard</t>
  </si>
  <si>
    <t>VVV Venlo</t>
  </si>
  <si>
    <t>Willem II</t>
  </si>
  <si>
    <t>PSV Eindhoven</t>
  </si>
  <si>
    <t>4-4</t>
  </si>
  <si>
    <t>3-5</t>
  </si>
  <si>
    <t>6-1</t>
  </si>
  <si>
    <t>4-2</t>
  </si>
  <si>
    <t>3-4</t>
  </si>
  <si>
    <t>0-5</t>
  </si>
  <si>
    <t>3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</si>
  <si>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</si>
  <si>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</si>
  <si>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</si>
  <si>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</si>
  <si>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</si>
  <si>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</si>
  <si>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</si>
  <si>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</si>
  <si>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</si>
  <si>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</si>
  <si>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</si>
  <si>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4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</si>
  <si>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</si>
  <si>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</si>
  <si>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</si>
  <si>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</si>
  <si>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</si>
  <si>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</si>
  <si>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</si>
  <si>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</si>
  <si>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</si>
  <si>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</si>
  <si>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</si>
  <si>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</si>
  <si>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</si>
  <si>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</si>
  <si>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</si>
  <si>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</si>
  <si>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</si>
  <si>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</si>
  <si>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</si>
  <si>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</si>
  <si>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</si>
  <si>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</si>
  <si>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</si>
  <si>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Result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</si>
  <si>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</si>
  <si>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</si>
  <si>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</si>
  <si>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</si>
  <si>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</si>
  <si>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</si>
  <si>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</si>
  <si>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</si>
  <si>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VB_WIN</t>
  </si>
  <si>
    <t>VB_PL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</si>
  <si>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</si>
  <si>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</si>
  <si>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</si>
  <si>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</si>
  <si>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</si>
  <si>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</si>
  <si>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</si>
  <si>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</si>
  <si>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</si>
  <si>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</si>
  <si>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</si>
  <si>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</si>
  <si>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0</t>
  </si>
  <si>
    <t>3-8</t>
  </si>
  <si>
    <t>Admiral Bundesliga</t>
  </si>
  <si>
    <t>Allsvenskan</t>
  </si>
  <si>
    <t>Ekstraklasa</t>
  </si>
  <si>
    <t>Eliteserien</t>
  </si>
  <si>
    <t>J1 League</t>
  </si>
  <si>
    <t>Liga 1</t>
  </si>
  <si>
    <t>Liga MX</t>
  </si>
  <si>
    <t>Liga Profesional</t>
  </si>
  <si>
    <t>MLS</t>
  </si>
  <si>
    <t>Premier Division</t>
  </si>
  <si>
    <t>Premier League</t>
  </si>
  <si>
    <t>Serie A</t>
  </si>
  <si>
    <t>Super League</t>
  </si>
  <si>
    <t>Superliga</t>
  </si>
  <si>
    <t>Swiss</t>
  </si>
  <si>
    <t>Veikkausliiga</t>
  </si>
  <si>
    <t>Atl. Tucuman</t>
  </si>
  <si>
    <t>Huracan</t>
  </si>
  <si>
    <t>23/07/2021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</si>
  <si>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</si>
  <si>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</si>
  <si>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</si>
  <si>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</si>
  <si>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</si>
  <si>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</si>
  <si>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</si>
  <si>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</si>
  <si>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</si>
  <si>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</si>
  <si>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</si>
  <si>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</si>
  <si>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</si>
  <si>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</si>
  <si>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</si>
  <si>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</si>
  <si>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24/07/2021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</si>
  <si>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</si>
  <si>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</si>
  <si>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</si>
  <si>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</si>
  <si>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</si>
  <si>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</si>
  <si>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</si>
  <si>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</si>
  <si>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</si>
  <si>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</si>
  <si>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</si>
  <si>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</si>
  <si>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</si>
  <si>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</si>
  <si>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</si>
  <si>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</si>
  <si>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</si>
  <si>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</si>
  <si>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</si>
  <si>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</si>
  <si>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</si>
  <si>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</si>
  <si>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</si>
  <si>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</si>
  <si>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</si>
  <si>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</si>
  <si>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</si>
  <si>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</si>
  <si>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</si>
  <si>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</si>
  <si>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</si>
  <si>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</si>
  <si>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</si>
  <si>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</si>
  <si>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</si>
  <si>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</si>
  <si>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</si>
  <si>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</si>
  <si>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</si>
  <si>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</si>
  <si>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</si>
  <si>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</si>
  <si>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</si>
  <si>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</si>
  <si>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</si>
  <si>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</si>
  <si>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</si>
  <si>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</si>
  <si>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</si>
  <si>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</si>
  <si>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</si>
  <si>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</si>
  <si>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</si>
  <si>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</si>
  <si>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</si>
  <si>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</si>
  <si>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</si>
  <si>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</si>
  <si>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</si>
  <si>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</si>
  <si>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</si>
  <si>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</si>
  <si>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</si>
  <si>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</si>
  <si>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</si>
  <si>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</si>
  <si>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</si>
  <si>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</si>
  <si>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25/07/2021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</si>
  <si>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</si>
  <si>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</si>
  <si>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</si>
  <si>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</si>
  <si>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</si>
  <si>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</si>
  <si>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</si>
  <si>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</si>
  <si>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</si>
  <si>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</si>
  <si>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</si>
  <si>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</si>
  <si>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</si>
  <si>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</si>
  <si>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</si>
  <si>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</si>
  <si>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</si>
  <si>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</si>
  <si>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</si>
  <si>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</si>
  <si>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</si>
  <si>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</si>
  <si>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</si>
  <si>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</si>
  <si>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</si>
  <si>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</si>
  <si>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</si>
  <si>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</si>
  <si>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</si>
  <si>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</si>
  <si>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</si>
  <si>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</si>
  <si>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</si>
  <si>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</si>
  <si>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</si>
  <si>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</si>
  <si>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</si>
  <si>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</si>
  <si>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</si>
  <si>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</si>
  <si>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</si>
  <si>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</si>
  <si>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</si>
  <si>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</si>
  <si>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</si>
  <si>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</si>
  <si>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</si>
  <si>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</si>
  <si>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</si>
  <si>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</si>
  <si>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</si>
  <si>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</si>
  <si>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</si>
  <si>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</si>
  <si>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</si>
  <si>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</si>
  <si>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</si>
  <si>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</si>
  <si>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</si>
  <si>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</si>
  <si>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</si>
  <si>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</si>
  <si>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</si>
  <si>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</si>
  <si>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</si>
  <si>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</si>
  <si>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</si>
  <si>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</si>
  <si>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25/07/2022</t>
  </si>
  <si>
    <t>Lugano</t>
  </si>
  <si>
    <t>Zurich</t>
  </si>
  <si>
    <t>25/07/2023</t>
  </si>
  <si>
    <t>Grasshoppers</t>
  </si>
  <si>
    <t>Basel</t>
  </si>
  <si>
    <t>25/07/2024</t>
  </si>
  <si>
    <t>Sion</t>
  </si>
  <si>
    <t>Servette</t>
  </si>
  <si>
    <t>25/07/2025</t>
  </si>
  <si>
    <t>Chicago Fire</t>
  </si>
  <si>
    <t>Toronto FC</t>
  </si>
  <si>
    <t>25/07/2026</t>
  </si>
  <si>
    <t>Minnesota United</t>
  </si>
  <si>
    <t>Portland Timbers</t>
  </si>
  <si>
    <t>25/07/2027</t>
  </si>
  <si>
    <t>FC Dallas</t>
  </si>
  <si>
    <t>Los Angeles Galaxy</t>
  </si>
  <si>
    <t>25/07/2028</t>
  </si>
  <si>
    <t>Nashville SC</t>
  </si>
  <si>
    <t>FC Cincinnati</t>
  </si>
  <si>
    <t>25/07/2029</t>
  </si>
  <si>
    <t>Real Salt Lake</t>
  </si>
  <si>
    <t>Colorado Rapids</t>
  </si>
  <si>
    <t>25/07/2030</t>
  </si>
  <si>
    <t>San Jose Earthquakes</t>
  </si>
  <si>
    <t>Houston Dynamo</t>
  </si>
  <si>
    <t>25/07/2031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</si>
  <si>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</si>
  <si>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</si>
  <si>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</si>
  <si>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</si>
  <si>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</si>
  <si>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</si>
  <si>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</si>
  <si>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</si>
  <si>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26/07/2021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</si>
  <si>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</si>
  <si>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</si>
  <si>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</si>
  <si>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</si>
  <si>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</si>
  <si>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</si>
  <si>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</si>
  <si>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</si>
  <si>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</si>
  <si>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</si>
  <si>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</si>
  <si>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</si>
  <si>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</si>
  <si>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</si>
  <si>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</si>
  <si>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</si>
  <si>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</si>
  <si>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</si>
  <si>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</si>
  <si>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</si>
  <si>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</si>
  <si>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</si>
  <si>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</si>
  <si>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</si>
  <si>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</si>
  <si>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</si>
  <si>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</si>
  <si>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</si>
  <si>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</si>
  <si>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</si>
  <si>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</si>
  <si>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</si>
  <si>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</si>
  <si>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</si>
  <si>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27/07/2021</t>
  </si>
  <si>
    <t>Cuiaba</t>
  </si>
  <si>
    <t>Corinthians</t>
  </si>
  <si>
    <t>Oita Trinita</t>
  </si>
  <si>
    <t>Cruz Azul</t>
  </si>
  <si>
    <t>Mazatlan FC</t>
  </si>
  <si>
    <t>7-1</t>
  </si>
  <si>
    <t>Club America</t>
  </si>
  <si>
    <t>FCSB</t>
  </si>
  <si>
    <t>17-0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</si>
  <si>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</si>
  <si>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</si>
  <si>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</si>
  <si>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</si>
  <si>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</si>
  <si>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</si>
  <si>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</si>
  <si>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</si>
  <si>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30/07/2021</t>
  </si>
  <si>
    <t>Drogheda</t>
  </si>
  <si>
    <t>Waterford</t>
  </si>
  <si>
    <t>Shamrock Rovers</t>
  </si>
  <si>
    <t>St. Patricks</t>
  </si>
  <si>
    <t>Hokkaido Consadole Sapporo</t>
  </si>
  <si>
    <t>31/07/2021</t>
  </si>
  <si>
    <t>Longford</t>
  </si>
  <si>
    <t>Derry City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</si>
  <si>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</si>
  <si>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</si>
  <si>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</si>
  <si>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</si>
  <si>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</si>
  <si>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</si>
  <si>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</si>
  <si>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</si>
  <si>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</si>
  <si>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</si>
  <si>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</si>
  <si>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</si>
  <si>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</si>
  <si>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</si>
  <si>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</si>
  <si>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</si>
  <si>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</si>
  <si>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</si>
  <si>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</si>
  <si>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</si>
  <si>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</si>
  <si>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</si>
  <si>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</si>
  <si>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</si>
  <si>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</si>
  <si>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13/08/2021</t>
  </si>
  <si>
    <t>14/08/2021</t>
  </si>
  <si>
    <t>Stromsgodset</t>
  </si>
  <si>
    <t>15/08/2021</t>
  </si>
  <si>
    <t>Bodo/Glimt</t>
  </si>
  <si>
    <t>Rosenborg</t>
  </si>
  <si>
    <t>Odd</t>
  </si>
  <si>
    <t>Valerenga</t>
  </si>
  <si>
    <t>Brann</t>
  </si>
  <si>
    <t>16/08/2021</t>
  </si>
  <si>
    <t>17/08/2021</t>
  </si>
  <si>
    <t>1-7</t>
  </si>
  <si>
    <t>01</t>
  </si>
  <si>
    <t>5</t>
  </si>
  <si>
    <t>6</t>
  </si>
  <si>
    <t>8</t>
  </si>
  <si>
    <t>St. Polten</t>
  </si>
  <si>
    <t>31/08/2021</t>
  </si>
  <si>
    <t>02/09/2021</t>
  </si>
  <si>
    <t>03/09/2021</t>
  </si>
  <si>
    <t>04/09/2021</t>
  </si>
  <si>
    <t>05/09/2021</t>
  </si>
  <si>
    <t>06/09/2021</t>
  </si>
  <si>
    <t>07/08/2021</t>
  </si>
  <si>
    <t>08/09/2021</t>
  </si>
  <si>
    <t>07/09/2021</t>
  </si>
  <si>
    <t>N</t>
  </si>
  <si>
    <t>Y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</si>
  <si>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</si>
  <si>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</si>
  <si>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</si>
  <si>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</si>
  <si>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</si>
  <si>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</si>
  <si>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</si>
  <si>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</si>
  <si>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</si>
  <si>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</si>
  <si>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</si>
  <si>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</si>
  <si>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</si>
  <si>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</si>
  <si>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</si>
  <si>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</si>
  <si>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</si>
  <si>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</si>
  <si>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</si>
  <si>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</si>
  <si>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</si>
  <si>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</si>
  <si>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</si>
  <si>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</si>
  <si>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</si>
  <si>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</si>
  <si>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</si>
  <si>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</si>
  <si>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</si>
  <si>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</si>
  <si>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</si>
  <si>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</si>
  <si>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</si>
  <si>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</si>
  <si>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</si>
  <si>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Bundesliga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</si>
  <si>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</si>
  <si>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</si>
  <si>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</si>
  <si>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</si>
  <si>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</si>
  <si>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</si>
  <si>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</si>
  <si>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</si>
  <si>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</si>
  <si>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</si>
  <si>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</si>
  <si>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</si>
  <si>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</si>
  <si>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</si>
  <si>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</si>
  <si>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</si>
  <si>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</si>
  <si>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</si>
  <si>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03/11/2011</t>
  </si>
  <si>
    <t>Bray</t>
  </si>
  <si>
    <t>Galway</t>
  </si>
  <si>
    <t>Treaty United</t>
  </si>
  <si>
    <t>UC Dublin</t>
  </si>
  <si>
    <t>04/11/2021</t>
  </si>
  <si>
    <t>05/11/2021</t>
  </si>
  <si>
    <t>06/11/2021</t>
  </si>
  <si>
    <t>8-0</t>
  </si>
  <si>
    <t>07/11/2021</t>
  </si>
  <si>
    <t>08/11/2021</t>
  </si>
  <si>
    <t>09/11/2021</t>
  </si>
  <si>
    <t>12/11/2021</t>
  </si>
  <si>
    <t>13/11/2021</t>
  </si>
  <si>
    <t>14/11/2021</t>
  </si>
  <si>
    <t>Brazil</t>
  </si>
  <si>
    <t>16/11/2021</t>
  </si>
  <si>
    <t>17/11/2021</t>
  </si>
  <si>
    <t>Argentina</t>
  </si>
  <si>
    <t>18/11/2021</t>
  </si>
  <si>
    <t>19/11/2021</t>
  </si>
  <si>
    <t>20/11/2021</t>
  </si>
  <si>
    <t>21/11/2021</t>
  </si>
  <si>
    <t>Wolfsberger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</si>
  <si>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</si>
  <si>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</si>
  <si>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</si>
  <si>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</si>
  <si>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</si>
  <si>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</si>
  <si>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</si>
  <si>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</si>
  <si>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</si>
  <si>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</si>
  <si>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</si>
  <si>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</si>
  <si>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</si>
  <si>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</si>
  <si>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</si>
  <si>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</si>
  <si>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10/12/2021</t>
  </si>
  <si>
    <t>11/12/2021</t>
  </si>
  <si>
    <t>Helsingborg</t>
  </si>
  <si>
    <t>12/12/2021</t>
  </si>
  <si>
    <t>8-1</t>
  </si>
  <si>
    <t>13/12/2021</t>
  </si>
  <si>
    <t>14/12/2021</t>
  </si>
  <si>
    <t>15/12/2021</t>
  </si>
  <si>
    <t>Jerv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</si>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</sst>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u/>
      <sz val="11"/>
      <color rgb="FF0563C1"/>
      <name val="Calibri"/>
      <family val="2"/>
      <scheme val="minor"/>
    </font>
    <font>
      <sz val="11"/>
      <name val="Calibri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159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0" fontId="4" fillId="0" borderId="3" xfId="0" applyNumberFormat="1" applyFont="1" applyFill="1" applyBorder="1" applyAlignment="1">
      <alignment horizontal="center"/>
    </xf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14" fontId="0" fillId="0" borderId="0" xfId="0" applyNumberFormat="1" applyFill="1"/>
    <xf numFmtId="10" fontId="5" fillId="0" borderId="3" xfId="0" applyNumberFormat="1" applyFont="1" applyFill="1" applyBorder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4" fillId="0" borderId="2" xfId="0" applyNumberFormat="1" applyFont="1" applyBorder="1" applyAlignment="1">
      <alignment horizontal="center"/>
    </xf>
    <xf numFmtId="9" fontId="5" fillId="0" borderId="0" xfId="1" applyFont="1" applyFill="1" applyBorder="1" applyAlignment="1"/>
    <xf numFmtId="2" fontId="5" fillId="0" borderId="1" xfId="0" applyNumberFormat="1" applyFont="1" applyFill="1" applyBorder="1" applyAlignment="1">
      <alignment horizontal="center"/>
    </xf>
    <xf numFmtId="2" fontId="5" fillId="0" borderId="2" xfId="0" applyNumberFormat="1" applyFont="1" applyFill="1" applyBorder="1" applyAlignment="1">
      <alignment horizontal="center"/>
    </xf>
    <xf numFmtId="164" fontId="7" fillId="0" borderId="0" xfId="0" applyNumberFormat="1" applyFont="1" applyFill="1" applyBorder="1"/>
    <xf numFmtId="0" fontId="7" fillId="0" borderId="0" xfId="0" applyFont="1" applyFill="1" applyBorder="1"/>
    <xf numFmtId="9" fontId="7" fillId="0" borderId="0" xfId="1" applyFont="1" applyFill="1" applyBorder="1"/>
    <xf numFmtId="49" fontId="7" fillId="0" borderId="0" xfId="0" applyNumberFormat="1" applyFont="1" applyFill="1" applyBorder="1" applyAlignment="1">
      <alignment horizontal="center"/>
    </xf>
    <xf numFmtId="14" fontId="7" fillId="0" borderId="0" xfId="0" applyNumberFormat="1" applyFont="1" applyFill="1" applyBorder="1"/>
    <xf numFmtId="9" fontId="7" fillId="0" borderId="0" xfId="0" applyNumberFormat="1" applyFont="1" applyFill="1" applyBorder="1"/>
    <xf numFmtId="2" fontId="9" fillId="0" borderId="0" xfId="2" applyNumberFormat="1" applyFont="1" applyFill="1" applyBorder="1" applyAlignment="1">
      <alignment horizontal="center"/>
    </xf>
    <xf numFmtId="9" fontId="7" fillId="3" borderId="0" xfId="0" applyNumberFormat="1" applyFont="1" applyFill="1" applyBorder="1"/>
    <xf numFmtId="2" fontId="5" fillId="3" borderId="1" xfId="0" applyNumberFormat="1" applyFont="1" applyFill="1" applyBorder="1" applyAlignment="1">
      <alignment horizontal="center"/>
    </xf>
    <xf numFmtId="2" fontId="5" fillId="3" borderId="2" xfId="0" applyNumberFormat="1" applyFont="1" applyFill="1" applyBorder="1" applyAlignment="1">
      <alignment horizontal="center"/>
    </xf>
    <xf numFmtId="10" fontId="5" fillId="3" borderId="3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0" fontId="7" fillId="3" borderId="0" xfId="0" applyFont="1" applyFill="1" applyBorder="1"/>
    <xf numFmtId="9" fontId="7" fillId="3" borderId="0" xfId="1" applyFont="1" applyFill="1" applyBorder="1"/>
    <xf numFmtId="49" fontId="7" fillId="3" borderId="0" xfId="0" applyNumberFormat="1" applyFont="1" applyFill="1" applyBorder="1" applyAlignment="1">
      <alignment horizontal="center"/>
    </xf>
    <xf numFmtId="14" fontId="7" fillId="3" borderId="0" xfId="0" applyNumberFormat="1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center"/>
    </xf>
    <xf numFmtId="0" fontId="5" fillId="0" borderId="2" xfId="0" applyNumberFormat="1" applyFont="1" applyFill="1" applyBorder="1" applyAlignment="1">
      <alignment horizontal="center"/>
    </xf>
    <xf numFmtId="0" fontId="5" fillId="3" borderId="2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4" fontId="7" fillId="0" borderId="0" xfId="0" applyNumberFormat="1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10" fillId="0" borderId="0" xfId="0" quotePrefix="1" applyFont="1" applyAlignment="1">
      <alignment horizontal="left" vertical="top"/>
    </xf>
    <xf numFmtId="0" fontId="10" fillId="0" borderId="0" xfId="0" quotePrefix="1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12" fillId="0" borderId="0" xfId="0" applyFont="1"/>
    <xf numFmtId="0" fontId="13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14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49" fontId="7" fillId="0" borderId="0" xfId="0" applyNumberFormat="1" applyFont="1" applyFill="1" applyBorder="1" applyAlignment="1">
      <alignment horizontal="right"/>
    </xf>
    <xf numFmtId="0" fontId="7" fillId="0" borderId="0" xfId="0" applyNumberFormat="1" applyFont="1" applyFill="1" applyBorder="1" applyAlignment="1">
      <alignment horizontal="right"/>
    </xf>
    <xf numFmtId="49" fontId="0" fillId="0" borderId="0" xfId="0" applyNumberForma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right"/>
    </xf>
    <xf numFmtId="0" fontId="0" fillId="4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14" fontId="0" fillId="4" borderId="0" xfId="0" applyNumberFormat="1" applyFill="1"/>
    <xf numFmtId="9" fontId="6" fillId="4" borderId="0" xfId="0" applyNumberFormat="1" applyFont="1" applyFill="1" applyBorder="1"/>
    <xf numFmtId="2" fontId="5" fillId="4" borderId="1" xfId="0" applyNumberFormat="1" applyFont="1" applyFill="1" applyBorder="1" applyAlignment="1">
      <alignment horizontal="center"/>
    </xf>
    <xf numFmtId="2" fontId="5" fillId="4" borderId="2" xfId="0" applyNumberFormat="1" applyFont="1" applyFill="1" applyBorder="1" applyAlignment="1">
      <alignment horizontal="center"/>
    </xf>
    <xf numFmtId="10" fontId="5" fillId="4" borderId="3" xfId="0" applyNumberFormat="1" applyFont="1" applyFill="1" applyBorder="1" applyAlignment="1">
      <alignment horizontal="center"/>
    </xf>
    <xf numFmtId="164" fontId="7" fillId="4" borderId="0" xfId="0" applyNumberFormat="1" applyFont="1" applyFill="1" applyBorder="1"/>
    <xf numFmtId="0" fontId="7" fillId="4" borderId="0" xfId="0" applyFont="1" applyFill="1" applyBorder="1"/>
    <xf numFmtId="9" fontId="7" fillId="4" borderId="0" xfId="1" applyFont="1" applyFill="1" applyBorder="1"/>
    <xf numFmtId="49" fontId="7" fillId="4" borderId="0" xfId="0" applyNumberFormat="1" applyFont="1" applyFill="1" applyBorder="1" applyAlignment="1">
      <alignment horizontal="center"/>
    </xf>
    <xf numFmtId="0" fontId="6" fillId="4" borderId="0" xfId="0" applyFont="1" applyFill="1" applyBorder="1" applyAlignment="1">
      <alignment horizontal="center"/>
    </xf>
    <xf numFmtId="9" fontId="7" fillId="4" borderId="0" xfId="0" applyNumberFormat="1" applyFont="1" applyFill="1" applyBorder="1"/>
    <xf numFmtId="0" fontId="5" fillId="4" borderId="2" xfId="0" applyNumberFormat="1" applyFont="1" applyFill="1" applyBorder="1" applyAlignment="1">
      <alignment horizontal="center"/>
    </xf>
    <xf numFmtId="49" fontId="0" fillId="4" borderId="0" xfId="0" applyNumberFormat="1" applyFill="1" applyAlignment="1">
      <alignment horizontal="center"/>
    </xf>
    <xf numFmtId="49" fontId="15" fillId="0" borderId="0" xfId="2" applyNumberFormat="1" applyFont="1" applyFill="1" applyAlignment="1">
      <alignment horizontal="center"/>
    </xf>
    <xf numFmtId="49" fontId="2" fillId="0" borderId="0" xfId="0" applyNumberFormat="1" applyFont="1" applyFill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64" fontId="0" fillId="4" borderId="0" xfId="0" applyNumberFormat="1" applyFill="1"/>
    <xf numFmtId="9" fontId="0" fillId="4" borderId="0" xfId="1" applyFont="1" applyFill="1"/>
    <xf numFmtId="9" fontId="0" fillId="4" borderId="0" xfId="0" applyNumberFormat="1" applyFill="1"/>
    <xf numFmtId="10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10" fontId="0" fillId="4" borderId="0" xfId="0" applyNumberFormat="1" applyFill="1"/>
    <xf numFmtId="49" fontId="0" fillId="4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0" fontId="0" fillId="0" borderId="0" xfId="0" applyAlignment="1">
      <alignment horizontal="center"/>
    </xf>
    <xf numFmtId="10" fontId="0" fillId="0" borderId="0" xfId="1" applyNumberFormat="1" applyFont="1" applyFill="1"/>
    <xf numFmtId="10" fontId="0" fillId="0" borderId="0" xfId="1" applyNumberFormat="1" applyFont="1"/>
    <xf numFmtId="10" fontId="0" fillId="4" borderId="0" xfId="1" applyNumberFormat="1" applyFon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4256"/>
  <sheetViews>
    <sheetView zoomScale="80" zoomScaleNormal="80" workbookViewId="0">
      <pane ySplit="1" topLeftCell="A2379" activePane="bottomLeft" state="frozen"/>
      <selection pane="bottomLeft" activeCell="F2405" sqref="F240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21.28515625" customWidth="1"/>
    <col min="20" max="21" width="9.140625" style="16"/>
    <col min="22" max="22" width="12" customWidth="1"/>
    <col min="23" max="23" width="9.140625" style="26"/>
    <col min="24" max="24" width="9.140625" style="79"/>
  </cols>
  <sheetData>
    <row r="1" spans="1:32" x14ac:dyDescent="0.25">
      <c r="A1" s="148" t="s">
        <v>3</v>
      </c>
      <c r="B1" s="149"/>
      <c r="C1" s="150" t="s">
        <v>4</v>
      </c>
      <c r="D1" s="151"/>
      <c r="E1" s="2" t="s">
        <v>1</v>
      </c>
      <c r="F1" s="2" t="s">
        <v>81</v>
      </c>
      <c r="G1" s="153" t="s">
        <v>2</v>
      </c>
      <c r="H1" s="151"/>
      <c r="I1" s="150" t="s">
        <v>0</v>
      </c>
      <c r="J1" s="151"/>
      <c r="K1" s="150" t="s">
        <v>101</v>
      </c>
      <c r="L1" s="151"/>
      <c r="M1" s="154" t="s">
        <v>5</v>
      </c>
      <c r="N1" s="155"/>
      <c r="O1" s="152" t="s">
        <v>6</v>
      </c>
      <c r="P1" s="152"/>
      <c r="Q1" s="2" t="s">
        <v>97</v>
      </c>
      <c r="R1" s="2" t="s">
        <v>98</v>
      </c>
      <c r="S1" s="2" t="s">
        <v>65</v>
      </c>
      <c r="T1" s="19" t="s">
        <v>83</v>
      </c>
      <c r="U1" s="19" t="s">
        <v>82</v>
      </c>
      <c r="V1" s="2" t="s">
        <v>80</v>
      </c>
      <c r="W1" s="119" t="s">
        <v>72</v>
      </c>
      <c r="X1" s="86" t="s">
        <v>208</v>
      </c>
      <c r="Y1" s="19" t="s">
        <v>209</v>
      </c>
      <c r="Z1" s="76" t="s">
        <v>251</v>
      </c>
      <c r="AA1" s="76" t="s">
        <v>252</v>
      </c>
      <c r="AB1" s="77" t="s">
        <v>253</v>
      </c>
      <c r="AC1" s="77" t="s">
        <v>254</v>
      </c>
      <c r="AD1" s="77" t="s">
        <v>255</v>
      </c>
      <c r="AE1" s="77" t="s">
        <v>256</v>
      </c>
      <c r="AF1" s="77" t="s">
        <v>257</v>
      </c>
    </row>
    <row r="2" spans="1:32" x14ac:dyDescent="0.25">
      <c r="A2" s="9">
        <v>50</v>
      </c>
      <c r="B2" s="9">
        <v>50</v>
      </c>
      <c r="C2" s="10">
        <f>(100/A2)</f>
        <v>2</v>
      </c>
      <c r="D2" s="11">
        <f>(100/B2)</f>
        <v>2</v>
      </c>
      <c r="E2" s="12">
        <v>3.7128117398625982E-2</v>
      </c>
      <c r="F2" s="13">
        <f t="shared" ref="F2" si="0">(E2/100%) + 1</f>
        <v>1.037128117398626</v>
      </c>
      <c r="G2" s="13">
        <f t="shared" ref="G2" si="1">C2/F2</f>
        <v>1.9284020618556703</v>
      </c>
      <c r="H2" s="13">
        <f t="shared" ref="H2" si="2">D2/F2</f>
        <v>1.9284020618556703</v>
      </c>
      <c r="I2" s="14">
        <v>2.09</v>
      </c>
      <c r="J2" s="14">
        <v>1.79</v>
      </c>
      <c r="K2" s="13">
        <f t="shared" ref="K2" si="3">(I2*F2)</f>
        <v>2.1675977653631282</v>
      </c>
      <c r="L2" s="13">
        <f t="shared" ref="L2" si="4">(J2*F2)</f>
        <v>1.8564593301435406</v>
      </c>
      <c r="M2" s="15">
        <f t="shared" ref="M2:N2" si="5">(1/K2)</f>
        <v>0.46134020618556709</v>
      </c>
      <c r="N2" s="15">
        <f t="shared" si="5"/>
        <v>0.53865979381443296</v>
      </c>
      <c r="O2" s="14">
        <f>(G2/I2)</f>
        <v>0.92268041237113418</v>
      </c>
      <c r="P2" s="14">
        <f>(H2/J2)</f>
        <v>1.0773195876288661</v>
      </c>
      <c r="Q2" t="s">
        <v>104</v>
      </c>
      <c r="R2" t="s">
        <v>105</v>
      </c>
      <c r="S2" t="s">
        <v>106</v>
      </c>
      <c r="T2" s="17" t="s">
        <v>107</v>
      </c>
      <c r="U2" s="17" t="s">
        <v>108</v>
      </c>
      <c r="V2" s="20">
        <v>43831</v>
      </c>
      <c r="W2" s="26" t="s">
        <v>108</v>
      </c>
      <c r="X2" s="87" t="s">
        <v>218</v>
      </c>
      <c r="Y2" s="17" t="s">
        <v>218</v>
      </c>
    </row>
    <row r="3" spans="1:32" x14ac:dyDescent="0.25">
      <c r="A3" s="18">
        <v>0.75435573706208447</v>
      </c>
      <c r="B3" s="18">
        <v>0.22597188588193201</v>
      </c>
      <c r="C3" s="3">
        <v>1.3256345128289238</v>
      </c>
      <c r="D3" s="4">
        <v>4.4253292665021604</v>
      </c>
      <c r="E3" s="28"/>
      <c r="F3" s="8">
        <v>1</v>
      </c>
      <c r="G3" s="5">
        <v>1.3256345128289238</v>
      </c>
      <c r="H3" s="5">
        <v>4.4253292665021604</v>
      </c>
      <c r="K3" s="5">
        <v>0</v>
      </c>
      <c r="L3" s="5">
        <v>0</v>
      </c>
      <c r="M3" s="6" t="e">
        <v>#DIV/0!</v>
      </c>
      <c r="N3" s="6" t="e">
        <v>#DIV/0!</v>
      </c>
      <c r="O3">
        <v>0</v>
      </c>
      <c r="P3">
        <v>0</v>
      </c>
      <c r="Q3" t="s">
        <v>284</v>
      </c>
      <c r="R3" t="s">
        <v>285</v>
      </c>
      <c r="S3" t="s">
        <v>275</v>
      </c>
      <c r="U3" s="16" t="s">
        <v>89</v>
      </c>
      <c r="V3" s="20" t="s">
        <v>286</v>
      </c>
      <c r="W3" s="26" t="s">
        <v>78</v>
      </c>
      <c r="X3" s="79">
        <v>1</v>
      </c>
      <c r="Y3" t="str">
        <f>IF(X3 &gt;=3,"Y","N")</f>
        <v>N</v>
      </c>
      <c r="Z3">
        <v>100</v>
      </c>
      <c r="AA3">
        <f>IF(AND(O3&gt;1,Y3="Y"),Z3*I3,IF(AND(P3&gt;1,Y3="N"),Z3*J3,0))</f>
        <v>0</v>
      </c>
      <c r="AB3">
        <f>AA3-Z3</f>
        <v>-100</v>
      </c>
      <c r="AC3">
        <f>IF(AND(A3 &gt; 50%,Y3 = "Y"),Z3*I3,0)</f>
        <v>0</v>
      </c>
      <c r="AD3">
        <f>AC3-Z3</f>
        <v>-100</v>
      </c>
      <c r="AE3">
        <f>IF(AND(B3 &gt; 50%,Y3 = "N"),Z3*J3,0)</f>
        <v>0</v>
      </c>
      <c r="AF3">
        <f>AE3-Z3</f>
        <v>-100</v>
      </c>
    </row>
    <row r="4" spans="1:32" x14ac:dyDescent="0.25">
      <c r="A4" s="18">
        <v>0.63383926982695338</v>
      </c>
      <c r="B4" s="18">
        <v>0.36163132730646175</v>
      </c>
      <c r="C4" s="3">
        <v>1.5776870377138568</v>
      </c>
      <c r="D4" s="4">
        <v>2.765247157784418</v>
      </c>
      <c r="E4" s="28"/>
      <c r="F4" s="8">
        <v>1</v>
      </c>
      <c r="G4" s="5">
        <v>1.5776870377138568</v>
      </c>
      <c r="H4" s="5">
        <v>2.765247157784418</v>
      </c>
      <c r="K4" s="5">
        <v>0</v>
      </c>
      <c r="L4" s="5">
        <v>0</v>
      </c>
      <c r="M4" s="6" t="e">
        <v>#DIV/0!</v>
      </c>
      <c r="N4" s="6" t="e">
        <v>#DIV/0!</v>
      </c>
      <c r="O4">
        <v>0</v>
      </c>
      <c r="P4">
        <v>0</v>
      </c>
      <c r="Q4" t="s">
        <v>287</v>
      </c>
      <c r="R4" t="s">
        <v>288</v>
      </c>
      <c r="S4" t="s">
        <v>268</v>
      </c>
      <c r="U4" s="16" t="s">
        <v>79</v>
      </c>
      <c r="V4" s="20" t="s">
        <v>286</v>
      </c>
      <c r="W4" s="26" t="s">
        <v>102</v>
      </c>
      <c r="X4" s="79">
        <v>3</v>
      </c>
      <c r="Y4" t="str">
        <f t="shared" ref="Y4:Y67" si="6">IF(X4 &gt;=3,"Y","N")</f>
        <v>Y</v>
      </c>
      <c r="Z4">
        <v>100</v>
      </c>
      <c r="AA4">
        <f t="shared" ref="AA4:AA67" si="7">IF(AND(O4&gt;1,Y4="Y"),Z4*I4,IF(AND(P4&gt;1,Y4="N"),Z4*J4,0))</f>
        <v>0</v>
      </c>
      <c r="AB4">
        <f t="shared" ref="AB4:AB67" si="8">AA4-Z4</f>
        <v>-100</v>
      </c>
      <c r="AC4">
        <f t="shared" ref="AC4:AC67" si="9">IF(AND(A4 &gt; 50%,Y4 = "Y"),Z4*I4,0)</f>
        <v>0</v>
      </c>
      <c r="AD4">
        <f t="shared" ref="AD4:AD67" si="10">AC4-Z4</f>
        <v>-100</v>
      </c>
      <c r="AE4">
        <f t="shared" ref="AE4:AE67" si="11">IF(AND(B4 &gt; 50%,Y4 = "N"),Z4*J4,0)</f>
        <v>0</v>
      </c>
      <c r="AF4">
        <f t="shared" ref="AF4:AF67" si="12">AE4-Z4</f>
        <v>-100</v>
      </c>
    </row>
    <row r="5" spans="1:32" x14ac:dyDescent="0.25">
      <c r="A5" s="18">
        <v>0.3199578945263854</v>
      </c>
      <c r="B5" s="18">
        <v>0.67988150376812218</v>
      </c>
      <c r="C5" s="3">
        <v>3.1254112403766139</v>
      </c>
      <c r="D5" s="4">
        <v>1.4708445434354047</v>
      </c>
      <c r="E5" s="28"/>
      <c r="F5" s="8">
        <v>1</v>
      </c>
      <c r="G5" s="5">
        <v>3.1254112403766139</v>
      </c>
      <c r="H5" s="5">
        <v>1.4708445434354047</v>
      </c>
      <c r="K5" s="5">
        <v>0</v>
      </c>
      <c r="L5" s="5">
        <v>0</v>
      </c>
      <c r="M5" s="6" t="e">
        <v>#DIV/0!</v>
      </c>
      <c r="N5" s="6" t="e">
        <v>#DIV/0!</v>
      </c>
      <c r="O5">
        <v>0</v>
      </c>
      <c r="P5">
        <v>0</v>
      </c>
      <c r="Q5" t="s">
        <v>289</v>
      </c>
      <c r="R5" t="s">
        <v>290</v>
      </c>
      <c r="S5" t="s">
        <v>283</v>
      </c>
      <c r="U5" s="16" t="s">
        <v>78</v>
      </c>
      <c r="V5" s="20" t="s">
        <v>286</v>
      </c>
      <c r="W5" s="26" t="s">
        <v>74</v>
      </c>
      <c r="X5" s="79">
        <v>4</v>
      </c>
      <c r="Y5" t="str">
        <f t="shared" si="6"/>
        <v>Y</v>
      </c>
      <c r="Z5">
        <v>100</v>
      </c>
      <c r="AA5">
        <f t="shared" si="7"/>
        <v>0</v>
      </c>
      <c r="AB5">
        <f t="shared" si="8"/>
        <v>-100</v>
      </c>
      <c r="AC5">
        <f t="shared" si="9"/>
        <v>0</v>
      </c>
      <c r="AD5">
        <f t="shared" si="10"/>
        <v>-100</v>
      </c>
      <c r="AE5">
        <f t="shared" si="11"/>
        <v>0</v>
      </c>
      <c r="AF5">
        <f t="shared" si="12"/>
        <v>-100</v>
      </c>
    </row>
    <row r="6" spans="1:32" x14ac:dyDescent="0.25">
      <c r="A6" s="18" t="e">
        <v>#N/A</v>
      </c>
      <c r="B6" s="18" t="e">
        <v>#N/A</v>
      </c>
      <c r="C6" s="3" t="e">
        <v>#N/A</v>
      </c>
      <c r="D6" s="4" t="e">
        <v>#N/A</v>
      </c>
      <c r="E6" s="28"/>
      <c r="F6" s="8">
        <v>1</v>
      </c>
      <c r="G6" s="5" t="e">
        <v>#N/A</v>
      </c>
      <c r="H6" s="5" t="e">
        <v>#N/A</v>
      </c>
      <c r="K6" s="5">
        <v>0</v>
      </c>
      <c r="L6" s="5">
        <v>0</v>
      </c>
      <c r="M6" s="6" t="e">
        <v>#DIV/0!</v>
      </c>
      <c r="N6" s="6" t="e">
        <v>#DIV/0!</v>
      </c>
      <c r="O6" t="e">
        <v>#N/A</v>
      </c>
      <c r="P6" t="e">
        <v>#N/A</v>
      </c>
      <c r="Q6" t="s">
        <v>291</v>
      </c>
      <c r="R6" t="s">
        <v>292</v>
      </c>
      <c r="S6" t="s">
        <v>270</v>
      </c>
      <c r="U6" s="16" t="s">
        <v>79</v>
      </c>
      <c r="V6" s="20" t="s">
        <v>286</v>
      </c>
      <c r="W6" s="26" t="s">
        <v>75</v>
      </c>
      <c r="X6" s="79">
        <v>2</v>
      </c>
      <c r="Y6" t="str">
        <f t="shared" si="6"/>
        <v>N</v>
      </c>
      <c r="Z6">
        <v>100</v>
      </c>
      <c r="AA6" t="e">
        <f t="shared" si="7"/>
        <v>#N/A</v>
      </c>
      <c r="AB6" t="e">
        <f t="shared" si="8"/>
        <v>#N/A</v>
      </c>
      <c r="AC6" t="e">
        <f t="shared" si="9"/>
        <v>#N/A</v>
      </c>
      <c r="AD6" t="e">
        <f t="shared" si="10"/>
        <v>#N/A</v>
      </c>
      <c r="AE6" t="e">
        <f t="shared" si="11"/>
        <v>#N/A</v>
      </c>
      <c r="AF6" t="e">
        <f t="shared" si="12"/>
        <v>#N/A</v>
      </c>
    </row>
    <row r="7" spans="1:32" x14ac:dyDescent="0.25">
      <c r="A7" s="18" t="e">
        <v>#N/A</v>
      </c>
      <c r="B7" s="18" t="e">
        <v>#N/A</v>
      </c>
      <c r="C7" s="3" t="e">
        <v>#N/A</v>
      </c>
      <c r="D7" s="4" t="e">
        <v>#N/A</v>
      </c>
      <c r="E7" s="28"/>
      <c r="F7" s="8">
        <v>1</v>
      </c>
      <c r="G7" s="5" t="e">
        <v>#N/A</v>
      </c>
      <c r="H7" s="5" t="e">
        <v>#N/A</v>
      </c>
      <c r="K7" s="5">
        <v>0</v>
      </c>
      <c r="L7" s="5">
        <v>0</v>
      </c>
      <c r="M7" s="6" t="e">
        <v>#DIV/0!</v>
      </c>
      <c r="N7" s="6" t="e">
        <v>#DIV/0!</v>
      </c>
      <c r="O7" t="e">
        <v>#N/A</v>
      </c>
      <c r="P7" t="e">
        <v>#N/A</v>
      </c>
      <c r="Q7" t="s">
        <v>293</v>
      </c>
      <c r="R7" t="s">
        <v>294</v>
      </c>
      <c r="S7" t="s">
        <v>270</v>
      </c>
      <c r="U7" s="16" t="s">
        <v>75</v>
      </c>
      <c r="V7" s="20" t="s">
        <v>286</v>
      </c>
      <c r="W7" s="26" t="s">
        <v>73</v>
      </c>
      <c r="X7" s="79">
        <v>0</v>
      </c>
      <c r="Y7" t="str">
        <f t="shared" si="6"/>
        <v>N</v>
      </c>
      <c r="Z7">
        <v>100</v>
      </c>
      <c r="AA7" t="e">
        <f t="shared" si="7"/>
        <v>#N/A</v>
      </c>
      <c r="AB7" t="e">
        <f t="shared" si="8"/>
        <v>#N/A</v>
      </c>
      <c r="AC7" t="e">
        <f t="shared" si="9"/>
        <v>#N/A</v>
      </c>
      <c r="AD7" t="e">
        <f t="shared" si="10"/>
        <v>#N/A</v>
      </c>
      <c r="AE7" t="e">
        <f t="shared" si="11"/>
        <v>#N/A</v>
      </c>
      <c r="AF7" t="e">
        <f t="shared" si="12"/>
        <v>#N/A</v>
      </c>
    </row>
    <row r="8" spans="1:32" x14ac:dyDescent="0.25">
      <c r="A8" s="18">
        <v>0.40810369332509294</v>
      </c>
      <c r="B8" s="18">
        <v>0.59145975976715959</v>
      </c>
      <c r="C8" s="3">
        <v>2.450357633013152</v>
      </c>
      <c r="D8" s="4">
        <v>1.6907320971314612</v>
      </c>
      <c r="E8" s="28"/>
      <c r="F8" s="8">
        <v>1</v>
      </c>
      <c r="G8" s="5">
        <v>2.450357633013152</v>
      </c>
      <c r="H8" s="5">
        <v>1.6907320971314612</v>
      </c>
      <c r="K8" s="5">
        <v>0</v>
      </c>
      <c r="L8" s="5">
        <v>0</v>
      </c>
      <c r="M8" s="6" t="e">
        <v>#DIV/0!</v>
      </c>
      <c r="N8" s="6" t="e">
        <v>#DIV/0!</v>
      </c>
      <c r="O8">
        <v>0</v>
      </c>
      <c r="P8">
        <v>0</v>
      </c>
      <c r="Q8" t="s">
        <v>295</v>
      </c>
      <c r="R8" t="s">
        <v>296</v>
      </c>
      <c r="S8" t="s">
        <v>273</v>
      </c>
      <c r="U8" s="16" t="s">
        <v>76</v>
      </c>
      <c r="V8" s="20" t="s">
        <v>286</v>
      </c>
      <c r="W8" s="26" t="s">
        <v>76</v>
      </c>
      <c r="X8" s="79">
        <v>1</v>
      </c>
      <c r="Y8" t="str">
        <f t="shared" si="6"/>
        <v>N</v>
      </c>
      <c r="Z8">
        <v>100</v>
      </c>
      <c r="AA8">
        <f t="shared" si="7"/>
        <v>0</v>
      </c>
      <c r="AB8">
        <f t="shared" si="8"/>
        <v>-100</v>
      </c>
      <c r="AC8">
        <f t="shared" si="9"/>
        <v>0</v>
      </c>
      <c r="AD8">
        <f t="shared" si="10"/>
        <v>-100</v>
      </c>
      <c r="AE8">
        <f t="shared" si="11"/>
        <v>0</v>
      </c>
      <c r="AF8">
        <f t="shared" si="12"/>
        <v>-100</v>
      </c>
    </row>
    <row r="9" spans="1:32" x14ac:dyDescent="0.25">
      <c r="A9" s="18" t="e">
        <v>#N/A</v>
      </c>
      <c r="B9" s="18" t="e">
        <v>#N/A</v>
      </c>
      <c r="C9" s="3" t="e">
        <v>#N/A</v>
      </c>
      <c r="D9" s="4" t="e">
        <v>#N/A</v>
      </c>
      <c r="E9" s="28"/>
      <c r="F9" s="8">
        <v>1</v>
      </c>
      <c r="G9" s="5" t="e">
        <v>#N/A</v>
      </c>
      <c r="H9" s="5" t="e">
        <v>#N/A</v>
      </c>
      <c r="K9" s="5">
        <v>0</v>
      </c>
      <c r="L9" s="5">
        <v>0</v>
      </c>
      <c r="M9" s="6" t="e">
        <v>#DIV/0!</v>
      </c>
      <c r="N9" s="6" t="e">
        <v>#DIV/0!</v>
      </c>
      <c r="O9" t="e">
        <v>#N/A</v>
      </c>
      <c r="P9" t="e">
        <v>#N/A</v>
      </c>
      <c r="Q9" t="s">
        <v>297</v>
      </c>
      <c r="R9" t="s">
        <v>298</v>
      </c>
      <c r="S9" t="s">
        <v>273</v>
      </c>
      <c r="U9" s="16" t="s">
        <v>86</v>
      </c>
      <c r="V9" s="20" t="s">
        <v>286</v>
      </c>
      <c r="W9" s="26" t="s">
        <v>77</v>
      </c>
      <c r="X9" s="79">
        <v>2</v>
      </c>
      <c r="Y9" t="str">
        <f t="shared" si="6"/>
        <v>N</v>
      </c>
      <c r="Z9">
        <v>100</v>
      </c>
      <c r="AA9" t="e">
        <f>IF(AND(O9&gt;1,Y9="Y"),Z9*I9,IF(AND(P9&gt;1,Y9="N"),Z9*J9,0))</f>
        <v>#N/A</v>
      </c>
      <c r="AB9" t="e">
        <f t="shared" si="8"/>
        <v>#N/A</v>
      </c>
      <c r="AC9" t="e">
        <f t="shared" si="9"/>
        <v>#N/A</v>
      </c>
      <c r="AD9" t="e">
        <f t="shared" si="10"/>
        <v>#N/A</v>
      </c>
      <c r="AE9" t="e">
        <f t="shared" si="11"/>
        <v>#N/A</v>
      </c>
      <c r="AF9" t="e">
        <f t="shared" si="12"/>
        <v>#N/A</v>
      </c>
    </row>
    <row r="10" spans="1:32" x14ac:dyDescent="0.25">
      <c r="A10" s="18">
        <v>0.39935661528810362</v>
      </c>
      <c r="B10" s="18">
        <v>0.60026383310982789</v>
      </c>
      <c r="C10" s="3">
        <v>2.5040276327426816</v>
      </c>
      <c r="D10" s="4">
        <v>1.6659341190343446</v>
      </c>
      <c r="E10" s="28"/>
      <c r="F10" s="8">
        <v>1</v>
      </c>
      <c r="G10" s="5">
        <v>2.5040276327426816</v>
      </c>
      <c r="H10" s="5">
        <v>1.6659341190343446</v>
      </c>
      <c r="K10" s="5">
        <v>0</v>
      </c>
      <c r="L10" s="5">
        <v>0</v>
      </c>
      <c r="M10" s="6" t="e">
        <v>#DIV/0!</v>
      </c>
      <c r="N10" s="6" t="e">
        <v>#DIV/0!</v>
      </c>
      <c r="O10">
        <v>0</v>
      </c>
      <c r="P10">
        <v>0</v>
      </c>
      <c r="Q10" t="s">
        <v>299</v>
      </c>
      <c r="R10" t="s">
        <v>300</v>
      </c>
      <c r="S10" t="s">
        <v>278</v>
      </c>
      <c r="U10" s="16" t="s">
        <v>94</v>
      </c>
      <c r="V10" s="20" t="s">
        <v>286</v>
      </c>
      <c r="W10" s="26" t="s">
        <v>77</v>
      </c>
      <c r="X10" s="79">
        <v>2</v>
      </c>
      <c r="Y10" t="str">
        <f t="shared" si="6"/>
        <v>N</v>
      </c>
      <c r="Z10">
        <v>100</v>
      </c>
      <c r="AA10">
        <f t="shared" si="7"/>
        <v>0</v>
      </c>
      <c r="AB10">
        <f t="shared" si="8"/>
        <v>-100</v>
      </c>
      <c r="AC10">
        <f t="shared" si="9"/>
        <v>0</v>
      </c>
      <c r="AD10">
        <f t="shared" si="10"/>
        <v>-100</v>
      </c>
      <c r="AE10">
        <f t="shared" si="11"/>
        <v>0</v>
      </c>
      <c r="AF10">
        <f t="shared" si="12"/>
        <v>-100</v>
      </c>
    </row>
    <row r="11" spans="1:32" x14ac:dyDescent="0.25">
      <c r="A11" s="18">
        <v>0.67381162063685573</v>
      </c>
      <c r="B11" s="18">
        <v>0.32071679150238352</v>
      </c>
      <c r="C11" s="3">
        <v>1.4840943215773661</v>
      </c>
      <c r="D11" s="4">
        <v>3.118015727569313</v>
      </c>
      <c r="E11" s="28"/>
      <c r="F11" s="8">
        <v>1</v>
      </c>
      <c r="G11" s="5">
        <v>1.4840943215773661</v>
      </c>
      <c r="H11" s="5">
        <v>3.118015727569313</v>
      </c>
      <c r="K11" s="5">
        <v>0</v>
      </c>
      <c r="L11" s="5">
        <v>0</v>
      </c>
      <c r="M11" s="6" t="e">
        <v>#DIV/0!</v>
      </c>
      <c r="N11" s="6" t="e">
        <v>#DIV/0!</v>
      </c>
      <c r="O11">
        <v>0</v>
      </c>
      <c r="P11">
        <v>0</v>
      </c>
      <c r="Q11" t="s">
        <v>301</v>
      </c>
      <c r="R11" t="s">
        <v>302</v>
      </c>
      <c r="S11" t="s">
        <v>275</v>
      </c>
      <c r="U11" s="16" t="s">
        <v>79</v>
      </c>
      <c r="V11" s="20" t="s">
        <v>303</v>
      </c>
      <c r="W11" s="26" t="s">
        <v>76</v>
      </c>
      <c r="X11" s="79">
        <v>1</v>
      </c>
      <c r="Y11" t="str">
        <f t="shared" si="6"/>
        <v>N</v>
      </c>
      <c r="Z11">
        <v>100</v>
      </c>
      <c r="AA11">
        <f t="shared" si="7"/>
        <v>0</v>
      </c>
      <c r="AB11">
        <f t="shared" si="8"/>
        <v>-100</v>
      </c>
      <c r="AC11">
        <f t="shared" si="9"/>
        <v>0</v>
      </c>
      <c r="AD11">
        <f t="shared" si="10"/>
        <v>-100</v>
      </c>
      <c r="AE11">
        <f t="shared" si="11"/>
        <v>0</v>
      </c>
      <c r="AF11">
        <f t="shared" si="12"/>
        <v>-100</v>
      </c>
    </row>
    <row r="12" spans="1:32" x14ac:dyDescent="0.25">
      <c r="A12" s="18">
        <v>0.29767249656465655</v>
      </c>
      <c r="B12" s="18">
        <v>0.7016478792794586</v>
      </c>
      <c r="C12" s="3">
        <v>3.3593966911309625</v>
      </c>
      <c r="D12" s="4">
        <v>1.4252163079676481</v>
      </c>
      <c r="E12" s="28"/>
      <c r="F12" s="8">
        <v>1</v>
      </c>
      <c r="G12" s="5">
        <v>3.3593966911309625</v>
      </c>
      <c r="H12" s="5">
        <v>1.4252163079676481</v>
      </c>
      <c r="K12" s="5">
        <v>0</v>
      </c>
      <c r="L12" s="5">
        <v>0</v>
      </c>
      <c r="M12" s="6" t="e">
        <v>#DIV/0!</v>
      </c>
      <c r="N12" s="6" t="e">
        <v>#DIV/0!</v>
      </c>
      <c r="O12">
        <v>0</v>
      </c>
      <c r="P12">
        <v>0</v>
      </c>
      <c r="Q12" t="s">
        <v>304</v>
      </c>
      <c r="R12" t="s">
        <v>305</v>
      </c>
      <c r="S12" t="s">
        <v>275</v>
      </c>
      <c r="U12" s="16" t="s">
        <v>86</v>
      </c>
      <c r="V12" s="20" t="s">
        <v>303</v>
      </c>
      <c r="W12" s="26" t="s">
        <v>91</v>
      </c>
      <c r="X12" s="79">
        <v>5</v>
      </c>
      <c r="Y12" t="str">
        <f t="shared" si="6"/>
        <v>Y</v>
      </c>
      <c r="Z12">
        <v>100</v>
      </c>
      <c r="AA12">
        <f t="shared" si="7"/>
        <v>0</v>
      </c>
      <c r="AB12">
        <f t="shared" si="8"/>
        <v>-100</v>
      </c>
      <c r="AC12">
        <f t="shared" si="9"/>
        <v>0</v>
      </c>
      <c r="AD12">
        <f t="shared" si="10"/>
        <v>-100</v>
      </c>
      <c r="AE12">
        <f t="shared" si="11"/>
        <v>0</v>
      </c>
      <c r="AF12">
        <f t="shared" si="12"/>
        <v>-100</v>
      </c>
    </row>
    <row r="13" spans="1:32" x14ac:dyDescent="0.25">
      <c r="A13" s="18">
        <v>0.45860742425239465</v>
      </c>
      <c r="B13" s="18">
        <v>0.53904234000658424</v>
      </c>
      <c r="C13" s="3">
        <v>2.1805141982386442</v>
      </c>
      <c r="D13" s="4">
        <v>1.8551418428240447</v>
      </c>
      <c r="E13" s="28"/>
      <c r="F13" s="8">
        <v>1</v>
      </c>
      <c r="G13" s="5">
        <v>2.1805141982386442</v>
      </c>
      <c r="H13" s="5">
        <v>1.8551418428240447</v>
      </c>
      <c r="K13" s="5">
        <v>0</v>
      </c>
      <c r="L13" s="5">
        <v>0</v>
      </c>
      <c r="M13" s="6" t="e">
        <v>#DIV/0!</v>
      </c>
      <c r="N13" s="6" t="e">
        <v>#DIV/0!</v>
      </c>
      <c r="O13">
        <v>0</v>
      </c>
      <c r="P13">
        <v>0</v>
      </c>
      <c r="Q13" t="s">
        <v>306</v>
      </c>
      <c r="R13" t="s">
        <v>307</v>
      </c>
      <c r="S13" t="s">
        <v>275</v>
      </c>
      <c r="U13" s="16" t="s">
        <v>73</v>
      </c>
      <c r="V13" s="20" t="s">
        <v>303</v>
      </c>
      <c r="W13" s="26" t="s">
        <v>78</v>
      </c>
      <c r="X13" s="79">
        <v>1</v>
      </c>
      <c r="Y13" t="str">
        <f t="shared" si="6"/>
        <v>N</v>
      </c>
      <c r="Z13">
        <v>100</v>
      </c>
      <c r="AA13">
        <f t="shared" si="7"/>
        <v>0</v>
      </c>
      <c r="AB13">
        <f t="shared" si="8"/>
        <v>-100</v>
      </c>
      <c r="AC13">
        <f t="shared" si="9"/>
        <v>0</v>
      </c>
      <c r="AD13">
        <f t="shared" si="10"/>
        <v>-100</v>
      </c>
      <c r="AE13">
        <f t="shared" si="11"/>
        <v>0</v>
      </c>
      <c r="AF13">
        <f t="shared" si="12"/>
        <v>-100</v>
      </c>
    </row>
    <row r="14" spans="1:32" x14ac:dyDescent="0.25">
      <c r="A14" s="18">
        <v>0.29581926441965989</v>
      </c>
      <c r="B14" s="18">
        <v>0.70366906690455755</v>
      </c>
      <c r="C14" s="3">
        <v>3.3804424534751187</v>
      </c>
      <c r="D14" s="4">
        <v>1.4211225802478473</v>
      </c>
      <c r="E14" s="28"/>
      <c r="F14" s="8">
        <v>1</v>
      </c>
      <c r="G14" s="5">
        <v>3.3804424534751187</v>
      </c>
      <c r="H14" s="5">
        <v>1.4211225802478473</v>
      </c>
      <c r="K14" s="5">
        <v>0</v>
      </c>
      <c r="L14" s="5">
        <v>0</v>
      </c>
      <c r="M14" s="6" t="e">
        <v>#DIV/0!</v>
      </c>
      <c r="N14" s="6" t="e">
        <v>#DIV/0!</v>
      </c>
      <c r="O14">
        <v>0</v>
      </c>
      <c r="P14">
        <v>0</v>
      </c>
      <c r="Q14" t="s">
        <v>308</v>
      </c>
      <c r="R14" t="s">
        <v>309</v>
      </c>
      <c r="S14" t="s">
        <v>275</v>
      </c>
      <c r="U14" s="16" t="s">
        <v>86</v>
      </c>
      <c r="V14" s="20" t="s">
        <v>303</v>
      </c>
      <c r="W14" s="26" t="s">
        <v>73</v>
      </c>
      <c r="X14" s="79">
        <v>0</v>
      </c>
      <c r="Y14" t="str">
        <f t="shared" si="6"/>
        <v>N</v>
      </c>
      <c r="Z14">
        <v>100</v>
      </c>
      <c r="AA14">
        <f>IF(AND(O14&gt;1,Y14="Y"),Z14*I14,IF(AND(P14&gt;1,Y14="N"),Z14*J14,0))</f>
        <v>0</v>
      </c>
      <c r="AB14">
        <f t="shared" si="8"/>
        <v>-100</v>
      </c>
      <c r="AC14">
        <f t="shared" si="9"/>
        <v>0</v>
      </c>
      <c r="AD14">
        <f t="shared" si="10"/>
        <v>-100</v>
      </c>
      <c r="AE14">
        <f t="shared" si="11"/>
        <v>0</v>
      </c>
      <c r="AF14">
        <f t="shared" si="12"/>
        <v>-100</v>
      </c>
    </row>
    <row r="15" spans="1:32" x14ac:dyDescent="0.25">
      <c r="A15" s="18">
        <v>0.35152867180165015</v>
      </c>
      <c r="B15" s="18">
        <v>0.64813996192330769</v>
      </c>
      <c r="C15" s="3">
        <v>2.8447181701418924</v>
      </c>
      <c r="D15" s="4">
        <v>1.5428766296597012</v>
      </c>
      <c r="E15" s="28"/>
      <c r="F15" s="8">
        <v>1</v>
      </c>
      <c r="G15" s="5">
        <v>2.8447181701418924</v>
      </c>
      <c r="H15" s="5">
        <v>1.5428766296597012</v>
      </c>
      <c r="K15" s="5">
        <v>0</v>
      </c>
      <c r="L15" s="5">
        <v>0</v>
      </c>
      <c r="M15" s="6" t="e">
        <v>#DIV/0!</v>
      </c>
      <c r="N15" s="6" t="e">
        <v>#DIV/0!</v>
      </c>
      <c r="O15">
        <v>0</v>
      </c>
      <c r="P15">
        <v>0</v>
      </c>
      <c r="Q15" t="s">
        <v>310</v>
      </c>
      <c r="R15" t="s">
        <v>311</v>
      </c>
      <c r="S15" t="s">
        <v>268</v>
      </c>
      <c r="U15" s="16" t="s">
        <v>86</v>
      </c>
      <c r="V15" s="20" t="s">
        <v>303</v>
      </c>
      <c r="W15" s="26" t="s">
        <v>76</v>
      </c>
      <c r="X15" s="79">
        <v>1</v>
      </c>
      <c r="Y15" t="str">
        <f t="shared" si="6"/>
        <v>N</v>
      </c>
      <c r="Z15">
        <v>100</v>
      </c>
      <c r="AA15">
        <f t="shared" si="7"/>
        <v>0</v>
      </c>
      <c r="AB15">
        <f t="shared" si="8"/>
        <v>-100</v>
      </c>
      <c r="AC15">
        <f t="shared" si="9"/>
        <v>0</v>
      </c>
      <c r="AD15">
        <f t="shared" si="10"/>
        <v>-100</v>
      </c>
      <c r="AE15">
        <f t="shared" si="11"/>
        <v>0</v>
      </c>
      <c r="AF15">
        <f t="shared" si="12"/>
        <v>-100</v>
      </c>
    </row>
    <row r="16" spans="1:32" x14ac:dyDescent="0.25">
      <c r="A16" s="18">
        <v>0.57943993852593978</v>
      </c>
      <c r="B16" s="18">
        <v>0.41022138417547266</v>
      </c>
      <c r="C16" s="3">
        <v>1.7258044078631163</v>
      </c>
      <c r="D16" s="4">
        <v>2.43770812194483</v>
      </c>
      <c r="E16" s="28"/>
      <c r="F16" s="8">
        <v>1</v>
      </c>
      <c r="G16" s="5">
        <v>1.7258044078631163</v>
      </c>
      <c r="H16" s="5">
        <v>2.43770812194483</v>
      </c>
      <c r="K16" s="5">
        <v>0</v>
      </c>
      <c r="L16" s="5">
        <v>0</v>
      </c>
      <c r="M16" s="6" t="e">
        <v>#DIV/0!</v>
      </c>
      <c r="N16" s="6" t="e">
        <v>#DIV/0!</v>
      </c>
      <c r="O16">
        <v>0</v>
      </c>
      <c r="P16">
        <v>0</v>
      </c>
      <c r="Q16" t="s">
        <v>312</v>
      </c>
      <c r="R16" t="s">
        <v>313</v>
      </c>
      <c r="S16" t="s">
        <v>268</v>
      </c>
      <c r="U16" s="16" t="s">
        <v>79</v>
      </c>
      <c r="V16" s="20" t="s">
        <v>303</v>
      </c>
      <c r="W16" s="26" t="s">
        <v>77</v>
      </c>
      <c r="X16" s="79">
        <v>2</v>
      </c>
      <c r="Y16" t="str">
        <f t="shared" si="6"/>
        <v>N</v>
      </c>
      <c r="Z16">
        <v>100</v>
      </c>
      <c r="AA16">
        <f t="shared" si="7"/>
        <v>0</v>
      </c>
      <c r="AB16">
        <f t="shared" si="8"/>
        <v>-100</v>
      </c>
      <c r="AC16">
        <f t="shared" si="9"/>
        <v>0</v>
      </c>
      <c r="AD16">
        <f t="shared" si="10"/>
        <v>-100</v>
      </c>
      <c r="AE16">
        <f t="shared" si="11"/>
        <v>0</v>
      </c>
      <c r="AF16">
        <f t="shared" si="12"/>
        <v>-100</v>
      </c>
    </row>
    <row r="17" spans="1:32" x14ac:dyDescent="0.25">
      <c r="A17" s="18">
        <v>0.56090836941857991</v>
      </c>
      <c r="B17" s="18">
        <v>0.43289880608594661</v>
      </c>
      <c r="C17" s="3">
        <v>1.7828223904673925</v>
      </c>
      <c r="D17" s="4">
        <v>2.3100086808774027</v>
      </c>
      <c r="E17" s="28"/>
      <c r="F17" s="8">
        <v>1</v>
      </c>
      <c r="G17" s="5">
        <v>1.7828223904673925</v>
      </c>
      <c r="H17" s="5">
        <v>2.3100086808774027</v>
      </c>
      <c r="K17" s="5">
        <v>0</v>
      </c>
      <c r="L17" s="5">
        <v>0</v>
      </c>
      <c r="M17" s="6" t="e">
        <v>#DIV/0!</v>
      </c>
      <c r="N17" s="6" t="e">
        <v>#DIV/0!</v>
      </c>
      <c r="O17">
        <v>0</v>
      </c>
      <c r="P17">
        <v>0</v>
      </c>
      <c r="Q17" t="s">
        <v>314</v>
      </c>
      <c r="R17" t="s">
        <v>315</v>
      </c>
      <c r="S17" t="s">
        <v>268</v>
      </c>
      <c r="U17" s="16" t="s">
        <v>75</v>
      </c>
      <c r="V17" s="20" t="s">
        <v>303</v>
      </c>
      <c r="W17" s="26" t="s">
        <v>75</v>
      </c>
      <c r="X17" s="79">
        <v>2</v>
      </c>
      <c r="Y17" t="str">
        <f t="shared" si="6"/>
        <v>N</v>
      </c>
      <c r="Z17">
        <v>100</v>
      </c>
      <c r="AA17">
        <f t="shared" si="7"/>
        <v>0</v>
      </c>
      <c r="AB17">
        <f t="shared" si="8"/>
        <v>-100</v>
      </c>
      <c r="AC17">
        <f t="shared" si="9"/>
        <v>0</v>
      </c>
      <c r="AD17">
        <f t="shared" si="10"/>
        <v>-100</v>
      </c>
      <c r="AE17">
        <f t="shared" si="11"/>
        <v>0</v>
      </c>
      <c r="AF17">
        <f t="shared" si="12"/>
        <v>-100</v>
      </c>
    </row>
    <row r="18" spans="1:32" x14ac:dyDescent="0.25">
      <c r="A18" s="18">
        <v>0.19884056309889336</v>
      </c>
      <c r="B18" s="18">
        <v>0.8011268698927092</v>
      </c>
      <c r="C18" s="3">
        <v>5.0291549390888113</v>
      </c>
      <c r="D18" s="4">
        <v>1.24824174245201</v>
      </c>
      <c r="E18" s="28"/>
      <c r="F18" s="8">
        <v>1</v>
      </c>
      <c r="G18" s="5">
        <v>5.0291549390888113</v>
      </c>
      <c r="H18" s="5">
        <v>1.24824174245201</v>
      </c>
      <c r="K18" s="5">
        <v>0</v>
      </c>
      <c r="L18" s="5">
        <v>0</v>
      </c>
      <c r="M18" s="6" t="e">
        <v>#DIV/0!</v>
      </c>
      <c r="N18" s="6" t="e">
        <v>#DIV/0!</v>
      </c>
      <c r="O18">
        <v>0</v>
      </c>
      <c r="P18">
        <v>0</v>
      </c>
      <c r="Q18" t="s">
        <v>316</v>
      </c>
      <c r="R18" t="s">
        <v>317</v>
      </c>
      <c r="S18" t="s">
        <v>279</v>
      </c>
      <c r="U18" s="16" t="s">
        <v>86</v>
      </c>
      <c r="V18" s="20" t="s">
        <v>303</v>
      </c>
      <c r="W18" s="26" t="s">
        <v>75</v>
      </c>
      <c r="X18" s="79">
        <v>2</v>
      </c>
      <c r="Y18" t="str">
        <f t="shared" si="6"/>
        <v>N</v>
      </c>
      <c r="Z18">
        <v>100</v>
      </c>
      <c r="AA18">
        <f t="shared" si="7"/>
        <v>0</v>
      </c>
      <c r="AB18">
        <f t="shared" si="8"/>
        <v>-100</v>
      </c>
      <c r="AC18">
        <f t="shared" si="9"/>
        <v>0</v>
      </c>
      <c r="AD18">
        <f t="shared" si="10"/>
        <v>-100</v>
      </c>
      <c r="AE18">
        <f t="shared" si="11"/>
        <v>0</v>
      </c>
      <c r="AF18">
        <f t="shared" si="12"/>
        <v>-100</v>
      </c>
    </row>
    <row r="19" spans="1:32" x14ac:dyDescent="0.25">
      <c r="A19" s="18">
        <v>0.50163544140930483</v>
      </c>
      <c r="B19" s="18">
        <v>0.49678725878831687</v>
      </c>
      <c r="C19" s="3">
        <v>1.9934795619515631</v>
      </c>
      <c r="D19" s="4">
        <v>2.0129340725022584</v>
      </c>
      <c r="E19" s="28"/>
      <c r="F19" s="8">
        <v>1</v>
      </c>
      <c r="G19" s="5">
        <v>1.9934795619515631</v>
      </c>
      <c r="H19" s="5">
        <v>2.0129340725022584</v>
      </c>
      <c r="K19" s="5">
        <v>0</v>
      </c>
      <c r="L19" s="5">
        <v>0</v>
      </c>
      <c r="M19" s="6" t="e">
        <v>#DIV/0!</v>
      </c>
      <c r="N19" s="6" t="e">
        <v>#DIV/0!</v>
      </c>
      <c r="O19">
        <v>0</v>
      </c>
      <c r="P19">
        <v>0</v>
      </c>
      <c r="Q19" t="s">
        <v>318</v>
      </c>
      <c r="R19" t="s">
        <v>319</v>
      </c>
      <c r="S19" t="s">
        <v>279</v>
      </c>
      <c r="U19" s="16" t="s">
        <v>86</v>
      </c>
      <c r="V19" s="20" t="s">
        <v>303</v>
      </c>
      <c r="W19" s="26" t="s">
        <v>78</v>
      </c>
      <c r="X19" s="79">
        <v>1</v>
      </c>
      <c r="Y19" t="str">
        <f t="shared" si="6"/>
        <v>N</v>
      </c>
      <c r="Z19">
        <v>100</v>
      </c>
      <c r="AA19">
        <f t="shared" si="7"/>
        <v>0</v>
      </c>
      <c r="AB19">
        <f t="shared" si="8"/>
        <v>-100</v>
      </c>
      <c r="AC19">
        <f t="shared" si="9"/>
        <v>0</v>
      </c>
      <c r="AD19">
        <f t="shared" si="10"/>
        <v>-100</v>
      </c>
      <c r="AE19">
        <f t="shared" si="11"/>
        <v>0</v>
      </c>
      <c r="AF19">
        <f t="shared" si="12"/>
        <v>-100</v>
      </c>
    </row>
    <row r="20" spans="1:32" x14ac:dyDescent="0.25">
      <c r="A20" s="18">
        <v>0.46239128453846673</v>
      </c>
      <c r="B20" s="18">
        <v>0.52072837704772668</v>
      </c>
      <c r="C20" s="3">
        <v>2.1626705204838461</v>
      </c>
      <c r="D20" s="4">
        <v>1.920386988835729</v>
      </c>
      <c r="E20" s="28"/>
      <c r="F20" s="8">
        <v>1</v>
      </c>
      <c r="G20" s="5">
        <v>2.1626705204838461</v>
      </c>
      <c r="H20" s="5">
        <v>1.920386988835729</v>
      </c>
      <c r="K20" s="5">
        <v>0</v>
      </c>
      <c r="L20" s="5">
        <v>0</v>
      </c>
      <c r="M20" s="6" t="e">
        <v>#DIV/0!</v>
      </c>
      <c r="N20" s="6" t="e">
        <v>#DIV/0!</v>
      </c>
      <c r="O20">
        <v>0</v>
      </c>
      <c r="P20">
        <v>0</v>
      </c>
      <c r="Q20" t="s">
        <v>320</v>
      </c>
      <c r="R20" t="s">
        <v>321</v>
      </c>
      <c r="S20" t="s">
        <v>280</v>
      </c>
      <c r="U20" s="16" t="s">
        <v>88</v>
      </c>
      <c r="V20" s="20" t="s">
        <v>303</v>
      </c>
      <c r="W20" s="26" t="s">
        <v>89</v>
      </c>
      <c r="X20" s="79">
        <v>4</v>
      </c>
      <c r="Y20" t="str">
        <f t="shared" si="6"/>
        <v>Y</v>
      </c>
      <c r="Z20">
        <v>100</v>
      </c>
      <c r="AA20">
        <f t="shared" si="7"/>
        <v>0</v>
      </c>
      <c r="AB20">
        <f t="shared" si="8"/>
        <v>-100</v>
      </c>
      <c r="AC20">
        <f t="shared" si="9"/>
        <v>0</v>
      </c>
      <c r="AD20">
        <f t="shared" si="10"/>
        <v>-100</v>
      </c>
      <c r="AE20">
        <f t="shared" si="11"/>
        <v>0</v>
      </c>
      <c r="AF20">
        <f t="shared" si="12"/>
        <v>-100</v>
      </c>
    </row>
    <row r="21" spans="1:32" x14ac:dyDescent="0.25">
      <c r="A21" s="18">
        <v>0.37122874418382867</v>
      </c>
      <c r="B21" s="18">
        <v>0.62833738604419609</v>
      </c>
      <c r="C21" s="3">
        <v>2.6937569239110704</v>
      </c>
      <c r="D21" s="4">
        <v>1.5915016712528736</v>
      </c>
      <c r="E21" s="28"/>
      <c r="F21" s="8">
        <v>1</v>
      </c>
      <c r="G21" s="5">
        <v>2.6937569239110704</v>
      </c>
      <c r="H21" s="5">
        <v>1.5915016712528736</v>
      </c>
      <c r="K21" s="5">
        <v>0</v>
      </c>
      <c r="L21" s="5">
        <v>0</v>
      </c>
      <c r="M21" s="6" t="e">
        <v>#DIV/0!</v>
      </c>
      <c r="N21" s="6" t="e">
        <v>#DIV/0!</v>
      </c>
      <c r="O21">
        <v>0</v>
      </c>
      <c r="P21">
        <v>0</v>
      </c>
      <c r="Q21" t="s">
        <v>322</v>
      </c>
      <c r="R21" t="s">
        <v>323</v>
      </c>
      <c r="S21" t="s">
        <v>280</v>
      </c>
      <c r="U21" s="16" t="s">
        <v>79</v>
      </c>
      <c r="V21" s="20" t="s">
        <v>303</v>
      </c>
      <c r="W21" s="26" t="s">
        <v>73</v>
      </c>
      <c r="X21" s="88" t="s">
        <v>266</v>
      </c>
      <c r="Y21" t="s">
        <v>95</v>
      </c>
      <c r="Z21">
        <v>100</v>
      </c>
      <c r="AA21">
        <f t="shared" si="7"/>
        <v>0</v>
      </c>
      <c r="AB21">
        <f t="shared" si="8"/>
        <v>-100</v>
      </c>
      <c r="AC21">
        <f t="shared" si="9"/>
        <v>0</v>
      </c>
      <c r="AD21">
        <f t="shared" si="10"/>
        <v>-100</v>
      </c>
      <c r="AE21">
        <f t="shared" si="11"/>
        <v>0</v>
      </c>
      <c r="AF21">
        <f t="shared" si="12"/>
        <v>-100</v>
      </c>
    </row>
    <row r="22" spans="1:32" x14ac:dyDescent="0.25">
      <c r="A22" s="18">
        <v>0</v>
      </c>
      <c r="B22" s="18">
        <v>1</v>
      </c>
      <c r="C22" s="3" t="e">
        <v>#DIV/0!</v>
      </c>
      <c r="D22" s="4">
        <v>1</v>
      </c>
      <c r="E22" s="28"/>
      <c r="F22" s="8">
        <v>1</v>
      </c>
      <c r="G22" s="5" t="e">
        <v>#DIV/0!</v>
      </c>
      <c r="H22" s="5">
        <v>1</v>
      </c>
      <c r="K22" s="5">
        <v>0</v>
      </c>
      <c r="L22" s="5">
        <v>0</v>
      </c>
      <c r="M22" s="6" t="e">
        <v>#DIV/0!</v>
      </c>
      <c r="N22" s="6" t="e">
        <v>#DIV/0!</v>
      </c>
      <c r="O22" t="e">
        <v>#DIV/0!</v>
      </c>
      <c r="P22">
        <v>0</v>
      </c>
      <c r="Q22" t="s">
        <v>324</v>
      </c>
      <c r="R22" t="s">
        <v>325</v>
      </c>
      <c r="S22" t="s">
        <v>280</v>
      </c>
      <c r="U22" s="16" t="s">
        <v>75</v>
      </c>
      <c r="V22" s="20" t="s">
        <v>303</v>
      </c>
      <c r="W22" s="26" t="s">
        <v>94</v>
      </c>
      <c r="X22" s="79">
        <v>2</v>
      </c>
      <c r="Y22" t="str">
        <f t="shared" si="6"/>
        <v>N</v>
      </c>
      <c r="Z22">
        <v>100</v>
      </c>
      <c r="AA22" t="e">
        <f t="shared" si="7"/>
        <v>#DIV/0!</v>
      </c>
      <c r="AB22" t="e">
        <f t="shared" si="8"/>
        <v>#DIV/0!</v>
      </c>
      <c r="AC22">
        <f t="shared" si="9"/>
        <v>0</v>
      </c>
      <c r="AD22">
        <f t="shared" si="10"/>
        <v>-100</v>
      </c>
      <c r="AE22">
        <f t="shared" si="11"/>
        <v>0</v>
      </c>
      <c r="AF22">
        <f t="shared" si="12"/>
        <v>-100</v>
      </c>
    </row>
    <row r="23" spans="1:32" x14ac:dyDescent="0.25">
      <c r="A23" s="18">
        <v>0.37442084426160721</v>
      </c>
      <c r="B23" s="18">
        <v>0.62473476612542767</v>
      </c>
      <c r="C23" s="3">
        <v>2.6707914778945954</v>
      </c>
      <c r="D23" s="4">
        <v>1.600679286990778</v>
      </c>
      <c r="E23" s="28"/>
      <c r="F23" s="8">
        <v>1</v>
      </c>
      <c r="G23" s="5">
        <v>2.6707914778945954</v>
      </c>
      <c r="H23" s="5">
        <v>1.600679286990778</v>
      </c>
      <c r="K23" s="5">
        <v>0</v>
      </c>
      <c r="L23" s="5">
        <v>0</v>
      </c>
      <c r="M23" s="6" t="e">
        <v>#DIV/0!</v>
      </c>
      <c r="N23" s="6" t="e">
        <v>#DIV/0!</v>
      </c>
      <c r="O23">
        <v>0</v>
      </c>
      <c r="P23">
        <v>0</v>
      </c>
      <c r="Q23" t="s">
        <v>326</v>
      </c>
      <c r="R23" t="s">
        <v>327</v>
      </c>
      <c r="S23" t="s">
        <v>280</v>
      </c>
      <c r="U23" s="16" t="s">
        <v>86</v>
      </c>
      <c r="V23" s="20" t="s">
        <v>303</v>
      </c>
      <c r="W23" s="26" t="s">
        <v>93</v>
      </c>
      <c r="X23" s="89">
        <v>6</v>
      </c>
      <c r="Y23" t="str">
        <f t="shared" si="6"/>
        <v>Y</v>
      </c>
      <c r="Z23">
        <v>100</v>
      </c>
      <c r="AA23">
        <f t="shared" si="7"/>
        <v>0</v>
      </c>
      <c r="AB23">
        <f t="shared" si="8"/>
        <v>-100</v>
      </c>
      <c r="AC23">
        <f t="shared" si="9"/>
        <v>0</v>
      </c>
      <c r="AD23">
        <f t="shared" si="10"/>
        <v>-100</v>
      </c>
      <c r="AE23">
        <f t="shared" si="11"/>
        <v>0</v>
      </c>
      <c r="AF23">
        <f t="shared" si="12"/>
        <v>-100</v>
      </c>
    </row>
    <row r="24" spans="1:32" x14ac:dyDescent="0.25">
      <c r="A24" s="18">
        <v>0.6000184577881521</v>
      </c>
      <c r="B24" s="18">
        <v>0.3976660456089845</v>
      </c>
      <c r="C24" s="3">
        <v>1.6666153966101305</v>
      </c>
      <c r="D24" s="4">
        <v>2.5146728292293683</v>
      </c>
      <c r="E24" s="28"/>
      <c r="F24" s="8">
        <v>1</v>
      </c>
      <c r="G24" s="5">
        <v>1.6666153966101305</v>
      </c>
      <c r="H24" s="5">
        <v>2.5146728292293683</v>
      </c>
      <c r="K24" s="5">
        <v>0</v>
      </c>
      <c r="L24" s="5">
        <v>0</v>
      </c>
      <c r="M24" s="6" t="e">
        <v>#DIV/0!</v>
      </c>
      <c r="N24" s="6" t="e">
        <v>#DIV/0!</v>
      </c>
      <c r="O24">
        <v>0</v>
      </c>
      <c r="P24">
        <v>0</v>
      </c>
      <c r="Q24" t="s">
        <v>328</v>
      </c>
      <c r="R24" t="s">
        <v>329</v>
      </c>
      <c r="S24" t="s">
        <v>281</v>
      </c>
      <c r="U24" s="16" t="s">
        <v>86</v>
      </c>
      <c r="V24" s="20" t="s">
        <v>303</v>
      </c>
      <c r="W24" s="26" t="s">
        <v>76</v>
      </c>
      <c r="X24" s="79">
        <v>1</v>
      </c>
      <c r="Y24" t="str">
        <f t="shared" si="6"/>
        <v>N</v>
      </c>
      <c r="Z24">
        <v>100</v>
      </c>
      <c r="AA24">
        <f t="shared" si="7"/>
        <v>0</v>
      </c>
      <c r="AB24">
        <f t="shared" si="8"/>
        <v>-100</v>
      </c>
      <c r="AC24">
        <f t="shared" si="9"/>
        <v>0</v>
      </c>
      <c r="AD24">
        <f t="shared" si="10"/>
        <v>-100</v>
      </c>
      <c r="AE24">
        <f t="shared" si="11"/>
        <v>0</v>
      </c>
      <c r="AF24">
        <f t="shared" si="12"/>
        <v>-100</v>
      </c>
    </row>
    <row r="25" spans="1:32" x14ac:dyDescent="0.25">
      <c r="A25" s="18">
        <v>0.6312293371341271</v>
      </c>
      <c r="B25" s="18">
        <v>0.34910781474252173</v>
      </c>
      <c r="C25" s="3">
        <v>1.5842102721970199</v>
      </c>
      <c r="D25" s="4">
        <v>2.8644446150182352</v>
      </c>
      <c r="E25" s="28"/>
      <c r="F25" s="8">
        <v>1</v>
      </c>
      <c r="G25" s="5">
        <v>1.5842102721970199</v>
      </c>
      <c r="H25" s="5">
        <v>2.8644446150182352</v>
      </c>
      <c r="K25" s="5">
        <v>0</v>
      </c>
      <c r="L25" s="5">
        <v>0</v>
      </c>
      <c r="M25" s="6" t="e">
        <v>#DIV/0!</v>
      </c>
      <c r="N25" s="6" t="e">
        <v>#DIV/0!</v>
      </c>
      <c r="O25">
        <v>0</v>
      </c>
      <c r="P25">
        <v>0</v>
      </c>
      <c r="Q25" t="s">
        <v>330</v>
      </c>
      <c r="R25" t="s">
        <v>331</v>
      </c>
      <c r="S25" t="s">
        <v>283</v>
      </c>
      <c r="U25" s="16" t="s">
        <v>75</v>
      </c>
      <c r="V25" s="20" t="s">
        <v>303</v>
      </c>
      <c r="W25" s="26" t="s">
        <v>94</v>
      </c>
      <c r="X25" s="88" t="s">
        <v>85</v>
      </c>
      <c r="Y25" t="str">
        <f t="shared" si="6"/>
        <v>Y</v>
      </c>
      <c r="Z25">
        <v>100</v>
      </c>
      <c r="AA25">
        <f t="shared" si="7"/>
        <v>0</v>
      </c>
      <c r="AB25">
        <f t="shared" si="8"/>
        <v>-100</v>
      </c>
      <c r="AC25">
        <f t="shared" si="9"/>
        <v>0</v>
      </c>
      <c r="AD25">
        <f t="shared" si="10"/>
        <v>-100</v>
      </c>
      <c r="AE25">
        <f t="shared" si="11"/>
        <v>0</v>
      </c>
      <c r="AF25">
        <f t="shared" si="12"/>
        <v>-100</v>
      </c>
    </row>
    <row r="26" spans="1:32" x14ac:dyDescent="0.25">
      <c r="A26" s="18">
        <v>0.45511041142592334</v>
      </c>
      <c r="B26" s="18">
        <v>0.54231093230014538</v>
      </c>
      <c r="C26" s="3">
        <v>2.1972690030686461</v>
      </c>
      <c r="D26" s="4">
        <v>1.8439606145474932</v>
      </c>
      <c r="E26" s="28"/>
      <c r="F26" s="8">
        <v>1</v>
      </c>
      <c r="G26" s="5">
        <v>2.1972690030686461</v>
      </c>
      <c r="H26" s="5">
        <v>1.8439606145474932</v>
      </c>
      <c r="K26" s="5">
        <v>0</v>
      </c>
      <c r="L26" s="5">
        <v>0</v>
      </c>
      <c r="M26" s="6" t="e">
        <v>#DIV/0!</v>
      </c>
      <c r="N26" s="6" t="e">
        <v>#DIV/0!</v>
      </c>
      <c r="O26">
        <v>0</v>
      </c>
      <c r="P26">
        <v>0</v>
      </c>
      <c r="Q26" t="s">
        <v>332</v>
      </c>
      <c r="R26" t="s">
        <v>333</v>
      </c>
      <c r="S26" t="s">
        <v>283</v>
      </c>
      <c r="U26" s="16" t="s">
        <v>86</v>
      </c>
      <c r="V26" s="20" t="s">
        <v>303</v>
      </c>
      <c r="W26" s="26" t="s">
        <v>92</v>
      </c>
      <c r="X26" s="79">
        <v>5</v>
      </c>
      <c r="Y26" t="str">
        <f t="shared" si="6"/>
        <v>Y</v>
      </c>
      <c r="Z26">
        <v>100</v>
      </c>
      <c r="AA26">
        <f t="shared" si="7"/>
        <v>0</v>
      </c>
      <c r="AB26">
        <f t="shared" si="8"/>
        <v>-100</v>
      </c>
      <c r="AC26">
        <f t="shared" si="9"/>
        <v>0</v>
      </c>
      <c r="AD26">
        <f t="shared" si="10"/>
        <v>-100</v>
      </c>
      <c r="AE26">
        <f t="shared" si="11"/>
        <v>0</v>
      </c>
      <c r="AF26">
        <f t="shared" si="12"/>
        <v>-100</v>
      </c>
    </row>
    <row r="27" spans="1:32" x14ac:dyDescent="0.25">
      <c r="A27" s="18">
        <v>0.342946618425156</v>
      </c>
      <c r="B27" s="18">
        <v>0.65628342940828799</v>
      </c>
      <c r="C27" s="3">
        <v>2.9159057015698147</v>
      </c>
      <c r="D27" s="4">
        <v>1.5237319048290012</v>
      </c>
      <c r="E27" s="28"/>
      <c r="F27" s="8">
        <v>1</v>
      </c>
      <c r="G27" s="5">
        <v>2.9159057015698147</v>
      </c>
      <c r="H27" s="5">
        <v>1.5237319048290012</v>
      </c>
      <c r="K27" s="5">
        <v>0</v>
      </c>
      <c r="L27" s="5">
        <v>0</v>
      </c>
      <c r="M27" s="6" t="e">
        <v>#DIV/0!</v>
      </c>
      <c r="N27" s="6" t="e">
        <v>#DIV/0!</v>
      </c>
      <c r="O27">
        <v>0</v>
      </c>
      <c r="P27">
        <v>0</v>
      </c>
      <c r="Q27" t="s">
        <v>334</v>
      </c>
      <c r="R27" t="s">
        <v>335</v>
      </c>
      <c r="S27" t="s">
        <v>272</v>
      </c>
      <c r="U27" s="16" t="s">
        <v>86</v>
      </c>
      <c r="V27" s="20" t="s">
        <v>303</v>
      </c>
      <c r="W27" s="26" t="s">
        <v>76</v>
      </c>
      <c r="X27" s="88" t="s">
        <v>84</v>
      </c>
      <c r="Y27" t="s">
        <v>95</v>
      </c>
      <c r="Z27">
        <v>100</v>
      </c>
      <c r="AA27">
        <f t="shared" si="7"/>
        <v>0</v>
      </c>
      <c r="AB27">
        <f t="shared" si="8"/>
        <v>-100</v>
      </c>
      <c r="AC27">
        <f t="shared" si="9"/>
        <v>0</v>
      </c>
      <c r="AD27">
        <f t="shared" si="10"/>
        <v>-100</v>
      </c>
      <c r="AE27">
        <f t="shared" si="11"/>
        <v>0</v>
      </c>
      <c r="AF27">
        <f t="shared" si="12"/>
        <v>-100</v>
      </c>
    </row>
    <row r="28" spans="1:32" x14ac:dyDescent="0.25">
      <c r="A28" s="18">
        <v>0.33919630064765166</v>
      </c>
      <c r="B28" s="18">
        <v>0.65789497710565459</v>
      </c>
      <c r="C28" s="3">
        <v>2.9481453603433434</v>
      </c>
      <c r="D28" s="4">
        <v>1.5199994448952983</v>
      </c>
      <c r="E28" s="28"/>
      <c r="F28" s="8">
        <v>1</v>
      </c>
      <c r="G28" s="5">
        <v>2.9481453603433434</v>
      </c>
      <c r="H28" s="5">
        <v>1.5199994448952983</v>
      </c>
      <c r="K28" s="5">
        <v>0</v>
      </c>
      <c r="L28" s="5">
        <v>0</v>
      </c>
      <c r="M28" s="6" t="e">
        <v>#DIV/0!</v>
      </c>
      <c r="N28" s="6" t="e">
        <v>#DIV/0!</v>
      </c>
      <c r="O28">
        <v>0</v>
      </c>
      <c r="P28">
        <v>0</v>
      </c>
      <c r="Q28" t="s">
        <v>336</v>
      </c>
      <c r="R28" t="s">
        <v>337</v>
      </c>
      <c r="S28" t="s">
        <v>272</v>
      </c>
      <c r="U28" s="16" t="s">
        <v>94</v>
      </c>
      <c r="V28" s="20" t="s">
        <v>303</v>
      </c>
      <c r="W28" s="26" t="s">
        <v>93</v>
      </c>
      <c r="X28" s="79">
        <v>6</v>
      </c>
      <c r="Y28" t="str">
        <f t="shared" si="6"/>
        <v>Y</v>
      </c>
      <c r="Z28">
        <v>100</v>
      </c>
      <c r="AA28">
        <f t="shared" si="7"/>
        <v>0</v>
      </c>
      <c r="AB28">
        <f t="shared" si="8"/>
        <v>-100</v>
      </c>
      <c r="AC28">
        <f t="shared" si="9"/>
        <v>0</v>
      </c>
      <c r="AD28">
        <f t="shared" si="10"/>
        <v>-100</v>
      </c>
      <c r="AE28">
        <f t="shared" si="11"/>
        <v>0</v>
      </c>
      <c r="AF28">
        <f t="shared" si="12"/>
        <v>-100</v>
      </c>
    </row>
    <row r="29" spans="1:32" x14ac:dyDescent="0.25">
      <c r="A29" s="18">
        <v>0.26039466425147212</v>
      </c>
      <c r="B29" s="18">
        <v>0.73951906738231066</v>
      </c>
      <c r="C29" s="3">
        <v>3.840324466227409</v>
      </c>
      <c r="D29" s="4">
        <v>1.3522301778366832</v>
      </c>
      <c r="E29" s="28"/>
      <c r="F29" s="8">
        <v>1</v>
      </c>
      <c r="G29" s="5">
        <v>3.840324466227409</v>
      </c>
      <c r="H29" s="5">
        <v>1.3522301778366832</v>
      </c>
      <c r="K29" s="5">
        <v>0</v>
      </c>
      <c r="L29" s="5">
        <v>0</v>
      </c>
      <c r="M29" s="6" t="e">
        <v>#DIV/0!</v>
      </c>
      <c r="N29" s="6" t="e">
        <v>#DIV/0!</v>
      </c>
      <c r="O29">
        <v>0</v>
      </c>
      <c r="P29">
        <v>0</v>
      </c>
      <c r="Q29" t="s">
        <v>338</v>
      </c>
      <c r="R29" t="s">
        <v>339</v>
      </c>
      <c r="S29" t="s">
        <v>274</v>
      </c>
      <c r="U29" s="16" t="s">
        <v>76</v>
      </c>
      <c r="V29" s="20" t="s">
        <v>303</v>
      </c>
      <c r="W29" s="26" t="s">
        <v>87</v>
      </c>
      <c r="X29" s="88" t="s">
        <v>207</v>
      </c>
      <c r="Y29" t="str">
        <f t="shared" si="6"/>
        <v>Y</v>
      </c>
      <c r="Z29">
        <v>100</v>
      </c>
      <c r="AA29">
        <f t="shared" si="7"/>
        <v>0</v>
      </c>
      <c r="AB29">
        <f t="shared" si="8"/>
        <v>-100</v>
      </c>
      <c r="AC29">
        <f t="shared" si="9"/>
        <v>0</v>
      </c>
      <c r="AD29">
        <f t="shared" si="10"/>
        <v>-100</v>
      </c>
      <c r="AE29">
        <f t="shared" si="11"/>
        <v>0</v>
      </c>
      <c r="AF29">
        <f t="shared" si="12"/>
        <v>-100</v>
      </c>
    </row>
    <row r="30" spans="1:32" x14ac:dyDescent="0.25">
      <c r="A30" s="18">
        <v>0.37677832144645529</v>
      </c>
      <c r="B30" s="18">
        <v>0.62291579942067388</v>
      </c>
      <c r="C30" s="3">
        <v>2.6540805112167578</v>
      </c>
      <c r="D30" s="4">
        <v>1.6053534055967487</v>
      </c>
      <c r="E30" s="28"/>
      <c r="F30" s="8">
        <v>1</v>
      </c>
      <c r="G30" s="5">
        <v>2.6540805112167578</v>
      </c>
      <c r="H30" s="5">
        <v>1.6053534055967487</v>
      </c>
      <c r="K30" s="5">
        <v>0</v>
      </c>
      <c r="L30" s="5">
        <v>0</v>
      </c>
      <c r="M30" s="6" t="e">
        <v>#DIV/0!</v>
      </c>
      <c r="N30" s="6" t="e">
        <v>#DIV/0!</v>
      </c>
      <c r="O30">
        <v>0</v>
      </c>
      <c r="P30">
        <v>0</v>
      </c>
      <c r="Q30" t="s">
        <v>340</v>
      </c>
      <c r="R30" t="s">
        <v>341</v>
      </c>
      <c r="S30" t="s">
        <v>274</v>
      </c>
      <c r="U30" s="16" t="s">
        <v>75</v>
      </c>
      <c r="V30" s="20" t="s">
        <v>303</v>
      </c>
      <c r="W30" s="26" t="s">
        <v>102</v>
      </c>
      <c r="X30" s="79">
        <v>4</v>
      </c>
      <c r="Y30" t="str">
        <f t="shared" si="6"/>
        <v>Y</v>
      </c>
      <c r="Z30">
        <v>100</v>
      </c>
      <c r="AA30">
        <f t="shared" si="7"/>
        <v>0</v>
      </c>
      <c r="AB30">
        <f t="shared" si="8"/>
        <v>-100</v>
      </c>
      <c r="AC30">
        <f t="shared" si="9"/>
        <v>0</v>
      </c>
      <c r="AD30">
        <f t="shared" si="10"/>
        <v>-100</v>
      </c>
      <c r="AE30">
        <f t="shared" si="11"/>
        <v>0</v>
      </c>
      <c r="AF30">
        <f t="shared" si="12"/>
        <v>-100</v>
      </c>
    </row>
    <row r="31" spans="1:32" x14ac:dyDescent="0.25">
      <c r="A31" s="18">
        <v>0.40580653792377663</v>
      </c>
      <c r="B31" s="18">
        <v>0.5937185406452995</v>
      </c>
      <c r="C31" s="3">
        <v>2.4642284107010415</v>
      </c>
      <c r="D31" s="4">
        <v>1.6842997675516789</v>
      </c>
      <c r="E31" s="28"/>
      <c r="F31" s="8">
        <v>1</v>
      </c>
      <c r="G31" s="5">
        <v>2.4642284107010415</v>
      </c>
      <c r="H31" s="5">
        <v>1.6842997675516789</v>
      </c>
      <c r="K31" s="5">
        <v>0</v>
      </c>
      <c r="L31" s="5">
        <v>0</v>
      </c>
      <c r="M31" s="6" t="e">
        <v>#DIV/0!</v>
      </c>
      <c r="N31" s="6" t="e">
        <v>#DIV/0!</v>
      </c>
      <c r="O31">
        <v>0</v>
      </c>
      <c r="P31">
        <v>0</v>
      </c>
      <c r="Q31" t="s">
        <v>342</v>
      </c>
      <c r="R31" t="s">
        <v>343</v>
      </c>
      <c r="S31" t="s">
        <v>274</v>
      </c>
      <c r="U31" s="16" t="s">
        <v>75</v>
      </c>
      <c r="V31" s="20" t="s">
        <v>303</v>
      </c>
      <c r="W31" s="26" t="s">
        <v>88</v>
      </c>
      <c r="X31" s="88" t="s">
        <v>219</v>
      </c>
      <c r="Y31" t="s">
        <v>95</v>
      </c>
      <c r="Z31">
        <v>100</v>
      </c>
      <c r="AA31">
        <f t="shared" si="7"/>
        <v>0</v>
      </c>
      <c r="AB31">
        <f t="shared" si="8"/>
        <v>-100</v>
      </c>
      <c r="AC31">
        <f t="shared" si="9"/>
        <v>0</v>
      </c>
      <c r="AD31">
        <f t="shared" si="10"/>
        <v>-100</v>
      </c>
      <c r="AE31">
        <f t="shared" si="11"/>
        <v>0</v>
      </c>
      <c r="AF31">
        <f t="shared" si="12"/>
        <v>-100</v>
      </c>
    </row>
    <row r="32" spans="1:32" x14ac:dyDescent="0.25">
      <c r="A32" s="18" t="e">
        <v>#N/A</v>
      </c>
      <c r="B32" s="18" t="e">
        <v>#N/A</v>
      </c>
      <c r="C32" s="3" t="e">
        <v>#N/A</v>
      </c>
      <c r="D32" s="4" t="e">
        <v>#N/A</v>
      </c>
      <c r="E32" s="28"/>
      <c r="F32" s="8">
        <v>1</v>
      </c>
      <c r="G32" s="5" t="e">
        <v>#N/A</v>
      </c>
      <c r="H32" s="5" t="e">
        <v>#N/A</v>
      </c>
      <c r="K32" s="5">
        <v>0</v>
      </c>
      <c r="L32" s="5">
        <v>0</v>
      </c>
      <c r="M32" s="6" t="e">
        <v>#DIV/0!</v>
      </c>
      <c r="N32" s="6" t="e">
        <v>#DIV/0!</v>
      </c>
      <c r="O32" t="e">
        <v>#N/A</v>
      </c>
      <c r="P32" t="e">
        <v>#N/A</v>
      </c>
      <c r="Q32" t="s">
        <v>344</v>
      </c>
      <c r="R32" t="s">
        <v>345</v>
      </c>
      <c r="S32" t="s">
        <v>270</v>
      </c>
      <c r="U32" s="16" t="s">
        <v>100</v>
      </c>
      <c r="V32" s="20" t="s">
        <v>303</v>
      </c>
      <c r="W32" s="26" t="s">
        <v>75</v>
      </c>
      <c r="X32" s="79">
        <v>2</v>
      </c>
      <c r="Y32" t="str">
        <f t="shared" si="6"/>
        <v>N</v>
      </c>
      <c r="Z32">
        <v>100</v>
      </c>
      <c r="AA32" t="e">
        <f t="shared" si="7"/>
        <v>#N/A</v>
      </c>
      <c r="AB32" t="e">
        <f t="shared" si="8"/>
        <v>#N/A</v>
      </c>
      <c r="AC32" t="e">
        <f t="shared" si="9"/>
        <v>#N/A</v>
      </c>
      <c r="AD32" t="e">
        <f t="shared" si="10"/>
        <v>#N/A</v>
      </c>
      <c r="AE32" t="e">
        <f t="shared" si="11"/>
        <v>#N/A</v>
      </c>
      <c r="AF32" t="e">
        <f t="shared" si="12"/>
        <v>#N/A</v>
      </c>
    </row>
    <row r="33" spans="1:32" x14ac:dyDescent="0.25">
      <c r="A33" s="18">
        <v>0.51429436894480873</v>
      </c>
      <c r="B33" s="18">
        <v>0.48450000279851402</v>
      </c>
      <c r="C33" s="3">
        <v>1.9444117229043869</v>
      </c>
      <c r="D33" s="4">
        <v>2.0639834762103475</v>
      </c>
      <c r="E33" s="28"/>
      <c r="F33" s="8">
        <v>1</v>
      </c>
      <c r="G33" s="5">
        <v>1.9444117229043869</v>
      </c>
      <c r="H33" s="5">
        <v>2.0639834762103475</v>
      </c>
      <c r="K33" s="5">
        <v>0</v>
      </c>
      <c r="L33" s="5">
        <v>0</v>
      </c>
      <c r="M33" s="6" t="e">
        <v>#DIV/0!</v>
      </c>
      <c r="N33" s="6" t="e">
        <v>#DIV/0!</v>
      </c>
      <c r="O33">
        <v>0</v>
      </c>
      <c r="P33">
        <v>0</v>
      </c>
      <c r="Q33" t="s">
        <v>346</v>
      </c>
      <c r="R33" t="s">
        <v>347</v>
      </c>
      <c r="S33" t="s">
        <v>270</v>
      </c>
      <c r="U33" s="16" t="s">
        <v>75</v>
      </c>
      <c r="V33" s="20" t="s">
        <v>303</v>
      </c>
      <c r="W33" s="26" t="s">
        <v>75</v>
      </c>
      <c r="X33" s="79">
        <v>2</v>
      </c>
      <c r="Y33" t="str">
        <f t="shared" si="6"/>
        <v>N</v>
      </c>
      <c r="Z33">
        <v>100</v>
      </c>
      <c r="AA33">
        <f t="shared" si="7"/>
        <v>0</v>
      </c>
      <c r="AB33">
        <f t="shared" si="8"/>
        <v>-100</v>
      </c>
      <c r="AC33">
        <f t="shared" si="9"/>
        <v>0</v>
      </c>
      <c r="AD33">
        <f t="shared" si="10"/>
        <v>-100</v>
      </c>
      <c r="AE33">
        <f t="shared" si="11"/>
        <v>0</v>
      </c>
      <c r="AF33">
        <f t="shared" si="12"/>
        <v>-100</v>
      </c>
    </row>
    <row r="34" spans="1:32" x14ac:dyDescent="0.25">
      <c r="A34" s="18">
        <v>0.72755759393528541</v>
      </c>
      <c r="B34" s="18">
        <v>0.2584545925182985</v>
      </c>
      <c r="C34" s="3">
        <v>1.3744616348392451</v>
      </c>
      <c r="D34" s="4">
        <v>3.8691515993440913</v>
      </c>
      <c r="E34" s="28"/>
      <c r="F34" s="8">
        <v>1</v>
      </c>
      <c r="G34" s="5">
        <v>1.3744616348392451</v>
      </c>
      <c r="H34" s="5">
        <v>3.8691515993440913</v>
      </c>
      <c r="K34" s="5">
        <v>0</v>
      </c>
      <c r="L34" s="5">
        <v>0</v>
      </c>
      <c r="M34" s="6" t="e">
        <v>#DIV/0!</v>
      </c>
      <c r="N34" s="6" t="e">
        <v>#DIV/0!</v>
      </c>
      <c r="O34">
        <v>0</v>
      </c>
      <c r="P34">
        <v>0</v>
      </c>
      <c r="Q34" t="s">
        <v>348</v>
      </c>
      <c r="R34" t="s">
        <v>349</v>
      </c>
      <c r="S34" t="s">
        <v>270</v>
      </c>
      <c r="U34" s="16" t="s">
        <v>73</v>
      </c>
      <c r="V34" s="20" t="s">
        <v>303</v>
      </c>
      <c r="W34" s="26" t="s">
        <v>78</v>
      </c>
      <c r="X34" s="79">
        <v>1</v>
      </c>
      <c r="Y34" t="str">
        <f t="shared" si="6"/>
        <v>N</v>
      </c>
      <c r="Z34">
        <v>100</v>
      </c>
      <c r="AA34">
        <f t="shared" si="7"/>
        <v>0</v>
      </c>
      <c r="AB34">
        <f t="shared" si="8"/>
        <v>-100</v>
      </c>
      <c r="AC34">
        <f t="shared" si="9"/>
        <v>0</v>
      </c>
      <c r="AD34">
        <f t="shared" si="10"/>
        <v>-100</v>
      </c>
      <c r="AE34">
        <f t="shared" si="11"/>
        <v>0</v>
      </c>
      <c r="AF34">
        <f t="shared" si="12"/>
        <v>-100</v>
      </c>
    </row>
    <row r="35" spans="1:32" x14ac:dyDescent="0.25">
      <c r="A35" s="18">
        <v>0.54831613615758568</v>
      </c>
      <c r="B35" s="18">
        <v>0.45006493334218267</v>
      </c>
      <c r="C35" s="3">
        <v>1.8237654047675167</v>
      </c>
      <c r="D35" s="4">
        <v>2.2219016100054696</v>
      </c>
      <c r="E35" s="28"/>
      <c r="F35" s="8">
        <v>1</v>
      </c>
      <c r="G35" s="5">
        <v>1.8237654047675167</v>
      </c>
      <c r="H35" s="5">
        <v>2.2219016100054696</v>
      </c>
      <c r="K35" s="5">
        <v>0</v>
      </c>
      <c r="L35" s="5">
        <v>0</v>
      </c>
      <c r="M35" s="6" t="e">
        <v>#DIV/0!</v>
      </c>
      <c r="N35" s="6" t="e">
        <v>#DIV/0!</v>
      </c>
      <c r="O35">
        <v>0</v>
      </c>
      <c r="P35">
        <v>0</v>
      </c>
      <c r="Q35" t="s">
        <v>350</v>
      </c>
      <c r="R35" t="s">
        <v>351</v>
      </c>
      <c r="S35" t="s">
        <v>273</v>
      </c>
      <c r="U35" s="16" t="s">
        <v>75</v>
      </c>
      <c r="V35" s="20" t="s">
        <v>303</v>
      </c>
      <c r="W35" s="26" t="s">
        <v>76</v>
      </c>
      <c r="X35" s="79">
        <v>1</v>
      </c>
      <c r="Y35" t="str">
        <f t="shared" si="6"/>
        <v>N</v>
      </c>
      <c r="Z35">
        <v>100</v>
      </c>
      <c r="AA35">
        <f t="shared" si="7"/>
        <v>0</v>
      </c>
      <c r="AB35">
        <f t="shared" si="8"/>
        <v>-100</v>
      </c>
      <c r="AC35">
        <f t="shared" si="9"/>
        <v>0</v>
      </c>
      <c r="AD35">
        <f t="shared" si="10"/>
        <v>-100</v>
      </c>
      <c r="AE35">
        <f t="shared" si="11"/>
        <v>0</v>
      </c>
      <c r="AF35">
        <f t="shared" si="12"/>
        <v>-100</v>
      </c>
    </row>
    <row r="36" spans="1:32" x14ac:dyDescent="0.25">
      <c r="A36" s="18">
        <v>0.22204960838357213</v>
      </c>
      <c r="B36" s="18">
        <v>0.77771093268262337</v>
      </c>
      <c r="C36" s="3">
        <v>4.5034981474616416</v>
      </c>
      <c r="D36" s="4">
        <v>1.2858247942466443</v>
      </c>
      <c r="E36" s="28"/>
      <c r="F36" s="8">
        <v>1</v>
      </c>
      <c r="G36" s="5">
        <v>4.5034981474616416</v>
      </c>
      <c r="H36" s="5">
        <v>1.2858247942466443</v>
      </c>
      <c r="K36" s="5">
        <v>0</v>
      </c>
      <c r="L36" s="5">
        <v>0</v>
      </c>
      <c r="M36" s="6" t="e">
        <v>#DIV/0!</v>
      </c>
      <c r="N36" s="6" t="e">
        <v>#DIV/0!</v>
      </c>
      <c r="O36">
        <v>0</v>
      </c>
      <c r="P36">
        <v>0</v>
      </c>
      <c r="Q36" t="s">
        <v>352</v>
      </c>
      <c r="R36" t="s">
        <v>353</v>
      </c>
      <c r="S36" t="s">
        <v>273</v>
      </c>
      <c r="U36" s="16" t="s">
        <v>78</v>
      </c>
      <c r="V36" s="20" t="s">
        <v>303</v>
      </c>
      <c r="W36" s="26" t="s">
        <v>79</v>
      </c>
      <c r="X36" s="79">
        <v>3</v>
      </c>
      <c r="Y36" t="str">
        <f t="shared" si="6"/>
        <v>Y</v>
      </c>
      <c r="Z36">
        <v>100</v>
      </c>
      <c r="AA36">
        <f t="shared" si="7"/>
        <v>0</v>
      </c>
      <c r="AB36">
        <f t="shared" si="8"/>
        <v>-100</v>
      </c>
      <c r="AC36">
        <f t="shared" si="9"/>
        <v>0</v>
      </c>
      <c r="AD36">
        <f t="shared" si="10"/>
        <v>-100</v>
      </c>
      <c r="AE36">
        <f t="shared" si="11"/>
        <v>0</v>
      </c>
      <c r="AF36">
        <f t="shared" si="12"/>
        <v>-100</v>
      </c>
    </row>
    <row r="37" spans="1:32" x14ac:dyDescent="0.25">
      <c r="A37" s="18">
        <v>0.28067368241630308</v>
      </c>
      <c r="B37" s="18">
        <v>0.71905436484277008</v>
      </c>
      <c r="C37" s="3">
        <v>3.5628563084043341</v>
      </c>
      <c r="D37" s="4">
        <v>1.390715429727851</v>
      </c>
      <c r="E37" s="28"/>
      <c r="F37" s="8">
        <v>1</v>
      </c>
      <c r="G37" s="5">
        <v>3.5628563084043341</v>
      </c>
      <c r="H37" s="5">
        <v>1.390715429727851</v>
      </c>
      <c r="K37" s="5">
        <v>0</v>
      </c>
      <c r="L37" s="5">
        <v>0</v>
      </c>
      <c r="M37" s="6" t="e">
        <v>#DIV/0!</v>
      </c>
      <c r="N37" s="6" t="e">
        <v>#DIV/0!</v>
      </c>
      <c r="O37">
        <v>0</v>
      </c>
      <c r="P37">
        <v>0</v>
      </c>
      <c r="Q37" t="s">
        <v>354</v>
      </c>
      <c r="R37" t="s">
        <v>355</v>
      </c>
      <c r="S37" t="s">
        <v>278</v>
      </c>
      <c r="U37" s="16" t="s">
        <v>77</v>
      </c>
      <c r="V37" s="20" t="s">
        <v>303</v>
      </c>
      <c r="W37" s="26" t="s">
        <v>102</v>
      </c>
      <c r="X37" s="79">
        <v>4</v>
      </c>
      <c r="Y37" t="str">
        <f t="shared" si="6"/>
        <v>Y</v>
      </c>
      <c r="Z37">
        <v>100</v>
      </c>
      <c r="AA37">
        <f t="shared" si="7"/>
        <v>0</v>
      </c>
      <c r="AB37">
        <f t="shared" si="8"/>
        <v>-100</v>
      </c>
      <c r="AC37">
        <f t="shared" si="9"/>
        <v>0</v>
      </c>
      <c r="AD37">
        <f t="shared" si="10"/>
        <v>-100</v>
      </c>
      <c r="AE37">
        <f t="shared" si="11"/>
        <v>0</v>
      </c>
      <c r="AF37">
        <f t="shared" si="12"/>
        <v>-100</v>
      </c>
    </row>
    <row r="38" spans="1:32" x14ac:dyDescent="0.25">
      <c r="A38" s="18">
        <v>0.40860987579375552</v>
      </c>
      <c r="B38" s="18">
        <v>0.58520043676603262</v>
      </c>
      <c r="C38" s="3">
        <v>2.447322150639224</v>
      </c>
      <c r="D38" s="4">
        <v>1.7088162229103177</v>
      </c>
      <c r="E38" s="28"/>
      <c r="F38" s="8">
        <v>1</v>
      </c>
      <c r="G38" s="5">
        <v>2.447322150639224</v>
      </c>
      <c r="H38" s="5">
        <v>1.7088162229103177</v>
      </c>
      <c r="K38" s="5">
        <v>0</v>
      </c>
      <c r="L38" s="5">
        <v>0</v>
      </c>
      <c r="M38" s="6" t="e">
        <v>#DIV/0!</v>
      </c>
      <c r="N38" s="6" t="e">
        <v>#DIV/0!</v>
      </c>
      <c r="O38">
        <v>0</v>
      </c>
      <c r="P38">
        <v>0</v>
      </c>
      <c r="Q38" t="s">
        <v>356</v>
      </c>
      <c r="R38" t="s">
        <v>357</v>
      </c>
      <c r="S38" t="s">
        <v>278</v>
      </c>
      <c r="U38" s="16" t="s">
        <v>78</v>
      </c>
      <c r="V38" s="20" t="s">
        <v>303</v>
      </c>
      <c r="W38" s="26" t="s">
        <v>89</v>
      </c>
      <c r="X38" s="88" t="s">
        <v>219</v>
      </c>
      <c r="Y38" t="s">
        <v>95</v>
      </c>
      <c r="Z38">
        <v>100</v>
      </c>
      <c r="AA38">
        <f t="shared" si="7"/>
        <v>0</v>
      </c>
      <c r="AB38">
        <f t="shared" si="8"/>
        <v>-100</v>
      </c>
      <c r="AC38">
        <f t="shared" si="9"/>
        <v>0</v>
      </c>
      <c r="AD38">
        <f t="shared" si="10"/>
        <v>-100</v>
      </c>
      <c r="AE38">
        <f t="shared" si="11"/>
        <v>0</v>
      </c>
      <c r="AF38">
        <f t="shared" si="12"/>
        <v>-100</v>
      </c>
    </row>
    <row r="39" spans="1:32" x14ac:dyDescent="0.25">
      <c r="A39" s="18">
        <v>0.52886612910004083</v>
      </c>
      <c r="B39" s="18">
        <v>0.46897657168515061</v>
      </c>
      <c r="C39" s="3">
        <v>1.8908376713435529</v>
      </c>
      <c r="D39" s="4">
        <v>2.1323026785895696</v>
      </c>
      <c r="E39" s="28"/>
      <c r="F39" s="8">
        <v>1</v>
      </c>
      <c r="G39" s="5">
        <v>1.8908376713435529</v>
      </c>
      <c r="H39" s="5">
        <v>2.1323026785895696</v>
      </c>
      <c r="K39" s="5">
        <v>0</v>
      </c>
      <c r="L39" s="5">
        <v>0</v>
      </c>
      <c r="M39" s="6" t="e">
        <v>#DIV/0!</v>
      </c>
      <c r="N39" s="6" t="e">
        <v>#DIV/0!</v>
      </c>
      <c r="O39">
        <v>0</v>
      </c>
      <c r="P39">
        <v>0</v>
      </c>
      <c r="Q39" t="s">
        <v>358</v>
      </c>
      <c r="R39" t="s">
        <v>359</v>
      </c>
      <c r="S39" t="s">
        <v>278</v>
      </c>
      <c r="U39" s="16" t="s">
        <v>94</v>
      </c>
      <c r="V39" s="20" t="s">
        <v>303</v>
      </c>
      <c r="W39" s="26" t="s">
        <v>78</v>
      </c>
      <c r="X39" s="88" t="s">
        <v>84</v>
      </c>
      <c r="Y39" t="s">
        <v>95</v>
      </c>
      <c r="Z39">
        <v>100</v>
      </c>
      <c r="AA39">
        <f t="shared" si="7"/>
        <v>0</v>
      </c>
      <c r="AB39">
        <f t="shared" si="8"/>
        <v>-100</v>
      </c>
      <c r="AC39">
        <f t="shared" si="9"/>
        <v>0</v>
      </c>
      <c r="AD39">
        <f t="shared" si="10"/>
        <v>-100</v>
      </c>
      <c r="AE39">
        <f t="shared" si="11"/>
        <v>0</v>
      </c>
      <c r="AF39">
        <f t="shared" si="12"/>
        <v>-100</v>
      </c>
    </row>
    <row r="40" spans="1:32" x14ac:dyDescent="0.25">
      <c r="A40" s="18">
        <v>0.10985321298374437</v>
      </c>
      <c r="B40" s="18">
        <v>0.89012805823214614</v>
      </c>
      <c r="C40" s="3">
        <v>9.1030564590584699</v>
      </c>
      <c r="D40" s="4">
        <v>1.1234338596022542</v>
      </c>
      <c r="E40" s="28"/>
      <c r="F40" s="8">
        <v>1</v>
      </c>
      <c r="G40" s="5">
        <v>9.1030564590584699</v>
      </c>
      <c r="H40" s="5">
        <v>1.1234338596022542</v>
      </c>
      <c r="K40" s="5">
        <v>0</v>
      </c>
      <c r="L40" s="5">
        <v>0</v>
      </c>
      <c r="M40" s="6" t="e">
        <v>#DIV/0!</v>
      </c>
      <c r="N40" s="6" t="e">
        <v>#DIV/0!</v>
      </c>
      <c r="O40">
        <v>0</v>
      </c>
      <c r="P40">
        <v>0</v>
      </c>
      <c r="Q40" t="s">
        <v>360</v>
      </c>
      <c r="R40" t="s">
        <v>361</v>
      </c>
      <c r="S40" t="s">
        <v>269</v>
      </c>
      <c r="U40" s="16" t="s">
        <v>74</v>
      </c>
      <c r="V40" s="20" t="s">
        <v>303</v>
      </c>
      <c r="W40" s="26" t="s">
        <v>77</v>
      </c>
      <c r="X40" s="79">
        <v>2</v>
      </c>
      <c r="Y40" t="str">
        <f t="shared" si="6"/>
        <v>N</v>
      </c>
      <c r="Z40">
        <v>100</v>
      </c>
      <c r="AA40">
        <f t="shared" si="7"/>
        <v>0</v>
      </c>
      <c r="AB40">
        <f t="shared" si="8"/>
        <v>-100</v>
      </c>
      <c r="AC40">
        <f t="shared" si="9"/>
        <v>0</v>
      </c>
      <c r="AD40">
        <f t="shared" si="10"/>
        <v>-100</v>
      </c>
      <c r="AE40">
        <f t="shared" si="11"/>
        <v>0</v>
      </c>
      <c r="AF40">
        <f t="shared" si="12"/>
        <v>-100</v>
      </c>
    </row>
    <row r="41" spans="1:32" x14ac:dyDescent="0.25">
      <c r="A41" s="18">
        <v>0.15104262478908825</v>
      </c>
      <c r="B41" s="18">
        <v>0.84893816771423714</v>
      </c>
      <c r="C41" s="3">
        <v>6.6206476575494655</v>
      </c>
      <c r="D41" s="4">
        <v>1.1779420905205573</v>
      </c>
      <c r="E41" s="28"/>
      <c r="F41" s="8">
        <v>1</v>
      </c>
      <c r="G41" s="5">
        <v>6.6206476575494655</v>
      </c>
      <c r="H41" s="5">
        <v>1.1779420905205573</v>
      </c>
      <c r="K41" s="5">
        <v>0</v>
      </c>
      <c r="L41" s="5">
        <v>0</v>
      </c>
      <c r="M41" s="6" t="e">
        <v>#DIV/0!</v>
      </c>
      <c r="N41" s="6" t="e">
        <v>#DIV/0!</v>
      </c>
      <c r="O41">
        <v>0</v>
      </c>
      <c r="P41">
        <v>0</v>
      </c>
      <c r="Q41" t="s">
        <v>362</v>
      </c>
      <c r="R41" t="s">
        <v>363</v>
      </c>
      <c r="S41" t="s">
        <v>269</v>
      </c>
      <c r="U41" s="16" t="s">
        <v>86</v>
      </c>
      <c r="V41" s="20" t="s">
        <v>303</v>
      </c>
      <c r="W41" s="26" t="s">
        <v>94</v>
      </c>
      <c r="X41" s="88" t="s">
        <v>85</v>
      </c>
      <c r="Y41" t="s">
        <v>95</v>
      </c>
      <c r="Z41">
        <v>100</v>
      </c>
      <c r="AA41">
        <f t="shared" si="7"/>
        <v>0</v>
      </c>
      <c r="AB41">
        <f t="shared" si="8"/>
        <v>-100</v>
      </c>
      <c r="AC41">
        <f t="shared" si="9"/>
        <v>0</v>
      </c>
      <c r="AD41">
        <f t="shared" si="10"/>
        <v>-100</v>
      </c>
      <c r="AE41">
        <f t="shared" si="11"/>
        <v>0</v>
      </c>
      <c r="AF41">
        <f t="shared" si="12"/>
        <v>-100</v>
      </c>
    </row>
    <row r="42" spans="1:32" x14ac:dyDescent="0.25">
      <c r="A42" s="18">
        <v>0.79873639888802372</v>
      </c>
      <c r="B42" s="18">
        <v>4.2474678843866853E-2</v>
      </c>
      <c r="C42" s="3">
        <v>1.2519775002017803</v>
      </c>
      <c r="D42" s="4">
        <v>23.543438755026521</v>
      </c>
      <c r="E42" s="28"/>
      <c r="F42" s="8">
        <v>1</v>
      </c>
      <c r="G42" s="5">
        <v>1.2519775002017803</v>
      </c>
      <c r="H42" s="5">
        <v>23.543438755026521</v>
      </c>
      <c r="K42" s="5">
        <v>0</v>
      </c>
      <c r="L42" s="5">
        <v>0</v>
      </c>
      <c r="M42" s="6" t="e">
        <v>#DIV/0!</v>
      </c>
      <c r="N42" s="6" t="e">
        <v>#DIV/0!</v>
      </c>
      <c r="O42">
        <v>0</v>
      </c>
      <c r="P42">
        <v>0</v>
      </c>
      <c r="Q42" t="s">
        <v>364</v>
      </c>
      <c r="R42" t="s">
        <v>365</v>
      </c>
      <c r="S42" t="s">
        <v>282</v>
      </c>
      <c r="U42" s="16" t="s">
        <v>125</v>
      </c>
      <c r="V42" s="20" t="s">
        <v>303</v>
      </c>
      <c r="X42" s="79">
        <v>0</v>
      </c>
      <c r="Y42" t="str">
        <f t="shared" si="6"/>
        <v>N</v>
      </c>
      <c r="Z42">
        <v>100</v>
      </c>
      <c r="AA42">
        <f t="shared" si="7"/>
        <v>0</v>
      </c>
      <c r="AB42">
        <f t="shared" si="8"/>
        <v>-100</v>
      </c>
      <c r="AC42">
        <f t="shared" si="9"/>
        <v>0</v>
      </c>
      <c r="AD42">
        <f t="shared" si="10"/>
        <v>-100</v>
      </c>
      <c r="AE42">
        <f t="shared" si="11"/>
        <v>0</v>
      </c>
      <c r="AF42">
        <f t="shared" si="12"/>
        <v>-100</v>
      </c>
    </row>
    <row r="43" spans="1:32" x14ac:dyDescent="0.25">
      <c r="A43" s="18">
        <v>0.49788747406871608</v>
      </c>
      <c r="B43" s="18">
        <v>0.49888292510300203</v>
      </c>
      <c r="C43" s="3">
        <v>2.0084859573349796</v>
      </c>
      <c r="D43" s="4">
        <v>2.0044783047917196</v>
      </c>
      <c r="E43" s="28"/>
      <c r="F43" s="8">
        <v>1</v>
      </c>
      <c r="G43" s="5">
        <v>2.0084859573349796</v>
      </c>
      <c r="H43" s="5">
        <v>2.0044783047917196</v>
      </c>
      <c r="K43" s="5">
        <v>0</v>
      </c>
      <c r="L43" s="5">
        <v>0</v>
      </c>
      <c r="M43" s="6" t="e">
        <v>#DIV/0!</v>
      </c>
      <c r="N43" s="6" t="e">
        <v>#DIV/0!</v>
      </c>
      <c r="O43">
        <v>0</v>
      </c>
      <c r="P43">
        <v>0</v>
      </c>
      <c r="Q43" t="s">
        <v>366</v>
      </c>
      <c r="R43" t="s">
        <v>367</v>
      </c>
      <c r="S43" t="s">
        <v>282</v>
      </c>
      <c r="U43" s="16" t="s">
        <v>79</v>
      </c>
      <c r="V43" s="20" t="s">
        <v>303</v>
      </c>
      <c r="X43" s="79">
        <v>0</v>
      </c>
      <c r="Y43" t="str">
        <f t="shared" si="6"/>
        <v>N</v>
      </c>
      <c r="Z43">
        <v>100</v>
      </c>
      <c r="AA43">
        <f t="shared" si="7"/>
        <v>0</v>
      </c>
      <c r="AB43">
        <f t="shared" si="8"/>
        <v>-100</v>
      </c>
      <c r="AC43">
        <f t="shared" si="9"/>
        <v>0</v>
      </c>
      <c r="AD43">
        <f t="shared" si="10"/>
        <v>-100</v>
      </c>
      <c r="AE43">
        <f t="shared" si="11"/>
        <v>0</v>
      </c>
      <c r="AF43">
        <f t="shared" si="12"/>
        <v>-100</v>
      </c>
    </row>
    <row r="44" spans="1:32" x14ac:dyDescent="0.25">
      <c r="A44" s="18">
        <v>0.16317921139940003</v>
      </c>
      <c r="B44" s="18">
        <v>0.83678836975080684</v>
      </c>
      <c r="C44" s="3">
        <v>6.1282316014653615</v>
      </c>
      <c r="D44" s="4">
        <v>1.1950452900030113</v>
      </c>
      <c r="E44" s="28"/>
      <c r="F44" s="8">
        <v>1</v>
      </c>
      <c r="G44" s="5">
        <v>6.1282316014653615</v>
      </c>
      <c r="H44" s="5">
        <v>1.1950452900030113</v>
      </c>
      <c r="K44" s="5">
        <v>0</v>
      </c>
      <c r="L44" s="5">
        <v>0</v>
      </c>
      <c r="M44" s="6" t="e">
        <v>#DIV/0!</v>
      </c>
      <c r="N44" s="6" t="e">
        <v>#DIV/0!</v>
      </c>
      <c r="O44">
        <v>0</v>
      </c>
      <c r="P44">
        <v>0</v>
      </c>
      <c r="Q44" t="s">
        <v>368</v>
      </c>
      <c r="R44" t="s">
        <v>369</v>
      </c>
      <c r="S44" t="s">
        <v>276</v>
      </c>
      <c r="U44" s="16" t="s">
        <v>79</v>
      </c>
      <c r="V44" s="20" t="s">
        <v>303</v>
      </c>
      <c r="W44" s="26" t="s">
        <v>76</v>
      </c>
      <c r="X44" s="88" t="s">
        <v>576</v>
      </c>
      <c r="Y44" t="s">
        <v>95</v>
      </c>
      <c r="Z44">
        <v>100</v>
      </c>
      <c r="AA44">
        <f t="shared" si="7"/>
        <v>0</v>
      </c>
      <c r="AB44">
        <f t="shared" si="8"/>
        <v>-100</v>
      </c>
      <c r="AC44">
        <f t="shared" si="9"/>
        <v>0</v>
      </c>
      <c r="AD44">
        <f t="shared" si="10"/>
        <v>-100</v>
      </c>
      <c r="AE44">
        <f t="shared" si="11"/>
        <v>0</v>
      </c>
      <c r="AF44">
        <f t="shared" si="12"/>
        <v>-100</v>
      </c>
    </row>
    <row r="45" spans="1:32" x14ac:dyDescent="0.25">
      <c r="A45" s="18">
        <v>0.22075755653262485</v>
      </c>
      <c r="B45" s="18">
        <v>0.77901550994887714</v>
      </c>
      <c r="C45" s="3">
        <v>4.5298562627105996</v>
      </c>
      <c r="D45" s="4">
        <v>1.2836714895004144</v>
      </c>
      <c r="E45" s="28"/>
      <c r="F45" s="8">
        <v>1</v>
      </c>
      <c r="G45" s="5">
        <v>4.5298562627105996</v>
      </c>
      <c r="H45" s="5">
        <v>1.2836714895004144</v>
      </c>
      <c r="K45" s="5">
        <v>0</v>
      </c>
      <c r="L45" s="5">
        <v>0</v>
      </c>
      <c r="M45" s="6" t="e">
        <v>#DIV/0!</v>
      </c>
      <c r="N45" s="6" t="e">
        <v>#DIV/0!</v>
      </c>
      <c r="O45">
        <v>0</v>
      </c>
      <c r="P45">
        <v>0</v>
      </c>
      <c r="Q45" t="s">
        <v>370</v>
      </c>
      <c r="R45" t="s">
        <v>371</v>
      </c>
      <c r="S45" t="s">
        <v>275</v>
      </c>
      <c r="U45" s="16" t="s">
        <v>75</v>
      </c>
      <c r="V45" s="20" t="s">
        <v>372</v>
      </c>
      <c r="W45" s="26" t="s">
        <v>73</v>
      </c>
      <c r="X45" s="79">
        <v>0</v>
      </c>
      <c r="Y45" t="str">
        <f t="shared" si="6"/>
        <v>N</v>
      </c>
      <c r="Z45">
        <v>100</v>
      </c>
      <c r="AA45">
        <f t="shared" si="7"/>
        <v>0</v>
      </c>
      <c r="AB45">
        <f t="shared" si="8"/>
        <v>-100</v>
      </c>
      <c r="AC45">
        <f t="shared" si="9"/>
        <v>0</v>
      </c>
      <c r="AD45">
        <f t="shared" si="10"/>
        <v>-100</v>
      </c>
      <c r="AE45">
        <f t="shared" si="11"/>
        <v>0</v>
      </c>
      <c r="AF45">
        <f t="shared" si="12"/>
        <v>-100</v>
      </c>
    </row>
    <row r="46" spans="1:32" x14ac:dyDescent="0.25">
      <c r="A46" s="18">
        <v>0.62973330519642179</v>
      </c>
      <c r="B46" s="18">
        <v>0.3663595728166445</v>
      </c>
      <c r="C46" s="3">
        <v>1.5879738164524859</v>
      </c>
      <c r="D46" s="4">
        <v>2.7295588110658695</v>
      </c>
      <c r="E46" s="28"/>
      <c r="F46" s="8">
        <v>1</v>
      </c>
      <c r="G46" s="5">
        <v>1.5879738164524859</v>
      </c>
      <c r="H46" s="5">
        <v>2.7295588110658695</v>
      </c>
      <c r="K46" s="5">
        <v>0</v>
      </c>
      <c r="L46" s="5">
        <v>0</v>
      </c>
      <c r="M46" s="6" t="e">
        <v>#DIV/0!</v>
      </c>
      <c r="N46" s="6" t="e">
        <v>#DIV/0!</v>
      </c>
      <c r="O46">
        <v>0</v>
      </c>
      <c r="P46">
        <v>0</v>
      </c>
      <c r="Q46" t="s">
        <v>373</v>
      </c>
      <c r="R46" t="s">
        <v>374</v>
      </c>
      <c r="S46" t="s">
        <v>275</v>
      </c>
      <c r="U46" s="16" t="e">
        <v>#N/A</v>
      </c>
      <c r="V46" s="20" t="s">
        <v>372</v>
      </c>
      <c r="W46" s="26" t="s">
        <v>79</v>
      </c>
      <c r="X46" s="79">
        <v>3</v>
      </c>
      <c r="Y46" t="str">
        <f t="shared" si="6"/>
        <v>Y</v>
      </c>
      <c r="Z46">
        <v>100</v>
      </c>
      <c r="AA46">
        <f t="shared" si="7"/>
        <v>0</v>
      </c>
      <c r="AB46">
        <f t="shared" si="8"/>
        <v>-100</v>
      </c>
      <c r="AC46">
        <f t="shared" si="9"/>
        <v>0</v>
      </c>
      <c r="AD46">
        <f t="shared" si="10"/>
        <v>-100</v>
      </c>
      <c r="AE46">
        <f t="shared" si="11"/>
        <v>0</v>
      </c>
      <c r="AF46">
        <f t="shared" si="12"/>
        <v>-100</v>
      </c>
    </row>
    <row r="47" spans="1:32" x14ac:dyDescent="0.25">
      <c r="A47" s="18">
        <v>0.27825545081040554</v>
      </c>
      <c r="B47" s="18">
        <v>0.72029195107234811</v>
      </c>
      <c r="C47" s="3">
        <v>3.5938199847929244</v>
      </c>
      <c r="D47" s="4">
        <v>1.3883259399348158</v>
      </c>
      <c r="E47" s="28"/>
      <c r="F47" s="8">
        <v>1</v>
      </c>
      <c r="G47" s="5">
        <v>3.5938199847929244</v>
      </c>
      <c r="H47" s="5">
        <v>1.3883259399348158</v>
      </c>
      <c r="K47" s="5">
        <v>0</v>
      </c>
      <c r="L47" s="5">
        <v>0</v>
      </c>
      <c r="M47" s="6" t="e">
        <v>#DIV/0!</v>
      </c>
      <c r="N47" s="6" t="e">
        <v>#DIV/0!</v>
      </c>
      <c r="O47">
        <v>0</v>
      </c>
      <c r="P47">
        <v>0</v>
      </c>
      <c r="Q47" t="s">
        <v>375</v>
      </c>
      <c r="R47" t="s">
        <v>376</v>
      </c>
      <c r="S47" t="s">
        <v>275</v>
      </c>
      <c r="U47" s="16" t="e">
        <v>#N/A</v>
      </c>
      <c r="V47" s="20" t="s">
        <v>372</v>
      </c>
      <c r="W47" s="26" t="s">
        <v>94</v>
      </c>
      <c r="X47" s="88" t="s">
        <v>85</v>
      </c>
      <c r="Y47" t="s">
        <v>95</v>
      </c>
      <c r="Z47">
        <v>100</v>
      </c>
      <c r="AA47">
        <f t="shared" si="7"/>
        <v>0</v>
      </c>
      <c r="AB47">
        <f t="shared" si="8"/>
        <v>-100</v>
      </c>
      <c r="AC47">
        <f t="shared" si="9"/>
        <v>0</v>
      </c>
      <c r="AD47">
        <f t="shared" si="10"/>
        <v>-100</v>
      </c>
      <c r="AE47">
        <f t="shared" si="11"/>
        <v>0</v>
      </c>
      <c r="AF47">
        <f t="shared" si="12"/>
        <v>-100</v>
      </c>
    </row>
    <row r="48" spans="1:32" x14ac:dyDescent="0.25">
      <c r="A48" s="18">
        <v>0.56273111613898541</v>
      </c>
      <c r="B48" s="18">
        <v>0.43406663638296639</v>
      </c>
      <c r="C48" s="3">
        <v>1.7770476366425352</v>
      </c>
      <c r="D48" s="4">
        <v>2.3037937408249096</v>
      </c>
      <c r="E48" s="28"/>
      <c r="F48" s="8">
        <v>1</v>
      </c>
      <c r="G48" s="5">
        <v>1.7770476366425352</v>
      </c>
      <c r="H48" s="5">
        <v>2.3037937408249096</v>
      </c>
      <c r="K48" s="5">
        <v>0</v>
      </c>
      <c r="L48" s="5">
        <v>0</v>
      </c>
      <c r="M48" s="6" t="e">
        <v>#DIV/0!</v>
      </c>
      <c r="N48" s="6" t="e">
        <v>#DIV/0!</v>
      </c>
      <c r="O48">
        <v>0</v>
      </c>
      <c r="P48">
        <v>0</v>
      </c>
      <c r="Q48" t="s">
        <v>377</v>
      </c>
      <c r="R48" t="s">
        <v>378</v>
      </c>
      <c r="S48" t="s">
        <v>275</v>
      </c>
      <c r="U48" s="16" t="e">
        <v>#N/A</v>
      </c>
      <c r="V48" s="20" t="s">
        <v>372</v>
      </c>
      <c r="W48" s="26" t="s">
        <v>78</v>
      </c>
      <c r="X48" s="79">
        <v>1</v>
      </c>
      <c r="Y48" t="str">
        <f t="shared" si="6"/>
        <v>N</v>
      </c>
      <c r="Z48">
        <v>100</v>
      </c>
      <c r="AA48">
        <f t="shared" si="7"/>
        <v>0</v>
      </c>
      <c r="AB48">
        <f t="shared" si="8"/>
        <v>-100</v>
      </c>
      <c r="AC48">
        <f t="shared" si="9"/>
        <v>0</v>
      </c>
      <c r="AD48">
        <f t="shared" si="10"/>
        <v>-100</v>
      </c>
      <c r="AE48">
        <f t="shared" si="11"/>
        <v>0</v>
      </c>
      <c r="AF48">
        <f t="shared" si="12"/>
        <v>-100</v>
      </c>
    </row>
    <row r="49" spans="1:32" x14ac:dyDescent="0.25">
      <c r="A49" s="18">
        <v>0.43533018210305563</v>
      </c>
      <c r="B49" s="18">
        <v>0.56206631485943348</v>
      </c>
      <c r="C49" s="3">
        <v>2.2971069801984698</v>
      </c>
      <c r="D49" s="4">
        <v>1.7791494945753668</v>
      </c>
      <c r="E49" s="28"/>
      <c r="F49" s="8">
        <v>1</v>
      </c>
      <c r="G49" s="5">
        <v>2.2971069801984698</v>
      </c>
      <c r="H49" s="5">
        <v>1.7791494945753668</v>
      </c>
      <c r="K49" s="5">
        <v>0</v>
      </c>
      <c r="L49" s="5">
        <v>0</v>
      </c>
      <c r="M49" s="6" t="e">
        <v>#DIV/0!</v>
      </c>
      <c r="N49" s="6" t="e">
        <v>#DIV/0!</v>
      </c>
      <c r="O49">
        <v>0</v>
      </c>
      <c r="P49">
        <v>0</v>
      </c>
      <c r="Q49" t="s">
        <v>379</v>
      </c>
      <c r="R49" t="s">
        <v>380</v>
      </c>
      <c r="S49" t="s">
        <v>275</v>
      </c>
      <c r="U49" s="16" t="e">
        <v>#N/A</v>
      </c>
      <c r="V49" s="20" t="s">
        <v>372</v>
      </c>
      <c r="W49" s="26" t="s">
        <v>88</v>
      </c>
      <c r="X49" s="79">
        <v>4</v>
      </c>
      <c r="Y49" t="str">
        <f t="shared" si="6"/>
        <v>Y</v>
      </c>
      <c r="Z49">
        <v>100</v>
      </c>
      <c r="AA49">
        <f t="shared" si="7"/>
        <v>0</v>
      </c>
      <c r="AB49">
        <f t="shared" si="8"/>
        <v>-100</v>
      </c>
      <c r="AC49">
        <f t="shared" si="9"/>
        <v>0</v>
      </c>
      <c r="AD49">
        <f t="shared" si="10"/>
        <v>-100</v>
      </c>
      <c r="AE49">
        <f t="shared" si="11"/>
        <v>0</v>
      </c>
      <c r="AF49">
        <f t="shared" si="12"/>
        <v>-100</v>
      </c>
    </row>
    <row r="50" spans="1:32" x14ac:dyDescent="0.25">
      <c r="A50" s="18">
        <v>0.61721138438667733</v>
      </c>
      <c r="B50" s="18">
        <v>0.3150326431471574</v>
      </c>
      <c r="C50" s="3">
        <v>1.6201904652061783</v>
      </c>
      <c r="D50" s="4">
        <v>3.1742742276167299</v>
      </c>
      <c r="E50" s="28"/>
      <c r="F50" s="8">
        <v>1</v>
      </c>
      <c r="G50" s="5">
        <v>1.6201904652061783</v>
      </c>
      <c r="H50" s="5">
        <v>3.1742742276167299</v>
      </c>
      <c r="K50" s="5">
        <v>0</v>
      </c>
      <c r="L50" s="5">
        <v>0</v>
      </c>
      <c r="M50" s="6" t="e">
        <v>#DIV/0!</v>
      </c>
      <c r="N50" s="6" t="e">
        <v>#DIV/0!</v>
      </c>
      <c r="O50">
        <v>0</v>
      </c>
      <c r="P50">
        <v>0</v>
      </c>
      <c r="Q50" t="s">
        <v>381</v>
      </c>
      <c r="R50" t="s">
        <v>382</v>
      </c>
      <c r="S50" t="s">
        <v>268</v>
      </c>
      <c r="U50" s="16" t="e">
        <v>#N/A</v>
      </c>
      <c r="V50" s="20" t="s">
        <v>372</v>
      </c>
      <c r="W50" s="26" t="s">
        <v>75</v>
      </c>
      <c r="X50" s="79">
        <v>2</v>
      </c>
      <c r="Y50" t="str">
        <f t="shared" si="6"/>
        <v>N</v>
      </c>
      <c r="Z50">
        <v>100</v>
      </c>
      <c r="AA50">
        <f t="shared" si="7"/>
        <v>0</v>
      </c>
      <c r="AB50">
        <f t="shared" si="8"/>
        <v>-100</v>
      </c>
      <c r="AC50">
        <f t="shared" si="9"/>
        <v>0</v>
      </c>
      <c r="AD50">
        <f t="shared" si="10"/>
        <v>-100</v>
      </c>
      <c r="AE50">
        <f t="shared" si="11"/>
        <v>0</v>
      </c>
      <c r="AF50">
        <f t="shared" si="12"/>
        <v>-100</v>
      </c>
    </row>
    <row r="51" spans="1:32" x14ac:dyDescent="0.25">
      <c r="A51" s="18">
        <v>0.49648129940168878</v>
      </c>
      <c r="B51" s="18">
        <v>0.50090025320582532</v>
      </c>
      <c r="C51" s="3">
        <v>2.014174554419478</v>
      </c>
      <c r="D51" s="4">
        <v>1.9964054591705092</v>
      </c>
      <c r="E51" s="28"/>
      <c r="F51" s="8">
        <v>1</v>
      </c>
      <c r="G51" s="5">
        <v>2.014174554419478</v>
      </c>
      <c r="H51" s="5">
        <v>1.9964054591705092</v>
      </c>
      <c r="K51" s="5">
        <v>0</v>
      </c>
      <c r="L51" s="5">
        <v>0</v>
      </c>
      <c r="M51" s="6" t="e">
        <v>#DIV/0!</v>
      </c>
      <c r="N51" s="6" t="e">
        <v>#DIV/0!</v>
      </c>
      <c r="O51">
        <v>0</v>
      </c>
      <c r="P51">
        <v>0</v>
      </c>
      <c r="Q51" t="s">
        <v>383</v>
      </c>
      <c r="R51" t="s">
        <v>384</v>
      </c>
      <c r="S51" t="s">
        <v>268</v>
      </c>
      <c r="U51" s="16" t="s">
        <v>75</v>
      </c>
      <c r="V51" s="20" t="s">
        <v>372</v>
      </c>
      <c r="W51" s="26" t="s">
        <v>86</v>
      </c>
      <c r="X51" s="88" t="s">
        <v>207</v>
      </c>
      <c r="Y51" t="s">
        <v>95</v>
      </c>
      <c r="Z51">
        <v>100</v>
      </c>
      <c r="AA51">
        <f t="shared" si="7"/>
        <v>0</v>
      </c>
      <c r="AB51">
        <f t="shared" si="8"/>
        <v>-100</v>
      </c>
      <c r="AC51">
        <f t="shared" si="9"/>
        <v>0</v>
      </c>
      <c r="AD51">
        <f t="shared" si="10"/>
        <v>-100</v>
      </c>
      <c r="AE51">
        <f t="shared" si="11"/>
        <v>0</v>
      </c>
      <c r="AF51">
        <f t="shared" si="12"/>
        <v>-100</v>
      </c>
    </row>
    <row r="52" spans="1:32" x14ac:dyDescent="0.25">
      <c r="A52" s="18">
        <v>0.72040035536745362</v>
      </c>
      <c r="B52" s="18">
        <v>0.26619364647547611</v>
      </c>
      <c r="C52" s="3">
        <v>1.388117027635184</v>
      </c>
      <c r="D52" s="4">
        <v>3.7566636666218405</v>
      </c>
      <c r="E52" s="28"/>
      <c r="F52" s="8">
        <v>1</v>
      </c>
      <c r="G52" s="5">
        <v>1.388117027635184</v>
      </c>
      <c r="H52" s="5">
        <v>3.7566636666218405</v>
      </c>
      <c r="K52" s="5">
        <v>0</v>
      </c>
      <c r="L52" s="5">
        <v>0</v>
      </c>
      <c r="M52" s="6" t="e">
        <v>#DIV/0!</v>
      </c>
      <c r="N52" s="6" t="e">
        <v>#DIV/0!</v>
      </c>
      <c r="O52">
        <v>0</v>
      </c>
      <c r="P52">
        <v>0</v>
      </c>
      <c r="Q52" t="s">
        <v>385</v>
      </c>
      <c r="R52" t="s">
        <v>386</v>
      </c>
      <c r="S52" t="s">
        <v>279</v>
      </c>
      <c r="U52" s="16" t="s">
        <v>94</v>
      </c>
      <c r="V52" s="20" t="s">
        <v>372</v>
      </c>
      <c r="W52" s="26" t="s">
        <v>100</v>
      </c>
      <c r="X52" s="88" t="s">
        <v>207</v>
      </c>
      <c r="Y52" t="s">
        <v>95</v>
      </c>
      <c r="Z52">
        <v>100</v>
      </c>
      <c r="AA52">
        <f t="shared" si="7"/>
        <v>0</v>
      </c>
      <c r="AB52">
        <f t="shared" si="8"/>
        <v>-100</v>
      </c>
      <c r="AC52">
        <f t="shared" si="9"/>
        <v>0</v>
      </c>
      <c r="AD52">
        <f t="shared" si="10"/>
        <v>-100</v>
      </c>
      <c r="AE52">
        <f t="shared" si="11"/>
        <v>0</v>
      </c>
      <c r="AF52">
        <f t="shared" si="12"/>
        <v>-100</v>
      </c>
    </row>
    <row r="53" spans="1:32" x14ac:dyDescent="0.25">
      <c r="A53" s="18">
        <v>0.30979455351535939</v>
      </c>
      <c r="B53" s="18">
        <v>0.68949358449507514</v>
      </c>
      <c r="C53" s="3">
        <v>3.2279457099959012</v>
      </c>
      <c r="D53" s="4">
        <v>1.4503398182193568</v>
      </c>
      <c r="E53" s="28"/>
      <c r="F53" s="8">
        <v>1</v>
      </c>
      <c r="G53" s="5">
        <v>3.2279457099959012</v>
      </c>
      <c r="H53" s="5">
        <v>1.4503398182193568</v>
      </c>
      <c r="K53" s="5">
        <v>0</v>
      </c>
      <c r="L53" s="5">
        <v>0</v>
      </c>
      <c r="M53" s="6" t="e">
        <v>#DIV/0!</v>
      </c>
      <c r="N53" s="6" t="e">
        <v>#DIV/0!</v>
      </c>
      <c r="O53">
        <v>0</v>
      </c>
      <c r="P53">
        <v>0</v>
      </c>
      <c r="Q53" t="s">
        <v>387</v>
      </c>
      <c r="R53" t="s">
        <v>388</v>
      </c>
      <c r="S53" t="s">
        <v>279</v>
      </c>
      <c r="U53" s="16" t="s">
        <v>75</v>
      </c>
      <c r="V53" s="20" t="s">
        <v>372</v>
      </c>
      <c r="W53" s="26" t="s">
        <v>109</v>
      </c>
      <c r="X53" s="79">
        <v>6</v>
      </c>
      <c r="Y53" t="str">
        <f t="shared" si="6"/>
        <v>Y</v>
      </c>
      <c r="Z53">
        <v>100</v>
      </c>
      <c r="AA53">
        <f t="shared" si="7"/>
        <v>0</v>
      </c>
      <c r="AB53">
        <f t="shared" si="8"/>
        <v>-100</v>
      </c>
      <c r="AC53">
        <f t="shared" si="9"/>
        <v>0</v>
      </c>
      <c r="AD53">
        <f t="shared" si="10"/>
        <v>-100</v>
      </c>
      <c r="AE53">
        <f t="shared" si="11"/>
        <v>0</v>
      </c>
      <c r="AF53">
        <f t="shared" si="12"/>
        <v>-100</v>
      </c>
    </row>
    <row r="54" spans="1:32" x14ac:dyDescent="0.25">
      <c r="A54" s="18">
        <v>0.68592181208306657</v>
      </c>
      <c r="B54" s="18">
        <v>0.30251592151825585</v>
      </c>
      <c r="C54" s="3">
        <v>1.4578921130429046</v>
      </c>
      <c r="D54" s="4">
        <v>3.305611139345118</v>
      </c>
      <c r="E54" s="28"/>
      <c r="F54" s="8">
        <v>1</v>
      </c>
      <c r="G54" s="5">
        <v>1.4578921130429046</v>
      </c>
      <c r="H54" s="5">
        <v>3.305611139345118</v>
      </c>
      <c r="K54" s="5">
        <v>0</v>
      </c>
      <c r="L54" s="5">
        <v>0</v>
      </c>
      <c r="M54" s="6" t="e">
        <v>#DIV/0!</v>
      </c>
      <c r="N54" s="6" t="e">
        <v>#DIV/0!</v>
      </c>
      <c r="O54">
        <v>0</v>
      </c>
      <c r="P54">
        <v>0</v>
      </c>
      <c r="Q54" t="s">
        <v>389</v>
      </c>
      <c r="R54" t="s">
        <v>390</v>
      </c>
      <c r="S54" t="s">
        <v>279</v>
      </c>
      <c r="U54" s="16" t="s">
        <v>75</v>
      </c>
      <c r="V54" s="20" t="s">
        <v>372</v>
      </c>
      <c r="W54" s="26" t="s">
        <v>78</v>
      </c>
      <c r="X54" s="79">
        <v>1</v>
      </c>
      <c r="Y54" t="str">
        <f t="shared" si="6"/>
        <v>N</v>
      </c>
      <c r="Z54">
        <v>100</v>
      </c>
      <c r="AA54">
        <f t="shared" si="7"/>
        <v>0</v>
      </c>
      <c r="AB54">
        <f t="shared" si="8"/>
        <v>-100</v>
      </c>
      <c r="AC54">
        <f t="shared" si="9"/>
        <v>0</v>
      </c>
      <c r="AD54">
        <f t="shared" si="10"/>
        <v>-100</v>
      </c>
      <c r="AE54">
        <f t="shared" si="11"/>
        <v>0</v>
      </c>
      <c r="AF54">
        <f t="shared" si="12"/>
        <v>-100</v>
      </c>
    </row>
    <row r="55" spans="1:32" x14ac:dyDescent="0.25">
      <c r="A55" s="18">
        <v>0.5936597387253344</v>
      </c>
      <c r="B55" s="18">
        <v>0.40159767080417053</v>
      </c>
      <c r="C55" s="3">
        <v>1.684466597224753</v>
      </c>
      <c r="D55" s="4">
        <v>2.4900542824304028</v>
      </c>
      <c r="E55" s="28"/>
      <c r="F55" s="8">
        <v>1</v>
      </c>
      <c r="G55" s="5">
        <v>1.684466597224753</v>
      </c>
      <c r="H55" s="5">
        <v>2.4900542824304028</v>
      </c>
      <c r="K55" s="5">
        <v>0</v>
      </c>
      <c r="L55" s="5">
        <v>0</v>
      </c>
      <c r="M55" s="6" t="e">
        <v>#DIV/0!</v>
      </c>
      <c r="N55" s="6" t="e">
        <v>#DIV/0!</v>
      </c>
      <c r="O55">
        <v>0</v>
      </c>
      <c r="P55">
        <v>0</v>
      </c>
      <c r="Q55" t="s">
        <v>391</v>
      </c>
      <c r="R55" t="s">
        <v>392</v>
      </c>
      <c r="S55" t="s">
        <v>279</v>
      </c>
      <c r="U55" s="16" t="s">
        <v>75</v>
      </c>
      <c r="V55" s="20" t="s">
        <v>372</v>
      </c>
      <c r="W55" s="26" t="s">
        <v>86</v>
      </c>
      <c r="X55" s="79">
        <v>3</v>
      </c>
      <c r="Y55" t="str">
        <f t="shared" si="6"/>
        <v>Y</v>
      </c>
      <c r="Z55">
        <v>100</v>
      </c>
      <c r="AA55">
        <f t="shared" si="7"/>
        <v>0</v>
      </c>
      <c r="AB55">
        <f t="shared" si="8"/>
        <v>-100</v>
      </c>
      <c r="AC55">
        <f t="shared" si="9"/>
        <v>0</v>
      </c>
      <c r="AD55">
        <f t="shared" si="10"/>
        <v>-100</v>
      </c>
      <c r="AE55">
        <f t="shared" si="11"/>
        <v>0</v>
      </c>
      <c r="AF55">
        <f t="shared" si="12"/>
        <v>-100</v>
      </c>
    </row>
    <row r="56" spans="1:32" x14ac:dyDescent="0.25">
      <c r="A56" s="18">
        <v>0.36961004805281295</v>
      </c>
      <c r="B56" s="18">
        <v>0.62713478208374884</v>
      </c>
      <c r="C56" s="3">
        <v>2.7055541516477164</v>
      </c>
      <c r="D56" s="4">
        <v>1.5945535610022312</v>
      </c>
      <c r="E56" s="28"/>
      <c r="F56" s="8">
        <v>1</v>
      </c>
      <c r="G56" s="5">
        <v>2.7055541516477164</v>
      </c>
      <c r="H56" s="5">
        <v>1.5945535610022312</v>
      </c>
      <c r="K56" s="5">
        <v>0</v>
      </c>
      <c r="L56" s="5">
        <v>0</v>
      </c>
      <c r="M56" s="6" t="e">
        <v>#DIV/0!</v>
      </c>
      <c r="N56" s="6" t="e">
        <v>#DIV/0!</v>
      </c>
      <c r="O56">
        <v>0</v>
      </c>
      <c r="P56">
        <v>0</v>
      </c>
      <c r="Q56" t="s">
        <v>393</v>
      </c>
      <c r="R56" t="s">
        <v>394</v>
      </c>
      <c r="S56" t="s">
        <v>279</v>
      </c>
      <c r="U56" s="16" t="s">
        <v>75</v>
      </c>
      <c r="V56" s="20" t="s">
        <v>372</v>
      </c>
      <c r="W56" s="26" t="s">
        <v>76</v>
      </c>
      <c r="X56" s="79">
        <v>1</v>
      </c>
      <c r="Y56" t="str">
        <f t="shared" si="6"/>
        <v>N</v>
      </c>
      <c r="Z56">
        <v>100</v>
      </c>
      <c r="AA56">
        <f t="shared" si="7"/>
        <v>0</v>
      </c>
      <c r="AB56">
        <f t="shared" si="8"/>
        <v>-100</v>
      </c>
      <c r="AC56">
        <f t="shared" si="9"/>
        <v>0</v>
      </c>
      <c r="AD56">
        <f t="shared" si="10"/>
        <v>-100</v>
      </c>
      <c r="AE56">
        <f t="shared" si="11"/>
        <v>0</v>
      </c>
      <c r="AF56">
        <f t="shared" si="12"/>
        <v>-100</v>
      </c>
    </row>
    <row r="57" spans="1:32" x14ac:dyDescent="0.25">
      <c r="A57" s="18">
        <v>3.6578583835781893E-2</v>
      </c>
      <c r="B57" s="18">
        <v>0.96341080476582397</v>
      </c>
      <c r="C57" s="3">
        <v>27.338401193700129</v>
      </c>
      <c r="D57" s="4">
        <v>1.0379788093025071</v>
      </c>
      <c r="E57" s="28"/>
      <c r="F57" s="8">
        <v>1</v>
      </c>
      <c r="G57" s="5">
        <v>27.338401193700129</v>
      </c>
      <c r="H57" s="5">
        <v>1.0379788093025071</v>
      </c>
      <c r="K57" s="5">
        <v>0</v>
      </c>
      <c r="L57" s="5">
        <v>0</v>
      </c>
      <c r="M57" s="6" t="e">
        <v>#DIV/0!</v>
      </c>
      <c r="N57" s="6" t="e">
        <v>#DIV/0!</v>
      </c>
      <c r="O57">
        <v>0</v>
      </c>
      <c r="P57">
        <v>0</v>
      </c>
      <c r="Q57" t="s">
        <v>395</v>
      </c>
      <c r="R57" t="s">
        <v>396</v>
      </c>
      <c r="S57" t="s">
        <v>280</v>
      </c>
      <c r="U57" s="16" t="s">
        <v>86</v>
      </c>
      <c r="V57" s="20" t="s">
        <v>372</v>
      </c>
      <c r="X57" s="79">
        <v>0</v>
      </c>
      <c r="Y57" t="str">
        <f t="shared" si="6"/>
        <v>N</v>
      </c>
      <c r="Z57">
        <v>100</v>
      </c>
      <c r="AA57">
        <f t="shared" si="7"/>
        <v>0</v>
      </c>
      <c r="AB57">
        <f t="shared" si="8"/>
        <v>-100</v>
      </c>
      <c r="AC57">
        <f t="shared" si="9"/>
        <v>0</v>
      </c>
      <c r="AD57">
        <f t="shared" si="10"/>
        <v>-100</v>
      </c>
      <c r="AE57">
        <f t="shared" si="11"/>
        <v>0</v>
      </c>
      <c r="AF57">
        <f t="shared" si="12"/>
        <v>-100</v>
      </c>
    </row>
    <row r="58" spans="1:32" x14ac:dyDescent="0.25">
      <c r="A58" s="18">
        <v>0.37215118627000365</v>
      </c>
      <c r="B58" s="18">
        <v>0.62022408964706732</v>
      </c>
      <c r="C58" s="3">
        <v>2.6870799741975793</v>
      </c>
      <c r="D58" s="4">
        <v>1.6123204768925383</v>
      </c>
      <c r="E58" s="28"/>
      <c r="F58" s="8">
        <v>1</v>
      </c>
      <c r="G58" s="5">
        <v>2.6870799741975793</v>
      </c>
      <c r="H58" s="5">
        <v>1.6123204768925383</v>
      </c>
      <c r="K58" s="5">
        <v>0</v>
      </c>
      <c r="L58" s="5">
        <v>0</v>
      </c>
      <c r="M58" s="6" t="e">
        <v>#DIV/0!</v>
      </c>
      <c r="N58" s="6" t="e">
        <v>#DIV/0!</v>
      </c>
      <c r="O58">
        <v>0</v>
      </c>
      <c r="P58">
        <v>0</v>
      </c>
      <c r="Q58" t="s">
        <v>397</v>
      </c>
      <c r="R58" t="s">
        <v>398</v>
      </c>
      <c r="S58" t="s">
        <v>280</v>
      </c>
      <c r="U58" s="16" t="s">
        <v>75</v>
      </c>
      <c r="V58" s="20" t="s">
        <v>372</v>
      </c>
      <c r="X58" s="79">
        <v>0</v>
      </c>
      <c r="Y58" t="str">
        <f t="shared" si="6"/>
        <v>N</v>
      </c>
      <c r="Z58">
        <v>100</v>
      </c>
      <c r="AA58">
        <f t="shared" si="7"/>
        <v>0</v>
      </c>
      <c r="AB58">
        <f t="shared" si="8"/>
        <v>-100</v>
      </c>
      <c r="AC58">
        <f t="shared" si="9"/>
        <v>0</v>
      </c>
      <c r="AD58">
        <f t="shared" si="10"/>
        <v>-100</v>
      </c>
      <c r="AE58">
        <f t="shared" si="11"/>
        <v>0</v>
      </c>
      <c r="AF58">
        <f t="shared" si="12"/>
        <v>-100</v>
      </c>
    </row>
    <row r="59" spans="1:32" x14ac:dyDescent="0.25">
      <c r="A59" s="18">
        <v>5.6967090137388085E-2</v>
      </c>
      <c r="B59" s="18">
        <v>0.94299935970114879</v>
      </c>
      <c r="C59" s="3">
        <v>17.553994729031977</v>
      </c>
      <c r="D59" s="4">
        <v>1.0604461071075548</v>
      </c>
      <c r="E59" s="28"/>
      <c r="F59" s="8">
        <v>1</v>
      </c>
      <c r="G59" s="5">
        <v>17.553994729031977</v>
      </c>
      <c r="H59" s="5">
        <v>1.0604461071075548</v>
      </c>
      <c r="K59" s="5">
        <v>0</v>
      </c>
      <c r="L59" s="5">
        <v>0</v>
      </c>
      <c r="M59" s="6" t="e">
        <v>#DIV/0!</v>
      </c>
      <c r="N59" s="6" t="e">
        <v>#DIV/0!</v>
      </c>
      <c r="O59">
        <v>0</v>
      </c>
      <c r="P59">
        <v>0</v>
      </c>
      <c r="Q59" t="s">
        <v>399</v>
      </c>
      <c r="R59" t="s">
        <v>400</v>
      </c>
      <c r="S59" t="s">
        <v>280</v>
      </c>
      <c r="U59" s="16" t="s">
        <v>75</v>
      </c>
      <c r="V59" s="20" t="s">
        <v>372</v>
      </c>
      <c r="X59" s="79">
        <v>0</v>
      </c>
      <c r="Y59" t="str">
        <f t="shared" si="6"/>
        <v>N</v>
      </c>
      <c r="Z59">
        <v>100</v>
      </c>
      <c r="AA59">
        <f t="shared" si="7"/>
        <v>0</v>
      </c>
      <c r="AB59">
        <f t="shared" si="8"/>
        <v>-100</v>
      </c>
      <c r="AC59">
        <f t="shared" si="9"/>
        <v>0</v>
      </c>
      <c r="AD59">
        <f t="shared" si="10"/>
        <v>-100</v>
      </c>
      <c r="AE59">
        <f t="shared" si="11"/>
        <v>0</v>
      </c>
      <c r="AF59">
        <f t="shared" si="12"/>
        <v>-100</v>
      </c>
    </row>
    <row r="60" spans="1:32" x14ac:dyDescent="0.25">
      <c r="A60" s="18">
        <v>0.24793524047059973</v>
      </c>
      <c r="B60" s="18">
        <v>0.75001705003704</v>
      </c>
      <c r="C60" s="3">
        <v>4.0333112715317307</v>
      </c>
      <c r="D60" s="4">
        <v>1.3333030228454332</v>
      </c>
      <c r="E60" s="28"/>
      <c r="F60" s="8">
        <v>1</v>
      </c>
      <c r="G60" s="5">
        <v>4.0333112715317307</v>
      </c>
      <c r="H60" s="5">
        <v>1.3333030228454332</v>
      </c>
      <c r="K60" s="5">
        <v>0</v>
      </c>
      <c r="L60" s="5">
        <v>0</v>
      </c>
      <c r="M60" s="6" t="e">
        <v>#DIV/0!</v>
      </c>
      <c r="N60" s="6" t="e">
        <v>#DIV/0!</v>
      </c>
      <c r="O60">
        <v>0</v>
      </c>
      <c r="P60">
        <v>0</v>
      </c>
      <c r="Q60" t="s">
        <v>401</v>
      </c>
      <c r="R60" t="s">
        <v>402</v>
      </c>
      <c r="S60" t="s">
        <v>280</v>
      </c>
      <c r="U60" s="16" t="s">
        <v>75</v>
      </c>
      <c r="V60" s="20" t="s">
        <v>372</v>
      </c>
      <c r="X60" s="79">
        <v>0</v>
      </c>
      <c r="Y60" t="str">
        <f t="shared" si="6"/>
        <v>N</v>
      </c>
      <c r="Z60">
        <v>100</v>
      </c>
      <c r="AA60">
        <f t="shared" si="7"/>
        <v>0</v>
      </c>
      <c r="AB60">
        <f t="shared" si="8"/>
        <v>-100</v>
      </c>
      <c r="AC60">
        <f t="shared" si="9"/>
        <v>0</v>
      </c>
      <c r="AD60">
        <f t="shared" si="10"/>
        <v>-100</v>
      </c>
      <c r="AE60">
        <f t="shared" si="11"/>
        <v>0</v>
      </c>
      <c r="AF60">
        <f t="shared" si="12"/>
        <v>-100</v>
      </c>
    </row>
    <row r="61" spans="1:32" x14ac:dyDescent="0.25">
      <c r="A61" s="18">
        <v>0.51015389050499771</v>
      </c>
      <c r="B61" s="18">
        <v>0.48841124971809197</v>
      </c>
      <c r="C61" s="3">
        <v>1.9601928332058922</v>
      </c>
      <c r="D61" s="4">
        <v>2.0474548867930333</v>
      </c>
      <c r="E61" s="28"/>
      <c r="F61" s="8">
        <v>1</v>
      </c>
      <c r="G61" s="5">
        <v>1.9601928332058922</v>
      </c>
      <c r="H61" s="5">
        <v>2.0474548867930333</v>
      </c>
      <c r="K61" s="5">
        <v>0</v>
      </c>
      <c r="L61" s="5">
        <v>0</v>
      </c>
      <c r="M61" s="6" t="e">
        <v>#DIV/0!</v>
      </c>
      <c r="N61" s="6" t="e">
        <v>#DIV/0!</v>
      </c>
      <c r="O61">
        <v>0</v>
      </c>
      <c r="P61">
        <v>0</v>
      </c>
      <c r="Q61" t="s">
        <v>403</v>
      </c>
      <c r="R61" t="s">
        <v>404</v>
      </c>
      <c r="S61" t="s">
        <v>281</v>
      </c>
      <c r="U61" s="16" t="s">
        <v>86</v>
      </c>
      <c r="V61" s="20" t="s">
        <v>372</v>
      </c>
      <c r="W61" s="26" t="s">
        <v>73</v>
      </c>
      <c r="X61" s="79">
        <v>0</v>
      </c>
      <c r="Y61" t="str">
        <f t="shared" si="6"/>
        <v>N</v>
      </c>
      <c r="Z61">
        <v>100</v>
      </c>
      <c r="AA61">
        <f t="shared" si="7"/>
        <v>0</v>
      </c>
      <c r="AB61">
        <f t="shared" si="8"/>
        <v>-100</v>
      </c>
      <c r="AC61">
        <f t="shared" si="9"/>
        <v>0</v>
      </c>
      <c r="AD61">
        <f t="shared" si="10"/>
        <v>-100</v>
      </c>
      <c r="AE61">
        <f t="shared" si="11"/>
        <v>0</v>
      </c>
      <c r="AF61">
        <f t="shared" si="12"/>
        <v>-100</v>
      </c>
    </row>
    <row r="62" spans="1:32" x14ac:dyDescent="0.25">
      <c r="A62" s="18">
        <v>0.58646515110351993</v>
      </c>
      <c r="B62" s="18">
        <v>0.41143486282905839</v>
      </c>
      <c r="C62" s="3">
        <v>1.7051311542013261</v>
      </c>
      <c r="D62" s="4">
        <v>2.4305183890444324</v>
      </c>
      <c r="E62" s="28"/>
      <c r="F62" s="8">
        <v>1</v>
      </c>
      <c r="G62" s="5">
        <v>1.7051311542013261</v>
      </c>
      <c r="H62" s="5">
        <v>2.4305183890444324</v>
      </c>
      <c r="K62" s="5">
        <v>0</v>
      </c>
      <c r="L62" s="5">
        <v>0</v>
      </c>
      <c r="M62" s="6" t="e">
        <v>#DIV/0!</v>
      </c>
      <c r="N62" s="6" t="e">
        <v>#DIV/0!</v>
      </c>
      <c r="O62">
        <v>0</v>
      </c>
      <c r="P62">
        <v>0</v>
      </c>
      <c r="Q62" t="s">
        <v>405</v>
      </c>
      <c r="R62" t="s">
        <v>406</v>
      </c>
      <c r="S62" t="s">
        <v>281</v>
      </c>
      <c r="U62" s="16" t="e">
        <v>#N/A</v>
      </c>
      <c r="V62" s="20" t="s">
        <v>372</v>
      </c>
      <c r="W62" s="26" t="s">
        <v>75</v>
      </c>
      <c r="X62" s="79">
        <v>2</v>
      </c>
      <c r="Y62" t="str">
        <f t="shared" si="6"/>
        <v>N</v>
      </c>
      <c r="Z62">
        <v>100</v>
      </c>
      <c r="AA62">
        <f t="shared" si="7"/>
        <v>0</v>
      </c>
      <c r="AB62">
        <f t="shared" si="8"/>
        <v>-100</v>
      </c>
      <c r="AC62">
        <f t="shared" si="9"/>
        <v>0</v>
      </c>
      <c r="AD62">
        <f t="shared" si="10"/>
        <v>-100</v>
      </c>
      <c r="AE62">
        <f t="shared" si="11"/>
        <v>0</v>
      </c>
      <c r="AF62">
        <f t="shared" si="12"/>
        <v>-100</v>
      </c>
    </row>
    <row r="63" spans="1:32" x14ac:dyDescent="0.25">
      <c r="A63" s="18" t="e">
        <v>#N/A</v>
      </c>
      <c r="B63" s="18" t="e">
        <v>#N/A</v>
      </c>
      <c r="C63" s="3" t="e">
        <v>#N/A</v>
      </c>
      <c r="D63" s="4" t="e">
        <v>#N/A</v>
      </c>
      <c r="E63" s="28"/>
      <c r="F63" s="8">
        <v>1</v>
      </c>
      <c r="G63" s="5" t="e">
        <v>#N/A</v>
      </c>
      <c r="H63" s="5" t="e">
        <v>#N/A</v>
      </c>
      <c r="K63" s="5">
        <v>0</v>
      </c>
      <c r="L63" s="5">
        <v>0</v>
      </c>
      <c r="M63" s="6" t="e">
        <v>#DIV/0!</v>
      </c>
      <c r="N63" s="6" t="e">
        <v>#DIV/0!</v>
      </c>
      <c r="O63" t="e">
        <v>#N/A</v>
      </c>
      <c r="P63" t="e">
        <v>#N/A</v>
      </c>
      <c r="Q63" t="s">
        <v>407</v>
      </c>
      <c r="R63" t="s">
        <v>408</v>
      </c>
      <c r="S63" t="s">
        <v>281</v>
      </c>
      <c r="U63" s="16" t="e">
        <v>#N/A</v>
      </c>
      <c r="V63" s="20" t="s">
        <v>372</v>
      </c>
      <c r="W63" s="26" t="s">
        <v>73</v>
      </c>
      <c r="X63" s="79">
        <v>0</v>
      </c>
      <c r="Y63" t="str">
        <f t="shared" si="6"/>
        <v>N</v>
      </c>
      <c r="Z63">
        <v>100</v>
      </c>
      <c r="AA63" t="e">
        <f t="shared" si="7"/>
        <v>#N/A</v>
      </c>
      <c r="AB63" t="e">
        <f t="shared" si="8"/>
        <v>#N/A</v>
      </c>
      <c r="AC63" t="e">
        <f t="shared" si="9"/>
        <v>#N/A</v>
      </c>
      <c r="AD63" t="e">
        <f t="shared" si="10"/>
        <v>#N/A</v>
      </c>
      <c r="AE63" t="e">
        <f t="shared" si="11"/>
        <v>#N/A</v>
      </c>
      <c r="AF63" t="e">
        <f t="shared" si="12"/>
        <v>#N/A</v>
      </c>
    </row>
    <row r="64" spans="1:32" x14ac:dyDescent="0.25">
      <c r="A64" s="18" t="e">
        <v>#N/A</v>
      </c>
      <c r="B64" s="18" t="e">
        <v>#N/A</v>
      </c>
      <c r="C64" s="3" t="e">
        <v>#N/A</v>
      </c>
      <c r="D64" s="4" t="e">
        <v>#N/A</v>
      </c>
      <c r="E64" s="28"/>
      <c r="F64" s="8">
        <v>1</v>
      </c>
      <c r="G64" s="5" t="e">
        <v>#N/A</v>
      </c>
      <c r="H64" s="5" t="e">
        <v>#N/A</v>
      </c>
      <c r="K64" s="5">
        <v>0</v>
      </c>
      <c r="L64" s="5">
        <v>0</v>
      </c>
      <c r="M64" s="6" t="e">
        <v>#DIV/0!</v>
      </c>
      <c r="N64" s="6" t="e">
        <v>#DIV/0!</v>
      </c>
      <c r="O64" t="e">
        <v>#N/A</v>
      </c>
      <c r="P64" t="e">
        <v>#N/A</v>
      </c>
      <c r="Q64" t="s">
        <v>409</v>
      </c>
      <c r="R64" t="s">
        <v>410</v>
      </c>
      <c r="S64" t="s">
        <v>281</v>
      </c>
      <c r="U64" s="16" t="e">
        <v>#N/A</v>
      </c>
      <c r="V64" s="20" t="s">
        <v>372</v>
      </c>
      <c r="W64" s="26" t="s">
        <v>73</v>
      </c>
      <c r="X64" s="79">
        <v>0</v>
      </c>
      <c r="Y64" t="str">
        <f t="shared" si="6"/>
        <v>N</v>
      </c>
      <c r="Z64">
        <v>100</v>
      </c>
      <c r="AA64" t="e">
        <f t="shared" si="7"/>
        <v>#N/A</v>
      </c>
      <c r="AB64" t="e">
        <f t="shared" si="8"/>
        <v>#N/A</v>
      </c>
      <c r="AC64" t="e">
        <f t="shared" si="9"/>
        <v>#N/A</v>
      </c>
      <c r="AD64" t="e">
        <f t="shared" si="10"/>
        <v>#N/A</v>
      </c>
      <c r="AE64" t="e">
        <f t="shared" si="11"/>
        <v>#N/A</v>
      </c>
      <c r="AF64" t="e">
        <f t="shared" si="12"/>
        <v>#N/A</v>
      </c>
    </row>
    <row r="65" spans="1:32" x14ac:dyDescent="0.25">
      <c r="A65" s="18">
        <v>0.2679312883761133</v>
      </c>
      <c r="B65" s="18">
        <v>0.7317895567059316</v>
      </c>
      <c r="C65" s="3">
        <v>3.7323001955495108</v>
      </c>
      <c r="D65" s="4">
        <v>1.366513078570549</v>
      </c>
      <c r="E65" s="28"/>
      <c r="F65" s="8">
        <v>1</v>
      </c>
      <c r="G65" s="5">
        <v>3.7323001955495108</v>
      </c>
      <c r="H65" s="5">
        <v>1.366513078570549</v>
      </c>
      <c r="K65" s="5">
        <v>0</v>
      </c>
      <c r="L65" s="5">
        <v>0</v>
      </c>
      <c r="M65" s="6" t="e">
        <v>#DIV/0!</v>
      </c>
      <c r="N65" s="6" t="e">
        <v>#DIV/0!</v>
      </c>
      <c r="O65">
        <v>0</v>
      </c>
      <c r="P65">
        <v>0</v>
      </c>
      <c r="Q65" t="s">
        <v>411</v>
      </c>
      <c r="R65" t="s">
        <v>412</v>
      </c>
      <c r="S65" t="s">
        <v>283</v>
      </c>
      <c r="U65" s="16" t="s">
        <v>75</v>
      </c>
      <c r="V65" s="20" t="s">
        <v>372</v>
      </c>
      <c r="W65" s="26" t="s">
        <v>75</v>
      </c>
      <c r="X65" s="79">
        <v>2</v>
      </c>
      <c r="Y65" t="str">
        <f t="shared" si="6"/>
        <v>N</v>
      </c>
      <c r="Z65">
        <v>100</v>
      </c>
      <c r="AA65">
        <f t="shared" si="7"/>
        <v>0</v>
      </c>
      <c r="AB65">
        <f t="shared" si="8"/>
        <v>-100</v>
      </c>
      <c r="AC65">
        <f t="shared" si="9"/>
        <v>0</v>
      </c>
      <c r="AD65">
        <f t="shared" si="10"/>
        <v>-100</v>
      </c>
      <c r="AE65">
        <f t="shared" si="11"/>
        <v>0</v>
      </c>
      <c r="AF65">
        <f t="shared" si="12"/>
        <v>-100</v>
      </c>
    </row>
    <row r="66" spans="1:32" x14ac:dyDescent="0.25">
      <c r="A66" s="18">
        <v>0.32834005577148745</v>
      </c>
      <c r="B66" s="18">
        <v>0.67032392371822602</v>
      </c>
      <c r="C66" s="3">
        <v>3.0456229217916775</v>
      </c>
      <c r="D66" s="4">
        <v>1.4918160677498882</v>
      </c>
      <c r="E66" s="28"/>
      <c r="F66" s="8">
        <v>1</v>
      </c>
      <c r="G66" s="5">
        <v>3.0456229217916775</v>
      </c>
      <c r="H66" s="5">
        <v>1.4918160677498882</v>
      </c>
      <c r="K66" s="5">
        <v>0</v>
      </c>
      <c r="L66" s="5">
        <v>0</v>
      </c>
      <c r="M66" s="6" t="e">
        <v>#DIV/0!</v>
      </c>
      <c r="N66" s="6" t="e">
        <v>#DIV/0!</v>
      </c>
      <c r="O66">
        <v>0</v>
      </c>
      <c r="P66">
        <v>0</v>
      </c>
      <c r="Q66" t="s">
        <v>413</v>
      </c>
      <c r="R66" t="s">
        <v>414</v>
      </c>
      <c r="S66" t="s">
        <v>283</v>
      </c>
      <c r="U66" s="16" t="s">
        <v>86</v>
      </c>
      <c r="V66" s="20" t="s">
        <v>372</v>
      </c>
      <c r="W66" s="26" t="s">
        <v>78</v>
      </c>
      <c r="X66" s="88" t="s">
        <v>84</v>
      </c>
      <c r="Y66" t="str">
        <f t="shared" si="6"/>
        <v>Y</v>
      </c>
      <c r="Z66">
        <v>100</v>
      </c>
      <c r="AA66">
        <f t="shared" si="7"/>
        <v>0</v>
      </c>
      <c r="AB66">
        <f t="shared" si="8"/>
        <v>-100</v>
      </c>
      <c r="AC66">
        <f t="shared" si="9"/>
        <v>0</v>
      </c>
      <c r="AD66">
        <f t="shared" si="10"/>
        <v>-100</v>
      </c>
      <c r="AE66">
        <f t="shared" si="11"/>
        <v>0</v>
      </c>
      <c r="AF66">
        <f t="shared" si="12"/>
        <v>-100</v>
      </c>
    </row>
    <row r="67" spans="1:32" x14ac:dyDescent="0.25">
      <c r="A67" s="18">
        <v>0.48933425625276572</v>
      </c>
      <c r="B67" s="18">
        <v>0.50876868415072085</v>
      </c>
      <c r="C67" s="3">
        <v>2.043592875875524</v>
      </c>
      <c r="D67" s="4">
        <v>1.9655297803348166</v>
      </c>
      <c r="E67" s="28"/>
      <c r="F67" s="8">
        <v>1</v>
      </c>
      <c r="G67" s="5">
        <v>2.043592875875524</v>
      </c>
      <c r="H67" s="5">
        <v>1.9655297803348166</v>
      </c>
      <c r="K67" s="5">
        <v>0</v>
      </c>
      <c r="L67" s="5">
        <v>0</v>
      </c>
      <c r="M67" s="6" t="e">
        <v>#DIV/0!</v>
      </c>
      <c r="N67" s="6" t="e">
        <v>#DIV/0!</v>
      </c>
      <c r="O67">
        <v>0</v>
      </c>
      <c r="P67">
        <v>0</v>
      </c>
      <c r="Q67" t="s">
        <v>415</v>
      </c>
      <c r="R67" t="s">
        <v>416</v>
      </c>
      <c r="S67" t="s">
        <v>274</v>
      </c>
      <c r="U67" s="16" t="s">
        <v>79</v>
      </c>
      <c r="V67" s="20" t="s">
        <v>372</v>
      </c>
      <c r="W67" s="26" t="s">
        <v>79</v>
      </c>
      <c r="X67" s="88" t="s">
        <v>207</v>
      </c>
      <c r="Y67" t="str">
        <f t="shared" si="6"/>
        <v>Y</v>
      </c>
      <c r="Z67">
        <v>100</v>
      </c>
      <c r="AA67">
        <f t="shared" si="7"/>
        <v>0</v>
      </c>
      <c r="AB67">
        <f t="shared" si="8"/>
        <v>-100</v>
      </c>
      <c r="AC67">
        <f t="shared" si="9"/>
        <v>0</v>
      </c>
      <c r="AD67">
        <f t="shared" si="10"/>
        <v>-100</v>
      </c>
      <c r="AE67">
        <f t="shared" si="11"/>
        <v>0</v>
      </c>
      <c r="AF67">
        <f t="shared" si="12"/>
        <v>-100</v>
      </c>
    </row>
    <row r="68" spans="1:32" x14ac:dyDescent="0.25">
      <c r="A68" s="18">
        <v>0.24205997010465152</v>
      </c>
      <c r="B68" s="18">
        <v>0.75780757039664992</v>
      </c>
      <c r="C68" s="3">
        <v>4.1312076489460976</v>
      </c>
      <c r="D68" s="4">
        <v>1.3195962128968735</v>
      </c>
      <c r="E68" s="28"/>
      <c r="F68" s="8">
        <v>1</v>
      </c>
      <c r="G68" s="5">
        <v>4.1312076489460976</v>
      </c>
      <c r="H68" s="5">
        <v>1.3195962128968735</v>
      </c>
      <c r="K68" s="5">
        <v>0</v>
      </c>
      <c r="L68" s="5">
        <v>0</v>
      </c>
      <c r="M68" s="6" t="e">
        <v>#DIV/0!</v>
      </c>
      <c r="N68" s="6" t="e">
        <v>#DIV/0!</v>
      </c>
      <c r="O68">
        <v>0</v>
      </c>
      <c r="P68">
        <v>0</v>
      </c>
      <c r="Q68" t="s">
        <v>417</v>
      </c>
      <c r="R68" t="s">
        <v>418</v>
      </c>
      <c r="S68" t="s">
        <v>274</v>
      </c>
      <c r="U68" s="16" t="s">
        <v>75</v>
      </c>
      <c r="V68" s="20" t="s">
        <v>372</v>
      </c>
      <c r="W68" s="26" t="s">
        <v>73</v>
      </c>
      <c r="X68" s="79">
        <v>0</v>
      </c>
      <c r="Y68" t="str">
        <f t="shared" ref="Y68:Y81" si="13">IF(X68 &gt;=3,"Y","N")</f>
        <v>N</v>
      </c>
      <c r="Z68">
        <v>100</v>
      </c>
      <c r="AA68">
        <f t="shared" ref="AA68:AA131" si="14">IF(AND(O68&gt;1,Y68="Y"),Z68*I68,IF(AND(P68&gt;1,Y68="N"),Z68*J68,0))</f>
        <v>0</v>
      </c>
      <c r="AB68">
        <f t="shared" ref="AB68:AB131" si="15">AA68-Z68</f>
        <v>-100</v>
      </c>
      <c r="AC68">
        <f t="shared" ref="AC68:AC131" si="16">IF(AND(A68 &gt; 50%,Y68 = "Y"),Z68*I68,0)</f>
        <v>0</v>
      </c>
      <c r="AD68">
        <f t="shared" ref="AD68:AD131" si="17">AC68-Z68</f>
        <v>-100</v>
      </c>
      <c r="AE68">
        <f t="shared" ref="AE68:AE131" si="18">IF(AND(B68 &gt; 50%,Y68 = "N"),Z68*J68,0)</f>
        <v>0</v>
      </c>
      <c r="AF68">
        <f t="shared" ref="AF68:AF131" si="19">AE68-Z68</f>
        <v>-100</v>
      </c>
    </row>
    <row r="69" spans="1:32" x14ac:dyDescent="0.25">
      <c r="A69" s="18">
        <v>0.46686459784442053</v>
      </c>
      <c r="B69" s="18">
        <v>0.53188131177175713</v>
      </c>
      <c r="C69" s="3">
        <v>2.1419486605262867</v>
      </c>
      <c r="D69" s="4">
        <v>1.8801186991678394</v>
      </c>
      <c r="E69" s="28"/>
      <c r="F69" s="8">
        <v>1</v>
      </c>
      <c r="G69" s="5">
        <v>2.1419486605262867</v>
      </c>
      <c r="H69" s="5">
        <v>1.8801186991678394</v>
      </c>
      <c r="K69" s="5">
        <v>0</v>
      </c>
      <c r="L69" s="5">
        <v>0</v>
      </c>
      <c r="M69" s="6" t="e">
        <v>#DIV/0!</v>
      </c>
      <c r="N69" s="6" t="e">
        <v>#DIV/0!</v>
      </c>
      <c r="O69">
        <v>0</v>
      </c>
      <c r="P69">
        <v>0</v>
      </c>
      <c r="Q69" t="s">
        <v>419</v>
      </c>
      <c r="R69" t="s">
        <v>420</v>
      </c>
      <c r="S69" t="s">
        <v>270</v>
      </c>
      <c r="U69" s="16" t="s">
        <v>78</v>
      </c>
      <c r="V69" s="20" t="s">
        <v>372</v>
      </c>
      <c r="W69" s="26" t="s">
        <v>96</v>
      </c>
      <c r="X69" s="79">
        <v>5</v>
      </c>
      <c r="Y69" t="str">
        <f t="shared" si="13"/>
        <v>Y</v>
      </c>
      <c r="Z69">
        <v>100</v>
      </c>
      <c r="AA69">
        <f t="shared" si="14"/>
        <v>0</v>
      </c>
      <c r="AB69">
        <f t="shared" si="15"/>
        <v>-100</v>
      </c>
      <c r="AC69">
        <f t="shared" si="16"/>
        <v>0</v>
      </c>
      <c r="AD69">
        <f t="shared" si="17"/>
        <v>-100</v>
      </c>
      <c r="AE69">
        <f t="shared" si="18"/>
        <v>0</v>
      </c>
      <c r="AF69">
        <f t="shared" si="19"/>
        <v>-100</v>
      </c>
    </row>
    <row r="70" spans="1:32" x14ac:dyDescent="0.25">
      <c r="A70" s="18">
        <v>0.3692104253423687</v>
      </c>
      <c r="B70" s="18">
        <v>0.63045447963209778</v>
      </c>
      <c r="C70" s="3">
        <v>2.7084825653899136</v>
      </c>
      <c r="D70" s="4">
        <v>1.5861573393586652</v>
      </c>
      <c r="E70" s="28"/>
      <c r="F70" s="8">
        <v>1</v>
      </c>
      <c r="G70" s="5">
        <v>2.7084825653899136</v>
      </c>
      <c r="H70" s="5">
        <v>1.5861573393586652</v>
      </c>
      <c r="K70" s="5">
        <v>0</v>
      </c>
      <c r="L70" s="5">
        <v>0</v>
      </c>
      <c r="M70" s="6" t="e">
        <v>#DIV/0!</v>
      </c>
      <c r="N70" s="6" t="e">
        <v>#DIV/0!</v>
      </c>
      <c r="O70">
        <v>0</v>
      </c>
      <c r="P70">
        <v>0</v>
      </c>
      <c r="Q70" t="s">
        <v>421</v>
      </c>
      <c r="R70" t="s">
        <v>422</v>
      </c>
      <c r="S70" t="s">
        <v>270</v>
      </c>
      <c r="U70" s="16" t="s">
        <v>75</v>
      </c>
      <c r="V70" s="20" t="s">
        <v>372</v>
      </c>
      <c r="W70" s="26" t="s">
        <v>74</v>
      </c>
      <c r="X70" s="79">
        <v>4</v>
      </c>
      <c r="Y70" t="str">
        <f t="shared" si="13"/>
        <v>Y</v>
      </c>
      <c r="Z70">
        <v>100</v>
      </c>
      <c r="AA70">
        <f t="shared" si="14"/>
        <v>0</v>
      </c>
      <c r="AB70">
        <f t="shared" si="15"/>
        <v>-100</v>
      </c>
      <c r="AC70">
        <f t="shared" si="16"/>
        <v>0</v>
      </c>
      <c r="AD70">
        <f t="shared" si="17"/>
        <v>-100</v>
      </c>
      <c r="AE70">
        <f t="shared" si="18"/>
        <v>0</v>
      </c>
      <c r="AF70">
        <f t="shared" si="19"/>
        <v>-100</v>
      </c>
    </row>
    <row r="71" spans="1:32" x14ac:dyDescent="0.25">
      <c r="A71" s="18">
        <v>8.6146975049842964E-2</v>
      </c>
      <c r="B71" s="18">
        <v>0.91383884857375486</v>
      </c>
      <c r="C71" s="3">
        <v>11.608068645723421</v>
      </c>
      <c r="D71" s="4">
        <v>1.0942848419726503</v>
      </c>
      <c r="E71" s="28"/>
      <c r="F71" s="8">
        <v>1</v>
      </c>
      <c r="G71" s="5">
        <v>11.608068645723421</v>
      </c>
      <c r="H71" s="5">
        <v>1.0942848419726503</v>
      </c>
      <c r="K71" s="5">
        <v>0</v>
      </c>
      <c r="L71" s="5">
        <v>0</v>
      </c>
      <c r="M71" s="6" t="e">
        <v>#DIV/0!</v>
      </c>
      <c r="N71" s="6" t="e">
        <v>#DIV/0!</v>
      </c>
      <c r="O71">
        <v>0</v>
      </c>
      <c r="P71">
        <v>0</v>
      </c>
      <c r="Q71" t="s">
        <v>423</v>
      </c>
      <c r="R71" t="s">
        <v>424</v>
      </c>
      <c r="S71" t="s">
        <v>270</v>
      </c>
      <c r="U71" s="16" t="s">
        <v>75</v>
      </c>
      <c r="V71" s="20" t="s">
        <v>372</v>
      </c>
      <c r="W71" s="26" t="s">
        <v>94</v>
      </c>
      <c r="X71" s="79">
        <v>2</v>
      </c>
      <c r="Y71" t="str">
        <f t="shared" si="13"/>
        <v>N</v>
      </c>
      <c r="Z71">
        <v>100</v>
      </c>
      <c r="AA71">
        <f t="shared" si="14"/>
        <v>0</v>
      </c>
      <c r="AB71">
        <f t="shared" si="15"/>
        <v>-100</v>
      </c>
      <c r="AC71">
        <f t="shared" si="16"/>
        <v>0</v>
      </c>
      <c r="AD71">
        <f t="shared" si="17"/>
        <v>-100</v>
      </c>
      <c r="AE71">
        <f t="shared" si="18"/>
        <v>0</v>
      </c>
      <c r="AF71">
        <f t="shared" si="19"/>
        <v>-100</v>
      </c>
    </row>
    <row r="72" spans="1:32" x14ac:dyDescent="0.25">
      <c r="A72" s="18" t="e">
        <v>#N/A</v>
      </c>
      <c r="B72" s="18" t="e">
        <v>#N/A</v>
      </c>
      <c r="C72" s="3" t="e">
        <v>#N/A</v>
      </c>
      <c r="D72" s="4" t="e">
        <v>#N/A</v>
      </c>
      <c r="E72" s="28"/>
      <c r="F72" s="8">
        <v>1</v>
      </c>
      <c r="G72" s="5" t="e">
        <v>#N/A</v>
      </c>
      <c r="H72" s="5" t="e">
        <v>#N/A</v>
      </c>
      <c r="K72" s="5">
        <v>0</v>
      </c>
      <c r="L72" s="5">
        <v>0</v>
      </c>
      <c r="M72" s="6" t="e">
        <v>#DIV/0!</v>
      </c>
      <c r="N72" s="6" t="e">
        <v>#DIV/0!</v>
      </c>
      <c r="O72" t="e">
        <v>#N/A</v>
      </c>
      <c r="P72" t="e">
        <v>#N/A</v>
      </c>
      <c r="Q72" t="s">
        <v>425</v>
      </c>
      <c r="R72" t="s">
        <v>426</v>
      </c>
      <c r="S72" t="s">
        <v>273</v>
      </c>
      <c r="U72" s="16" t="e">
        <v>#N/A</v>
      </c>
      <c r="V72" s="20" t="s">
        <v>372</v>
      </c>
      <c r="W72" s="26" t="s">
        <v>94</v>
      </c>
      <c r="X72" s="79">
        <v>2</v>
      </c>
      <c r="Y72" t="str">
        <f t="shared" si="13"/>
        <v>N</v>
      </c>
      <c r="Z72">
        <v>100</v>
      </c>
      <c r="AA72" t="e">
        <f t="shared" si="14"/>
        <v>#N/A</v>
      </c>
      <c r="AB72" t="e">
        <f t="shared" si="15"/>
        <v>#N/A</v>
      </c>
      <c r="AC72" t="e">
        <f t="shared" si="16"/>
        <v>#N/A</v>
      </c>
      <c r="AD72" t="e">
        <f t="shared" si="17"/>
        <v>#N/A</v>
      </c>
      <c r="AE72" t="e">
        <f t="shared" si="18"/>
        <v>#N/A</v>
      </c>
      <c r="AF72" t="e">
        <f t="shared" si="19"/>
        <v>#N/A</v>
      </c>
    </row>
    <row r="73" spans="1:32" x14ac:dyDescent="0.25">
      <c r="A73" s="18">
        <v>0.21974870084336318</v>
      </c>
      <c r="B73" s="18">
        <v>0.78002404614575671</v>
      </c>
      <c r="C73" s="3">
        <v>4.5506526143824608</v>
      </c>
      <c r="D73" s="4">
        <v>1.2820117596902112</v>
      </c>
      <c r="E73" s="28"/>
      <c r="F73" s="8">
        <v>1</v>
      </c>
      <c r="G73" s="5">
        <v>4.5506526143824608</v>
      </c>
      <c r="H73" s="5">
        <v>1.2820117596902112</v>
      </c>
      <c r="K73" s="5">
        <v>0</v>
      </c>
      <c r="L73" s="5">
        <v>0</v>
      </c>
      <c r="M73" s="6" t="e">
        <v>#DIV/0!</v>
      </c>
      <c r="N73" s="6" t="e">
        <v>#DIV/0!</v>
      </c>
      <c r="O73">
        <v>0</v>
      </c>
      <c r="P73">
        <v>0</v>
      </c>
      <c r="Q73" t="s">
        <v>427</v>
      </c>
      <c r="R73" t="s">
        <v>428</v>
      </c>
      <c r="S73" t="s">
        <v>273</v>
      </c>
      <c r="U73" s="16" t="s">
        <v>86</v>
      </c>
      <c r="V73" s="20" t="s">
        <v>372</v>
      </c>
      <c r="W73" s="26" t="s">
        <v>99</v>
      </c>
      <c r="X73" s="88" t="s">
        <v>577</v>
      </c>
      <c r="Y73" t="str">
        <f t="shared" si="13"/>
        <v>Y</v>
      </c>
      <c r="Z73">
        <v>100</v>
      </c>
      <c r="AA73">
        <f t="shared" si="14"/>
        <v>0</v>
      </c>
      <c r="AB73">
        <f t="shared" si="15"/>
        <v>-100</v>
      </c>
      <c r="AC73">
        <f t="shared" si="16"/>
        <v>0</v>
      </c>
      <c r="AD73">
        <f t="shared" si="17"/>
        <v>-100</v>
      </c>
      <c r="AE73">
        <f t="shared" si="18"/>
        <v>0</v>
      </c>
      <c r="AF73">
        <f t="shared" si="19"/>
        <v>-100</v>
      </c>
    </row>
    <row r="74" spans="1:32" x14ac:dyDescent="0.25">
      <c r="A74" s="18">
        <v>0.23782621578679439</v>
      </c>
      <c r="B74" s="18">
        <v>0.76211523423397043</v>
      </c>
      <c r="C74" s="3">
        <v>4.2047509215572623</v>
      </c>
      <c r="D74" s="4">
        <v>1.3121375286575083</v>
      </c>
      <c r="E74" s="28"/>
      <c r="F74" s="8">
        <v>1</v>
      </c>
      <c r="G74" s="5">
        <v>4.2047509215572623</v>
      </c>
      <c r="H74" s="5">
        <v>1.3121375286575083</v>
      </c>
      <c r="K74" s="5">
        <v>0</v>
      </c>
      <c r="L74" s="5">
        <v>0</v>
      </c>
      <c r="M74" s="6" t="e">
        <v>#DIV/0!</v>
      </c>
      <c r="N74" s="6" t="e">
        <v>#DIV/0!</v>
      </c>
      <c r="O74">
        <v>0</v>
      </c>
      <c r="P74">
        <v>0</v>
      </c>
      <c r="Q74" t="s">
        <v>429</v>
      </c>
      <c r="R74" t="s">
        <v>430</v>
      </c>
      <c r="S74" t="s">
        <v>278</v>
      </c>
      <c r="U74" s="16" t="s">
        <v>76</v>
      </c>
      <c r="V74" s="20" t="s">
        <v>372</v>
      </c>
      <c r="W74" s="26" t="s">
        <v>87</v>
      </c>
      <c r="X74" s="88" t="s">
        <v>207</v>
      </c>
      <c r="Y74" t="str">
        <f t="shared" si="13"/>
        <v>Y</v>
      </c>
      <c r="Z74">
        <v>100</v>
      </c>
      <c r="AA74">
        <f t="shared" si="14"/>
        <v>0</v>
      </c>
      <c r="AB74">
        <f t="shared" si="15"/>
        <v>-100</v>
      </c>
      <c r="AC74">
        <f t="shared" si="16"/>
        <v>0</v>
      </c>
      <c r="AD74">
        <f t="shared" si="17"/>
        <v>-100</v>
      </c>
      <c r="AE74">
        <f t="shared" si="18"/>
        <v>0</v>
      </c>
      <c r="AF74">
        <f t="shared" si="19"/>
        <v>-100</v>
      </c>
    </row>
    <row r="75" spans="1:32" x14ac:dyDescent="0.25">
      <c r="A75" s="18" t="e">
        <v>#N/A</v>
      </c>
      <c r="B75" s="18" t="e">
        <v>#N/A</v>
      </c>
      <c r="C75" s="3" t="e">
        <v>#N/A</v>
      </c>
      <c r="D75" s="4" t="e">
        <v>#N/A</v>
      </c>
      <c r="E75" s="28"/>
      <c r="F75" s="8">
        <v>1</v>
      </c>
      <c r="G75" s="5" t="e">
        <v>#N/A</v>
      </c>
      <c r="H75" s="5" t="e">
        <v>#N/A</v>
      </c>
      <c r="K75" s="5">
        <v>0</v>
      </c>
      <c r="L75" s="5">
        <v>0</v>
      </c>
      <c r="M75" s="6" t="e">
        <v>#DIV/0!</v>
      </c>
      <c r="N75" s="6" t="e">
        <v>#DIV/0!</v>
      </c>
      <c r="O75" t="e">
        <v>#N/A</v>
      </c>
      <c r="P75" t="e">
        <v>#N/A</v>
      </c>
      <c r="Q75" t="s">
        <v>431</v>
      </c>
      <c r="R75" t="s">
        <v>432</v>
      </c>
      <c r="S75" t="s">
        <v>278</v>
      </c>
      <c r="U75" s="16" t="e">
        <v>#N/A</v>
      </c>
      <c r="V75" s="20" t="s">
        <v>372</v>
      </c>
      <c r="W75" s="26" t="s">
        <v>79</v>
      </c>
      <c r="X75" s="88" t="s">
        <v>207</v>
      </c>
      <c r="Y75" t="str">
        <f t="shared" si="13"/>
        <v>Y</v>
      </c>
      <c r="Z75">
        <v>100</v>
      </c>
      <c r="AA75" t="e">
        <f t="shared" si="14"/>
        <v>#N/A</v>
      </c>
      <c r="AB75" t="e">
        <f t="shared" si="15"/>
        <v>#N/A</v>
      </c>
      <c r="AC75" t="e">
        <f t="shared" si="16"/>
        <v>#N/A</v>
      </c>
      <c r="AD75" t="e">
        <f t="shared" si="17"/>
        <v>#N/A</v>
      </c>
      <c r="AE75" t="e">
        <f t="shared" si="18"/>
        <v>#N/A</v>
      </c>
      <c r="AF75" t="e">
        <f t="shared" si="19"/>
        <v>#N/A</v>
      </c>
    </row>
    <row r="76" spans="1:32" x14ac:dyDescent="0.25">
      <c r="A76" s="18">
        <v>0.59732758002679165</v>
      </c>
      <c r="B76" s="18">
        <v>0.39137014131861186</v>
      </c>
      <c r="C76" s="3">
        <v>1.6741232674291509</v>
      </c>
      <c r="D76" s="4">
        <v>2.5551259394259884</v>
      </c>
      <c r="E76" s="28"/>
      <c r="F76" s="8">
        <v>1</v>
      </c>
      <c r="G76" s="5">
        <v>1.6741232674291509</v>
      </c>
      <c r="H76" s="5">
        <v>2.5551259394259884</v>
      </c>
      <c r="K76" s="5">
        <v>0</v>
      </c>
      <c r="L76" s="5">
        <v>0</v>
      </c>
      <c r="M76" s="6" t="e">
        <v>#DIV/0!</v>
      </c>
      <c r="N76" s="6" t="e">
        <v>#DIV/0!</v>
      </c>
      <c r="O76">
        <v>0</v>
      </c>
      <c r="P76">
        <v>0</v>
      </c>
      <c r="Q76" t="s">
        <v>433</v>
      </c>
      <c r="R76" t="s">
        <v>434</v>
      </c>
      <c r="S76" t="s">
        <v>278</v>
      </c>
      <c r="U76" s="16" t="s">
        <v>78</v>
      </c>
      <c r="V76" s="20" t="s">
        <v>372</v>
      </c>
      <c r="W76" s="26" t="s">
        <v>78</v>
      </c>
      <c r="X76" s="88" t="s">
        <v>84</v>
      </c>
      <c r="Y76" t="str">
        <f t="shared" si="13"/>
        <v>Y</v>
      </c>
      <c r="Z76">
        <v>100</v>
      </c>
      <c r="AA76">
        <f t="shared" si="14"/>
        <v>0</v>
      </c>
      <c r="AB76">
        <f t="shared" si="15"/>
        <v>-100</v>
      </c>
      <c r="AC76">
        <f t="shared" si="16"/>
        <v>0</v>
      </c>
      <c r="AD76">
        <f t="shared" si="17"/>
        <v>-100</v>
      </c>
      <c r="AE76">
        <f t="shared" si="18"/>
        <v>0</v>
      </c>
      <c r="AF76">
        <f t="shared" si="19"/>
        <v>-100</v>
      </c>
    </row>
    <row r="77" spans="1:32" x14ac:dyDescent="0.25">
      <c r="A77" s="18">
        <v>9.5502751365549782E-2</v>
      </c>
      <c r="B77" s="18">
        <v>0.90449109504846803</v>
      </c>
      <c r="C77" s="3">
        <v>10.470902520623348</v>
      </c>
      <c r="D77" s="4">
        <v>1.1055940798913162</v>
      </c>
      <c r="E77" s="28"/>
      <c r="F77" s="8">
        <v>1</v>
      </c>
      <c r="G77" s="5">
        <v>10.470902520623348</v>
      </c>
      <c r="H77" s="5">
        <v>1.1055940798913162</v>
      </c>
      <c r="K77" s="5">
        <v>0</v>
      </c>
      <c r="L77" s="5">
        <v>0</v>
      </c>
      <c r="M77" s="6" t="e">
        <v>#DIV/0!</v>
      </c>
      <c r="N77" s="6" t="e">
        <v>#DIV/0!</v>
      </c>
      <c r="O77">
        <v>0</v>
      </c>
      <c r="P77">
        <v>0</v>
      </c>
      <c r="Q77" t="s">
        <v>435</v>
      </c>
      <c r="R77" t="s">
        <v>436</v>
      </c>
      <c r="S77" t="s">
        <v>269</v>
      </c>
      <c r="U77" s="16" t="s">
        <v>75</v>
      </c>
      <c r="V77" s="20" t="s">
        <v>372</v>
      </c>
      <c r="W77" s="26" t="s">
        <v>76</v>
      </c>
      <c r="X77" s="88" t="s">
        <v>84</v>
      </c>
      <c r="Y77" t="str">
        <f t="shared" si="13"/>
        <v>Y</v>
      </c>
      <c r="Z77">
        <v>100</v>
      </c>
      <c r="AA77">
        <f t="shared" si="14"/>
        <v>0</v>
      </c>
      <c r="AB77">
        <f t="shared" si="15"/>
        <v>-100</v>
      </c>
      <c r="AC77">
        <f t="shared" si="16"/>
        <v>0</v>
      </c>
      <c r="AD77">
        <f t="shared" si="17"/>
        <v>-100</v>
      </c>
      <c r="AE77">
        <f t="shared" si="18"/>
        <v>0</v>
      </c>
      <c r="AF77">
        <f t="shared" si="19"/>
        <v>-100</v>
      </c>
    </row>
    <row r="78" spans="1:32" x14ac:dyDescent="0.25">
      <c r="A78" s="18">
        <v>0.75133936812342161</v>
      </c>
      <c r="B78" s="18">
        <v>0.21919822297460789</v>
      </c>
      <c r="C78" s="3">
        <v>1.330956479090992</v>
      </c>
      <c r="D78" s="4">
        <v>4.562080779805596</v>
      </c>
      <c r="E78" s="28"/>
      <c r="F78" s="8">
        <v>1</v>
      </c>
      <c r="G78" s="5">
        <v>1.330956479090992</v>
      </c>
      <c r="H78" s="5">
        <v>4.562080779805596</v>
      </c>
      <c r="K78" s="5">
        <v>0</v>
      </c>
      <c r="L78" s="5">
        <v>0</v>
      </c>
      <c r="M78" s="6" t="e">
        <v>#DIV/0!</v>
      </c>
      <c r="N78" s="6" t="e">
        <v>#DIV/0!</v>
      </c>
      <c r="O78">
        <v>0</v>
      </c>
      <c r="P78">
        <v>0</v>
      </c>
      <c r="Q78" t="s">
        <v>437</v>
      </c>
      <c r="R78" t="s">
        <v>438</v>
      </c>
      <c r="S78" t="s">
        <v>269</v>
      </c>
      <c r="U78" s="16" t="e">
        <v>#N/A</v>
      </c>
      <c r="V78" s="20" t="s">
        <v>372</v>
      </c>
      <c r="W78" s="26" t="s">
        <v>75</v>
      </c>
      <c r="X78" s="79">
        <v>2</v>
      </c>
      <c r="Y78" t="str">
        <f t="shared" si="13"/>
        <v>N</v>
      </c>
      <c r="Z78">
        <v>100</v>
      </c>
      <c r="AA78">
        <f t="shared" si="14"/>
        <v>0</v>
      </c>
      <c r="AB78">
        <f t="shared" si="15"/>
        <v>-100</v>
      </c>
      <c r="AC78">
        <f t="shared" si="16"/>
        <v>0</v>
      </c>
      <c r="AD78">
        <f t="shared" si="17"/>
        <v>-100</v>
      </c>
      <c r="AE78">
        <f t="shared" si="18"/>
        <v>0</v>
      </c>
      <c r="AF78">
        <f t="shared" si="19"/>
        <v>-100</v>
      </c>
    </row>
    <row r="79" spans="1:32" x14ac:dyDescent="0.25">
      <c r="A79" s="18">
        <v>0.48330817757294092</v>
      </c>
      <c r="B79" s="18">
        <v>0.51580802415494109</v>
      </c>
      <c r="C79" s="3">
        <v>2.0690732050547189</v>
      </c>
      <c r="D79" s="4">
        <v>1.9387057842659983</v>
      </c>
      <c r="E79" s="28"/>
      <c r="F79" s="8">
        <v>1</v>
      </c>
      <c r="G79" s="5">
        <v>2.0690732050547189</v>
      </c>
      <c r="H79" s="5">
        <v>1.9387057842659983</v>
      </c>
      <c r="K79" s="5">
        <v>0</v>
      </c>
      <c r="L79" s="5">
        <v>0</v>
      </c>
      <c r="M79" s="6" t="e">
        <v>#DIV/0!</v>
      </c>
      <c r="N79" s="6" t="e">
        <v>#DIV/0!</v>
      </c>
      <c r="O79">
        <v>0</v>
      </c>
      <c r="P79">
        <v>0</v>
      </c>
      <c r="Q79" t="s">
        <v>439</v>
      </c>
      <c r="R79" t="s">
        <v>440</v>
      </c>
      <c r="S79" t="s">
        <v>269</v>
      </c>
      <c r="U79" s="16" t="s">
        <v>75</v>
      </c>
      <c r="V79" s="20" t="s">
        <v>441</v>
      </c>
      <c r="W79" s="26" t="s">
        <v>86</v>
      </c>
      <c r="X79" s="79">
        <v>3</v>
      </c>
      <c r="Y79" t="str">
        <f t="shared" si="13"/>
        <v>Y</v>
      </c>
      <c r="Z79">
        <v>100</v>
      </c>
      <c r="AA79">
        <f t="shared" si="14"/>
        <v>0</v>
      </c>
      <c r="AB79">
        <f t="shared" si="15"/>
        <v>-100</v>
      </c>
      <c r="AC79">
        <f t="shared" si="16"/>
        <v>0</v>
      </c>
      <c r="AD79">
        <f t="shared" si="17"/>
        <v>-100</v>
      </c>
      <c r="AE79">
        <f t="shared" si="18"/>
        <v>0</v>
      </c>
      <c r="AF79">
        <f t="shared" si="19"/>
        <v>-100</v>
      </c>
    </row>
    <row r="80" spans="1:32" x14ac:dyDescent="0.25">
      <c r="A80" s="18">
        <v>0.47419460164814725</v>
      </c>
      <c r="B80" s="18">
        <v>0.51550944356116513</v>
      </c>
      <c r="C80" s="3">
        <v>2.108838853340639</v>
      </c>
      <c r="D80" s="4">
        <v>1.9398286733448562</v>
      </c>
      <c r="E80" s="28"/>
      <c r="F80" s="8">
        <v>1</v>
      </c>
      <c r="G80" s="5">
        <v>2.108838853340639</v>
      </c>
      <c r="H80" s="5">
        <v>1.9398286733448562</v>
      </c>
      <c r="K80" s="5">
        <v>0</v>
      </c>
      <c r="L80" s="5">
        <v>0</v>
      </c>
      <c r="M80" s="6" t="e">
        <v>#DIV/0!</v>
      </c>
      <c r="N80" s="6" t="e">
        <v>#DIV/0!</v>
      </c>
      <c r="O80">
        <v>0</v>
      </c>
      <c r="P80">
        <v>0</v>
      </c>
      <c r="Q80" t="s">
        <v>442</v>
      </c>
      <c r="R80" t="s">
        <v>443</v>
      </c>
      <c r="S80" t="s">
        <v>282</v>
      </c>
      <c r="U80" s="16" t="s">
        <v>75</v>
      </c>
      <c r="V80" s="20" t="s">
        <v>444</v>
      </c>
      <c r="W80" s="26" t="s">
        <v>77</v>
      </c>
      <c r="X80" s="79">
        <v>2</v>
      </c>
      <c r="Y80" t="str">
        <f t="shared" si="13"/>
        <v>N</v>
      </c>
      <c r="Z80">
        <v>100</v>
      </c>
      <c r="AA80">
        <f t="shared" si="14"/>
        <v>0</v>
      </c>
      <c r="AB80">
        <f t="shared" si="15"/>
        <v>-100</v>
      </c>
      <c r="AC80">
        <f t="shared" si="16"/>
        <v>0</v>
      </c>
      <c r="AD80">
        <f t="shared" si="17"/>
        <v>-100</v>
      </c>
      <c r="AE80">
        <f t="shared" si="18"/>
        <v>0</v>
      </c>
      <c r="AF80">
        <f t="shared" si="19"/>
        <v>-100</v>
      </c>
    </row>
    <row r="81" spans="1:32" x14ac:dyDescent="0.25">
      <c r="A81" s="18">
        <v>0.28632686489426862</v>
      </c>
      <c r="B81" s="18">
        <v>0.71046480733627027</v>
      </c>
      <c r="C81" s="3">
        <v>3.4925119596069623</v>
      </c>
      <c r="D81" s="4">
        <v>1.4075292536294339</v>
      </c>
      <c r="E81" s="28"/>
      <c r="F81" s="8">
        <v>1</v>
      </c>
      <c r="G81" s="5">
        <v>3.4925119596069623</v>
      </c>
      <c r="H81" s="5">
        <v>1.4075292536294339</v>
      </c>
      <c r="K81" s="5">
        <v>0</v>
      </c>
      <c r="L81" s="5">
        <v>0</v>
      </c>
      <c r="M81" s="6" t="e">
        <v>#DIV/0!</v>
      </c>
      <c r="N81" s="6" t="e">
        <v>#DIV/0!</v>
      </c>
      <c r="O81">
        <v>0</v>
      </c>
      <c r="P81">
        <v>0</v>
      </c>
      <c r="Q81" t="s">
        <v>445</v>
      </c>
      <c r="R81" t="s">
        <v>446</v>
      </c>
      <c r="S81" t="s">
        <v>282</v>
      </c>
      <c r="U81" s="16" t="s">
        <v>94</v>
      </c>
      <c r="V81" s="20" t="s">
        <v>447</v>
      </c>
      <c r="W81" s="26" t="s">
        <v>77</v>
      </c>
      <c r="X81" s="79">
        <v>2</v>
      </c>
      <c r="Y81" t="str">
        <f t="shared" si="13"/>
        <v>N</v>
      </c>
      <c r="Z81">
        <v>100</v>
      </c>
      <c r="AA81">
        <f t="shared" si="14"/>
        <v>0</v>
      </c>
      <c r="AB81">
        <f t="shared" si="15"/>
        <v>-100</v>
      </c>
      <c r="AC81">
        <f t="shared" si="16"/>
        <v>0</v>
      </c>
      <c r="AD81">
        <f t="shared" si="17"/>
        <v>-100</v>
      </c>
      <c r="AE81">
        <f t="shared" si="18"/>
        <v>0</v>
      </c>
      <c r="AF81">
        <f t="shared" si="19"/>
        <v>-100</v>
      </c>
    </row>
    <row r="82" spans="1:32" x14ac:dyDescent="0.25">
      <c r="A82" s="18">
        <v>0.46614655029166918</v>
      </c>
      <c r="B82" s="18">
        <v>0.53242818627185884</v>
      </c>
      <c r="C82" s="3">
        <v>2.1452480971366135</v>
      </c>
      <c r="D82" s="4">
        <v>1.8781875674204034</v>
      </c>
      <c r="E82" s="28"/>
      <c r="F82" s="8">
        <v>1</v>
      </c>
      <c r="G82" s="5">
        <v>2.1452480971366135</v>
      </c>
      <c r="H82" s="5">
        <v>1.8781875674204034</v>
      </c>
      <c r="K82" s="5">
        <v>0</v>
      </c>
      <c r="L82" s="5">
        <v>0</v>
      </c>
      <c r="M82" s="6" t="e">
        <v>#DIV/0!</v>
      </c>
      <c r="N82" s="6" t="e">
        <v>#DIV/0!</v>
      </c>
      <c r="O82">
        <v>0</v>
      </c>
      <c r="P82">
        <v>0</v>
      </c>
      <c r="Q82" t="s">
        <v>448</v>
      </c>
      <c r="R82" t="s">
        <v>449</v>
      </c>
      <c r="S82" t="s">
        <v>282</v>
      </c>
      <c r="U82" s="16" t="s">
        <v>79</v>
      </c>
      <c r="V82" s="20" t="s">
        <v>450</v>
      </c>
      <c r="W82" s="26" t="s">
        <v>86</v>
      </c>
      <c r="X82" s="79">
        <v>3</v>
      </c>
      <c r="Y82" t="str">
        <f t="shared" ref="Y82:Y131" si="20">IF(X82 &gt;=3,"Y","N")</f>
        <v>Y</v>
      </c>
      <c r="Z82">
        <v>100</v>
      </c>
      <c r="AA82">
        <f t="shared" si="14"/>
        <v>0</v>
      </c>
      <c r="AB82">
        <f t="shared" si="15"/>
        <v>-100</v>
      </c>
      <c r="AC82">
        <f t="shared" si="16"/>
        <v>0</v>
      </c>
      <c r="AD82">
        <f t="shared" si="17"/>
        <v>-100</v>
      </c>
      <c r="AE82">
        <f t="shared" si="18"/>
        <v>0</v>
      </c>
      <c r="AF82">
        <f t="shared" si="19"/>
        <v>-100</v>
      </c>
    </row>
    <row r="83" spans="1:32" x14ac:dyDescent="0.25">
      <c r="A83" s="18">
        <v>0.77869040995310235</v>
      </c>
      <c r="B83" s="18">
        <v>0.1983467646904952</v>
      </c>
      <c r="C83" s="3">
        <v>1.284207416989027</v>
      </c>
      <c r="D83" s="4">
        <v>5.0416753787762696</v>
      </c>
      <c r="E83" s="28"/>
      <c r="F83" s="8">
        <v>1</v>
      </c>
      <c r="G83" s="5">
        <v>1.284207416989027</v>
      </c>
      <c r="H83" s="5">
        <v>5.0416753787762696</v>
      </c>
      <c r="K83" s="5">
        <v>0</v>
      </c>
      <c r="L83" s="5">
        <v>0</v>
      </c>
      <c r="M83" s="6" t="e">
        <v>#DIV/0!</v>
      </c>
      <c r="N83" s="6" t="e">
        <v>#DIV/0!</v>
      </c>
      <c r="O83">
        <v>0</v>
      </c>
      <c r="P83">
        <v>0</v>
      </c>
      <c r="Q83" t="s">
        <v>451</v>
      </c>
      <c r="R83" t="s">
        <v>452</v>
      </c>
      <c r="S83" t="s">
        <v>276</v>
      </c>
      <c r="U83" s="16" t="s">
        <v>75</v>
      </c>
      <c r="V83" s="20" t="s">
        <v>453</v>
      </c>
      <c r="W83" s="26" t="s">
        <v>79</v>
      </c>
      <c r="X83" s="79">
        <v>3</v>
      </c>
      <c r="Y83" t="str">
        <f t="shared" si="20"/>
        <v>Y</v>
      </c>
      <c r="Z83">
        <v>100</v>
      </c>
      <c r="AA83">
        <f t="shared" si="14"/>
        <v>0</v>
      </c>
      <c r="AB83">
        <f t="shared" si="15"/>
        <v>-100</v>
      </c>
      <c r="AC83">
        <f t="shared" si="16"/>
        <v>0</v>
      </c>
      <c r="AD83">
        <f t="shared" si="17"/>
        <v>-100</v>
      </c>
      <c r="AE83">
        <f t="shared" si="18"/>
        <v>0</v>
      </c>
      <c r="AF83">
        <f t="shared" si="19"/>
        <v>-100</v>
      </c>
    </row>
    <row r="84" spans="1:32" x14ac:dyDescent="0.25">
      <c r="A84" s="18">
        <v>0.42107500728018782</v>
      </c>
      <c r="B84" s="18">
        <v>0.57701582476688329</v>
      </c>
      <c r="C84" s="3">
        <v>2.3748737937670787</v>
      </c>
      <c r="D84" s="4">
        <v>1.7330547223795882</v>
      </c>
      <c r="E84" s="28"/>
      <c r="F84" s="8">
        <v>1</v>
      </c>
      <c r="G84" s="5">
        <v>2.3748737937670787</v>
      </c>
      <c r="H84" s="5">
        <v>1.7330547223795882</v>
      </c>
      <c r="K84" s="5">
        <v>0</v>
      </c>
      <c r="L84" s="5">
        <v>0</v>
      </c>
      <c r="M84" s="6" t="e">
        <v>#DIV/0!</v>
      </c>
      <c r="N84" s="6" t="e">
        <v>#DIV/0!</v>
      </c>
      <c r="O84">
        <v>0</v>
      </c>
      <c r="P84">
        <v>0</v>
      </c>
      <c r="Q84" t="s">
        <v>454</v>
      </c>
      <c r="R84" t="s">
        <v>455</v>
      </c>
      <c r="S84" t="s">
        <v>276</v>
      </c>
      <c r="U84" s="16" t="e">
        <v>#N/A</v>
      </c>
      <c r="V84" s="20" t="s">
        <v>456</v>
      </c>
      <c r="W84" s="26" t="s">
        <v>86</v>
      </c>
      <c r="X84" s="79">
        <v>3</v>
      </c>
      <c r="Y84" t="str">
        <f t="shared" si="20"/>
        <v>Y</v>
      </c>
      <c r="Z84">
        <v>100</v>
      </c>
      <c r="AA84">
        <f t="shared" si="14"/>
        <v>0</v>
      </c>
      <c r="AB84">
        <f t="shared" si="15"/>
        <v>-100</v>
      </c>
      <c r="AC84">
        <f t="shared" si="16"/>
        <v>0</v>
      </c>
      <c r="AD84">
        <f t="shared" si="17"/>
        <v>-100</v>
      </c>
      <c r="AE84">
        <f t="shared" si="18"/>
        <v>0</v>
      </c>
      <c r="AF84">
        <f t="shared" si="19"/>
        <v>-100</v>
      </c>
    </row>
    <row r="85" spans="1:32" x14ac:dyDescent="0.25">
      <c r="A85" s="18">
        <v>0.73319091117486868</v>
      </c>
      <c r="B85" s="18">
        <v>0.25776062950524609</v>
      </c>
      <c r="C85" s="3">
        <v>1.363901249672606</v>
      </c>
      <c r="D85" s="4">
        <v>3.8795684271854536</v>
      </c>
      <c r="E85" s="28"/>
      <c r="F85" s="8">
        <v>1</v>
      </c>
      <c r="G85" s="5">
        <v>1.363901249672606</v>
      </c>
      <c r="H85" s="5">
        <v>3.8795684271854536</v>
      </c>
      <c r="K85" s="5">
        <v>0</v>
      </c>
      <c r="L85" s="5">
        <v>0</v>
      </c>
      <c r="M85" s="6" t="e">
        <v>#DIV/0!</v>
      </c>
      <c r="N85" s="6" t="e">
        <v>#DIV/0!</v>
      </c>
      <c r="O85">
        <v>0</v>
      </c>
      <c r="P85">
        <v>0</v>
      </c>
      <c r="Q85" t="s">
        <v>457</v>
      </c>
      <c r="R85" t="s">
        <v>458</v>
      </c>
      <c r="S85" t="s">
        <v>276</v>
      </c>
      <c r="U85" s="16" t="s">
        <v>86</v>
      </c>
      <c r="V85" s="20" t="s">
        <v>459</v>
      </c>
      <c r="W85" s="26" t="s">
        <v>88</v>
      </c>
      <c r="X85" s="79">
        <v>4</v>
      </c>
      <c r="Y85" t="str">
        <f t="shared" si="20"/>
        <v>Y</v>
      </c>
      <c r="Z85">
        <v>100</v>
      </c>
      <c r="AA85">
        <f t="shared" si="14"/>
        <v>0</v>
      </c>
      <c r="AB85">
        <f t="shared" si="15"/>
        <v>-100</v>
      </c>
      <c r="AC85">
        <f t="shared" si="16"/>
        <v>0</v>
      </c>
      <c r="AD85">
        <f t="shared" si="17"/>
        <v>-100</v>
      </c>
      <c r="AE85">
        <f t="shared" si="18"/>
        <v>0</v>
      </c>
      <c r="AF85">
        <f t="shared" si="19"/>
        <v>-100</v>
      </c>
    </row>
    <row r="86" spans="1:32" x14ac:dyDescent="0.25">
      <c r="A86" s="18">
        <v>0.74217505892756175</v>
      </c>
      <c r="B86" s="18">
        <v>0.24064575472590746</v>
      </c>
      <c r="C86" s="3">
        <v>1.347391006974815</v>
      </c>
      <c r="D86" s="4">
        <v>4.1554857310447364</v>
      </c>
      <c r="E86" s="28"/>
      <c r="F86" s="8">
        <v>1</v>
      </c>
      <c r="G86" s="5">
        <v>1.347391006974815</v>
      </c>
      <c r="H86" s="5">
        <v>4.1554857310447364</v>
      </c>
      <c r="K86" s="5">
        <v>0</v>
      </c>
      <c r="L86" s="5">
        <v>0</v>
      </c>
      <c r="M86" s="6" t="e">
        <v>#DIV/0!</v>
      </c>
      <c r="N86" s="6" t="e">
        <v>#DIV/0!</v>
      </c>
      <c r="O86">
        <v>0</v>
      </c>
      <c r="P86">
        <v>0</v>
      </c>
      <c r="Q86" t="s">
        <v>460</v>
      </c>
      <c r="R86" t="s">
        <v>461</v>
      </c>
      <c r="S86" t="s">
        <v>276</v>
      </c>
      <c r="U86" s="16" t="e">
        <v>#N/A</v>
      </c>
      <c r="V86" s="20" t="s">
        <v>462</v>
      </c>
      <c r="W86" s="26" t="s">
        <v>100</v>
      </c>
      <c r="X86" s="79">
        <v>3</v>
      </c>
      <c r="Y86" t="str">
        <f t="shared" si="20"/>
        <v>Y</v>
      </c>
      <c r="Z86">
        <v>100</v>
      </c>
      <c r="AA86">
        <f t="shared" si="14"/>
        <v>0</v>
      </c>
      <c r="AB86">
        <f t="shared" si="15"/>
        <v>-100</v>
      </c>
      <c r="AC86">
        <f t="shared" si="16"/>
        <v>0</v>
      </c>
      <c r="AD86">
        <f t="shared" si="17"/>
        <v>-100</v>
      </c>
      <c r="AE86">
        <f t="shared" si="18"/>
        <v>0</v>
      </c>
      <c r="AF86">
        <f t="shared" si="19"/>
        <v>-100</v>
      </c>
    </row>
    <row r="87" spans="1:32" x14ac:dyDescent="0.25">
      <c r="A87" s="18">
        <v>0.30435886339855184</v>
      </c>
      <c r="B87" s="18">
        <v>0.69549050307818594</v>
      </c>
      <c r="C87" s="3">
        <v>3.2855951321204668</v>
      </c>
      <c r="D87" s="4">
        <v>1.4378341552818896</v>
      </c>
      <c r="E87" s="28"/>
      <c r="F87" s="8">
        <v>1</v>
      </c>
      <c r="G87" s="5">
        <v>3.2855951321204668</v>
      </c>
      <c r="H87" s="5">
        <v>1.4378341552818896</v>
      </c>
      <c r="K87" s="5">
        <v>0</v>
      </c>
      <c r="L87" s="5">
        <v>0</v>
      </c>
      <c r="M87" s="6" t="e">
        <v>#DIV/0!</v>
      </c>
      <c r="N87" s="6" t="e">
        <v>#DIV/0!</v>
      </c>
      <c r="O87">
        <v>0</v>
      </c>
      <c r="P87">
        <v>0</v>
      </c>
      <c r="Q87" t="s">
        <v>463</v>
      </c>
      <c r="R87" t="s">
        <v>464</v>
      </c>
      <c r="S87" t="s">
        <v>276</v>
      </c>
      <c r="U87" s="16" t="s">
        <v>78</v>
      </c>
      <c r="V87" s="20" t="s">
        <v>465</v>
      </c>
      <c r="W87" s="26" t="s">
        <v>100</v>
      </c>
      <c r="X87" s="79">
        <v>3</v>
      </c>
      <c r="Y87" t="str">
        <f t="shared" si="20"/>
        <v>Y</v>
      </c>
      <c r="Z87">
        <v>100</v>
      </c>
      <c r="AA87">
        <f t="shared" si="14"/>
        <v>0</v>
      </c>
      <c r="AB87">
        <f t="shared" si="15"/>
        <v>-100</v>
      </c>
      <c r="AC87">
        <f t="shared" si="16"/>
        <v>0</v>
      </c>
      <c r="AD87">
        <f t="shared" si="17"/>
        <v>-100</v>
      </c>
      <c r="AE87">
        <f t="shared" si="18"/>
        <v>0</v>
      </c>
      <c r="AF87">
        <f t="shared" si="19"/>
        <v>-100</v>
      </c>
    </row>
    <row r="88" spans="1:32" x14ac:dyDescent="0.25">
      <c r="A88" s="18">
        <v>0.58748110306185897</v>
      </c>
      <c r="B88" s="18">
        <v>0.41044662340466231</v>
      </c>
      <c r="C88" s="3">
        <v>1.7021824102735519</v>
      </c>
      <c r="D88" s="4">
        <v>2.4363703901495923</v>
      </c>
      <c r="E88" s="28"/>
      <c r="F88" s="8">
        <v>1</v>
      </c>
      <c r="G88" s="5">
        <v>1.7021824102735519</v>
      </c>
      <c r="H88" s="5">
        <v>2.4363703901495923</v>
      </c>
      <c r="K88" s="5">
        <v>0</v>
      </c>
      <c r="L88" s="5">
        <v>0</v>
      </c>
      <c r="M88" s="6" t="e">
        <v>#DIV/0!</v>
      </c>
      <c r="N88" s="6" t="e">
        <v>#DIV/0!</v>
      </c>
      <c r="O88">
        <v>0</v>
      </c>
      <c r="P88">
        <v>0</v>
      </c>
      <c r="Q88" t="s">
        <v>466</v>
      </c>
      <c r="R88" t="s">
        <v>467</v>
      </c>
      <c r="S88" t="s">
        <v>276</v>
      </c>
      <c r="U88" s="16" t="s">
        <v>75</v>
      </c>
      <c r="V88" s="20" t="s">
        <v>468</v>
      </c>
      <c r="W88" s="26" t="s">
        <v>75</v>
      </c>
      <c r="X88" s="79">
        <v>2</v>
      </c>
      <c r="Y88" t="str">
        <f t="shared" si="20"/>
        <v>N</v>
      </c>
      <c r="Z88">
        <v>100</v>
      </c>
      <c r="AA88">
        <f t="shared" si="14"/>
        <v>0</v>
      </c>
      <c r="AB88">
        <f t="shared" si="15"/>
        <v>-100</v>
      </c>
      <c r="AC88">
        <f t="shared" si="16"/>
        <v>0</v>
      </c>
      <c r="AD88">
        <f t="shared" si="17"/>
        <v>-100</v>
      </c>
      <c r="AE88">
        <f t="shared" si="18"/>
        <v>0</v>
      </c>
      <c r="AF88">
        <f t="shared" si="19"/>
        <v>-100</v>
      </c>
    </row>
    <row r="89" spans="1:32" x14ac:dyDescent="0.25">
      <c r="A89" s="18">
        <v>0.58513242041585634</v>
      </c>
      <c r="B89" s="18">
        <v>0.40815643979057165</v>
      </c>
      <c r="C89" s="3">
        <v>1.7090148573365587</v>
      </c>
      <c r="D89" s="4">
        <v>2.4500409708422293</v>
      </c>
      <c r="E89" s="28"/>
      <c r="F89" s="8">
        <v>1</v>
      </c>
      <c r="G89" s="5">
        <v>1.7090148573365587</v>
      </c>
      <c r="H89" s="5">
        <v>2.4500409708422293</v>
      </c>
      <c r="K89" s="5">
        <v>0</v>
      </c>
      <c r="L89" s="5">
        <v>0</v>
      </c>
      <c r="M89" s="6" t="e">
        <v>#DIV/0!</v>
      </c>
      <c r="N89" s="6" t="e">
        <v>#DIV/0!</v>
      </c>
      <c r="O89">
        <v>0</v>
      </c>
      <c r="P89">
        <v>0</v>
      </c>
      <c r="Q89" t="s">
        <v>469</v>
      </c>
      <c r="R89" t="s">
        <v>470</v>
      </c>
      <c r="S89" t="s">
        <v>276</v>
      </c>
      <c r="U89" s="16" t="s">
        <v>78</v>
      </c>
      <c r="V89" s="20" t="s">
        <v>372</v>
      </c>
      <c r="W89" s="26" t="s">
        <v>74</v>
      </c>
      <c r="X89" s="79">
        <v>4</v>
      </c>
      <c r="Y89" t="str">
        <f t="shared" si="20"/>
        <v>Y</v>
      </c>
      <c r="Z89">
        <v>100</v>
      </c>
      <c r="AA89">
        <f t="shared" si="14"/>
        <v>0</v>
      </c>
      <c r="AB89">
        <f t="shared" si="15"/>
        <v>-100</v>
      </c>
      <c r="AC89">
        <f t="shared" si="16"/>
        <v>0</v>
      </c>
      <c r="AD89">
        <f t="shared" si="17"/>
        <v>-100</v>
      </c>
      <c r="AE89">
        <f t="shared" si="18"/>
        <v>0</v>
      </c>
      <c r="AF89">
        <f t="shared" si="19"/>
        <v>-100</v>
      </c>
    </row>
    <row r="90" spans="1:32" x14ac:dyDescent="0.25">
      <c r="A90" s="18">
        <v>0.38035345511022939</v>
      </c>
      <c r="B90" s="18">
        <v>0.61922603031289636</v>
      </c>
      <c r="C90" s="3">
        <v>2.6291334719443844</v>
      </c>
      <c r="D90" s="4">
        <v>1.6149191911307372</v>
      </c>
      <c r="E90" s="28"/>
      <c r="F90" s="8">
        <v>1</v>
      </c>
      <c r="G90" s="5">
        <v>2.6291334719443844</v>
      </c>
      <c r="H90" s="5">
        <v>1.6149191911307372</v>
      </c>
      <c r="K90" s="5">
        <v>0</v>
      </c>
      <c r="L90" s="5">
        <v>0</v>
      </c>
      <c r="M90" s="6" t="e">
        <v>#DIV/0!</v>
      </c>
      <c r="N90" s="6" t="e">
        <v>#DIV/0!</v>
      </c>
      <c r="O90">
        <v>0</v>
      </c>
      <c r="P90">
        <v>0</v>
      </c>
      <c r="Q90" t="s">
        <v>471</v>
      </c>
      <c r="R90" t="s">
        <v>472</v>
      </c>
      <c r="S90" t="s">
        <v>276</v>
      </c>
      <c r="U90" s="16" t="s">
        <v>102</v>
      </c>
      <c r="V90" s="20" t="s">
        <v>372</v>
      </c>
      <c r="W90" s="26" t="s">
        <v>86</v>
      </c>
      <c r="X90" s="79">
        <v>3</v>
      </c>
      <c r="Y90" t="str">
        <f t="shared" si="20"/>
        <v>Y</v>
      </c>
      <c r="Z90">
        <v>100</v>
      </c>
      <c r="AA90">
        <f t="shared" si="14"/>
        <v>0</v>
      </c>
      <c r="AB90">
        <f t="shared" si="15"/>
        <v>-100</v>
      </c>
      <c r="AC90">
        <f t="shared" si="16"/>
        <v>0</v>
      </c>
      <c r="AD90">
        <f t="shared" si="17"/>
        <v>-100</v>
      </c>
      <c r="AE90">
        <f t="shared" si="18"/>
        <v>0</v>
      </c>
      <c r="AF90">
        <f t="shared" si="19"/>
        <v>-100</v>
      </c>
    </row>
    <row r="91" spans="1:32" x14ac:dyDescent="0.25">
      <c r="A91" s="18">
        <v>0.58141444639208706</v>
      </c>
      <c r="B91" s="18">
        <v>0.41626457164886466</v>
      </c>
      <c r="C91" s="3">
        <v>1.7199435036494302</v>
      </c>
      <c r="D91" s="4">
        <v>2.4023183045314238</v>
      </c>
      <c r="E91" s="28"/>
      <c r="F91" s="8">
        <v>1</v>
      </c>
      <c r="G91" s="5">
        <v>1.7199435036494302</v>
      </c>
      <c r="H91" s="5">
        <v>2.4023183045314238</v>
      </c>
      <c r="K91" s="5">
        <v>0</v>
      </c>
      <c r="L91" s="5">
        <v>0</v>
      </c>
      <c r="M91" s="6" t="e">
        <v>#DIV/0!</v>
      </c>
      <c r="N91" s="6" t="e">
        <v>#DIV/0!</v>
      </c>
      <c r="O91">
        <v>0</v>
      </c>
      <c r="P91">
        <v>0</v>
      </c>
      <c r="Q91" t="s">
        <v>473</v>
      </c>
      <c r="R91" t="s">
        <v>474</v>
      </c>
      <c r="S91" t="s">
        <v>276</v>
      </c>
      <c r="U91" s="16" t="s">
        <v>75</v>
      </c>
      <c r="V91" s="20" t="s">
        <v>372</v>
      </c>
      <c r="W91" s="26" t="s">
        <v>164</v>
      </c>
      <c r="X91" s="79">
        <v>5</v>
      </c>
      <c r="Y91" t="str">
        <f t="shared" si="20"/>
        <v>Y</v>
      </c>
      <c r="Z91">
        <v>100</v>
      </c>
      <c r="AA91">
        <f t="shared" si="14"/>
        <v>0</v>
      </c>
      <c r="AB91">
        <f t="shared" si="15"/>
        <v>-100</v>
      </c>
      <c r="AC91">
        <f t="shared" si="16"/>
        <v>0</v>
      </c>
      <c r="AD91">
        <f t="shared" si="17"/>
        <v>-100</v>
      </c>
      <c r="AE91">
        <f t="shared" si="18"/>
        <v>0</v>
      </c>
      <c r="AF91">
        <f t="shared" si="19"/>
        <v>-100</v>
      </c>
    </row>
    <row r="92" spans="1:32" x14ac:dyDescent="0.25">
      <c r="A92" s="18">
        <v>6.2431081194629763E-2</v>
      </c>
      <c r="B92" s="18">
        <v>0.93756785419056465</v>
      </c>
      <c r="C92" s="3">
        <v>16.017662690839618</v>
      </c>
      <c r="D92" s="4">
        <v>1.0665894692638915</v>
      </c>
      <c r="E92" s="28"/>
      <c r="F92" s="8">
        <v>1</v>
      </c>
      <c r="G92" s="5">
        <v>16.017662690839618</v>
      </c>
      <c r="H92" s="5">
        <v>1.0665894692638915</v>
      </c>
      <c r="K92" s="5">
        <v>0</v>
      </c>
      <c r="L92" s="5">
        <v>0</v>
      </c>
      <c r="M92" s="6" t="e">
        <v>#DIV/0!</v>
      </c>
      <c r="N92" s="6" t="e">
        <v>#DIV/0!</v>
      </c>
      <c r="O92">
        <v>0</v>
      </c>
      <c r="P92">
        <v>0</v>
      </c>
      <c r="Q92" t="s">
        <v>475</v>
      </c>
      <c r="R92" t="s">
        <v>476</v>
      </c>
      <c r="S92" t="s">
        <v>275</v>
      </c>
      <c r="U92" s="16" t="s">
        <v>75</v>
      </c>
      <c r="V92" s="20" t="s">
        <v>477</v>
      </c>
      <c r="W92" s="26" t="s">
        <v>76</v>
      </c>
      <c r="X92" s="79">
        <v>1</v>
      </c>
      <c r="Y92" t="str">
        <f t="shared" si="20"/>
        <v>N</v>
      </c>
      <c r="Z92">
        <v>100</v>
      </c>
      <c r="AA92">
        <f t="shared" si="14"/>
        <v>0</v>
      </c>
      <c r="AB92">
        <f t="shared" si="15"/>
        <v>-100</v>
      </c>
      <c r="AC92">
        <f t="shared" si="16"/>
        <v>0</v>
      </c>
      <c r="AD92">
        <f t="shared" si="17"/>
        <v>-100</v>
      </c>
      <c r="AE92">
        <f t="shared" si="18"/>
        <v>0</v>
      </c>
      <c r="AF92">
        <f t="shared" si="19"/>
        <v>-100</v>
      </c>
    </row>
    <row r="93" spans="1:32" x14ac:dyDescent="0.25">
      <c r="A93" s="18">
        <v>0.62132813536445575</v>
      </c>
      <c r="B93" s="18">
        <v>0.36692346597600695</v>
      </c>
      <c r="C93" s="3">
        <v>1.6094555245167268</v>
      </c>
      <c r="D93" s="4">
        <v>2.7253639865742185</v>
      </c>
      <c r="E93" s="28"/>
      <c r="F93" s="8">
        <v>1</v>
      </c>
      <c r="G93" s="5">
        <v>1.6094555245167268</v>
      </c>
      <c r="H93" s="5">
        <v>2.7253639865742185</v>
      </c>
      <c r="K93" s="5">
        <v>0</v>
      </c>
      <c r="L93" s="5">
        <v>0</v>
      </c>
      <c r="M93" s="6" t="e">
        <v>#DIV/0!</v>
      </c>
      <c r="N93" s="6" t="e">
        <v>#DIV/0!</v>
      </c>
      <c r="O93">
        <v>0</v>
      </c>
      <c r="P93">
        <v>0</v>
      </c>
      <c r="Q93" t="s">
        <v>478</v>
      </c>
      <c r="R93" t="s">
        <v>479</v>
      </c>
      <c r="S93" t="s">
        <v>275</v>
      </c>
      <c r="U93" s="16" t="s">
        <v>89</v>
      </c>
      <c r="V93" s="20" t="s">
        <v>477</v>
      </c>
      <c r="W93" s="26" t="s">
        <v>94</v>
      </c>
      <c r="X93" s="79">
        <v>2</v>
      </c>
      <c r="Y93" t="str">
        <f t="shared" si="20"/>
        <v>N</v>
      </c>
      <c r="Z93">
        <v>100</v>
      </c>
      <c r="AA93">
        <f t="shared" si="14"/>
        <v>0</v>
      </c>
      <c r="AB93">
        <f t="shared" si="15"/>
        <v>-100</v>
      </c>
      <c r="AC93">
        <f t="shared" si="16"/>
        <v>0</v>
      </c>
      <c r="AD93">
        <f t="shared" si="17"/>
        <v>-100</v>
      </c>
      <c r="AE93">
        <f t="shared" si="18"/>
        <v>0</v>
      </c>
      <c r="AF93">
        <f t="shared" si="19"/>
        <v>-100</v>
      </c>
    </row>
    <row r="94" spans="1:32" x14ac:dyDescent="0.25">
      <c r="A94" s="18">
        <v>7.7838571722483818E-2</v>
      </c>
      <c r="B94" s="18">
        <v>0.92215184820326224</v>
      </c>
      <c r="C94" s="3">
        <v>12.847101094882348</v>
      </c>
      <c r="D94" s="4">
        <v>1.0844201006031908</v>
      </c>
      <c r="E94" s="28"/>
      <c r="F94" s="8">
        <v>1</v>
      </c>
      <c r="G94" s="5">
        <v>12.847101094882348</v>
      </c>
      <c r="H94" s="5">
        <v>1.0844201006031908</v>
      </c>
      <c r="K94" s="5">
        <v>0</v>
      </c>
      <c r="L94" s="5">
        <v>0</v>
      </c>
      <c r="M94" s="6" t="e">
        <v>#DIV/0!</v>
      </c>
      <c r="N94" s="6" t="e">
        <v>#DIV/0!</v>
      </c>
      <c r="O94">
        <v>0</v>
      </c>
      <c r="P94">
        <v>0</v>
      </c>
      <c r="Q94" t="s">
        <v>480</v>
      </c>
      <c r="R94" t="s">
        <v>481</v>
      </c>
      <c r="S94" t="s">
        <v>279</v>
      </c>
      <c r="U94" s="16" t="s">
        <v>76</v>
      </c>
      <c r="V94" s="20" t="s">
        <v>477</v>
      </c>
      <c r="W94" s="26" t="s">
        <v>73</v>
      </c>
      <c r="X94" s="79">
        <v>0</v>
      </c>
      <c r="Y94" t="str">
        <f t="shared" si="20"/>
        <v>N</v>
      </c>
      <c r="Z94">
        <v>100</v>
      </c>
      <c r="AA94">
        <f t="shared" si="14"/>
        <v>0</v>
      </c>
      <c r="AB94">
        <f t="shared" si="15"/>
        <v>-100</v>
      </c>
      <c r="AC94">
        <f t="shared" si="16"/>
        <v>0</v>
      </c>
      <c r="AD94">
        <f t="shared" si="17"/>
        <v>-100</v>
      </c>
      <c r="AE94">
        <f t="shared" si="18"/>
        <v>0</v>
      </c>
      <c r="AF94">
        <f t="shared" si="19"/>
        <v>-100</v>
      </c>
    </row>
    <row r="95" spans="1:32" x14ac:dyDescent="0.25">
      <c r="A95" s="18">
        <v>0.5314467457239852</v>
      </c>
      <c r="B95" s="18">
        <v>0.46728417113910486</v>
      </c>
      <c r="C95" s="3">
        <v>1.881656079458552</v>
      </c>
      <c r="D95" s="4">
        <v>2.1400254101530694</v>
      </c>
      <c r="E95" s="28"/>
      <c r="F95" s="8">
        <v>1</v>
      </c>
      <c r="G95" s="5">
        <v>1.881656079458552</v>
      </c>
      <c r="H95" s="5">
        <v>2.1400254101530694</v>
      </c>
      <c r="K95" s="5">
        <v>0</v>
      </c>
      <c r="L95" s="5">
        <v>0</v>
      </c>
      <c r="M95" s="6" t="e">
        <v>#DIV/0!</v>
      </c>
      <c r="N95" s="6" t="e">
        <v>#DIV/0!</v>
      </c>
      <c r="O95">
        <v>0</v>
      </c>
      <c r="P95">
        <v>0</v>
      </c>
      <c r="Q95" t="s">
        <v>482</v>
      </c>
      <c r="R95" t="s">
        <v>483</v>
      </c>
      <c r="S95" t="s">
        <v>279</v>
      </c>
      <c r="U95" s="16" t="e">
        <v>#N/A</v>
      </c>
      <c r="V95" s="20" t="s">
        <v>477</v>
      </c>
      <c r="W95" s="26" t="s">
        <v>78</v>
      </c>
      <c r="X95" s="79">
        <v>1</v>
      </c>
      <c r="Y95" t="str">
        <f t="shared" si="20"/>
        <v>N</v>
      </c>
      <c r="Z95">
        <v>100</v>
      </c>
      <c r="AA95">
        <f t="shared" si="14"/>
        <v>0</v>
      </c>
      <c r="AB95">
        <f t="shared" si="15"/>
        <v>-100</v>
      </c>
      <c r="AC95">
        <f t="shared" si="16"/>
        <v>0</v>
      </c>
      <c r="AD95">
        <f t="shared" si="17"/>
        <v>-100</v>
      </c>
      <c r="AE95">
        <f t="shared" si="18"/>
        <v>0</v>
      </c>
      <c r="AF95">
        <f t="shared" si="19"/>
        <v>-100</v>
      </c>
    </row>
    <row r="96" spans="1:32" x14ac:dyDescent="0.25">
      <c r="A96" s="18">
        <v>0.45121180934979183</v>
      </c>
      <c r="B96" s="18">
        <v>0.54790213283963118</v>
      </c>
      <c r="C96" s="3">
        <v>2.216254050267493</v>
      </c>
      <c r="D96" s="4">
        <v>1.825143470088838</v>
      </c>
      <c r="E96" s="28"/>
      <c r="F96" s="8">
        <v>1</v>
      </c>
      <c r="G96" s="5">
        <v>2.216254050267493</v>
      </c>
      <c r="H96" s="5">
        <v>1.825143470088838</v>
      </c>
      <c r="K96" s="5">
        <v>0</v>
      </c>
      <c r="L96" s="5">
        <v>0</v>
      </c>
      <c r="M96" s="6" t="e">
        <v>#DIV/0!</v>
      </c>
      <c r="N96" s="6" t="e">
        <v>#DIV/0!</v>
      </c>
      <c r="O96">
        <v>0</v>
      </c>
      <c r="P96">
        <v>0</v>
      </c>
      <c r="Q96" t="s">
        <v>484</v>
      </c>
      <c r="R96" t="s">
        <v>485</v>
      </c>
      <c r="S96" t="s">
        <v>281</v>
      </c>
      <c r="U96" s="16" t="e">
        <v>#N/A</v>
      </c>
      <c r="V96" s="20" t="s">
        <v>477</v>
      </c>
      <c r="W96" s="26" t="s">
        <v>78</v>
      </c>
      <c r="X96" s="79">
        <v>1</v>
      </c>
      <c r="Y96" t="str">
        <f t="shared" si="20"/>
        <v>N</v>
      </c>
      <c r="Z96">
        <v>100</v>
      </c>
      <c r="AA96">
        <f t="shared" si="14"/>
        <v>0</v>
      </c>
      <c r="AB96">
        <f t="shared" si="15"/>
        <v>-100</v>
      </c>
      <c r="AC96">
        <f t="shared" si="16"/>
        <v>0</v>
      </c>
      <c r="AD96">
        <f t="shared" si="17"/>
        <v>-100</v>
      </c>
      <c r="AE96">
        <f t="shared" si="18"/>
        <v>0</v>
      </c>
      <c r="AF96">
        <f t="shared" si="19"/>
        <v>-100</v>
      </c>
    </row>
    <row r="97" spans="1:32" x14ac:dyDescent="0.25">
      <c r="A97" s="18">
        <v>0.45620705803558514</v>
      </c>
      <c r="B97" s="18">
        <v>0.54308959527246659</v>
      </c>
      <c r="C97" s="3">
        <v>2.1919871303744665</v>
      </c>
      <c r="D97" s="4">
        <v>1.8413168079537645</v>
      </c>
      <c r="E97" s="28"/>
      <c r="F97" s="8">
        <v>1</v>
      </c>
      <c r="G97" s="5">
        <v>2.1919871303744665</v>
      </c>
      <c r="H97" s="5">
        <v>1.8413168079537645</v>
      </c>
      <c r="K97" s="5">
        <v>0</v>
      </c>
      <c r="L97" s="5">
        <v>0</v>
      </c>
      <c r="M97" s="6" t="e">
        <v>#DIV/0!</v>
      </c>
      <c r="N97" s="6" t="e">
        <v>#DIV/0!</v>
      </c>
      <c r="O97">
        <v>0</v>
      </c>
      <c r="P97">
        <v>0</v>
      </c>
      <c r="Q97" t="s">
        <v>486</v>
      </c>
      <c r="R97" t="s">
        <v>487</v>
      </c>
      <c r="S97" t="s">
        <v>274</v>
      </c>
      <c r="U97" s="16" t="e">
        <v>#N/A</v>
      </c>
      <c r="V97" s="20" t="s">
        <v>477</v>
      </c>
      <c r="W97" s="26" t="s">
        <v>75</v>
      </c>
      <c r="X97" s="79">
        <v>2</v>
      </c>
      <c r="Y97" t="str">
        <f t="shared" si="20"/>
        <v>N</v>
      </c>
      <c r="Z97">
        <v>100</v>
      </c>
      <c r="AA97">
        <f t="shared" si="14"/>
        <v>0</v>
      </c>
      <c r="AB97">
        <f t="shared" si="15"/>
        <v>-100</v>
      </c>
      <c r="AC97">
        <f t="shared" si="16"/>
        <v>0</v>
      </c>
      <c r="AD97">
        <f t="shared" si="17"/>
        <v>-100</v>
      </c>
      <c r="AE97">
        <f t="shared" si="18"/>
        <v>0</v>
      </c>
      <c r="AF97">
        <f t="shared" si="19"/>
        <v>-100</v>
      </c>
    </row>
    <row r="98" spans="1:32" x14ac:dyDescent="0.25">
      <c r="A98" s="18">
        <v>0.29910915902761254</v>
      </c>
      <c r="B98" s="18">
        <v>0.70067356519162483</v>
      </c>
      <c r="C98" s="3">
        <v>3.343261046405082</v>
      </c>
      <c r="D98" s="4">
        <v>1.4271981271714074</v>
      </c>
      <c r="E98" s="28"/>
      <c r="F98" s="8">
        <v>1</v>
      </c>
      <c r="G98" s="5">
        <v>3.343261046405082</v>
      </c>
      <c r="H98" s="5">
        <v>1.4271981271714074</v>
      </c>
      <c r="K98" s="5">
        <v>0</v>
      </c>
      <c r="L98" s="5">
        <v>0</v>
      </c>
      <c r="M98" s="6" t="e">
        <v>#DIV/0!</v>
      </c>
      <c r="N98" s="6" t="e">
        <v>#DIV/0!</v>
      </c>
      <c r="O98">
        <v>0</v>
      </c>
      <c r="P98">
        <v>0</v>
      </c>
      <c r="Q98" t="s">
        <v>488</v>
      </c>
      <c r="R98" t="s">
        <v>489</v>
      </c>
      <c r="S98" t="s">
        <v>274</v>
      </c>
      <c r="U98" s="16" t="e">
        <v>#N/A</v>
      </c>
      <c r="V98" s="20" t="s">
        <v>477</v>
      </c>
      <c r="W98" s="26" t="s">
        <v>79</v>
      </c>
      <c r="X98" s="79">
        <v>3</v>
      </c>
      <c r="Y98" t="str">
        <f t="shared" si="20"/>
        <v>Y</v>
      </c>
      <c r="Z98">
        <v>100</v>
      </c>
      <c r="AA98">
        <f t="shared" si="14"/>
        <v>0</v>
      </c>
      <c r="AB98">
        <f t="shared" si="15"/>
        <v>-100</v>
      </c>
      <c r="AC98">
        <f t="shared" si="16"/>
        <v>0</v>
      </c>
      <c r="AD98">
        <f t="shared" si="17"/>
        <v>-100</v>
      </c>
      <c r="AE98">
        <f t="shared" si="18"/>
        <v>0</v>
      </c>
      <c r="AF98">
        <f t="shared" si="19"/>
        <v>-100</v>
      </c>
    </row>
    <row r="99" spans="1:32" x14ac:dyDescent="0.25">
      <c r="A99" s="18">
        <v>0.49517829534579832</v>
      </c>
      <c r="B99" s="18">
        <v>0.50389583093797452</v>
      </c>
      <c r="C99" s="3">
        <v>2.0194746203519869</v>
      </c>
      <c r="D99" s="4">
        <v>1.9845371574885919</v>
      </c>
      <c r="E99" s="28"/>
      <c r="F99" s="8">
        <v>1</v>
      </c>
      <c r="G99" s="5">
        <v>2.0194746203519869</v>
      </c>
      <c r="H99" s="5">
        <v>1.9845371574885919</v>
      </c>
      <c r="K99" s="5">
        <v>0</v>
      </c>
      <c r="L99" s="5">
        <v>0</v>
      </c>
      <c r="M99" s="6" t="e">
        <v>#DIV/0!</v>
      </c>
      <c r="N99" s="6" t="e">
        <v>#DIV/0!</v>
      </c>
      <c r="O99">
        <v>0</v>
      </c>
      <c r="P99">
        <v>0</v>
      </c>
      <c r="Q99" t="s">
        <v>490</v>
      </c>
      <c r="R99" t="s">
        <v>491</v>
      </c>
      <c r="S99" t="s">
        <v>270</v>
      </c>
      <c r="U99" s="16" t="e">
        <v>#N/A</v>
      </c>
      <c r="V99" s="20" t="s">
        <v>477</v>
      </c>
      <c r="W99" s="26" t="s">
        <v>100</v>
      </c>
      <c r="X99" s="79">
        <v>3</v>
      </c>
      <c r="Y99" t="str">
        <f t="shared" si="20"/>
        <v>Y</v>
      </c>
      <c r="Z99">
        <v>100</v>
      </c>
      <c r="AA99">
        <f t="shared" si="14"/>
        <v>0</v>
      </c>
      <c r="AB99">
        <f t="shared" si="15"/>
        <v>-100</v>
      </c>
      <c r="AC99">
        <f t="shared" si="16"/>
        <v>0</v>
      </c>
      <c r="AD99">
        <f t="shared" si="17"/>
        <v>-100</v>
      </c>
      <c r="AE99">
        <f t="shared" si="18"/>
        <v>0</v>
      </c>
      <c r="AF99">
        <f t="shared" si="19"/>
        <v>-100</v>
      </c>
    </row>
    <row r="100" spans="1:32" x14ac:dyDescent="0.25">
      <c r="A100" s="18">
        <v>0.42466139319325946</v>
      </c>
      <c r="B100" s="18">
        <v>0.57456932260438431</v>
      </c>
      <c r="C100" s="3">
        <v>2.354817310988544</v>
      </c>
      <c r="D100" s="4">
        <v>1.7404340271200713</v>
      </c>
      <c r="E100" s="28"/>
      <c r="F100" s="8">
        <v>1</v>
      </c>
      <c r="G100" s="5">
        <v>2.354817310988544</v>
      </c>
      <c r="H100" s="5">
        <v>1.7404340271200713</v>
      </c>
      <c r="K100" s="5">
        <v>0</v>
      </c>
      <c r="L100" s="5">
        <v>0</v>
      </c>
      <c r="M100" s="6" t="e">
        <v>#DIV/0!</v>
      </c>
      <c r="N100" s="6" t="e">
        <v>#DIV/0!</v>
      </c>
      <c r="O100">
        <v>0</v>
      </c>
      <c r="P100">
        <v>0</v>
      </c>
      <c r="Q100" t="s">
        <v>492</v>
      </c>
      <c r="R100" t="s">
        <v>493</v>
      </c>
      <c r="S100" t="s">
        <v>273</v>
      </c>
      <c r="U100" s="16" t="s">
        <v>75</v>
      </c>
      <c r="V100" s="20" t="s">
        <v>477</v>
      </c>
      <c r="W100" s="26" t="s">
        <v>75</v>
      </c>
      <c r="X100" s="88" t="s">
        <v>85</v>
      </c>
      <c r="Y100" t="str">
        <f t="shared" si="20"/>
        <v>Y</v>
      </c>
      <c r="Z100">
        <v>100</v>
      </c>
      <c r="AA100">
        <f t="shared" si="14"/>
        <v>0</v>
      </c>
      <c r="AB100">
        <f t="shared" si="15"/>
        <v>-100</v>
      </c>
      <c r="AC100">
        <f t="shared" si="16"/>
        <v>0</v>
      </c>
      <c r="AD100">
        <f t="shared" si="17"/>
        <v>-100</v>
      </c>
      <c r="AE100">
        <f t="shared" si="18"/>
        <v>0</v>
      </c>
      <c r="AF100">
        <f t="shared" si="19"/>
        <v>-100</v>
      </c>
    </row>
    <row r="101" spans="1:32" x14ac:dyDescent="0.25">
      <c r="A101" s="18" t="e">
        <v>#N/A</v>
      </c>
      <c r="B101" s="18" t="e">
        <v>#N/A</v>
      </c>
      <c r="C101" s="3" t="e">
        <v>#N/A</v>
      </c>
      <c r="D101" s="4" t="e">
        <v>#N/A</v>
      </c>
      <c r="E101" s="28"/>
      <c r="F101" s="8">
        <v>1</v>
      </c>
      <c r="G101" s="5" t="e">
        <v>#N/A</v>
      </c>
      <c r="H101" s="5" t="e">
        <v>#N/A</v>
      </c>
      <c r="K101" s="5">
        <v>0</v>
      </c>
      <c r="L101" s="5">
        <v>0</v>
      </c>
      <c r="M101" s="6" t="e">
        <v>#DIV/0!</v>
      </c>
      <c r="N101" s="6" t="e">
        <v>#DIV/0!</v>
      </c>
      <c r="O101" t="e">
        <v>#N/A</v>
      </c>
      <c r="P101" t="e">
        <v>#N/A</v>
      </c>
      <c r="Q101" t="s">
        <v>494</v>
      </c>
      <c r="R101" t="s">
        <v>495</v>
      </c>
      <c r="S101" t="s">
        <v>273</v>
      </c>
      <c r="U101" s="16" t="s">
        <v>92</v>
      </c>
      <c r="V101" s="20" t="s">
        <v>477</v>
      </c>
      <c r="X101" s="79">
        <v>0</v>
      </c>
      <c r="Y101" t="str">
        <f t="shared" si="20"/>
        <v>N</v>
      </c>
      <c r="Z101">
        <v>100</v>
      </c>
      <c r="AA101" t="e">
        <f t="shared" si="14"/>
        <v>#N/A</v>
      </c>
      <c r="AB101" t="e">
        <f t="shared" si="15"/>
        <v>#N/A</v>
      </c>
      <c r="AC101" t="e">
        <f t="shared" si="16"/>
        <v>#N/A</v>
      </c>
      <c r="AD101" t="e">
        <f t="shared" si="17"/>
        <v>#N/A</v>
      </c>
      <c r="AE101" t="e">
        <f t="shared" si="18"/>
        <v>#N/A</v>
      </c>
      <c r="AF101" t="e">
        <f t="shared" si="19"/>
        <v>#N/A</v>
      </c>
    </row>
    <row r="102" spans="1:32" x14ac:dyDescent="0.25">
      <c r="A102" s="18" t="e">
        <v>#N/A</v>
      </c>
      <c r="B102" s="18" t="e">
        <v>#N/A</v>
      </c>
      <c r="C102" s="3" t="e">
        <v>#N/A</v>
      </c>
      <c r="D102" s="4" t="e">
        <v>#N/A</v>
      </c>
      <c r="E102" s="28"/>
      <c r="F102" s="8">
        <v>1</v>
      </c>
      <c r="G102" s="5" t="e">
        <v>#N/A</v>
      </c>
      <c r="H102" s="5" t="e">
        <v>#N/A</v>
      </c>
      <c r="K102" s="5">
        <v>0</v>
      </c>
      <c r="L102" s="5">
        <v>0</v>
      </c>
      <c r="M102" s="6" t="e">
        <v>#DIV/0!</v>
      </c>
      <c r="N102" s="6" t="e">
        <v>#DIV/0!</v>
      </c>
      <c r="O102" t="e">
        <v>#N/A</v>
      </c>
      <c r="P102" t="e">
        <v>#N/A</v>
      </c>
      <c r="Q102" t="s">
        <v>496</v>
      </c>
      <c r="R102" t="s">
        <v>497</v>
      </c>
      <c r="S102" t="s">
        <v>278</v>
      </c>
      <c r="U102" s="16" t="s">
        <v>86</v>
      </c>
      <c r="V102" s="20" t="s">
        <v>477</v>
      </c>
      <c r="W102" s="26" t="s">
        <v>78</v>
      </c>
      <c r="X102" s="79">
        <v>1</v>
      </c>
      <c r="Y102" t="str">
        <f t="shared" si="20"/>
        <v>N</v>
      </c>
      <c r="Z102">
        <v>100</v>
      </c>
      <c r="AA102" t="e">
        <f t="shared" si="14"/>
        <v>#N/A</v>
      </c>
      <c r="AB102" t="e">
        <f t="shared" si="15"/>
        <v>#N/A</v>
      </c>
      <c r="AC102" t="e">
        <f t="shared" si="16"/>
        <v>#N/A</v>
      </c>
      <c r="AD102" t="e">
        <f t="shared" si="17"/>
        <v>#N/A</v>
      </c>
      <c r="AE102" t="e">
        <f t="shared" si="18"/>
        <v>#N/A</v>
      </c>
      <c r="AF102" t="e">
        <f t="shared" si="19"/>
        <v>#N/A</v>
      </c>
    </row>
    <row r="103" spans="1:32" x14ac:dyDescent="0.25">
      <c r="A103" s="18">
        <v>0.16427853409847321</v>
      </c>
      <c r="B103" s="18">
        <v>0.83569658847823103</v>
      </c>
      <c r="C103" s="3">
        <v>6.0872225667692632</v>
      </c>
      <c r="D103" s="4">
        <v>1.1966065361364688</v>
      </c>
      <c r="E103" s="28"/>
      <c r="F103" s="8">
        <v>1</v>
      </c>
      <c r="G103" s="5">
        <v>6.0872225667692632</v>
      </c>
      <c r="H103" s="5">
        <v>1.1966065361364688</v>
      </c>
      <c r="K103" s="5">
        <v>0</v>
      </c>
      <c r="L103" s="5">
        <v>0</v>
      </c>
      <c r="M103" s="6" t="e">
        <v>#DIV/0!</v>
      </c>
      <c r="N103" s="6" t="e">
        <v>#DIV/0!</v>
      </c>
      <c r="O103">
        <v>0</v>
      </c>
      <c r="P103">
        <v>0</v>
      </c>
      <c r="Q103" t="s">
        <v>498</v>
      </c>
      <c r="R103" t="s">
        <v>499</v>
      </c>
      <c r="S103" t="s">
        <v>269</v>
      </c>
      <c r="U103" s="16" t="s">
        <v>74</v>
      </c>
      <c r="V103" s="20" t="s">
        <v>477</v>
      </c>
      <c r="W103" s="26" t="s">
        <v>75</v>
      </c>
      <c r="X103" s="79">
        <v>2</v>
      </c>
      <c r="Y103" t="str">
        <f t="shared" si="20"/>
        <v>N</v>
      </c>
      <c r="Z103">
        <v>100</v>
      </c>
      <c r="AA103">
        <f t="shared" si="14"/>
        <v>0</v>
      </c>
      <c r="AB103">
        <f t="shared" si="15"/>
        <v>-100</v>
      </c>
      <c r="AC103">
        <f t="shared" si="16"/>
        <v>0</v>
      </c>
      <c r="AD103">
        <f t="shared" si="17"/>
        <v>-100</v>
      </c>
      <c r="AE103">
        <f t="shared" si="18"/>
        <v>0</v>
      </c>
      <c r="AF103">
        <f t="shared" si="19"/>
        <v>-100</v>
      </c>
    </row>
    <row r="104" spans="1:32" x14ac:dyDescent="0.25">
      <c r="A104" s="18">
        <v>0.67775986173222047</v>
      </c>
      <c r="B104" s="18">
        <v>0.30432251789314901</v>
      </c>
      <c r="C104" s="3">
        <v>1.4754488373569326</v>
      </c>
      <c r="D104" s="4">
        <v>3.2859875336307218</v>
      </c>
      <c r="E104" s="28"/>
      <c r="F104" s="8">
        <v>1</v>
      </c>
      <c r="G104" s="5">
        <v>1.4754488373569326</v>
      </c>
      <c r="H104" s="5">
        <v>3.2859875336307218</v>
      </c>
      <c r="K104" s="5">
        <v>0</v>
      </c>
      <c r="L104" s="5">
        <v>0</v>
      </c>
      <c r="M104" s="6" t="e">
        <v>#DIV/0!</v>
      </c>
      <c r="N104" s="6" t="e">
        <v>#DIV/0!</v>
      </c>
      <c r="O104">
        <v>0</v>
      </c>
      <c r="P104">
        <v>0</v>
      </c>
      <c r="Q104" t="s">
        <v>500</v>
      </c>
      <c r="R104" t="s">
        <v>501</v>
      </c>
      <c r="S104" t="s">
        <v>269</v>
      </c>
      <c r="U104" s="16" t="s">
        <v>89</v>
      </c>
      <c r="V104" s="20" t="s">
        <v>477</v>
      </c>
      <c r="W104" s="26" t="s">
        <v>76</v>
      </c>
      <c r="X104" s="79">
        <v>1</v>
      </c>
      <c r="Y104" t="str">
        <f t="shared" si="20"/>
        <v>N</v>
      </c>
      <c r="Z104">
        <v>100</v>
      </c>
      <c r="AA104">
        <f t="shared" si="14"/>
        <v>0</v>
      </c>
      <c r="AB104">
        <f t="shared" si="15"/>
        <v>-100</v>
      </c>
      <c r="AC104">
        <f t="shared" si="16"/>
        <v>0</v>
      </c>
      <c r="AD104">
        <f t="shared" si="17"/>
        <v>-100</v>
      </c>
      <c r="AE104">
        <f t="shared" si="18"/>
        <v>0</v>
      </c>
      <c r="AF104">
        <f t="shared" si="19"/>
        <v>-100</v>
      </c>
    </row>
    <row r="105" spans="1:32" x14ac:dyDescent="0.25">
      <c r="A105" s="18">
        <v>5.1023445202540561E-2</v>
      </c>
      <c r="B105" s="18">
        <v>0.94897302922482951</v>
      </c>
      <c r="C105" s="3">
        <v>19.598833360437368</v>
      </c>
      <c r="D105" s="4">
        <v>1.0537707281489885</v>
      </c>
      <c r="E105" s="28"/>
      <c r="F105" s="8">
        <v>1</v>
      </c>
      <c r="G105" s="5">
        <v>19.598833360437368</v>
      </c>
      <c r="H105" s="5">
        <v>1.0537707281489885</v>
      </c>
      <c r="K105" s="5">
        <v>0</v>
      </c>
      <c r="L105" s="5">
        <v>0</v>
      </c>
      <c r="M105" s="6" t="e">
        <v>#DIV/0!</v>
      </c>
      <c r="N105" s="6" t="e">
        <v>#DIV/0!</v>
      </c>
      <c r="O105">
        <v>0</v>
      </c>
      <c r="P105">
        <v>0</v>
      </c>
      <c r="Q105" t="s">
        <v>502</v>
      </c>
      <c r="R105" t="s">
        <v>503</v>
      </c>
      <c r="S105" t="s">
        <v>269</v>
      </c>
      <c r="U105" s="16" t="s">
        <v>75</v>
      </c>
      <c r="V105" s="20" t="s">
        <v>477</v>
      </c>
      <c r="W105" s="26" t="s">
        <v>94</v>
      </c>
      <c r="X105" s="79">
        <v>2</v>
      </c>
      <c r="Y105" t="str">
        <f t="shared" si="20"/>
        <v>N</v>
      </c>
      <c r="Z105">
        <v>100</v>
      </c>
      <c r="AA105">
        <f t="shared" si="14"/>
        <v>0</v>
      </c>
      <c r="AB105">
        <f t="shared" si="15"/>
        <v>-100</v>
      </c>
      <c r="AC105">
        <f t="shared" si="16"/>
        <v>0</v>
      </c>
      <c r="AD105">
        <f t="shared" si="17"/>
        <v>-100</v>
      </c>
      <c r="AE105">
        <f t="shared" si="18"/>
        <v>0</v>
      </c>
      <c r="AF105">
        <f t="shared" si="19"/>
        <v>-100</v>
      </c>
    </row>
    <row r="106" spans="1:32" x14ac:dyDescent="0.25">
      <c r="A106" s="18">
        <v>0.65666218800547727</v>
      </c>
      <c r="B106" s="18">
        <v>0.30367094954935325</v>
      </c>
      <c r="C106" s="3">
        <v>1.5228530259026563</v>
      </c>
      <c r="D106" s="4">
        <v>3.2930380778404946</v>
      </c>
      <c r="E106" s="28"/>
      <c r="F106" s="8">
        <v>1</v>
      </c>
      <c r="G106" s="5">
        <v>1.5228530259026563</v>
      </c>
      <c r="H106" s="5">
        <v>3.2930380778404946</v>
      </c>
      <c r="K106" s="5">
        <v>0</v>
      </c>
      <c r="L106" s="5">
        <v>0</v>
      </c>
      <c r="M106" s="6" t="e">
        <v>#DIV/0!</v>
      </c>
      <c r="N106" s="6" t="e">
        <v>#DIV/0!</v>
      </c>
      <c r="O106">
        <v>0</v>
      </c>
      <c r="P106">
        <v>0</v>
      </c>
      <c r="Q106" t="s">
        <v>504</v>
      </c>
      <c r="R106" t="s">
        <v>505</v>
      </c>
      <c r="S106" t="s">
        <v>276</v>
      </c>
      <c r="U106" s="16" t="s">
        <v>86</v>
      </c>
      <c r="V106" s="20" t="s">
        <v>477</v>
      </c>
      <c r="W106" s="26" t="s">
        <v>75</v>
      </c>
      <c r="X106" s="79">
        <v>2</v>
      </c>
      <c r="Y106" t="str">
        <f t="shared" si="20"/>
        <v>N</v>
      </c>
      <c r="Z106">
        <v>100</v>
      </c>
      <c r="AA106">
        <f t="shared" si="14"/>
        <v>0</v>
      </c>
      <c r="AB106">
        <f t="shared" si="15"/>
        <v>-100</v>
      </c>
      <c r="AC106">
        <f t="shared" si="16"/>
        <v>0</v>
      </c>
      <c r="AD106">
        <f t="shared" si="17"/>
        <v>-100</v>
      </c>
      <c r="AE106">
        <f t="shared" si="18"/>
        <v>0</v>
      </c>
      <c r="AF106">
        <f t="shared" si="19"/>
        <v>-100</v>
      </c>
    </row>
    <row r="107" spans="1:32" x14ac:dyDescent="0.25">
      <c r="A107" s="18">
        <v>0.50681874615018374</v>
      </c>
      <c r="B107" s="18">
        <v>0.48853168835893784</v>
      </c>
      <c r="C107" s="3">
        <v>1.9730919734047756</v>
      </c>
      <c r="D107" s="4">
        <v>2.0469501238684686</v>
      </c>
      <c r="E107" s="28"/>
      <c r="F107" s="8">
        <v>1</v>
      </c>
      <c r="G107" s="5">
        <v>1.9730919734047756</v>
      </c>
      <c r="H107" s="5">
        <v>2.0469501238684686</v>
      </c>
      <c r="K107" s="5">
        <v>0</v>
      </c>
      <c r="L107" s="5">
        <v>0</v>
      </c>
      <c r="M107" s="6" t="e">
        <v>#DIV/0!</v>
      </c>
      <c r="N107" s="6" t="e">
        <v>#DIV/0!</v>
      </c>
      <c r="O107">
        <v>0</v>
      </c>
      <c r="P107">
        <v>0</v>
      </c>
      <c r="Q107" t="s">
        <v>506</v>
      </c>
      <c r="R107" t="s">
        <v>507</v>
      </c>
      <c r="S107" t="s">
        <v>276</v>
      </c>
      <c r="U107" s="16" t="s">
        <v>86</v>
      </c>
      <c r="V107" s="20" t="s">
        <v>477</v>
      </c>
      <c r="W107" s="26" t="s">
        <v>78</v>
      </c>
      <c r="X107" s="79">
        <v>1</v>
      </c>
      <c r="Y107" t="str">
        <f t="shared" si="20"/>
        <v>N</v>
      </c>
      <c r="Z107">
        <v>100</v>
      </c>
      <c r="AA107">
        <f t="shared" si="14"/>
        <v>0</v>
      </c>
      <c r="AB107">
        <f t="shared" si="15"/>
        <v>-100</v>
      </c>
      <c r="AC107">
        <f t="shared" si="16"/>
        <v>0</v>
      </c>
      <c r="AD107">
        <f t="shared" si="17"/>
        <v>-100</v>
      </c>
      <c r="AE107">
        <f t="shared" si="18"/>
        <v>0</v>
      </c>
      <c r="AF107">
        <f t="shared" si="19"/>
        <v>-100</v>
      </c>
    </row>
    <row r="108" spans="1:32" x14ac:dyDescent="0.25">
      <c r="A108" s="18">
        <v>0.42978960278245931</v>
      </c>
      <c r="B108" s="18">
        <v>0.56829897886607417</v>
      </c>
      <c r="C108" s="3">
        <v>2.3267198497264632</v>
      </c>
      <c r="D108" s="4">
        <v>1.7596371578835106</v>
      </c>
      <c r="E108" s="28"/>
      <c r="F108" s="8">
        <v>1</v>
      </c>
      <c r="G108" s="5">
        <v>2.3267198497264632</v>
      </c>
      <c r="H108" s="5">
        <v>1.7596371578835106</v>
      </c>
      <c r="K108" s="5">
        <v>0</v>
      </c>
      <c r="L108" s="5">
        <v>0</v>
      </c>
      <c r="M108" s="6" t="e">
        <v>#DIV/0!</v>
      </c>
      <c r="N108" s="6" t="e">
        <v>#DIV/0!</v>
      </c>
      <c r="O108">
        <v>0</v>
      </c>
      <c r="P108">
        <v>0</v>
      </c>
      <c r="Q108" t="s">
        <v>508</v>
      </c>
      <c r="R108" t="s">
        <v>509</v>
      </c>
      <c r="S108" t="s">
        <v>276</v>
      </c>
      <c r="U108" s="16" t="s">
        <v>75</v>
      </c>
      <c r="V108" s="20" t="s">
        <v>477</v>
      </c>
      <c r="W108" s="26" t="s">
        <v>102</v>
      </c>
      <c r="X108" s="79">
        <v>4</v>
      </c>
      <c r="Y108" t="str">
        <f t="shared" si="20"/>
        <v>Y</v>
      </c>
      <c r="Z108">
        <v>100</v>
      </c>
      <c r="AA108">
        <f t="shared" si="14"/>
        <v>0</v>
      </c>
      <c r="AB108">
        <f t="shared" si="15"/>
        <v>-100</v>
      </c>
      <c r="AC108">
        <f t="shared" si="16"/>
        <v>0</v>
      </c>
      <c r="AD108">
        <f t="shared" si="17"/>
        <v>-100</v>
      </c>
      <c r="AE108">
        <f t="shared" si="18"/>
        <v>0</v>
      </c>
      <c r="AF108">
        <f t="shared" si="19"/>
        <v>-100</v>
      </c>
    </row>
    <row r="109" spans="1:32" x14ac:dyDescent="0.25">
      <c r="A109" s="18">
        <v>0.51090921832492608</v>
      </c>
      <c r="B109" s="18">
        <v>0.48586001304314097</v>
      </c>
      <c r="C109" s="3">
        <v>1.9572948855348775</v>
      </c>
      <c r="D109" s="4">
        <v>2.0582060123379757</v>
      </c>
      <c r="E109" s="28"/>
      <c r="F109" s="8">
        <v>1</v>
      </c>
      <c r="G109" s="5">
        <v>1.9572948855348775</v>
      </c>
      <c r="H109" s="5">
        <v>2.0582060123379757</v>
      </c>
      <c r="K109" s="5">
        <v>0</v>
      </c>
      <c r="L109" s="5">
        <v>0</v>
      </c>
      <c r="M109" s="6" t="e">
        <v>#DIV/0!</v>
      </c>
      <c r="N109" s="6" t="e">
        <v>#DIV/0!</v>
      </c>
      <c r="O109">
        <v>0</v>
      </c>
      <c r="P109">
        <v>0</v>
      </c>
      <c r="Q109" t="s">
        <v>510</v>
      </c>
      <c r="R109" t="s">
        <v>511</v>
      </c>
      <c r="S109" t="s">
        <v>275</v>
      </c>
      <c r="U109" s="16" t="s">
        <v>86</v>
      </c>
      <c r="V109" s="20" t="s">
        <v>512</v>
      </c>
      <c r="W109" s="26" t="s">
        <v>78</v>
      </c>
      <c r="X109" s="79">
        <v>1</v>
      </c>
      <c r="Y109" t="str">
        <f t="shared" si="20"/>
        <v>N</v>
      </c>
      <c r="Z109">
        <v>100</v>
      </c>
      <c r="AA109">
        <f t="shared" si="14"/>
        <v>0</v>
      </c>
      <c r="AB109">
        <f t="shared" si="15"/>
        <v>-100</v>
      </c>
      <c r="AC109">
        <f t="shared" si="16"/>
        <v>0</v>
      </c>
      <c r="AD109">
        <f t="shared" si="17"/>
        <v>-100</v>
      </c>
      <c r="AE109">
        <f t="shared" si="18"/>
        <v>0</v>
      </c>
      <c r="AF109">
        <f t="shared" si="19"/>
        <v>-100</v>
      </c>
    </row>
    <row r="110" spans="1:32" x14ac:dyDescent="0.25">
      <c r="A110" s="18">
        <v>0.18419822608379327</v>
      </c>
      <c r="B110" s="18">
        <v>0.81573126585579403</v>
      </c>
      <c r="C110" s="3">
        <v>5.4289339330830026</v>
      </c>
      <c r="D110" s="4">
        <v>1.2258939210217563</v>
      </c>
      <c r="E110" s="28"/>
      <c r="F110" s="8">
        <v>1</v>
      </c>
      <c r="G110" s="5">
        <v>5.4289339330830026</v>
      </c>
      <c r="H110" s="5">
        <v>1.2258939210217563</v>
      </c>
      <c r="K110" s="5">
        <v>0</v>
      </c>
      <c r="L110" s="5">
        <v>0</v>
      </c>
      <c r="M110" s="6" t="e">
        <v>#DIV/0!</v>
      </c>
      <c r="N110" s="6" t="e">
        <v>#DIV/0!</v>
      </c>
      <c r="O110">
        <v>0</v>
      </c>
      <c r="P110">
        <v>0</v>
      </c>
      <c r="Q110" t="s">
        <v>513</v>
      </c>
      <c r="R110" t="s">
        <v>514</v>
      </c>
      <c r="S110" t="s">
        <v>279</v>
      </c>
      <c r="U110" s="16" t="s">
        <v>87</v>
      </c>
      <c r="V110" s="20" t="s">
        <v>512</v>
      </c>
      <c r="W110" s="26" t="s">
        <v>79</v>
      </c>
      <c r="X110" s="79">
        <v>3</v>
      </c>
      <c r="Y110" t="str">
        <f t="shared" si="20"/>
        <v>Y</v>
      </c>
      <c r="Z110">
        <v>100</v>
      </c>
      <c r="AA110">
        <f t="shared" si="14"/>
        <v>0</v>
      </c>
      <c r="AB110">
        <f t="shared" si="15"/>
        <v>-100</v>
      </c>
      <c r="AC110">
        <f t="shared" si="16"/>
        <v>0</v>
      </c>
      <c r="AD110">
        <f t="shared" si="17"/>
        <v>-100</v>
      </c>
      <c r="AE110">
        <f t="shared" si="18"/>
        <v>0</v>
      </c>
      <c r="AF110">
        <f t="shared" si="19"/>
        <v>-100</v>
      </c>
    </row>
    <row r="111" spans="1:32" x14ac:dyDescent="0.25">
      <c r="A111" s="18">
        <v>0.2245365291239268</v>
      </c>
      <c r="B111" s="18">
        <v>0.77538791689717268</v>
      </c>
      <c r="C111" s="3">
        <v>4.4536183217122653</v>
      </c>
      <c r="D111" s="4">
        <v>1.2896770483626379</v>
      </c>
      <c r="E111" s="28"/>
      <c r="F111" s="8">
        <v>1</v>
      </c>
      <c r="G111" s="5">
        <v>4.4536183217122653</v>
      </c>
      <c r="H111" s="5">
        <v>1.2896770483626379</v>
      </c>
      <c r="K111" s="5">
        <v>0</v>
      </c>
      <c r="L111" s="5">
        <v>0</v>
      </c>
      <c r="M111" s="6" t="e">
        <v>#DIV/0!</v>
      </c>
      <c r="N111" s="6" t="e">
        <v>#DIV/0!</v>
      </c>
      <c r="O111">
        <v>0</v>
      </c>
      <c r="P111">
        <v>0</v>
      </c>
      <c r="Q111" t="s">
        <v>334</v>
      </c>
      <c r="R111" t="s">
        <v>515</v>
      </c>
      <c r="S111" t="s">
        <v>272</v>
      </c>
      <c r="U111" s="16" t="s">
        <v>86</v>
      </c>
      <c r="V111" s="20" t="s">
        <v>512</v>
      </c>
      <c r="W111" s="26" t="s">
        <v>86</v>
      </c>
      <c r="X111" s="79">
        <v>3</v>
      </c>
      <c r="Y111" t="str">
        <f t="shared" si="20"/>
        <v>Y</v>
      </c>
      <c r="Z111">
        <v>100</v>
      </c>
      <c r="AA111">
        <f t="shared" si="14"/>
        <v>0</v>
      </c>
      <c r="AB111">
        <f t="shared" si="15"/>
        <v>-100</v>
      </c>
      <c r="AC111">
        <f t="shared" si="16"/>
        <v>0</v>
      </c>
      <c r="AD111">
        <f t="shared" si="17"/>
        <v>-100</v>
      </c>
      <c r="AE111">
        <f t="shared" si="18"/>
        <v>0</v>
      </c>
      <c r="AF111">
        <f t="shared" si="19"/>
        <v>-100</v>
      </c>
    </row>
    <row r="112" spans="1:32" x14ac:dyDescent="0.25">
      <c r="A112" s="18">
        <v>0.64312627605612793</v>
      </c>
      <c r="B112" s="18">
        <v>0.34341661519562405</v>
      </c>
      <c r="C112" s="3">
        <v>1.5549045921935343</v>
      </c>
      <c r="D112" s="4">
        <v>2.9119150202745998</v>
      </c>
      <c r="E112" s="28"/>
      <c r="F112" s="8">
        <v>1</v>
      </c>
      <c r="G112" s="5">
        <v>1.5549045921935343</v>
      </c>
      <c r="H112" s="5">
        <v>2.9119150202745998</v>
      </c>
      <c r="K112" s="5">
        <v>0</v>
      </c>
      <c r="L112" s="5">
        <v>0</v>
      </c>
      <c r="M112" s="6" t="e">
        <v>#DIV/0!</v>
      </c>
      <c r="N112" s="6" t="e">
        <v>#DIV/0!</v>
      </c>
      <c r="O112">
        <v>0</v>
      </c>
      <c r="P112">
        <v>0</v>
      </c>
      <c r="Q112" t="s">
        <v>516</v>
      </c>
      <c r="R112" t="s">
        <v>517</v>
      </c>
      <c r="S112" t="s">
        <v>274</v>
      </c>
      <c r="U112" s="16" t="s">
        <v>86</v>
      </c>
      <c r="V112" s="20" t="s">
        <v>512</v>
      </c>
      <c r="W112" s="26" t="s">
        <v>77</v>
      </c>
      <c r="X112" s="79">
        <v>2</v>
      </c>
      <c r="Y112" t="str">
        <f t="shared" si="20"/>
        <v>N</v>
      </c>
      <c r="Z112">
        <v>100</v>
      </c>
      <c r="AA112">
        <f t="shared" si="14"/>
        <v>0</v>
      </c>
      <c r="AB112">
        <f t="shared" si="15"/>
        <v>-100</v>
      </c>
      <c r="AC112">
        <f t="shared" si="16"/>
        <v>0</v>
      </c>
      <c r="AD112">
        <f t="shared" si="17"/>
        <v>-100</v>
      </c>
      <c r="AE112">
        <f t="shared" si="18"/>
        <v>0</v>
      </c>
      <c r="AF112">
        <f t="shared" si="19"/>
        <v>-100</v>
      </c>
    </row>
    <row r="113" spans="1:32" x14ac:dyDescent="0.25">
      <c r="A113" s="18">
        <v>0.4022642551472298</v>
      </c>
      <c r="B113" s="18">
        <v>0.59667409415616768</v>
      </c>
      <c r="C113" s="3">
        <v>2.4859280614778894</v>
      </c>
      <c r="D113" s="4">
        <v>1.6759567908075959</v>
      </c>
      <c r="E113" s="28"/>
      <c r="F113" s="8">
        <v>1</v>
      </c>
      <c r="G113" s="5">
        <v>2.4859280614778894</v>
      </c>
      <c r="H113" s="5">
        <v>1.6759567908075959</v>
      </c>
      <c r="K113" s="5">
        <v>0</v>
      </c>
      <c r="L113" s="5">
        <v>0</v>
      </c>
      <c r="M113" s="6" t="e">
        <v>#DIV/0!</v>
      </c>
      <c r="N113" s="6" t="e">
        <v>#DIV/0!</v>
      </c>
      <c r="O113">
        <v>0</v>
      </c>
      <c r="P113">
        <v>0</v>
      </c>
      <c r="Q113" t="s">
        <v>301</v>
      </c>
      <c r="R113" t="s">
        <v>476</v>
      </c>
      <c r="S113" t="s">
        <v>275</v>
      </c>
      <c r="U113" s="16" t="s">
        <v>79</v>
      </c>
      <c r="V113" s="20">
        <v>44204</v>
      </c>
      <c r="W113" s="26" t="s">
        <v>75</v>
      </c>
      <c r="X113" s="79">
        <v>2</v>
      </c>
      <c r="Y113" t="str">
        <f t="shared" si="20"/>
        <v>N</v>
      </c>
      <c r="Z113">
        <v>100</v>
      </c>
      <c r="AA113">
        <f t="shared" si="14"/>
        <v>0</v>
      </c>
      <c r="AB113">
        <f t="shared" si="15"/>
        <v>-100</v>
      </c>
      <c r="AC113">
        <f t="shared" si="16"/>
        <v>0</v>
      </c>
      <c r="AD113">
        <f t="shared" si="17"/>
        <v>-100</v>
      </c>
      <c r="AE113">
        <f t="shared" si="18"/>
        <v>0</v>
      </c>
      <c r="AF113">
        <f t="shared" si="19"/>
        <v>-100</v>
      </c>
    </row>
    <row r="114" spans="1:32" x14ac:dyDescent="0.25">
      <c r="A114" s="18">
        <v>0.57326695549265883</v>
      </c>
      <c r="B114" s="18">
        <v>0.42206552188006724</v>
      </c>
      <c r="C114" s="3">
        <v>1.7443880035621657</v>
      </c>
      <c r="D114" s="4">
        <v>2.3693003767414025</v>
      </c>
      <c r="E114" s="28"/>
      <c r="F114" s="8">
        <v>1</v>
      </c>
      <c r="G114" s="5">
        <v>1.7443880035621657</v>
      </c>
      <c r="H114" s="5">
        <v>2.3693003767414025</v>
      </c>
      <c r="K114" s="5">
        <v>0</v>
      </c>
      <c r="L114" s="5">
        <v>0</v>
      </c>
      <c r="M114" s="6" t="e">
        <v>#DIV/0!</v>
      </c>
      <c r="N114" s="6" t="e">
        <v>#DIV/0!</v>
      </c>
      <c r="O114">
        <v>0</v>
      </c>
      <c r="P114">
        <v>0</v>
      </c>
      <c r="Q114" t="s">
        <v>379</v>
      </c>
      <c r="R114" t="s">
        <v>285</v>
      </c>
      <c r="S114" t="s">
        <v>275</v>
      </c>
      <c r="U114" s="16" t="s">
        <v>86</v>
      </c>
      <c r="V114" s="20">
        <v>44204</v>
      </c>
      <c r="W114" s="26" t="s">
        <v>75</v>
      </c>
      <c r="X114" s="79">
        <v>2</v>
      </c>
      <c r="Y114" t="str">
        <f t="shared" si="20"/>
        <v>N</v>
      </c>
      <c r="Z114">
        <v>100</v>
      </c>
      <c r="AA114">
        <f t="shared" si="14"/>
        <v>0</v>
      </c>
      <c r="AB114">
        <f t="shared" si="15"/>
        <v>-100</v>
      </c>
      <c r="AC114">
        <f t="shared" si="16"/>
        <v>0</v>
      </c>
      <c r="AD114">
        <f t="shared" si="17"/>
        <v>-100</v>
      </c>
      <c r="AE114">
        <f t="shared" si="18"/>
        <v>0</v>
      </c>
      <c r="AF114">
        <f t="shared" si="19"/>
        <v>-100</v>
      </c>
    </row>
    <row r="115" spans="1:32" x14ac:dyDescent="0.25">
      <c r="A115" s="18">
        <v>0.70685343742856999</v>
      </c>
      <c r="B115" s="18">
        <v>0.28490504586623805</v>
      </c>
      <c r="C115" s="3">
        <v>1.4147204314912221</v>
      </c>
      <c r="D115" s="4">
        <v>3.5099413454035369</v>
      </c>
      <c r="E115" s="28"/>
      <c r="F115" s="8">
        <v>1</v>
      </c>
      <c r="G115" s="5">
        <v>1.4147204314912221</v>
      </c>
      <c r="H115" s="5">
        <v>3.5099413454035369</v>
      </c>
      <c r="K115" s="5">
        <v>0</v>
      </c>
      <c r="L115" s="5">
        <v>0</v>
      </c>
      <c r="M115" s="6" t="e">
        <v>#DIV/0!</v>
      </c>
      <c r="N115" s="6" t="e">
        <v>#DIV/0!</v>
      </c>
      <c r="O115">
        <v>0</v>
      </c>
      <c r="P115">
        <v>0</v>
      </c>
      <c r="Q115" t="s">
        <v>384</v>
      </c>
      <c r="R115" t="s">
        <v>314</v>
      </c>
      <c r="S115" t="s">
        <v>268</v>
      </c>
      <c r="U115" s="16" t="s">
        <v>74</v>
      </c>
      <c r="V115" s="20">
        <v>44204</v>
      </c>
      <c r="W115" s="26" t="s">
        <v>75</v>
      </c>
      <c r="X115" s="79">
        <v>2</v>
      </c>
      <c r="Y115" t="str">
        <f t="shared" si="20"/>
        <v>N</v>
      </c>
      <c r="Z115">
        <v>100</v>
      </c>
      <c r="AA115">
        <f t="shared" si="14"/>
        <v>0</v>
      </c>
      <c r="AB115">
        <f t="shared" si="15"/>
        <v>-100</v>
      </c>
      <c r="AC115">
        <f t="shared" si="16"/>
        <v>0</v>
      </c>
      <c r="AD115">
        <f t="shared" si="17"/>
        <v>-100</v>
      </c>
      <c r="AE115">
        <f t="shared" si="18"/>
        <v>0</v>
      </c>
      <c r="AF115">
        <f t="shared" si="19"/>
        <v>-100</v>
      </c>
    </row>
    <row r="116" spans="1:32" x14ac:dyDescent="0.25">
      <c r="A116" s="18">
        <v>0.71719919195631554</v>
      </c>
      <c r="B116" s="18">
        <v>0.20844820600392902</v>
      </c>
      <c r="C116" s="3">
        <v>1.3943127811846583</v>
      </c>
      <c r="D116" s="4">
        <v>4.797354792207476</v>
      </c>
      <c r="E116" s="28"/>
      <c r="F116" s="8">
        <v>1</v>
      </c>
      <c r="G116" s="5">
        <v>1.3943127811846583</v>
      </c>
      <c r="H116" s="5">
        <v>4.797354792207476</v>
      </c>
      <c r="K116" s="5">
        <v>0</v>
      </c>
      <c r="L116" s="5">
        <v>0</v>
      </c>
      <c r="M116" s="6" t="e">
        <v>#DIV/0!</v>
      </c>
      <c r="N116" s="6" t="e">
        <v>#DIV/0!</v>
      </c>
      <c r="O116">
        <v>0</v>
      </c>
      <c r="P116">
        <v>0</v>
      </c>
      <c r="Q116" t="s">
        <v>288</v>
      </c>
      <c r="R116" t="s">
        <v>383</v>
      </c>
      <c r="S116" t="s">
        <v>268</v>
      </c>
      <c r="U116" s="16" t="s">
        <v>99</v>
      </c>
      <c r="V116" s="20">
        <v>44204</v>
      </c>
      <c r="W116" s="26" t="s">
        <v>518</v>
      </c>
      <c r="X116" s="79">
        <v>8</v>
      </c>
      <c r="Y116" t="str">
        <f t="shared" si="20"/>
        <v>Y</v>
      </c>
      <c r="Z116">
        <v>100</v>
      </c>
      <c r="AA116">
        <f t="shared" si="14"/>
        <v>0</v>
      </c>
      <c r="AB116">
        <f t="shared" si="15"/>
        <v>-100</v>
      </c>
      <c r="AC116">
        <f t="shared" si="16"/>
        <v>0</v>
      </c>
      <c r="AD116">
        <f t="shared" si="17"/>
        <v>-100</v>
      </c>
      <c r="AE116">
        <f t="shared" si="18"/>
        <v>0</v>
      </c>
      <c r="AF116">
        <f t="shared" si="19"/>
        <v>-100</v>
      </c>
    </row>
    <row r="117" spans="1:32" x14ac:dyDescent="0.25">
      <c r="A117" s="18">
        <v>0.56783132671175085</v>
      </c>
      <c r="B117" s="18">
        <v>0.42518841353224113</v>
      </c>
      <c r="C117" s="3">
        <v>1.7610863525105083</v>
      </c>
      <c r="D117" s="4">
        <v>2.3518985188061152</v>
      </c>
      <c r="E117" s="28"/>
      <c r="F117" s="8">
        <v>1</v>
      </c>
      <c r="G117" s="5">
        <v>1.7610863525105083</v>
      </c>
      <c r="H117" s="5">
        <v>2.3518985188061152</v>
      </c>
      <c r="K117" s="5">
        <v>0</v>
      </c>
      <c r="L117" s="5">
        <v>0</v>
      </c>
      <c r="M117" s="6" t="e">
        <v>#DIV/0!</v>
      </c>
      <c r="N117" s="6" t="e">
        <v>#DIV/0!</v>
      </c>
      <c r="O117">
        <v>0</v>
      </c>
      <c r="P117">
        <v>0</v>
      </c>
      <c r="Q117" t="s">
        <v>382</v>
      </c>
      <c r="R117" t="s">
        <v>287</v>
      </c>
      <c r="S117" t="s">
        <v>268</v>
      </c>
      <c r="U117" s="16" t="s">
        <v>79</v>
      </c>
      <c r="V117" s="20">
        <v>44204</v>
      </c>
      <c r="W117" s="26" t="s">
        <v>91</v>
      </c>
      <c r="X117" s="79">
        <v>5</v>
      </c>
      <c r="Y117" t="str">
        <f t="shared" si="20"/>
        <v>Y</v>
      </c>
      <c r="Z117">
        <v>100</v>
      </c>
      <c r="AA117">
        <f t="shared" si="14"/>
        <v>0</v>
      </c>
      <c r="AB117">
        <f t="shared" si="15"/>
        <v>-100</v>
      </c>
      <c r="AC117">
        <f t="shared" si="16"/>
        <v>0</v>
      </c>
      <c r="AD117">
        <f t="shared" si="17"/>
        <v>-100</v>
      </c>
      <c r="AE117">
        <f t="shared" si="18"/>
        <v>0</v>
      </c>
      <c r="AF117">
        <f t="shared" si="19"/>
        <v>-100</v>
      </c>
    </row>
    <row r="118" spans="1:32" x14ac:dyDescent="0.25">
      <c r="A118" s="18">
        <v>0.32471729266583593</v>
      </c>
      <c r="B118" s="18">
        <v>0.67503907953480358</v>
      </c>
      <c r="C118" s="3">
        <v>3.0796019263103807</v>
      </c>
      <c r="D118" s="4">
        <v>1.4813957151771717</v>
      </c>
      <c r="E118" s="28"/>
      <c r="F118" s="8">
        <v>1</v>
      </c>
      <c r="G118" s="5">
        <v>3.0796019263103807</v>
      </c>
      <c r="H118" s="5">
        <v>1.4813957151771717</v>
      </c>
      <c r="K118" s="5">
        <v>0</v>
      </c>
      <c r="L118" s="5">
        <v>0</v>
      </c>
      <c r="M118" s="6" t="e">
        <v>#DIV/0!</v>
      </c>
      <c r="N118" s="6" t="e">
        <v>#DIV/0!</v>
      </c>
      <c r="O118">
        <v>0</v>
      </c>
      <c r="P118">
        <v>0</v>
      </c>
      <c r="Q118" t="s">
        <v>392</v>
      </c>
      <c r="R118" t="s">
        <v>513</v>
      </c>
      <c r="S118" t="s">
        <v>279</v>
      </c>
      <c r="U118" s="16" t="s">
        <v>75</v>
      </c>
      <c r="V118" s="20">
        <v>44204</v>
      </c>
      <c r="W118" s="26" t="s">
        <v>73</v>
      </c>
      <c r="X118" s="79">
        <v>0</v>
      </c>
      <c r="Y118" t="str">
        <f t="shared" si="20"/>
        <v>N</v>
      </c>
      <c r="Z118">
        <v>100</v>
      </c>
      <c r="AA118">
        <f t="shared" si="14"/>
        <v>0</v>
      </c>
      <c r="AB118">
        <f t="shared" si="15"/>
        <v>-100</v>
      </c>
      <c r="AC118">
        <f t="shared" si="16"/>
        <v>0</v>
      </c>
      <c r="AD118">
        <f t="shared" si="17"/>
        <v>-100</v>
      </c>
      <c r="AE118">
        <f t="shared" si="18"/>
        <v>0</v>
      </c>
      <c r="AF118">
        <f t="shared" si="19"/>
        <v>-100</v>
      </c>
    </row>
    <row r="119" spans="1:32" x14ac:dyDescent="0.25">
      <c r="A119" s="18">
        <v>0.62170995106576876</v>
      </c>
      <c r="B119" s="18">
        <v>0.36539185155061349</v>
      </c>
      <c r="C119" s="3">
        <v>1.6084670967317574</v>
      </c>
      <c r="D119" s="4">
        <v>2.7367879052482964</v>
      </c>
      <c r="E119" s="28"/>
      <c r="F119" s="8">
        <v>1</v>
      </c>
      <c r="G119" s="5">
        <v>1.6084670967317574</v>
      </c>
      <c r="H119" s="5">
        <v>2.7367879052482964</v>
      </c>
      <c r="K119" s="5">
        <v>0</v>
      </c>
      <c r="L119" s="5">
        <v>0</v>
      </c>
      <c r="M119" s="6" t="e">
        <v>#DIV/0!</v>
      </c>
      <c r="N119" s="6" t="e">
        <v>#DIV/0!</v>
      </c>
      <c r="O119">
        <v>0</v>
      </c>
      <c r="P119">
        <v>0</v>
      </c>
      <c r="Q119" t="s">
        <v>390</v>
      </c>
      <c r="R119" t="s">
        <v>316</v>
      </c>
      <c r="S119" t="s">
        <v>279</v>
      </c>
      <c r="U119" s="16" t="s">
        <v>86</v>
      </c>
      <c r="V119" s="20">
        <v>44204</v>
      </c>
      <c r="W119" s="26" t="s">
        <v>78</v>
      </c>
      <c r="X119" s="88" t="s">
        <v>84</v>
      </c>
      <c r="Y119" t="s">
        <v>95</v>
      </c>
      <c r="Z119">
        <v>100</v>
      </c>
      <c r="AA119">
        <f t="shared" si="14"/>
        <v>0</v>
      </c>
      <c r="AB119">
        <f t="shared" si="15"/>
        <v>-100</v>
      </c>
      <c r="AC119">
        <f t="shared" si="16"/>
        <v>0</v>
      </c>
      <c r="AD119">
        <f t="shared" si="17"/>
        <v>-100</v>
      </c>
      <c r="AE119">
        <f t="shared" si="18"/>
        <v>0</v>
      </c>
      <c r="AF119">
        <f t="shared" si="19"/>
        <v>-100</v>
      </c>
    </row>
    <row r="120" spans="1:32" x14ac:dyDescent="0.25">
      <c r="A120" s="18">
        <v>0.4842073034536758</v>
      </c>
      <c r="B120" s="18">
        <v>0.51495983480126462</v>
      </c>
      <c r="C120" s="3">
        <v>2.0652311372987584</v>
      </c>
      <c r="D120" s="4">
        <v>1.9418990228352937</v>
      </c>
      <c r="E120" s="28"/>
      <c r="F120" s="8">
        <v>1</v>
      </c>
      <c r="G120" s="5">
        <v>2.0652311372987584</v>
      </c>
      <c r="H120" s="5">
        <v>1.9418990228352937</v>
      </c>
      <c r="K120" s="5">
        <v>0</v>
      </c>
      <c r="L120" s="5">
        <v>0</v>
      </c>
      <c r="M120" s="6" t="e">
        <v>#DIV/0!</v>
      </c>
      <c r="N120" s="6" t="e">
        <v>#DIV/0!</v>
      </c>
      <c r="O120">
        <v>0</v>
      </c>
      <c r="P120">
        <v>0</v>
      </c>
      <c r="Q120" t="s">
        <v>385</v>
      </c>
      <c r="R120" t="s">
        <v>391</v>
      </c>
      <c r="S120" t="s">
        <v>279</v>
      </c>
      <c r="U120" s="16" t="s">
        <v>75</v>
      </c>
      <c r="V120" s="20">
        <v>44204</v>
      </c>
      <c r="W120" s="26" t="s">
        <v>94</v>
      </c>
      <c r="X120" s="79">
        <v>2</v>
      </c>
      <c r="Y120" t="str">
        <f t="shared" si="20"/>
        <v>N</v>
      </c>
      <c r="Z120">
        <v>100</v>
      </c>
      <c r="AA120">
        <f t="shared" si="14"/>
        <v>0</v>
      </c>
      <c r="AB120">
        <f t="shared" si="15"/>
        <v>-100</v>
      </c>
      <c r="AC120">
        <f t="shared" si="16"/>
        <v>0</v>
      </c>
      <c r="AD120">
        <f t="shared" si="17"/>
        <v>-100</v>
      </c>
      <c r="AE120">
        <f t="shared" si="18"/>
        <v>0</v>
      </c>
      <c r="AF120">
        <f t="shared" si="19"/>
        <v>-100</v>
      </c>
    </row>
    <row r="121" spans="1:32" x14ac:dyDescent="0.25">
      <c r="A121" s="18">
        <v>0.5095303082202538</v>
      </c>
      <c r="B121" s="18">
        <v>0.48032563126885597</v>
      </c>
      <c r="C121" s="3">
        <v>1.9625917906491477</v>
      </c>
      <c r="D121" s="4">
        <v>2.0819209613243879</v>
      </c>
      <c r="E121" s="28"/>
      <c r="F121" s="8">
        <v>1</v>
      </c>
      <c r="G121" s="5">
        <v>1.9625917906491477</v>
      </c>
      <c r="H121" s="5">
        <v>2.0819209613243879</v>
      </c>
      <c r="K121" s="5">
        <v>0</v>
      </c>
      <c r="L121" s="5">
        <v>0</v>
      </c>
      <c r="M121" s="6" t="e">
        <v>#DIV/0!</v>
      </c>
      <c r="N121" s="6" t="e">
        <v>#DIV/0!</v>
      </c>
      <c r="O121">
        <v>0</v>
      </c>
      <c r="P121">
        <v>0</v>
      </c>
      <c r="Q121" t="s">
        <v>514</v>
      </c>
      <c r="R121" t="s">
        <v>387</v>
      </c>
      <c r="S121" t="s">
        <v>279</v>
      </c>
      <c r="U121" s="16" t="s">
        <v>77</v>
      </c>
      <c r="V121" s="20">
        <v>44204</v>
      </c>
      <c r="W121" s="26" t="s">
        <v>102</v>
      </c>
      <c r="X121" s="88" t="s">
        <v>219</v>
      </c>
      <c r="Y121" t="str">
        <f t="shared" si="20"/>
        <v>Y</v>
      </c>
      <c r="Z121">
        <v>100</v>
      </c>
      <c r="AA121">
        <f t="shared" si="14"/>
        <v>0</v>
      </c>
      <c r="AB121">
        <f t="shared" si="15"/>
        <v>-100</v>
      </c>
      <c r="AC121">
        <f t="shared" si="16"/>
        <v>0</v>
      </c>
      <c r="AD121">
        <f t="shared" si="17"/>
        <v>-100</v>
      </c>
      <c r="AE121">
        <f t="shared" si="18"/>
        <v>0</v>
      </c>
      <c r="AF121">
        <f t="shared" si="19"/>
        <v>-100</v>
      </c>
    </row>
    <row r="122" spans="1:32" x14ac:dyDescent="0.25">
      <c r="A122" s="18">
        <v>0.34914375012441495</v>
      </c>
      <c r="B122" s="18">
        <v>0.65063218813690782</v>
      </c>
      <c r="C122" s="3">
        <v>2.8641497940136604</v>
      </c>
      <c r="D122" s="4">
        <v>1.5369666890651545</v>
      </c>
      <c r="E122" s="28"/>
      <c r="F122" s="8">
        <v>1</v>
      </c>
      <c r="G122" s="5">
        <v>2.8641497940136604</v>
      </c>
      <c r="H122" s="5">
        <v>1.5369666890651545</v>
      </c>
      <c r="K122" s="5">
        <v>0</v>
      </c>
      <c r="L122" s="5">
        <v>0</v>
      </c>
      <c r="M122" s="6" t="e">
        <v>#DIV/0!</v>
      </c>
      <c r="N122" s="6" t="e">
        <v>#DIV/0!</v>
      </c>
      <c r="O122">
        <v>0</v>
      </c>
      <c r="P122">
        <v>0</v>
      </c>
      <c r="Q122" t="s">
        <v>386</v>
      </c>
      <c r="R122" t="s">
        <v>480</v>
      </c>
      <c r="S122" t="s">
        <v>279</v>
      </c>
      <c r="U122" s="16" t="s">
        <v>75</v>
      </c>
      <c r="V122" s="20">
        <v>44204</v>
      </c>
      <c r="W122" s="26" t="s">
        <v>76</v>
      </c>
      <c r="X122" s="79">
        <v>1</v>
      </c>
      <c r="Y122" t="str">
        <f t="shared" si="20"/>
        <v>N</v>
      </c>
      <c r="Z122">
        <v>100</v>
      </c>
      <c r="AA122">
        <f t="shared" si="14"/>
        <v>0</v>
      </c>
      <c r="AB122">
        <f t="shared" si="15"/>
        <v>-100</v>
      </c>
      <c r="AC122">
        <f t="shared" si="16"/>
        <v>0</v>
      </c>
      <c r="AD122">
        <f t="shared" si="17"/>
        <v>-100</v>
      </c>
      <c r="AE122">
        <f t="shared" si="18"/>
        <v>0</v>
      </c>
      <c r="AF122">
        <f t="shared" si="19"/>
        <v>-100</v>
      </c>
    </row>
    <row r="123" spans="1:32" x14ac:dyDescent="0.25">
      <c r="A123" s="18">
        <v>0.47335880572493533</v>
      </c>
      <c r="B123" s="18">
        <v>0.52490333762834507</v>
      </c>
      <c r="C123" s="3">
        <v>2.1125623689803952</v>
      </c>
      <c r="D123" s="4">
        <v>1.9051126718269118</v>
      </c>
      <c r="E123" s="28"/>
      <c r="F123" s="8">
        <v>1</v>
      </c>
      <c r="G123" s="5">
        <v>2.1125623689803952</v>
      </c>
      <c r="H123" s="5">
        <v>1.9051126718269118</v>
      </c>
      <c r="K123" s="5">
        <v>0</v>
      </c>
      <c r="L123" s="5">
        <v>0</v>
      </c>
      <c r="M123" s="6" t="e">
        <v>#DIV/0!</v>
      </c>
      <c r="N123" s="6" t="e">
        <v>#DIV/0!</v>
      </c>
      <c r="O123">
        <v>0</v>
      </c>
      <c r="P123">
        <v>0</v>
      </c>
      <c r="Q123" t="s">
        <v>483</v>
      </c>
      <c r="R123" t="s">
        <v>393</v>
      </c>
      <c r="S123" t="s">
        <v>279</v>
      </c>
      <c r="U123" s="16" t="s">
        <v>79</v>
      </c>
      <c r="V123" s="20">
        <v>44204</v>
      </c>
      <c r="W123" s="26" t="s">
        <v>76</v>
      </c>
      <c r="X123" s="88" t="s">
        <v>84</v>
      </c>
      <c r="Y123" t="str">
        <f t="shared" si="20"/>
        <v>Y</v>
      </c>
      <c r="Z123">
        <v>100</v>
      </c>
      <c r="AA123">
        <f t="shared" si="14"/>
        <v>0</v>
      </c>
      <c r="AB123">
        <f t="shared" si="15"/>
        <v>-100</v>
      </c>
      <c r="AC123">
        <f t="shared" si="16"/>
        <v>0</v>
      </c>
      <c r="AD123">
        <f t="shared" si="17"/>
        <v>-100</v>
      </c>
      <c r="AE123">
        <f t="shared" si="18"/>
        <v>0</v>
      </c>
      <c r="AF123">
        <f t="shared" si="19"/>
        <v>-100</v>
      </c>
    </row>
    <row r="124" spans="1:32" x14ac:dyDescent="0.25">
      <c r="A124" s="18">
        <v>0.33393039110808181</v>
      </c>
      <c r="B124" s="18">
        <v>0.66587339175571458</v>
      </c>
      <c r="C124" s="3">
        <v>2.9946360877238463</v>
      </c>
      <c r="D124" s="4">
        <v>1.5017869949169926</v>
      </c>
      <c r="E124" s="28"/>
      <c r="F124" s="8">
        <v>1</v>
      </c>
      <c r="G124" s="5">
        <v>2.9946360877238463</v>
      </c>
      <c r="H124" s="5">
        <v>1.5017869949169926</v>
      </c>
      <c r="K124" s="5">
        <v>0</v>
      </c>
      <c r="L124" s="5">
        <v>0</v>
      </c>
      <c r="M124" s="6" t="e">
        <v>#DIV/0!</v>
      </c>
      <c r="N124" s="6" t="e">
        <v>#DIV/0!</v>
      </c>
      <c r="O124">
        <v>0</v>
      </c>
      <c r="P124">
        <v>0</v>
      </c>
      <c r="Q124" t="s">
        <v>404</v>
      </c>
      <c r="R124" t="s">
        <v>405</v>
      </c>
      <c r="S124" t="s">
        <v>281</v>
      </c>
      <c r="U124" s="16" t="s">
        <v>75</v>
      </c>
      <c r="V124" s="20">
        <v>44204</v>
      </c>
      <c r="W124" s="26" t="s">
        <v>79</v>
      </c>
      <c r="X124" s="79">
        <v>3</v>
      </c>
      <c r="Y124" t="str">
        <f t="shared" si="20"/>
        <v>Y</v>
      </c>
      <c r="Z124">
        <v>100</v>
      </c>
      <c r="AA124">
        <f t="shared" si="14"/>
        <v>0</v>
      </c>
      <c r="AB124">
        <f t="shared" si="15"/>
        <v>-100</v>
      </c>
      <c r="AC124">
        <f t="shared" si="16"/>
        <v>0</v>
      </c>
      <c r="AD124">
        <f t="shared" si="17"/>
        <v>-100</v>
      </c>
      <c r="AE124">
        <f t="shared" si="18"/>
        <v>0</v>
      </c>
      <c r="AF124">
        <f t="shared" si="19"/>
        <v>-100</v>
      </c>
    </row>
    <row r="125" spans="1:32" x14ac:dyDescent="0.25">
      <c r="A125" s="18" t="e">
        <v>#N/A</v>
      </c>
      <c r="B125" s="18" t="e">
        <v>#N/A</v>
      </c>
      <c r="C125" s="3" t="e">
        <v>#N/A</v>
      </c>
      <c r="D125" s="4" t="e">
        <v>#N/A</v>
      </c>
      <c r="E125" s="28"/>
      <c r="F125" s="8">
        <v>1</v>
      </c>
      <c r="G125" s="5" t="e">
        <v>#N/A</v>
      </c>
      <c r="H125" s="5" t="e">
        <v>#N/A</v>
      </c>
      <c r="K125" s="5">
        <v>0</v>
      </c>
      <c r="L125" s="5">
        <v>0</v>
      </c>
      <c r="M125" s="6" t="e">
        <v>#DIV/0!</v>
      </c>
      <c r="N125" s="6" t="e">
        <v>#DIV/0!</v>
      </c>
      <c r="O125" t="e">
        <v>#N/A</v>
      </c>
      <c r="P125" t="e">
        <v>#N/A</v>
      </c>
      <c r="Q125" t="s">
        <v>408</v>
      </c>
      <c r="R125" t="s">
        <v>328</v>
      </c>
      <c r="S125" t="s">
        <v>281</v>
      </c>
      <c r="U125" s="16" t="e">
        <v>#N/A</v>
      </c>
      <c r="V125" s="20">
        <v>44204</v>
      </c>
      <c r="W125" s="26" t="s">
        <v>73</v>
      </c>
      <c r="X125" s="79">
        <v>0</v>
      </c>
      <c r="Y125" t="str">
        <f t="shared" si="20"/>
        <v>N</v>
      </c>
      <c r="Z125">
        <v>100</v>
      </c>
      <c r="AA125" t="e">
        <f t="shared" si="14"/>
        <v>#N/A</v>
      </c>
      <c r="AB125" t="e">
        <f t="shared" si="15"/>
        <v>#N/A</v>
      </c>
      <c r="AC125" t="e">
        <f t="shared" si="16"/>
        <v>#N/A</v>
      </c>
      <c r="AD125" t="e">
        <f t="shared" si="17"/>
        <v>#N/A</v>
      </c>
      <c r="AE125" t="e">
        <f t="shared" si="18"/>
        <v>#N/A</v>
      </c>
      <c r="AF125" t="e">
        <f t="shared" si="19"/>
        <v>#N/A</v>
      </c>
    </row>
    <row r="126" spans="1:32" x14ac:dyDescent="0.25">
      <c r="A126" s="18">
        <v>0.56720567304464686</v>
      </c>
      <c r="B126" s="18">
        <v>0.42998706538079179</v>
      </c>
      <c r="C126" s="3">
        <v>1.7630289108925861</v>
      </c>
      <c r="D126" s="4">
        <v>2.3256513521270947</v>
      </c>
      <c r="E126" s="28"/>
      <c r="F126" s="8">
        <v>1</v>
      </c>
      <c r="G126" s="5">
        <v>1.7630289108925861</v>
      </c>
      <c r="H126" s="5">
        <v>2.3256513521270947</v>
      </c>
      <c r="K126" s="5">
        <v>0</v>
      </c>
      <c r="L126" s="5">
        <v>0</v>
      </c>
      <c r="M126" s="6" t="e">
        <v>#DIV/0!</v>
      </c>
      <c r="N126" s="6" t="e">
        <v>#DIV/0!</v>
      </c>
      <c r="O126">
        <v>0</v>
      </c>
      <c r="P126">
        <v>0</v>
      </c>
      <c r="Q126" t="s">
        <v>485</v>
      </c>
      <c r="R126" t="s">
        <v>409</v>
      </c>
      <c r="S126" t="s">
        <v>281</v>
      </c>
      <c r="U126" s="16" t="s">
        <v>79</v>
      </c>
      <c r="V126" s="20">
        <v>44204</v>
      </c>
      <c r="W126" s="26" t="s">
        <v>74</v>
      </c>
      <c r="X126" s="79">
        <v>4</v>
      </c>
      <c r="Y126" t="str">
        <f t="shared" si="20"/>
        <v>Y</v>
      </c>
      <c r="Z126">
        <v>100</v>
      </c>
      <c r="AA126">
        <f t="shared" si="14"/>
        <v>0</v>
      </c>
      <c r="AB126">
        <f t="shared" si="15"/>
        <v>-100</v>
      </c>
      <c r="AC126">
        <f t="shared" si="16"/>
        <v>0</v>
      </c>
      <c r="AD126">
        <f t="shared" si="17"/>
        <v>-100</v>
      </c>
      <c r="AE126">
        <f t="shared" si="18"/>
        <v>0</v>
      </c>
      <c r="AF126">
        <f t="shared" si="19"/>
        <v>-100</v>
      </c>
    </row>
    <row r="127" spans="1:32" x14ac:dyDescent="0.25">
      <c r="A127" s="18">
        <v>0.44172453712932036</v>
      </c>
      <c r="B127" s="18">
        <v>0.55767571663443194</v>
      </c>
      <c r="C127" s="3">
        <v>2.2638543163094367</v>
      </c>
      <c r="D127" s="4">
        <v>1.7931567937635715</v>
      </c>
      <c r="E127" s="28"/>
      <c r="F127" s="8">
        <v>1</v>
      </c>
      <c r="G127" s="5">
        <v>2.2638543163094367</v>
      </c>
      <c r="H127" s="5">
        <v>1.7931567937635715</v>
      </c>
      <c r="K127" s="5">
        <v>0</v>
      </c>
      <c r="L127" s="5">
        <v>0</v>
      </c>
      <c r="M127" s="6" t="e">
        <v>#DIV/0!</v>
      </c>
      <c r="N127" s="6" t="e">
        <v>#DIV/0!</v>
      </c>
      <c r="O127">
        <v>0</v>
      </c>
      <c r="P127">
        <v>0</v>
      </c>
      <c r="Q127" t="s">
        <v>406</v>
      </c>
      <c r="R127" t="s">
        <v>407</v>
      </c>
      <c r="S127" t="s">
        <v>281</v>
      </c>
      <c r="U127" s="16" t="s">
        <v>75</v>
      </c>
      <c r="V127" s="20">
        <v>44204</v>
      </c>
      <c r="W127" s="26" t="s">
        <v>77</v>
      </c>
      <c r="X127" s="79">
        <v>2</v>
      </c>
      <c r="Y127" t="str">
        <f t="shared" si="20"/>
        <v>N</v>
      </c>
      <c r="Z127">
        <v>100</v>
      </c>
      <c r="AA127">
        <f t="shared" si="14"/>
        <v>0</v>
      </c>
      <c r="AB127">
        <f t="shared" si="15"/>
        <v>-100</v>
      </c>
      <c r="AC127">
        <f t="shared" si="16"/>
        <v>0</v>
      </c>
      <c r="AD127">
        <f t="shared" si="17"/>
        <v>-100</v>
      </c>
      <c r="AE127">
        <f t="shared" si="18"/>
        <v>0</v>
      </c>
      <c r="AF127">
        <f t="shared" si="19"/>
        <v>-100</v>
      </c>
    </row>
    <row r="128" spans="1:32" x14ac:dyDescent="0.25">
      <c r="A128" s="18">
        <v>0.5340350926444275</v>
      </c>
      <c r="B128" s="18">
        <v>0.45938829755406324</v>
      </c>
      <c r="C128" s="3">
        <v>1.8725361193928549</v>
      </c>
      <c r="D128" s="4">
        <v>2.1768077361228704</v>
      </c>
      <c r="E128" s="28"/>
      <c r="F128" s="8">
        <v>1</v>
      </c>
      <c r="G128" s="5">
        <v>1.8725361193928549</v>
      </c>
      <c r="H128" s="5">
        <v>2.1768077361228704</v>
      </c>
      <c r="K128" s="5">
        <v>0</v>
      </c>
      <c r="L128" s="5">
        <v>0</v>
      </c>
      <c r="M128" s="6" t="e">
        <v>#DIV/0!</v>
      </c>
      <c r="N128" s="6" t="e">
        <v>#DIV/0!</v>
      </c>
      <c r="O128">
        <v>0</v>
      </c>
      <c r="P128">
        <v>0</v>
      </c>
      <c r="Q128" t="s">
        <v>519</v>
      </c>
      <c r="R128" t="s">
        <v>338</v>
      </c>
      <c r="S128" t="s">
        <v>274</v>
      </c>
      <c r="U128" s="16" t="s">
        <v>86</v>
      </c>
      <c r="V128" s="20">
        <v>44204</v>
      </c>
      <c r="W128" s="26" t="s">
        <v>86</v>
      </c>
      <c r="X128" s="79">
        <v>3</v>
      </c>
      <c r="Y128" t="str">
        <f t="shared" si="20"/>
        <v>Y</v>
      </c>
      <c r="Z128">
        <v>100</v>
      </c>
      <c r="AA128">
        <f t="shared" si="14"/>
        <v>0</v>
      </c>
      <c r="AB128">
        <f t="shared" si="15"/>
        <v>-100</v>
      </c>
      <c r="AC128">
        <f t="shared" si="16"/>
        <v>0</v>
      </c>
      <c r="AD128">
        <f t="shared" si="17"/>
        <v>-100</v>
      </c>
      <c r="AE128">
        <f t="shared" si="18"/>
        <v>0</v>
      </c>
      <c r="AF128">
        <f t="shared" si="19"/>
        <v>-100</v>
      </c>
    </row>
    <row r="129" spans="1:32" x14ac:dyDescent="0.25">
      <c r="A129" s="18">
        <v>0.25541445507340899</v>
      </c>
      <c r="B129" s="18">
        <v>0.74444782666073195</v>
      </c>
      <c r="C129" s="3">
        <v>3.9152051895911244</v>
      </c>
      <c r="D129" s="4">
        <v>1.3432774792097433</v>
      </c>
      <c r="E129" s="28"/>
      <c r="F129" s="8">
        <v>1</v>
      </c>
      <c r="G129" s="5">
        <v>3.9152051895911244</v>
      </c>
      <c r="H129" s="5">
        <v>1.3432774792097433</v>
      </c>
      <c r="K129" s="5">
        <v>0</v>
      </c>
      <c r="L129" s="5">
        <v>0</v>
      </c>
      <c r="M129" s="6" t="e">
        <v>#DIV/0!</v>
      </c>
      <c r="N129" s="6" t="e">
        <v>#DIV/0!</v>
      </c>
      <c r="O129">
        <v>0</v>
      </c>
      <c r="P129">
        <v>0</v>
      </c>
      <c r="Q129" t="s">
        <v>486</v>
      </c>
      <c r="R129" t="s">
        <v>417</v>
      </c>
      <c r="S129" t="s">
        <v>274</v>
      </c>
      <c r="U129" s="16" t="s">
        <v>75</v>
      </c>
      <c r="V129" s="20">
        <v>44204</v>
      </c>
      <c r="W129" s="26" t="s">
        <v>94</v>
      </c>
      <c r="X129" s="79">
        <v>2</v>
      </c>
      <c r="Y129" t="str">
        <f t="shared" si="20"/>
        <v>N</v>
      </c>
      <c r="Z129">
        <v>100</v>
      </c>
      <c r="AA129">
        <f t="shared" si="14"/>
        <v>0</v>
      </c>
      <c r="AB129">
        <f t="shared" si="15"/>
        <v>-100</v>
      </c>
      <c r="AC129">
        <f t="shared" si="16"/>
        <v>0</v>
      </c>
      <c r="AD129">
        <f t="shared" si="17"/>
        <v>-100</v>
      </c>
      <c r="AE129">
        <f t="shared" si="18"/>
        <v>0</v>
      </c>
      <c r="AF129">
        <f t="shared" si="19"/>
        <v>-100</v>
      </c>
    </row>
    <row r="130" spans="1:32" x14ac:dyDescent="0.25">
      <c r="A130" s="18">
        <v>0.28921046446098669</v>
      </c>
      <c r="B130" s="18">
        <v>0.71067088959305513</v>
      </c>
      <c r="C130" s="3">
        <v>3.4576895475194531</v>
      </c>
      <c r="D130" s="4">
        <v>1.4071210945091908</v>
      </c>
      <c r="E130" s="28"/>
      <c r="F130" s="8">
        <v>1</v>
      </c>
      <c r="G130" s="5">
        <v>3.4576895475194531</v>
      </c>
      <c r="H130" s="5">
        <v>1.4071210945091908</v>
      </c>
      <c r="K130" s="5">
        <v>0</v>
      </c>
      <c r="L130" s="5">
        <v>0</v>
      </c>
      <c r="M130" s="6" t="e">
        <v>#DIV/0!</v>
      </c>
      <c r="N130" s="6" t="e">
        <v>#DIV/0!</v>
      </c>
      <c r="O130">
        <v>0</v>
      </c>
      <c r="P130">
        <v>0</v>
      </c>
      <c r="Q130" t="s">
        <v>418</v>
      </c>
      <c r="R130" t="s">
        <v>340</v>
      </c>
      <c r="S130" t="s">
        <v>274</v>
      </c>
      <c r="U130" s="16" t="s">
        <v>75</v>
      </c>
      <c r="V130" s="20">
        <v>44204</v>
      </c>
      <c r="W130" s="26" t="s">
        <v>94</v>
      </c>
      <c r="X130" s="79">
        <v>2</v>
      </c>
      <c r="Y130" t="str">
        <f t="shared" si="20"/>
        <v>N</v>
      </c>
      <c r="Z130">
        <v>100</v>
      </c>
      <c r="AA130">
        <f t="shared" si="14"/>
        <v>0</v>
      </c>
      <c r="AB130">
        <f t="shared" si="15"/>
        <v>-100</v>
      </c>
      <c r="AC130">
        <f t="shared" si="16"/>
        <v>0</v>
      </c>
      <c r="AD130">
        <f t="shared" si="17"/>
        <v>-100</v>
      </c>
      <c r="AE130">
        <f t="shared" si="18"/>
        <v>0</v>
      </c>
      <c r="AF130">
        <f t="shared" si="19"/>
        <v>-100</v>
      </c>
    </row>
    <row r="131" spans="1:32" x14ac:dyDescent="0.25">
      <c r="A131" s="18">
        <v>0.45178193512455339</v>
      </c>
      <c r="B131" s="18">
        <v>0.54759355398722054</v>
      </c>
      <c r="C131" s="3">
        <v>2.2134572506187227</v>
      </c>
      <c r="D131" s="4">
        <v>1.8261719713803233</v>
      </c>
      <c r="E131" s="28"/>
      <c r="F131" s="8">
        <v>1</v>
      </c>
      <c r="G131" s="5">
        <v>2.2134572506187227</v>
      </c>
      <c r="H131" s="5">
        <v>1.8261719713803233</v>
      </c>
      <c r="K131" s="5">
        <v>0</v>
      </c>
      <c r="L131" s="5">
        <v>0</v>
      </c>
      <c r="M131" s="6" t="e">
        <v>#DIV/0!</v>
      </c>
      <c r="N131" s="6" t="e">
        <v>#DIV/0!</v>
      </c>
      <c r="O131">
        <v>0</v>
      </c>
      <c r="P131">
        <v>0</v>
      </c>
      <c r="Q131" t="s">
        <v>341</v>
      </c>
      <c r="R131" t="s">
        <v>489</v>
      </c>
      <c r="S131" t="s">
        <v>274</v>
      </c>
      <c r="U131" s="16" t="s">
        <v>75</v>
      </c>
      <c r="V131" s="20">
        <v>44204</v>
      </c>
      <c r="W131" s="26" t="s">
        <v>89</v>
      </c>
      <c r="X131" s="79">
        <v>4</v>
      </c>
      <c r="Y131" t="str">
        <f t="shared" si="20"/>
        <v>Y</v>
      </c>
      <c r="Z131">
        <v>100</v>
      </c>
      <c r="AA131">
        <f t="shared" si="14"/>
        <v>0</v>
      </c>
      <c r="AB131">
        <f t="shared" si="15"/>
        <v>-100</v>
      </c>
      <c r="AC131">
        <f t="shared" si="16"/>
        <v>0</v>
      </c>
      <c r="AD131">
        <f t="shared" si="17"/>
        <v>-100</v>
      </c>
      <c r="AE131">
        <f t="shared" si="18"/>
        <v>0</v>
      </c>
      <c r="AF131">
        <f t="shared" si="19"/>
        <v>-100</v>
      </c>
    </row>
    <row r="132" spans="1:32" x14ac:dyDescent="0.25">
      <c r="A132" s="18">
        <v>0.27379861320454058</v>
      </c>
      <c r="B132" s="18">
        <v>0.72604114266436026</v>
      </c>
      <c r="C132" s="3">
        <v>3.6523194485757036</v>
      </c>
      <c r="D132" s="4">
        <v>1.377332414428045</v>
      </c>
      <c r="E132" s="28"/>
      <c r="F132" s="8">
        <v>1</v>
      </c>
      <c r="G132" s="5">
        <v>3.6523194485757036</v>
      </c>
      <c r="H132" s="5">
        <v>1.377332414428045</v>
      </c>
      <c r="K132" s="5">
        <v>0</v>
      </c>
      <c r="L132" s="5">
        <v>0</v>
      </c>
      <c r="M132" s="6" t="e">
        <v>#DIV/0!</v>
      </c>
      <c r="N132" s="6" t="e">
        <v>#DIV/0!</v>
      </c>
      <c r="O132">
        <v>0</v>
      </c>
      <c r="P132">
        <v>0</v>
      </c>
      <c r="Q132" t="s">
        <v>422</v>
      </c>
      <c r="R132" t="s">
        <v>423</v>
      </c>
      <c r="S132" t="s">
        <v>270</v>
      </c>
      <c r="U132" s="16" t="s">
        <v>75</v>
      </c>
      <c r="V132" s="20">
        <v>44204</v>
      </c>
      <c r="W132" s="26" t="s">
        <v>75</v>
      </c>
      <c r="X132" s="79">
        <v>2</v>
      </c>
      <c r="Y132" t="str">
        <f t="shared" ref="Y132:Y195" si="21">IF(X132 &gt;=3,"Y","N")</f>
        <v>N</v>
      </c>
      <c r="Z132">
        <v>100</v>
      </c>
      <c r="AA132">
        <f t="shared" ref="AA132:AA195" si="22">IF(AND(O132&gt;1,Y132="Y"),Z132*I132,IF(AND(P132&gt;1,Y132="N"),Z132*J132,0))</f>
        <v>0</v>
      </c>
      <c r="AB132">
        <f t="shared" ref="AB132:AB195" si="23">AA132-Z132</f>
        <v>-100</v>
      </c>
      <c r="AC132">
        <f t="shared" ref="AC132:AC195" si="24">IF(AND(A132 &gt; 50%,Y132 = "Y"),Z132*I132,0)</f>
        <v>0</v>
      </c>
      <c r="AD132">
        <f t="shared" ref="AD132:AD195" si="25">AC132-Z132</f>
        <v>-100</v>
      </c>
      <c r="AE132">
        <f t="shared" ref="AE132:AE195" si="26">IF(AND(B132 &gt; 50%,Y132 = "N"),Z132*J132,0)</f>
        <v>0</v>
      </c>
      <c r="AF132">
        <f t="shared" ref="AF132:AF195" si="27">AE132-Z132</f>
        <v>-100</v>
      </c>
    </row>
    <row r="133" spans="1:32" x14ac:dyDescent="0.25">
      <c r="A133" s="18">
        <v>0.37937335258419208</v>
      </c>
      <c r="B133" s="18">
        <v>0.62030780178197353</v>
      </c>
      <c r="C133" s="3">
        <v>2.6359257791520188</v>
      </c>
      <c r="D133" s="4">
        <v>1.6121028900930721</v>
      </c>
      <c r="E133" s="28"/>
      <c r="F133" s="8">
        <v>1</v>
      </c>
      <c r="G133" s="5">
        <v>2.6359257791520188</v>
      </c>
      <c r="H133" s="5">
        <v>1.6121028900930721</v>
      </c>
      <c r="K133" s="5">
        <v>0</v>
      </c>
      <c r="L133" s="5">
        <v>0</v>
      </c>
      <c r="M133" s="6" t="e">
        <v>#DIV/0!</v>
      </c>
      <c r="N133" s="6" t="e">
        <v>#DIV/0!</v>
      </c>
      <c r="O133">
        <v>0</v>
      </c>
      <c r="P133">
        <v>0</v>
      </c>
      <c r="Q133" t="s">
        <v>345</v>
      </c>
      <c r="R133" t="s">
        <v>421</v>
      </c>
      <c r="S133" t="s">
        <v>270</v>
      </c>
      <c r="U133" s="16" t="s">
        <v>75</v>
      </c>
      <c r="V133" s="20">
        <v>44204</v>
      </c>
      <c r="W133" s="26" t="s">
        <v>79</v>
      </c>
      <c r="X133" s="79">
        <v>3</v>
      </c>
      <c r="Y133" t="str">
        <f t="shared" si="21"/>
        <v>Y</v>
      </c>
      <c r="Z133">
        <v>100</v>
      </c>
      <c r="AA133">
        <f t="shared" si="22"/>
        <v>0</v>
      </c>
      <c r="AB133">
        <f t="shared" si="23"/>
        <v>-100</v>
      </c>
      <c r="AC133">
        <f t="shared" si="24"/>
        <v>0</v>
      </c>
      <c r="AD133">
        <f t="shared" si="25"/>
        <v>-100</v>
      </c>
      <c r="AE133">
        <f t="shared" si="26"/>
        <v>0</v>
      </c>
      <c r="AF133">
        <f t="shared" si="27"/>
        <v>-100</v>
      </c>
    </row>
    <row r="134" spans="1:32" x14ac:dyDescent="0.25">
      <c r="A134" s="18">
        <v>0.62303510284651875</v>
      </c>
      <c r="B134" s="18">
        <v>0.37231295223667754</v>
      </c>
      <c r="C134" s="3">
        <v>1.6050460005081679</v>
      </c>
      <c r="D134" s="4">
        <v>2.6859124668977534</v>
      </c>
      <c r="E134" s="28"/>
      <c r="F134" s="8">
        <v>1</v>
      </c>
      <c r="G134" s="5">
        <v>1.6050460005081679</v>
      </c>
      <c r="H134" s="5">
        <v>2.6859124668977534</v>
      </c>
      <c r="K134" s="5">
        <v>0</v>
      </c>
      <c r="L134" s="5">
        <v>0</v>
      </c>
      <c r="M134" s="6" t="e">
        <v>#DIV/0!</v>
      </c>
      <c r="N134" s="6" t="e">
        <v>#DIV/0!</v>
      </c>
      <c r="O134">
        <v>0</v>
      </c>
      <c r="P134">
        <v>0</v>
      </c>
      <c r="Q134" t="s">
        <v>346</v>
      </c>
      <c r="R134" t="s">
        <v>420</v>
      </c>
      <c r="S134" t="s">
        <v>270</v>
      </c>
      <c r="U134" s="16" t="s">
        <v>79</v>
      </c>
      <c r="V134" s="20">
        <v>44204</v>
      </c>
      <c r="W134" s="26" t="s">
        <v>100</v>
      </c>
      <c r="X134" s="79">
        <v>3</v>
      </c>
      <c r="Y134" t="str">
        <f t="shared" si="21"/>
        <v>Y</v>
      </c>
      <c r="Z134">
        <v>100</v>
      </c>
      <c r="AA134">
        <f t="shared" si="22"/>
        <v>0</v>
      </c>
      <c r="AB134">
        <f t="shared" si="23"/>
        <v>-100</v>
      </c>
      <c r="AC134">
        <f t="shared" si="24"/>
        <v>0</v>
      </c>
      <c r="AD134">
        <f t="shared" si="25"/>
        <v>-100</v>
      </c>
      <c r="AE134">
        <f t="shared" si="26"/>
        <v>0</v>
      </c>
      <c r="AF134">
        <f t="shared" si="27"/>
        <v>-100</v>
      </c>
    </row>
    <row r="135" spans="1:32" x14ac:dyDescent="0.25">
      <c r="A135" s="18">
        <v>0.39253793757815209</v>
      </c>
      <c r="B135" s="18">
        <v>0.60674687002515448</v>
      </c>
      <c r="C135" s="3">
        <v>2.5475244664750543</v>
      </c>
      <c r="D135" s="4">
        <v>1.6481337595668883</v>
      </c>
      <c r="E135" s="28"/>
      <c r="F135" s="8">
        <v>1</v>
      </c>
      <c r="G135" s="5">
        <v>2.5475244664750543</v>
      </c>
      <c r="H135" s="5">
        <v>1.6481337595668883</v>
      </c>
      <c r="K135" s="5">
        <v>0</v>
      </c>
      <c r="L135" s="5">
        <v>0</v>
      </c>
      <c r="M135" s="6" t="e">
        <v>#DIV/0!</v>
      </c>
      <c r="N135" s="6" t="e">
        <v>#DIV/0!</v>
      </c>
      <c r="O135">
        <v>0</v>
      </c>
      <c r="P135">
        <v>0</v>
      </c>
      <c r="Q135" t="s">
        <v>428</v>
      </c>
      <c r="R135" t="s">
        <v>351</v>
      </c>
      <c r="S135" t="s">
        <v>273</v>
      </c>
      <c r="U135" s="16" t="s">
        <v>75</v>
      </c>
      <c r="V135" s="20">
        <v>44204</v>
      </c>
      <c r="W135" s="26" t="s">
        <v>79</v>
      </c>
      <c r="X135" s="79">
        <v>3</v>
      </c>
      <c r="Y135" t="str">
        <f t="shared" si="21"/>
        <v>Y</v>
      </c>
      <c r="Z135">
        <v>100</v>
      </c>
      <c r="AA135">
        <f t="shared" si="22"/>
        <v>0</v>
      </c>
      <c r="AB135">
        <f t="shared" si="23"/>
        <v>-100</v>
      </c>
      <c r="AC135">
        <f t="shared" si="24"/>
        <v>0</v>
      </c>
      <c r="AD135">
        <f t="shared" si="25"/>
        <v>-100</v>
      </c>
      <c r="AE135">
        <f t="shared" si="26"/>
        <v>0</v>
      </c>
      <c r="AF135">
        <f t="shared" si="27"/>
        <v>-100</v>
      </c>
    </row>
    <row r="136" spans="1:32" x14ac:dyDescent="0.25">
      <c r="A136" s="18">
        <v>0.37663028876078175</v>
      </c>
      <c r="B136" s="18">
        <v>0.61542199730943459</v>
      </c>
      <c r="C136" s="3">
        <v>2.6551236845296691</v>
      </c>
      <c r="D136" s="4">
        <v>1.6249012943507108</v>
      </c>
      <c r="E136" s="28"/>
      <c r="F136" s="8">
        <v>1</v>
      </c>
      <c r="G136" s="5">
        <v>2.6551236845296691</v>
      </c>
      <c r="H136" s="5">
        <v>1.6249012943507108</v>
      </c>
      <c r="K136" s="5">
        <v>0</v>
      </c>
      <c r="L136" s="5">
        <v>0</v>
      </c>
      <c r="M136" s="6" t="e">
        <v>#DIV/0!</v>
      </c>
      <c r="N136" s="6" t="e">
        <v>#DIV/0!</v>
      </c>
      <c r="O136">
        <v>0</v>
      </c>
      <c r="P136">
        <v>0</v>
      </c>
      <c r="Q136" t="s">
        <v>296</v>
      </c>
      <c r="R136" t="s">
        <v>520</v>
      </c>
      <c r="S136" t="s">
        <v>273</v>
      </c>
      <c r="U136" s="16" t="s">
        <v>77</v>
      </c>
      <c r="V136" s="20">
        <v>44204</v>
      </c>
      <c r="W136" s="26" t="s">
        <v>75</v>
      </c>
      <c r="X136" s="79">
        <v>2</v>
      </c>
      <c r="Y136" t="str">
        <f t="shared" si="21"/>
        <v>N</v>
      </c>
      <c r="Z136">
        <v>100</v>
      </c>
      <c r="AA136">
        <f t="shared" si="22"/>
        <v>0</v>
      </c>
      <c r="AB136">
        <f t="shared" si="23"/>
        <v>-100</v>
      </c>
      <c r="AC136">
        <f t="shared" si="24"/>
        <v>0</v>
      </c>
      <c r="AD136">
        <f t="shared" si="25"/>
        <v>-100</v>
      </c>
      <c r="AE136">
        <f t="shared" si="26"/>
        <v>0</v>
      </c>
      <c r="AF136">
        <f t="shared" si="27"/>
        <v>-100</v>
      </c>
    </row>
    <row r="137" spans="1:32" x14ac:dyDescent="0.25">
      <c r="A137" s="18" t="e">
        <v>#N/A</v>
      </c>
      <c r="B137" s="18" t="e">
        <v>#N/A</v>
      </c>
      <c r="C137" s="3" t="e">
        <v>#N/A</v>
      </c>
      <c r="D137" s="4" t="e">
        <v>#N/A</v>
      </c>
      <c r="E137" s="28"/>
      <c r="F137" s="8">
        <v>1</v>
      </c>
      <c r="G137" s="5" t="e">
        <v>#N/A</v>
      </c>
      <c r="H137" s="5" t="e">
        <v>#N/A</v>
      </c>
      <c r="K137" s="5">
        <v>0</v>
      </c>
      <c r="L137" s="5">
        <v>0</v>
      </c>
      <c r="M137" s="6" t="e">
        <v>#DIV/0!</v>
      </c>
      <c r="N137" s="6" t="e">
        <v>#DIV/0!</v>
      </c>
      <c r="O137" t="e">
        <v>#N/A</v>
      </c>
      <c r="P137" t="e">
        <v>#N/A</v>
      </c>
      <c r="Q137" t="s">
        <v>429</v>
      </c>
      <c r="R137" t="s">
        <v>496</v>
      </c>
      <c r="S137" t="s">
        <v>278</v>
      </c>
      <c r="U137" s="16" t="e">
        <v>#N/A</v>
      </c>
      <c r="V137" s="20">
        <v>44204</v>
      </c>
      <c r="W137" s="26" t="s">
        <v>75</v>
      </c>
      <c r="X137" s="79">
        <v>2</v>
      </c>
      <c r="Y137" t="str">
        <f t="shared" si="21"/>
        <v>N</v>
      </c>
      <c r="Z137">
        <v>100</v>
      </c>
      <c r="AA137" t="e">
        <f t="shared" si="22"/>
        <v>#N/A</v>
      </c>
      <c r="AB137" t="e">
        <f t="shared" si="23"/>
        <v>#N/A</v>
      </c>
      <c r="AC137" t="e">
        <f t="shared" si="24"/>
        <v>#N/A</v>
      </c>
      <c r="AD137" t="e">
        <f t="shared" si="25"/>
        <v>#N/A</v>
      </c>
      <c r="AE137" t="e">
        <f t="shared" si="26"/>
        <v>#N/A</v>
      </c>
      <c r="AF137" t="e">
        <f t="shared" si="27"/>
        <v>#N/A</v>
      </c>
    </row>
    <row r="138" spans="1:32" x14ac:dyDescent="0.25">
      <c r="A138" s="18">
        <v>0.36564414704818576</v>
      </c>
      <c r="B138" s="18">
        <v>0.63344927004522189</v>
      </c>
      <c r="C138" s="3">
        <v>2.734899513838565</v>
      </c>
      <c r="D138" s="4">
        <v>1.5786583824283358</v>
      </c>
      <c r="E138" s="28"/>
      <c r="F138" s="8">
        <v>1</v>
      </c>
      <c r="G138" s="5">
        <v>2.734899513838565</v>
      </c>
      <c r="H138" s="5">
        <v>1.5786583824283358</v>
      </c>
      <c r="K138" s="5">
        <v>0</v>
      </c>
      <c r="L138" s="5">
        <v>0</v>
      </c>
      <c r="M138" s="6" t="e">
        <v>#DIV/0!</v>
      </c>
      <c r="N138" s="6" t="e">
        <v>#DIV/0!</v>
      </c>
      <c r="O138">
        <v>0</v>
      </c>
      <c r="P138">
        <v>0</v>
      </c>
      <c r="Q138" t="s">
        <v>299</v>
      </c>
      <c r="R138" t="s">
        <v>355</v>
      </c>
      <c r="S138" t="s">
        <v>278</v>
      </c>
      <c r="U138" s="16" t="s">
        <v>75</v>
      </c>
      <c r="V138" s="20">
        <v>44204</v>
      </c>
      <c r="W138" s="26" t="s">
        <v>125</v>
      </c>
      <c r="X138" s="79">
        <v>6</v>
      </c>
      <c r="Y138" t="str">
        <f t="shared" si="21"/>
        <v>Y</v>
      </c>
      <c r="Z138">
        <v>100</v>
      </c>
      <c r="AA138">
        <f t="shared" si="22"/>
        <v>0</v>
      </c>
      <c r="AB138">
        <f t="shared" si="23"/>
        <v>-100</v>
      </c>
      <c r="AC138">
        <f t="shared" si="24"/>
        <v>0</v>
      </c>
      <c r="AD138">
        <f t="shared" si="25"/>
        <v>-100</v>
      </c>
      <c r="AE138">
        <f t="shared" si="26"/>
        <v>0</v>
      </c>
      <c r="AF138">
        <f t="shared" si="27"/>
        <v>-100</v>
      </c>
    </row>
    <row r="139" spans="1:32" x14ac:dyDescent="0.25">
      <c r="A139" s="18">
        <v>0.77330601495608009</v>
      </c>
      <c r="B139" s="18">
        <v>0.21018128626626398</v>
      </c>
      <c r="C139" s="3">
        <v>1.2931491293996917</v>
      </c>
      <c r="D139" s="4">
        <v>4.7577975078769379</v>
      </c>
      <c r="E139" s="28"/>
      <c r="F139" s="8">
        <v>1</v>
      </c>
      <c r="G139" s="5">
        <v>1.2931491293996917</v>
      </c>
      <c r="H139" s="5">
        <v>4.7577975078769379</v>
      </c>
      <c r="K139" s="5">
        <v>0</v>
      </c>
      <c r="L139" s="5">
        <v>0</v>
      </c>
      <c r="M139" s="6" t="e">
        <v>#DIV/0!</v>
      </c>
      <c r="N139" s="6" t="e">
        <v>#DIV/0!</v>
      </c>
      <c r="O139">
        <v>0</v>
      </c>
      <c r="P139">
        <v>0</v>
      </c>
      <c r="Q139" t="s">
        <v>430</v>
      </c>
      <c r="R139" t="s">
        <v>354</v>
      </c>
      <c r="S139" t="s">
        <v>278</v>
      </c>
      <c r="U139" s="16" t="s">
        <v>92</v>
      </c>
      <c r="V139" s="20">
        <v>44204</v>
      </c>
      <c r="W139" s="26" t="s">
        <v>76</v>
      </c>
      <c r="X139" s="79">
        <v>1</v>
      </c>
      <c r="Y139" t="str">
        <f t="shared" si="21"/>
        <v>N</v>
      </c>
      <c r="Z139">
        <v>100</v>
      </c>
      <c r="AA139">
        <f t="shared" si="22"/>
        <v>0</v>
      </c>
      <c r="AB139">
        <f t="shared" si="23"/>
        <v>-100</v>
      </c>
      <c r="AC139">
        <f t="shared" si="24"/>
        <v>0</v>
      </c>
      <c r="AD139">
        <f t="shared" si="25"/>
        <v>-100</v>
      </c>
      <c r="AE139">
        <f t="shared" si="26"/>
        <v>0</v>
      </c>
      <c r="AF139">
        <f t="shared" si="27"/>
        <v>-100</v>
      </c>
    </row>
    <row r="140" spans="1:32" x14ac:dyDescent="0.25">
      <c r="A140" s="18">
        <v>0.12702981916415587</v>
      </c>
      <c r="B140" s="18">
        <v>0.8728590370359316</v>
      </c>
      <c r="C140" s="3">
        <v>7.8721673901443365</v>
      </c>
      <c r="D140" s="4">
        <v>1.1456603616041092</v>
      </c>
      <c r="E140" s="28"/>
      <c r="F140" s="8">
        <v>1</v>
      </c>
      <c r="G140" s="5">
        <v>7.8721673901443365</v>
      </c>
      <c r="H140" s="5">
        <v>1.1456603616041092</v>
      </c>
      <c r="K140" s="5">
        <v>0</v>
      </c>
      <c r="L140" s="5">
        <v>0</v>
      </c>
      <c r="M140" s="6" t="e">
        <v>#DIV/0!</v>
      </c>
      <c r="N140" s="6" t="e">
        <v>#DIV/0!</v>
      </c>
      <c r="O140">
        <v>0</v>
      </c>
      <c r="P140">
        <v>0</v>
      </c>
      <c r="Q140" t="s">
        <v>436</v>
      </c>
      <c r="R140" t="s">
        <v>437</v>
      </c>
      <c r="S140" t="s">
        <v>269</v>
      </c>
      <c r="U140" s="16" t="s">
        <v>78</v>
      </c>
      <c r="V140" s="20">
        <v>44204</v>
      </c>
      <c r="W140" s="26" t="s">
        <v>86</v>
      </c>
      <c r="X140" s="79">
        <v>2</v>
      </c>
      <c r="Y140" t="str">
        <f t="shared" si="21"/>
        <v>N</v>
      </c>
      <c r="Z140">
        <v>100</v>
      </c>
      <c r="AA140">
        <f t="shared" si="22"/>
        <v>0</v>
      </c>
      <c r="AB140">
        <f t="shared" si="23"/>
        <v>-100</v>
      </c>
      <c r="AC140">
        <f t="shared" si="24"/>
        <v>0</v>
      </c>
      <c r="AD140">
        <f t="shared" si="25"/>
        <v>-100</v>
      </c>
      <c r="AE140">
        <f t="shared" si="26"/>
        <v>0</v>
      </c>
      <c r="AF140">
        <f t="shared" si="27"/>
        <v>-100</v>
      </c>
    </row>
    <row r="141" spans="1:32" x14ac:dyDescent="0.25">
      <c r="A141" s="18">
        <v>7.4528204784964219E-2</v>
      </c>
      <c r="B141" s="18">
        <v>0.92545318703310253</v>
      </c>
      <c r="C141" s="3">
        <v>13.417739000762113</v>
      </c>
      <c r="D141" s="4">
        <v>1.0805516843114302</v>
      </c>
      <c r="E141" s="28"/>
      <c r="F141" s="8">
        <v>1</v>
      </c>
      <c r="G141" s="5">
        <v>13.417739000762113</v>
      </c>
      <c r="H141" s="5">
        <v>1.0805516843114302</v>
      </c>
      <c r="K141" s="5">
        <v>0</v>
      </c>
      <c r="L141" s="5">
        <v>0</v>
      </c>
      <c r="M141" s="6" t="e">
        <v>#DIV/0!</v>
      </c>
      <c r="N141" s="6" t="e">
        <v>#DIV/0!</v>
      </c>
      <c r="O141">
        <v>0</v>
      </c>
      <c r="P141">
        <v>0</v>
      </c>
      <c r="Q141" t="s">
        <v>435</v>
      </c>
      <c r="R141" t="s">
        <v>360</v>
      </c>
      <c r="S141" t="s">
        <v>269</v>
      </c>
      <c r="U141" s="16" t="s">
        <v>78</v>
      </c>
      <c r="V141" s="20">
        <v>44204</v>
      </c>
      <c r="W141" s="26" t="s">
        <v>78</v>
      </c>
      <c r="X141" s="79">
        <v>1</v>
      </c>
      <c r="Y141" t="str">
        <f t="shared" si="21"/>
        <v>N</v>
      </c>
      <c r="Z141">
        <v>100</v>
      </c>
      <c r="AA141">
        <f t="shared" si="22"/>
        <v>0</v>
      </c>
      <c r="AB141">
        <f t="shared" si="23"/>
        <v>-100</v>
      </c>
      <c r="AC141">
        <f t="shared" si="24"/>
        <v>0</v>
      </c>
      <c r="AD141">
        <f t="shared" si="25"/>
        <v>-100</v>
      </c>
      <c r="AE141">
        <f t="shared" si="26"/>
        <v>0</v>
      </c>
      <c r="AF141">
        <f t="shared" si="27"/>
        <v>-100</v>
      </c>
    </row>
    <row r="142" spans="1:32" x14ac:dyDescent="0.25">
      <c r="A142" s="18">
        <v>0.80545247071224246</v>
      </c>
      <c r="B142" s="18">
        <v>0.12895110604615842</v>
      </c>
      <c r="C142" s="3">
        <v>1.2415381867482804</v>
      </c>
      <c r="D142" s="4">
        <v>7.7548772605490264</v>
      </c>
      <c r="E142" s="28"/>
      <c r="F142" s="8">
        <v>1</v>
      </c>
      <c r="G142" s="5">
        <v>1.2415381867482804</v>
      </c>
      <c r="H142" s="5">
        <v>7.7548772605490264</v>
      </c>
      <c r="K142" s="5">
        <v>0</v>
      </c>
      <c r="L142" s="5">
        <v>0</v>
      </c>
      <c r="M142" s="6" t="e">
        <v>#DIV/0!</v>
      </c>
      <c r="N142" s="6" t="e">
        <v>#DIV/0!</v>
      </c>
      <c r="O142">
        <v>0</v>
      </c>
      <c r="P142">
        <v>0</v>
      </c>
      <c r="Q142" t="s">
        <v>500</v>
      </c>
      <c r="R142" t="s">
        <v>439</v>
      </c>
      <c r="S142" t="s">
        <v>269</v>
      </c>
      <c r="U142" s="16" t="s">
        <v>89</v>
      </c>
      <c r="V142" s="20">
        <v>44204</v>
      </c>
      <c r="W142" s="26" t="s">
        <v>75</v>
      </c>
      <c r="X142" s="79">
        <v>2</v>
      </c>
      <c r="Y142" t="str">
        <f t="shared" si="21"/>
        <v>N</v>
      </c>
      <c r="Z142">
        <v>100</v>
      </c>
      <c r="AA142">
        <f t="shared" si="22"/>
        <v>0</v>
      </c>
      <c r="AB142">
        <f t="shared" si="23"/>
        <v>-100</v>
      </c>
      <c r="AC142">
        <f t="shared" si="24"/>
        <v>0</v>
      </c>
      <c r="AD142">
        <f t="shared" si="25"/>
        <v>-100</v>
      </c>
      <c r="AE142">
        <f t="shared" si="26"/>
        <v>0</v>
      </c>
      <c r="AF142">
        <f t="shared" si="27"/>
        <v>-100</v>
      </c>
    </row>
    <row r="143" spans="1:32" x14ac:dyDescent="0.25">
      <c r="A143" s="18">
        <v>0.82125002155749927</v>
      </c>
      <c r="B143" s="18">
        <v>0.15814369242228635</v>
      </c>
      <c r="C143" s="3">
        <v>1.2176559802135551</v>
      </c>
      <c r="D143" s="4">
        <v>6.3233631685399763</v>
      </c>
      <c r="E143" s="28"/>
      <c r="F143" s="8">
        <v>1</v>
      </c>
      <c r="G143" s="5">
        <v>1.2176559802135551</v>
      </c>
      <c r="H143" s="5">
        <v>6.3233631685399763</v>
      </c>
      <c r="K143" s="5">
        <v>0</v>
      </c>
      <c r="L143" s="5">
        <v>0</v>
      </c>
      <c r="M143" s="6" t="e">
        <v>#DIV/0!</v>
      </c>
      <c r="N143" s="6" t="e">
        <v>#DIV/0!</v>
      </c>
      <c r="O143">
        <v>0</v>
      </c>
      <c r="P143">
        <v>0</v>
      </c>
      <c r="Q143" t="s">
        <v>367</v>
      </c>
      <c r="R143" t="s">
        <v>364</v>
      </c>
      <c r="S143" t="s">
        <v>282</v>
      </c>
      <c r="U143" s="16" t="s">
        <v>96</v>
      </c>
      <c r="V143" s="20">
        <v>44204</v>
      </c>
      <c r="X143" s="79">
        <v>0</v>
      </c>
      <c r="Y143" t="str">
        <f t="shared" si="21"/>
        <v>N</v>
      </c>
      <c r="Z143">
        <v>100</v>
      </c>
      <c r="AA143">
        <f t="shared" si="22"/>
        <v>0</v>
      </c>
      <c r="AB143">
        <f t="shared" si="23"/>
        <v>-100</v>
      </c>
      <c r="AC143">
        <f t="shared" si="24"/>
        <v>0</v>
      </c>
      <c r="AD143">
        <f t="shared" si="25"/>
        <v>-100</v>
      </c>
      <c r="AE143">
        <f t="shared" si="26"/>
        <v>0</v>
      </c>
      <c r="AF143">
        <f t="shared" si="27"/>
        <v>-100</v>
      </c>
    </row>
    <row r="144" spans="1:32" x14ac:dyDescent="0.25">
      <c r="A144" s="18">
        <v>1.2994413308106577E-3</v>
      </c>
      <c r="B144" s="18">
        <v>2.1008575498571992E-6</v>
      </c>
      <c r="C144" s="3">
        <v>769.56148483914171</v>
      </c>
      <c r="D144" s="4">
        <v>475996.09981551231</v>
      </c>
      <c r="E144" s="28"/>
      <c r="F144" s="8">
        <v>1</v>
      </c>
      <c r="G144" s="5">
        <v>769.56148483914171</v>
      </c>
      <c r="H144" s="5">
        <v>475996.09981551231</v>
      </c>
      <c r="K144" s="5">
        <v>0</v>
      </c>
      <c r="L144" s="5">
        <v>0</v>
      </c>
      <c r="M144" s="6" t="e">
        <v>#DIV/0!</v>
      </c>
      <c r="N144" s="6" t="e">
        <v>#DIV/0!</v>
      </c>
      <c r="O144">
        <v>0</v>
      </c>
      <c r="P144">
        <v>0</v>
      </c>
      <c r="Q144" t="s">
        <v>446</v>
      </c>
      <c r="R144" t="s">
        <v>448</v>
      </c>
      <c r="S144" t="s">
        <v>282</v>
      </c>
      <c r="U144" s="16" t="s">
        <v>521</v>
      </c>
      <c r="V144" s="20">
        <v>44204</v>
      </c>
      <c r="X144" s="79">
        <v>0</v>
      </c>
      <c r="Y144" t="str">
        <f t="shared" si="21"/>
        <v>N</v>
      </c>
      <c r="Z144">
        <v>100</v>
      </c>
      <c r="AA144">
        <f t="shared" si="22"/>
        <v>0</v>
      </c>
      <c r="AB144">
        <f t="shared" si="23"/>
        <v>-100</v>
      </c>
      <c r="AC144">
        <f t="shared" si="24"/>
        <v>0</v>
      </c>
      <c r="AD144">
        <f t="shared" si="25"/>
        <v>-100</v>
      </c>
      <c r="AE144">
        <f t="shared" si="26"/>
        <v>0</v>
      </c>
      <c r="AF144">
        <f t="shared" si="27"/>
        <v>-100</v>
      </c>
    </row>
    <row r="145" spans="1:32" x14ac:dyDescent="0.25">
      <c r="A145" s="18">
        <v>0.44199957212575719</v>
      </c>
      <c r="B145" s="18">
        <v>0.54381311588332948</v>
      </c>
      <c r="C145" s="3">
        <v>2.2624456290547745</v>
      </c>
      <c r="D145" s="4">
        <v>1.8388670129363736</v>
      </c>
      <c r="E145" s="28"/>
      <c r="F145" s="8">
        <v>1</v>
      </c>
      <c r="G145" s="5">
        <v>2.2624456290547745</v>
      </c>
      <c r="H145" s="5">
        <v>1.8388670129363736</v>
      </c>
      <c r="K145" s="5">
        <v>0</v>
      </c>
      <c r="L145" s="5">
        <v>0</v>
      </c>
      <c r="M145" s="6" t="e">
        <v>#DIV/0!</v>
      </c>
      <c r="N145" s="6" t="e">
        <v>#DIV/0!</v>
      </c>
      <c r="O145">
        <v>0</v>
      </c>
      <c r="P145">
        <v>0</v>
      </c>
      <c r="Q145" t="s">
        <v>449</v>
      </c>
      <c r="R145" t="s">
        <v>442</v>
      </c>
      <c r="S145" t="s">
        <v>282</v>
      </c>
      <c r="U145" s="16" t="s">
        <v>87</v>
      </c>
      <c r="V145" s="20">
        <v>44204</v>
      </c>
      <c r="X145" s="79">
        <v>0</v>
      </c>
      <c r="Y145" t="str">
        <f t="shared" si="21"/>
        <v>N</v>
      </c>
      <c r="Z145">
        <v>100</v>
      </c>
      <c r="AA145">
        <f t="shared" si="22"/>
        <v>0</v>
      </c>
      <c r="AB145">
        <f t="shared" si="23"/>
        <v>-100</v>
      </c>
      <c r="AC145">
        <f t="shared" si="24"/>
        <v>0</v>
      </c>
      <c r="AD145">
        <f t="shared" si="25"/>
        <v>-100</v>
      </c>
      <c r="AE145">
        <f t="shared" si="26"/>
        <v>0</v>
      </c>
      <c r="AF145">
        <f t="shared" si="27"/>
        <v>-100</v>
      </c>
    </row>
    <row r="146" spans="1:32" x14ac:dyDescent="0.25">
      <c r="A146" s="18">
        <v>0.57580431867514847</v>
      </c>
      <c r="B146" s="18">
        <v>0.42065614842724119</v>
      </c>
      <c r="C146" s="3">
        <v>1.7367011110664663</v>
      </c>
      <c r="D146" s="4">
        <v>2.3772385206749571</v>
      </c>
      <c r="E146" s="28"/>
      <c r="F146" s="8">
        <v>1</v>
      </c>
      <c r="G146" s="5">
        <v>1.7367011110664663</v>
      </c>
      <c r="H146" s="5">
        <v>2.3772385206749571</v>
      </c>
      <c r="K146" s="5">
        <v>0</v>
      </c>
      <c r="L146" s="5">
        <v>0</v>
      </c>
      <c r="M146" s="6" t="e">
        <v>#DIV/0!</v>
      </c>
      <c r="N146" s="6" t="e">
        <v>#DIV/0!</v>
      </c>
      <c r="O146">
        <v>0</v>
      </c>
      <c r="P146">
        <v>0</v>
      </c>
      <c r="Q146" t="s">
        <v>461</v>
      </c>
      <c r="R146" t="s">
        <v>506</v>
      </c>
      <c r="S146" t="s">
        <v>276</v>
      </c>
      <c r="U146" s="16" t="s">
        <v>79</v>
      </c>
      <c r="V146" s="20">
        <v>44204</v>
      </c>
      <c r="W146" s="26" t="s">
        <v>73</v>
      </c>
      <c r="X146" s="79">
        <v>0</v>
      </c>
      <c r="Y146" t="str">
        <f t="shared" si="21"/>
        <v>N</v>
      </c>
      <c r="Z146">
        <v>100</v>
      </c>
      <c r="AA146">
        <f t="shared" si="22"/>
        <v>0</v>
      </c>
      <c r="AB146">
        <f t="shared" si="23"/>
        <v>-100</v>
      </c>
      <c r="AC146">
        <f t="shared" si="24"/>
        <v>0</v>
      </c>
      <c r="AD146">
        <f t="shared" si="25"/>
        <v>-100</v>
      </c>
      <c r="AE146">
        <f t="shared" si="26"/>
        <v>0</v>
      </c>
      <c r="AF146">
        <f t="shared" si="27"/>
        <v>-100</v>
      </c>
    </row>
    <row r="147" spans="1:32" x14ac:dyDescent="0.25">
      <c r="A147" s="18">
        <v>0.46566670341877459</v>
      </c>
      <c r="B147" s="18">
        <v>0.52792435211322741</v>
      </c>
      <c r="C147" s="3">
        <v>2.1474586708869734</v>
      </c>
      <c r="D147" s="4">
        <v>1.8942107822779946</v>
      </c>
      <c r="E147" s="28"/>
      <c r="F147" s="8">
        <v>1</v>
      </c>
      <c r="G147" s="5">
        <v>2.1474586708869734</v>
      </c>
      <c r="H147" s="5">
        <v>1.8942107822779946</v>
      </c>
      <c r="K147" s="5">
        <v>0</v>
      </c>
      <c r="L147" s="5">
        <v>0</v>
      </c>
      <c r="M147" s="6" t="e">
        <v>#DIV/0!</v>
      </c>
      <c r="N147" s="6" t="e">
        <v>#DIV/0!</v>
      </c>
      <c r="O147">
        <v>0</v>
      </c>
      <c r="P147">
        <v>0</v>
      </c>
      <c r="Q147" t="s">
        <v>504</v>
      </c>
      <c r="R147" t="s">
        <v>472</v>
      </c>
      <c r="S147" t="s">
        <v>276</v>
      </c>
      <c r="U147" s="16" t="s">
        <v>77</v>
      </c>
      <c r="V147" s="20">
        <v>44204</v>
      </c>
      <c r="W147" s="26" t="s">
        <v>86</v>
      </c>
      <c r="X147" s="79">
        <v>3</v>
      </c>
      <c r="Y147" t="str">
        <f t="shared" si="21"/>
        <v>Y</v>
      </c>
      <c r="Z147">
        <v>100</v>
      </c>
      <c r="AA147">
        <f t="shared" si="22"/>
        <v>0</v>
      </c>
      <c r="AB147">
        <f t="shared" si="23"/>
        <v>-100</v>
      </c>
      <c r="AC147">
        <f t="shared" si="24"/>
        <v>0</v>
      </c>
      <c r="AD147">
        <f t="shared" si="25"/>
        <v>-100</v>
      </c>
      <c r="AE147">
        <f t="shared" si="26"/>
        <v>0</v>
      </c>
      <c r="AF147">
        <f t="shared" si="27"/>
        <v>-100</v>
      </c>
    </row>
    <row r="148" spans="1:32" x14ac:dyDescent="0.25">
      <c r="A148" s="18">
        <v>0.61890189553974773</v>
      </c>
      <c r="B148" s="18">
        <v>0.37745594943185456</v>
      </c>
      <c r="C148" s="3">
        <v>1.6157649656701965</v>
      </c>
      <c r="D148" s="4">
        <v>2.6493157718276708</v>
      </c>
      <c r="E148" s="28"/>
      <c r="F148" s="8">
        <v>1</v>
      </c>
      <c r="G148" s="5">
        <v>1.6157649656701965</v>
      </c>
      <c r="H148" s="5">
        <v>2.6493157718276708</v>
      </c>
      <c r="K148" s="5">
        <v>0</v>
      </c>
      <c r="L148" s="5">
        <v>0</v>
      </c>
      <c r="M148" s="6" t="e">
        <v>#DIV/0!</v>
      </c>
      <c r="N148" s="6" t="e">
        <v>#DIV/0!</v>
      </c>
      <c r="O148">
        <v>0</v>
      </c>
      <c r="P148">
        <v>0</v>
      </c>
      <c r="Q148" t="s">
        <v>467</v>
      </c>
      <c r="R148" t="s">
        <v>463</v>
      </c>
      <c r="S148" t="s">
        <v>276</v>
      </c>
      <c r="U148" s="16" t="s">
        <v>79</v>
      </c>
      <c r="V148" s="20">
        <v>44204</v>
      </c>
      <c r="W148" s="26" t="s">
        <v>73</v>
      </c>
      <c r="X148" s="79">
        <v>0</v>
      </c>
      <c r="Y148" t="str">
        <f t="shared" si="21"/>
        <v>N</v>
      </c>
      <c r="Z148">
        <v>100</v>
      </c>
      <c r="AA148">
        <f t="shared" si="22"/>
        <v>0</v>
      </c>
      <c r="AB148">
        <f t="shared" si="23"/>
        <v>-100</v>
      </c>
      <c r="AC148">
        <f t="shared" si="24"/>
        <v>0</v>
      </c>
      <c r="AD148">
        <f t="shared" si="25"/>
        <v>-100</v>
      </c>
      <c r="AE148">
        <f t="shared" si="26"/>
        <v>0</v>
      </c>
      <c r="AF148">
        <f t="shared" si="27"/>
        <v>-100</v>
      </c>
    </row>
    <row r="149" spans="1:32" x14ac:dyDescent="0.25">
      <c r="A149" s="18">
        <v>0.55623000769681197</v>
      </c>
      <c r="B149" s="18">
        <v>0.42173823055241727</v>
      </c>
      <c r="C149" s="3">
        <v>1.797817424738934</v>
      </c>
      <c r="D149" s="4">
        <v>2.3711390800168668</v>
      </c>
      <c r="E149" s="28"/>
      <c r="F149" s="8">
        <v>1</v>
      </c>
      <c r="G149" s="5">
        <v>1.797817424738934</v>
      </c>
      <c r="H149" s="5">
        <v>2.3711390800168668</v>
      </c>
      <c r="K149" s="5">
        <v>0</v>
      </c>
      <c r="L149" s="5">
        <v>0</v>
      </c>
      <c r="M149" s="6" t="e">
        <v>#DIV/0!</v>
      </c>
      <c r="N149" s="6" t="e">
        <v>#DIV/0!</v>
      </c>
      <c r="O149">
        <v>0</v>
      </c>
      <c r="P149">
        <v>0</v>
      </c>
      <c r="Q149" t="s">
        <v>509</v>
      </c>
      <c r="R149" t="s">
        <v>457</v>
      </c>
      <c r="S149" t="s">
        <v>276</v>
      </c>
      <c r="U149" s="16" t="s">
        <v>100</v>
      </c>
      <c r="V149" s="20">
        <v>44204</v>
      </c>
      <c r="W149" s="26" t="s">
        <v>79</v>
      </c>
      <c r="X149" s="79">
        <v>3</v>
      </c>
      <c r="Y149" t="str">
        <f t="shared" si="21"/>
        <v>Y</v>
      </c>
      <c r="Z149">
        <v>100</v>
      </c>
      <c r="AA149">
        <f t="shared" si="22"/>
        <v>0</v>
      </c>
      <c r="AB149">
        <f t="shared" si="23"/>
        <v>-100</v>
      </c>
      <c r="AC149">
        <f t="shared" si="24"/>
        <v>0</v>
      </c>
      <c r="AD149">
        <f t="shared" si="25"/>
        <v>-100</v>
      </c>
      <c r="AE149">
        <f t="shared" si="26"/>
        <v>0</v>
      </c>
      <c r="AF149">
        <f t="shared" si="27"/>
        <v>-100</v>
      </c>
    </row>
    <row r="150" spans="1:32" x14ac:dyDescent="0.25">
      <c r="A150" s="18">
        <v>0.13354679483842466</v>
      </c>
      <c r="B150" s="18">
        <v>0.86643851859366783</v>
      </c>
      <c r="C150" s="3">
        <v>7.4880119826902476</v>
      </c>
      <c r="D150" s="4">
        <v>1.1541499812625116</v>
      </c>
      <c r="E150" s="28"/>
      <c r="F150" s="8">
        <v>1</v>
      </c>
      <c r="G150" s="5">
        <v>7.4880119826902476</v>
      </c>
      <c r="H150" s="5">
        <v>1.1541499812625116</v>
      </c>
      <c r="K150" s="5">
        <v>0</v>
      </c>
      <c r="L150" s="5">
        <v>0</v>
      </c>
      <c r="M150" s="6" t="e">
        <v>#DIV/0!</v>
      </c>
      <c r="N150" s="6" t="e">
        <v>#DIV/0!</v>
      </c>
      <c r="O150">
        <v>0</v>
      </c>
      <c r="P150">
        <v>0</v>
      </c>
      <c r="Q150" t="s">
        <v>522</v>
      </c>
      <c r="R150" t="s">
        <v>464</v>
      </c>
      <c r="S150" t="s">
        <v>276</v>
      </c>
      <c r="U150" s="16" t="s">
        <v>75</v>
      </c>
      <c r="V150" s="20">
        <v>44204</v>
      </c>
      <c r="W150" s="26" t="s">
        <v>76</v>
      </c>
      <c r="X150" s="88" t="s">
        <v>84</v>
      </c>
      <c r="Y150" t="str">
        <f t="shared" si="21"/>
        <v>Y</v>
      </c>
      <c r="Z150">
        <v>100</v>
      </c>
      <c r="AA150">
        <f t="shared" si="22"/>
        <v>0</v>
      </c>
      <c r="AB150">
        <f t="shared" si="23"/>
        <v>-100</v>
      </c>
      <c r="AC150">
        <f t="shared" si="24"/>
        <v>0</v>
      </c>
      <c r="AD150">
        <f t="shared" si="25"/>
        <v>-100</v>
      </c>
      <c r="AE150">
        <f t="shared" si="26"/>
        <v>0</v>
      </c>
      <c r="AF150">
        <f t="shared" si="27"/>
        <v>-100</v>
      </c>
    </row>
    <row r="151" spans="1:32" x14ac:dyDescent="0.25">
      <c r="A151" s="18">
        <v>0.29470510444148401</v>
      </c>
      <c r="B151" s="18">
        <v>0.70516882181800822</v>
      </c>
      <c r="C151" s="3">
        <v>3.3932225296713781</v>
      </c>
      <c r="D151" s="4">
        <v>1.418100132989264</v>
      </c>
      <c r="E151" s="28"/>
      <c r="F151" s="8">
        <v>1</v>
      </c>
      <c r="G151" s="5">
        <v>3.3932225296713781</v>
      </c>
      <c r="H151" s="5">
        <v>1.418100132989264</v>
      </c>
      <c r="K151" s="5">
        <v>0</v>
      </c>
      <c r="L151" s="5">
        <v>0</v>
      </c>
      <c r="M151" s="6" t="e">
        <v>#DIV/0!</v>
      </c>
      <c r="N151" s="6" t="e">
        <v>#DIV/0!</v>
      </c>
      <c r="O151">
        <v>0</v>
      </c>
      <c r="P151">
        <v>0</v>
      </c>
      <c r="Q151" t="s">
        <v>470</v>
      </c>
      <c r="R151" t="s">
        <v>454</v>
      </c>
      <c r="S151" t="s">
        <v>276</v>
      </c>
      <c r="U151" s="16" t="s">
        <v>75</v>
      </c>
      <c r="V151" s="20">
        <v>44204</v>
      </c>
      <c r="W151" s="26" t="s">
        <v>74</v>
      </c>
      <c r="X151" s="79">
        <v>4</v>
      </c>
      <c r="Y151" t="str">
        <f t="shared" si="21"/>
        <v>Y</v>
      </c>
      <c r="Z151">
        <v>100</v>
      </c>
      <c r="AA151">
        <f t="shared" si="22"/>
        <v>0</v>
      </c>
      <c r="AB151">
        <f t="shared" si="23"/>
        <v>-100</v>
      </c>
      <c r="AC151">
        <f t="shared" si="24"/>
        <v>0</v>
      </c>
      <c r="AD151">
        <f t="shared" si="25"/>
        <v>-100</v>
      </c>
      <c r="AE151">
        <f t="shared" si="26"/>
        <v>0</v>
      </c>
      <c r="AF151">
        <f t="shared" si="27"/>
        <v>-100</v>
      </c>
    </row>
    <row r="152" spans="1:32" x14ac:dyDescent="0.25">
      <c r="A152" s="18">
        <v>0.43874147206857333</v>
      </c>
      <c r="B152" s="18">
        <v>0.5548422885919263</v>
      </c>
      <c r="C152" s="3">
        <v>2.2792465806462547</v>
      </c>
      <c r="D152" s="4">
        <v>1.8023139558049746</v>
      </c>
      <c r="E152" s="28"/>
      <c r="F152" s="8">
        <v>1</v>
      </c>
      <c r="G152" s="5">
        <v>2.2792465806462547</v>
      </c>
      <c r="H152" s="5">
        <v>1.8023139558049746</v>
      </c>
      <c r="K152" s="5">
        <v>0</v>
      </c>
      <c r="L152" s="5">
        <v>0</v>
      </c>
      <c r="M152" s="6" t="e">
        <v>#DIV/0!</v>
      </c>
      <c r="N152" s="6" t="e">
        <v>#DIV/0!</v>
      </c>
      <c r="O152">
        <v>0</v>
      </c>
      <c r="P152">
        <v>0</v>
      </c>
      <c r="Q152" t="s">
        <v>505</v>
      </c>
      <c r="R152" t="s">
        <v>451</v>
      </c>
      <c r="S152" t="s">
        <v>276</v>
      </c>
      <c r="U152" s="16" t="s">
        <v>94</v>
      </c>
      <c r="V152" s="20">
        <v>44204</v>
      </c>
      <c r="W152" s="26" t="s">
        <v>75</v>
      </c>
      <c r="X152" s="79">
        <v>2</v>
      </c>
      <c r="Y152" t="str">
        <f t="shared" si="21"/>
        <v>N</v>
      </c>
      <c r="Z152">
        <v>100</v>
      </c>
      <c r="AA152">
        <f t="shared" si="22"/>
        <v>0</v>
      </c>
      <c r="AB152">
        <f t="shared" si="23"/>
        <v>-100</v>
      </c>
      <c r="AC152">
        <f t="shared" si="24"/>
        <v>0</v>
      </c>
      <c r="AD152">
        <f t="shared" si="25"/>
        <v>-100</v>
      </c>
      <c r="AE152">
        <f t="shared" si="26"/>
        <v>0</v>
      </c>
      <c r="AF152">
        <f t="shared" si="27"/>
        <v>-100</v>
      </c>
    </row>
    <row r="153" spans="1:32" x14ac:dyDescent="0.25">
      <c r="A153" s="18">
        <v>0.37357548436208893</v>
      </c>
      <c r="B153" s="18">
        <v>0.62595953250496106</v>
      </c>
      <c r="C153" s="3">
        <v>2.6768351828749757</v>
      </c>
      <c r="D153" s="4">
        <v>1.5975473622044001</v>
      </c>
      <c r="E153" s="28"/>
      <c r="F153" s="8">
        <v>1</v>
      </c>
      <c r="G153" s="5">
        <v>2.6768351828749757</v>
      </c>
      <c r="H153" s="5">
        <v>1.5975473622044001</v>
      </c>
      <c r="K153" s="5">
        <v>0</v>
      </c>
      <c r="L153" s="5">
        <v>0</v>
      </c>
      <c r="M153" s="6" t="e">
        <v>#DIV/0!</v>
      </c>
      <c r="N153" s="6" t="e">
        <v>#DIV/0!</v>
      </c>
      <c r="O153">
        <v>0</v>
      </c>
      <c r="P153">
        <v>0</v>
      </c>
      <c r="Q153" t="s">
        <v>306</v>
      </c>
      <c r="R153" t="s">
        <v>370</v>
      </c>
      <c r="S153" t="s">
        <v>275</v>
      </c>
      <c r="U153" s="16" t="s">
        <v>75</v>
      </c>
      <c r="V153" s="20">
        <v>44235</v>
      </c>
      <c r="W153" s="26" t="s">
        <v>75</v>
      </c>
      <c r="X153" s="79">
        <v>2</v>
      </c>
      <c r="Y153" t="str">
        <f t="shared" si="21"/>
        <v>N</v>
      </c>
      <c r="Z153">
        <v>100</v>
      </c>
      <c r="AA153">
        <f t="shared" si="22"/>
        <v>0</v>
      </c>
      <c r="AB153">
        <f t="shared" si="23"/>
        <v>-100</v>
      </c>
      <c r="AC153">
        <f t="shared" si="24"/>
        <v>0</v>
      </c>
      <c r="AD153">
        <f t="shared" si="25"/>
        <v>-100</v>
      </c>
      <c r="AE153">
        <f t="shared" si="26"/>
        <v>0</v>
      </c>
      <c r="AF153">
        <f t="shared" si="27"/>
        <v>-100</v>
      </c>
    </row>
    <row r="154" spans="1:32" s="24" customFormat="1" x14ac:dyDescent="0.25">
      <c r="A154" s="21">
        <v>0.45404442953746887</v>
      </c>
      <c r="B154" s="21">
        <v>0.54394291594182931</v>
      </c>
      <c r="C154" s="22">
        <v>2.2024276369136193</v>
      </c>
      <c r="D154" s="23">
        <v>1.8384282076153422</v>
      </c>
      <c r="E154" s="28"/>
      <c r="F154" s="8">
        <v>1</v>
      </c>
      <c r="G154" s="8">
        <v>2.2024276369136193</v>
      </c>
      <c r="H154" s="8">
        <v>1.8384282076153422</v>
      </c>
      <c r="K154" s="8">
        <v>0</v>
      </c>
      <c r="L154" s="8">
        <v>0</v>
      </c>
      <c r="M154" s="25" t="e">
        <v>#DIV/0!</v>
      </c>
      <c r="N154" s="25" t="e">
        <v>#DIV/0!</v>
      </c>
      <c r="O154" s="24">
        <v>0</v>
      </c>
      <c r="P154" s="24">
        <v>0</v>
      </c>
      <c r="Q154" s="24" t="s">
        <v>394</v>
      </c>
      <c r="R154" s="24" t="s">
        <v>317</v>
      </c>
      <c r="S154" s="24" t="s">
        <v>279</v>
      </c>
      <c r="T154" s="26"/>
      <c r="U154" s="26" t="s">
        <v>86</v>
      </c>
      <c r="V154" s="27">
        <v>44235</v>
      </c>
      <c r="W154" s="26" t="s">
        <v>75</v>
      </c>
      <c r="X154" s="90">
        <v>2</v>
      </c>
      <c r="Y154" t="str">
        <f t="shared" si="21"/>
        <v>N</v>
      </c>
      <c r="Z154">
        <v>100</v>
      </c>
      <c r="AA154">
        <f t="shared" si="22"/>
        <v>0</v>
      </c>
      <c r="AB154">
        <f t="shared" si="23"/>
        <v>-100</v>
      </c>
      <c r="AC154">
        <f t="shared" si="24"/>
        <v>0</v>
      </c>
      <c r="AD154">
        <f t="shared" si="25"/>
        <v>-100</v>
      </c>
      <c r="AE154">
        <f t="shared" si="26"/>
        <v>0</v>
      </c>
      <c r="AF154">
        <f t="shared" si="27"/>
        <v>-100</v>
      </c>
    </row>
    <row r="155" spans="1:32" x14ac:dyDescent="0.25">
      <c r="A155" s="18">
        <v>0.30601348051841915</v>
      </c>
      <c r="B155" s="18">
        <v>0.69373009801103491</v>
      </c>
      <c r="C155" s="3">
        <v>3.267829895290542</v>
      </c>
      <c r="D155" s="4">
        <v>1.4414827940535648</v>
      </c>
      <c r="E155" s="28"/>
      <c r="F155" s="8">
        <v>1</v>
      </c>
      <c r="G155" s="5">
        <v>3.267829895290542</v>
      </c>
      <c r="H155" s="5">
        <v>1.4414827940535648</v>
      </c>
      <c r="K155" s="5">
        <v>0</v>
      </c>
      <c r="L155" s="5">
        <v>0</v>
      </c>
      <c r="M155" s="6" t="e">
        <v>#DIV/0!</v>
      </c>
      <c r="N155" s="6" t="e">
        <v>#DIV/0!</v>
      </c>
      <c r="O155">
        <v>0</v>
      </c>
      <c r="P155">
        <v>0</v>
      </c>
      <c r="Q155" t="s">
        <v>481</v>
      </c>
      <c r="R155" t="s">
        <v>389</v>
      </c>
      <c r="S155" t="s">
        <v>279</v>
      </c>
      <c r="U155" s="16" t="s">
        <v>75</v>
      </c>
      <c r="V155" s="20">
        <v>44235</v>
      </c>
      <c r="W155" s="26" t="s">
        <v>89</v>
      </c>
      <c r="X155" s="79">
        <v>4</v>
      </c>
      <c r="Y155" t="str">
        <f t="shared" si="21"/>
        <v>Y</v>
      </c>
      <c r="Z155">
        <v>100</v>
      </c>
      <c r="AA155">
        <f t="shared" si="22"/>
        <v>0</v>
      </c>
      <c r="AB155">
        <f t="shared" si="23"/>
        <v>-100</v>
      </c>
      <c r="AC155">
        <f t="shared" si="24"/>
        <v>0</v>
      </c>
      <c r="AD155">
        <f t="shared" si="25"/>
        <v>-100</v>
      </c>
      <c r="AE155">
        <f t="shared" si="26"/>
        <v>0</v>
      </c>
      <c r="AF155">
        <f t="shared" si="27"/>
        <v>-100</v>
      </c>
    </row>
    <row r="156" spans="1:32" x14ac:dyDescent="0.25">
      <c r="A156" s="18">
        <v>0.57655776958500693</v>
      </c>
      <c r="B156" s="18">
        <v>0.42141703666924751</v>
      </c>
      <c r="C156" s="3">
        <v>1.7344315743412444</v>
      </c>
      <c r="D156" s="4">
        <v>2.3729463049327499</v>
      </c>
      <c r="E156" s="28"/>
      <c r="F156" s="8">
        <v>1</v>
      </c>
      <c r="G156" s="5">
        <v>1.7344315743412444</v>
      </c>
      <c r="H156" s="5">
        <v>2.3729463049327499</v>
      </c>
      <c r="K156" s="5">
        <v>0</v>
      </c>
      <c r="L156" s="5">
        <v>0</v>
      </c>
      <c r="M156" s="6" t="e">
        <v>#DIV/0!</v>
      </c>
      <c r="N156" s="6" t="e">
        <v>#DIV/0!</v>
      </c>
      <c r="O156">
        <v>0</v>
      </c>
      <c r="P156">
        <v>0</v>
      </c>
      <c r="Q156" t="s">
        <v>484</v>
      </c>
      <c r="R156" t="s">
        <v>403</v>
      </c>
      <c r="S156" t="s">
        <v>281</v>
      </c>
      <c r="U156" s="16" t="s">
        <v>86</v>
      </c>
      <c r="V156" s="20">
        <v>44235</v>
      </c>
      <c r="W156" s="26" t="s">
        <v>77</v>
      </c>
      <c r="X156" s="79">
        <v>2</v>
      </c>
      <c r="Y156" t="str">
        <f t="shared" si="21"/>
        <v>N</v>
      </c>
      <c r="Z156">
        <v>100</v>
      </c>
      <c r="AA156">
        <f t="shared" si="22"/>
        <v>0</v>
      </c>
      <c r="AB156">
        <f t="shared" si="23"/>
        <v>-100</v>
      </c>
      <c r="AC156">
        <f t="shared" si="24"/>
        <v>0</v>
      </c>
      <c r="AD156">
        <f t="shared" si="25"/>
        <v>-100</v>
      </c>
      <c r="AE156">
        <f t="shared" si="26"/>
        <v>0</v>
      </c>
      <c r="AF156">
        <f t="shared" si="27"/>
        <v>-100</v>
      </c>
    </row>
    <row r="157" spans="1:32" x14ac:dyDescent="0.25">
      <c r="A157" s="18">
        <v>0.48743623968080591</v>
      </c>
      <c r="B157" s="18">
        <v>0.50777552563615225</v>
      </c>
      <c r="C157" s="3">
        <v>2.0515503743727441</v>
      </c>
      <c r="D157" s="4">
        <v>1.969374161441078</v>
      </c>
      <c r="E157" s="28"/>
      <c r="F157" s="8">
        <v>1</v>
      </c>
      <c r="G157" s="5">
        <v>2.0515503743727441</v>
      </c>
      <c r="H157" s="5">
        <v>1.969374161441078</v>
      </c>
      <c r="K157" s="5">
        <v>0</v>
      </c>
      <c r="L157" s="5">
        <v>0</v>
      </c>
      <c r="M157" s="6" t="e">
        <v>#DIV/0!</v>
      </c>
      <c r="N157" s="6" t="e">
        <v>#DIV/0!</v>
      </c>
      <c r="O157">
        <v>0</v>
      </c>
      <c r="P157">
        <v>0</v>
      </c>
      <c r="Q157" t="s">
        <v>523</v>
      </c>
      <c r="R157" t="s">
        <v>411</v>
      </c>
      <c r="S157" t="s">
        <v>283</v>
      </c>
      <c r="U157" s="16" t="e">
        <v>#N/A</v>
      </c>
      <c r="V157" s="20">
        <v>44235</v>
      </c>
      <c r="W157" s="26" t="s">
        <v>74</v>
      </c>
      <c r="X157" s="88" t="s">
        <v>219</v>
      </c>
      <c r="Y157" t="s">
        <v>95</v>
      </c>
      <c r="Z157">
        <v>100</v>
      </c>
      <c r="AA157">
        <f t="shared" si="22"/>
        <v>0</v>
      </c>
      <c r="AB157">
        <f t="shared" si="23"/>
        <v>-100</v>
      </c>
      <c r="AC157">
        <f t="shared" si="24"/>
        <v>0</v>
      </c>
      <c r="AD157">
        <f t="shared" si="25"/>
        <v>-100</v>
      </c>
      <c r="AE157">
        <f t="shared" si="26"/>
        <v>0</v>
      </c>
      <c r="AF157">
        <f t="shared" si="27"/>
        <v>-100</v>
      </c>
    </row>
    <row r="158" spans="1:32" x14ac:dyDescent="0.25">
      <c r="A158" s="18">
        <v>0.2417499567684244</v>
      </c>
      <c r="B158" s="18">
        <v>0.75817528839986392</v>
      </c>
      <c r="C158" s="3">
        <v>4.1365053932891236</v>
      </c>
      <c r="D158" s="4">
        <v>1.3189562035324436</v>
      </c>
      <c r="E158" s="28"/>
      <c r="F158" s="8">
        <v>1</v>
      </c>
      <c r="G158" s="5">
        <v>4.1365053932891236</v>
      </c>
      <c r="H158" s="5">
        <v>1.3189562035324436</v>
      </c>
      <c r="K158" s="5">
        <v>0</v>
      </c>
      <c r="L158" s="5">
        <v>0</v>
      </c>
      <c r="M158" s="6" t="e">
        <v>#DIV/0!</v>
      </c>
      <c r="N158" s="6" t="e">
        <v>#DIV/0!</v>
      </c>
      <c r="O158">
        <v>0</v>
      </c>
      <c r="P158">
        <v>0</v>
      </c>
      <c r="Q158" t="s">
        <v>524</v>
      </c>
      <c r="R158" t="s">
        <v>525</v>
      </c>
      <c r="S158" t="s">
        <v>277</v>
      </c>
      <c r="U158" s="16" t="s">
        <v>75</v>
      </c>
      <c r="V158" s="20">
        <v>44235</v>
      </c>
      <c r="W158" s="26" t="s">
        <v>183</v>
      </c>
      <c r="X158" s="79">
        <v>0</v>
      </c>
      <c r="Y158" t="str">
        <f t="shared" si="21"/>
        <v>N</v>
      </c>
      <c r="Z158">
        <v>100</v>
      </c>
      <c r="AA158">
        <f t="shared" si="22"/>
        <v>0</v>
      </c>
      <c r="AB158">
        <f t="shared" si="23"/>
        <v>-100</v>
      </c>
      <c r="AC158">
        <f t="shared" si="24"/>
        <v>0</v>
      </c>
      <c r="AD158">
        <f t="shared" si="25"/>
        <v>-100</v>
      </c>
      <c r="AE158">
        <f t="shared" si="26"/>
        <v>0</v>
      </c>
      <c r="AF158">
        <f t="shared" si="27"/>
        <v>-100</v>
      </c>
    </row>
    <row r="159" spans="1:32" x14ac:dyDescent="0.25">
      <c r="A159" s="18">
        <v>0.4280627428702754</v>
      </c>
      <c r="B159" s="18">
        <v>0.57047171871924851</v>
      </c>
      <c r="C159" s="3">
        <v>2.3361061355041834</v>
      </c>
      <c r="D159" s="4">
        <v>1.7529352765200603</v>
      </c>
      <c r="E159" s="28"/>
      <c r="F159" s="8">
        <v>1</v>
      </c>
      <c r="G159" s="5">
        <v>2.3361061355041834</v>
      </c>
      <c r="H159" s="5">
        <v>1.7529352765200603</v>
      </c>
      <c r="K159" s="5">
        <v>0</v>
      </c>
      <c r="L159" s="5">
        <v>0</v>
      </c>
      <c r="M159" s="6" t="e">
        <v>#DIV/0!</v>
      </c>
      <c r="N159" s="6" t="e">
        <v>#DIV/0!</v>
      </c>
      <c r="O159">
        <v>0</v>
      </c>
      <c r="P159">
        <v>0</v>
      </c>
      <c r="Q159" t="s">
        <v>526</v>
      </c>
      <c r="R159" t="s">
        <v>527</v>
      </c>
      <c r="S159" t="s">
        <v>277</v>
      </c>
      <c r="U159" s="16" t="s">
        <v>86</v>
      </c>
      <c r="V159" s="20">
        <v>44235</v>
      </c>
      <c r="W159" s="26" t="s">
        <v>183</v>
      </c>
      <c r="X159" s="79">
        <v>0</v>
      </c>
      <c r="Y159" t="str">
        <f t="shared" si="21"/>
        <v>N</v>
      </c>
      <c r="Z159">
        <v>100</v>
      </c>
      <c r="AA159">
        <f t="shared" si="22"/>
        <v>0</v>
      </c>
      <c r="AB159">
        <f t="shared" si="23"/>
        <v>-100</v>
      </c>
      <c r="AC159">
        <f t="shared" si="24"/>
        <v>0</v>
      </c>
      <c r="AD159">
        <f t="shared" si="25"/>
        <v>-100</v>
      </c>
      <c r="AE159">
        <f t="shared" si="26"/>
        <v>0</v>
      </c>
      <c r="AF159">
        <f t="shared" si="27"/>
        <v>-100</v>
      </c>
    </row>
    <row r="160" spans="1:32" x14ac:dyDescent="0.25">
      <c r="A160" s="18">
        <v>0.30284272161976411</v>
      </c>
      <c r="B160" s="18">
        <v>0.69698614603385611</v>
      </c>
      <c r="C160" s="3">
        <v>3.302044026851521</v>
      </c>
      <c r="D160" s="4">
        <v>1.4347487474326712</v>
      </c>
      <c r="E160" s="28"/>
      <c r="F160" s="8">
        <v>1</v>
      </c>
      <c r="G160" s="5">
        <v>3.302044026851521</v>
      </c>
      <c r="H160" s="5">
        <v>1.4347487474326712</v>
      </c>
      <c r="K160" s="5">
        <v>0</v>
      </c>
      <c r="L160" s="5">
        <v>0</v>
      </c>
      <c r="M160" s="6" t="e">
        <v>#DIV/0!</v>
      </c>
      <c r="N160" s="6" t="e">
        <v>#DIV/0!</v>
      </c>
      <c r="O160">
        <v>0</v>
      </c>
      <c r="P160">
        <v>0</v>
      </c>
      <c r="Q160" t="s">
        <v>339</v>
      </c>
      <c r="R160" t="s">
        <v>516</v>
      </c>
      <c r="S160" t="s">
        <v>274</v>
      </c>
      <c r="U160" s="16" t="s">
        <v>75</v>
      </c>
      <c r="V160" s="20">
        <v>44235</v>
      </c>
      <c r="W160" s="26" t="s">
        <v>75</v>
      </c>
      <c r="X160" s="79">
        <v>2</v>
      </c>
      <c r="Y160" t="str">
        <f t="shared" si="21"/>
        <v>N</v>
      </c>
      <c r="Z160">
        <v>100</v>
      </c>
      <c r="AA160">
        <f t="shared" si="22"/>
        <v>0</v>
      </c>
      <c r="AB160">
        <f t="shared" si="23"/>
        <v>-100</v>
      </c>
      <c r="AC160">
        <f t="shared" si="24"/>
        <v>0</v>
      </c>
      <c r="AD160">
        <f t="shared" si="25"/>
        <v>-100</v>
      </c>
      <c r="AE160">
        <f t="shared" si="26"/>
        <v>0</v>
      </c>
      <c r="AF160">
        <f t="shared" si="27"/>
        <v>-100</v>
      </c>
    </row>
    <row r="161" spans="1:32" x14ac:dyDescent="0.25">
      <c r="A161" s="18">
        <v>0.63226985699062277</v>
      </c>
      <c r="B161" s="18">
        <v>0.3632215124622632</v>
      </c>
      <c r="C161" s="3">
        <v>1.5816031540071205</v>
      </c>
      <c r="D161" s="4">
        <v>2.753140895265378</v>
      </c>
      <c r="E161" s="28"/>
      <c r="F161" s="8">
        <v>1</v>
      </c>
      <c r="G161" s="5">
        <v>1.5816031540071205</v>
      </c>
      <c r="H161" s="5">
        <v>2.753140895265378</v>
      </c>
      <c r="K161" s="5">
        <v>0</v>
      </c>
      <c r="L161" s="5">
        <v>0</v>
      </c>
      <c r="M161" s="6" t="e">
        <v>#DIV/0!</v>
      </c>
      <c r="N161" s="6" t="e">
        <v>#DIV/0!</v>
      </c>
      <c r="O161">
        <v>0</v>
      </c>
      <c r="P161">
        <v>0</v>
      </c>
      <c r="Q161" t="s">
        <v>347</v>
      </c>
      <c r="R161" t="s">
        <v>349</v>
      </c>
      <c r="S161" t="s">
        <v>270</v>
      </c>
      <c r="U161" s="16" t="s">
        <v>86</v>
      </c>
      <c r="V161" s="20">
        <v>44235</v>
      </c>
      <c r="W161" s="26" t="s">
        <v>78</v>
      </c>
      <c r="X161" s="79">
        <v>1</v>
      </c>
      <c r="Y161" t="str">
        <f t="shared" si="21"/>
        <v>N</v>
      </c>
      <c r="Z161">
        <v>100</v>
      </c>
      <c r="AA161">
        <f t="shared" si="22"/>
        <v>0</v>
      </c>
      <c r="AB161">
        <f t="shared" si="23"/>
        <v>-100</v>
      </c>
      <c r="AC161">
        <f t="shared" si="24"/>
        <v>0</v>
      </c>
      <c r="AD161">
        <f t="shared" si="25"/>
        <v>-100</v>
      </c>
      <c r="AE161">
        <f t="shared" si="26"/>
        <v>0</v>
      </c>
      <c r="AF161">
        <f t="shared" si="27"/>
        <v>-100</v>
      </c>
    </row>
    <row r="162" spans="1:32" x14ac:dyDescent="0.25">
      <c r="A162" s="18">
        <v>0.51508834071638687</v>
      </c>
      <c r="B162" s="18">
        <v>0.48342311943433353</v>
      </c>
      <c r="C162" s="3">
        <v>1.9414145515489558</v>
      </c>
      <c r="D162" s="4">
        <v>2.0685812485967303</v>
      </c>
      <c r="E162" s="28"/>
      <c r="F162" s="8">
        <v>1</v>
      </c>
      <c r="G162" s="5">
        <v>1.9414145515489558</v>
      </c>
      <c r="H162" s="5">
        <v>2.0685812485967303</v>
      </c>
      <c r="K162" s="5">
        <v>0</v>
      </c>
      <c r="L162" s="5">
        <v>0</v>
      </c>
      <c r="M162" s="6" t="e">
        <v>#DIV/0!</v>
      </c>
      <c r="N162" s="6" t="e">
        <v>#DIV/0!</v>
      </c>
      <c r="O162">
        <v>0</v>
      </c>
      <c r="P162">
        <v>0</v>
      </c>
      <c r="Q162" t="s">
        <v>493</v>
      </c>
      <c r="R162" t="s">
        <v>297</v>
      </c>
      <c r="S162" t="s">
        <v>273</v>
      </c>
      <c r="U162" s="16" t="s">
        <v>79</v>
      </c>
      <c r="V162" s="20">
        <v>44235</v>
      </c>
      <c r="W162" s="26" t="s">
        <v>79</v>
      </c>
      <c r="X162" s="79">
        <v>3</v>
      </c>
      <c r="Y162" t="str">
        <f t="shared" si="21"/>
        <v>Y</v>
      </c>
      <c r="Z162">
        <v>100</v>
      </c>
      <c r="AA162">
        <f t="shared" si="22"/>
        <v>0</v>
      </c>
      <c r="AB162">
        <f t="shared" si="23"/>
        <v>-100</v>
      </c>
      <c r="AC162">
        <f t="shared" si="24"/>
        <v>0</v>
      </c>
      <c r="AD162">
        <f t="shared" si="25"/>
        <v>-100</v>
      </c>
      <c r="AE162">
        <f t="shared" si="26"/>
        <v>0</v>
      </c>
      <c r="AF162">
        <f t="shared" si="27"/>
        <v>-100</v>
      </c>
    </row>
    <row r="163" spans="1:32" x14ac:dyDescent="0.25">
      <c r="A163" s="18">
        <v>0.31614322314061566</v>
      </c>
      <c r="B163" s="18">
        <v>0.68368439714852691</v>
      </c>
      <c r="C163" s="3">
        <v>3.1631233150147753</v>
      </c>
      <c r="D163" s="4">
        <v>1.4626631881182965</v>
      </c>
      <c r="E163" s="28"/>
      <c r="F163" s="8">
        <v>1</v>
      </c>
      <c r="G163" s="5">
        <v>3.1631233150147753</v>
      </c>
      <c r="H163" s="5">
        <v>1.4626631881182965</v>
      </c>
      <c r="K163" s="5">
        <v>0</v>
      </c>
      <c r="L163" s="5">
        <v>0</v>
      </c>
      <c r="M163" s="6" t="e">
        <v>#DIV/0!</v>
      </c>
      <c r="N163" s="6" t="e">
        <v>#DIV/0!</v>
      </c>
      <c r="O163">
        <v>0</v>
      </c>
      <c r="P163">
        <v>0</v>
      </c>
      <c r="Q163" t="s">
        <v>495</v>
      </c>
      <c r="R163" t="s">
        <v>352</v>
      </c>
      <c r="S163" t="s">
        <v>273</v>
      </c>
      <c r="U163" s="16" t="s">
        <v>75</v>
      </c>
      <c r="V163" s="20">
        <v>44235</v>
      </c>
      <c r="W163" s="26" t="s">
        <v>89</v>
      </c>
      <c r="X163" s="79">
        <v>4</v>
      </c>
      <c r="Y163" t="str">
        <f t="shared" si="21"/>
        <v>Y</v>
      </c>
      <c r="Z163">
        <v>100</v>
      </c>
      <c r="AA163">
        <f t="shared" si="22"/>
        <v>0</v>
      </c>
      <c r="AB163">
        <f t="shared" si="23"/>
        <v>-100</v>
      </c>
      <c r="AC163">
        <f t="shared" si="24"/>
        <v>0</v>
      </c>
      <c r="AD163">
        <f t="shared" si="25"/>
        <v>-100</v>
      </c>
      <c r="AE163">
        <f t="shared" si="26"/>
        <v>0</v>
      </c>
      <c r="AF163">
        <f t="shared" si="27"/>
        <v>-100</v>
      </c>
    </row>
    <row r="164" spans="1:32" x14ac:dyDescent="0.25">
      <c r="A164" s="18">
        <v>0.44845549273022328</v>
      </c>
      <c r="B164" s="18">
        <v>0.55083312381894856</v>
      </c>
      <c r="C164" s="3">
        <v>2.2298756871321643</v>
      </c>
      <c r="D164" s="4">
        <v>1.8154318554174069</v>
      </c>
      <c r="E164" s="28"/>
      <c r="F164" s="8">
        <v>1</v>
      </c>
      <c r="G164" s="5">
        <v>2.2298756871321643</v>
      </c>
      <c r="H164" s="5">
        <v>1.8154318554174069</v>
      </c>
      <c r="K164" s="5">
        <v>0</v>
      </c>
      <c r="L164" s="5">
        <v>0</v>
      </c>
      <c r="M164" s="6" t="e">
        <v>#DIV/0!</v>
      </c>
      <c r="N164" s="6" t="e">
        <v>#DIV/0!</v>
      </c>
      <c r="O164">
        <v>0</v>
      </c>
      <c r="P164">
        <v>0</v>
      </c>
      <c r="Q164" t="s">
        <v>432</v>
      </c>
      <c r="R164" t="s">
        <v>497</v>
      </c>
      <c r="S164" t="s">
        <v>278</v>
      </c>
      <c r="U164" s="16" t="s">
        <v>75</v>
      </c>
      <c r="V164" s="20">
        <v>44235</v>
      </c>
      <c r="W164" s="26" t="s">
        <v>79</v>
      </c>
      <c r="X164" s="79">
        <v>3</v>
      </c>
      <c r="Y164" t="str">
        <f t="shared" si="21"/>
        <v>Y</v>
      </c>
      <c r="Z164">
        <v>100</v>
      </c>
      <c r="AA164">
        <f t="shared" si="22"/>
        <v>0</v>
      </c>
      <c r="AB164">
        <f t="shared" si="23"/>
        <v>-100</v>
      </c>
      <c r="AC164">
        <f t="shared" si="24"/>
        <v>0</v>
      </c>
      <c r="AD164">
        <f t="shared" si="25"/>
        <v>-100</v>
      </c>
      <c r="AE164">
        <f t="shared" si="26"/>
        <v>0</v>
      </c>
      <c r="AF164">
        <f t="shared" si="27"/>
        <v>-100</v>
      </c>
    </row>
    <row r="165" spans="1:32" x14ac:dyDescent="0.25">
      <c r="A165" s="18">
        <v>0.39147520909741085</v>
      </c>
      <c r="B165" s="18">
        <v>0.60678090122561745</v>
      </c>
      <c r="C165" s="3">
        <v>2.5544401708236135</v>
      </c>
      <c r="D165" s="4">
        <v>1.6480413242739378</v>
      </c>
      <c r="E165" s="28"/>
      <c r="F165" s="8">
        <v>1</v>
      </c>
      <c r="G165" s="5">
        <v>2.5544401708236135</v>
      </c>
      <c r="H165" s="5">
        <v>1.6480413242739378</v>
      </c>
      <c r="K165" s="5">
        <v>0</v>
      </c>
      <c r="L165" s="5">
        <v>0</v>
      </c>
      <c r="M165" s="6" t="e">
        <v>#DIV/0!</v>
      </c>
      <c r="N165" s="6" t="e">
        <v>#DIV/0!</v>
      </c>
      <c r="O165">
        <v>0</v>
      </c>
      <c r="P165">
        <v>0</v>
      </c>
      <c r="Q165" t="s">
        <v>499</v>
      </c>
      <c r="R165" t="s">
        <v>501</v>
      </c>
      <c r="S165" t="s">
        <v>269</v>
      </c>
      <c r="U165" s="16" t="s">
        <v>86</v>
      </c>
      <c r="V165" s="20">
        <v>44235</v>
      </c>
      <c r="W165" s="26" t="s">
        <v>78</v>
      </c>
      <c r="X165" s="79">
        <v>1</v>
      </c>
      <c r="Y165" t="str">
        <f t="shared" si="21"/>
        <v>N</v>
      </c>
      <c r="Z165">
        <v>100</v>
      </c>
      <c r="AA165">
        <f t="shared" si="22"/>
        <v>0</v>
      </c>
      <c r="AB165">
        <f t="shared" si="23"/>
        <v>-100</v>
      </c>
      <c r="AC165">
        <f t="shared" si="24"/>
        <v>0</v>
      </c>
      <c r="AD165">
        <f t="shared" si="25"/>
        <v>-100</v>
      </c>
      <c r="AE165">
        <f t="shared" si="26"/>
        <v>0</v>
      </c>
      <c r="AF165">
        <f t="shared" si="27"/>
        <v>-100</v>
      </c>
    </row>
    <row r="166" spans="1:32" x14ac:dyDescent="0.25">
      <c r="A166" s="18">
        <v>0.49997410211606774</v>
      </c>
      <c r="B166" s="18">
        <v>0.49896675841809712</v>
      </c>
      <c r="C166" s="3">
        <v>2.0001035969016101</v>
      </c>
      <c r="D166" s="4">
        <v>2.0041415247187153</v>
      </c>
      <c r="E166" s="28"/>
      <c r="F166" s="8">
        <v>1</v>
      </c>
      <c r="G166" s="5">
        <v>2.0001035969016101</v>
      </c>
      <c r="H166" s="5">
        <v>2.0041415247187153</v>
      </c>
      <c r="K166" s="5">
        <v>0</v>
      </c>
      <c r="L166" s="5">
        <v>0</v>
      </c>
      <c r="M166" s="6" t="e">
        <v>#DIV/0!</v>
      </c>
      <c r="N166" s="6" t="e">
        <v>#DIV/0!</v>
      </c>
      <c r="O166">
        <v>0</v>
      </c>
      <c r="P166">
        <v>0</v>
      </c>
      <c r="Q166" t="s">
        <v>503</v>
      </c>
      <c r="R166" t="s">
        <v>440</v>
      </c>
      <c r="S166" t="s">
        <v>269</v>
      </c>
      <c r="U166" s="16" t="s">
        <v>75</v>
      </c>
      <c r="V166" s="20">
        <v>44235</v>
      </c>
      <c r="W166" s="26" t="s">
        <v>79</v>
      </c>
      <c r="X166" s="79">
        <v>3</v>
      </c>
      <c r="Y166" t="str">
        <f t="shared" si="21"/>
        <v>Y</v>
      </c>
      <c r="Z166">
        <v>100</v>
      </c>
      <c r="AA166">
        <f t="shared" si="22"/>
        <v>0</v>
      </c>
      <c r="AB166">
        <f t="shared" si="23"/>
        <v>-100</v>
      </c>
      <c r="AC166">
        <f t="shared" si="24"/>
        <v>0</v>
      </c>
      <c r="AD166">
        <f t="shared" si="25"/>
        <v>-100</v>
      </c>
      <c r="AE166">
        <f t="shared" si="26"/>
        <v>0</v>
      </c>
      <c r="AF166">
        <f t="shared" si="27"/>
        <v>-100</v>
      </c>
    </row>
    <row r="167" spans="1:32" x14ac:dyDescent="0.25">
      <c r="A167" s="18">
        <v>0.32532602950388717</v>
      </c>
      <c r="B167" s="18">
        <v>0.67429218645241129</v>
      </c>
      <c r="C167" s="3">
        <v>3.0738395004081633</v>
      </c>
      <c r="D167" s="4">
        <v>1.4830366124531325</v>
      </c>
      <c r="E167" s="28"/>
      <c r="F167" s="8">
        <v>1</v>
      </c>
      <c r="G167" s="5">
        <v>3.0738395004081633</v>
      </c>
      <c r="H167" s="5">
        <v>1.4830366124531325</v>
      </c>
      <c r="K167" s="5">
        <v>0</v>
      </c>
      <c r="L167" s="5">
        <v>0</v>
      </c>
      <c r="M167" s="6" t="e">
        <v>#DIV/0!</v>
      </c>
      <c r="N167" s="6" t="e">
        <v>#DIV/0!</v>
      </c>
      <c r="O167">
        <v>0</v>
      </c>
      <c r="P167">
        <v>0</v>
      </c>
      <c r="Q167" t="s">
        <v>362</v>
      </c>
      <c r="R167" t="s">
        <v>498</v>
      </c>
      <c r="S167" t="s">
        <v>269</v>
      </c>
      <c r="U167" s="16" t="s">
        <v>75</v>
      </c>
      <c r="V167" s="20">
        <v>44235</v>
      </c>
      <c r="W167" s="26" t="s">
        <v>79</v>
      </c>
      <c r="X167" s="79">
        <v>3</v>
      </c>
      <c r="Y167" t="str">
        <f t="shared" si="21"/>
        <v>Y</v>
      </c>
      <c r="Z167">
        <v>100</v>
      </c>
      <c r="AA167">
        <f t="shared" si="22"/>
        <v>0</v>
      </c>
      <c r="AB167">
        <f t="shared" si="23"/>
        <v>-100</v>
      </c>
      <c r="AC167">
        <f t="shared" si="24"/>
        <v>0</v>
      </c>
      <c r="AD167">
        <f t="shared" si="25"/>
        <v>-100</v>
      </c>
      <c r="AE167">
        <f t="shared" si="26"/>
        <v>0</v>
      </c>
      <c r="AF167">
        <f t="shared" si="27"/>
        <v>-100</v>
      </c>
    </row>
    <row r="168" spans="1:32" x14ac:dyDescent="0.25">
      <c r="A168" s="18">
        <v>0.20457460510750106</v>
      </c>
      <c r="B168" s="18">
        <v>0.79538555997924698</v>
      </c>
      <c r="C168" s="3">
        <v>4.8881922537477909</v>
      </c>
      <c r="D168" s="4">
        <v>1.2572518918071529</v>
      </c>
      <c r="E168" s="28"/>
      <c r="F168" s="8">
        <v>1</v>
      </c>
      <c r="G168" s="5">
        <v>4.8881922537477909</v>
      </c>
      <c r="H168" s="5">
        <v>1.2572518918071529</v>
      </c>
      <c r="K168" s="5">
        <v>0</v>
      </c>
      <c r="L168" s="5">
        <v>0</v>
      </c>
      <c r="M168" s="6" t="e">
        <v>#DIV/0!</v>
      </c>
      <c r="N168" s="6" t="e">
        <v>#DIV/0!</v>
      </c>
      <c r="O168">
        <v>0</v>
      </c>
      <c r="P168">
        <v>0</v>
      </c>
      <c r="Q168" t="s">
        <v>452</v>
      </c>
      <c r="R168" t="s">
        <v>460</v>
      </c>
      <c r="S168" t="s">
        <v>276</v>
      </c>
      <c r="U168" s="16" t="s">
        <v>75</v>
      </c>
      <c r="V168" s="20">
        <v>44235</v>
      </c>
      <c r="W168" s="26" t="s">
        <v>75</v>
      </c>
      <c r="X168" s="79">
        <v>2</v>
      </c>
      <c r="Y168" t="str">
        <f t="shared" si="21"/>
        <v>N</v>
      </c>
      <c r="Z168">
        <v>100</v>
      </c>
      <c r="AA168">
        <f t="shared" si="22"/>
        <v>0</v>
      </c>
      <c r="AB168">
        <f t="shared" si="23"/>
        <v>-100</v>
      </c>
      <c r="AC168">
        <f t="shared" si="24"/>
        <v>0</v>
      </c>
      <c r="AD168">
        <f t="shared" si="25"/>
        <v>-100</v>
      </c>
      <c r="AE168">
        <f t="shared" si="26"/>
        <v>0</v>
      </c>
      <c r="AF168">
        <f t="shared" si="27"/>
        <v>-100</v>
      </c>
    </row>
    <row r="169" spans="1:32" x14ac:dyDescent="0.25">
      <c r="A169" s="18">
        <v>0.69579987075645378</v>
      </c>
      <c r="B169" s="18">
        <v>0.29390192367830664</v>
      </c>
      <c r="C169" s="3">
        <v>1.4371948631045712</v>
      </c>
      <c r="D169" s="4">
        <v>3.4024955926949301</v>
      </c>
      <c r="E169" s="28"/>
      <c r="F169" s="8">
        <v>1</v>
      </c>
      <c r="G169" s="5">
        <v>1.4371948631045712</v>
      </c>
      <c r="H169" s="5">
        <v>3.4024955926949301</v>
      </c>
      <c r="K169" s="5">
        <v>0</v>
      </c>
      <c r="L169" s="5">
        <v>0</v>
      </c>
      <c r="M169" s="6" t="e">
        <v>#DIV/0!</v>
      </c>
      <c r="N169" s="6" t="e">
        <v>#DIV/0!</v>
      </c>
      <c r="O169">
        <v>0</v>
      </c>
      <c r="P169">
        <v>0</v>
      </c>
      <c r="Q169" t="s">
        <v>284</v>
      </c>
      <c r="R169" t="s">
        <v>378</v>
      </c>
      <c r="S169" t="s">
        <v>275</v>
      </c>
      <c r="U169" s="16" t="s">
        <v>79</v>
      </c>
      <c r="V169" s="20">
        <v>44263</v>
      </c>
      <c r="W169" s="26" t="s">
        <v>73</v>
      </c>
      <c r="X169" s="90">
        <v>0</v>
      </c>
      <c r="Y169" t="str">
        <f t="shared" si="21"/>
        <v>N</v>
      </c>
      <c r="Z169">
        <v>100</v>
      </c>
      <c r="AA169">
        <f t="shared" si="22"/>
        <v>0</v>
      </c>
      <c r="AB169">
        <f t="shared" si="23"/>
        <v>-100</v>
      </c>
      <c r="AC169">
        <f t="shared" si="24"/>
        <v>0</v>
      </c>
      <c r="AD169">
        <f t="shared" si="25"/>
        <v>-100</v>
      </c>
      <c r="AE169">
        <f t="shared" si="26"/>
        <v>0</v>
      </c>
      <c r="AF169">
        <f t="shared" si="27"/>
        <v>-100</v>
      </c>
    </row>
    <row r="170" spans="1:32" x14ac:dyDescent="0.25">
      <c r="A170" s="18">
        <v>3.9977990246491332E-2</v>
      </c>
      <c r="B170" s="18">
        <v>0.9600216481819277</v>
      </c>
      <c r="C170" s="3">
        <v>25.013763669317143</v>
      </c>
      <c r="D170" s="4">
        <v>1.0416431774156163</v>
      </c>
      <c r="E170" s="28"/>
      <c r="F170" s="8">
        <v>1</v>
      </c>
      <c r="G170" s="5">
        <v>25.013763669317143</v>
      </c>
      <c r="H170" s="5">
        <v>1.0416431774156163</v>
      </c>
      <c r="K170" s="5">
        <v>0</v>
      </c>
      <c r="L170" s="5">
        <v>0</v>
      </c>
      <c r="M170" s="6" t="e">
        <v>#DIV/0!</v>
      </c>
      <c r="N170" s="6" t="e">
        <v>#DIV/0!</v>
      </c>
      <c r="O170">
        <v>0</v>
      </c>
      <c r="P170">
        <v>0</v>
      </c>
      <c r="Q170" t="s">
        <v>528</v>
      </c>
      <c r="R170" t="s">
        <v>334</v>
      </c>
      <c r="S170" t="s">
        <v>272</v>
      </c>
      <c r="U170" s="16" t="s">
        <v>73</v>
      </c>
      <c r="V170" s="20">
        <v>44263</v>
      </c>
      <c r="W170" s="26" t="s">
        <v>76</v>
      </c>
      <c r="X170" s="90">
        <v>1</v>
      </c>
      <c r="Y170" t="str">
        <f t="shared" si="21"/>
        <v>N</v>
      </c>
      <c r="Z170">
        <v>100</v>
      </c>
      <c r="AA170">
        <f t="shared" si="22"/>
        <v>0</v>
      </c>
      <c r="AB170">
        <f t="shared" si="23"/>
        <v>-100</v>
      </c>
      <c r="AC170">
        <f t="shared" si="24"/>
        <v>0</v>
      </c>
      <c r="AD170">
        <f t="shared" si="25"/>
        <v>-100</v>
      </c>
      <c r="AE170">
        <f t="shared" si="26"/>
        <v>0</v>
      </c>
      <c r="AF170">
        <f t="shared" si="27"/>
        <v>-100</v>
      </c>
    </row>
    <row r="171" spans="1:32" x14ac:dyDescent="0.25">
      <c r="A171" s="18">
        <v>0.6265375799381655</v>
      </c>
      <c r="B171" s="18">
        <v>0.37003056614253826</v>
      </c>
      <c r="C171" s="3">
        <v>1.59607345516081</v>
      </c>
      <c r="D171" s="4">
        <v>2.7024794476432339</v>
      </c>
      <c r="E171" s="28"/>
      <c r="F171" s="8">
        <v>1</v>
      </c>
      <c r="G171" s="5">
        <v>1.59607345516081</v>
      </c>
      <c r="H171" s="5">
        <v>2.7024794476432339</v>
      </c>
      <c r="K171" s="5">
        <v>0</v>
      </c>
      <c r="L171" s="5">
        <v>0</v>
      </c>
      <c r="M171" s="6" t="e">
        <v>#DIV/0!</v>
      </c>
      <c r="N171" s="6" t="e">
        <v>#DIV/0!</v>
      </c>
      <c r="O171">
        <v>0</v>
      </c>
      <c r="P171">
        <v>0</v>
      </c>
      <c r="Q171" t="s">
        <v>416</v>
      </c>
      <c r="R171" t="s">
        <v>529</v>
      </c>
      <c r="S171" t="s">
        <v>274</v>
      </c>
      <c r="U171" s="16" t="s">
        <v>86</v>
      </c>
      <c r="V171" s="20">
        <v>44263</v>
      </c>
      <c r="W171" s="26" t="s">
        <v>75</v>
      </c>
      <c r="X171" s="90">
        <v>2</v>
      </c>
      <c r="Y171" t="str">
        <f t="shared" si="21"/>
        <v>N</v>
      </c>
      <c r="Z171">
        <v>100</v>
      </c>
      <c r="AA171">
        <f t="shared" si="22"/>
        <v>0</v>
      </c>
      <c r="AB171">
        <f t="shared" si="23"/>
        <v>-100</v>
      </c>
      <c r="AC171">
        <f t="shared" si="24"/>
        <v>0</v>
      </c>
      <c r="AD171">
        <f t="shared" si="25"/>
        <v>-100</v>
      </c>
      <c r="AE171">
        <f t="shared" si="26"/>
        <v>0</v>
      </c>
      <c r="AF171">
        <f t="shared" si="27"/>
        <v>-100</v>
      </c>
    </row>
    <row r="172" spans="1:32" x14ac:dyDescent="0.25">
      <c r="A172" s="18">
        <v>0.17535837514092112</v>
      </c>
      <c r="B172" s="18">
        <v>0.82391107957290743</v>
      </c>
      <c r="C172" s="3">
        <v>5.7026075840197663</v>
      </c>
      <c r="D172" s="4">
        <v>1.2137232096919635</v>
      </c>
      <c r="E172" s="28"/>
      <c r="F172" s="8">
        <v>1</v>
      </c>
      <c r="G172" s="5">
        <v>5.7026075840197663</v>
      </c>
      <c r="H172" s="5">
        <v>1.2137232096919635</v>
      </c>
      <c r="K172" s="5">
        <v>0</v>
      </c>
      <c r="L172" s="5">
        <v>0</v>
      </c>
      <c r="M172" s="6" t="e">
        <v>#DIV/0!</v>
      </c>
      <c r="N172" s="6" t="e">
        <v>#DIV/0!</v>
      </c>
      <c r="O172">
        <v>0</v>
      </c>
      <c r="P172">
        <v>0</v>
      </c>
      <c r="Q172" t="s">
        <v>326</v>
      </c>
      <c r="R172" t="s">
        <v>325</v>
      </c>
      <c r="S172" t="s">
        <v>280</v>
      </c>
      <c r="U172" s="16" t="s">
        <v>78</v>
      </c>
      <c r="V172" s="20" t="s">
        <v>530</v>
      </c>
      <c r="W172" s="26" t="s">
        <v>204</v>
      </c>
      <c r="X172" s="79">
        <v>6</v>
      </c>
      <c r="Y172" t="str">
        <f t="shared" si="21"/>
        <v>Y</v>
      </c>
      <c r="Z172">
        <v>100</v>
      </c>
      <c r="AA172">
        <f t="shared" si="22"/>
        <v>0</v>
      </c>
      <c r="AB172">
        <f t="shared" si="23"/>
        <v>-100</v>
      </c>
      <c r="AC172">
        <f t="shared" si="24"/>
        <v>0</v>
      </c>
      <c r="AD172">
        <f t="shared" si="25"/>
        <v>-100</v>
      </c>
      <c r="AE172">
        <f t="shared" si="26"/>
        <v>0</v>
      </c>
      <c r="AF172">
        <f t="shared" si="27"/>
        <v>-100</v>
      </c>
    </row>
    <row r="173" spans="1:32" x14ac:dyDescent="0.25">
      <c r="A173" s="18">
        <v>0.30402034947086404</v>
      </c>
      <c r="B173" s="18">
        <v>0.69209309506765804</v>
      </c>
      <c r="C173" s="3">
        <v>3.2892535047093472</v>
      </c>
      <c r="D173" s="4">
        <v>1.4448923231956843</v>
      </c>
      <c r="E173" s="28"/>
      <c r="F173" s="8">
        <v>1</v>
      </c>
      <c r="G173" s="5">
        <v>3.2892535047093472</v>
      </c>
      <c r="H173" s="5">
        <v>1.4448923231956843</v>
      </c>
      <c r="K173" s="5">
        <v>0</v>
      </c>
      <c r="L173" s="5">
        <v>0</v>
      </c>
      <c r="M173" s="6" t="e">
        <v>#DIV/0!</v>
      </c>
      <c r="N173" s="6" t="e">
        <v>#DIV/0!</v>
      </c>
      <c r="O173">
        <v>0</v>
      </c>
      <c r="P173">
        <v>0</v>
      </c>
      <c r="Q173" t="s">
        <v>320</v>
      </c>
      <c r="R173" t="s">
        <v>323</v>
      </c>
      <c r="S173" t="s">
        <v>280</v>
      </c>
      <c r="U173" s="16" t="s">
        <v>94</v>
      </c>
      <c r="V173" s="20" t="s">
        <v>530</v>
      </c>
      <c r="W173" s="26" t="s">
        <v>94</v>
      </c>
      <c r="X173" s="79">
        <v>2</v>
      </c>
      <c r="Y173" t="str">
        <f t="shared" si="21"/>
        <v>N</v>
      </c>
      <c r="Z173">
        <v>100</v>
      </c>
      <c r="AA173">
        <f t="shared" si="22"/>
        <v>0</v>
      </c>
      <c r="AB173">
        <f t="shared" si="23"/>
        <v>-100</v>
      </c>
      <c r="AC173">
        <f t="shared" si="24"/>
        <v>0</v>
      </c>
      <c r="AD173">
        <f t="shared" si="25"/>
        <v>-100</v>
      </c>
      <c r="AE173">
        <f t="shared" si="26"/>
        <v>0</v>
      </c>
      <c r="AF173">
        <f t="shared" si="27"/>
        <v>-100</v>
      </c>
    </row>
    <row r="174" spans="1:32" x14ac:dyDescent="0.25">
      <c r="A174" s="18">
        <v>1.0363093446786728E-2</v>
      </c>
      <c r="B174" s="18">
        <v>0.98963646251085646</v>
      </c>
      <c r="C174" s="3">
        <v>96.496283193322824</v>
      </c>
      <c r="D174" s="4">
        <v>1.0104720651286936</v>
      </c>
      <c r="E174" s="28"/>
      <c r="F174" s="8">
        <v>1</v>
      </c>
      <c r="G174" s="5">
        <v>96.496283193322824</v>
      </c>
      <c r="H174" s="5">
        <v>1.0104720651286936</v>
      </c>
      <c r="K174" s="5">
        <v>0</v>
      </c>
      <c r="L174" s="5">
        <v>0</v>
      </c>
      <c r="M174" s="6" t="e">
        <v>#DIV/0!</v>
      </c>
      <c r="N174" s="6" t="e">
        <v>#DIV/0!</v>
      </c>
      <c r="O174">
        <v>0</v>
      </c>
      <c r="P174">
        <v>0</v>
      </c>
      <c r="Q174" t="s">
        <v>324</v>
      </c>
      <c r="R174" t="s">
        <v>321</v>
      </c>
      <c r="S174" t="s">
        <v>280</v>
      </c>
      <c r="U174" s="16" t="s">
        <v>73</v>
      </c>
      <c r="V174" s="20" t="s">
        <v>530</v>
      </c>
      <c r="W174" s="26" t="s">
        <v>75</v>
      </c>
      <c r="X174" s="79">
        <v>2</v>
      </c>
      <c r="Y174" t="str">
        <f t="shared" si="21"/>
        <v>N</v>
      </c>
      <c r="Z174">
        <v>100</v>
      </c>
      <c r="AA174">
        <f t="shared" si="22"/>
        <v>0</v>
      </c>
      <c r="AB174">
        <f t="shared" si="23"/>
        <v>-100</v>
      </c>
      <c r="AC174">
        <f t="shared" si="24"/>
        <v>0</v>
      </c>
      <c r="AD174">
        <f t="shared" si="25"/>
        <v>-100</v>
      </c>
      <c r="AE174">
        <f t="shared" si="26"/>
        <v>0</v>
      </c>
      <c r="AF174">
        <f t="shared" si="27"/>
        <v>-100</v>
      </c>
    </row>
    <row r="175" spans="1:32" x14ac:dyDescent="0.25">
      <c r="A175" s="18">
        <v>0.14642784658587205</v>
      </c>
      <c r="B175" s="18">
        <v>0.8535330438663159</v>
      </c>
      <c r="C175" s="3">
        <v>6.8293020987203681</v>
      </c>
      <c r="D175" s="4">
        <v>1.1716008034911234</v>
      </c>
      <c r="E175" s="28"/>
      <c r="F175" s="8">
        <v>1</v>
      </c>
      <c r="G175" s="5">
        <v>6.8293020987203681</v>
      </c>
      <c r="H175" s="5">
        <v>1.1716008034911234</v>
      </c>
      <c r="K175" s="5">
        <v>0</v>
      </c>
      <c r="L175" s="5">
        <v>0</v>
      </c>
      <c r="M175" s="6" t="e">
        <v>#DIV/0!</v>
      </c>
      <c r="N175" s="6" t="e">
        <v>#DIV/0!</v>
      </c>
      <c r="O175">
        <v>0</v>
      </c>
      <c r="P175">
        <v>0</v>
      </c>
      <c r="Q175" t="s">
        <v>322</v>
      </c>
      <c r="R175" t="s">
        <v>327</v>
      </c>
      <c r="S175" t="s">
        <v>280</v>
      </c>
      <c r="U175" s="16" t="s">
        <v>76</v>
      </c>
      <c r="V175" s="20" t="s">
        <v>530</v>
      </c>
      <c r="W175" s="26" t="s">
        <v>86</v>
      </c>
      <c r="X175" s="79">
        <v>3</v>
      </c>
      <c r="Y175" t="str">
        <f t="shared" si="21"/>
        <v>Y</v>
      </c>
      <c r="Z175">
        <v>100</v>
      </c>
      <c r="AA175">
        <f t="shared" si="22"/>
        <v>0</v>
      </c>
      <c r="AB175">
        <f t="shared" si="23"/>
        <v>-100</v>
      </c>
      <c r="AC175">
        <f t="shared" si="24"/>
        <v>0</v>
      </c>
      <c r="AD175">
        <f t="shared" si="25"/>
        <v>-100</v>
      </c>
      <c r="AE175">
        <f t="shared" si="26"/>
        <v>0</v>
      </c>
      <c r="AF175">
        <f t="shared" si="27"/>
        <v>-100</v>
      </c>
    </row>
    <row r="176" spans="1:32" x14ac:dyDescent="0.25">
      <c r="A176" s="18">
        <v>0.64629767187426679</v>
      </c>
      <c r="B176" s="18">
        <v>0.34203235164678181</v>
      </c>
      <c r="C176" s="3">
        <v>1.5472746437411642</v>
      </c>
      <c r="D176" s="4">
        <v>2.9237000394416026</v>
      </c>
      <c r="E176" s="28"/>
      <c r="F176" s="8">
        <v>1</v>
      </c>
      <c r="G176" s="5">
        <v>1.5472746437411642</v>
      </c>
      <c r="H176" s="5">
        <v>2.9237000394416026</v>
      </c>
      <c r="K176" s="5">
        <v>0</v>
      </c>
      <c r="L176" s="5">
        <v>0</v>
      </c>
      <c r="M176" s="6" t="e">
        <v>#DIV/0!</v>
      </c>
      <c r="N176" s="6" t="e">
        <v>#DIV/0!</v>
      </c>
      <c r="O176">
        <v>0</v>
      </c>
      <c r="P176">
        <v>0</v>
      </c>
      <c r="Q176" t="s">
        <v>414</v>
      </c>
      <c r="R176" t="s">
        <v>333</v>
      </c>
      <c r="S176" t="s">
        <v>283</v>
      </c>
      <c r="U176" s="16" t="s">
        <v>86</v>
      </c>
      <c r="V176" s="20" t="s">
        <v>530</v>
      </c>
      <c r="W176" s="26" t="s">
        <v>78</v>
      </c>
      <c r="X176" s="79">
        <v>1</v>
      </c>
      <c r="Y176" t="str">
        <f t="shared" si="21"/>
        <v>N</v>
      </c>
      <c r="Z176">
        <v>100</v>
      </c>
      <c r="AA176">
        <f t="shared" si="22"/>
        <v>0</v>
      </c>
      <c r="AB176">
        <f t="shared" si="23"/>
        <v>-100</v>
      </c>
      <c r="AC176">
        <f t="shared" si="24"/>
        <v>0</v>
      </c>
      <c r="AD176">
        <f t="shared" si="25"/>
        <v>-100</v>
      </c>
      <c r="AE176">
        <f t="shared" si="26"/>
        <v>0</v>
      </c>
      <c r="AF176">
        <f t="shared" si="27"/>
        <v>-100</v>
      </c>
    </row>
    <row r="177" spans="1:32" x14ac:dyDescent="0.25">
      <c r="A177" s="18">
        <v>0.53986744269198661</v>
      </c>
      <c r="B177" s="18">
        <v>0.45675598498331582</v>
      </c>
      <c r="C177" s="3">
        <v>1.8523065495737538</v>
      </c>
      <c r="D177" s="4">
        <v>2.1893528117349739</v>
      </c>
      <c r="E177" s="28"/>
      <c r="F177" s="8">
        <v>1</v>
      </c>
      <c r="G177" s="5">
        <v>1.8523065495737538</v>
      </c>
      <c r="H177" s="5">
        <v>2.1893528117349739</v>
      </c>
      <c r="K177" s="5">
        <v>0</v>
      </c>
      <c r="L177" s="5">
        <v>0</v>
      </c>
      <c r="M177" s="6" t="e">
        <v>#DIV/0!</v>
      </c>
      <c r="N177" s="6" t="e">
        <v>#DIV/0!</v>
      </c>
      <c r="O177">
        <v>0</v>
      </c>
      <c r="P177">
        <v>0</v>
      </c>
      <c r="Q177" t="s">
        <v>412</v>
      </c>
      <c r="R177" t="s">
        <v>290</v>
      </c>
      <c r="S177" t="s">
        <v>283</v>
      </c>
      <c r="U177" s="16" t="s">
        <v>86</v>
      </c>
      <c r="V177" s="20" t="s">
        <v>530</v>
      </c>
      <c r="W177" s="26" t="s">
        <v>100</v>
      </c>
      <c r="X177" s="79">
        <v>3</v>
      </c>
      <c r="Y177" t="str">
        <f t="shared" si="21"/>
        <v>Y</v>
      </c>
      <c r="Z177">
        <v>100</v>
      </c>
      <c r="AA177">
        <f t="shared" si="22"/>
        <v>0</v>
      </c>
      <c r="AB177">
        <f t="shared" si="23"/>
        <v>-100</v>
      </c>
      <c r="AC177">
        <f t="shared" si="24"/>
        <v>0</v>
      </c>
      <c r="AD177">
        <f t="shared" si="25"/>
        <v>-100</v>
      </c>
      <c r="AE177">
        <f t="shared" si="26"/>
        <v>0</v>
      </c>
      <c r="AF177">
        <f t="shared" si="27"/>
        <v>-100</v>
      </c>
    </row>
    <row r="178" spans="1:32" x14ac:dyDescent="0.25">
      <c r="A178" s="18">
        <v>0.47083253887515064</v>
      </c>
      <c r="B178" s="18">
        <v>0.52612890212656316</v>
      </c>
      <c r="C178" s="3">
        <v>2.1238973890569768</v>
      </c>
      <c r="D178" s="4">
        <v>1.9006749029716763</v>
      </c>
      <c r="E178" s="28"/>
      <c r="F178" s="8">
        <v>1</v>
      </c>
      <c r="G178" s="5">
        <v>2.1238973890569768</v>
      </c>
      <c r="H178" s="5">
        <v>1.9006749029716763</v>
      </c>
      <c r="K178" s="5">
        <v>0</v>
      </c>
      <c r="L178" s="5">
        <v>0</v>
      </c>
      <c r="M178" s="6" t="e">
        <v>#DIV/0!</v>
      </c>
      <c r="N178" s="6" t="e">
        <v>#DIV/0!</v>
      </c>
      <c r="O178">
        <v>0</v>
      </c>
      <c r="P178">
        <v>0</v>
      </c>
      <c r="Q178" t="s">
        <v>531</v>
      </c>
      <c r="R178" t="s">
        <v>532</v>
      </c>
      <c r="S178" t="s">
        <v>277</v>
      </c>
      <c r="U178" s="16" t="s">
        <v>86</v>
      </c>
      <c r="V178" s="20" t="s">
        <v>530</v>
      </c>
      <c r="W178" s="26" t="s">
        <v>79</v>
      </c>
      <c r="X178" s="79">
        <v>3</v>
      </c>
      <c r="Y178" t="str">
        <f t="shared" si="21"/>
        <v>Y</v>
      </c>
      <c r="Z178">
        <v>100</v>
      </c>
      <c r="AA178">
        <f t="shared" si="22"/>
        <v>0</v>
      </c>
      <c r="AB178">
        <f t="shared" si="23"/>
        <v>-100</v>
      </c>
      <c r="AC178">
        <f t="shared" si="24"/>
        <v>0</v>
      </c>
      <c r="AD178">
        <f t="shared" si="25"/>
        <v>-100</v>
      </c>
      <c r="AE178">
        <f t="shared" si="26"/>
        <v>0</v>
      </c>
      <c r="AF178">
        <f t="shared" si="27"/>
        <v>-100</v>
      </c>
    </row>
    <row r="179" spans="1:32" x14ac:dyDescent="0.25">
      <c r="A179" s="18">
        <v>0.40031386053475299</v>
      </c>
      <c r="B179" s="18">
        <v>0.59925588264687613</v>
      </c>
      <c r="C179" s="3">
        <v>2.498039909645311</v>
      </c>
      <c r="D179" s="4">
        <v>1.6687362259725544</v>
      </c>
      <c r="E179" s="28"/>
      <c r="F179" s="8">
        <v>1</v>
      </c>
      <c r="G179" s="5">
        <v>2.498039909645311</v>
      </c>
      <c r="H179" s="5">
        <v>1.6687362259725544</v>
      </c>
      <c r="K179" s="5">
        <v>0</v>
      </c>
      <c r="L179" s="5">
        <v>0</v>
      </c>
      <c r="M179" s="6" t="e">
        <v>#DIV/0!</v>
      </c>
      <c r="N179" s="6" t="e">
        <v>#DIV/0!</v>
      </c>
      <c r="O179">
        <v>0</v>
      </c>
      <c r="P179">
        <v>0</v>
      </c>
      <c r="Q179" t="s">
        <v>533</v>
      </c>
      <c r="R179" t="s">
        <v>534</v>
      </c>
      <c r="S179" t="s">
        <v>277</v>
      </c>
      <c r="U179" s="16" t="s">
        <v>75</v>
      </c>
      <c r="V179" s="20" t="s">
        <v>530</v>
      </c>
      <c r="W179" s="26" t="s">
        <v>89</v>
      </c>
      <c r="X179" s="79">
        <v>4</v>
      </c>
      <c r="Y179" t="str">
        <f t="shared" si="21"/>
        <v>Y</v>
      </c>
      <c r="Z179">
        <v>100</v>
      </c>
      <c r="AA179">
        <f t="shared" si="22"/>
        <v>0</v>
      </c>
      <c r="AB179">
        <f t="shared" si="23"/>
        <v>-100</v>
      </c>
      <c r="AC179">
        <f t="shared" si="24"/>
        <v>0</v>
      </c>
      <c r="AD179">
        <f t="shared" si="25"/>
        <v>-100</v>
      </c>
      <c r="AE179">
        <f t="shared" si="26"/>
        <v>0</v>
      </c>
      <c r="AF179">
        <f t="shared" si="27"/>
        <v>-100</v>
      </c>
    </row>
    <row r="180" spans="1:32" x14ac:dyDescent="0.25">
      <c r="A180" s="18">
        <v>0.20489854077143399</v>
      </c>
      <c r="B180" s="18">
        <v>0.79479909599775966</v>
      </c>
      <c r="C180" s="3">
        <v>4.8804642348112584</v>
      </c>
      <c r="D180" s="4">
        <v>1.2581795890754495</v>
      </c>
      <c r="E180" s="28"/>
      <c r="F180" s="8">
        <v>1</v>
      </c>
      <c r="G180" s="5">
        <v>4.8804642348112584</v>
      </c>
      <c r="H180" s="5">
        <v>1.2581795890754495</v>
      </c>
      <c r="K180" s="5">
        <v>0</v>
      </c>
      <c r="L180" s="5">
        <v>0</v>
      </c>
      <c r="M180" s="6" t="e">
        <v>#DIV/0!</v>
      </c>
      <c r="N180" s="6" t="e">
        <v>#DIV/0!</v>
      </c>
      <c r="O180">
        <v>0</v>
      </c>
      <c r="P180">
        <v>0</v>
      </c>
      <c r="Q180" t="s">
        <v>535</v>
      </c>
      <c r="R180" t="s">
        <v>334</v>
      </c>
      <c r="S180" t="s">
        <v>272</v>
      </c>
      <c r="U180" s="16" t="s">
        <v>78</v>
      </c>
      <c r="V180" s="20" t="s">
        <v>530</v>
      </c>
      <c r="W180" s="26" t="s">
        <v>77</v>
      </c>
      <c r="X180" s="79">
        <v>2</v>
      </c>
      <c r="Y180" t="str">
        <f t="shared" si="21"/>
        <v>N</v>
      </c>
      <c r="Z180">
        <v>100</v>
      </c>
      <c r="AA180">
        <f t="shared" si="22"/>
        <v>0</v>
      </c>
      <c r="AB180">
        <f t="shared" si="23"/>
        <v>-100</v>
      </c>
      <c r="AC180">
        <f t="shared" si="24"/>
        <v>0</v>
      </c>
      <c r="AD180">
        <f t="shared" si="25"/>
        <v>-100</v>
      </c>
      <c r="AE180">
        <f t="shared" si="26"/>
        <v>0</v>
      </c>
      <c r="AF180">
        <f t="shared" si="27"/>
        <v>-100</v>
      </c>
    </row>
    <row r="181" spans="1:32" x14ac:dyDescent="0.25">
      <c r="A181" s="18" t="e">
        <v>#N/A</v>
      </c>
      <c r="B181" s="18" t="e">
        <v>#N/A</v>
      </c>
      <c r="C181" s="3" t="e">
        <v>#N/A</v>
      </c>
      <c r="D181" s="4" t="e">
        <v>#N/A</v>
      </c>
      <c r="E181" s="28"/>
      <c r="F181" s="8">
        <v>1</v>
      </c>
      <c r="G181" s="5" t="e">
        <v>#N/A</v>
      </c>
      <c r="H181" s="5" t="e">
        <v>#N/A</v>
      </c>
      <c r="K181" s="5">
        <v>0</v>
      </c>
      <c r="L181" s="5">
        <v>0</v>
      </c>
      <c r="M181" s="6" t="e">
        <v>#DIV/0!</v>
      </c>
      <c r="N181" s="6" t="e">
        <v>#DIV/0!</v>
      </c>
      <c r="O181" t="e">
        <v>#N/A</v>
      </c>
      <c r="P181" t="e">
        <v>#N/A</v>
      </c>
      <c r="Q181" t="s">
        <v>491</v>
      </c>
      <c r="R181" t="s">
        <v>344</v>
      </c>
      <c r="S181" t="s">
        <v>270</v>
      </c>
      <c r="U181" s="16" t="e">
        <v>#N/A</v>
      </c>
      <c r="V181" s="20" t="s">
        <v>530</v>
      </c>
      <c r="W181" s="26" t="s">
        <v>89</v>
      </c>
      <c r="X181" s="79">
        <v>4</v>
      </c>
      <c r="Y181" t="str">
        <f t="shared" si="21"/>
        <v>Y</v>
      </c>
      <c r="Z181">
        <v>100</v>
      </c>
      <c r="AA181" t="e">
        <f t="shared" si="22"/>
        <v>#N/A</v>
      </c>
      <c r="AB181" t="e">
        <f t="shared" si="23"/>
        <v>#N/A</v>
      </c>
      <c r="AC181" t="e">
        <f t="shared" si="24"/>
        <v>#N/A</v>
      </c>
      <c r="AD181" t="e">
        <f t="shared" si="25"/>
        <v>#N/A</v>
      </c>
      <c r="AE181" t="e">
        <f t="shared" si="26"/>
        <v>#N/A</v>
      </c>
      <c r="AF181" t="e">
        <f t="shared" si="27"/>
        <v>#N/A</v>
      </c>
    </row>
    <row r="182" spans="1:32" x14ac:dyDescent="0.25">
      <c r="A182" s="18">
        <v>0.60090705998412586</v>
      </c>
      <c r="B182" s="18">
        <v>0.39677502564391565</v>
      </c>
      <c r="C182" s="3">
        <v>1.6641508589138843</v>
      </c>
      <c r="D182" s="4">
        <v>2.5203199177597595</v>
      </c>
      <c r="E182" s="28"/>
      <c r="F182" s="8">
        <v>1</v>
      </c>
      <c r="G182" s="5">
        <v>1.6641508589138843</v>
      </c>
      <c r="H182" s="5">
        <v>2.5203199177597595</v>
      </c>
      <c r="K182" s="5">
        <v>0</v>
      </c>
      <c r="L182" s="5">
        <v>0</v>
      </c>
      <c r="M182" s="6" t="e">
        <v>#DIV/0!</v>
      </c>
      <c r="N182" s="6" t="e">
        <v>#DIV/0!</v>
      </c>
      <c r="O182">
        <v>0</v>
      </c>
      <c r="P182">
        <v>0</v>
      </c>
      <c r="Q182" t="s">
        <v>424</v>
      </c>
      <c r="R182" t="s">
        <v>293</v>
      </c>
      <c r="S182" t="s">
        <v>270</v>
      </c>
      <c r="U182" s="16" t="s">
        <v>74</v>
      </c>
      <c r="V182" s="20" t="s">
        <v>530</v>
      </c>
      <c r="W182" s="26" t="s">
        <v>102</v>
      </c>
      <c r="X182" s="79">
        <v>4</v>
      </c>
      <c r="Y182" t="str">
        <f t="shared" si="21"/>
        <v>Y</v>
      </c>
      <c r="Z182">
        <v>100</v>
      </c>
      <c r="AA182">
        <f t="shared" si="22"/>
        <v>0</v>
      </c>
      <c r="AB182">
        <f t="shared" si="23"/>
        <v>-100</v>
      </c>
      <c r="AC182">
        <f t="shared" si="24"/>
        <v>0</v>
      </c>
      <c r="AD182">
        <f t="shared" si="25"/>
        <v>-100</v>
      </c>
      <c r="AE182">
        <f t="shared" si="26"/>
        <v>0</v>
      </c>
      <c r="AF182">
        <f t="shared" si="27"/>
        <v>-100</v>
      </c>
    </row>
    <row r="183" spans="1:32" x14ac:dyDescent="0.25">
      <c r="A183" s="18">
        <v>0.50316319817553334</v>
      </c>
      <c r="B183" s="18">
        <v>0.49511197792124634</v>
      </c>
      <c r="C183" s="3">
        <v>1.9874267506566337</v>
      </c>
      <c r="D183" s="4">
        <v>2.0197451174551513</v>
      </c>
      <c r="E183" s="28"/>
      <c r="F183" s="8">
        <v>1</v>
      </c>
      <c r="G183" s="5">
        <v>1.9874267506566337</v>
      </c>
      <c r="H183" s="5">
        <v>2.0197451174551513</v>
      </c>
      <c r="K183" s="5">
        <v>0</v>
      </c>
      <c r="L183" s="5">
        <v>0</v>
      </c>
      <c r="M183" s="6" t="e">
        <v>#DIV/0!</v>
      </c>
      <c r="N183" s="6" t="e">
        <v>#DIV/0!</v>
      </c>
      <c r="O183">
        <v>0</v>
      </c>
      <c r="P183">
        <v>0</v>
      </c>
      <c r="Q183" t="s">
        <v>426</v>
      </c>
      <c r="R183" t="s">
        <v>295</v>
      </c>
      <c r="S183" t="s">
        <v>273</v>
      </c>
      <c r="U183" s="16" t="s">
        <v>86</v>
      </c>
      <c r="V183" s="20" t="s">
        <v>530</v>
      </c>
      <c r="W183" s="26" t="s">
        <v>74</v>
      </c>
      <c r="X183" s="79">
        <v>4</v>
      </c>
      <c r="Y183" t="str">
        <f t="shared" si="21"/>
        <v>Y</v>
      </c>
      <c r="Z183">
        <v>100</v>
      </c>
      <c r="AA183">
        <f t="shared" si="22"/>
        <v>0</v>
      </c>
      <c r="AB183">
        <f t="shared" si="23"/>
        <v>-100</v>
      </c>
      <c r="AC183">
        <f t="shared" si="24"/>
        <v>0</v>
      </c>
      <c r="AD183">
        <f t="shared" si="25"/>
        <v>-100</v>
      </c>
      <c r="AE183">
        <f t="shared" si="26"/>
        <v>0</v>
      </c>
      <c r="AF183">
        <f t="shared" si="27"/>
        <v>-100</v>
      </c>
    </row>
    <row r="184" spans="1:32" x14ac:dyDescent="0.25">
      <c r="A184" s="18" t="e">
        <v>#N/A</v>
      </c>
      <c r="B184" s="18" t="e">
        <v>#N/A</v>
      </c>
      <c r="C184" s="3" t="e">
        <v>#N/A</v>
      </c>
      <c r="D184" s="4" t="e">
        <v>#N/A</v>
      </c>
      <c r="E184" s="28"/>
      <c r="F184" s="8">
        <v>1</v>
      </c>
      <c r="G184" s="5" t="e">
        <v>#N/A</v>
      </c>
      <c r="H184" s="5" t="e">
        <v>#N/A</v>
      </c>
      <c r="K184" s="5">
        <v>0</v>
      </c>
      <c r="L184" s="5">
        <v>0</v>
      </c>
      <c r="M184" s="6" t="e">
        <v>#DIV/0!</v>
      </c>
      <c r="N184" s="6" t="e">
        <v>#DIV/0!</v>
      </c>
      <c r="O184" t="e">
        <v>#N/A</v>
      </c>
      <c r="P184" t="e">
        <v>#N/A</v>
      </c>
      <c r="Q184" t="s">
        <v>298</v>
      </c>
      <c r="R184" t="s">
        <v>425</v>
      </c>
      <c r="S184" t="s">
        <v>273</v>
      </c>
      <c r="U184" s="16" t="e">
        <v>#N/A</v>
      </c>
      <c r="V184" s="20" t="s">
        <v>530</v>
      </c>
      <c r="W184" s="26" t="s">
        <v>73</v>
      </c>
      <c r="X184" s="79">
        <v>0</v>
      </c>
      <c r="Y184" t="str">
        <f t="shared" si="21"/>
        <v>N</v>
      </c>
      <c r="Z184">
        <v>100</v>
      </c>
      <c r="AA184" t="e">
        <f t="shared" si="22"/>
        <v>#N/A</v>
      </c>
      <c r="AB184" t="e">
        <f t="shared" si="23"/>
        <v>#N/A</v>
      </c>
      <c r="AC184" t="e">
        <f t="shared" si="24"/>
        <v>#N/A</v>
      </c>
      <c r="AD184" t="e">
        <f t="shared" si="25"/>
        <v>#N/A</v>
      </c>
      <c r="AE184" t="e">
        <f t="shared" si="26"/>
        <v>#N/A</v>
      </c>
      <c r="AF184" t="e">
        <f t="shared" si="27"/>
        <v>#N/A</v>
      </c>
    </row>
    <row r="185" spans="1:32" x14ac:dyDescent="0.25">
      <c r="A185" s="18">
        <v>0.5616822150558719</v>
      </c>
      <c r="B185" s="18">
        <v>0.43430516358609933</v>
      </c>
      <c r="C185" s="3">
        <v>1.7803661451173554</v>
      </c>
      <c r="D185" s="4">
        <v>2.3025284611928263</v>
      </c>
      <c r="E185" s="28"/>
      <c r="F185" s="8">
        <v>1</v>
      </c>
      <c r="G185" s="5">
        <v>1.7803661451173554</v>
      </c>
      <c r="H185" s="5">
        <v>2.3025284611928263</v>
      </c>
      <c r="K185" s="5">
        <v>0</v>
      </c>
      <c r="L185" s="5">
        <v>0</v>
      </c>
      <c r="M185" s="6" t="e">
        <v>#DIV/0!</v>
      </c>
      <c r="N185" s="6" t="e">
        <v>#DIV/0!</v>
      </c>
      <c r="O185">
        <v>0</v>
      </c>
      <c r="P185">
        <v>0</v>
      </c>
      <c r="Q185" t="s">
        <v>357</v>
      </c>
      <c r="R185" t="s">
        <v>358</v>
      </c>
      <c r="S185" t="s">
        <v>278</v>
      </c>
      <c r="U185" s="16" t="s">
        <v>79</v>
      </c>
      <c r="V185" s="20" t="s">
        <v>530</v>
      </c>
      <c r="W185" s="26" t="s">
        <v>87</v>
      </c>
      <c r="X185" s="79">
        <v>3</v>
      </c>
      <c r="Y185" t="str">
        <f t="shared" si="21"/>
        <v>Y</v>
      </c>
      <c r="Z185">
        <v>100</v>
      </c>
      <c r="AA185">
        <f t="shared" si="22"/>
        <v>0</v>
      </c>
      <c r="AB185">
        <f t="shared" si="23"/>
        <v>-100</v>
      </c>
      <c r="AC185">
        <f t="shared" si="24"/>
        <v>0</v>
      </c>
      <c r="AD185">
        <f t="shared" si="25"/>
        <v>-100</v>
      </c>
      <c r="AE185">
        <f t="shared" si="26"/>
        <v>0</v>
      </c>
      <c r="AF185">
        <f t="shared" si="27"/>
        <v>-100</v>
      </c>
    </row>
    <row r="186" spans="1:32" x14ac:dyDescent="0.25">
      <c r="A186" s="18" t="e">
        <v>#N/A</v>
      </c>
      <c r="B186" s="18" t="e">
        <v>#N/A</v>
      </c>
      <c r="C186" s="3" t="e">
        <v>#N/A</v>
      </c>
      <c r="D186" s="4" t="e">
        <v>#N/A</v>
      </c>
      <c r="E186" s="28"/>
      <c r="F186" s="8">
        <v>1</v>
      </c>
      <c r="G186" s="5" t="e">
        <v>#N/A</v>
      </c>
      <c r="H186" s="5" t="e">
        <v>#N/A</v>
      </c>
      <c r="K186" s="5">
        <v>0</v>
      </c>
      <c r="L186" s="5">
        <v>0</v>
      </c>
      <c r="M186" s="6" t="e">
        <v>#DIV/0!</v>
      </c>
      <c r="N186" s="6" t="e">
        <v>#DIV/0!</v>
      </c>
      <c r="O186" t="e">
        <v>#N/A</v>
      </c>
      <c r="P186" t="e">
        <v>#N/A</v>
      </c>
      <c r="Q186" t="s">
        <v>431</v>
      </c>
      <c r="R186" t="s">
        <v>359</v>
      </c>
      <c r="S186" t="s">
        <v>278</v>
      </c>
      <c r="U186" s="16" t="e">
        <v>#N/A</v>
      </c>
      <c r="V186" s="20" t="s">
        <v>530</v>
      </c>
      <c r="W186" s="26" t="s">
        <v>76</v>
      </c>
      <c r="X186" s="79">
        <v>1</v>
      </c>
      <c r="Y186" t="str">
        <f t="shared" si="21"/>
        <v>N</v>
      </c>
      <c r="Z186">
        <v>100</v>
      </c>
      <c r="AA186" t="e">
        <f t="shared" si="22"/>
        <v>#N/A</v>
      </c>
      <c r="AB186" t="e">
        <f t="shared" si="23"/>
        <v>#N/A</v>
      </c>
      <c r="AC186" t="e">
        <f t="shared" si="24"/>
        <v>#N/A</v>
      </c>
      <c r="AD186" t="e">
        <f t="shared" si="25"/>
        <v>#N/A</v>
      </c>
      <c r="AE186" t="e">
        <f t="shared" si="26"/>
        <v>#N/A</v>
      </c>
      <c r="AF186" t="e">
        <f t="shared" si="27"/>
        <v>#N/A</v>
      </c>
    </row>
    <row r="187" spans="1:32" x14ac:dyDescent="0.25">
      <c r="A187" s="18">
        <v>0.45441358883703814</v>
      </c>
      <c r="B187" s="18">
        <v>0.54345905239792391</v>
      </c>
      <c r="C187" s="3">
        <v>2.2006384152359058</v>
      </c>
      <c r="D187" s="4">
        <v>1.8400650345001415</v>
      </c>
      <c r="E187" s="28"/>
      <c r="F187" s="8">
        <v>1</v>
      </c>
      <c r="G187" s="5">
        <v>2.2006384152359058</v>
      </c>
      <c r="H187" s="5">
        <v>1.8400650345001415</v>
      </c>
      <c r="K187" s="5">
        <v>0</v>
      </c>
      <c r="L187" s="5">
        <v>0</v>
      </c>
      <c r="M187" s="6" t="e">
        <v>#DIV/0!</v>
      </c>
      <c r="N187" s="6" t="e">
        <v>#DIV/0!</v>
      </c>
      <c r="O187">
        <v>0</v>
      </c>
      <c r="P187">
        <v>0</v>
      </c>
      <c r="Q187" t="s">
        <v>304</v>
      </c>
      <c r="R187" t="s">
        <v>374</v>
      </c>
      <c r="S187" t="s">
        <v>275</v>
      </c>
      <c r="U187" s="16" t="s">
        <v>86</v>
      </c>
      <c r="V187" s="20" t="s">
        <v>536</v>
      </c>
      <c r="W187" s="26" t="s">
        <v>78</v>
      </c>
      <c r="X187" s="79">
        <v>1</v>
      </c>
      <c r="Y187" t="str">
        <f t="shared" si="21"/>
        <v>N</v>
      </c>
      <c r="Z187">
        <v>100</v>
      </c>
      <c r="AA187">
        <f t="shared" si="22"/>
        <v>0</v>
      </c>
      <c r="AB187">
        <f t="shared" si="23"/>
        <v>-100</v>
      </c>
      <c r="AC187">
        <f t="shared" si="24"/>
        <v>0</v>
      </c>
      <c r="AD187">
        <f t="shared" si="25"/>
        <v>-100</v>
      </c>
      <c r="AE187">
        <f t="shared" si="26"/>
        <v>0</v>
      </c>
      <c r="AF187">
        <f t="shared" si="27"/>
        <v>-100</v>
      </c>
    </row>
    <row r="188" spans="1:32" x14ac:dyDescent="0.25">
      <c r="A188" s="18">
        <v>0.51396521494378777</v>
      </c>
      <c r="B188" s="18">
        <v>0.48337953038971254</v>
      </c>
      <c r="C188" s="3">
        <v>1.9456569645659185</v>
      </c>
      <c r="D188" s="4">
        <v>2.068767784175253</v>
      </c>
      <c r="E188" s="28"/>
      <c r="F188" s="8">
        <v>1</v>
      </c>
      <c r="G188" s="5">
        <v>1.9456569645659185</v>
      </c>
      <c r="H188" s="5">
        <v>2.068767784175253</v>
      </c>
      <c r="K188" s="5">
        <v>0</v>
      </c>
      <c r="L188" s="5">
        <v>0</v>
      </c>
      <c r="M188" s="6" t="e">
        <v>#DIV/0!</v>
      </c>
      <c r="N188" s="6" t="e">
        <v>#DIV/0!</v>
      </c>
      <c r="O188">
        <v>0</v>
      </c>
      <c r="P188">
        <v>0</v>
      </c>
      <c r="Q188" t="s">
        <v>305</v>
      </c>
      <c r="R188" t="s">
        <v>380</v>
      </c>
      <c r="S188" t="s">
        <v>275</v>
      </c>
      <c r="U188" s="16" t="s">
        <v>86</v>
      </c>
      <c r="V188" s="20" t="s">
        <v>536</v>
      </c>
      <c r="W188" s="26" t="s">
        <v>75</v>
      </c>
      <c r="X188" s="79">
        <v>2</v>
      </c>
      <c r="Y188" t="str">
        <f t="shared" si="21"/>
        <v>N</v>
      </c>
      <c r="Z188">
        <v>100</v>
      </c>
      <c r="AA188">
        <f t="shared" si="22"/>
        <v>0</v>
      </c>
      <c r="AB188">
        <f t="shared" si="23"/>
        <v>-100</v>
      </c>
      <c r="AC188">
        <f t="shared" si="24"/>
        <v>0</v>
      </c>
      <c r="AD188">
        <f t="shared" si="25"/>
        <v>-100</v>
      </c>
      <c r="AE188">
        <f t="shared" si="26"/>
        <v>0</v>
      </c>
      <c r="AF188">
        <f t="shared" si="27"/>
        <v>-100</v>
      </c>
    </row>
    <row r="189" spans="1:32" x14ac:dyDescent="0.25">
      <c r="A189" s="18">
        <v>0.39528851103629753</v>
      </c>
      <c r="B189" s="18">
        <v>0.60070565506351137</v>
      </c>
      <c r="C189" s="3">
        <v>2.5297977858713292</v>
      </c>
      <c r="D189" s="4">
        <v>1.6647088163241481</v>
      </c>
      <c r="E189" s="28"/>
      <c r="F189" s="8">
        <v>1</v>
      </c>
      <c r="G189" s="5">
        <v>2.5297977858713292</v>
      </c>
      <c r="H189" s="5">
        <v>1.6647088163241481</v>
      </c>
      <c r="K189" s="5">
        <v>0</v>
      </c>
      <c r="L189" s="5">
        <v>0</v>
      </c>
      <c r="M189" s="6" t="e">
        <v>#DIV/0!</v>
      </c>
      <c r="N189" s="6" t="e">
        <v>#DIV/0!</v>
      </c>
      <c r="O189">
        <v>0</v>
      </c>
      <c r="P189">
        <v>0</v>
      </c>
      <c r="Q189" t="s">
        <v>308</v>
      </c>
      <c r="R189" t="s">
        <v>376</v>
      </c>
      <c r="S189" t="s">
        <v>275</v>
      </c>
      <c r="U189" s="16" t="s">
        <v>94</v>
      </c>
      <c r="V189" s="20" t="s">
        <v>536</v>
      </c>
      <c r="W189" s="26" t="s">
        <v>78</v>
      </c>
      <c r="X189" s="79">
        <v>1</v>
      </c>
      <c r="Y189" t="str">
        <f t="shared" si="21"/>
        <v>N</v>
      </c>
      <c r="Z189">
        <v>100</v>
      </c>
      <c r="AA189">
        <f t="shared" si="22"/>
        <v>0</v>
      </c>
      <c r="AB189">
        <f t="shared" si="23"/>
        <v>-100</v>
      </c>
      <c r="AC189">
        <f t="shared" si="24"/>
        <v>0</v>
      </c>
      <c r="AD189">
        <f t="shared" si="25"/>
        <v>-100</v>
      </c>
      <c r="AE189">
        <f t="shared" si="26"/>
        <v>0</v>
      </c>
      <c r="AF189">
        <f t="shared" si="27"/>
        <v>-100</v>
      </c>
    </row>
    <row r="190" spans="1:32" x14ac:dyDescent="0.25">
      <c r="A190" s="18">
        <v>0.11139874479079642</v>
      </c>
      <c r="B190" s="18">
        <v>0.88839804222959695</v>
      </c>
      <c r="C190" s="3">
        <v>8.9767618286720445</v>
      </c>
      <c r="D190" s="4">
        <v>1.1256215710362414</v>
      </c>
      <c r="E190" s="28"/>
      <c r="F190" s="8">
        <v>1</v>
      </c>
      <c r="G190" s="5">
        <v>8.9767618286720445</v>
      </c>
      <c r="H190" s="5">
        <v>1.1256215710362414</v>
      </c>
      <c r="K190" s="5">
        <v>0</v>
      </c>
      <c r="L190" s="5">
        <v>0</v>
      </c>
      <c r="M190" s="6" t="e">
        <v>#DIV/0!</v>
      </c>
      <c r="N190" s="6" t="e">
        <v>#DIV/0!</v>
      </c>
      <c r="O190">
        <v>0</v>
      </c>
      <c r="P190">
        <v>0</v>
      </c>
      <c r="Q190" t="s">
        <v>315</v>
      </c>
      <c r="R190" t="s">
        <v>381</v>
      </c>
      <c r="S190" t="s">
        <v>268</v>
      </c>
      <c r="U190" s="16" t="s">
        <v>76</v>
      </c>
      <c r="V190" s="20" t="s">
        <v>536</v>
      </c>
      <c r="W190" s="26" t="s">
        <v>88</v>
      </c>
      <c r="X190" s="79">
        <v>4</v>
      </c>
      <c r="Y190" t="str">
        <f t="shared" si="21"/>
        <v>Y</v>
      </c>
      <c r="Z190">
        <v>100</v>
      </c>
      <c r="AA190">
        <f t="shared" si="22"/>
        <v>0</v>
      </c>
      <c r="AB190">
        <f t="shared" si="23"/>
        <v>-100</v>
      </c>
      <c r="AC190">
        <f t="shared" si="24"/>
        <v>0</v>
      </c>
      <c r="AD190">
        <f t="shared" si="25"/>
        <v>-100</v>
      </c>
      <c r="AE190">
        <f t="shared" si="26"/>
        <v>0</v>
      </c>
      <c r="AF190">
        <f t="shared" si="27"/>
        <v>-100</v>
      </c>
    </row>
    <row r="191" spans="1:32" x14ac:dyDescent="0.25">
      <c r="A191" s="18">
        <v>0.42318920141972444</v>
      </c>
      <c r="B191" s="18">
        <v>0.57574795695229475</v>
      </c>
      <c r="C191" s="3">
        <v>2.3630092560140428</v>
      </c>
      <c r="D191" s="4">
        <v>1.736871122033105</v>
      </c>
      <c r="E191" s="28"/>
      <c r="F191" s="8">
        <v>1</v>
      </c>
      <c r="G191" s="5">
        <v>2.3630092560140428</v>
      </c>
      <c r="H191" s="5">
        <v>1.736871122033105</v>
      </c>
      <c r="K191" s="5">
        <v>0</v>
      </c>
      <c r="L191" s="5">
        <v>0</v>
      </c>
      <c r="M191" s="6" t="e">
        <v>#DIV/0!</v>
      </c>
      <c r="N191" s="6" t="e">
        <v>#DIV/0!</v>
      </c>
      <c r="O191">
        <v>0</v>
      </c>
      <c r="P191">
        <v>0</v>
      </c>
      <c r="Q191" t="s">
        <v>313</v>
      </c>
      <c r="R191" t="s">
        <v>310</v>
      </c>
      <c r="S191" t="s">
        <v>268</v>
      </c>
      <c r="U191" s="16" t="s">
        <v>86</v>
      </c>
      <c r="V191" s="20" t="s">
        <v>536</v>
      </c>
      <c r="W191" s="26" t="s">
        <v>79</v>
      </c>
      <c r="X191" s="79">
        <v>3</v>
      </c>
      <c r="Y191" t="str">
        <f t="shared" si="21"/>
        <v>Y</v>
      </c>
      <c r="Z191">
        <v>100</v>
      </c>
      <c r="AA191">
        <f t="shared" si="22"/>
        <v>0</v>
      </c>
      <c r="AB191">
        <f t="shared" si="23"/>
        <v>-100</v>
      </c>
      <c r="AC191">
        <f t="shared" si="24"/>
        <v>0</v>
      </c>
      <c r="AD191">
        <f t="shared" si="25"/>
        <v>-100</v>
      </c>
      <c r="AE191">
        <f t="shared" si="26"/>
        <v>0</v>
      </c>
      <c r="AF191">
        <f t="shared" si="27"/>
        <v>-100</v>
      </c>
    </row>
    <row r="192" spans="1:32" x14ac:dyDescent="0.25">
      <c r="A192" s="18">
        <v>0.71580467212147436</v>
      </c>
      <c r="B192" s="18">
        <v>0.27729052303804147</v>
      </c>
      <c r="C192" s="3">
        <v>1.397029160254345</v>
      </c>
      <c r="D192" s="4">
        <v>3.606325917827383</v>
      </c>
      <c r="E192" s="28"/>
      <c r="F192" s="8">
        <v>1</v>
      </c>
      <c r="G192" s="5">
        <v>1.397029160254345</v>
      </c>
      <c r="H192" s="5">
        <v>3.606325917827383</v>
      </c>
      <c r="K192" s="5">
        <v>0</v>
      </c>
      <c r="L192" s="5">
        <v>0</v>
      </c>
      <c r="M192" s="6" t="e">
        <v>#DIV/0!</v>
      </c>
      <c r="N192" s="6" t="e">
        <v>#DIV/0!</v>
      </c>
      <c r="O192">
        <v>0</v>
      </c>
      <c r="P192">
        <v>0</v>
      </c>
      <c r="Q192" t="s">
        <v>311</v>
      </c>
      <c r="R192" t="s">
        <v>312</v>
      </c>
      <c r="S192" t="s">
        <v>268</v>
      </c>
      <c r="U192" s="16" t="s">
        <v>74</v>
      </c>
      <c r="V192" s="20" t="s">
        <v>536</v>
      </c>
      <c r="W192" s="26" t="s">
        <v>75</v>
      </c>
      <c r="X192" s="79">
        <v>2</v>
      </c>
      <c r="Y192" t="str">
        <f t="shared" si="21"/>
        <v>N</v>
      </c>
      <c r="Z192">
        <v>100</v>
      </c>
      <c r="AA192">
        <f t="shared" si="22"/>
        <v>0</v>
      </c>
      <c r="AB192">
        <f t="shared" si="23"/>
        <v>-100</v>
      </c>
      <c r="AC192">
        <f t="shared" si="24"/>
        <v>0</v>
      </c>
      <c r="AD192">
        <f t="shared" si="25"/>
        <v>-100</v>
      </c>
      <c r="AE192">
        <f t="shared" si="26"/>
        <v>0</v>
      </c>
      <c r="AF192">
        <f t="shared" si="27"/>
        <v>-100</v>
      </c>
    </row>
    <row r="193" spans="1:32" x14ac:dyDescent="0.25">
      <c r="A193" s="18">
        <v>0.34876729543144136</v>
      </c>
      <c r="B193" s="18">
        <v>0.65024111075964497</v>
      </c>
      <c r="C193" s="3">
        <v>2.8672413184927605</v>
      </c>
      <c r="D193" s="4">
        <v>1.5378910737153313</v>
      </c>
      <c r="E193" s="28"/>
      <c r="F193" s="8">
        <v>1</v>
      </c>
      <c r="G193" s="5">
        <v>2.8672413184927605</v>
      </c>
      <c r="H193" s="5">
        <v>1.5378910737153313</v>
      </c>
      <c r="K193" s="5">
        <v>0</v>
      </c>
      <c r="L193" s="5">
        <v>0</v>
      </c>
      <c r="M193" s="6" t="e">
        <v>#DIV/0!</v>
      </c>
      <c r="N193" s="6" t="e">
        <v>#DIV/0!</v>
      </c>
      <c r="O193">
        <v>0</v>
      </c>
      <c r="P193">
        <v>0</v>
      </c>
      <c r="Q193" t="s">
        <v>388</v>
      </c>
      <c r="R193" t="s">
        <v>318</v>
      </c>
      <c r="S193" t="s">
        <v>279</v>
      </c>
      <c r="U193" s="16" t="s">
        <v>79</v>
      </c>
      <c r="V193" s="20" t="s">
        <v>536</v>
      </c>
      <c r="W193" s="26" t="s">
        <v>73</v>
      </c>
      <c r="X193" s="79">
        <v>0</v>
      </c>
      <c r="Y193" t="str">
        <f t="shared" si="21"/>
        <v>N</v>
      </c>
      <c r="Z193">
        <v>100</v>
      </c>
      <c r="AA193">
        <f t="shared" si="22"/>
        <v>0</v>
      </c>
      <c r="AB193">
        <f t="shared" si="23"/>
        <v>-100</v>
      </c>
      <c r="AC193">
        <f t="shared" si="24"/>
        <v>0</v>
      </c>
      <c r="AD193">
        <f t="shared" si="25"/>
        <v>-100</v>
      </c>
      <c r="AE193">
        <f t="shared" si="26"/>
        <v>0</v>
      </c>
      <c r="AF193">
        <f t="shared" si="27"/>
        <v>-100</v>
      </c>
    </row>
    <row r="194" spans="1:32" x14ac:dyDescent="0.25">
      <c r="A194" s="18">
        <v>0.42923139575678038</v>
      </c>
      <c r="B194" s="18">
        <v>0.56314387659591503</v>
      </c>
      <c r="C194" s="3">
        <v>2.3297457033330335</v>
      </c>
      <c r="D194" s="4">
        <v>1.7757451364734484</v>
      </c>
      <c r="E194" s="28"/>
      <c r="F194" s="8">
        <v>1</v>
      </c>
      <c r="G194" s="5">
        <v>2.3297457033330335</v>
      </c>
      <c r="H194" s="5">
        <v>1.7757451364734484</v>
      </c>
      <c r="K194" s="5">
        <v>0</v>
      </c>
      <c r="L194" s="5">
        <v>0</v>
      </c>
      <c r="M194" s="6" t="e">
        <v>#DIV/0!</v>
      </c>
      <c r="N194" s="6" t="e">
        <v>#DIV/0!</v>
      </c>
      <c r="O194">
        <v>0</v>
      </c>
      <c r="P194">
        <v>0</v>
      </c>
      <c r="Q194" t="s">
        <v>397</v>
      </c>
      <c r="R194" t="s">
        <v>395</v>
      </c>
      <c r="S194" t="s">
        <v>280</v>
      </c>
      <c r="U194" s="16" t="s">
        <v>77</v>
      </c>
      <c r="V194" s="20" t="s">
        <v>536</v>
      </c>
      <c r="W194" s="26" t="s">
        <v>74</v>
      </c>
      <c r="X194" s="79">
        <v>4</v>
      </c>
      <c r="Y194" t="str">
        <f t="shared" si="21"/>
        <v>Y</v>
      </c>
      <c r="Z194">
        <v>100</v>
      </c>
      <c r="AA194">
        <f t="shared" si="22"/>
        <v>0</v>
      </c>
      <c r="AB194">
        <f t="shared" si="23"/>
        <v>-100</v>
      </c>
      <c r="AC194">
        <f t="shared" si="24"/>
        <v>0</v>
      </c>
      <c r="AD194">
        <f t="shared" si="25"/>
        <v>-100</v>
      </c>
      <c r="AE194">
        <f t="shared" si="26"/>
        <v>0</v>
      </c>
      <c r="AF194">
        <f t="shared" si="27"/>
        <v>-100</v>
      </c>
    </row>
    <row r="195" spans="1:32" x14ac:dyDescent="0.25">
      <c r="A195" s="18">
        <v>0.36032080822077295</v>
      </c>
      <c r="B195" s="18">
        <v>0.63938944397031183</v>
      </c>
      <c r="C195" s="3">
        <v>2.7753046096280065</v>
      </c>
      <c r="D195" s="4">
        <v>1.5639920387025221</v>
      </c>
      <c r="E195" s="28"/>
      <c r="F195" s="8">
        <v>1</v>
      </c>
      <c r="G195" s="5">
        <v>2.7753046096280065</v>
      </c>
      <c r="H195" s="5">
        <v>1.5639920387025221</v>
      </c>
      <c r="K195" s="5">
        <v>0</v>
      </c>
      <c r="L195" s="5">
        <v>0</v>
      </c>
      <c r="M195" s="6" t="e">
        <v>#DIV/0!</v>
      </c>
      <c r="N195" s="6" t="e">
        <v>#DIV/0!</v>
      </c>
      <c r="O195">
        <v>0</v>
      </c>
      <c r="P195">
        <v>0</v>
      </c>
      <c r="Q195" t="s">
        <v>396</v>
      </c>
      <c r="R195" t="s">
        <v>401</v>
      </c>
      <c r="S195" t="s">
        <v>280</v>
      </c>
      <c r="U195" s="16" t="s">
        <v>75</v>
      </c>
      <c r="V195" s="20" t="s">
        <v>536</v>
      </c>
      <c r="W195" s="26" t="s">
        <v>76</v>
      </c>
      <c r="X195" s="79">
        <v>1</v>
      </c>
      <c r="Y195" t="str">
        <f t="shared" si="21"/>
        <v>N</v>
      </c>
      <c r="Z195">
        <v>100</v>
      </c>
      <c r="AA195">
        <f t="shared" si="22"/>
        <v>0</v>
      </c>
      <c r="AB195">
        <f t="shared" si="23"/>
        <v>-100</v>
      </c>
      <c r="AC195">
        <f t="shared" si="24"/>
        <v>0</v>
      </c>
      <c r="AD195">
        <f t="shared" si="25"/>
        <v>-100</v>
      </c>
      <c r="AE195">
        <f t="shared" si="26"/>
        <v>0</v>
      </c>
      <c r="AF195">
        <f t="shared" si="27"/>
        <v>-100</v>
      </c>
    </row>
    <row r="196" spans="1:32" x14ac:dyDescent="0.25">
      <c r="A196" s="18">
        <v>9.7396731297131733E-3</v>
      </c>
      <c r="B196" s="18">
        <v>0.99025994593132183</v>
      </c>
      <c r="C196" s="3">
        <v>102.67285017494723</v>
      </c>
      <c r="D196" s="4">
        <v>1.0098358558363358</v>
      </c>
      <c r="E196" s="28"/>
      <c r="F196" s="8">
        <v>1</v>
      </c>
      <c r="G196" s="5">
        <v>102.67285017494723</v>
      </c>
      <c r="H196" s="5">
        <v>1.0098358558363358</v>
      </c>
      <c r="K196" s="5">
        <v>0</v>
      </c>
      <c r="L196" s="5">
        <v>0</v>
      </c>
      <c r="M196" s="6" t="e">
        <v>#DIV/0!</v>
      </c>
      <c r="N196" s="6" t="e">
        <v>#DIV/0!</v>
      </c>
      <c r="O196">
        <v>0</v>
      </c>
      <c r="P196">
        <v>0</v>
      </c>
      <c r="Q196" t="s">
        <v>398</v>
      </c>
      <c r="R196" t="s">
        <v>400</v>
      </c>
      <c r="S196" t="s">
        <v>280</v>
      </c>
      <c r="U196" s="16" t="s">
        <v>73</v>
      </c>
      <c r="V196" s="20" t="s">
        <v>536</v>
      </c>
      <c r="W196" s="26" t="s">
        <v>86</v>
      </c>
      <c r="X196" s="79">
        <v>3</v>
      </c>
      <c r="Y196" t="str">
        <f t="shared" ref="Y196:Y259" si="28">IF(X196 &gt;=3,"Y","N")</f>
        <v>Y</v>
      </c>
      <c r="Z196">
        <v>100</v>
      </c>
      <c r="AA196">
        <f t="shared" ref="AA196:AA259" si="29">IF(AND(O196&gt;1,Y196="Y"),Z196*I196,IF(AND(P196&gt;1,Y196="N"),Z196*J196,0))</f>
        <v>0</v>
      </c>
      <c r="AB196">
        <f t="shared" ref="AB196:AB259" si="30">AA196-Z196</f>
        <v>-100</v>
      </c>
      <c r="AC196">
        <f t="shared" ref="AC196:AC259" si="31">IF(AND(A196 &gt; 50%,Y196 = "Y"),Z196*I196,0)</f>
        <v>0</v>
      </c>
      <c r="AD196">
        <f t="shared" ref="AD196:AD259" si="32">AC196-Z196</f>
        <v>-100</v>
      </c>
      <c r="AE196">
        <f t="shared" ref="AE196:AE259" si="33">IF(AND(B196 &gt; 50%,Y196 = "N"),Z196*J196,0)</f>
        <v>0</v>
      </c>
      <c r="AF196">
        <f t="shared" ref="AF196:AF259" si="34">AE196-Z196</f>
        <v>-100</v>
      </c>
    </row>
    <row r="197" spans="1:32" x14ac:dyDescent="0.25">
      <c r="A197" s="18">
        <v>0.35373026407825731</v>
      </c>
      <c r="B197" s="18">
        <v>0.64422182361675662</v>
      </c>
      <c r="C197" s="3">
        <v>2.8270128443936748</v>
      </c>
      <c r="D197" s="4">
        <v>1.5522603602371805</v>
      </c>
      <c r="E197" s="28"/>
      <c r="F197" s="8">
        <v>1</v>
      </c>
      <c r="G197" s="5">
        <v>2.8270128443936748</v>
      </c>
      <c r="H197" s="5">
        <v>1.5522603602371805</v>
      </c>
      <c r="K197" s="5">
        <v>0</v>
      </c>
      <c r="L197" s="5">
        <v>0</v>
      </c>
      <c r="M197" s="6" t="e">
        <v>#DIV/0!</v>
      </c>
      <c r="N197" s="6" t="e">
        <v>#DIV/0!</v>
      </c>
      <c r="O197">
        <v>0</v>
      </c>
      <c r="P197">
        <v>0</v>
      </c>
      <c r="Q197" t="s">
        <v>399</v>
      </c>
      <c r="R197" t="s">
        <v>402</v>
      </c>
      <c r="S197" t="s">
        <v>280</v>
      </c>
      <c r="U197" s="16" t="s">
        <v>94</v>
      </c>
      <c r="V197" s="20" t="s">
        <v>536</v>
      </c>
      <c r="W197" s="26" t="s">
        <v>78</v>
      </c>
      <c r="X197" s="79">
        <v>1</v>
      </c>
      <c r="Y197" t="str">
        <f t="shared" si="28"/>
        <v>N</v>
      </c>
      <c r="Z197">
        <v>100</v>
      </c>
      <c r="AA197">
        <f t="shared" si="29"/>
        <v>0</v>
      </c>
      <c r="AB197">
        <f t="shared" si="30"/>
        <v>-100</v>
      </c>
      <c r="AC197">
        <f t="shared" si="31"/>
        <v>0</v>
      </c>
      <c r="AD197">
        <f t="shared" si="32"/>
        <v>-100</v>
      </c>
      <c r="AE197">
        <f t="shared" si="33"/>
        <v>0</v>
      </c>
      <c r="AF197">
        <f t="shared" si="34"/>
        <v>-100</v>
      </c>
    </row>
    <row r="198" spans="1:32" x14ac:dyDescent="0.25">
      <c r="A198" s="18" t="e">
        <v>#N/A</v>
      </c>
      <c r="B198" s="18" t="e">
        <v>#N/A</v>
      </c>
      <c r="C198" s="3" t="e">
        <v>#N/A</v>
      </c>
      <c r="D198" s="4" t="e">
        <v>#N/A</v>
      </c>
      <c r="E198" s="28"/>
      <c r="F198" s="8">
        <v>1</v>
      </c>
      <c r="G198" s="5" t="e">
        <v>#N/A</v>
      </c>
      <c r="H198" s="5" t="e">
        <v>#N/A</v>
      </c>
      <c r="K198" s="5">
        <v>0</v>
      </c>
      <c r="L198" s="5">
        <v>0</v>
      </c>
      <c r="M198" s="6" t="e">
        <v>#DIV/0!</v>
      </c>
      <c r="N198" s="6" t="e">
        <v>#DIV/0!</v>
      </c>
      <c r="O198" t="e">
        <v>#N/A</v>
      </c>
      <c r="P198" t="e">
        <v>#N/A</v>
      </c>
      <c r="Q198" t="s">
        <v>410</v>
      </c>
      <c r="R198" t="s">
        <v>329</v>
      </c>
      <c r="S198" t="s">
        <v>281</v>
      </c>
      <c r="U198" s="16" t="e">
        <v>#N/A</v>
      </c>
      <c r="V198" s="20" t="s">
        <v>536</v>
      </c>
      <c r="W198" s="26" t="s">
        <v>77</v>
      </c>
      <c r="X198" s="79">
        <v>3</v>
      </c>
      <c r="Y198" t="str">
        <f t="shared" si="28"/>
        <v>Y</v>
      </c>
      <c r="Z198">
        <v>100</v>
      </c>
      <c r="AA198" t="e">
        <f t="shared" si="29"/>
        <v>#N/A</v>
      </c>
      <c r="AB198" t="e">
        <f t="shared" si="30"/>
        <v>#N/A</v>
      </c>
      <c r="AC198" t="e">
        <f t="shared" si="31"/>
        <v>#N/A</v>
      </c>
      <c r="AD198" t="e">
        <f t="shared" si="32"/>
        <v>#N/A</v>
      </c>
      <c r="AE198" t="e">
        <f t="shared" si="33"/>
        <v>#N/A</v>
      </c>
      <c r="AF198" t="e">
        <f t="shared" si="34"/>
        <v>#N/A</v>
      </c>
    </row>
    <row r="199" spans="1:32" x14ac:dyDescent="0.25">
      <c r="A199" s="18">
        <v>0.19951325426437452</v>
      </c>
      <c r="B199" s="18">
        <v>0.79997184878115868</v>
      </c>
      <c r="C199" s="3">
        <v>5.0121983308181743</v>
      </c>
      <c r="D199" s="4">
        <v>1.2500439878273282</v>
      </c>
      <c r="E199" s="28"/>
      <c r="F199" s="8">
        <v>1</v>
      </c>
      <c r="G199" s="5">
        <v>5.0121983308181743</v>
      </c>
      <c r="H199" s="5">
        <v>1.2500439878273282</v>
      </c>
      <c r="K199" s="5">
        <v>0</v>
      </c>
      <c r="L199" s="5">
        <v>0</v>
      </c>
      <c r="M199" s="6" t="e">
        <v>#DIV/0!</v>
      </c>
      <c r="N199" s="6" t="e">
        <v>#DIV/0!</v>
      </c>
      <c r="O199">
        <v>0</v>
      </c>
      <c r="P199">
        <v>0</v>
      </c>
      <c r="Q199" t="s">
        <v>331</v>
      </c>
      <c r="R199" t="s">
        <v>289</v>
      </c>
      <c r="S199" t="s">
        <v>283</v>
      </c>
      <c r="U199" s="16" t="s">
        <v>75</v>
      </c>
      <c r="V199" s="20" t="s">
        <v>536</v>
      </c>
      <c r="W199" s="26" t="s">
        <v>183</v>
      </c>
      <c r="X199" s="90">
        <v>0</v>
      </c>
      <c r="Y199" t="str">
        <f t="shared" si="28"/>
        <v>N</v>
      </c>
      <c r="Z199">
        <v>100</v>
      </c>
      <c r="AA199">
        <f t="shared" si="29"/>
        <v>0</v>
      </c>
      <c r="AB199">
        <f t="shared" si="30"/>
        <v>-100</v>
      </c>
      <c r="AC199">
        <f t="shared" si="31"/>
        <v>0</v>
      </c>
      <c r="AD199">
        <f t="shared" si="32"/>
        <v>-100</v>
      </c>
      <c r="AE199">
        <f t="shared" si="33"/>
        <v>0</v>
      </c>
      <c r="AF199">
        <f t="shared" si="34"/>
        <v>-100</v>
      </c>
    </row>
    <row r="200" spans="1:32" x14ac:dyDescent="0.25">
      <c r="A200" s="18">
        <v>0.38617553594184717</v>
      </c>
      <c r="B200" s="18">
        <v>0.61265965565827696</v>
      </c>
      <c r="C200" s="3">
        <v>2.5894959854489241</v>
      </c>
      <c r="D200" s="4">
        <v>1.6322276010251437</v>
      </c>
      <c r="E200" s="28"/>
      <c r="F200" s="8">
        <v>1</v>
      </c>
      <c r="G200" s="5">
        <v>2.5894959854489241</v>
      </c>
      <c r="H200" s="5">
        <v>1.6322276010251437</v>
      </c>
      <c r="K200" s="5">
        <v>0</v>
      </c>
      <c r="L200" s="5">
        <v>0</v>
      </c>
      <c r="M200" s="6" t="e">
        <v>#DIV/0!</v>
      </c>
      <c r="N200" s="6" t="e">
        <v>#DIV/0!</v>
      </c>
      <c r="O200">
        <v>0</v>
      </c>
      <c r="P200">
        <v>0</v>
      </c>
      <c r="Q200" t="s">
        <v>330</v>
      </c>
      <c r="R200" t="s">
        <v>332</v>
      </c>
      <c r="S200" t="s">
        <v>283</v>
      </c>
      <c r="U200" s="16" t="s">
        <v>86</v>
      </c>
      <c r="V200" s="20" t="s">
        <v>536</v>
      </c>
      <c r="W200" s="26" t="s">
        <v>73</v>
      </c>
      <c r="X200" s="90">
        <v>0</v>
      </c>
      <c r="Y200" t="str">
        <f t="shared" si="28"/>
        <v>N</v>
      </c>
      <c r="Z200">
        <v>100</v>
      </c>
      <c r="AA200">
        <f t="shared" si="29"/>
        <v>0</v>
      </c>
      <c r="AB200">
        <f t="shared" si="30"/>
        <v>-100</v>
      </c>
      <c r="AC200">
        <f t="shared" si="31"/>
        <v>0</v>
      </c>
      <c r="AD200">
        <f t="shared" si="32"/>
        <v>-100</v>
      </c>
      <c r="AE200">
        <f t="shared" si="33"/>
        <v>0</v>
      </c>
      <c r="AF200">
        <f t="shared" si="34"/>
        <v>-100</v>
      </c>
    </row>
    <row r="201" spans="1:32" x14ac:dyDescent="0.25">
      <c r="A201" s="18">
        <v>0.34078860583461951</v>
      </c>
      <c r="B201" s="18">
        <v>0.65832393379508014</v>
      </c>
      <c r="C201" s="3">
        <v>2.9343704069885708</v>
      </c>
      <c r="D201" s="4">
        <v>1.5190090298483285</v>
      </c>
      <c r="E201" s="28"/>
      <c r="F201" s="8">
        <v>1</v>
      </c>
      <c r="G201" s="5">
        <v>2.9343704069885708</v>
      </c>
      <c r="H201" s="5">
        <v>1.5190090298483285</v>
      </c>
      <c r="K201" s="5">
        <v>0</v>
      </c>
      <c r="L201" s="5">
        <v>0</v>
      </c>
      <c r="M201" s="6" t="e">
        <v>#DIV/0!</v>
      </c>
      <c r="N201" s="6" t="e">
        <v>#DIV/0!</v>
      </c>
      <c r="O201">
        <v>0</v>
      </c>
      <c r="P201">
        <v>0</v>
      </c>
      <c r="Q201" t="s">
        <v>537</v>
      </c>
      <c r="R201" t="s">
        <v>538</v>
      </c>
      <c r="S201" t="s">
        <v>277</v>
      </c>
      <c r="U201" s="16" t="s">
        <v>75</v>
      </c>
      <c r="V201" s="20" t="s">
        <v>536</v>
      </c>
      <c r="W201" s="26" t="s">
        <v>77</v>
      </c>
      <c r="X201" s="90">
        <v>2</v>
      </c>
      <c r="Y201" t="str">
        <f t="shared" si="28"/>
        <v>N</v>
      </c>
      <c r="Z201">
        <v>100</v>
      </c>
      <c r="AA201">
        <f t="shared" si="29"/>
        <v>0</v>
      </c>
      <c r="AB201">
        <f t="shared" si="30"/>
        <v>-100</v>
      </c>
      <c r="AC201">
        <f t="shared" si="31"/>
        <v>0</v>
      </c>
      <c r="AD201">
        <f t="shared" si="32"/>
        <v>-100</v>
      </c>
      <c r="AE201">
        <f t="shared" si="33"/>
        <v>0</v>
      </c>
      <c r="AF201">
        <f t="shared" si="34"/>
        <v>-100</v>
      </c>
    </row>
    <row r="202" spans="1:32" x14ac:dyDescent="0.25">
      <c r="A202" s="18">
        <v>0.44058634205246927</v>
      </c>
      <c r="B202" s="18">
        <v>0.55835822020202008</v>
      </c>
      <c r="C202" s="3">
        <v>2.2697026769860931</v>
      </c>
      <c r="D202" s="4">
        <v>1.7909649465502435</v>
      </c>
      <c r="E202" s="28"/>
      <c r="F202" s="8">
        <v>1</v>
      </c>
      <c r="G202" s="5">
        <v>2.2697026769860931</v>
      </c>
      <c r="H202" s="5">
        <v>1.7909649465502435</v>
      </c>
      <c r="K202" s="5">
        <v>0</v>
      </c>
      <c r="L202" s="5">
        <v>0</v>
      </c>
      <c r="M202" s="6" t="e">
        <v>#DIV/0!</v>
      </c>
      <c r="N202" s="6" t="e">
        <v>#DIV/0!</v>
      </c>
      <c r="O202">
        <v>0</v>
      </c>
      <c r="P202">
        <v>0</v>
      </c>
      <c r="Q202" t="s">
        <v>517</v>
      </c>
      <c r="R202" t="s">
        <v>342</v>
      </c>
      <c r="S202" t="s">
        <v>274</v>
      </c>
      <c r="U202" s="16" t="s">
        <v>79</v>
      </c>
      <c r="V202" s="20" t="s">
        <v>536</v>
      </c>
      <c r="W202" s="26" t="s">
        <v>86</v>
      </c>
      <c r="X202" s="90">
        <v>3</v>
      </c>
      <c r="Y202" t="str">
        <f t="shared" si="28"/>
        <v>Y</v>
      </c>
      <c r="Z202">
        <v>100</v>
      </c>
      <c r="AA202">
        <f t="shared" si="29"/>
        <v>0</v>
      </c>
      <c r="AB202">
        <f t="shared" si="30"/>
        <v>-100</v>
      </c>
      <c r="AC202">
        <f t="shared" si="31"/>
        <v>0</v>
      </c>
      <c r="AD202">
        <f t="shared" si="32"/>
        <v>-100</v>
      </c>
      <c r="AE202">
        <f t="shared" si="33"/>
        <v>0</v>
      </c>
      <c r="AF202">
        <f t="shared" si="34"/>
        <v>-100</v>
      </c>
    </row>
    <row r="203" spans="1:32" x14ac:dyDescent="0.25">
      <c r="A203" s="18">
        <v>0.39945811860360214</v>
      </c>
      <c r="B203" s="18">
        <v>0.60016653760597571</v>
      </c>
      <c r="C203" s="3">
        <v>2.5033913530052421</v>
      </c>
      <c r="D203" s="4">
        <v>1.6662041905717258</v>
      </c>
      <c r="E203" s="28"/>
      <c r="F203" s="8">
        <v>1</v>
      </c>
      <c r="G203" s="5">
        <v>2.5033913530052421</v>
      </c>
      <c r="H203" s="5">
        <v>1.6662041905717258</v>
      </c>
      <c r="K203" s="5">
        <v>0</v>
      </c>
      <c r="L203" s="5">
        <v>0</v>
      </c>
      <c r="M203" s="6" t="e">
        <v>#DIV/0!</v>
      </c>
      <c r="N203" s="6" t="e">
        <v>#DIV/0!</v>
      </c>
      <c r="O203">
        <v>0</v>
      </c>
      <c r="P203">
        <v>0</v>
      </c>
      <c r="Q203" t="s">
        <v>487</v>
      </c>
      <c r="R203" t="s">
        <v>415</v>
      </c>
      <c r="S203" t="s">
        <v>274</v>
      </c>
      <c r="U203" s="16" t="s">
        <v>75</v>
      </c>
      <c r="V203" s="20" t="s">
        <v>536</v>
      </c>
      <c r="W203" s="26" t="s">
        <v>77</v>
      </c>
      <c r="X203" s="90">
        <v>2</v>
      </c>
      <c r="Y203" t="str">
        <f t="shared" si="28"/>
        <v>N</v>
      </c>
      <c r="Z203">
        <v>100</v>
      </c>
      <c r="AA203">
        <f t="shared" si="29"/>
        <v>0</v>
      </c>
      <c r="AB203">
        <f t="shared" si="30"/>
        <v>-100</v>
      </c>
      <c r="AC203">
        <f t="shared" si="31"/>
        <v>0</v>
      </c>
      <c r="AD203">
        <f t="shared" si="32"/>
        <v>-100</v>
      </c>
      <c r="AE203">
        <f t="shared" si="33"/>
        <v>0</v>
      </c>
      <c r="AF203">
        <f t="shared" si="34"/>
        <v>-100</v>
      </c>
    </row>
    <row r="204" spans="1:32" x14ac:dyDescent="0.25">
      <c r="A204" s="18">
        <v>0.5038046140807535</v>
      </c>
      <c r="B204" s="18">
        <v>0.4893336086482159</v>
      </c>
      <c r="C204" s="3">
        <v>1.9848964698836853</v>
      </c>
      <c r="D204" s="4">
        <v>2.0435955804517496</v>
      </c>
      <c r="E204" s="28"/>
      <c r="F204" s="8">
        <v>1</v>
      </c>
      <c r="G204" s="5">
        <v>1.9848964698836853</v>
      </c>
      <c r="H204" s="5">
        <v>2.0435955804517496</v>
      </c>
      <c r="K204" s="5">
        <v>0</v>
      </c>
      <c r="L204" s="5">
        <v>0</v>
      </c>
      <c r="M204" s="6" t="e">
        <v>#DIV/0!</v>
      </c>
      <c r="N204" s="6" t="e">
        <v>#DIV/0!</v>
      </c>
      <c r="O204">
        <v>0</v>
      </c>
      <c r="P204">
        <v>0</v>
      </c>
      <c r="Q204" t="s">
        <v>343</v>
      </c>
      <c r="R204" t="s">
        <v>488</v>
      </c>
      <c r="S204" t="s">
        <v>274</v>
      </c>
      <c r="U204" s="16" t="s">
        <v>86</v>
      </c>
      <c r="V204" s="20" t="s">
        <v>536</v>
      </c>
      <c r="W204" s="26" t="s">
        <v>86</v>
      </c>
      <c r="X204" s="90">
        <v>3</v>
      </c>
      <c r="Y204" t="str">
        <f t="shared" si="28"/>
        <v>Y</v>
      </c>
      <c r="Z204">
        <v>100</v>
      </c>
      <c r="AA204">
        <f t="shared" si="29"/>
        <v>0</v>
      </c>
      <c r="AB204">
        <f t="shared" si="30"/>
        <v>-100</v>
      </c>
      <c r="AC204">
        <f t="shared" si="31"/>
        <v>0</v>
      </c>
      <c r="AD204">
        <f t="shared" si="32"/>
        <v>-100</v>
      </c>
      <c r="AE204">
        <f t="shared" si="33"/>
        <v>0</v>
      </c>
      <c r="AF204">
        <f t="shared" si="34"/>
        <v>-100</v>
      </c>
    </row>
    <row r="205" spans="1:32" x14ac:dyDescent="0.25">
      <c r="A205" s="18">
        <v>0.40736946226036946</v>
      </c>
      <c r="B205" s="18">
        <v>0.59117375207759681</v>
      </c>
      <c r="C205" s="3">
        <v>2.4547740875108892</v>
      </c>
      <c r="D205" s="4">
        <v>1.6915500671091046</v>
      </c>
      <c r="E205" s="28"/>
      <c r="F205" s="8">
        <v>1</v>
      </c>
      <c r="G205" s="5">
        <v>2.4547740875108892</v>
      </c>
      <c r="H205" s="5">
        <v>1.6915500671091046</v>
      </c>
      <c r="K205" s="5">
        <v>0</v>
      </c>
      <c r="L205" s="5">
        <v>0</v>
      </c>
      <c r="M205" s="6" t="e">
        <v>#DIV/0!</v>
      </c>
      <c r="N205" s="6" t="e">
        <v>#DIV/0!</v>
      </c>
      <c r="O205">
        <v>0</v>
      </c>
      <c r="P205">
        <v>0</v>
      </c>
      <c r="Q205" t="s">
        <v>292</v>
      </c>
      <c r="R205" t="s">
        <v>419</v>
      </c>
      <c r="S205" t="s">
        <v>270</v>
      </c>
      <c r="U205" s="16" t="s">
        <v>79</v>
      </c>
      <c r="V205" s="20" t="s">
        <v>536</v>
      </c>
      <c r="W205" s="26" t="s">
        <v>77</v>
      </c>
      <c r="X205" s="79">
        <v>2</v>
      </c>
      <c r="Y205" t="str">
        <f t="shared" si="28"/>
        <v>N</v>
      </c>
      <c r="Z205">
        <v>100</v>
      </c>
      <c r="AA205">
        <f t="shared" si="29"/>
        <v>0</v>
      </c>
      <c r="AB205">
        <f t="shared" si="30"/>
        <v>-100</v>
      </c>
      <c r="AC205">
        <f t="shared" si="31"/>
        <v>0</v>
      </c>
      <c r="AD205">
        <f t="shared" si="32"/>
        <v>-100</v>
      </c>
      <c r="AE205">
        <f t="shared" si="33"/>
        <v>0</v>
      </c>
      <c r="AF205">
        <f t="shared" si="34"/>
        <v>-100</v>
      </c>
    </row>
    <row r="206" spans="1:32" x14ac:dyDescent="0.25">
      <c r="A206" s="18" t="e">
        <v>#N/A</v>
      </c>
      <c r="B206" s="18" t="e">
        <v>#N/A</v>
      </c>
      <c r="C206" s="3" t="e">
        <v>#N/A</v>
      </c>
      <c r="D206" s="4" t="e">
        <v>#N/A</v>
      </c>
      <c r="E206" s="28"/>
      <c r="F206" s="8">
        <v>1</v>
      </c>
      <c r="G206" s="5" t="e">
        <v>#N/A</v>
      </c>
      <c r="H206" s="5" t="e">
        <v>#N/A</v>
      </c>
      <c r="K206" s="5">
        <v>0</v>
      </c>
      <c r="L206" s="5">
        <v>0</v>
      </c>
      <c r="M206" s="6" t="e">
        <v>#DIV/0!</v>
      </c>
      <c r="N206" s="6" t="e">
        <v>#DIV/0!</v>
      </c>
      <c r="O206" t="e">
        <v>#N/A</v>
      </c>
      <c r="P206" t="e">
        <v>#N/A</v>
      </c>
      <c r="Q206" t="s">
        <v>291</v>
      </c>
      <c r="R206" t="s">
        <v>490</v>
      </c>
      <c r="S206" t="s">
        <v>270</v>
      </c>
      <c r="U206" s="16" t="e">
        <v>#N/A</v>
      </c>
      <c r="V206" s="20" t="s">
        <v>536</v>
      </c>
      <c r="W206" s="26" t="s">
        <v>74</v>
      </c>
      <c r="X206" s="79">
        <v>4</v>
      </c>
      <c r="Y206" t="str">
        <f t="shared" si="28"/>
        <v>Y</v>
      </c>
      <c r="Z206">
        <v>100</v>
      </c>
      <c r="AA206" t="e">
        <f t="shared" si="29"/>
        <v>#N/A</v>
      </c>
      <c r="AB206" t="e">
        <f t="shared" si="30"/>
        <v>#N/A</v>
      </c>
      <c r="AC206" t="e">
        <f t="shared" si="31"/>
        <v>#N/A</v>
      </c>
      <c r="AD206" t="e">
        <f t="shared" si="32"/>
        <v>#N/A</v>
      </c>
      <c r="AE206" t="e">
        <f t="shared" si="33"/>
        <v>#N/A</v>
      </c>
      <c r="AF206" t="e">
        <f t="shared" si="34"/>
        <v>#N/A</v>
      </c>
    </row>
    <row r="207" spans="1:32" x14ac:dyDescent="0.25">
      <c r="A207" s="18" t="e">
        <v>#N/A</v>
      </c>
      <c r="B207" s="18" t="e">
        <v>#N/A</v>
      </c>
      <c r="C207" s="3" t="e">
        <v>#N/A</v>
      </c>
      <c r="D207" s="4" t="e">
        <v>#N/A</v>
      </c>
      <c r="E207" s="28"/>
      <c r="F207" s="8">
        <v>1</v>
      </c>
      <c r="G207" s="5" t="e">
        <v>#N/A</v>
      </c>
      <c r="H207" s="5" t="e">
        <v>#N/A</v>
      </c>
      <c r="K207" s="5">
        <v>0</v>
      </c>
      <c r="L207" s="5">
        <v>0</v>
      </c>
      <c r="M207" s="6" t="e">
        <v>#DIV/0!</v>
      </c>
      <c r="N207" s="6" t="e">
        <v>#DIV/0!</v>
      </c>
      <c r="O207" t="e">
        <v>#N/A</v>
      </c>
      <c r="P207" t="e">
        <v>#N/A</v>
      </c>
      <c r="Q207" t="s">
        <v>294</v>
      </c>
      <c r="R207" t="s">
        <v>348</v>
      </c>
      <c r="S207" t="s">
        <v>270</v>
      </c>
      <c r="U207" s="16" t="e">
        <v>#N/A</v>
      </c>
      <c r="V207" s="20" t="s">
        <v>536</v>
      </c>
      <c r="W207" s="26" t="s">
        <v>89</v>
      </c>
      <c r="X207" s="79">
        <v>4</v>
      </c>
      <c r="Y207" t="str">
        <f t="shared" si="28"/>
        <v>Y</v>
      </c>
      <c r="Z207">
        <v>100</v>
      </c>
      <c r="AA207" t="e">
        <f t="shared" si="29"/>
        <v>#N/A</v>
      </c>
      <c r="AB207" t="e">
        <f t="shared" si="30"/>
        <v>#N/A</v>
      </c>
      <c r="AC207" t="e">
        <f t="shared" si="31"/>
        <v>#N/A</v>
      </c>
      <c r="AD207" t="e">
        <f t="shared" si="32"/>
        <v>#N/A</v>
      </c>
      <c r="AE207" t="e">
        <f t="shared" si="33"/>
        <v>#N/A</v>
      </c>
      <c r="AF207" t="e">
        <f t="shared" si="34"/>
        <v>#N/A</v>
      </c>
    </row>
    <row r="208" spans="1:32" x14ac:dyDescent="0.25">
      <c r="A208" s="18" t="e">
        <v>#N/A</v>
      </c>
      <c r="B208" s="18" t="e">
        <v>#N/A</v>
      </c>
      <c r="C208" s="3" t="e">
        <v>#N/A</v>
      </c>
      <c r="D208" s="4" t="e">
        <v>#N/A</v>
      </c>
      <c r="E208" s="28"/>
      <c r="F208" s="8">
        <v>1</v>
      </c>
      <c r="G208" s="5" t="e">
        <v>#N/A</v>
      </c>
      <c r="H208" s="5" t="e">
        <v>#N/A</v>
      </c>
      <c r="K208" s="5">
        <v>0</v>
      </c>
      <c r="L208" s="5">
        <v>0</v>
      </c>
      <c r="M208" s="6" t="e">
        <v>#DIV/0!</v>
      </c>
      <c r="N208" s="6" t="e">
        <v>#DIV/0!</v>
      </c>
      <c r="O208" t="e">
        <v>#N/A</v>
      </c>
      <c r="P208" t="e">
        <v>#N/A</v>
      </c>
      <c r="Q208" t="s">
        <v>350</v>
      </c>
      <c r="R208" t="s">
        <v>494</v>
      </c>
      <c r="S208" t="s">
        <v>273</v>
      </c>
      <c r="U208" s="16" t="e">
        <v>#N/A</v>
      </c>
      <c r="V208" s="20" t="s">
        <v>536</v>
      </c>
      <c r="W208" s="26" t="s">
        <v>86</v>
      </c>
      <c r="X208" s="88" t="s">
        <v>207</v>
      </c>
      <c r="Y208" t="s">
        <v>95</v>
      </c>
      <c r="Z208">
        <v>100</v>
      </c>
      <c r="AA208" t="e">
        <f t="shared" si="29"/>
        <v>#N/A</v>
      </c>
      <c r="AB208" t="e">
        <f t="shared" si="30"/>
        <v>#N/A</v>
      </c>
      <c r="AC208" t="e">
        <f t="shared" si="31"/>
        <v>#N/A</v>
      </c>
      <c r="AD208" t="e">
        <f t="shared" si="32"/>
        <v>#N/A</v>
      </c>
      <c r="AE208" t="e">
        <f t="shared" si="33"/>
        <v>#N/A</v>
      </c>
      <c r="AF208" t="e">
        <f t="shared" si="34"/>
        <v>#N/A</v>
      </c>
    </row>
    <row r="209" spans="1:32" x14ac:dyDescent="0.25">
      <c r="A209" s="18">
        <v>4.9441359987803392E-2</v>
      </c>
      <c r="B209" s="18">
        <v>0.95055685662203027</v>
      </c>
      <c r="C209" s="3">
        <v>20.225980843704306</v>
      </c>
      <c r="D209" s="4">
        <v>1.0520149247607078</v>
      </c>
      <c r="E209" s="28"/>
      <c r="F209" s="8">
        <v>1</v>
      </c>
      <c r="G209" s="5">
        <v>20.225980843704306</v>
      </c>
      <c r="H209" s="5">
        <v>1.0520149247607078</v>
      </c>
      <c r="K209" s="5">
        <v>0</v>
      </c>
      <c r="L209" s="5">
        <v>0</v>
      </c>
      <c r="M209" s="6" t="e">
        <v>#DIV/0!</v>
      </c>
      <c r="N209" s="6" t="e">
        <v>#DIV/0!</v>
      </c>
      <c r="O209">
        <v>0</v>
      </c>
      <c r="P209">
        <v>0</v>
      </c>
      <c r="Q209" t="s">
        <v>353</v>
      </c>
      <c r="R209" t="s">
        <v>492</v>
      </c>
      <c r="S209" t="s">
        <v>273</v>
      </c>
      <c r="U209" s="16" t="s">
        <v>78</v>
      </c>
      <c r="V209" s="20" t="s">
        <v>536</v>
      </c>
      <c r="W209" s="26" t="s">
        <v>78</v>
      </c>
      <c r="X209" s="88" t="s">
        <v>84</v>
      </c>
      <c r="Y209" t="str">
        <f t="shared" si="28"/>
        <v>Y</v>
      </c>
      <c r="Z209">
        <v>100</v>
      </c>
      <c r="AA209">
        <f t="shared" si="29"/>
        <v>0</v>
      </c>
      <c r="AB209">
        <f t="shared" si="30"/>
        <v>-100</v>
      </c>
      <c r="AC209">
        <f t="shared" si="31"/>
        <v>0</v>
      </c>
      <c r="AD209">
        <f t="shared" si="32"/>
        <v>-100</v>
      </c>
      <c r="AE209">
        <f t="shared" si="33"/>
        <v>0</v>
      </c>
      <c r="AF209">
        <f t="shared" si="34"/>
        <v>-100</v>
      </c>
    </row>
    <row r="210" spans="1:32" x14ac:dyDescent="0.25">
      <c r="A210" s="18">
        <v>0.40188306509247351</v>
      </c>
      <c r="B210" s="18">
        <v>0.59761926318082648</v>
      </c>
      <c r="C210" s="3">
        <v>2.4882859887860649</v>
      </c>
      <c r="D210" s="4">
        <v>1.6733061693451838</v>
      </c>
      <c r="E210" s="28"/>
      <c r="F210" s="8">
        <v>1</v>
      </c>
      <c r="G210" s="5">
        <v>2.4882859887860649</v>
      </c>
      <c r="H210" s="5">
        <v>1.6733061693451838</v>
      </c>
      <c r="K210" s="5">
        <v>0</v>
      </c>
      <c r="L210" s="5">
        <v>0</v>
      </c>
      <c r="M210" s="6" t="e">
        <v>#DIV/0!</v>
      </c>
      <c r="N210" s="6" t="e">
        <v>#DIV/0!</v>
      </c>
      <c r="O210">
        <v>0</v>
      </c>
      <c r="P210">
        <v>0</v>
      </c>
      <c r="Q210" t="s">
        <v>434</v>
      </c>
      <c r="R210" t="s">
        <v>300</v>
      </c>
      <c r="S210" t="s">
        <v>278</v>
      </c>
      <c r="U210" s="16" t="s">
        <v>75</v>
      </c>
      <c r="V210" s="20" t="s">
        <v>536</v>
      </c>
      <c r="W210" s="26" t="s">
        <v>96</v>
      </c>
      <c r="X210" s="90">
        <v>5</v>
      </c>
      <c r="Y210" t="str">
        <f t="shared" si="28"/>
        <v>Y</v>
      </c>
      <c r="Z210">
        <v>100</v>
      </c>
      <c r="AA210">
        <f t="shared" si="29"/>
        <v>0</v>
      </c>
      <c r="AB210">
        <f t="shared" si="30"/>
        <v>-100</v>
      </c>
      <c r="AC210">
        <f t="shared" si="31"/>
        <v>0</v>
      </c>
      <c r="AD210">
        <f t="shared" si="32"/>
        <v>-100</v>
      </c>
      <c r="AE210">
        <f t="shared" si="33"/>
        <v>0</v>
      </c>
      <c r="AF210">
        <f t="shared" si="34"/>
        <v>-100</v>
      </c>
    </row>
    <row r="211" spans="1:32" x14ac:dyDescent="0.25">
      <c r="A211" s="32">
        <v>0.71230316727819531</v>
      </c>
      <c r="B211" s="32">
        <v>0.27761248234068864</v>
      </c>
      <c r="C211" s="33">
        <v>1.4038966074250834</v>
      </c>
      <c r="D211" s="34">
        <v>3.602143504386055</v>
      </c>
      <c r="E211" s="28"/>
      <c r="F211" s="35">
        <v>1</v>
      </c>
      <c r="G211" s="35">
        <v>1.4038966074250834</v>
      </c>
      <c r="H211" s="35">
        <v>3.602143504386055</v>
      </c>
      <c r="I211" s="36"/>
      <c r="J211" s="36"/>
      <c r="K211" s="35">
        <v>0</v>
      </c>
      <c r="L211" s="35">
        <v>0</v>
      </c>
      <c r="M211" s="37" t="e">
        <v>#DIV/0!</v>
      </c>
      <c r="N211" s="37" t="e">
        <v>#DIV/0!</v>
      </c>
      <c r="O211" s="36">
        <v>0</v>
      </c>
      <c r="P211" s="36">
        <v>0</v>
      </c>
      <c r="Q211" s="36" t="s">
        <v>433</v>
      </c>
      <c r="R211" s="36" t="s">
        <v>356</v>
      </c>
      <c r="S211" s="36" t="s">
        <v>278</v>
      </c>
      <c r="T211" s="38"/>
      <c r="U211" s="38" t="s">
        <v>86</v>
      </c>
      <c r="V211" s="39" t="s">
        <v>536</v>
      </c>
      <c r="W211" s="38" t="s">
        <v>79</v>
      </c>
      <c r="X211" s="79">
        <v>3</v>
      </c>
      <c r="Y211" t="str">
        <f t="shared" si="28"/>
        <v>Y</v>
      </c>
      <c r="Z211">
        <v>100</v>
      </c>
      <c r="AA211">
        <f t="shared" si="29"/>
        <v>0</v>
      </c>
      <c r="AB211">
        <f t="shared" si="30"/>
        <v>-100</v>
      </c>
      <c r="AC211">
        <f t="shared" si="31"/>
        <v>0</v>
      </c>
      <c r="AD211">
        <f t="shared" si="32"/>
        <v>-100</v>
      </c>
      <c r="AE211">
        <f t="shared" si="33"/>
        <v>0</v>
      </c>
      <c r="AF211">
        <f t="shared" si="34"/>
        <v>-100</v>
      </c>
    </row>
    <row r="212" spans="1:32" x14ac:dyDescent="0.25">
      <c r="A212" s="32">
        <v>0.4363872211698514</v>
      </c>
      <c r="B212" s="32">
        <v>0.5585985875180971</v>
      </c>
      <c r="C212" s="33">
        <v>2.2915428121823442</v>
      </c>
      <c r="D212" s="34">
        <v>1.7901942868188916</v>
      </c>
      <c r="E212" s="28"/>
      <c r="F212" s="35">
        <v>1</v>
      </c>
      <c r="G212" s="35">
        <v>2.2915428121823442</v>
      </c>
      <c r="H212" s="35">
        <v>1.7901942868188916</v>
      </c>
      <c r="I212" s="36"/>
      <c r="J212" s="36"/>
      <c r="K212" s="35">
        <v>0</v>
      </c>
      <c r="L212" s="35">
        <v>0</v>
      </c>
      <c r="M212" s="37" t="e">
        <v>#DIV/0!</v>
      </c>
      <c r="N212" s="37" t="e">
        <v>#DIV/0!</v>
      </c>
      <c r="O212" s="36">
        <v>0</v>
      </c>
      <c r="P212" s="36">
        <v>0</v>
      </c>
      <c r="Q212" s="36" t="s">
        <v>363</v>
      </c>
      <c r="R212" s="36" t="s">
        <v>502</v>
      </c>
      <c r="S212" s="36" t="s">
        <v>269</v>
      </c>
      <c r="T212" s="38"/>
      <c r="U212" s="38" t="s">
        <v>94</v>
      </c>
      <c r="V212" s="39" t="s">
        <v>536</v>
      </c>
      <c r="W212" s="38" t="s">
        <v>75</v>
      </c>
      <c r="X212" s="79">
        <v>2</v>
      </c>
      <c r="Y212" t="str">
        <f t="shared" si="28"/>
        <v>N</v>
      </c>
      <c r="Z212">
        <v>100</v>
      </c>
      <c r="AA212">
        <f t="shared" si="29"/>
        <v>0</v>
      </c>
      <c r="AB212">
        <f t="shared" si="30"/>
        <v>-100</v>
      </c>
      <c r="AC212">
        <f t="shared" si="31"/>
        <v>0</v>
      </c>
      <c r="AD212">
        <f t="shared" si="32"/>
        <v>-100</v>
      </c>
      <c r="AE212">
        <f t="shared" si="33"/>
        <v>0</v>
      </c>
      <c r="AF212">
        <f t="shared" si="34"/>
        <v>-100</v>
      </c>
    </row>
    <row r="213" spans="1:32" x14ac:dyDescent="0.25">
      <c r="A213" s="32">
        <v>0.696065857207537</v>
      </c>
      <c r="B213" s="32">
        <v>9.175573384960653E-2</v>
      </c>
      <c r="C213" s="33">
        <v>1.4366456702987558</v>
      </c>
      <c r="D213" s="34">
        <v>10.898501467374926</v>
      </c>
      <c r="E213" s="28"/>
      <c r="F213" s="35">
        <v>1</v>
      </c>
      <c r="G213" s="35">
        <v>1.4366456702987558</v>
      </c>
      <c r="H213" s="35">
        <v>10.898501467374926</v>
      </c>
      <c r="I213" s="36"/>
      <c r="J213" s="36"/>
      <c r="K213" s="35">
        <v>0</v>
      </c>
      <c r="L213" s="35">
        <v>0</v>
      </c>
      <c r="M213" s="37" t="e">
        <v>#DIV/0!</v>
      </c>
      <c r="N213" s="37" t="e">
        <v>#DIV/0!</v>
      </c>
      <c r="O213" s="36">
        <v>0</v>
      </c>
      <c r="P213" s="36">
        <v>0</v>
      </c>
      <c r="Q213" s="36" t="s">
        <v>443</v>
      </c>
      <c r="R213" s="36" t="s">
        <v>366</v>
      </c>
      <c r="S213" s="36" t="s">
        <v>282</v>
      </c>
      <c r="T213" s="38"/>
      <c r="U213" s="38" t="s">
        <v>109</v>
      </c>
      <c r="V213" s="39" t="s">
        <v>536</v>
      </c>
      <c r="W213" s="38"/>
      <c r="X213" s="79">
        <v>0</v>
      </c>
      <c r="Y213" t="str">
        <f t="shared" si="28"/>
        <v>N</v>
      </c>
      <c r="Z213">
        <v>100</v>
      </c>
      <c r="AA213">
        <f t="shared" si="29"/>
        <v>0</v>
      </c>
      <c r="AB213">
        <f t="shared" si="30"/>
        <v>-100</v>
      </c>
      <c r="AC213">
        <f t="shared" si="31"/>
        <v>0</v>
      </c>
      <c r="AD213">
        <f t="shared" si="32"/>
        <v>-100</v>
      </c>
      <c r="AE213">
        <f t="shared" si="33"/>
        <v>0</v>
      </c>
      <c r="AF213">
        <f t="shared" si="34"/>
        <v>-100</v>
      </c>
    </row>
    <row r="214" spans="1:32" x14ac:dyDescent="0.25">
      <c r="A214" s="32">
        <v>0</v>
      </c>
      <c r="B214" s="32">
        <v>1</v>
      </c>
      <c r="C214" s="33" t="e">
        <v>#DIV/0!</v>
      </c>
      <c r="D214" s="34">
        <v>1</v>
      </c>
      <c r="E214" s="28"/>
      <c r="F214" s="35">
        <v>1</v>
      </c>
      <c r="G214" s="35" t="e">
        <v>#DIV/0!</v>
      </c>
      <c r="H214" s="35">
        <v>1</v>
      </c>
      <c r="I214" s="36"/>
      <c r="J214" s="36"/>
      <c r="K214" s="35">
        <v>0</v>
      </c>
      <c r="L214" s="35">
        <v>0</v>
      </c>
      <c r="M214" s="37" t="e">
        <v>#DIV/0!</v>
      </c>
      <c r="N214" s="37" t="e">
        <v>#DIV/0!</v>
      </c>
      <c r="O214" s="36" t="e">
        <v>#DIV/0!</v>
      </c>
      <c r="P214" s="36">
        <v>0</v>
      </c>
      <c r="Q214" s="36" t="s">
        <v>365</v>
      </c>
      <c r="R214" s="36" t="s">
        <v>445</v>
      </c>
      <c r="S214" s="36" t="s">
        <v>282</v>
      </c>
      <c r="T214" s="38"/>
      <c r="U214" s="38" t="s">
        <v>73</v>
      </c>
      <c r="V214" s="39" t="s">
        <v>536</v>
      </c>
      <c r="W214" s="38"/>
      <c r="X214" s="79">
        <v>0</v>
      </c>
      <c r="Y214" t="str">
        <f t="shared" si="28"/>
        <v>N</v>
      </c>
      <c r="Z214">
        <v>100</v>
      </c>
      <c r="AA214" t="e">
        <f t="shared" si="29"/>
        <v>#DIV/0!</v>
      </c>
      <c r="AB214" t="e">
        <f t="shared" si="30"/>
        <v>#DIV/0!</v>
      </c>
      <c r="AC214">
        <f t="shared" si="31"/>
        <v>0</v>
      </c>
      <c r="AD214">
        <f t="shared" si="32"/>
        <v>-100</v>
      </c>
      <c r="AE214">
        <f t="shared" si="33"/>
        <v>0</v>
      </c>
      <c r="AF214">
        <f t="shared" si="34"/>
        <v>-100</v>
      </c>
    </row>
    <row r="215" spans="1:32" x14ac:dyDescent="0.25">
      <c r="A215" s="32">
        <v>0.24816027765822019</v>
      </c>
      <c r="B215" s="32">
        <v>0.75160272865761801</v>
      </c>
      <c r="C215" s="33">
        <v>4.0296537763277902</v>
      </c>
      <c r="D215" s="34">
        <v>1.3304901138212017</v>
      </c>
      <c r="E215" s="28"/>
      <c r="F215" s="35">
        <v>1</v>
      </c>
      <c r="G215" s="35">
        <v>4.0296537763277902</v>
      </c>
      <c r="H215" s="35">
        <v>1.3304901138212017</v>
      </c>
      <c r="I215" s="36"/>
      <c r="J215" s="36"/>
      <c r="K215" s="35">
        <v>0</v>
      </c>
      <c r="L215" s="35">
        <v>0</v>
      </c>
      <c r="M215" s="37" t="e">
        <v>#DIV/0!</v>
      </c>
      <c r="N215" s="37" t="e">
        <v>#DIV/0!</v>
      </c>
      <c r="O215" s="36">
        <v>0</v>
      </c>
      <c r="P215" s="36">
        <v>0</v>
      </c>
      <c r="Q215" s="36" t="s">
        <v>473</v>
      </c>
      <c r="R215" s="36" t="s">
        <v>369</v>
      </c>
      <c r="S215" s="36" t="s">
        <v>276</v>
      </c>
      <c r="T215" s="38"/>
      <c r="U215" s="38" t="s">
        <v>75</v>
      </c>
      <c r="V215" s="39" t="s">
        <v>536</v>
      </c>
      <c r="W215" s="38" t="s">
        <v>99</v>
      </c>
      <c r="X215" s="79">
        <v>5</v>
      </c>
      <c r="Y215" t="str">
        <f t="shared" si="28"/>
        <v>Y</v>
      </c>
      <c r="Z215">
        <v>100</v>
      </c>
      <c r="AA215">
        <f t="shared" si="29"/>
        <v>0</v>
      </c>
      <c r="AB215">
        <f t="shared" si="30"/>
        <v>-100</v>
      </c>
      <c r="AC215">
        <f t="shared" si="31"/>
        <v>0</v>
      </c>
      <c r="AD215">
        <f t="shared" si="32"/>
        <v>-100</v>
      </c>
      <c r="AE215">
        <f t="shared" si="33"/>
        <v>0</v>
      </c>
      <c r="AF215">
        <f t="shared" si="34"/>
        <v>-100</v>
      </c>
    </row>
    <row r="216" spans="1:32" x14ac:dyDescent="0.25">
      <c r="A216" s="32">
        <v>0.33072858409724093</v>
      </c>
      <c r="B216" s="32">
        <v>0.66777653410422011</v>
      </c>
      <c r="C216" s="33">
        <v>3.0236273732722769</v>
      </c>
      <c r="D216" s="34">
        <v>1.4975069487001915</v>
      </c>
      <c r="E216" s="28"/>
      <c r="F216" s="35">
        <v>1</v>
      </c>
      <c r="G216" s="35">
        <v>3.0236273732722769</v>
      </c>
      <c r="H216" s="35">
        <v>1.4975069487001915</v>
      </c>
      <c r="I216" s="36"/>
      <c r="J216" s="36"/>
      <c r="K216" s="35">
        <v>0</v>
      </c>
      <c r="L216" s="35">
        <v>0</v>
      </c>
      <c r="M216" s="37" t="e">
        <v>#DIV/0!</v>
      </c>
      <c r="N216" s="37" t="e">
        <v>#DIV/0!</v>
      </c>
      <c r="O216" s="36">
        <v>0</v>
      </c>
      <c r="P216" s="36">
        <v>0</v>
      </c>
      <c r="Q216" s="36" t="s">
        <v>474</v>
      </c>
      <c r="R216" s="36" t="s">
        <v>368</v>
      </c>
      <c r="S216" s="36" t="s">
        <v>276</v>
      </c>
      <c r="T216" s="38"/>
      <c r="U216" s="38" t="s">
        <v>94</v>
      </c>
      <c r="V216" s="39" t="s">
        <v>536</v>
      </c>
      <c r="W216" s="38" t="s">
        <v>92</v>
      </c>
      <c r="X216" s="79">
        <v>5</v>
      </c>
      <c r="Y216" t="str">
        <f t="shared" si="28"/>
        <v>Y</v>
      </c>
      <c r="Z216">
        <v>100</v>
      </c>
      <c r="AA216">
        <f t="shared" si="29"/>
        <v>0</v>
      </c>
      <c r="AB216">
        <f t="shared" si="30"/>
        <v>-100</v>
      </c>
      <c r="AC216">
        <f t="shared" si="31"/>
        <v>0</v>
      </c>
      <c r="AD216">
        <f t="shared" si="32"/>
        <v>-100</v>
      </c>
      <c r="AE216">
        <f t="shared" si="33"/>
        <v>0</v>
      </c>
      <c r="AF216">
        <f t="shared" si="34"/>
        <v>-100</v>
      </c>
    </row>
    <row r="217" spans="1:32" x14ac:dyDescent="0.25">
      <c r="A217" s="32">
        <v>0.68567687204815919</v>
      </c>
      <c r="B217" s="32">
        <v>0.29837480715393511</v>
      </c>
      <c r="C217" s="33">
        <v>1.458412906669782</v>
      </c>
      <c r="D217" s="34">
        <v>3.3514893885933477</v>
      </c>
      <c r="E217" s="28"/>
      <c r="F217" s="35">
        <v>1</v>
      </c>
      <c r="G217" s="35">
        <v>1.458412906669782</v>
      </c>
      <c r="H217" s="35">
        <v>3.3514893885933477</v>
      </c>
      <c r="I217" s="36"/>
      <c r="J217" s="36"/>
      <c r="K217" s="35">
        <v>0</v>
      </c>
      <c r="L217" s="35">
        <v>0</v>
      </c>
      <c r="M217" s="37" t="e">
        <v>#DIV/0!</v>
      </c>
      <c r="N217" s="37" t="e">
        <v>#DIV/0!</v>
      </c>
      <c r="O217" s="36">
        <v>0</v>
      </c>
      <c r="P217" s="36">
        <v>0</v>
      </c>
      <c r="Q217" s="36" t="s">
        <v>458</v>
      </c>
      <c r="R217" s="36" t="s">
        <v>455</v>
      </c>
      <c r="S217" s="36" t="s">
        <v>276</v>
      </c>
      <c r="T217" s="38"/>
      <c r="U217" s="38" t="s">
        <v>89</v>
      </c>
      <c r="V217" s="39" t="s">
        <v>536</v>
      </c>
      <c r="W217" s="38" t="s">
        <v>99</v>
      </c>
      <c r="X217" s="79">
        <v>5</v>
      </c>
      <c r="Y217" t="str">
        <f t="shared" si="28"/>
        <v>Y</v>
      </c>
      <c r="Z217">
        <v>100</v>
      </c>
      <c r="AA217">
        <f t="shared" si="29"/>
        <v>0</v>
      </c>
      <c r="AB217">
        <f t="shared" si="30"/>
        <v>-100</v>
      </c>
      <c r="AC217">
        <f t="shared" si="31"/>
        <v>0</v>
      </c>
      <c r="AD217">
        <f t="shared" si="32"/>
        <v>-100</v>
      </c>
      <c r="AE217">
        <f t="shared" si="33"/>
        <v>0</v>
      </c>
      <c r="AF217">
        <f t="shared" si="34"/>
        <v>-100</v>
      </c>
    </row>
    <row r="218" spans="1:32" x14ac:dyDescent="0.25">
      <c r="A218" s="32">
        <v>0.44713509482739749</v>
      </c>
      <c r="B218" s="32">
        <v>0.54732450421173684</v>
      </c>
      <c r="C218" s="33">
        <v>2.2364605497719179</v>
      </c>
      <c r="D218" s="34">
        <v>1.8270696676375047</v>
      </c>
      <c r="E218" s="28"/>
      <c r="F218" s="35">
        <v>1</v>
      </c>
      <c r="G218" s="35">
        <v>2.2364605497719179</v>
      </c>
      <c r="H218" s="35">
        <v>1.8270696676375047</v>
      </c>
      <c r="I218" s="36"/>
      <c r="J218" s="36"/>
      <c r="K218" s="35">
        <v>0</v>
      </c>
      <c r="L218" s="35">
        <v>0</v>
      </c>
      <c r="M218" s="37" t="e">
        <v>#DIV/0!</v>
      </c>
      <c r="N218" s="37" t="e">
        <v>#DIV/0!</v>
      </c>
      <c r="O218" s="36">
        <v>0</v>
      </c>
      <c r="P218" s="36">
        <v>0</v>
      </c>
      <c r="Q218" s="36" t="s">
        <v>508</v>
      </c>
      <c r="R218" s="36" t="s">
        <v>466</v>
      </c>
      <c r="S218" s="36" t="s">
        <v>276</v>
      </c>
      <c r="T218" s="38"/>
      <c r="U218" s="38" t="s">
        <v>94</v>
      </c>
      <c r="V218" s="39" t="s">
        <v>536</v>
      </c>
      <c r="W218" s="38" t="s">
        <v>76</v>
      </c>
      <c r="X218" s="79">
        <v>1</v>
      </c>
      <c r="Y218" t="str">
        <f t="shared" si="28"/>
        <v>N</v>
      </c>
      <c r="Z218">
        <v>100</v>
      </c>
      <c r="AA218">
        <f t="shared" si="29"/>
        <v>0</v>
      </c>
      <c r="AB218">
        <f t="shared" si="30"/>
        <v>-100</v>
      </c>
      <c r="AC218">
        <f t="shared" si="31"/>
        <v>0</v>
      </c>
      <c r="AD218">
        <f t="shared" si="32"/>
        <v>-100</v>
      </c>
      <c r="AE218">
        <f t="shared" si="33"/>
        <v>0</v>
      </c>
      <c r="AF218">
        <f t="shared" si="34"/>
        <v>-100</v>
      </c>
    </row>
    <row r="219" spans="1:32" x14ac:dyDescent="0.25">
      <c r="A219" s="32">
        <v>0.43226357989741071</v>
      </c>
      <c r="B219" s="32">
        <v>0.56717398875543801</v>
      </c>
      <c r="C219" s="33">
        <v>2.3134033180341733</v>
      </c>
      <c r="D219" s="34">
        <v>1.7631273997496277</v>
      </c>
      <c r="E219" s="28"/>
      <c r="F219" s="35">
        <v>1</v>
      </c>
      <c r="G219" s="35">
        <v>2.3134033180341733</v>
      </c>
      <c r="H219" s="35">
        <v>1.7631273997496277</v>
      </c>
      <c r="I219" s="36"/>
      <c r="J219" s="36"/>
      <c r="K219" s="35">
        <v>0</v>
      </c>
      <c r="L219" s="35">
        <v>0</v>
      </c>
      <c r="M219" s="37" t="e">
        <v>#DIV/0!</v>
      </c>
      <c r="N219" s="37" t="e">
        <v>#DIV/0!</v>
      </c>
      <c r="O219" s="36">
        <v>0</v>
      </c>
      <c r="P219" s="36">
        <v>0</v>
      </c>
      <c r="Q219" s="36" t="s">
        <v>507</v>
      </c>
      <c r="R219" s="36" t="s">
        <v>471</v>
      </c>
      <c r="S219" s="36" t="s">
        <v>276</v>
      </c>
      <c r="T219" s="38"/>
      <c r="U219" s="38" t="s">
        <v>75</v>
      </c>
      <c r="V219" s="39" t="s">
        <v>536</v>
      </c>
      <c r="W219" s="38" t="s">
        <v>96</v>
      </c>
      <c r="X219" s="79">
        <v>5</v>
      </c>
      <c r="Y219" t="str">
        <f t="shared" si="28"/>
        <v>Y</v>
      </c>
      <c r="Z219">
        <v>100</v>
      </c>
      <c r="AA219">
        <f t="shared" si="29"/>
        <v>0</v>
      </c>
      <c r="AB219">
        <f t="shared" si="30"/>
        <v>-100</v>
      </c>
      <c r="AC219">
        <f t="shared" si="31"/>
        <v>0</v>
      </c>
      <c r="AD219">
        <f t="shared" si="32"/>
        <v>-100</v>
      </c>
      <c r="AE219">
        <f t="shared" si="33"/>
        <v>0</v>
      </c>
      <c r="AF219">
        <f t="shared" si="34"/>
        <v>-100</v>
      </c>
    </row>
    <row r="220" spans="1:32" x14ac:dyDescent="0.25">
      <c r="A220" s="32">
        <v>0.14836885433725602</v>
      </c>
      <c r="B220" s="32">
        <v>0.85117859512304617</v>
      </c>
      <c r="C220" s="33">
        <v>6.7399590329578754</v>
      </c>
      <c r="D220" s="34">
        <v>1.174841573471946</v>
      </c>
      <c r="E220" s="28"/>
      <c r="F220" s="35">
        <v>1</v>
      </c>
      <c r="G220" s="35">
        <v>6.7399590329578754</v>
      </c>
      <c r="H220" s="35">
        <v>1.174841573471946</v>
      </c>
      <c r="I220" s="36"/>
      <c r="J220" s="36"/>
      <c r="K220" s="35">
        <v>0</v>
      </c>
      <c r="L220" s="35">
        <v>0</v>
      </c>
      <c r="M220" s="37" t="e">
        <v>#DIV/0!</v>
      </c>
      <c r="N220" s="37" t="e">
        <v>#DIV/0!</v>
      </c>
      <c r="O220" s="36">
        <v>0</v>
      </c>
      <c r="P220" s="36">
        <v>0</v>
      </c>
      <c r="Q220" s="36" t="s">
        <v>324</v>
      </c>
      <c r="R220" s="36" t="s">
        <v>326</v>
      </c>
      <c r="S220" s="36" t="s">
        <v>280</v>
      </c>
      <c r="T220" s="38"/>
      <c r="U220" s="38" t="s">
        <v>76</v>
      </c>
      <c r="V220" s="39">
        <v>44413</v>
      </c>
      <c r="W220" s="38" t="s">
        <v>77</v>
      </c>
      <c r="X220" s="79">
        <v>2</v>
      </c>
      <c r="Y220" t="str">
        <f t="shared" si="28"/>
        <v>N</v>
      </c>
      <c r="Z220">
        <v>100</v>
      </c>
      <c r="AA220">
        <f t="shared" si="29"/>
        <v>0</v>
      </c>
      <c r="AB220">
        <f t="shared" si="30"/>
        <v>-100</v>
      </c>
      <c r="AC220">
        <f t="shared" si="31"/>
        <v>0</v>
      </c>
      <c r="AD220">
        <f t="shared" si="32"/>
        <v>-100</v>
      </c>
      <c r="AE220">
        <f t="shared" si="33"/>
        <v>0</v>
      </c>
      <c r="AF220">
        <f t="shared" si="34"/>
        <v>-100</v>
      </c>
    </row>
    <row r="221" spans="1:32" x14ac:dyDescent="0.25">
      <c r="A221" s="32">
        <v>0.35950697171052171</v>
      </c>
      <c r="B221" s="32">
        <v>0.63372177904686366</v>
      </c>
      <c r="C221" s="33">
        <v>2.7815872255328866</v>
      </c>
      <c r="D221" s="34">
        <v>1.5779795378092096</v>
      </c>
      <c r="E221" s="28"/>
      <c r="F221" s="35">
        <v>1</v>
      </c>
      <c r="G221" s="35">
        <v>2.7815872255328866</v>
      </c>
      <c r="H221" s="35">
        <v>1.5779795378092096</v>
      </c>
      <c r="I221" s="36"/>
      <c r="J221" s="36"/>
      <c r="K221" s="35">
        <v>0</v>
      </c>
      <c r="L221" s="35">
        <v>0</v>
      </c>
      <c r="M221" s="37" t="e">
        <v>#DIV/0!</v>
      </c>
      <c r="N221" s="37" t="e">
        <v>#DIV/0!</v>
      </c>
      <c r="O221" s="36">
        <v>0</v>
      </c>
      <c r="P221" s="36">
        <v>0</v>
      </c>
      <c r="Q221" s="36" t="s">
        <v>320</v>
      </c>
      <c r="R221" s="36" t="s">
        <v>322</v>
      </c>
      <c r="S221" s="36" t="s">
        <v>280</v>
      </c>
      <c r="T221" s="38"/>
      <c r="U221" s="38" t="s">
        <v>94</v>
      </c>
      <c r="V221" s="39">
        <v>44413</v>
      </c>
      <c r="W221" s="38" t="s">
        <v>204</v>
      </c>
      <c r="X221" s="79">
        <v>6</v>
      </c>
      <c r="Y221" t="str">
        <f t="shared" si="28"/>
        <v>Y</v>
      </c>
      <c r="Z221">
        <v>100</v>
      </c>
      <c r="AA221">
        <f t="shared" si="29"/>
        <v>0</v>
      </c>
      <c r="AB221">
        <f t="shared" si="30"/>
        <v>-100</v>
      </c>
      <c r="AC221">
        <f t="shared" si="31"/>
        <v>0</v>
      </c>
      <c r="AD221">
        <f t="shared" si="32"/>
        <v>-100</v>
      </c>
      <c r="AE221">
        <f t="shared" si="33"/>
        <v>0</v>
      </c>
      <c r="AF221">
        <f t="shared" si="34"/>
        <v>-100</v>
      </c>
    </row>
    <row r="222" spans="1:32" x14ac:dyDescent="0.25">
      <c r="A222" s="32">
        <v>0.17535837514092112</v>
      </c>
      <c r="B222" s="32">
        <v>0.82391107957290743</v>
      </c>
      <c r="C222" s="33">
        <v>5.7026075840197663</v>
      </c>
      <c r="D222" s="34">
        <v>1.2137232096919635</v>
      </c>
      <c r="E222" s="28"/>
      <c r="F222" s="35">
        <v>1</v>
      </c>
      <c r="G222" s="35">
        <v>5.7026075840197663</v>
      </c>
      <c r="H222" s="35">
        <v>1.2137232096919635</v>
      </c>
      <c r="I222" s="36"/>
      <c r="J222" s="36"/>
      <c r="K222" s="35">
        <v>0</v>
      </c>
      <c r="L222" s="35">
        <v>0</v>
      </c>
      <c r="M222" s="37" t="e">
        <v>#DIV/0!</v>
      </c>
      <c r="N222" s="37" t="e">
        <v>#DIV/0!</v>
      </c>
      <c r="O222" s="36">
        <v>0</v>
      </c>
      <c r="P222" s="36">
        <v>0</v>
      </c>
      <c r="Q222" s="36" t="s">
        <v>321</v>
      </c>
      <c r="R222" s="36" t="s">
        <v>325</v>
      </c>
      <c r="S222" s="36" t="s">
        <v>280</v>
      </c>
      <c r="T222" s="38"/>
      <c r="U222" s="38" t="s">
        <v>78</v>
      </c>
      <c r="V222" s="39">
        <v>44413</v>
      </c>
      <c r="W222" s="38" t="s">
        <v>78</v>
      </c>
      <c r="X222" s="79">
        <v>1</v>
      </c>
      <c r="Y222" t="str">
        <f t="shared" si="28"/>
        <v>N</v>
      </c>
      <c r="Z222">
        <v>100</v>
      </c>
      <c r="AA222">
        <f t="shared" si="29"/>
        <v>0</v>
      </c>
      <c r="AB222">
        <f t="shared" si="30"/>
        <v>-100</v>
      </c>
      <c r="AC222">
        <f t="shared" si="31"/>
        <v>0</v>
      </c>
      <c r="AD222">
        <f t="shared" si="32"/>
        <v>-100</v>
      </c>
      <c r="AE222">
        <f t="shared" si="33"/>
        <v>0</v>
      </c>
      <c r="AF222">
        <f t="shared" si="34"/>
        <v>-100</v>
      </c>
    </row>
    <row r="223" spans="1:32" x14ac:dyDescent="0.25">
      <c r="A223" s="32">
        <v>0.65750116370879241</v>
      </c>
      <c r="B223" s="32">
        <v>0.32558042300607332</v>
      </c>
      <c r="C223" s="33">
        <v>1.5209098556712219</v>
      </c>
      <c r="D223" s="34">
        <v>3.0714377442201006</v>
      </c>
      <c r="E223" s="28"/>
      <c r="F223" s="35">
        <v>1</v>
      </c>
      <c r="G223" s="35">
        <v>1.5209098556712219</v>
      </c>
      <c r="H223" s="35">
        <v>3.0714377442201006</v>
      </c>
      <c r="I223" s="36"/>
      <c r="J223" s="36"/>
      <c r="K223" s="35">
        <v>0</v>
      </c>
      <c r="L223" s="35">
        <v>0</v>
      </c>
      <c r="M223" s="37" t="e">
        <v>#DIV/0!</v>
      </c>
      <c r="N223" s="37" t="e">
        <v>#DIV/0!</v>
      </c>
      <c r="O223" s="36">
        <v>0</v>
      </c>
      <c r="P223" s="36">
        <v>0</v>
      </c>
      <c r="Q223" s="36" t="s">
        <v>327</v>
      </c>
      <c r="R223" s="36" t="s">
        <v>323</v>
      </c>
      <c r="S223" s="36" t="s">
        <v>280</v>
      </c>
      <c r="T223" s="38"/>
      <c r="U223" s="38" t="s">
        <v>89</v>
      </c>
      <c r="V223" s="39">
        <v>44413</v>
      </c>
      <c r="W223" s="38" t="s">
        <v>94</v>
      </c>
      <c r="X223" s="88" t="s">
        <v>85</v>
      </c>
      <c r="Y223" t="str">
        <f t="shared" si="28"/>
        <v>Y</v>
      </c>
      <c r="Z223">
        <v>100</v>
      </c>
      <c r="AA223">
        <f t="shared" si="29"/>
        <v>0</v>
      </c>
      <c r="AB223">
        <f t="shared" si="30"/>
        <v>-100</v>
      </c>
      <c r="AC223">
        <f t="shared" si="31"/>
        <v>0</v>
      </c>
      <c r="AD223">
        <f t="shared" si="32"/>
        <v>-100</v>
      </c>
      <c r="AE223">
        <f t="shared" si="33"/>
        <v>0</v>
      </c>
      <c r="AF223">
        <f t="shared" si="34"/>
        <v>-100</v>
      </c>
    </row>
    <row r="224" spans="1:32" x14ac:dyDescent="0.25">
      <c r="A224" s="32">
        <v>0.26312825358199199</v>
      </c>
      <c r="B224" s="32">
        <v>0.73598725136812015</v>
      </c>
      <c r="C224" s="33">
        <v>3.8004280664918992</v>
      </c>
      <c r="D224" s="34">
        <v>1.3587191872428617</v>
      </c>
      <c r="E224" s="28"/>
      <c r="F224" s="35">
        <v>1</v>
      </c>
      <c r="G224" s="35">
        <v>3.8004280664918992</v>
      </c>
      <c r="H224" s="35">
        <v>1.3587191872428617</v>
      </c>
      <c r="I224" s="36"/>
      <c r="J224" s="36"/>
      <c r="K224" s="35">
        <v>0</v>
      </c>
      <c r="L224" s="35">
        <v>0</v>
      </c>
      <c r="M224" s="37" t="e">
        <v>#DIV/0!</v>
      </c>
      <c r="N224" s="37" t="e">
        <v>#DIV/0!</v>
      </c>
      <c r="O224" s="36">
        <v>0</v>
      </c>
      <c r="P224" s="36">
        <v>0</v>
      </c>
      <c r="Q224" s="36" t="s">
        <v>376</v>
      </c>
      <c r="R224" s="36" t="s">
        <v>377</v>
      </c>
      <c r="S224" s="36" t="s">
        <v>275</v>
      </c>
      <c r="T224" s="38"/>
      <c r="U224" s="38" t="s">
        <v>78</v>
      </c>
      <c r="V224" s="39">
        <v>44414</v>
      </c>
      <c r="W224" s="38" t="s">
        <v>78</v>
      </c>
      <c r="X224" s="88" t="s">
        <v>84</v>
      </c>
      <c r="Y224" t="str">
        <f t="shared" si="28"/>
        <v>Y</v>
      </c>
      <c r="Z224">
        <v>100</v>
      </c>
      <c r="AA224">
        <f t="shared" si="29"/>
        <v>0</v>
      </c>
      <c r="AB224">
        <f t="shared" si="30"/>
        <v>-100</v>
      </c>
      <c r="AC224">
        <f t="shared" si="31"/>
        <v>0</v>
      </c>
      <c r="AD224">
        <f t="shared" si="32"/>
        <v>-100</v>
      </c>
      <c r="AE224">
        <f t="shared" si="33"/>
        <v>0</v>
      </c>
      <c r="AF224">
        <f t="shared" si="34"/>
        <v>-100</v>
      </c>
    </row>
    <row r="225" spans="1:32" x14ac:dyDescent="0.25">
      <c r="A225" s="32">
        <v>0.43516743642880201</v>
      </c>
      <c r="B225" s="32">
        <v>0.55860687583255342</v>
      </c>
      <c r="C225" s="33">
        <v>2.2979660615382707</v>
      </c>
      <c r="D225" s="34">
        <v>1.7901677248594368</v>
      </c>
      <c r="E225" s="28"/>
      <c r="F225" s="35">
        <v>1</v>
      </c>
      <c r="G225" s="35">
        <v>2.2979660615382707</v>
      </c>
      <c r="H225" s="35">
        <v>1.7901677248594368</v>
      </c>
      <c r="I225" s="36"/>
      <c r="J225" s="36"/>
      <c r="K225" s="35">
        <v>0</v>
      </c>
      <c r="L225" s="35">
        <v>0</v>
      </c>
      <c r="M225" s="37" t="e">
        <v>#DIV/0!</v>
      </c>
      <c r="N225" s="37" t="e">
        <v>#DIV/0!</v>
      </c>
      <c r="O225" s="36">
        <v>0</v>
      </c>
      <c r="P225" s="36">
        <v>0</v>
      </c>
      <c r="Q225" s="36" t="s">
        <v>480</v>
      </c>
      <c r="R225" s="36" t="s">
        <v>390</v>
      </c>
      <c r="S225" s="36" t="s">
        <v>279</v>
      </c>
      <c r="T225" s="38"/>
      <c r="U225" s="38" t="s">
        <v>77</v>
      </c>
      <c r="V225" s="39">
        <v>44414</v>
      </c>
      <c r="W225" s="38" t="s">
        <v>73</v>
      </c>
      <c r="X225" s="88" t="s">
        <v>266</v>
      </c>
      <c r="Y225" t="str">
        <f t="shared" si="28"/>
        <v>Y</v>
      </c>
      <c r="Z225">
        <v>100</v>
      </c>
      <c r="AA225">
        <f t="shared" si="29"/>
        <v>0</v>
      </c>
      <c r="AB225">
        <f t="shared" si="30"/>
        <v>-100</v>
      </c>
      <c r="AC225">
        <f t="shared" si="31"/>
        <v>0</v>
      </c>
      <c r="AD225">
        <f t="shared" si="32"/>
        <v>-100</v>
      </c>
      <c r="AE225">
        <f t="shared" si="33"/>
        <v>0</v>
      </c>
      <c r="AF225">
        <f t="shared" si="34"/>
        <v>-100</v>
      </c>
    </row>
    <row r="226" spans="1:32" x14ac:dyDescent="0.25">
      <c r="A226" s="32">
        <v>1.4276450736122029E-3</v>
      </c>
      <c r="B226" s="32">
        <v>0.99857235133462596</v>
      </c>
      <c r="C226" s="33">
        <v>700.45420846080276</v>
      </c>
      <c r="D226" s="34">
        <v>1.0014296897600519</v>
      </c>
      <c r="E226" s="28"/>
      <c r="F226" s="35">
        <v>1</v>
      </c>
      <c r="G226" s="35">
        <v>700.45420846080276</v>
      </c>
      <c r="H226" s="35">
        <v>1.0014296897600519</v>
      </c>
      <c r="I226" s="36"/>
      <c r="J226" s="36"/>
      <c r="K226" s="35">
        <v>0</v>
      </c>
      <c r="L226" s="35">
        <v>0</v>
      </c>
      <c r="M226" s="37" t="e">
        <v>#DIV/0!</v>
      </c>
      <c r="N226" s="37" t="e">
        <v>#DIV/0!</v>
      </c>
      <c r="O226" s="36">
        <v>0</v>
      </c>
      <c r="P226" s="36">
        <v>0</v>
      </c>
      <c r="Q226" s="36" t="s">
        <v>397</v>
      </c>
      <c r="R226" s="36" t="s">
        <v>400</v>
      </c>
      <c r="S226" s="36" t="s">
        <v>280</v>
      </c>
      <c r="T226" s="38"/>
      <c r="U226" s="38" t="s">
        <v>73</v>
      </c>
      <c r="V226" s="39">
        <v>44414</v>
      </c>
      <c r="W226" s="38" t="s">
        <v>75</v>
      </c>
      <c r="X226" s="88" t="s">
        <v>85</v>
      </c>
      <c r="Y226" t="str">
        <f t="shared" si="28"/>
        <v>Y</v>
      </c>
      <c r="Z226">
        <v>100</v>
      </c>
      <c r="AA226">
        <f t="shared" si="29"/>
        <v>0</v>
      </c>
      <c r="AB226">
        <f t="shared" si="30"/>
        <v>-100</v>
      </c>
      <c r="AC226">
        <f t="shared" si="31"/>
        <v>0</v>
      </c>
      <c r="AD226">
        <f t="shared" si="32"/>
        <v>-100</v>
      </c>
      <c r="AE226">
        <f t="shared" si="33"/>
        <v>0</v>
      </c>
      <c r="AF226">
        <f t="shared" si="34"/>
        <v>-100</v>
      </c>
    </row>
    <row r="227" spans="1:32" x14ac:dyDescent="0.25">
      <c r="A227" s="32">
        <v>0.19902405667953524</v>
      </c>
      <c r="B227" s="32">
        <v>0.800931818624116</v>
      </c>
      <c r="C227" s="33">
        <v>5.0245182250012173</v>
      </c>
      <c r="D227" s="34">
        <v>1.2485457272978042</v>
      </c>
      <c r="E227" s="28"/>
      <c r="F227" s="35">
        <v>1</v>
      </c>
      <c r="G227" s="35">
        <v>5.0245182250012173</v>
      </c>
      <c r="H227" s="35">
        <v>1.2485457272978042</v>
      </c>
      <c r="I227" s="36"/>
      <c r="J227" s="36"/>
      <c r="K227" s="35">
        <v>0</v>
      </c>
      <c r="L227" s="35">
        <v>0</v>
      </c>
      <c r="M227" s="37" t="e">
        <v>#DIV/0!</v>
      </c>
      <c r="N227" s="37" t="e">
        <v>#DIV/0!</v>
      </c>
      <c r="O227" s="36">
        <v>0</v>
      </c>
      <c r="P227" s="36">
        <v>0</v>
      </c>
      <c r="Q227" s="36" t="s">
        <v>402</v>
      </c>
      <c r="R227" s="36" t="s">
        <v>395</v>
      </c>
      <c r="S227" s="36" t="s">
        <v>280</v>
      </c>
      <c r="T227" s="38"/>
      <c r="U227" s="38" t="s">
        <v>75</v>
      </c>
      <c r="V227" s="39">
        <v>44414</v>
      </c>
      <c r="W227" s="38" t="s">
        <v>79</v>
      </c>
      <c r="X227" s="79">
        <v>3</v>
      </c>
      <c r="Y227" t="str">
        <f t="shared" si="28"/>
        <v>Y</v>
      </c>
      <c r="Z227">
        <v>100</v>
      </c>
      <c r="AA227">
        <f t="shared" si="29"/>
        <v>0</v>
      </c>
      <c r="AB227">
        <f t="shared" si="30"/>
        <v>-100</v>
      </c>
      <c r="AC227">
        <f t="shared" si="31"/>
        <v>0</v>
      </c>
      <c r="AD227">
        <f t="shared" si="32"/>
        <v>-100</v>
      </c>
      <c r="AE227">
        <f t="shared" si="33"/>
        <v>0</v>
      </c>
      <c r="AF227">
        <f t="shared" si="34"/>
        <v>-100</v>
      </c>
    </row>
    <row r="228" spans="1:32" x14ac:dyDescent="0.25">
      <c r="A228" s="32">
        <v>0.67082419547116923</v>
      </c>
      <c r="B228" s="32">
        <v>0.29075747780266181</v>
      </c>
      <c r="C228" s="33">
        <v>1.4907035356672345</v>
      </c>
      <c r="D228" s="34">
        <v>3.4392924562329013</v>
      </c>
      <c r="E228" s="28"/>
      <c r="F228" s="35">
        <v>1</v>
      </c>
      <c r="G228" s="35">
        <v>1.4907035356672345</v>
      </c>
      <c r="H228" s="35">
        <v>3.4392924562329013</v>
      </c>
      <c r="I228" s="36"/>
      <c r="J228" s="36"/>
      <c r="K228" s="35">
        <v>0</v>
      </c>
      <c r="L228" s="35">
        <v>0</v>
      </c>
      <c r="M228" s="37" t="e">
        <v>#DIV/0!</v>
      </c>
      <c r="N228" s="37" t="e">
        <v>#DIV/0!</v>
      </c>
      <c r="O228" s="36">
        <v>0</v>
      </c>
      <c r="P228" s="36">
        <v>0</v>
      </c>
      <c r="Q228" s="36" t="s">
        <v>396</v>
      </c>
      <c r="R228" s="36" t="s">
        <v>399</v>
      </c>
      <c r="S228" s="36" t="s">
        <v>280</v>
      </c>
      <c r="T228" s="38"/>
      <c r="U228" s="38" t="s">
        <v>102</v>
      </c>
      <c r="V228" s="39">
        <v>44414</v>
      </c>
      <c r="W228" s="38" t="s">
        <v>206</v>
      </c>
      <c r="X228" s="79">
        <v>4</v>
      </c>
      <c r="Y228" t="str">
        <f t="shared" si="28"/>
        <v>Y</v>
      </c>
      <c r="Z228">
        <v>100</v>
      </c>
      <c r="AA228">
        <f t="shared" si="29"/>
        <v>0</v>
      </c>
      <c r="AB228">
        <f t="shared" si="30"/>
        <v>-100</v>
      </c>
      <c r="AC228">
        <f t="shared" si="31"/>
        <v>0</v>
      </c>
      <c r="AD228">
        <f t="shared" si="32"/>
        <v>-100</v>
      </c>
      <c r="AE228">
        <f t="shared" si="33"/>
        <v>0</v>
      </c>
      <c r="AF228">
        <f t="shared" si="34"/>
        <v>-100</v>
      </c>
    </row>
    <row r="229" spans="1:32" x14ac:dyDescent="0.25">
      <c r="A229" s="32">
        <v>0.4850342390858578</v>
      </c>
      <c r="B229" s="32">
        <v>0.51401022878338909</v>
      </c>
      <c r="C229" s="33">
        <v>2.0617101215054348</v>
      </c>
      <c r="D229" s="34">
        <v>1.9454865759518059</v>
      </c>
      <c r="E229" s="28"/>
      <c r="F229" s="35">
        <v>1</v>
      </c>
      <c r="G229" s="35">
        <v>2.0617101215054348</v>
      </c>
      <c r="H229" s="35">
        <v>1.9454865759518059</v>
      </c>
      <c r="I229" s="36"/>
      <c r="J229" s="36"/>
      <c r="K229" s="35">
        <v>0</v>
      </c>
      <c r="L229" s="35">
        <v>0</v>
      </c>
      <c r="M229" s="37" t="e">
        <v>#DIV/0!</v>
      </c>
      <c r="N229" s="37" t="e">
        <v>#DIV/0!</v>
      </c>
      <c r="O229" s="36">
        <v>0</v>
      </c>
      <c r="P229" s="36">
        <v>0</v>
      </c>
      <c r="Q229" s="36" t="s">
        <v>398</v>
      </c>
      <c r="R229" s="36" t="s">
        <v>401</v>
      </c>
      <c r="S229" s="36" t="s">
        <v>280</v>
      </c>
      <c r="T229" s="38"/>
      <c r="U229" s="38" t="s">
        <v>75</v>
      </c>
      <c r="V229" s="39">
        <v>44414</v>
      </c>
      <c r="W229" s="38" t="s">
        <v>73</v>
      </c>
      <c r="X229" s="79">
        <v>0</v>
      </c>
      <c r="Y229" t="str">
        <f t="shared" si="28"/>
        <v>N</v>
      </c>
      <c r="Z229">
        <v>100</v>
      </c>
      <c r="AA229">
        <f t="shared" si="29"/>
        <v>0</v>
      </c>
      <c r="AB229">
        <f t="shared" si="30"/>
        <v>-100</v>
      </c>
      <c r="AC229">
        <f t="shared" si="31"/>
        <v>0</v>
      </c>
      <c r="AD229">
        <f t="shared" si="32"/>
        <v>-100</v>
      </c>
      <c r="AE229">
        <f t="shared" si="33"/>
        <v>0</v>
      </c>
      <c r="AF229">
        <f t="shared" si="34"/>
        <v>-100</v>
      </c>
    </row>
    <row r="230" spans="1:32" x14ac:dyDescent="0.25">
      <c r="A230" s="32" t="e">
        <v>#N/A</v>
      </c>
      <c r="B230" s="32" t="e">
        <v>#N/A</v>
      </c>
      <c r="C230" s="33" t="e">
        <v>#N/A</v>
      </c>
      <c r="D230" s="34" t="e">
        <v>#N/A</v>
      </c>
      <c r="E230" s="28"/>
      <c r="F230" s="35">
        <v>1</v>
      </c>
      <c r="G230" s="35" t="e">
        <v>#N/A</v>
      </c>
      <c r="H230" s="35" t="e">
        <v>#N/A</v>
      </c>
      <c r="I230" s="36"/>
      <c r="J230" s="36"/>
      <c r="K230" s="35">
        <v>0</v>
      </c>
      <c r="L230" s="35">
        <v>0</v>
      </c>
      <c r="M230" s="37" t="e">
        <v>#DIV/0!</v>
      </c>
      <c r="N230" s="37" t="e">
        <v>#DIV/0!</v>
      </c>
      <c r="O230" s="36" t="e">
        <v>#N/A</v>
      </c>
      <c r="P230" s="36" t="e">
        <v>#N/A</v>
      </c>
      <c r="Q230" s="36" t="s">
        <v>408</v>
      </c>
      <c r="R230" s="36" t="s">
        <v>410</v>
      </c>
      <c r="S230" s="36" t="s">
        <v>281</v>
      </c>
      <c r="T230" s="38"/>
      <c r="U230" s="38" t="e">
        <v>#N/A</v>
      </c>
      <c r="V230" s="39">
        <v>44414</v>
      </c>
      <c r="W230" s="38" t="s">
        <v>99</v>
      </c>
      <c r="X230" s="79">
        <v>5</v>
      </c>
      <c r="Y230" t="str">
        <f t="shared" si="28"/>
        <v>Y</v>
      </c>
      <c r="Z230">
        <v>100</v>
      </c>
      <c r="AA230" t="e">
        <f t="shared" si="29"/>
        <v>#N/A</v>
      </c>
      <c r="AB230" t="e">
        <f t="shared" si="30"/>
        <v>#N/A</v>
      </c>
      <c r="AC230" t="e">
        <f t="shared" si="31"/>
        <v>#N/A</v>
      </c>
      <c r="AD230" t="e">
        <f t="shared" si="32"/>
        <v>#N/A</v>
      </c>
      <c r="AE230" t="e">
        <f t="shared" si="33"/>
        <v>#N/A</v>
      </c>
      <c r="AF230" t="e">
        <f t="shared" si="34"/>
        <v>#N/A</v>
      </c>
    </row>
    <row r="231" spans="1:32" x14ac:dyDescent="0.25">
      <c r="A231" s="32">
        <v>0.46093732013033883</v>
      </c>
      <c r="B231" s="32">
        <v>0.53180659829596566</v>
      </c>
      <c r="C231" s="33">
        <v>2.1694923720154202</v>
      </c>
      <c r="D231" s="34">
        <v>1.880382836926501</v>
      </c>
      <c r="E231" s="28"/>
      <c r="F231" s="35">
        <v>1</v>
      </c>
      <c r="G231" s="35">
        <v>2.1694923720154202</v>
      </c>
      <c r="H231" s="35">
        <v>1.880382836926501</v>
      </c>
      <c r="I231" s="36"/>
      <c r="J231" s="36"/>
      <c r="K231" s="35">
        <v>0</v>
      </c>
      <c r="L231" s="35">
        <v>0</v>
      </c>
      <c r="M231" s="37" t="e">
        <v>#DIV/0!</v>
      </c>
      <c r="N231" s="37" t="e">
        <v>#DIV/0!</v>
      </c>
      <c r="O231" s="36">
        <v>0</v>
      </c>
      <c r="P231" s="36">
        <v>0</v>
      </c>
      <c r="Q231" s="36" t="s">
        <v>329</v>
      </c>
      <c r="R231" s="36" t="s">
        <v>485</v>
      </c>
      <c r="S231" s="36" t="s">
        <v>281</v>
      </c>
      <c r="T231" s="38"/>
      <c r="U231" s="38" t="s">
        <v>94</v>
      </c>
      <c r="V231" s="39">
        <v>44414</v>
      </c>
      <c r="W231" s="38" t="s">
        <v>99</v>
      </c>
      <c r="X231" s="79">
        <v>5</v>
      </c>
      <c r="Y231" t="str">
        <f t="shared" si="28"/>
        <v>Y</v>
      </c>
      <c r="Z231">
        <v>100</v>
      </c>
      <c r="AA231">
        <f t="shared" si="29"/>
        <v>0</v>
      </c>
      <c r="AB231">
        <f t="shared" si="30"/>
        <v>-100</v>
      </c>
      <c r="AC231">
        <f t="shared" si="31"/>
        <v>0</v>
      </c>
      <c r="AD231">
        <f t="shared" si="32"/>
        <v>-100</v>
      </c>
      <c r="AE231">
        <f t="shared" si="33"/>
        <v>0</v>
      </c>
      <c r="AF231">
        <f t="shared" si="34"/>
        <v>-100</v>
      </c>
    </row>
    <row r="232" spans="1:32" x14ac:dyDescent="0.25">
      <c r="A232" s="32">
        <v>0.64355889976177039</v>
      </c>
      <c r="B232" s="32">
        <v>0.34651916598758103</v>
      </c>
      <c r="C232" s="33">
        <v>1.5538593287579043</v>
      </c>
      <c r="D232" s="34">
        <v>2.885843261079069</v>
      </c>
      <c r="E232" s="28"/>
      <c r="F232" s="35">
        <v>1</v>
      </c>
      <c r="G232" s="35">
        <v>1.5538593287579043</v>
      </c>
      <c r="H232" s="35">
        <v>2.885843261079069</v>
      </c>
      <c r="I232" s="36"/>
      <c r="J232" s="36"/>
      <c r="K232" s="35">
        <v>0</v>
      </c>
      <c r="L232" s="35">
        <v>0</v>
      </c>
      <c r="M232" s="37" t="e">
        <v>#DIV/0!</v>
      </c>
      <c r="N232" s="37" t="e">
        <v>#DIV/0!</v>
      </c>
      <c r="O232" s="36">
        <v>0</v>
      </c>
      <c r="P232" s="36">
        <v>0</v>
      </c>
      <c r="Q232" s="36" t="s">
        <v>538</v>
      </c>
      <c r="R232" s="36" t="s">
        <v>531</v>
      </c>
      <c r="S232" s="36" t="s">
        <v>277</v>
      </c>
      <c r="T232" s="38"/>
      <c r="U232" s="38" t="s">
        <v>79</v>
      </c>
      <c r="V232" s="39">
        <v>44414</v>
      </c>
      <c r="W232" s="38" t="s">
        <v>100</v>
      </c>
      <c r="X232" s="79">
        <v>3</v>
      </c>
      <c r="Y232" t="str">
        <f t="shared" si="28"/>
        <v>Y</v>
      </c>
      <c r="Z232">
        <v>100</v>
      </c>
      <c r="AA232">
        <f t="shared" si="29"/>
        <v>0</v>
      </c>
      <c r="AB232">
        <f t="shared" si="30"/>
        <v>-100</v>
      </c>
      <c r="AC232">
        <f t="shared" si="31"/>
        <v>0</v>
      </c>
      <c r="AD232">
        <f t="shared" si="32"/>
        <v>-100</v>
      </c>
      <c r="AE232">
        <f t="shared" si="33"/>
        <v>0</v>
      </c>
      <c r="AF232">
        <f t="shared" si="34"/>
        <v>-100</v>
      </c>
    </row>
    <row r="233" spans="1:32" x14ac:dyDescent="0.25">
      <c r="A233" s="32">
        <v>0.49578614524579911</v>
      </c>
      <c r="B233" s="32">
        <v>0.50013164553224787</v>
      </c>
      <c r="C233" s="33">
        <v>2.0169986789449785</v>
      </c>
      <c r="D233" s="34">
        <v>1.9994735564788837</v>
      </c>
      <c r="E233" s="28"/>
      <c r="F233" s="35">
        <v>1</v>
      </c>
      <c r="G233" s="35">
        <v>2.0169986789449785</v>
      </c>
      <c r="H233" s="35">
        <v>1.9994735564788837</v>
      </c>
      <c r="I233" s="36"/>
      <c r="J233" s="36"/>
      <c r="K233" s="35">
        <v>0</v>
      </c>
      <c r="L233" s="35">
        <v>0</v>
      </c>
      <c r="M233" s="37" t="e">
        <v>#DIV/0!</v>
      </c>
      <c r="N233" s="37" t="e">
        <v>#DIV/0!</v>
      </c>
      <c r="O233" s="36">
        <v>0</v>
      </c>
      <c r="P233" s="36">
        <v>0</v>
      </c>
      <c r="Q233" s="36" t="s">
        <v>334</v>
      </c>
      <c r="R233" s="36" t="s">
        <v>539</v>
      </c>
      <c r="S233" s="36" t="s">
        <v>272</v>
      </c>
      <c r="T233" s="38"/>
      <c r="U233" s="38" t="s">
        <v>79</v>
      </c>
      <c r="V233" s="39">
        <v>44414</v>
      </c>
      <c r="W233" s="38" t="s">
        <v>96</v>
      </c>
      <c r="X233" s="79">
        <v>5</v>
      </c>
      <c r="Y233" t="str">
        <f t="shared" si="28"/>
        <v>Y</v>
      </c>
      <c r="Z233">
        <v>100</v>
      </c>
      <c r="AA233">
        <f t="shared" si="29"/>
        <v>0</v>
      </c>
      <c r="AB233">
        <f t="shared" si="30"/>
        <v>-100</v>
      </c>
      <c r="AC233">
        <f t="shared" si="31"/>
        <v>0</v>
      </c>
      <c r="AD233">
        <f t="shared" si="32"/>
        <v>-100</v>
      </c>
      <c r="AE233">
        <f t="shared" si="33"/>
        <v>0</v>
      </c>
      <c r="AF233">
        <f t="shared" si="34"/>
        <v>-100</v>
      </c>
    </row>
    <row r="234" spans="1:32" x14ac:dyDescent="0.25">
      <c r="A234" s="32">
        <v>0.49119265067129053</v>
      </c>
      <c r="B234" s="32">
        <v>0.50785953791802063</v>
      </c>
      <c r="C234" s="33">
        <v>2.0358610794223932</v>
      </c>
      <c r="D234" s="34">
        <v>1.969048379202482</v>
      </c>
      <c r="E234" s="28"/>
      <c r="F234" s="35">
        <v>1</v>
      </c>
      <c r="G234" s="35">
        <v>2.0358610794223932</v>
      </c>
      <c r="H234" s="35">
        <v>1.969048379202482</v>
      </c>
      <c r="I234" s="36"/>
      <c r="J234" s="36"/>
      <c r="K234" s="35">
        <v>0</v>
      </c>
      <c r="L234" s="35">
        <v>0</v>
      </c>
      <c r="M234" s="37" t="e">
        <v>#DIV/0!</v>
      </c>
      <c r="N234" s="37" t="e">
        <v>#DIV/0!</v>
      </c>
      <c r="O234" s="36">
        <v>0</v>
      </c>
      <c r="P234" s="36">
        <v>0</v>
      </c>
      <c r="Q234" s="36" t="s">
        <v>529</v>
      </c>
      <c r="R234" s="36" t="s">
        <v>343</v>
      </c>
      <c r="S234" s="36" t="s">
        <v>274</v>
      </c>
      <c r="T234" s="38"/>
      <c r="U234" s="38" t="s">
        <v>75</v>
      </c>
      <c r="V234" s="39">
        <v>44414</v>
      </c>
      <c r="W234" s="38" t="s">
        <v>76</v>
      </c>
      <c r="X234" s="79">
        <v>2</v>
      </c>
      <c r="Y234" t="str">
        <f t="shared" si="28"/>
        <v>N</v>
      </c>
      <c r="Z234">
        <v>100</v>
      </c>
      <c r="AA234">
        <f t="shared" si="29"/>
        <v>0</v>
      </c>
      <c r="AB234">
        <f t="shared" si="30"/>
        <v>-100</v>
      </c>
      <c r="AC234">
        <f t="shared" si="31"/>
        <v>0</v>
      </c>
      <c r="AD234">
        <f t="shared" si="32"/>
        <v>-100</v>
      </c>
      <c r="AE234">
        <f t="shared" si="33"/>
        <v>0</v>
      </c>
      <c r="AF234">
        <f t="shared" si="34"/>
        <v>-100</v>
      </c>
    </row>
    <row r="235" spans="1:32" x14ac:dyDescent="0.25">
      <c r="A235" s="32" t="e">
        <v>#N/A</v>
      </c>
      <c r="B235" s="32" t="e">
        <v>#N/A</v>
      </c>
      <c r="C235" s="33" t="e">
        <v>#N/A</v>
      </c>
      <c r="D235" s="34" t="e">
        <v>#N/A</v>
      </c>
      <c r="E235" s="28"/>
      <c r="F235" s="35">
        <v>1</v>
      </c>
      <c r="G235" s="35" t="e">
        <v>#N/A</v>
      </c>
      <c r="H235" s="35" t="e">
        <v>#N/A</v>
      </c>
      <c r="I235" s="36"/>
      <c r="J235" s="36"/>
      <c r="K235" s="35">
        <v>0</v>
      </c>
      <c r="L235" s="35">
        <v>0</v>
      </c>
      <c r="M235" s="37" t="e">
        <v>#DIV/0!</v>
      </c>
      <c r="N235" s="37" t="e">
        <v>#DIV/0!</v>
      </c>
      <c r="O235" s="36" t="e">
        <v>#N/A</v>
      </c>
      <c r="P235" s="36" t="e">
        <v>#N/A</v>
      </c>
      <c r="Q235" s="36" t="s">
        <v>344</v>
      </c>
      <c r="R235" s="36" t="s">
        <v>422</v>
      </c>
      <c r="S235" s="36" t="s">
        <v>270</v>
      </c>
      <c r="T235" s="38"/>
      <c r="U235" s="38" t="e">
        <v>#N/A</v>
      </c>
      <c r="V235" s="39">
        <v>44414</v>
      </c>
      <c r="W235" s="38" t="s">
        <v>103</v>
      </c>
      <c r="X235" s="79">
        <v>4</v>
      </c>
      <c r="Y235" t="str">
        <f t="shared" si="28"/>
        <v>Y</v>
      </c>
      <c r="Z235">
        <v>100</v>
      </c>
      <c r="AA235" t="e">
        <f t="shared" si="29"/>
        <v>#N/A</v>
      </c>
      <c r="AB235" t="e">
        <f t="shared" si="30"/>
        <v>#N/A</v>
      </c>
      <c r="AC235" t="e">
        <f t="shared" si="31"/>
        <v>#N/A</v>
      </c>
      <c r="AD235" t="e">
        <f t="shared" si="32"/>
        <v>#N/A</v>
      </c>
      <c r="AE235" t="e">
        <f t="shared" si="33"/>
        <v>#N/A</v>
      </c>
      <c r="AF235" t="e">
        <f t="shared" si="34"/>
        <v>#N/A</v>
      </c>
    </row>
    <row r="236" spans="1:32" x14ac:dyDescent="0.25">
      <c r="A236" s="32">
        <v>0.20717540871418413</v>
      </c>
      <c r="B236" s="32">
        <v>0.7927733173992102</v>
      </c>
      <c r="C236" s="33">
        <v>4.8268276925645353</v>
      </c>
      <c r="D236" s="34">
        <v>1.2613946232204463</v>
      </c>
      <c r="E236" s="28"/>
      <c r="F236" s="35">
        <v>1</v>
      </c>
      <c r="G236" s="35">
        <v>4.8268276925645353</v>
      </c>
      <c r="H236" s="35">
        <v>1.2613946232204463</v>
      </c>
      <c r="I236" s="36"/>
      <c r="J236" s="36"/>
      <c r="K236" s="35">
        <v>0</v>
      </c>
      <c r="L236" s="35">
        <v>0</v>
      </c>
      <c r="M236" s="37" t="e">
        <v>#DIV/0!</v>
      </c>
      <c r="N236" s="37" t="e">
        <v>#DIV/0!</v>
      </c>
      <c r="O236" s="36">
        <v>0</v>
      </c>
      <c r="P236" s="36">
        <v>0</v>
      </c>
      <c r="Q236" s="36" t="s">
        <v>293</v>
      </c>
      <c r="R236" s="36" t="s">
        <v>345</v>
      </c>
      <c r="S236" s="36" t="s">
        <v>270</v>
      </c>
      <c r="T236" s="38"/>
      <c r="U236" s="38" t="s">
        <v>75</v>
      </c>
      <c r="V236" s="39">
        <v>44414</v>
      </c>
      <c r="W236" s="38" t="s">
        <v>94</v>
      </c>
      <c r="X236" s="79">
        <v>2</v>
      </c>
      <c r="Y236" t="str">
        <f t="shared" si="28"/>
        <v>N</v>
      </c>
      <c r="Z236">
        <v>100</v>
      </c>
      <c r="AA236">
        <f t="shared" si="29"/>
        <v>0</v>
      </c>
      <c r="AB236">
        <f t="shared" si="30"/>
        <v>-100</v>
      </c>
      <c r="AC236">
        <f t="shared" si="31"/>
        <v>0</v>
      </c>
      <c r="AD236">
        <f t="shared" si="32"/>
        <v>-100</v>
      </c>
      <c r="AE236">
        <f t="shared" si="33"/>
        <v>0</v>
      </c>
      <c r="AF236">
        <f t="shared" si="34"/>
        <v>-100</v>
      </c>
    </row>
    <row r="237" spans="1:32" x14ac:dyDescent="0.25">
      <c r="A237" s="32">
        <v>0.395524871008546</v>
      </c>
      <c r="B237" s="32">
        <v>0.60410216084920421</v>
      </c>
      <c r="C237" s="33">
        <v>2.5282860151122919</v>
      </c>
      <c r="D237" s="34">
        <v>1.6553491525245838</v>
      </c>
      <c r="E237" s="28"/>
      <c r="F237" s="35">
        <v>1</v>
      </c>
      <c r="G237" s="35">
        <v>2.5282860151122919</v>
      </c>
      <c r="H237" s="35">
        <v>1.6553491525245838</v>
      </c>
      <c r="I237" s="36"/>
      <c r="J237" s="36"/>
      <c r="K237" s="35">
        <v>0</v>
      </c>
      <c r="L237" s="35">
        <v>0</v>
      </c>
      <c r="M237" s="37" t="e">
        <v>#DIV/0!</v>
      </c>
      <c r="N237" s="37" t="e">
        <v>#DIV/0!</v>
      </c>
      <c r="O237" s="36">
        <v>0</v>
      </c>
      <c r="P237" s="36">
        <v>0</v>
      </c>
      <c r="Q237" s="36" t="s">
        <v>351</v>
      </c>
      <c r="R237" s="36" t="s">
        <v>296</v>
      </c>
      <c r="S237" s="36" t="s">
        <v>273</v>
      </c>
      <c r="T237" s="38"/>
      <c r="U237" s="38" t="s">
        <v>75</v>
      </c>
      <c r="V237" s="39">
        <v>44414</v>
      </c>
      <c r="W237" s="38" t="s">
        <v>86</v>
      </c>
      <c r="X237" s="79">
        <v>3</v>
      </c>
      <c r="Y237" t="str">
        <f t="shared" si="28"/>
        <v>Y</v>
      </c>
      <c r="Z237">
        <v>100</v>
      </c>
      <c r="AA237">
        <f t="shared" si="29"/>
        <v>0</v>
      </c>
      <c r="AB237">
        <f t="shared" si="30"/>
        <v>-100</v>
      </c>
      <c r="AC237">
        <f t="shared" si="31"/>
        <v>0</v>
      </c>
      <c r="AD237">
        <f t="shared" si="32"/>
        <v>-100</v>
      </c>
      <c r="AE237">
        <f t="shared" si="33"/>
        <v>0</v>
      </c>
      <c r="AF237">
        <f t="shared" si="34"/>
        <v>-100</v>
      </c>
    </row>
    <row r="238" spans="1:32" x14ac:dyDescent="0.25">
      <c r="A238" s="32">
        <v>0</v>
      </c>
      <c r="B238" s="32">
        <v>1</v>
      </c>
      <c r="C238" s="33" t="e">
        <v>#DIV/0!</v>
      </c>
      <c r="D238" s="34">
        <v>1</v>
      </c>
      <c r="E238" s="28"/>
      <c r="F238" s="35">
        <v>1</v>
      </c>
      <c r="G238" s="35" t="e">
        <v>#DIV/0!</v>
      </c>
      <c r="H238" s="35">
        <v>1</v>
      </c>
      <c r="I238" s="36"/>
      <c r="J238" s="36"/>
      <c r="K238" s="35">
        <v>0</v>
      </c>
      <c r="L238" s="35">
        <v>0</v>
      </c>
      <c r="M238" s="37" t="e">
        <v>#DIV/0!</v>
      </c>
      <c r="N238" s="37" t="e">
        <v>#DIV/0!</v>
      </c>
      <c r="O238" s="36" t="e">
        <v>#DIV/0!</v>
      </c>
      <c r="P238" s="36">
        <v>0</v>
      </c>
      <c r="Q238" s="36" t="s">
        <v>297</v>
      </c>
      <c r="R238" s="36" t="s">
        <v>353</v>
      </c>
      <c r="S238" s="36" t="s">
        <v>273</v>
      </c>
      <c r="T238" s="38"/>
      <c r="U238" s="38" t="s">
        <v>73</v>
      </c>
      <c r="V238" s="39">
        <v>44414</v>
      </c>
      <c r="W238" s="38" t="s">
        <v>76</v>
      </c>
      <c r="X238" s="79">
        <v>1</v>
      </c>
      <c r="Y238" t="str">
        <f t="shared" si="28"/>
        <v>N</v>
      </c>
      <c r="Z238">
        <v>100</v>
      </c>
      <c r="AA238" t="e">
        <f t="shared" si="29"/>
        <v>#DIV/0!</v>
      </c>
      <c r="AB238" t="e">
        <f t="shared" si="30"/>
        <v>#DIV/0!</v>
      </c>
      <c r="AC238">
        <f t="shared" si="31"/>
        <v>0</v>
      </c>
      <c r="AD238">
        <f t="shared" si="32"/>
        <v>-100</v>
      </c>
      <c r="AE238">
        <f t="shared" si="33"/>
        <v>0</v>
      </c>
      <c r="AF238">
        <f t="shared" si="34"/>
        <v>-100</v>
      </c>
    </row>
    <row r="239" spans="1:32" x14ac:dyDescent="0.25">
      <c r="A239" s="32">
        <v>0.51223681083126293</v>
      </c>
      <c r="B239" s="32">
        <v>0.48618045669056692</v>
      </c>
      <c r="C239" s="33">
        <v>1.9522220560002124</v>
      </c>
      <c r="D239" s="34">
        <v>2.0568494398294113</v>
      </c>
      <c r="E239" s="28"/>
      <c r="F239" s="35">
        <v>1</v>
      </c>
      <c r="G239" s="35">
        <v>1.9522220560002124</v>
      </c>
      <c r="H239" s="35">
        <v>2.0568494398294113</v>
      </c>
      <c r="I239" s="36"/>
      <c r="J239" s="36"/>
      <c r="K239" s="35">
        <v>0</v>
      </c>
      <c r="L239" s="35">
        <v>0</v>
      </c>
      <c r="M239" s="37" t="e">
        <v>#DIV/0!</v>
      </c>
      <c r="N239" s="37" t="e">
        <v>#DIV/0!</v>
      </c>
      <c r="O239" s="36">
        <v>0</v>
      </c>
      <c r="P239" s="36">
        <v>0</v>
      </c>
      <c r="Q239" s="36" t="s">
        <v>434</v>
      </c>
      <c r="R239" s="36" t="s">
        <v>356</v>
      </c>
      <c r="S239" s="36" t="s">
        <v>278</v>
      </c>
      <c r="T239" s="38"/>
      <c r="U239" s="38" t="s">
        <v>79</v>
      </c>
      <c r="V239" s="39">
        <v>44414</v>
      </c>
      <c r="W239" s="38" t="s">
        <v>75</v>
      </c>
      <c r="X239" s="79">
        <v>2</v>
      </c>
      <c r="Y239" t="str">
        <f t="shared" si="28"/>
        <v>N</v>
      </c>
      <c r="Z239">
        <v>100</v>
      </c>
      <c r="AA239">
        <f t="shared" si="29"/>
        <v>0</v>
      </c>
      <c r="AB239">
        <f t="shared" si="30"/>
        <v>-100</v>
      </c>
      <c r="AC239">
        <f t="shared" si="31"/>
        <v>0</v>
      </c>
      <c r="AD239">
        <f t="shared" si="32"/>
        <v>-100</v>
      </c>
      <c r="AE239">
        <f t="shared" si="33"/>
        <v>0</v>
      </c>
      <c r="AF239">
        <f t="shared" si="34"/>
        <v>-100</v>
      </c>
    </row>
    <row r="240" spans="1:32" x14ac:dyDescent="0.25">
      <c r="A240" s="32">
        <v>0.12520202667502198</v>
      </c>
      <c r="B240" s="32">
        <v>0.87479033351247648</v>
      </c>
      <c r="C240" s="33">
        <v>7.9870911562448512</v>
      </c>
      <c r="D240" s="34">
        <v>1.1431310585986691</v>
      </c>
      <c r="E240" s="28"/>
      <c r="F240" s="35">
        <v>1</v>
      </c>
      <c r="G240" s="35">
        <v>7.9870911562448512</v>
      </c>
      <c r="H240" s="35">
        <v>1.1431310585986691</v>
      </c>
      <c r="I240" s="36"/>
      <c r="J240" s="36"/>
      <c r="K240" s="35">
        <v>0</v>
      </c>
      <c r="L240" s="35">
        <v>0</v>
      </c>
      <c r="M240" s="37" t="e">
        <v>#DIV/0!</v>
      </c>
      <c r="N240" s="37" t="e">
        <v>#DIV/0!</v>
      </c>
      <c r="O240" s="36">
        <v>0</v>
      </c>
      <c r="P240" s="36">
        <v>0</v>
      </c>
      <c r="Q240" s="36" t="s">
        <v>511</v>
      </c>
      <c r="R240" s="36" t="s">
        <v>301</v>
      </c>
      <c r="S240" s="36" t="s">
        <v>275</v>
      </c>
      <c r="T240" s="38"/>
      <c r="U240" s="38" t="s">
        <v>75</v>
      </c>
      <c r="V240" s="39">
        <v>44415</v>
      </c>
      <c r="W240" s="38" t="s">
        <v>78</v>
      </c>
      <c r="X240" s="79">
        <v>1</v>
      </c>
      <c r="Y240" t="str">
        <f t="shared" si="28"/>
        <v>N</v>
      </c>
      <c r="Z240">
        <v>100</v>
      </c>
      <c r="AA240">
        <f t="shared" si="29"/>
        <v>0</v>
      </c>
      <c r="AB240">
        <f t="shared" si="30"/>
        <v>-100</v>
      </c>
      <c r="AC240">
        <f t="shared" si="31"/>
        <v>0</v>
      </c>
      <c r="AD240">
        <f t="shared" si="32"/>
        <v>-100</v>
      </c>
      <c r="AE240">
        <f t="shared" si="33"/>
        <v>0</v>
      </c>
      <c r="AF240">
        <f t="shared" si="34"/>
        <v>-100</v>
      </c>
    </row>
    <row r="241" spans="1:32" x14ac:dyDescent="0.25">
      <c r="A241" s="32">
        <v>0.36823158194267708</v>
      </c>
      <c r="B241" s="32">
        <v>0.63144737657109906</v>
      </c>
      <c r="C241" s="33">
        <v>2.7156823288331386</v>
      </c>
      <c r="D241" s="34">
        <v>1.5836632427395998</v>
      </c>
      <c r="E241" s="28"/>
      <c r="F241" s="35">
        <v>1</v>
      </c>
      <c r="G241" s="35">
        <v>2.7156823288331386</v>
      </c>
      <c r="H241" s="35">
        <v>1.5836632427395998</v>
      </c>
      <c r="I241" s="36"/>
      <c r="J241" s="36"/>
      <c r="K241" s="35">
        <v>0</v>
      </c>
      <c r="L241" s="35">
        <v>0</v>
      </c>
      <c r="M241" s="37" t="e">
        <v>#DIV/0!</v>
      </c>
      <c r="N241" s="37" t="e">
        <v>#DIV/0!</v>
      </c>
      <c r="O241" s="36">
        <v>0</v>
      </c>
      <c r="P241" s="36">
        <v>0</v>
      </c>
      <c r="Q241" s="36" t="s">
        <v>370</v>
      </c>
      <c r="R241" s="36" t="s">
        <v>478</v>
      </c>
      <c r="S241" s="36" t="s">
        <v>275</v>
      </c>
      <c r="T241" s="38"/>
      <c r="U241" s="38" t="s">
        <v>75</v>
      </c>
      <c r="V241" s="39">
        <v>44415</v>
      </c>
      <c r="W241" s="38" t="s">
        <v>76</v>
      </c>
      <c r="X241" s="79">
        <v>1</v>
      </c>
      <c r="Y241" t="str">
        <f t="shared" si="28"/>
        <v>N</v>
      </c>
      <c r="Z241">
        <v>100</v>
      </c>
      <c r="AA241">
        <f t="shared" si="29"/>
        <v>0</v>
      </c>
      <c r="AB241">
        <f t="shared" si="30"/>
        <v>-100</v>
      </c>
      <c r="AC241">
        <f t="shared" si="31"/>
        <v>0</v>
      </c>
      <c r="AD241">
        <f t="shared" si="32"/>
        <v>-100</v>
      </c>
      <c r="AE241">
        <f t="shared" si="33"/>
        <v>0</v>
      </c>
      <c r="AF241">
        <f t="shared" si="34"/>
        <v>-100</v>
      </c>
    </row>
    <row r="242" spans="1:32" x14ac:dyDescent="0.25">
      <c r="A242" s="32">
        <v>0.32708129323035023</v>
      </c>
      <c r="B242" s="32">
        <v>0.67274156287837761</v>
      </c>
      <c r="C242" s="33">
        <v>3.0573439102056508</v>
      </c>
      <c r="D242" s="34">
        <v>1.4864549110380834</v>
      </c>
      <c r="E242" s="28"/>
      <c r="F242" s="35">
        <v>1</v>
      </c>
      <c r="G242" s="35">
        <v>3.0573439102056508</v>
      </c>
      <c r="H242" s="35">
        <v>1.4864549110380834</v>
      </c>
      <c r="I242" s="36"/>
      <c r="J242" s="36"/>
      <c r="K242" s="35">
        <v>0</v>
      </c>
      <c r="L242" s="35">
        <v>0</v>
      </c>
      <c r="M242" s="37" t="e">
        <v>#DIV/0!</v>
      </c>
      <c r="N242" s="37" t="e">
        <v>#DIV/0!</v>
      </c>
      <c r="O242" s="36">
        <v>0</v>
      </c>
      <c r="P242" s="36">
        <v>0</v>
      </c>
      <c r="Q242" s="36" t="s">
        <v>380</v>
      </c>
      <c r="R242" s="36" t="s">
        <v>306</v>
      </c>
      <c r="S242" s="36" t="s">
        <v>275</v>
      </c>
      <c r="T242" s="38"/>
      <c r="U242" s="38" t="s">
        <v>75</v>
      </c>
      <c r="V242" s="39">
        <v>44415</v>
      </c>
      <c r="W242" s="38" t="s">
        <v>88</v>
      </c>
      <c r="X242" s="79">
        <v>4</v>
      </c>
      <c r="Y242" t="str">
        <f t="shared" si="28"/>
        <v>Y</v>
      </c>
      <c r="Z242">
        <v>100</v>
      </c>
      <c r="AA242">
        <f t="shared" si="29"/>
        <v>0</v>
      </c>
      <c r="AB242">
        <f t="shared" si="30"/>
        <v>-100</v>
      </c>
      <c r="AC242">
        <f t="shared" si="31"/>
        <v>0</v>
      </c>
      <c r="AD242">
        <f t="shared" si="32"/>
        <v>-100</v>
      </c>
      <c r="AE242">
        <f t="shared" si="33"/>
        <v>0</v>
      </c>
      <c r="AF242">
        <f t="shared" si="34"/>
        <v>-100</v>
      </c>
    </row>
    <row r="243" spans="1:32" x14ac:dyDescent="0.25">
      <c r="A243" s="32">
        <v>0.32464593644019263</v>
      </c>
      <c r="B243" s="32">
        <v>0.67518382960217005</v>
      </c>
      <c r="C243" s="33">
        <v>3.0802788137907999</v>
      </c>
      <c r="D243" s="34">
        <v>1.4810781244408908</v>
      </c>
      <c r="E243" s="28"/>
      <c r="F243" s="35">
        <v>1</v>
      </c>
      <c r="G243" s="35">
        <v>3.0802788137907999</v>
      </c>
      <c r="H243" s="35">
        <v>1.4810781244408908</v>
      </c>
      <c r="I243" s="36"/>
      <c r="J243" s="36"/>
      <c r="K243" s="35">
        <v>0</v>
      </c>
      <c r="L243" s="35">
        <v>0</v>
      </c>
      <c r="M243" s="37" t="e">
        <v>#DIV/0!</v>
      </c>
      <c r="N243" s="37" t="e">
        <v>#DIV/0!</v>
      </c>
      <c r="O243" s="36">
        <v>0</v>
      </c>
      <c r="P243" s="36">
        <v>0</v>
      </c>
      <c r="Q243" s="36" t="s">
        <v>285</v>
      </c>
      <c r="R243" s="36" t="s">
        <v>305</v>
      </c>
      <c r="S243" s="36" t="s">
        <v>275</v>
      </c>
      <c r="T243" s="38"/>
      <c r="U243" s="38" t="s">
        <v>75</v>
      </c>
      <c r="V243" s="39">
        <v>44415</v>
      </c>
      <c r="W243" s="38" t="s">
        <v>76</v>
      </c>
      <c r="X243" s="79">
        <v>1</v>
      </c>
      <c r="Y243" t="str">
        <f t="shared" si="28"/>
        <v>N</v>
      </c>
      <c r="Z243">
        <v>100</v>
      </c>
      <c r="AA243">
        <f t="shared" si="29"/>
        <v>0</v>
      </c>
      <c r="AB243">
        <f t="shared" si="30"/>
        <v>-100</v>
      </c>
      <c r="AC243">
        <f t="shared" si="31"/>
        <v>0</v>
      </c>
      <c r="AD243">
        <f t="shared" si="32"/>
        <v>-100</v>
      </c>
      <c r="AE243">
        <f t="shared" si="33"/>
        <v>0</v>
      </c>
      <c r="AF243">
        <f t="shared" si="34"/>
        <v>-100</v>
      </c>
    </row>
    <row r="244" spans="1:32" x14ac:dyDescent="0.25">
      <c r="A244" s="32">
        <v>0.65264069190054141</v>
      </c>
      <c r="B244" s="32">
        <v>0.15326055111105458</v>
      </c>
      <c r="C244" s="33">
        <v>1.5322366692887641</v>
      </c>
      <c r="D244" s="34">
        <v>6.5248362527118084</v>
      </c>
      <c r="E244" s="28"/>
      <c r="F244" s="35">
        <v>1</v>
      </c>
      <c r="G244" s="35">
        <v>1.5322366692887641</v>
      </c>
      <c r="H244" s="35">
        <v>6.5248362527118084</v>
      </c>
      <c r="I244" s="36"/>
      <c r="J244" s="36"/>
      <c r="K244" s="35">
        <v>0</v>
      </c>
      <c r="L244" s="35">
        <v>0</v>
      </c>
      <c r="M244" s="37" t="e">
        <v>#DIV/0!</v>
      </c>
      <c r="N244" s="37" t="e">
        <v>#DIV/0!</v>
      </c>
      <c r="O244" s="36">
        <v>0</v>
      </c>
      <c r="P244" s="36">
        <v>0</v>
      </c>
      <c r="Q244" s="36" t="s">
        <v>381</v>
      </c>
      <c r="R244" s="36" t="s">
        <v>313</v>
      </c>
      <c r="S244" s="36" t="s">
        <v>268</v>
      </c>
      <c r="T244" s="38"/>
      <c r="U244" s="38" t="s">
        <v>164</v>
      </c>
      <c r="V244" s="39">
        <v>44415</v>
      </c>
      <c r="W244" s="38" t="s">
        <v>181</v>
      </c>
      <c r="X244" s="79">
        <v>7</v>
      </c>
      <c r="Y244" t="str">
        <f t="shared" si="28"/>
        <v>Y</v>
      </c>
      <c r="Z244">
        <v>100</v>
      </c>
      <c r="AA244">
        <f t="shared" si="29"/>
        <v>0</v>
      </c>
      <c r="AB244">
        <f t="shared" si="30"/>
        <v>-100</v>
      </c>
      <c r="AC244">
        <f t="shared" si="31"/>
        <v>0</v>
      </c>
      <c r="AD244">
        <f t="shared" si="32"/>
        <v>-100</v>
      </c>
      <c r="AE244">
        <f t="shared" si="33"/>
        <v>0</v>
      </c>
      <c r="AF244">
        <f t="shared" si="34"/>
        <v>-100</v>
      </c>
    </row>
    <row r="245" spans="1:32" x14ac:dyDescent="0.25">
      <c r="A245" s="32">
        <v>0.43330432724799733</v>
      </c>
      <c r="B245" s="32">
        <v>0.56567355294645438</v>
      </c>
      <c r="C245" s="33">
        <v>2.3078467883097327</v>
      </c>
      <c r="D245" s="34">
        <v>1.7678040537536994</v>
      </c>
      <c r="E245" s="28"/>
      <c r="F245" s="35">
        <v>1</v>
      </c>
      <c r="G245" s="35">
        <v>2.3078467883097327</v>
      </c>
      <c r="H245" s="35">
        <v>1.7678040537536994</v>
      </c>
      <c r="I245" s="36"/>
      <c r="J245" s="36"/>
      <c r="K245" s="35">
        <v>0</v>
      </c>
      <c r="L245" s="35">
        <v>0</v>
      </c>
      <c r="M245" s="37" t="e">
        <v>#DIV/0!</v>
      </c>
      <c r="N245" s="37" t="e">
        <v>#DIV/0!</v>
      </c>
      <c r="O245" s="36">
        <v>0</v>
      </c>
      <c r="P245" s="36">
        <v>0</v>
      </c>
      <c r="Q245" s="36" t="s">
        <v>383</v>
      </c>
      <c r="R245" s="36" t="s">
        <v>315</v>
      </c>
      <c r="S245" s="36" t="s">
        <v>268</v>
      </c>
      <c r="T245" s="38"/>
      <c r="U245" s="38" t="s">
        <v>86</v>
      </c>
      <c r="V245" s="39">
        <v>44415</v>
      </c>
      <c r="W245" s="38" t="s">
        <v>86</v>
      </c>
      <c r="X245" s="79">
        <v>3</v>
      </c>
      <c r="Y245" t="str">
        <f t="shared" si="28"/>
        <v>Y</v>
      </c>
      <c r="Z245">
        <v>100</v>
      </c>
      <c r="AA245">
        <f t="shared" si="29"/>
        <v>0</v>
      </c>
      <c r="AB245">
        <f t="shared" si="30"/>
        <v>-100</v>
      </c>
      <c r="AC245">
        <f t="shared" si="31"/>
        <v>0</v>
      </c>
      <c r="AD245">
        <f t="shared" si="32"/>
        <v>-100</v>
      </c>
      <c r="AE245">
        <f t="shared" si="33"/>
        <v>0</v>
      </c>
      <c r="AF245">
        <f t="shared" si="34"/>
        <v>-100</v>
      </c>
    </row>
    <row r="246" spans="1:32" x14ac:dyDescent="0.25">
      <c r="A246" s="32">
        <v>0.65078376908541236</v>
      </c>
      <c r="B246" s="32">
        <v>0.32730331155995912</v>
      </c>
      <c r="C246" s="33">
        <v>1.5366086978557614</v>
      </c>
      <c r="D246" s="34">
        <v>3.0552700344946211</v>
      </c>
      <c r="E246" s="28"/>
      <c r="F246" s="35">
        <v>1</v>
      </c>
      <c r="G246" s="35">
        <v>1.5366086978557614</v>
      </c>
      <c r="H246" s="35">
        <v>3.0552700344946211</v>
      </c>
      <c r="I246" s="36"/>
      <c r="J246" s="36"/>
      <c r="K246" s="35">
        <v>0</v>
      </c>
      <c r="L246" s="35">
        <v>0</v>
      </c>
      <c r="M246" s="37" t="e">
        <v>#DIV/0!</v>
      </c>
      <c r="N246" s="37" t="e">
        <v>#DIV/0!</v>
      </c>
      <c r="O246" s="36">
        <v>0</v>
      </c>
      <c r="P246" s="36">
        <v>0</v>
      </c>
      <c r="Q246" s="36" t="s">
        <v>287</v>
      </c>
      <c r="R246" s="36" t="s">
        <v>310</v>
      </c>
      <c r="S246" s="36" t="s">
        <v>268</v>
      </c>
      <c r="T246" s="38"/>
      <c r="U246" s="38" t="s">
        <v>89</v>
      </c>
      <c r="V246" s="39">
        <v>44415</v>
      </c>
      <c r="W246" s="38" t="s">
        <v>89</v>
      </c>
      <c r="X246" s="79">
        <v>4</v>
      </c>
      <c r="Y246" t="str">
        <f t="shared" si="28"/>
        <v>Y</v>
      </c>
      <c r="Z246">
        <v>100</v>
      </c>
      <c r="AA246">
        <f t="shared" si="29"/>
        <v>0</v>
      </c>
      <c r="AB246">
        <f t="shared" si="30"/>
        <v>-100</v>
      </c>
      <c r="AC246">
        <f t="shared" si="31"/>
        <v>0</v>
      </c>
      <c r="AD246">
        <f t="shared" si="32"/>
        <v>-100</v>
      </c>
      <c r="AE246">
        <f t="shared" si="33"/>
        <v>0</v>
      </c>
      <c r="AF246">
        <f t="shared" si="34"/>
        <v>-100</v>
      </c>
    </row>
    <row r="247" spans="1:32" x14ac:dyDescent="0.25">
      <c r="A247" s="32">
        <v>0.41338522064952599</v>
      </c>
      <c r="B247" s="32">
        <v>0.58461653364810839</v>
      </c>
      <c r="C247" s="33">
        <v>2.4190511659530629</v>
      </c>
      <c r="D247" s="34">
        <v>1.7105229538409166</v>
      </c>
      <c r="E247" s="28"/>
      <c r="F247" s="35">
        <v>1</v>
      </c>
      <c r="G247" s="35">
        <v>2.4190511659530629</v>
      </c>
      <c r="H247" s="35">
        <v>1.7105229538409166</v>
      </c>
      <c r="I247" s="36"/>
      <c r="J247" s="36"/>
      <c r="K247" s="35">
        <v>0</v>
      </c>
      <c r="L247" s="35">
        <v>0</v>
      </c>
      <c r="M247" s="37" t="e">
        <v>#DIV/0!</v>
      </c>
      <c r="N247" s="37" t="e">
        <v>#DIV/0!</v>
      </c>
      <c r="O247" s="36">
        <v>0</v>
      </c>
      <c r="P247" s="36">
        <v>0</v>
      </c>
      <c r="Q247" s="36" t="s">
        <v>391</v>
      </c>
      <c r="R247" s="36" t="s">
        <v>388</v>
      </c>
      <c r="S247" s="36" t="s">
        <v>279</v>
      </c>
      <c r="T247" s="38"/>
      <c r="U247" s="38" t="s">
        <v>86</v>
      </c>
      <c r="V247" s="39">
        <v>44415</v>
      </c>
      <c r="W247" s="38" t="s">
        <v>79</v>
      </c>
      <c r="X247" s="79">
        <v>3</v>
      </c>
      <c r="Y247" t="str">
        <f t="shared" si="28"/>
        <v>Y</v>
      </c>
      <c r="Z247">
        <v>100</v>
      </c>
      <c r="AA247">
        <f t="shared" si="29"/>
        <v>0</v>
      </c>
      <c r="AB247">
        <f t="shared" si="30"/>
        <v>-100</v>
      </c>
      <c r="AC247">
        <f t="shared" si="31"/>
        <v>0</v>
      </c>
      <c r="AD247">
        <f t="shared" si="32"/>
        <v>-100</v>
      </c>
      <c r="AE247">
        <f t="shared" si="33"/>
        <v>0</v>
      </c>
      <c r="AF247">
        <f t="shared" si="34"/>
        <v>-100</v>
      </c>
    </row>
    <row r="248" spans="1:32" x14ac:dyDescent="0.25">
      <c r="A248" s="32">
        <v>0.40557587718381444</v>
      </c>
      <c r="B248" s="32">
        <v>0.59362393228237287</v>
      </c>
      <c r="C248" s="33">
        <v>2.4656298765687725</v>
      </c>
      <c r="D248" s="34">
        <v>1.6845682015467052</v>
      </c>
      <c r="E248" s="28"/>
      <c r="F248" s="35">
        <v>1</v>
      </c>
      <c r="G248" s="35">
        <v>2.4656298765687725</v>
      </c>
      <c r="H248" s="35">
        <v>1.6845682015467052</v>
      </c>
      <c r="I248" s="36"/>
      <c r="J248" s="36"/>
      <c r="K248" s="35">
        <v>0</v>
      </c>
      <c r="L248" s="35">
        <v>0</v>
      </c>
      <c r="M248" s="37" t="e">
        <v>#DIV/0!</v>
      </c>
      <c r="N248" s="37" t="e">
        <v>#DIV/0!</v>
      </c>
      <c r="O248" s="36">
        <v>0</v>
      </c>
      <c r="P248" s="36">
        <v>0</v>
      </c>
      <c r="Q248" s="36" t="s">
        <v>333</v>
      </c>
      <c r="R248" s="36" t="s">
        <v>540</v>
      </c>
      <c r="S248" s="36" t="s">
        <v>283</v>
      </c>
      <c r="T248" s="38"/>
      <c r="U248" s="38" t="e">
        <v>#N/A</v>
      </c>
      <c r="V248" s="39">
        <v>44415</v>
      </c>
      <c r="W248" s="38" t="s">
        <v>78</v>
      </c>
      <c r="X248" s="79">
        <v>1</v>
      </c>
      <c r="Y248" t="str">
        <f t="shared" si="28"/>
        <v>N</v>
      </c>
      <c r="Z248">
        <v>100</v>
      </c>
      <c r="AA248">
        <f t="shared" si="29"/>
        <v>0</v>
      </c>
      <c r="AB248">
        <f t="shared" si="30"/>
        <v>-100</v>
      </c>
      <c r="AC248">
        <f t="shared" si="31"/>
        <v>0</v>
      </c>
      <c r="AD248">
        <f t="shared" si="32"/>
        <v>-100</v>
      </c>
      <c r="AE248">
        <f t="shared" si="33"/>
        <v>0</v>
      </c>
      <c r="AF248">
        <f t="shared" si="34"/>
        <v>-100</v>
      </c>
    </row>
    <row r="249" spans="1:32" x14ac:dyDescent="0.25">
      <c r="A249" s="32">
        <v>0.48868854176063248</v>
      </c>
      <c r="B249" s="32">
        <v>0.49922690170927531</v>
      </c>
      <c r="C249" s="33">
        <v>2.0462931183064574</v>
      </c>
      <c r="D249" s="34">
        <v>2.0030971820151429</v>
      </c>
      <c r="E249" s="28"/>
      <c r="F249" s="35">
        <v>1</v>
      </c>
      <c r="G249" s="35">
        <v>2.0462931183064574</v>
      </c>
      <c r="H249" s="35">
        <v>2.0030971820151429</v>
      </c>
      <c r="I249" s="36"/>
      <c r="J249" s="36"/>
      <c r="K249" s="35">
        <v>0</v>
      </c>
      <c r="L249" s="35">
        <v>0</v>
      </c>
      <c r="M249" s="37" t="e">
        <v>#DIV/0!</v>
      </c>
      <c r="N249" s="37" t="e">
        <v>#DIV/0!</v>
      </c>
      <c r="O249" s="36">
        <v>0</v>
      </c>
      <c r="P249" s="36">
        <v>0</v>
      </c>
      <c r="Q249" s="36" t="s">
        <v>290</v>
      </c>
      <c r="R249" s="36" t="s">
        <v>330</v>
      </c>
      <c r="S249" s="36" t="s">
        <v>283</v>
      </c>
      <c r="T249" s="38"/>
      <c r="U249" s="38" t="e">
        <v>#N/A</v>
      </c>
      <c r="V249" s="39">
        <v>44415</v>
      </c>
      <c r="W249" s="38" t="s">
        <v>76</v>
      </c>
      <c r="X249" s="91" t="s">
        <v>84</v>
      </c>
      <c r="Y249" t="str">
        <f t="shared" si="28"/>
        <v>Y</v>
      </c>
      <c r="Z249">
        <v>100</v>
      </c>
      <c r="AA249">
        <f t="shared" si="29"/>
        <v>0</v>
      </c>
      <c r="AB249">
        <f t="shared" si="30"/>
        <v>-100</v>
      </c>
      <c r="AC249">
        <f t="shared" si="31"/>
        <v>0</v>
      </c>
      <c r="AD249">
        <f t="shared" si="32"/>
        <v>-100</v>
      </c>
      <c r="AE249">
        <f t="shared" si="33"/>
        <v>0</v>
      </c>
      <c r="AF249">
        <f t="shared" si="34"/>
        <v>-100</v>
      </c>
    </row>
    <row r="250" spans="1:32" x14ac:dyDescent="0.25">
      <c r="A250" s="32" t="e">
        <v>#N/A</v>
      </c>
      <c r="B250" s="32" t="e">
        <v>#N/A</v>
      </c>
      <c r="C250" s="33" t="e">
        <v>#N/A</v>
      </c>
      <c r="D250" s="34" t="e">
        <v>#N/A</v>
      </c>
      <c r="E250" s="28"/>
      <c r="F250" s="35">
        <v>1</v>
      </c>
      <c r="G250" s="35" t="e">
        <v>#N/A</v>
      </c>
      <c r="H250" s="35" t="e">
        <v>#N/A</v>
      </c>
      <c r="I250" s="36"/>
      <c r="J250" s="36"/>
      <c r="K250" s="35">
        <v>0</v>
      </c>
      <c r="L250" s="35">
        <v>0</v>
      </c>
      <c r="M250" s="37" t="e">
        <v>#DIV/0!</v>
      </c>
      <c r="N250" s="37" t="e">
        <v>#DIV/0!</v>
      </c>
      <c r="O250" s="36" t="e">
        <v>#N/A</v>
      </c>
      <c r="P250" s="36" t="e">
        <v>#N/A</v>
      </c>
      <c r="Q250" s="36" t="s">
        <v>532</v>
      </c>
      <c r="R250" s="36" t="s">
        <v>541</v>
      </c>
      <c r="S250" s="36" t="s">
        <v>277</v>
      </c>
      <c r="T250" s="38"/>
      <c r="U250" s="38" t="e">
        <v>#N/A</v>
      </c>
      <c r="V250" s="39">
        <v>44415</v>
      </c>
      <c r="W250" s="38" t="s">
        <v>78</v>
      </c>
      <c r="X250" s="79">
        <v>1</v>
      </c>
      <c r="Y250" t="str">
        <f t="shared" si="28"/>
        <v>N</v>
      </c>
      <c r="Z250">
        <v>100</v>
      </c>
      <c r="AA250" t="e">
        <f t="shared" si="29"/>
        <v>#N/A</v>
      </c>
      <c r="AB250" t="e">
        <f t="shared" si="30"/>
        <v>#N/A</v>
      </c>
      <c r="AC250" t="e">
        <f t="shared" si="31"/>
        <v>#N/A</v>
      </c>
      <c r="AD250" t="e">
        <f t="shared" si="32"/>
        <v>#N/A</v>
      </c>
      <c r="AE250" t="e">
        <f t="shared" si="33"/>
        <v>#N/A</v>
      </c>
      <c r="AF250" t="e">
        <f t="shared" si="34"/>
        <v>#N/A</v>
      </c>
    </row>
    <row r="251" spans="1:32" x14ac:dyDescent="0.25">
      <c r="A251" s="32">
        <v>0.43458674998985519</v>
      </c>
      <c r="B251" s="32">
        <v>0.56202592463288437</v>
      </c>
      <c r="C251" s="33">
        <v>2.3010365594978301</v>
      </c>
      <c r="D251" s="34">
        <v>1.7792773538928841</v>
      </c>
      <c r="E251" s="28"/>
      <c r="F251" s="35">
        <v>1</v>
      </c>
      <c r="G251" s="35">
        <v>2.3010365594978301</v>
      </c>
      <c r="H251" s="35">
        <v>1.7792773538928841</v>
      </c>
      <c r="I251" s="36"/>
      <c r="J251" s="36"/>
      <c r="K251" s="35">
        <v>0</v>
      </c>
      <c r="L251" s="35">
        <v>0</v>
      </c>
      <c r="M251" s="37" t="e">
        <v>#DIV/0!</v>
      </c>
      <c r="N251" s="37" t="e">
        <v>#DIV/0!</v>
      </c>
      <c r="O251" s="36">
        <v>0</v>
      </c>
      <c r="P251" s="36">
        <v>0</v>
      </c>
      <c r="Q251" s="36" t="s">
        <v>526</v>
      </c>
      <c r="R251" s="36" t="s">
        <v>524</v>
      </c>
      <c r="S251" s="36" t="s">
        <v>277</v>
      </c>
      <c r="T251" s="38"/>
      <c r="U251" s="38" t="s">
        <v>86</v>
      </c>
      <c r="V251" s="39">
        <v>44415</v>
      </c>
      <c r="W251" s="38" t="s">
        <v>76</v>
      </c>
      <c r="X251" s="91" t="s">
        <v>84</v>
      </c>
      <c r="Y251" t="str">
        <f t="shared" si="28"/>
        <v>Y</v>
      </c>
      <c r="Z251">
        <v>100</v>
      </c>
      <c r="AA251">
        <f t="shared" si="29"/>
        <v>0</v>
      </c>
      <c r="AB251">
        <f t="shared" si="30"/>
        <v>-100</v>
      </c>
      <c r="AC251">
        <f t="shared" si="31"/>
        <v>0</v>
      </c>
      <c r="AD251">
        <f t="shared" si="32"/>
        <v>-100</v>
      </c>
      <c r="AE251">
        <f t="shared" si="33"/>
        <v>0</v>
      </c>
      <c r="AF251">
        <f t="shared" si="34"/>
        <v>-100</v>
      </c>
    </row>
    <row r="252" spans="1:32" x14ac:dyDescent="0.25">
      <c r="A252" s="32">
        <v>0.56819563174654031</v>
      </c>
      <c r="B252" s="32">
        <v>0.42867969751545892</v>
      </c>
      <c r="C252" s="33">
        <v>1.7599572121421698</v>
      </c>
      <c r="D252" s="34">
        <v>2.3327440179597922</v>
      </c>
      <c r="E252" s="28"/>
      <c r="F252" s="35">
        <v>1</v>
      </c>
      <c r="G252" s="35">
        <v>1.7599572121421698</v>
      </c>
      <c r="H252" s="35">
        <v>2.3327440179597922</v>
      </c>
      <c r="I252" s="36"/>
      <c r="J252" s="36"/>
      <c r="K252" s="35">
        <v>0</v>
      </c>
      <c r="L252" s="35">
        <v>0</v>
      </c>
      <c r="M252" s="37" t="e">
        <v>#DIV/0!</v>
      </c>
      <c r="N252" s="37" t="e">
        <v>#DIV/0!</v>
      </c>
      <c r="O252" s="36">
        <v>0</v>
      </c>
      <c r="P252" s="36">
        <v>0</v>
      </c>
      <c r="Q252" s="36" t="s">
        <v>517</v>
      </c>
      <c r="R252" s="36" t="s">
        <v>486</v>
      </c>
      <c r="S252" s="36" t="s">
        <v>274</v>
      </c>
      <c r="T252" s="38"/>
      <c r="U252" s="38" t="s">
        <v>79</v>
      </c>
      <c r="V252" s="39">
        <v>44415</v>
      </c>
      <c r="W252" s="38" t="s">
        <v>75</v>
      </c>
      <c r="X252" s="79">
        <v>2</v>
      </c>
      <c r="Y252" t="str">
        <f t="shared" si="28"/>
        <v>N</v>
      </c>
      <c r="Z252">
        <v>100</v>
      </c>
      <c r="AA252">
        <f t="shared" si="29"/>
        <v>0</v>
      </c>
      <c r="AB252">
        <f t="shared" si="30"/>
        <v>-100</v>
      </c>
      <c r="AC252">
        <f t="shared" si="31"/>
        <v>0</v>
      </c>
      <c r="AD252">
        <f t="shared" si="32"/>
        <v>-100</v>
      </c>
      <c r="AE252">
        <f t="shared" si="33"/>
        <v>0</v>
      </c>
      <c r="AF252">
        <f t="shared" si="34"/>
        <v>-100</v>
      </c>
    </row>
    <row r="253" spans="1:32" x14ac:dyDescent="0.25">
      <c r="A253" s="32">
        <v>0.33178742570199354</v>
      </c>
      <c r="B253" s="32">
        <v>0.66743985298131669</v>
      </c>
      <c r="C253" s="33">
        <v>3.013977994748315</v>
      </c>
      <c r="D253" s="34">
        <v>1.4982623460873747</v>
      </c>
      <c r="E253" s="28"/>
      <c r="F253" s="35">
        <v>1</v>
      </c>
      <c r="G253" s="35">
        <v>3.013977994748315</v>
      </c>
      <c r="H253" s="35">
        <v>1.4982623460873747</v>
      </c>
      <c r="I253" s="36"/>
      <c r="J253" s="36"/>
      <c r="K253" s="35">
        <v>0</v>
      </c>
      <c r="L253" s="35">
        <v>0</v>
      </c>
      <c r="M253" s="37" t="e">
        <v>#DIV/0!</v>
      </c>
      <c r="N253" s="37" t="e">
        <v>#DIV/0!</v>
      </c>
      <c r="O253" s="36">
        <v>0</v>
      </c>
      <c r="P253" s="36">
        <v>0</v>
      </c>
      <c r="Q253" s="36" t="s">
        <v>338</v>
      </c>
      <c r="R253" s="36" t="s">
        <v>516</v>
      </c>
      <c r="S253" s="36" t="s">
        <v>274</v>
      </c>
      <c r="T253" s="38"/>
      <c r="U253" s="38" t="s">
        <v>75</v>
      </c>
      <c r="V253" s="39">
        <v>44415</v>
      </c>
      <c r="W253" s="38" t="s">
        <v>79</v>
      </c>
      <c r="X253" s="91" t="s">
        <v>207</v>
      </c>
      <c r="Y253" t="str">
        <f t="shared" si="28"/>
        <v>Y</v>
      </c>
      <c r="Z253">
        <v>100</v>
      </c>
      <c r="AA253">
        <f t="shared" si="29"/>
        <v>0</v>
      </c>
      <c r="AB253">
        <f t="shared" si="30"/>
        <v>-100</v>
      </c>
      <c r="AC253">
        <f t="shared" si="31"/>
        <v>0</v>
      </c>
      <c r="AD253">
        <f t="shared" si="32"/>
        <v>-100</v>
      </c>
      <c r="AE253">
        <f t="shared" si="33"/>
        <v>0</v>
      </c>
      <c r="AF253">
        <f t="shared" si="34"/>
        <v>-100</v>
      </c>
    </row>
    <row r="254" spans="1:32" x14ac:dyDescent="0.25">
      <c r="A254" s="40">
        <v>0.50266319554653338</v>
      </c>
      <c r="B254" s="40">
        <v>0.49568340388121196</v>
      </c>
      <c r="C254" s="33">
        <v>1.9894036580751142</v>
      </c>
      <c r="D254" s="34">
        <v>2.0174167465966746</v>
      </c>
      <c r="E254" s="28"/>
      <c r="F254" s="35">
        <v>1</v>
      </c>
      <c r="G254" s="35">
        <v>1.9894036580751142</v>
      </c>
      <c r="H254" s="35">
        <v>2.0174167465966746</v>
      </c>
      <c r="I254" s="36"/>
      <c r="J254" s="36"/>
      <c r="K254" s="35">
        <v>0</v>
      </c>
      <c r="L254" s="35">
        <v>0</v>
      </c>
      <c r="M254" s="37" t="e">
        <v>#DIV/0!</v>
      </c>
      <c r="N254" s="37" t="e">
        <v>#DIV/0!</v>
      </c>
      <c r="O254" s="36">
        <v>0</v>
      </c>
      <c r="P254" s="36">
        <v>0</v>
      </c>
      <c r="Q254" s="36" t="s">
        <v>488</v>
      </c>
      <c r="R254" s="36" t="s">
        <v>341</v>
      </c>
      <c r="S254" s="36" t="s">
        <v>274</v>
      </c>
      <c r="T254" s="38"/>
      <c r="U254" s="38" t="s">
        <v>86</v>
      </c>
      <c r="V254" s="39">
        <v>44415</v>
      </c>
      <c r="W254" s="38" t="s">
        <v>77</v>
      </c>
      <c r="X254" s="79">
        <v>2</v>
      </c>
      <c r="Y254" t="str">
        <f t="shared" si="28"/>
        <v>N</v>
      </c>
      <c r="Z254">
        <v>100</v>
      </c>
      <c r="AA254">
        <f t="shared" si="29"/>
        <v>0</v>
      </c>
      <c r="AB254">
        <f t="shared" si="30"/>
        <v>-100</v>
      </c>
      <c r="AC254">
        <f t="shared" si="31"/>
        <v>0</v>
      </c>
      <c r="AD254">
        <f t="shared" si="32"/>
        <v>-100</v>
      </c>
      <c r="AE254">
        <f t="shared" si="33"/>
        <v>0</v>
      </c>
      <c r="AF254">
        <f t="shared" si="34"/>
        <v>-100</v>
      </c>
    </row>
    <row r="255" spans="1:32" x14ac:dyDescent="0.25">
      <c r="A255" s="40">
        <v>0.39934252940843168</v>
      </c>
      <c r="B255" s="40">
        <v>0.59986219750134484</v>
      </c>
      <c r="C255" s="33">
        <v>2.5041159564981865</v>
      </c>
      <c r="D255" s="34">
        <v>1.6670495393198337</v>
      </c>
      <c r="E255" s="28"/>
      <c r="F255" s="35">
        <v>1</v>
      </c>
      <c r="G255" s="35">
        <v>2.5041159564981865</v>
      </c>
      <c r="H255" s="35">
        <v>1.6670495393198337</v>
      </c>
      <c r="I255" s="36"/>
      <c r="J255" s="36"/>
      <c r="K255" s="35">
        <v>0</v>
      </c>
      <c r="L255" s="35">
        <v>0</v>
      </c>
      <c r="M255" s="37" t="e">
        <v>#DIV/0!</v>
      </c>
      <c r="N255" s="37" t="e">
        <v>#DIV/0!</v>
      </c>
      <c r="O255" s="36">
        <v>0</v>
      </c>
      <c r="P255" s="36">
        <v>0</v>
      </c>
      <c r="Q255" s="36" t="s">
        <v>415</v>
      </c>
      <c r="R255" s="36" t="s">
        <v>340</v>
      </c>
      <c r="S255" s="36" t="s">
        <v>274</v>
      </c>
      <c r="T255" s="38"/>
      <c r="U255" s="38" t="s">
        <v>75</v>
      </c>
      <c r="V255" s="39">
        <v>44415</v>
      </c>
      <c r="W255" s="38" t="s">
        <v>74</v>
      </c>
      <c r="X255" s="79">
        <v>4</v>
      </c>
      <c r="Y255" t="str">
        <f t="shared" si="28"/>
        <v>Y</v>
      </c>
      <c r="Z255">
        <v>100</v>
      </c>
      <c r="AA255">
        <f t="shared" si="29"/>
        <v>0</v>
      </c>
      <c r="AB255">
        <f t="shared" si="30"/>
        <v>-100</v>
      </c>
      <c r="AC255">
        <f t="shared" si="31"/>
        <v>0</v>
      </c>
      <c r="AD255">
        <f t="shared" si="32"/>
        <v>-100</v>
      </c>
      <c r="AE255">
        <f t="shared" si="33"/>
        <v>0</v>
      </c>
      <c r="AF255">
        <f t="shared" si="34"/>
        <v>-100</v>
      </c>
    </row>
    <row r="256" spans="1:32" x14ac:dyDescent="0.25">
      <c r="A256" s="40" t="e">
        <v>#N/A</v>
      </c>
      <c r="B256" s="40" t="e">
        <v>#N/A</v>
      </c>
      <c r="C256" s="33" t="e">
        <v>#N/A</v>
      </c>
      <c r="D256" s="34" t="e">
        <v>#N/A</v>
      </c>
      <c r="E256" s="28"/>
      <c r="F256" s="35">
        <v>1</v>
      </c>
      <c r="G256" s="35" t="e">
        <v>#N/A</v>
      </c>
      <c r="H256" s="35" t="e">
        <v>#N/A</v>
      </c>
      <c r="I256" s="36"/>
      <c r="J256" s="36"/>
      <c r="K256" s="35">
        <v>0</v>
      </c>
      <c r="L256" s="35">
        <v>0</v>
      </c>
      <c r="M256" s="37" t="e">
        <v>#DIV/0!</v>
      </c>
      <c r="N256" s="37" t="e">
        <v>#DIV/0!</v>
      </c>
      <c r="O256" s="36" t="e">
        <v>#N/A</v>
      </c>
      <c r="P256" s="36" t="e">
        <v>#N/A</v>
      </c>
      <c r="Q256" s="36" t="s">
        <v>346</v>
      </c>
      <c r="R256" s="36" t="s">
        <v>291</v>
      </c>
      <c r="S256" s="36" t="s">
        <v>270</v>
      </c>
      <c r="T256" s="38"/>
      <c r="U256" s="38" t="e">
        <v>#N/A</v>
      </c>
      <c r="V256" s="39">
        <v>44415</v>
      </c>
      <c r="W256" s="38" t="s">
        <v>78</v>
      </c>
      <c r="X256" s="79">
        <v>1</v>
      </c>
      <c r="Y256" t="str">
        <f t="shared" si="28"/>
        <v>N</v>
      </c>
      <c r="Z256">
        <v>100</v>
      </c>
      <c r="AA256" t="e">
        <f t="shared" si="29"/>
        <v>#N/A</v>
      </c>
      <c r="AB256" t="e">
        <f t="shared" si="30"/>
        <v>#N/A</v>
      </c>
      <c r="AC256" t="e">
        <f t="shared" si="31"/>
        <v>#N/A</v>
      </c>
      <c r="AD256" t="e">
        <f t="shared" si="32"/>
        <v>#N/A</v>
      </c>
      <c r="AE256" t="e">
        <f t="shared" si="33"/>
        <v>#N/A</v>
      </c>
      <c r="AF256" t="e">
        <f t="shared" si="34"/>
        <v>#N/A</v>
      </c>
    </row>
    <row r="257" spans="1:32" x14ac:dyDescent="0.25">
      <c r="A257" s="40">
        <v>0.67217875047670339</v>
      </c>
      <c r="B257" s="40">
        <v>0.32217139321325616</v>
      </c>
      <c r="C257" s="33">
        <v>1.4876995133970072</v>
      </c>
      <c r="D257" s="34">
        <v>3.1039379071687661</v>
      </c>
      <c r="E257" s="28"/>
      <c r="F257" s="35">
        <v>1</v>
      </c>
      <c r="G257" s="35">
        <v>1.4876995133970072</v>
      </c>
      <c r="H257" s="35">
        <v>3.1039379071687661</v>
      </c>
      <c r="I257" s="36"/>
      <c r="J257" s="36"/>
      <c r="K257" s="35">
        <v>0</v>
      </c>
      <c r="L257" s="35">
        <v>0</v>
      </c>
      <c r="M257" s="37" t="e">
        <v>#DIV/0!</v>
      </c>
      <c r="N257" s="37" t="e">
        <v>#DIV/0!</v>
      </c>
      <c r="O257" s="36">
        <v>0</v>
      </c>
      <c r="P257" s="36">
        <v>0</v>
      </c>
      <c r="Q257" s="36" t="s">
        <v>424</v>
      </c>
      <c r="R257" s="36" t="s">
        <v>292</v>
      </c>
      <c r="S257" s="36" t="s">
        <v>270</v>
      </c>
      <c r="T257" s="38"/>
      <c r="U257" s="38" t="s">
        <v>86</v>
      </c>
      <c r="V257" s="39">
        <v>44415</v>
      </c>
      <c r="W257" s="38" t="s">
        <v>78</v>
      </c>
      <c r="X257" s="79">
        <v>1</v>
      </c>
      <c r="Y257" t="str">
        <f t="shared" si="28"/>
        <v>N</v>
      </c>
      <c r="Z257">
        <v>100</v>
      </c>
      <c r="AA257">
        <f t="shared" si="29"/>
        <v>0</v>
      </c>
      <c r="AB257">
        <f t="shared" si="30"/>
        <v>-100</v>
      </c>
      <c r="AC257">
        <f t="shared" si="31"/>
        <v>0</v>
      </c>
      <c r="AD257">
        <f t="shared" si="32"/>
        <v>-100</v>
      </c>
      <c r="AE257">
        <f t="shared" si="33"/>
        <v>0</v>
      </c>
      <c r="AF257">
        <f t="shared" si="34"/>
        <v>-100</v>
      </c>
    </row>
    <row r="258" spans="1:32" x14ac:dyDescent="0.25">
      <c r="A258" s="40" t="e">
        <v>#N/A</v>
      </c>
      <c r="B258" s="40" t="e">
        <v>#N/A</v>
      </c>
      <c r="C258" s="33" t="e">
        <v>#N/A</v>
      </c>
      <c r="D258" s="34" t="e">
        <v>#N/A</v>
      </c>
      <c r="E258" s="28"/>
      <c r="F258" s="35">
        <v>1</v>
      </c>
      <c r="G258" s="35" t="e">
        <v>#N/A</v>
      </c>
      <c r="H258" s="35" t="e">
        <v>#N/A</v>
      </c>
      <c r="I258" s="36"/>
      <c r="J258" s="36"/>
      <c r="K258" s="35">
        <v>0</v>
      </c>
      <c r="L258" s="35">
        <v>0</v>
      </c>
      <c r="M258" s="37" t="e">
        <v>#DIV/0!</v>
      </c>
      <c r="N258" s="37" t="e">
        <v>#DIV/0!</v>
      </c>
      <c r="O258" s="36" t="e">
        <v>#N/A</v>
      </c>
      <c r="P258" s="36" t="e">
        <v>#N/A</v>
      </c>
      <c r="Q258" s="36" t="s">
        <v>352</v>
      </c>
      <c r="R258" s="36" t="s">
        <v>494</v>
      </c>
      <c r="S258" s="36" t="s">
        <v>273</v>
      </c>
      <c r="T258" s="38"/>
      <c r="U258" s="38" t="e">
        <v>#N/A</v>
      </c>
      <c r="V258" s="39">
        <v>44415</v>
      </c>
      <c r="W258" s="38" t="s">
        <v>79</v>
      </c>
      <c r="X258" s="79">
        <v>3</v>
      </c>
      <c r="Y258" t="str">
        <f t="shared" si="28"/>
        <v>Y</v>
      </c>
      <c r="Z258">
        <v>100</v>
      </c>
      <c r="AA258" t="e">
        <f t="shared" si="29"/>
        <v>#N/A</v>
      </c>
      <c r="AB258" t="e">
        <f t="shared" si="30"/>
        <v>#N/A</v>
      </c>
      <c r="AC258" t="e">
        <f t="shared" si="31"/>
        <v>#N/A</v>
      </c>
      <c r="AD258" t="e">
        <f t="shared" si="32"/>
        <v>#N/A</v>
      </c>
      <c r="AE258" t="e">
        <f t="shared" si="33"/>
        <v>#N/A</v>
      </c>
      <c r="AF258" t="e">
        <f t="shared" si="34"/>
        <v>#N/A</v>
      </c>
    </row>
    <row r="259" spans="1:32" x14ac:dyDescent="0.25">
      <c r="A259" s="40" t="e">
        <v>#N/A</v>
      </c>
      <c r="B259" s="40" t="e">
        <v>#N/A</v>
      </c>
      <c r="C259" s="33" t="e">
        <v>#N/A</v>
      </c>
      <c r="D259" s="34" t="e">
        <v>#N/A</v>
      </c>
      <c r="E259" s="28"/>
      <c r="F259" s="35">
        <v>1</v>
      </c>
      <c r="G259" s="35" t="e">
        <v>#N/A</v>
      </c>
      <c r="H259" s="35" t="e">
        <v>#N/A</v>
      </c>
      <c r="I259" s="36"/>
      <c r="J259" s="36"/>
      <c r="K259" s="35">
        <v>0</v>
      </c>
      <c r="L259" s="35">
        <v>0</v>
      </c>
      <c r="M259" s="37" t="e">
        <v>#DIV/0!</v>
      </c>
      <c r="N259" s="37" t="e">
        <v>#DIV/0!</v>
      </c>
      <c r="O259" s="36" t="e">
        <v>#N/A</v>
      </c>
      <c r="P259" s="36" t="e">
        <v>#N/A</v>
      </c>
      <c r="Q259" s="36" t="s">
        <v>295</v>
      </c>
      <c r="R259" s="36" t="s">
        <v>298</v>
      </c>
      <c r="S259" s="36" t="s">
        <v>273</v>
      </c>
      <c r="T259" s="38"/>
      <c r="U259" s="38" t="e">
        <v>#N/A</v>
      </c>
      <c r="V259" s="39">
        <v>44415</v>
      </c>
      <c r="W259" s="38" t="s">
        <v>76</v>
      </c>
      <c r="X259" s="79">
        <v>1</v>
      </c>
      <c r="Y259" t="str">
        <f t="shared" si="28"/>
        <v>N</v>
      </c>
      <c r="Z259">
        <v>100</v>
      </c>
      <c r="AA259" t="e">
        <f t="shared" si="29"/>
        <v>#N/A</v>
      </c>
      <c r="AB259" t="e">
        <f t="shared" si="30"/>
        <v>#N/A</v>
      </c>
      <c r="AC259" t="e">
        <f t="shared" si="31"/>
        <v>#N/A</v>
      </c>
      <c r="AD259" t="e">
        <f t="shared" si="32"/>
        <v>#N/A</v>
      </c>
      <c r="AE259" t="e">
        <f t="shared" si="33"/>
        <v>#N/A</v>
      </c>
      <c r="AF259" t="e">
        <f t="shared" si="34"/>
        <v>#N/A</v>
      </c>
    </row>
    <row r="260" spans="1:32" x14ac:dyDescent="0.25">
      <c r="A260" s="40">
        <v>0.74671038576939575</v>
      </c>
      <c r="B260" s="40">
        <v>0.20056001530089718</v>
      </c>
      <c r="C260" s="33">
        <v>1.3392073005247136</v>
      </c>
      <c r="D260" s="34">
        <v>4.9860387101572314</v>
      </c>
      <c r="E260" s="28"/>
      <c r="F260" s="35">
        <v>1</v>
      </c>
      <c r="G260" s="35">
        <v>1.3392073005247136</v>
      </c>
      <c r="H260" s="35">
        <v>4.9860387101572314</v>
      </c>
      <c r="I260" s="36"/>
      <c r="J260" s="36"/>
      <c r="K260" s="35">
        <v>0</v>
      </c>
      <c r="L260" s="35">
        <v>0</v>
      </c>
      <c r="M260" s="37" t="e">
        <v>#DIV/0!</v>
      </c>
      <c r="N260" s="37" t="e">
        <v>#DIV/0!</v>
      </c>
      <c r="O260" s="36">
        <v>0</v>
      </c>
      <c r="P260" s="36">
        <v>0</v>
      </c>
      <c r="Q260" s="36" t="s">
        <v>355</v>
      </c>
      <c r="R260" s="36" t="s">
        <v>430</v>
      </c>
      <c r="S260" s="36" t="s">
        <v>278</v>
      </c>
      <c r="T260" s="38"/>
      <c r="U260" s="38" t="s">
        <v>89</v>
      </c>
      <c r="V260" s="39">
        <v>44415</v>
      </c>
      <c r="W260" s="38" t="s">
        <v>92</v>
      </c>
      <c r="X260" s="79">
        <v>5</v>
      </c>
      <c r="Y260" t="str">
        <f t="shared" ref="Y260:Y323" si="35">IF(X260 &gt;=3,"Y","N")</f>
        <v>Y</v>
      </c>
      <c r="Z260">
        <v>100</v>
      </c>
      <c r="AA260">
        <f t="shared" ref="AA260:AA323" si="36">IF(AND(O260&gt;1,Y260="Y"),Z260*I260,IF(AND(P260&gt;1,Y260="N"),Z260*J260,0))</f>
        <v>0</v>
      </c>
      <c r="AB260">
        <f t="shared" ref="AB260:AB323" si="37">AA260-Z260</f>
        <v>-100</v>
      </c>
      <c r="AC260">
        <f t="shared" ref="AC260:AC323" si="38">IF(AND(A260 &gt; 50%,Y260 = "Y"),Z260*I260,0)</f>
        <v>0</v>
      </c>
      <c r="AD260">
        <f t="shared" ref="AD260:AD323" si="39">AC260-Z260</f>
        <v>-100</v>
      </c>
      <c r="AE260">
        <f t="shared" ref="AE260:AE323" si="40">IF(AND(B260 &gt; 50%,Y260 = "N"),Z260*J260,0)</f>
        <v>0</v>
      </c>
      <c r="AF260">
        <f t="shared" ref="AF260:AF323" si="41">AE260-Z260</f>
        <v>-100</v>
      </c>
    </row>
    <row r="261" spans="1:32" x14ac:dyDescent="0.25">
      <c r="A261" s="40" t="e">
        <v>#N/A</v>
      </c>
      <c r="B261" s="40" t="e">
        <v>#N/A</v>
      </c>
      <c r="C261" s="33" t="e">
        <v>#N/A</v>
      </c>
      <c r="D261" s="34" t="e">
        <v>#N/A</v>
      </c>
      <c r="E261" s="28"/>
      <c r="F261" s="35">
        <v>1</v>
      </c>
      <c r="G261" s="35" t="e">
        <v>#N/A</v>
      </c>
      <c r="H261" s="35" t="e">
        <v>#N/A</v>
      </c>
      <c r="I261" s="36"/>
      <c r="J261" s="36"/>
      <c r="K261" s="35">
        <v>0</v>
      </c>
      <c r="L261" s="35">
        <v>0</v>
      </c>
      <c r="M261" s="37" t="e">
        <v>#DIV/0!</v>
      </c>
      <c r="N261" s="37" t="e">
        <v>#DIV/0!</v>
      </c>
      <c r="O261" s="36" t="e">
        <v>#N/A</v>
      </c>
      <c r="P261" s="36" t="e">
        <v>#N/A</v>
      </c>
      <c r="Q261" s="36" t="s">
        <v>357</v>
      </c>
      <c r="R261" s="36" t="s">
        <v>431</v>
      </c>
      <c r="S261" s="36" t="s">
        <v>278</v>
      </c>
      <c r="T261" s="38"/>
      <c r="U261" s="38" t="e">
        <v>#N/A</v>
      </c>
      <c r="V261" s="39">
        <v>44415</v>
      </c>
      <c r="W261" s="38" t="s">
        <v>86</v>
      </c>
      <c r="X261" s="79">
        <v>3</v>
      </c>
      <c r="Y261" t="str">
        <f t="shared" si="35"/>
        <v>Y</v>
      </c>
      <c r="Z261">
        <v>100</v>
      </c>
      <c r="AA261" t="e">
        <f t="shared" si="36"/>
        <v>#N/A</v>
      </c>
      <c r="AB261" t="e">
        <f t="shared" si="37"/>
        <v>#N/A</v>
      </c>
      <c r="AC261" t="e">
        <f t="shared" si="38"/>
        <v>#N/A</v>
      </c>
      <c r="AD261" t="e">
        <f t="shared" si="39"/>
        <v>#N/A</v>
      </c>
      <c r="AE261" t="e">
        <f t="shared" si="40"/>
        <v>#N/A</v>
      </c>
      <c r="AF261" t="e">
        <f t="shared" si="41"/>
        <v>#N/A</v>
      </c>
    </row>
    <row r="262" spans="1:32" x14ac:dyDescent="0.25">
      <c r="A262" s="40" t="e">
        <v>#N/A</v>
      </c>
      <c r="B262" s="40" t="e">
        <v>#N/A</v>
      </c>
      <c r="C262" s="33" t="e">
        <v>#N/A</v>
      </c>
      <c r="D262" s="34" t="e">
        <v>#N/A</v>
      </c>
      <c r="E262" s="28"/>
      <c r="F262" s="35">
        <v>1</v>
      </c>
      <c r="G262" s="35" t="e">
        <v>#N/A</v>
      </c>
      <c r="H262" s="35" t="e">
        <v>#N/A</v>
      </c>
      <c r="I262" s="36"/>
      <c r="J262" s="36"/>
      <c r="K262" s="35">
        <v>0</v>
      </c>
      <c r="L262" s="35">
        <v>0</v>
      </c>
      <c r="M262" s="37" t="e">
        <v>#DIV/0!</v>
      </c>
      <c r="N262" s="37" t="e">
        <v>#DIV/0!</v>
      </c>
      <c r="O262" s="36" t="e">
        <v>#N/A</v>
      </c>
      <c r="P262" s="36" t="e">
        <v>#N/A</v>
      </c>
      <c r="Q262" s="36" t="s">
        <v>359</v>
      </c>
      <c r="R262" s="36" t="s">
        <v>496</v>
      </c>
      <c r="S262" s="36" t="s">
        <v>278</v>
      </c>
      <c r="T262" s="38"/>
      <c r="U262" s="38" t="e">
        <v>#N/A</v>
      </c>
      <c r="V262" s="39">
        <v>44415</v>
      </c>
      <c r="W262" s="38" t="s">
        <v>79</v>
      </c>
      <c r="X262" s="79">
        <v>3</v>
      </c>
      <c r="Y262" t="str">
        <f t="shared" si="35"/>
        <v>Y</v>
      </c>
      <c r="Z262">
        <v>100</v>
      </c>
      <c r="AA262" t="e">
        <f t="shared" si="36"/>
        <v>#N/A</v>
      </c>
      <c r="AB262" t="e">
        <f t="shared" si="37"/>
        <v>#N/A</v>
      </c>
      <c r="AC262" t="e">
        <f t="shared" si="38"/>
        <v>#N/A</v>
      </c>
      <c r="AD262" t="e">
        <f t="shared" si="39"/>
        <v>#N/A</v>
      </c>
      <c r="AE262" t="e">
        <f t="shared" si="40"/>
        <v>#N/A</v>
      </c>
      <c r="AF262" t="e">
        <f t="shared" si="41"/>
        <v>#N/A</v>
      </c>
    </row>
    <row r="263" spans="1:32" x14ac:dyDescent="0.25">
      <c r="A263" s="40">
        <v>0.19464215933082457</v>
      </c>
      <c r="B263" s="40">
        <v>0.80532785750391678</v>
      </c>
      <c r="C263" s="33">
        <v>5.1376330977727429</v>
      </c>
      <c r="D263" s="34">
        <v>1.2417302973964692</v>
      </c>
      <c r="E263" s="28"/>
      <c r="F263" s="35">
        <v>1</v>
      </c>
      <c r="G263" s="35">
        <v>5.1376330977727429</v>
      </c>
      <c r="H263" s="35">
        <v>1.2417302973964692</v>
      </c>
      <c r="I263" s="36"/>
      <c r="J263" s="36"/>
      <c r="K263" s="35">
        <v>0</v>
      </c>
      <c r="L263" s="35">
        <v>0</v>
      </c>
      <c r="M263" s="37" t="e">
        <v>#DIV/0!</v>
      </c>
      <c r="N263" s="37" t="e">
        <v>#DIV/0!</v>
      </c>
      <c r="O263" s="36">
        <v>0</v>
      </c>
      <c r="P263" s="36">
        <v>0</v>
      </c>
      <c r="Q263" s="36" t="s">
        <v>501</v>
      </c>
      <c r="R263" s="36" t="s">
        <v>361</v>
      </c>
      <c r="S263" s="36" t="s">
        <v>269</v>
      </c>
      <c r="T263" s="38"/>
      <c r="U263" s="38" t="s">
        <v>75</v>
      </c>
      <c r="V263" s="39">
        <v>44415</v>
      </c>
      <c r="W263" s="38" t="s">
        <v>73</v>
      </c>
      <c r="X263" s="79">
        <v>0</v>
      </c>
      <c r="Y263" t="str">
        <f t="shared" si="35"/>
        <v>N</v>
      </c>
      <c r="Z263">
        <v>100</v>
      </c>
      <c r="AA263">
        <f t="shared" si="36"/>
        <v>0</v>
      </c>
      <c r="AB263">
        <f t="shared" si="37"/>
        <v>-100</v>
      </c>
      <c r="AC263">
        <f t="shared" si="38"/>
        <v>0</v>
      </c>
      <c r="AD263">
        <f t="shared" si="39"/>
        <v>-100</v>
      </c>
      <c r="AE263">
        <f t="shared" si="40"/>
        <v>0</v>
      </c>
      <c r="AF263">
        <f t="shared" si="41"/>
        <v>-100</v>
      </c>
    </row>
    <row r="264" spans="1:32" x14ac:dyDescent="0.25">
      <c r="A264" s="40">
        <v>0.17468190745797452</v>
      </c>
      <c r="B264" s="40">
        <v>0.82527038375280948</v>
      </c>
      <c r="C264" s="33">
        <v>5.7246913235166206</v>
      </c>
      <c r="D264" s="34">
        <v>1.2117240842360419</v>
      </c>
      <c r="E264" s="28"/>
      <c r="F264" s="35">
        <v>1</v>
      </c>
      <c r="G264" s="35">
        <v>5.7246913235166206</v>
      </c>
      <c r="H264" s="35">
        <v>1.2117240842360419</v>
      </c>
      <c r="I264" s="36"/>
      <c r="J264" s="36"/>
      <c r="K264" s="35">
        <v>0</v>
      </c>
      <c r="L264" s="35">
        <v>0</v>
      </c>
      <c r="M264" s="37" t="e">
        <v>#DIV/0!</v>
      </c>
      <c r="N264" s="37" t="e">
        <v>#DIV/0!</v>
      </c>
      <c r="O264" s="36">
        <v>0</v>
      </c>
      <c r="P264" s="36">
        <v>0</v>
      </c>
      <c r="Q264" s="36" t="s">
        <v>498</v>
      </c>
      <c r="R264" s="36" t="s">
        <v>360</v>
      </c>
      <c r="S264" s="36" t="s">
        <v>269</v>
      </c>
      <c r="T264" s="38"/>
      <c r="U264" s="38" t="s">
        <v>75</v>
      </c>
      <c r="V264" s="39">
        <v>44415</v>
      </c>
      <c r="W264" s="38" t="s">
        <v>74</v>
      </c>
      <c r="X264" s="79">
        <v>4</v>
      </c>
      <c r="Y264" t="str">
        <f t="shared" si="35"/>
        <v>Y</v>
      </c>
      <c r="Z264">
        <v>100</v>
      </c>
      <c r="AA264">
        <f t="shared" si="36"/>
        <v>0</v>
      </c>
      <c r="AB264">
        <f t="shared" si="37"/>
        <v>-100</v>
      </c>
      <c r="AC264">
        <f t="shared" si="38"/>
        <v>0</v>
      </c>
      <c r="AD264">
        <f t="shared" si="39"/>
        <v>-100</v>
      </c>
      <c r="AE264">
        <f t="shared" si="40"/>
        <v>0</v>
      </c>
      <c r="AF264">
        <f t="shared" si="41"/>
        <v>-100</v>
      </c>
    </row>
    <row r="265" spans="1:32" x14ac:dyDescent="0.25">
      <c r="A265" s="40">
        <v>0.40917862325712573</v>
      </c>
      <c r="B265" s="40">
        <v>0.59037444605071743</v>
      </c>
      <c r="C265" s="33">
        <v>2.4439204375825985</v>
      </c>
      <c r="D265" s="34">
        <v>1.6938402511989701</v>
      </c>
      <c r="E265" s="28"/>
      <c r="F265" s="35">
        <v>1</v>
      </c>
      <c r="G265" s="35">
        <v>2.4439204375825985</v>
      </c>
      <c r="H265" s="35">
        <v>1.6938402511989701</v>
      </c>
      <c r="I265" s="36"/>
      <c r="J265" s="36"/>
      <c r="K265" s="35">
        <v>0</v>
      </c>
      <c r="L265" s="35">
        <v>0</v>
      </c>
      <c r="M265" s="37" t="e">
        <v>#DIV/0!</v>
      </c>
      <c r="N265" s="37" t="e">
        <v>#DIV/0!</v>
      </c>
      <c r="O265" s="36">
        <v>0</v>
      </c>
      <c r="P265" s="36">
        <v>0</v>
      </c>
      <c r="Q265" s="36" t="s">
        <v>448</v>
      </c>
      <c r="R265" s="36" t="s">
        <v>365</v>
      </c>
      <c r="S265" s="36" t="s">
        <v>282</v>
      </c>
      <c r="T265" s="38"/>
      <c r="U265" s="38" t="s">
        <v>75</v>
      </c>
      <c r="V265" s="39">
        <v>44415</v>
      </c>
      <c r="W265" s="38"/>
      <c r="X265" s="79">
        <v>0</v>
      </c>
      <c r="Y265" t="str">
        <f t="shared" si="35"/>
        <v>N</v>
      </c>
      <c r="Z265">
        <v>100</v>
      </c>
      <c r="AA265">
        <f t="shared" si="36"/>
        <v>0</v>
      </c>
      <c r="AB265">
        <f t="shared" si="37"/>
        <v>-100</v>
      </c>
      <c r="AC265">
        <f t="shared" si="38"/>
        <v>0</v>
      </c>
      <c r="AD265">
        <f t="shared" si="39"/>
        <v>-100</v>
      </c>
      <c r="AE265">
        <f t="shared" si="40"/>
        <v>0</v>
      </c>
      <c r="AF265">
        <f t="shared" si="41"/>
        <v>-100</v>
      </c>
    </row>
    <row r="266" spans="1:32" x14ac:dyDescent="0.25">
      <c r="A266" s="40">
        <v>0.63826603176585528</v>
      </c>
      <c r="B266" s="40">
        <v>0.349822995133515</v>
      </c>
      <c r="C266" s="33">
        <v>1.5667448214866697</v>
      </c>
      <c r="D266" s="34">
        <v>2.8585885259439152</v>
      </c>
      <c r="E266" s="28"/>
      <c r="F266" s="35">
        <v>1</v>
      </c>
      <c r="G266" s="35">
        <v>1.5667448214866697</v>
      </c>
      <c r="H266" s="35">
        <v>2.8585885259439152</v>
      </c>
      <c r="I266" s="36"/>
      <c r="J266" s="36"/>
      <c r="K266" s="35">
        <v>0</v>
      </c>
      <c r="L266" s="35">
        <v>0</v>
      </c>
      <c r="M266" s="37" t="e">
        <v>#DIV/0!</v>
      </c>
      <c r="N266" s="37" t="e">
        <v>#DIV/0!</v>
      </c>
      <c r="O266" s="36">
        <v>0</v>
      </c>
      <c r="P266" s="36">
        <v>0</v>
      </c>
      <c r="Q266" s="36" t="s">
        <v>445</v>
      </c>
      <c r="R266" s="36" t="s">
        <v>366</v>
      </c>
      <c r="S266" s="36" t="s">
        <v>282</v>
      </c>
      <c r="T266" s="38"/>
      <c r="U266" s="38" t="s">
        <v>86</v>
      </c>
      <c r="V266" s="39">
        <v>44415</v>
      </c>
      <c r="W266" s="38"/>
      <c r="X266" s="79">
        <v>0</v>
      </c>
      <c r="Y266" t="str">
        <f t="shared" si="35"/>
        <v>N</v>
      </c>
      <c r="Z266">
        <v>100</v>
      </c>
      <c r="AA266">
        <f t="shared" si="36"/>
        <v>0</v>
      </c>
      <c r="AB266">
        <f t="shared" si="37"/>
        <v>-100</v>
      </c>
      <c r="AC266">
        <f t="shared" si="38"/>
        <v>0</v>
      </c>
      <c r="AD266">
        <f t="shared" si="39"/>
        <v>-100</v>
      </c>
      <c r="AE266">
        <f t="shared" si="40"/>
        <v>0</v>
      </c>
      <c r="AF266">
        <f t="shared" si="41"/>
        <v>-100</v>
      </c>
    </row>
    <row r="267" spans="1:32" x14ac:dyDescent="0.25">
      <c r="A267" s="40">
        <v>0.72350077916923206</v>
      </c>
      <c r="B267" s="40">
        <v>0.2066781115747901</v>
      </c>
      <c r="C267" s="33">
        <v>1.3821685183922834</v>
      </c>
      <c r="D267" s="34">
        <v>4.8384417313496328</v>
      </c>
      <c r="E267" s="28"/>
      <c r="F267" s="35">
        <v>1</v>
      </c>
      <c r="G267" s="35">
        <v>1.3821685183922834</v>
      </c>
      <c r="H267" s="35">
        <v>4.8384417313496328</v>
      </c>
      <c r="I267" s="36"/>
      <c r="J267" s="36"/>
      <c r="K267" s="35">
        <v>0</v>
      </c>
      <c r="L267" s="35">
        <v>0</v>
      </c>
      <c r="M267" s="37" t="e">
        <v>#DIV/0!</v>
      </c>
      <c r="N267" s="37" t="e">
        <v>#DIV/0!</v>
      </c>
      <c r="O267" s="36">
        <v>0</v>
      </c>
      <c r="P267" s="36">
        <v>0</v>
      </c>
      <c r="Q267" s="36" t="s">
        <v>374</v>
      </c>
      <c r="R267" s="36" t="s">
        <v>379</v>
      </c>
      <c r="S267" s="36" t="s">
        <v>275</v>
      </c>
      <c r="T267" s="38"/>
      <c r="U267" s="38" t="s">
        <v>91</v>
      </c>
      <c r="V267" s="39">
        <v>44416</v>
      </c>
      <c r="W267" s="38" t="s">
        <v>86</v>
      </c>
      <c r="X267" s="79">
        <v>3</v>
      </c>
      <c r="Y267" t="str">
        <f t="shared" si="35"/>
        <v>Y</v>
      </c>
      <c r="Z267">
        <v>100</v>
      </c>
      <c r="AA267">
        <f t="shared" si="36"/>
        <v>0</v>
      </c>
      <c r="AB267">
        <f t="shared" si="37"/>
        <v>-100</v>
      </c>
      <c r="AC267">
        <f t="shared" si="38"/>
        <v>0</v>
      </c>
      <c r="AD267">
        <f t="shared" si="39"/>
        <v>-100</v>
      </c>
      <c r="AE267">
        <f t="shared" si="40"/>
        <v>0</v>
      </c>
      <c r="AF267">
        <f t="shared" si="41"/>
        <v>-100</v>
      </c>
    </row>
    <row r="268" spans="1:32" x14ac:dyDescent="0.25">
      <c r="A268" s="40">
        <v>0.75228570168938502</v>
      </c>
      <c r="B268" s="40">
        <v>0.2382986273399699</v>
      </c>
      <c r="C268" s="33">
        <v>1.3292822098762884</v>
      </c>
      <c r="D268" s="34">
        <v>4.1964152759190894</v>
      </c>
      <c r="E268" s="28"/>
      <c r="F268" s="35">
        <v>1</v>
      </c>
      <c r="G268" s="35">
        <v>1.3292822098762884</v>
      </c>
      <c r="H268" s="35">
        <v>4.1964152759190894</v>
      </c>
      <c r="I268" s="36"/>
      <c r="J268" s="36"/>
      <c r="K268" s="35">
        <v>0</v>
      </c>
      <c r="L268" s="35">
        <v>0</v>
      </c>
      <c r="M268" s="37" t="e">
        <v>#DIV/0!</v>
      </c>
      <c r="N268" s="37" t="e">
        <v>#DIV/0!</v>
      </c>
      <c r="O268" s="36">
        <v>0</v>
      </c>
      <c r="P268" s="36">
        <v>0</v>
      </c>
      <c r="Q268" s="36" t="s">
        <v>309</v>
      </c>
      <c r="R268" s="36" t="s">
        <v>284</v>
      </c>
      <c r="S268" s="36" t="s">
        <v>275</v>
      </c>
      <c r="T268" s="38"/>
      <c r="U268" s="38" t="s">
        <v>74</v>
      </c>
      <c r="V268" s="39">
        <v>44416</v>
      </c>
      <c r="W268" s="38" t="s">
        <v>78</v>
      </c>
      <c r="X268" s="79">
        <v>1</v>
      </c>
      <c r="Y268" t="str">
        <f t="shared" si="35"/>
        <v>N</v>
      </c>
      <c r="Z268">
        <v>100</v>
      </c>
      <c r="AA268">
        <f t="shared" si="36"/>
        <v>0</v>
      </c>
      <c r="AB268">
        <f t="shared" si="37"/>
        <v>-100</v>
      </c>
      <c r="AC268">
        <f t="shared" si="38"/>
        <v>0</v>
      </c>
      <c r="AD268">
        <f t="shared" si="39"/>
        <v>-100</v>
      </c>
      <c r="AE268">
        <f t="shared" si="40"/>
        <v>0</v>
      </c>
      <c r="AF268">
        <f t="shared" si="41"/>
        <v>-100</v>
      </c>
    </row>
    <row r="269" spans="1:32" x14ac:dyDescent="0.25">
      <c r="A269" s="40">
        <v>0.61603466556249087</v>
      </c>
      <c r="B269" s="40">
        <v>0.37480242145121362</v>
      </c>
      <c r="C269" s="33">
        <v>1.6232852725697131</v>
      </c>
      <c r="D269" s="34">
        <v>2.6680724103330418</v>
      </c>
      <c r="E269" s="28"/>
      <c r="F269" s="35">
        <v>1</v>
      </c>
      <c r="G269" s="35">
        <v>1.6232852725697131</v>
      </c>
      <c r="H269" s="35">
        <v>2.6680724103330418</v>
      </c>
      <c r="I269" s="36"/>
      <c r="J269" s="36"/>
      <c r="K269" s="35">
        <v>0</v>
      </c>
      <c r="L269" s="35">
        <v>0</v>
      </c>
      <c r="M269" s="37" t="e">
        <v>#DIV/0!</v>
      </c>
      <c r="N269" s="37" t="e">
        <v>#DIV/0!</v>
      </c>
      <c r="O269" s="36">
        <v>0</v>
      </c>
      <c r="P269" s="36">
        <v>0</v>
      </c>
      <c r="Q269" s="36" t="s">
        <v>378</v>
      </c>
      <c r="R269" s="36" t="s">
        <v>304</v>
      </c>
      <c r="S269" s="36" t="s">
        <v>275</v>
      </c>
      <c r="T269" s="38"/>
      <c r="U269" s="38" t="s">
        <v>79</v>
      </c>
      <c r="V269" s="39">
        <v>44416</v>
      </c>
      <c r="W269" s="38" t="s">
        <v>76</v>
      </c>
      <c r="X269" s="79">
        <v>1</v>
      </c>
      <c r="Y269" t="str">
        <f t="shared" si="35"/>
        <v>N</v>
      </c>
      <c r="Z269">
        <v>100</v>
      </c>
      <c r="AA269">
        <f t="shared" si="36"/>
        <v>0</v>
      </c>
      <c r="AB269">
        <f t="shared" si="37"/>
        <v>-100</v>
      </c>
      <c r="AC269">
        <f t="shared" si="38"/>
        <v>0</v>
      </c>
      <c r="AD269">
        <f t="shared" si="39"/>
        <v>-100</v>
      </c>
      <c r="AE269">
        <f t="shared" si="40"/>
        <v>0</v>
      </c>
      <c r="AF269">
        <f t="shared" si="41"/>
        <v>-100</v>
      </c>
    </row>
    <row r="270" spans="1:32" x14ac:dyDescent="0.25">
      <c r="A270" s="40">
        <v>0.30739895163006942</v>
      </c>
      <c r="B270" s="40">
        <v>0.69246181506848459</v>
      </c>
      <c r="C270" s="33">
        <v>3.2531015304288409</v>
      </c>
      <c r="D270" s="34">
        <v>1.4441229512433114</v>
      </c>
      <c r="E270" s="28"/>
      <c r="F270" s="35">
        <v>1</v>
      </c>
      <c r="G270" s="35">
        <v>3.2531015304288409</v>
      </c>
      <c r="H270" s="35">
        <v>1.4441229512433114</v>
      </c>
      <c r="I270" s="36"/>
      <c r="J270" s="36"/>
      <c r="K270" s="35">
        <v>0</v>
      </c>
      <c r="L270" s="35">
        <v>0</v>
      </c>
      <c r="M270" s="37" t="e">
        <v>#DIV/0!</v>
      </c>
      <c r="N270" s="37" t="e">
        <v>#DIV/0!</v>
      </c>
      <c r="O270" s="36">
        <v>0</v>
      </c>
      <c r="P270" s="36">
        <v>0</v>
      </c>
      <c r="Q270" s="36" t="s">
        <v>371</v>
      </c>
      <c r="R270" s="36" t="s">
        <v>510</v>
      </c>
      <c r="S270" s="36" t="s">
        <v>275</v>
      </c>
      <c r="T270" s="38"/>
      <c r="U270" s="38" t="s">
        <v>75</v>
      </c>
      <c r="V270" s="39">
        <v>44416</v>
      </c>
      <c r="W270" s="38" t="s">
        <v>75</v>
      </c>
      <c r="X270" s="79">
        <v>2</v>
      </c>
      <c r="Y270" t="str">
        <f t="shared" si="35"/>
        <v>N</v>
      </c>
      <c r="Z270">
        <v>100</v>
      </c>
      <c r="AA270">
        <f t="shared" si="36"/>
        <v>0</v>
      </c>
      <c r="AB270">
        <f t="shared" si="37"/>
        <v>-100</v>
      </c>
      <c r="AC270">
        <f t="shared" si="38"/>
        <v>0</v>
      </c>
      <c r="AD270">
        <f t="shared" si="39"/>
        <v>-100</v>
      </c>
      <c r="AE270">
        <f t="shared" si="40"/>
        <v>0</v>
      </c>
      <c r="AF270">
        <f t="shared" si="41"/>
        <v>-100</v>
      </c>
    </row>
    <row r="271" spans="1:32" x14ac:dyDescent="0.25">
      <c r="A271" s="40">
        <v>0.55070220855056617</v>
      </c>
      <c r="B271" s="40">
        <v>0.44680956507006775</v>
      </c>
      <c r="C271" s="33">
        <v>1.8158634275899743</v>
      </c>
      <c r="D271" s="34">
        <v>2.238089956384846</v>
      </c>
      <c r="E271" s="28"/>
      <c r="F271" s="35">
        <v>1</v>
      </c>
      <c r="G271" s="35">
        <v>1.8158634275899743</v>
      </c>
      <c r="H271" s="35">
        <v>2.238089956384846</v>
      </c>
      <c r="I271" s="36"/>
      <c r="J271" s="36"/>
      <c r="K271" s="35">
        <v>0</v>
      </c>
      <c r="L271" s="35">
        <v>0</v>
      </c>
      <c r="M271" s="37" t="e">
        <v>#DIV/0!</v>
      </c>
      <c r="N271" s="37" t="e">
        <v>#DIV/0!</v>
      </c>
      <c r="O271" s="36">
        <v>0</v>
      </c>
      <c r="P271" s="36">
        <v>0</v>
      </c>
      <c r="Q271" s="36" t="s">
        <v>312</v>
      </c>
      <c r="R271" s="36" t="s">
        <v>382</v>
      </c>
      <c r="S271" s="36" t="s">
        <v>268</v>
      </c>
      <c r="T271" s="38"/>
      <c r="U271" s="38" t="s">
        <v>86</v>
      </c>
      <c r="V271" s="39">
        <v>44416</v>
      </c>
      <c r="W271" s="38" t="s">
        <v>100</v>
      </c>
      <c r="X271" s="79">
        <v>3</v>
      </c>
      <c r="Y271" t="str">
        <f t="shared" si="35"/>
        <v>Y</v>
      </c>
      <c r="Z271">
        <v>100</v>
      </c>
      <c r="AA271">
        <f t="shared" si="36"/>
        <v>0</v>
      </c>
      <c r="AB271">
        <f t="shared" si="37"/>
        <v>-100</v>
      </c>
      <c r="AC271">
        <f t="shared" si="38"/>
        <v>0</v>
      </c>
      <c r="AD271">
        <f t="shared" si="39"/>
        <v>-100</v>
      </c>
      <c r="AE271">
        <f t="shared" si="40"/>
        <v>0</v>
      </c>
      <c r="AF271">
        <f t="shared" si="41"/>
        <v>-100</v>
      </c>
    </row>
    <row r="272" spans="1:32" x14ac:dyDescent="0.25">
      <c r="A272" s="40">
        <v>0.62149643788437958</v>
      </c>
      <c r="B272" s="40">
        <v>0.37067909130599597</v>
      </c>
      <c r="C272" s="33">
        <v>1.6090196806341721</v>
      </c>
      <c r="D272" s="34">
        <v>2.697751298776383</v>
      </c>
      <c r="E272" s="28"/>
      <c r="F272" s="35">
        <v>1</v>
      </c>
      <c r="G272" s="35">
        <v>1.6090196806341721</v>
      </c>
      <c r="H272" s="35">
        <v>2.697751298776383</v>
      </c>
      <c r="I272" s="36"/>
      <c r="J272" s="36"/>
      <c r="K272" s="35">
        <v>0</v>
      </c>
      <c r="L272" s="35">
        <v>0</v>
      </c>
      <c r="M272" s="37" t="e">
        <v>#DIV/0!</v>
      </c>
      <c r="N272" s="37" t="e">
        <v>#DIV/0!</v>
      </c>
      <c r="O272" s="36">
        <v>0</v>
      </c>
      <c r="P272" s="36">
        <v>0</v>
      </c>
      <c r="Q272" s="36" t="s">
        <v>288</v>
      </c>
      <c r="R272" s="36" t="s">
        <v>384</v>
      </c>
      <c r="S272" s="36" t="s">
        <v>268</v>
      </c>
      <c r="T272" s="38"/>
      <c r="U272" s="38" t="s">
        <v>86</v>
      </c>
      <c r="V272" s="39">
        <v>44416</v>
      </c>
      <c r="W272" s="38" t="s">
        <v>78</v>
      </c>
      <c r="X272" s="79">
        <v>1</v>
      </c>
      <c r="Y272" t="str">
        <f t="shared" si="35"/>
        <v>N</v>
      </c>
      <c r="Z272">
        <v>100</v>
      </c>
      <c r="AA272">
        <f t="shared" si="36"/>
        <v>0</v>
      </c>
      <c r="AB272">
        <f t="shared" si="37"/>
        <v>-100</v>
      </c>
      <c r="AC272">
        <f t="shared" si="38"/>
        <v>0</v>
      </c>
      <c r="AD272">
        <f t="shared" si="39"/>
        <v>-100</v>
      </c>
      <c r="AE272">
        <f t="shared" si="40"/>
        <v>0</v>
      </c>
      <c r="AF272">
        <f t="shared" si="41"/>
        <v>-100</v>
      </c>
    </row>
    <row r="273" spans="1:32" x14ac:dyDescent="0.25">
      <c r="A273" s="40">
        <v>0.58358772469881914</v>
      </c>
      <c r="B273" s="40">
        <v>0.41433952536415475</v>
      </c>
      <c r="C273" s="33">
        <v>1.7135384410562868</v>
      </c>
      <c r="D273" s="34">
        <v>2.4134796194524766</v>
      </c>
      <c r="E273" s="28"/>
      <c r="F273" s="35">
        <v>1</v>
      </c>
      <c r="G273" s="35">
        <v>1.7135384410562868</v>
      </c>
      <c r="H273" s="35">
        <v>2.4134796194524766</v>
      </c>
      <c r="I273" s="36"/>
      <c r="J273" s="36"/>
      <c r="K273" s="35">
        <v>0</v>
      </c>
      <c r="L273" s="35">
        <v>0</v>
      </c>
      <c r="M273" s="37" t="e">
        <v>#DIV/0!</v>
      </c>
      <c r="N273" s="37" t="e">
        <v>#DIV/0!</v>
      </c>
      <c r="O273" s="36">
        <v>0</v>
      </c>
      <c r="P273" s="36">
        <v>0</v>
      </c>
      <c r="Q273" s="36" t="s">
        <v>314</v>
      </c>
      <c r="R273" s="36" t="s">
        <v>311</v>
      </c>
      <c r="S273" s="36" t="s">
        <v>268</v>
      </c>
      <c r="T273" s="38"/>
      <c r="U273" s="38" t="s">
        <v>79</v>
      </c>
      <c r="V273" s="39">
        <v>44416</v>
      </c>
      <c r="W273" s="38" t="s">
        <v>75</v>
      </c>
      <c r="X273" s="79">
        <v>2</v>
      </c>
      <c r="Y273" t="str">
        <f t="shared" si="35"/>
        <v>N</v>
      </c>
      <c r="Z273">
        <v>100</v>
      </c>
      <c r="AA273">
        <f t="shared" si="36"/>
        <v>0</v>
      </c>
      <c r="AB273">
        <f t="shared" si="37"/>
        <v>-100</v>
      </c>
      <c r="AC273">
        <f t="shared" si="38"/>
        <v>0</v>
      </c>
      <c r="AD273">
        <f t="shared" si="39"/>
        <v>-100</v>
      </c>
      <c r="AE273">
        <f t="shared" si="40"/>
        <v>0</v>
      </c>
      <c r="AF273">
        <f t="shared" si="41"/>
        <v>-100</v>
      </c>
    </row>
    <row r="274" spans="1:32" x14ac:dyDescent="0.25">
      <c r="A274" s="40">
        <v>0.77402300195745088</v>
      </c>
      <c r="B274" s="40">
        <v>0.20676356064642484</v>
      </c>
      <c r="C274" s="33">
        <v>1.2919512694985404</v>
      </c>
      <c r="D274" s="34">
        <v>4.8364421509941291</v>
      </c>
      <c r="E274" s="28"/>
      <c r="F274" s="35">
        <v>1</v>
      </c>
      <c r="G274" s="35">
        <v>1.2919512694985404</v>
      </c>
      <c r="H274" s="35">
        <v>4.8364421509941291</v>
      </c>
      <c r="I274" s="36"/>
      <c r="J274" s="36"/>
      <c r="K274" s="35">
        <v>0</v>
      </c>
      <c r="L274" s="35">
        <v>0</v>
      </c>
      <c r="M274" s="37" t="e">
        <v>#DIV/0!</v>
      </c>
      <c r="N274" s="37" t="e">
        <v>#DIV/0!</v>
      </c>
      <c r="O274" s="36">
        <v>0</v>
      </c>
      <c r="P274" s="36">
        <v>0</v>
      </c>
      <c r="Q274" s="36" t="s">
        <v>513</v>
      </c>
      <c r="R274" s="36" t="s">
        <v>386</v>
      </c>
      <c r="S274" s="36" t="s">
        <v>279</v>
      </c>
      <c r="T274" s="38"/>
      <c r="U274" s="38" t="s">
        <v>96</v>
      </c>
      <c r="V274" s="39">
        <v>44416</v>
      </c>
      <c r="W274" s="38" t="s">
        <v>75</v>
      </c>
      <c r="X274" s="79">
        <v>2</v>
      </c>
      <c r="Y274" t="str">
        <f t="shared" si="35"/>
        <v>N</v>
      </c>
      <c r="Z274">
        <v>100</v>
      </c>
      <c r="AA274">
        <f t="shared" si="36"/>
        <v>0</v>
      </c>
      <c r="AB274">
        <f t="shared" si="37"/>
        <v>-100</v>
      </c>
      <c r="AC274">
        <f t="shared" si="38"/>
        <v>0</v>
      </c>
      <c r="AD274">
        <f t="shared" si="39"/>
        <v>-100</v>
      </c>
      <c r="AE274">
        <f t="shared" si="40"/>
        <v>0</v>
      </c>
      <c r="AF274">
        <f t="shared" si="41"/>
        <v>-100</v>
      </c>
    </row>
    <row r="275" spans="1:32" x14ac:dyDescent="0.25">
      <c r="A275" s="40">
        <v>0.50446844305337224</v>
      </c>
      <c r="B275" s="40">
        <v>0.4915579780299798</v>
      </c>
      <c r="C275" s="33">
        <v>1.9822845487566028</v>
      </c>
      <c r="D275" s="34">
        <v>2.0343480213823537</v>
      </c>
      <c r="E275" s="28"/>
      <c r="F275" s="35">
        <v>1</v>
      </c>
      <c r="G275" s="35">
        <v>1.9822845487566028</v>
      </c>
      <c r="H275" s="35">
        <v>2.0343480213823537</v>
      </c>
      <c r="I275" s="36"/>
      <c r="J275" s="36"/>
      <c r="K275" s="35">
        <v>0</v>
      </c>
      <c r="L275" s="35">
        <v>0</v>
      </c>
      <c r="M275" s="37" t="e">
        <v>#DIV/0!</v>
      </c>
      <c r="N275" s="37" t="e">
        <v>#DIV/0!</v>
      </c>
      <c r="O275" s="36">
        <v>0</v>
      </c>
      <c r="P275" s="36">
        <v>0</v>
      </c>
      <c r="Q275" s="36" t="s">
        <v>318</v>
      </c>
      <c r="R275" s="36" t="s">
        <v>389</v>
      </c>
      <c r="S275" s="36" t="s">
        <v>279</v>
      </c>
      <c r="T275" s="38"/>
      <c r="U275" s="38" t="s">
        <v>86</v>
      </c>
      <c r="V275" s="39">
        <v>44416</v>
      </c>
      <c r="W275" s="38" t="s">
        <v>96</v>
      </c>
      <c r="X275" s="79">
        <v>5</v>
      </c>
      <c r="Y275" t="str">
        <f t="shared" si="35"/>
        <v>Y</v>
      </c>
      <c r="Z275">
        <v>100</v>
      </c>
      <c r="AA275">
        <f t="shared" si="36"/>
        <v>0</v>
      </c>
      <c r="AB275">
        <f t="shared" si="37"/>
        <v>-100</v>
      </c>
      <c r="AC275">
        <f t="shared" si="38"/>
        <v>0</v>
      </c>
      <c r="AD275">
        <f t="shared" si="39"/>
        <v>-100</v>
      </c>
      <c r="AE275">
        <f t="shared" si="40"/>
        <v>0</v>
      </c>
      <c r="AF275">
        <f t="shared" si="41"/>
        <v>-100</v>
      </c>
    </row>
    <row r="276" spans="1:32" x14ac:dyDescent="0.25">
      <c r="A276" s="40">
        <v>8.9377318042192136E-2</v>
      </c>
      <c r="B276" s="40">
        <v>0.91061692238929326</v>
      </c>
      <c r="C276" s="33">
        <v>11.188521001804197</v>
      </c>
      <c r="D276" s="34">
        <v>1.0981566182365488</v>
      </c>
      <c r="E276" s="28"/>
      <c r="F276" s="35">
        <v>1</v>
      </c>
      <c r="G276" s="35">
        <v>11.188521001804197</v>
      </c>
      <c r="H276" s="35">
        <v>1.0981566182365488</v>
      </c>
      <c r="I276" s="36"/>
      <c r="J276" s="36"/>
      <c r="K276" s="35">
        <v>0</v>
      </c>
      <c r="L276" s="35">
        <v>0</v>
      </c>
      <c r="M276" s="37" t="e">
        <v>#DIV/0!</v>
      </c>
      <c r="N276" s="37" t="e">
        <v>#DIV/0!</v>
      </c>
      <c r="O276" s="36">
        <v>0</v>
      </c>
      <c r="P276" s="36">
        <v>0</v>
      </c>
      <c r="Q276" s="36" t="s">
        <v>317</v>
      </c>
      <c r="R276" s="36" t="s">
        <v>319</v>
      </c>
      <c r="S276" s="36" t="s">
        <v>279</v>
      </c>
      <c r="T276" s="38"/>
      <c r="U276" s="38" t="s">
        <v>76</v>
      </c>
      <c r="V276" s="39">
        <v>44416</v>
      </c>
      <c r="W276" s="38" t="s">
        <v>78</v>
      </c>
      <c r="X276" s="88" t="s">
        <v>84</v>
      </c>
      <c r="Y276" t="str">
        <f t="shared" si="35"/>
        <v>Y</v>
      </c>
      <c r="Z276">
        <v>100</v>
      </c>
      <c r="AA276">
        <f t="shared" si="36"/>
        <v>0</v>
      </c>
      <c r="AB276">
        <f t="shared" si="37"/>
        <v>-100</v>
      </c>
      <c r="AC276">
        <f t="shared" si="38"/>
        <v>0</v>
      </c>
      <c r="AD276">
        <f t="shared" si="39"/>
        <v>-100</v>
      </c>
      <c r="AE276">
        <f t="shared" si="40"/>
        <v>0</v>
      </c>
      <c r="AF276">
        <f t="shared" si="41"/>
        <v>-100</v>
      </c>
    </row>
    <row r="277" spans="1:32" x14ac:dyDescent="0.25">
      <c r="A277" s="40">
        <v>0.20614164024990941</v>
      </c>
      <c r="B277" s="40">
        <v>0.79373703461169665</v>
      </c>
      <c r="C277" s="33">
        <v>4.8510334874006098</v>
      </c>
      <c r="D277" s="34">
        <v>1.259863098726657</v>
      </c>
      <c r="E277" s="28"/>
      <c r="F277" s="35">
        <v>1</v>
      </c>
      <c r="G277" s="35">
        <v>4.8510334874006098</v>
      </c>
      <c r="H277" s="35">
        <v>1.259863098726657</v>
      </c>
      <c r="I277" s="36"/>
      <c r="J277" s="36"/>
      <c r="K277" s="35">
        <v>0</v>
      </c>
      <c r="L277" s="35">
        <v>0</v>
      </c>
      <c r="M277" s="37" t="e">
        <v>#DIV/0!</v>
      </c>
      <c r="N277" s="37" t="e">
        <v>#DIV/0!</v>
      </c>
      <c r="O277" s="36">
        <v>0</v>
      </c>
      <c r="P277" s="36">
        <v>0</v>
      </c>
      <c r="Q277" s="36" t="s">
        <v>482</v>
      </c>
      <c r="R277" s="36" t="s">
        <v>385</v>
      </c>
      <c r="S277" s="36" t="s">
        <v>279</v>
      </c>
      <c r="T277" s="38"/>
      <c r="U277" s="38" t="s">
        <v>76</v>
      </c>
      <c r="V277" s="39">
        <v>44416</v>
      </c>
      <c r="W277" s="38" t="s">
        <v>79</v>
      </c>
      <c r="X277" s="88" t="s">
        <v>207</v>
      </c>
      <c r="Y277" t="str">
        <f t="shared" si="35"/>
        <v>Y</v>
      </c>
      <c r="Z277">
        <v>100</v>
      </c>
      <c r="AA277">
        <f t="shared" si="36"/>
        <v>0</v>
      </c>
      <c r="AB277">
        <f t="shared" si="37"/>
        <v>-100</v>
      </c>
      <c r="AC277">
        <f t="shared" si="38"/>
        <v>0</v>
      </c>
      <c r="AD277">
        <f t="shared" si="39"/>
        <v>-100</v>
      </c>
      <c r="AE277">
        <f t="shared" si="40"/>
        <v>0</v>
      </c>
      <c r="AF277">
        <f t="shared" si="41"/>
        <v>-100</v>
      </c>
    </row>
    <row r="278" spans="1:32" x14ac:dyDescent="0.25">
      <c r="A278" s="40">
        <v>5.1677477515497082E-2</v>
      </c>
      <c r="B278" s="40">
        <v>0.94831815701714406</v>
      </c>
      <c r="C278" s="33">
        <v>19.350789707181804</v>
      </c>
      <c r="D278" s="34">
        <v>1.0544984218644688</v>
      </c>
      <c r="E278" s="28"/>
      <c r="F278" s="35">
        <v>1</v>
      </c>
      <c r="G278" s="35">
        <v>19.350789707181804</v>
      </c>
      <c r="H278" s="35">
        <v>1.0544984218644688</v>
      </c>
      <c r="I278" s="36"/>
      <c r="J278" s="36"/>
      <c r="K278" s="35">
        <v>0</v>
      </c>
      <c r="L278" s="35">
        <v>0</v>
      </c>
      <c r="M278" s="37" t="e">
        <v>#DIV/0!</v>
      </c>
      <c r="N278" s="37" t="e">
        <v>#DIV/0!</v>
      </c>
      <c r="O278" s="36">
        <v>0</v>
      </c>
      <c r="P278" s="36">
        <v>0</v>
      </c>
      <c r="Q278" s="36" t="s">
        <v>393</v>
      </c>
      <c r="R278" s="36" t="s">
        <v>514</v>
      </c>
      <c r="S278" s="36" t="s">
        <v>279</v>
      </c>
      <c r="T278" s="38"/>
      <c r="U278" s="38" t="s">
        <v>78</v>
      </c>
      <c r="V278" s="39">
        <v>44416</v>
      </c>
      <c r="W278" s="38" t="s">
        <v>73</v>
      </c>
      <c r="X278" s="91" t="s">
        <v>266</v>
      </c>
      <c r="Y278" t="str">
        <f t="shared" si="35"/>
        <v>Y</v>
      </c>
      <c r="Z278">
        <v>100</v>
      </c>
      <c r="AA278">
        <f t="shared" si="36"/>
        <v>0</v>
      </c>
      <c r="AB278">
        <f t="shared" si="37"/>
        <v>-100</v>
      </c>
      <c r="AC278">
        <f t="shared" si="38"/>
        <v>0</v>
      </c>
      <c r="AD278">
        <f t="shared" si="39"/>
        <v>-100</v>
      </c>
      <c r="AE278">
        <f t="shared" si="40"/>
        <v>0</v>
      </c>
      <c r="AF278">
        <f t="shared" si="41"/>
        <v>-100</v>
      </c>
    </row>
    <row r="279" spans="1:32" x14ac:dyDescent="0.25">
      <c r="A279" s="40">
        <v>0.53532736527761038</v>
      </c>
      <c r="B279" s="40">
        <v>0.46206966958058882</v>
      </c>
      <c r="C279" s="33">
        <v>1.8680158438779222</v>
      </c>
      <c r="D279" s="34">
        <v>2.1641758068814156</v>
      </c>
      <c r="E279" s="28"/>
      <c r="F279" s="35">
        <v>1</v>
      </c>
      <c r="G279" s="35">
        <v>1.8680158438779222</v>
      </c>
      <c r="H279" s="35">
        <v>2.1641758068814156</v>
      </c>
      <c r="I279" s="36"/>
      <c r="J279" s="36"/>
      <c r="K279" s="35">
        <v>0</v>
      </c>
      <c r="L279" s="35">
        <v>0</v>
      </c>
      <c r="M279" s="37" t="e">
        <v>#DIV/0!</v>
      </c>
      <c r="N279" s="37" t="e">
        <v>#DIV/0!</v>
      </c>
      <c r="O279" s="36">
        <v>0</v>
      </c>
      <c r="P279" s="36">
        <v>0</v>
      </c>
      <c r="Q279" s="36" t="s">
        <v>481</v>
      </c>
      <c r="R279" s="36" t="s">
        <v>394</v>
      </c>
      <c r="S279" s="36" t="s">
        <v>279</v>
      </c>
      <c r="T279" s="38"/>
      <c r="U279" s="38" t="s">
        <v>86</v>
      </c>
      <c r="V279" s="39">
        <v>44416</v>
      </c>
      <c r="W279" s="38" t="s">
        <v>73</v>
      </c>
      <c r="X279" s="79">
        <v>0</v>
      </c>
      <c r="Y279" t="str">
        <f t="shared" si="35"/>
        <v>N</v>
      </c>
      <c r="Z279">
        <v>100</v>
      </c>
      <c r="AA279">
        <f t="shared" si="36"/>
        <v>0</v>
      </c>
      <c r="AB279">
        <f t="shared" si="37"/>
        <v>-100</v>
      </c>
      <c r="AC279">
        <f t="shared" si="38"/>
        <v>0</v>
      </c>
      <c r="AD279">
        <f t="shared" si="39"/>
        <v>-100</v>
      </c>
      <c r="AE279">
        <f t="shared" si="40"/>
        <v>0</v>
      </c>
      <c r="AF279">
        <f t="shared" si="41"/>
        <v>-100</v>
      </c>
    </row>
    <row r="280" spans="1:32" x14ac:dyDescent="0.25">
      <c r="A280" s="40">
        <v>0.47519529911977598</v>
      </c>
      <c r="B280" s="40">
        <v>0.52305294224895427</v>
      </c>
      <c r="C280" s="33">
        <v>2.1043979219751154</v>
      </c>
      <c r="D280" s="34">
        <v>1.9118523560929253</v>
      </c>
      <c r="E280" s="28"/>
      <c r="F280" s="35">
        <v>1</v>
      </c>
      <c r="G280" s="35">
        <v>2.1043979219751154</v>
      </c>
      <c r="H280" s="35">
        <v>1.9118523560929253</v>
      </c>
      <c r="I280" s="36"/>
      <c r="J280" s="36"/>
      <c r="K280" s="35">
        <v>0</v>
      </c>
      <c r="L280" s="35">
        <v>0</v>
      </c>
      <c r="M280" s="37" t="e">
        <v>#DIV/0!</v>
      </c>
      <c r="N280" s="37" t="e">
        <v>#DIV/0!</v>
      </c>
      <c r="O280" s="36">
        <v>0</v>
      </c>
      <c r="P280" s="36">
        <v>0</v>
      </c>
      <c r="Q280" s="36" t="s">
        <v>387</v>
      </c>
      <c r="R280" s="36" t="s">
        <v>392</v>
      </c>
      <c r="S280" s="36" t="s">
        <v>279</v>
      </c>
      <c r="T280" s="38"/>
      <c r="U280" s="38" t="s">
        <v>86</v>
      </c>
      <c r="V280" s="39">
        <v>44416</v>
      </c>
      <c r="W280" s="38" t="s">
        <v>103</v>
      </c>
      <c r="X280" s="79">
        <v>4</v>
      </c>
      <c r="Y280" t="str">
        <f t="shared" si="35"/>
        <v>Y</v>
      </c>
      <c r="Z280">
        <v>100</v>
      </c>
      <c r="AA280">
        <f t="shared" si="36"/>
        <v>0</v>
      </c>
      <c r="AB280">
        <f t="shared" si="37"/>
        <v>-100</v>
      </c>
      <c r="AC280">
        <f t="shared" si="38"/>
        <v>0</v>
      </c>
      <c r="AD280">
        <f t="shared" si="39"/>
        <v>-100</v>
      </c>
      <c r="AE280">
        <f t="shared" si="40"/>
        <v>0</v>
      </c>
      <c r="AF280">
        <f t="shared" si="41"/>
        <v>-100</v>
      </c>
    </row>
    <row r="281" spans="1:32" x14ac:dyDescent="0.25">
      <c r="A281" s="40">
        <v>0.65320135147904623</v>
      </c>
      <c r="B281" s="40">
        <v>0.34301282837293207</v>
      </c>
      <c r="C281" s="33">
        <v>1.5309215110098844</v>
      </c>
      <c r="D281" s="34">
        <v>2.9153428597509339</v>
      </c>
      <c r="E281" s="28"/>
      <c r="F281" s="35">
        <v>1</v>
      </c>
      <c r="G281" s="35">
        <v>1.5309215110098844</v>
      </c>
      <c r="H281" s="35">
        <v>2.9153428597509339</v>
      </c>
      <c r="I281" s="36"/>
      <c r="J281" s="36"/>
      <c r="K281" s="35">
        <v>0</v>
      </c>
      <c r="L281" s="35">
        <v>0</v>
      </c>
      <c r="M281" s="37" t="e">
        <v>#DIV/0!</v>
      </c>
      <c r="N281" s="37" t="e">
        <v>#DIV/0!</v>
      </c>
      <c r="O281" s="36">
        <v>0</v>
      </c>
      <c r="P281" s="36">
        <v>0</v>
      </c>
      <c r="Q281" s="36" t="s">
        <v>405</v>
      </c>
      <c r="R281" s="36" t="s">
        <v>484</v>
      </c>
      <c r="S281" s="36" t="s">
        <v>281</v>
      </c>
      <c r="T281" s="38"/>
      <c r="U281" s="38" t="s">
        <v>74</v>
      </c>
      <c r="V281" s="39">
        <v>44416</v>
      </c>
      <c r="W281" s="38" t="s">
        <v>78</v>
      </c>
      <c r="X281" s="79">
        <v>1</v>
      </c>
      <c r="Y281" t="str">
        <f t="shared" si="35"/>
        <v>N</v>
      </c>
      <c r="Z281">
        <v>100</v>
      </c>
      <c r="AA281">
        <f t="shared" si="36"/>
        <v>0</v>
      </c>
      <c r="AB281">
        <f t="shared" si="37"/>
        <v>-100</v>
      </c>
      <c r="AC281">
        <f t="shared" si="38"/>
        <v>0</v>
      </c>
      <c r="AD281">
        <f t="shared" si="39"/>
        <v>-100</v>
      </c>
      <c r="AE281">
        <f t="shared" si="40"/>
        <v>0</v>
      </c>
      <c r="AF281">
        <f t="shared" si="41"/>
        <v>-100</v>
      </c>
    </row>
    <row r="282" spans="1:32" x14ac:dyDescent="0.25">
      <c r="A282" s="40">
        <v>0.68232792269808829</v>
      </c>
      <c r="B282" s="40">
        <v>0.3123310793221975</v>
      </c>
      <c r="C282" s="33">
        <v>1.465570976555906</v>
      </c>
      <c r="D282" s="34">
        <v>3.2017306832549006</v>
      </c>
      <c r="E282" s="28"/>
      <c r="F282" s="35">
        <v>1</v>
      </c>
      <c r="G282" s="35">
        <v>1.465570976555906</v>
      </c>
      <c r="H282" s="35">
        <v>3.2017306832549006</v>
      </c>
      <c r="I282" s="36"/>
      <c r="J282" s="36"/>
      <c r="K282" s="35">
        <v>0</v>
      </c>
      <c r="L282" s="35">
        <v>0</v>
      </c>
      <c r="M282" s="37" t="e">
        <v>#DIV/0!</v>
      </c>
      <c r="N282" s="37" t="e">
        <v>#DIV/0!</v>
      </c>
      <c r="O282" s="36">
        <v>0</v>
      </c>
      <c r="P282" s="36">
        <v>0</v>
      </c>
      <c r="Q282" s="36" t="s">
        <v>407</v>
      </c>
      <c r="R282" s="36" t="s">
        <v>409</v>
      </c>
      <c r="S282" s="36" t="s">
        <v>281</v>
      </c>
      <c r="T282" s="38"/>
      <c r="U282" s="38" t="s">
        <v>74</v>
      </c>
      <c r="V282" s="39">
        <v>44416</v>
      </c>
      <c r="W282" s="38" t="s">
        <v>204</v>
      </c>
      <c r="X282" s="91" t="s">
        <v>578</v>
      </c>
      <c r="Y282" t="str">
        <f t="shared" si="35"/>
        <v>Y</v>
      </c>
      <c r="Z282">
        <v>100</v>
      </c>
      <c r="AA282">
        <f t="shared" si="36"/>
        <v>0</v>
      </c>
      <c r="AB282">
        <f t="shared" si="37"/>
        <v>-100</v>
      </c>
      <c r="AC282">
        <f t="shared" si="38"/>
        <v>0</v>
      </c>
      <c r="AD282">
        <f t="shared" si="39"/>
        <v>-100</v>
      </c>
      <c r="AE282">
        <f t="shared" si="40"/>
        <v>0</v>
      </c>
      <c r="AF282">
        <f t="shared" si="41"/>
        <v>-100</v>
      </c>
    </row>
    <row r="283" spans="1:32" x14ac:dyDescent="0.25">
      <c r="A283" s="40">
        <v>0.4686165930129701</v>
      </c>
      <c r="B283" s="40">
        <v>0.53054488583466719</v>
      </c>
      <c r="C283" s="33">
        <v>2.1339406561993477</v>
      </c>
      <c r="D283" s="34">
        <v>1.8848546592373117</v>
      </c>
      <c r="E283" s="28"/>
      <c r="F283" s="35">
        <v>1</v>
      </c>
      <c r="G283" s="35">
        <v>2.1339406561993477</v>
      </c>
      <c r="H283" s="35">
        <v>1.8848546592373117</v>
      </c>
      <c r="I283" s="36"/>
      <c r="J283" s="36"/>
      <c r="K283" s="35">
        <v>0</v>
      </c>
      <c r="L283" s="35">
        <v>0</v>
      </c>
      <c r="M283" s="37" t="e">
        <v>#DIV/0!</v>
      </c>
      <c r="N283" s="37" t="e">
        <v>#DIV/0!</v>
      </c>
      <c r="O283" s="36">
        <v>0</v>
      </c>
      <c r="P283" s="36">
        <v>0</v>
      </c>
      <c r="Q283" s="36" t="s">
        <v>328</v>
      </c>
      <c r="R283" s="36" t="s">
        <v>404</v>
      </c>
      <c r="S283" s="36" t="s">
        <v>281</v>
      </c>
      <c r="T283" s="38"/>
      <c r="U283" s="38" t="s">
        <v>75</v>
      </c>
      <c r="V283" s="39">
        <v>44416</v>
      </c>
      <c r="W283" s="38" t="s">
        <v>94</v>
      </c>
      <c r="X283" s="79">
        <v>4</v>
      </c>
      <c r="Y283" t="str">
        <f t="shared" si="35"/>
        <v>Y</v>
      </c>
      <c r="Z283">
        <v>100</v>
      </c>
      <c r="AA283">
        <f t="shared" si="36"/>
        <v>0</v>
      </c>
      <c r="AB283">
        <f t="shared" si="37"/>
        <v>-100</v>
      </c>
      <c r="AC283">
        <f t="shared" si="38"/>
        <v>0</v>
      </c>
      <c r="AD283">
        <f t="shared" si="39"/>
        <v>-100</v>
      </c>
      <c r="AE283">
        <f t="shared" si="40"/>
        <v>0</v>
      </c>
      <c r="AF283">
        <f t="shared" si="41"/>
        <v>-100</v>
      </c>
    </row>
    <row r="284" spans="1:32" x14ac:dyDescent="0.25">
      <c r="A284" s="40">
        <v>0.55268809559777832</v>
      </c>
      <c r="B284" s="40">
        <v>0.4403750970957076</v>
      </c>
      <c r="C284" s="33">
        <v>1.8093387716600202</v>
      </c>
      <c r="D284" s="34">
        <v>2.2707914380150975</v>
      </c>
      <c r="E284" s="28"/>
      <c r="F284" s="35">
        <v>1</v>
      </c>
      <c r="G284" s="35">
        <v>1.8093387716600202</v>
      </c>
      <c r="H284" s="35">
        <v>2.2707914380150975</v>
      </c>
      <c r="I284" s="36"/>
      <c r="J284" s="36"/>
      <c r="K284" s="35">
        <v>0</v>
      </c>
      <c r="L284" s="35">
        <v>0</v>
      </c>
      <c r="M284" s="37" t="e">
        <v>#DIV/0!</v>
      </c>
      <c r="N284" s="37" t="e">
        <v>#DIV/0!</v>
      </c>
      <c r="O284" s="36">
        <v>0</v>
      </c>
      <c r="P284" s="36">
        <v>0</v>
      </c>
      <c r="Q284" s="36" t="s">
        <v>331</v>
      </c>
      <c r="R284" s="36" t="s">
        <v>523</v>
      </c>
      <c r="S284" s="36" t="s">
        <v>283</v>
      </c>
      <c r="T284" s="38"/>
      <c r="U284" s="38" t="s">
        <v>79</v>
      </c>
      <c r="V284" s="39">
        <v>44416</v>
      </c>
      <c r="W284" s="38" t="s">
        <v>78</v>
      </c>
      <c r="X284" s="79">
        <v>1</v>
      </c>
      <c r="Y284" t="str">
        <f t="shared" si="35"/>
        <v>N</v>
      </c>
      <c r="Z284">
        <v>100</v>
      </c>
      <c r="AA284">
        <f t="shared" si="36"/>
        <v>0</v>
      </c>
      <c r="AB284">
        <f t="shared" si="37"/>
        <v>-100</v>
      </c>
      <c r="AC284">
        <f t="shared" si="38"/>
        <v>0</v>
      </c>
      <c r="AD284">
        <f t="shared" si="39"/>
        <v>-100</v>
      </c>
      <c r="AE284">
        <f t="shared" si="40"/>
        <v>0</v>
      </c>
      <c r="AF284">
        <f t="shared" si="41"/>
        <v>-100</v>
      </c>
    </row>
    <row r="285" spans="1:32" x14ac:dyDescent="0.25">
      <c r="A285" s="40">
        <v>0.31676802164626316</v>
      </c>
      <c r="B285" s="40">
        <v>0.68307528864874634</v>
      </c>
      <c r="C285" s="33">
        <v>3.1568843180663806</v>
      </c>
      <c r="D285" s="34">
        <v>1.463967466863267</v>
      </c>
      <c r="E285" s="28"/>
      <c r="F285" s="35">
        <v>1</v>
      </c>
      <c r="G285" s="35">
        <v>3.1568843180663806</v>
      </c>
      <c r="H285" s="35">
        <v>1.463967466863267</v>
      </c>
      <c r="I285" s="36"/>
      <c r="J285" s="36"/>
      <c r="K285" s="35">
        <v>0</v>
      </c>
      <c r="L285" s="35">
        <v>0</v>
      </c>
      <c r="M285" s="37" t="e">
        <v>#DIV/0!</v>
      </c>
      <c r="N285" s="37" t="e">
        <v>#DIV/0!</v>
      </c>
      <c r="O285" s="36">
        <v>0</v>
      </c>
      <c r="P285" s="36">
        <v>0</v>
      </c>
      <c r="Q285" s="36" t="s">
        <v>411</v>
      </c>
      <c r="R285" s="36" t="s">
        <v>414</v>
      </c>
      <c r="S285" s="36" t="s">
        <v>283</v>
      </c>
      <c r="T285" s="38"/>
      <c r="U285" s="38" t="s">
        <v>75</v>
      </c>
      <c r="V285" s="39">
        <v>44416</v>
      </c>
      <c r="W285" s="38" t="s">
        <v>99</v>
      </c>
      <c r="X285" s="92">
        <v>5</v>
      </c>
      <c r="Y285" t="str">
        <f t="shared" si="35"/>
        <v>Y</v>
      </c>
      <c r="Z285">
        <v>100</v>
      </c>
      <c r="AA285">
        <f t="shared" si="36"/>
        <v>0</v>
      </c>
      <c r="AB285">
        <f t="shared" si="37"/>
        <v>-100</v>
      </c>
      <c r="AC285">
        <f t="shared" si="38"/>
        <v>0</v>
      </c>
      <c r="AD285">
        <f t="shared" si="39"/>
        <v>-100</v>
      </c>
      <c r="AE285">
        <f t="shared" si="40"/>
        <v>0</v>
      </c>
      <c r="AF285">
        <f t="shared" si="41"/>
        <v>-100</v>
      </c>
    </row>
    <row r="286" spans="1:32" x14ac:dyDescent="0.25">
      <c r="A286" s="40">
        <v>0.18314179248426396</v>
      </c>
      <c r="B286" s="40">
        <v>0.81679235034637332</v>
      </c>
      <c r="C286" s="33">
        <v>5.4602501506362771</v>
      </c>
      <c r="D286" s="34">
        <v>1.2243013779156167</v>
      </c>
      <c r="E286" s="28"/>
      <c r="F286" s="35">
        <v>1</v>
      </c>
      <c r="G286" s="35">
        <v>5.4602501506362771</v>
      </c>
      <c r="H286" s="35">
        <v>1.2243013779156167</v>
      </c>
      <c r="I286" s="36"/>
      <c r="J286" s="36"/>
      <c r="K286" s="35">
        <v>0</v>
      </c>
      <c r="L286" s="35">
        <v>0</v>
      </c>
      <c r="M286" s="37" t="e">
        <v>#DIV/0!</v>
      </c>
      <c r="N286" s="37" t="e">
        <v>#DIV/0!</v>
      </c>
      <c r="O286" s="36">
        <v>0</v>
      </c>
      <c r="P286" s="36">
        <v>0</v>
      </c>
      <c r="Q286" s="36" t="s">
        <v>413</v>
      </c>
      <c r="R286" s="36" t="s">
        <v>412</v>
      </c>
      <c r="S286" s="36" t="s">
        <v>283</v>
      </c>
      <c r="T286" s="38"/>
      <c r="U286" s="38" t="s">
        <v>75</v>
      </c>
      <c r="V286" s="39">
        <v>44416</v>
      </c>
      <c r="W286" s="38" t="s">
        <v>74</v>
      </c>
      <c r="X286" s="79">
        <v>4</v>
      </c>
      <c r="Y286" t="str">
        <f t="shared" si="35"/>
        <v>Y</v>
      </c>
      <c r="Z286">
        <v>100</v>
      </c>
      <c r="AA286">
        <f t="shared" si="36"/>
        <v>0</v>
      </c>
      <c r="AB286">
        <f t="shared" si="37"/>
        <v>-100</v>
      </c>
      <c r="AC286">
        <f t="shared" si="38"/>
        <v>0</v>
      </c>
      <c r="AD286">
        <f t="shared" si="39"/>
        <v>-100</v>
      </c>
      <c r="AE286">
        <f t="shared" si="40"/>
        <v>0</v>
      </c>
      <c r="AF286">
        <f t="shared" si="41"/>
        <v>-100</v>
      </c>
    </row>
    <row r="287" spans="1:32" x14ac:dyDescent="0.25">
      <c r="A287" s="40">
        <v>0.45861362384828031</v>
      </c>
      <c r="B287" s="40">
        <v>0.5402118887062477</v>
      </c>
      <c r="C287" s="33">
        <v>2.1804847217770891</v>
      </c>
      <c r="D287" s="34">
        <v>1.8511254952105882</v>
      </c>
      <c r="E287" s="28"/>
      <c r="F287" s="35">
        <v>1</v>
      </c>
      <c r="G287" s="35">
        <v>2.1804847217770891</v>
      </c>
      <c r="H287" s="35">
        <v>1.8511254952105882</v>
      </c>
      <c r="I287" s="36"/>
      <c r="J287" s="36"/>
      <c r="K287" s="35">
        <v>0</v>
      </c>
      <c r="L287" s="35">
        <v>0</v>
      </c>
      <c r="M287" s="37" t="e">
        <v>#DIV/0!</v>
      </c>
      <c r="N287" s="37" t="e">
        <v>#DIV/0!</v>
      </c>
      <c r="O287" s="36">
        <v>0</v>
      </c>
      <c r="P287" s="36">
        <v>0</v>
      </c>
      <c r="Q287" s="36" t="s">
        <v>527</v>
      </c>
      <c r="R287" s="36" t="s">
        <v>534</v>
      </c>
      <c r="S287" s="36" t="s">
        <v>277</v>
      </c>
      <c r="T287" s="38"/>
      <c r="U287" s="38" t="s">
        <v>79</v>
      </c>
      <c r="V287" s="39">
        <v>44416</v>
      </c>
      <c r="W287" s="38" t="s">
        <v>91</v>
      </c>
      <c r="X287" s="92">
        <v>5</v>
      </c>
      <c r="Y287" t="str">
        <f t="shared" si="35"/>
        <v>Y</v>
      </c>
      <c r="Z287">
        <v>100</v>
      </c>
      <c r="AA287">
        <f t="shared" si="36"/>
        <v>0</v>
      </c>
      <c r="AB287">
        <f t="shared" si="37"/>
        <v>-100</v>
      </c>
      <c r="AC287">
        <f t="shared" si="38"/>
        <v>0</v>
      </c>
      <c r="AD287">
        <f t="shared" si="39"/>
        <v>-100</v>
      </c>
      <c r="AE287">
        <f t="shared" si="40"/>
        <v>0</v>
      </c>
      <c r="AF287">
        <f t="shared" si="41"/>
        <v>-100</v>
      </c>
    </row>
    <row r="288" spans="1:32" x14ac:dyDescent="0.25">
      <c r="A288" s="40">
        <v>0.49769985306902148</v>
      </c>
      <c r="B288" s="40">
        <v>0.49590636980096109</v>
      </c>
      <c r="C288" s="33">
        <v>2.0092431087403178</v>
      </c>
      <c r="D288" s="34">
        <v>2.0165096899266768</v>
      </c>
      <c r="E288" s="28"/>
      <c r="F288" s="35">
        <v>1</v>
      </c>
      <c r="G288" s="35">
        <v>2.0092431087403178</v>
      </c>
      <c r="H288" s="35">
        <v>2.0165096899266768</v>
      </c>
      <c r="I288" s="36"/>
      <c r="J288" s="36"/>
      <c r="K288" s="35">
        <v>0</v>
      </c>
      <c r="L288" s="35">
        <v>0</v>
      </c>
      <c r="M288" s="37" t="e">
        <v>#DIV/0!</v>
      </c>
      <c r="N288" s="37" t="e">
        <v>#DIV/0!</v>
      </c>
      <c r="O288" s="36">
        <v>0</v>
      </c>
      <c r="P288" s="36">
        <v>0</v>
      </c>
      <c r="Q288" s="36" t="s">
        <v>533</v>
      </c>
      <c r="R288" s="36" t="s">
        <v>537</v>
      </c>
      <c r="S288" s="36" t="s">
        <v>277</v>
      </c>
      <c r="T288" s="38"/>
      <c r="U288" s="38" t="s">
        <v>86</v>
      </c>
      <c r="V288" s="39">
        <v>44416</v>
      </c>
      <c r="W288" s="38" t="s">
        <v>78</v>
      </c>
      <c r="X288" s="90">
        <v>1</v>
      </c>
      <c r="Y288" t="str">
        <f t="shared" si="35"/>
        <v>N</v>
      </c>
      <c r="Z288">
        <v>100</v>
      </c>
      <c r="AA288">
        <f t="shared" si="36"/>
        <v>0</v>
      </c>
      <c r="AB288">
        <f t="shared" si="37"/>
        <v>-100</v>
      </c>
      <c r="AC288">
        <f t="shared" si="38"/>
        <v>0</v>
      </c>
      <c r="AD288">
        <f t="shared" si="39"/>
        <v>-100</v>
      </c>
      <c r="AE288">
        <f t="shared" si="40"/>
        <v>0</v>
      </c>
      <c r="AF288">
        <f t="shared" si="41"/>
        <v>-100</v>
      </c>
    </row>
    <row r="289" spans="1:32" x14ac:dyDescent="0.25">
      <c r="A289" s="40">
        <v>0.60014804484463968</v>
      </c>
      <c r="B289" s="40">
        <v>0.39540581674331821</v>
      </c>
      <c r="C289" s="33">
        <v>1.666255532430952</v>
      </c>
      <c r="D289" s="34">
        <v>2.5290472665179844</v>
      </c>
      <c r="E289" s="28"/>
      <c r="F289" s="35">
        <v>1</v>
      </c>
      <c r="G289" s="35">
        <v>1.666255532430952</v>
      </c>
      <c r="H289" s="35">
        <v>2.5290472665179844</v>
      </c>
      <c r="I289" s="36"/>
      <c r="J289" s="36"/>
      <c r="K289" s="35">
        <v>0</v>
      </c>
      <c r="L289" s="35">
        <v>0</v>
      </c>
      <c r="M289" s="37" t="e">
        <v>#DIV/0!</v>
      </c>
      <c r="N289" s="37" t="e">
        <v>#DIV/0!</v>
      </c>
      <c r="O289" s="36">
        <v>0</v>
      </c>
      <c r="P289" s="36">
        <v>0</v>
      </c>
      <c r="Q289" s="36" t="s">
        <v>519</v>
      </c>
      <c r="R289" s="36" t="s">
        <v>487</v>
      </c>
      <c r="S289" s="36" t="s">
        <v>274</v>
      </c>
      <c r="T289" s="38"/>
      <c r="U289" s="38" t="s">
        <v>86</v>
      </c>
      <c r="V289" s="39">
        <v>44416</v>
      </c>
      <c r="W289" s="38" t="s">
        <v>94</v>
      </c>
      <c r="X289" s="90">
        <v>2</v>
      </c>
      <c r="Y289" t="str">
        <f t="shared" si="35"/>
        <v>N</v>
      </c>
      <c r="Z289">
        <v>100</v>
      </c>
      <c r="AA289">
        <f t="shared" si="36"/>
        <v>0</v>
      </c>
      <c r="AB289">
        <f t="shared" si="37"/>
        <v>-100</v>
      </c>
      <c r="AC289">
        <f t="shared" si="38"/>
        <v>0</v>
      </c>
      <c r="AD289">
        <f t="shared" si="39"/>
        <v>-100</v>
      </c>
      <c r="AE289">
        <f t="shared" si="40"/>
        <v>0</v>
      </c>
      <c r="AF289">
        <f t="shared" si="41"/>
        <v>-100</v>
      </c>
    </row>
    <row r="290" spans="1:32" x14ac:dyDescent="0.25">
      <c r="A290" s="40">
        <v>0.36622634564719375</v>
      </c>
      <c r="B290" s="40">
        <v>0.63338765662130647</v>
      </c>
      <c r="C290" s="33">
        <v>2.7305517800277421</v>
      </c>
      <c r="D290" s="34">
        <v>1.5788119480166722</v>
      </c>
      <c r="E290" s="28"/>
      <c r="F290" s="35">
        <v>1</v>
      </c>
      <c r="G290" s="35">
        <v>2.7305517800277421</v>
      </c>
      <c r="H290" s="35">
        <v>1.5788119480166722</v>
      </c>
      <c r="I290" s="36"/>
      <c r="J290" s="36"/>
      <c r="K290" s="35">
        <v>0</v>
      </c>
      <c r="L290" s="35">
        <v>0</v>
      </c>
      <c r="M290" s="37" t="e">
        <v>#DIV/0!</v>
      </c>
      <c r="N290" s="37" t="e">
        <v>#DIV/0!</v>
      </c>
      <c r="O290" s="36">
        <v>0</v>
      </c>
      <c r="P290" s="36">
        <v>0</v>
      </c>
      <c r="Q290" s="36" t="s">
        <v>489</v>
      </c>
      <c r="R290" s="36" t="s">
        <v>339</v>
      </c>
      <c r="S290" s="36" t="s">
        <v>274</v>
      </c>
      <c r="T290" s="38"/>
      <c r="U290" s="38" t="s">
        <v>75</v>
      </c>
      <c r="V290" s="39">
        <v>44416</v>
      </c>
      <c r="W290" s="38" t="s">
        <v>75</v>
      </c>
      <c r="X290" s="90">
        <v>2</v>
      </c>
      <c r="Y290" t="str">
        <f t="shared" si="35"/>
        <v>N</v>
      </c>
      <c r="Z290">
        <v>100</v>
      </c>
      <c r="AA290">
        <f t="shared" si="36"/>
        <v>0</v>
      </c>
      <c r="AB290">
        <f t="shared" si="37"/>
        <v>-100</v>
      </c>
      <c r="AC290">
        <f t="shared" si="38"/>
        <v>0</v>
      </c>
      <c r="AD290">
        <f t="shared" si="39"/>
        <v>-100</v>
      </c>
      <c r="AE290">
        <f t="shared" si="40"/>
        <v>0</v>
      </c>
      <c r="AF290">
        <f t="shared" si="41"/>
        <v>-100</v>
      </c>
    </row>
    <row r="291" spans="1:32" x14ac:dyDescent="0.25">
      <c r="A291" s="40">
        <v>0.53961394338146262</v>
      </c>
      <c r="B291" s="40">
        <v>0.45275116173533919</v>
      </c>
      <c r="C291" s="33">
        <v>1.853176724332867</v>
      </c>
      <c r="D291" s="34">
        <v>2.2087187941542186</v>
      </c>
      <c r="E291" s="28"/>
      <c r="F291" s="35">
        <v>1</v>
      </c>
      <c r="G291" s="35">
        <v>1.853176724332867</v>
      </c>
      <c r="H291" s="35">
        <v>2.2087187941542186</v>
      </c>
      <c r="I291" s="36"/>
      <c r="J291" s="36"/>
      <c r="K291" s="35">
        <v>0</v>
      </c>
      <c r="L291" s="35">
        <v>0</v>
      </c>
      <c r="M291" s="37" t="e">
        <v>#DIV/0!</v>
      </c>
      <c r="N291" s="37" t="e">
        <v>#DIV/0!</v>
      </c>
      <c r="O291" s="36">
        <v>0</v>
      </c>
      <c r="P291" s="36">
        <v>0</v>
      </c>
      <c r="Q291" s="36" t="s">
        <v>417</v>
      </c>
      <c r="R291" s="36" t="s">
        <v>416</v>
      </c>
      <c r="S291" s="36" t="s">
        <v>274</v>
      </c>
      <c r="T291" s="38"/>
      <c r="U291" s="38" t="s">
        <v>86</v>
      </c>
      <c r="V291" s="39">
        <v>44416</v>
      </c>
      <c r="W291" s="38" t="s">
        <v>102</v>
      </c>
      <c r="X291" s="90">
        <v>4</v>
      </c>
      <c r="Y291" t="str">
        <f t="shared" si="35"/>
        <v>Y</v>
      </c>
      <c r="Z291">
        <v>100</v>
      </c>
      <c r="AA291">
        <f t="shared" si="36"/>
        <v>0</v>
      </c>
      <c r="AB291">
        <f t="shared" si="37"/>
        <v>-100</v>
      </c>
      <c r="AC291">
        <f t="shared" si="38"/>
        <v>0</v>
      </c>
      <c r="AD291">
        <f t="shared" si="39"/>
        <v>-100</v>
      </c>
      <c r="AE291">
        <f t="shared" si="40"/>
        <v>0</v>
      </c>
      <c r="AF291">
        <f t="shared" si="41"/>
        <v>-100</v>
      </c>
    </row>
    <row r="292" spans="1:32" x14ac:dyDescent="0.25">
      <c r="A292" s="40">
        <v>0.18683376451802827</v>
      </c>
      <c r="B292" s="40">
        <v>0.8131262331519451</v>
      </c>
      <c r="C292" s="33">
        <v>5.3523516082849483</v>
      </c>
      <c r="D292" s="34">
        <v>1.2298213478166491</v>
      </c>
      <c r="E292" s="28"/>
      <c r="F292" s="35">
        <v>1</v>
      </c>
      <c r="G292" s="35">
        <v>5.3523516082849483</v>
      </c>
      <c r="H292" s="35">
        <v>1.2298213478166491</v>
      </c>
      <c r="I292" s="36"/>
      <c r="J292" s="36"/>
      <c r="K292" s="35">
        <v>0</v>
      </c>
      <c r="L292" s="35">
        <v>0</v>
      </c>
      <c r="M292" s="37" t="e">
        <v>#DIV/0!</v>
      </c>
      <c r="N292" s="37" t="e">
        <v>#DIV/0!</v>
      </c>
      <c r="O292" s="36">
        <v>0</v>
      </c>
      <c r="P292" s="36">
        <v>0</v>
      </c>
      <c r="Q292" s="36" t="s">
        <v>542</v>
      </c>
      <c r="R292" s="36" t="s">
        <v>543</v>
      </c>
      <c r="S292" s="36" t="s">
        <v>271</v>
      </c>
      <c r="T292" s="38"/>
      <c r="U292" s="38" t="s">
        <v>75</v>
      </c>
      <c r="V292" s="39">
        <v>44416</v>
      </c>
      <c r="W292" s="38" t="s">
        <v>96</v>
      </c>
      <c r="X292" s="79">
        <v>5</v>
      </c>
      <c r="Y292" t="str">
        <f t="shared" si="35"/>
        <v>Y</v>
      </c>
      <c r="Z292">
        <v>100</v>
      </c>
      <c r="AA292">
        <f t="shared" si="36"/>
        <v>0</v>
      </c>
      <c r="AB292">
        <f t="shared" si="37"/>
        <v>-100</v>
      </c>
      <c r="AC292">
        <f t="shared" si="38"/>
        <v>0</v>
      </c>
      <c r="AD292">
        <f t="shared" si="39"/>
        <v>-100</v>
      </c>
      <c r="AE292">
        <f t="shared" si="40"/>
        <v>0</v>
      </c>
      <c r="AF292">
        <f t="shared" si="41"/>
        <v>-100</v>
      </c>
    </row>
    <row r="293" spans="1:32" x14ac:dyDescent="0.25">
      <c r="A293" s="40">
        <v>0.27385743203271362</v>
      </c>
      <c r="B293" s="40">
        <v>0.72460700527511179</v>
      </c>
      <c r="C293" s="33">
        <v>3.6515350070198025</v>
      </c>
      <c r="D293" s="34">
        <v>1.3800584216272236</v>
      </c>
      <c r="E293" s="28"/>
      <c r="F293" s="35">
        <v>1</v>
      </c>
      <c r="G293" s="35">
        <v>3.6515350070198025</v>
      </c>
      <c r="H293" s="35">
        <v>1.3800584216272236</v>
      </c>
      <c r="I293" s="36"/>
      <c r="J293" s="36"/>
      <c r="K293" s="35">
        <v>0</v>
      </c>
      <c r="L293" s="35">
        <v>0</v>
      </c>
      <c r="M293" s="37" t="e">
        <v>#DIV/0!</v>
      </c>
      <c r="N293" s="37" t="e">
        <v>#DIV/0!</v>
      </c>
      <c r="O293" s="36">
        <v>0</v>
      </c>
      <c r="P293" s="36">
        <v>0</v>
      </c>
      <c r="Q293" s="36" t="s">
        <v>544</v>
      </c>
      <c r="R293" s="36" t="s">
        <v>545</v>
      </c>
      <c r="S293" s="36" t="s">
        <v>271</v>
      </c>
      <c r="T293" s="38"/>
      <c r="U293" s="38" t="s">
        <v>94</v>
      </c>
      <c r="V293" s="39">
        <v>44416</v>
      </c>
      <c r="W293" s="38" t="s">
        <v>231</v>
      </c>
      <c r="X293" s="79">
        <v>9</v>
      </c>
      <c r="Y293" t="str">
        <f t="shared" si="35"/>
        <v>Y</v>
      </c>
      <c r="Z293">
        <v>100</v>
      </c>
      <c r="AA293">
        <f t="shared" si="36"/>
        <v>0</v>
      </c>
      <c r="AB293">
        <f t="shared" si="37"/>
        <v>-100</v>
      </c>
      <c r="AC293">
        <f t="shared" si="38"/>
        <v>0</v>
      </c>
      <c r="AD293">
        <f t="shared" si="39"/>
        <v>-100</v>
      </c>
      <c r="AE293">
        <f t="shared" si="40"/>
        <v>0</v>
      </c>
      <c r="AF293">
        <f t="shared" si="41"/>
        <v>-100</v>
      </c>
    </row>
    <row r="294" spans="1:32" x14ac:dyDescent="0.25">
      <c r="A294" s="40">
        <v>0.44049420960376051</v>
      </c>
      <c r="B294" s="40">
        <v>0.55877656176184787</v>
      </c>
      <c r="C294" s="33">
        <v>2.270177401195657</v>
      </c>
      <c r="D294" s="34">
        <v>1.7896240974155297</v>
      </c>
      <c r="E294" s="28"/>
      <c r="F294" s="35">
        <v>1</v>
      </c>
      <c r="G294" s="35">
        <v>2.270177401195657</v>
      </c>
      <c r="H294" s="35">
        <v>1.7896240974155297</v>
      </c>
      <c r="I294" s="36"/>
      <c r="J294" s="36"/>
      <c r="K294" s="35">
        <v>0</v>
      </c>
      <c r="L294" s="35">
        <v>0</v>
      </c>
      <c r="M294" s="37" t="e">
        <v>#DIV/0!</v>
      </c>
      <c r="N294" s="37" t="e">
        <v>#DIV/0!</v>
      </c>
      <c r="O294" s="36">
        <v>0</v>
      </c>
      <c r="P294" s="36">
        <v>0</v>
      </c>
      <c r="Q294" s="36" t="s">
        <v>546</v>
      </c>
      <c r="R294" s="36" t="s">
        <v>547</v>
      </c>
      <c r="S294" s="36" t="s">
        <v>271</v>
      </c>
      <c r="T294" s="38"/>
      <c r="U294" s="38" t="s">
        <v>75</v>
      </c>
      <c r="V294" s="39">
        <v>44416</v>
      </c>
      <c r="W294" s="38" t="s">
        <v>75</v>
      </c>
      <c r="X294" s="79">
        <v>2</v>
      </c>
      <c r="Y294" t="str">
        <f t="shared" si="35"/>
        <v>N</v>
      </c>
      <c r="Z294">
        <v>100</v>
      </c>
      <c r="AA294">
        <f t="shared" si="36"/>
        <v>0</v>
      </c>
      <c r="AB294">
        <f t="shared" si="37"/>
        <v>-100</v>
      </c>
      <c r="AC294">
        <f t="shared" si="38"/>
        <v>0</v>
      </c>
      <c r="AD294">
        <f t="shared" si="39"/>
        <v>-100</v>
      </c>
      <c r="AE294">
        <f t="shared" si="40"/>
        <v>0</v>
      </c>
      <c r="AF294">
        <f t="shared" si="41"/>
        <v>-100</v>
      </c>
    </row>
    <row r="295" spans="1:32" x14ac:dyDescent="0.25">
      <c r="A295" s="40">
        <v>0.42921388863679077</v>
      </c>
      <c r="B295" s="40">
        <v>0.56909084885928329</v>
      </c>
      <c r="C295" s="33">
        <v>2.3298407308674478</v>
      </c>
      <c r="D295" s="34">
        <v>1.7571886843804543</v>
      </c>
      <c r="E295" s="28"/>
      <c r="F295" s="35">
        <v>1</v>
      </c>
      <c r="G295" s="35">
        <v>2.3298407308674478</v>
      </c>
      <c r="H295" s="35">
        <v>1.7571886843804543</v>
      </c>
      <c r="I295" s="36"/>
      <c r="J295" s="36"/>
      <c r="K295" s="35">
        <v>0</v>
      </c>
      <c r="L295" s="35">
        <v>0</v>
      </c>
      <c r="M295" s="37" t="e">
        <v>#DIV/0!</v>
      </c>
      <c r="N295" s="37" t="e">
        <v>#DIV/0!</v>
      </c>
      <c r="O295" s="36">
        <v>0</v>
      </c>
      <c r="P295" s="36">
        <v>0</v>
      </c>
      <c r="Q295" s="36" t="s">
        <v>548</v>
      </c>
      <c r="R295" s="36" t="s">
        <v>549</v>
      </c>
      <c r="S295" s="36" t="s">
        <v>271</v>
      </c>
      <c r="T295" s="38"/>
      <c r="U295" s="38" t="s">
        <v>86</v>
      </c>
      <c r="V295" s="39">
        <v>44416</v>
      </c>
      <c r="W295" s="38" t="s">
        <v>92</v>
      </c>
      <c r="X295" s="79">
        <v>5</v>
      </c>
      <c r="Y295" t="str">
        <f t="shared" si="35"/>
        <v>Y</v>
      </c>
      <c r="Z295">
        <v>100</v>
      </c>
      <c r="AA295">
        <f t="shared" si="36"/>
        <v>0</v>
      </c>
      <c r="AB295">
        <f t="shared" si="37"/>
        <v>-100</v>
      </c>
      <c r="AC295">
        <f t="shared" si="38"/>
        <v>0</v>
      </c>
      <c r="AD295">
        <f t="shared" si="39"/>
        <v>-100</v>
      </c>
      <c r="AE295">
        <f t="shared" si="40"/>
        <v>0</v>
      </c>
      <c r="AF295">
        <f t="shared" si="41"/>
        <v>-100</v>
      </c>
    </row>
    <row r="296" spans="1:32" x14ac:dyDescent="0.25">
      <c r="A296" s="40">
        <v>0.54630576245000617</v>
      </c>
      <c r="B296" s="40">
        <v>0.4507120427898802</v>
      </c>
      <c r="C296" s="33">
        <v>1.8304767563046025</v>
      </c>
      <c r="D296" s="34">
        <v>2.2187115165817639</v>
      </c>
      <c r="E296" s="28"/>
      <c r="F296" s="35">
        <v>1</v>
      </c>
      <c r="G296" s="35">
        <v>1.8304767563046025</v>
      </c>
      <c r="H296" s="35">
        <v>2.2187115165817639</v>
      </c>
      <c r="I296" s="36"/>
      <c r="J296" s="36"/>
      <c r="K296" s="35">
        <v>0</v>
      </c>
      <c r="L296" s="35">
        <v>0</v>
      </c>
      <c r="M296" s="37" t="e">
        <v>#DIV/0!</v>
      </c>
      <c r="N296" s="37" t="e">
        <v>#DIV/0!</v>
      </c>
      <c r="O296" s="36">
        <v>0</v>
      </c>
      <c r="P296" s="36">
        <v>0</v>
      </c>
      <c r="Q296" s="36" t="s">
        <v>550</v>
      </c>
      <c r="R296" s="36" t="s">
        <v>551</v>
      </c>
      <c r="S296" s="36" t="s">
        <v>271</v>
      </c>
      <c r="T296" s="38"/>
      <c r="U296" s="38" t="s">
        <v>79</v>
      </c>
      <c r="V296" s="39">
        <v>44416</v>
      </c>
      <c r="W296" s="38" t="s">
        <v>89</v>
      </c>
      <c r="X296" s="79">
        <v>4</v>
      </c>
      <c r="Y296" t="str">
        <f t="shared" si="35"/>
        <v>Y</v>
      </c>
      <c r="Z296">
        <v>100</v>
      </c>
      <c r="AA296">
        <f t="shared" si="36"/>
        <v>0</v>
      </c>
      <c r="AB296">
        <f t="shared" si="37"/>
        <v>-100</v>
      </c>
      <c r="AC296">
        <f t="shared" si="38"/>
        <v>0</v>
      </c>
      <c r="AD296">
        <f t="shared" si="39"/>
        <v>-100</v>
      </c>
      <c r="AE296">
        <f t="shared" si="40"/>
        <v>0</v>
      </c>
      <c r="AF296">
        <f t="shared" si="41"/>
        <v>-100</v>
      </c>
    </row>
    <row r="297" spans="1:32" x14ac:dyDescent="0.25">
      <c r="A297" s="40">
        <v>0.22543645836146703</v>
      </c>
      <c r="B297" s="40">
        <v>0.77448225408337168</v>
      </c>
      <c r="C297" s="33">
        <v>4.4358397362532651</v>
      </c>
      <c r="D297" s="34">
        <v>1.291185168837131</v>
      </c>
      <c r="E297" s="28"/>
      <c r="F297" s="35">
        <v>1</v>
      </c>
      <c r="G297" s="35">
        <v>4.4358397362532651</v>
      </c>
      <c r="H297" s="35">
        <v>1.291185168837131</v>
      </c>
      <c r="I297" s="36"/>
      <c r="J297" s="36"/>
      <c r="K297" s="35">
        <v>0</v>
      </c>
      <c r="L297" s="35">
        <v>0</v>
      </c>
      <c r="M297" s="37" t="e">
        <v>#DIV/0!</v>
      </c>
      <c r="N297" s="37" t="e">
        <v>#DIV/0!</v>
      </c>
      <c r="O297" s="36">
        <v>0</v>
      </c>
      <c r="P297" s="36">
        <v>0</v>
      </c>
      <c r="Q297" s="36" t="s">
        <v>423</v>
      </c>
      <c r="R297" s="36" t="s">
        <v>419</v>
      </c>
      <c r="S297" s="36" t="s">
        <v>270</v>
      </c>
      <c r="T297" s="38"/>
      <c r="U297" s="38" t="s">
        <v>75</v>
      </c>
      <c r="V297" s="39">
        <v>44416</v>
      </c>
      <c r="W297" s="38" t="s">
        <v>78</v>
      </c>
      <c r="X297" s="79">
        <v>1</v>
      </c>
      <c r="Y297" t="str">
        <f t="shared" si="35"/>
        <v>N</v>
      </c>
      <c r="Z297">
        <v>100</v>
      </c>
      <c r="AA297">
        <f t="shared" si="36"/>
        <v>0</v>
      </c>
      <c r="AB297">
        <f t="shared" si="37"/>
        <v>-100</v>
      </c>
      <c r="AC297">
        <f t="shared" si="38"/>
        <v>0</v>
      </c>
      <c r="AD297">
        <f t="shared" si="39"/>
        <v>-100</v>
      </c>
      <c r="AE297">
        <f t="shared" si="40"/>
        <v>0</v>
      </c>
      <c r="AF297">
        <f t="shared" si="41"/>
        <v>-100</v>
      </c>
    </row>
    <row r="298" spans="1:32" x14ac:dyDescent="0.25">
      <c r="A298" s="40">
        <v>0.67213206383227042</v>
      </c>
      <c r="B298" s="40">
        <v>0.31345835840490177</v>
      </c>
      <c r="C298" s="33">
        <v>1.4878028497827305</v>
      </c>
      <c r="D298" s="34">
        <v>3.1902164137166689</v>
      </c>
      <c r="E298" s="28"/>
      <c r="F298" s="35">
        <v>1</v>
      </c>
      <c r="G298" s="35">
        <v>1.4878028497827305</v>
      </c>
      <c r="H298" s="35">
        <v>3.1902164137166689</v>
      </c>
      <c r="I298" s="36"/>
      <c r="J298" s="36"/>
      <c r="K298" s="35">
        <v>0</v>
      </c>
      <c r="L298" s="35">
        <v>0</v>
      </c>
      <c r="M298" s="37" t="e">
        <v>#DIV/0!</v>
      </c>
      <c r="N298" s="37" t="e">
        <v>#DIV/0!</v>
      </c>
      <c r="O298" s="36">
        <v>0</v>
      </c>
      <c r="P298" s="36">
        <v>0</v>
      </c>
      <c r="Q298" s="36" t="s">
        <v>490</v>
      </c>
      <c r="R298" s="36" t="s">
        <v>420</v>
      </c>
      <c r="S298" s="36" t="s">
        <v>270</v>
      </c>
      <c r="T298" s="38"/>
      <c r="U298" s="38" t="s">
        <v>102</v>
      </c>
      <c r="V298" s="39">
        <v>44416</v>
      </c>
      <c r="W298" s="38" t="s">
        <v>79</v>
      </c>
      <c r="X298" s="79">
        <v>3</v>
      </c>
      <c r="Y298" t="str">
        <f t="shared" si="35"/>
        <v>Y</v>
      </c>
      <c r="Z298">
        <v>100</v>
      </c>
      <c r="AA298">
        <f t="shared" si="36"/>
        <v>0</v>
      </c>
      <c r="AB298">
        <f t="shared" si="37"/>
        <v>-100</v>
      </c>
      <c r="AC298">
        <f t="shared" si="38"/>
        <v>0</v>
      </c>
      <c r="AD298">
        <f t="shared" si="39"/>
        <v>-100</v>
      </c>
      <c r="AE298">
        <f t="shared" si="40"/>
        <v>0</v>
      </c>
      <c r="AF298">
        <f t="shared" si="41"/>
        <v>-100</v>
      </c>
    </row>
    <row r="299" spans="1:32" x14ac:dyDescent="0.25">
      <c r="A299" s="40">
        <v>0.38043072011715923</v>
      </c>
      <c r="B299" s="40">
        <v>0.61901286292362867</v>
      </c>
      <c r="C299" s="33">
        <v>2.6285994982004484</v>
      </c>
      <c r="D299" s="34">
        <v>1.6154753154513624</v>
      </c>
      <c r="E299" s="28"/>
      <c r="F299" s="35">
        <v>1</v>
      </c>
      <c r="G299" s="35">
        <v>2.6285994982004484</v>
      </c>
      <c r="H299" s="35">
        <v>1.6154753154513624</v>
      </c>
      <c r="I299" s="36"/>
      <c r="J299" s="36"/>
      <c r="K299" s="35">
        <v>0</v>
      </c>
      <c r="L299" s="35">
        <v>0</v>
      </c>
      <c r="M299" s="37" t="e">
        <v>#DIV/0!</v>
      </c>
      <c r="N299" s="37" t="e">
        <v>#DIV/0!</v>
      </c>
      <c r="O299" s="36">
        <v>0</v>
      </c>
      <c r="P299" s="36">
        <v>0</v>
      </c>
      <c r="Q299" s="36" t="s">
        <v>421</v>
      </c>
      <c r="R299" s="36" t="s">
        <v>347</v>
      </c>
      <c r="S299" s="36" t="s">
        <v>270</v>
      </c>
      <c r="T299" s="38"/>
      <c r="U299" s="38" t="s">
        <v>75</v>
      </c>
      <c r="V299" s="39">
        <v>44416</v>
      </c>
      <c r="W299" s="38" t="s">
        <v>75</v>
      </c>
      <c r="X299" s="79">
        <v>2</v>
      </c>
      <c r="Y299" t="str">
        <f t="shared" si="35"/>
        <v>N</v>
      </c>
      <c r="Z299">
        <v>100</v>
      </c>
      <c r="AA299">
        <f t="shared" si="36"/>
        <v>0</v>
      </c>
      <c r="AB299">
        <f t="shared" si="37"/>
        <v>-100</v>
      </c>
      <c r="AC299">
        <f t="shared" si="38"/>
        <v>0</v>
      </c>
      <c r="AD299">
        <f t="shared" si="39"/>
        <v>-100</v>
      </c>
      <c r="AE299">
        <f t="shared" si="40"/>
        <v>0</v>
      </c>
      <c r="AF299">
        <f t="shared" si="41"/>
        <v>-100</v>
      </c>
    </row>
    <row r="300" spans="1:32" x14ac:dyDescent="0.25">
      <c r="A300" s="40">
        <v>0.38455844463186845</v>
      </c>
      <c r="B300" s="40">
        <v>0.61507600354485437</v>
      </c>
      <c r="C300" s="33">
        <v>2.6003849712812412</v>
      </c>
      <c r="D300" s="34">
        <v>1.625815337026191</v>
      </c>
      <c r="E300" s="28"/>
      <c r="F300" s="35">
        <v>1</v>
      </c>
      <c r="G300" s="35">
        <v>2.6003849712812412</v>
      </c>
      <c r="H300" s="35">
        <v>1.625815337026191</v>
      </c>
      <c r="I300" s="36"/>
      <c r="J300" s="36"/>
      <c r="K300" s="35">
        <v>0</v>
      </c>
      <c r="L300" s="35">
        <v>0</v>
      </c>
      <c r="M300" s="37" t="e">
        <v>#DIV/0!</v>
      </c>
      <c r="N300" s="37" t="e">
        <v>#DIV/0!</v>
      </c>
      <c r="O300" s="36">
        <v>0</v>
      </c>
      <c r="P300" s="36">
        <v>0</v>
      </c>
      <c r="Q300" s="36" t="s">
        <v>492</v>
      </c>
      <c r="R300" s="36" t="s">
        <v>495</v>
      </c>
      <c r="S300" s="36" t="s">
        <v>273</v>
      </c>
      <c r="T300" s="38"/>
      <c r="U300" s="38" t="s">
        <v>75</v>
      </c>
      <c r="V300" s="39">
        <v>44416</v>
      </c>
      <c r="W300" s="38" t="s">
        <v>78</v>
      </c>
      <c r="X300" s="79">
        <v>1</v>
      </c>
      <c r="Y300" t="str">
        <f t="shared" si="35"/>
        <v>N</v>
      </c>
      <c r="Z300">
        <v>100</v>
      </c>
      <c r="AA300">
        <f t="shared" si="36"/>
        <v>0</v>
      </c>
      <c r="AB300">
        <f t="shared" si="37"/>
        <v>-100</v>
      </c>
      <c r="AC300">
        <f t="shared" si="38"/>
        <v>0</v>
      </c>
      <c r="AD300">
        <f t="shared" si="39"/>
        <v>-100</v>
      </c>
      <c r="AE300">
        <f t="shared" si="40"/>
        <v>0</v>
      </c>
      <c r="AF300">
        <f t="shared" si="41"/>
        <v>-100</v>
      </c>
    </row>
    <row r="301" spans="1:32" x14ac:dyDescent="0.25">
      <c r="A301" s="40">
        <v>0.59523199821206241</v>
      </c>
      <c r="B301" s="40">
        <v>0.39263281555400048</v>
      </c>
      <c r="C301" s="33">
        <v>1.6800172084225411</v>
      </c>
      <c r="D301" s="34">
        <v>2.5469088685035439</v>
      </c>
      <c r="E301" s="28"/>
      <c r="F301" s="35">
        <v>1</v>
      </c>
      <c r="G301" s="35">
        <v>1.6800172084225411</v>
      </c>
      <c r="H301" s="35">
        <v>2.5469088685035439</v>
      </c>
      <c r="I301" s="36"/>
      <c r="J301" s="36"/>
      <c r="K301" s="35">
        <v>0</v>
      </c>
      <c r="L301" s="35">
        <v>0</v>
      </c>
      <c r="M301" s="37" t="e">
        <v>#DIV/0!</v>
      </c>
      <c r="N301" s="37" t="e">
        <v>#DIV/0!</v>
      </c>
      <c r="O301" s="36">
        <v>0</v>
      </c>
      <c r="P301" s="36">
        <v>0</v>
      </c>
      <c r="Q301" s="36" t="s">
        <v>427</v>
      </c>
      <c r="R301" s="36" t="s">
        <v>426</v>
      </c>
      <c r="S301" s="36" t="s">
        <v>273</v>
      </c>
      <c r="T301" s="38"/>
      <c r="U301" s="38" t="s">
        <v>86</v>
      </c>
      <c r="V301" s="39">
        <v>44416</v>
      </c>
      <c r="W301" s="38" t="s">
        <v>86</v>
      </c>
      <c r="X301" s="79">
        <v>3</v>
      </c>
      <c r="Y301" t="str">
        <f t="shared" si="35"/>
        <v>Y</v>
      </c>
      <c r="Z301">
        <v>100</v>
      </c>
      <c r="AA301">
        <f t="shared" si="36"/>
        <v>0</v>
      </c>
      <c r="AB301">
        <f t="shared" si="37"/>
        <v>-100</v>
      </c>
      <c r="AC301">
        <f t="shared" si="38"/>
        <v>0</v>
      </c>
      <c r="AD301">
        <f t="shared" si="39"/>
        <v>-100</v>
      </c>
      <c r="AE301">
        <f t="shared" si="40"/>
        <v>0</v>
      </c>
      <c r="AF301">
        <f t="shared" si="41"/>
        <v>-100</v>
      </c>
    </row>
    <row r="302" spans="1:32" x14ac:dyDescent="0.25">
      <c r="A302" s="40">
        <v>0.30238061672802991</v>
      </c>
      <c r="B302" s="40">
        <v>0.69748504071969508</v>
      </c>
      <c r="C302" s="33">
        <v>3.3070902851535275</v>
      </c>
      <c r="D302" s="34">
        <v>1.4337225053144609</v>
      </c>
      <c r="E302" s="28"/>
      <c r="F302" s="35">
        <v>1</v>
      </c>
      <c r="G302" s="35">
        <v>3.3070902851535275</v>
      </c>
      <c r="H302" s="35">
        <v>1.4337225053144609</v>
      </c>
      <c r="I302" s="36"/>
      <c r="J302" s="36"/>
      <c r="K302" s="35">
        <v>0</v>
      </c>
      <c r="L302" s="35">
        <v>0</v>
      </c>
      <c r="M302" s="37" t="e">
        <v>#DIV/0!</v>
      </c>
      <c r="N302" s="37" t="e">
        <v>#DIV/0!</v>
      </c>
      <c r="O302" s="36">
        <v>0</v>
      </c>
      <c r="P302" s="36">
        <v>0</v>
      </c>
      <c r="Q302" s="36" t="s">
        <v>354</v>
      </c>
      <c r="R302" s="36" t="s">
        <v>299</v>
      </c>
      <c r="S302" s="36" t="s">
        <v>278</v>
      </c>
      <c r="T302" s="38"/>
      <c r="U302" s="38" t="s">
        <v>75</v>
      </c>
      <c r="V302" s="39">
        <v>44416</v>
      </c>
      <c r="W302" s="38" t="s">
        <v>75</v>
      </c>
      <c r="X302" s="79">
        <v>2</v>
      </c>
      <c r="Y302" t="str">
        <f t="shared" si="35"/>
        <v>N</v>
      </c>
      <c r="Z302">
        <v>100</v>
      </c>
      <c r="AA302">
        <f t="shared" si="36"/>
        <v>0</v>
      </c>
      <c r="AB302">
        <f t="shared" si="37"/>
        <v>-100</v>
      </c>
      <c r="AC302">
        <f t="shared" si="38"/>
        <v>0</v>
      </c>
      <c r="AD302">
        <f t="shared" si="39"/>
        <v>-100</v>
      </c>
      <c r="AE302">
        <f t="shared" si="40"/>
        <v>0</v>
      </c>
      <c r="AF302">
        <f t="shared" si="41"/>
        <v>-100</v>
      </c>
    </row>
    <row r="303" spans="1:32" x14ac:dyDescent="0.25">
      <c r="A303" s="40">
        <v>0.33472982811587243</v>
      </c>
      <c r="B303" s="40">
        <v>0.66495366922539412</v>
      </c>
      <c r="C303" s="33">
        <v>2.9874839826160726</v>
      </c>
      <c r="D303" s="34">
        <v>1.5038641732211238</v>
      </c>
      <c r="E303" s="28"/>
      <c r="F303" s="35">
        <v>1</v>
      </c>
      <c r="G303" s="35">
        <v>2.9874839826160726</v>
      </c>
      <c r="H303" s="35">
        <v>1.5038641732211238</v>
      </c>
      <c r="I303" s="36"/>
      <c r="J303" s="36"/>
      <c r="K303" s="35">
        <v>0</v>
      </c>
      <c r="L303" s="35">
        <v>0</v>
      </c>
      <c r="M303" s="37" t="e">
        <v>#DIV/0!</v>
      </c>
      <c r="N303" s="37" t="e">
        <v>#DIV/0!</v>
      </c>
      <c r="O303" s="36">
        <v>0</v>
      </c>
      <c r="P303" s="36">
        <v>0</v>
      </c>
      <c r="Q303" s="36" t="s">
        <v>300</v>
      </c>
      <c r="R303" s="36" t="s">
        <v>433</v>
      </c>
      <c r="S303" s="36" t="s">
        <v>278</v>
      </c>
      <c r="T303" s="38"/>
      <c r="U303" s="38" t="s">
        <v>75</v>
      </c>
      <c r="V303" s="39">
        <v>44416</v>
      </c>
      <c r="W303" s="38" t="s">
        <v>86</v>
      </c>
      <c r="X303" s="79">
        <v>3</v>
      </c>
      <c r="Y303" t="str">
        <f t="shared" si="35"/>
        <v>Y</v>
      </c>
      <c r="Z303">
        <v>100</v>
      </c>
      <c r="AA303">
        <f t="shared" si="36"/>
        <v>0</v>
      </c>
      <c r="AB303">
        <f t="shared" si="37"/>
        <v>-100</v>
      </c>
      <c r="AC303">
        <f t="shared" si="38"/>
        <v>0</v>
      </c>
      <c r="AD303">
        <f t="shared" si="39"/>
        <v>-100</v>
      </c>
      <c r="AE303">
        <f t="shared" si="40"/>
        <v>0</v>
      </c>
      <c r="AF303">
        <f t="shared" si="41"/>
        <v>-100</v>
      </c>
    </row>
    <row r="304" spans="1:32" x14ac:dyDescent="0.25">
      <c r="A304" s="40">
        <v>0.34394985410245421</v>
      </c>
      <c r="B304" s="40">
        <v>0.65577973922620481</v>
      </c>
      <c r="C304" s="33">
        <v>2.9074005645663816</v>
      </c>
      <c r="D304" s="34">
        <v>1.5249022502280447</v>
      </c>
      <c r="E304" s="28"/>
      <c r="F304" s="35">
        <v>1</v>
      </c>
      <c r="G304" s="35">
        <v>2.9074005645663816</v>
      </c>
      <c r="H304" s="35">
        <v>1.5249022502280447</v>
      </c>
      <c r="I304" s="36"/>
      <c r="J304" s="36"/>
      <c r="K304" s="35">
        <v>0</v>
      </c>
      <c r="L304" s="35">
        <v>0</v>
      </c>
      <c r="M304" s="37" t="e">
        <v>#DIV/0!</v>
      </c>
      <c r="N304" s="37" t="e">
        <v>#DIV/0!</v>
      </c>
      <c r="O304" s="36">
        <v>0</v>
      </c>
      <c r="P304" s="36">
        <v>0</v>
      </c>
      <c r="Q304" s="36" t="s">
        <v>358</v>
      </c>
      <c r="R304" s="36" t="s">
        <v>432</v>
      </c>
      <c r="S304" s="36" t="s">
        <v>278</v>
      </c>
      <c r="T304" s="38"/>
      <c r="U304" s="38" t="s">
        <v>75</v>
      </c>
      <c r="V304" s="39">
        <v>44416</v>
      </c>
      <c r="W304" s="38" t="s">
        <v>86</v>
      </c>
      <c r="X304" s="79">
        <v>3</v>
      </c>
      <c r="Y304" t="str">
        <f t="shared" si="35"/>
        <v>Y</v>
      </c>
      <c r="Z304">
        <v>100</v>
      </c>
      <c r="AA304">
        <f t="shared" si="36"/>
        <v>0</v>
      </c>
      <c r="AB304">
        <f t="shared" si="37"/>
        <v>-100</v>
      </c>
      <c r="AC304">
        <f t="shared" si="38"/>
        <v>0</v>
      </c>
      <c r="AD304">
        <f t="shared" si="39"/>
        <v>-100</v>
      </c>
      <c r="AE304">
        <f t="shared" si="40"/>
        <v>0</v>
      </c>
      <c r="AF304">
        <f t="shared" si="41"/>
        <v>-100</v>
      </c>
    </row>
    <row r="305" spans="1:32" x14ac:dyDescent="0.25">
      <c r="A305" s="40">
        <v>0.29650444934585718</v>
      </c>
      <c r="B305" s="40">
        <v>0.70131327341207805</v>
      </c>
      <c r="C305" s="33">
        <v>3.3726306711625478</v>
      </c>
      <c r="D305" s="34">
        <v>1.4258962975771592</v>
      </c>
      <c r="E305" s="28"/>
      <c r="F305" s="35">
        <v>1</v>
      </c>
      <c r="G305" s="35">
        <v>3.3726306711625478</v>
      </c>
      <c r="H305" s="35">
        <v>1.4258962975771592</v>
      </c>
      <c r="I305" s="36"/>
      <c r="J305" s="36"/>
      <c r="K305" s="35">
        <v>0</v>
      </c>
      <c r="L305" s="35">
        <v>0</v>
      </c>
      <c r="M305" s="37" t="e">
        <v>#DIV/0!</v>
      </c>
      <c r="N305" s="37" t="e">
        <v>#DIV/0!</v>
      </c>
      <c r="O305" s="36">
        <v>0</v>
      </c>
      <c r="P305" s="36">
        <v>0</v>
      </c>
      <c r="Q305" s="36" t="s">
        <v>436</v>
      </c>
      <c r="R305" s="36" t="s">
        <v>499</v>
      </c>
      <c r="S305" s="36" t="s">
        <v>269</v>
      </c>
      <c r="T305" s="38"/>
      <c r="U305" s="38" t="s">
        <v>94</v>
      </c>
      <c r="V305" s="39">
        <v>44416</v>
      </c>
      <c r="W305" s="38" t="s">
        <v>91</v>
      </c>
      <c r="X305" s="79">
        <v>5</v>
      </c>
      <c r="Y305" t="str">
        <f t="shared" si="35"/>
        <v>Y</v>
      </c>
      <c r="Z305">
        <v>100</v>
      </c>
      <c r="AA305">
        <f t="shared" si="36"/>
        <v>0</v>
      </c>
      <c r="AB305">
        <f t="shared" si="37"/>
        <v>-100</v>
      </c>
      <c r="AC305">
        <f t="shared" si="38"/>
        <v>0</v>
      </c>
      <c r="AD305">
        <f t="shared" si="39"/>
        <v>-100</v>
      </c>
      <c r="AE305">
        <f t="shared" si="40"/>
        <v>0</v>
      </c>
      <c r="AF305">
        <f t="shared" si="41"/>
        <v>-100</v>
      </c>
    </row>
    <row r="306" spans="1:32" x14ac:dyDescent="0.25">
      <c r="A306" s="40">
        <v>0.24462722731844216</v>
      </c>
      <c r="B306" s="40">
        <v>0.75509064500899115</v>
      </c>
      <c r="C306" s="33">
        <v>4.0878524069532762</v>
      </c>
      <c r="D306" s="34">
        <v>1.3243443109907587</v>
      </c>
      <c r="E306" s="28"/>
      <c r="F306" s="35">
        <v>1</v>
      </c>
      <c r="G306" s="35">
        <v>4.0878524069532762</v>
      </c>
      <c r="H306" s="35">
        <v>1.3243443109907587</v>
      </c>
      <c r="I306" s="36"/>
      <c r="J306" s="36"/>
      <c r="K306" s="35">
        <v>0</v>
      </c>
      <c r="L306" s="35">
        <v>0</v>
      </c>
      <c r="M306" s="37" t="e">
        <v>#DIV/0!</v>
      </c>
      <c r="N306" s="37" t="e">
        <v>#DIV/0!</v>
      </c>
      <c r="O306" s="36">
        <v>0</v>
      </c>
      <c r="P306" s="36">
        <v>0</v>
      </c>
      <c r="Q306" s="36" t="s">
        <v>437</v>
      </c>
      <c r="R306" s="36" t="s">
        <v>500</v>
      </c>
      <c r="S306" s="36" t="s">
        <v>269</v>
      </c>
      <c r="T306" s="38"/>
      <c r="U306" s="38" t="s">
        <v>78</v>
      </c>
      <c r="V306" s="39">
        <v>44416</v>
      </c>
      <c r="W306" s="38" t="s">
        <v>164</v>
      </c>
      <c r="X306" s="79">
        <v>5</v>
      </c>
      <c r="Y306" t="str">
        <f t="shared" si="35"/>
        <v>Y</v>
      </c>
      <c r="Z306">
        <v>100</v>
      </c>
      <c r="AA306">
        <f t="shared" si="36"/>
        <v>0</v>
      </c>
      <c r="AB306">
        <f t="shared" si="37"/>
        <v>-100</v>
      </c>
      <c r="AC306">
        <f t="shared" si="38"/>
        <v>0</v>
      </c>
      <c r="AD306">
        <f t="shared" si="39"/>
        <v>-100</v>
      </c>
      <c r="AE306">
        <f t="shared" si="40"/>
        <v>0</v>
      </c>
      <c r="AF306">
        <f t="shared" si="41"/>
        <v>-100</v>
      </c>
    </row>
    <row r="307" spans="1:32" x14ac:dyDescent="0.25">
      <c r="A307" s="40">
        <v>0.34825762996181786</v>
      </c>
      <c r="B307" s="40">
        <v>0.6515176421308646</v>
      </c>
      <c r="C307" s="33">
        <v>2.8714374473565378</v>
      </c>
      <c r="D307" s="34">
        <v>1.5348778533907126</v>
      </c>
      <c r="E307" s="28"/>
      <c r="F307" s="35">
        <v>1</v>
      </c>
      <c r="G307" s="35">
        <v>2.8714374473565378</v>
      </c>
      <c r="H307" s="35">
        <v>1.5348778533907126</v>
      </c>
      <c r="I307" s="36"/>
      <c r="J307" s="36"/>
      <c r="K307" s="35">
        <v>0</v>
      </c>
      <c r="L307" s="35">
        <v>0</v>
      </c>
      <c r="M307" s="37" t="e">
        <v>#DIV/0!</v>
      </c>
      <c r="N307" s="37" t="e">
        <v>#DIV/0!</v>
      </c>
      <c r="O307" s="36">
        <v>0</v>
      </c>
      <c r="P307" s="36">
        <v>0</v>
      </c>
      <c r="Q307" s="36" t="s">
        <v>438</v>
      </c>
      <c r="R307" s="36" t="s">
        <v>363</v>
      </c>
      <c r="S307" s="36" t="s">
        <v>269</v>
      </c>
      <c r="T307" s="38"/>
      <c r="U307" s="38" t="s">
        <v>75</v>
      </c>
      <c r="V307" s="39">
        <v>44416</v>
      </c>
      <c r="W307" s="38" t="s">
        <v>100</v>
      </c>
      <c r="X307" s="79">
        <v>3</v>
      </c>
      <c r="Y307" t="str">
        <f t="shared" si="35"/>
        <v>Y</v>
      </c>
      <c r="Z307">
        <v>100</v>
      </c>
      <c r="AA307">
        <f t="shared" si="36"/>
        <v>0</v>
      </c>
      <c r="AB307">
        <f t="shared" si="37"/>
        <v>-100</v>
      </c>
      <c r="AC307">
        <f t="shared" si="38"/>
        <v>0</v>
      </c>
      <c r="AD307">
        <f t="shared" si="39"/>
        <v>-100</v>
      </c>
      <c r="AE307">
        <f t="shared" si="40"/>
        <v>0</v>
      </c>
      <c r="AF307">
        <f t="shared" si="41"/>
        <v>-100</v>
      </c>
    </row>
    <row r="308" spans="1:32" x14ac:dyDescent="0.25">
      <c r="A308" s="40">
        <v>0.82060025910994827</v>
      </c>
      <c r="B308" s="40">
        <v>0.15958025999329636</v>
      </c>
      <c r="C308" s="33">
        <v>1.2186201367821099</v>
      </c>
      <c r="D308" s="34">
        <v>6.2664392202519785</v>
      </c>
      <c r="E308" s="28"/>
      <c r="F308" s="35">
        <v>1</v>
      </c>
      <c r="G308" s="35">
        <v>1.2186201367821099</v>
      </c>
      <c r="H308" s="35">
        <v>6.2664392202519785</v>
      </c>
      <c r="I308" s="36"/>
      <c r="J308" s="36"/>
      <c r="K308" s="35">
        <v>0</v>
      </c>
      <c r="L308" s="35">
        <v>0</v>
      </c>
      <c r="M308" s="37" t="e">
        <v>#DIV/0!</v>
      </c>
      <c r="N308" s="37" t="e">
        <v>#DIV/0!</v>
      </c>
      <c r="O308" s="36">
        <v>0</v>
      </c>
      <c r="P308" s="36">
        <v>0</v>
      </c>
      <c r="Q308" s="36" t="s">
        <v>503</v>
      </c>
      <c r="R308" s="36" t="s">
        <v>439</v>
      </c>
      <c r="S308" s="36" t="s">
        <v>269</v>
      </c>
      <c r="T308" s="38"/>
      <c r="U308" s="38" t="s">
        <v>74</v>
      </c>
      <c r="V308" s="39">
        <v>44416</v>
      </c>
      <c r="W308" s="38" t="s">
        <v>73</v>
      </c>
      <c r="X308" s="79">
        <v>0</v>
      </c>
      <c r="Y308" t="str">
        <f t="shared" si="35"/>
        <v>N</v>
      </c>
      <c r="Z308">
        <v>100</v>
      </c>
      <c r="AA308">
        <f t="shared" si="36"/>
        <v>0</v>
      </c>
      <c r="AB308">
        <f t="shared" si="37"/>
        <v>-100</v>
      </c>
      <c r="AC308">
        <f t="shared" si="38"/>
        <v>0</v>
      </c>
      <c r="AD308">
        <f t="shared" si="39"/>
        <v>-100</v>
      </c>
      <c r="AE308">
        <f t="shared" si="40"/>
        <v>0</v>
      </c>
      <c r="AF308">
        <f t="shared" si="41"/>
        <v>-100</v>
      </c>
    </row>
    <row r="309" spans="1:32" x14ac:dyDescent="0.25">
      <c r="A309" s="40">
        <v>0.18932485081369094</v>
      </c>
      <c r="B309" s="40">
        <v>0.81059366266564148</v>
      </c>
      <c r="C309" s="33">
        <v>5.2819267819419586</v>
      </c>
      <c r="D309" s="34">
        <v>1.2336637282747742</v>
      </c>
      <c r="E309" s="28"/>
      <c r="F309" s="35">
        <v>1</v>
      </c>
      <c r="G309" s="35">
        <v>5.2819267819419586</v>
      </c>
      <c r="H309" s="35">
        <v>1.2336637282747742</v>
      </c>
      <c r="I309" s="36"/>
      <c r="J309" s="36"/>
      <c r="K309" s="35">
        <v>0</v>
      </c>
      <c r="L309" s="35">
        <v>0</v>
      </c>
      <c r="M309" s="37" t="e">
        <v>#DIV/0!</v>
      </c>
      <c r="N309" s="37" t="e">
        <v>#DIV/0!</v>
      </c>
      <c r="O309" s="36">
        <v>0</v>
      </c>
      <c r="P309" s="36">
        <v>0</v>
      </c>
      <c r="Q309" s="36" t="s">
        <v>442</v>
      </c>
      <c r="R309" s="36" t="s">
        <v>367</v>
      </c>
      <c r="S309" s="36" t="s">
        <v>282</v>
      </c>
      <c r="T309" s="38"/>
      <c r="U309" s="38" t="s">
        <v>76</v>
      </c>
      <c r="V309" s="39">
        <v>44416</v>
      </c>
      <c r="W309" s="38"/>
      <c r="X309" s="79">
        <v>0</v>
      </c>
      <c r="Y309" t="str">
        <f t="shared" si="35"/>
        <v>N</v>
      </c>
      <c r="Z309">
        <v>100</v>
      </c>
      <c r="AA309">
        <f t="shared" si="36"/>
        <v>0</v>
      </c>
      <c r="AB309">
        <f t="shared" si="37"/>
        <v>-100</v>
      </c>
      <c r="AC309">
        <f t="shared" si="38"/>
        <v>0</v>
      </c>
      <c r="AD309">
        <f t="shared" si="39"/>
        <v>-100</v>
      </c>
      <c r="AE309">
        <f t="shared" si="40"/>
        <v>0</v>
      </c>
      <c r="AF309">
        <f t="shared" si="41"/>
        <v>-100</v>
      </c>
    </row>
    <row r="310" spans="1:32" x14ac:dyDescent="0.25">
      <c r="A310" s="40">
        <v>0.63295814950389562</v>
      </c>
      <c r="B310" s="40">
        <v>5.5767338594946668E-2</v>
      </c>
      <c r="C310" s="33">
        <v>1.5798832842009967</v>
      </c>
      <c r="D310" s="34">
        <v>17.931642879056355</v>
      </c>
      <c r="E310" s="28"/>
      <c r="F310" s="35">
        <v>1</v>
      </c>
      <c r="G310" s="35">
        <v>1.5798832842009967</v>
      </c>
      <c r="H310" s="35">
        <v>17.931642879056355</v>
      </c>
      <c r="I310" s="36"/>
      <c r="J310" s="36"/>
      <c r="K310" s="35">
        <v>0</v>
      </c>
      <c r="L310" s="35">
        <v>0</v>
      </c>
      <c r="M310" s="37" t="e">
        <v>#DIV/0!</v>
      </c>
      <c r="N310" s="37" t="e">
        <v>#DIV/0!</v>
      </c>
      <c r="O310" s="36">
        <v>0</v>
      </c>
      <c r="P310" s="36">
        <v>0</v>
      </c>
      <c r="Q310" s="36" t="s">
        <v>446</v>
      </c>
      <c r="R310" s="36" t="s">
        <v>449</v>
      </c>
      <c r="S310" s="36" t="s">
        <v>282</v>
      </c>
      <c r="T310" s="38"/>
      <c r="U310" s="38" t="s">
        <v>109</v>
      </c>
      <c r="V310" s="39">
        <v>44416</v>
      </c>
      <c r="W310" s="38"/>
      <c r="X310" s="79">
        <v>0</v>
      </c>
      <c r="Y310" t="str">
        <f t="shared" si="35"/>
        <v>N</v>
      </c>
      <c r="Z310">
        <v>100</v>
      </c>
      <c r="AA310">
        <f t="shared" si="36"/>
        <v>0</v>
      </c>
      <c r="AB310">
        <f t="shared" si="37"/>
        <v>-100</v>
      </c>
      <c r="AC310">
        <f t="shared" si="38"/>
        <v>0</v>
      </c>
      <c r="AD310">
        <f t="shared" si="39"/>
        <v>-100</v>
      </c>
      <c r="AE310">
        <f t="shared" si="40"/>
        <v>0</v>
      </c>
      <c r="AF310">
        <f t="shared" si="41"/>
        <v>-100</v>
      </c>
    </row>
    <row r="311" spans="1:32" x14ac:dyDescent="0.25">
      <c r="A311" s="40">
        <v>0.69242158606707005</v>
      </c>
      <c r="B311" s="40">
        <v>0.21022168926911422</v>
      </c>
      <c r="C311" s="33">
        <v>1.4442068533419998</v>
      </c>
      <c r="D311" s="34">
        <v>4.7568830955394672</v>
      </c>
      <c r="E311" s="28"/>
      <c r="F311" s="35">
        <v>1</v>
      </c>
      <c r="G311" s="35">
        <v>1.4442068533419998</v>
      </c>
      <c r="H311" s="35">
        <v>4.7568830955394672</v>
      </c>
      <c r="I311" s="36"/>
      <c r="J311" s="36"/>
      <c r="K311" s="35">
        <v>0</v>
      </c>
      <c r="L311" s="35">
        <v>0</v>
      </c>
      <c r="M311" s="37" t="e">
        <v>#DIV/0!</v>
      </c>
      <c r="N311" s="37" t="e">
        <v>#DIV/0!</v>
      </c>
      <c r="O311" s="36">
        <v>0</v>
      </c>
      <c r="P311" s="36">
        <v>0</v>
      </c>
      <c r="Q311" s="36" t="s">
        <v>364</v>
      </c>
      <c r="R311" s="36" t="s">
        <v>443</v>
      </c>
      <c r="S311" s="36" t="s">
        <v>282</v>
      </c>
      <c r="T311" s="38"/>
      <c r="U311" s="38" t="s">
        <v>103</v>
      </c>
      <c r="V311" s="39">
        <v>44416</v>
      </c>
      <c r="W311" s="38"/>
      <c r="X311" s="79">
        <v>0</v>
      </c>
      <c r="Y311" t="str">
        <f t="shared" si="35"/>
        <v>N</v>
      </c>
      <c r="Z311">
        <v>100</v>
      </c>
      <c r="AA311">
        <f t="shared" si="36"/>
        <v>0</v>
      </c>
      <c r="AB311">
        <f t="shared" si="37"/>
        <v>-100</v>
      </c>
      <c r="AC311">
        <f t="shared" si="38"/>
        <v>0</v>
      </c>
      <c r="AD311">
        <f t="shared" si="39"/>
        <v>-100</v>
      </c>
      <c r="AE311">
        <f t="shared" si="40"/>
        <v>0</v>
      </c>
      <c r="AF311">
        <f t="shared" si="41"/>
        <v>-100</v>
      </c>
    </row>
    <row r="312" spans="1:32" x14ac:dyDescent="0.25">
      <c r="A312" s="40">
        <v>0.29078969561930662</v>
      </c>
      <c r="B312" s="40">
        <v>0.70863425346294162</v>
      </c>
      <c r="C312" s="33">
        <v>3.4389114025180962</v>
      </c>
      <c r="D312" s="34">
        <v>1.4111652028013284</v>
      </c>
      <c r="E312" s="28"/>
      <c r="F312" s="35">
        <v>1</v>
      </c>
      <c r="G312" s="35">
        <v>3.4389114025180962</v>
      </c>
      <c r="H312" s="35">
        <v>1.4111652028013284</v>
      </c>
      <c r="I312" s="36"/>
      <c r="J312" s="36"/>
      <c r="K312" s="35">
        <v>0</v>
      </c>
      <c r="L312" s="35">
        <v>0</v>
      </c>
      <c r="M312" s="37" t="e">
        <v>#DIV/0!</v>
      </c>
      <c r="N312" s="37" t="e">
        <v>#DIV/0!</v>
      </c>
      <c r="O312" s="36">
        <v>0</v>
      </c>
      <c r="P312" s="36">
        <v>0</v>
      </c>
      <c r="Q312" s="36" t="s">
        <v>369</v>
      </c>
      <c r="R312" s="36" t="s">
        <v>368</v>
      </c>
      <c r="S312" s="36" t="s">
        <v>276</v>
      </c>
      <c r="T312" s="38"/>
      <c r="U312" s="38" t="s">
        <v>75</v>
      </c>
      <c r="V312" s="39">
        <v>44416</v>
      </c>
      <c r="W312" s="38" t="s">
        <v>96</v>
      </c>
      <c r="X312" s="79">
        <v>5</v>
      </c>
      <c r="Y312" t="str">
        <f t="shared" si="35"/>
        <v>Y</v>
      </c>
      <c r="Z312">
        <v>100</v>
      </c>
      <c r="AA312">
        <f t="shared" si="36"/>
        <v>0</v>
      </c>
      <c r="AB312">
        <f t="shared" si="37"/>
        <v>-100</v>
      </c>
      <c r="AC312">
        <f t="shared" si="38"/>
        <v>0</v>
      </c>
      <c r="AD312">
        <f t="shared" si="39"/>
        <v>-100</v>
      </c>
      <c r="AE312">
        <f t="shared" si="40"/>
        <v>0</v>
      </c>
      <c r="AF312">
        <f t="shared" si="41"/>
        <v>-100</v>
      </c>
    </row>
    <row r="313" spans="1:32" x14ac:dyDescent="0.25">
      <c r="A313" s="40">
        <v>0.63215145151163032</v>
      </c>
      <c r="B313" s="40">
        <v>0.35612643474232936</v>
      </c>
      <c r="C313" s="33">
        <v>1.5818993970649802</v>
      </c>
      <c r="D313" s="34">
        <v>2.8079914952776166</v>
      </c>
      <c r="E313" s="28"/>
      <c r="F313" s="35">
        <v>1</v>
      </c>
      <c r="G313" s="35">
        <v>1.5818993970649802</v>
      </c>
      <c r="H313" s="35">
        <v>2.8079914952776166</v>
      </c>
      <c r="I313" s="36"/>
      <c r="J313" s="36"/>
      <c r="K313" s="35">
        <v>0</v>
      </c>
      <c r="L313" s="35">
        <v>0</v>
      </c>
      <c r="M313" s="37" t="e">
        <v>#DIV/0!</v>
      </c>
      <c r="N313" s="37" t="e">
        <v>#DIV/0!</v>
      </c>
      <c r="O313" s="36">
        <v>0</v>
      </c>
      <c r="P313" s="36">
        <v>0</v>
      </c>
      <c r="Q313" s="36" t="s">
        <v>461</v>
      </c>
      <c r="R313" s="36" t="s">
        <v>474</v>
      </c>
      <c r="S313" s="36" t="s">
        <v>276</v>
      </c>
      <c r="T313" s="38"/>
      <c r="U313" s="38" t="s">
        <v>79</v>
      </c>
      <c r="V313" s="39">
        <v>44416</v>
      </c>
      <c r="W313" s="38" t="s">
        <v>75</v>
      </c>
      <c r="X313" s="79">
        <v>2</v>
      </c>
      <c r="Y313" t="str">
        <f t="shared" si="35"/>
        <v>N</v>
      </c>
      <c r="Z313">
        <v>100</v>
      </c>
      <c r="AA313">
        <f t="shared" si="36"/>
        <v>0</v>
      </c>
      <c r="AB313">
        <f t="shared" si="37"/>
        <v>-100</v>
      </c>
      <c r="AC313">
        <f t="shared" si="38"/>
        <v>0</v>
      </c>
      <c r="AD313">
        <f t="shared" si="39"/>
        <v>-100</v>
      </c>
      <c r="AE313">
        <f t="shared" si="40"/>
        <v>0</v>
      </c>
      <c r="AF313">
        <f t="shared" si="41"/>
        <v>-100</v>
      </c>
    </row>
    <row r="314" spans="1:32" x14ac:dyDescent="0.25">
      <c r="A314" s="40">
        <v>0.26144750350057455</v>
      </c>
      <c r="B314" s="40">
        <v>0.73831432486884463</v>
      </c>
      <c r="C314" s="33">
        <v>3.8248596242488215</v>
      </c>
      <c r="D314" s="34">
        <v>1.354436675974886</v>
      </c>
      <c r="E314" s="28"/>
      <c r="F314" s="35">
        <v>1</v>
      </c>
      <c r="G314" s="35">
        <v>3.8248596242488215</v>
      </c>
      <c r="H314" s="35">
        <v>1.354436675974886</v>
      </c>
      <c r="I314" s="36"/>
      <c r="J314" s="36"/>
      <c r="K314" s="35">
        <v>0</v>
      </c>
      <c r="L314" s="35">
        <v>0</v>
      </c>
      <c r="M314" s="37" t="e">
        <v>#DIV/0!</v>
      </c>
      <c r="N314" s="37" t="e">
        <v>#DIV/0!</v>
      </c>
      <c r="O314" s="36">
        <v>0</v>
      </c>
      <c r="P314" s="36">
        <v>0</v>
      </c>
      <c r="Q314" s="36" t="s">
        <v>454</v>
      </c>
      <c r="R314" s="36" t="s">
        <v>467</v>
      </c>
      <c r="S314" s="36" t="s">
        <v>276</v>
      </c>
      <c r="T314" s="38"/>
      <c r="U314" s="38" t="s">
        <v>75</v>
      </c>
      <c r="V314" s="39">
        <v>44416</v>
      </c>
      <c r="W314" s="38" t="s">
        <v>94</v>
      </c>
      <c r="X314" s="79">
        <v>2</v>
      </c>
      <c r="Y314" t="str">
        <f t="shared" si="35"/>
        <v>N</v>
      </c>
      <c r="Z314">
        <v>100</v>
      </c>
      <c r="AA314">
        <f t="shared" si="36"/>
        <v>0</v>
      </c>
      <c r="AB314">
        <f t="shared" si="37"/>
        <v>-100</v>
      </c>
      <c r="AC314">
        <f t="shared" si="38"/>
        <v>0</v>
      </c>
      <c r="AD314">
        <f t="shared" si="39"/>
        <v>-100</v>
      </c>
      <c r="AE314">
        <f t="shared" si="40"/>
        <v>0</v>
      </c>
      <c r="AF314">
        <f t="shared" si="41"/>
        <v>-100</v>
      </c>
    </row>
    <row r="315" spans="1:32" x14ac:dyDescent="0.25">
      <c r="A315" s="40">
        <v>0.57470690381877576</v>
      </c>
      <c r="B315" s="40">
        <v>0.42195678918164492</v>
      </c>
      <c r="C315" s="33">
        <v>1.7400173781718364</v>
      </c>
      <c r="D315" s="34">
        <v>2.3699109141943864</v>
      </c>
      <c r="E315" s="28"/>
      <c r="F315" s="35">
        <v>1</v>
      </c>
      <c r="G315" s="35">
        <v>1.7400173781718364</v>
      </c>
      <c r="H315" s="35">
        <v>2.3699109141943864</v>
      </c>
      <c r="I315" s="36"/>
      <c r="J315" s="36"/>
      <c r="K315" s="35">
        <v>0</v>
      </c>
      <c r="L315" s="35">
        <v>0</v>
      </c>
      <c r="M315" s="37" t="e">
        <v>#DIV/0!</v>
      </c>
      <c r="N315" s="37" t="e">
        <v>#DIV/0!</v>
      </c>
      <c r="O315" s="36">
        <v>0</v>
      </c>
      <c r="P315" s="36">
        <v>0</v>
      </c>
      <c r="Q315" s="36" t="s">
        <v>452</v>
      </c>
      <c r="R315" s="36" t="s">
        <v>473</v>
      </c>
      <c r="S315" s="36" t="s">
        <v>276</v>
      </c>
      <c r="T315" s="38"/>
      <c r="U315" s="38" t="s">
        <v>79</v>
      </c>
      <c r="V315" s="39">
        <v>44416</v>
      </c>
      <c r="W315" s="38" t="s">
        <v>74</v>
      </c>
      <c r="X315" s="88" t="s">
        <v>219</v>
      </c>
      <c r="Y315" t="str">
        <f t="shared" si="35"/>
        <v>Y</v>
      </c>
      <c r="Z315">
        <v>100</v>
      </c>
      <c r="AA315">
        <f t="shared" si="36"/>
        <v>0</v>
      </c>
      <c r="AB315">
        <f t="shared" si="37"/>
        <v>-100</v>
      </c>
      <c r="AC315">
        <f t="shared" si="38"/>
        <v>0</v>
      </c>
      <c r="AD315">
        <f t="shared" si="39"/>
        <v>-100</v>
      </c>
      <c r="AE315">
        <f t="shared" si="40"/>
        <v>0</v>
      </c>
      <c r="AF315">
        <f t="shared" si="41"/>
        <v>-100</v>
      </c>
    </row>
    <row r="316" spans="1:32" x14ac:dyDescent="0.25">
      <c r="A316" s="40">
        <v>0.33670795209474741</v>
      </c>
      <c r="B316" s="40">
        <v>0.6628017924948767</v>
      </c>
      <c r="C316" s="33">
        <v>2.9699328268867453</v>
      </c>
      <c r="D316" s="34">
        <v>1.5087466740786308</v>
      </c>
      <c r="E316" s="28"/>
      <c r="F316" s="35">
        <v>1</v>
      </c>
      <c r="G316" s="35">
        <v>2.9699328268867453</v>
      </c>
      <c r="H316" s="35">
        <v>1.5087466740786308</v>
      </c>
      <c r="I316" s="36"/>
      <c r="J316" s="36"/>
      <c r="K316" s="35">
        <v>0</v>
      </c>
      <c r="L316" s="35">
        <v>0</v>
      </c>
      <c r="M316" s="37" t="e">
        <v>#DIV/0!</v>
      </c>
      <c r="N316" s="37" t="e">
        <v>#DIV/0!</v>
      </c>
      <c r="O316" s="36">
        <v>0</v>
      </c>
      <c r="P316" s="36">
        <v>0</v>
      </c>
      <c r="Q316" s="36" t="s">
        <v>457</v>
      </c>
      <c r="R316" s="36" t="s">
        <v>522</v>
      </c>
      <c r="S316" s="36" t="s">
        <v>276</v>
      </c>
      <c r="T316" s="38"/>
      <c r="U316" s="38" t="s">
        <v>75</v>
      </c>
      <c r="V316" s="39">
        <v>44416</v>
      </c>
      <c r="W316" s="38" t="s">
        <v>94</v>
      </c>
      <c r="X316" s="88">
        <v>2</v>
      </c>
      <c r="Y316" t="str">
        <f t="shared" si="35"/>
        <v>N</v>
      </c>
      <c r="Z316">
        <v>100</v>
      </c>
      <c r="AA316">
        <f t="shared" si="36"/>
        <v>0</v>
      </c>
      <c r="AB316">
        <f t="shared" si="37"/>
        <v>-100</v>
      </c>
      <c r="AC316">
        <f t="shared" si="38"/>
        <v>0</v>
      </c>
      <c r="AD316">
        <f t="shared" si="39"/>
        <v>-100</v>
      </c>
      <c r="AE316">
        <f t="shared" si="40"/>
        <v>0</v>
      </c>
      <c r="AF316">
        <f t="shared" si="41"/>
        <v>-100</v>
      </c>
    </row>
    <row r="317" spans="1:32" x14ac:dyDescent="0.25">
      <c r="A317" s="40">
        <v>0.59771294442739353</v>
      </c>
      <c r="B317" s="40">
        <v>0.39975815633784945</v>
      </c>
      <c r="C317" s="33">
        <v>1.6730439073190824</v>
      </c>
      <c r="D317" s="34">
        <v>2.5015124373218929</v>
      </c>
      <c r="E317" s="28"/>
      <c r="F317" s="35">
        <v>1</v>
      </c>
      <c r="G317" s="35">
        <v>1.6730439073190824</v>
      </c>
      <c r="H317" s="35">
        <v>2.5015124373218929</v>
      </c>
      <c r="I317" s="36"/>
      <c r="J317" s="36"/>
      <c r="K317" s="35">
        <v>0</v>
      </c>
      <c r="L317" s="35">
        <v>0</v>
      </c>
      <c r="M317" s="37" t="e">
        <v>#DIV/0!</v>
      </c>
      <c r="N317" s="37" t="e">
        <v>#DIV/0!</v>
      </c>
      <c r="O317" s="36">
        <v>0</v>
      </c>
      <c r="P317" s="36">
        <v>0</v>
      </c>
      <c r="Q317" s="36" t="s">
        <v>464</v>
      </c>
      <c r="R317" s="36" t="s">
        <v>509</v>
      </c>
      <c r="S317" s="36" t="s">
        <v>276</v>
      </c>
      <c r="T317" s="38"/>
      <c r="U317" s="38" t="s">
        <v>86</v>
      </c>
      <c r="V317" s="39">
        <v>44416</v>
      </c>
      <c r="W317" s="38" t="s">
        <v>73</v>
      </c>
      <c r="X317" s="79">
        <v>0</v>
      </c>
      <c r="Y317" t="str">
        <f t="shared" si="35"/>
        <v>N</v>
      </c>
      <c r="Z317">
        <v>100</v>
      </c>
      <c r="AA317">
        <f t="shared" si="36"/>
        <v>0</v>
      </c>
      <c r="AB317">
        <f t="shared" si="37"/>
        <v>-100</v>
      </c>
      <c r="AC317">
        <f t="shared" si="38"/>
        <v>0</v>
      </c>
      <c r="AD317">
        <f t="shared" si="39"/>
        <v>-100</v>
      </c>
      <c r="AE317">
        <f t="shared" si="40"/>
        <v>0</v>
      </c>
      <c r="AF317">
        <f t="shared" si="41"/>
        <v>-100</v>
      </c>
    </row>
    <row r="318" spans="1:32" x14ac:dyDescent="0.25">
      <c r="A318" s="40">
        <v>0.57670611237985658</v>
      </c>
      <c r="B318" s="40">
        <v>0.42131019091266564</v>
      </c>
      <c r="C318" s="33">
        <v>1.7339854364875089</v>
      </c>
      <c r="D318" s="34">
        <v>2.373548092520013</v>
      </c>
      <c r="E318" s="28"/>
      <c r="F318" s="35">
        <v>1</v>
      </c>
      <c r="G318" s="35">
        <v>1.7339854364875089</v>
      </c>
      <c r="H318" s="35">
        <v>2.373548092520013</v>
      </c>
      <c r="I318" s="36"/>
      <c r="J318" s="36"/>
      <c r="K318" s="35">
        <v>0</v>
      </c>
      <c r="L318" s="35">
        <v>0</v>
      </c>
      <c r="M318" s="37" t="e">
        <v>#DIV/0!</v>
      </c>
      <c r="N318" s="37" t="e">
        <v>#DIV/0!</v>
      </c>
      <c r="O318" s="36">
        <v>0</v>
      </c>
      <c r="P318" s="36">
        <v>0</v>
      </c>
      <c r="Q318" s="36" t="s">
        <v>455</v>
      </c>
      <c r="R318" s="36" t="s">
        <v>463</v>
      </c>
      <c r="S318" s="36" t="s">
        <v>276</v>
      </c>
      <c r="T318" s="38"/>
      <c r="U318" s="38" t="s">
        <v>79</v>
      </c>
      <c r="V318" s="39">
        <v>44416</v>
      </c>
      <c r="W318" s="38" t="s">
        <v>92</v>
      </c>
      <c r="X318" s="79">
        <v>5</v>
      </c>
      <c r="Y318" t="str">
        <f t="shared" si="35"/>
        <v>Y</v>
      </c>
      <c r="Z318">
        <v>100</v>
      </c>
      <c r="AA318">
        <f t="shared" si="36"/>
        <v>0</v>
      </c>
      <c r="AB318">
        <f t="shared" si="37"/>
        <v>-100</v>
      </c>
      <c r="AC318">
        <f t="shared" si="38"/>
        <v>0</v>
      </c>
      <c r="AD318">
        <f t="shared" si="39"/>
        <v>-100</v>
      </c>
      <c r="AE318">
        <f t="shared" si="40"/>
        <v>0</v>
      </c>
      <c r="AF318">
        <f t="shared" si="41"/>
        <v>-100</v>
      </c>
    </row>
    <row r="319" spans="1:32" x14ac:dyDescent="0.25">
      <c r="A319" s="40">
        <v>0.60242746903291589</v>
      </c>
      <c r="B319" s="40">
        <v>0.3949839786729199</v>
      </c>
      <c r="C319" s="33">
        <v>1.6599508677871415</v>
      </c>
      <c r="D319" s="34">
        <v>2.531748258144122</v>
      </c>
      <c r="E319" s="28"/>
      <c r="F319" s="35">
        <v>1</v>
      </c>
      <c r="G319" s="35">
        <v>1.6599508677871415</v>
      </c>
      <c r="H319" s="35">
        <v>2.531748258144122</v>
      </c>
      <c r="I319" s="36"/>
      <c r="J319" s="36"/>
      <c r="K319" s="35">
        <v>0</v>
      </c>
      <c r="L319" s="35">
        <v>0</v>
      </c>
      <c r="M319" s="37" t="e">
        <v>#DIV/0!</v>
      </c>
      <c r="N319" s="37" t="e">
        <v>#DIV/0!</v>
      </c>
      <c r="O319" s="36">
        <v>0</v>
      </c>
      <c r="P319" s="36">
        <v>0</v>
      </c>
      <c r="Q319" s="36" t="s">
        <v>451</v>
      </c>
      <c r="R319" s="36" t="s">
        <v>507</v>
      </c>
      <c r="S319" s="36" t="s">
        <v>276</v>
      </c>
      <c r="T319" s="38"/>
      <c r="U319" s="38" t="s">
        <v>86</v>
      </c>
      <c r="V319" s="39">
        <v>44416</v>
      </c>
      <c r="W319" s="38" t="s">
        <v>86</v>
      </c>
      <c r="X319" s="79">
        <v>3</v>
      </c>
      <c r="Y319" t="str">
        <f t="shared" si="35"/>
        <v>Y</v>
      </c>
      <c r="Z319">
        <v>100</v>
      </c>
      <c r="AA319">
        <f t="shared" si="36"/>
        <v>0</v>
      </c>
      <c r="AB319">
        <f t="shared" si="37"/>
        <v>-100</v>
      </c>
      <c r="AC319">
        <f t="shared" si="38"/>
        <v>0</v>
      </c>
      <c r="AD319">
        <f t="shared" si="39"/>
        <v>-100</v>
      </c>
      <c r="AE319">
        <f t="shared" si="40"/>
        <v>0</v>
      </c>
      <c r="AF319">
        <f t="shared" si="41"/>
        <v>-100</v>
      </c>
    </row>
    <row r="320" spans="1:32" x14ac:dyDescent="0.25">
      <c r="A320" s="40">
        <v>0.23514827711369107</v>
      </c>
      <c r="B320" s="40">
        <v>0.76453710555262244</v>
      </c>
      <c r="C320" s="33">
        <v>4.2526358784100866</v>
      </c>
      <c r="D320" s="34">
        <v>1.3079809897221146</v>
      </c>
      <c r="E320" s="28"/>
      <c r="F320" s="35">
        <v>1</v>
      </c>
      <c r="G320" s="35">
        <v>4.2526358784100866</v>
      </c>
      <c r="H320" s="35">
        <v>1.3079809897221146</v>
      </c>
      <c r="I320" s="36"/>
      <c r="J320" s="36"/>
      <c r="K320" s="35">
        <v>0</v>
      </c>
      <c r="L320" s="35">
        <v>0</v>
      </c>
      <c r="M320" s="37" t="e">
        <v>#DIV/0!</v>
      </c>
      <c r="N320" s="37" t="e">
        <v>#DIV/0!</v>
      </c>
      <c r="O320" s="36">
        <v>0</v>
      </c>
      <c r="P320" s="36">
        <v>0</v>
      </c>
      <c r="Q320" s="36" t="s">
        <v>504</v>
      </c>
      <c r="R320" s="36" t="s">
        <v>460</v>
      </c>
      <c r="S320" s="36" t="s">
        <v>276</v>
      </c>
      <c r="T320" s="38"/>
      <c r="U320" s="38" t="s">
        <v>76</v>
      </c>
      <c r="V320" s="39">
        <v>44416</v>
      </c>
      <c r="W320" s="38" t="s">
        <v>86</v>
      </c>
      <c r="X320" s="79">
        <v>3</v>
      </c>
      <c r="Y320" t="str">
        <f t="shared" si="35"/>
        <v>Y</v>
      </c>
      <c r="Z320">
        <v>100</v>
      </c>
      <c r="AA320">
        <f t="shared" si="36"/>
        <v>0</v>
      </c>
      <c r="AB320">
        <f t="shared" si="37"/>
        <v>-100</v>
      </c>
      <c r="AC320">
        <f t="shared" si="38"/>
        <v>0</v>
      </c>
      <c r="AD320">
        <f t="shared" si="39"/>
        <v>-100</v>
      </c>
      <c r="AE320">
        <f t="shared" si="40"/>
        <v>0</v>
      </c>
      <c r="AF320">
        <f t="shared" si="41"/>
        <v>-100</v>
      </c>
    </row>
    <row r="321" spans="1:32" x14ac:dyDescent="0.25">
      <c r="A321" s="40">
        <v>0.52957337057868992</v>
      </c>
      <c r="B321" s="40">
        <v>0.46916725880796945</v>
      </c>
      <c r="C321" s="33">
        <v>1.8883124710505224</v>
      </c>
      <c r="D321" s="34">
        <v>2.1314360310238545</v>
      </c>
      <c r="E321" s="28"/>
      <c r="F321" s="35">
        <v>1</v>
      </c>
      <c r="G321" s="35">
        <v>1.8883124710505224</v>
      </c>
      <c r="H321" s="35">
        <v>2.1314360310238545</v>
      </c>
      <c r="I321" s="36"/>
      <c r="J321" s="36"/>
      <c r="K321" s="35">
        <v>0</v>
      </c>
      <c r="L321" s="35">
        <v>0</v>
      </c>
      <c r="M321" s="37" t="e">
        <v>#DIV/0!</v>
      </c>
      <c r="N321" s="37" t="e">
        <v>#DIV/0!</v>
      </c>
      <c r="O321" s="36">
        <v>0</v>
      </c>
      <c r="P321" s="36">
        <v>0</v>
      </c>
      <c r="Q321" s="36" t="s">
        <v>471</v>
      </c>
      <c r="R321" s="36" t="s">
        <v>505</v>
      </c>
      <c r="S321" s="36" t="s">
        <v>276</v>
      </c>
      <c r="T321" s="38"/>
      <c r="U321" s="38" t="s">
        <v>75</v>
      </c>
      <c r="V321" s="39">
        <v>44416</v>
      </c>
      <c r="W321" s="38" t="s">
        <v>86</v>
      </c>
      <c r="X321" s="91" t="s">
        <v>207</v>
      </c>
      <c r="Y321" t="str">
        <f t="shared" si="35"/>
        <v>Y</v>
      </c>
      <c r="Z321">
        <v>100</v>
      </c>
      <c r="AA321">
        <f t="shared" si="36"/>
        <v>0</v>
      </c>
      <c r="AB321">
        <f t="shared" si="37"/>
        <v>-100</v>
      </c>
      <c r="AC321">
        <f t="shared" si="38"/>
        <v>0</v>
      </c>
      <c r="AD321">
        <f t="shared" si="39"/>
        <v>-100</v>
      </c>
      <c r="AE321">
        <f t="shared" si="40"/>
        <v>0</v>
      </c>
      <c r="AF321">
        <f t="shared" si="41"/>
        <v>-100</v>
      </c>
    </row>
    <row r="322" spans="1:32" x14ac:dyDescent="0.25">
      <c r="A322" s="40">
        <v>0.12446236253559255</v>
      </c>
      <c r="B322" s="40">
        <v>0.87546230875062725</v>
      </c>
      <c r="C322" s="33">
        <v>8.034557432685963</v>
      </c>
      <c r="D322" s="34">
        <v>1.1422536298873913</v>
      </c>
      <c r="E322" s="28"/>
      <c r="F322" s="35">
        <v>1</v>
      </c>
      <c r="G322" s="35">
        <v>8.034557432685963</v>
      </c>
      <c r="H322" s="35">
        <v>1.1422536298873913</v>
      </c>
      <c r="I322" s="36"/>
      <c r="J322" s="36"/>
      <c r="K322" s="35">
        <v>0</v>
      </c>
      <c r="L322" s="35">
        <v>0</v>
      </c>
      <c r="M322" s="37" t="e">
        <v>#DIV/0!</v>
      </c>
      <c r="N322" s="37" t="e">
        <v>#DIV/0!</v>
      </c>
      <c r="O322" s="36">
        <v>0</v>
      </c>
      <c r="P322" s="36">
        <v>0</v>
      </c>
      <c r="Q322" s="36" t="s">
        <v>476</v>
      </c>
      <c r="R322" s="36" t="s">
        <v>308</v>
      </c>
      <c r="S322" s="36" t="s">
        <v>275</v>
      </c>
      <c r="T322" s="38"/>
      <c r="U322" s="38" t="s">
        <v>78</v>
      </c>
      <c r="V322" s="39">
        <v>44417</v>
      </c>
      <c r="W322" s="38" t="s">
        <v>78</v>
      </c>
      <c r="X322" s="79">
        <v>1</v>
      </c>
      <c r="Y322" t="str">
        <f t="shared" si="35"/>
        <v>N</v>
      </c>
      <c r="Z322">
        <v>100</v>
      </c>
      <c r="AA322">
        <f t="shared" si="36"/>
        <v>0</v>
      </c>
      <c r="AB322">
        <f t="shared" si="37"/>
        <v>-100</v>
      </c>
      <c r="AC322">
        <f t="shared" si="38"/>
        <v>0</v>
      </c>
      <c r="AD322">
        <f t="shared" si="39"/>
        <v>-100</v>
      </c>
      <c r="AE322">
        <f t="shared" si="40"/>
        <v>0</v>
      </c>
      <c r="AF322">
        <f t="shared" si="41"/>
        <v>-100</v>
      </c>
    </row>
    <row r="323" spans="1:32" x14ac:dyDescent="0.25">
      <c r="A323" s="40">
        <v>0.56187605736261914</v>
      </c>
      <c r="B323" s="40">
        <v>0.4324672260786443</v>
      </c>
      <c r="C323" s="33">
        <v>1.7797519344281791</v>
      </c>
      <c r="D323" s="34">
        <v>2.3123139505099739</v>
      </c>
      <c r="E323" s="28"/>
      <c r="F323" s="35">
        <v>1</v>
      </c>
      <c r="G323" s="35">
        <v>1.7797519344281791</v>
      </c>
      <c r="H323" s="35">
        <v>2.3123139505099739</v>
      </c>
      <c r="I323" s="36"/>
      <c r="J323" s="36"/>
      <c r="K323" s="35">
        <v>0</v>
      </c>
      <c r="L323" s="35">
        <v>0</v>
      </c>
      <c r="M323" s="37" t="e">
        <v>#DIV/0!</v>
      </c>
      <c r="N323" s="37" t="e">
        <v>#DIV/0!</v>
      </c>
      <c r="O323" s="36">
        <v>0</v>
      </c>
      <c r="P323" s="36">
        <v>0</v>
      </c>
      <c r="Q323" s="36" t="s">
        <v>302</v>
      </c>
      <c r="R323" s="36" t="s">
        <v>373</v>
      </c>
      <c r="S323" s="36" t="s">
        <v>275</v>
      </c>
      <c r="T323" s="38"/>
      <c r="U323" s="38" t="s">
        <v>86</v>
      </c>
      <c r="V323" s="39">
        <v>44417</v>
      </c>
      <c r="W323" s="38" t="s">
        <v>78</v>
      </c>
      <c r="X323" s="91" t="s">
        <v>84</v>
      </c>
      <c r="Y323" t="str">
        <f t="shared" si="35"/>
        <v>Y</v>
      </c>
      <c r="Z323">
        <v>100</v>
      </c>
      <c r="AA323">
        <f t="shared" si="36"/>
        <v>0</v>
      </c>
      <c r="AB323">
        <f t="shared" si="37"/>
        <v>-100</v>
      </c>
      <c r="AC323">
        <f t="shared" si="38"/>
        <v>0</v>
      </c>
      <c r="AD323">
        <f t="shared" si="39"/>
        <v>-100</v>
      </c>
      <c r="AE323">
        <f t="shared" si="40"/>
        <v>0</v>
      </c>
      <c r="AF323">
        <f t="shared" si="41"/>
        <v>-100</v>
      </c>
    </row>
    <row r="324" spans="1:32" x14ac:dyDescent="0.25">
      <c r="A324" s="40">
        <v>0.24395004721744173</v>
      </c>
      <c r="B324" s="40">
        <v>0.75598740329959735</v>
      </c>
      <c r="C324" s="33">
        <v>4.0991998624565253</v>
      </c>
      <c r="D324" s="34">
        <v>1.3227733632007366</v>
      </c>
      <c r="E324" s="28"/>
      <c r="F324" s="35">
        <v>1</v>
      </c>
      <c r="G324" s="35">
        <v>4.0991998624565253</v>
      </c>
      <c r="H324" s="35">
        <v>1.3227733632007366</v>
      </c>
      <c r="I324" s="36"/>
      <c r="J324" s="36"/>
      <c r="K324" s="35">
        <v>0</v>
      </c>
      <c r="L324" s="35">
        <v>0</v>
      </c>
      <c r="M324" s="37" t="e">
        <v>#DIV/0!</v>
      </c>
      <c r="N324" s="37" t="e">
        <v>#DIV/0!</v>
      </c>
      <c r="O324" s="36">
        <v>0</v>
      </c>
      <c r="P324" s="36">
        <v>0</v>
      </c>
      <c r="Q324" s="36" t="s">
        <v>479</v>
      </c>
      <c r="R324" s="36" t="s">
        <v>375</v>
      </c>
      <c r="S324" s="36" t="s">
        <v>275</v>
      </c>
      <c r="T324" s="38"/>
      <c r="U324" s="38" t="s">
        <v>75</v>
      </c>
      <c r="V324" s="39">
        <v>44417</v>
      </c>
      <c r="W324" s="38" t="s">
        <v>74</v>
      </c>
      <c r="X324" s="79">
        <v>4</v>
      </c>
      <c r="Y324" t="str">
        <f t="shared" ref="Y324" si="42">IF(X324 &gt;=3,"Y","N")</f>
        <v>Y</v>
      </c>
      <c r="Z324">
        <v>100</v>
      </c>
      <c r="AA324">
        <f t="shared" ref="AA324:AA387" si="43">IF(AND(O324&gt;1,Y324="Y"),Z324*I324,IF(AND(P324&gt;1,Y324="N"),Z324*J324,0))</f>
        <v>0</v>
      </c>
      <c r="AB324">
        <f t="shared" ref="AB324:AB387" si="44">AA324-Z324</f>
        <v>-100</v>
      </c>
      <c r="AC324">
        <f t="shared" ref="AC324:AC387" si="45">IF(AND(A324 &gt; 50%,Y324 = "Y"),Z324*I324,0)</f>
        <v>0</v>
      </c>
      <c r="AD324">
        <f t="shared" ref="AD324:AD387" si="46">AC324-Z324</f>
        <v>-100</v>
      </c>
      <c r="AE324">
        <f t="shared" ref="AE324:AE387" si="47">IF(AND(B324 &gt; 50%,Y324 = "N"),Z324*J324,0)</f>
        <v>0</v>
      </c>
      <c r="AF324">
        <f t="shared" ref="AF324:AF387" si="48">AE324-Z324</f>
        <v>-100</v>
      </c>
    </row>
    <row r="325" spans="1:32" x14ac:dyDescent="0.25">
      <c r="A325" s="40">
        <v>0.58523002824368653</v>
      </c>
      <c r="B325" s="40">
        <v>0.41231550371318887</v>
      </c>
      <c r="C325" s="33">
        <v>1.7087298185998165</v>
      </c>
      <c r="D325" s="34">
        <v>2.4253271851150444</v>
      </c>
      <c r="E325" s="28"/>
      <c r="F325" s="35">
        <v>1</v>
      </c>
      <c r="G325" s="35">
        <v>1.7087298185998165</v>
      </c>
      <c r="H325" s="35">
        <v>2.4253271851150444</v>
      </c>
      <c r="I325" s="36"/>
      <c r="J325" s="36"/>
      <c r="K325" s="35">
        <v>0</v>
      </c>
      <c r="L325" s="35">
        <v>0</v>
      </c>
      <c r="M325" s="37" t="e">
        <v>#DIV/0!</v>
      </c>
      <c r="N325" s="37" t="e">
        <v>#DIV/0!</v>
      </c>
      <c r="O325" s="36">
        <v>0</v>
      </c>
      <c r="P325" s="36">
        <v>0</v>
      </c>
      <c r="Q325" s="36" t="s">
        <v>403</v>
      </c>
      <c r="R325" s="36" t="s">
        <v>406</v>
      </c>
      <c r="S325" s="36" t="s">
        <v>281</v>
      </c>
      <c r="T325" s="38"/>
      <c r="U325" s="38" t="s">
        <v>86</v>
      </c>
      <c r="V325" s="39">
        <v>44417</v>
      </c>
      <c r="W325" s="38" t="s">
        <v>89</v>
      </c>
      <c r="X325" s="79">
        <v>4</v>
      </c>
      <c r="Y325" t="str">
        <f t="shared" ref="Y325:Y387" si="49">IF(X325 &gt;=3,"Y","N")</f>
        <v>Y</v>
      </c>
      <c r="Z325">
        <v>100</v>
      </c>
      <c r="AA325">
        <f t="shared" si="43"/>
        <v>0</v>
      </c>
      <c r="AB325">
        <f t="shared" si="44"/>
        <v>-100</v>
      </c>
      <c r="AC325">
        <f t="shared" si="45"/>
        <v>0</v>
      </c>
      <c r="AD325">
        <f t="shared" si="46"/>
        <v>-100</v>
      </c>
      <c r="AE325">
        <f t="shared" si="47"/>
        <v>0</v>
      </c>
      <c r="AF325">
        <f t="shared" si="48"/>
        <v>-100</v>
      </c>
    </row>
    <row r="326" spans="1:32" x14ac:dyDescent="0.25">
      <c r="A326" s="40">
        <v>0.69116276278211231</v>
      </c>
      <c r="B326" s="40">
        <v>0.29787442525419966</v>
      </c>
      <c r="C326" s="33">
        <v>1.4468372051392591</v>
      </c>
      <c r="D326" s="34">
        <v>3.3571193604372764</v>
      </c>
      <c r="E326" s="28"/>
      <c r="F326" s="35">
        <v>1</v>
      </c>
      <c r="G326" s="35">
        <v>1.4468372051392591</v>
      </c>
      <c r="H326" s="35">
        <v>3.3571193604372764</v>
      </c>
      <c r="I326" s="36"/>
      <c r="J326" s="36"/>
      <c r="K326" s="35">
        <v>0</v>
      </c>
      <c r="L326" s="35">
        <v>0</v>
      </c>
      <c r="M326" s="37" t="e">
        <v>#DIV/0!</v>
      </c>
      <c r="N326" s="37" t="e">
        <v>#DIV/0!</v>
      </c>
      <c r="O326" s="36">
        <v>0</v>
      </c>
      <c r="P326" s="36">
        <v>0</v>
      </c>
      <c r="Q326" s="36" t="s">
        <v>535</v>
      </c>
      <c r="R326" s="36" t="s">
        <v>552</v>
      </c>
      <c r="S326" s="36" t="s">
        <v>272</v>
      </c>
      <c r="T326" s="38"/>
      <c r="U326" s="38" t="s">
        <v>86</v>
      </c>
      <c r="V326" s="39">
        <v>44417</v>
      </c>
      <c r="W326" s="38" t="s">
        <v>86</v>
      </c>
      <c r="X326" s="92">
        <v>3</v>
      </c>
      <c r="Y326" t="str">
        <f t="shared" si="49"/>
        <v>Y</v>
      </c>
      <c r="Z326">
        <v>100</v>
      </c>
      <c r="AA326">
        <f t="shared" si="43"/>
        <v>0</v>
      </c>
      <c r="AB326">
        <f t="shared" si="44"/>
        <v>-100</v>
      </c>
      <c r="AC326">
        <f t="shared" si="45"/>
        <v>0</v>
      </c>
      <c r="AD326">
        <f t="shared" si="46"/>
        <v>-100</v>
      </c>
      <c r="AE326">
        <f t="shared" si="47"/>
        <v>0</v>
      </c>
      <c r="AF326">
        <f t="shared" si="48"/>
        <v>-100</v>
      </c>
    </row>
    <row r="327" spans="1:32" x14ac:dyDescent="0.25">
      <c r="A327" s="40">
        <v>0.65279434616040855</v>
      </c>
      <c r="B327" s="40">
        <v>0.33085894815267208</v>
      </c>
      <c r="C327" s="33">
        <v>1.5318760125325503</v>
      </c>
      <c r="D327" s="34">
        <v>3.0224360126375012</v>
      </c>
      <c r="E327" s="28"/>
      <c r="F327" s="35">
        <v>1</v>
      </c>
      <c r="G327" s="35">
        <v>1.5318760125325503</v>
      </c>
      <c r="H327" s="35">
        <v>3.0224360126375012</v>
      </c>
      <c r="I327" s="36"/>
      <c r="J327" s="36"/>
      <c r="K327" s="35">
        <v>0</v>
      </c>
      <c r="L327" s="35">
        <v>0</v>
      </c>
      <c r="M327" s="37" t="e">
        <v>#DIV/0!</v>
      </c>
      <c r="N327" s="37" t="e">
        <v>#DIV/0!</v>
      </c>
      <c r="O327" s="36">
        <v>0</v>
      </c>
      <c r="P327" s="36">
        <v>0</v>
      </c>
      <c r="Q327" s="36" t="s">
        <v>553</v>
      </c>
      <c r="R327" s="36" t="s">
        <v>539</v>
      </c>
      <c r="S327" s="36" t="s">
        <v>272</v>
      </c>
      <c r="T327" s="38"/>
      <c r="U327" s="38" t="s">
        <v>102</v>
      </c>
      <c r="V327" s="39">
        <v>44417</v>
      </c>
      <c r="W327" s="38" t="s">
        <v>74</v>
      </c>
      <c r="X327" s="79">
        <v>4</v>
      </c>
      <c r="Y327" t="str">
        <f t="shared" si="49"/>
        <v>Y</v>
      </c>
      <c r="Z327">
        <v>100</v>
      </c>
      <c r="AA327">
        <f t="shared" si="43"/>
        <v>0</v>
      </c>
      <c r="AB327">
        <f t="shared" si="44"/>
        <v>-100</v>
      </c>
      <c r="AC327">
        <f t="shared" si="45"/>
        <v>0</v>
      </c>
      <c r="AD327">
        <f t="shared" si="46"/>
        <v>-100</v>
      </c>
      <c r="AE327">
        <f t="shared" si="47"/>
        <v>0</v>
      </c>
      <c r="AF327">
        <f t="shared" si="48"/>
        <v>-100</v>
      </c>
    </row>
    <row r="328" spans="1:32" x14ac:dyDescent="0.25">
      <c r="A328" s="40">
        <v>0.13810249018765169</v>
      </c>
      <c r="B328" s="40">
        <v>0.86178615901675204</v>
      </c>
      <c r="C328" s="33">
        <v>7.2409990481794662</v>
      </c>
      <c r="D328" s="34">
        <v>1.1603806693077341</v>
      </c>
      <c r="E328" s="28"/>
      <c r="F328" s="35">
        <v>1</v>
      </c>
      <c r="G328" s="35">
        <v>7.2409990481794662</v>
      </c>
      <c r="H328" s="35">
        <v>1.1603806693077341</v>
      </c>
      <c r="I328" s="36"/>
      <c r="J328" s="36"/>
      <c r="K328" s="35">
        <v>0</v>
      </c>
      <c r="L328" s="35">
        <v>0</v>
      </c>
      <c r="M328" s="37" t="e">
        <v>#DIV/0!</v>
      </c>
      <c r="N328" s="37" t="e">
        <v>#DIV/0!</v>
      </c>
      <c r="O328" s="36">
        <v>0</v>
      </c>
      <c r="P328" s="36">
        <v>0</v>
      </c>
      <c r="Q328" s="36" t="s">
        <v>554</v>
      </c>
      <c r="R328" s="36" t="s">
        <v>555</v>
      </c>
      <c r="S328" s="36" t="s">
        <v>272</v>
      </c>
      <c r="T328" s="38"/>
      <c r="U328" s="38" t="s">
        <v>78</v>
      </c>
      <c r="V328" s="39">
        <v>44417</v>
      </c>
      <c r="W328" s="38" t="s">
        <v>79</v>
      </c>
      <c r="X328" s="90">
        <v>3</v>
      </c>
      <c r="Y328" t="str">
        <f t="shared" si="49"/>
        <v>Y</v>
      </c>
      <c r="Z328">
        <v>100</v>
      </c>
      <c r="AA328">
        <f t="shared" si="43"/>
        <v>0</v>
      </c>
      <c r="AB328">
        <f t="shared" si="44"/>
        <v>-100</v>
      </c>
      <c r="AC328">
        <f t="shared" si="45"/>
        <v>0</v>
      </c>
      <c r="AD328">
        <f t="shared" si="46"/>
        <v>-100</v>
      </c>
      <c r="AE328">
        <f t="shared" si="47"/>
        <v>0</v>
      </c>
      <c r="AF328">
        <f t="shared" si="48"/>
        <v>-100</v>
      </c>
    </row>
    <row r="329" spans="1:32" x14ac:dyDescent="0.25">
      <c r="A329" s="40">
        <v>0.4547486404229778</v>
      </c>
      <c r="B329" s="40">
        <v>0.53627737241470763</v>
      </c>
      <c r="C329" s="33">
        <v>2.199017019753736</v>
      </c>
      <c r="D329" s="34">
        <v>1.8647066824715697</v>
      </c>
      <c r="E329" s="28"/>
      <c r="F329" s="35">
        <v>1</v>
      </c>
      <c r="G329" s="35">
        <v>2.199017019753736</v>
      </c>
      <c r="H329" s="35">
        <v>1.8647066824715697</v>
      </c>
      <c r="I329" s="36"/>
      <c r="J329" s="36"/>
      <c r="K329" s="35">
        <v>0</v>
      </c>
      <c r="L329" s="35">
        <v>0</v>
      </c>
      <c r="M329" s="37" t="e">
        <v>#DIV/0!</v>
      </c>
      <c r="N329" s="37" t="e">
        <v>#DIV/0!</v>
      </c>
      <c r="O329" s="36">
        <v>0</v>
      </c>
      <c r="P329" s="36">
        <v>0</v>
      </c>
      <c r="Q329" s="36" t="s">
        <v>556</v>
      </c>
      <c r="R329" s="36" t="s">
        <v>557</v>
      </c>
      <c r="S329" s="36" t="s">
        <v>272</v>
      </c>
      <c r="T329" s="38"/>
      <c r="U329" s="38" t="s">
        <v>77</v>
      </c>
      <c r="V329" s="39">
        <v>44417</v>
      </c>
      <c r="W329" s="38" t="s">
        <v>94</v>
      </c>
      <c r="X329" s="90">
        <v>2</v>
      </c>
      <c r="Y329" t="str">
        <f t="shared" si="49"/>
        <v>N</v>
      </c>
      <c r="Z329">
        <v>100</v>
      </c>
      <c r="AA329">
        <f t="shared" si="43"/>
        <v>0</v>
      </c>
      <c r="AB329">
        <f t="shared" si="44"/>
        <v>-100</v>
      </c>
      <c r="AC329">
        <f t="shared" si="45"/>
        <v>0</v>
      </c>
      <c r="AD329">
        <f t="shared" si="46"/>
        <v>-100</v>
      </c>
      <c r="AE329">
        <f t="shared" si="47"/>
        <v>0</v>
      </c>
      <c r="AF329">
        <f t="shared" si="48"/>
        <v>-100</v>
      </c>
    </row>
    <row r="330" spans="1:32" x14ac:dyDescent="0.25">
      <c r="A330" s="40">
        <v>0.43864297868373853</v>
      </c>
      <c r="B330" s="40">
        <v>0.5606337280076894</v>
      </c>
      <c r="C330" s="33">
        <v>2.279758365221662</v>
      </c>
      <c r="D330" s="34">
        <v>1.7836957536494922</v>
      </c>
      <c r="E330" s="28"/>
      <c r="F330" s="35">
        <v>1</v>
      </c>
      <c r="G330" s="35">
        <v>2.279758365221662</v>
      </c>
      <c r="H330" s="35">
        <v>1.7836957536494922</v>
      </c>
      <c r="I330" s="36"/>
      <c r="J330" s="36"/>
      <c r="K330" s="35">
        <v>0</v>
      </c>
      <c r="L330" s="35">
        <v>0</v>
      </c>
      <c r="M330" s="37" t="e">
        <v>#DIV/0!</v>
      </c>
      <c r="N330" s="37" t="e">
        <v>#DIV/0!</v>
      </c>
      <c r="O330" s="36">
        <v>0</v>
      </c>
      <c r="P330" s="36">
        <v>0</v>
      </c>
      <c r="Q330" s="36" t="s">
        <v>558</v>
      </c>
      <c r="R330" s="36" t="s">
        <v>559</v>
      </c>
      <c r="S330" s="36" t="s">
        <v>272</v>
      </c>
      <c r="T330" s="38"/>
      <c r="U330" s="38" t="s">
        <v>75</v>
      </c>
      <c r="V330" s="39">
        <v>44417</v>
      </c>
      <c r="W330" s="38" t="s">
        <v>75</v>
      </c>
      <c r="X330" s="90">
        <v>2</v>
      </c>
      <c r="Y330" t="str">
        <f t="shared" si="49"/>
        <v>N</v>
      </c>
      <c r="Z330">
        <v>100</v>
      </c>
      <c r="AA330">
        <f t="shared" si="43"/>
        <v>0</v>
      </c>
      <c r="AB330">
        <f t="shared" si="44"/>
        <v>-100</v>
      </c>
      <c r="AC330">
        <f t="shared" si="45"/>
        <v>0</v>
      </c>
      <c r="AD330">
        <f t="shared" si="46"/>
        <v>-100</v>
      </c>
      <c r="AE330">
        <f t="shared" si="47"/>
        <v>0</v>
      </c>
      <c r="AF330">
        <f t="shared" si="48"/>
        <v>-100</v>
      </c>
    </row>
    <row r="331" spans="1:32" x14ac:dyDescent="0.25">
      <c r="A331" s="40">
        <v>0.50785628182439624</v>
      </c>
      <c r="B331" s="40">
        <v>0.48786228693258826</v>
      </c>
      <c r="C331" s="33">
        <v>1.9690610036517664</v>
      </c>
      <c r="D331" s="34">
        <v>2.0497587675560127</v>
      </c>
      <c r="E331" s="28"/>
      <c r="F331" s="35">
        <v>1</v>
      </c>
      <c r="G331" s="35">
        <v>1.9690610036517664</v>
      </c>
      <c r="H331" s="35">
        <v>2.0497587675560127</v>
      </c>
      <c r="I331" s="36"/>
      <c r="J331" s="36"/>
      <c r="K331" s="35">
        <v>0</v>
      </c>
      <c r="L331" s="35">
        <v>0</v>
      </c>
      <c r="M331" s="37" t="e">
        <v>#DIV/0!</v>
      </c>
      <c r="N331" s="37" t="e">
        <v>#DIV/0!</v>
      </c>
      <c r="O331" s="36">
        <v>0</v>
      </c>
      <c r="P331" s="36">
        <v>0</v>
      </c>
      <c r="Q331" s="36" t="s">
        <v>337</v>
      </c>
      <c r="R331" s="36" t="s">
        <v>528</v>
      </c>
      <c r="S331" s="36" t="s">
        <v>272</v>
      </c>
      <c r="T331" s="38"/>
      <c r="U331" s="38" t="s">
        <v>86</v>
      </c>
      <c r="V331" s="39">
        <v>44417</v>
      </c>
      <c r="W331" s="38" t="s">
        <v>73</v>
      </c>
      <c r="X331" s="90">
        <v>0</v>
      </c>
      <c r="Y331" t="str">
        <f t="shared" si="49"/>
        <v>N</v>
      </c>
      <c r="Z331">
        <v>100</v>
      </c>
      <c r="AA331">
        <f t="shared" si="43"/>
        <v>0</v>
      </c>
      <c r="AB331">
        <f t="shared" si="44"/>
        <v>-100</v>
      </c>
      <c r="AC331">
        <f t="shared" si="45"/>
        <v>0</v>
      </c>
      <c r="AD331">
        <f t="shared" si="46"/>
        <v>-100</v>
      </c>
      <c r="AE331">
        <f t="shared" si="47"/>
        <v>0</v>
      </c>
      <c r="AF331">
        <f t="shared" si="48"/>
        <v>-100</v>
      </c>
    </row>
    <row r="332" spans="1:32" x14ac:dyDescent="0.25">
      <c r="A332" s="40">
        <v>0.69091357220566241</v>
      </c>
      <c r="B332" s="40">
        <v>0.22781804504483769</v>
      </c>
      <c r="C332" s="33">
        <v>1.4473590333558142</v>
      </c>
      <c r="D332" s="34">
        <v>4.3894679185890935</v>
      </c>
      <c r="E332" s="28"/>
      <c r="F332" s="35">
        <v>1</v>
      </c>
      <c r="G332" s="35">
        <v>1.4473590333558142</v>
      </c>
      <c r="H332" s="35">
        <v>4.3894679185890935</v>
      </c>
      <c r="I332" s="36"/>
      <c r="J332" s="36"/>
      <c r="K332" s="35">
        <v>0</v>
      </c>
      <c r="L332" s="35">
        <v>0</v>
      </c>
      <c r="M332" s="37" t="e">
        <v>#DIV/0!</v>
      </c>
      <c r="N332" s="37" t="e">
        <v>#DIV/0!</v>
      </c>
      <c r="O332" s="36">
        <v>0</v>
      </c>
      <c r="P332" s="36">
        <v>0</v>
      </c>
      <c r="Q332" s="36" t="s">
        <v>515</v>
      </c>
      <c r="R332" s="36" t="s">
        <v>560</v>
      </c>
      <c r="S332" s="36" t="s">
        <v>272</v>
      </c>
      <c r="T332" s="38"/>
      <c r="U332" s="38" t="s">
        <v>103</v>
      </c>
      <c r="V332" s="39">
        <v>44417</v>
      </c>
      <c r="W332" s="38" t="s">
        <v>77</v>
      </c>
      <c r="X332" s="79">
        <v>2</v>
      </c>
      <c r="Y332" t="str">
        <f t="shared" si="49"/>
        <v>N</v>
      </c>
      <c r="Z332">
        <v>100</v>
      </c>
      <c r="AA332">
        <f t="shared" si="43"/>
        <v>0</v>
      </c>
      <c r="AB332">
        <f t="shared" si="44"/>
        <v>-100</v>
      </c>
      <c r="AC332">
        <f t="shared" si="45"/>
        <v>0</v>
      </c>
      <c r="AD332">
        <f t="shared" si="46"/>
        <v>-100</v>
      </c>
      <c r="AE332">
        <f t="shared" si="47"/>
        <v>0</v>
      </c>
      <c r="AF332">
        <f t="shared" si="48"/>
        <v>-100</v>
      </c>
    </row>
    <row r="333" spans="1:32" x14ac:dyDescent="0.25">
      <c r="A333" s="40">
        <v>0.25041652442698042</v>
      </c>
      <c r="B333" s="40">
        <v>0.74845254077608703</v>
      </c>
      <c r="C333" s="33">
        <v>3.9933466942258136</v>
      </c>
      <c r="D333" s="34">
        <v>1.3360900598494567</v>
      </c>
      <c r="E333" s="28"/>
      <c r="F333" s="35">
        <v>1</v>
      </c>
      <c r="G333" s="35">
        <v>3.9933466942258136</v>
      </c>
      <c r="H333" s="35">
        <v>1.3360900598494567</v>
      </c>
      <c r="I333" s="36"/>
      <c r="J333" s="36"/>
      <c r="K333" s="35">
        <v>0</v>
      </c>
      <c r="L333" s="35">
        <v>0</v>
      </c>
      <c r="M333" s="37" t="e">
        <v>#DIV/0!</v>
      </c>
      <c r="N333" s="37" t="e">
        <v>#DIV/0!</v>
      </c>
      <c r="O333" s="36">
        <v>0</v>
      </c>
      <c r="P333" s="36">
        <v>0</v>
      </c>
      <c r="Q333" s="36" t="s">
        <v>336</v>
      </c>
      <c r="R333" s="36" t="s">
        <v>561</v>
      </c>
      <c r="S333" s="36" t="s">
        <v>272</v>
      </c>
      <c r="T333" s="38"/>
      <c r="U333" s="38" t="s">
        <v>94</v>
      </c>
      <c r="V333" s="39">
        <v>44417</v>
      </c>
      <c r="W333" s="38" t="s">
        <v>78</v>
      </c>
      <c r="X333" s="79">
        <v>1</v>
      </c>
      <c r="Y333" t="str">
        <f t="shared" si="49"/>
        <v>N</v>
      </c>
      <c r="Z333">
        <v>100</v>
      </c>
      <c r="AA333">
        <f t="shared" si="43"/>
        <v>0</v>
      </c>
      <c r="AB333">
        <f t="shared" si="44"/>
        <v>-100</v>
      </c>
      <c r="AC333">
        <f t="shared" si="45"/>
        <v>0</v>
      </c>
      <c r="AD333">
        <f t="shared" si="46"/>
        <v>-100</v>
      </c>
      <c r="AE333">
        <f t="shared" si="47"/>
        <v>0</v>
      </c>
      <c r="AF333">
        <f t="shared" si="48"/>
        <v>-100</v>
      </c>
    </row>
    <row r="334" spans="1:32" x14ac:dyDescent="0.25">
      <c r="A334" s="40">
        <v>8.137472535870327E-2</v>
      </c>
      <c r="B334" s="40">
        <v>0.91862221964682289</v>
      </c>
      <c r="C334" s="33">
        <v>12.288827957230666</v>
      </c>
      <c r="D334" s="34">
        <v>1.0885867755130765</v>
      </c>
      <c r="E334" s="28"/>
      <c r="F334" s="35">
        <v>1</v>
      </c>
      <c r="G334" s="35">
        <v>12.288827957230666</v>
      </c>
      <c r="H334" s="35">
        <v>1.0885867755130765</v>
      </c>
      <c r="I334" s="36"/>
      <c r="J334" s="36"/>
      <c r="K334" s="35">
        <v>0</v>
      </c>
      <c r="L334" s="35">
        <v>0</v>
      </c>
      <c r="M334" s="37" t="e">
        <v>#DIV/0!</v>
      </c>
      <c r="N334" s="37" t="e">
        <v>#DIV/0!</v>
      </c>
      <c r="O334" s="36">
        <v>0</v>
      </c>
      <c r="P334" s="36">
        <v>0</v>
      </c>
      <c r="Q334" s="36" t="s">
        <v>562</v>
      </c>
      <c r="R334" s="36" t="s">
        <v>335</v>
      </c>
      <c r="S334" s="36" t="s">
        <v>272</v>
      </c>
      <c r="T334" s="38"/>
      <c r="U334" s="38" t="s">
        <v>78</v>
      </c>
      <c r="V334" s="39">
        <v>44417</v>
      </c>
      <c r="W334" s="38" t="s">
        <v>79</v>
      </c>
      <c r="X334" s="79">
        <v>3</v>
      </c>
      <c r="Y334" t="str">
        <f t="shared" si="49"/>
        <v>Y</v>
      </c>
      <c r="Z334">
        <v>100</v>
      </c>
      <c r="AA334">
        <f t="shared" si="43"/>
        <v>0</v>
      </c>
      <c r="AB334">
        <f t="shared" si="44"/>
        <v>-100</v>
      </c>
      <c r="AC334">
        <f t="shared" si="45"/>
        <v>0</v>
      </c>
      <c r="AD334">
        <f t="shared" si="46"/>
        <v>-100</v>
      </c>
      <c r="AE334">
        <f t="shared" si="47"/>
        <v>0</v>
      </c>
      <c r="AF334">
        <f t="shared" si="48"/>
        <v>-100</v>
      </c>
    </row>
    <row r="335" spans="1:32" x14ac:dyDescent="0.25">
      <c r="A335" s="40">
        <v>3.9271876931493234E-2</v>
      </c>
      <c r="B335" s="40">
        <v>0.96072697942223706</v>
      </c>
      <c r="C335" s="33">
        <v>25.463514304254492</v>
      </c>
      <c r="D335" s="34">
        <v>1.0408784404091378</v>
      </c>
      <c r="E335" s="28"/>
      <c r="F335" s="35">
        <v>1</v>
      </c>
      <c r="G335" s="35">
        <v>25.463514304254492</v>
      </c>
      <c r="H335" s="35">
        <v>1.0408784404091378</v>
      </c>
      <c r="I335" s="36"/>
      <c r="J335" s="36"/>
      <c r="K335" s="35">
        <v>0</v>
      </c>
      <c r="L335" s="35">
        <v>0</v>
      </c>
      <c r="M335" s="37" t="e">
        <v>#DIV/0!</v>
      </c>
      <c r="N335" s="37" t="e">
        <v>#DIV/0!</v>
      </c>
      <c r="O335" s="36">
        <v>0</v>
      </c>
      <c r="P335" s="36">
        <v>0</v>
      </c>
      <c r="Q335" s="36" t="s">
        <v>563</v>
      </c>
      <c r="R335" s="36" t="s">
        <v>334</v>
      </c>
      <c r="S335" s="36" t="s">
        <v>272</v>
      </c>
      <c r="T335" s="38"/>
      <c r="U335" s="38" t="s">
        <v>78</v>
      </c>
      <c r="V335" s="39">
        <v>44417</v>
      </c>
      <c r="W335" s="38" t="s">
        <v>86</v>
      </c>
      <c r="X335" s="79">
        <v>3</v>
      </c>
      <c r="Y335" t="str">
        <f t="shared" si="49"/>
        <v>Y</v>
      </c>
      <c r="Z335">
        <v>100</v>
      </c>
      <c r="AA335">
        <f t="shared" si="43"/>
        <v>0</v>
      </c>
      <c r="AB335">
        <f t="shared" si="44"/>
        <v>-100</v>
      </c>
      <c r="AC335">
        <f t="shared" si="45"/>
        <v>0</v>
      </c>
      <c r="AD335">
        <f t="shared" si="46"/>
        <v>-100</v>
      </c>
      <c r="AE335">
        <f t="shared" si="47"/>
        <v>0</v>
      </c>
      <c r="AF335">
        <f t="shared" si="48"/>
        <v>-100</v>
      </c>
    </row>
    <row r="336" spans="1:32" x14ac:dyDescent="0.25">
      <c r="A336" s="40" t="e">
        <v>#N/A</v>
      </c>
      <c r="B336" s="40" t="e">
        <v>#N/A</v>
      </c>
      <c r="C336" s="33" t="e">
        <v>#N/A</v>
      </c>
      <c r="D336" s="34" t="e">
        <v>#N/A</v>
      </c>
      <c r="E336" s="28"/>
      <c r="F336" s="35">
        <v>1</v>
      </c>
      <c r="G336" s="35" t="e">
        <v>#N/A</v>
      </c>
      <c r="H336" s="35" t="e">
        <v>#N/A</v>
      </c>
      <c r="I336" s="36"/>
      <c r="J336" s="36"/>
      <c r="K336" s="35">
        <v>0</v>
      </c>
      <c r="L336" s="35">
        <v>0</v>
      </c>
      <c r="M336" s="37" t="e">
        <v>#DIV/0!</v>
      </c>
      <c r="N336" s="37" t="e">
        <v>#DIV/0!</v>
      </c>
      <c r="O336" s="36" t="e">
        <v>#N/A</v>
      </c>
      <c r="P336" s="36" t="e">
        <v>#N/A</v>
      </c>
      <c r="Q336" s="36" t="s">
        <v>349</v>
      </c>
      <c r="R336" s="36" t="s">
        <v>294</v>
      </c>
      <c r="S336" s="36" t="s">
        <v>270</v>
      </c>
      <c r="T336" s="38"/>
      <c r="U336" s="38" t="e">
        <v>#N/A</v>
      </c>
      <c r="V336" s="39">
        <v>44417</v>
      </c>
      <c r="W336" s="38" t="s">
        <v>78</v>
      </c>
      <c r="X336" s="79">
        <v>1</v>
      </c>
      <c r="Y336" t="str">
        <f t="shared" si="49"/>
        <v>N</v>
      </c>
      <c r="Z336">
        <v>100</v>
      </c>
      <c r="AA336" t="e">
        <f t="shared" si="43"/>
        <v>#N/A</v>
      </c>
      <c r="AB336" t="e">
        <f t="shared" si="44"/>
        <v>#N/A</v>
      </c>
      <c r="AC336" t="e">
        <f t="shared" si="45"/>
        <v>#N/A</v>
      </c>
      <c r="AD336" t="e">
        <f t="shared" si="46"/>
        <v>#N/A</v>
      </c>
      <c r="AE336" t="e">
        <f t="shared" si="47"/>
        <v>#N/A</v>
      </c>
      <c r="AF336" t="e">
        <f t="shared" si="48"/>
        <v>#N/A</v>
      </c>
    </row>
    <row r="337" spans="1:32" x14ac:dyDescent="0.25">
      <c r="A337" s="40" t="e">
        <v>#N/A</v>
      </c>
      <c r="B337" s="40" t="e">
        <v>#N/A</v>
      </c>
      <c r="C337" s="33" t="e">
        <v>#N/A</v>
      </c>
      <c r="D337" s="34" t="e">
        <v>#N/A</v>
      </c>
      <c r="E337" s="28"/>
      <c r="F337" s="35">
        <v>1</v>
      </c>
      <c r="G337" s="35" t="e">
        <v>#N/A</v>
      </c>
      <c r="H337" s="35" t="e">
        <v>#N/A</v>
      </c>
      <c r="I337" s="36"/>
      <c r="J337" s="36"/>
      <c r="K337" s="35">
        <v>0</v>
      </c>
      <c r="L337" s="35">
        <v>0</v>
      </c>
      <c r="M337" s="37" t="e">
        <v>#DIV/0!</v>
      </c>
      <c r="N337" s="37" t="e">
        <v>#DIV/0!</v>
      </c>
      <c r="O337" s="36" t="e">
        <v>#N/A</v>
      </c>
      <c r="P337" s="36" t="e">
        <v>#N/A</v>
      </c>
      <c r="Q337" s="36" t="s">
        <v>425</v>
      </c>
      <c r="R337" s="36" t="s">
        <v>493</v>
      </c>
      <c r="S337" s="36" t="s">
        <v>273</v>
      </c>
      <c r="T337" s="38"/>
      <c r="U337" s="38" t="e">
        <v>#N/A</v>
      </c>
      <c r="V337" s="39">
        <v>44417</v>
      </c>
      <c r="W337" s="38" t="s">
        <v>78</v>
      </c>
      <c r="X337" s="79">
        <v>1</v>
      </c>
      <c r="Y337" t="str">
        <f t="shared" si="49"/>
        <v>N</v>
      </c>
      <c r="Z337">
        <v>100</v>
      </c>
      <c r="AA337" t="e">
        <f t="shared" si="43"/>
        <v>#N/A</v>
      </c>
      <c r="AB337" t="e">
        <f t="shared" si="44"/>
        <v>#N/A</v>
      </c>
      <c r="AC337" t="e">
        <f t="shared" si="45"/>
        <v>#N/A</v>
      </c>
      <c r="AD337" t="e">
        <f t="shared" si="46"/>
        <v>#N/A</v>
      </c>
      <c r="AE337" t="e">
        <f t="shared" si="47"/>
        <v>#N/A</v>
      </c>
      <c r="AF337" t="e">
        <f t="shared" si="48"/>
        <v>#N/A</v>
      </c>
    </row>
    <row r="338" spans="1:32" x14ac:dyDescent="0.25">
      <c r="A338" s="40">
        <v>0.2369259794651091</v>
      </c>
      <c r="B338" s="40">
        <v>0.76295145239432427</v>
      </c>
      <c r="C338" s="33">
        <v>4.2207275126924824</v>
      </c>
      <c r="D338" s="34">
        <v>1.310699385736485</v>
      </c>
      <c r="E338" s="28"/>
      <c r="F338" s="35">
        <v>1</v>
      </c>
      <c r="G338" s="35">
        <v>4.2207275126924824</v>
      </c>
      <c r="H338" s="35">
        <v>1.310699385736485</v>
      </c>
      <c r="I338" s="36"/>
      <c r="J338" s="36"/>
      <c r="K338" s="35">
        <v>0</v>
      </c>
      <c r="L338" s="35">
        <v>0</v>
      </c>
      <c r="M338" s="37" t="e">
        <v>#DIV/0!</v>
      </c>
      <c r="N338" s="37" t="e">
        <v>#DIV/0!</v>
      </c>
      <c r="O338" s="36">
        <v>0</v>
      </c>
      <c r="P338" s="36">
        <v>0</v>
      </c>
      <c r="Q338" s="36" t="s">
        <v>428</v>
      </c>
      <c r="R338" s="36" t="s">
        <v>350</v>
      </c>
      <c r="S338" s="36" t="s">
        <v>273</v>
      </c>
      <c r="T338" s="38"/>
      <c r="U338" s="38" t="s">
        <v>75</v>
      </c>
      <c r="V338" s="39">
        <v>44417</v>
      </c>
      <c r="W338" s="38" t="s">
        <v>100</v>
      </c>
      <c r="X338" s="79">
        <v>3</v>
      </c>
      <c r="Y338" t="str">
        <f t="shared" si="49"/>
        <v>Y</v>
      </c>
      <c r="Z338">
        <v>100</v>
      </c>
      <c r="AA338">
        <f t="shared" si="43"/>
        <v>0</v>
      </c>
      <c r="AB338">
        <f t="shared" si="44"/>
        <v>-100</v>
      </c>
      <c r="AC338">
        <f t="shared" si="45"/>
        <v>0</v>
      </c>
      <c r="AD338">
        <f t="shared" si="46"/>
        <v>-100</v>
      </c>
      <c r="AE338">
        <f t="shared" si="47"/>
        <v>0</v>
      </c>
      <c r="AF338">
        <f t="shared" si="48"/>
        <v>-100</v>
      </c>
    </row>
    <row r="339" spans="1:32" x14ac:dyDescent="0.25">
      <c r="A339" s="40">
        <v>0.52155612445694832</v>
      </c>
      <c r="B339" s="40">
        <v>0.47079939607307408</v>
      </c>
      <c r="C339" s="33">
        <v>1.9173391953573822</v>
      </c>
      <c r="D339" s="34">
        <v>2.1240469047772255</v>
      </c>
      <c r="E339" s="28"/>
      <c r="F339" s="35">
        <v>1</v>
      </c>
      <c r="G339" s="35">
        <v>1.9173391953573822</v>
      </c>
      <c r="H339" s="35">
        <v>2.1240469047772255</v>
      </c>
      <c r="I339" s="36"/>
      <c r="J339" s="36"/>
      <c r="K339" s="35">
        <v>0</v>
      </c>
      <c r="L339" s="35">
        <v>0</v>
      </c>
      <c r="M339" s="37" t="e">
        <v>#DIV/0!</v>
      </c>
      <c r="N339" s="37" t="e">
        <v>#DIV/0!</v>
      </c>
      <c r="O339" s="36">
        <v>0</v>
      </c>
      <c r="P339" s="36">
        <v>0</v>
      </c>
      <c r="Q339" s="36" t="s">
        <v>497</v>
      </c>
      <c r="R339" s="36" t="s">
        <v>429</v>
      </c>
      <c r="S339" s="36" t="s">
        <v>278</v>
      </c>
      <c r="T339" s="38"/>
      <c r="U339" s="38" t="s">
        <v>86</v>
      </c>
      <c r="V339" s="39">
        <v>44417</v>
      </c>
      <c r="W339" s="38" t="s">
        <v>94</v>
      </c>
      <c r="X339" s="79">
        <v>2</v>
      </c>
      <c r="Y339" t="str">
        <f t="shared" si="49"/>
        <v>N</v>
      </c>
      <c r="Z339">
        <v>100</v>
      </c>
      <c r="AA339">
        <f t="shared" si="43"/>
        <v>0</v>
      </c>
      <c r="AB339">
        <f t="shared" si="44"/>
        <v>-100</v>
      </c>
      <c r="AC339">
        <f t="shared" si="45"/>
        <v>0</v>
      </c>
      <c r="AD339">
        <f t="shared" si="46"/>
        <v>-100</v>
      </c>
      <c r="AE339">
        <f t="shared" si="47"/>
        <v>0</v>
      </c>
      <c r="AF339">
        <f t="shared" si="48"/>
        <v>-100</v>
      </c>
    </row>
    <row r="340" spans="1:32" x14ac:dyDescent="0.25">
      <c r="A340" s="40">
        <v>0.45035222828529192</v>
      </c>
      <c r="B340" s="40">
        <v>0.54838962488871223</v>
      </c>
      <c r="C340" s="33">
        <v>2.2204841836965747</v>
      </c>
      <c r="D340" s="34">
        <v>1.8235210051666013</v>
      </c>
      <c r="E340" s="28"/>
      <c r="F340" s="35">
        <v>1</v>
      </c>
      <c r="G340" s="35">
        <v>2.2204841836965747</v>
      </c>
      <c r="H340" s="35">
        <v>1.8235210051666013</v>
      </c>
      <c r="I340" s="36"/>
      <c r="J340" s="36"/>
      <c r="K340" s="35">
        <v>0</v>
      </c>
      <c r="L340" s="35">
        <v>0</v>
      </c>
      <c r="M340" s="37" t="e">
        <v>#DIV/0!</v>
      </c>
      <c r="N340" s="37" t="e">
        <v>#DIV/0!</v>
      </c>
      <c r="O340" s="36">
        <v>0</v>
      </c>
      <c r="P340" s="36">
        <v>0</v>
      </c>
      <c r="Q340" s="36" t="s">
        <v>440</v>
      </c>
      <c r="R340" s="36" t="s">
        <v>435</v>
      </c>
      <c r="S340" s="36" t="s">
        <v>269</v>
      </c>
      <c r="T340" s="38"/>
      <c r="U340" s="38" t="s">
        <v>86</v>
      </c>
      <c r="V340" s="39">
        <v>44417</v>
      </c>
      <c r="W340" s="38" t="s">
        <v>79</v>
      </c>
      <c r="X340" s="79">
        <v>3</v>
      </c>
      <c r="Y340" t="str">
        <f t="shared" si="49"/>
        <v>Y</v>
      </c>
      <c r="Z340">
        <v>100</v>
      </c>
      <c r="AA340">
        <f t="shared" si="43"/>
        <v>0</v>
      </c>
      <c r="AB340">
        <f t="shared" si="44"/>
        <v>-100</v>
      </c>
      <c r="AC340">
        <f t="shared" si="45"/>
        <v>0</v>
      </c>
      <c r="AD340">
        <f t="shared" si="46"/>
        <v>-100</v>
      </c>
      <c r="AE340">
        <f t="shared" si="47"/>
        <v>0</v>
      </c>
      <c r="AF340">
        <f t="shared" si="48"/>
        <v>-100</v>
      </c>
    </row>
    <row r="341" spans="1:32" x14ac:dyDescent="0.25">
      <c r="A341" s="40">
        <v>0.82727400536773965</v>
      </c>
      <c r="B341" s="40">
        <v>0.11313832677403343</v>
      </c>
      <c r="C341" s="33">
        <v>1.2087893412720978</v>
      </c>
      <c r="D341" s="34">
        <v>8.8387377515071375</v>
      </c>
      <c r="E341" s="28"/>
      <c r="F341" s="35">
        <v>1</v>
      </c>
      <c r="G341" s="35">
        <v>1.2087893412720978</v>
      </c>
      <c r="H341" s="35">
        <v>8.8387377515071375</v>
      </c>
      <c r="I341" s="36"/>
      <c r="J341" s="36"/>
      <c r="K341" s="35">
        <v>0</v>
      </c>
      <c r="L341" s="35">
        <v>0</v>
      </c>
      <c r="M341" s="37" t="e">
        <v>#DIV/0!</v>
      </c>
      <c r="N341" s="37" t="e">
        <v>#DIV/0!</v>
      </c>
      <c r="O341" s="36">
        <v>0</v>
      </c>
      <c r="P341" s="36">
        <v>0</v>
      </c>
      <c r="Q341" s="36" t="s">
        <v>502</v>
      </c>
      <c r="R341" s="36" t="s">
        <v>362</v>
      </c>
      <c r="S341" s="36" t="s">
        <v>269</v>
      </c>
      <c r="T341" s="38"/>
      <c r="U341" s="38" t="s">
        <v>96</v>
      </c>
      <c r="V341" s="39">
        <v>44417</v>
      </c>
      <c r="W341" s="38" t="s">
        <v>73</v>
      </c>
      <c r="X341" s="79">
        <v>0</v>
      </c>
      <c r="Y341" t="str">
        <f t="shared" si="49"/>
        <v>N</v>
      </c>
      <c r="Z341">
        <v>100</v>
      </c>
      <c r="AA341">
        <f t="shared" si="43"/>
        <v>0</v>
      </c>
      <c r="AB341">
        <f t="shared" si="44"/>
        <v>-100</v>
      </c>
      <c r="AC341">
        <f t="shared" si="45"/>
        <v>0</v>
      </c>
      <c r="AD341">
        <f t="shared" si="46"/>
        <v>-100</v>
      </c>
      <c r="AE341">
        <f t="shared" si="47"/>
        <v>0</v>
      </c>
      <c r="AF341">
        <f t="shared" si="48"/>
        <v>-100</v>
      </c>
    </row>
    <row r="342" spans="1:32" x14ac:dyDescent="0.25">
      <c r="A342" s="40">
        <v>0.5624393421008882</v>
      </c>
      <c r="B342" s="40">
        <v>0.43530627080497819</v>
      </c>
      <c r="C342" s="33">
        <v>1.7779695073688921</v>
      </c>
      <c r="D342" s="34">
        <v>2.2972331598871238</v>
      </c>
      <c r="E342" s="28"/>
      <c r="F342" s="35">
        <v>1</v>
      </c>
      <c r="G342" s="35">
        <v>1.7779695073688921</v>
      </c>
      <c r="H342" s="35">
        <v>2.2972331598871238</v>
      </c>
      <c r="I342" s="36"/>
      <c r="J342" s="36"/>
      <c r="K342" s="35">
        <v>0</v>
      </c>
      <c r="L342" s="35">
        <v>0</v>
      </c>
      <c r="M342" s="37" t="e">
        <v>#DIV/0!</v>
      </c>
      <c r="N342" s="37" t="e">
        <v>#DIV/0!</v>
      </c>
      <c r="O342" s="36">
        <v>0</v>
      </c>
      <c r="P342" s="36">
        <v>0</v>
      </c>
      <c r="Q342" s="36" t="s">
        <v>466</v>
      </c>
      <c r="R342" s="36" t="s">
        <v>469</v>
      </c>
      <c r="S342" s="36" t="s">
        <v>276</v>
      </c>
      <c r="T342" s="38"/>
      <c r="U342" s="38" t="s">
        <v>79</v>
      </c>
      <c r="V342" s="39">
        <v>44417</v>
      </c>
      <c r="W342" s="38" t="s">
        <v>86</v>
      </c>
      <c r="X342" s="90">
        <v>3</v>
      </c>
      <c r="Y342" t="str">
        <f t="shared" si="49"/>
        <v>Y</v>
      </c>
      <c r="Z342">
        <v>100</v>
      </c>
      <c r="AA342">
        <f t="shared" si="43"/>
        <v>0</v>
      </c>
      <c r="AB342">
        <f t="shared" si="44"/>
        <v>-100</v>
      </c>
      <c r="AC342">
        <f t="shared" si="45"/>
        <v>0</v>
      </c>
      <c r="AD342">
        <f t="shared" si="46"/>
        <v>-100</v>
      </c>
      <c r="AE342">
        <f t="shared" si="47"/>
        <v>0</v>
      </c>
      <c r="AF342">
        <f t="shared" si="48"/>
        <v>-100</v>
      </c>
    </row>
    <row r="343" spans="1:32" x14ac:dyDescent="0.25">
      <c r="A343" s="40">
        <v>0.24411311648163669</v>
      </c>
      <c r="B343" s="40">
        <v>0.75566748364798753</v>
      </c>
      <c r="C343" s="33">
        <v>4.0964615683615859</v>
      </c>
      <c r="D343" s="34">
        <v>1.3233333729969383</v>
      </c>
      <c r="E343" s="28"/>
      <c r="F343" s="35">
        <v>1</v>
      </c>
      <c r="G343" s="35">
        <v>4.0964615683615859</v>
      </c>
      <c r="H343" s="35">
        <v>1.3233333729969383</v>
      </c>
      <c r="I343" s="36"/>
      <c r="J343" s="36"/>
      <c r="K343" s="35">
        <v>0</v>
      </c>
      <c r="L343" s="35">
        <v>0</v>
      </c>
      <c r="M343" s="37" t="e">
        <v>#DIV/0!</v>
      </c>
      <c r="N343" s="37" t="e">
        <v>#DIV/0!</v>
      </c>
      <c r="O343" s="36">
        <v>0</v>
      </c>
      <c r="P343" s="36">
        <v>0</v>
      </c>
      <c r="Q343" s="36" t="s">
        <v>506</v>
      </c>
      <c r="R343" s="36" t="s">
        <v>472</v>
      </c>
      <c r="S343" s="36" t="s">
        <v>276</v>
      </c>
      <c r="T343" s="38"/>
      <c r="U343" s="38" t="s">
        <v>75</v>
      </c>
      <c r="V343" s="39">
        <v>44417</v>
      </c>
      <c r="W343" s="38" t="s">
        <v>86</v>
      </c>
      <c r="X343" s="90">
        <v>3</v>
      </c>
      <c r="Y343" t="str">
        <f t="shared" si="49"/>
        <v>Y</v>
      </c>
      <c r="Z343">
        <v>100</v>
      </c>
      <c r="AA343">
        <f t="shared" si="43"/>
        <v>0</v>
      </c>
      <c r="AB343">
        <f t="shared" si="44"/>
        <v>-100</v>
      </c>
      <c r="AC343">
        <f t="shared" si="45"/>
        <v>0</v>
      </c>
      <c r="AD343">
        <f t="shared" si="46"/>
        <v>-100</v>
      </c>
      <c r="AE343">
        <f t="shared" si="47"/>
        <v>0</v>
      </c>
      <c r="AF343">
        <f t="shared" si="48"/>
        <v>-100</v>
      </c>
    </row>
    <row r="344" spans="1:32" x14ac:dyDescent="0.25">
      <c r="A344" s="40">
        <v>0.68102247428476259</v>
      </c>
      <c r="B344" s="40">
        <v>0.30831270773389535</v>
      </c>
      <c r="C344" s="33">
        <v>1.4683803218832689</v>
      </c>
      <c r="D344" s="34">
        <v>3.2434602107387018</v>
      </c>
      <c r="E344" s="28"/>
      <c r="F344" s="35">
        <v>1</v>
      </c>
      <c r="G344" s="35">
        <v>1.4683803218832689</v>
      </c>
      <c r="H344" s="35">
        <v>3.2434602107387018</v>
      </c>
      <c r="I344" s="36"/>
      <c r="J344" s="36"/>
      <c r="K344" s="35">
        <v>0</v>
      </c>
      <c r="L344" s="35">
        <v>0</v>
      </c>
      <c r="M344" s="37" t="e">
        <v>#DIV/0!</v>
      </c>
      <c r="N344" s="37" t="e">
        <v>#DIV/0!</v>
      </c>
      <c r="O344" s="36">
        <v>0</v>
      </c>
      <c r="P344" s="36">
        <v>0</v>
      </c>
      <c r="Q344" s="36" t="s">
        <v>458</v>
      </c>
      <c r="R344" s="36" t="s">
        <v>470</v>
      </c>
      <c r="S344" s="36" t="s">
        <v>276</v>
      </c>
      <c r="T344" s="38"/>
      <c r="U344" s="38" t="s">
        <v>86</v>
      </c>
      <c r="V344" s="39">
        <v>44417</v>
      </c>
      <c r="W344" s="38" t="s">
        <v>75</v>
      </c>
      <c r="X344" s="79">
        <v>2</v>
      </c>
      <c r="Y344" t="str">
        <f t="shared" si="49"/>
        <v>N</v>
      </c>
      <c r="Z344">
        <v>100</v>
      </c>
      <c r="AA344">
        <f t="shared" si="43"/>
        <v>0</v>
      </c>
      <c r="AB344">
        <f t="shared" si="44"/>
        <v>-100</v>
      </c>
      <c r="AC344">
        <f t="shared" si="45"/>
        <v>0</v>
      </c>
      <c r="AD344">
        <f t="shared" si="46"/>
        <v>-100</v>
      </c>
      <c r="AE344">
        <f t="shared" si="47"/>
        <v>0</v>
      </c>
      <c r="AF344">
        <f t="shared" si="48"/>
        <v>-100</v>
      </c>
    </row>
    <row r="345" spans="1:32" x14ac:dyDescent="0.25">
      <c r="A345" s="40">
        <v>0.60218026620364573</v>
      </c>
      <c r="B345" s="40">
        <v>0.36708947083563015</v>
      </c>
      <c r="C345" s="33">
        <v>1.660632299202278</v>
      </c>
      <c r="D345" s="34">
        <v>2.7241315250029743</v>
      </c>
      <c r="E345" s="28"/>
      <c r="F345" s="35">
        <v>1</v>
      </c>
      <c r="G345" s="35">
        <v>1.660632299202278</v>
      </c>
      <c r="H345" s="35">
        <v>2.7241315250029743</v>
      </c>
      <c r="I345" s="36"/>
      <c r="J345" s="36"/>
      <c r="K345" s="35">
        <v>0</v>
      </c>
      <c r="L345" s="35">
        <v>0</v>
      </c>
      <c r="M345" s="37" t="e">
        <v>#DIV/0!</v>
      </c>
      <c r="N345" s="37" t="e">
        <v>#DIV/0!</v>
      </c>
      <c r="O345" s="36">
        <v>0</v>
      </c>
      <c r="P345" s="36">
        <v>0</v>
      </c>
      <c r="Q345" s="36" t="s">
        <v>307</v>
      </c>
      <c r="R345" s="36" t="s">
        <v>475</v>
      </c>
      <c r="S345" s="36" t="s">
        <v>275</v>
      </c>
      <c r="T345" s="38"/>
      <c r="U345" s="38" t="s">
        <v>87</v>
      </c>
      <c r="V345" s="39">
        <v>44418</v>
      </c>
      <c r="W345" s="38" t="s">
        <v>79</v>
      </c>
      <c r="X345" s="79">
        <v>3</v>
      </c>
      <c r="Y345" t="str">
        <f t="shared" si="49"/>
        <v>Y</v>
      </c>
      <c r="Z345">
        <v>100</v>
      </c>
      <c r="AA345">
        <f t="shared" si="43"/>
        <v>0</v>
      </c>
      <c r="AB345">
        <f t="shared" si="44"/>
        <v>-100</v>
      </c>
      <c r="AC345">
        <f t="shared" si="45"/>
        <v>0</v>
      </c>
      <c r="AD345">
        <f t="shared" si="46"/>
        <v>-100</v>
      </c>
      <c r="AE345">
        <f t="shared" si="47"/>
        <v>0</v>
      </c>
      <c r="AF345">
        <f t="shared" si="48"/>
        <v>-100</v>
      </c>
    </row>
    <row r="346" spans="1:32" x14ac:dyDescent="0.25">
      <c r="A346" s="40">
        <v>0.22687190116045611</v>
      </c>
      <c r="B346" s="40">
        <v>0.7730519846833146</v>
      </c>
      <c r="C346" s="33">
        <v>4.4077737035083322</v>
      </c>
      <c r="D346" s="34">
        <v>1.2935740672209206</v>
      </c>
      <c r="E346" s="28"/>
      <c r="F346" s="35">
        <v>1</v>
      </c>
      <c r="G346" s="35">
        <v>4.4077737035083322</v>
      </c>
      <c r="H346" s="35">
        <v>1.2935740672209206</v>
      </c>
      <c r="I346" s="36"/>
      <c r="J346" s="36"/>
      <c r="K346" s="35">
        <v>0</v>
      </c>
      <c r="L346" s="35">
        <v>0</v>
      </c>
      <c r="M346" s="37" t="e">
        <v>#DIV/0!</v>
      </c>
      <c r="N346" s="37" t="e">
        <v>#DIV/0!</v>
      </c>
      <c r="O346" s="36">
        <v>0</v>
      </c>
      <c r="P346" s="36">
        <v>0</v>
      </c>
      <c r="Q346" s="36" t="s">
        <v>316</v>
      </c>
      <c r="R346" s="36" t="s">
        <v>483</v>
      </c>
      <c r="S346" s="36" t="s">
        <v>279</v>
      </c>
      <c r="T346" s="38"/>
      <c r="U346" s="38" t="s">
        <v>75</v>
      </c>
      <c r="V346" s="39">
        <v>44418</v>
      </c>
      <c r="W346" s="38" t="s">
        <v>86</v>
      </c>
      <c r="X346" s="91" t="s">
        <v>207</v>
      </c>
      <c r="Y346" t="str">
        <f t="shared" si="49"/>
        <v>Y</v>
      </c>
      <c r="Z346">
        <v>100</v>
      </c>
      <c r="AA346">
        <f t="shared" si="43"/>
        <v>0</v>
      </c>
      <c r="AB346">
        <f t="shared" si="44"/>
        <v>-100</v>
      </c>
      <c r="AC346">
        <f t="shared" si="45"/>
        <v>0</v>
      </c>
      <c r="AD346">
        <f t="shared" si="46"/>
        <v>-100</v>
      </c>
      <c r="AE346">
        <f t="shared" si="47"/>
        <v>0</v>
      </c>
      <c r="AF346">
        <f t="shared" si="48"/>
        <v>-100</v>
      </c>
    </row>
    <row r="347" spans="1:32" x14ac:dyDescent="0.25">
      <c r="A347" s="40">
        <v>0.26565763070746851</v>
      </c>
      <c r="B347" s="40">
        <v>0.73425672648327478</v>
      </c>
      <c r="C347" s="33">
        <v>3.7642434638030773</v>
      </c>
      <c r="D347" s="34">
        <v>1.361921469605738</v>
      </c>
      <c r="E347" s="28"/>
      <c r="F347" s="35">
        <v>1</v>
      </c>
      <c r="G347" s="35">
        <v>3.7642434638030773</v>
      </c>
      <c r="H347" s="35">
        <v>1.361921469605738</v>
      </c>
      <c r="I347" s="36"/>
      <c r="J347" s="36"/>
      <c r="K347" s="35">
        <v>0</v>
      </c>
      <c r="L347" s="35">
        <v>0</v>
      </c>
      <c r="M347" s="37" t="e">
        <v>#DIV/0!</v>
      </c>
      <c r="N347" s="37" t="e">
        <v>#DIV/0!</v>
      </c>
      <c r="O347" s="36">
        <v>0</v>
      </c>
      <c r="P347" s="36">
        <v>0</v>
      </c>
      <c r="Q347" s="36" t="s">
        <v>342</v>
      </c>
      <c r="R347" s="36" t="s">
        <v>418</v>
      </c>
      <c r="S347" s="36" t="s">
        <v>274</v>
      </c>
      <c r="T347" s="38"/>
      <c r="U347" s="38" t="s">
        <v>75</v>
      </c>
      <c r="V347" s="39">
        <v>44418</v>
      </c>
      <c r="W347" s="38" t="s">
        <v>76</v>
      </c>
      <c r="X347" s="79">
        <v>1</v>
      </c>
      <c r="Y347" t="str">
        <f t="shared" si="49"/>
        <v>N</v>
      </c>
      <c r="Z347">
        <v>100</v>
      </c>
      <c r="AA347">
        <f t="shared" si="43"/>
        <v>0</v>
      </c>
      <c r="AB347">
        <f t="shared" si="44"/>
        <v>-100</v>
      </c>
      <c r="AC347">
        <f t="shared" si="45"/>
        <v>0</v>
      </c>
      <c r="AD347">
        <f t="shared" si="46"/>
        <v>-100</v>
      </c>
      <c r="AE347">
        <f t="shared" si="47"/>
        <v>0</v>
      </c>
      <c r="AF347">
        <f t="shared" si="48"/>
        <v>-100</v>
      </c>
    </row>
    <row r="348" spans="1:32" x14ac:dyDescent="0.25">
      <c r="A348" s="40">
        <v>0.36695019916499733</v>
      </c>
      <c r="B348" s="40">
        <v>0.63100164820955562</v>
      </c>
      <c r="C348" s="33">
        <v>2.7251654373686685</v>
      </c>
      <c r="D348" s="34">
        <v>1.5847819143380431</v>
      </c>
      <c r="E348" s="28"/>
      <c r="F348" s="35">
        <v>1</v>
      </c>
      <c r="G348" s="35">
        <v>2.7251654373686685</v>
      </c>
      <c r="H348" s="35">
        <v>1.5847819143380431</v>
      </c>
      <c r="I348" s="36"/>
      <c r="J348" s="36"/>
      <c r="K348" s="35">
        <v>0</v>
      </c>
      <c r="L348" s="35">
        <v>0</v>
      </c>
      <c r="M348" s="37" t="e">
        <v>#DIV/0!</v>
      </c>
      <c r="N348" s="37" t="e">
        <v>#DIV/0!</v>
      </c>
      <c r="O348" s="36">
        <v>0</v>
      </c>
      <c r="P348" s="36">
        <v>0</v>
      </c>
      <c r="Q348" s="36" t="s">
        <v>322</v>
      </c>
      <c r="R348" s="36" t="s">
        <v>321</v>
      </c>
      <c r="S348" s="36" t="s">
        <v>280</v>
      </c>
      <c r="T348" s="38"/>
      <c r="U348" s="38" t="s">
        <v>94</v>
      </c>
      <c r="V348" s="39">
        <v>44508</v>
      </c>
      <c r="W348" s="38" t="s">
        <v>86</v>
      </c>
      <c r="X348" s="79">
        <v>3</v>
      </c>
      <c r="Y348" t="str">
        <f t="shared" si="49"/>
        <v>Y</v>
      </c>
      <c r="Z348">
        <v>100</v>
      </c>
      <c r="AA348">
        <f t="shared" si="43"/>
        <v>0</v>
      </c>
      <c r="AB348">
        <f t="shared" si="44"/>
        <v>-100</v>
      </c>
      <c r="AC348">
        <f t="shared" si="45"/>
        <v>0</v>
      </c>
      <c r="AD348">
        <f t="shared" si="46"/>
        <v>-100</v>
      </c>
      <c r="AE348">
        <f t="shared" si="47"/>
        <v>0</v>
      </c>
      <c r="AF348">
        <f t="shared" si="48"/>
        <v>-100</v>
      </c>
    </row>
    <row r="349" spans="1:32" x14ac:dyDescent="0.25">
      <c r="A349" s="40">
        <v>0.2479223096887557</v>
      </c>
      <c r="B349" s="40">
        <v>0.75003030859282194</v>
      </c>
      <c r="C349" s="33">
        <v>4.0335216352873227</v>
      </c>
      <c r="D349" s="34">
        <v>1.3332794535678987</v>
      </c>
      <c r="E349" s="28"/>
      <c r="F349" s="35">
        <v>1</v>
      </c>
      <c r="G349" s="35">
        <v>4.0335216352873227</v>
      </c>
      <c r="H349" s="35">
        <v>1.3332794535678987</v>
      </c>
      <c r="I349" s="36"/>
      <c r="J349" s="36"/>
      <c r="K349" s="35">
        <v>0</v>
      </c>
      <c r="L349" s="35">
        <v>0</v>
      </c>
      <c r="M349" s="37" t="e">
        <v>#DIV/0!</v>
      </c>
      <c r="N349" s="37" t="e">
        <v>#DIV/0!</v>
      </c>
      <c r="O349" s="36">
        <v>0</v>
      </c>
      <c r="P349" s="36">
        <v>0</v>
      </c>
      <c r="Q349" s="36" t="s">
        <v>320</v>
      </c>
      <c r="R349" s="36" t="s">
        <v>324</v>
      </c>
      <c r="S349" s="36" t="s">
        <v>280</v>
      </c>
      <c r="T349" s="38"/>
      <c r="U349" s="38" t="s">
        <v>94</v>
      </c>
      <c r="V349" s="39">
        <v>44508</v>
      </c>
      <c r="W349" s="38" t="s">
        <v>86</v>
      </c>
      <c r="X349" s="88" t="s">
        <v>207</v>
      </c>
      <c r="Y349" t="str">
        <f t="shared" si="49"/>
        <v>Y</v>
      </c>
      <c r="Z349">
        <v>100</v>
      </c>
      <c r="AA349">
        <f t="shared" si="43"/>
        <v>0</v>
      </c>
      <c r="AB349">
        <f t="shared" si="44"/>
        <v>-100</v>
      </c>
      <c r="AC349">
        <f t="shared" si="45"/>
        <v>0</v>
      </c>
      <c r="AD349">
        <f t="shared" si="46"/>
        <v>-100</v>
      </c>
      <c r="AE349">
        <f t="shared" si="47"/>
        <v>0</v>
      </c>
      <c r="AF349">
        <f t="shared" si="48"/>
        <v>-100</v>
      </c>
    </row>
    <row r="350" spans="1:32" x14ac:dyDescent="0.25">
      <c r="A350" s="40">
        <v>0.53842641468915509</v>
      </c>
      <c r="B350" s="40">
        <v>0.45714356120788835</v>
      </c>
      <c r="C350" s="33">
        <v>1.8572640062195334</v>
      </c>
      <c r="D350" s="34">
        <v>2.1874966309440045</v>
      </c>
      <c r="E350" s="28"/>
      <c r="F350" s="35">
        <v>1</v>
      </c>
      <c r="G350" s="35">
        <v>1.8572640062195334</v>
      </c>
      <c r="H350" s="35">
        <v>2.1874966309440045</v>
      </c>
      <c r="I350" s="36"/>
      <c r="J350" s="36"/>
      <c r="K350" s="35">
        <v>0</v>
      </c>
      <c r="L350" s="35">
        <v>0</v>
      </c>
      <c r="M350" s="37" t="e">
        <v>#DIV/0!</v>
      </c>
      <c r="N350" s="37" t="e">
        <v>#DIV/0!</v>
      </c>
      <c r="O350" s="36">
        <v>0</v>
      </c>
      <c r="P350" s="36">
        <v>0</v>
      </c>
      <c r="Q350" s="36" t="s">
        <v>323</v>
      </c>
      <c r="R350" s="36" t="s">
        <v>326</v>
      </c>
      <c r="S350" s="36" t="s">
        <v>280</v>
      </c>
      <c r="T350" s="38"/>
      <c r="U350" s="38" t="s">
        <v>79</v>
      </c>
      <c r="V350" s="39">
        <v>44508</v>
      </c>
      <c r="W350" s="38" t="s">
        <v>75</v>
      </c>
      <c r="X350" s="79">
        <v>2</v>
      </c>
      <c r="Y350" t="str">
        <f t="shared" si="49"/>
        <v>N</v>
      </c>
      <c r="Z350">
        <v>100</v>
      </c>
      <c r="AA350">
        <f t="shared" si="43"/>
        <v>0</v>
      </c>
      <c r="AB350">
        <f t="shared" si="44"/>
        <v>-100</v>
      </c>
      <c r="AC350">
        <f t="shared" si="45"/>
        <v>0</v>
      </c>
      <c r="AD350">
        <f t="shared" si="46"/>
        <v>-100</v>
      </c>
      <c r="AE350">
        <f t="shared" si="47"/>
        <v>0</v>
      </c>
      <c r="AF350">
        <f t="shared" si="48"/>
        <v>-100</v>
      </c>
    </row>
    <row r="351" spans="1:32" x14ac:dyDescent="0.25">
      <c r="A351" s="40">
        <v>0.24793524047059973</v>
      </c>
      <c r="B351" s="40">
        <v>0.75001705003704</v>
      </c>
      <c r="C351" s="33">
        <v>4.0333112715317307</v>
      </c>
      <c r="D351" s="34">
        <v>1.3333030228454332</v>
      </c>
      <c r="E351" s="28"/>
      <c r="F351" s="35">
        <v>1</v>
      </c>
      <c r="G351" s="35">
        <v>4.0333112715317307</v>
      </c>
      <c r="H351" s="35">
        <v>1.3333030228454332</v>
      </c>
      <c r="I351" s="36"/>
      <c r="J351" s="36"/>
      <c r="K351" s="35">
        <v>0</v>
      </c>
      <c r="L351" s="35">
        <v>0</v>
      </c>
      <c r="M351" s="37" t="e">
        <v>#DIV/0!</v>
      </c>
      <c r="N351" s="37" t="e">
        <v>#DIV/0!</v>
      </c>
      <c r="O351" s="36">
        <v>0</v>
      </c>
      <c r="P351" s="36">
        <v>0</v>
      </c>
      <c r="Q351" s="36" t="s">
        <v>327</v>
      </c>
      <c r="R351" s="36" t="s">
        <v>325</v>
      </c>
      <c r="S351" s="36" t="s">
        <v>280</v>
      </c>
      <c r="T351" s="38"/>
      <c r="U351" s="38" t="s">
        <v>94</v>
      </c>
      <c r="V351" s="39">
        <v>44508</v>
      </c>
      <c r="W351" s="38" t="s">
        <v>164</v>
      </c>
      <c r="X351" s="79">
        <v>5</v>
      </c>
      <c r="Y351" t="str">
        <f t="shared" si="49"/>
        <v>Y</v>
      </c>
      <c r="Z351">
        <v>100</v>
      </c>
      <c r="AA351">
        <f t="shared" si="43"/>
        <v>0</v>
      </c>
      <c r="AB351">
        <f t="shared" si="44"/>
        <v>-100</v>
      </c>
      <c r="AC351">
        <f t="shared" si="45"/>
        <v>0</v>
      </c>
      <c r="AD351">
        <f t="shared" si="46"/>
        <v>-100</v>
      </c>
      <c r="AE351">
        <f t="shared" si="47"/>
        <v>0</v>
      </c>
      <c r="AF351">
        <f t="shared" si="48"/>
        <v>-100</v>
      </c>
    </row>
    <row r="352" spans="1:32" x14ac:dyDescent="0.25">
      <c r="A352" s="40">
        <v>0.18022327835980309</v>
      </c>
      <c r="B352" s="40">
        <v>0.81975007180815584</v>
      </c>
      <c r="C352" s="33">
        <v>5.5486727857850324</v>
      </c>
      <c r="D352" s="34">
        <v>1.2198840041505086</v>
      </c>
      <c r="E352" s="28"/>
      <c r="F352" s="35">
        <v>1</v>
      </c>
      <c r="G352" s="35">
        <v>5.5486727857850324</v>
      </c>
      <c r="H352" s="35">
        <v>1.2198840041505086</v>
      </c>
      <c r="I352" s="36"/>
      <c r="J352" s="36"/>
      <c r="K352" s="35">
        <v>0</v>
      </c>
      <c r="L352" s="35">
        <v>0</v>
      </c>
      <c r="M352" s="37" t="e">
        <v>#DIV/0!</v>
      </c>
      <c r="N352" s="37" t="e">
        <v>#DIV/0!</v>
      </c>
      <c r="O352" s="36">
        <v>0</v>
      </c>
      <c r="P352" s="36">
        <v>0</v>
      </c>
      <c r="Q352" s="36" t="s">
        <v>539</v>
      </c>
      <c r="R352" s="36" t="s">
        <v>557</v>
      </c>
      <c r="S352" s="36" t="s">
        <v>272</v>
      </c>
      <c r="T352" s="38"/>
      <c r="U352" s="38" t="s">
        <v>75</v>
      </c>
      <c r="V352" s="39">
        <v>44538</v>
      </c>
      <c r="W352" s="38" t="s">
        <v>94</v>
      </c>
      <c r="X352" s="79">
        <v>2</v>
      </c>
      <c r="Y352" t="str">
        <f t="shared" si="49"/>
        <v>N</v>
      </c>
      <c r="Z352">
        <v>100</v>
      </c>
      <c r="AA352">
        <f t="shared" si="43"/>
        <v>0</v>
      </c>
      <c r="AB352">
        <f t="shared" si="44"/>
        <v>-100</v>
      </c>
      <c r="AC352">
        <f t="shared" si="45"/>
        <v>0</v>
      </c>
      <c r="AD352">
        <f t="shared" si="46"/>
        <v>-100</v>
      </c>
      <c r="AE352">
        <f t="shared" si="47"/>
        <v>0</v>
      </c>
      <c r="AF352">
        <f t="shared" si="48"/>
        <v>-100</v>
      </c>
    </row>
    <row r="353" spans="1:32" x14ac:dyDescent="0.25">
      <c r="A353" s="40">
        <v>0.48708203913337289</v>
      </c>
      <c r="B353" s="40">
        <v>0.51197440073069889</v>
      </c>
      <c r="C353" s="33">
        <v>2.0530422385913103</v>
      </c>
      <c r="D353" s="34">
        <v>1.9532226583453829</v>
      </c>
      <c r="E353" s="28"/>
      <c r="F353" s="35">
        <v>1</v>
      </c>
      <c r="G353" s="35">
        <v>2.0530422385913103</v>
      </c>
      <c r="H353" s="35">
        <v>1.9532226583453829</v>
      </c>
      <c r="I353" s="36"/>
      <c r="J353" s="36"/>
      <c r="K353" s="35">
        <v>0</v>
      </c>
      <c r="L353" s="35">
        <v>0</v>
      </c>
      <c r="M353" s="37" t="e">
        <v>#DIV/0!</v>
      </c>
      <c r="N353" s="37" t="e">
        <v>#DIV/0!</v>
      </c>
      <c r="O353" s="36">
        <v>0</v>
      </c>
      <c r="P353" s="36">
        <v>0</v>
      </c>
      <c r="Q353" s="36" t="s">
        <v>416</v>
      </c>
      <c r="R353" s="36" t="s">
        <v>338</v>
      </c>
      <c r="S353" s="36" t="s">
        <v>274</v>
      </c>
      <c r="T353" s="41"/>
      <c r="U353" s="38" t="s">
        <v>75</v>
      </c>
      <c r="V353" s="39" t="s">
        <v>564</v>
      </c>
      <c r="W353" s="38" t="s">
        <v>77</v>
      </c>
      <c r="X353" s="79">
        <v>3</v>
      </c>
      <c r="Y353" t="str">
        <f t="shared" si="49"/>
        <v>Y</v>
      </c>
      <c r="Z353">
        <v>100</v>
      </c>
      <c r="AA353">
        <f t="shared" si="43"/>
        <v>0</v>
      </c>
      <c r="AB353">
        <f t="shared" si="44"/>
        <v>-100</v>
      </c>
      <c r="AC353">
        <f t="shared" si="45"/>
        <v>0</v>
      </c>
      <c r="AD353">
        <f t="shared" si="46"/>
        <v>-100</v>
      </c>
      <c r="AE353">
        <f t="shared" si="47"/>
        <v>0</v>
      </c>
      <c r="AF353">
        <f t="shared" si="48"/>
        <v>-100</v>
      </c>
    </row>
    <row r="354" spans="1:32" x14ac:dyDescent="0.25">
      <c r="A354" s="40">
        <v>0.59545205262821921</v>
      </c>
      <c r="B354" s="40">
        <v>0.39476916621476515</v>
      </c>
      <c r="C354" s="33">
        <v>1.6793963436454342</v>
      </c>
      <c r="D354" s="34">
        <v>2.5331259013678205</v>
      </c>
      <c r="E354" s="28"/>
      <c r="F354" s="35">
        <v>1</v>
      </c>
      <c r="G354" s="35">
        <v>1.6793963436454342</v>
      </c>
      <c r="H354" s="35">
        <v>2.5331259013678205</v>
      </c>
      <c r="I354" s="36"/>
      <c r="J354" s="36"/>
      <c r="K354" s="35">
        <v>0</v>
      </c>
      <c r="L354" s="35">
        <v>0</v>
      </c>
      <c r="M354" s="37" t="e">
        <v>#DIV/0!</v>
      </c>
      <c r="N354" s="37" t="e">
        <v>#DIV/0!</v>
      </c>
      <c r="O354" s="36">
        <v>0</v>
      </c>
      <c r="P354" s="36">
        <v>0</v>
      </c>
      <c r="Q354" s="36" t="s">
        <v>304</v>
      </c>
      <c r="R354" s="36" t="s">
        <v>309</v>
      </c>
      <c r="S354" s="36" t="s">
        <v>275</v>
      </c>
      <c r="T354" s="38"/>
      <c r="U354" s="38" t="s">
        <v>86</v>
      </c>
      <c r="V354" s="39" t="s">
        <v>564</v>
      </c>
      <c r="W354" s="38" t="s">
        <v>78</v>
      </c>
      <c r="X354" s="79">
        <v>1</v>
      </c>
      <c r="Y354" t="str">
        <f t="shared" si="49"/>
        <v>N</v>
      </c>
      <c r="Z354">
        <v>100</v>
      </c>
      <c r="AA354">
        <f t="shared" si="43"/>
        <v>0</v>
      </c>
      <c r="AB354">
        <f t="shared" si="44"/>
        <v>-100</v>
      </c>
      <c r="AC354">
        <f t="shared" si="45"/>
        <v>0</v>
      </c>
      <c r="AD354">
        <f t="shared" si="46"/>
        <v>-100</v>
      </c>
      <c r="AE354">
        <f t="shared" si="47"/>
        <v>0</v>
      </c>
      <c r="AF354">
        <f t="shared" si="48"/>
        <v>-100</v>
      </c>
    </row>
    <row r="355" spans="1:32" x14ac:dyDescent="0.25">
      <c r="A355" s="40">
        <v>0.54359373045734394</v>
      </c>
      <c r="B355" s="40">
        <v>0.44854317509496505</v>
      </c>
      <c r="C355" s="33">
        <v>1.8396091492053559</v>
      </c>
      <c r="D355" s="34">
        <v>2.2294397853412464</v>
      </c>
      <c r="E355" s="28"/>
      <c r="F355" s="35">
        <v>1</v>
      </c>
      <c r="G355" s="35">
        <v>1.8396091492053559</v>
      </c>
      <c r="H355" s="35">
        <v>2.2294397853412464</v>
      </c>
      <c r="I355" s="36"/>
      <c r="J355" s="36"/>
      <c r="K355" s="35">
        <v>0</v>
      </c>
      <c r="L355" s="35">
        <v>0</v>
      </c>
      <c r="M355" s="37" t="e">
        <v>#DIV/0!</v>
      </c>
      <c r="N355" s="37" t="e">
        <v>#DIV/0!</v>
      </c>
      <c r="O355" s="36">
        <v>0</v>
      </c>
      <c r="P355" s="36">
        <v>0</v>
      </c>
      <c r="Q355" s="36" t="s">
        <v>484</v>
      </c>
      <c r="R355" s="36" t="s">
        <v>329</v>
      </c>
      <c r="S355" s="36" t="s">
        <v>281</v>
      </c>
      <c r="T355" s="38"/>
      <c r="U355" s="38" t="s">
        <v>79</v>
      </c>
      <c r="V355" s="39" t="s">
        <v>564</v>
      </c>
      <c r="W355" s="38" t="s">
        <v>77</v>
      </c>
      <c r="X355" s="79">
        <v>2</v>
      </c>
      <c r="Y355" t="str">
        <f t="shared" si="49"/>
        <v>N</v>
      </c>
      <c r="Z355">
        <v>100</v>
      </c>
      <c r="AA355">
        <f t="shared" si="43"/>
        <v>0</v>
      </c>
      <c r="AB355">
        <f t="shared" si="44"/>
        <v>-100</v>
      </c>
      <c r="AC355">
        <f t="shared" si="45"/>
        <v>0</v>
      </c>
      <c r="AD355">
        <f t="shared" si="46"/>
        <v>-100</v>
      </c>
      <c r="AE355">
        <f t="shared" si="47"/>
        <v>0</v>
      </c>
      <c r="AF355">
        <f t="shared" si="48"/>
        <v>-100</v>
      </c>
    </row>
    <row r="356" spans="1:32" x14ac:dyDescent="0.25">
      <c r="A356" s="40">
        <v>0.26103615454448914</v>
      </c>
      <c r="B356" s="40">
        <v>0.73656345156677294</v>
      </c>
      <c r="C356" s="33">
        <v>3.8308869579580294</v>
      </c>
      <c r="D356" s="34">
        <v>1.3576562859219541</v>
      </c>
      <c r="E356" s="28"/>
      <c r="F356" s="35">
        <v>1</v>
      </c>
      <c r="G356" s="35">
        <v>3.8308869579580294</v>
      </c>
      <c r="H356" s="35">
        <v>1.3576562859219541</v>
      </c>
      <c r="I356" s="36"/>
      <c r="J356" s="36"/>
      <c r="K356" s="35">
        <v>0</v>
      </c>
      <c r="L356" s="35">
        <v>0</v>
      </c>
      <c r="M356" s="37" t="e">
        <v>#DIV/0!</v>
      </c>
      <c r="N356" s="37" t="e">
        <v>#DIV/0!</v>
      </c>
      <c r="O356" s="36">
        <v>0</v>
      </c>
      <c r="P356" s="36">
        <v>0</v>
      </c>
      <c r="Q356" s="36" t="s">
        <v>410</v>
      </c>
      <c r="R356" s="36" t="s">
        <v>405</v>
      </c>
      <c r="S356" s="36" t="s">
        <v>281</v>
      </c>
      <c r="T356" s="38"/>
      <c r="U356" s="38" t="s">
        <v>77</v>
      </c>
      <c r="V356" s="39" t="s">
        <v>564</v>
      </c>
      <c r="W356" s="38" t="s">
        <v>79</v>
      </c>
      <c r="X356" s="79">
        <v>3</v>
      </c>
      <c r="Y356" t="str">
        <f t="shared" si="49"/>
        <v>Y</v>
      </c>
      <c r="Z356">
        <v>100</v>
      </c>
      <c r="AA356">
        <f t="shared" si="43"/>
        <v>0</v>
      </c>
      <c r="AB356">
        <f t="shared" si="44"/>
        <v>-100</v>
      </c>
      <c r="AC356">
        <f t="shared" si="45"/>
        <v>0</v>
      </c>
      <c r="AD356">
        <f t="shared" si="46"/>
        <v>-100</v>
      </c>
      <c r="AE356">
        <f t="shared" si="47"/>
        <v>0</v>
      </c>
      <c r="AF356">
        <f t="shared" si="48"/>
        <v>-100</v>
      </c>
    </row>
    <row r="357" spans="1:32" x14ac:dyDescent="0.25">
      <c r="A357" s="40">
        <v>0.34310146827075388</v>
      </c>
      <c r="B357" s="40">
        <v>0.65662517925067787</v>
      </c>
      <c r="C357" s="33">
        <v>2.9145896840373284</v>
      </c>
      <c r="D357" s="34">
        <v>1.5229388570526214</v>
      </c>
      <c r="E357" s="28"/>
      <c r="F357" s="35">
        <v>1</v>
      </c>
      <c r="G357" s="35">
        <v>2.9145896840373284</v>
      </c>
      <c r="H357" s="35">
        <v>1.5229388570526214</v>
      </c>
      <c r="I357" s="36"/>
      <c r="J357" s="36"/>
      <c r="K357" s="35">
        <v>0</v>
      </c>
      <c r="L357" s="35">
        <v>0</v>
      </c>
      <c r="M357" s="37" t="e">
        <v>#DIV/0!</v>
      </c>
      <c r="N357" s="37" t="e">
        <v>#DIV/0!</v>
      </c>
      <c r="O357" s="36">
        <v>0</v>
      </c>
      <c r="P357" s="36">
        <v>0</v>
      </c>
      <c r="Q357" s="36" t="s">
        <v>409</v>
      </c>
      <c r="R357" s="36" t="s">
        <v>403</v>
      </c>
      <c r="S357" s="36" t="s">
        <v>281</v>
      </c>
      <c r="T357" s="38"/>
      <c r="U357" s="38" t="s">
        <v>75</v>
      </c>
      <c r="V357" s="39" t="s">
        <v>564</v>
      </c>
      <c r="W357" s="38" t="s">
        <v>76</v>
      </c>
      <c r="X357" s="79">
        <v>1</v>
      </c>
      <c r="Y357" t="str">
        <f t="shared" si="49"/>
        <v>N</v>
      </c>
      <c r="Z357">
        <v>100</v>
      </c>
      <c r="AA357">
        <f t="shared" si="43"/>
        <v>0</v>
      </c>
      <c r="AB357">
        <f t="shared" si="44"/>
        <v>-100</v>
      </c>
      <c r="AC357">
        <f t="shared" si="45"/>
        <v>0</v>
      </c>
      <c r="AD357">
        <f t="shared" si="46"/>
        <v>-100</v>
      </c>
      <c r="AE357">
        <f t="shared" si="47"/>
        <v>0</v>
      </c>
      <c r="AF357">
        <f t="shared" si="48"/>
        <v>-100</v>
      </c>
    </row>
    <row r="358" spans="1:32" x14ac:dyDescent="0.25">
      <c r="A358" s="40">
        <v>0.49190192145048067</v>
      </c>
      <c r="B358" s="40">
        <v>0.50263748222768834</v>
      </c>
      <c r="C358" s="33">
        <v>2.032925582098319</v>
      </c>
      <c r="D358" s="34">
        <v>1.9895054295752119</v>
      </c>
      <c r="E358" s="28"/>
      <c r="F358" s="35">
        <v>1</v>
      </c>
      <c r="G358" s="35">
        <v>2.032925582098319</v>
      </c>
      <c r="H358" s="35">
        <v>1.9895054295752119</v>
      </c>
      <c r="I358" s="36"/>
      <c r="J358" s="36"/>
      <c r="K358" s="35">
        <v>0</v>
      </c>
      <c r="L358" s="35">
        <v>0</v>
      </c>
      <c r="M358" s="37" t="e">
        <v>#DIV/0!</v>
      </c>
      <c r="N358" s="37" t="e">
        <v>#DIV/0!</v>
      </c>
      <c r="O358" s="36">
        <v>0</v>
      </c>
      <c r="P358" s="36">
        <v>0</v>
      </c>
      <c r="Q358" s="36" t="s">
        <v>412</v>
      </c>
      <c r="R358" s="36" t="s">
        <v>331</v>
      </c>
      <c r="S358" s="36" t="s">
        <v>283</v>
      </c>
      <c r="T358" s="38"/>
      <c r="U358" s="38" t="s">
        <v>86</v>
      </c>
      <c r="V358" s="39" t="s">
        <v>564</v>
      </c>
      <c r="W358" s="38" t="s">
        <v>77</v>
      </c>
      <c r="X358" s="79">
        <v>2</v>
      </c>
      <c r="Y358" t="str">
        <f t="shared" si="49"/>
        <v>N</v>
      </c>
      <c r="Z358">
        <v>100</v>
      </c>
      <c r="AA358">
        <f t="shared" si="43"/>
        <v>0</v>
      </c>
      <c r="AB358">
        <f t="shared" si="44"/>
        <v>-100</v>
      </c>
      <c r="AC358">
        <f t="shared" si="45"/>
        <v>0</v>
      </c>
      <c r="AD358">
        <f t="shared" si="46"/>
        <v>-100</v>
      </c>
      <c r="AE358">
        <f t="shared" si="47"/>
        <v>0</v>
      </c>
      <c r="AF358">
        <f t="shared" si="48"/>
        <v>-100</v>
      </c>
    </row>
    <row r="359" spans="1:32" x14ac:dyDescent="0.25">
      <c r="A359" s="40">
        <v>0.5947249965389465</v>
      </c>
      <c r="B359" s="40">
        <v>0.37766343183169715</v>
      </c>
      <c r="C359" s="33">
        <v>1.681449419176235</v>
      </c>
      <c r="D359" s="34">
        <v>2.6478602790583188</v>
      </c>
      <c r="E359" s="28"/>
      <c r="F359" s="35">
        <v>1</v>
      </c>
      <c r="G359" s="35">
        <v>1.681449419176235</v>
      </c>
      <c r="H359" s="35">
        <v>2.6478602790583188</v>
      </c>
      <c r="I359" s="36"/>
      <c r="J359" s="36"/>
      <c r="K359" s="35">
        <v>0</v>
      </c>
      <c r="L359" s="35">
        <v>0</v>
      </c>
      <c r="M359" s="37" t="e">
        <v>#DIV/0!</v>
      </c>
      <c r="N359" s="37" t="e">
        <v>#DIV/0!</v>
      </c>
      <c r="O359" s="36">
        <v>0</v>
      </c>
      <c r="P359" s="36">
        <v>0</v>
      </c>
      <c r="Q359" s="36" t="s">
        <v>534</v>
      </c>
      <c r="R359" s="36" t="s">
        <v>532</v>
      </c>
      <c r="S359" s="36" t="s">
        <v>277</v>
      </c>
      <c r="T359" s="38"/>
      <c r="U359" s="38" t="s">
        <v>100</v>
      </c>
      <c r="V359" s="39" t="s">
        <v>564</v>
      </c>
      <c r="W359" s="38" t="s">
        <v>86</v>
      </c>
      <c r="X359" s="79">
        <v>3</v>
      </c>
      <c r="Y359" t="str">
        <f t="shared" si="49"/>
        <v>Y</v>
      </c>
      <c r="Z359">
        <v>100</v>
      </c>
      <c r="AA359">
        <f t="shared" si="43"/>
        <v>0</v>
      </c>
      <c r="AB359">
        <f t="shared" si="44"/>
        <v>-100</v>
      </c>
      <c r="AC359">
        <f t="shared" si="45"/>
        <v>0</v>
      </c>
      <c r="AD359">
        <f t="shared" si="46"/>
        <v>-100</v>
      </c>
      <c r="AE359">
        <f t="shared" si="47"/>
        <v>0</v>
      </c>
      <c r="AF359">
        <f t="shared" si="48"/>
        <v>-100</v>
      </c>
    </row>
    <row r="360" spans="1:32" x14ac:dyDescent="0.25">
      <c r="A360" s="40">
        <v>0.41588946158867518</v>
      </c>
      <c r="B360" s="40">
        <v>0.58366474072724495</v>
      </c>
      <c r="C360" s="33">
        <v>2.4044850672100568</v>
      </c>
      <c r="D360" s="34">
        <v>1.7133123353553998</v>
      </c>
      <c r="E360" s="28"/>
      <c r="F360" s="35">
        <v>1</v>
      </c>
      <c r="G360" s="35">
        <v>2.4044850672100568</v>
      </c>
      <c r="H360" s="35">
        <v>1.7133123353553998</v>
      </c>
      <c r="I360" s="36"/>
      <c r="J360" s="36"/>
      <c r="K360" s="35">
        <v>0</v>
      </c>
      <c r="L360" s="35">
        <v>0</v>
      </c>
      <c r="M360" s="37" t="e">
        <v>#DIV/0!</v>
      </c>
      <c r="N360" s="37" t="e">
        <v>#DIV/0!</v>
      </c>
      <c r="O360" s="36">
        <v>0</v>
      </c>
      <c r="P360" s="36">
        <v>0</v>
      </c>
      <c r="Q360" s="36" t="s">
        <v>553</v>
      </c>
      <c r="R360" s="36" t="s">
        <v>334</v>
      </c>
      <c r="S360" s="36" t="s">
        <v>272</v>
      </c>
      <c r="T360" s="38"/>
      <c r="U360" s="38" t="s">
        <v>75</v>
      </c>
      <c r="V360" s="39" t="s">
        <v>564</v>
      </c>
      <c r="W360" s="38" t="s">
        <v>76</v>
      </c>
      <c r="X360" s="79">
        <v>1</v>
      </c>
      <c r="Y360" t="str">
        <f t="shared" si="49"/>
        <v>N</v>
      </c>
      <c r="Z360">
        <v>100</v>
      </c>
      <c r="AA360">
        <f t="shared" si="43"/>
        <v>0</v>
      </c>
      <c r="AB360">
        <f t="shared" si="44"/>
        <v>-100</v>
      </c>
      <c r="AC360">
        <f t="shared" si="45"/>
        <v>0</v>
      </c>
      <c r="AD360">
        <f t="shared" si="46"/>
        <v>-100</v>
      </c>
      <c r="AE360">
        <f t="shared" si="47"/>
        <v>0</v>
      </c>
      <c r="AF360">
        <f t="shared" si="48"/>
        <v>-100</v>
      </c>
    </row>
    <row r="361" spans="1:32" x14ac:dyDescent="0.25">
      <c r="A361" s="40">
        <v>0.17657116916661683</v>
      </c>
      <c r="B361" s="40">
        <v>0.82268354868370364</v>
      </c>
      <c r="C361" s="33">
        <v>5.6634387409893385</v>
      </c>
      <c r="D361" s="34">
        <v>1.2155342131248441</v>
      </c>
      <c r="E361" s="28"/>
      <c r="F361" s="35">
        <v>1</v>
      </c>
      <c r="G361" s="35">
        <v>5.6634387409893385</v>
      </c>
      <c r="H361" s="35">
        <v>1.2155342131248441</v>
      </c>
      <c r="I361" s="36"/>
      <c r="J361" s="36"/>
      <c r="K361" s="35">
        <v>0</v>
      </c>
      <c r="L361" s="35">
        <v>0</v>
      </c>
      <c r="M361" s="37" t="e">
        <v>#DIV/0!</v>
      </c>
      <c r="N361" s="37" t="e">
        <v>#DIV/0!</v>
      </c>
      <c r="O361" s="36">
        <v>0</v>
      </c>
      <c r="P361" s="36">
        <v>0</v>
      </c>
      <c r="Q361" s="36" t="s">
        <v>291</v>
      </c>
      <c r="R361" s="36" t="s">
        <v>293</v>
      </c>
      <c r="S361" s="36" t="s">
        <v>270</v>
      </c>
      <c r="T361" s="38"/>
      <c r="U361" s="38" t="s">
        <v>76</v>
      </c>
      <c r="V361" s="39" t="s">
        <v>564</v>
      </c>
      <c r="W361" s="38" t="s">
        <v>102</v>
      </c>
      <c r="X361" s="79">
        <v>4</v>
      </c>
      <c r="Y361" t="str">
        <f t="shared" si="49"/>
        <v>Y</v>
      </c>
      <c r="Z361">
        <v>100</v>
      </c>
      <c r="AA361">
        <f t="shared" si="43"/>
        <v>0</v>
      </c>
      <c r="AB361">
        <f t="shared" si="44"/>
        <v>-100</v>
      </c>
      <c r="AC361">
        <f t="shared" si="45"/>
        <v>0</v>
      </c>
      <c r="AD361">
        <f t="shared" si="46"/>
        <v>-100</v>
      </c>
      <c r="AE361">
        <f t="shared" si="47"/>
        <v>0</v>
      </c>
      <c r="AF361">
        <f t="shared" si="48"/>
        <v>-100</v>
      </c>
    </row>
    <row r="362" spans="1:32" x14ac:dyDescent="0.25">
      <c r="A362" s="40">
        <v>0.64356319871797318</v>
      </c>
      <c r="B362" s="40">
        <v>0.26061581476735446</v>
      </c>
      <c r="C362" s="33">
        <v>1.5538489490885681</v>
      </c>
      <c r="D362" s="34">
        <v>3.8370656857208618</v>
      </c>
      <c r="E362" s="28"/>
      <c r="F362" s="35">
        <v>1</v>
      </c>
      <c r="G362" s="35">
        <v>1.5538489490885681</v>
      </c>
      <c r="H362" s="35">
        <v>3.8370656857208618</v>
      </c>
      <c r="I362" s="36"/>
      <c r="J362" s="36"/>
      <c r="K362" s="35">
        <v>0</v>
      </c>
      <c r="L362" s="35">
        <v>0</v>
      </c>
      <c r="M362" s="37" t="e">
        <v>#DIV/0!</v>
      </c>
      <c r="N362" s="37" t="e">
        <v>#DIV/0!</v>
      </c>
      <c r="O362" s="36">
        <v>0</v>
      </c>
      <c r="P362" s="36">
        <v>0</v>
      </c>
      <c r="Q362" s="36" t="s">
        <v>292</v>
      </c>
      <c r="R362" s="36" t="s">
        <v>490</v>
      </c>
      <c r="S362" s="36" t="s">
        <v>270</v>
      </c>
      <c r="T362" s="38"/>
      <c r="U362" s="38" t="s">
        <v>103</v>
      </c>
      <c r="V362" s="39" t="s">
        <v>564</v>
      </c>
      <c r="W362" s="38" t="s">
        <v>86</v>
      </c>
      <c r="X362" s="79">
        <v>3</v>
      </c>
      <c r="Y362" t="str">
        <f t="shared" si="49"/>
        <v>Y</v>
      </c>
      <c r="Z362">
        <v>100</v>
      </c>
      <c r="AA362">
        <f t="shared" si="43"/>
        <v>0</v>
      </c>
      <c r="AB362">
        <f t="shared" si="44"/>
        <v>-100</v>
      </c>
      <c r="AC362">
        <f t="shared" si="45"/>
        <v>0</v>
      </c>
      <c r="AD362">
        <f t="shared" si="46"/>
        <v>-100</v>
      </c>
      <c r="AE362">
        <f t="shared" si="47"/>
        <v>0</v>
      </c>
      <c r="AF362">
        <f t="shared" si="48"/>
        <v>-100</v>
      </c>
    </row>
    <row r="363" spans="1:32" x14ac:dyDescent="0.25">
      <c r="A363" s="40">
        <v>0.67812327585526322</v>
      </c>
      <c r="B363" s="40">
        <v>0.31075507348849707</v>
      </c>
      <c r="C363" s="33">
        <v>1.4746581272244035</v>
      </c>
      <c r="D363" s="34">
        <v>3.2179683786788313</v>
      </c>
      <c r="E363" s="28"/>
      <c r="F363" s="35">
        <v>1</v>
      </c>
      <c r="G363" s="35">
        <v>1.4746581272244035</v>
      </c>
      <c r="H363" s="35">
        <v>3.2179683786788313</v>
      </c>
      <c r="I363" s="36"/>
      <c r="J363" s="36"/>
      <c r="K363" s="35">
        <v>0</v>
      </c>
      <c r="L363" s="35">
        <v>0</v>
      </c>
      <c r="M363" s="37" t="e">
        <v>#DIV/0!</v>
      </c>
      <c r="N363" s="37" t="e">
        <v>#DIV/0!</v>
      </c>
      <c r="O363" s="36">
        <v>0</v>
      </c>
      <c r="P363" s="36">
        <v>0</v>
      </c>
      <c r="Q363" s="36" t="s">
        <v>350</v>
      </c>
      <c r="R363" s="36" t="s">
        <v>352</v>
      </c>
      <c r="S363" s="36" t="s">
        <v>273</v>
      </c>
      <c r="T363" s="38"/>
      <c r="U363" s="38" t="s">
        <v>86</v>
      </c>
      <c r="V363" s="39" t="s">
        <v>564</v>
      </c>
      <c r="W363" s="38" t="s">
        <v>78</v>
      </c>
      <c r="X363" s="79">
        <v>1</v>
      </c>
      <c r="Y363" t="str">
        <f t="shared" si="49"/>
        <v>N</v>
      </c>
      <c r="Z363">
        <v>100</v>
      </c>
      <c r="AA363">
        <f t="shared" si="43"/>
        <v>0</v>
      </c>
      <c r="AB363">
        <f t="shared" si="44"/>
        <v>-100</v>
      </c>
      <c r="AC363">
        <f t="shared" si="45"/>
        <v>0</v>
      </c>
      <c r="AD363">
        <f t="shared" si="46"/>
        <v>-100</v>
      </c>
      <c r="AE363">
        <f t="shared" si="47"/>
        <v>0</v>
      </c>
      <c r="AF363">
        <f t="shared" si="48"/>
        <v>-100</v>
      </c>
    </row>
    <row r="364" spans="1:32" x14ac:dyDescent="0.25">
      <c r="A364" s="40">
        <v>0.26101115703078814</v>
      </c>
      <c r="B364" s="40">
        <v>0.73658916239179306</v>
      </c>
      <c r="C364" s="33">
        <v>3.8312538489764361</v>
      </c>
      <c r="D364" s="34">
        <v>1.3576088965969584</v>
      </c>
      <c r="E364" s="28"/>
      <c r="F364" s="35">
        <v>1</v>
      </c>
      <c r="G364" s="35">
        <v>3.8312538489764361</v>
      </c>
      <c r="H364" s="35">
        <v>1.3576088965969584</v>
      </c>
      <c r="I364" s="36"/>
      <c r="J364" s="36"/>
      <c r="K364" s="35">
        <v>0</v>
      </c>
      <c r="L364" s="35">
        <v>0</v>
      </c>
      <c r="M364" s="37" t="e">
        <v>#DIV/0!</v>
      </c>
      <c r="N364" s="37" t="e">
        <v>#DIV/0!</v>
      </c>
      <c r="O364" s="36">
        <v>0</v>
      </c>
      <c r="P364" s="36">
        <v>0</v>
      </c>
      <c r="Q364" s="36" t="s">
        <v>353</v>
      </c>
      <c r="R364" s="36" t="s">
        <v>425</v>
      </c>
      <c r="S364" s="36" t="s">
        <v>273</v>
      </c>
      <c r="T364" s="38"/>
      <c r="U364" s="38" t="s">
        <v>77</v>
      </c>
      <c r="V364" s="39" t="s">
        <v>564</v>
      </c>
      <c r="W364" s="38"/>
      <c r="X364" s="79">
        <v>0</v>
      </c>
      <c r="Y364" t="str">
        <f t="shared" si="49"/>
        <v>N</v>
      </c>
      <c r="Z364">
        <v>100</v>
      </c>
      <c r="AA364">
        <f t="shared" si="43"/>
        <v>0</v>
      </c>
      <c r="AB364">
        <f t="shared" si="44"/>
        <v>-100</v>
      </c>
      <c r="AC364">
        <f t="shared" si="45"/>
        <v>0</v>
      </c>
      <c r="AD364">
        <f t="shared" si="46"/>
        <v>-100</v>
      </c>
      <c r="AE364">
        <f t="shared" si="47"/>
        <v>0</v>
      </c>
      <c r="AF364">
        <f t="shared" si="48"/>
        <v>-100</v>
      </c>
    </row>
    <row r="365" spans="1:32" x14ac:dyDescent="0.25">
      <c r="A365" s="40">
        <v>0.30185736376282862</v>
      </c>
      <c r="B365" s="40">
        <v>0.69788988896526183</v>
      </c>
      <c r="C365" s="33">
        <v>3.3128229423805169</v>
      </c>
      <c r="D365" s="34">
        <v>1.4328907981209855</v>
      </c>
      <c r="E365" s="28"/>
      <c r="F365" s="35">
        <v>1</v>
      </c>
      <c r="G365" s="35">
        <v>3.3128229423805169</v>
      </c>
      <c r="H365" s="35">
        <v>1.4328907981209855</v>
      </c>
      <c r="I365" s="36"/>
      <c r="J365" s="36"/>
      <c r="K365" s="35">
        <v>0</v>
      </c>
      <c r="L365" s="35">
        <v>0</v>
      </c>
      <c r="M365" s="37" t="e">
        <v>#DIV/0!</v>
      </c>
      <c r="N365" s="37" t="e">
        <v>#DIV/0!</v>
      </c>
      <c r="O365" s="36">
        <v>0</v>
      </c>
      <c r="P365" s="36">
        <v>0</v>
      </c>
      <c r="Q365" s="36" t="s">
        <v>285</v>
      </c>
      <c r="R365" s="36" t="s">
        <v>380</v>
      </c>
      <c r="S365" s="36" t="s">
        <v>275</v>
      </c>
      <c r="T365" s="38"/>
      <c r="U365" s="38" t="s">
        <v>75</v>
      </c>
      <c r="V365" s="39" t="s">
        <v>565</v>
      </c>
      <c r="W365" s="38" t="s">
        <v>73</v>
      </c>
      <c r="X365" s="79">
        <v>4</v>
      </c>
      <c r="Y365" t="str">
        <f t="shared" si="49"/>
        <v>Y</v>
      </c>
      <c r="Z365">
        <v>100</v>
      </c>
      <c r="AA365">
        <f t="shared" si="43"/>
        <v>0</v>
      </c>
      <c r="AB365">
        <f t="shared" si="44"/>
        <v>-100</v>
      </c>
      <c r="AC365">
        <f t="shared" si="45"/>
        <v>0</v>
      </c>
      <c r="AD365">
        <f t="shared" si="46"/>
        <v>-100</v>
      </c>
      <c r="AE365">
        <f t="shared" si="47"/>
        <v>0</v>
      </c>
      <c r="AF365">
        <f t="shared" si="48"/>
        <v>-100</v>
      </c>
    </row>
    <row r="366" spans="1:32" x14ac:dyDescent="0.25">
      <c r="A366" s="40">
        <v>0.79777184625790976</v>
      </c>
      <c r="B366" s="40">
        <v>0.1574632676019708</v>
      </c>
      <c r="C366" s="33">
        <v>1.2534912139237266</v>
      </c>
      <c r="D366" s="34">
        <v>6.3506874665382851</v>
      </c>
      <c r="E366" s="28"/>
      <c r="F366" s="35">
        <v>1</v>
      </c>
      <c r="G366" s="35">
        <v>1.2534912139237266</v>
      </c>
      <c r="H366" s="35">
        <v>6.3506874665382851</v>
      </c>
      <c r="I366" s="36"/>
      <c r="J366" s="36"/>
      <c r="K366" s="35">
        <v>0</v>
      </c>
      <c r="L366" s="35">
        <v>0</v>
      </c>
      <c r="M366" s="37" t="e">
        <v>#DIV/0!</v>
      </c>
      <c r="N366" s="37" t="e">
        <v>#DIV/0!</v>
      </c>
      <c r="O366" s="36">
        <v>0</v>
      </c>
      <c r="P366" s="36">
        <v>0</v>
      </c>
      <c r="Q366" s="36" t="s">
        <v>284</v>
      </c>
      <c r="R366" s="36" t="s">
        <v>302</v>
      </c>
      <c r="S366" s="36" t="s">
        <v>275</v>
      </c>
      <c r="T366" s="38"/>
      <c r="U366" s="38" t="s">
        <v>89</v>
      </c>
      <c r="V366" s="39" t="s">
        <v>565</v>
      </c>
      <c r="W366" s="38" t="s">
        <v>74</v>
      </c>
      <c r="X366" s="79">
        <v>4</v>
      </c>
      <c r="Y366" t="str">
        <f t="shared" si="49"/>
        <v>Y</v>
      </c>
      <c r="Z366">
        <v>100</v>
      </c>
      <c r="AA366">
        <f t="shared" si="43"/>
        <v>0</v>
      </c>
      <c r="AB366">
        <f t="shared" si="44"/>
        <v>-100</v>
      </c>
      <c r="AC366">
        <f t="shared" si="45"/>
        <v>0</v>
      </c>
      <c r="AD366">
        <f t="shared" si="46"/>
        <v>-100</v>
      </c>
      <c r="AE366">
        <f t="shared" si="47"/>
        <v>0</v>
      </c>
      <c r="AF366">
        <f t="shared" si="48"/>
        <v>-100</v>
      </c>
    </row>
    <row r="367" spans="1:32" x14ac:dyDescent="0.25">
      <c r="A367" s="40">
        <v>0.21875705874908863</v>
      </c>
      <c r="B367" s="40">
        <v>0.78119692865291002</v>
      </c>
      <c r="C367" s="33">
        <v>4.571281062738124</v>
      </c>
      <c r="D367" s="34">
        <v>1.2800869580022445</v>
      </c>
      <c r="E367" s="28"/>
      <c r="F367" s="35">
        <v>1</v>
      </c>
      <c r="G367" s="35">
        <v>4.571281062738124</v>
      </c>
      <c r="H367" s="35">
        <v>1.2800869580022445</v>
      </c>
      <c r="I367" s="36"/>
      <c r="J367" s="36"/>
      <c r="K367" s="35">
        <v>0</v>
      </c>
      <c r="L367" s="35">
        <v>0</v>
      </c>
      <c r="M367" s="37" t="e">
        <v>#DIV/0!</v>
      </c>
      <c r="N367" s="37" t="e">
        <v>#DIV/0!</v>
      </c>
      <c r="O367" s="36">
        <v>0</v>
      </c>
      <c r="P367" s="36">
        <v>0</v>
      </c>
      <c r="Q367" s="36" t="s">
        <v>510</v>
      </c>
      <c r="R367" s="36" t="s">
        <v>370</v>
      </c>
      <c r="S367" s="36" t="s">
        <v>275</v>
      </c>
      <c r="T367" s="38"/>
      <c r="U367" s="38" t="s">
        <v>75</v>
      </c>
      <c r="V367" s="39" t="s">
        <v>565</v>
      </c>
      <c r="W367" s="38" t="s">
        <v>94</v>
      </c>
      <c r="X367" s="79">
        <v>2</v>
      </c>
      <c r="Y367" t="str">
        <f t="shared" si="49"/>
        <v>N</v>
      </c>
      <c r="Z367">
        <v>100</v>
      </c>
      <c r="AA367">
        <f t="shared" si="43"/>
        <v>0</v>
      </c>
      <c r="AB367">
        <f t="shared" si="44"/>
        <v>-100</v>
      </c>
      <c r="AC367">
        <f t="shared" si="45"/>
        <v>0</v>
      </c>
      <c r="AD367">
        <f t="shared" si="46"/>
        <v>-100</v>
      </c>
      <c r="AE367">
        <f t="shared" si="47"/>
        <v>0</v>
      </c>
      <c r="AF367">
        <f t="shared" si="48"/>
        <v>-100</v>
      </c>
    </row>
    <row r="368" spans="1:32" x14ac:dyDescent="0.25">
      <c r="A368" s="40">
        <v>0.59258149783799918</v>
      </c>
      <c r="B368" s="40">
        <v>0.40424552157359439</v>
      </c>
      <c r="C368" s="33">
        <v>1.6875315946387877</v>
      </c>
      <c r="D368" s="34">
        <v>2.4737441644556259</v>
      </c>
      <c r="E368" s="28"/>
      <c r="F368" s="35">
        <v>1</v>
      </c>
      <c r="G368" s="35">
        <v>1.6875315946387877</v>
      </c>
      <c r="H368" s="35">
        <v>2.4737441644556259</v>
      </c>
      <c r="I368" s="36"/>
      <c r="J368" s="36"/>
      <c r="K368" s="35">
        <v>0</v>
      </c>
      <c r="L368" s="35">
        <v>0</v>
      </c>
      <c r="M368" s="37" t="e">
        <v>#DIV/0!</v>
      </c>
      <c r="N368" s="37" t="e">
        <v>#DIV/0!</v>
      </c>
      <c r="O368" s="36">
        <v>0</v>
      </c>
      <c r="P368" s="36">
        <v>0</v>
      </c>
      <c r="Q368" s="36" t="s">
        <v>379</v>
      </c>
      <c r="R368" s="36" t="s">
        <v>378</v>
      </c>
      <c r="S368" s="36" t="s">
        <v>275</v>
      </c>
      <c r="T368" s="38"/>
      <c r="U368" s="38" t="s">
        <v>86</v>
      </c>
      <c r="V368" s="39" t="s">
        <v>565</v>
      </c>
      <c r="W368" s="38" t="s">
        <v>94</v>
      </c>
      <c r="X368" s="79">
        <v>2</v>
      </c>
      <c r="Y368" t="str">
        <f t="shared" si="49"/>
        <v>N</v>
      </c>
      <c r="Z368">
        <v>100</v>
      </c>
      <c r="AA368">
        <f t="shared" si="43"/>
        <v>0</v>
      </c>
      <c r="AB368">
        <f t="shared" si="44"/>
        <v>-100</v>
      </c>
      <c r="AC368">
        <f t="shared" si="45"/>
        <v>0</v>
      </c>
      <c r="AD368">
        <f t="shared" si="46"/>
        <v>-100</v>
      </c>
      <c r="AE368">
        <f t="shared" si="47"/>
        <v>0</v>
      </c>
      <c r="AF368">
        <f t="shared" si="48"/>
        <v>-100</v>
      </c>
    </row>
    <row r="369" spans="1:32" x14ac:dyDescent="0.25">
      <c r="A369" s="40">
        <v>0.72594563151374358</v>
      </c>
      <c r="B369" s="40">
        <v>0.19294178086364835</v>
      </c>
      <c r="C369" s="33">
        <v>1.3775136271772828</v>
      </c>
      <c r="D369" s="34">
        <v>5.1829105936712505</v>
      </c>
      <c r="E369" s="28"/>
      <c r="F369" s="35">
        <v>1</v>
      </c>
      <c r="G369" s="35">
        <v>1.3775136271772828</v>
      </c>
      <c r="H369" s="35">
        <v>5.1829105936712505</v>
      </c>
      <c r="I369" s="36"/>
      <c r="J369" s="36"/>
      <c r="K369" s="35">
        <v>0</v>
      </c>
      <c r="L369" s="35">
        <v>0</v>
      </c>
      <c r="M369" s="37" t="e">
        <v>#DIV/0!</v>
      </c>
      <c r="N369" s="37" t="e">
        <v>#DIV/0!</v>
      </c>
      <c r="O369" s="36">
        <v>0</v>
      </c>
      <c r="P369" s="36">
        <v>0</v>
      </c>
      <c r="Q369" s="36" t="s">
        <v>315</v>
      </c>
      <c r="R369" s="36" t="s">
        <v>288</v>
      </c>
      <c r="S369" s="36" t="s">
        <v>268</v>
      </c>
      <c r="T369" s="38"/>
      <c r="U369" s="38" t="s">
        <v>91</v>
      </c>
      <c r="V369" s="39" t="s">
        <v>565</v>
      </c>
      <c r="W369" s="38" t="s">
        <v>76</v>
      </c>
      <c r="X369" s="91" t="s">
        <v>84</v>
      </c>
      <c r="Y369" t="str">
        <f t="shared" si="49"/>
        <v>Y</v>
      </c>
      <c r="Z369">
        <v>100</v>
      </c>
      <c r="AA369">
        <f t="shared" si="43"/>
        <v>0</v>
      </c>
      <c r="AB369">
        <f t="shared" si="44"/>
        <v>-100</v>
      </c>
      <c r="AC369">
        <f t="shared" si="45"/>
        <v>0</v>
      </c>
      <c r="AD369">
        <f t="shared" si="46"/>
        <v>-100</v>
      </c>
      <c r="AE369">
        <f t="shared" si="47"/>
        <v>0</v>
      </c>
      <c r="AF369">
        <f t="shared" si="48"/>
        <v>-100</v>
      </c>
    </row>
    <row r="370" spans="1:32" x14ac:dyDescent="0.25">
      <c r="A370" s="40">
        <v>0.43031323504592855</v>
      </c>
      <c r="B370" s="40">
        <v>0.56908049110431824</v>
      </c>
      <c r="C370" s="33">
        <v>2.3238885503795093</v>
      </c>
      <c r="D370" s="34">
        <v>1.7572206667275998</v>
      </c>
      <c r="E370" s="28"/>
      <c r="F370" s="35">
        <v>1</v>
      </c>
      <c r="G370" s="35">
        <v>2.3238885503795093</v>
      </c>
      <c r="H370" s="35">
        <v>1.7572206667275998</v>
      </c>
      <c r="I370" s="36"/>
      <c r="J370" s="36"/>
      <c r="K370" s="35">
        <v>0</v>
      </c>
      <c r="L370" s="35">
        <v>0</v>
      </c>
      <c r="M370" s="37" t="e">
        <v>#DIV/0!</v>
      </c>
      <c r="N370" s="37" t="e">
        <v>#DIV/0!</v>
      </c>
      <c r="O370" s="36">
        <v>0</v>
      </c>
      <c r="P370" s="36">
        <v>0</v>
      </c>
      <c r="Q370" s="36" t="s">
        <v>313</v>
      </c>
      <c r="R370" s="36" t="s">
        <v>383</v>
      </c>
      <c r="S370" s="36" t="s">
        <v>268</v>
      </c>
      <c r="T370" s="38"/>
      <c r="U370" s="38" t="s">
        <v>75</v>
      </c>
      <c r="V370" s="39" t="s">
        <v>565</v>
      </c>
      <c r="W370" s="38" t="s">
        <v>75</v>
      </c>
      <c r="X370" s="79">
        <v>2</v>
      </c>
      <c r="Y370" t="str">
        <f t="shared" si="49"/>
        <v>N</v>
      </c>
      <c r="Z370">
        <v>100</v>
      </c>
      <c r="AA370">
        <f t="shared" si="43"/>
        <v>0</v>
      </c>
      <c r="AB370">
        <f t="shared" si="44"/>
        <v>-100</v>
      </c>
      <c r="AC370">
        <f t="shared" si="45"/>
        <v>0</v>
      </c>
      <c r="AD370">
        <f t="shared" si="46"/>
        <v>-100</v>
      </c>
      <c r="AE370">
        <f t="shared" si="47"/>
        <v>0</v>
      </c>
      <c r="AF370">
        <f t="shared" si="48"/>
        <v>-100</v>
      </c>
    </row>
    <row r="371" spans="1:32" x14ac:dyDescent="0.25">
      <c r="A371" s="40">
        <v>0.78073332968736209</v>
      </c>
      <c r="B371" s="40">
        <v>0.18324571857114724</v>
      </c>
      <c r="C371" s="33">
        <v>1.280847072841685</v>
      </c>
      <c r="D371" s="34">
        <v>5.457153421086554</v>
      </c>
      <c r="E371" s="28"/>
      <c r="F371" s="35">
        <v>1</v>
      </c>
      <c r="G371" s="35">
        <v>1.280847072841685</v>
      </c>
      <c r="H371" s="35">
        <v>5.457153421086554</v>
      </c>
      <c r="I371" s="36"/>
      <c r="J371" s="36"/>
      <c r="K371" s="35">
        <v>0</v>
      </c>
      <c r="L371" s="35">
        <v>0</v>
      </c>
      <c r="M371" s="37" t="e">
        <v>#DIV/0!</v>
      </c>
      <c r="N371" s="37" t="e">
        <v>#DIV/0!</v>
      </c>
      <c r="O371" s="36">
        <v>0</v>
      </c>
      <c r="P371" s="36">
        <v>0</v>
      </c>
      <c r="Q371" s="36" t="s">
        <v>382</v>
      </c>
      <c r="R371" s="36" t="s">
        <v>314</v>
      </c>
      <c r="S371" s="36" t="s">
        <v>268</v>
      </c>
      <c r="T371" s="38"/>
      <c r="U371" s="38" t="s">
        <v>102</v>
      </c>
      <c r="V371" s="39" t="s">
        <v>565</v>
      </c>
      <c r="W371" s="38" t="s">
        <v>74</v>
      </c>
      <c r="X371" s="79">
        <v>4</v>
      </c>
      <c r="Y371" t="str">
        <f t="shared" si="49"/>
        <v>Y</v>
      </c>
      <c r="Z371">
        <v>100</v>
      </c>
      <c r="AA371">
        <f t="shared" si="43"/>
        <v>0</v>
      </c>
      <c r="AB371">
        <f t="shared" si="44"/>
        <v>-100</v>
      </c>
      <c r="AC371">
        <f t="shared" si="45"/>
        <v>0</v>
      </c>
      <c r="AD371">
        <f t="shared" si="46"/>
        <v>-100</v>
      </c>
      <c r="AE371">
        <f t="shared" si="47"/>
        <v>0</v>
      </c>
      <c r="AF371">
        <f t="shared" si="48"/>
        <v>-100</v>
      </c>
    </row>
    <row r="372" spans="1:32" x14ac:dyDescent="0.25">
      <c r="A372" s="40">
        <v>0.54698717074136727</v>
      </c>
      <c r="B372" s="40">
        <v>0.45016281315799678</v>
      </c>
      <c r="C372" s="33">
        <v>1.828196443153566</v>
      </c>
      <c r="D372" s="34">
        <v>2.2214184974204501</v>
      </c>
      <c r="E372" s="28"/>
      <c r="F372" s="35">
        <v>1</v>
      </c>
      <c r="G372" s="35">
        <v>1.828196443153566</v>
      </c>
      <c r="H372" s="35">
        <v>2.2214184974204501</v>
      </c>
      <c r="I372" s="36"/>
      <c r="J372" s="36"/>
      <c r="K372" s="35">
        <v>0</v>
      </c>
      <c r="L372" s="35">
        <v>0</v>
      </c>
      <c r="M372" s="37" t="e">
        <v>#DIV/0!</v>
      </c>
      <c r="N372" s="37" t="e">
        <v>#DIV/0!</v>
      </c>
      <c r="O372" s="36">
        <v>0</v>
      </c>
      <c r="P372" s="36">
        <v>0</v>
      </c>
      <c r="Q372" s="36" t="s">
        <v>390</v>
      </c>
      <c r="R372" s="36" t="s">
        <v>482</v>
      </c>
      <c r="S372" s="36" t="s">
        <v>279</v>
      </c>
      <c r="T372" s="38"/>
      <c r="U372" s="38" t="s">
        <v>86</v>
      </c>
      <c r="V372" s="39" t="s">
        <v>565</v>
      </c>
      <c r="W372" s="38" t="s">
        <v>79</v>
      </c>
      <c r="X372" s="79">
        <v>3</v>
      </c>
      <c r="Y372" t="str">
        <f t="shared" si="49"/>
        <v>Y</v>
      </c>
      <c r="Z372">
        <v>100</v>
      </c>
      <c r="AA372">
        <f t="shared" si="43"/>
        <v>0</v>
      </c>
      <c r="AB372">
        <f t="shared" si="44"/>
        <v>-100</v>
      </c>
      <c r="AC372">
        <f t="shared" si="45"/>
        <v>0</v>
      </c>
      <c r="AD372">
        <f t="shared" si="46"/>
        <v>-100</v>
      </c>
      <c r="AE372">
        <f t="shared" si="47"/>
        <v>0</v>
      </c>
      <c r="AF372">
        <f t="shared" si="48"/>
        <v>-100</v>
      </c>
    </row>
    <row r="373" spans="1:32" x14ac:dyDescent="0.25">
      <c r="A373" s="40">
        <v>0.68852985756516893</v>
      </c>
      <c r="B373" s="40">
        <v>0.300502288484501</v>
      </c>
      <c r="C373" s="33">
        <v>1.4523698413548474</v>
      </c>
      <c r="D373" s="34">
        <v>3.3277616787653082</v>
      </c>
      <c r="E373" s="28"/>
      <c r="F373" s="35">
        <v>1</v>
      </c>
      <c r="G373" s="35">
        <v>1.4523698413548474</v>
      </c>
      <c r="H373" s="35">
        <v>3.3277616787653082</v>
      </c>
      <c r="I373" s="36"/>
      <c r="J373" s="36"/>
      <c r="K373" s="35">
        <v>0</v>
      </c>
      <c r="L373" s="35">
        <v>0</v>
      </c>
      <c r="M373" s="37" t="e">
        <v>#DIV/0!</v>
      </c>
      <c r="N373" s="37" t="e">
        <v>#DIV/0!</v>
      </c>
      <c r="O373" s="36">
        <v>0</v>
      </c>
      <c r="P373" s="36">
        <v>0</v>
      </c>
      <c r="Q373" s="36" t="s">
        <v>385</v>
      </c>
      <c r="R373" s="36" t="s">
        <v>318</v>
      </c>
      <c r="S373" s="36" t="s">
        <v>279</v>
      </c>
      <c r="T373" s="38"/>
      <c r="U373" s="38" t="s">
        <v>86</v>
      </c>
      <c r="V373" s="39" t="s">
        <v>565</v>
      </c>
      <c r="W373" s="38" t="s">
        <v>94</v>
      </c>
      <c r="X373" s="79">
        <v>2</v>
      </c>
      <c r="Y373" t="str">
        <f t="shared" si="49"/>
        <v>N</v>
      </c>
      <c r="Z373">
        <v>100</v>
      </c>
      <c r="AA373">
        <f t="shared" si="43"/>
        <v>0</v>
      </c>
      <c r="AB373">
        <f t="shared" si="44"/>
        <v>-100</v>
      </c>
      <c r="AC373">
        <f t="shared" si="45"/>
        <v>0</v>
      </c>
      <c r="AD373">
        <f t="shared" si="46"/>
        <v>-100</v>
      </c>
      <c r="AE373">
        <f t="shared" si="47"/>
        <v>0</v>
      </c>
      <c r="AF373">
        <f t="shared" si="48"/>
        <v>-100</v>
      </c>
    </row>
    <row r="374" spans="1:32" x14ac:dyDescent="0.25">
      <c r="A374" s="40">
        <v>0.4697231207537727</v>
      </c>
      <c r="B374" s="40">
        <v>0.52342342143793053</v>
      </c>
      <c r="C374" s="33">
        <v>2.128913727719604</v>
      </c>
      <c r="D374" s="34">
        <v>1.910499146661865</v>
      </c>
      <c r="E374" s="28"/>
      <c r="F374" s="35">
        <v>1</v>
      </c>
      <c r="G374" s="35">
        <v>2.128913727719604</v>
      </c>
      <c r="H374" s="35">
        <v>1.910499146661865</v>
      </c>
      <c r="I374" s="36"/>
      <c r="J374" s="36"/>
      <c r="K374" s="35">
        <v>0</v>
      </c>
      <c r="L374" s="35">
        <v>0</v>
      </c>
      <c r="M374" s="37" t="e">
        <v>#DIV/0!</v>
      </c>
      <c r="N374" s="37" t="e">
        <v>#DIV/0!</v>
      </c>
      <c r="O374" s="36">
        <v>0</v>
      </c>
      <c r="P374" s="36">
        <v>0</v>
      </c>
      <c r="Q374" s="36" t="s">
        <v>333</v>
      </c>
      <c r="R374" s="36" t="s">
        <v>523</v>
      </c>
      <c r="S374" s="36" t="s">
        <v>283</v>
      </c>
      <c r="T374" s="38"/>
      <c r="U374" s="38" t="s">
        <v>77</v>
      </c>
      <c r="V374" s="39" t="s">
        <v>565</v>
      </c>
      <c r="W374" s="38" t="s">
        <v>94</v>
      </c>
      <c r="X374" s="79">
        <v>2</v>
      </c>
      <c r="Y374" t="str">
        <f t="shared" si="49"/>
        <v>N</v>
      </c>
      <c r="Z374">
        <v>100</v>
      </c>
      <c r="AA374">
        <f t="shared" si="43"/>
        <v>0</v>
      </c>
      <c r="AB374">
        <f t="shared" si="44"/>
        <v>-100</v>
      </c>
      <c r="AC374">
        <f t="shared" si="45"/>
        <v>0</v>
      </c>
      <c r="AD374">
        <f t="shared" si="46"/>
        <v>-100</v>
      </c>
      <c r="AE374">
        <f t="shared" si="47"/>
        <v>0</v>
      </c>
      <c r="AF374">
        <f t="shared" si="48"/>
        <v>-100</v>
      </c>
    </row>
    <row r="375" spans="1:32" s="24" customFormat="1" x14ac:dyDescent="0.25">
      <c r="A375" s="40">
        <v>0.41772723676321827</v>
      </c>
      <c r="B375" s="40">
        <v>0.58141613881585996</v>
      </c>
      <c r="C375" s="33">
        <v>2.3939066261241502</v>
      </c>
      <c r="D375" s="34">
        <v>1.7199384971264267</v>
      </c>
      <c r="E375" s="28"/>
      <c r="F375" s="35">
        <v>1</v>
      </c>
      <c r="G375" s="35">
        <v>2.3939066261241502</v>
      </c>
      <c r="H375" s="35">
        <v>1.7199384971264267</v>
      </c>
      <c r="I375" s="36"/>
      <c r="J375" s="36"/>
      <c r="K375" s="35">
        <v>0</v>
      </c>
      <c r="L375" s="35">
        <v>0</v>
      </c>
      <c r="M375" s="37" t="e">
        <v>#DIV/0!</v>
      </c>
      <c r="N375" s="37" t="e">
        <v>#DIV/0!</v>
      </c>
      <c r="O375" s="36">
        <v>0</v>
      </c>
      <c r="P375" s="36">
        <v>0</v>
      </c>
      <c r="Q375" s="36" t="s">
        <v>414</v>
      </c>
      <c r="R375" s="36" t="s">
        <v>289</v>
      </c>
      <c r="S375" s="36" t="s">
        <v>283</v>
      </c>
      <c r="T375" s="38"/>
      <c r="U375" s="38" t="s">
        <v>75</v>
      </c>
      <c r="V375" s="39" t="s">
        <v>565</v>
      </c>
      <c r="W375" s="38" t="s">
        <v>183</v>
      </c>
      <c r="X375" s="90">
        <v>0</v>
      </c>
      <c r="Y375" t="str">
        <f t="shared" si="49"/>
        <v>N</v>
      </c>
      <c r="Z375">
        <v>100</v>
      </c>
      <c r="AA375">
        <f t="shared" si="43"/>
        <v>0</v>
      </c>
      <c r="AB375">
        <f t="shared" si="44"/>
        <v>-100</v>
      </c>
      <c r="AC375">
        <f t="shared" si="45"/>
        <v>0</v>
      </c>
      <c r="AD375">
        <f t="shared" si="46"/>
        <v>-100</v>
      </c>
      <c r="AE375">
        <f t="shared" si="47"/>
        <v>0</v>
      </c>
      <c r="AF375">
        <f t="shared" si="48"/>
        <v>-100</v>
      </c>
    </row>
    <row r="376" spans="1:32" x14ac:dyDescent="0.25">
      <c r="A376" s="40">
        <v>0.20284327327403104</v>
      </c>
      <c r="B376" s="40">
        <v>0.79710314706317531</v>
      </c>
      <c r="C376" s="33">
        <v>4.9299145288838364</v>
      </c>
      <c r="D376" s="34">
        <v>1.2545427824295667</v>
      </c>
      <c r="E376" s="28"/>
      <c r="F376" s="35">
        <v>1</v>
      </c>
      <c r="G376" s="35">
        <v>4.9299145288838364</v>
      </c>
      <c r="H376" s="35">
        <v>1.2545427824295667</v>
      </c>
      <c r="I376" s="36"/>
      <c r="J376" s="36"/>
      <c r="K376" s="35">
        <v>0</v>
      </c>
      <c r="L376" s="35">
        <v>0</v>
      </c>
      <c r="M376" s="37" t="e">
        <v>#DIV/0!</v>
      </c>
      <c r="N376" s="37" t="e">
        <v>#DIV/0!</v>
      </c>
      <c r="O376" s="36">
        <v>0</v>
      </c>
      <c r="P376" s="36">
        <v>0</v>
      </c>
      <c r="Q376" s="36" t="s">
        <v>537</v>
      </c>
      <c r="R376" s="36" t="s">
        <v>524</v>
      </c>
      <c r="S376" s="36" t="s">
        <v>277</v>
      </c>
      <c r="T376" s="38"/>
      <c r="U376" s="38" t="s">
        <v>75</v>
      </c>
      <c r="V376" s="36" t="s">
        <v>565</v>
      </c>
      <c r="W376" s="38" t="s">
        <v>87</v>
      </c>
      <c r="X376" s="79">
        <v>3</v>
      </c>
      <c r="Y376" t="str">
        <f t="shared" si="49"/>
        <v>Y</v>
      </c>
      <c r="Z376">
        <v>100</v>
      </c>
      <c r="AA376">
        <f t="shared" si="43"/>
        <v>0</v>
      </c>
      <c r="AB376">
        <f t="shared" si="44"/>
        <v>-100</v>
      </c>
      <c r="AC376">
        <f t="shared" si="45"/>
        <v>0</v>
      </c>
      <c r="AD376">
        <f t="shared" si="46"/>
        <v>-100</v>
      </c>
      <c r="AE376">
        <f t="shared" si="47"/>
        <v>0</v>
      </c>
      <c r="AF376">
        <f t="shared" si="48"/>
        <v>-100</v>
      </c>
    </row>
    <row r="377" spans="1:32" x14ac:dyDescent="0.25">
      <c r="A377" s="40">
        <v>0.8254635501323645</v>
      </c>
      <c r="B377" s="40">
        <v>0.14844073133915006</v>
      </c>
      <c r="C377" s="33">
        <v>1.2114405291907175</v>
      </c>
      <c r="D377" s="34">
        <v>6.7366954539940211</v>
      </c>
      <c r="E377" s="28"/>
      <c r="F377" s="35">
        <v>1</v>
      </c>
      <c r="G377" s="35">
        <v>1.2114405291907175</v>
      </c>
      <c r="H377" s="35">
        <v>6.7366954539940211</v>
      </c>
      <c r="I377" s="36"/>
      <c r="J377" s="36"/>
      <c r="K377" s="35">
        <v>0</v>
      </c>
      <c r="L377" s="35">
        <v>0</v>
      </c>
      <c r="M377" s="37" t="e">
        <v>#DIV/0!</v>
      </c>
      <c r="N377" s="37" t="e">
        <v>#DIV/0!</v>
      </c>
      <c r="O377" s="36">
        <v>0</v>
      </c>
      <c r="P377" s="36">
        <v>0</v>
      </c>
      <c r="Q377" s="36" t="s">
        <v>535</v>
      </c>
      <c r="R377" s="36" t="s">
        <v>561</v>
      </c>
      <c r="S377" s="36" t="s">
        <v>272</v>
      </c>
      <c r="T377" s="38"/>
      <c r="U377" s="38" t="s">
        <v>92</v>
      </c>
      <c r="V377" s="36" t="s">
        <v>565</v>
      </c>
      <c r="W377" s="38" t="s">
        <v>92</v>
      </c>
      <c r="X377" s="79">
        <v>5</v>
      </c>
      <c r="Y377" t="str">
        <f t="shared" si="49"/>
        <v>Y</v>
      </c>
      <c r="Z377">
        <v>100</v>
      </c>
      <c r="AA377">
        <f t="shared" si="43"/>
        <v>0</v>
      </c>
      <c r="AB377">
        <f t="shared" si="44"/>
        <v>-100</v>
      </c>
      <c r="AC377">
        <f t="shared" si="45"/>
        <v>0</v>
      </c>
      <c r="AD377">
        <f t="shared" si="46"/>
        <v>-100</v>
      </c>
      <c r="AE377">
        <f t="shared" si="47"/>
        <v>0</v>
      </c>
      <c r="AF377">
        <f t="shared" si="48"/>
        <v>-100</v>
      </c>
    </row>
    <row r="378" spans="1:32" x14ac:dyDescent="0.25">
      <c r="A378" s="40">
        <v>0.72374932448965856</v>
      </c>
      <c r="B378" s="40">
        <v>0.23667788720461141</v>
      </c>
      <c r="C378" s="33">
        <v>1.3816938630030993</v>
      </c>
      <c r="D378" s="34">
        <v>4.2251517951716622</v>
      </c>
      <c r="E378" s="28"/>
      <c r="F378" s="35">
        <v>1</v>
      </c>
      <c r="G378" s="35">
        <v>1.3816938630030993</v>
      </c>
      <c r="H378" s="35">
        <v>4.2251517951716622</v>
      </c>
      <c r="I378" s="36"/>
      <c r="J378" s="36"/>
      <c r="K378" s="35">
        <v>0</v>
      </c>
      <c r="L378" s="35">
        <v>0</v>
      </c>
      <c r="M378" s="37" t="e">
        <v>#DIV/0!</v>
      </c>
      <c r="N378" s="37" t="e">
        <v>#DIV/0!</v>
      </c>
      <c r="O378" s="36">
        <v>0</v>
      </c>
      <c r="P378" s="36">
        <v>0</v>
      </c>
      <c r="Q378" s="36" t="s">
        <v>555</v>
      </c>
      <c r="R378" s="36" t="s">
        <v>560</v>
      </c>
      <c r="S378" s="36" t="s">
        <v>272</v>
      </c>
      <c r="T378" s="38"/>
      <c r="U378" s="38" t="s">
        <v>102</v>
      </c>
      <c r="V378" s="36" t="s">
        <v>565</v>
      </c>
      <c r="W378" s="38" t="s">
        <v>73</v>
      </c>
      <c r="X378" s="79">
        <v>0</v>
      </c>
      <c r="Y378" t="str">
        <f t="shared" si="49"/>
        <v>N</v>
      </c>
      <c r="Z378">
        <v>100</v>
      </c>
      <c r="AA378">
        <f t="shared" si="43"/>
        <v>0</v>
      </c>
      <c r="AB378">
        <f t="shared" si="44"/>
        <v>-100</v>
      </c>
      <c r="AC378">
        <f t="shared" si="45"/>
        <v>0</v>
      </c>
      <c r="AD378">
        <f t="shared" si="46"/>
        <v>-100</v>
      </c>
      <c r="AE378">
        <f t="shared" si="47"/>
        <v>0</v>
      </c>
      <c r="AF378">
        <f t="shared" si="48"/>
        <v>-100</v>
      </c>
    </row>
    <row r="379" spans="1:32" x14ac:dyDescent="0.25">
      <c r="A379" s="40">
        <v>0.29781298847237692</v>
      </c>
      <c r="B379" s="40">
        <v>0.70165358884851203</v>
      </c>
      <c r="C379" s="33">
        <v>3.3578119111912175</v>
      </c>
      <c r="D379" s="34">
        <v>1.4252047105482721</v>
      </c>
      <c r="E379" s="28"/>
      <c r="F379" s="35">
        <v>1</v>
      </c>
      <c r="G379" s="35">
        <v>3.3578119111912175</v>
      </c>
      <c r="H379" s="35">
        <v>1.4252047105482721</v>
      </c>
      <c r="I379" s="36"/>
      <c r="J379" s="36"/>
      <c r="K379" s="35">
        <v>0</v>
      </c>
      <c r="L379" s="35">
        <v>0</v>
      </c>
      <c r="M379" s="37" t="e">
        <v>#DIV/0!</v>
      </c>
      <c r="N379" s="37" t="e">
        <v>#DIV/0!</v>
      </c>
      <c r="O379" s="36">
        <v>0</v>
      </c>
      <c r="P379" s="36">
        <v>0</v>
      </c>
      <c r="Q379" s="36" t="s">
        <v>559</v>
      </c>
      <c r="R379" s="36" t="s">
        <v>554</v>
      </c>
      <c r="S379" s="36" t="s">
        <v>272</v>
      </c>
      <c r="T379" s="38"/>
      <c r="U379" s="38" t="s">
        <v>75</v>
      </c>
      <c r="V379" s="36" t="s">
        <v>565</v>
      </c>
      <c r="W379" s="38" t="s">
        <v>183</v>
      </c>
      <c r="X379" s="79">
        <v>0</v>
      </c>
      <c r="Y379" t="str">
        <f t="shared" si="49"/>
        <v>N</v>
      </c>
      <c r="Z379">
        <v>100</v>
      </c>
      <c r="AA379">
        <f t="shared" si="43"/>
        <v>0</v>
      </c>
      <c r="AB379">
        <f t="shared" si="44"/>
        <v>-100</v>
      </c>
      <c r="AC379">
        <f t="shared" si="45"/>
        <v>0</v>
      </c>
      <c r="AD379">
        <f t="shared" si="46"/>
        <v>-100</v>
      </c>
      <c r="AE379">
        <f t="shared" si="47"/>
        <v>0</v>
      </c>
      <c r="AF379">
        <f t="shared" si="48"/>
        <v>-100</v>
      </c>
    </row>
    <row r="380" spans="1:32" x14ac:dyDescent="0.25">
      <c r="A380" s="40">
        <v>0.42923152355677791</v>
      </c>
      <c r="B380" s="40">
        <v>0.56852214291929959</v>
      </c>
      <c r="C380" s="33">
        <v>2.3297450096712713</v>
      </c>
      <c r="D380" s="34">
        <v>1.7589464411449454</v>
      </c>
      <c r="E380" s="28"/>
      <c r="F380" s="35">
        <v>1</v>
      </c>
      <c r="G380" s="35">
        <v>2.3297450096712713</v>
      </c>
      <c r="H380" s="35">
        <v>1.7589464411449454</v>
      </c>
      <c r="I380" s="36"/>
      <c r="J380" s="36"/>
      <c r="K380" s="35">
        <v>0</v>
      </c>
      <c r="L380" s="35">
        <v>0</v>
      </c>
      <c r="M380" s="37" t="e">
        <v>#DIV/0!</v>
      </c>
      <c r="N380" s="37" t="e">
        <v>#DIV/0!</v>
      </c>
      <c r="O380" s="36">
        <v>0</v>
      </c>
      <c r="P380" s="36">
        <v>0</v>
      </c>
      <c r="Q380" s="36" t="s">
        <v>552</v>
      </c>
      <c r="R380" s="36" t="s">
        <v>336</v>
      </c>
      <c r="S380" s="36" t="s">
        <v>272</v>
      </c>
      <c r="T380" s="38"/>
      <c r="U380" s="38" t="s">
        <v>79</v>
      </c>
      <c r="V380" s="36" t="s">
        <v>565</v>
      </c>
      <c r="W380" s="38" t="s">
        <v>86</v>
      </c>
      <c r="X380" s="79">
        <v>3</v>
      </c>
      <c r="Y380" t="str">
        <f t="shared" si="49"/>
        <v>Y</v>
      </c>
      <c r="Z380">
        <v>100</v>
      </c>
      <c r="AA380">
        <f t="shared" si="43"/>
        <v>0</v>
      </c>
      <c r="AB380">
        <f t="shared" si="44"/>
        <v>-100</v>
      </c>
      <c r="AC380">
        <f t="shared" si="45"/>
        <v>0</v>
      </c>
      <c r="AD380">
        <f t="shared" si="46"/>
        <v>-100</v>
      </c>
      <c r="AE380">
        <f t="shared" si="47"/>
        <v>0</v>
      </c>
      <c r="AF380">
        <f t="shared" si="48"/>
        <v>-100</v>
      </c>
    </row>
    <row r="381" spans="1:32" x14ac:dyDescent="0.25">
      <c r="A381" s="40">
        <v>0.39173617971929653</v>
      </c>
      <c r="B381" s="40">
        <v>0.60791679685813271</v>
      </c>
      <c r="C381" s="33">
        <v>2.552738429002301</v>
      </c>
      <c r="D381" s="34">
        <v>1.6449619506620843</v>
      </c>
      <c r="E381" s="28"/>
      <c r="F381" s="35">
        <v>1</v>
      </c>
      <c r="G381" s="35">
        <v>2.552738429002301</v>
      </c>
      <c r="H381" s="35">
        <v>1.6449619506620843</v>
      </c>
      <c r="I381" s="36"/>
      <c r="J381" s="36"/>
      <c r="K381" s="35">
        <v>0</v>
      </c>
      <c r="L381" s="35">
        <v>0</v>
      </c>
      <c r="M381" s="37" t="e">
        <v>#DIV/0!</v>
      </c>
      <c r="N381" s="37" t="e">
        <v>#DIV/0!</v>
      </c>
      <c r="O381" s="36">
        <v>0</v>
      </c>
      <c r="P381" s="36">
        <v>0</v>
      </c>
      <c r="Q381" s="36" t="s">
        <v>528</v>
      </c>
      <c r="R381" s="36" t="s">
        <v>556</v>
      </c>
      <c r="S381" s="36" t="s">
        <v>272</v>
      </c>
      <c r="T381" s="38"/>
      <c r="U381" s="38" t="s">
        <v>75</v>
      </c>
      <c r="V381" s="36" t="s">
        <v>565</v>
      </c>
      <c r="W381" s="38" t="s">
        <v>73</v>
      </c>
      <c r="X381" s="79">
        <v>0</v>
      </c>
      <c r="Y381" t="str">
        <f t="shared" si="49"/>
        <v>N</v>
      </c>
      <c r="Z381">
        <v>100</v>
      </c>
      <c r="AA381">
        <f t="shared" si="43"/>
        <v>0</v>
      </c>
      <c r="AB381">
        <f t="shared" si="44"/>
        <v>-100</v>
      </c>
      <c r="AC381">
        <f t="shared" si="45"/>
        <v>0</v>
      </c>
      <c r="AD381">
        <f t="shared" si="46"/>
        <v>-100</v>
      </c>
      <c r="AE381">
        <f t="shared" si="47"/>
        <v>0</v>
      </c>
      <c r="AF381">
        <f t="shared" si="48"/>
        <v>-100</v>
      </c>
    </row>
    <row r="382" spans="1:32" x14ac:dyDescent="0.25">
      <c r="A382" s="40">
        <v>0.54642174144803057</v>
      </c>
      <c r="B382" s="40">
        <v>0.45201052940997027</v>
      </c>
      <c r="C382" s="33">
        <v>1.8300882343187448</v>
      </c>
      <c r="D382" s="34">
        <v>2.2123378437784296</v>
      </c>
      <c r="E382" s="28"/>
      <c r="F382" s="35">
        <v>1</v>
      </c>
      <c r="G382" s="35">
        <v>1.8300882343187448</v>
      </c>
      <c r="H382" s="35">
        <v>2.2123378437784296</v>
      </c>
      <c r="I382" s="36"/>
      <c r="J382" s="36"/>
      <c r="K382" s="35">
        <v>0</v>
      </c>
      <c r="L382" s="35">
        <v>0</v>
      </c>
      <c r="M382" s="37" t="e">
        <v>#DIV/0!</v>
      </c>
      <c r="N382" s="37" t="e">
        <v>#DIV/0!</v>
      </c>
      <c r="O382" s="36">
        <v>0</v>
      </c>
      <c r="P382" s="36">
        <v>0</v>
      </c>
      <c r="Q382" s="36" t="s">
        <v>487</v>
      </c>
      <c r="R382" s="36" t="s">
        <v>489</v>
      </c>
      <c r="S382" s="36" t="s">
        <v>274</v>
      </c>
      <c r="T382" s="38"/>
      <c r="U382" s="38" t="s">
        <v>86</v>
      </c>
      <c r="V382" s="36" t="s">
        <v>565</v>
      </c>
      <c r="W382" s="38" t="s">
        <v>75</v>
      </c>
      <c r="X382" s="79">
        <v>2</v>
      </c>
      <c r="Y382" t="str">
        <f t="shared" si="49"/>
        <v>N</v>
      </c>
      <c r="Z382">
        <v>100</v>
      </c>
      <c r="AA382">
        <f t="shared" si="43"/>
        <v>0</v>
      </c>
      <c r="AB382">
        <f t="shared" si="44"/>
        <v>-100</v>
      </c>
      <c r="AC382">
        <f t="shared" si="45"/>
        <v>0</v>
      </c>
      <c r="AD382">
        <f t="shared" si="46"/>
        <v>-100</v>
      </c>
      <c r="AE382">
        <f t="shared" si="47"/>
        <v>0</v>
      </c>
      <c r="AF382">
        <f t="shared" si="48"/>
        <v>-100</v>
      </c>
    </row>
    <row r="383" spans="1:32" x14ac:dyDescent="0.25">
      <c r="A383" s="40">
        <v>0.32322918703798853</v>
      </c>
      <c r="B383" s="40">
        <v>0.67652242610475311</v>
      </c>
      <c r="C383" s="33">
        <v>3.0937800177137835</v>
      </c>
      <c r="D383" s="34">
        <v>1.4781475992713942</v>
      </c>
      <c r="E383" s="28"/>
      <c r="F383" s="35">
        <v>1</v>
      </c>
      <c r="G383" s="35">
        <v>3.0937800177137835</v>
      </c>
      <c r="H383" s="35">
        <v>1.4781475992713942</v>
      </c>
      <c r="I383" s="36"/>
      <c r="J383" s="36"/>
      <c r="K383" s="35">
        <v>0</v>
      </c>
      <c r="L383" s="35">
        <v>0</v>
      </c>
      <c r="M383" s="37" t="e">
        <v>#DIV/0!</v>
      </c>
      <c r="N383" s="37" t="e">
        <v>#DIV/0!</v>
      </c>
      <c r="O383" s="36">
        <v>0</v>
      </c>
      <c r="P383" s="36">
        <v>0</v>
      </c>
      <c r="Q383" s="36" t="s">
        <v>340</v>
      </c>
      <c r="R383" s="36" t="s">
        <v>488</v>
      </c>
      <c r="S383" s="36" t="s">
        <v>274</v>
      </c>
      <c r="T383" s="38"/>
      <c r="U383" s="38" t="s">
        <v>75</v>
      </c>
      <c r="V383" s="36" t="s">
        <v>565</v>
      </c>
      <c r="W383" s="38" t="s">
        <v>75</v>
      </c>
      <c r="X383" s="79">
        <v>2</v>
      </c>
      <c r="Y383" t="str">
        <f t="shared" si="49"/>
        <v>N</v>
      </c>
      <c r="Z383">
        <v>100</v>
      </c>
      <c r="AA383">
        <f t="shared" si="43"/>
        <v>0</v>
      </c>
      <c r="AB383">
        <f t="shared" si="44"/>
        <v>-100</v>
      </c>
      <c r="AC383">
        <f t="shared" si="45"/>
        <v>0</v>
      </c>
      <c r="AD383">
        <f t="shared" si="46"/>
        <v>-100</v>
      </c>
      <c r="AE383">
        <f t="shared" si="47"/>
        <v>0</v>
      </c>
      <c r="AF383">
        <f t="shared" si="48"/>
        <v>-100</v>
      </c>
    </row>
    <row r="384" spans="1:32" x14ac:dyDescent="0.25">
      <c r="A384" s="40">
        <v>0.4569827127091971</v>
      </c>
      <c r="B384" s="40">
        <v>0.54220963010480172</v>
      </c>
      <c r="C384" s="33">
        <v>2.188266584684472</v>
      </c>
      <c r="D384" s="34">
        <v>1.8443051256885896</v>
      </c>
      <c r="E384" s="28"/>
      <c r="F384" s="35">
        <v>1</v>
      </c>
      <c r="G384" s="35">
        <v>2.188266584684472</v>
      </c>
      <c r="H384" s="35">
        <v>1.8443051256885896</v>
      </c>
      <c r="I384" s="36"/>
      <c r="J384" s="36"/>
      <c r="K384" s="35">
        <v>0</v>
      </c>
      <c r="L384" s="35">
        <v>0</v>
      </c>
      <c r="M384" s="37" t="e">
        <v>#DIV/0!</v>
      </c>
      <c r="N384" s="37" t="e">
        <v>#DIV/0!</v>
      </c>
      <c r="O384" s="36">
        <v>0</v>
      </c>
      <c r="P384" s="36">
        <v>0</v>
      </c>
      <c r="Q384" s="36" t="s">
        <v>417</v>
      </c>
      <c r="R384" s="36" t="s">
        <v>529</v>
      </c>
      <c r="S384" s="36" t="s">
        <v>274</v>
      </c>
      <c r="T384" s="38"/>
      <c r="U384" s="38" t="s">
        <v>75</v>
      </c>
      <c r="V384" s="36" t="s">
        <v>565</v>
      </c>
      <c r="W384" s="38" t="s">
        <v>73</v>
      </c>
      <c r="X384" s="88" t="s">
        <v>266</v>
      </c>
      <c r="Y384" t="str">
        <f t="shared" si="49"/>
        <v>Y</v>
      </c>
      <c r="Z384">
        <v>100</v>
      </c>
      <c r="AA384">
        <f t="shared" si="43"/>
        <v>0</v>
      </c>
      <c r="AB384">
        <f t="shared" si="44"/>
        <v>-100</v>
      </c>
      <c r="AC384">
        <f t="shared" si="45"/>
        <v>0</v>
      </c>
      <c r="AD384">
        <f t="shared" si="46"/>
        <v>-100</v>
      </c>
      <c r="AE384">
        <f t="shared" si="47"/>
        <v>0</v>
      </c>
      <c r="AF384">
        <f t="shared" si="48"/>
        <v>-100</v>
      </c>
    </row>
    <row r="385" spans="1:32" x14ac:dyDescent="0.25">
      <c r="A385" s="40">
        <v>0.56657386824704048</v>
      </c>
      <c r="B385" s="40">
        <v>0.42558282223902677</v>
      </c>
      <c r="C385" s="33">
        <v>1.7649949213047271</v>
      </c>
      <c r="D385" s="34">
        <v>2.3497188978138648</v>
      </c>
      <c r="E385" s="28"/>
      <c r="F385" s="35">
        <v>1</v>
      </c>
      <c r="G385" s="35">
        <v>1.7649949213047271</v>
      </c>
      <c r="H385" s="35">
        <v>2.3497188978138648</v>
      </c>
      <c r="I385" s="36"/>
      <c r="J385" s="36"/>
      <c r="K385" s="35">
        <v>0</v>
      </c>
      <c r="L385" s="35">
        <v>0</v>
      </c>
      <c r="M385" s="37" t="e">
        <v>#DIV/0!</v>
      </c>
      <c r="N385" s="37" t="e">
        <v>#DIV/0!</v>
      </c>
      <c r="O385" s="36">
        <v>0</v>
      </c>
      <c r="P385" s="36">
        <v>0</v>
      </c>
      <c r="Q385" s="36" t="s">
        <v>549</v>
      </c>
      <c r="R385" s="36" t="s">
        <v>550</v>
      </c>
      <c r="S385" s="36" t="s">
        <v>271</v>
      </c>
      <c r="T385" s="38"/>
      <c r="U385" s="38" t="s">
        <v>86</v>
      </c>
      <c r="V385" s="36" t="s">
        <v>565</v>
      </c>
      <c r="W385" s="38" t="s">
        <v>109</v>
      </c>
      <c r="X385" s="88" t="s">
        <v>578</v>
      </c>
      <c r="Y385" t="str">
        <f t="shared" si="49"/>
        <v>Y</v>
      </c>
      <c r="Z385">
        <v>100</v>
      </c>
      <c r="AA385">
        <f t="shared" si="43"/>
        <v>0</v>
      </c>
      <c r="AB385">
        <f t="shared" si="44"/>
        <v>-100</v>
      </c>
      <c r="AC385">
        <f t="shared" si="45"/>
        <v>0</v>
      </c>
      <c r="AD385">
        <f t="shared" si="46"/>
        <v>-100</v>
      </c>
      <c r="AE385">
        <f t="shared" si="47"/>
        <v>0</v>
      </c>
      <c r="AF385">
        <f t="shared" si="48"/>
        <v>-100</v>
      </c>
    </row>
    <row r="386" spans="1:32" x14ac:dyDescent="0.25">
      <c r="A386" s="40">
        <v>0.3399298526431806</v>
      </c>
      <c r="B386" s="40">
        <v>0.65853525124626311</v>
      </c>
      <c r="C386" s="33">
        <v>2.9417834068538999</v>
      </c>
      <c r="D386" s="34">
        <v>1.5185215948691015</v>
      </c>
      <c r="E386" s="28"/>
      <c r="F386" s="35">
        <v>1</v>
      </c>
      <c r="G386" s="35">
        <v>2.9417834068538999</v>
      </c>
      <c r="H386" s="35">
        <v>1.5185215948691015</v>
      </c>
      <c r="I386" s="36"/>
      <c r="J386" s="36"/>
      <c r="K386" s="35">
        <v>0</v>
      </c>
      <c r="L386" s="35">
        <v>0</v>
      </c>
      <c r="M386" s="37" t="e">
        <v>#DIV/0!</v>
      </c>
      <c r="N386" s="37" t="e">
        <v>#DIV/0!</v>
      </c>
      <c r="O386" s="36">
        <v>0</v>
      </c>
      <c r="P386" s="36">
        <v>0</v>
      </c>
      <c r="Q386" s="36" t="s">
        <v>551</v>
      </c>
      <c r="R386" s="36" t="s">
        <v>566</v>
      </c>
      <c r="S386" s="36" t="s">
        <v>271</v>
      </c>
      <c r="T386" s="38"/>
      <c r="U386" s="38" t="s">
        <v>77</v>
      </c>
      <c r="V386" s="36" t="s">
        <v>565</v>
      </c>
      <c r="W386" s="38" t="s">
        <v>78</v>
      </c>
      <c r="X386" s="79">
        <v>1</v>
      </c>
      <c r="Y386" t="str">
        <f t="shared" si="49"/>
        <v>N</v>
      </c>
      <c r="Z386">
        <v>100</v>
      </c>
      <c r="AA386">
        <f t="shared" si="43"/>
        <v>0</v>
      </c>
      <c r="AB386">
        <f t="shared" si="44"/>
        <v>-100</v>
      </c>
      <c r="AC386">
        <f t="shared" si="45"/>
        <v>0</v>
      </c>
      <c r="AD386">
        <f t="shared" si="46"/>
        <v>-100</v>
      </c>
      <c r="AE386">
        <f t="shared" si="47"/>
        <v>0</v>
      </c>
      <c r="AF386">
        <f t="shared" si="48"/>
        <v>-100</v>
      </c>
    </row>
    <row r="387" spans="1:32" x14ac:dyDescent="0.25">
      <c r="A387" s="40">
        <v>0.52320762595480974</v>
      </c>
      <c r="B387" s="40">
        <v>0.44858715774954694</v>
      </c>
      <c r="C387" s="33">
        <v>1.9112871265495881</v>
      </c>
      <c r="D387" s="34">
        <v>2.2292211953118715</v>
      </c>
      <c r="E387" s="28"/>
      <c r="F387" s="35">
        <v>1</v>
      </c>
      <c r="G387" s="35">
        <v>1.9112871265495881</v>
      </c>
      <c r="H387" s="35">
        <v>2.2292211953118715</v>
      </c>
      <c r="I387" s="36"/>
      <c r="J387" s="36"/>
      <c r="K387" s="35">
        <v>0</v>
      </c>
      <c r="L387" s="35">
        <v>0</v>
      </c>
      <c r="M387" s="37" t="e">
        <v>#DIV/0!</v>
      </c>
      <c r="N387" s="37" t="e">
        <v>#DIV/0!</v>
      </c>
      <c r="O387" s="36">
        <v>0</v>
      </c>
      <c r="P387" s="36">
        <v>0</v>
      </c>
      <c r="Q387" s="36" t="s">
        <v>419</v>
      </c>
      <c r="R387" s="36" t="s">
        <v>349</v>
      </c>
      <c r="S387" s="36" t="s">
        <v>270</v>
      </c>
      <c r="T387" s="38"/>
      <c r="U387" s="38" t="s">
        <v>87</v>
      </c>
      <c r="V387" s="36" t="s">
        <v>565</v>
      </c>
      <c r="W387" s="38" t="s">
        <v>181</v>
      </c>
      <c r="X387" s="90">
        <v>7</v>
      </c>
      <c r="Y387" t="str">
        <f t="shared" si="49"/>
        <v>Y</v>
      </c>
      <c r="Z387">
        <v>100</v>
      </c>
      <c r="AA387">
        <f t="shared" si="43"/>
        <v>0</v>
      </c>
      <c r="AB387">
        <f t="shared" si="44"/>
        <v>-100</v>
      </c>
      <c r="AC387">
        <f t="shared" si="45"/>
        <v>0</v>
      </c>
      <c r="AD387">
        <f t="shared" si="46"/>
        <v>-100</v>
      </c>
      <c r="AE387">
        <f t="shared" si="47"/>
        <v>0</v>
      </c>
      <c r="AF387">
        <f t="shared" si="48"/>
        <v>-100</v>
      </c>
    </row>
    <row r="388" spans="1:32" x14ac:dyDescent="0.25">
      <c r="A388" s="40">
        <v>0.29954885503523415</v>
      </c>
      <c r="B388" s="40">
        <v>0.69674555857520071</v>
      </c>
      <c r="C388" s="33">
        <v>3.338353604731275</v>
      </c>
      <c r="D388" s="34">
        <v>1.4352441686817996</v>
      </c>
      <c r="E388" s="28"/>
      <c r="F388" s="35">
        <v>1</v>
      </c>
      <c r="G388" s="35">
        <v>3.338353604731275</v>
      </c>
      <c r="H388" s="35">
        <v>1.4352441686817996</v>
      </c>
      <c r="I388" s="36"/>
      <c r="J388" s="36"/>
      <c r="K388" s="35">
        <v>0</v>
      </c>
      <c r="L388" s="35">
        <v>0</v>
      </c>
      <c r="M388" s="37" t="e">
        <v>#DIV/0!</v>
      </c>
      <c r="N388" s="37" t="e">
        <v>#DIV/0!</v>
      </c>
      <c r="O388" s="36">
        <v>0</v>
      </c>
      <c r="P388" s="36">
        <v>0</v>
      </c>
      <c r="Q388" s="36" t="s">
        <v>347</v>
      </c>
      <c r="R388" s="36" t="s">
        <v>345</v>
      </c>
      <c r="S388" s="36" t="s">
        <v>270</v>
      </c>
      <c r="T388" s="38"/>
      <c r="U388" s="38" t="s">
        <v>94</v>
      </c>
      <c r="V388" s="36" t="s">
        <v>565</v>
      </c>
      <c r="W388" s="38" t="s">
        <v>100</v>
      </c>
      <c r="X388" s="79">
        <v>3</v>
      </c>
      <c r="Y388" t="str">
        <f t="shared" ref="Y388:Y451" si="50">IF(X388 &gt;=3,"Y","N")</f>
        <v>Y</v>
      </c>
      <c r="Z388">
        <v>100</v>
      </c>
      <c r="AA388">
        <f t="shared" ref="AA388:AA451" si="51">IF(AND(O388&gt;1,Y388="Y"),Z388*I388,IF(AND(P388&gt;1,Y388="N"),Z388*J388,0))</f>
        <v>0</v>
      </c>
      <c r="AB388">
        <f t="shared" ref="AB388:AB451" si="52">AA388-Z388</f>
        <v>-100</v>
      </c>
      <c r="AC388">
        <f t="shared" ref="AC388:AC451" si="53">IF(AND(A388 &gt; 50%,Y388 = "Y"),Z388*I388,0)</f>
        <v>0</v>
      </c>
      <c r="AD388">
        <f t="shared" ref="AD388:AD451" si="54">AC388-Z388</f>
        <v>-100</v>
      </c>
      <c r="AE388">
        <f t="shared" ref="AE388:AE451" si="55">IF(AND(B388 &gt; 50%,Y388 = "N"),Z388*J388,0)</f>
        <v>0</v>
      </c>
      <c r="AF388">
        <f t="shared" ref="AF388:AF451" si="56">AE388-Z388</f>
        <v>-100</v>
      </c>
    </row>
    <row r="389" spans="1:32" x14ac:dyDescent="0.25">
      <c r="A389" s="40">
        <v>7.3532289339480791E-2</v>
      </c>
      <c r="B389" s="40">
        <v>0.92640176513113059</v>
      </c>
      <c r="C389" s="33">
        <v>13.599467784597891</v>
      </c>
      <c r="D389" s="34">
        <v>1.0794452662322505</v>
      </c>
      <c r="E389" s="28"/>
      <c r="F389" s="35">
        <v>1</v>
      </c>
      <c r="G389" s="35">
        <v>13.599467784597891</v>
      </c>
      <c r="H389" s="35">
        <v>1.0794452662322505</v>
      </c>
      <c r="I389" s="36"/>
      <c r="J389" s="36"/>
      <c r="K389" s="35">
        <v>0</v>
      </c>
      <c r="L389" s="35">
        <v>0</v>
      </c>
      <c r="M389" s="37" t="e">
        <v>#DIV/0!</v>
      </c>
      <c r="N389" s="37" t="e">
        <v>#DIV/0!</v>
      </c>
      <c r="O389" s="36">
        <v>0</v>
      </c>
      <c r="P389" s="36">
        <v>0</v>
      </c>
      <c r="Q389" s="36" t="s">
        <v>422</v>
      </c>
      <c r="R389" s="36" t="s">
        <v>348</v>
      </c>
      <c r="S389" s="36" t="s">
        <v>270</v>
      </c>
      <c r="T389" s="38"/>
      <c r="U389" s="38" t="s">
        <v>76</v>
      </c>
      <c r="V389" s="36" t="s">
        <v>565</v>
      </c>
      <c r="W389" s="38" t="s">
        <v>77</v>
      </c>
      <c r="X389" s="79">
        <v>2</v>
      </c>
      <c r="Y389" t="str">
        <f t="shared" si="50"/>
        <v>N</v>
      </c>
      <c r="Z389">
        <v>100</v>
      </c>
      <c r="AA389">
        <f t="shared" si="51"/>
        <v>0</v>
      </c>
      <c r="AB389">
        <f t="shared" si="52"/>
        <v>-100</v>
      </c>
      <c r="AC389">
        <f t="shared" si="53"/>
        <v>0</v>
      </c>
      <c r="AD389">
        <f t="shared" si="54"/>
        <v>-100</v>
      </c>
      <c r="AE389">
        <f t="shared" si="55"/>
        <v>0</v>
      </c>
      <c r="AF389">
        <f t="shared" si="56"/>
        <v>-100</v>
      </c>
    </row>
    <row r="390" spans="1:32" x14ac:dyDescent="0.25">
      <c r="A390" s="40">
        <v>2.2386198174113955E-2</v>
      </c>
      <c r="B390" s="40">
        <v>0.97761076375864542</v>
      </c>
      <c r="C390" s="33">
        <v>44.670380929457664</v>
      </c>
      <c r="D390" s="34">
        <v>1.0229019944044746</v>
      </c>
      <c r="E390" s="28"/>
      <c r="F390" s="35">
        <v>1</v>
      </c>
      <c r="G390" s="35">
        <v>44.670380929457664</v>
      </c>
      <c r="H390" s="35">
        <v>1.0229019944044746</v>
      </c>
      <c r="I390" s="36"/>
      <c r="J390" s="36"/>
      <c r="K390" s="35">
        <v>0</v>
      </c>
      <c r="L390" s="35">
        <v>0</v>
      </c>
      <c r="M390" s="37" t="e">
        <v>#DIV/0!</v>
      </c>
      <c r="N390" s="37" t="e">
        <v>#DIV/0!</v>
      </c>
      <c r="O390" s="36">
        <v>0</v>
      </c>
      <c r="P390" s="36">
        <v>0</v>
      </c>
      <c r="Q390" s="36" t="s">
        <v>494</v>
      </c>
      <c r="R390" s="36" t="s">
        <v>492</v>
      </c>
      <c r="S390" s="36" t="s">
        <v>273</v>
      </c>
      <c r="T390" s="38"/>
      <c r="U390" s="38" t="s">
        <v>78</v>
      </c>
      <c r="V390" s="36" t="s">
        <v>565</v>
      </c>
      <c r="W390" s="38"/>
      <c r="X390" s="79">
        <v>0</v>
      </c>
      <c r="Y390" t="str">
        <f t="shared" si="50"/>
        <v>N</v>
      </c>
      <c r="Z390">
        <v>100</v>
      </c>
      <c r="AA390">
        <f t="shared" si="51"/>
        <v>0</v>
      </c>
      <c r="AB390">
        <f t="shared" si="52"/>
        <v>-100</v>
      </c>
      <c r="AC390">
        <f t="shared" si="53"/>
        <v>0</v>
      </c>
      <c r="AD390">
        <f t="shared" si="54"/>
        <v>-100</v>
      </c>
      <c r="AE390">
        <f t="shared" si="55"/>
        <v>0</v>
      </c>
      <c r="AF390">
        <f t="shared" si="56"/>
        <v>-100</v>
      </c>
    </row>
    <row r="391" spans="1:32" x14ac:dyDescent="0.25">
      <c r="A391" s="40">
        <v>0.16228029203674094</v>
      </c>
      <c r="B391" s="40">
        <v>0.83764235275309995</v>
      </c>
      <c r="C391" s="33">
        <v>6.1621777200992209</v>
      </c>
      <c r="D391" s="34">
        <v>1.1938269318800263</v>
      </c>
      <c r="E391" s="28"/>
      <c r="F391" s="35">
        <v>1</v>
      </c>
      <c r="G391" s="35">
        <v>6.1621777200992209</v>
      </c>
      <c r="H391" s="35">
        <v>1.1938269318800263</v>
      </c>
      <c r="I391" s="36"/>
      <c r="J391" s="36"/>
      <c r="K391" s="35">
        <v>0</v>
      </c>
      <c r="L391" s="35">
        <v>0</v>
      </c>
      <c r="M391" s="37" t="e">
        <v>#DIV/0!</v>
      </c>
      <c r="N391" s="37" t="e">
        <v>#DIV/0!</v>
      </c>
      <c r="O391" s="36">
        <v>0</v>
      </c>
      <c r="P391" s="36">
        <v>0</v>
      </c>
      <c r="Q391" s="36" t="s">
        <v>296</v>
      </c>
      <c r="R391" s="36" t="s">
        <v>428</v>
      </c>
      <c r="S391" s="36" t="s">
        <v>273</v>
      </c>
      <c r="T391" s="38"/>
      <c r="U391" s="38" t="s">
        <v>76</v>
      </c>
      <c r="V391" s="36" t="s">
        <v>565</v>
      </c>
      <c r="W391" s="38" t="s">
        <v>78</v>
      </c>
      <c r="X391" s="79">
        <v>1</v>
      </c>
      <c r="Y391" t="str">
        <f t="shared" si="50"/>
        <v>N</v>
      </c>
      <c r="Z391">
        <v>100</v>
      </c>
      <c r="AA391">
        <f t="shared" si="51"/>
        <v>0</v>
      </c>
      <c r="AB391">
        <f t="shared" si="52"/>
        <v>-100</v>
      </c>
      <c r="AC391">
        <f t="shared" si="53"/>
        <v>0</v>
      </c>
      <c r="AD391">
        <f t="shared" si="54"/>
        <v>-100</v>
      </c>
      <c r="AE391">
        <f t="shared" si="55"/>
        <v>0</v>
      </c>
      <c r="AF391">
        <f t="shared" si="56"/>
        <v>-100</v>
      </c>
    </row>
    <row r="392" spans="1:32" x14ac:dyDescent="0.25">
      <c r="A392" s="40">
        <v>0.14186428064720219</v>
      </c>
      <c r="B392" s="40">
        <v>0.85773707534740451</v>
      </c>
      <c r="C392" s="33">
        <v>7.0489907356374539</v>
      </c>
      <c r="D392" s="34">
        <v>1.1658584299798112</v>
      </c>
      <c r="E392" s="28"/>
      <c r="F392" s="35">
        <v>1</v>
      </c>
      <c r="G392" s="35">
        <v>7.0489907356374539</v>
      </c>
      <c r="H392" s="35">
        <v>1.1658584299798112</v>
      </c>
      <c r="I392" s="36"/>
      <c r="J392" s="36"/>
      <c r="K392" s="35">
        <v>0</v>
      </c>
      <c r="L392" s="35">
        <v>0</v>
      </c>
      <c r="M392" s="37" t="e">
        <v>#DIV/0!</v>
      </c>
      <c r="N392" s="37" t="e">
        <v>#DIV/0!</v>
      </c>
      <c r="O392" s="36">
        <v>0</v>
      </c>
      <c r="P392" s="36">
        <v>0</v>
      </c>
      <c r="Q392" s="36" t="s">
        <v>496</v>
      </c>
      <c r="R392" s="36" t="s">
        <v>434</v>
      </c>
      <c r="S392" s="36" t="s">
        <v>278</v>
      </c>
      <c r="T392" s="38"/>
      <c r="U392" s="38" t="s">
        <v>78</v>
      </c>
      <c r="V392" s="36" t="s">
        <v>565</v>
      </c>
      <c r="W392" s="38" t="s">
        <v>79</v>
      </c>
      <c r="X392" s="79">
        <v>3</v>
      </c>
      <c r="Y392" t="str">
        <f t="shared" si="50"/>
        <v>Y</v>
      </c>
      <c r="Z392">
        <v>100</v>
      </c>
      <c r="AA392">
        <f t="shared" si="51"/>
        <v>0</v>
      </c>
      <c r="AB392">
        <f t="shared" si="52"/>
        <v>-100</v>
      </c>
      <c r="AC392">
        <f t="shared" si="53"/>
        <v>0</v>
      </c>
      <c r="AD392">
        <f t="shared" si="54"/>
        <v>-100</v>
      </c>
      <c r="AE392">
        <f t="shared" si="55"/>
        <v>0</v>
      </c>
      <c r="AF392">
        <f t="shared" si="56"/>
        <v>-100</v>
      </c>
    </row>
    <row r="393" spans="1:32" x14ac:dyDescent="0.25">
      <c r="A393" s="40">
        <v>0.30828761180878866</v>
      </c>
      <c r="B393" s="40">
        <v>0.69130829798019122</v>
      </c>
      <c r="C393" s="33">
        <v>3.2437242422191028</v>
      </c>
      <c r="D393" s="34">
        <v>1.4465326149298645</v>
      </c>
      <c r="E393" s="28"/>
      <c r="F393" s="35">
        <v>1</v>
      </c>
      <c r="G393" s="35">
        <v>3.2437242422191028</v>
      </c>
      <c r="H393" s="35">
        <v>1.4465326149298645</v>
      </c>
      <c r="I393" s="36"/>
      <c r="J393" s="36"/>
      <c r="K393" s="35">
        <v>0</v>
      </c>
      <c r="L393" s="35">
        <v>0</v>
      </c>
      <c r="M393" s="37" t="e">
        <v>#DIV/0!</v>
      </c>
      <c r="N393" s="37" t="e">
        <v>#DIV/0!</v>
      </c>
      <c r="O393" s="36">
        <v>0</v>
      </c>
      <c r="P393" s="36">
        <v>0</v>
      </c>
      <c r="Q393" s="36" t="s">
        <v>359</v>
      </c>
      <c r="R393" s="36" t="s">
        <v>429</v>
      </c>
      <c r="S393" s="36" t="s">
        <v>278</v>
      </c>
      <c r="T393" s="38"/>
      <c r="U393" s="38" t="s">
        <v>75</v>
      </c>
      <c r="V393" s="36" t="s">
        <v>565</v>
      </c>
      <c r="W393" s="38" t="s">
        <v>78</v>
      </c>
      <c r="X393" s="79">
        <v>1</v>
      </c>
      <c r="Y393" t="str">
        <f t="shared" si="50"/>
        <v>N</v>
      </c>
      <c r="Z393">
        <v>100</v>
      </c>
      <c r="AA393">
        <f t="shared" si="51"/>
        <v>0</v>
      </c>
      <c r="AB393">
        <f t="shared" si="52"/>
        <v>-100</v>
      </c>
      <c r="AC393">
        <f t="shared" si="53"/>
        <v>0</v>
      </c>
      <c r="AD393">
        <f t="shared" si="54"/>
        <v>-100</v>
      </c>
      <c r="AE393">
        <f t="shared" si="55"/>
        <v>0</v>
      </c>
      <c r="AF393">
        <f t="shared" si="56"/>
        <v>-100</v>
      </c>
    </row>
    <row r="394" spans="1:32" x14ac:dyDescent="0.25">
      <c r="A394" s="40">
        <v>0.61202868331022109</v>
      </c>
      <c r="B394" s="40">
        <v>0.37096823893337805</v>
      </c>
      <c r="C394" s="33">
        <v>1.6339103497427532</v>
      </c>
      <c r="D394" s="34">
        <v>2.6956485624624844</v>
      </c>
      <c r="E394" s="28"/>
      <c r="F394" s="35">
        <v>1</v>
      </c>
      <c r="G394" s="35">
        <v>1.6339103497427532</v>
      </c>
      <c r="H394" s="35">
        <v>2.6956485624624844</v>
      </c>
      <c r="I394" s="36"/>
      <c r="J394" s="36"/>
      <c r="K394" s="35">
        <v>0</v>
      </c>
      <c r="L394" s="35">
        <v>0</v>
      </c>
      <c r="M394" s="37" t="e">
        <v>#DIV/0!</v>
      </c>
      <c r="N394" s="37" t="e">
        <v>#DIV/0!</v>
      </c>
      <c r="O394" s="36">
        <v>0</v>
      </c>
      <c r="P394" s="36">
        <v>0</v>
      </c>
      <c r="Q394" s="36" t="s">
        <v>432</v>
      </c>
      <c r="R394" s="36" t="s">
        <v>300</v>
      </c>
      <c r="S394" s="36" t="s">
        <v>278</v>
      </c>
      <c r="T394" s="38"/>
      <c r="U394" s="38" t="s">
        <v>102</v>
      </c>
      <c r="V394" s="36" t="s">
        <v>565</v>
      </c>
      <c r="W394" s="38" t="s">
        <v>86</v>
      </c>
      <c r="X394" s="79">
        <v>3</v>
      </c>
      <c r="Y394" t="str">
        <f t="shared" si="50"/>
        <v>Y</v>
      </c>
      <c r="Z394">
        <v>100</v>
      </c>
      <c r="AA394">
        <f t="shared" si="51"/>
        <v>0</v>
      </c>
      <c r="AB394">
        <f t="shared" si="52"/>
        <v>-100</v>
      </c>
      <c r="AC394">
        <f t="shared" si="53"/>
        <v>0</v>
      </c>
      <c r="AD394">
        <f t="shared" si="54"/>
        <v>-100</v>
      </c>
      <c r="AE394">
        <f t="shared" si="55"/>
        <v>0</v>
      </c>
      <c r="AF394">
        <f t="shared" si="56"/>
        <v>-100</v>
      </c>
    </row>
    <row r="395" spans="1:32" x14ac:dyDescent="0.25">
      <c r="A395" s="40">
        <v>0.47625907586216565</v>
      </c>
      <c r="B395" s="40">
        <v>0.51981831791240518</v>
      </c>
      <c r="C395" s="33">
        <v>2.0996975190230507</v>
      </c>
      <c r="D395" s="34">
        <v>1.9237490591251354</v>
      </c>
      <c r="E395" s="28"/>
      <c r="F395" s="35">
        <v>1</v>
      </c>
      <c r="G395" s="35">
        <v>2.0996975190230507</v>
      </c>
      <c r="H395" s="35">
        <v>1.9237490591251354</v>
      </c>
      <c r="I395" s="36"/>
      <c r="J395" s="36"/>
      <c r="K395" s="35">
        <v>0</v>
      </c>
      <c r="L395" s="35">
        <v>0</v>
      </c>
      <c r="M395" s="37" t="e">
        <v>#DIV/0!</v>
      </c>
      <c r="N395" s="37" t="e">
        <v>#DIV/0!</v>
      </c>
      <c r="O395" s="36">
        <v>0</v>
      </c>
      <c r="P395" s="36">
        <v>0</v>
      </c>
      <c r="Q395" s="36" t="s">
        <v>299</v>
      </c>
      <c r="R395" s="36" t="s">
        <v>433</v>
      </c>
      <c r="S395" s="36" t="s">
        <v>278</v>
      </c>
      <c r="T395" s="38"/>
      <c r="U395" s="38" t="s">
        <v>79</v>
      </c>
      <c r="V395" s="36" t="s">
        <v>565</v>
      </c>
      <c r="W395" s="38" t="s">
        <v>102</v>
      </c>
      <c r="X395" s="79">
        <v>4</v>
      </c>
      <c r="Y395" t="str">
        <f t="shared" si="50"/>
        <v>Y</v>
      </c>
      <c r="Z395">
        <v>100</v>
      </c>
      <c r="AA395">
        <f t="shared" si="51"/>
        <v>0</v>
      </c>
      <c r="AB395">
        <f t="shared" si="52"/>
        <v>-100</v>
      </c>
      <c r="AC395">
        <f t="shared" si="53"/>
        <v>0</v>
      </c>
      <c r="AD395">
        <f t="shared" si="54"/>
        <v>-100</v>
      </c>
      <c r="AE395">
        <f t="shared" si="55"/>
        <v>0</v>
      </c>
      <c r="AF395">
        <f t="shared" si="56"/>
        <v>-100</v>
      </c>
    </row>
    <row r="396" spans="1:32" x14ac:dyDescent="0.25">
      <c r="A396" s="40">
        <v>0.80951922049491609</v>
      </c>
      <c r="B396" s="40">
        <v>0.12800625512902078</v>
      </c>
      <c r="C396" s="33">
        <v>1.235301120322541</v>
      </c>
      <c r="D396" s="34">
        <v>7.8121182358789767</v>
      </c>
      <c r="E396" s="28"/>
      <c r="F396" s="35">
        <v>1</v>
      </c>
      <c r="G396" s="35">
        <v>1.235301120322541</v>
      </c>
      <c r="H396" s="35">
        <v>7.8121182358789767</v>
      </c>
      <c r="I396" s="36"/>
      <c r="J396" s="36"/>
      <c r="K396" s="35">
        <v>0</v>
      </c>
      <c r="L396" s="35">
        <v>0</v>
      </c>
      <c r="M396" s="37" t="e">
        <v>#DIV/0!</v>
      </c>
      <c r="N396" s="37" t="e">
        <v>#DIV/0!</v>
      </c>
      <c r="O396" s="36">
        <v>0</v>
      </c>
      <c r="P396" s="36">
        <v>0</v>
      </c>
      <c r="Q396" s="36" t="s">
        <v>361</v>
      </c>
      <c r="R396" s="36" t="s">
        <v>503</v>
      </c>
      <c r="S396" s="36" t="s">
        <v>269</v>
      </c>
      <c r="T396" s="38"/>
      <c r="U396" s="38" t="s">
        <v>92</v>
      </c>
      <c r="V396" s="36" t="s">
        <v>565</v>
      </c>
      <c r="W396" s="38" t="s">
        <v>96</v>
      </c>
      <c r="X396" s="79">
        <v>5</v>
      </c>
      <c r="Y396" t="str">
        <f t="shared" si="50"/>
        <v>Y</v>
      </c>
      <c r="Z396">
        <v>100</v>
      </c>
      <c r="AA396">
        <f t="shared" si="51"/>
        <v>0</v>
      </c>
      <c r="AB396">
        <f t="shared" si="52"/>
        <v>-100</v>
      </c>
      <c r="AC396">
        <f t="shared" si="53"/>
        <v>0</v>
      </c>
      <c r="AD396">
        <f t="shared" si="54"/>
        <v>-100</v>
      </c>
      <c r="AE396">
        <f t="shared" si="55"/>
        <v>0</v>
      </c>
      <c r="AF396">
        <f t="shared" si="56"/>
        <v>-100</v>
      </c>
    </row>
    <row r="397" spans="1:32" x14ac:dyDescent="0.25">
      <c r="A397" s="40">
        <v>3.7878793401155735E-2</v>
      </c>
      <c r="B397" s="40">
        <v>0.96212094477016374</v>
      </c>
      <c r="C397" s="33">
        <v>26.399996151131059</v>
      </c>
      <c r="D397" s="34">
        <v>1.0393703675569448</v>
      </c>
      <c r="E397" s="28"/>
      <c r="F397" s="35">
        <v>1</v>
      </c>
      <c r="G397" s="35">
        <v>26.399996151131059</v>
      </c>
      <c r="H397" s="35">
        <v>1.0393703675569448</v>
      </c>
      <c r="I397" s="36"/>
      <c r="J397" s="36"/>
      <c r="K397" s="35">
        <v>0</v>
      </c>
      <c r="L397" s="35">
        <v>0</v>
      </c>
      <c r="M397" s="37" t="e">
        <v>#DIV/0!</v>
      </c>
      <c r="N397" s="37" t="e">
        <v>#DIV/0!</v>
      </c>
      <c r="O397" s="36">
        <v>0</v>
      </c>
      <c r="P397" s="36">
        <v>0</v>
      </c>
      <c r="Q397" s="36" t="s">
        <v>435</v>
      </c>
      <c r="R397" s="36" t="s">
        <v>501</v>
      </c>
      <c r="S397" s="36" t="s">
        <v>269</v>
      </c>
      <c r="T397" s="38"/>
      <c r="U397" s="38" t="s">
        <v>73</v>
      </c>
      <c r="V397" s="36" t="s">
        <v>565</v>
      </c>
      <c r="W397" s="38" t="s">
        <v>75</v>
      </c>
      <c r="X397" s="79">
        <v>2</v>
      </c>
      <c r="Y397" t="str">
        <f t="shared" si="50"/>
        <v>N</v>
      </c>
      <c r="Z397">
        <v>100</v>
      </c>
      <c r="AA397">
        <f t="shared" si="51"/>
        <v>0</v>
      </c>
      <c r="AB397">
        <f t="shared" si="52"/>
        <v>-100</v>
      </c>
      <c r="AC397">
        <f t="shared" si="53"/>
        <v>0</v>
      </c>
      <c r="AD397">
        <f t="shared" si="54"/>
        <v>-100</v>
      </c>
      <c r="AE397">
        <f t="shared" si="55"/>
        <v>0</v>
      </c>
      <c r="AF397">
        <f t="shared" si="56"/>
        <v>-100</v>
      </c>
    </row>
    <row r="398" spans="1:32" x14ac:dyDescent="0.25">
      <c r="A398" s="40">
        <v>0.62308429717248126</v>
      </c>
      <c r="B398" s="40">
        <v>0.373930943648008</v>
      </c>
      <c r="C398" s="33">
        <v>1.6049192774363588</v>
      </c>
      <c r="D398" s="34">
        <v>2.6742905795497065</v>
      </c>
      <c r="E398" s="28"/>
      <c r="F398" s="35">
        <v>1</v>
      </c>
      <c r="G398" s="35">
        <v>1.6049192774363588</v>
      </c>
      <c r="H398" s="35">
        <v>2.6742905795497065</v>
      </c>
      <c r="I398" s="36"/>
      <c r="J398" s="36"/>
      <c r="K398" s="35">
        <v>0</v>
      </c>
      <c r="L398" s="35">
        <v>0</v>
      </c>
      <c r="M398" s="37" t="e">
        <v>#DIV/0!</v>
      </c>
      <c r="N398" s="37" t="e">
        <v>#DIV/0!</v>
      </c>
      <c r="O398" s="36">
        <v>0</v>
      </c>
      <c r="P398" s="36">
        <v>0</v>
      </c>
      <c r="Q398" s="36" t="s">
        <v>466</v>
      </c>
      <c r="R398" s="36" t="s">
        <v>470</v>
      </c>
      <c r="S398" s="36" t="s">
        <v>276</v>
      </c>
      <c r="T398" s="38"/>
      <c r="U398" s="38" t="s">
        <v>86</v>
      </c>
      <c r="V398" s="36" t="s">
        <v>565</v>
      </c>
      <c r="W398" s="38" t="s">
        <v>73</v>
      </c>
      <c r="X398" s="79">
        <v>0</v>
      </c>
      <c r="Y398" t="str">
        <f t="shared" si="50"/>
        <v>N</v>
      </c>
      <c r="Z398">
        <v>100</v>
      </c>
      <c r="AA398">
        <f t="shared" si="51"/>
        <v>0</v>
      </c>
      <c r="AB398">
        <f t="shared" si="52"/>
        <v>-100</v>
      </c>
      <c r="AC398">
        <f t="shared" si="53"/>
        <v>0</v>
      </c>
      <c r="AD398">
        <f t="shared" si="54"/>
        <v>-100</v>
      </c>
      <c r="AE398">
        <f t="shared" si="55"/>
        <v>0</v>
      </c>
      <c r="AF398">
        <f t="shared" si="56"/>
        <v>-100</v>
      </c>
    </row>
    <row r="399" spans="1:32" x14ac:dyDescent="0.25">
      <c r="A399" s="40">
        <v>0.4133311896829801</v>
      </c>
      <c r="B399" s="40">
        <v>0.58622317084599629</v>
      </c>
      <c r="C399" s="33">
        <v>2.4193673861558516</v>
      </c>
      <c r="D399" s="34">
        <v>1.7058349954964591</v>
      </c>
      <c r="E399" s="28"/>
      <c r="F399" s="35">
        <v>1</v>
      </c>
      <c r="G399" s="35">
        <v>2.4193673861558516</v>
      </c>
      <c r="H399" s="35">
        <v>1.7058349954964591</v>
      </c>
      <c r="I399" s="36"/>
      <c r="J399" s="36"/>
      <c r="K399" s="35">
        <v>0</v>
      </c>
      <c r="L399" s="35">
        <v>0</v>
      </c>
      <c r="M399" s="37" t="e">
        <v>#DIV/0!</v>
      </c>
      <c r="N399" s="37" t="e">
        <v>#DIV/0!</v>
      </c>
      <c r="O399" s="36">
        <v>0</v>
      </c>
      <c r="P399" s="36">
        <v>0</v>
      </c>
      <c r="Q399" s="36" t="s">
        <v>454</v>
      </c>
      <c r="R399" s="36" t="s">
        <v>458</v>
      </c>
      <c r="S399" s="36" t="s">
        <v>276</v>
      </c>
      <c r="T399" s="38"/>
      <c r="U399" s="38" t="s">
        <v>75</v>
      </c>
      <c r="V399" s="36" t="s">
        <v>565</v>
      </c>
      <c r="W399" s="38" t="s">
        <v>76</v>
      </c>
      <c r="X399" s="79">
        <v>1</v>
      </c>
      <c r="Y399" t="str">
        <f t="shared" si="50"/>
        <v>N</v>
      </c>
      <c r="Z399">
        <v>100</v>
      </c>
      <c r="AA399">
        <f t="shared" si="51"/>
        <v>0</v>
      </c>
      <c r="AB399">
        <f t="shared" si="52"/>
        <v>-100</v>
      </c>
      <c r="AC399">
        <f t="shared" si="53"/>
        <v>0</v>
      </c>
      <c r="AD399">
        <f t="shared" si="54"/>
        <v>-100</v>
      </c>
      <c r="AE399">
        <f t="shared" si="55"/>
        <v>0</v>
      </c>
      <c r="AF399">
        <f t="shared" si="56"/>
        <v>-100</v>
      </c>
    </row>
    <row r="400" spans="1:32" x14ac:dyDescent="0.25">
      <c r="A400" s="40">
        <v>0.46515066346734141</v>
      </c>
      <c r="B400" s="40">
        <v>0.53414774307602897</v>
      </c>
      <c r="C400" s="33">
        <v>2.1498410698713553</v>
      </c>
      <c r="D400" s="34">
        <v>1.8721412061787239</v>
      </c>
      <c r="E400" s="28"/>
      <c r="F400" s="35">
        <v>1</v>
      </c>
      <c r="G400" s="35">
        <v>2.1498410698713553</v>
      </c>
      <c r="H400" s="35">
        <v>1.8721412061787239</v>
      </c>
      <c r="I400" s="36"/>
      <c r="J400" s="36"/>
      <c r="K400" s="35">
        <v>0</v>
      </c>
      <c r="L400" s="35">
        <v>0</v>
      </c>
      <c r="M400" s="37" t="e">
        <v>#DIV/0!</v>
      </c>
      <c r="N400" s="37" t="e">
        <v>#DIV/0!</v>
      </c>
      <c r="O400" s="36">
        <v>0</v>
      </c>
      <c r="P400" s="36">
        <v>0</v>
      </c>
      <c r="Q400" s="36" t="s">
        <v>377</v>
      </c>
      <c r="R400" s="36" t="s">
        <v>476</v>
      </c>
      <c r="S400" s="36" t="s">
        <v>275</v>
      </c>
      <c r="T400" s="38"/>
      <c r="U400" s="38" t="s">
        <v>75</v>
      </c>
      <c r="V400" s="36" t="s">
        <v>567</v>
      </c>
      <c r="W400" s="38" t="s">
        <v>79</v>
      </c>
      <c r="X400" s="79">
        <v>3</v>
      </c>
      <c r="Y400" t="str">
        <f t="shared" si="50"/>
        <v>Y</v>
      </c>
      <c r="Z400">
        <v>100</v>
      </c>
      <c r="AA400">
        <f t="shared" si="51"/>
        <v>0</v>
      </c>
      <c r="AB400">
        <f t="shared" si="52"/>
        <v>-100</v>
      </c>
      <c r="AC400">
        <f t="shared" si="53"/>
        <v>0</v>
      </c>
      <c r="AD400">
        <f t="shared" si="54"/>
        <v>-100</v>
      </c>
      <c r="AE400">
        <f t="shared" si="55"/>
        <v>0</v>
      </c>
      <c r="AF400">
        <f t="shared" si="56"/>
        <v>-100</v>
      </c>
    </row>
    <row r="401" spans="1:32" x14ac:dyDescent="0.25">
      <c r="A401" s="40">
        <v>0.34342172213570998</v>
      </c>
      <c r="B401" s="40">
        <v>0.65372715459271458</v>
      </c>
      <c r="C401" s="33">
        <v>2.9118717179014957</v>
      </c>
      <c r="D401" s="34">
        <v>1.5296901665695997</v>
      </c>
      <c r="E401" s="28"/>
      <c r="F401" s="35">
        <v>1</v>
      </c>
      <c r="G401" s="35">
        <v>2.9118717179014957</v>
      </c>
      <c r="H401" s="35">
        <v>1.5296901665695997</v>
      </c>
      <c r="I401" s="36"/>
      <c r="J401" s="36"/>
      <c r="K401" s="35">
        <v>0</v>
      </c>
      <c r="L401" s="35">
        <v>0</v>
      </c>
      <c r="M401" s="37" t="e">
        <v>#DIV/0!</v>
      </c>
      <c r="N401" s="37" t="e">
        <v>#DIV/0!</v>
      </c>
      <c r="O401" s="36">
        <v>0</v>
      </c>
      <c r="P401" s="36">
        <v>0</v>
      </c>
      <c r="Q401" s="36" t="s">
        <v>375</v>
      </c>
      <c r="R401" s="36" t="s">
        <v>307</v>
      </c>
      <c r="S401" s="36" t="s">
        <v>275</v>
      </c>
      <c r="T401" s="38"/>
      <c r="U401" s="38" t="s">
        <v>94</v>
      </c>
      <c r="V401" s="36" t="s">
        <v>567</v>
      </c>
      <c r="W401" s="38" t="s">
        <v>78</v>
      </c>
      <c r="X401" s="79">
        <v>1</v>
      </c>
      <c r="Y401" t="str">
        <f t="shared" si="50"/>
        <v>N</v>
      </c>
      <c r="Z401">
        <v>100</v>
      </c>
      <c r="AA401">
        <f t="shared" si="51"/>
        <v>0</v>
      </c>
      <c r="AB401">
        <f t="shared" si="52"/>
        <v>-100</v>
      </c>
      <c r="AC401">
        <f t="shared" si="53"/>
        <v>0</v>
      </c>
      <c r="AD401">
        <f t="shared" si="54"/>
        <v>-100</v>
      </c>
      <c r="AE401">
        <f t="shared" si="55"/>
        <v>0</v>
      </c>
      <c r="AF401">
        <f t="shared" si="56"/>
        <v>-100</v>
      </c>
    </row>
    <row r="402" spans="1:32" x14ac:dyDescent="0.25">
      <c r="A402" s="40">
        <v>0.42322086678245002</v>
      </c>
      <c r="B402" s="40">
        <v>0.5758128440324537</v>
      </c>
      <c r="C402" s="33">
        <v>2.3628324557872857</v>
      </c>
      <c r="D402" s="34">
        <v>1.7366753978548601</v>
      </c>
      <c r="E402" s="28"/>
      <c r="F402" s="35">
        <v>1</v>
      </c>
      <c r="G402" s="35">
        <v>2.3628324557872857</v>
      </c>
      <c r="H402" s="35">
        <v>1.7366753978548601</v>
      </c>
      <c r="I402" s="36"/>
      <c r="J402" s="36"/>
      <c r="K402" s="35">
        <v>0</v>
      </c>
      <c r="L402" s="35">
        <v>0</v>
      </c>
      <c r="M402" s="37" t="e">
        <v>#DIV/0!</v>
      </c>
      <c r="N402" s="37" t="e">
        <v>#DIV/0!</v>
      </c>
      <c r="O402" s="36">
        <v>0</v>
      </c>
      <c r="P402" s="36">
        <v>0</v>
      </c>
      <c r="Q402" s="36" t="s">
        <v>301</v>
      </c>
      <c r="R402" s="36" t="s">
        <v>479</v>
      </c>
      <c r="S402" s="36" t="s">
        <v>275</v>
      </c>
      <c r="T402" s="38"/>
      <c r="U402" s="38" t="s">
        <v>86</v>
      </c>
      <c r="V402" s="36" t="s">
        <v>567</v>
      </c>
      <c r="W402" s="38"/>
      <c r="X402" s="79">
        <v>0</v>
      </c>
      <c r="Y402" t="str">
        <f t="shared" si="50"/>
        <v>N</v>
      </c>
      <c r="Z402">
        <v>100</v>
      </c>
      <c r="AA402">
        <f t="shared" si="51"/>
        <v>0</v>
      </c>
      <c r="AB402">
        <f t="shared" si="52"/>
        <v>-100</v>
      </c>
      <c r="AC402">
        <f t="shared" si="53"/>
        <v>0</v>
      </c>
      <c r="AD402">
        <f t="shared" si="54"/>
        <v>-100</v>
      </c>
      <c r="AE402">
        <f t="shared" si="55"/>
        <v>0</v>
      </c>
      <c r="AF402">
        <f t="shared" si="56"/>
        <v>-100</v>
      </c>
    </row>
    <row r="403" spans="1:32" x14ac:dyDescent="0.25">
      <c r="A403" s="40">
        <v>0.17539869630419275</v>
      </c>
      <c r="B403" s="40">
        <v>0.82457299992337985</v>
      </c>
      <c r="C403" s="33">
        <v>5.7012966519757189</v>
      </c>
      <c r="D403" s="34">
        <v>1.2127489016653723</v>
      </c>
      <c r="E403" s="28"/>
      <c r="F403" s="35">
        <v>1</v>
      </c>
      <c r="G403" s="35">
        <v>5.7012966519757189</v>
      </c>
      <c r="H403" s="35">
        <v>1.2127489016653723</v>
      </c>
      <c r="I403" s="36"/>
      <c r="J403" s="36"/>
      <c r="K403" s="35">
        <v>0</v>
      </c>
      <c r="L403" s="35">
        <v>0</v>
      </c>
      <c r="M403" s="37" t="e">
        <v>#DIV/0!</v>
      </c>
      <c r="N403" s="37" t="e">
        <v>#DIV/0!</v>
      </c>
      <c r="O403" s="36">
        <v>0</v>
      </c>
      <c r="P403" s="36">
        <v>0</v>
      </c>
      <c r="Q403" s="36" t="s">
        <v>475</v>
      </c>
      <c r="R403" s="36" t="s">
        <v>371</v>
      </c>
      <c r="S403" s="36" t="s">
        <v>275</v>
      </c>
      <c r="T403" s="38"/>
      <c r="U403" s="38" t="s">
        <v>75</v>
      </c>
      <c r="V403" s="36" t="s">
        <v>567</v>
      </c>
      <c r="W403" s="38" t="s">
        <v>78</v>
      </c>
      <c r="X403" s="79">
        <v>1</v>
      </c>
      <c r="Y403" t="str">
        <f t="shared" si="50"/>
        <v>N</v>
      </c>
      <c r="Z403">
        <v>100</v>
      </c>
      <c r="AA403">
        <f t="shared" si="51"/>
        <v>0</v>
      </c>
      <c r="AB403">
        <f t="shared" si="52"/>
        <v>-100</v>
      </c>
      <c r="AC403">
        <f t="shared" si="53"/>
        <v>0</v>
      </c>
      <c r="AD403">
        <f t="shared" si="54"/>
        <v>-100</v>
      </c>
      <c r="AE403">
        <f t="shared" si="55"/>
        <v>0</v>
      </c>
      <c r="AF403">
        <f t="shared" si="56"/>
        <v>-100</v>
      </c>
    </row>
    <row r="404" spans="1:32" x14ac:dyDescent="0.25">
      <c r="A404" s="40">
        <v>0.41629651343877133</v>
      </c>
      <c r="B404" s="40">
        <v>0.58172336329197194</v>
      </c>
      <c r="C404" s="33">
        <v>2.402133978350216</v>
      </c>
      <c r="D404" s="34">
        <v>1.7190301492121633</v>
      </c>
      <c r="E404" s="28"/>
      <c r="F404" s="35">
        <v>1</v>
      </c>
      <c r="G404" s="35">
        <v>2.402133978350216</v>
      </c>
      <c r="H404" s="35">
        <v>1.7190301492121633</v>
      </c>
      <c r="I404" s="36"/>
      <c r="J404" s="36"/>
      <c r="K404" s="35">
        <v>0</v>
      </c>
      <c r="L404" s="35">
        <v>0</v>
      </c>
      <c r="M404" s="37" t="e">
        <v>#DIV/0!</v>
      </c>
      <c r="N404" s="37" t="e">
        <v>#DIV/0!</v>
      </c>
      <c r="O404" s="36">
        <v>0</v>
      </c>
      <c r="P404" s="36">
        <v>0</v>
      </c>
      <c r="Q404" s="36" t="s">
        <v>310</v>
      </c>
      <c r="R404" s="36" t="s">
        <v>312</v>
      </c>
      <c r="S404" s="36" t="s">
        <v>268</v>
      </c>
      <c r="T404" s="38"/>
      <c r="U404" s="38" t="s">
        <v>79</v>
      </c>
      <c r="V404" s="36" t="s">
        <v>567</v>
      </c>
      <c r="W404" s="38" t="s">
        <v>86</v>
      </c>
      <c r="X404" s="79">
        <v>3</v>
      </c>
      <c r="Y404" t="str">
        <f t="shared" si="50"/>
        <v>Y</v>
      </c>
      <c r="Z404">
        <v>100</v>
      </c>
      <c r="AA404">
        <f t="shared" si="51"/>
        <v>0</v>
      </c>
      <c r="AB404">
        <f t="shared" si="52"/>
        <v>-100</v>
      </c>
      <c r="AC404">
        <f t="shared" si="53"/>
        <v>0</v>
      </c>
      <c r="AD404">
        <f t="shared" si="54"/>
        <v>-100</v>
      </c>
      <c r="AE404">
        <f t="shared" si="55"/>
        <v>0</v>
      </c>
      <c r="AF404">
        <f t="shared" si="56"/>
        <v>-100</v>
      </c>
    </row>
    <row r="405" spans="1:32" x14ac:dyDescent="0.25">
      <c r="A405" s="51">
        <v>0.64500386917042385</v>
      </c>
      <c r="B405" s="51">
        <v>0.25683247908374851</v>
      </c>
      <c r="C405" s="33">
        <v>1.5503782966234867</v>
      </c>
      <c r="D405" s="34">
        <v>3.8935885506673702</v>
      </c>
      <c r="E405" s="28"/>
      <c r="F405" s="35">
        <v>1</v>
      </c>
      <c r="G405" s="35">
        <v>1.5503782966234867</v>
      </c>
      <c r="H405" s="35">
        <v>3.8935885506673702</v>
      </c>
      <c r="I405" s="36"/>
      <c r="J405" s="36"/>
      <c r="K405" s="35">
        <v>0</v>
      </c>
      <c r="L405" s="35">
        <v>0</v>
      </c>
      <c r="M405" s="37" t="e">
        <v>#DIV/0!</v>
      </c>
      <c r="N405" s="37" t="e">
        <v>#DIV/0!</v>
      </c>
      <c r="O405" s="36">
        <v>0</v>
      </c>
      <c r="P405" s="36">
        <v>0</v>
      </c>
      <c r="Q405" s="36" t="s">
        <v>384</v>
      </c>
      <c r="R405" s="36" t="s">
        <v>381</v>
      </c>
      <c r="S405" s="36" t="s">
        <v>268</v>
      </c>
      <c r="T405" s="38"/>
      <c r="U405" s="52" t="s">
        <v>103</v>
      </c>
      <c r="V405" s="36" t="s">
        <v>567</v>
      </c>
      <c r="W405" s="38" t="s">
        <v>75</v>
      </c>
      <c r="X405" s="79">
        <v>2</v>
      </c>
      <c r="Y405" t="str">
        <f t="shared" si="50"/>
        <v>N</v>
      </c>
      <c r="Z405">
        <v>100</v>
      </c>
      <c r="AA405">
        <f t="shared" si="51"/>
        <v>0</v>
      </c>
      <c r="AB405">
        <f t="shared" si="52"/>
        <v>-100</v>
      </c>
      <c r="AC405">
        <f t="shared" si="53"/>
        <v>0</v>
      </c>
      <c r="AD405">
        <f t="shared" si="54"/>
        <v>-100</v>
      </c>
      <c r="AE405">
        <f t="shared" si="55"/>
        <v>0</v>
      </c>
      <c r="AF405">
        <f t="shared" si="56"/>
        <v>-100</v>
      </c>
    </row>
    <row r="406" spans="1:32" x14ac:dyDescent="0.25">
      <c r="A406" s="51">
        <v>0.61201736679851293</v>
      </c>
      <c r="B406" s="51">
        <v>0.38522023311489262</v>
      </c>
      <c r="C406" s="33">
        <v>1.6339405615743219</v>
      </c>
      <c r="D406" s="34">
        <v>2.5959176440811409</v>
      </c>
      <c r="E406" s="28"/>
      <c r="F406" s="35">
        <v>1</v>
      </c>
      <c r="G406" s="35">
        <v>1.6339405615743219</v>
      </c>
      <c r="H406" s="35">
        <v>2.5959176440811409</v>
      </c>
      <c r="I406" s="36"/>
      <c r="J406" s="36"/>
      <c r="K406" s="35">
        <v>0</v>
      </c>
      <c r="L406" s="35">
        <v>0</v>
      </c>
      <c r="M406" s="37" t="e">
        <v>#DIV/0!</v>
      </c>
      <c r="N406" s="37" t="e">
        <v>#DIV/0!</v>
      </c>
      <c r="O406" s="36">
        <v>0</v>
      </c>
      <c r="P406" s="36">
        <v>0</v>
      </c>
      <c r="Q406" s="36" t="s">
        <v>311</v>
      </c>
      <c r="R406" s="36" t="s">
        <v>287</v>
      </c>
      <c r="S406" s="36" t="s">
        <v>268</v>
      </c>
      <c r="T406" s="38"/>
      <c r="U406" s="52" t="s">
        <v>79</v>
      </c>
      <c r="V406" s="36" t="s">
        <v>567</v>
      </c>
      <c r="W406" s="38" t="s">
        <v>102</v>
      </c>
      <c r="X406" s="88" t="s">
        <v>219</v>
      </c>
      <c r="Y406" t="str">
        <f t="shared" si="50"/>
        <v>Y</v>
      </c>
      <c r="Z406">
        <v>100</v>
      </c>
      <c r="AA406">
        <f t="shared" si="51"/>
        <v>0</v>
      </c>
      <c r="AB406">
        <f t="shared" si="52"/>
        <v>-100</v>
      </c>
      <c r="AC406">
        <f t="shared" si="53"/>
        <v>0</v>
      </c>
      <c r="AD406">
        <f t="shared" si="54"/>
        <v>-100</v>
      </c>
      <c r="AE406">
        <f t="shared" si="55"/>
        <v>0</v>
      </c>
      <c r="AF406">
        <f t="shared" si="56"/>
        <v>-100</v>
      </c>
    </row>
    <row r="407" spans="1:32" x14ac:dyDescent="0.25">
      <c r="A407" s="51">
        <v>0.11103665863578513</v>
      </c>
      <c r="B407" s="51">
        <v>0.88895818290752582</v>
      </c>
      <c r="C407" s="33">
        <v>9.0060346941826825</v>
      </c>
      <c r="D407" s="34">
        <v>1.1249123065938698</v>
      </c>
      <c r="E407" s="28"/>
      <c r="F407" s="35">
        <v>1</v>
      </c>
      <c r="G407" s="35">
        <v>9.0060346941826825</v>
      </c>
      <c r="H407" s="35">
        <v>1.1249123065938698</v>
      </c>
      <c r="I407" s="36"/>
      <c r="J407" s="36"/>
      <c r="K407" s="35">
        <v>0</v>
      </c>
      <c r="L407" s="35">
        <v>0</v>
      </c>
      <c r="M407" s="37" t="e">
        <v>#DIV/0!</v>
      </c>
      <c r="N407" s="37" t="e">
        <v>#DIV/0!</v>
      </c>
      <c r="O407" s="36">
        <v>0</v>
      </c>
      <c r="P407" s="36">
        <v>0</v>
      </c>
      <c r="Q407" s="36" t="s">
        <v>388</v>
      </c>
      <c r="R407" s="36" t="s">
        <v>316</v>
      </c>
      <c r="S407" s="36" t="s">
        <v>279</v>
      </c>
      <c r="T407" s="38"/>
      <c r="U407" s="52" t="s">
        <v>75</v>
      </c>
      <c r="V407" s="36" t="s">
        <v>567</v>
      </c>
      <c r="W407" s="38" t="s">
        <v>86</v>
      </c>
      <c r="X407" s="79">
        <v>3</v>
      </c>
      <c r="Y407" t="str">
        <f t="shared" si="50"/>
        <v>Y</v>
      </c>
      <c r="Z407">
        <v>100</v>
      </c>
      <c r="AA407">
        <f t="shared" si="51"/>
        <v>0</v>
      </c>
      <c r="AB407">
        <f t="shared" si="52"/>
        <v>-100</v>
      </c>
      <c r="AC407">
        <f t="shared" si="53"/>
        <v>0</v>
      </c>
      <c r="AD407">
        <f t="shared" si="54"/>
        <v>-100</v>
      </c>
      <c r="AE407">
        <f t="shared" si="55"/>
        <v>0</v>
      </c>
      <c r="AF407">
        <f t="shared" si="56"/>
        <v>-100</v>
      </c>
    </row>
    <row r="408" spans="1:32" x14ac:dyDescent="0.25">
      <c r="A408" s="51">
        <v>0.5161373661079155</v>
      </c>
      <c r="B408" s="51">
        <v>0.47990603492861339</v>
      </c>
      <c r="C408" s="33">
        <v>1.9374687160140951</v>
      </c>
      <c r="D408" s="34">
        <v>2.0837412476981068</v>
      </c>
      <c r="E408" s="28"/>
      <c r="F408" s="35">
        <v>1</v>
      </c>
      <c r="G408" s="35">
        <v>1.9374687160140951</v>
      </c>
      <c r="H408" s="35">
        <v>2.0837412476981068</v>
      </c>
      <c r="I408" s="36"/>
      <c r="J408" s="36"/>
      <c r="K408" s="35">
        <v>0</v>
      </c>
      <c r="L408" s="35">
        <v>0</v>
      </c>
      <c r="M408" s="37" t="e">
        <v>#DIV/0!</v>
      </c>
      <c r="N408" s="37" t="e">
        <v>#DIV/0!</v>
      </c>
      <c r="O408" s="36">
        <v>0</v>
      </c>
      <c r="P408" s="36">
        <v>0</v>
      </c>
      <c r="Q408" s="36" t="s">
        <v>514</v>
      </c>
      <c r="R408" s="36" t="s">
        <v>481</v>
      </c>
      <c r="S408" s="36" t="s">
        <v>279</v>
      </c>
      <c r="T408" s="38"/>
      <c r="U408" s="52" t="s">
        <v>79</v>
      </c>
      <c r="V408" s="36" t="s">
        <v>567</v>
      </c>
      <c r="W408" s="38" t="s">
        <v>89</v>
      </c>
      <c r="X408" s="88" t="s">
        <v>219</v>
      </c>
      <c r="Y408" t="str">
        <f t="shared" si="50"/>
        <v>Y</v>
      </c>
      <c r="Z408">
        <v>100</v>
      </c>
      <c r="AA408">
        <f t="shared" si="51"/>
        <v>0</v>
      </c>
      <c r="AB408">
        <f t="shared" si="52"/>
        <v>-100</v>
      </c>
      <c r="AC408">
        <f t="shared" si="53"/>
        <v>0</v>
      </c>
      <c r="AD408">
        <f t="shared" si="54"/>
        <v>-100</v>
      </c>
      <c r="AE408">
        <f t="shared" si="55"/>
        <v>0</v>
      </c>
      <c r="AF408">
        <f t="shared" si="56"/>
        <v>-100</v>
      </c>
    </row>
    <row r="409" spans="1:32" x14ac:dyDescent="0.25">
      <c r="A409" s="51">
        <v>0.26050391232904757</v>
      </c>
      <c r="B409" s="51">
        <v>0.73874839078548793</v>
      </c>
      <c r="C409" s="33">
        <v>3.8387139412205085</v>
      </c>
      <c r="D409" s="34">
        <v>1.3536408504886643</v>
      </c>
      <c r="E409" s="28"/>
      <c r="F409" s="35">
        <v>1</v>
      </c>
      <c r="G409" s="35">
        <v>3.8387139412205085</v>
      </c>
      <c r="H409" s="35">
        <v>1.3536408504886643</v>
      </c>
      <c r="I409" s="36"/>
      <c r="J409" s="36"/>
      <c r="K409" s="35">
        <v>0</v>
      </c>
      <c r="L409" s="35">
        <v>0</v>
      </c>
      <c r="M409" s="37" t="e">
        <v>#DIV/0!</v>
      </c>
      <c r="N409" s="37" t="e">
        <v>#DIV/0!</v>
      </c>
      <c r="O409" s="36">
        <v>0</v>
      </c>
      <c r="P409" s="36">
        <v>0</v>
      </c>
      <c r="Q409" s="36" t="s">
        <v>387</v>
      </c>
      <c r="R409" s="36" t="s">
        <v>480</v>
      </c>
      <c r="S409" s="36" t="s">
        <v>279</v>
      </c>
      <c r="T409" s="38"/>
      <c r="U409" s="52" t="s">
        <v>78</v>
      </c>
      <c r="V409" s="36" t="s">
        <v>567</v>
      </c>
      <c r="W409" s="38" t="s">
        <v>94</v>
      </c>
      <c r="X409" s="79">
        <v>2</v>
      </c>
      <c r="Y409" t="str">
        <f t="shared" si="50"/>
        <v>N</v>
      </c>
      <c r="Z409">
        <v>100</v>
      </c>
      <c r="AA409">
        <f t="shared" si="51"/>
        <v>0</v>
      </c>
      <c r="AB409">
        <f t="shared" si="52"/>
        <v>-100</v>
      </c>
      <c r="AC409">
        <f t="shared" si="53"/>
        <v>0</v>
      </c>
      <c r="AD409">
        <f t="shared" si="54"/>
        <v>-100</v>
      </c>
      <c r="AE409">
        <f t="shared" si="55"/>
        <v>0</v>
      </c>
      <c r="AF409">
        <f t="shared" si="56"/>
        <v>-100</v>
      </c>
    </row>
    <row r="410" spans="1:32" x14ac:dyDescent="0.25">
      <c r="A410" s="51">
        <v>0.36825939041774275</v>
      </c>
      <c r="B410" s="51">
        <v>0.6313844144208387</v>
      </c>
      <c r="C410" s="33">
        <v>2.7154772587485931</v>
      </c>
      <c r="D410" s="34">
        <v>1.5838211668833921</v>
      </c>
      <c r="E410" s="28"/>
      <c r="F410" s="35">
        <v>1</v>
      </c>
      <c r="G410" s="35">
        <v>2.7154772587485931</v>
      </c>
      <c r="H410" s="35">
        <v>1.5838211668833921</v>
      </c>
      <c r="I410" s="36"/>
      <c r="J410" s="36"/>
      <c r="K410" s="35">
        <v>0</v>
      </c>
      <c r="L410" s="35">
        <v>0</v>
      </c>
      <c r="M410" s="37" t="e">
        <v>#DIV/0!</v>
      </c>
      <c r="N410" s="37" t="e">
        <v>#DIV/0!</v>
      </c>
      <c r="O410" s="36">
        <v>0</v>
      </c>
      <c r="P410" s="36">
        <v>0</v>
      </c>
      <c r="Q410" s="36" t="s">
        <v>386</v>
      </c>
      <c r="R410" s="36" t="s">
        <v>394</v>
      </c>
      <c r="S410" s="36" t="s">
        <v>279</v>
      </c>
      <c r="T410" s="38"/>
      <c r="U410" s="52" t="s">
        <v>75</v>
      </c>
      <c r="V410" s="36" t="s">
        <v>567</v>
      </c>
      <c r="W410" s="38" t="s">
        <v>79</v>
      </c>
      <c r="X410" s="88" t="s">
        <v>207</v>
      </c>
      <c r="Y410" t="str">
        <f t="shared" si="50"/>
        <v>Y</v>
      </c>
      <c r="Z410">
        <v>100</v>
      </c>
      <c r="AA410">
        <f t="shared" si="51"/>
        <v>0</v>
      </c>
      <c r="AB410">
        <f t="shared" si="52"/>
        <v>-100</v>
      </c>
      <c r="AC410">
        <f t="shared" si="53"/>
        <v>0</v>
      </c>
      <c r="AD410">
        <f t="shared" si="54"/>
        <v>-100</v>
      </c>
      <c r="AE410">
        <f t="shared" si="55"/>
        <v>0</v>
      </c>
      <c r="AF410">
        <f t="shared" si="56"/>
        <v>-100</v>
      </c>
    </row>
    <row r="411" spans="1:32" x14ac:dyDescent="0.25">
      <c r="A411" s="51">
        <v>0.735349910242595</v>
      </c>
      <c r="B411" s="51">
        <v>0.24866823096972973</v>
      </c>
      <c r="C411" s="33">
        <v>1.3598968138448482</v>
      </c>
      <c r="D411" s="34">
        <v>4.0214224233642835</v>
      </c>
      <c r="E411" s="28"/>
      <c r="F411" s="35">
        <v>1</v>
      </c>
      <c r="G411" s="35">
        <v>1.3598968138448482</v>
      </c>
      <c r="H411" s="35">
        <v>4.0214224233642835</v>
      </c>
      <c r="I411" s="36"/>
      <c r="J411" s="36"/>
      <c r="K411" s="35">
        <v>0</v>
      </c>
      <c r="L411" s="35">
        <v>0</v>
      </c>
      <c r="M411" s="37" t="e">
        <v>#DIV/0!</v>
      </c>
      <c r="N411" s="37" t="e">
        <v>#DIV/0!</v>
      </c>
      <c r="O411" s="36">
        <v>0</v>
      </c>
      <c r="P411" s="36">
        <v>0</v>
      </c>
      <c r="Q411" s="36" t="s">
        <v>513</v>
      </c>
      <c r="R411" s="36" t="s">
        <v>391</v>
      </c>
      <c r="S411" s="36" t="s">
        <v>279</v>
      </c>
      <c r="T411" s="38"/>
      <c r="U411" s="52" t="s">
        <v>102</v>
      </c>
      <c r="V411" s="36" t="s">
        <v>567</v>
      </c>
      <c r="W411" s="38" t="s">
        <v>78</v>
      </c>
      <c r="X411" s="79">
        <v>1</v>
      </c>
      <c r="Y411" t="str">
        <f t="shared" si="50"/>
        <v>N</v>
      </c>
      <c r="Z411">
        <v>100</v>
      </c>
      <c r="AA411">
        <f t="shared" si="51"/>
        <v>0</v>
      </c>
      <c r="AB411">
        <f t="shared" si="52"/>
        <v>-100</v>
      </c>
      <c r="AC411">
        <f t="shared" si="53"/>
        <v>0</v>
      </c>
      <c r="AD411">
        <f t="shared" si="54"/>
        <v>-100</v>
      </c>
      <c r="AE411">
        <f t="shared" si="55"/>
        <v>0</v>
      </c>
      <c r="AF411">
        <f t="shared" si="56"/>
        <v>-100</v>
      </c>
    </row>
    <row r="412" spans="1:32" x14ac:dyDescent="0.25">
      <c r="A412" s="51">
        <v>0.17025666689409111</v>
      </c>
      <c r="B412" s="51">
        <v>0.82971754934311537</v>
      </c>
      <c r="C412" s="33">
        <v>5.8734851224478293</v>
      </c>
      <c r="D412" s="34">
        <v>1.2052294190856836</v>
      </c>
      <c r="E412" s="28"/>
      <c r="F412" s="35">
        <v>1</v>
      </c>
      <c r="G412" s="35">
        <v>5.8734851224478293</v>
      </c>
      <c r="H412" s="35">
        <v>1.2052294190856836</v>
      </c>
      <c r="I412" s="36"/>
      <c r="J412" s="36"/>
      <c r="K412" s="35">
        <v>0</v>
      </c>
      <c r="L412" s="35">
        <v>0</v>
      </c>
      <c r="M412" s="37" t="e">
        <v>#DIV/0!</v>
      </c>
      <c r="N412" s="37" t="e">
        <v>#DIV/0!</v>
      </c>
      <c r="O412" s="36">
        <v>0</v>
      </c>
      <c r="P412" s="36">
        <v>0</v>
      </c>
      <c r="Q412" s="36" t="s">
        <v>389</v>
      </c>
      <c r="R412" s="36" t="s">
        <v>393</v>
      </c>
      <c r="S412" s="36" t="s">
        <v>279</v>
      </c>
      <c r="T412" s="38"/>
      <c r="U412" s="52" t="s">
        <v>75</v>
      </c>
      <c r="V412" s="36" t="s">
        <v>567</v>
      </c>
      <c r="W412" s="38" t="s">
        <v>75</v>
      </c>
      <c r="X412" s="88" t="s">
        <v>219</v>
      </c>
      <c r="Y412" t="str">
        <f t="shared" si="50"/>
        <v>Y</v>
      </c>
      <c r="Z412">
        <v>100</v>
      </c>
      <c r="AA412">
        <f t="shared" si="51"/>
        <v>0</v>
      </c>
      <c r="AB412">
        <f t="shared" si="52"/>
        <v>-100</v>
      </c>
      <c r="AC412">
        <f t="shared" si="53"/>
        <v>0</v>
      </c>
      <c r="AD412">
        <f t="shared" si="54"/>
        <v>-100</v>
      </c>
      <c r="AE412">
        <f t="shared" si="55"/>
        <v>0</v>
      </c>
      <c r="AF412">
        <f t="shared" si="56"/>
        <v>-100</v>
      </c>
    </row>
    <row r="413" spans="1:32" x14ac:dyDescent="0.25">
      <c r="A413" s="51">
        <v>0.38278623181523241</v>
      </c>
      <c r="B413" s="51">
        <v>0.61059817689592188</v>
      </c>
      <c r="C413" s="33">
        <v>2.6124241597140081</v>
      </c>
      <c r="D413" s="34">
        <v>1.6377382668970082</v>
      </c>
      <c r="E413" s="28"/>
      <c r="F413" s="35">
        <v>1</v>
      </c>
      <c r="G413" s="35">
        <v>2.6124241597140081</v>
      </c>
      <c r="H413" s="35">
        <v>1.6377382668970082</v>
      </c>
      <c r="I413" s="36"/>
      <c r="J413" s="36"/>
      <c r="K413" s="35">
        <v>0</v>
      </c>
      <c r="L413" s="35">
        <v>0</v>
      </c>
      <c r="M413" s="37" t="e">
        <v>#DIV/0!</v>
      </c>
      <c r="N413" s="37" t="e">
        <v>#DIV/0!</v>
      </c>
      <c r="O413" s="36">
        <v>0</v>
      </c>
      <c r="P413" s="36">
        <v>0</v>
      </c>
      <c r="Q413" s="36" t="s">
        <v>395</v>
      </c>
      <c r="R413" s="36" t="s">
        <v>396</v>
      </c>
      <c r="S413" s="36" t="s">
        <v>280</v>
      </c>
      <c r="T413" s="38"/>
      <c r="U413" s="52" t="s">
        <v>94</v>
      </c>
      <c r="V413" s="36" t="s">
        <v>567</v>
      </c>
      <c r="W413" s="38" t="s">
        <v>89</v>
      </c>
      <c r="X413" s="79">
        <v>4</v>
      </c>
      <c r="Y413" t="str">
        <f t="shared" si="50"/>
        <v>Y</v>
      </c>
      <c r="Z413">
        <v>100</v>
      </c>
      <c r="AA413">
        <f t="shared" si="51"/>
        <v>0</v>
      </c>
      <c r="AB413">
        <f t="shared" si="52"/>
        <v>-100</v>
      </c>
      <c r="AC413">
        <f t="shared" si="53"/>
        <v>0</v>
      </c>
      <c r="AD413">
        <f t="shared" si="54"/>
        <v>-100</v>
      </c>
      <c r="AE413">
        <f t="shared" si="55"/>
        <v>0</v>
      </c>
      <c r="AF413">
        <f t="shared" si="56"/>
        <v>-100</v>
      </c>
    </row>
    <row r="414" spans="1:32" x14ac:dyDescent="0.25">
      <c r="A414" s="51">
        <v>0.28018059398840717</v>
      </c>
      <c r="B414" s="51">
        <v>0.71924206538859525</v>
      </c>
      <c r="C414" s="33">
        <v>3.5691265614255081</v>
      </c>
      <c r="D414" s="34">
        <v>1.3903524948303956</v>
      </c>
      <c r="E414" s="28"/>
      <c r="F414" s="35">
        <v>1</v>
      </c>
      <c r="G414" s="35">
        <v>3.5691265614255081</v>
      </c>
      <c r="H414" s="35">
        <v>1.3903524948303956</v>
      </c>
      <c r="I414" s="36"/>
      <c r="J414" s="36"/>
      <c r="K414" s="35">
        <v>0</v>
      </c>
      <c r="L414" s="35">
        <v>0</v>
      </c>
      <c r="M414" s="37" t="e">
        <v>#DIV/0!</v>
      </c>
      <c r="N414" s="37" t="e">
        <v>#DIV/0!</v>
      </c>
      <c r="O414" s="36">
        <v>0</v>
      </c>
      <c r="P414" s="36">
        <v>0</v>
      </c>
      <c r="Q414" s="36" t="s">
        <v>397</v>
      </c>
      <c r="R414" s="36" t="s">
        <v>398</v>
      </c>
      <c r="S414" s="36" t="s">
        <v>280</v>
      </c>
      <c r="T414" s="38"/>
      <c r="U414" s="52" t="s">
        <v>76</v>
      </c>
      <c r="V414" s="36" t="s">
        <v>567</v>
      </c>
      <c r="W414" s="38" t="s">
        <v>75</v>
      </c>
      <c r="X414" s="88" t="s">
        <v>85</v>
      </c>
      <c r="Y414" t="str">
        <f t="shared" si="50"/>
        <v>Y</v>
      </c>
      <c r="Z414">
        <v>100</v>
      </c>
      <c r="AA414">
        <f t="shared" si="51"/>
        <v>0</v>
      </c>
      <c r="AB414">
        <f t="shared" si="52"/>
        <v>-100</v>
      </c>
      <c r="AC414">
        <f t="shared" si="53"/>
        <v>0</v>
      </c>
      <c r="AD414">
        <f t="shared" si="54"/>
        <v>-100</v>
      </c>
      <c r="AE414">
        <f t="shared" si="55"/>
        <v>0</v>
      </c>
      <c r="AF414">
        <f t="shared" si="56"/>
        <v>-100</v>
      </c>
    </row>
    <row r="415" spans="1:32" x14ac:dyDescent="0.25">
      <c r="A415" s="51">
        <v>0.67576439146670042</v>
      </c>
      <c r="B415" s="51">
        <v>0.21243166566310551</v>
      </c>
      <c r="C415" s="33">
        <v>1.4798057024424864</v>
      </c>
      <c r="D415" s="34">
        <v>4.7073961260836503</v>
      </c>
      <c r="E415" s="28"/>
      <c r="F415" s="35">
        <v>1</v>
      </c>
      <c r="G415" s="35">
        <v>1.4798057024424864</v>
      </c>
      <c r="H415" s="35">
        <v>4.7073961260836503</v>
      </c>
      <c r="I415" s="36"/>
      <c r="J415" s="36"/>
      <c r="K415" s="35">
        <v>0</v>
      </c>
      <c r="L415" s="35">
        <v>0</v>
      </c>
      <c r="M415" s="37" t="e">
        <v>#DIV/0!</v>
      </c>
      <c r="N415" s="37" t="e">
        <v>#DIV/0!</v>
      </c>
      <c r="O415" s="36">
        <v>0</v>
      </c>
      <c r="P415" s="36">
        <v>0</v>
      </c>
      <c r="Q415" s="36" t="s">
        <v>399</v>
      </c>
      <c r="R415" s="36" t="s">
        <v>400</v>
      </c>
      <c r="S415" s="36" t="s">
        <v>280</v>
      </c>
      <c r="T415" s="38"/>
      <c r="U415" s="52" t="s">
        <v>88</v>
      </c>
      <c r="V415" s="36" t="s">
        <v>567</v>
      </c>
      <c r="W415" s="38" t="s">
        <v>164</v>
      </c>
      <c r="X415" s="79">
        <v>3</v>
      </c>
      <c r="Y415" t="str">
        <f t="shared" si="50"/>
        <v>Y</v>
      </c>
      <c r="Z415">
        <v>100</v>
      </c>
      <c r="AA415">
        <f t="shared" si="51"/>
        <v>0</v>
      </c>
      <c r="AB415">
        <f t="shared" si="52"/>
        <v>-100</v>
      </c>
      <c r="AC415">
        <f t="shared" si="53"/>
        <v>0</v>
      </c>
      <c r="AD415">
        <f t="shared" si="54"/>
        <v>-100</v>
      </c>
      <c r="AE415">
        <f t="shared" si="55"/>
        <v>0</v>
      </c>
      <c r="AF415">
        <f t="shared" si="56"/>
        <v>-100</v>
      </c>
    </row>
    <row r="416" spans="1:32" x14ac:dyDescent="0.25">
      <c r="A416" s="51">
        <v>0.41165291334468612</v>
      </c>
      <c r="B416" s="51">
        <v>0.57744898006245304</v>
      </c>
      <c r="C416" s="33">
        <v>2.4292309554546447</v>
      </c>
      <c r="D416" s="34">
        <v>1.7317547255721997</v>
      </c>
      <c r="E416" s="28"/>
      <c r="F416" s="35">
        <v>1</v>
      </c>
      <c r="G416" s="35">
        <v>2.4292309554546447</v>
      </c>
      <c r="H416" s="35">
        <v>1.7317547255721997</v>
      </c>
      <c r="I416" s="36"/>
      <c r="J416" s="36"/>
      <c r="K416" s="35">
        <v>0</v>
      </c>
      <c r="L416" s="35">
        <v>0</v>
      </c>
      <c r="M416" s="37" t="e">
        <v>#DIV/0!</v>
      </c>
      <c r="N416" s="37" t="e">
        <v>#DIV/0!</v>
      </c>
      <c r="O416" s="36">
        <v>0</v>
      </c>
      <c r="P416" s="36">
        <v>0</v>
      </c>
      <c r="Q416" s="36" t="s">
        <v>406</v>
      </c>
      <c r="R416" s="36" t="s">
        <v>408</v>
      </c>
      <c r="S416" s="36" t="s">
        <v>281</v>
      </c>
      <c r="T416" s="38"/>
      <c r="U416" s="52" t="s">
        <v>77</v>
      </c>
      <c r="V416" s="36" t="s">
        <v>567</v>
      </c>
      <c r="W416" s="38" t="s">
        <v>75</v>
      </c>
      <c r="X416" s="79">
        <v>2</v>
      </c>
      <c r="Y416" t="str">
        <f t="shared" si="50"/>
        <v>N</v>
      </c>
      <c r="Z416">
        <v>100</v>
      </c>
      <c r="AA416">
        <f t="shared" si="51"/>
        <v>0</v>
      </c>
      <c r="AB416">
        <f t="shared" si="52"/>
        <v>-100</v>
      </c>
      <c r="AC416">
        <f t="shared" si="53"/>
        <v>0</v>
      </c>
      <c r="AD416">
        <f t="shared" si="54"/>
        <v>-100</v>
      </c>
      <c r="AE416">
        <f t="shared" si="55"/>
        <v>0</v>
      </c>
      <c r="AF416">
        <f t="shared" si="56"/>
        <v>-100</v>
      </c>
    </row>
    <row r="417" spans="1:32" x14ac:dyDescent="0.25">
      <c r="A417" s="51">
        <v>0.7197472007439637</v>
      </c>
      <c r="B417" s="51">
        <v>0.26063904200486998</v>
      </c>
      <c r="C417" s="33">
        <v>1.3893767130547423</v>
      </c>
      <c r="D417" s="34">
        <v>3.8367237398812848</v>
      </c>
      <c r="E417" s="28"/>
      <c r="F417" s="35">
        <v>1</v>
      </c>
      <c r="G417" s="35">
        <v>1.3893767130547423</v>
      </c>
      <c r="H417" s="35">
        <v>3.8367237398812848</v>
      </c>
      <c r="I417" s="36"/>
      <c r="J417" s="36"/>
      <c r="K417" s="35">
        <v>0</v>
      </c>
      <c r="L417" s="35">
        <v>0</v>
      </c>
      <c r="M417" s="37" t="e">
        <v>#DIV/0!</v>
      </c>
      <c r="N417" s="37" t="e">
        <v>#DIV/0!</v>
      </c>
      <c r="O417" s="36">
        <v>0</v>
      </c>
      <c r="P417" s="36">
        <v>0</v>
      </c>
      <c r="Q417" s="36" t="s">
        <v>404</v>
      </c>
      <c r="R417" s="36" t="s">
        <v>407</v>
      </c>
      <c r="S417" s="36" t="s">
        <v>281</v>
      </c>
      <c r="T417" s="38"/>
      <c r="U417" s="52" t="s">
        <v>102</v>
      </c>
      <c r="V417" s="36" t="s">
        <v>567</v>
      </c>
      <c r="W417" s="38" t="s">
        <v>102</v>
      </c>
      <c r="X417" s="79">
        <v>4</v>
      </c>
      <c r="Y417" t="str">
        <f t="shared" si="50"/>
        <v>Y</v>
      </c>
      <c r="Z417">
        <v>100</v>
      </c>
      <c r="AA417">
        <f t="shared" si="51"/>
        <v>0</v>
      </c>
      <c r="AB417">
        <f t="shared" si="52"/>
        <v>-100</v>
      </c>
      <c r="AC417">
        <f t="shared" si="53"/>
        <v>0</v>
      </c>
      <c r="AD417">
        <f t="shared" si="54"/>
        <v>-100</v>
      </c>
      <c r="AE417">
        <f t="shared" si="55"/>
        <v>0</v>
      </c>
      <c r="AF417">
        <f t="shared" si="56"/>
        <v>-100</v>
      </c>
    </row>
    <row r="418" spans="1:32" x14ac:dyDescent="0.25">
      <c r="A418" s="51">
        <v>0.58855584968717567</v>
      </c>
      <c r="B418" s="51">
        <v>0.37846200533159519</v>
      </c>
      <c r="C418" s="33">
        <v>1.6990740989687074</v>
      </c>
      <c r="D418" s="34">
        <v>2.6422731632567316</v>
      </c>
      <c r="E418" s="28"/>
      <c r="F418" s="35">
        <v>1</v>
      </c>
      <c r="G418" s="35">
        <v>1.6990740989687074</v>
      </c>
      <c r="H418" s="35">
        <v>2.6422731632567316</v>
      </c>
      <c r="I418" s="36"/>
      <c r="J418" s="36"/>
      <c r="K418" s="35">
        <v>0</v>
      </c>
      <c r="L418" s="35">
        <v>0</v>
      </c>
      <c r="M418" s="37" t="e">
        <v>#DIV/0!</v>
      </c>
      <c r="N418" s="37" t="e">
        <v>#DIV/0!</v>
      </c>
      <c r="O418" s="36">
        <v>0</v>
      </c>
      <c r="P418" s="36">
        <v>0</v>
      </c>
      <c r="Q418" s="36" t="s">
        <v>330</v>
      </c>
      <c r="R418" s="36" t="s">
        <v>540</v>
      </c>
      <c r="S418" s="36" t="s">
        <v>283</v>
      </c>
      <c r="T418" s="38"/>
      <c r="U418" s="52" t="s">
        <v>100</v>
      </c>
      <c r="V418" s="36" t="s">
        <v>567</v>
      </c>
      <c r="W418" s="38" t="s">
        <v>78</v>
      </c>
      <c r="X418" s="79">
        <v>1</v>
      </c>
      <c r="Y418" t="str">
        <f t="shared" si="50"/>
        <v>N</v>
      </c>
      <c r="Z418">
        <v>100</v>
      </c>
      <c r="AA418">
        <f t="shared" si="51"/>
        <v>0</v>
      </c>
      <c r="AB418">
        <f t="shared" si="52"/>
        <v>-100</v>
      </c>
      <c r="AC418">
        <f t="shared" si="53"/>
        <v>0</v>
      </c>
      <c r="AD418">
        <f t="shared" si="54"/>
        <v>-100</v>
      </c>
      <c r="AE418">
        <f t="shared" si="55"/>
        <v>0</v>
      </c>
      <c r="AF418">
        <f t="shared" si="56"/>
        <v>-100</v>
      </c>
    </row>
    <row r="419" spans="1:32" x14ac:dyDescent="0.25">
      <c r="A419" s="51">
        <v>0.46885809385311267</v>
      </c>
      <c r="B419" s="51">
        <v>0.52244363140157724</v>
      </c>
      <c r="C419" s="33">
        <v>2.1328414996143534</v>
      </c>
      <c r="D419" s="34">
        <v>1.9140820940189587</v>
      </c>
      <c r="E419" s="28"/>
      <c r="F419" s="35">
        <v>1</v>
      </c>
      <c r="G419" s="35">
        <v>2.1328414996143534</v>
      </c>
      <c r="H419" s="35">
        <v>1.9140820940189587</v>
      </c>
      <c r="I419" s="36"/>
      <c r="J419" s="36"/>
      <c r="K419" s="35">
        <v>0</v>
      </c>
      <c r="L419" s="35">
        <v>0</v>
      </c>
      <c r="M419" s="37" t="e">
        <v>#DIV/0!</v>
      </c>
      <c r="N419" s="37" t="e">
        <v>#DIV/0!</v>
      </c>
      <c r="O419" s="36">
        <v>0</v>
      </c>
      <c r="P419" s="36">
        <v>0</v>
      </c>
      <c r="Q419" s="36" t="s">
        <v>413</v>
      </c>
      <c r="R419" s="36" t="s">
        <v>290</v>
      </c>
      <c r="S419" s="36" t="s">
        <v>283</v>
      </c>
      <c r="T419" s="38"/>
      <c r="U419" s="52" t="s">
        <v>94</v>
      </c>
      <c r="V419" s="36" t="s">
        <v>567</v>
      </c>
      <c r="W419" s="38" t="s">
        <v>88</v>
      </c>
      <c r="X419" s="79">
        <v>4</v>
      </c>
      <c r="Y419" t="str">
        <f t="shared" si="50"/>
        <v>Y</v>
      </c>
      <c r="Z419">
        <v>100</v>
      </c>
      <c r="AA419">
        <f t="shared" si="51"/>
        <v>0</v>
      </c>
      <c r="AB419">
        <f t="shared" si="52"/>
        <v>-100</v>
      </c>
      <c r="AC419">
        <f t="shared" si="53"/>
        <v>0</v>
      </c>
      <c r="AD419">
        <f t="shared" si="54"/>
        <v>-100</v>
      </c>
      <c r="AE419">
        <f t="shared" si="55"/>
        <v>0</v>
      </c>
      <c r="AF419">
        <f t="shared" si="56"/>
        <v>-100</v>
      </c>
    </row>
    <row r="420" spans="1:32" x14ac:dyDescent="0.25">
      <c r="A420" s="51">
        <v>0.48962845516890274</v>
      </c>
      <c r="B420" s="51">
        <v>0.50947772230137467</v>
      </c>
      <c r="C420" s="33">
        <v>2.0423649594773634</v>
      </c>
      <c r="D420" s="34">
        <v>1.9627943602379212</v>
      </c>
      <c r="E420" s="28"/>
      <c r="F420" s="35">
        <v>1</v>
      </c>
      <c r="G420" s="35">
        <v>2.0423649594773634</v>
      </c>
      <c r="H420" s="35">
        <v>1.9627943602379212</v>
      </c>
      <c r="I420" s="36"/>
      <c r="J420" s="36"/>
      <c r="K420" s="35">
        <v>0</v>
      </c>
      <c r="L420" s="35">
        <v>0</v>
      </c>
      <c r="M420" s="37" t="e">
        <v>#DIV/0!</v>
      </c>
      <c r="N420" s="37" t="e">
        <v>#DIV/0!</v>
      </c>
      <c r="O420" s="36">
        <v>0</v>
      </c>
      <c r="P420" s="36">
        <v>0</v>
      </c>
      <c r="Q420" s="36" t="s">
        <v>525</v>
      </c>
      <c r="R420" s="36" t="s">
        <v>526</v>
      </c>
      <c r="S420" s="36" t="s">
        <v>277</v>
      </c>
      <c r="T420" s="38"/>
      <c r="U420" s="52" t="s">
        <v>75</v>
      </c>
      <c r="V420" s="36" t="s">
        <v>567</v>
      </c>
      <c r="W420" s="38" t="s">
        <v>78</v>
      </c>
      <c r="X420" s="79">
        <v>1</v>
      </c>
      <c r="Y420" t="str">
        <f t="shared" si="50"/>
        <v>N</v>
      </c>
      <c r="Z420">
        <v>100</v>
      </c>
      <c r="AA420">
        <f t="shared" si="51"/>
        <v>0</v>
      </c>
      <c r="AB420">
        <f t="shared" si="52"/>
        <v>-100</v>
      </c>
      <c r="AC420">
        <f t="shared" si="53"/>
        <v>0</v>
      </c>
      <c r="AD420">
        <f t="shared" si="54"/>
        <v>-100</v>
      </c>
      <c r="AE420">
        <f t="shared" si="55"/>
        <v>0</v>
      </c>
      <c r="AF420">
        <f t="shared" si="56"/>
        <v>-100</v>
      </c>
    </row>
    <row r="421" spans="1:32" x14ac:dyDescent="0.25">
      <c r="A421" s="51">
        <v>0.5492188907433877</v>
      </c>
      <c r="B421" s="51">
        <v>0.44904618825778003</v>
      </c>
      <c r="C421" s="33">
        <v>1.8207676699657285</v>
      </c>
      <c r="D421" s="34">
        <v>2.2269424084854692</v>
      </c>
      <c r="E421" s="28"/>
      <c r="F421" s="35">
        <v>1</v>
      </c>
      <c r="G421" s="35">
        <v>1.8207676699657285</v>
      </c>
      <c r="H421" s="35">
        <v>2.2269424084854692</v>
      </c>
      <c r="I421" s="36"/>
      <c r="J421" s="36"/>
      <c r="K421" s="35">
        <v>0</v>
      </c>
      <c r="L421" s="35">
        <v>0</v>
      </c>
      <c r="M421" s="37" t="e">
        <v>#DIV/0!</v>
      </c>
      <c r="N421" s="37" t="e">
        <v>#DIV/0!</v>
      </c>
      <c r="O421" s="36">
        <v>0</v>
      </c>
      <c r="P421" s="36">
        <v>0</v>
      </c>
      <c r="Q421" s="36" t="s">
        <v>538</v>
      </c>
      <c r="R421" s="36" t="s">
        <v>527</v>
      </c>
      <c r="S421" s="36" t="s">
        <v>277</v>
      </c>
      <c r="T421" s="38"/>
      <c r="U421" s="52" t="s">
        <v>86</v>
      </c>
      <c r="V421" s="36" t="s">
        <v>567</v>
      </c>
      <c r="W421" s="38" t="s">
        <v>78</v>
      </c>
      <c r="X421" s="79">
        <v>1</v>
      </c>
      <c r="Y421" t="str">
        <f t="shared" si="50"/>
        <v>N</v>
      </c>
      <c r="Z421">
        <v>100</v>
      </c>
      <c r="AA421">
        <f t="shared" si="51"/>
        <v>0</v>
      </c>
      <c r="AB421">
        <f t="shared" si="52"/>
        <v>-100</v>
      </c>
      <c r="AC421">
        <f t="shared" si="53"/>
        <v>0</v>
      </c>
      <c r="AD421">
        <f t="shared" si="54"/>
        <v>-100</v>
      </c>
      <c r="AE421">
        <f t="shared" si="55"/>
        <v>0</v>
      </c>
      <c r="AF421">
        <f t="shared" si="56"/>
        <v>-100</v>
      </c>
    </row>
    <row r="422" spans="1:32" x14ac:dyDescent="0.25">
      <c r="A422" s="51">
        <v>0.45779044334451713</v>
      </c>
      <c r="B422" s="51">
        <v>0.54117618986132054</v>
      </c>
      <c r="C422" s="33">
        <v>2.1844055823756787</v>
      </c>
      <c r="D422" s="34">
        <v>1.8478270454881904</v>
      </c>
      <c r="E422" s="28"/>
      <c r="F422" s="35">
        <v>1</v>
      </c>
      <c r="G422" s="35">
        <v>2.1844055823756787</v>
      </c>
      <c r="H422" s="35">
        <v>1.8478270454881904</v>
      </c>
      <c r="I422" s="36"/>
      <c r="J422" s="36"/>
      <c r="K422" s="35">
        <v>0</v>
      </c>
      <c r="L422" s="35">
        <v>0</v>
      </c>
      <c r="M422" s="37" t="e">
        <v>#DIV/0!</v>
      </c>
      <c r="N422" s="37" t="e">
        <v>#DIV/0!</v>
      </c>
      <c r="O422" s="36">
        <v>0</v>
      </c>
      <c r="P422" s="36">
        <v>0</v>
      </c>
      <c r="Q422" s="36" t="s">
        <v>531</v>
      </c>
      <c r="R422" s="36" t="s">
        <v>533</v>
      </c>
      <c r="S422" s="36" t="s">
        <v>277</v>
      </c>
      <c r="T422" s="38"/>
      <c r="U422" s="52" t="s">
        <v>79</v>
      </c>
      <c r="V422" s="36" t="s">
        <v>567</v>
      </c>
      <c r="W422" s="38" t="s">
        <v>76</v>
      </c>
      <c r="X422" s="79">
        <v>1</v>
      </c>
      <c r="Y422" t="str">
        <f t="shared" si="50"/>
        <v>N</v>
      </c>
      <c r="Z422">
        <v>100</v>
      </c>
      <c r="AA422">
        <f t="shared" si="51"/>
        <v>0</v>
      </c>
      <c r="AB422">
        <f t="shared" si="52"/>
        <v>-100</v>
      </c>
      <c r="AC422">
        <f t="shared" si="53"/>
        <v>0</v>
      </c>
      <c r="AD422">
        <f t="shared" si="54"/>
        <v>-100</v>
      </c>
      <c r="AE422">
        <f t="shared" si="55"/>
        <v>0</v>
      </c>
      <c r="AF422">
        <f t="shared" si="56"/>
        <v>-100</v>
      </c>
    </row>
    <row r="423" spans="1:32" x14ac:dyDescent="0.25">
      <c r="A423" s="51">
        <v>0.14407571419707868</v>
      </c>
      <c r="B423" s="51">
        <v>0.85591241207491098</v>
      </c>
      <c r="C423" s="33">
        <v>6.9407950227622486</v>
      </c>
      <c r="D423" s="34">
        <v>1.1683438467445408</v>
      </c>
      <c r="E423" s="28"/>
      <c r="F423" s="35">
        <v>1</v>
      </c>
      <c r="G423" s="35">
        <v>6.9407950227622486</v>
      </c>
      <c r="H423" s="35">
        <v>1.1683438467445408</v>
      </c>
      <c r="I423" s="36"/>
      <c r="J423" s="36"/>
      <c r="K423" s="35">
        <v>0</v>
      </c>
      <c r="L423" s="35">
        <v>0</v>
      </c>
      <c r="M423" s="37" t="e">
        <v>#DIV/0!</v>
      </c>
      <c r="N423" s="37" t="e">
        <v>#DIV/0!</v>
      </c>
      <c r="O423" s="36">
        <v>0</v>
      </c>
      <c r="P423" s="36">
        <v>0</v>
      </c>
      <c r="Q423" s="36" t="s">
        <v>557</v>
      </c>
      <c r="R423" s="36" t="s">
        <v>562</v>
      </c>
      <c r="S423" s="36" t="s">
        <v>272</v>
      </c>
      <c r="T423" s="38"/>
      <c r="U423" s="52" t="s">
        <v>75</v>
      </c>
      <c r="V423" s="36" t="s">
        <v>567</v>
      </c>
      <c r="W423" s="38" t="s">
        <v>78</v>
      </c>
      <c r="X423" s="79">
        <v>1</v>
      </c>
      <c r="Y423" t="str">
        <f t="shared" si="50"/>
        <v>N</v>
      </c>
      <c r="Z423">
        <v>100</v>
      </c>
      <c r="AA423">
        <f t="shared" si="51"/>
        <v>0</v>
      </c>
      <c r="AB423">
        <f t="shared" si="52"/>
        <v>-100</v>
      </c>
      <c r="AC423">
        <f t="shared" si="53"/>
        <v>0</v>
      </c>
      <c r="AD423">
        <f t="shared" si="54"/>
        <v>-100</v>
      </c>
      <c r="AE423">
        <f t="shared" si="55"/>
        <v>0</v>
      </c>
      <c r="AF423">
        <f t="shared" si="56"/>
        <v>-100</v>
      </c>
    </row>
    <row r="424" spans="1:32" x14ac:dyDescent="0.25">
      <c r="A424" s="51">
        <v>0.45639283759115429</v>
      </c>
      <c r="B424" s="51">
        <v>0.53567254511573448</v>
      </c>
      <c r="C424" s="33">
        <v>2.1910948587142811</v>
      </c>
      <c r="D424" s="34">
        <v>1.8668121207965689</v>
      </c>
      <c r="E424" s="28"/>
      <c r="F424" s="35">
        <v>1</v>
      </c>
      <c r="G424" s="35">
        <v>2.1910948587142811</v>
      </c>
      <c r="H424" s="35">
        <v>1.8668121207965689</v>
      </c>
      <c r="I424" s="36"/>
      <c r="J424" s="36"/>
      <c r="K424" s="35">
        <v>0</v>
      </c>
      <c r="L424" s="35">
        <v>0</v>
      </c>
      <c r="M424" s="37" t="e">
        <v>#DIV/0!</v>
      </c>
      <c r="N424" s="37" t="e">
        <v>#DIV/0!</v>
      </c>
      <c r="O424" s="36">
        <v>0</v>
      </c>
      <c r="P424" s="36">
        <v>0</v>
      </c>
      <c r="Q424" s="36" t="s">
        <v>539</v>
      </c>
      <c r="R424" s="36" t="s">
        <v>515</v>
      </c>
      <c r="S424" s="36" t="s">
        <v>272</v>
      </c>
      <c r="T424" s="38"/>
      <c r="U424" s="52" t="s">
        <v>94</v>
      </c>
      <c r="V424" s="36" t="s">
        <v>567</v>
      </c>
      <c r="W424" s="38" t="s">
        <v>109</v>
      </c>
      <c r="X424" s="79">
        <v>6</v>
      </c>
      <c r="Y424" t="str">
        <f t="shared" si="50"/>
        <v>Y</v>
      </c>
      <c r="Z424">
        <v>100</v>
      </c>
      <c r="AA424">
        <f t="shared" si="51"/>
        <v>0</v>
      </c>
      <c r="AB424">
        <f t="shared" si="52"/>
        <v>-100</v>
      </c>
      <c r="AC424">
        <f t="shared" si="53"/>
        <v>0</v>
      </c>
      <c r="AD424">
        <f t="shared" si="54"/>
        <v>-100</v>
      </c>
      <c r="AE424">
        <f t="shared" si="55"/>
        <v>0</v>
      </c>
      <c r="AF424">
        <f t="shared" si="56"/>
        <v>-100</v>
      </c>
    </row>
    <row r="425" spans="1:32" x14ac:dyDescent="0.25">
      <c r="A425" s="51">
        <v>0.54976766597904458</v>
      </c>
      <c r="B425" s="51">
        <v>0.44583311101118034</v>
      </c>
      <c r="C425" s="33">
        <v>1.8189501891115525</v>
      </c>
      <c r="D425" s="34">
        <v>2.2429917727104898</v>
      </c>
      <c r="E425" s="28"/>
      <c r="F425" s="35">
        <v>1</v>
      </c>
      <c r="G425" s="35">
        <v>1.8189501891115525</v>
      </c>
      <c r="H425" s="35">
        <v>2.2429917727104898</v>
      </c>
      <c r="I425" s="36"/>
      <c r="J425" s="36"/>
      <c r="K425" s="35">
        <v>0</v>
      </c>
      <c r="L425" s="35">
        <v>0</v>
      </c>
      <c r="M425" s="37" t="e">
        <v>#DIV/0!</v>
      </c>
      <c r="N425" s="37" t="e">
        <v>#DIV/0!</v>
      </c>
      <c r="O425" s="36">
        <v>0</v>
      </c>
      <c r="P425" s="36">
        <v>0</v>
      </c>
      <c r="Q425" s="36" t="s">
        <v>335</v>
      </c>
      <c r="R425" s="36" t="s">
        <v>563</v>
      </c>
      <c r="S425" s="36" t="s">
        <v>272</v>
      </c>
      <c r="T425" s="38"/>
      <c r="U425" s="52" t="s">
        <v>86</v>
      </c>
      <c r="V425" s="36" t="s">
        <v>567</v>
      </c>
      <c r="W425" s="38" t="s">
        <v>100</v>
      </c>
      <c r="X425" s="79">
        <v>3</v>
      </c>
      <c r="Y425" t="str">
        <f t="shared" si="50"/>
        <v>Y</v>
      </c>
      <c r="Z425">
        <v>100</v>
      </c>
      <c r="AA425">
        <f t="shared" si="51"/>
        <v>0</v>
      </c>
      <c r="AB425">
        <f t="shared" si="52"/>
        <v>-100</v>
      </c>
      <c r="AC425">
        <f t="shared" si="53"/>
        <v>0</v>
      </c>
      <c r="AD425">
        <f t="shared" si="54"/>
        <v>-100</v>
      </c>
      <c r="AE425">
        <f t="shared" si="55"/>
        <v>0</v>
      </c>
      <c r="AF425">
        <f t="shared" si="56"/>
        <v>-100</v>
      </c>
    </row>
    <row r="426" spans="1:32" x14ac:dyDescent="0.25">
      <c r="A426" s="51">
        <v>0.41178060749369694</v>
      </c>
      <c r="B426" s="51">
        <v>0.58767027724829024</v>
      </c>
      <c r="C426" s="33">
        <v>2.4284776451385142</v>
      </c>
      <c r="D426" s="34">
        <v>1.701634468706507</v>
      </c>
      <c r="E426" s="28"/>
      <c r="F426" s="35">
        <v>1</v>
      </c>
      <c r="G426" s="35">
        <v>2.4284776451385142</v>
      </c>
      <c r="H426" s="35">
        <v>1.701634468706507</v>
      </c>
      <c r="I426" s="36"/>
      <c r="J426" s="36"/>
      <c r="K426" s="35">
        <v>0</v>
      </c>
      <c r="L426" s="35">
        <v>0</v>
      </c>
      <c r="M426" s="37" t="e">
        <v>#DIV/0!</v>
      </c>
      <c r="N426" s="37" t="e">
        <v>#DIV/0!</v>
      </c>
      <c r="O426" s="36">
        <v>0</v>
      </c>
      <c r="P426" s="36">
        <v>0</v>
      </c>
      <c r="Q426" s="36" t="s">
        <v>558</v>
      </c>
      <c r="R426" s="36" t="s">
        <v>337</v>
      </c>
      <c r="S426" s="36" t="s">
        <v>272</v>
      </c>
      <c r="T426" s="38"/>
      <c r="U426" s="52" t="s">
        <v>75</v>
      </c>
      <c r="V426" s="36" t="s">
        <v>567</v>
      </c>
      <c r="W426" s="38" t="s">
        <v>86</v>
      </c>
      <c r="X426" s="79">
        <v>3</v>
      </c>
      <c r="Y426" t="str">
        <f t="shared" si="50"/>
        <v>Y</v>
      </c>
      <c r="Z426">
        <v>100</v>
      </c>
      <c r="AA426">
        <f t="shared" si="51"/>
        <v>0</v>
      </c>
      <c r="AB426">
        <f t="shared" si="52"/>
        <v>-100</v>
      </c>
      <c r="AC426">
        <f t="shared" si="53"/>
        <v>0</v>
      </c>
      <c r="AD426">
        <f t="shared" si="54"/>
        <v>-100</v>
      </c>
      <c r="AE426">
        <f t="shared" si="55"/>
        <v>0</v>
      </c>
      <c r="AF426">
        <f t="shared" si="56"/>
        <v>-100</v>
      </c>
    </row>
    <row r="427" spans="1:32" x14ac:dyDescent="0.25">
      <c r="A427" s="51">
        <v>0.64255692483426652</v>
      </c>
      <c r="B427" s="51">
        <v>0.34993440270322995</v>
      </c>
      <c r="C427" s="33">
        <v>1.5562823484595207</v>
      </c>
      <c r="D427" s="34">
        <v>2.8576784456602096</v>
      </c>
      <c r="E427" s="28"/>
      <c r="F427" s="35">
        <v>1</v>
      </c>
      <c r="G427" s="35">
        <v>1.5562823484595207</v>
      </c>
      <c r="H427" s="35">
        <v>2.8576784456602096</v>
      </c>
      <c r="I427" s="36"/>
      <c r="J427" s="36"/>
      <c r="K427" s="35">
        <v>0</v>
      </c>
      <c r="L427" s="35">
        <v>0</v>
      </c>
      <c r="M427" s="37" t="e">
        <v>#DIV/0!</v>
      </c>
      <c r="N427" s="37" t="e">
        <v>#DIV/0!</v>
      </c>
      <c r="O427" s="36">
        <v>0</v>
      </c>
      <c r="P427" s="36">
        <v>0</v>
      </c>
      <c r="Q427" s="36" t="s">
        <v>343</v>
      </c>
      <c r="R427" s="36" t="s">
        <v>517</v>
      </c>
      <c r="S427" s="36" t="s">
        <v>274</v>
      </c>
      <c r="T427" s="38"/>
      <c r="U427" s="52" t="s">
        <v>86</v>
      </c>
      <c r="V427" s="36" t="s">
        <v>567</v>
      </c>
      <c r="W427" s="38" t="s">
        <v>100</v>
      </c>
      <c r="X427" s="79">
        <v>3</v>
      </c>
      <c r="Y427" t="str">
        <f t="shared" si="50"/>
        <v>Y</v>
      </c>
      <c r="Z427">
        <v>100</v>
      </c>
      <c r="AA427">
        <f t="shared" si="51"/>
        <v>0</v>
      </c>
      <c r="AB427">
        <f t="shared" si="52"/>
        <v>-100</v>
      </c>
      <c r="AC427">
        <f t="shared" si="53"/>
        <v>0</v>
      </c>
      <c r="AD427">
        <f t="shared" si="54"/>
        <v>-100</v>
      </c>
      <c r="AE427">
        <f t="shared" si="55"/>
        <v>0</v>
      </c>
      <c r="AF427">
        <f t="shared" si="56"/>
        <v>-100</v>
      </c>
    </row>
    <row r="428" spans="1:32" x14ac:dyDescent="0.25">
      <c r="A428" s="51">
        <v>0.64896838316583538</v>
      </c>
      <c r="B428" s="51">
        <v>0.34675761130728411</v>
      </c>
      <c r="C428" s="33">
        <v>1.5409071164942454</v>
      </c>
      <c r="D428" s="34">
        <v>2.8838588321968683</v>
      </c>
      <c r="E428" s="28"/>
      <c r="F428" s="35">
        <v>1</v>
      </c>
      <c r="G428" s="35">
        <v>1.5409071164942454</v>
      </c>
      <c r="H428" s="35">
        <v>2.8838588321968683</v>
      </c>
      <c r="I428" s="36"/>
      <c r="J428" s="36"/>
      <c r="K428" s="35">
        <v>0</v>
      </c>
      <c r="L428" s="35">
        <v>0</v>
      </c>
      <c r="M428" s="37" t="e">
        <v>#DIV/0!</v>
      </c>
      <c r="N428" s="37" t="e">
        <v>#DIV/0!</v>
      </c>
      <c r="O428" s="36">
        <v>0</v>
      </c>
      <c r="P428" s="36">
        <v>0</v>
      </c>
      <c r="Q428" s="36" t="s">
        <v>516</v>
      </c>
      <c r="R428" s="36" t="s">
        <v>341</v>
      </c>
      <c r="S428" s="36" t="s">
        <v>274</v>
      </c>
      <c r="T428" s="38"/>
      <c r="U428" s="52" t="s">
        <v>86</v>
      </c>
      <c r="V428" s="36" t="s">
        <v>567</v>
      </c>
      <c r="W428" s="38" t="s">
        <v>88</v>
      </c>
      <c r="X428" s="79">
        <v>4</v>
      </c>
      <c r="Y428" t="str">
        <f t="shared" si="50"/>
        <v>Y</v>
      </c>
      <c r="Z428">
        <v>100</v>
      </c>
      <c r="AA428">
        <f t="shared" si="51"/>
        <v>0</v>
      </c>
      <c r="AB428">
        <f t="shared" si="52"/>
        <v>-100</v>
      </c>
      <c r="AC428">
        <f t="shared" si="53"/>
        <v>0</v>
      </c>
      <c r="AD428">
        <f t="shared" si="54"/>
        <v>-100</v>
      </c>
      <c r="AE428">
        <f t="shared" si="55"/>
        <v>0</v>
      </c>
      <c r="AF428">
        <f t="shared" si="56"/>
        <v>-100</v>
      </c>
    </row>
    <row r="429" spans="1:32" x14ac:dyDescent="0.25">
      <c r="A429" s="51">
        <v>0.43482504357580098</v>
      </c>
      <c r="B429" s="51">
        <v>0.56453920653363265</v>
      </c>
      <c r="C429" s="33">
        <v>2.2997755413912233</v>
      </c>
      <c r="D429" s="34">
        <v>1.771356158131463</v>
      </c>
      <c r="E429" s="28"/>
      <c r="F429" s="35">
        <v>1</v>
      </c>
      <c r="G429" s="35">
        <v>2.2997755413912233</v>
      </c>
      <c r="H429" s="35">
        <v>1.771356158131463</v>
      </c>
      <c r="I429" s="36"/>
      <c r="J429" s="36"/>
      <c r="K429" s="35">
        <v>0</v>
      </c>
      <c r="L429" s="35">
        <v>0</v>
      </c>
      <c r="M429" s="37" t="e">
        <v>#DIV/0!</v>
      </c>
      <c r="N429" s="37" t="e">
        <v>#DIV/0!</v>
      </c>
      <c r="O429" s="36">
        <v>0</v>
      </c>
      <c r="P429" s="36">
        <v>0</v>
      </c>
      <c r="Q429" s="36" t="s">
        <v>486</v>
      </c>
      <c r="R429" s="36" t="s">
        <v>342</v>
      </c>
      <c r="S429" s="36" t="s">
        <v>274</v>
      </c>
      <c r="T429" s="38"/>
      <c r="U429" s="52" t="s">
        <v>75</v>
      </c>
      <c r="V429" s="36" t="s">
        <v>567</v>
      </c>
      <c r="W429" s="38" t="s">
        <v>89</v>
      </c>
      <c r="X429" s="79">
        <v>4</v>
      </c>
      <c r="Y429" t="str">
        <f t="shared" si="50"/>
        <v>Y</v>
      </c>
      <c r="Z429">
        <v>100</v>
      </c>
      <c r="AA429">
        <f t="shared" si="51"/>
        <v>0</v>
      </c>
      <c r="AB429">
        <f t="shared" si="52"/>
        <v>-100</v>
      </c>
      <c r="AC429">
        <f t="shared" si="53"/>
        <v>0</v>
      </c>
      <c r="AD429">
        <f t="shared" si="54"/>
        <v>-100</v>
      </c>
      <c r="AE429">
        <f t="shared" si="55"/>
        <v>0</v>
      </c>
      <c r="AF429">
        <f t="shared" si="56"/>
        <v>-100</v>
      </c>
    </row>
    <row r="430" spans="1:32" x14ac:dyDescent="0.25">
      <c r="A430" s="51">
        <v>0.50086079072655432</v>
      </c>
      <c r="B430" s="51">
        <v>0.49472726081935314</v>
      </c>
      <c r="C430" s="33">
        <v>1.9965627545917275</v>
      </c>
      <c r="D430" s="34">
        <v>2.021315741412407</v>
      </c>
      <c r="E430" s="28"/>
      <c r="F430" s="35">
        <v>1</v>
      </c>
      <c r="G430" s="35">
        <v>1.9965627545917275</v>
      </c>
      <c r="H430" s="35">
        <v>2.021315741412407</v>
      </c>
      <c r="I430" s="36"/>
      <c r="J430" s="36"/>
      <c r="K430" s="35">
        <v>0</v>
      </c>
      <c r="L430" s="35">
        <v>0</v>
      </c>
      <c r="M430" s="37" t="e">
        <v>#DIV/0!</v>
      </c>
      <c r="N430" s="37" t="e">
        <v>#DIV/0!</v>
      </c>
      <c r="O430" s="36">
        <v>0</v>
      </c>
      <c r="P430" s="36">
        <v>0</v>
      </c>
      <c r="Q430" s="36" t="s">
        <v>418</v>
      </c>
      <c r="R430" s="36" t="s">
        <v>519</v>
      </c>
      <c r="S430" s="36" t="s">
        <v>274</v>
      </c>
      <c r="T430" s="38"/>
      <c r="U430" s="52" t="s">
        <v>79</v>
      </c>
      <c r="V430" s="36" t="s">
        <v>567</v>
      </c>
      <c r="W430" s="38" t="s">
        <v>76</v>
      </c>
      <c r="X430" s="79">
        <v>2</v>
      </c>
      <c r="Y430" t="str">
        <f t="shared" si="50"/>
        <v>N</v>
      </c>
      <c r="Z430">
        <v>100</v>
      </c>
      <c r="AA430">
        <f t="shared" si="51"/>
        <v>0</v>
      </c>
      <c r="AB430">
        <f t="shared" si="52"/>
        <v>-100</v>
      </c>
      <c r="AC430">
        <f t="shared" si="53"/>
        <v>0</v>
      </c>
      <c r="AD430">
        <f t="shared" si="54"/>
        <v>-100</v>
      </c>
      <c r="AE430">
        <f t="shared" si="55"/>
        <v>0</v>
      </c>
      <c r="AF430">
        <f t="shared" si="56"/>
        <v>-100</v>
      </c>
    </row>
    <row r="431" spans="1:32" x14ac:dyDescent="0.25">
      <c r="A431" s="51">
        <v>0.66528927986728903</v>
      </c>
      <c r="B431" s="51">
        <v>0.32963856871826142</v>
      </c>
      <c r="C431" s="33">
        <v>1.503105536586248</v>
      </c>
      <c r="D431" s="34">
        <v>3.0336255975394959</v>
      </c>
      <c r="E431" s="28"/>
      <c r="F431" s="35">
        <v>1</v>
      </c>
      <c r="G431" s="35">
        <v>1.503105536586248</v>
      </c>
      <c r="H431" s="35">
        <v>3.0336255975394959</v>
      </c>
      <c r="I431" s="36"/>
      <c r="J431" s="36"/>
      <c r="K431" s="35">
        <v>0</v>
      </c>
      <c r="L431" s="35">
        <v>0</v>
      </c>
      <c r="M431" s="37" t="e">
        <v>#DIV/0!</v>
      </c>
      <c r="N431" s="37" t="e">
        <v>#DIV/0!</v>
      </c>
      <c r="O431" s="36">
        <v>0</v>
      </c>
      <c r="P431" s="36">
        <v>0</v>
      </c>
      <c r="Q431" s="36" t="s">
        <v>547</v>
      </c>
      <c r="R431" s="36" t="s">
        <v>568</v>
      </c>
      <c r="S431" s="36" t="s">
        <v>271</v>
      </c>
      <c r="T431" s="38"/>
      <c r="U431" s="52" t="s">
        <v>79</v>
      </c>
      <c r="V431" s="36" t="s">
        <v>567</v>
      </c>
      <c r="W431" s="38" t="s">
        <v>76</v>
      </c>
      <c r="X431" s="79">
        <v>1</v>
      </c>
      <c r="Y431" t="str">
        <f t="shared" si="50"/>
        <v>N</v>
      </c>
      <c r="Z431">
        <v>100</v>
      </c>
      <c r="AA431">
        <f t="shared" si="51"/>
        <v>0</v>
      </c>
      <c r="AB431">
        <f t="shared" si="52"/>
        <v>-100</v>
      </c>
      <c r="AC431">
        <f t="shared" si="53"/>
        <v>0</v>
      </c>
      <c r="AD431">
        <f t="shared" si="54"/>
        <v>-100</v>
      </c>
      <c r="AE431">
        <f t="shared" si="55"/>
        <v>0</v>
      </c>
      <c r="AF431">
        <f t="shared" si="56"/>
        <v>-100</v>
      </c>
    </row>
    <row r="432" spans="1:32" x14ac:dyDescent="0.25">
      <c r="A432" s="51">
        <v>0.67600796044317768</v>
      </c>
      <c r="B432" s="51">
        <v>0.31421311720416173</v>
      </c>
      <c r="C432" s="33">
        <v>1.4792725212058442</v>
      </c>
      <c r="D432" s="34">
        <v>3.1825533220824909</v>
      </c>
      <c r="E432" s="28"/>
      <c r="F432" s="35">
        <v>1</v>
      </c>
      <c r="G432" s="35">
        <v>1.4792725212058442</v>
      </c>
      <c r="H432" s="35">
        <v>3.1825533220824909</v>
      </c>
      <c r="I432" s="36"/>
      <c r="J432" s="36"/>
      <c r="K432" s="35">
        <v>0</v>
      </c>
      <c r="L432" s="35">
        <v>0</v>
      </c>
      <c r="M432" s="37" t="e">
        <v>#DIV/0!</v>
      </c>
      <c r="N432" s="37" t="e">
        <v>#DIV/0!</v>
      </c>
      <c r="O432" s="36">
        <v>0</v>
      </c>
      <c r="P432" s="36">
        <v>0</v>
      </c>
      <c r="Q432" s="36" t="s">
        <v>542</v>
      </c>
      <c r="R432" s="36" t="s">
        <v>569</v>
      </c>
      <c r="S432" s="36" t="s">
        <v>271</v>
      </c>
      <c r="T432" s="38"/>
      <c r="U432" s="52" t="s">
        <v>79</v>
      </c>
      <c r="V432" s="36" t="s">
        <v>567</v>
      </c>
      <c r="W432" s="38" t="s">
        <v>79</v>
      </c>
      <c r="X432" s="79">
        <v>3</v>
      </c>
      <c r="Y432" t="str">
        <f t="shared" si="50"/>
        <v>Y</v>
      </c>
      <c r="Z432">
        <v>100</v>
      </c>
      <c r="AA432">
        <f t="shared" si="51"/>
        <v>0</v>
      </c>
      <c r="AB432">
        <f t="shared" si="52"/>
        <v>-100</v>
      </c>
      <c r="AC432">
        <f t="shared" si="53"/>
        <v>0</v>
      </c>
      <c r="AD432">
        <f t="shared" si="54"/>
        <v>-100</v>
      </c>
      <c r="AE432">
        <f t="shared" si="55"/>
        <v>0</v>
      </c>
      <c r="AF432">
        <f t="shared" si="56"/>
        <v>-100</v>
      </c>
    </row>
    <row r="433" spans="1:32" x14ac:dyDescent="0.25">
      <c r="A433" s="51">
        <v>0.66481073605166052</v>
      </c>
      <c r="B433" s="51">
        <v>0.31947318530534696</v>
      </c>
      <c r="C433" s="33">
        <v>1.5041875014519814</v>
      </c>
      <c r="D433" s="34">
        <v>3.1301531583760847</v>
      </c>
      <c r="E433" s="28"/>
      <c r="F433" s="35">
        <v>1</v>
      </c>
      <c r="G433" s="35">
        <v>1.5041875014519814</v>
      </c>
      <c r="H433" s="35">
        <v>3.1301531583760847</v>
      </c>
      <c r="I433" s="36"/>
      <c r="J433" s="36"/>
      <c r="K433" s="35">
        <v>0</v>
      </c>
      <c r="L433" s="35">
        <v>0</v>
      </c>
      <c r="M433" s="37" t="e">
        <v>#DIV/0!</v>
      </c>
      <c r="N433" s="37" t="e">
        <v>#DIV/0!</v>
      </c>
      <c r="O433" s="36">
        <v>0</v>
      </c>
      <c r="P433" s="36">
        <v>0</v>
      </c>
      <c r="Q433" s="36" t="s">
        <v>570</v>
      </c>
      <c r="R433" s="36" t="s">
        <v>545</v>
      </c>
      <c r="S433" s="36" t="s">
        <v>271</v>
      </c>
      <c r="T433" s="38"/>
      <c r="U433" s="52" t="s">
        <v>102</v>
      </c>
      <c r="V433" s="36" t="s">
        <v>567</v>
      </c>
      <c r="W433" s="38" t="s">
        <v>204</v>
      </c>
      <c r="X433" s="79">
        <v>6</v>
      </c>
      <c r="Y433" t="str">
        <f t="shared" si="50"/>
        <v>Y</v>
      </c>
      <c r="Z433">
        <v>100</v>
      </c>
      <c r="AA433">
        <f t="shared" si="51"/>
        <v>0</v>
      </c>
      <c r="AB433">
        <f t="shared" si="52"/>
        <v>-100</v>
      </c>
      <c r="AC433">
        <f t="shared" si="53"/>
        <v>0</v>
      </c>
      <c r="AD433">
        <f t="shared" si="54"/>
        <v>-100</v>
      </c>
      <c r="AE433">
        <f t="shared" si="55"/>
        <v>0</v>
      </c>
      <c r="AF433">
        <f t="shared" si="56"/>
        <v>-100</v>
      </c>
    </row>
    <row r="434" spans="1:32" x14ac:dyDescent="0.25">
      <c r="A434" s="51">
        <v>0.76434283330289288</v>
      </c>
      <c r="B434" s="51">
        <v>0.17992940870150292</v>
      </c>
      <c r="C434" s="33">
        <v>1.308313437935672</v>
      </c>
      <c r="D434" s="34">
        <v>5.5577351541179558</v>
      </c>
      <c r="E434" s="28"/>
      <c r="F434" s="35">
        <v>1</v>
      </c>
      <c r="G434" s="35">
        <v>1.308313437935672</v>
      </c>
      <c r="H434" s="35">
        <v>5.5577351541179558</v>
      </c>
      <c r="I434" s="36"/>
      <c r="J434" s="36"/>
      <c r="K434" s="35">
        <v>0</v>
      </c>
      <c r="L434" s="35">
        <v>0</v>
      </c>
      <c r="M434" s="37" t="e">
        <v>#DIV/0!</v>
      </c>
      <c r="N434" s="37" t="e">
        <v>#DIV/0!</v>
      </c>
      <c r="O434" s="36">
        <v>0</v>
      </c>
      <c r="P434" s="36">
        <v>0</v>
      </c>
      <c r="Q434" s="36" t="s">
        <v>543</v>
      </c>
      <c r="R434" s="36" t="s">
        <v>571</v>
      </c>
      <c r="S434" s="36" t="s">
        <v>271</v>
      </c>
      <c r="T434" s="38"/>
      <c r="U434" s="52" t="s">
        <v>102</v>
      </c>
      <c r="V434" s="36" t="s">
        <v>567</v>
      </c>
      <c r="W434" s="38" t="s">
        <v>75</v>
      </c>
      <c r="X434" s="79">
        <v>2</v>
      </c>
      <c r="Y434" t="str">
        <f t="shared" si="50"/>
        <v>N</v>
      </c>
      <c r="Z434">
        <v>100</v>
      </c>
      <c r="AA434">
        <f t="shared" si="51"/>
        <v>0</v>
      </c>
      <c r="AB434">
        <f t="shared" si="52"/>
        <v>-100</v>
      </c>
      <c r="AC434">
        <f t="shared" si="53"/>
        <v>0</v>
      </c>
      <c r="AD434">
        <f t="shared" si="54"/>
        <v>-100</v>
      </c>
      <c r="AE434">
        <f t="shared" si="55"/>
        <v>0</v>
      </c>
      <c r="AF434">
        <f t="shared" si="56"/>
        <v>-100</v>
      </c>
    </row>
    <row r="435" spans="1:32" x14ac:dyDescent="0.25">
      <c r="A435" s="51">
        <v>0.82558427536747681</v>
      </c>
      <c r="B435" s="51">
        <v>5.4078632104328131E-2</v>
      </c>
      <c r="C435" s="33">
        <v>1.2112633801738639</v>
      </c>
      <c r="D435" s="34">
        <v>18.491591985366913</v>
      </c>
      <c r="E435" s="28"/>
      <c r="F435" s="35">
        <v>1</v>
      </c>
      <c r="G435" s="35">
        <v>1.2112633801738639</v>
      </c>
      <c r="H435" s="35">
        <v>18.491591985366913</v>
      </c>
      <c r="I435" s="36"/>
      <c r="J435" s="36"/>
      <c r="K435" s="35">
        <v>0</v>
      </c>
      <c r="L435" s="35">
        <v>0</v>
      </c>
      <c r="M435" s="37" t="e">
        <v>#DIV/0!</v>
      </c>
      <c r="N435" s="37" t="e">
        <v>#DIV/0!</v>
      </c>
      <c r="O435" s="36">
        <v>0</v>
      </c>
      <c r="P435" s="36">
        <v>0</v>
      </c>
      <c r="Q435" s="36" t="s">
        <v>548</v>
      </c>
      <c r="R435" s="36" t="s">
        <v>544</v>
      </c>
      <c r="S435" s="36" t="s">
        <v>271</v>
      </c>
      <c r="T435" s="38"/>
      <c r="U435" s="52" t="s">
        <v>125</v>
      </c>
      <c r="V435" s="36" t="s">
        <v>567</v>
      </c>
      <c r="W435" s="38" t="s">
        <v>92</v>
      </c>
      <c r="X435" s="79">
        <v>5</v>
      </c>
      <c r="Y435" t="str">
        <f t="shared" si="50"/>
        <v>Y</v>
      </c>
      <c r="Z435">
        <v>100</v>
      </c>
      <c r="AA435">
        <f t="shared" si="51"/>
        <v>0</v>
      </c>
      <c r="AB435">
        <f t="shared" si="52"/>
        <v>-100</v>
      </c>
      <c r="AC435">
        <f t="shared" si="53"/>
        <v>0</v>
      </c>
      <c r="AD435">
        <f t="shared" si="54"/>
        <v>-100</v>
      </c>
      <c r="AE435">
        <f t="shared" si="55"/>
        <v>0</v>
      </c>
      <c r="AF435">
        <f t="shared" si="56"/>
        <v>-100</v>
      </c>
    </row>
    <row r="436" spans="1:32" x14ac:dyDescent="0.25">
      <c r="A436" s="51">
        <v>0.53821710722321547</v>
      </c>
      <c r="B436" s="51">
        <v>0.45998110118680779</v>
      </c>
      <c r="C436" s="33">
        <v>1.8579862783612129</v>
      </c>
      <c r="D436" s="34">
        <v>2.1740023610097827</v>
      </c>
      <c r="E436" s="28"/>
      <c r="F436" s="35">
        <v>1</v>
      </c>
      <c r="G436" s="35">
        <v>1.8579862783612129</v>
      </c>
      <c r="H436" s="35">
        <v>2.1740023610097827</v>
      </c>
      <c r="I436" s="36"/>
      <c r="J436" s="36"/>
      <c r="K436" s="35">
        <v>0</v>
      </c>
      <c r="L436" s="35">
        <v>0</v>
      </c>
      <c r="M436" s="37" t="e">
        <v>#DIV/0!</v>
      </c>
      <c r="N436" s="37" t="e">
        <v>#DIV/0!</v>
      </c>
      <c r="O436" s="36">
        <v>0</v>
      </c>
      <c r="P436" s="36">
        <v>0</v>
      </c>
      <c r="Q436" s="36" t="s">
        <v>572</v>
      </c>
      <c r="R436" s="36" t="s">
        <v>546</v>
      </c>
      <c r="S436" s="36" t="s">
        <v>271</v>
      </c>
      <c r="T436" s="38"/>
      <c r="U436" s="52" t="s">
        <v>79</v>
      </c>
      <c r="V436" s="36" t="s">
        <v>567</v>
      </c>
      <c r="W436" s="38" t="s">
        <v>92</v>
      </c>
      <c r="X436" s="79">
        <v>5</v>
      </c>
      <c r="Y436" t="str">
        <f t="shared" si="50"/>
        <v>Y</v>
      </c>
      <c r="Z436">
        <v>100</v>
      </c>
      <c r="AA436">
        <f t="shared" si="51"/>
        <v>0</v>
      </c>
      <c r="AB436">
        <f t="shared" si="52"/>
        <v>-100</v>
      </c>
      <c r="AC436">
        <f t="shared" si="53"/>
        <v>0</v>
      </c>
      <c r="AD436">
        <f t="shared" si="54"/>
        <v>-100</v>
      </c>
      <c r="AE436">
        <f t="shared" si="55"/>
        <v>0</v>
      </c>
      <c r="AF436">
        <f t="shared" si="56"/>
        <v>-100</v>
      </c>
    </row>
    <row r="437" spans="1:32" x14ac:dyDescent="0.25">
      <c r="A437" s="51">
        <v>0.7325658661075839</v>
      </c>
      <c r="B437" s="51">
        <v>0.19325540560714899</v>
      </c>
      <c r="C437" s="33">
        <v>1.3650649672136661</v>
      </c>
      <c r="D437" s="34">
        <v>5.1744995016222592</v>
      </c>
      <c r="E437" s="28"/>
      <c r="F437" s="35">
        <v>1</v>
      </c>
      <c r="G437" s="35">
        <v>1.3650649672136661</v>
      </c>
      <c r="H437" s="35">
        <v>5.1744995016222592</v>
      </c>
      <c r="I437" s="36"/>
      <c r="J437" s="36"/>
      <c r="K437" s="35">
        <v>0</v>
      </c>
      <c r="L437" s="35">
        <v>0</v>
      </c>
      <c r="M437" s="37" t="e">
        <v>#DIV/0!</v>
      </c>
      <c r="N437" s="37" t="e">
        <v>#DIV/0!</v>
      </c>
      <c r="O437" s="36">
        <v>0</v>
      </c>
      <c r="P437" s="36">
        <v>0</v>
      </c>
      <c r="Q437" s="36" t="s">
        <v>421</v>
      </c>
      <c r="R437" s="36" t="s">
        <v>344</v>
      </c>
      <c r="S437" s="36" t="s">
        <v>270</v>
      </c>
      <c r="T437" s="38"/>
      <c r="U437" s="52" t="s">
        <v>99</v>
      </c>
      <c r="V437" s="36" t="s">
        <v>567</v>
      </c>
      <c r="W437" s="38" t="s">
        <v>73</v>
      </c>
      <c r="X437" s="79">
        <v>0</v>
      </c>
      <c r="Y437" t="s">
        <v>95</v>
      </c>
      <c r="Z437">
        <v>100</v>
      </c>
      <c r="AA437">
        <f t="shared" si="51"/>
        <v>0</v>
      </c>
      <c r="AB437">
        <f t="shared" si="52"/>
        <v>-100</v>
      </c>
      <c r="AC437">
        <f t="shared" si="53"/>
        <v>0</v>
      </c>
      <c r="AD437">
        <f t="shared" si="54"/>
        <v>-100</v>
      </c>
      <c r="AE437">
        <f t="shared" si="55"/>
        <v>0</v>
      </c>
      <c r="AF437">
        <f t="shared" si="56"/>
        <v>-100</v>
      </c>
    </row>
    <row r="438" spans="1:32" x14ac:dyDescent="0.25">
      <c r="A438" s="51">
        <v>0.17655901553892972</v>
      </c>
      <c r="B438" s="51">
        <v>0.82269585101864107</v>
      </c>
      <c r="C438" s="33">
        <v>5.6638285898207714</v>
      </c>
      <c r="D438" s="34">
        <v>1.2155160364086259</v>
      </c>
      <c r="E438" s="28"/>
      <c r="F438" s="35">
        <v>1</v>
      </c>
      <c r="G438" s="35">
        <v>5.6638285898207714</v>
      </c>
      <c r="H438" s="35">
        <v>1.2155160364086259</v>
      </c>
      <c r="I438" s="36"/>
      <c r="J438" s="36"/>
      <c r="K438" s="35">
        <v>0</v>
      </c>
      <c r="L438" s="35">
        <v>0</v>
      </c>
      <c r="M438" s="37" t="e">
        <v>#DIV/0!</v>
      </c>
      <c r="N438" s="37" t="e">
        <v>#DIV/0!</v>
      </c>
      <c r="O438" s="36">
        <v>0</v>
      </c>
      <c r="P438" s="36">
        <v>0</v>
      </c>
      <c r="Q438" s="36" t="s">
        <v>491</v>
      </c>
      <c r="R438" s="36" t="s">
        <v>423</v>
      </c>
      <c r="S438" s="36" t="s">
        <v>270</v>
      </c>
      <c r="T438" s="38"/>
      <c r="U438" s="52" t="s">
        <v>76</v>
      </c>
      <c r="V438" s="36" t="s">
        <v>567</v>
      </c>
      <c r="W438" s="38" t="s">
        <v>94</v>
      </c>
      <c r="X438" s="91" t="s">
        <v>85</v>
      </c>
      <c r="Y438" t="str">
        <f t="shared" si="50"/>
        <v>Y</v>
      </c>
      <c r="Z438">
        <v>100</v>
      </c>
      <c r="AA438">
        <f t="shared" si="51"/>
        <v>0</v>
      </c>
      <c r="AB438">
        <f t="shared" si="52"/>
        <v>-100</v>
      </c>
      <c r="AC438">
        <f t="shared" si="53"/>
        <v>0</v>
      </c>
      <c r="AD438">
        <f t="shared" si="54"/>
        <v>-100</v>
      </c>
      <c r="AE438">
        <f t="shared" si="55"/>
        <v>0</v>
      </c>
      <c r="AF438">
        <f t="shared" si="56"/>
        <v>-100</v>
      </c>
    </row>
    <row r="439" spans="1:32" x14ac:dyDescent="0.25">
      <c r="A439" s="51">
        <v>0.26101115703078814</v>
      </c>
      <c r="B439" s="51">
        <v>0.73658916239179306</v>
      </c>
      <c r="C439" s="33">
        <v>3.8312538489764361</v>
      </c>
      <c r="D439" s="34">
        <v>1.3576088965969584</v>
      </c>
      <c r="E439" s="28"/>
      <c r="F439" s="35">
        <v>1</v>
      </c>
      <c r="G439" s="35">
        <v>3.8312538489764361</v>
      </c>
      <c r="H439" s="35">
        <v>1.3576088965969584</v>
      </c>
      <c r="I439" s="36"/>
      <c r="J439" s="36"/>
      <c r="K439" s="35">
        <v>0</v>
      </c>
      <c r="L439" s="35">
        <v>0</v>
      </c>
      <c r="M439" s="37" t="e">
        <v>#DIV/0!</v>
      </c>
      <c r="N439" s="37" t="e">
        <v>#DIV/0!</v>
      </c>
      <c r="O439" s="36">
        <v>0</v>
      </c>
      <c r="P439" s="36">
        <v>0</v>
      </c>
      <c r="Q439" s="36" t="s">
        <v>493</v>
      </c>
      <c r="R439" s="36" t="s">
        <v>295</v>
      </c>
      <c r="S439" s="36" t="s">
        <v>273</v>
      </c>
      <c r="T439" s="38"/>
      <c r="U439" s="52" t="s">
        <v>94</v>
      </c>
      <c r="V439" s="36" t="s">
        <v>567</v>
      </c>
      <c r="W439" s="38" t="s">
        <v>77</v>
      </c>
      <c r="X439" s="79">
        <v>2</v>
      </c>
      <c r="Y439" t="str">
        <f t="shared" si="50"/>
        <v>N</v>
      </c>
      <c r="Z439">
        <v>100</v>
      </c>
      <c r="AA439">
        <f t="shared" si="51"/>
        <v>0</v>
      </c>
      <c r="AB439">
        <f t="shared" si="52"/>
        <v>-100</v>
      </c>
      <c r="AC439">
        <f t="shared" si="53"/>
        <v>0</v>
      </c>
      <c r="AD439">
        <f t="shared" si="54"/>
        <v>-100</v>
      </c>
      <c r="AE439">
        <f t="shared" si="55"/>
        <v>0</v>
      </c>
      <c r="AF439">
        <f t="shared" si="56"/>
        <v>-100</v>
      </c>
    </row>
    <row r="440" spans="1:32" x14ac:dyDescent="0.25">
      <c r="A440" s="51">
        <v>0</v>
      </c>
      <c r="B440" s="51">
        <v>1</v>
      </c>
      <c r="C440" s="33" t="e">
        <v>#DIV/0!</v>
      </c>
      <c r="D440" s="34">
        <v>1</v>
      </c>
      <c r="E440" s="28"/>
      <c r="F440" s="35">
        <v>1</v>
      </c>
      <c r="G440" s="35" t="e">
        <v>#DIV/0!</v>
      </c>
      <c r="H440" s="35">
        <v>1</v>
      </c>
      <c r="I440" s="36"/>
      <c r="J440" s="36"/>
      <c r="K440" s="35">
        <v>0</v>
      </c>
      <c r="L440" s="35">
        <v>0</v>
      </c>
      <c r="M440" s="37" t="e">
        <v>#DIV/0!</v>
      </c>
      <c r="N440" s="37" t="e">
        <v>#DIV/0!</v>
      </c>
      <c r="O440" s="36" t="e">
        <v>#DIV/0!</v>
      </c>
      <c r="P440" s="36">
        <v>0</v>
      </c>
      <c r="Q440" s="36" t="s">
        <v>298</v>
      </c>
      <c r="R440" s="36" t="s">
        <v>298</v>
      </c>
      <c r="S440" s="36" t="s">
        <v>273</v>
      </c>
      <c r="T440" s="38"/>
      <c r="U440" s="52" t="s">
        <v>73</v>
      </c>
      <c r="V440" s="36" t="s">
        <v>567</v>
      </c>
      <c r="W440" s="38"/>
      <c r="X440" s="79">
        <v>0</v>
      </c>
      <c r="Y440" t="str">
        <f t="shared" si="50"/>
        <v>N</v>
      </c>
      <c r="Z440">
        <v>100</v>
      </c>
      <c r="AA440" t="e">
        <f t="shared" si="51"/>
        <v>#DIV/0!</v>
      </c>
      <c r="AB440" t="e">
        <f t="shared" si="52"/>
        <v>#DIV/0!</v>
      </c>
      <c r="AC440">
        <f t="shared" si="53"/>
        <v>0</v>
      </c>
      <c r="AD440">
        <f t="shared" si="54"/>
        <v>-100</v>
      </c>
      <c r="AE440">
        <f t="shared" si="55"/>
        <v>0</v>
      </c>
      <c r="AF440">
        <f t="shared" si="56"/>
        <v>-100</v>
      </c>
    </row>
    <row r="441" spans="1:32" x14ac:dyDescent="0.25">
      <c r="A441" s="51">
        <v>0.8271434114863141</v>
      </c>
      <c r="B441" s="51">
        <v>6.9617737380318706E-2</v>
      </c>
      <c r="C441" s="33">
        <v>1.2089801914798253</v>
      </c>
      <c r="D441" s="34">
        <v>14.364155424027112</v>
      </c>
      <c r="E441" s="28"/>
      <c r="F441" s="35">
        <v>1</v>
      </c>
      <c r="G441" s="35">
        <v>1.2089801914798253</v>
      </c>
      <c r="H441" s="35">
        <v>14.364155424027112</v>
      </c>
      <c r="I441" s="36"/>
      <c r="J441" s="36"/>
      <c r="K441" s="35">
        <v>0</v>
      </c>
      <c r="L441" s="35">
        <v>0</v>
      </c>
      <c r="M441" s="37" t="e">
        <v>#DIV/0!</v>
      </c>
      <c r="N441" s="37" t="e">
        <v>#DIV/0!</v>
      </c>
      <c r="O441" s="36">
        <v>0</v>
      </c>
      <c r="P441" s="36">
        <v>0</v>
      </c>
      <c r="Q441" s="36" t="s">
        <v>356</v>
      </c>
      <c r="R441" s="36" t="s">
        <v>355</v>
      </c>
      <c r="S441" s="36" t="s">
        <v>278</v>
      </c>
      <c r="T441" s="38"/>
      <c r="U441" s="52" t="s">
        <v>204</v>
      </c>
      <c r="V441" s="36" t="s">
        <v>567</v>
      </c>
      <c r="W441" s="38" t="s">
        <v>75</v>
      </c>
      <c r="X441" s="79">
        <v>2</v>
      </c>
      <c r="Y441" t="str">
        <f t="shared" si="50"/>
        <v>N</v>
      </c>
      <c r="Z441">
        <v>100</v>
      </c>
      <c r="AA441">
        <f t="shared" si="51"/>
        <v>0</v>
      </c>
      <c r="AB441">
        <f t="shared" si="52"/>
        <v>-100</v>
      </c>
      <c r="AC441">
        <f t="shared" si="53"/>
        <v>0</v>
      </c>
      <c r="AD441">
        <f t="shared" si="54"/>
        <v>-100</v>
      </c>
      <c r="AE441">
        <f t="shared" si="55"/>
        <v>0</v>
      </c>
      <c r="AF441">
        <f t="shared" si="56"/>
        <v>-100</v>
      </c>
    </row>
    <row r="442" spans="1:32" x14ac:dyDescent="0.25">
      <c r="A442" s="51">
        <v>2.8181902958794414E-2</v>
      </c>
      <c r="B442" s="51">
        <v>0.97181265136679773</v>
      </c>
      <c r="C442" s="33">
        <v>35.483764224940003</v>
      </c>
      <c r="D442" s="34">
        <v>1.0290049204376568</v>
      </c>
      <c r="E442" s="28"/>
      <c r="F442" s="35">
        <v>1</v>
      </c>
      <c r="G442" s="35">
        <v>35.483764224940003</v>
      </c>
      <c r="H442" s="35">
        <v>1.0290049204376568</v>
      </c>
      <c r="I442" s="36"/>
      <c r="J442" s="36"/>
      <c r="K442" s="35">
        <v>0</v>
      </c>
      <c r="L442" s="35">
        <v>0</v>
      </c>
      <c r="M442" s="37" t="e">
        <v>#DIV/0!</v>
      </c>
      <c r="N442" s="37" t="e">
        <v>#DIV/0!</v>
      </c>
      <c r="O442" s="36">
        <v>0</v>
      </c>
      <c r="P442" s="36">
        <v>0</v>
      </c>
      <c r="Q442" s="36" t="s">
        <v>430</v>
      </c>
      <c r="R442" s="36" t="s">
        <v>357</v>
      </c>
      <c r="S442" s="36" t="s">
        <v>278</v>
      </c>
      <c r="T442" s="38"/>
      <c r="U442" s="52" t="s">
        <v>76</v>
      </c>
      <c r="V442" s="36" t="s">
        <v>567</v>
      </c>
      <c r="W442" s="38" t="s">
        <v>92</v>
      </c>
      <c r="X442" s="79">
        <v>5</v>
      </c>
      <c r="Y442" t="str">
        <f t="shared" si="50"/>
        <v>Y</v>
      </c>
      <c r="Z442">
        <v>100</v>
      </c>
      <c r="AA442">
        <f t="shared" si="51"/>
        <v>0</v>
      </c>
      <c r="AB442">
        <f t="shared" si="52"/>
        <v>-100</v>
      </c>
      <c r="AC442">
        <f t="shared" si="53"/>
        <v>0</v>
      </c>
      <c r="AD442">
        <f t="shared" si="54"/>
        <v>-100</v>
      </c>
      <c r="AE442">
        <f t="shared" si="55"/>
        <v>0</v>
      </c>
      <c r="AF442">
        <f t="shared" si="56"/>
        <v>-100</v>
      </c>
    </row>
    <row r="443" spans="1:32" x14ac:dyDescent="0.25">
      <c r="A443" s="51">
        <v>0.22145527597447207</v>
      </c>
      <c r="B443" s="51">
        <v>0.77775330568076417</v>
      </c>
      <c r="C443" s="33">
        <v>4.5155844474677291</v>
      </c>
      <c r="D443" s="34">
        <v>1.2857547408618266</v>
      </c>
      <c r="E443" s="28"/>
      <c r="F443" s="35">
        <v>1</v>
      </c>
      <c r="G443" s="35">
        <v>4.5155844474677291</v>
      </c>
      <c r="H443" s="35">
        <v>1.2857547408618266</v>
      </c>
      <c r="I443" s="36"/>
      <c r="J443" s="36"/>
      <c r="K443" s="35">
        <v>0</v>
      </c>
      <c r="L443" s="35">
        <v>0</v>
      </c>
      <c r="M443" s="37" t="e">
        <v>#DIV/0!</v>
      </c>
      <c r="N443" s="37" t="e">
        <v>#DIV/0!</v>
      </c>
      <c r="O443" s="36">
        <v>0</v>
      </c>
      <c r="P443" s="36">
        <v>0</v>
      </c>
      <c r="Q443" s="36" t="s">
        <v>358</v>
      </c>
      <c r="R443" s="36" t="s">
        <v>431</v>
      </c>
      <c r="S443" s="36" t="s">
        <v>278</v>
      </c>
      <c r="T443" s="38"/>
      <c r="U443" s="52" t="s">
        <v>78</v>
      </c>
      <c r="V443" s="36" t="s">
        <v>567</v>
      </c>
      <c r="W443" s="38" t="s">
        <v>75</v>
      </c>
      <c r="X443" s="79">
        <v>2</v>
      </c>
      <c r="Y443" t="str">
        <f t="shared" si="50"/>
        <v>N</v>
      </c>
      <c r="Z443">
        <v>100</v>
      </c>
      <c r="AA443">
        <f t="shared" si="51"/>
        <v>0</v>
      </c>
      <c r="AB443">
        <f t="shared" si="52"/>
        <v>-100</v>
      </c>
      <c r="AC443">
        <f t="shared" si="53"/>
        <v>0</v>
      </c>
      <c r="AD443">
        <f t="shared" si="54"/>
        <v>-100</v>
      </c>
      <c r="AE443">
        <f t="shared" si="55"/>
        <v>0</v>
      </c>
      <c r="AF443">
        <f t="shared" si="56"/>
        <v>-100</v>
      </c>
    </row>
    <row r="444" spans="1:32" x14ac:dyDescent="0.25">
      <c r="A444" s="51">
        <v>0.82346916039437479</v>
      </c>
      <c r="B444" s="51">
        <v>0.15170997895065363</v>
      </c>
      <c r="C444" s="33">
        <v>1.2143745608166812</v>
      </c>
      <c r="D444" s="34">
        <v>6.5915242155907734</v>
      </c>
      <c r="E444" s="28"/>
      <c r="F444" s="35">
        <v>1</v>
      </c>
      <c r="G444" s="35">
        <v>1.2143745608166812</v>
      </c>
      <c r="H444" s="35">
        <v>6.5915242155907734</v>
      </c>
      <c r="I444" s="36"/>
      <c r="J444" s="36"/>
      <c r="K444" s="35">
        <v>0</v>
      </c>
      <c r="L444" s="35">
        <v>0</v>
      </c>
      <c r="M444" s="37" t="e">
        <v>#DIV/0!</v>
      </c>
      <c r="N444" s="37" t="e">
        <v>#DIV/0!</v>
      </c>
      <c r="O444" s="36">
        <v>0</v>
      </c>
      <c r="P444" s="36">
        <v>0</v>
      </c>
      <c r="Q444" s="36" t="s">
        <v>363</v>
      </c>
      <c r="R444" s="36" t="s">
        <v>437</v>
      </c>
      <c r="S444" s="36" t="s">
        <v>269</v>
      </c>
      <c r="T444" s="38"/>
      <c r="U444" s="52" t="s">
        <v>96</v>
      </c>
      <c r="V444" s="36" t="s">
        <v>567</v>
      </c>
      <c r="W444" s="38" t="s">
        <v>100</v>
      </c>
      <c r="X444" s="79">
        <v>3</v>
      </c>
      <c r="Y444" t="str">
        <f t="shared" si="50"/>
        <v>Y</v>
      </c>
      <c r="Z444">
        <v>100</v>
      </c>
      <c r="AA444">
        <f t="shared" si="51"/>
        <v>0</v>
      </c>
      <c r="AB444">
        <f t="shared" si="52"/>
        <v>-100</v>
      </c>
      <c r="AC444">
        <f t="shared" si="53"/>
        <v>0</v>
      </c>
      <c r="AD444">
        <f t="shared" si="54"/>
        <v>-100</v>
      </c>
      <c r="AE444">
        <f t="shared" si="55"/>
        <v>0</v>
      </c>
      <c r="AF444">
        <f t="shared" si="56"/>
        <v>-100</v>
      </c>
    </row>
    <row r="445" spans="1:32" x14ac:dyDescent="0.25">
      <c r="A445" s="51">
        <v>0.25426842292669005</v>
      </c>
      <c r="B445" s="51">
        <v>0.74526287032518124</v>
      </c>
      <c r="C445" s="33">
        <v>3.9328517025030556</v>
      </c>
      <c r="D445" s="34">
        <v>1.3418084273588848</v>
      </c>
      <c r="E445" s="28"/>
      <c r="F445" s="35">
        <v>1</v>
      </c>
      <c r="G445" s="35">
        <v>3.9328517025030556</v>
      </c>
      <c r="H445" s="35">
        <v>1.3418084273588848</v>
      </c>
      <c r="I445" s="36"/>
      <c r="J445" s="36"/>
      <c r="K445" s="35">
        <v>0</v>
      </c>
      <c r="L445" s="35">
        <v>0</v>
      </c>
      <c r="M445" s="37" t="e">
        <v>#DIV/0!</v>
      </c>
      <c r="N445" s="37" t="e">
        <v>#DIV/0!</v>
      </c>
      <c r="O445" s="36">
        <v>0</v>
      </c>
      <c r="P445" s="36">
        <v>0</v>
      </c>
      <c r="Q445" s="36" t="s">
        <v>360</v>
      </c>
      <c r="R445" s="36" t="s">
        <v>436</v>
      </c>
      <c r="S445" s="36" t="s">
        <v>269</v>
      </c>
      <c r="T445" s="38"/>
      <c r="U445" s="52" t="s">
        <v>76</v>
      </c>
      <c r="V445" s="36" t="s">
        <v>567</v>
      </c>
      <c r="W445" s="38" t="s">
        <v>76</v>
      </c>
      <c r="X445" s="79">
        <v>1</v>
      </c>
      <c r="Y445" t="str">
        <f t="shared" si="50"/>
        <v>N</v>
      </c>
      <c r="Z445">
        <v>100</v>
      </c>
      <c r="AA445">
        <f t="shared" si="51"/>
        <v>0</v>
      </c>
      <c r="AB445">
        <f t="shared" si="52"/>
        <v>-100</v>
      </c>
      <c r="AC445">
        <f t="shared" si="53"/>
        <v>0</v>
      </c>
      <c r="AD445">
        <f t="shared" si="54"/>
        <v>-100</v>
      </c>
      <c r="AE445">
        <f t="shared" si="55"/>
        <v>0</v>
      </c>
      <c r="AF445">
        <f t="shared" si="56"/>
        <v>-100</v>
      </c>
    </row>
    <row r="446" spans="1:32" x14ac:dyDescent="0.25">
      <c r="A446" s="51">
        <v>0.75687173043887601</v>
      </c>
      <c r="B446" s="51">
        <v>0.23322718403606238</v>
      </c>
      <c r="C446" s="33">
        <v>1.3212278379325184</v>
      </c>
      <c r="D446" s="34">
        <v>4.2876648540479598</v>
      </c>
      <c r="E446" s="28"/>
      <c r="F446" s="35">
        <v>1</v>
      </c>
      <c r="G446" s="35">
        <v>1.3212278379325184</v>
      </c>
      <c r="H446" s="35">
        <v>4.2876648540479598</v>
      </c>
      <c r="I446" s="36"/>
      <c r="J446" s="36"/>
      <c r="K446" s="35">
        <v>0</v>
      </c>
      <c r="L446" s="35">
        <v>0</v>
      </c>
      <c r="M446" s="37" t="e">
        <v>#DIV/0!</v>
      </c>
      <c r="N446" s="37" t="e">
        <v>#DIV/0!</v>
      </c>
      <c r="O446" s="36">
        <v>0</v>
      </c>
      <c r="P446" s="36">
        <v>0</v>
      </c>
      <c r="Q446" s="36" t="s">
        <v>439</v>
      </c>
      <c r="R446" s="36" t="s">
        <v>438</v>
      </c>
      <c r="S446" s="36" t="s">
        <v>269</v>
      </c>
      <c r="T446" s="38"/>
      <c r="U446" s="52" t="s">
        <v>74</v>
      </c>
      <c r="V446" s="36" t="s">
        <v>567</v>
      </c>
      <c r="W446" s="38" t="s">
        <v>77</v>
      </c>
      <c r="X446" s="79">
        <v>2</v>
      </c>
      <c r="Y446" t="str">
        <f t="shared" si="50"/>
        <v>N</v>
      </c>
      <c r="Z446">
        <v>100</v>
      </c>
      <c r="AA446">
        <f t="shared" si="51"/>
        <v>0</v>
      </c>
      <c r="AB446">
        <f t="shared" si="52"/>
        <v>-100</v>
      </c>
      <c r="AC446">
        <f t="shared" si="53"/>
        <v>0</v>
      </c>
      <c r="AD446">
        <f t="shared" si="54"/>
        <v>-100</v>
      </c>
      <c r="AE446">
        <f t="shared" si="55"/>
        <v>0</v>
      </c>
      <c r="AF446">
        <f t="shared" si="56"/>
        <v>-100</v>
      </c>
    </row>
    <row r="447" spans="1:32" x14ac:dyDescent="0.25">
      <c r="A447" s="51">
        <v>0.71244491651869324</v>
      </c>
      <c r="B447" s="51">
        <v>0.28100191352420306</v>
      </c>
      <c r="C447" s="33">
        <v>1.4036172857916123</v>
      </c>
      <c r="D447" s="34">
        <v>3.5586946275861169</v>
      </c>
      <c r="E447" s="28"/>
      <c r="F447" s="35">
        <v>1</v>
      </c>
      <c r="G447" s="35">
        <v>1.4036172857916123</v>
      </c>
      <c r="H447" s="35">
        <v>3.5586946275861169</v>
      </c>
      <c r="I447" s="36"/>
      <c r="J447" s="36"/>
      <c r="K447" s="35">
        <v>0</v>
      </c>
      <c r="L447" s="35">
        <v>0</v>
      </c>
      <c r="M447" s="37" t="e">
        <v>#DIV/0!</v>
      </c>
      <c r="N447" s="37" t="e">
        <v>#DIV/0!</v>
      </c>
      <c r="O447" s="36">
        <v>0</v>
      </c>
      <c r="P447" s="36">
        <v>0</v>
      </c>
      <c r="Q447" s="36" t="s">
        <v>500</v>
      </c>
      <c r="R447" s="36" t="s">
        <v>440</v>
      </c>
      <c r="S447" s="36" t="s">
        <v>269</v>
      </c>
      <c r="T447" s="38"/>
      <c r="U447" s="52" t="s">
        <v>74</v>
      </c>
      <c r="V447" s="36" t="s">
        <v>567</v>
      </c>
      <c r="W447" s="38" t="s">
        <v>79</v>
      </c>
      <c r="X447" s="79">
        <v>3</v>
      </c>
      <c r="Y447" t="str">
        <f t="shared" si="50"/>
        <v>Y</v>
      </c>
      <c r="Z447">
        <v>100</v>
      </c>
      <c r="AA447">
        <f t="shared" si="51"/>
        <v>0</v>
      </c>
      <c r="AB447">
        <f t="shared" si="52"/>
        <v>-100</v>
      </c>
      <c r="AC447">
        <f t="shared" si="53"/>
        <v>0</v>
      </c>
      <c r="AD447">
        <f t="shared" si="54"/>
        <v>-100</v>
      </c>
      <c r="AE447">
        <f t="shared" si="55"/>
        <v>0</v>
      </c>
      <c r="AF447">
        <f t="shared" si="56"/>
        <v>-100</v>
      </c>
    </row>
    <row r="448" spans="1:32" x14ac:dyDescent="0.25">
      <c r="A448" s="51">
        <v>0.65894803330406815</v>
      </c>
      <c r="B448" s="51">
        <v>0.33660709428208169</v>
      </c>
      <c r="C448" s="33">
        <v>1.5175703537437453</v>
      </c>
      <c r="D448" s="34">
        <v>2.9708227098802182</v>
      </c>
      <c r="E448" s="28"/>
      <c r="F448" s="35">
        <v>1</v>
      </c>
      <c r="G448" s="35">
        <v>1.5175703537437453</v>
      </c>
      <c r="H448" s="35">
        <v>2.9708227098802182</v>
      </c>
      <c r="I448" s="36"/>
      <c r="J448" s="36"/>
      <c r="K448" s="35">
        <v>0</v>
      </c>
      <c r="L448" s="35">
        <v>0</v>
      </c>
      <c r="M448" s="37" t="e">
        <v>#DIV/0!</v>
      </c>
      <c r="N448" s="37" t="e">
        <v>#DIV/0!</v>
      </c>
      <c r="O448" s="36">
        <v>0</v>
      </c>
      <c r="P448" s="36">
        <v>0</v>
      </c>
      <c r="Q448" s="36" t="s">
        <v>472</v>
      </c>
      <c r="R448" s="36" t="s">
        <v>507</v>
      </c>
      <c r="S448" s="36" t="s">
        <v>276</v>
      </c>
      <c r="T448" s="38"/>
      <c r="U448" s="52" t="s">
        <v>74</v>
      </c>
      <c r="V448" s="36" t="s">
        <v>567</v>
      </c>
      <c r="W448" s="38" t="s">
        <v>86</v>
      </c>
      <c r="X448" s="79">
        <v>3</v>
      </c>
      <c r="Y448" t="str">
        <f t="shared" si="50"/>
        <v>Y</v>
      </c>
      <c r="Z448">
        <v>100</v>
      </c>
      <c r="AA448">
        <f t="shared" si="51"/>
        <v>0</v>
      </c>
      <c r="AB448">
        <f t="shared" si="52"/>
        <v>-100</v>
      </c>
      <c r="AC448">
        <f t="shared" si="53"/>
        <v>0</v>
      </c>
      <c r="AD448">
        <f t="shared" si="54"/>
        <v>-100</v>
      </c>
      <c r="AE448">
        <f t="shared" si="55"/>
        <v>0</v>
      </c>
      <c r="AF448">
        <f t="shared" si="56"/>
        <v>-100</v>
      </c>
    </row>
    <row r="449" spans="1:32" x14ac:dyDescent="0.25">
      <c r="A449" s="51">
        <v>0.71275058932710245</v>
      </c>
      <c r="B449" s="51">
        <v>8.3525702722436326E-2</v>
      </c>
      <c r="C449" s="33">
        <v>1.4030153253806295</v>
      </c>
      <c r="D449" s="34">
        <v>11.972362607029993</v>
      </c>
      <c r="E449" s="28"/>
      <c r="F449" s="35">
        <v>1</v>
      </c>
      <c r="G449" s="35">
        <v>1.4030153253806295</v>
      </c>
      <c r="H449" s="35">
        <v>11.972362607029993</v>
      </c>
      <c r="I449" s="36"/>
      <c r="J449" s="36"/>
      <c r="K449" s="35">
        <v>0</v>
      </c>
      <c r="L449" s="35">
        <v>0</v>
      </c>
      <c r="M449" s="37" t="e">
        <v>#DIV/0!</v>
      </c>
      <c r="N449" s="37" t="e">
        <v>#DIV/0!</v>
      </c>
      <c r="O449" s="36">
        <v>0</v>
      </c>
      <c r="P449" s="36">
        <v>0</v>
      </c>
      <c r="Q449" s="36" t="s">
        <v>473</v>
      </c>
      <c r="R449" s="36" t="s">
        <v>504</v>
      </c>
      <c r="S449" s="36" t="s">
        <v>276</v>
      </c>
      <c r="T449" s="38"/>
      <c r="U449" s="52" t="s">
        <v>109</v>
      </c>
      <c r="V449" s="36" t="s">
        <v>567</v>
      </c>
      <c r="W449" s="38" t="s">
        <v>94</v>
      </c>
      <c r="X449" s="79">
        <v>2</v>
      </c>
      <c r="Y449" t="str">
        <f t="shared" si="50"/>
        <v>N</v>
      </c>
      <c r="Z449">
        <v>100</v>
      </c>
      <c r="AA449">
        <f t="shared" si="51"/>
        <v>0</v>
      </c>
      <c r="AB449">
        <f t="shared" si="52"/>
        <v>-100</v>
      </c>
      <c r="AC449">
        <f t="shared" si="53"/>
        <v>0</v>
      </c>
      <c r="AD449">
        <f t="shared" si="54"/>
        <v>-100</v>
      </c>
      <c r="AE449">
        <f t="shared" si="55"/>
        <v>0</v>
      </c>
      <c r="AF449">
        <f t="shared" si="56"/>
        <v>-100</v>
      </c>
    </row>
    <row r="450" spans="1:32" x14ac:dyDescent="0.25">
      <c r="A450" s="51">
        <v>0.70591128740981213</v>
      </c>
      <c r="B450" s="51">
        <v>0.28063888061653508</v>
      </c>
      <c r="C450" s="33">
        <v>1.4166085991758006</v>
      </c>
      <c r="D450" s="34">
        <v>3.563298135322881</v>
      </c>
      <c r="E450" s="28"/>
      <c r="F450" s="35">
        <v>1</v>
      </c>
      <c r="G450" s="35">
        <v>1.4166085991758006</v>
      </c>
      <c r="H450" s="35">
        <v>3.563298135322881</v>
      </c>
      <c r="I450" s="36"/>
      <c r="J450" s="36"/>
      <c r="K450" s="35">
        <v>0</v>
      </c>
      <c r="L450" s="35">
        <v>0</v>
      </c>
      <c r="M450" s="37" t="e">
        <v>#DIV/0!</v>
      </c>
      <c r="N450" s="37" t="e">
        <v>#DIV/0!</v>
      </c>
      <c r="O450" s="36">
        <v>0</v>
      </c>
      <c r="P450" s="36">
        <v>0</v>
      </c>
      <c r="Q450" s="36" t="s">
        <v>452</v>
      </c>
      <c r="R450" s="36" t="s">
        <v>471</v>
      </c>
      <c r="S450" s="36" t="s">
        <v>276</v>
      </c>
      <c r="T450" s="38"/>
      <c r="U450" s="52" t="s">
        <v>79</v>
      </c>
      <c r="V450" s="36" t="s">
        <v>567</v>
      </c>
      <c r="W450" s="38" t="s">
        <v>79</v>
      </c>
      <c r="X450" s="79">
        <v>3</v>
      </c>
      <c r="Y450" t="str">
        <f t="shared" si="50"/>
        <v>Y</v>
      </c>
      <c r="Z450">
        <v>100</v>
      </c>
      <c r="AA450">
        <f t="shared" si="51"/>
        <v>0</v>
      </c>
      <c r="AB450">
        <f t="shared" si="52"/>
        <v>-100</v>
      </c>
      <c r="AC450">
        <f t="shared" si="53"/>
        <v>0</v>
      </c>
      <c r="AD450">
        <f t="shared" si="54"/>
        <v>-100</v>
      </c>
      <c r="AE450">
        <f t="shared" si="55"/>
        <v>0</v>
      </c>
      <c r="AF450">
        <f t="shared" si="56"/>
        <v>-100</v>
      </c>
    </row>
    <row r="451" spans="1:32" x14ac:dyDescent="0.25">
      <c r="A451" s="51">
        <v>0.69078188238258198</v>
      </c>
      <c r="B451" s="51">
        <v>0.30294665840621948</v>
      </c>
      <c r="C451" s="33">
        <v>1.4476349561324495</v>
      </c>
      <c r="D451" s="34">
        <v>3.3009111414561492</v>
      </c>
      <c r="E451" s="28"/>
      <c r="F451" s="35">
        <v>1</v>
      </c>
      <c r="G451" s="35">
        <v>1.4476349561324495</v>
      </c>
      <c r="H451" s="35">
        <v>3.3009111414561492</v>
      </c>
      <c r="I451" s="36"/>
      <c r="J451" s="36"/>
      <c r="K451" s="35">
        <v>0</v>
      </c>
      <c r="L451" s="35">
        <v>0</v>
      </c>
      <c r="M451" s="37" t="e">
        <v>#DIV/0!</v>
      </c>
      <c r="N451" s="37" t="e">
        <v>#DIV/0!</v>
      </c>
      <c r="O451" s="36">
        <v>0</v>
      </c>
      <c r="P451" s="36">
        <v>0</v>
      </c>
      <c r="Q451" s="36" t="s">
        <v>457</v>
      </c>
      <c r="R451" s="36" t="s">
        <v>509</v>
      </c>
      <c r="S451" s="36" t="s">
        <v>276</v>
      </c>
      <c r="T451" s="38"/>
      <c r="U451" s="52" t="s">
        <v>74</v>
      </c>
      <c r="V451" s="36" t="s">
        <v>567</v>
      </c>
      <c r="W451" s="38" t="s">
        <v>77</v>
      </c>
      <c r="X451" s="79">
        <v>2</v>
      </c>
      <c r="Y451" t="str">
        <f t="shared" si="50"/>
        <v>N</v>
      </c>
      <c r="Z451">
        <v>100</v>
      </c>
      <c r="AA451">
        <f t="shared" si="51"/>
        <v>0</v>
      </c>
      <c r="AB451">
        <f t="shared" si="52"/>
        <v>-100</v>
      </c>
      <c r="AC451">
        <f t="shared" si="53"/>
        <v>0</v>
      </c>
      <c r="AD451">
        <f t="shared" si="54"/>
        <v>-100</v>
      </c>
      <c r="AE451">
        <f t="shared" si="55"/>
        <v>0</v>
      </c>
      <c r="AF451">
        <f t="shared" si="56"/>
        <v>-100</v>
      </c>
    </row>
    <row r="452" spans="1:32" x14ac:dyDescent="0.25">
      <c r="A452" s="51">
        <v>0.44512024163191127</v>
      </c>
      <c r="B452" s="51">
        <v>0.55412780161996411</v>
      </c>
      <c r="C452" s="33">
        <v>2.2465839709597888</v>
      </c>
      <c r="D452" s="34">
        <v>1.8046378418057196</v>
      </c>
      <c r="E452" s="28"/>
      <c r="F452" s="35">
        <v>1</v>
      </c>
      <c r="G452" s="35">
        <v>2.2465839709597888</v>
      </c>
      <c r="H452" s="35">
        <v>1.8046378418057196</v>
      </c>
      <c r="I452" s="36"/>
      <c r="J452" s="36"/>
      <c r="K452" s="35">
        <v>0</v>
      </c>
      <c r="L452" s="35">
        <v>0</v>
      </c>
      <c r="M452" s="37" t="e">
        <v>#DIV/0!</v>
      </c>
      <c r="N452" s="37" t="e">
        <v>#DIV/0!</v>
      </c>
      <c r="O452" s="36">
        <v>0</v>
      </c>
      <c r="P452" s="36">
        <v>0</v>
      </c>
      <c r="Q452" s="36" t="s">
        <v>467</v>
      </c>
      <c r="R452" s="36" t="s">
        <v>464</v>
      </c>
      <c r="S452" s="36" t="s">
        <v>276</v>
      </c>
      <c r="T452" s="38"/>
      <c r="U452" s="52" t="s">
        <v>75</v>
      </c>
      <c r="V452" s="36" t="s">
        <v>567</v>
      </c>
      <c r="W452" s="38" t="s">
        <v>102</v>
      </c>
      <c r="X452" s="79">
        <v>4</v>
      </c>
      <c r="Y452" t="str">
        <f t="shared" ref="Y452:Y516" si="57">IF(X452 &gt;=3,"Y","N")</f>
        <v>Y</v>
      </c>
      <c r="Z452">
        <v>100</v>
      </c>
      <c r="AA452">
        <f t="shared" ref="AA452:AA493" si="58">IF(AND(O452&gt;1,Y452="Y"),Z452*I452,IF(AND(P452&gt;1,Y452="N"),Z452*J452,0))</f>
        <v>0</v>
      </c>
      <c r="AB452">
        <f t="shared" ref="AB452:AB493" si="59">AA452-Z452</f>
        <v>-100</v>
      </c>
      <c r="AC452">
        <f t="shared" ref="AC452:AC493" si="60">IF(AND(A452 &gt; 50%,Y452 = "Y"),Z452*I452,0)</f>
        <v>0</v>
      </c>
      <c r="AD452">
        <f t="shared" ref="AD452:AD493" si="61">AC452-Z452</f>
        <v>-100</v>
      </c>
      <c r="AE452">
        <f t="shared" ref="AE452:AE493" si="62">IF(AND(B452 &gt; 50%,Y452 = "N"),Z452*J452,0)</f>
        <v>0</v>
      </c>
      <c r="AF452">
        <f t="shared" ref="AF452:AF493" si="63">AE452-Z452</f>
        <v>-100</v>
      </c>
    </row>
    <row r="453" spans="1:32" x14ac:dyDescent="0.25">
      <c r="A453" s="51">
        <v>0.41835941075854799</v>
      </c>
      <c r="B453" s="51">
        <v>0.58087230631704956</v>
      </c>
      <c r="C453" s="33">
        <v>2.3902892448071165</v>
      </c>
      <c r="D453" s="34">
        <v>1.721548762309532</v>
      </c>
      <c r="E453" s="28"/>
      <c r="F453" s="35">
        <v>1</v>
      </c>
      <c r="G453" s="35">
        <v>2.3902892448071165</v>
      </c>
      <c r="H453" s="35">
        <v>1.721548762309532</v>
      </c>
      <c r="I453" s="36"/>
      <c r="J453" s="36"/>
      <c r="K453" s="35">
        <v>0</v>
      </c>
      <c r="L453" s="35">
        <v>0</v>
      </c>
      <c r="M453" s="37" t="e">
        <v>#DIV/0!</v>
      </c>
      <c r="N453" s="37" t="e">
        <v>#DIV/0!</v>
      </c>
      <c r="O453" s="36">
        <v>0</v>
      </c>
      <c r="P453" s="36">
        <v>0</v>
      </c>
      <c r="Q453" s="36" t="s">
        <v>463</v>
      </c>
      <c r="R453" s="36" t="s">
        <v>522</v>
      </c>
      <c r="S453" s="36" t="s">
        <v>276</v>
      </c>
      <c r="T453" s="38"/>
      <c r="U453" s="52" t="s">
        <v>75</v>
      </c>
      <c r="V453" s="36" t="s">
        <v>567</v>
      </c>
      <c r="W453" s="38" t="s">
        <v>78</v>
      </c>
      <c r="X453" s="79">
        <v>1</v>
      </c>
      <c r="Y453" t="str">
        <f t="shared" si="57"/>
        <v>N</v>
      </c>
      <c r="Z453">
        <v>100</v>
      </c>
      <c r="AA453">
        <f t="shared" si="58"/>
        <v>0</v>
      </c>
      <c r="AB453">
        <f t="shared" si="59"/>
        <v>-100</v>
      </c>
      <c r="AC453">
        <f t="shared" si="60"/>
        <v>0</v>
      </c>
      <c r="AD453">
        <f t="shared" si="61"/>
        <v>-100</v>
      </c>
      <c r="AE453">
        <f t="shared" si="62"/>
        <v>0</v>
      </c>
      <c r="AF453">
        <f t="shared" si="63"/>
        <v>-100</v>
      </c>
    </row>
    <row r="454" spans="1:32" x14ac:dyDescent="0.25">
      <c r="A454" s="51">
        <v>0.56428186436979155</v>
      </c>
      <c r="B454" s="51">
        <v>0.43403031629858779</v>
      </c>
      <c r="C454" s="33">
        <v>1.7721639895636778</v>
      </c>
      <c r="D454" s="34">
        <v>2.3039865245543303</v>
      </c>
      <c r="E454" s="28"/>
      <c r="F454" s="35">
        <v>1</v>
      </c>
      <c r="G454" s="35">
        <v>1.7721639895636778</v>
      </c>
      <c r="H454" s="35">
        <v>2.3039865245543303</v>
      </c>
      <c r="I454" s="36"/>
      <c r="J454" s="36"/>
      <c r="K454" s="35">
        <v>0</v>
      </c>
      <c r="L454" s="35">
        <v>0</v>
      </c>
      <c r="M454" s="37" t="e">
        <v>#DIV/0!</v>
      </c>
      <c r="N454" s="37" t="e">
        <v>#DIV/0!</v>
      </c>
      <c r="O454" s="36">
        <v>0</v>
      </c>
      <c r="P454" s="36">
        <v>0</v>
      </c>
      <c r="Q454" s="36" t="s">
        <v>368</v>
      </c>
      <c r="R454" s="36" t="s">
        <v>469</v>
      </c>
      <c r="S454" s="36" t="s">
        <v>276</v>
      </c>
      <c r="T454" s="38"/>
      <c r="U454" s="52" t="s">
        <v>75</v>
      </c>
      <c r="V454" s="36" t="s">
        <v>567</v>
      </c>
      <c r="W454" s="38" t="s">
        <v>78</v>
      </c>
      <c r="X454" s="79">
        <v>1</v>
      </c>
      <c r="Y454" t="str">
        <f t="shared" si="57"/>
        <v>N</v>
      </c>
      <c r="Z454">
        <v>100</v>
      </c>
      <c r="AA454">
        <f t="shared" si="58"/>
        <v>0</v>
      </c>
      <c r="AB454">
        <f t="shared" si="59"/>
        <v>-100</v>
      </c>
      <c r="AC454">
        <f t="shared" si="60"/>
        <v>0</v>
      </c>
      <c r="AD454">
        <f t="shared" si="61"/>
        <v>-100</v>
      </c>
      <c r="AE454">
        <f t="shared" si="62"/>
        <v>0</v>
      </c>
      <c r="AF454">
        <f t="shared" si="63"/>
        <v>-100</v>
      </c>
    </row>
    <row r="455" spans="1:32" x14ac:dyDescent="0.25">
      <c r="A455" s="51">
        <v>0.70269115061109011</v>
      </c>
      <c r="B455" s="51">
        <v>0.2915017000627903</v>
      </c>
      <c r="C455" s="33">
        <v>1.4231003181559316</v>
      </c>
      <c r="D455" s="34">
        <v>3.4305117252647142</v>
      </c>
      <c r="E455" s="28"/>
      <c r="F455" s="35">
        <v>1</v>
      </c>
      <c r="G455" s="35">
        <v>1.4231003181559316</v>
      </c>
      <c r="H455" s="35">
        <v>3.4305117252647142</v>
      </c>
      <c r="I455" s="36"/>
      <c r="J455" s="36"/>
      <c r="K455" s="35">
        <v>0</v>
      </c>
      <c r="L455" s="35">
        <v>0</v>
      </c>
      <c r="M455" s="37" t="e">
        <v>#DIV/0!</v>
      </c>
      <c r="N455" s="37" t="e">
        <v>#DIV/0!</v>
      </c>
      <c r="O455" s="36">
        <v>0</v>
      </c>
      <c r="P455" s="36">
        <v>0</v>
      </c>
      <c r="Q455" s="36" t="s">
        <v>451</v>
      </c>
      <c r="R455" s="36" t="s">
        <v>369</v>
      </c>
      <c r="S455" s="36" t="s">
        <v>276</v>
      </c>
      <c r="T455" s="38"/>
      <c r="U455" s="52" t="s">
        <v>74</v>
      </c>
      <c r="V455" s="36" t="s">
        <v>567</v>
      </c>
      <c r="W455" s="38" t="s">
        <v>78</v>
      </c>
      <c r="X455" s="79">
        <v>1</v>
      </c>
      <c r="Y455" t="str">
        <f t="shared" si="57"/>
        <v>N</v>
      </c>
      <c r="Z455">
        <v>100</v>
      </c>
      <c r="AA455">
        <f t="shared" si="58"/>
        <v>0</v>
      </c>
      <c r="AB455">
        <f t="shared" si="59"/>
        <v>-100</v>
      </c>
      <c r="AC455">
        <f t="shared" si="60"/>
        <v>0</v>
      </c>
      <c r="AD455">
        <f t="shared" si="61"/>
        <v>-100</v>
      </c>
      <c r="AE455">
        <f t="shared" si="62"/>
        <v>0</v>
      </c>
      <c r="AF455">
        <f t="shared" si="63"/>
        <v>-100</v>
      </c>
    </row>
    <row r="456" spans="1:32" x14ac:dyDescent="0.25">
      <c r="A456" s="51">
        <v>0.31500576863590635</v>
      </c>
      <c r="B456" s="51">
        <v>0.68472217120023271</v>
      </c>
      <c r="C456" s="33">
        <v>3.1745450387476293</v>
      </c>
      <c r="D456" s="34">
        <v>1.4604463562894781</v>
      </c>
      <c r="E456" s="28"/>
      <c r="F456" s="35">
        <v>1</v>
      </c>
      <c r="G456" s="35">
        <v>3.1745450387476293</v>
      </c>
      <c r="H456" s="35">
        <v>1.4604463562894781</v>
      </c>
      <c r="I456" s="36"/>
      <c r="J456" s="36"/>
      <c r="K456" s="35">
        <v>0</v>
      </c>
      <c r="L456" s="35">
        <v>0</v>
      </c>
      <c r="M456" s="37" t="e">
        <v>#DIV/0!</v>
      </c>
      <c r="N456" s="37" t="e">
        <v>#DIV/0!</v>
      </c>
      <c r="O456" s="36">
        <v>0</v>
      </c>
      <c r="P456" s="36">
        <v>0</v>
      </c>
      <c r="Q456" s="36" t="s">
        <v>308</v>
      </c>
      <c r="R456" s="36" t="s">
        <v>511</v>
      </c>
      <c r="S456" s="36" t="s">
        <v>275</v>
      </c>
      <c r="T456" s="38"/>
      <c r="U456" s="52" t="s">
        <v>75</v>
      </c>
      <c r="V456" s="36" t="s">
        <v>573</v>
      </c>
      <c r="W456" s="38" t="s">
        <v>94</v>
      </c>
      <c r="X456" s="79">
        <v>2</v>
      </c>
      <c r="Y456" t="str">
        <f t="shared" si="57"/>
        <v>N</v>
      </c>
      <c r="Z456">
        <v>100</v>
      </c>
      <c r="AA456">
        <f t="shared" si="58"/>
        <v>0</v>
      </c>
      <c r="AB456">
        <f t="shared" si="59"/>
        <v>-100</v>
      </c>
      <c r="AC456">
        <f t="shared" si="60"/>
        <v>0</v>
      </c>
      <c r="AD456">
        <f t="shared" si="61"/>
        <v>-100</v>
      </c>
      <c r="AE456">
        <f t="shared" si="62"/>
        <v>0</v>
      </c>
      <c r="AF456">
        <f t="shared" si="63"/>
        <v>-100</v>
      </c>
    </row>
    <row r="457" spans="1:32" x14ac:dyDescent="0.25">
      <c r="A457" s="51">
        <v>0.48593238599060623</v>
      </c>
      <c r="B457" s="51">
        <v>0.51169871606960671</v>
      </c>
      <c r="C457" s="33">
        <v>2.0578994708521678</v>
      </c>
      <c r="D457" s="34">
        <v>1.9542749836878022</v>
      </c>
      <c r="E457" s="28"/>
      <c r="F457" s="35">
        <v>1</v>
      </c>
      <c r="G457" s="35">
        <v>2.0578994708521678</v>
      </c>
      <c r="H457" s="35">
        <v>1.9542749836878022</v>
      </c>
      <c r="I457" s="36"/>
      <c r="J457" s="36"/>
      <c r="K457" s="35">
        <v>0</v>
      </c>
      <c r="L457" s="35">
        <v>0</v>
      </c>
      <c r="M457" s="37" t="e">
        <v>#DIV/0!</v>
      </c>
      <c r="N457" s="37" t="e">
        <v>#DIV/0!</v>
      </c>
      <c r="O457" s="36">
        <v>0</v>
      </c>
      <c r="P457" s="36">
        <v>0</v>
      </c>
      <c r="Q457" s="36" t="s">
        <v>478</v>
      </c>
      <c r="R457" s="36" t="s">
        <v>306</v>
      </c>
      <c r="S457" s="36" t="s">
        <v>275</v>
      </c>
      <c r="T457" s="38"/>
      <c r="U457" s="52" t="s">
        <v>86</v>
      </c>
      <c r="V457" s="36" t="s">
        <v>573</v>
      </c>
      <c r="W457" s="38"/>
      <c r="X457" s="79">
        <v>0</v>
      </c>
      <c r="Y457" t="str">
        <f t="shared" si="57"/>
        <v>N</v>
      </c>
      <c r="Z457">
        <v>100</v>
      </c>
      <c r="AA457">
        <f t="shared" si="58"/>
        <v>0</v>
      </c>
      <c r="AB457">
        <f t="shared" si="59"/>
        <v>-100</v>
      </c>
      <c r="AC457">
        <f t="shared" si="60"/>
        <v>0</v>
      </c>
      <c r="AD457">
        <f t="shared" si="61"/>
        <v>-100</v>
      </c>
      <c r="AE457">
        <f t="shared" si="62"/>
        <v>0</v>
      </c>
      <c r="AF457">
        <f t="shared" si="63"/>
        <v>-100</v>
      </c>
    </row>
    <row r="458" spans="1:32" x14ac:dyDescent="0.25">
      <c r="A458" s="51">
        <v>0.19960643955484439</v>
      </c>
      <c r="B458" s="51">
        <v>0.80035867781074221</v>
      </c>
      <c r="C458" s="33">
        <v>5.0098584105310762</v>
      </c>
      <c r="D458" s="34">
        <v>1.2494398170771956</v>
      </c>
      <c r="E458" s="28"/>
      <c r="F458" s="35">
        <v>1</v>
      </c>
      <c r="G458" s="35">
        <v>5.0098584105310762</v>
      </c>
      <c r="H458" s="35">
        <v>1.2494398170771956</v>
      </c>
      <c r="I458" s="36"/>
      <c r="J458" s="36"/>
      <c r="K458" s="35">
        <v>0</v>
      </c>
      <c r="L458" s="35">
        <v>0</v>
      </c>
      <c r="M458" s="37" t="e">
        <v>#DIV/0!</v>
      </c>
      <c r="N458" s="37" t="e">
        <v>#DIV/0!</v>
      </c>
      <c r="O458" s="36">
        <v>0</v>
      </c>
      <c r="P458" s="36">
        <v>0</v>
      </c>
      <c r="Q458" s="36" t="s">
        <v>392</v>
      </c>
      <c r="R458" s="36" t="s">
        <v>319</v>
      </c>
      <c r="S458" s="36" t="s">
        <v>279</v>
      </c>
      <c r="T458" s="38"/>
      <c r="U458" s="52" t="s">
        <v>75</v>
      </c>
      <c r="V458" s="36" t="s">
        <v>573</v>
      </c>
      <c r="W458" s="38" t="s">
        <v>204</v>
      </c>
      <c r="X458" s="79">
        <v>6</v>
      </c>
      <c r="Y458" t="str">
        <f t="shared" si="57"/>
        <v>Y</v>
      </c>
      <c r="Z458">
        <v>100</v>
      </c>
      <c r="AA458">
        <f t="shared" si="58"/>
        <v>0</v>
      </c>
      <c r="AB458">
        <f t="shared" si="59"/>
        <v>-100</v>
      </c>
      <c r="AC458">
        <f t="shared" si="60"/>
        <v>0</v>
      </c>
      <c r="AD458">
        <f t="shared" si="61"/>
        <v>-100</v>
      </c>
      <c r="AE458">
        <f t="shared" si="62"/>
        <v>0</v>
      </c>
      <c r="AF458">
        <f t="shared" si="63"/>
        <v>-100</v>
      </c>
    </row>
    <row r="459" spans="1:32" x14ac:dyDescent="0.25">
      <c r="A459" s="51">
        <v>0.38082548848057046</v>
      </c>
      <c r="B459" s="51">
        <v>0.6167736578293157</v>
      </c>
      <c r="C459" s="33">
        <v>2.6258746597813909</v>
      </c>
      <c r="D459" s="34">
        <v>1.6213403204011954</v>
      </c>
      <c r="E459" s="28"/>
      <c r="F459" s="35">
        <v>1</v>
      </c>
      <c r="G459" s="35">
        <v>2.6258746597813909</v>
      </c>
      <c r="H459" s="35">
        <v>1.6213403204011954</v>
      </c>
      <c r="I459" s="36"/>
      <c r="J459" s="36"/>
      <c r="K459" s="35">
        <v>0</v>
      </c>
      <c r="L459" s="35">
        <v>0</v>
      </c>
      <c r="M459" s="37" t="e">
        <v>#DIV/0!</v>
      </c>
      <c r="N459" s="37" t="e">
        <v>#DIV/0!</v>
      </c>
      <c r="O459" s="36">
        <v>0</v>
      </c>
      <c r="P459" s="36">
        <v>0</v>
      </c>
      <c r="Q459" s="36" t="s">
        <v>485</v>
      </c>
      <c r="R459" s="36" t="s">
        <v>328</v>
      </c>
      <c r="S459" s="36" t="s">
        <v>281</v>
      </c>
      <c r="T459" s="38"/>
      <c r="U459" s="52" t="s">
        <v>77</v>
      </c>
      <c r="V459" s="36" t="s">
        <v>573</v>
      </c>
      <c r="W459" s="38" t="s">
        <v>76</v>
      </c>
      <c r="X459" s="79">
        <v>1</v>
      </c>
      <c r="Y459" t="str">
        <f t="shared" si="57"/>
        <v>N</v>
      </c>
      <c r="Z459">
        <v>100</v>
      </c>
      <c r="AA459">
        <f t="shared" si="58"/>
        <v>0</v>
      </c>
      <c r="AB459">
        <f t="shared" si="59"/>
        <v>-100</v>
      </c>
      <c r="AC459">
        <f t="shared" si="60"/>
        <v>0</v>
      </c>
      <c r="AD459">
        <f t="shared" si="61"/>
        <v>-100</v>
      </c>
      <c r="AE459">
        <f t="shared" si="62"/>
        <v>0</v>
      </c>
      <c r="AF459">
        <f t="shared" si="63"/>
        <v>-100</v>
      </c>
    </row>
    <row r="460" spans="1:32" x14ac:dyDescent="0.25">
      <c r="A460" s="51">
        <v>0.45806938513268941</v>
      </c>
      <c r="B460" s="51">
        <v>0.54017770408229082</v>
      </c>
      <c r="C460" s="33">
        <v>2.1830753865166717</v>
      </c>
      <c r="D460" s="34">
        <v>1.8512426418985626</v>
      </c>
      <c r="E460" s="28"/>
      <c r="F460" s="35">
        <v>1</v>
      </c>
      <c r="G460" s="35">
        <v>2.1830753865166717</v>
      </c>
      <c r="H460" s="35">
        <v>1.8512426418985626</v>
      </c>
      <c r="I460" s="36"/>
      <c r="J460" s="36"/>
      <c r="K460" s="35">
        <v>0</v>
      </c>
      <c r="L460" s="35">
        <v>0</v>
      </c>
      <c r="M460" s="37" t="e">
        <v>#DIV/0!</v>
      </c>
      <c r="N460" s="37" t="e">
        <v>#DIV/0!</v>
      </c>
      <c r="O460" s="36">
        <v>0</v>
      </c>
      <c r="P460" s="36">
        <v>0</v>
      </c>
      <c r="Q460" s="36" t="s">
        <v>339</v>
      </c>
      <c r="R460" s="36" t="s">
        <v>415</v>
      </c>
      <c r="S460" s="36" t="s">
        <v>274</v>
      </c>
      <c r="T460" s="38"/>
      <c r="U460" s="52" t="s">
        <v>86</v>
      </c>
      <c r="V460" s="36" t="s">
        <v>573</v>
      </c>
      <c r="W460" s="38"/>
      <c r="X460" s="79">
        <v>0</v>
      </c>
      <c r="Y460" t="str">
        <f t="shared" si="57"/>
        <v>N</v>
      </c>
      <c r="Z460">
        <v>100</v>
      </c>
      <c r="AA460">
        <f t="shared" si="58"/>
        <v>0</v>
      </c>
      <c r="AB460">
        <f t="shared" si="59"/>
        <v>-100</v>
      </c>
      <c r="AC460">
        <f t="shared" si="60"/>
        <v>0</v>
      </c>
      <c r="AD460">
        <f t="shared" si="61"/>
        <v>-100</v>
      </c>
      <c r="AE460">
        <f t="shared" si="62"/>
        <v>0</v>
      </c>
      <c r="AF460">
        <f t="shared" si="63"/>
        <v>-100</v>
      </c>
    </row>
    <row r="461" spans="1:32" x14ac:dyDescent="0.25">
      <c r="A461" s="51">
        <v>0.50150805511878593</v>
      </c>
      <c r="B461" s="51">
        <v>0.48672109682286513</v>
      </c>
      <c r="C461" s="33">
        <v>1.993985918657164</v>
      </c>
      <c r="D461" s="34">
        <v>2.05456473230281</v>
      </c>
      <c r="E461" s="28"/>
      <c r="F461" s="35">
        <v>1</v>
      </c>
      <c r="G461" s="35">
        <v>1.993985918657164</v>
      </c>
      <c r="H461" s="35">
        <v>2.05456473230281</v>
      </c>
      <c r="I461" s="36"/>
      <c r="J461" s="36"/>
      <c r="K461" s="35">
        <v>0</v>
      </c>
      <c r="L461" s="35">
        <v>0</v>
      </c>
      <c r="M461" s="37" t="e">
        <v>#DIV/0!</v>
      </c>
      <c r="N461" s="37" t="e">
        <v>#DIV/0!</v>
      </c>
      <c r="O461" s="36">
        <v>0</v>
      </c>
      <c r="P461" s="36">
        <v>0</v>
      </c>
      <c r="Q461" s="36" t="s">
        <v>346</v>
      </c>
      <c r="R461" s="36" t="s">
        <v>424</v>
      </c>
      <c r="S461" s="36" t="s">
        <v>270</v>
      </c>
      <c r="T461" s="38"/>
      <c r="U461" s="52" t="s">
        <v>94</v>
      </c>
      <c r="V461" s="36" t="s">
        <v>573</v>
      </c>
      <c r="W461" s="38" t="s">
        <v>102</v>
      </c>
      <c r="X461" s="90">
        <v>4</v>
      </c>
      <c r="Y461" t="str">
        <f t="shared" si="57"/>
        <v>Y</v>
      </c>
      <c r="Z461">
        <v>100</v>
      </c>
      <c r="AA461">
        <f t="shared" si="58"/>
        <v>0</v>
      </c>
      <c r="AB461">
        <f t="shared" si="59"/>
        <v>-100</v>
      </c>
      <c r="AC461">
        <f t="shared" si="60"/>
        <v>0</v>
      </c>
      <c r="AD461">
        <f t="shared" si="61"/>
        <v>-100</v>
      </c>
      <c r="AE461">
        <f t="shared" si="62"/>
        <v>0</v>
      </c>
      <c r="AF461">
        <f t="shared" si="63"/>
        <v>-100</v>
      </c>
    </row>
    <row r="462" spans="1:32" x14ac:dyDescent="0.25">
      <c r="A462" s="51">
        <v>0.34306819463397914</v>
      </c>
      <c r="B462" s="51">
        <v>0.65665862248696394</v>
      </c>
      <c r="C462" s="33">
        <v>2.9148723654400666</v>
      </c>
      <c r="D462" s="34">
        <v>1.522861294675</v>
      </c>
      <c r="E462" s="28"/>
      <c r="F462" s="35">
        <v>1</v>
      </c>
      <c r="G462" s="35">
        <v>2.9148723654400666</v>
      </c>
      <c r="H462" s="35">
        <v>1.522861294675</v>
      </c>
      <c r="I462" s="36"/>
      <c r="J462" s="36"/>
      <c r="K462" s="35">
        <v>0</v>
      </c>
      <c r="L462" s="35">
        <v>0</v>
      </c>
      <c r="M462" s="37" t="e">
        <v>#DIV/0!</v>
      </c>
      <c r="N462" s="37" t="e">
        <v>#DIV/0!</v>
      </c>
      <c r="O462" s="36">
        <v>0</v>
      </c>
      <c r="P462" s="36">
        <v>0</v>
      </c>
      <c r="Q462" s="36" t="s">
        <v>426</v>
      </c>
      <c r="R462" s="36" t="s">
        <v>351</v>
      </c>
      <c r="S462" s="36" t="s">
        <v>273</v>
      </c>
      <c r="T462" s="38"/>
      <c r="U462" s="52" t="s">
        <v>75</v>
      </c>
      <c r="V462" s="36" t="s">
        <v>573</v>
      </c>
      <c r="W462" s="38" t="s">
        <v>76</v>
      </c>
      <c r="X462" s="90">
        <v>1</v>
      </c>
      <c r="Y462" t="str">
        <f t="shared" si="57"/>
        <v>N</v>
      </c>
      <c r="Z462">
        <v>100</v>
      </c>
      <c r="AA462">
        <f t="shared" si="58"/>
        <v>0</v>
      </c>
      <c r="AB462">
        <f t="shared" si="59"/>
        <v>-100</v>
      </c>
      <c r="AC462">
        <f t="shared" si="60"/>
        <v>0</v>
      </c>
      <c r="AD462">
        <f t="shared" si="61"/>
        <v>-100</v>
      </c>
      <c r="AE462">
        <f t="shared" si="62"/>
        <v>0</v>
      </c>
      <c r="AF462">
        <f t="shared" si="63"/>
        <v>-100</v>
      </c>
    </row>
    <row r="463" spans="1:32" x14ac:dyDescent="0.25">
      <c r="A463" s="51">
        <v>0.61277066481451992</v>
      </c>
      <c r="B463" s="51">
        <v>9.9250146359050717E-2</v>
      </c>
      <c r="C463" s="33">
        <v>1.6319319076782026</v>
      </c>
      <c r="D463" s="34">
        <v>10.075551892713245</v>
      </c>
      <c r="E463" s="28"/>
      <c r="F463" s="35">
        <v>1</v>
      </c>
      <c r="G463" s="35">
        <v>1.6319319076782026</v>
      </c>
      <c r="H463" s="35">
        <v>10.075551892713245</v>
      </c>
      <c r="I463" s="36"/>
      <c r="J463" s="36"/>
      <c r="K463" s="35">
        <v>0</v>
      </c>
      <c r="L463" s="35">
        <v>0</v>
      </c>
      <c r="M463" s="37" t="e">
        <v>#DIV/0!</v>
      </c>
      <c r="N463" s="37" t="e">
        <v>#DIV/0!</v>
      </c>
      <c r="O463" s="36">
        <v>0</v>
      </c>
      <c r="P463" s="36">
        <v>0</v>
      </c>
      <c r="Q463" s="36" t="s">
        <v>495</v>
      </c>
      <c r="R463" s="36" t="s">
        <v>297</v>
      </c>
      <c r="S463" s="36" t="s">
        <v>273</v>
      </c>
      <c r="T463" s="38"/>
      <c r="U463" s="52" t="s">
        <v>164</v>
      </c>
      <c r="V463" s="36" t="s">
        <v>573</v>
      </c>
      <c r="W463" s="38" t="s">
        <v>76</v>
      </c>
      <c r="X463" s="90">
        <v>1</v>
      </c>
      <c r="Y463" t="str">
        <f t="shared" si="57"/>
        <v>N</v>
      </c>
      <c r="Z463">
        <v>100</v>
      </c>
      <c r="AA463">
        <f t="shared" si="58"/>
        <v>0</v>
      </c>
      <c r="AB463">
        <f t="shared" si="59"/>
        <v>-100</v>
      </c>
      <c r="AC463">
        <f t="shared" si="60"/>
        <v>0</v>
      </c>
      <c r="AD463">
        <f t="shared" si="61"/>
        <v>-100</v>
      </c>
      <c r="AE463">
        <f t="shared" si="62"/>
        <v>0</v>
      </c>
      <c r="AF463">
        <f t="shared" si="63"/>
        <v>-100</v>
      </c>
    </row>
    <row r="464" spans="1:32" x14ac:dyDescent="0.25">
      <c r="A464" s="51">
        <v>0.46320909328262999</v>
      </c>
      <c r="B464" s="51">
        <v>0.51979318207130265</v>
      </c>
      <c r="C464" s="33">
        <v>2.1588522645643393</v>
      </c>
      <c r="D464" s="34">
        <v>1.923842086606717</v>
      </c>
      <c r="E464" s="28"/>
      <c r="F464" s="35">
        <v>1</v>
      </c>
      <c r="G464" s="35">
        <v>2.1588522645643393</v>
      </c>
      <c r="H464" s="35">
        <v>1.923842086606717</v>
      </c>
      <c r="I464" s="36"/>
      <c r="J464" s="36"/>
      <c r="K464" s="35">
        <v>0</v>
      </c>
      <c r="L464" s="35">
        <v>0</v>
      </c>
      <c r="M464" s="37" t="e">
        <v>#DIV/0!</v>
      </c>
      <c r="N464" s="37" t="e">
        <v>#DIV/0!</v>
      </c>
      <c r="O464" s="36">
        <v>0</v>
      </c>
      <c r="P464" s="36">
        <v>0</v>
      </c>
      <c r="Q464" s="36" t="s">
        <v>497</v>
      </c>
      <c r="R464" s="36" t="s">
        <v>354</v>
      </c>
      <c r="S464" s="36" t="s">
        <v>278</v>
      </c>
      <c r="T464" s="38"/>
      <c r="U464" s="52" t="s">
        <v>100</v>
      </c>
      <c r="V464" s="36" t="s">
        <v>573</v>
      </c>
      <c r="W464" s="38" t="s">
        <v>100</v>
      </c>
      <c r="X464" s="90">
        <v>3</v>
      </c>
      <c r="Y464" t="str">
        <f t="shared" si="57"/>
        <v>Y</v>
      </c>
      <c r="Z464">
        <v>100</v>
      </c>
      <c r="AA464">
        <f t="shared" si="58"/>
        <v>0</v>
      </c>
      <c r="AB464">
        <f t="shared" si="59"/>
        <v>-100</v>
      </c>
      <c r="AC464">
        <f t="shared" si="60"/>
        <v>0</v>
      </c>
      <c r="AD464">
        <f t="shared" si="61"/>
        <v>-100</v>
      </c>
      <c r="AE464">
        <f t="shared" si="62"/>
        <v>0</v>
      </c>
      <c r="AF464">
        <f t="shared" si="63"/>
        <v>-100</v>
      </c>
    </row>
    <row r="465" spans="1:32" x14ac:dyDescent="0.25">
      <c r="A465" s="51">
        <v>0.34351591328227005</v>
      </c>
      <c r="B465" s="51">
        <v>0.65544759876302061</v>
      </c>
      <c r="C465" s="33">
        <v>2.9110732904483854</v>
      </c>
      <c r="D465" s="34">
        <v>1.525674976744485</v>
      </c>
      <c r="E465" s="28"/>
      <c r="F465" s="35">
        <v>1</v>
      </c>
      <c r="G465" s="35">
        <v>2.9110732904483854</v>
      </c>
      <c r="H465" s="35">
        <v>1.525674976744485</v>
      </c>
      <c r="I465" s="36"/>
      <c r="J465" s="36"/>
      <c r="K465" s="35">
        <v>0</v>
      </c>
      <c r="L465" s="35">
        <v>0</v>
      </c>
      <c r="M465" s="37" t="e">
        <v>#DIV/0!</v>
      </c>
      <c r="N465" s="37" t="e">
        <v>#DIV/0!</v>
      </c>
      <c r="O465" s="36">
        <v>0</v>
      </c>
      <c r="P465" s="36">
        <v>0</v>
      </c>
      <c r="Q465" s="36" t="s">
        <v>362</v>
      </c>
      <c r="R465" s="36" t="s">
        <v>499</v>
      </c>
      <c r="S465" s="36" t="s">
        <v>269</v>
      </c>
      <c r="T465" s="38"/>
      <c r="U465" s="52" t="s">
        <v>79</v>
      </c>
      <c r="V465" s="36" t="s">
        <v>573</v>
      </c>
      <c r="W465" s="38" t="s">
        <v>76</v>
      </c>
      <c r="X465" s="90">
        <v>1</v>
      </c>
      <c r="Y465" t="str">
        <f t="shared" si="57"/>
        <v>N</v>
      </c>
      <c r="Z465">
        <v>100</v>
      </c>
      <c r="AA465">
        <f t="shared" si="58"/>
        <v>0</v>
      </c>
      <c r="AB465">
        <f t="shared" si="59"/>
        <v>-100</v>
      </c>
      <c r="AC465">
        <f t="shared" si="60"/>
        <v>0</v>
      </c>
      <c r="AD465">
        <f t="shared" si="61"/>
        <v>-100</v>
      </c>
      <c r="AE465">
        <f t="shared" si="62"/>
        <v>0</v>
      </c>
      <c r="AF465">
        <f t="shared" si="63"/>
        <v>-100</v>
      </c>
    </row>
    <row r="466" spans="1:32" x14ac:dyDescent="0.25">
      <c r="A466" s="51">
        <v>0.47863854813348744</v>
      </c>
      <c r="B466" s="51">
        <v>0.52018245277827946</v>
      </c>
      <c r="C466" s="33">
        <v>2.0892592205530218</v>
      </c>
      <c r="D466" s="34">
        <v>1.9224024083454352</v>
      </c>
      <c r="E466" s="28"/>
      <c r="F466" s="35">
        <v>1</v>
      </c>
      <c r="G466" s="35">
        <v>2.0892592205530218</v>
      </c>
      <c r="H466" s="35">
        <v>1.9224024083454352</v>
      </c>
      <c r="I466" s="36"/>
      <c r="J466" s="36"/>
      <c r="K466" s="35">
        <v>0</v>
      </c>
      <c r="L466" s="35">
        <v>0</v>
      </c>
      <c r="M466" s="37" t="e">
        <v>#DIV/0!</v>
      </c>
      <c r="N466" s="37" t="e">
        <v>#DIV/0!</v>
      </c>
      <c r="O466" s="36">
        <v>0</v>
      </c>
      <c r="P466" s="36">
        <v>0</v>
      </c>
      <c r="Q466" s="36" t="s">
        <v>502</v>
      </c>
      <c r="R466" s="36" t="s">
        <v>498</v>
      </c>
      <c r="S466" s="36" t="s">
        <v>269</v>
      </c>
      <c r="T466" s="38"/>
      <c r="U466" s="52" t="s">
        <v>86</v>
      </c>
      <c r="V466" s="36" t="s">
        <v>573</v>
      </c>
      <c r="W466" s="38" t="s">
        <v>78</v>
      </c>
      <c r="X466" s="88" t="s">
        <v>84</v>
      </c>
      <c r="Y466" t="str">
        <f t="shared" si="57"/>
        <v>Y</v>
      </c>
      <c r="Z466">
        <v>100</v>
      </c>
      <c r="AA466">
        <f t="shared" si="58"/>
        <v>0</v>
      </c>
      <c r="AB466">
        <f t="shared" si="59"/>
        <v>-100</v>
      </c>
      <c r="AC466">
        <f t="shared" si="60"/>
        <v>0</v>
      </c>
      <c r="AD466">
        <f t="shared" si="61"/>
        <v>-100</v>
      </c>
      <c r="AE466">
        <f t="shared" si="62"/>
        <v>0</v>
      </c>
      <c r="AF466">
        <f t="shared" si="63"/>
        <v>-100</v>
      </c>
    </row>
    <row r="467" spans="1:32" x14ac:dyDescent="0.25">
      <c r="A467" s="51">
        <v>0.48574712368488049</v>
      </c>
      <c r="B467" s="51">
        <v>0.51323828252072179</v>
      </c>
      <c r="C467" s="33">
        <v>2.0586843467316784</v>
      </c>
      <c r="D467" s="34">
        <v>1.9484127237909721</v>
      </c>
      <c r="E467" s="28"/>
      <c r="F467" s="35">
        <v>1</v>
      </c>
      <c r="G467" s="35">
        <v>2.0586843467316784</v>
      </c>
      <c r="H467" s="35">
        <v>1.9484127237909721</v>
      </c>
      <c r="I467" s="36"/>
      <c r="J467" s="36"/>
      <c r="K467" s="35">
        <v>0</v>
      </c>
      <c r="L467" s="35">
        <v>0</v>
      </c>
      <c r="M467" s="37" t="e">
        <v>#DIV/0!</v>
      </c>
      <c r="N467" s="37" t="e">
        <v>#DIV/0!</v>
      </c>
      <c r="O467" s="36">
        <v>0</v>
      </c>
      <c r="P467" s="36">
        <v>0</v>
      </c>
      <c r="Q467" s="36" t="s">
        <v>460</v>
      </c>
      <c r="R467" s="36" t="s">
        <v>506</v>
      </c>
      <c r="S467" s="36" t="s">
        <v>276</v>
      </c>
      <c r="T467" s="38"/>
      <c r="U467" s="52" t="s">
        <v>75</v>
      </c>
      <c r="V467" s="36" t="s">
        <v>573</v>
      </c>
      <c r="W467" s="38" t="s">
        <v>165</v>
      </c>
      <c r="X467" s="79">
        <v>7</v>
      </c>
      <c r="Y467" t="s">
        <v>95</v>
      </c>
      <c r="Z467">
        <v>100</v>
      </c>
      <c r="AA467">
        <f t="shared" si="58"/>
        <v>0</v>
      </c>
      <c r="AB467">
        <f t="shared" si="59"/>
        <v>-100</v>
      </c>
      <c r="AC467">
        <f t="shared" si="60"/>
        <v>0</v>
      </c>
      <c r="AD467">
        <f t="shared" si="61"/>
        <v>-100</v>
      </c>
      <c r="AE467">
        <f t="shared" si="62"/>
        <v>0</v>
      </c>
      <c r="AF467">
        <f t="shared" si="63"/>
        <v>-100</v>
      </c>
    </row>
    <row r="468" spans="1:32" x14ac:dyDescent="0.25">
      <c r="A468" s="51">
        <v>0.52149987273702814</v>
      </c>
      <c r="B468" s="51">
        <v>0.47720757044061479</v>
      </c>
      <c r="C468" s="33">
        <v>1.917546009650247</v>
      </c>
      <c r="D468" s="34">
        <v>2.0955241742637929</v>
      </c>
      <c r="E468" s="28"/>
      <c r="F468" s="35">
        <v>1</v>
      </c>
      <c r="G468" s="35">
        <v>1.917546009650247</v>
      </c>
      <c r="H468" s="35">
        <v>2.0955241742637929</v>
      </c>
      <c r="I468" s="36"/>
      <c r="J468" s="36"/>
      <c r="K468" s="35">
        <v>0</v>
      </c>
      <c r="L468" s="35">
        <v>0</v>
      </c>
      <c r="M468" s="37" t="e">
        <v>#DIV/0!</v>
      </c>
      <c r="N468" s="37" t="e">
        <v>#DIV/0!</v>
      </c>
      <c r="O468" s="36">
        <v>0</v>
      </c>
      <c r="P468" s="36">
        <v>0</v>
      </c>
      <c r="Q468" s="36" t="s">
        <v>455</v>
      </c>
      <c r="R468" s="36" t="s">
        <v>508</v>
      </c>
      <c r="S468" s="36" t="s">
        <v>276</v>
      </c>
      <c r="T468" s="38"/>
      <c r="U468" s="52" t="s">
        <v>79</v>
      </c>
      <c r="V468" s="36" t="s">
        <v>573</v>
      </c>
      <c r="W468" s="38" t="s">
        <v>239</v>
      </c>
      <c r="X468" s="88" t="s">
        <v>579</v>
      </c>
      <c r="Y468" t="str">
        <f t="shared" si="57"/>
        <v>Y</v>
      </c>
      <c r="Z468">
        <v>100</v>
      </c>
      <c r="AA468">
        <f t="shared" si="58"/>
        <v>0</v>
      </c>
      <c r="AB468">
        <f t="shared" si="59"/>
        <v>-100</v>
      </c>
      <c r="AC468">
        <f t="shared" si="60"/>
        <v>0</v>
      </c>
      <c r="AD468">
        <f t="shared" si="61"/>
        <v>-100</v>
      </c>
      <c r="AE468">
        <f t="shared" si="62"/>
        <v>0</v>
      </c>
      <c r="AF468">
        <f t="shared" si="63"/>
        <v>-100</v>
      </c>
    </row>
    <row r="469" spans="1:32" x14ac:dyDescent="0.25">
      <c r="A469" s="51">
        <v>0.4290551477894553</v>
      </c>
      <c r="B469" s="51">
        <v>0.5702869126857274</v>
      </c>
      <c r="C469" s="33">
        <v>2.3307027200398891</v>
      </c>
      <c r="D469" s="34">
        <v>1.7535033292112001</v>
      </c>
      <c r="E469" s="28"/>
      <c r="F469" s="35">
        <v>1</v>
      </c>
      <c r="G469" s="35">
        <v>2.3307027200398891</v>
      </c>
      <c r="H469" s="35">
        <v>1.7535033292112001</v>
      </c>
      <c r="I469" s="36"/>
      <c r="J469" s="36"/>
      <c r="K469" s="35">
        <v>0</v>
      </c>
      <c r="L469" s="35">
        <v>0</v>
      </c>
      <c r="M469" s="37" t="e">
        <v>#DIV/0!</v>
      </c>
      <c r="N469" s="37" t="e">
        <v>#DIV/0!</v>
      </c>
      <c r="O469" s="36">
        <v>0</v>
      </c>
      <c r="P469" s="36">
        <v>0</v>
      </c>
      <c r="Q469" s="36" t="s">
        <v>373</v>
      </c>
      <c r="R469" s="36" t="s">
        <v>376</v>
      </c>
      <c r="S469" s="36" t="s">
        <v>275</v>
      </c>
      <c r="T469" s="38"/>
      <c r="U469" s="52" t="s">
        <v>75</v>
      </c>
      <c r="V469" s="36" t="s">
        <v>574</v>
      </c>
      <c r="W469" s="38" t="s">
        <v>204</v>
      </c>
      <c r="X469" s="79">
        <v>6</v>
      </c>
      <c r="Y469" t="str">
        <f t="shared" si="57"/>
        <v>Y</v>
      </c>
      <c r="Z469">
        <v>100</v>
      </c>
      <c r="AA469">
        <f t="shared" si="58"/>
        <v>0</v>
      </c>
      <c r="AB469">
        <f t="shared" si="59"/>
        <v>-100</v>
      </c>
      <c r="AC469">
        <f t="shared" si="60"/>
        <v>0</v>
      </c>
      <c r="AD469">
        <f t="shared" si="61"/>
        <v>-100</v>
      </c>
      <c r="AE469">
        <f t="shared" si="62"/>
        <v>0</v>
      </c>
      <c r="AF469">
        <f t="shared" si="63"/>
        <v>-100</v>
      </c>
    </row>
    <row r="470" spans="1:32" x14ac:dyDescent="0.25">
      <c r="A470" s="51">
        <v>0.81164507739539205</v>
      </c>
      <c r="B470" s="51">
        <v>0.12374421063191619</v>
      </c>
      <c r="C470" s="33">
        <v>1.2320656255429379</v>
      </c>
      <c r="D470" s="34">
        <v>8.0811861410999963</v>
      </c>
      <c r="E470" s="28"/>
      <c r="F470" s="35">
        <v>1</v>
      </c>
      <c r="G470" s="35">
        <v>1.2320656255429379</v>
      </c>
      <c r="H470" s="35">
        <v>8.0811861410999963</v>
      </c>
      <c r="I470" s="36"/>
      <c r="J470" s="36"/>
      <c r="K470" s="35">
        <v>0</v>
      </c>
      <c r="L470" s="35">
        <v>0</v>
      </c>
      <c r="M470" s="37" t="e">
        <v>#DIV/0!</v>
      </c>
      <c r="N470" s="37" t="e">
        <v>#DIV/0!</v>
      </c>
      <c r="O470" s="36">
        <v>0</v>
      </c>
      <c r="P470" s="36">
        <v>0</v>
      </c>
      <c r="Q470" s="36" t="s">
        <v>305</v>
      </c>
      <c r="R470" s="36" t="s">
        <v>374</v>
      </c>
      <c r="S470" s="36" t="s">
        <v>275</v>
      </c>
      <c r="T470" s="38"/>
      <c r="U470" s="52" t="s">
        <v>92</v>
      </c>
      <c r="V470" s="36" t="s">
        <v>574</v>
      </c>
      <c r="W470" s="38" t="s">
        <v>89</v>
      </c>
      <c r="X470" s="79">
        <v>4</v>
      </c>
      <c r="Y470" t="str">
        <f t="shared" si="57"/>
        <v>Y</v>
      </c>
      <c r="Z470">
        <v>100</v>
      </c>
      <c r="AA470">
        <f t="shared" si="58"/>
        <v>0</v>
      </c>
      <c r="AB470">
        <f t="shared" si="59"/>
        <v>-100</v>
      </c>
      <c r="AC470">
        <f t="shared" si="60"/>
        <v>0</v>
      </c>
      <c r="AD470">
        <f t="shared" si="61"/>
        <v>-100</v>
      </c>
      <c r="AE470">
        <f t="shared" si="62"/>
        <v>0</v>
      </c>
      <c r="AF470">
        <f t="shared" si="63"/>
        <v>-100</v>
      </c>
    </row>
    <row r="471" spans="1:32" x14ac:dyDescent="0.25">
      <c r="A471" s="51">
        <v>0.13458484449253985</v>
      </c>
      <c r="B471" s="51">
        <v>0.86532601064138315</v>
      </c>
      <c r="C471" s="33">
        <v>7.4302571271717808</v>
      </c>
      <c r="D471" s="34">
        <v>1.1556338162755513</v>
      </c>
      <c r="E471" s="28"/>
      <c r="F471" s="35">
        <v>1</v>
      </c>
      <c r="G471" s="35">
        <v>7.4302571271717808</v>
      </c>
      <c r="H471" s="35">
        <v>1.1556338162755513</v>
      </c>
      <c r="I471" s="36"/>
      <c r="J471" s="36"/>
      <c r="K471" s="35">
        <v>0</v>
      </c>
      <c r="L471" s="35">
        <v>0</v>
      </c>
      <c r="M471" s="37" t="e">
        <v>#DIV/0!</v>
      </c>
      <c r="N471" s="37" t="e">
        <v>#DIV/0!</v>
      </c>
      <c r="O471" s="36">
        <v>0</v>
      </c>
      <c r="P471" s="36">
        <v>0</v>
      </c>
      <c r="Q471" s="36" t="s">
        <v>483</v>
      </c>
      <c r="R471" s="36" t="s">
        <v>317</v>
      </c>
      <c r="S471" s="36" t="s">
        <v>279</v>
      </c>
      <c r="T471" s="38"/>
      <c r="U471" s="52" t="s">
        <v>76</v>
      </c>
      <c r="V471" s="36" t="s">
        <v>574</v>
      </c>
      <c r="W471" s="38" t="s">
        <v>75</v>
      </c>
      <c r="X471" s="79">
        <v>2</v>
      </c>
      <c r="Y471" t="str">
        <f t="shared" si="57"/>
        <v>N</v>
      </c>
      <c r="Z471">
        <v>100</v>
      </c>
      <c r="AA471">
        <f t="shared" si="58"/>
        <v>0</v>
      </c>
      <c r="AB471">
        <f t="shared" si="59"/>
        <v>-100</v>
      </c>
      <c r="AC471">
        <f t="shared" si="60"/>
        <v>0</v>
      </c>
      <c r="AD471">
        <f t="shared" si="61"/>
        <v>-100</v>
      </c>
      <c r="AE471">
        <f t="shared" si="62"/>
        <v>0</v>
      </c>
      <c r="AF471">
        <f t="shared" si="63"/>
        <v>-100</v>
      </c>
    </row>
    <row r="472" spans="1:32" x14ac:dyDescent="0.25">
      <c r="A472" s="51">
        <v>0.73490472519780514</v>
      </c>
      <c r="B472" s="51">
        <v>0.25226761649841861</v>
      </c>
      <c r="C472" s="33">
        <v>1.360720601885969</v>
      </c>
      <c r="D472" s="34">
        <v>3.964044271240295</v>
      </c>
      <c r="E472" s="28"/>
      <c r="F472" s="35">
        <v>1</v>
      </c>
      <c r="G472" s="35">
        <v>1.360720601885969</v>
      </c>
      <c r="H472" s="35">
        <v>3.964044271240295</v>
      </c>
      <c r="I472" s="36"/>
      <c r="J472" s="36"/>
      <c r="K472" s="35">
        <v>0</v>
      </c>
      <c r="L472" s="35">
        <v>0</v>
      </c>
      <c r="M472" s="37" t="e">
        <v>#DIV/0!</v>
      </c>
      <c r="N472" s="37" t="e">
        <v>#DIV/0!</v>
      </c>
      <c r="O472" s="36">
        <v>0</v>
      </c>
      <c r="P472" s="36">
        <v>0</v>
      </c>
      <c r="Q472" s="36" t="s">
        <v>341</v>
      </c>
      <c r="R472" s="36" t="s">
        <v>517</v>
      </c>
      <c r="S472" s="36" t="s">
        <v>274</v>
      </c>
      <c r="T472" s="38"/>
      <c r="U472" s="52" t="s">
        <v>86</v>
      </c>
      <c r="V472" s="20">
        <v>44425</v>
      </c>
      <c r="W472" s="38" t="s">
        <v>74</v>
      </c>
      <c r="X472" s="79">
        <v>4</v>
      </c>
      <c r="Y472" t="str">
        <f t="shared" si="57"/>
        <v>Y</v>
      </c>
      <c r="Z472">
        <v>100</v>
      </c>
      <c r="AA472">
        <f t="shared" si="58"/>
        <v>0</v>
      </c>
      <c r="AB472">
        <f t="shared" si="59"/>
        <v>-100</v>
      </c>
      <c r="AC472">
        <f t="shared" si="60"/>
        <v>0</v>
      </c>
      <c r="AD472">
        <f t="shared" si="61"/>
        <v>-100</v>
      </c>
      <c r="AE472">
        <f t="shared" si="62"/>
        <v>0</v>
      </c>
      <c r="AF472">
        <f t="shared" si="63"/>
        <v>-100</v>
      </c>
    </row>
    <row r="473" spans="1:32" x14ac:dyDescent="0.25">
      <c r="A473" s="51">
        <v>0.31878320123293213</v>
      </c>
      <c r="B473" s="51">
        <v>0.6810471015685533</v>
      </c>
      <c r="C473" s="33">
        <v>3.1369281572315622</v>
      </c>
      <c r="D473" s="34">
        <v>1.4683272239127816</v>
      </c>
      <c r="E473" s="28"/>
      <c r="F473" s="35">
        <v>1</v>
      </c>
      <c r="G473" s="35">
        <v>3.1369281572315622</v>
      </c>
      <c r="H473" s="35">
        <v>1.4683272239127816</v>
      </c>
      <c r="I473" s="36"/>
      <c r="J473" s="36"/>
      <c r="K473" s="35">
        <v>0</v>
      </c>
      <c r="L473" s="35">
        <v>0</v>
      </c>
      <c r="M473" s="37" t="e">
        <v>#DIV/0!</v>
      </c>
      <c r="N473" s="37" t="e">
        <v>#DIV/0!</v>
      </c>
      <c r="O473" s="36">
        <v>0</v>
      </c>
      <c r="P473" s="36">
        <v>0</v>
      </c>
      <c r="Q473" s="36" t="s">
        <v>513</v>
      </c>
      <c r="R473" s="36" t="s">
        <v>316</v>
      </c>
      <c r="S473" s="36" t="s">
        <v>279</v>
      </c>
      <c r="T473" s="38"/>
      <c r="U473" s="52" t="s">
        <v>75</v>
      </c>
      <c r="V473" s="20">
        <v>44426</v>
      </c>
      <c r="W473" s="38" t="s">
        <v>76</v>
      </c>
      <c r="X473" s="79">
        <v>1</v>
      </c>
      <c r="Y473" t="str">
        <f t="shared" si="57"/>
        <v>N</v>
      </c>
      <c r="Z473">
        <v>100</v>
      </c>
      <c r="AA473">
        <f t="shared" si="58"/>
        <v>0</v>
      </c>
      <c r="AB473">
        <f t="shared" si="59"/>
        <v>-100</v>
      </c>
      <c r="AC473">
        <f t="shared" si="60"/>
        <v>0</v>
      </c>
      <c r="AD473">
        <f t="shared" si="61"/>
        <v>-100</v>
      </c>
      <c r="AE473">
        <f t="shared" si="62"/>
        <v>0</v>
      </c>
      <c r="AF473">
        <f t="shared" si="63"/>
        <v>-100</v>
      </c>
    </row>
    <row r="474" spans="1:32" x14ac:dyDescent="0.25">
      <c r="A474" s="51">
        <v>0.64728988781974695</v>
      </c>
      <c r="B474" s="51">
        <v>0.34797800975905224</v>
      </c>
      <c r="C474" s="33">
        <v>1.5449028616348066</v>
      </c>
      <c r="D474" s="34">
        <v>2.873744811324205</v>
      </c>
      <c r="E474" s="28"/>
      <c r="F474" s="35">
        <v>1</v>
      </c>
      <c r="G474" s="35">
        <v>1.5449028616348066</v>
      </c>
      <c r="H474" s="35">
        <v>2.873744811324205</v>
      </c>
      <c r="I474" s="36"/>
      <c r="J474" s="36"/>
      <c r="K474" s="35">
        <v>0</v>
      </c>
      <c r="L474" s="35">
        <v>0</v>
      </c>
      <c r="M474" s="37" t="e">
        <v>#DIV/0!</v>
      </c>
      <c r="N474" s="37" t="e">
        <v>#DIV/0!</v>
      </c>
      <c r="O474" s="36">
        <v>0</v>
      </c>
      <c r="P474" s="36">
        <v>0</v>
      </c>
      <c r="Q474" s="36" t="s">
        <v>489</v>
      </c>
      <c r="R474" s="36" t="s">
        <v>529</v>
      </c>
      <c r="S474" s="36" t="s">
        <v>274</v>
      </c>
      <c r="T474" s="38"/>
      <c r="U474" s="52" t="s">
        <v>79</v>
      </c>
      <c r="V474" s="20">
        <v>44426</v>
      </c>
      <c r="W474" s="38" t="s">
        <v>100</v>
      </c>
      <c r="X474" s="79">
        <v>3</v>
      </c>
      <c r="Y474" t="str">
        <f t="shared" si="57"/>
        <v>Y</v>
      </c>
      <c r="Z474">
        <v>100</v>
      </c>
      <c r="AA474">
        <f t="shared" si="58"/>
        <v>0</v>
      </c>
      <c r="AB474">
        <f t="shared" si="59"/>
        <v>-100</v>
      </c>
      <c r="AC474">
        <f t="shared" si="60"/>
        <v>0</v>
      </c>
      <c r="AD474">
        <f t="shared" si="61"/>
        <v>-100</v>
      </c>
      <c r="AE474">
        <f t="shared" si="62"/>
        <v>0</v>
      </c>
      <c r="AF474">
        <f t="shared" si="63"/>
        <v>-100</v>
      </c>
    </row>
    <row r="475" spans="1:32" x14ac:dyDescent="0.25">
      <c r="A475" s="51">
        <v>0.46271630756558624</v>
      </c>
      <c r="B475" s="51">
        <v>0.53366098710395093</v>
      </c>
      <c r="C475" s="33">
        <v>2.1611514088646167</v>
      </c>
      <c r="D475" s="34">
        <v>1.8738487994536721</v>
      </c>
      <c r="E475" s="28"/>
      <c r="F475" s="35">
        <v>1</v>
      </c>
      <c r="G475" s="35">
        <v>2.1611514088646167</v>
      </c>
      <c r="H475" s="35">
        <v>1.8738487994536721</v>
      </c>
      <c r="I475" s="36"/>
      <c r="J475" s="36"/>
      <c r="K475" s="35">
        <v>0</v>
      </c>
      <c r="L475" s="35">
        <v>0</v>
      </c>
      <c r="M475" s="37" t="e">
        <v>#DIV/0!</v>
      </c>
      <c r="N475" s="37" t="e">
        <v>#DIV/0!</v>
      </c>
      <c r="O475" s="36">
        <v>0</v>
      </c>
      <c r="P475" s="36">
        <v>0</v>
      </c>
      <c r="Q475" s="36" t="s">
        <v>338</v>
      </c>
      <c r="R475" s="36" t="s">
        <v>417</v>
      </c>
      <c r="S475" s="36" t="s">
        <v>274</v>
      </c>
      <c r="T475" s="38"/>
      <c r="U475" s="52" t="s">
        <v>79</v>
      </c>
      <c r="V475" s="20">
        <v>44426</v>
      </c>
      <c r="W475" s="38" t="s">
        <v>100</v>
      </c>
      <c r="X475" s="79">
        <v>3</v>
      </c>
      <c r="Y475" t="str">
        <f t="shared" si="57"/>
        <v>Y</v>
      </c>
      <c r="Z475">
        <v>100</v>
      </c>
      <c r="AA475">
        <f t="shared" si="58"/>
        <v>0</v>
      </c>
      <c r="AB475">
        <f t="shared" si="59"/>
        <v>-100</v>
      </c>
      <c r="AC475">
        <f t="shared" si="60"/>
        <v>0</v>
      </c>
      <c r="AD475">
        <f t="shared" si="61"/>
        <v>-100</v>
      </c>
      <c r="AE475">
        <f t="shared" si="62"/>
        <v>0</v>
      </c>
      <c r="AF475">
        <f t="shared" si="63"/>
        <v>-100</v>
      </c>
    </row>
    <row r="476" spans="1:32" x14ac:dyDescent="0.25">
      <c r="A476" s="51">
        <v>0.41829982223204343</v>
      </c>
      <c r="B476" s="51">
        <v>0.58117987250733238</v>
      </c>
      <c r="C476" s="33">
        <v>2.3906297513205015</v>
      </c>
      <c r="D476" s="34">
        <v>1.7206377015187904</v>
      </c>
      <c r="E476" s="28"/>
      <c r="F476" s="35">
        <v>1</v>
      </c>
      <c r="G476" s="35">
        <v>2.3906297513205015</v>
      </c>
      <c r="H476" s="35">
        <v>1.7206377015187904</v>
      </c>
      <c r="I476" s="36"/>
      <c r="J476" s="36"/>
      <c r="K476" s="35">
        <v>0</v>
      </c>
      <c r="L476" s="35">
        <v>0</v>
      </c>
      <c r="M476" s="37" t="e">
        <v>#DIV/0!</v>
      </c>
      <c r="N476" s="37" t="e">
        <v>#DIV/0!</v>
      </c>
      <c r="O476" s="36">
        <v>0</v>
      </c>
      <c r="P476" s="36">
        <v>0</v>
      </c>
      <c r="Q476" s="36" t="s">
        <v>488</v>
      </c>
      <c r="R476" s="36" t="s">
        <v>487</v>
      </c>
      <c r="S476" s="36" t="s">
        <v>274</v>
      </c>
      <c r="T476" s="38"/>
      <c r="U476" s="52" t="s">
        <v>75</v>
      </c>
      <c r="V476" s="20">
        <v>44426</v>
      </c>
      <c r="W476" s="38" t="s">
        <v>75</v>
      </c>
      <c r="X476" s="79">
        <v>2</v>
      </c>
      <c r="Y476" t="str">
        <f t="shared" si="57"/>
        <v>N</v>
      </c>
      <c r="Z476">
        <v>100</v>
      </c>
      <c r="AA476">
        <f t="shared" si="58"/>
        <v>0</v>
      </c>
      <c r="AB476">
        <f t="shared" si="59"/>
        <v>-100</v>
      </c>
      <c r="AC476">
        <f t="shared" si="60"/>
        <v>0</v>
      </c>
      <c r="AD476">
        <f t="shared" si="61"/>
        <v>-100</v>
      </c>
      <c r="AE476">
        <f t="shared" si="62"/>
        <v>0</v>
      </c>
      <c r="AF476">
        <f t="shared" si="63"/>
        <v>-100</v>
      </c>
    </row>
    <row r="477" spans="1:32" x14ac:dyDescent="0.25">
      <c r="A477" s="51">
        <v>0.59991229827705561</v>
      </c>
      <c r="B477" s="51">
        <v>0.39771027879474663</v>
      </c>
      <c r="C477" s="33">
        <v>1.6669103181781633</v>
      </c>
      <c r="D477" s="34">
        <v>2.514393148274872</v>
      </c>
      <c r="E477" s="28"/>
      <c r="F477" s="35">
        <v>1</v>
      </c>
      <c r="G477" s="35">
        <v>1.6669103181781633</v>
      </c>
      <c r="H477" s="35">
        <v>2.514393148274872</v>
      </c>
      <c r="I477" s="36"/>
      <c r="J477" s="36"/>
      <c r="K477" s="35">
        <v>0</v>
      </c>
      <c r="L477" s="35">
        <v>0</v>
      </c>
      <c r="M477" s="37" t="e">
        <v>#DIV/0!</v>
      </c>
      <c r="N477" s="37" t="e">
        <v>#DIV/0!</v>
      </c>
      <c r="O477" s="36">
        <v>0</v>
      </c>
      <c r="P477" s="36">
        <v>0</v>
      </c>
      <c r="Q477" s="36" t="s">
        <v>458</v>
      </c>
      <c r="R477" s="36" t="s">
        <v>464</v>
      </c>
      <c r="S477" s="36" t="s">
        <v>276</v>
      </c>
      <c r="T477" s="38"/>
      <c r="U477" s="52" t="s">
        <v>79</v>
      </c>
      <c r="V477" s="20">
        <v>44426</v>
      </c>
      <c r="W477" s="38" t="s">
        <v>79</v>
      </c>
      <c r="X477" s="79">
        <v>3</v>
      </c>
      <c r="Y477" t="s">
        <v>95</v>
      </c>
      <c r="Z477">
        <v>100</v>
      </c>
      <c r="AA477">
        <f t="shared" si="58"/>
        <v>0</v>
      </c>
      <c r="AB477">
        <f t="shared" si="59"/>
        <v>-100</v>
      </c>
      <c r="AC477">
        <f t="shared" si="60"/>
        <v>0</v>
      </c>
      <c r="AD477">
        <f t="shared" si="61"/>
        <v>-100</v>
      </c>
      <c r="AE477">
        <f t="shared" si="62"/>
        <v>0</v>
      </c>
      <c r="AF477">
        <f t="shared" si="63"/>
        <v>-100</v>
      </c>
    </row>
    <row r="478" spans="1:32" x14ac:dyDescent="0.25">
      <c r="A478" s="51">
        <v>0.55441114367896183</v>
      </c>
      <c r="B478" s="51">
        <v>0.44101768931249091</v>
      </c>
      <c r="C478" s="33">
        <v>1.8037155482918314</v>
      </c>
      <c r="D478" s="34">
        <v>2.2674827432861369</v>
      </c>
      <c r="E478" s="28"/>
      <c r="F478" s="35">
        <v>1</v>
      </c>
      <c r="G478" s="35">
        <v>1.8037155482918314</v>
      </c>
      <c r="H478" s="35">
        <v>2.2674827432861369</v>
      </c>
      <c r="I478" s="36"/>
      <c r="J478" s="36"/>
      <c r="K478" s="35">
        <v>0</v>
      </c>
      <c r="L478" s="35">
        <v>0</v>
      </c>
      <c r="M478" s="37" t="e">
        <v>#DIV/0!</v>
      </c>
      <c r="N478" s="37" t="e">
        <v>#DIV/0!</v>
      </c>
      <c r="O478" s="36">
        <v>0</v>
      </c>
      <c r="P478" s="36">
        <v>0</v>
      </c>
      <c r="Q478" s="36" t="s">
        <v>466</v>
      </c>
      <c r="R478" s="36" t="s">
        <v>454</v>
      </c>
      <c r="S478" s="36" t="s">
        <v>276</v>
      </c>
      <c r="T478" s="38"/>
      <c r="U478" s="52" t="s">
        <v>79</v>
      </c>
      <c r="V478" s="20">
        <v>44426</v>
      </c>
      <c r="W478" s="38" t="s">
        <v>75</v>
      </c>
      <c r="X478" s="90">
        <v>2</v>
      </c>
      <c r="Y478" t="str">
        <f t="shared" si="57"/>
        <v>N</v>
      </c>
      <c r="Z478">
        <v>100</v>
      </c>
      <c r="AA478">
        <f t="shared" si="58"/>
        <v>0</v>
      </c>
      <c r="AB478">
        <f t="shared" si="59"/>
        <v>-100</v>
      </c>
      <c r="AC478">
        <f t="shared" si="60"/>
        <v>0</v>
      </c>
      <c r="AD478">
        <f t="shared" si="61"/>
        <v>-100</v>
      </c>
      <c r="AE478">
        <f t="shared" si="62"/>
        <v>0</v>
      </c>
      <c r="AF478">
        <f t="shared" si="63"/>
        <v>-100</v>
      </c>
    </row>
    <row r="479" spans="1:32" x14ac:dyDescent="0.25">
      <c r="A479" s="51">
        <v>0.48129577698976805</v>
      </c>
      <c r="B479" s="51">
        <v>0.51748736630263681</v>
      </c>
      <c r="C479" s="33">
        <v>2.0777244426585924</v>
      </c>
      <c r="D479" s="34">
        <v>1.932414325676852</v>
      </c>
      <c r="E479" s="28"/>
      <c r="F479" s="35">
        <v>1</v>
      </c>
      <c r="G479" s="35">
        <v>2.0777244426585924</v>
      </c>
      <c r="H479" s="35">
        <v>1.932414325676852</v>
      </c>
      <c r="I479" s="36"/>
      <c r="J479" s="36"/>
      <c r="K479" s="35">
        <v>0</v>
      </c>
      <c r="L479" s="35">
        <v>0</v>
      </c>
      <c r="M479" s="37" t="e">
        <v>#DIV/0!</v>
      </c>
      <c r="N479" s="37" t="e">
        <v>#DIV/0!</v>
      </c>
      <c r="O479" s="36">
        <v>0</v>
      </c>
      <c r="P479" s="36">
        <v>0</v>
      </c>
      <c r="Q479" s="36" t="s">
        <v>516</v>
      </c>
      <c r="R479" s="36" t="s">
        <v>486</v>
      </c>
      <c r="S479" s="36" t="s">
        <v>274</v>
      </c>
      <c r="T479" s="38"/>
      <c r="U479" s="52" t="s">
        <v>86</v>
      </c>
      <c r="V479" s="20">
        <v>44427</v>
      </c>
      <c r="W479" s="38" t="s">
        <v>75</v>
      </c>
      <c r="X479" s="90">
        <v>2</v>
      </c>
      <c r="Y479" t="str">
        <f t="shared" si="57"/>
        <v>N</v>
      </c>
      <c r="Z479">
        <v>100</v>
      </c>
      <c r="AA479">
        <f t="shared" si="58"/>
        <v>0</v>
      </c>
      <c r="AB479">
        <f t="shared" si="59"/>
        <v>-100</v>
      </c>
      <c r="AC479">
        <f t="shared" si="60"/>
        <v>0</v>
      </c>
      <c r="AD479">
        <f t="shared" si="61"/>
        <v>-100</v>
      </c>
      <c r="AE479">
        <f t="shared" si="62"/>
        <v>0</v>
      </c>
      <c r="AF479">
        <f t="shared" si="63"/>
        <v>-100</v>
      </c>
    </row>
    <row r="480" spans="1:32" x14ac:dyDescent="0.25">
      <c r="A480" s="51">
        <v>0.412041930409831</v>
      </c>
      <c r="B480" s="51">
        <v>0.58566310892070794</v>
      </c>
      <c r="C480" s="33">
        <v>2.4269374697020902</v>
      </c>
      <c r="D480" s="34">
        <v>1.7074662630583899</v>
      </c>
      <c r="E480" s="28"/>
      <c r="F480" s="35">
        <v>1</v>
      </c>
      <c r="G480" s="35">
        <v>2.4269374697020902</v>
      </c>
      <c r="H480" s="35">
        <v>1.7074662630583899</v>
      </c>
      <c r="I480" s="36"/>
      <c r="J480" s="36"/>
      <c r="K480" s="35">
        <v>0</v>
      </c>
      <c r="L480" s="35">
        <v>0</v>
      </c>
      <c r="M480" s="37" t="e">
        <v>#DIV/0!</v>
      </c>
      <c r="N480" s="37" t="e">
        <v>#DIV/0!</v>
      </c>
      <c r="O480" s="36">
        <v>0</v>
      </c>
      <c r="P480" s="36">
        <v>0</v>
      </c>
      <c r="Q480" s="36" t="s">
        <v>339</v>
      </c>
      <c r="R480" s="36" t="s">
        <v>418</v>
      </c>
      <c r="S480" s="36" t="s">
        <v>274</v>
      </c>
      <c r="T480" s="38"/>
      <c r="U480" s="52" t="s">
        <v>86</v>
      </c>
      <c r="V480" s="20">
        <v>44427</v>
      </c>
      <c r="W480" s="38" t="s">
        <v>75</v>
      </c>
      <c r="X480" s="90">
        <v>2</v>
      </c>
      <c r="Y480" t="str">
        <f t="shared" si="57"/>
        <v>N</v>
      </c>
      <c r="Z480">
        <v>100</v>
      </c>
      <c r="AA480">
        <f t="shared" si="58"/>
        <v>0</v>
      </c>
      <c r="AB480">
        <f t="shared" si="59"/>
        <v>-100</v>
      </c>
      <c r="AC480">
        <f t="shared" si="60"/>
        <v>0</v>
      </c>
      <c r="AD480">
        <f t="shared" si="61"/>
        <v>-100</v>
      </c>
      <c r="AE480">
        <f t="shared" si="62"/>
        <v>0</v>
      </c>
      <c r="AF480">
        <f t="shared" si="63"/>
        <v>-100</v>
      </c>
    </row>
    <row r="481" spans="1:32" x14ac:dyDescent="0.25">
      <c r="A481" s="51">
        <v>0.48069890210770005</v>
      </c>
      <c r="B481" s="51">
        <v>0.51779638053842503</v>
      </c>
      <c r="C481" s="33">
        <v>2.0803043144374627</v>
      </c>
      <c r="D481" s="34">
        <v>1.9312610856031105</v>
      </c>
      <c r="E481" s="28"/>
      <c r="F481" s="35">
        <v>1</v>
      </c>
      <c r="G481" s="35">
        <v>2.0803043144374627</v>
      </c>
      <c r="H481" s="35">
        <v>1.9312610856031105</v>
      </c>
      <c r="I481" s="36"/>
      <c r="J481" s="36"/>
      <c r="K481" s="35">
        <v>0</v>
      </c>
      <c r="L481" s="35">
        <v>0</v>
      </c>
      <c r="M481" s="37" t="e">
        <v>#DIV/0!</v>
      </c>
      <c r="N481" s="37" t="e">
        <v>#DIV/0!</v>
      </c>
      <c r="O481" s="36">
        <v>0</v>
      </c>
      <c r="P481" s="36">
        <v>0</v>
      </c>
      <c r="Q481" s="36" t="s">
        <v>415</v>
      </c>
      <c r="R481" s="36" t="s">
        <v>343</v>
      </c>
      <c r="S481" s="36" t="s">
        <v>274</v>
      </c>
      <c r="T481" s="38"/>
      <c r="U481" s="52" t="s">
        <v>79</v>
      </c>
      <c r="V481" s="20">
        <v>44427</v>
      </c>
      <c r="W481" s="38" t="s">
        <v>87</v>
      </c>
      <c r="X481" s="90">
        <v>3</v>
      </c>
      <c r="Y481" t="str">
        <f t="shared" si="57"/>
        <v>Y</v>
      </c>
      <c r="Z481">
        <v>100</v>
      </c>
      <c r="AA481">
        <f t="shared" si="58"/>
        <v>0</v>
      </c>
      <c r="AB481">
        <f t="shared" si="59"/>
        <v>-100</v>
      </c>
      <c r="AC481">
        <f t="shared" si="60"/>
        <v>0</v>
      </c>
      <c r="AD481">
        <f t="shared" si="61"/>
        <v>-100</v>
      </c>
      <c r="AE481">
        <f t="shared" si="62"/>
        <v>0</v>
      </c>
      <c r="AF481">
        <f t="shared" si="63"/>
        <v>-100</v>
      </c>
    </row>
    <row r="482" spans="1:32" x14ac:dyDescent="0.25">
      <c r="A482" s="51">
        <v>0.51099361895792483</v>
      </c>
      <c r="B482" s="51">
        <v>0.48445343929139506</v>
      </c>
      <c r="C482" s="33">
        <v>1.9569715998397621</v>
      </c>
      <c r="D482" s="34">
        <v>2.0641818571103334</v>
      </c>
      <c r="E482" s="28"/>
      <c r="F482" s="35">
        <v>1</v>
      </c>
      <c r="G482" s="35">
        <v>1.9569715998397621</v>
      </c>
      <c r="H482" s="35">
        <v>2.0641818571103334</v>
      </c>
      <c r="I482" s="36"/>
      <c r="J482" s="36"/>
      <c r="K482" s="35">
        <v>0</v>
      </c>
      <c r="L482" s="35">
        <v>0</v>
      </c>
      <c r="M482" s="37" t="e">
        <v>#DIV/0!</v>
      </c>
      <c r="N482" s="37" t="e">
        <v>#DIV/0!</v>
      </c>
      <c r="O482" s="36">
        <v>0</v>
      </c>
      <c r="P482" s="36">
        <v>0</v>
      </c>
      <c r="Q482" s="36" t="s">
        <v>340</v>
      </c>
      <c r="R482" s="36" t="s">
        <v>519</v>
      </c>
      <c r="S482" s="36" t="s">
        <v>274</v>
      </c>
      <c r="T482" s="38"/>
      <c r="U482" s="52" t="s">
        <v>79</v>
      </c>
      <c r="V482" s="20">
        <v>44427</v>
      </c>
      <c r="W482" s="38" t="s">
        <v>79</v>
      </c>
      <c r="X482" s="79">
        <v>3</v>
      </c>
      <c r="Y482" t="str">
        <f t="shared" si="57"/>
        <v>Y</v>
      </c>
      <c r="Z482">
        <v>100</v>
      </c>
      <c r="AA482">
        <f t="shared" si="58"/>
        <v>0</v>
      </c>
      <c r="AB482">
        <f t="shared" si="59"/>
        <v>-100</v>
      </c>
      <c r="AC482">
        <f t="shared" si="60"/>
        <v>0</v>
      </c>
      <c r="AD482">
        <f t="shared" si="61"/>
        <v>-100</v>
      </c>
      <c r="AE482">
        <f t="shared" si="62"/>
        <v>0</v>
      </c>
      <c r="AF482">
        <f t="shared" si="63"/>
        <v>-100</v>
      </c>
    </row>
    <row r="483" spans="1:32" x14ac:dyDescent="0.25">
      <c r="A483" s="51">
        <v>0.54077633645503076</v>
      </c>
      <c r="B483" s="51">
        <v>0.45762403690885306</v>
      </c>
      <c r="C483" s="33">
        <v>1.8491933403656926</v>
      </c>
      <c r="D483" s="34">
        <v>2.1851999006756158</v>
      </c>
      <c r="E483" s="28"/>
      <c r="F483" s="35">
        <v>1</v>
      </c>
      <c r="G483" s="35">
        <v>1.8491933403656926</v>
      </c>
      <c r="H483" s="35">
        <v>2.1851999006756158</v>
      </c>
      <c r="I483" s="36"/>
      <c r="J483" s="36"/>
      <c r="K483" s="35">
        <v>0</v>
      </c>
      <c r="L483" s="35">
        <v>0</v>
      </c>
      <c r="M483" s="37" t="e">
        <v>#DIV/0!</v>
      </c>
      <c r="N483" s="37" t="e">
        <v>#DIV/0!</v>
      </c>
      <c r="O483" s="36">
        <v>0</v>
      </c>
      <c r="P483" s="36">
        <v>0</v>
      </c>
      <c r="Q483" s="36" t="s">
        <v>368</v>
      </c>
      <c r="R483" s="36" t="s">
        <v>452</v>
      </c>
      <c r="S483" s="36" t="s">
        <v>276</v>
      </c>
      <c r="T483" s="38"/>
      <c r="U483" s="52" t="s">
        <v>86</v>
      </c>
      <c r="V483" s="20">
        <v>44427</v>
      </c>
      <c r="W483" s="38" t="s">
        <v>78</v>
      </c>
      <c r="X483" s="79">
        <v>1</v>
      </c>
      <c r="Y483" t="str">
        <f t="shared" si="57"/>
        <v>N</v>
      </c>
      <c r="Z483">
        <v>100</v>
      </c>
      <c r="AA483">
        <f t="shared" si="58"/>
        <v>0</v>
      </c>
      <c r="AB483">
        <f t="shared" si="59"/>
        <v>-100</v>
      </c>
      <c r="AC483">
        <f t="shared" si="60"/>
        <v>0</v>
      </c>
      <c r="AD483">
        <f t="shared" si="61"/>
        <v>-100</v>
      </c>
      <c r="AE483">
        <f t="shared" si="62"/>
        <v>0</v>
      </c>
      <c r="AF483">
        <f t="shared" si="63"/>
        <v>-100</v>
      </c>
    </row>
    <row r="484" spans="1:32" x14ac:dyDescent="0.25">
      <c r="A484" s="51">
        <v>0.48991780309462429</v>
      </c>
      <c r="B484" s="51">
        <v>0.50858072164588186</v>
      </c>
      <c r="C484" s="33">
        <v>2.0411587284303216</v>
      </c>
      <c r="D484" s="34">
        <v>1.9662562056300021</v>
      </c>
      <c r="E484" s="28"/>
      <c r="F484" s="35">
        <v>1</v>
      </c>
      <c r="G484" s="35">
        <v>2.0411587284303216</v>
      </c>
      <c r="H484" s="35">
        <v>1.9662562056300021</v>
      </c>
      <c r="I484" s="36"/>
      <c r="J484" s="36"/>
      <c r="K484" s="35">
        <v>0</v>
      </c>
      <c r="L484" s="35">
        <v>0</v>
      </c>
      <c r="M484" s="37" t="e">
        <v>#DIV/0!</v>
      </c>
      <c r="N484" s="37" t="e">
        <v>#DIV/0!</v>
      </c>
      <c r="O484" s="36">
        <v>0</v>
      </c>
      <c r="P484" s="36">
        <v>0</v>
      </c>
      <c r="Q484" s="36" t="s">
        <v>471</v>
      </c>
      <c r="R484" s="36" t="s">
        <v>506</v>
      </c>
      <c r="S484" s="36" t="s">
        <v>276</v>
      </c>
      <c r="T484" s="38"/>
      <c r="U484" s="52" t="s">
        <v>79</v>
      </c>
      <c r="V484" s="20">
        <v>44427</v>
      </c>
      <c r="W484" s="38" t="s">
        <v>92</v>
      </c>
      <c r="X484" s="79">
        <v>5</v>
      </c>
      <c r="Y484" t="str">
        <f t="shared" si="57"/>
        <v>Y</v>
      </c>
      <c r="Z484">
        <v>100</v>
      </c>
      <c r="AA484">
        <f t="shared" si="58"/>
        <v>0</v>
      </c>
      <c r="AB484">
        <f t="shared" si="59"/>
        <v>-100</v>
      </c>
      <c r="AC484">
        <f t="shared" si="60"/>
        <v>0</v>
      </c>
      <c r="AD484">
        <f t="shared" si="61"/>
        <v>-100</v>
      </c>
      <c r="AE484">
        <f t="shared" si="62"/>
        <v>0</v>
      </c>
      <c r="AF484">
        <f t="shared" si="63"/>
        <v>-100</v>
      </c>
    </row>
    <row r="485" spans="1:32" x14ac:dyDescent="0.25">
      <c r="A485" s="51">
        <v>0.67626200993206498</v>
      </c>
      <c r="B485" s="51">
        <v>0.31020378172107693</v>
      </c>
      <c r="C485" s="33">
        <v>1.4787168069672532</v>
      </c>
      <c r="D485" s="34">
        <v>3.2236873272523825</v>
      </c>
      <c r="E485" s="28"/>
      <c r="F485" s="35">
        <v>1</v>
      </c>
      <c r="G485" s="35">
        <v>1.4787168069672532</v>
      </c>
      <c r="H485" s="35">
        <v>3.2236873272523825</v>
      </c>
      <c r="I485" s="36"/>
      <c r="J485" s="36"/>
      <c r="K485" s="35">
        <v>0</v>
      </c>
      <c r="L485" s="35">
        <v>0</v>
      </c>
      <c r="M485" s="37" t="e">
        <v>#DIV/0!</v>
      </c>
      <c r="N485" s="37" t="e">
        <v>#DIV/0!</v>
      </c>
      <c r="O485" s="36">
        <v>0</v>
      </c>
      <c r="P485" s="36">
        <v>0</v>
      </c>
      <c r="Q485" s="36" t="s">
        <v>461</v>
      </c>
      <c r="R485" s="36" t="s">
        <v>472</v>
      </c>
      <c r="S485" s="36" t="s">
        <v>276</v>
      </c>
      <c r="T485" s="38"/>
      <c r="U485" s="52" t="s">
        <v>79</v>
      </c>
      <c r="V485" s="20">
        <v>44427</v>
      </c>
      <c r="W485" s="38" t="s">
        <v>73</v>
      </c>
      <c r="X485" s="79">
        <v>0</v>
      </c>
      <c r="Y485" t="str">
        <f t="shared" si="57"/>
        <v>N</v>
      </c>
      <c r="Z485">
        <v>100</v>
      </c>
      <c r="AA485">
        <f t="shared" si="58"/>
        <v>0</v>
      </c>
      <c r="AB485">
        <f t="shared" si="59"/>
        <v>-100</v>
      </c>
      <c r="AC485">
        <f t="shared" si="60"/>
        <v>0</v>
      </c>
      <c r="AD485">
        <f t="shared" si="61"/>
        <v>-100</v>
      </c>
      <c r="AE485">
        <f t="shared" si="62"/>
        <v>0</v>
      </c>
      <c r="AF485">
        <f t="shared" si="63"/>
        <v>-100</v>
      </c>
    </row>
    <row r="486" spans="1:32" x14ac:dyDescent="0.25">
      <c r="A486" s="51">
        <v>0.72576363581674785</v>
      </c>
      <c r="B486" s="51">
        <v>0.25125920784262745</v>
      </c>
      <c r="C486" s="33">
        <v>1.37785905858267</v>
      </c>
      <c r="D486" s="34">
        <v>3.9799536446295551</v>
      </c>
      <c r="E486" s="28"/>
      <c r="F486" s="35">
        <v>1</v>
      </c>
      <c r="G486" s="35">
        <v>1.37785905858267</v>
      </c>
      <c r="H486" s="35">
        <v>3.9799536446295551</v>
      </c>
      <c r="I486" s="36"/>
      <c r="J486" s="36"/>
      <c r="K486" s="35">
        <v>0</v>
      </c>
      <c r="L486" s="35">
        <v>0</v>
      </c>
      <c r="M486" s="37" t="e">
        <v>#DIV/0!</v>
      </c>
      <c r="N486" s="37" t="e">
        <v>#DIV/0!</v>
      </c>
      <c r="O486" s="36">
        <v>0</v>
      </c>
      <c r="P486" s="36">
        <v>0</v>
      </c>
      <c r="Q486" s="36" t="s">
        <v>504</v>
      </c>
      <c r="R486" s="36" t="s">
        <v>451</v>
      </c>
      <c r="S486" s="36" t="s">
        <v>276</v>
      </c>
      <c r="T486" s="38"/>
      <c r="U486" s="52" t="s">
        <v>102</v>
      </c>
      <c r="V486" s="20">
        <v>44427</v>
      </c>
      <c r="W486" s="38" t="s">
        <v>92</v>
      </c>
      <c r="X486" s="79">
        <v>5</v>
      </c>
      <c r="Y486" t="str">
        <f t="shared" si="57"/>
        <v>Y</v>
      </c>
      <c r="Z486">
        <v>100</v>
      </c>
      <c r="AA486">
        <f t="shared" si="58"/>
        <v>0</v>
      </c>
      <c r="AB486">
        <f t="shared" si="59"/>
        <v>-100</v>
      </c>
      <c r="AC486">
        <f t="shared" si="60"/>
        <v>0</v>
      </c>
      <c r="AD486">
        <f t="shared" si="61"/>
        <v>-100</v>
      </c>
      <c r="AE486">
        <f t="shared" si="62"/>
        <v>0</v>
      </c>
      <c r="AF486">
        <f t="shared" si="63"/>
        <v>-100</v>
      </c>
    </row>
    <row r="487" spans="1:32" x14ac:dyDescent="0.25">
      <c r="A487" s="51">
        <v>0.5603914421701649</v>
      </c>
      <c r="B487" s="51">
        <v>0.43714857053985651</v>
      </c>
      <c r="C487" s="33">
        <v>1.7844669364104</v>
      </c>
      <c r="D487" s="34">
        <v>2.2875518013590899</v>
      </c>
      <c r="E487" s="28"/>
      <c r="F487" s="35">
        <v>1</v>
      </c>
      <c r="G487" s="35">
        <v>1.7844669364104</v>
      </c>
      <c r="H487" s="35">
        <v>2.2875518013590899</v>
      </c>
      <c r="I487" s="36"/>
      <c r="J487" s="36"/>
      <c r="K487" s="35">
        <v>0</v>
      </c>
      <c r="L487" s="35">
        <v>0</v>
      </c>
      <c r="M487" s="37" t="e">
        <v>#DIV/0!</v>
      </c>
      <c r="N487" s="37" t="e">
        <v>#DIV/0!</v>
      </c>
      <c r="O487" s="36">
        <v>0</v>
      </c>
      <c r="P487" s="36">
        <v>0</v>
      </c>
      <c r="Q487" s="36" t="s">
        <v>505</v>
      </c>
      <c r="R487" s="36" t="s">
        <v>473</v>
      </c>
      <c r="S487" s="36" t="s">
        <v>276</v>
      </c>
      <c r="T487" s="38"/>
      <c r="U487" s="52" t="s">
        <v>79</v>
      </c>
      <c r="V487" s="20">
        <v>44427</v>
      </c>
      <c r="W487" s="38" t="s">
        <v>78</v>
      </c>
      <c r="X487" s="79">
        <v>1</v>
      </c>
      <c r="Y487" t="str">
        <f t="shared" si="57"/>
        <v>N</v>
      </c>
      <c r="Z487">
        <v>100</v>
      </c>
      <c r="AA487">
        <f t="shared" si="58"/>
        <v>0</v>
      </c>
      <c r="AB487">
        <f t="shared" si="59"/>
        <v>-100</v>
      </c>
      <c r="AC487">
        <f t="shared" si="60"/>
        <v>0</v>
      </c>
      <c r="AD487">
        <f t="shared" si="61"/>
        <v>-100</v>
      </c>
      <c r="AE487">
        <f t="shared" si="62"/>
        <v>0</v>
      </c>
      <c r="AF487">
        <f t="shared" si="63"/>
        <v>-100</v>
      </c>
    </row>
    <row r="488" spans="1:32" x14ac:dyDescent="0.25">
      <c r="A488" s="51">
        <v>0.6146583091440293</v>
      </c>
      <c r="B488" s="51">
        <v>0.38190942122001914</v>
      </c>
      <c r="C488" s="33">
        <v>1.6269201686911154</v>
      </c>
      <c r="D488" s="34">
        <v>2.6184219200601944</v>
      </c>
      <c r="E488" s="28"/>
      <c r="F488" s="35">
        <v>1</v>
      </c>
      <c r="G488" s="35">
        <v>1.6269201686911154</v>
      </c>
      <c r="H488" s="35">
        <v>2.6184219200601944</v>
      </c>
      <c r="I488" s="36"/>
      <c r="J488" s="36"/>
      <c r="K488" s="35">
        <v>0</v>
      </c>
      <c r="L488" s="35">
        <v>0</v>
      </c>
      <c r="M488" s="37" t="e">
        <v>#DIV/0!</v>
      </c>
      <c r="N488" s="37" t="e">
        <v>#DIV/0!</v>
      </c>
      <c r="O488" s="36">
        <v>0</v>
      </c>
      <c r="P488" s="36">
        <v>0</v>
      </c>
      <c r="Q488" s="36" t="s">
        <v>507</v>
      </c>
      <c r="R488" s="36" t="s">
        <v>369</v>
      </c>
      <c r="S488" s="36" t="s">
        <v>276</v>
      </c>
      <c r="T488" s="38"/>
      <c r="U488" s="52" t="s">
        <v>86</v>
      </c>
      <c r="V488" s="20">
        <v>44427</v>
      </c>
      <c r="W488" s="38" t="s">
        <v>78</v>
      </c>
      <c r="X488" s="79">
        <v>1</v>
      </c>
      <c r="Y488" t="str">
        <f t="shared" si="57"/>
        <v>N</v>
      </c>
      <c r="Z488">
        <v>100</v>
      </c>
      <c r="AA488">
        <f t="shared" si="58"/>
        <v>0</v>
      </c>
      <c r="AB488">
        <f t="shared" si="59"/>
        <v>-100</v>
      </c>
      <c r="AC488">
        <f t="shared" si="60"/>
        <v>0</v>
      </c>
      <c r="AD488">
        <f t="shared" si="61"/>
        <v>-100</v>
      </c>
      <c r="AE488">
        <f t="shared" si="62"/>
        <v>0</v>
      </c>
      <c r="AF488">
        <f t="shared" si="63"/>
        <v>-100</v>
      </c>
    </row>
    <row r="489" spans="1:32" x14ac:dyDescent="0.25">
      <c r="A489" s="51">
        <v>0.54127180913252104</v>
      </c>
      <c r="B489" s="51">
        <v>0.45728231214540643</v>
      </c>
      <c r="C489" s="33">
        <v>1.8475006145298198</v>
      </c>
      <c r="D489" s="34">
        <v>2.1868328895302218</v>
      </c>
      <c r="E489" s="28"/>
      <c r="F489" s="35">
        <v>1</v>
      </c>
      <c r="G489" s="35">
        <v>1.8475006145298198</v>
      </c>
      <c r="H489" s="35">
        <v>2.1868328895302218</v>
      </c>
      <c r="I489" s="36"/>
      <c r="J489" s="36"/>
      <c r="K489" s="35">
        <v>0</v>
      </c>
      <c r="L489" s="35">
        <v>0</v>
      </c>
      <c r="M489" s="37" t="e">
        <v>#DIV/0!</v>
      </c>
      <c r="N489" s="37" t="e">
        <v>#DIV/0!</v>
      </c>
      <c r="O489" s="36">
        <v>0</v>
      </c>
      <c r="P489" s="36">
        <v>0</v>
      </c>
      <c r="Q489" s="36" t="s">
        <v>457</v>
      </c>
      <c r="R489" s="36" t="s">
        <v>508</v>
      </c>
      <c r="S489" s="36" t="s">
        <v>276</v>
      </c>
      <c r="T489" s="38"/>
      <c r="U489" s="52" t="s">
        <v>86</v>
      </c>
      <c r="V489" s="20">
        <v>44427</v>
      </c>
      <c r="W489" s="38" t="s">
        <v>76</v>
      </c>
      <c r="X489" s="79">
        <v>1</v>
      </c>
      <c r="Y489" t="str">
        <f t="shared" si="57"/>
        <v>N</v>
      </c>
      <c r="Z489">
        <v>100</v>
      </c>
      <c r="AA489">
        <f t="shared" si="58"/>
        <v>0</v>
      </c>
      <c r="AB489">
        <f t="shared" si="59"/>
        <v>-100</v>
      </c>
      <c r="AC489">
        <f t="shared" si="60"/>
        <v>0</v>
      </c>
      <c r="AD489">
        <f t="shared" si="61"/>
        <v>-100</v>
      </c>
      <c r="AE489">
        <f t="shared" si="62"/>
        <v>0</v>
      </c>
      <c r="AF489">
        <f t="shared" si="63"/>
        <v>-100</v>
      </c>
    </row>
    <row r="490" spans="1:32" x14ac:dyDescent="0.25">
      <c r="A490" s="51">
        <v>0.5790780544612063</v>
      </c>
      <c r="B490" s="51">
        <v>0.41894268426904807</v>
      </c>
      <c r="C490" s="33">
        <v>1.72688291724409</v>
      </c>
      <c r="D490" s="34">
        <v>2.3869613614204863</v>
      </c>
      <c r="E490" s="28"/>
      <c r="F490" s="35">
        <v>1</v>
      </c>
      <c r="G490" s="35">
        <v>1.72688291724409</v>
      </c>
      <c r="H490" s="35">
        <v>2.3869613614204863</v>
      </c>
      <c r="I490" s="36"/>
      <c r="J490" s="36"/>
      <c r="K490" s="35">
        <v>0</v>
      </c>
      <c r="L490" s="35">
        <v>0</v>
      </c>
      <c r="M490" s="37" t="e">
        <v>#DIV/0!</v>
      </c>
      <c r="N490" s="37" t="e">
        <v>#DIV/0!</v>
      </c>
      <c r="O490" s="36">
        <v>0</v>
      </c>
      <c r="P490" s="36">
        <v>0</v>
      </c>
      <c r="Q490" s="36" t="s">
        <v>460</v>
      </c>
      <c r="R490" s="36" t="s">
        <v>474</v>
      </c>
      <c r="S490" s="36" t="s">
        <v>276</v>
      </c>
      <c r="T490" s="38"/>
      <c r="U490" s="52" t="s">
        <v>79</v>
      </c>
      <c r="V490" s="20">
        <v>44427</v>
      </c>
      <c r="W490" s="38" t="s">
        <v>75</v>
      </c>
      <c r="X490" s="79">
        <v>2</v>
      </c>
      <c r="Y490" t="str">
        <f t="shared" si="57"/>
        <v>N</v>
      </c>
      <c r="Z490">
        <v>100</v>
      </c>
      <c r="AA490">
        <f t="shared" si="58"/>
        <v>0</v>
      </c>
      <c r="AB490">
        <f t="shared" si="59"/>
        <v>-100</v>
      </c>
      <c r="AC490">
        <f t="shared" si="60"/>
        <v>0</v>
      </c>
      <c r="AD490">
        <f t="shared" si="61"/>
        <v>-100</v>
      </c>
      <c r="AE490">
        <f t="shared" si="62"/>
        <v>0</v>
      </c>
      <c r="AF490">
        <f t="shared" si="63"/>
        <v>-100</v>
      </c>
    </row>
    <row r="491" spans="1:32" x14ac:dyDescent="0.25">
      <c r="A491" s="51">
        <v>0.66589952429286847</v>
      </c>
      <c r="B491" s="51">
        <v>0.33002795895914078</v>
      </c>
      <c r="C491" s="33">
        <v>1.5017280588417889</v>
      </c>
      <c r="D491" s="34">
        <v>3.030046312299878</v>
      </c>
      <c r="E491" s="28"/>
      <c r="F491" s="35">
        <v>1</v>
      </c>
      <c r="G491" s="35">
        <v>1.5017280588417889</v>
      </c>
      <c r="H491" s="35">
        <v>3.030046312299878</v>
      </c>
      <c r="I491" s="36"/>
      <c r="J491" s="36"/>
      <c r="K491" s="35">
        <v>0</v>
      </c>
      <c r="L491" s="35">
        <v>0</v>
      </c>
      <c r="M491" s="37" t="e">
        <v>#DIV/0!</v>
      </c>
      <c r="N491" s="37" t="e">
        <v>#DIV/0!</v>
      </c>
      <c r="O491" s="36">
        <v>0</v>
      </c>
      <c r="P491" s="36">
        <v>0</v>
      </c>
      <c r="Q491" s="36" t="s">
        <v>509</v>
      </c>
      <c r="R491" s="36" t="s">
        <v>455</v>
      </c>
      <c r="S491" s="36" t="s">
        <v>276</v>
      </c>
      <c r="T491" s="38"/>
      <c r="U491" s="52" t="s">
        <v>74</v>
      </c>
      <c r="V491" s="20">
        <v>44427</v>
      </c>
      <c r="W491" s="38" t="s">
        <v>75</v>
      </c>
      <c r="X491" s="79">
        <v>2</v>
      </c>
      <c r="Y491" t="str">
        <f t="shared" si="57"/>
        <v>N</v>
      </c>
      <c r="Z491">
        <v>100</v>
      </c>
      <c r="AA491">
        <f t="shared" si="58"/>
        <v>0</v>
      </c>
      <c r="AB491">
        <f t="shared" si="59"/>
        <v>-100</v>
      </c>
      <c r="AC491">
        <f t="shared" si="60"/>
        <v>0</v>
      </c>
      <c r="AD491">
        <f t="shared" si="61"/>
        <v>-100</v>
      </c>
      <c r="AE491">
        <f t="shared" si="62"/>
        <v>0</v>
      </c>
      <c r="AF491">
        <f t="shared" si="63"/>
        <v>-100</v>
      </c>
    </row>
    <row r="492" spans="1:32" x14ac:dyDescent="0.25">
      <c r="A492" s="51">
        <v>0.34351671583150056</v>
      </c>
      <c r="B492" s="51">
        <v>0.65623495245200147</v>
      </c>
      <c r="C492" s="33">
        <v>2.9110664893830469</v>
      </c>
      <c r="D492" s="34">
        <v>1.5238444649489198</v>
      </c>
      <c r="E492" s="28"/>
      <c r="F492" s="35">
        <v>1</v>
      </c>
      <c r="G492" s="35">
        <v>2.9110664893830469</v>
      </c>
      <c r="H492" s="35">
        <v>1.5238444649489198</v>
      </c>
      <c r="I492" s="36"/>
      <c r="J492" s="36"/>
      <c r="K492" s="35">
        <v>0</v>
      </c>
      <c r="L492" s="35">
        <v>0</v>
      </c>
      <c r="M492" s="37" t="e">
        <v>#DIV/0!</v>
      </c>
      <c r="N492" s="37" t="e">
        <v>#DIV/0!</v>
      </c>
      <c r="O492" s="36">
        <v>0</v>
      </c>
      <c r="P492" s="36">
        <v>0</v>
      </c>
      <c r="Q492" s="36" t="s">
        <v>522</v>
      </c>
      <c r="R492" s="36" t="s">
        <v>470</v>
      </c>
      <c r="S492" s="36" t="s">
        <v>276</v>
      </c>
      <c r="T492" s="38"/>
      <c r="U492" s="52" t="s">
        <v>75</v>
      </c>
      <c r="V492" s="20">
        <v>44427</v>
      </c>
      <c r="W492" s="38" t="s">
        <v>79</v>
      </c>
      <c r="X492" s="79">
        <v>3</v>
      </c>
      <c r="Y492" t="str">
        <f t="shared" si="57"/>
        <v>Y</v>
      </c>
      <c r="Z492">
        <v>100</v>
      </c>
      <c r="AA492">
        <f t="shared" si="58"/>
        <v>0</v>
      </c>
      <c r="AB492">
        <f t="shared" si="59"/>
        <v>-100</v>
      </c>
      <c r="AC492">
        <f t="shared" si="60"/>
        <v>0</v>
      </c>
      <c r="AD492">
        <f t="shared" si="61"/>
        <v>-100</v>
      </c>
      <c r="AE492">
        <f t="shared" si="62"/>
        <v>0</v>
      </c>
      <c r="AF492">
        <f t="shared" si="63"/>
        <v>-100</v>
      </c>
    </row>
    <row r="493" spans="1:32" s="24" customFormat="1" x14ac:dyDescent="0.25">
      <c r="A493" s="51">
        <v>0.43394432002286776</v>
      </c>
      <c r="B493" s="51">
        <v>0.56553074042599649</v>
      </c>
      <c r="C493" s="33">
        <v>2.3044431136863426</v>
      </c>
      <c r="D493" s="34">
        <v>1.7682504743185694</v>
      </c>
      <c r="E493" s="28"/>
      <c r="F493" s="35">
        <v>1</v>
      </c>
      <c r="G493" s="35">
        <v>2.3044431136863426</v>
      </c>
      <c r="H493" s="35">
        <v>1.7682504743185694</v>
      </c>
      <c r="I493" s="36"/>
      <c r="J493" s="36"/>
      <c r="K493" s="35">
        <v>0</v>
      </c>
      <c r="L493" s="35">
        <v>0</v>
      </c>
      <c r="M493" s="37" t="e">
        <v>#DIV/0!</v>
      </c>
      <c r="N493" s="37" t="e">
        <v>#DIV/0!</v>
      </c>
      <c r="O493" s="36">
        <v>0</v>
      </c>
      <c r="P493" s="36">
        <v>0</v>
      </c>
      <c r="Q493" s="36" t="s">
        <v>463</v>
      </c>
      <c r="R493" s="36" t="s">
        <v>467</v>
      </c>
      <c r="S493" s="36" t="s">
        <v>276</v>
      </c>
      <c r="T493" s="38"/>
      <c r="U493" s="52" t="s">
        <v>75</v>
      </c>
      <c r="V493" s="27">
        <v>44427</v>
      </c>
      <c r="W493" s="38" t="s">
        <v>86</v>
      </c>
      <c r="X493" s="90">
        <v>3</v>
      </c>
      <c r="Y493" s="24" t="str">
        <f t="shared" si="57"/>
        <v>Y</v>
      </c>
      <c r="Z493" s="24">
        <v>100</v>
      </c>
      <c r="AA493" s="24">
        <f t="shared" si="58"/>
        <v>0</v>
      </c>
      <c r="AB493" s="24">
        <f t="shared" si="59"/>
        <v>-100</v>
      </c>
      <c r="AC493" s="24">
        <f t="shared" si="60"/>
        <v>0</v>
      </c>
      <c r="AD493" s="24">
        <f t="shared" si="61"/>
        <v>-100</v>
      </c>
      <c r="AE493" s="24">
        <f t="shared" si="62"/>
        <v>0</v>
      </c>
      <c r="AF493" s="24">
        <f t="shared" si="63"/>
        <v>-100</v>
      </c>
    </row>
    <row r="494" spans="1:32" x14ac:dyDescent="0.25">
      <c r="A494" s="51">
        <v>0.44371319918355806</v>
      </c>
      <c r="B494" s="51">
        <v>0.55286538915418593</v>
      </c>
      <c r="C494" s="33">
        <v>2.2537080299617451</v>
      </c>
      <c r="D494" s="34">
        <v>1.8087585506661457</v>
      </c>
      <c r="E494" s="28"/>
      <c r="F494" s="35">
        <v>1</v>
      </c>
      <c r="G494" s="35">
        <v>2.2537080299617451</v>
      </c>
      <c r="H494" s="35">
        <v>1.8087585506661457</v>
      </c>
      <c r="I494" s="36"/>
      <c r="J494" s="36"/>
      <c r="K494" s="35">
        <v>0</v>
      </c>
      <c r="L494" s="35">
        <v>0</v>
      </c>
      <c r="M494" s="37" t="e">
        <v>#DIV/0!</v>
      </c>
      <c r="N494" s="37" t="e">
        <v>#DIV/0!</v>
      </c>
      <c r="O494" s="36">
        <v>0</v>
      </c>
      <c r="P494" s="36">
        <v>0</v>
      </c>
      <c r="Q494" s="36" t="s">
        <v>302</v>
      </c>
      <c r="R494" s="36" t="s">
        <v>304</v>
      </c>
      <c r="S494" t="s">
        <v>275</v>
      </c>
      <c r="T494" s="38"/>
      <c r="U494" s="52" t="s">
        <v>79</v>
      </c>
      <c r="V494" s="20">
        <v>44428</v>
      </c>
      <c r="W494" s="26" t="s">
        <v>100</v>
      </c>
      <c r="X494" s="79">
        <v>3</v>
      </c>
      <c r="Y494" t="str">
        <f t="shared" si="57"/>
        <v>Y</v>
      </c>
      <c r="Z494" s="24">
        <v>100</v>
      </c>
      <c r="AA494" s="24">
        <f t="shared" ref="AA494:AA557" si="64">IF(AND(O494&gt;1,Y494="Y"),Z494*I494,IF(AND(P494&gt;1,Y494="N"),Z494*J494,0))</f>
        <v>0</v>
      </c>
      <c r="AB494" s="24">
        <f t="shared" ref="AB494:AB557" si="65">AA494-Z494</f>
        <v>-100</v>
      </c>
      <c r="AC494" s="24">
        <f t="shared" ref="AC494:AC557" si="66">IF(AND(A494 &gt; 50%,Y494 = "Y"),Z494*I494,0)</f>
        <v>0</v>
      </c>
      <c r="AD494" s="24">
        <f t="shared" ref="AD494:AD557" si="67">AC494-Z494</f>
        <v>-100</v>
      </c>
      <c r="AE494" s="24">
        <f t="shared" ref="AE494:AE557" si="68">IF(AND(B494 &gt; 50%,Y494 = "N"),Z494*J494,0)</f>
        <v>0</v>
      </c>
      <c r="AF494" s="24">
        <f t="shared" ref="AF494:AF557" si="69">AE494-Z494</f>
        <v>-100</v>
      </c>
    </row>
    <row r="495" spans="1:32" x14ac:dyDescent="0.25">
      <c r="A495" s="51">
        <v>8.3347018412340823E-2</v>
      </c>
      <c r="B495" s="51">
        <v>0.91665051141989828</v>
      </c>
      <c r="C495" s="33">
        <v>11.998029672192022</v>
      </c>
      <c r="D495" s="34">
        <v>1.0909283173267341</v>
      </c>
      <c r="E495" s="28"/>
      <c r="F495" s="35">
        <v>1</v>
      </c>
      <c r="G495" s="35">
        <v>11.998029672192022</v>
      </c>
      <c r="H495" s="35">
        <v>1.0909283173267341</v>
      </c>
      <c r="I495" s="36"/>
      <c r="J495" s="36"/>
      <c r="K495" s="35">
        <v>0</v>
      </c>
      <c r="L495" s="35">
        <v>0</v>
      </c>
      <c r="M495" s="37" t="e">
        <v>#DIV/0!</v>
      </c>
      <c r="N495" s="37" t="e">
        <v>#DIV/0!</v>
      </c>
      <c r="O495" s="36">
        <v>0</v>
      </c>
      <c r="P495" s="36">
        <v>0</v>
      </c>
      <c r="Q495" s="36" t="s">
        <v>370</v>
      </c>
      <c r="R495" s="36" t="s">
        <v>475</v>
      </c>
      <c r="S495" t="s">
        <v>275</v>
      </c>
      <c r="T495" s="38"/>
      <c r="U495" s="52" t="s">
        <v>78</v>
      </c>
      <c r="V495" s="20">
        <v>44428</v>
      </c>
      <c r="W495" s="26" t="s">
        <v>75</v>
      </c>
      <c r="X495" s="79">
        <v>2</v>
      </c>
      <c r="Y495" t="str">
        <f t="shared" si="57"/>
        <v>N</v>
      </c>
      <c r="Z495" s="24">
        <v>100</v>
      </c>
      <c r="AA495" s="24">
        <f t="shared" si="64"/>
        <v>0</v>
      </c>
      <c r="AB495" s="24">
        <f t="shared" si="65"/>
        <v>-100</v>
      </c>
      <c r="AC495" s="24">
        <f t="shared" si="66"/>
        <v>0</v>
      </c>
      <c r="AD495" s="24">
        <f t="shared" si="67"/>
        <v>-100</v>
      </c>
      <c r="AE495" s="24">
        <f t="shared" si="68"/>
        <v>0</v>
      </c>
      <c r="AF495" s="24">
        <f t="shared" si="69"/>
        <v>-100</v>
      </c>
    </row>
    <row r="496" spans="1:32" x14ac:dyDescent="0.25">
      <c r="A496" s="51">
        <v>0.68774166164017625</v>
      </c>
      <c r="B496" s="51">
        <v>0.30521086533939856</v>
      </c>
      <c r="C496" s="33">
        <v>1.4540343500714024</v>
      </c>
      <c r="D496" s="34">
        <v>3.2764233307617885</v>
      </c>
      <c r="E496" s="28"/>
      <c r="F496" s="35">
        <v>1</v>
      </c>
      <c r="G496" s="35">
        <v>1.4540343500714024</v>
      </c>
      <c r="H496" s="35">
        <v>3.2764233307617885</v>
      </c>
      <c r="I496" s="36"/>
      <c r="J496" s="36"/>
      <c r="K496" s="35">
        <v>0</v>
      </c>
      <c r="L496" s="35">
        <v>0</v>
      </c>
      <c r="M496" s="37" t="e">
        <v>#DIV/0!</v>
      </c>
      <c r="N496" s="37" t="e">
        <v>#DIV/0!</v>
      </c>
      <c r="O496" s="36">
        <v>0</v>
      </c>
      <c r="P496" s="36">
        <v>0</v>
      </c>
      <c r="Q496" s="36" t="s">
        <v>376</v>
      </c>
      <c r="R496" s="36" t="s">
        <v>284</v>
      </c>
      <c r="S496" t="s">
        <v>275</v>
      </c>
      <c r="T496" s="38"/>
      <c r="U496" s="52" t="s">
        <v>79</v>
      </c>
      <c r="V496" s="20">
        <v>44428</v>
      </c>
      <c r="W496" s="26" t="s">
        <v>100</v>
      </c>
      <c r="X496" s="79">
        <v>3</v>
      </c>
      <c r="Y496" t="str">
        <f t="shared" si="57"/>
        <v>Y</v>
      </c>
      <c r="Z496" s="24">
        <v>100</v>
      </c>
      <c r="AA496" s="24">
        <f t="shared" si="64"/>
        <v>0</v>
      </c>
      <c r="AB496" s="24">
        <f t="shared" si="65"/>
        <v>-100</v>
      </c>
      <c r="AC496" s="24">
        <f t="shared" si="66"/>
        <v>0</v>
      </c>
      <c r="AD496" s="24">
        <f t="shared" si="67"/>
        <v>-100</v>
      </c>
      <c r="AE496" s="24">
        <f t="shared" si="68"/>
        <v>0</v>
      </c>
      <c r="AF496" s="24">
        <f t="shared" si="69"/>
        <v>-100</v>
      </c>
    </row>
    <row r="497" spans="1:32" x14ac:dyDescent="0.25">
      <c r="A497" s="51">
        <v>0.45851299495363967</v>
      </c>
      <c r="B497" s="51">
        <v>0.53907399535469114</v>
      </c>
      <c r="C497" s="33">
        <v>2.1809632682299664</v>
      </c>
      <c r="D497" s="34">
        <v>1.8550329057183259</v>
      </c>
      <c r="E497" s="28"/>
      <c r="F497" s="35">
        <v>1</v>
      </c>
      <c r="G497" s="35">
        <v>2.1809632682299664</v>
      </c>
      <c r="H497" s="35">
        <v>1.8550329057183259</v>
      </c>
      <c r="I497" s="36"/>
      <c r="J497" s="36"/>
      <c r="K497" s="35">
        <v>0</v>
      </c>
      <c r="L497" s="35">
        <v>0</v>
      </c>
      <c r="M497" s="37" t="e">
        <v>#DIV/0!</v>
      </c>
      <c r="N497" s="37" t="e">
        <v>#DIV/0!</v>
      </c>
      <c r="O497" s="36">
        <v>0</v>
      </c>
      <c r="P497" s="36">
        <v>0</v>
      </c>
      <c r="Q497" s="36" t="s">
        <v>329</v>
      </c>
      <c r="R497" s="36" t="s">
        <v>408</v>
      </c>
      <c r="S497" t="s">
        <v>281</v>
      </c>
      <c r="T497" s="38"/>
      <c r="U497" s="52" t="s">
        <v>79</v>
      </c>
      <c r="V497" s="20">
        <v>44428</v>
      </c>
      <c r="W497" s="26" t="s">
        <v>100</v>
      </c>
      <c r="X497" s="79">
        <v>3</v>
      </c>
      <c r="Y497" t="str">
        <f t="shared" si="57"/>
        <v>Y</v>
      </c>
      <c r="Z497" s="24">
        <v>100</v>
      </c>
      <c r="AA497" s="24">
        <f t="shared" si="64"/>
        <v>0</v>
      </c>
      <c r="AB497" s="24">
        <f t="shared" si="65"/>
        <v>-100</v>
      </c>
      <c r="AC497" s="24">
        <f t="shared" si="66"/>
        <v>0</v>
      </c>
      <c r="AD497" s="24">
        <f t="shared" si="67"/>
        <v>-100</v>
      </c>
      <c r="AE497" s="24">
        <f t="shared" si="68"/>
        <v>0</v>
      </c>
      <c r="AF497" s="24">
        <f t="shared" si="69"/>
        <v>-100</v>
      </c>
    </row>
    <row r="498" spans="1:32" x14ac:dyDescent="0.25">
      <c r="A498" s="51">
        <v>0.22373855782590904</v>
      </c>
      <c r="B498" s="51">
        <v>0.77620894475165869</v>
      </c>
      <c r="C498" s="33">
        <v>4.4695023053563254</v>
      </c>
      <c r="D498" s="34">
        <v>1.2883129043558514</v>
      </c>
      <c r="E498" s="28"/>
      <c r="F498" s="35">
        <v>1</v>
      </c>
      <c r="G498" s="35">
        <v>4.4695023053563254</v>
      </c>
      <c r="H498" s="35">
        <v>1.2883129043558514</v>
      </c>
      <c r="I498" s="36"/>
      <c r="J498" s="36"/>
      <c r="K498" s="35">
        <v>0</v>
      </c>
      <c r="L498" s="35">
        <v>0</v>
      </c>
      <c r="M498" s="37" t="e">
        <v>#DIV/0!</v>
      </c>
      <c r="N498" s="37" t="e">
        <v>#DIV/0!</v>
      </c>
      <c r="O498" s="36">
        <v>0</v>
      </c>
      <c r="P498" s="36">
        <v>0</v>
      </c>
      <c r="Q498" s="36" t="s">
        <v>331</v>
      </c>
      <c r="R498" s="36" t="s">
        <v>333</v>
      </c>
      <c r="S498" t="s">
        <v>283</v>
      </c>
      <c r="T498" s="38"/>
      <c r="U498" s="52" t="s">
        <v>75</v>
      </c>
      <c r="V498" s="20">
        <v>44428</v>
      </c>
      <c r="W498" s="26" t="s">
        <v>76</v>
      </c>
      <c r="X498" s="79">
        <v>1</v>
      </c>
      <c r="Y498" t="str">
        <f t="shared" si="57"/>
        <v>N</v>
      </c>
      <c r="Z498" s="24">
        <v>100</v>
      </c>
      <c r="AA498" s="24">
        <f t="shared" si="64"/>
        <v>0</v>
      </c>
      <c r="AB498" s="24">
        <f t="shared" si="65"/>
        <v>-100</v>
      </c>
      <c r="AC498" s="24">
        <f t="shared" si="66"/>
        <v>0</v>
      </c>
      <c r="AD498" s="24">
        <f t="shared" si="67"/>
        <v>-100</v>
      </c>
      <c r="AE498" s="24">
        <f t="shared" si="68"/>
        <v>0</v>
      </c>
      <c r="AF498" s="24">
        <f t="shared" si="69"/>
        <v>-100</v>
      </c>
    </row>
    <row r="499" spans="1:32" x14ac:dyDescent="0.25">
      <c r="A499" s="51">
        <v>0.51345002183388555</v>
      </c>
      <c r="B499" s="51">
        <v>0.48425455686656738</v>
      </c>
      <c r="C499" s="33">
        <v>1.9476092267526011</v>
      </c>
      <c r="D499" s="34">
        <v>2.0650296126703096</v>
      </c>
      <c r="E499" s="28"/>
      <c r="F499" s="35">
        <v>1</v>
      </c>
      <c r="G499" s="35">
        <v>1.9476092267526011</v>
      </c>
      <c r="H499" s="35">
        <v>2.0650296126703096</v>
      </c>
      <c r="I499" s="36"/>
      <c r="J499" s="36"/>
      <c r="K499" s="35">
        <v>0</v>
      </c>
      <c r="L499" s="35">
        <v>0</v>
      </c>
      <c r="M499" s="37" t="e">
        <v>#DIV/0!</v>
      </c>
      <c r="N499" s="37" t="e">
        <v>#DIV/0!</v>
      </c>
      <c r="O499" s="36">
        <v>0</v>
      </c>
      <c r="P499" s="36">
        <v>0</v>
      </c>
      <c r="Q499" s="36" t="s">
        <v>527</v>
      </c>
      <c r="R499" s="36" t="s">
        <v>531</v>
      </c>
      <c r="S499" t="s">
        <v>277</v>
      </c>
      <c r="T499" s="38"/>
      <c r="U499" s="52" t="s">
        <v>79</v>
      </c>
      <c r="V499" s="20">
        <v>44428</v>
      </c>
      <c r="W499" s="26" t="s">
        <v>79</v>
      </c>
      <c r="X499" s="79">
        <v>3</v>
      </c>
      <c r="Y499" t="str">
        <f t="shared" si="57"/>
        <v>Y</v>
      </c>
      <c r="Z499" s="24">
        <v>100</v>
      </c>
      <c r="AA499" s="24">
        <f t="shared" si="64"/>
        <v>0</v>
      </c>
      <c r="AB499" s="24">
        <f t="shared" si="65"/>
        <v>-100</v>
      </c>
      <c r="AC499" s="24">
        <f t="shared" si="66"/>
        <v>0</v>
      </c>
      <c r="AD499" s="24">
        <f t="shared" si="67"/>
        <v>-100</v>
      </c>
      <c r="AE499" s="24">
        <f t="shared" si="68"/>
        <v>0</v>
      </c>
      <c r="AF499" s="24">
        <f t="shared" si="69"/>
        <v>-100</v>
      </c>
    </row>
    <row r="500" spans="1:32" x14ac:dyDescent="0.25">
      <c r="A500" s="51">
        <v>0.2578555934173547</v>
      </c>
      <c r="B500" s="51">
        <v>0.74206670776214634</v>
      </c>
      <c r="C500" s="33">
        <v>3.8781396468737452</v>
      </c>
      <c r="D500" s="34">
        <v>1.3475877431770307</v>
      </c>
      <c r="E500" s="28"/>
      <c r="F500" s="35">
        <v>1</v>
      </c>
      <c r="G500" s="35">
        <v>3.8781396468737452</v>
      </c>
      <c r="H500" s="35">
        <v>1.3475877431770307</v>
      </c>
      <c r="I500" s="36"/>
      <c r="J500" s="36"/>
      <c r="K500" s="35">
        <v>0</v>
      </c>
      <c r="L500" s="35">
        <v>0</v>
      </c>
      <c r="M500" s="37" t="e">
        <v>#DIV/0!</v>
      </c>
      <c r="N500" s="37" t="e">
        <v>#DIV/0!</v>
      </c>
      <c r="O500" s="36">
        <v>0</v>
      </c>
      <c r="P500" s="36">
        <v>0</v>
      </c>
      <c r="Q500" s="36" t="s">
        <v>532</v>
      </c>
      <c r="R500" s="36" t="s">
        <v>537</v>
      </c>
      <c r="S500" t="s">
        <v>277</v>
      </c>
      <c r="T500" s="38"/>
      <c r="U500" s="52" t="s">
        <v>75</v>
      </c>
      <c r="V500" s="20">
        <v>44428</v>
      </c>
      <c r="W500" s="26" t="s">
        <v>99</v>
      </c>
      <c r="X500" s="79">
        <v>5</v>
      </c>
      <c r="Y500" t="str">
        <f t="shared" si="57"/>
        <v>Y</v>
      </c>
      <c r="Z500" s="24">
        <v>100</v>
      </c>
      <c r="AA500" s="24">
        <f t="shared" si="64"/>
        <v>0</v>
      </c>
      <c r="AB500" s="24">
        <f t="shared" si="65"/>
        <v>-100</v>
      </c>
      <c r="AC500" s="24">
        <f t="shared" si="66"/>
        <v>0</v>
      </c>
      <c r="AD500" s="24">
        <f t="shared" si="67"/>
        <v>-100</v>
      </c>
      <c r="AE500" s="24">
        <f t="shared" si="68"/>
        <v>0</v>
      </c>
      <c r="AF500" s="24">
        <f t="shared" si="69"/>
        <v>-100</v>
      </c>
    </row>
    <row r="501" spans="1:32" x14ac:dyDescent="0.25">
      <c r="A501" s="51">
        <v>0.40707278831780669</v>
      </c>
      <c r="B501" s="51">
        <v>0.58887699458876841</v>
      </c>
      <c r="C501" s="33">
        <v>2.4565631226111035</v>
      </c>
      <c r="D501" s="34">
        <v>1.6981475065065701</v>
      </c>
      <c r="E501" s="28"/>
      <c r="F501" s="35">
        <v>1</v>
      </c>
      <c r="G501" s="35">
        <v>2.4565631226111035</v>
      </c>
      <c r="H501" s="35">
        <v>1.6981475065065701</v>
      </c>
      <c r="I501" s="36"/>
      <c r="J501" s="36"/>
      <c r="K501" s="35">
        <v>0</v>
      </c>
      <c r="L501" s="35">
        <v>0</v>
      </c>
      <c r="M501" s="37" t="e">
        <v>#DIV/0!</v>
      </c>
      <c r="N501" s="37" t="e">
        <v>#DIV/0!</v>
      </c>
      <c r="O501" s="36">
        <v>0</v>
      </c>
      <c r="P501" s="36">
        <v>0</v>
      </c>
      <c r="Q501" s="36" t="s">
        <v>524</v>
      </c>
      <c r="R501" s="36" t="s">
        <v>534</v>
      </c>
      <c r="S501" t="s">
        <v>277</v>
      </c>
      <c r="T501" s="38"/>
      <c r="U501" s="52" t="s">
        <v>77</v>
      </c>
      <c r="V501" s="20">
        <v>44428</v>
      </c>
      <c r="W501" s="26" t="s">
        <v>89</v>
      </c>
      <c r="X501" s="79">
        <v>4</v>
      </c>
      <c r="Y501" t="str">
        <f t="shared" si="57"/>
        <v>Y</v>
      </c>
      <c r="Z501" s="24">
        <v>100</v>
      </c>
      <c r="AA501" s="24">
        <f t="shared" si="64"/>
        <v>0</v>
      </c>
      <c r="AB501" s="24">
        <f t="shared" si="65"/>
        <v>-100</v>
      </c>
      <c r="AC501" s="24">
        <f t="shared" si="66"/>
        <v>0</v>
      </c>
      <c r="AD501" s="24">
        <f t="shared" si="67"/>
        <v>-100</v>
      </c>
      <c r="AE501" s="24">
        <f t="shared" si="68"/>
        <v>0</v>
      </c>
      <c r="AF501" s="24">
        <f t="shared" si="69"/>
        <v>-100</v>
      </c>
    </row>
    <row r="502" spans="1:32" x14ac:dyDescent="0.25">
      <c r="A502" s="51">
        <v>7.3532289339480791E-2</v>
      </c>
      <c r="B502" s="51">
        <v>0.92640176513113059</v>
      </c>
      <c r="C502" s="33">
        <v>13.599467784597891</v>
      </c>
      <c r="D502" s="34">
        <v>1.0794452662322505</v>
      </c>
      <c r="E502" s="28"/>
      <c r="F502" s="35">
        <v>1</v>
      </c>
      <c r="G502" s="35">
        <v>13.599467784597891</v>
      </c>
      <c r="H502" s="35">
        <v>1.0794452662322505</v>
      </c>
      <c r="I502" s="36"/>
      <c r="J502" s="36"/>
      <c r="K502" s="35">
        <v>0</v>
      </c>
      <c r="L502" s="35">
        <v>0</v>
      </c>
      <c r="M502" s="37" t="e">
        <v>#DIV/0!</v>
      </c>
      <c r="N502" s="37" t="e">
        <v>#DIV/0!</v>
      </c>
      <c r="O502" s="36">
        <v>0</v>
      </c>
      <c r="P502" s="36">
        <v>0</v>
      </c>
      <c r="Q502" s="36" t="s">
        <v>349</v>
      </c>
      <c r="R502" s="36" t="s">
        <v>491</v>
      </c>
      <c r="S502" t="s">
        <v>270</v>
      </c>
      <c r="T502" s="38"/>
      <c r="U502" s="52" t="s">
        <v>78</v>
      </c>
      <c r="V502" s="20">
        <v>44428</v>
      </c>
      <c r="W502" s="26" t="s">
        <v>88</v>
      </c>
      <c r="X502" s="79">
        <v>4</v>
      </c>
      <c r="Y502" t="str">
        <f t="shared" si="57"/>
        <v>Y</v>
      </c>
      <c r="Z502" s="24">
        <v>100</v>
      </c>
      <c r="AA502" s="24">
        <f t="shared" si="64"/>
        <v>0</v>
      </c>
      <c r="AB502" s="24">
        <f t="shared" si="65"/>
        <v>-100</v>
      </c>
      <c r="AC502" s="24">
        <f t="shared" si="66"/>
        <v>0</v>
      </c>
      <c r="AD502" s="24">
        <f t="shared" si="67"/>
        <v>-100</v>
      </c>
      <c r="AE502" s="24">
        <f t="shared" si="68"/>
        <v>0</v>
      </c>
      <c r="AF502" s="24">
        <f t="shared" si="69"/>
        <v>-100</v>
      </c>
    </row>
    <row r="503" spans="1:32" x14ac:dyDescent="0.25">
      <c r="A503" s="51">
        <v>0.71106086165914129</v>
      </c>
      <c r="B503" s="51">
        <v>0.26066833992478794</v>
      </c>
      <c r="C503" s="33">
        <v>1.406349377276465</v>
      </c>
      <c r="D503" s="34">
        <v>3.8362925098174006</v>
      </c>
      <c r="E503" s="28"/>
      <c r="F503" s="35">
        <v>1</v>
      </c>
      <c r="G503" s="35">
        <v>1.406349377276465</v>
      </c>
      <c r="H503" s="35">
        <v>3.8362925098174006</v>
      </c>
      <c r="I503" s="36"/>
      <c r="J503" s="36"/>
      <c r="K503" s="35">
        <v>0</v>
      </c>
      <c r="L503" s="35">
        <v>0</v>
      </c>
      <c r="M503" s="37" t="e">
        <v>#DIV/0!</v>
      </c>
      <c r="N503" s="37" t="e">
        <v>#DIV/0!</v>
      </c>
      <c r="O503" s="36">
        <v>0</v>
      </c>
      <c r="P503" s="36">
        <v>0</v>
      </c>
      <c r="Q503" s="36" t="s">
        <v>294</v>
      </c>
      <c r="R503" s="36" t="s">
        <v>422</v>
      </c>
      <c r="S503" t="s">
        <v>270</v>
      </c>
      <c r="T503" s="38"/>
      <c r="U503" s="52" t="s">
        <v>89</v>
      </c>
      <c r="V503" s="20">
        <v>44428</v>
      </c>
      <c r="W503" s="26" t="s">
        <v>78</v>
      </c>
      <c r="X503" s="79">
        <v>1</v>
      </c>
      <c r="Y503" t="str">
        <f t="shared" si="57"/>
        <v>N</v>
      </c>
      <c r="Z503" s="24">
        <v>100</v>
      </c>
      <c r="AA503" s="24">
        <f t="shared" si="64"/>
        <v>0</v>
      </c>
      <c r="AB503" s="24">
        <f t="shared" si="65"/>
        <v>-100</v>
      </c>
      <c r="AC503" s="24">
        <f t="shared" si="66"/>
        <v>0</v>
      </c>
      <c r="AD503" s="24">
        <f t="shared" si="67"/>
        <v>-100</v>
      </c>
      <c r="AE503" s="24">
        <f t="shared" si="68"/>
        <v>0</v>
      </c>
      <c r="AF503" s="24">
        <f t="shared" si="69"/>
        <v>-100</v>
      </c>
    </row>
    <row r="504" spans="1:32" x14ac:dyDescent="0.25">
      <c r="A504" s="51">
        <v>0.55751420711980892</v>
      </c>
      <c r="B504" s="51">
        <v>0.43159161404377844</v>
      </c>
      <c r="C504" s="33">
        <v>1.7936762637245254</v>
      </c>
      <c r="D504" s="34">
        <v>2.317005167525255</v>
      </c>
      <c r="E504" s="28"/>
      <c r="F504" s="35">
        <v>1</v>
      </c>
      <c r="G504" s="35">
        <v>1.7936762637245254</v>
      </c>
      <c r="H504" s="35">
        <v>2.317005167525255</v>
      </c>
      <c r="I504" s="36"/>
      <c r="J504" s="36"/>
      <c r="K504" s="35">
        <v>0</v>
      </c>
      <c r="L504" s="35">
        <v>0</v>
      </c>
      <c r="M504" s="37" t="e">
        <v>#DIV/0!</v>
      </c>
      <c r="N504" s="37" t="e">
        <v>#DIV/0!</v>
      </c>
      <c r="O504" s="36">
        <v>0</v>
      </c>
      <c r="P504" s="36">
        <v>0</v>
      </c>
      <c r="Q504" s="36" t="s">
        <v>492</v>
      </c>
      <c r="R504" s="36" t="s">
        <v>352</v>
      </c>
      <c r="S504" t="s">
        <v>273</v>
      </c>
      <c r="T504" s="38"/>
      <c r="U504" s="52" t="s">
        <v>86</v>
      </c>
      <c r="V504" s="20">
        <v>44428</v>
      </c>
      <c r="W504" s="26" t="s">
        <v>74</v>
      </c>
      <c r="X504" s="79">
        <v>4</v>
      </c>
      <c r="Y504" t="str">
        <f t="shared" si="57"/>
        <v>Y</v>
      </c>
      <c r="Z504" s="24">
        <v>100</v>
      </c>
      <c r="AA504" s="24">
        <f t="shared" si="64"/>
        <v>0</v>
      </c>
      <c r="AB504" s="24">
        <f t="shared" si="65"/>
        <v>-100</v>
      </c>
      <c r="AC504" s="24">
        <f t="shared" si="66"/>
        <v>0</v>
      </c>
      <c r="AD504" s="24">
        <f t="shared" si="67"/>
        <v>-100</v>
      </c>
      <c r="AE504" s="24">
        <f t="shared" si="68"/>
        <v>0</v>
      </c>
      <c r="AF504" s="24">
        <f t="shared" si="69"/>
        <v>-100</v>
      </c>
    </row>
    <row r="505" spans="1:32" x14ac:dyDescent="0.25">
      <c r="A505" s="51">
        <v>0.47877278131295781</v>
      </c>
      <c r="B505" s="51">
        <v>0.50184102960172616</v>
      </c>
      <c r="C505" s="33">
        <v>2.0886734564518474</v>
      </c>
      <c r="D505" s="34">
        <v>1.9926628972398401</v>
      </c>
      <c r="E505" s="28"/>
      <c r="F505" s="35">
        <v>1</v>
      </c>
      <c r="G505" s="35">
        <v>2.0886734564518474</v>
      </c>
      <c r="H505" s="35">
        <v>1.9926628972398401</v>
      </c>
      <c r="I505" s="36"/>
      <c r="J505" s="36"/>
      <c r="K505" s="35">
        <v>0</v>
      </c>
      <c r="L505" s="35">
        <v>0</v>
      </c>
      <c r="M505" s="37" t="e">
        <v>#DIV/0!</v>
      </c>
      <c r="N505" s="37" t="e">
        <v>#DIV/0!</v>
      </c>
      <c r="O505" s="36">
        <v>0</v>
      </c>
      <c r="P505" s="36">
        <v>0</v>
      </c>
      <c r="Q505" s="36" t="s">
        <v>425</v>
      </c>
      <c r="R505" s="36" t="s">
        <v>495</v>
      </c>
      <c r="S505" t="s">
        <v>273</v>
      </c>
      <c r="T505" s="38"/>
      <c r="U505" s="52" t="s">
        <v>100</v>
      </c>
      <c r="V505" s="20">
        <v>44428</v>
      </c>
      <c r="W505" s="26" t="s">
        <v>100</v>
      </c>
      <c r="X505" s="79">
        <v>3</v>
      </c>
      <c r="Y505" t="str">
        <f t="shared" si="57"/>
        <v>Y</v>
      </c>
      <c r="Z505" s="24">
        <v>100</v>
      </c>
      <c r="AA505" s="24">
        <f t="shared" si="64"/>
        <v>0</v>
      </c>
      <c r="AB505" s="24">
        <f t="shared" si="65"/>
        <v>-100</v>
      </c>
      <c r="AC505" s="24">
        <f t="shared" si="66"/>
        <v>0</v>
      </c>
      <c r="AD505" s="24">
        <f t="shared" si="67"/>
        <v>-100</v>
      </c>
      <c r="AE505" s="24">
        <f t="shared" si="68"/>
        <v>0</v>
      </c>
      <c r="AF505" s="24">
        <f t="shared" si="69"/>
        <v>-100</v>
      </c>
    </row>
    <row r="506" spans="1:32" x14ac:dyDescent="0.25">
      <c r="A506" s="51">
        <v>0.35251644678927663</v>
      </c>
      <c r="B506" s="51">
        <v>0.64723734546629685</v>
      </c>
      <c r="C506" s="33">
        <v>2.8367470769321832</v>
      </c>
      <c r="D506" s="34">
        <v>1.5450282759557983</v>
      </c>
      <c r="E506" s="28"/>
      <c r="F506" s="35">
        <v>1</v>
      </c>
      <c r="G506" s="35">
        <v>2.8367470769321832</v>
      </c>
      <c r="H506" s="35">
        <v>1.5450282759557983</v>
      </c>
      <c r="I506" s="36"/>
      <c r="J506" s="36"/>
      <c r="K506" s="35">
        <v>0</v>
      </c>
      <c r="L506" s="35">
        <v>0</v>
      </c>
      <c r="M506" s="37" t="e">
        <v>#DIV/0!</v>
      </c>
      <c r="N506" s="37" t="e">
        <v>#DIV/0!</v>
      </c>
      <c r="O506" s="36">
        <v>0</v>
      </c>
      <c r="P506" s="36">
        <v>0</v>
      </c>
      <c r="Q506" s="36" t="s">
        <v>476</v>
      </c>
      <c r="R506" s="36" t="s">
        <v>373</v>
      </c>
      <c r="S506" t="s">
        <v>275</v>
      </c>
      <c r="T506" s="38"/>
      <c r="U506" s="52" t="s">
        <v>75</v>
      </c>
      <c r="V506" s="20">
        <v>44429</v>
      </c>
      <c r="W506" s="26" t="s">
        <v>73</v>
      </c>
      <c r="X506" s="79">
        <v>0</v>
      </c>
      <c r="Y506" t="str">
        <f t="shared" si="57"/>
        <v>N</v>
      </c>
      <c r="Z506" s="24">
        <v>100</v>
      </c>
      <c r="AA506" s="24">
        <f t="shared" si="64"/>
        <v>0</v>
      </c>
      <c r="AB506" s="24">
        <f t="shared" si="65"/>
        <v>-100</v>
      </c>
      <c r="AC506" s="24">
        <f t="shared" si="66"/>
        <v>0</v>
      </c>
      <c r="AD506" s="24">
        <f t="shared" si="67"/>
        <v>-100</v>
      </c>
      <c r="AE506" s="24">
        <f t="shared" si="68"/>
        <v>0</v>
      </c>
      <c r="AF506" s="24">
        <f t="shared" si="69"/>
        <v>-100</v>
      </c>
    </row>
    <row r="507" spans="1:32" x14ac:dyDescent="0.25">
      <c r="A507" s="51">
        <v>0.50599878183838498</v>
      </c>
      <c r="B507" s="51">
        <v>0.49111363719206091</v>
      </c>
      <c r="C507" s="33">
        <v>1.9762893427664379</v>
      </c>
      <c r="D507" s="34">
        <v>2.0361886216752065</v>
      </c>
      <c r="E507" s="28"/>
      <c r="F507" s="35">
        <v>1</v>
      </c>
      <c r="G507" s="35">
        <v>1.9762893427664379</v>
      </c>
      <c r="H507" s="35">
        <v>2.0361886216752065</v>
      </c>
      <c r="I507" s="36"/>
      <c r="J507" s="36"/>
      <c r="K507" s="35">
        <v>0</v>
      </c>
      <c r="L507" s="35">
        <v>0</v>
      </c>
      <c r="M507" s="37" t="e">
        <v>#DIV/0!</v>
      </c>
      <c r="N507" s="37" t="e">
        <v>#DIV/0!</v>
      </c>
      <c r="O507" s="36">
        <v>0</v>
      </c>
      <c r="P507" s="36">
        <v>0</v>
      </c>
      <c r="Q507" s="36" t="s">
        <v>307</v>
      </c>
      <c r="R507" s="36" t="s">
        <v>301</v>
      </c>
      <c r="S507" t="s">
        <v>275</v>
      </c>
      <c r="T507" s="38"/>
      <c r="U507" s="52" t="s">
        <v>79</v>
      </c>
      <c r="V507" s="20">
        <v>44429</v>
      </c>
      <c r="W507" s="26" t="s">
        <v>74</v>
      </c>
      <c r="X507" s="79">
        <v>4</v>
      </c>
      <c r="Y507" t="str">
        <f t="shared" si="57"/>
        <v>Y</v>
      </c>
      <c r="Z507" s="24">
        <v>100</v>
      </c>
      <c r="AA507" s="24">
        <f t="shared" si="64"/>
        <v>0</v>
      </c>
      <c r="AB507" s="24">
        <f t="shared" si="65"/>
        <v>-100</v>
      </c>
      <c r="AC507" s="24">
        <f t="shared" si="66"/>
        <v>0</v>
      </c>
      <c r="AD507" s="24">
        <f t="shared" si="67"/>
        <v>-100</v>
      </c>
      <c r="AE507" s="24">
        <f t="shared" si="68"/>
        <v>0</v>
      </c>
      <c r="AF507" s="24">
        <f t="shared" si="69"/>
        <v>-100</v>
      </c>
    </row>
    <row r="508" spans="1:32" x14ac:dyDescent="0.25">
      <c r="A508" s="51">
        <v>0.5928225945836193</v>
      </c>
      <c r="B508" s="51">
        <v>0.40351790468327209</v>
      </c>
      <c r="C508" s="33">
        <v>1.6868452875052271</v>
      </c>
      <c r="D508" s="34">
        <v>2.4782047795002224</v>
      </c>
      <c r="E508" s="28"/>
      <c r="F508" s="35">
        <v>1</v>
      </c>
      <c r="G508" s="35">
        <v>1.6868452875052271</v>
      </c>
      <c r="H508" s="35">
        <v>2.4782047795002224</v>
      </c>
      <c r="I508" s="36"/>
      <c r="J508" s="36"/>
      <c r="K508" s="35">
        <v>0</v>
      </c>
      <c r="L508" s="35">
        <v>0</v>
      </c>
      <c r="M508" s="37" t="e">
        <v>#DIV/0!</v>
      </c>
      <c r="N508" s="37" t="e">
        <v>#DIV/0!</v>
      </c>
      <c r="O508" s="36">
        <v>0</v>
      </c>
      <c r="P508" s="36">
        <v>0</v>
      </c>
      <c r="Q508" s="36" t="s">
        <v>374</v>
      </c>
      <c r="R508" s="36" t="s">
        <v>285</v>
      </c>
      <c r="S508" t="s">
        <v>275</v>
      </c>
      <c r="T508" s="38"/>
      <c r="U508" s="52" t="s">
        <v>79</v>
      </c>
      <c r="V508" s="20">
        <v>44429</v>
      </c>
      <c r="W508" s="26" t="s">
        <v>75</v>
      </c>
      <c r="X508" s="79">
        <v>2</v>
      </c>
      <c r="Y508" t="str">
        <f t="shared" si="57"/>
        <v>N</v>
      </c>
      <c r="Z508" s="24">
        <v>100</v>
      </c>
      <c r="AA508" s="24">
        <f t="shared" si="64"/>
        <v>0</v>
      </c>
      <c r="AB508" s="24">
        <f t="shared" si="65"/>
        <v>-100</v>
      </c>
      <c r="AC508" s="24">
        <f t="shared" si="66"/>
        <v>0</v>
      </c>
      <c r="AD508" s="24">
        <f t="shared" si="67"/>
        <v>-100</v>
      </c>
      <c r="AE508" s="24">
        <f t="shared" si="68"/>
        <v>0</v>
      </c>
      <c r="AF508" s="24">
        <f t="shared" si="69"/>
        <v>-100</v>
      </c>
    </row>
    <row r="509" spans="1:32" x14ac:dyDescent="0.25">
      <c r="A509" s="51">
        <v>0.71039831525202057</v>
      </c>
      <c r="B509" s="51">
        <v>0.28353681290310362</v>
      </c>
      <c r="C509" s="33">
        <v>1.4076609959938327</v>
      </c>
      <c r="D509" s="34">
        <v>3.5268788901204933</v>
      </c>
      <c r="E509" s="28"/>
      <c r="F509" s="35">
        <v>1</v>
      </c>
      <c r="G509" s="35">
        <v>1.4076609959938327</v>
      </c>
      <c r="H509" s="35">
        <v>3.5268788901204933</v>
      </c>
      <c r="I509" s="36"/>
      <c r="J509" s="36"/>
      <c r="K509" s="35">
        <v>0</v>
      </c>
      <c r="L509" s="35">
        <v>0</v>
      </c>
      <c r="M509" s="37" t="e">
        <v>#DIV/0!</v>
      </c>
      <c r="N509" s="37" t="e">
        <v>#DIV/0!</v>
      </c>
      <c r="O509" s="36">
        <v>0</v>
      </c>
      <c r="P509" s="36">
        <v>0</v>
      </c>
      <c r="Q509" s="36" t="s">
        <v>378</v>
      </c>
      <c r="R509" s="36" t="s">
        <v>305</v>
      </c>
      <c r="S509" t="s">
        <v>275</v>
      </c>
      <c r="T509" s="38"/>
      <c r="U509" s="52" t="s">
        <v>74</v>
      </c>
      <c r="V509" s="20">
        <v>44429</v>
      </c>
      <c r="W509" s="26" t="s">
        <v>109</v>
      </c>
      <c r="X509" s="79">
        <v>6</v>
      </c>
      <c r="Y509" t="str">
        <f t="shared" si="57"/>
        <v>Y</v>
      </c>
      <c r="Z509" s="24">
        <v>100</v>
      </c>
      <c r="AA509" s="24">
        <f t="shared" si="64"/>
        <v>0</v>
      </c>
      <c r="AB509" s="24">
        <f t="shared" si="65"/>
        <v>-100</v>
      </c>
      <c r="AC509" s="24">
        <f t="shared" si="66"/>
        <v>0</v>
      </c>
      <c r="AD509" s="24">
        <f t="shared" si="67"/>
        <v>-100</v>
      </c>
      <c r="AE509" s="24">
        <f t="shared" si="68"/>
        <v>0</v>
      </c>
      <c r="AF509" s="24">
        <f t="shared" si="69"/>
        <v>-100</v>
      </c>
    </row>
    <row r="510" spans="1:32" x14ac:dyDescent="0.25">
      <c r="A510" s="51">
        <v>0.37176288922366668</v>
      </c>
      <c r="B510" s="51">
        <v>0.62561965857280333</v>
      </c>
      <c r="C510" s="33">
        <v>2.6898865620725312</v>
      </c>
      <c r="D510" s="34">
        <v>1.5984152452645957</v>
      </c>
      <c r="E510" s="28"/>
      <c r="F510" s="35">
        <v>1</v>
      </c>
      <c r="G510" s="35">
        <v>2.6898865620725312</v>
      </c>
      <c r="H510" s="35">
        <v>1.5984152452645957</v>
      </c>
      <c r="I510" s="36"/>
      <c r="J510" s="36"/>
      <c r="K510" s="35">
        <v>0</v>
      </c>
      <c r="L510" s="35">
        <v>0</v>
      </c>
      <c r="M510" s="37" t="e">
        <v>#DIV/0!</v>
      </c>
      <c r="N510" s="37" t="e">
        <v>#DIV/0!</v>
      </c>
      <c r="O510" s="36">
        <v>0</v>
      </c>
      <c r="P510" s="36">
        <v>0</v>
      </c>
      <c r="Q510" s="36" t="s">
        <v>479</v>
      </c>
      <c r="R510" s="36" t="s">
        <v>308</v>
      </c>
      <c r="S510" t="s">
        <v>275</v>
      </c>
      <c r="T510" s="38"/>
      <c r="U510" s="52" t="s">
        <v>77</v>
      </c>
      <c r="V510" s="20">
        <v>44429</v>
      </c>
      <c r="W510" s="26" t="s">
        <v>87</v>
      </c>
      <c r="X510" s="79">
        <v>3</v>
      </c>
      <c r="Y510" t="str">
        <f t="shared" si="57"/>
        <v>Y</v>
      </c>
      <c r="Z510" s="24">
        <v>100</v>
      </c>
      <c r="AA510" s="24">
        <f t="shared" si="64"/>
        <v>0</v>
      </c>
      <c r="AB510" s="24">
        <f t="shared" si="65"/>
        <v>-100</v>
      </c>
      <c r="AC510" s="24">
        <f t="shared" si="66"/>
        <v>0</v>
      </c>
      <c r="AD510" s="24">
        <f t="shared" si="67"/>
        <v>-100</v>
      </c>
      <c r="AE510" s="24">
        <f t="shared" si="68"/>
        <v>0</v>
      </c>
      <c r="AF510" s="24">
        <f t="shared" si="69"/>
        <v>-100</v>
      </c>
    </row>
    <row r="511" spans="1:32" x14ac:dyDescent="0.25">
      <c r="A511" s="51">
        <v>0.49522244520279329</v>
      </c>
      <c r="B511" s="51">
        <v>0.4825112406332781</v>
      </c>
      <c r="C511" s="33">
        <v>2.0192945810251</v>
      </c>
      <c r="D511" s="34">
        <v>2.0724905780174927</v>
      </c>
      <c r="E511" s="28"/>
      <c r="F511" s="35">
        <v>1</v>
      </c>
      <c r="G511" s="35">
        <v>2.0192945810251</v>
      </c>
      <c r="H511" s="35">
        <v>2.0724905780174927</v>
      </c>
      <c r="I511" s="36"/>
      <c r="J511" s="36"/>
      <c r="K511" s="35">
        <v>0</v>
      </c>
      <c r="L511" s="35">
        <v>0</v>
      </c>
      <c r="M511" s="37" t="e">
        <v>#DIV/0!</v>
      </c>
      <c r="N511" s="37" t="e">
        <v>#DIV/0!</v>
      </c>
      <c r="O511" s="36">
        <v>0</v>
      </c>
      <c r="P511" s="36">
        <v>0</v>
      </c>
      <c r="Q511" s="36" t="s">
        <v>288</v>
      </c>
      <c r="R511" s="36" t="s">
        <v>381</v>
      </c>
      <c r="S511" t="s">
        <v>268</v>
      </c>
      <c r="T511" s="38"/>
      <c r="U511" s="52" t="s">
        <v>87</v>
      </c>
      <c r="V511" s="20">
        <v>44429</v>
      </c>
      <c r="W511" s="26" t="s">
        <v>89</v>
      </c>
      <c r="X511" s="79">
        <v>4</v>
      </c>
      <c r="Y511" t="str">
        <f t="shared" si="57"/>
        <v>Y</v>
      </c>
      <c r="Z511" s="24">
        <v>100</v>
      </c>
      <c r="AA511" s="24">
        <f t="shared" si="64"/>
        <v>0</v>
      </c>
      <c r="AB511" s="24">
        <f t="shared" si="65"/>
        <v>-100</v>
      </c>
      <c r="AC511" s="24">
        <f t="shared" si="66"/>
        <v>0</v>
      </c>
      <c r="AD511" s="24">
        <f t="shared" si="67"/>
        <v>-100</v>
      </c>
      <c r="AE511" s="24">
        <f t="shared" si="68"/>
        <v>0</v>
      </c>
      <c r="AF511" s="24">
        <f t="shared" si="69"/>
        <v>-100</v>
      </c>
    </row>
    <row r="512" spans="1:32" x14ac:dyDescent="0.25">
      <c r="A512" s="51">
        <v>0.50192461656986342</v>
      </c>
      <c r="B512" s="51">
        <v>0.49691135864888952</v>
      </c>
      <c r="C512" s="33">
        <v>1.9923310532843908</v>
      </c>
      <c r="D512" s="34">
        <v>2.0124313574135577</v>
      </c>
      <c r="E512" s="28"/>
      <c r="F512" s="35">
        <v>1</v>
      </c>
      <c r="G512" s="35">
        <v>1.9923310532843908</v>
      </c>
      <c r="H512" s="35">
        <v>2.0124313574135577</v>
      </c>
      <c r="I512" s="36"/>
      <c r="J512" s="36"/>
      <c r="K512" s="35">
        <v>0</v>
      </c>
      <c r="L512" s="35">
        <v>0</v>
      </c>
      <c r="M512" s="37" t="e">
        <v>#DIV/0!</v>
      </c>
      <c r="N512" s="37" t="e">
        <v>#DIV/0!</v>
      </c>
      <c r="O512" s="36">
        <v>0</v>
      </c>
      <c r="P512" s="36">
        <v>0</v>
      </c>
      <c r="Q512" s="36" t="s">
        <v>314</v>
      </c>
      <c r="R512" s="36" t="s">
        <v>310</v>
      </c>
      <c r="S512" t="s">
        <v>268</v>
      </c>
      <c r="T512" s="38"/>
      <c r="U512" s="52" t="s">
        <v>86</v>
      </c>
      <c r="V512" s="20">
        <v>44429</v>
      </c>
      <c r="W512" s="26" t="s">
        <v>73</v>
      </c>
      <c r="X512" s="90">
        <v>0</v>
      </c>
      <c r="Y512" t="str">
        <f t="shared" si="57"/>
        <v>N</v>
      </c>
      <c r="Z512" s="24">
        <v>100</v>
      </c>
      <c r="AA512" s="24">
        <f t="shared" si="64"/>
        <v>0</v>
      </c>
      <c r="AB512" s="24">
        <f t="shared" si="65"/>
        <v>-100</v>
      </c>
      <c r="AC512" s="24">
        <f t="shared" si="66"/>
        <v>0</v>
      </c>
      <c r="AD512" s="24">
        <f t="shared" si="67"/>
        <v>-100</v>
      </c>
      <c r="AE512" s="24">
        <f t="shared" si="68"/>
        <v>0</v>
      </c>
      <c r="AF512" s="24">
        <f t="shared" si="69"/>
        <v>-100</v>
      </c>
    </row>
    <row r="513" spans="1:32" x14ac:dyDescent="0.25">
      <c r="A513" s="51">
        <v>0.58759900228282347</v>
      </c>
      <c r="B513" s="51">
        <v>0.41022526960222744</v>
      </c>
      <c r="C513" s="33">
        <v>1.7018408746696263</v>
      </c>
      <c r="D513" s="34">
        <v>2.4376850333224089</v>
      </c>
      <c r="E513" s="28"/>
      <c r="F513" s="35">
        <v>1</v>
      </c>
      <c r="G513" s="35">
        <v>1.7018408746696263</v>
      </c>
      <c r="H513" s="35">
        <v>2.4376850333224089</v>
      </c>
      <c r="I513" s="36"/>
      <c r="J513" s="36"/>
      <c r="K513" s="35">
        <v>0</v>
      </c>
      <c r="L513" s="35">
        <v>0</v>
      </c>
      <c r="M513" s="37" t="e">
        <v>#DIV/0!</v>
      </c>
      <c r="N513" s="37" t="e">
        <v>#DIV/0!</v>
      </c>
      <c r="O513" s="36">
        <v>0</v>
      </c>
      <c r="P513" s="36">
        <v>0</v>
      </c>
      <c r="Q513" s="36" t="s">
        <v>382</v>
      </c>
      <c r="R513" s="36" t="s">
        <v>315</v>
      </c>
      <c r="S513" t="s">
        <v>268</v>
      </c>
      <c r="T513" s="38"/>
      <c r="U513" s="52" t="s">
        <v>79</v>
      </c>
      <c r="V513" s="20">
        <v>44429</v>
      </c>
      <c r="W513" s="26" t="s">
        <v>100</v>
      </c>
      <c r="X513" s="90">
        <v>3</v>
      </c>
      <c r="Y513" t="str">
        <f t="shared" si="57"/>
        <v>Y</v>
      </c>
      <c r="Z513" s="24">
        <v>100</v>
      </c>
      <c r="AA513" s="24">
        <f t="shared" si="64"/>
        <v>0</v>
      </c>
      <c r="AB513" s="24">
        <f t="shared" si="65"/>
        <v>-100</v>
      </c>
      <c r="AC513" s="24">
        <f t="shared" si="66"/>
        <v>0</v>
      </c>
      <c r="AD513" s="24">
        <f t="shared" si="67"/>
        <v>-100</v>
      </c>
      <c r="AE513" s="24">
        <f t="shared" si="68"/>
        <v>0</v>
      </c>
      <c r="AF513" s="24">
        <f t="shared" si="69"/>
        <v>-100</v>
      </c>
    </row>
    <row r="514" spans="1:32" x14ac:dyDescent="0.25">
      <c r="A514" s="51">
        <v>0.2605996143412197</v>
      </c>
      <c r="B514" s="51">
        <v>0.73873631868727863</v>
      </c>
      <c r="C514" s="33">
        <v>3.8373042206065442</v>
      </c>
      <c r="D514" s="34">
        <v>1.3536629710814574</v>
      </c>
      <c r="E514" s="28"/>
      <c r="F514" s="35">
        <v>1</v>
      </c>
      <c r="G514" s="35">
        <v>3.8373042206065442</v>
      </c>
      <c r="H514" s="35">
        <v>1.3536629710814574</v>
      </c>
      <c r="I514" s="36"/>
      <c r="J514" s="36"/>
      <c r="K514" s="35">
        <v>0</v>
      </c>
      <c r="L514" s="35">
        <v>0</v>
      </c>
      <c r="M514" s="37" t="e">
        <v>#DIV/0!</v>
      </c>
      <c r="N514" s="37" t="e">
        <v>#DIV/0!</v>
      </c>
      <c r="O514" s="36">
        <v>0</v>
      </c>
      <c r="P514" s="36">
        <v>0</v>
      </c>
      <c r="Q514" s="36" t="s">
        <v>394</v>
      </c>
      <c r="R514" s="36" t="s">
        <v>483</v>
      </c>
      <c r="S514" t="s">
        <v>279</v>
      </c>
      <c r="T514" s="38"/>
      <c r="U514" s="52" t="s">
        <v>78</v>
      </c>
      <c r="V514" s="20">
        <v>44429</v>
      </c>
      <c r="W514" s="26" t="s">
        <v>75</v>
      </c>
      <c r="X514" s="90">
        <v>2</v>
      </c>
      <c r="Y514" t="str">
        <f t="shared" si="57"/>
        <v>N</v>
      </c>
      <c r="Z514" s="24">
        <v>100</v>
      </c>
      <c r="AA514" s="24">
        <f t="shared" si="64"/>
        <v>0</v>
      </c>
      <c r="AB514" s="24">
        <f t="shared" si="65"/>
        <v>-100</v>
      </c>
      <c r="AC514" s="24">
        <f t="shared" si="66"/>
        <v>0</v>
      </c>
      <c r="AD514" s="24">
        <f t="shared" si="67"/>
        <v>-100</v>
      </c>
      <c r="AE514" s="24">
        <f t="shared" si="68"/>
        <v>0</v>
      </c>
      <c r="AF514" s="24">
        <f t="shared" si="69"/>
        <v>-100</v>
      </c>
    </row>
    <row r="515" spans="1:32" x14ac:dyDescent="0.25">
      <c r="A515" s="51">
        <v>0.30186991197543611</v>
      </c>
      <c r="B515" s="51">
        <v>0.6979944745320823</v>
      </c>
      <c r="C515" s="33">
        <v>3.312685234033435</v>
      </c>
      <c r="D515" s="34">
        <v>1.4326760977160664</v>
      </c>
      <c r="E515" s="28"/>
      <c r="F515" s="35">
        <v>1</v>
      </c>
      <c r="G515" s="35">
        <v>3.312685234033435</v>
      </c>
      <c r="H515" s="35">
        <v>1.4326760977160664</v>
      </c>
      <c r="I515" s="36"/>
      <c r="J515" s="36"/>
      <c r="K515" s="35">
        <v>0</v>
      </c>
      <c r="L515" s="35">
        <v>0</v>
      </c>
      <c r="M515" s="37" t="e">
        <v>#DIV/0!</v>
      </c>
      <c r="N515" s="37" t="e">
        <v>#DIV/0!</v>
      </c>
      <c r="O515" s="36">
        <v>0</v>
      </c>
      <c r="P515" s="36">
        <v>0</v>
      </c>
      <c r="Q515" s="36" t="s">
        <v>316</v>
      </c>
      <c r="R515" s="36" t="s">
        <v>386</v>
      </c>
      <c r="S515" t="s">
        <v>279</v>
      </c>
      <c r="T515" s="38"/>
      <c r="U515" s="52" t="s">
        <v>75</v>
      </c>
      <c r="V515" s="20">
        <v>44429</v>
      </c>
      <c r="W515" s="26" t="s">
        <v>76</v>
      </c>
      <c r="X515" s="90">
        <v>1</v>
      </c>
      <c r="Y515" t="str">
        <f t="shared" si="57"/>
        <v>N</v>
      </c>
      <c r="Z515" s="24">
        <v>100</v>
      </c>
      <c r="AA515" s="24">
        <f t="shared" si="64"/>
        <v>0</v>
      </c>
      <c r="AB515" s="24">
        <f t="shared" si="65"/>
        <v>-100</v>
      </c>
      <c r="AC515" s="24">
        <f t="shared" si="66"/>
        <v>0</v>
      </c>
      <c r="AD515" s="24">
        <f t="shared" si="67"/>
        <v>-100</v>
      </c>
      <c r="AE515" s="24">
        <f t="shared" si="68"/>
        <v>0</v>
      </c>
      <c r="AF515" s="24">
        <f t="shared" si="69"/>
        <v>-100</v>
      </c>
    </row>
    <row r="516" spans="1:32" x14ac:dyDescent="0.25">
      <c r="A516" s="51">
        <v>0.26103615454448914</v>
      </c>
      <c r="B516" s="51">
        <v>0.73656345156677294</v>
      </c>
      <c r="C516" s="33">
        <v>3.8308869579580294</v>
      </c>
      <c r="D516" s="34">
        <v>1.3576562859219541</v>
      </c>
      <c r="E516" s="28"/>
      <c r="F516" s="35">
        <v>1</v>
      </c>
      <c r="G516" s="35">
        <v>3.8308869579580294</v>
      </c>
      <c r="H516" s="35">
        <v>1.3576562859219541</v>
      </c>
      <c r="I516" s="36"/>
      <c r="J516" s="36"/>
      <c r="K516" s="35">
        <v>0</v>
      </c>
      <c r="L516" s="35">
        <v>0</v>
      </c>
      <c r="M516" s="37" t="e">
        <v>#DIV/0!</v>
      </c>
      <c r="N516" s="37" t="e">
        <v>#DIV/0!</v>
      </c>
      <c r="O516" s="36">
        <v>0</v>
      </c>
      <c r="P516" s="36">
        <v>0</v>
      </c>
      <c r="Q516" s="36" t="s">
        <v>406</v>
      </c>
      <c r="R516" s="36" t="s">
        <v>409</v>
      </c>
      <c r="S516" t="s">
        <v>281</v>
      </c>
      <c r="T516" s="38"/>
      <c r="U516" s="52" t="s">
        <v>77</v>
      </c>
      <c r="V516" s="20">
        <v>44429</v>
      </c>
      <c r="W516" s="26" t="s">
        <v>74</v>
      </c>
      <c r="X516" s="88" t="s">
        <v>219</v>
      </c>
      <c r="Y516" t="str">
        <f t="shared" si="57"/>
        <v>Y</v>
      </c>
      <c r="Z516" s="24">
        <v>100</v>
      </c>
      <c r="AA516" s="24">
        <f t="shared" si="64"/>
        <v>0</v>
      </c>
      <c r="AB516" s="24">
        <f t="shared" si="65"/>
        <v>-100</v>
      </c>
      <c r="AC516" s="24">
        <f t="shared" si="66"/>
        <v>0</v>
      </c>
      <c r="AD516" s="24">
        <f t="shared" si="67"/>
        <v>-100</v>
      </c>
      <c r="AE516" s="24">
        <f t="shared" si="68"/>
        <v>0</v>
      </c>
      <c r="AF516" s="24">
        <f t="shared" si="69"/>
        <v>-100</v>
      </c>
    </row>
    <row r="517" spans="1:32" x14ac:dyDescent="0.25">
      <c r="A517" s="51">
        <v>0.40285040297713298</v>
      </c>
      <c r="B517" s="51">
        <v>0.59637747329629254</v>
      </c>
      <c r="C517" s="33">
        <v>2.4823110331026852</v>
      </c>
      <c r="D517" s="34">
        <v>1.6767903631114844</v>
      </c>
      <c r="E517" s="28"/>
      <c r="F517" s="35">
        <v>1</v>
      </c>
      <c r="G517" s="35">
        <v>2.4823110331026852</v>
      </c>
      <c r="H517" s="35">
        <v>1.6767903631114844</v>
      </c>
      <c r="I517" s="36"/>
      <c r="J517" s="36"/>
      <c r="K517" s="35">
        <v>0</v>
      </c>
      <c r="L517" s="35">
        <v>0</v>
      </c>
      <c r="M517" s="37" t="e">
        <v>#DIV/0!</v>
      </c>
      <c r="N517" s="37" t="e">
        <v>#DIV/0!</v>
      </c>
      <c r="O517" s="36">
        <v>0</v>
      </c>
      <c r="P517" s="36">
        <v>0</v>
      </c>
      <c r="Q517" s="36" t="s">
        <v>523</v>
      </c>
      <c r="R517" s="36" t="s">
        <v>414</v>
      </c>
      <c r="S517" t="s">
        <v>283</v>
      </c>
      <c r="T517" s="38"/>
      <c r="U517" s="52" t="s">
        <v>75</v>
      </c>
      <c r="V517" s="20">
        <v>44429</v>
      </c>
      <c r="W517" s="26" t="s">
        <v>94</v>
      </c>
      <c r="X517" s="88" t="s">
        <v>85</v>
      </c>
      <c r="Y517" t="str">
        <f t="shared" ref="Y517:Y580" si="70">IF(X517 &gt;=3,"Y","N")</f>
        <v>Y</v>
      </c>
      <c r="Z517" s="24">
        <v>100</v>
      </c>
      <c r="AA517" s="24">
        <f t="shared" si="64"/>
        <v>0</v>
      </c>
      <c r="AB517" s="24">
        <f t="shared" si="65"/>
        <v>-100</v>
      </c>
      <c r="AC517" s="24">
        <f t="shared" si="66"/>
        <v>0</v>
      </c>
      <c r="AD517" s="24">
        <f t="shared" si="67"/>
        <v>-100</v>
      </c>
      <c r="AE517" s="24">
        <f t="shared" si="68"/>
        <v>0</v>
      </c>
      <c r="AF517" s="24">
        <f t="shared" si="69"/>
        <v>-100</v>
      </c>
    </row>
    <row r="518" spans="1:32" x14ac:dyDescent="0.25">
      <c r="A518" s="51">
        <v>0.43291504220658589</v>
      </c>
      <c r="B518" s="51">
        <v>0.56551867633484287</v>
      </c>
      <c r="C518" s="33">
        <v>2.3099220459121925</v>
      </c>
      <c r="D518" s="34">
        <v>1.7682881960345751</v>
      </c>
      <c r="E518" s="28"/>
      <c r="F518" s="35">
        <v>1</v>
      </c>
      <c r="G518" s="35">
        <v>2.3099220459121925</v>
      </c>
      <c r="H518" s="35">
        <v>1.7682881960345751</v>
      </c>
      <c r="I518" s="36"/>
      <c r="J518" s="36"/>
      <c r="K518" s="35">
        <v>0</v>
      </c>
      <c r="L518" s="35">
        <v>0</v>
      </c>
      <c r="M518" s="37" t="e">
        <v>#DIV/0!</v>
      </c>
      <c r="N518" s="37" t="e">
        <v>#DIV/0!</v>
      </c>
      <c r="O518" s="36">
        <v>0</v>
      </c>
      <c r="P518" s="36">
        <v>0</v>
      </c>
      <c r="Q518" s="36" t="s">
        <v>526</v>
      </c>
      <c r="R518" s="36" t="s">
        <v>538</v>
      </c>
      <c r="S518" t="s">
        <v>277</v>
      </c>
      <c r="T518" s="38"/>
      <c r="U518" s="52" t="s">
        <v>86</v>
      </c>
      <c r="V518" s="20">
        <v>44429</v>
      </c>
      <c r="W518" s="26" t="s">
        <v>79</v>
      </c>
      <c r="X518" s="88" t="s">
        <v>207</v>
      </c>
      <c r="Y518" t="str">
        <f t="shared" si="70"/>
        <v>Y</v>
      </c>
      <c r="Z518" s="24">
        <v>100</v>
      </c>
      <c r="AA518" s="24">
        <f t="shared" si="64"/>
        <v>0</v>
      </c>
      <c r="AB518" s="24">
        <f t="shared" si="65"/>
        <v>-100</v>
      </c>
      <c r="AC518" s="24">
        <f t="shared" si="66"/>
        <v>0</v>
      </c>
      <c r="AD518" s="24">
        <f t="shared" si="67"/>
        <v>-100</v>
      </c>
      <c r="AE518" s="24">
        <f t="shared" si="68"/>
        <v>0</v>
      </c>
      <c r="AF518" s="24">
        <f t="shared" si="69"/>
        <v>-100</v>
      </c>
    </row>
    <row r="519" spans="1:32" x14ac:dyDescent="0.25">
      <c r="A519" s="51">
        <v>0.56754062136632433</v>
      </c>
      <c r="B519" s="51">
        <v>0.43048402650116702</v>
      </c>
      <c r="C519" s="33">
        <v>1.7619884151949377</v>
      </c>
      <c r="D519" s="34">
        <v>2.3229665642362436</v>
      </c>
      <c r="E519" s="28"/>
      <c r="F519" s="35">
        <v>1</v>
      </c>
      <c r="G519" s="35">
        <v>1.7619884151949377</v>
      </c>
      <c r="H519" s="35">
        <v>2.3229665642362436</v>
      </c>
      <c r="I519" s="36"/>
      <c r="J519" s="36"/>
      <c r="K519" s="35">
        <v>0</v>
      </c>
      <c r="L519" s="35">
        <v>0</v>
      </c>
      <c r="M519" s="37" t="e">
        <v>#DIV/0!</v>
      </c>
      <c r="N519" s="37" t="e">
        <v>#DIV/0!</v>
      </c>
      <c r="O519" s="36">
        <v>0</v>
      </c>
      <c r="P519" s="36">
        <v>0</v>
      </c>
      <c r="Q519" s="36" t="s">
        <v>554</v>
      </c>
      <c r="R519" s="36" t="s">
        <v>335</v>
      </c>
      <c r="S519" t="s">
        <v>272</v>
      </c>
      <c r="T519" s="38"/>
      <c r="U519" s="52" t="s">
        <v>86</v>
      </c>
      <c r="V519" s="20">
        <v>44429</v>
      </c>
      <c r="W519" s="26" t="s">
        <v>78</v>
      </c>
      <c r="X519" s="79">
        <v>1</v>
      </c>
      <c r="Y519" t="str">
        <f t="shared" si="70"/>
        <v>N</v>
      </c>
      <c r="Z519" s="24">
        <v>100</v>
      </c>
      <c r="AA519" s="24">
        <f t="shared" si="64"/>
        <v>0</v>
      </c>
      <c r="AB519" s="24">
        <f t="shared" si="65"/>
        <v>-100</v>
      </c>
      <c r="AC519" s="24">
        <f t="shared" si="66"/>
        <v>0</v>
      </c>
      <c r="AD519" s="24">
        <f t="shared" si="67"/>
        <v>-100</v>
      </c>
      <c r="AE519" s="24">
        <f t="shared" si="68"/>
        <v>0</v>
      </c>
      <c r="AF519" s="24">
        <f t="shared" si="69"/>
        <v>-100</v>
      </c>
    </row>
    <row r="520" spans="1:32" x14ac:dyDescent="0.25">
      <c r="A520" s="51">
        <v>0.54494916934905602</v>
      </c>
      <c r="B520" s="51">
        <v>0.43780561468192103</v>
      </c>
      <c r="C520" s="33">
        <v>1.8350335338514308</v>
      </c>
      <c r="D520" s="34">
        <v>2.2841187195064414</v>
      </c>
      <c r="E520" s="28"/>
      <c r="F520" s="35">
        <v>1</v>
      </c>
      <c r="G520" s="35">
        <v>1.8350335338514308</v>
      </c>
      <c r="H520" s="35">
        <v>2.2841187195064414</v>
      </c>
      <c r="I520" s="36"/>
      <c r="J520" s="36"/>
      <c r="K520" s="35">
        <v>0</v>
      </c>
      <c r="L520" s="35">
        <v>0</v>
      </c>
      <c r="M520" s="37" t="e">
        <v>#DIV/0!</v>
      </c>
      <c r="N520" s="37" t="e">
        <v>#DIV/0!</v>
      </c>
      <c r="O520" s="36">
        <v>0</v>
      </c>
      <c r="P520" s="36">
        <v>0</v>
      </c>
      <c r="Q520" s="36" t="s">
        <v>539</v>
      </c>
      <c r="R520" s="36" t="s">
        <v>528</v>
      </c>
      <c r="S520" t="s">
        <v>272</v>
      </c>
      <c r="T520" s="38"/>
      <c r="U520" s="52" t="s">
        <v>100</v>
      </c>
      <c r="V520" s="20">
        <v>44429</v>
      </c>
      <c r="W520" s="26" t="s">
        <v>164</v>
      </c>
      <c r="X520" s="90">
        <v>5</v>
      </c>
      <c r="Y520" t="str">
        <f t="shared" si="70"/>
        <v>Y</v>
      </c>
      <c r="Z520" s="24">
        <v>100</v>
      </c>
      <c r="AA520" s="24">
        <f t="shared" si="64"/>
        <v>0</v>
      </c>
      <c r="AB520" s="24">
        <f t="shared" si="65"/>
        <v>-100</v>
      </c>
      <c r="AC520" s="24">
        <f t="shared" si="66"/>
        <v>0</v>
      </c>
      <c r="AD520" s="24">
        <f t="shared" si="67"/>
        <v>-100</v>
      </c>
      <c r="AE520" s="24">
        <f t="shared" si="68"/>
        <v>0</v>
      </c>
      <c r="AF520" s="24">
        <f t="shared" si="69"/>
        <v>-100</v>
      </c>
    </row>
    <row r="521" spans="1:32" x14ac:dyDescent="0.25">
      <c r="A521" s="51">
        <v>0.54327299324077283</v>
      </c>
      <c r="B521" s="51">
        <v>0.4517219036396346</v>
      </c>
      <c r="C521" s="33">
        <v>1.8406952166621149</v>
      </c>
      <c r="D521" s="34">
        <v>2.2137514075424587</v>
      </c>
      <c r="E521" s="28"/>
      <c r="F521" s="35">
        <v>1</v>
      </c>
      <c r="G521" s="35">
        <v>1.8406952166621149</v>
      </c>
      <c r="H521" s="35">
        <v>2.2137514075424587</v>
      </c>
      <c r="I521" s="36"/>
      <c r="J521" s="36"/>
      <c r="K521" s="35">
        <v>0</v>
      </c>
      <c r="L521" s="35">
        <v>0</v>
      </c>
      <c r="M521" s="37" t="e">
        <v>#DIV/0!</v>
      </c>
      <c r="N521" s="37" t="e">
        <v>#DIV/0!</v>
      </c>
      <c r="O521" s="36">
        <v>0</v>
      </c>
      <c r="P521" s="36">
        <v>0</v>
      </c>
      <c r="Q521" s="36" t="s">
        <v>337</v>
      </c>
      <c r="R521" s="36" t="s">
        <v>556</v>
      </c>
      <c r="S521" t="s">
        <v>272</v>
      </c>
      <c r="T521" s="38"/>
      <c r="U521" s="52" t="s">
        <v>86</v>
      </c>
      <c r="V521" s="20">
        <v>44429</v>
      </c>
      <c r="W521" s="26" t="s">
        <v>89</v>
      </c>
      <c r="X521" s="90">
        <v>4</v>
      </c>
      <c r="Y521" t="str">
        <f t="shared" si="70"/>
        <v>Y</v>
      </c>
      <c r="Z521" s="24">
        <v>100</v>
      </c>
      <c r="AA521" s="24">
        <f t="shared" si="64"/>
        <v>0</v>
      </c>
      <c r="AB521" s="24">
        <f t="shared" si="65"/>
        <v>-100</v>
      </c>
      <c r="AC521" s="24">
        <f t="shared" si="66"/>
        <v>0</v>
      </c>
      <c r="AD521" s="24">
        <f t="shared" si="67"/>
        <v>-100</v>
      </c>
      <c r="AE521" s="24">
        <f t="shared" si="68"/>
        <v>0</v>
      </c>
      <c r="AF521" s="24">
        <f t="shared" si="69"/>
        <v>-100</v>
      </c>
    </row>
    <row r="522" spans="1:32" x14ac:dyDescent="0.25">
      <c r="A522" s="51">
        <v>0.67557978960397602</v>
      </c>
      <c r="B522" s="51">
        <v>0.3171460548071276</v>
      </c>
      <c r="C522" s="33">
        <v>1.4802100586611666</v>
      </c>
      <c r="D522" s="34">
        <v>3.153121361097019</v>
      </c>
      <c r="E522" s="28"/>
      <c r="F522" s="35">
        <v>1</v>
      </c>
      <c r="G522" s="35">
        <v>1.4802100586611666</v>
      </c>
      <c r="H522" s="35">
        <v>3.153121361097019</v>
      </c>
      <c r="I522" s="36"/>
      <c r="J522" s="36"/>
      <c r="K522" s="35">
        <v>0</v>
      </c>
      <c r="L522" s="35">
        <v>0</v>
      </c>
      <c r="M522" s="37" t="e">
        <v>#DIV/0!</v>
      </c>
      <c r="N522" s="37" t="e">
        <v>#DIV/0!</v>
      </c>
      <c r="O522" s="36">
        <v>0</v>
      </c>
      <c r="P522" s="36">
        <v>0</v>
      </c>
      <c r="Q522" s="36" t="s">
        <v>334</v>
      </c>
      <c r="R522" s="36" t="s">
        <v>561</v>
      </c>
      <c r="S522" t="s">
        <v>272</v>
      </c>
      <c r="T522" s="38"/>
      <c r="U522" s="52" t="s">
        <v>79</v>
      </c>
      <c r="V522" s="20">
        <v>44429</v>
      </c>
      <c r="W522" s="26" t="s">
        <v>73</v>
      </c>
      <c r="X522" s="90">
        <v>0</v>
      </c>
      <c r="Y522" t="str">
        <f t="shared" si="70"/>
        <v>N</v>
      </c>
      <c r="Z522" s="24">
        <v>100</v>
      </c>
      <c r="AA522" s="24">
        <f t="shared" si="64"/>
        <v>0</v>
      </c>
      <c r="AB522" s="24">
        <f t="shared" si="65"/>
        <v>-100</v>
      </c>
      <c r="AC522" s="24">
        <f t="shared" si="66"/>
        <v>0</v>
      </c>
      <c r="AD522" s="24">
        <f t="shared" si="67"/>
        <v>-100</v>
      </c>
      <c r="AE522" s="24">
        <f t="shared" si="68"/>
        <v>0</v>
      </c>
      <c r="AF522" s="24">
        <f t="shared" si="69"/>
        <v>-100</v>
      </c>
    </row>
    <row r="523" spans="1:32" x14ac:dyDescent="0.25">
      <c r="A523" s="51">
        <v>0.64339446872210815</v>
      </c>
      <c r="B523" s="51">
        <v>0.32909942979912171</v>
      </c>
      <c r="C523" s="33">
        <v>1.5542564454838594</v>
      </c>
      <c r="D523" s="34">
        <v>3.0385953588870933</v>
      </c>
      <c r="E523" s="28"/>
      <c r="F523" s="35">
        <v>1</v>
      </c>
      <c r="G523" s="35">
        <v>1.5542564454838594</v>
      </c>
      <c r="H523" s="35">
        <v>3.0385953588870933</v>
      </c>
      <c r="I523" s="36"/>
      <c r="J523" s="36"/>
      <c r="K523" s="35">
        <v>0</v>
      </c>
      <c r="L523" s="35">
        <v>0</v>
      </c>
      <c r="M523" s="37" t="e">
        <v>#DIV/0!</v>
      </c>
      <c r="N523" s="37" t="e">
        <v>#DIV/0!</v>
      </c>
      <c r="O523" s="36">
        <v>0</v>
      </c>
      <c r="P523" s="36">
        <v>0</v>
      </c>
      <c r="Q523" s="36" t="s">
        <v>555</v>
      </c>
      <c r="R523" s="36" t="s">
        <v>336</v>
      </c>
      <c r="S523" t="s">
        <v>272</v>
      </c>
      <c r="T523" s="38"/>
      <c r="U523" s="52" t="s">
        <v>102</v>
      </c>
      <c r="V523" s="20">
        <v>44429</v>
      </c>
      <c r="W523" s="26" t="s">
        <v>102</v>
      </c>
      <c r="X523" s="79">
        <v>4</v>
      </c>
      <c r="Y523" t="str">
        <f t="shared" si="70"/>
        <v>Y</v>
      </c>
      <c r="Z523" s="24">
        <v>100</v>
      </c>
      <c r="AA523" s="24">
        <f t="shared" si="64"/>
        <v>0</v>
      </c>
      <c r="AB523" s="24">
        <f t="shared" si="65"/>
        <v>-100</v>
      </c>
      <c r="AC523" s="24">
        <f t="shared" si="66"/>
        <v>0</v>
      </c>
      <c r="AD523" s="24">
        <f t="shared" si="67"/>
        <v>-100</v>
      </c>
      <c r="AE523" s="24">
        <f t="shared" si="68"/>
        <v>0</v>
      </c>
      <c r="AF523" s="24">
        <f t="shared" si="69"/>
        <v>-100</v>
      </c>
    </row>
    <row r="524" spans="1:32" x14ac:dyDescent="0.25">
      <c r="A524" s="51">
        <v>0.50742406379460459</v>
      </c>
      <c r="B524" s="51">
        <v>0.48867154512402777</v>
      </c>
      <c r="C524" s="33">
        <v>1.9707382273552967</v>
      </c>
      <c r="D524" s="34">
        <v>2.046364291062198</v>
      </c>
      <c r="E524" s="28"/>
      <c r="F524" s="35">
        <v>1</v>
      </c>
      <c r="G524" s="35">
        <v>1.9707382273552967</v>
      </c>
      <c r="H524" s="35">
        <v>2.046364291062198</v>
      </c>
      <c r="I524" s="36"/>
      <c r="J524" s="36"/>
      <c r="K524" s="35">
        <v>0</v>
      </c>
      <c r="L524" s="35">
        <v>0</v>
      </c>
      <c r="M524" s="37" t="e">
        <v>#DIV/0!</v>
      </c>
      <c r="N524" s="37" t="e">
        <v>#DIV/0!</v>
      </c>
      <c r="O524" s="36">
        <v>0</v>
      </c>
      <c r="P524" s="36">
        <v>0</v>
      </c>
      <c r="Q524" s="36" t="s">
        <v>515</v>
      </c>
      <c r="R524" s="36" t="s">
        <v>535</v>
      </c>
      <c r="S524" t="s">
        <v>272</v>
      </c>
      <c r="T524" s="38"/>
      <c r="U524" s="52" t="s">
        <v>79</v>
      </c>
      <c r="V524" s="20">
        <v>44429</v>
      </c>
      <c r="W524" s="26" t="s">
        <v>75</v>
      </c>
      <c r="X524" s="79">
        <v>2</v>
      </c>
      <c r="Y524" t="str">
        <f t="shared" si="70"/>
        <v>N</v>
      </c>
      <c r="Z524" s="24">
        <v>100</v>
      </c>
      <c r="AA524" s="24">
        <f t="shared" si="64"/>
        <v>0</v>
      </c>
      <c r="AB524" s="24">
        <f t="shared" si="65"/>
        <v>-100</v>
      </c>
      <c r="AC524" s="24">
        <f t="shared" si="66"/>
        <v>0</v>
      </c>
      <c r="AD524" s="24">
        <f t="shared" si="67"/>
        <v>-100</v>
      </c>
      <c r="AE524" s="24">
        <f t="shared" si="68"/>
        <v>0</v>
      </c>
      <c r="AF524" s="24">
        <f t="shared" si="69"/>
        <v>-100</v>
      </c>
    </row>
    <row r="525" spans="1:32" x14ac:dyDescent="0.25">
      <c r="A525" s="51">
        <v>0.40345162318185263</v>
      </c>
      <c r="B525" s="51">
        <v>0.59448381177487142</v>
      </c>
      <c r="C525" s="33">
        <v>2.4786119141457958</v>
      </c>
      <c r="D525" s="34">
        <v>1.6821315907903913</v>
      </c>
      <c r="E525" s="28"/>
      <c r="F525" s="35">
        <v>1</v>
      </c>
      <c r="G525" s="35">
        <v>2.4786119141457958</v>
      </c>
      <c r="H525" s="35">
        <v>1.6821315907903913</v>
      </c>
      <c r="I525" s="36"/>
      <c r="J525" s="36"/>
      <c r="K525" s="35">
        <v>0</v>
      </c>
      <c r="L525" s="35">
        <v>0</v>
      </c>
      <c r="M525" s="37" t="e">
        <v>#DIV/0!</v>
      </c>
      <c r="N525" s="37" t="e">
        <v>#DIV/0!</v>
      </c>
      <c r="O525" s="36">
        <v>0</v>
      </c>
      <c r="P525" s="36">
        <v>0</v>
      </c>
      <c r="Q525" s="36" t="s">
        <v>559</v>
      </c>
      <c r="R525" s="36" t="s">
        <v>560</v>
      </c>
      <c r="S525" t="s">
        <v>272</v>
      </c>
      <c r="T525" s="38"/>
      <c r="U525" s="52" t="s">
        <v>79</v>
      </c>
      <c r="V525" s="20">
        <v>44429</v>
      </c>
      <c r="W525" s="26" t="s">
        <v>75</v>
      </c>
      <c r="X525" s="79">
        <v>2</v>
      </c>
      <c r="Y525" t="str">
        <f t="shared" si="70"/>
        <v>N</v>
      </c>
      <c r="Z525" s="24">
        <v>100</v>
      </c>
      <c r="AA525" s="24">
        <f t="shared" si="64"/>
        <v>0</v>
      </c>
      <c r="AB525" s="24">
        <f t="shared" si="65"/>
        <v>-100</v>
      </c>
      <c r="AC525" s="24">
        <f t="shared" si="66"/>
        <v>0</v>
      </c>
      <c r="AD525" s="24">
        <f t="shared" si="67"/>
        <v>-100</v>
      </c>
      <c r="AE525" s="24">
        <f t="shared" si="68"/>
        <v>0</v>
      </c>
      <c r="AF525" s="24">
        <f t="shared" si="69"/>
        <v>-100</v>
      </c>
    </row>
    <row r="526" spans="1:32" x14ac:dyDescent="0.25">
      <c r="A526" s="51">
        <v>0.24087207346634262</v>
      </c>
      <c r="B526" s="51">
        <v>0.75903668387520606</v>
      </c>
      <c r="C526" s="33">
        <v>4.1515813170418499</v>
      </c>
      <c r="D526" s="34">
        <v>1.3174593814024553</v>
      </c>
      <c r="E526" s="28"/>
      <c r="F526" s="35">
        <v>1</v>
      </c>
      <c r="G526" s="35">
        <v>4.1515813170418499</v>
      </c>
      <c r="H526" s="35">
        <v>1.3174593814024553</v>
      </c>
      <c r="I526" s="36"/>
      <c r="J526" s="36"/>
      <c r="K526" s="35">
        <v>0</v>
      </c>
      <c r="L526" s="35">
        <v>0</v>
      </c>
      <c r="M526" s="37" t="e">
        <v>#DIV/0!</v>
      </c>
      <c r="N526" s="37" t="e">
        <v>#DIV/0!</v>
      </c>
      <c r="O526" s="36">
        <v>0</v>
      </c>
      <c r="P526" s="36">
        <v>0</v>
      </c>
      <c r="Q526" s="36" t="s">
        <v>562</v>
      </c>
      <c r="R526" s="36" t="s">
        <v>553</v>
      </c>
      <c r="S526" t="s">
        <v>272</v>
      </c>
      <c r="T526" s="38"/>
      <c r="U526" s="52" t="s">
        <v>75</v>
      </c>
      <c r="V526" s="20">
        <v>44429</v>
      </c>
      <c r="W526" s="26" t="s">
        <v>75</v>
      </c>
      <c r="X526" s="79">
        <v>2</v>
      </c>
      <c r="Y526" t="str">
        <f t="shared" si="70"/>
        <v>N</v>
      </c>
      <c r="Z526" s="24">
        <v>100</v>
      </c>
      <c r="AA526" s="24">
        <f t="shared" si="64"/>
        <v>0</v>
      </c>
      <c r="AB526" s="24">
        <f t="shared" si="65"/>
        <v>-100</v>
      </c>
      <c r="AC526" s="24">
        <f t="shared" si="66"/>
        <v>0</v>
      </c>
      <c r="AD526" s="24">
        <f t="shared" si="67"/>
        <v>-100</v>
      </c>
      <c r="AE526" s="24">
        <f t="shared" si="68"/>
        <v>0</v>
      </c>
      <c r="AF526" s="24">
        <f t="shared" si="69"/>
        <v>-100</v>
      </c>
    </row>
    <row r="527" spans="1:32" x14ac:dyDescent="0.25">
      <c r="A527" s="51">
        <v>0.38878225281651457</v>
      </c>
      <c r="B527" s="51">
        <v>0.61055218171597359</v>
      </c>
      <c r="C527" s="33">
        <v>2.5721338686515329</v>
      </c>
      <c r="D527" s="34">
        <v>1.6378616438474967</v>
      </c>
      <c r="E527" s="28"/>
      <c r="F527" s="35">
        <v>1</v>
      </c>
      <c r="G527" s="35">
        <v>2.5721338686515329</v>
      </c>
      <c r="H527" s="35">
        <v>1.6378616438474967</v>
      </c>
      <c r="I527" s="36"/>
      <c r="J527" s="36"/>
      <c r="K527" s="35">
        <v>0</v>
      </c>
      <c r="L527" s="35">
        <v>0</v>
      </c>
      <c r="M527" s="37" t="e">
        <v>#DIV/0!</v>
      </c>
      <c r="N527" s="37" t="e">
        <v>#DIV/0!</v>
      </c>
      <c r="O527" s="36">
        <v>0</v>
      </c>
      <c r="P527" s="36">
        <v>0</v>
      </c>
      <c r="Q527" s="36" t="s">
        <v>563</v>
      </c>
      <c r="R527" s="36" t="s">
        <v>552</v>
      </c>
      <c r="S527" t="s">
        <v>272</v>
      </c>
      <c r="T527" s="38"/>
      <c r="U527" s="52" t="s">
        <v>75</v>
      </c>
      <c r="V527" s="20">
        <v>44429</v>
      </c>
      <c r="W527" s="26" t="s">
        <v>76</v>
      </c>
      <c r="X527" s="88" t="s">
        <v>84</v>
      </c>
      <c r="Y527" t="str">
        <f t="shared" si="70"/>
        <v>Y</v>
      </c>
      <c r="Z527" s="24">
        <v>100</v>
      </c>
      <c r="AA527" s="24">
        <f t="shared" si="64"/>
        <v>0</v>
      </c>
      <c r="AB527" s="24">
        <f t="shared" si="65"/>
        <v>-100</v>
      </c>
      <c r="AC527" s="24">
        <f t="shared" si="66"/>
        <v>0</v>
      </c>
      <c r="AD527" s="24">
        <f t="shared" si="67"/>
        <v>-100</v>
      </c>
      <c r="AE527" s="24">
        <f t="shared" si="68"/>
        <v>0</v>
      </c>
      <c r="AF527" s="24">
        <f t="shared" si="69"/>
        <v>-100</v>
      </c>
    </row>
    <row r="528" spans="1:32" x14ac:dyDescent="0.25">
      <c r="A528" s="51">
        <v>0.67413491857147578</v>
      </c>
      <c r="B528" s="51">
        <v>0.32117445599540256</v>
      </c>
      <c r="C528" s="33">
        <v>1.4833825877452662</v>
      </c>
      <c r="D528" s="34">
        <v>3.1135726435676268</v>
      </c>
      <c r="E528" s="28"/>
      <c r="F528" s="35">
        <v>1</v>
      </c>
      <c r="G528" s="35">
        <v>1.4833825877452662</v>
      </c>
      <c r="H528" s="35">
        <v>3.1135726435676268</v>
      </c>
      <c r="I528" s="36"/>
      <c r="J528" s="36"/>
      <c r="K528" s="35">
        <v>0</v>
      </c>
      <c r="L528" s="35">
        <v>0</v>
      </c>
      <c r="M528" s="37" t="e">
        <v>#DIV/0!</v>
      </c>
      <c r="N528" s="37" t="e">
        <v>#DIV/0!</v>
      </c>
      <c r="O528" s="36">
        <v>0</v>
      </c>
      <c r="P528" s="36">
        <v>0</v>
      </c>
      <c r="Q528" s="36" t="s">
        <v>517</v>
      </c>
      <c r="R528" s="36" t="s">
        <v>489</v>
      </c>
      <c r="S528" t="s">
        <v>274</v>
      </c>
      <c r="T528" s="38"/>
      <c r="U528" s="52" t="s">
        <v>74</v>
      </c>
      <c r="V528" s="20">
        <v>44429</v>
      </c>
      <c r="W528" s="26" t="s">
        <v>87</v>
      </c>
      <c r="X528" s="90">
        <v>3</v>
      </c>
      <c r="Y528" t="str">
        <f t="shared" si="70"/>
        <v>Y</v>
      </c>
      <c r="Z528" s="24">
        <v>100</v>
      </c>
      <c r="AA528" s="24">
        <f t="shared" si="64"/>
        <v>0</v>
      </c>
      <c r="AB528" s="24">
        <f t="shared" si="65"/>
        <v>-100</v>
      </c>
      <c r="AC528" s="24">
        <f t="shared" si="66"/>
        <v>0</v>
      </c>
      <c r="AD528" s="24">
        <f t="shared" si="67"/>
        <v>-100</v>
      </c>
      <c r="AE528" s="24">
        <f t="shared" si="68"/>
        <v>0</v>
      </c>
      <c r="AF528" s="24">
        <f t="shared" si="69"/>
        <v>-100</v>
      </c>
    </row>
    <row r="529" spans="1:32" x14ac:dyDescent="0.25">
      <c r="A529" s="51">
        <v>0.51492029298596165</v>
      </c>
      <c r="B529" s="51">
        <v>0.48180416444626689</v>
      </c>
      <c r="C529" s="33">
        <v>1.9420481453568643</v>
      </c>
      <c r="D529" s="34">
        <v>2.0755320808596389</v>
      </c>
      <c r="E529" s="28"/>
      <c r="F529" s="35">
        <v>1</v>
      </c>
      <c r="G529" s="35">
        <v>1.9420481453568643</v>
      </c>
      <c r="H529" s="35">
        <v>2.0755320808596389</v>
      </c>
      <c r="I529" s="36"/>
      <c r="J529" s="36"/>
      <c r="K529" s="35">
        <v>0</v>
      </c>
      <c r="L529" s="35">
        <v>0</v>
      </c>
      <c r="M529" s="37" t="e">
        <v>#DIV/0!</v>
      </c>
      <c r="N529" s="37" t="e">
        <v>#DIV/0!</v>
      </c>
      <c r="O529" s="36">
        <v>0</v>
      </c>
      <c r="P529" s="36">
        <v>0</v>
      </c>
      <c r="Q529" s="36" t="s">
        <v>418</v>
      </c>
      <c r="R529" s="36" t="s">
        <v>341</v>
      </c>
      <c r="S529" t="s">
        <v>274</v>
      </c>
      <c r="T529" s="38"/>
      <c r="U529" s="52" t="s">
        <v>79</v>
      </c>
      <c r="V529" s="20">
        <v>44429</v>
      </c>
      <c r="W529" s="26" t="s">
        <v>73</v>
      </c>
      <c r="X529" s="90">
        <v>0</v>
      </c>
      <c r="Y529" t="str">
        <f t="shared" si="70"/>
        <v>N</v>
      </c>
      <c r="Z529" s="24">
        <v>100</v>
      </c>
      <c r="AA529" s="24">
        <f t="shared" si="64"/>
        <v>0</v>
      </c>
      <c r="AB529" s="24">
        <f t="shared" si="65"/>
        <v>-100</v>
      </c>
      <c r="AC529" s="24">
        <f t="shared" si="66"/>
        <v>0</v>
      </c>
      <c r="AD529" s="24">
        <f t="shared" si="67"/>
        <v>-100</v>
      </c>
      <c r="AE529" s="24">
        <f t="shared" si="68"/>
        <v>0</v>
      </c>
      <c r="AF529" s="24">
        <f t="shared" si="69"/>
        <v>-100</v>
      </c>
    </row>
    <row r="530" spans="1:32" x14ac:dyDescent="0.25">
      <c r="A530" s="40">
        <v>0.65174723833221992</v>
      </c>
      <c r="B530" s="40">
        <v>0.34315633342959967</v>
      </c>
      <c r="C530" s="33">
        <v>1.5343371497191718</v>
      </c>
      <c r="D530" s="34">
        <v>2.9141236881911006</v>
      </c>
      <c r="E530" s="28"/>
      <c r="F530" s="35">
        <v>1</v>
      </c>
      <c r="G530" s="35">
        <v>1.5343371497191718</v>
      </c>
      <c r="H530" s="35">
        <v>2.9141236881911006</v>
      </c>
      <c r="I530" s="36"/>
      <c r="J530" s="36"/>
      <c r="K530" s="35">
        <v>0</v>
      </c>
      <c r="L530" s="35">
        <v>0</v>
      </c>
      <c r="M530" s="37" t="e">
        <v>#DIV/0!</v>
      </c>
      <c r="N530" s="37" t="e">
        <v>#DIV/0!</v>
      </c>
      <c r="O530" s="36">
        <v>0</v>
      </c>
      <c r="P530" s="36">
        <v>0</v>
      </c>
      <c r="Q530" s="36" t="s">
        <v>550</v>
      </c>
      <c r="R530" s="36" t="s">
        <v>542</v>
      </c>
      <c r="S530" t="s">
        <v>271</v>
      </c>
      <c r="T530" s="38"/>
      <c r="U530" s="55" t="s">
        <v>79</v>
      </c>
      <c r="V530" s="20">
        <v>44429</v>
      </c>
      <c r="W530" s="26" t="s">
        <v>75</v>
      </c>
      <c r="X530" s="79">
        <v>2</v>
      </c>
      <c r="Y530" t="str">
        <f t="shared" si="70"/>
        <v>N</v>
      </c>
      <c r="Z530" s="24">
        <v>100</v>
      </c>
      <c r="AA530" s="24">
        <f t="shared" si="64"/>
        <v>0</v>
      </c>
      <c r="AB530" s="24">
        <f t="shared" si="65"/>
        <v>-100</v>
      </c>
      <c r="AC530" s="24">
        <f t="shared" si="66"/>
        <v>0</v>
      </c>
      <c r="AD530" s="24">
        <f t="shared" si="67"/>
        <v>-100</v>
      </c>
      <c r="AE530" s="24">
        <f t="shared" si="68"/>
        <v>0</v>
      </c>
      <c r="AF530" s="24">
        <f t="shared" si="69"/>
        <v>-100</v>
      </c>
    </row>
    <row r="531" spans="1:32" x14ac:dyDescent="0.25">
      <c r="A531" s="40">
        <v>0.67899099896052106</v>
      </c>
      <c r="B531" s="40">
        <v>0.28716970112714468</v>
      </c>
      <c r="C531" s="33">
        <v>1.4727735736275107</v>
      </c>
      <c r="D531" s="34">
        <v>3.4822615201916758</v>
      </c>
      <c r="E531" s="28"/>
      <c r="F531" s="35">
        <v>1</v>
      </c>
      <c r="G531" s="35">
        <v>1.4727735736275107</v>
      </c>
      <c r="H531" s="35">
        <v>3.4822615201916758</v>
      </c>
      <c r="I531" s="36"/>
      <c r="J531" s="36"/>
      <c r="K531" s="35">
        <v>0</v>
      </c>
      <c r="L531" s="35">
        <v>0</v>
      </c>
      <c r="M531" s="37" t="e">
        <v>#DIV/0!</v>
      </c>
      <c r="N531" s="37" t="e">
        <v>#DIV/0!</v>
      </c>
      <c r="O531" s="36">
        <v>0</v>
      </c>
      <c r="P531" s="36">
        <v>0</v>
      </c>
      <c r="Q531" s="36" t="s">
        <v>566</v>
      </c>
      <c r="R531" s="36" t="s">
        <v>572</v>
      </c>
      <c r="S531" t="s">
        <v>271</v>
      </c>
      <c r="T531" s="38"/>
      <c r="U531" s="55" t="s">
        <v>89</v>
      </c>
      <c r="V531" s="20">
        <v>44429</v>
      </c>
      <c r="W531" s="26" t="s">
        <v>89</v>
      </c>
      <c r="X531" s="79">
        <v>4</v>
      </c>
      <c r="Y531" t="str">
        <f t="shared" si="70"/>
        <v>Y</v>
      </c>
      <c r="Z531" s="24">
        <v>100</v>
      </c>
      <c r="AA531" s="24">
        <f t="shared" si="64"/>
        <v>0</v>
      </c>
      <c r="AB531" s="24">
        <f t="shared" si="65"/>
        <v>-100</v>
      </c>
      <c r="AC531" s="24">
        <f t="shared" si="66"/>
        <v>0</v>
      </c>
      <c r="AD531" s="24">
        <f t="shared" si="67"/>
        <v>-100</v>
      </c>
      <c r="AE531" s="24">
        <f t="shared" si="68"/>
        <v>0</v>
      </c>
      <c r="AF531" s="24">
        <f t="shared" si="69"/>
        <v>-100</v>
      </c>
    </row>
    <row r="532" spans="1:32" x14ac:dyDescent="0.25">
      <c r="A532" s="40">
        <v>0.52321698917323634</v>
      </c>
      <c r="B532" s="40">
        <v>0.44857554915356829</v>
      </c>
      <c r="C532" s="33">
        <v>1.9112529231517394</v>
      </c>
      <c r="D532" s="34">
        <v>2.2292788848766554</v>
      </c>
      <c r="E532" s="28"/>
      <c r="F532" s="35">
        <v>1</v>
      </c>
      <c r="G532" s="35">
        <v>1.9112529231517394</v>
      </c>
      <c r="H532" s="35">
        <v>2.2292788848766554</v>
      </c>
      <c r="I532" s="36"/>
      <c r="J532" s="36"/>
      <c r="K532" s="35">
        <v>0</v>
      </c>
      <c r="L532" s="35">
        <v>0</v>
      </c>
      <c r="M532" s="37" t="e">
        <v>#DIV/0!</v>
      </c>
      <c r="N532" s="37" t="e">
        <v>#DIV/0!</v>
      </c>
      <c r="O532" s="36">
        <v>0</v>
      </c>
      <c r="P532" s="36">
        <v>0</v>
      </c>
      <c r="Q532" s="36" t="s">
        <v>423</v>
      </c>
      <c r="R532" s="36" t="s">
        <v>292</v>
      </c>
      <c r="S532" t="s">
        <v>270</v>
      </c>
      <c r="T532" s="38"/>
      <c r="U532" s="55" t="s">
        <v>100</v>
      </c>
      <c r="V532" s="20">
        <v>44429</v>
      </c>
      <c r="W532" s="26" t="s">
        <v>99</v>
      </c>
      <c r="X532" s="79">
        <v>5</v>
      </c>
      <c r="Y532" t="str">
        <f t="shared" si="70"/>
        <v>Y</v>
      </c>
      <c r="Z532" s="24">
        <v>100</v>
      </c>
      <c r="AA532" s="24">
        <f t="shared" si="64"/>
        <v>0</v>
      </c>
      <c r="AB532" s="24">
        <f t="shared" si="65"/>
        <v>-100</v>
      </c>
      <c r="AC532" s="24">
        <f t="shared" si="66"/>
        <v>0</v>
      </c>
      <c r="AD532" s="24">
        <f t="shared" si="67"/>
        <v>-100</v>
      </c>
      <c r="AE532" s="24">
        <f t="shared" si="68"/>
        <v>0</v>
      </c>
      <c r="AF532" s="24">
        <f t="shared" si="69"/>
        <v>-100</v>
      </c>
    </row>
    <row r="533" spans="1:32" x14ac:dyDescent="0.25">
      <c r="A533" s="40">
        <v>0.63959058621034459</v>
      </c>
      <c r="B533" s="40">
        <v>0.31519272289597766</v>
      </c>
      <c r="C533" s="33">
        <v>1.5635001852124293</v>
      </c>
      <c r="D533" s="34">
        <v>3.1726620805583372</v>
      </c>
      <c r="E533" s="28"/>
      <c r="F533" s="35">
        <v>1</v>
      </c>
      <c r="G533" s="35">
        <v>1.5635001852124293</v>
      </c>
      <c r="H533" s="35">
        <v>3.1726620805583372</v>
      </c>
      <c r="I533" s="36"/>
      <c r="J533" s="36"/>
      <c r="K533" s="35">
        <v>0</v>
      </c>
      <c r="L533" s="35">
        <v>0</v>
      </c>
      <c r="M533" s="37" t="e">
        <v>#DIV/0!</v>
      </c>
      <c r="N533" s="37" t="e">
        <v>#DIV/0!</v>
      </c>
      <c r="O533" s="36">
        <v>0</v>
      </c>
      <c r="P533" s="36">
        <v>0</v>
      </c>
      <c r="Q533" s="36" t="s">
        <v>345</v>
      </c>
      <c r="R533" s="36" t="s">
        <v>346</v>
      </c>
      <c r="S533" t="s">
        <v>270</v>
      </c>
      <c r="T533" s="38"/>
      <c r="U533" s="55" t="s">
        <v>87</v>
      </c>
      <c r="V533" s="20">
        <v>44429</v>
      </c>
      <c r="W533" s="26" t="s">
        <v>86</v>
      </c>
      <c r="X533" s="79">
        <v>3</v>
      </c>
      <c r="Y533" t="str">
        <f t="shared" si="70"/>
        <v>Y</v>
      </c>
      <c r="Z533" s="24">
        <v>100</v>
      </c>
      <c r="AA533" s="24">
        <f t="shared" si="64"/>
        <v>0</v>
      </c>
      <c r="AB533" s="24">
        <f t="shared" si="65"/>
        <v>-100</v>
      </c>
      <c r="AC533" s="24">
        <f t="shared" si="66"/>
        <v>0</v>
      </c>
      <c r="AD533" s="24">
        <f t="shared" si="67"/>
        <v>-100</v>
      </c>
      <c r="AE533" s="24">
        <f t="shared" si="68"/>
        <v>0</v>
      </c>
      <c r="AF533" s="24">
        <f t="shared" si="69"/>
        <v>-100</v>
      </c>
    </row>
    <row r="534" spans="1:32" x14ac:dyDescent="0.25">
      <c r="A534" s="40">
        <v>0.68691732442325226</v>
      </c>
      <c r="B534" s="40">
        <v>0.10182340416572905</v>
      </c>
      <c r="C534" s="33">
        <v>1.4557792683997559</v>
      </c>
      <c r="D534" s="34">
        <v>9.8209248472226243</v>
      </c>
      <c r="E534" s="28"/>
      <c r="F534" s="35">
        <v>1</v>
      </c>
      <c r="G534" s="35">
        <v>1.4557792683997559</v>
      </c>
      <c r="H534" s="35">
        <v>9.8209248472226243</v>
      </c>
      <c r="I534" s="36"/>
      <c r="J534" s="36"/>
      <c r="K534" s="35">
        <v>0</v>
      </c>
      <c r="L534" s="35">
        <v>0</v>
      </c>
      <c r="M534" s="37" t="e">
        <v>#DIV/0!</v>
      </c>
      <c r="N534" s="37" t="e">
        <v>#DIV/0!</v>
      </c>
      <c r="O534" s="36">
        <v>0</v>
      </c>
      <c r="P534" s="36">
        <v>0</v>
      </c>
      <c r="Q534" s="36" t="s">
        <v>344</v>
      </c>
      <c r="R534" s="36" t="s">
        <v>490</v>
      </c>
      <c r="S534" t="s">
        <v>270</v>
      </c>
      <c r="T534" s="38"/>
      <c r="U534" s="55" t="s">
        <v>206</v>
      </c>
      <c r="V534" s="20">
        <v>44429</v>
      </c>
      <c r="W534" s="26" t="s">
        <v>102</v>
      </c>
      <c r="X534" s="79">
        <v>4</v>
      </c>
      <c r="Y534" t="str">
        <f t="shared" si="70"/>
        <v>Y</v>
      </c>
      <c r="Z534" s="24">
        <v>100</v>
      </c>
      <c r="AA534" s="24">
        <f t="shared" si="64"/>
        <v>0</v>
      </c>
      <c r="AB534" s="24">
        <f t="shared" si="65"/>
        <v>-100</v>
      </c>
      <c r="AC534" s="24">
        <f t="shared" si="66"/>
        <v>0</v>
      </c>
      <c r="AD534" s="24">
        <f t="shared" si="67"/>
        <v>-100</v>
      </c>
      <c r="AE534" s="24">
        <f t="shared" si="68"/>
        <v>0</v>
      </c>
      <c r="AF534" s="24">
        <f t="shared" si="69"/>
        <v>-100</v>
      </c>
    </row>
    <row r="535" spans="1:32" x14ac:dyDescent="0.25">
      <c r="A535" s="40">
        <v>0.60729406574322864</v>
      </c>
      <c r="B535" s="40">
        <v>0.38823075364560355</v>
      </c>
      <c r="C535" s="33">
        <v>1.6466487265541834</v>
      </c>
      <c r="D535" s="34">
        <v>2.5757876999946534</v>
      </c>
      <c r="E535" s="28"/>
      <c r="F535" s="35">
        <v>1</v>
      </c>
      <c r="G535" s="35">
        <v>1.6466487265541834</v>
      </c>
      <c r="H535" s="35">
        <v>2.5757876999946534</v>
      </c>
      <c r="I535" s="36"/>
      <c r="J535" s="36"/>
      <c r="K535" s="35">
        <v>0</v>
      </c>
      <c r="L535" s="35">
        <v>0</v>
      </c>
      <c r="M535" s="37" t="e">
        <v>#DIV/0!</v>
      </c>
      <c r="N535" s="37" t="e">
        <v>#DIV/0!</v>
      </c>
      <c r="O535" s="36">
        <v>0</v>
      </c>
      <c r="P535" s="36">
        <v>0</v>
      </c>
      <c r="Q535" s="36" t="s">
        <v>428</v>
      </c>
      <c r="R535" s="36" t="s">
        <v>426</v>
      </c>
      <c r="S535" t="s">
        <v>273</v>
      </c>
      <c r="T535" s="38"/>
      <c r="U535" s="55" t="s">
        <v>86</v>
      </c>
      <c r="V535" s="20">
        <v>44429</v>
      </c>
      <c r="W535" s="26" t="s">
        <v>78</v>
      </c>
      <c r="X535" s="79">
        <v>1</v>
      </c>
      <c r="Y535" t="str">
        <f t="shared" si="70"/>
        <v>N</v>
      </c>
      <c r="Z535" s="24">
        <v>100</v>
      </c>
      <c r="AA535" s="24">
        <f t="shared" si="64"/>
        <v>0</v>
      </c>
      <c r="AB535" s="24">
        <f t="shared" si="65"/>
        <v>-100</v>
      </c>
      <c r="AC535" s="24">
        <f t="shared" si="66"/>
        <v>0</v>
      </c>
      <c r="AD535" s="24">
        <f t="shared" si="67"/>
        <v>-100</v>
      </c>
      <c r="AE535" s="24">
        <f t="shared" si="68"/>
        <v>0</v>
      </c>
      <c r="AF535" s="24">
        <f t="shared" si="69"/>
        <v>-100</v>
      </c>
    </row>
    <row r="536" spans="1:32" x14ac:dyDescent="0.25">
      <c r="A536" s="40">
        <v>0.41158077868386617</v>
      </c>
      <c r="B536" s="40">
        <v>0.57752804745884334</v>
      </c>
      <c r="C536" s="33">
        <v>2.4296567084540572</v>
      </c>
      <c r="D536" s="34">
        <v>1.7315176369356564</v>
      </c>
      <c r="E536" s="28"/>
      <c r="F536" s="35">
        <v>1</v>
      </c>
      <c r="G536" s="35">
        <v>2.4296567084540572</v>
      </c>
      <c r="H536" s="35">
        <v>1.7315176369356564</v>
      </c>
      <c r="I536" s="36"/>
      <c r="J536" s="36"/>
      <c r="K536" s="35">
        <v>0</v>
      </c>
      <c r="L536" s="35">
        <v>0</v>
      </c>
      <c r="M536" s="37" t="e">
        <v>#DIV/0!</v>
      </c>
      <c r="N536" s="37" t="e">
        <v>#DIV/0!</v>
      </c>
      <c r="O536" s="36">
        <v>0</v>
      </c>
      <c r="P536" s="36">
        <v>0</v>
      </c>
      <c r="Q536" s="36" t="s">
        <v>295</v>
      </c>
      <c r="R536" s="36" t="s">
        <v>353</v>
      </c>
      <c r="S536" t="s">
        <v>273</v>
      </c>
      <c r="T536" s="38"/>
      <c r="U536" s="55" t="s">
        <v>77</v>
      </c>
      <c r="V536" s="20">
        <v>44429</v>
      </c>
      <c r="W536" s="26" t="s">
        <v>78</v>
      </c>
      <c r="X536" s="79">
        <v>1</v>
      </c>
      <c r="Y536" t="str">
        <f t="shared" si="70"/>
        <v>N</v>
      </c>
      <c r="Z536" s="24">
        <v>100</v>
      </c>
      <c r="AA536" s="24">
        <f t="shared" si="64"/>
        <v>0</v>
      </c>
      <c r="AB536" s="24">
        <f t="shared" si="65"/>
        <v>-100</v>
      </c>
      <c r="AC536" s="24">
        <f t="shared" si="66"/>
        <v>0</v>
      </c>
      <c r="AD536" s="24">
        <f t="shared" si="67"/>
        <v>-100</v>
      </c>
      <c r="AE536" s="24">
        <f t="shared" si="68"/>
        <v>0</v>
      </c>
      <c r="AF536" s="24">
        <f t="shared" si="69"/>
        <v>-100</v>
      </c>
    </row>
    <row r="537" spans="1:32" x14ac:dyDescent="0.25">
      <c r="A537" s="40">
        <v>0.4794096888349535</v>
      </c>
      <c r="B537" s="40">
        <v>0.51979318207130265</v>
      </c>
      <c r="C537" s="33">
        <v>2.0858986025713597</v>
      </c>
      <c r="D537" s="34">
        <v>1.923842086606717</v>
      </c>
      <c r="E537" s="28"/>
      <c r="F537" s="35">
        <v>1</v>
      </c>
      <c r="G537" s="35">
        <v>2.0858986025713597</v>
      </c>
      <c r="H537" s="35">
        <v>1.923842086606717</v>
      </c>
      <c r="I537" s="36"/>
      <c r="J537" s="36"/>
      <c r="K537" s="35">
        <v>0</v>
      </c>
      <c r="L537" s="35">
        <v>0</v>
      </c>
      <c r="M537" s="37" t="e">
        <v>#DIV/0!</v>
      </c>
      <c r="N537" s="37" t="e">
        <v>#DIV/0!</v>
      </c>
      <c r="O537" s="36">
        <v>0</v>
      </c>
      <c r="P537" s="36">
        <v>0</v>
      </c>
      <c r="Q537" s="36" t="s">
        <v>357</v>
      </c>
      <c r="R537" s="36" t="s">
        <v>359</v>
      </c>
      <c r="S537" t="s">
        <v>278</v>
      </c>
      <c r="T537" s="38"/>
      <c r="U537" s="55" t="s">
        <v>75</v>
      </c>
      <c r="V537" s="20">
        <v>44429</v>
      </c>
      <c r="W537" s="26" t="s">
        <v>75</v>
      </c>
      <c r="X537" s="79">
        <v>2</v>
      </c>
      <c r="Y537" t="str">
        <f t="shared" si="70"/>
        <v>N</v>
      </c>
      <c r="Z537" s="24">
        <v>100</v>
      </c>
      <c r="AA537" s="24">
        <f t="shared" si="64"/>
        <v>0</v>
      </c>
      <c r="AB537" s="24">
        <f t="shared" si="65"/>
        <v>-100</v>
      </c>
      <c r="AC537" s="24">
        <f t="shared" si="66"/>
        <v>0</v>
      </c>
      <c r="AD537" s="24">
        <f t="shared" si="67"/>
        <v>-100</v>
      </c>
      <c r="AE537" s="24">
        <f t="shared" si="68"/>
        <v>0</v>
      </c>
      <c r="AF537" s="24">
        <f t="shared" si="69"/>
        <v>-100</v>
      </c>
    </row>
    <row r="538" spans="1:32" x14ac:dyDescent="0.25">
      <c r="A538" s="40">
        <v>0.30827409120987442</v>
      </c>
      <c r="B538" s="40">
        <v>0.69132182128120978</v>
      </c>
      <c r="C538" s="33">
        <v>3.2438665087790182</v>
      </c>
      <c r="D538" s="34">
        <v>1.4465043185628432</v>
      </c>
      <c r="E538" s="28"/>
      <c r="F538" s="35">
        <v>1</v>
      </c>
      <c r="G538" s="35">
        <v>3.2438665087790182</v>
      </c>
      <c r="H538" s="35">
        <v>1.4465043185628432</v>
      </c>
      <c r="I538" s="36"/>
      <c r="J538" s="36"/>
      <c r="K538" s="35">
        <v>0</v>
      </c>
      <c r="L538" s="35">
        <v>0</v>
      </c>
      <c r="M538" s="37" t="e">
        <v>#DIV/0!</v>
      </c>
      <c r="N538" s="37" t="e">
        <v>#DIV/0!</v>
      </c>
      <c r="O538" s="36">
        <v>0</v>
      </c>
      <c r="P538" s="36">
        <v>0</v>
      </c>
      <c r="Q538" s="36" t="s">
        <v>433</v>
      </c>
      <c r="R538" s="36" t="s">
        <v>432</v>
      </c>
      <c r="S538" t="s">
        <v>278</v>
      </c>
      <c r="T538" s="38"/>
      <c r="U538" s="55" t="s">
        <v>75</v>
      </c>
      <c r="V538" s="20">
        <v>44429</v>
      </c>
      <c r="W538" s="26" t="s">
        <v>94</v>
      </c>
      <c r="X538" s="79">
        <v>2</v>
      </c>
      <c r="Y538" t="str">
        <f t="shared" si="70"/>
        <v>N</v>
      </c>
      <c r="Z538" s="24">
        <v>100</v>
      </c>
      <c r="AA538" s="24">
        <f t="shared" si="64"/>
        <v>0</v>
      </c>
      <c r="AB538" s="24">
        <f t="shared" si="65"/>
        <v>-100</v>
      </c>
      <c r="AC538" s="24">
        <f t="shared" si="66"/>
        <v>0</v>
      </c>
      <c r="AD538" s="24">
        <f t="shared" si="67"/>
        <v>-100</v>
      </c>
      <c r="AE538" s="24">
        <f t="shared" si="68"/>
        <v>0</v>
      </c>
      <c r="AF538" s="24">
        <f t="shared" si="69"/>
        <v>-100</v>
      </c>
    </row>
    <row r="539" spans="1:32" x14ac:dyDescent="0.25">
      <c r="A539" s="40">
        <v>0.82714940866708286</v>
      </c>
      <c r="B539" s="40">
        <v>6.9610285670109004E-2</v>
      </c>
      <c r="C539" s="33">
        <v>1.2089714258654416</v>
      </c>
      <c r="D539" s="34">
        <v>14.365693092240891</v>
      </c>
      <c r="E539" s="28"/>
      <c r="F539" s="35">
        <v>1</v>
      </c>
      <c r="G539" s="35">
        <v>1.2089714258654416</v>
      </c>
      <c r="H539" s="35">
        <v>14.365693092240891</v>
      </c>
      <c r="I539" s="36"/>
      <c r="J539" s="36"/>
      <c r="K539" s="35">
        <v>0</v>
      </c>
      <c r="L539" s="35">
        <v>0</v>
      </c>
      <c r="M539" s="37" t="e">
        <v>#DIV/0!</v>
      </c>
      <c r="N539" s="37" t="e">
        <v>#DIV/0!</v>
      </c>
      <c r="O539" s="36">
        <v>0</v>
      </c>
      <c r="P539" s="36">
        <v>0</v>
      </c>
      <c r="Q539" s="36" t="s">
        <v>434</v>
      </c>
      <c r="R539" s="36" t="s">
        <v>355</v>
      </c>
      <c r="S539" t="s">
        <v>278</v>
      </c>
      <c r="T539" s="38"/>
      <c r="U539" s="55" t="s">
        <v>125</v>
      </c>
      <c r="V539" s="20">
        <v>44429</v>
      </c>
      <c r="W539" s="26" t="s">
        <v>75</v>
      </c>
      <c r="X539" s="88" t="s">
        <v>85</v>
      </c>
      <c r="Y539" t="str">
        <f t="shared" si="70"/>
        <v>Y</v>
      </c>
      <c r="Z539" s="24">
        <v>100</v>
      </c>
      <c r="AA539" s="24">
        <f t="shared" si="64"/>
        <v>0</v>
      </c>
      <c r="AB539" s="24">
        <f t="shared" si="65"/>
        <v>-100</v>
      </c>
      <c r="AC539" s="24">
        <f t="shared" si="66"/>
        <v>0</v>
      </c>
      <c r="AD539" s="24">
        <f t="shared" si="67"/>
        <v>-100</v>
      </c>
      <c r="AE539" s="24">
        <f t="shared" si="68"/>
        <v>0</v>
      </c>
      <c r="AF539" s="24">
        <f t="shared" si="69"/>
        <v>-100</v>
      </c>
    </row>
    <row r="540" spans="1:32" x14ac:dyDescent="0.25">
      <c r="A540" s="40">
        <v>0.5413917716208213</v>
      </c>
      <c r="B540" s="40">
        <v>0.44161044830036733</v>
      </c>
      <c r="C540" s="33">
        <v>1.8470912422739547</v>
      </c>
      <c r="D540" s="34">
        <v>2.2644391767647591</v>
      </c>
      <c r="E540" s="28"/>
      <c r="F540" s="35">
        <v>1</v>
      </c>
      <c r="G540" s="35">
        <v>1.8470912422739547</v>
      </c>
      <c r="H540" s="35">
        <v>2.2644391767647591</v>
      </c>
      <c r="I540" s="36"/>
      <c r="J540" s="36"/>
      <c r="K540" s="35">
        <v>0</v>
      </c>
      <c r="L540" s="35">
        <v>0</v>
      </c>
      <c r="M540" s="37" t="e">
        <v>#DIV/0!</v>
      </c>
      <c r="N540" s="37" t="e">
        <v>#DIV/0!</v>
      </c>
      <c r="O540" s="36">
        <v>0</v>
      </c>
      <c r="P540" s="36">
        <v>0</v>
      </c>
      <c r="Q540" s="36" t="s">
        <v>429</v>
      </c>
      <c r="R540" s="36" t="s">
        <v>300</v>
      </c>
      <c r="S540" t="s">
        <v>278</v>
      </c>
      <c r="T540" s="38"/>
      <c r="U540" s="55" t="s">
        <v>87</v>
      </c>
      <c r="V540" s="20">
        <v>44429</v>
      </c>
      <c r="W540" s="26" t="s">
        <v>76</v>
      </c>
      <c r="X540" s="79">
        <v>1</v>
      </c>
      <c r="Y540" t="str">
        <f t="shared" si="70"/>
        <v>N</v>
      </c>
      <c r="Z540" s="24">
        <v>100</v>
      </c>
      <c r="AA540" s="24">
        <f t="shared" si="64"/>
        <v>0</v>
      </c>
      <c r="AB540" s="24">
        <f t="shared" si="65"/>
        <v>-100</v>
      </c>
      <c r="AC540" s="24">
        <f t="shared" si="66"/>
        <v>0</v>
      </c>
      <c r="AD540" s="24">
        <f t="shared" si="67"/>
        <v>-100</v>
      </c>
      <c r="AE540" s="24">
        <f t="shared" si="68"/>
        <v>0</v>
      </c>
      <c r="AF540" s="24">
        <f t="shared" si="69"/>
        <v>-100</v>
      </c>
    </row>
    <row r="541" spans="1:32" x14ac:dyDescent="0.25">
      <c r="A541" s="40">
        <v>0.30478696620256096</v>
      </c>
      <c r="B541" s="40">
        <v>0.69129477466038447</v>
      </c>
      <c r="C541" s="33">
        <v>3.2809801956406544</v>
      </c>
      <c r="D541" s="34">
        <v>1.4465609124432837</v>
      </c>
      <c r="E541" s="28"/>
      <c r="F541" s="35">
        <v>1</v>
      </c>
      <c r="G541" s="35">
        <v>3.2809801956406544</v>
      </c>
      <c r="H541" s="35">
        <v>1.4465609124432837</v>
      </c>
      <c r="I541" s="36"/>
      <c r="J541" s="36"/>
      <c r="K541" s="35">
        <v>0</v>
      </c>
      <c r="L541" s="35">
        <v>0</v>
      </c>
      <c r="M541" s="37" t="e">
        <v>#DIV/0!</v>
      </c>
      <c r="N541" s="37" t="e">
        <v>#DIV/0!</v>
      </c>
      <c r="O541" s="36">
        <v>0</v>
      </c>
      <c r="P541" s="36">
        <v>0</v>
      </c>
      <c r="Q541" s="36" t="s">
        <v>431</v>
      </c>
      <c r="R541" s="36" t="s">
        <v>497</v>
      </c>
      <c r="S541" t="s">
        <v>278</v>
      </c>
      <c r="T541" s="38"/>
      <c r="U541" s="55" t="s">
        <v>77</v>
      </c>
      <c r="V541" s="20">
        <v>44429</v>
      </c>
      <c r="W541" s="26" t="s">
        <v>78</v>
      </c>
      <c r="X541" s="88" t="s">
        <v>84</v>
      </c>
      <c r="Y541" t="str">
        <f t="shared" si="70"/>
        <v>Y</v>
      </c>
      <c r="Z541" s="24">
        <v>100</v>
      </c>
      <c r="AA541" s="24">
        <f t="shared" si="64"/>
        <v>0</v>
      </c>
      <c r="AB541" s="24">
        <f t="shared" si="65"/>
        <v>-100</v>
      </c>
      <c r="AC541" s="24">
        <f t="shared" si="66"/>
        <v>0</v>
      </c>
      <c r="AD541" s="24">
        <f t="shared" si="67"/>
        <v>-100</v>
      </c>
      <c r="AE541" s="24">
        <f t="shared" si="68"/>
        <v>0</v>
      </c>
      <c r="AF541" s="24">
        <f t="shared" si="69"/>
        <v>-100</v>
      </c>
    </row>
    <row r="542" spans="1:32" x14ac:dyDescent="0.25">
      <c r="A542" s="40">
        <v>0.81921507033943741</v>
      </c>
      <c r="B542" s="40">
        <v>0.12520291679927109</v>
      </c>
      <c r="C542" s="33">
        <v>1.2206806688573921</v>
      </c>
      <c r="D542" s="34">
        <v>7.9870343723958817</v>
      </c>
      <c r="E542" s="28"/>
      <c r="F542" s="35">
        <v>1</v>
      </c>
      <c r="G542" s="35">
        <v>1.2206806688573921</v>
      </c>
      <c r="H542" s="35">
        <v>7.9870343723958817</v>
      </c>
      <c r="I542" s="36"/>
      <c r="J542" s="36"/>
      <c r="K542" s="35">
        <v>0</v>
      </c>
      <c r="L542" s="35">
        <v>0</v>
      </c>
      <c r="M542" s="37" t="e">
        <v>#DIV/0!</v>
      </c>
      <c r="N542" s="37" t="e">
        <v>#DIV/0!</v>
      </c>
      <c r="O542" s="36">
        <v>0</v>
      </c>
      <c r="P542" s="36">
        <v>0</v>
      </c>
      <c r="Q542" s="36" t="s">
        <v>361</v>
      </c>
      <c r="R542" s="36" t="s">
        <v>363</v>
      </c>
      <c r="S542" t="s">
        <v>269</v>
      </c>
      <c r="T542" s="38"/>
      <c r="U542" s="55" t="s">
        <v>92</v>
      </c>
      <c r="V542" s="20">
        <v>44429</v>
      </c>
      <c r="W542" s="26" t="s">
        <v>100</v>
      </c>
      <c r="X542" s="79">
        <v>3</v>
      </c>
      <c r="Y542" t="str">
        <f t="shared" si="70"/>
        <v>Y</v>
      </c>
      <c r="Z542" s="24">
        <v>100</v>
      </c>
      <c r="AA542" s="24">
        <f t="shared" si="64"/>
        <v>0</v>
      </c>
      <c r="AB542" s="24">
        <f t="shared" si="65"/>
        <v>-100</v>
      </c>
      <c r="AC542" s="24">
        <f t="shared" si="66"/>
        <v>0</v>
      </c>
      <c r="AD542" s="24">
        <f t="shared" si="67"/>
        <v>-100</v>
      </c>
      <c r="AE542" s="24">
        <f t="shared" si="68"/>
        <v>0</v>
      </c>
      <c r="AF542" s="24">
        <f t="shared" si="69"/>
        <v>-100</v>
      </c>
    </row>
    <row r="543" spans="1:32" x14ac:dyDescent="0.25">
      <c r="A543" s="40">
        <v>0.69795921441588138</v>
      </c>
      <c r="B543" s="40">
        <v>0.27706426032103676</v>
      </c>
      <c r="C543" s="33">
        <v>1.4327484749046477</v>
      </c>
      <c r="D543" s="34">
        <v>3.6092710003133979</v>
      </c>
      <c r="E543" s="28"/>
      <c r="F543" s="35">
        <v>1</v>
      </c>
      <c r="G543" s="35">
        <v>1.4327484749046477</v>
      </c>
      <c r="H543" s="35">
        <v>3.6092710003133979</v>
      </c>
      <c r="I543" s="36"/>
      <c r="J543" s="36"/>
      <c r="K543" s="35">
        <v>0</v>
      </c>
      <c r="L543" s="35">
        <v>0</v>
      </c>
      <c r="M543" s="37" t="e">
        <v>#DIV/0!</v>
      </c>
      <c r="N543" s="37" t="e">
        <v>#DIV/0!</v>
      </c>
      <c r="O543" s="36">
        <v>0</v>
      </c>
      <c r="P543" s="36">
        <v>0</v>
      </c>
      <c r="Q543" s="36" t="s">
        <v>443</v>
      </c>
      <c r="R543" s="36" t="s">
        <v>445</v>
      </c>
      <c r="S543" t="s">
        <v>282</v>
      </c>
      <c r="T543" s="38"/>
      <c r="U543" s="55" t="s">
        <v>89</v>
      </c>
      <c r="V543" s="20">
        <v>44429</v>
      </c>
      <c r="W543" s="26" t="s">
        <v>86</v>
      </c>
      <c r="X543" s="79">
        <v>3</v>
      </c>
      <c r="Y543" t="str">
        <f t="shared" si="70"/>
        <v>Y</v>
      </c>
      <c r="Z543" s="24">
        <v>100</v>
      </c>
      <c r="AA543" s="24">
        <f t="shared" si="64"/>
        <v>0</v>
      </c>
      <c r="AB543" s="24">
        <f t="shared" si="65"/>
        <v>-100</v>
      </c>
      <c r="AC543" s="24">
        <f t="shared" si="66"/>
        <v>0</v>
      </c>
      <c r="AD543" s="24">
        <f t="shared" si="67"/>
        <v>-100</v>
      </c>
      <c r="AE543" s="24">
        <f t="shared" si="68"/>
        <v>0</v>
      </c>
      <c r="AF543" s="24">
        <f t="shared" si="69"/>
        <v>-100</v>
      </c>
    </row>
    <row r="544" spans="1:32" x14ac:dyDescent="0.25">
      <c r="A544" s="40">
        <v>0.45554111342022774</v>
      </c>
      <c r="B544" s="40">
        <v>0.5438187656523189</v>
      </c>
      <c r="C544" s="33">
        <v>2.195191543726855</v>
      </c>
      <c r="D544" s="34">
        <v>1.8388479088258103</v>
      </c>
      <c r="E544" s="28"/>
      <c r="F544" s="35">
        <v>1</v>
      </c>
      <c r="G544" s="35">
        <v>2.195191543726855</v>
      </c>
      <c r="H544" s="35">
        <v>1.8388479088258103</v>
      </c>
      <c r="I544" s="36"/>
      <c r="J544" s="36"/>
      <c r="K544" s="35">
        <v>0</v>
      </c>
      <c r="L544" s="35">
        <v>0</v>
      </c>
      <c r="M544" s="37" t="e">
        <v>#DIV/0!</v>
      </c>
      <c r="N544" s="37" t="e">
        <v>#DIV/0!</v>
      </c>
      <c r="O544" s="36">
        <v>0</v>
      </c>
      <c r="P544" s="36">
        <v>0</v>
      </c>
      <c r="Q544" s="36" t="s">
        <v>367</v>
      </c>
      <c r="R544" s="36" t="s">
        <v>448</v>
      </c>
      <c r="S544" t="s">
        <v>282</v>
      </c>
      <c r="T544" s="38"/>
      <c r="U544" s="55" t="s">
        <v>75</v>
      </c>
      <c r="V544" s="20">
        <v>44429</v>
      </c>
      <c r="W544" s="26" t="s">
        <v>75</v>
      </c>
      <c r="X544" s="79">
        <v>2</v>
      </c>
      <c r="Y544" t="str">
        <f t="shared" si="70"/>
        <v>N</v>
      </c>
      <c r="Z544" s="24">
        <v>100</v>
      </c>
      <c r="AA544" s="24">
        <f t="shared" si="64"/>
        <v>0</v>
      </c>
      <c r="AB544" s="24">
        <f t="shared" si="65"/>
        <v>-100</v>
      </c>
      <c r="AC544" s="24">
        <f t="shared" si="66"/>
        <v>0</v>
      </c>
      <c r="AD544" s="24">
        <f t="shared" si="67"/>
        <v>-100</v>
      </c>
      <c r="AE544" s="24">
        <f t="shared" si="68"/>
        <v>0</v>
      </c>
      <c r="AF544" s="24">
        <f t="shared" si="69"/>
        <v>-100</v>
      </c>
    </row>
    <row r="545" spans="1:32" x14ac:dyDescent="0.25">
      <c r="A545" s="40">
        <v>0.75262006197051667</v>
      </c>
      <c r="B545" s="40">
        <v>0.22629620178414137</v>
      </c>
      <c r="C545" s="33">
        <v>1.3286916606790828</v>
      </c>
      <c r="D545" s="34">
        <v>4.4189871156294371</v>
      </c>
      <c r="E545" s="28"/>
      <c r="F545" s="35">
        <v>1</v>
      </c>
      <c r="G545" s="35">
        <v>1.3286916606790828</v>
      </c>
      <c r="H545" s="35">
        <v>4.4189871156294371</v>
      </c>
      <c r="I545" s="36"/>
      <c r="J545" s="36"/>
      <c r="K545" s="35">
        <v>0</v>
      </c>
      <c r="L545" s="35">
        <v>0</v>
      </c>
      <c r="M545" s="37" t="e">
        <v>#DIV/0!</v>
      </c>
      <c r="N545" s="37" t="e">
        <v>#DIV/0!</v>
      </c>
      <c r="O545" s="36">
        <v>0</v>
      </c>
      <c r="P545" s="36">
        <v>0</v>
      </c>
      <c r="Q545" s="36" t="s">
        <v>458</v>
      </c>
      <c r="R545" s="36" t="s">
        <v>466</v>
      </c>
      <c r="S545" t="s">
        <v>276</v>
      </c>
      <c r="T545" s="38"/>
      <c r="U545" s="55" t="s">
        <v>89</v>
      </c>
      <c r="V545" s="20">
        <v>44429</v>
      </c>
      <c r="W545" s="26" t="s">
        <v>79</v>
      </c>
      <c r="X545" s="79">
        <v>3</v>
      </c>
      <c r="Y545" t="str">
        <f t="shared" si="70"/>
        <v>Y</v>
      </c>
      <c r="Z545" s="24">
        <v>100</v>
      </c>
      <c r="AA545" s="24">
        <f t="shared" si="64"/>
        <v>0</v>
      </c>
      <c r="AB545" s="24">
        <f t="shared" si="65"/>
        <v>-100</v>
      </c>
      <c r="AC545" s="24">
        <f t="shared" si="66"/>
        <v>0</v>
      </c>
      <c r="AD545" s="24">
        <f t="shared" si="67"/>
        <v>-100</v>
      </c>
      <c r="AE545" s="24">
        <f t="shared" si="68"/>
        <v>0</v>
      </c>
      <c r="AF545" s="24">
        <f t="shared" si="69"/>
        <v>-100</v>
      </c>
    </row>
    <row r="546" spans="1:32" x14ac:dyDescent="0.25">
      <c r="A546" s="40">
        <v>0.462711402990231</v>
      </c>
      <c r="B546" s="40">
        <v>0.53654080059319598</v>
      </c>
      <c r="C546" s="33">
        <v>2.1611743162964854</v>
      </c>
      <c r="D546" s="34">
        <v>1.8637911579033815</v>
      </c>
      <c r="E546" s="28"/>
      <c r="F546" s="35">
        <v>1</v>
      </c>
      <c r="G546" s="35">
        <v>2.1611743162964854</v>
      </c>
      <c r="H546" s="35">
        <v>1.8637911579033815</v>
      </c>
      <c r="I546" s="36"/>
      <c r="J546" s="36"/>
      <c r="K546" s="35">
        <v>0</v>
      </c>
      <c r="L546" s="35">
        <v>0</v>
      </c>
      <c r="M546" s="37" t="e">
        <v>#DIV/0!</v>
      </c>
      <c r="N546" s="37" t="e">
        <v>#DIV/0!</v>
      </c>
      <c r="O546" s="36">
        <v>0</v>
      </c>
      <c r="P546" s="36">
        <v>0</v>
      </c>
      <c r="Q546" s="36" t="s">
        <v>454</v>
      </c>
      <c r="R546" s="36" t="s">
        <v>509</v>
      </c>
      <c r="S546" t="s">
        <v>276</v>
      </c>
      <c r="T546" s="38"/>
      <c r="U546" s="55" t="s">
        <v>75</v>
      </c>
      <c r="V546" s="20">
        <v>44429</v>
      </c>
      <c r="W546" s="26" t="s">
        <v>73</v>
      </c>
      <c r="X546" s="79">
        <v>0</v>
      </c>
      <c r="Y546" t="str">
        <f t="shared" si="70"/>
        <v>N</v>
      </c>
      <c r="Z546" s="24">
        <v>100</v>
      </c>
      <c r="AA546" s="24">
        <f t="shared" si="64"/>
        <v>0</v>
      </c>
      <c r="AB546" s="24">
        <f t="shared" si="65"/>
        <v>-100</v>
      </c>
      <c r="AC546" s="24">
        <f t="shared" si="66"/>
        <v>0</v>
      </c>
      <c r="AD546" s="24">
        <f t="shared" si="67"/>
        <v>-100</v>
      </c>
      <c r="AE546" s="24">
        <f t="shared" si="68"/>
        <v>0</v>
      </c>
      <c r="AF546" s="24">
        <f t="shared" si="69"/>
        <v>-100</v>
      </c>
    </row>
    <row r="547" spans="1:32" x14ac:dyDescent="0.25">
      <c r="A547" s="40">
        <v>0.62965951229407713</v>
      </c>
      <c r="B547" s="40">
        <v>0.36531968316161123</v>
      </c>
      <c r="C547" s="33">
        <v>1.588159918932438</v>
      </c>
      <c r="D547" s="34">
        <v>2.7373285538453098</v>
      </c>
      <c r="E547" s="28"/>
      <c r="F547" s="35">
        <v>1</v>
      </c>
      <c r="G547" s="35">
        <v>1.588159918932438</v>
      </c>
      <c r="H547" s="35">
        <v>2.7373285538453098</v>
      </c>
      <c r="I547" s="36"/>
      <c r="J547" s="36"/>
      <c r="K547" s="35">
        <v>0</v>
      </c>
      <c r="L547" s="35">
        <v>0</v>
      </c>
      <c r="M547" s="37" t="e">
        <v>#DIV/0!</v>
      </c>
      <c r="N547" s="37" t="e">
        <v>#DIV/0!</v>
      </c>
      <c r="O547" s="36">
        <v>0</v>
      </c>
      <c r="P547" s="36">
        <v>0</v>
      </c>
      <c r="Q547" s="36" t="s">
        <v>369</v>
      </c>
      <c r="R547" s="36" t="s">
        <v>508</v>
      </c>
      <c r="S547" t="s">
        <v>276</v>
      </c>
      <c r="T547" s="38"/>
      <c r="U547" s="55" t="s">
        <v>79</v>
      </c>
      <c r="V547" s="20">
        <v>44429</v>
      </c>
      <c r="W547" s="26" t="s">
        <v>79</v>
      </c>
      <c r="X547" s="79">
        <v>3</v>
      </c>
      <c r="Y547" t="str">
        <f t="shared" si="70"/>
        <v>Y</v>
      </c>
      <c r="Z547" s="24">
        <v>100</v>
      </c>
      <c r="AA547" s="24">
        <f t="shared" si="64"/>
        <v>0</v>
      </c>
      <c r="AB547" s="24">
        <f t="shared" si="65"/>
        <v>-100</v>
      </c>
      <c r="AC547" s="24">
        <f t="shared" si="66"/>
        <v>0</v>
      </c>
      <c r="AD547" s="24">
        <f t="shared" si="67"/>
        <v>-100</v>
      </c>
      <c r="AE547" s="24">
        <f t="shared" si="68"/>
        <v>0</v>
      </c>
      <c r="AF547" s="24">
        <f t="shared" si="69"/>
        <v>-100</v>
      </c>
    </row>
    <row r="548" spans="1:32" x14ac:dyDescent="0.25">
      <c r="A548" s="40">
        <v>0.28971178235183054</v>
      </c>
      <c r="B548" s="40">
        <v>0.71010318326920441</v>
      </c>
      <c r="C548" s="33">
        <v>3.4517063540949962</v>
      </c>
      <c r="D548" s="34">
        <v>1.4082460458720321</v>
      </c>
      <c r="E548" s="28"/>
      <c r="F548" s="35">
        <v>1</v>
      </c>
      <c r="G548" s="35">
        <v>3.4517063540949962</v>
      </c>
      <c r="H548" s="35">
        <v>1.4082460458720321</v>
      </c>
      <c r="I548" s="36"/>
      <c r="J548" s="36"/>
      <c r="K548" s="35">
        <v>0</v>
      </c>
      <c r="L548" s="35">
        <v>0</v>
      </c>
      <c r="M548" s="37" t="e">
        <v>#DIV/0!</v>
      </c>
      <c r="N548" s="37" t="e">
        <v>#DIV/0!</v>
      </c>
      <c r="O548" s="36">
        <v>0</v>
      </c>
      <c r="P548" s="36">
        <v>0</v>
      </c>
      <c r="Q548" s="36" t="s">
        <v>371</v>
      </c>
      <c r="R548" s="36" t="s">
        <v>375</v>
      </c>
      <c r="S548" t="s">
        <v>275</v>
      </c>
      <c r="T548" s="38"/>
      <c r="U548" s="55" t="s">
        <v>75</v>
      </c>
      <c r="V548" s="20">
        <v>44430</v>
      </c>
      <c r="W548" s="26" t="s">
        <v>78</v>
      </c>
      <c r="X548" s="79">
        <v>1</v>
      </c>
      <c r="Y548" t="str">
        <f t="shared" si="70"/>
        <v>N</v>
      </c>
      <c r="Z548" s="24">
        <v>100</v>
      </c>
      <c r="AA548" s="24">
        <f t="shared" si="64"/>
        <v>0</v>
      </c>
      <c r="AB548" s="24">
        <f t="shared" si="65"/>
        <v>-100</v>
      </c>
      <c r="AC548" s="24">
        <f t="shared" si="66"/>
        <v>0</v>
      </c>
      <c r="AD548" s="24">
        <f t="shared" si="67"/>
        <v>-100</v>
      </c>
      <c r="AE548" s="24">
        <f t="shared" si="68"/>
        <v>0</v>
      </c>
      <c r="AF548" s="24">
        <f t="shared" si="69"/>
        <v>-100</v>
      </c>
    </row>
    <row r="549" spans="1:32" x14ac:dyDescent="0.25">
      <c r="A549" s="40">
        <v>0.32915949087615548</v>
      </c>
      <c r="B549" s="40">
        <v>0.67061267640265743</v>
      </c>
      <c r="C549" s="33">
        <v>3.0380409124409682</v>
      </c>
      <c r="D549" s="34">
        <v>1.491173720968507</v>
      </c>
      <c r="E549" s="28"/>
      <c r="F549" s="35">
        <v>1</v>
      </c>
      <c r="G549" s="35">
        <v>3.0380409124409682</v>
      </c>
      <c r="H549" s="35">
        <v>1.491173720968507</v>
      </c>
      <c r="I549" s="36"/>
      <c r="J549" s="36"/>
      <c r="K549" s="35">
        <v>0</v>
      </c>
      <c r="L549" s="35">
        <v>0</v>
      </c>
      <c r="M549" s="37" t="e">
        <v>#DIV/0!</v>
      </c>
      <c r="N549" s="37" t="e">
        <v>#DIV/0!</v>
      </c>
      <c r="O549" s="36">
        <v>0</v>
      </c>
      <c r="P549" s="36">
        <v>0</v>
      </c>
      <c r="Q549" s="36" t="s">
        <v>380</v>
      </c>
      <c r="R549" s="36" t="s">
        <v>478</v>
      </c>
      <c r="S549" t="s">
        <v>275</v>
      </c>
      <c r="T549" s="38"/>
      <c r="U549" s="55" t="s">
        <v>75</v>
      </c>
      <c r="V549" s="20">
        <v>44430</v>
      </c>
      <c r="W549" s="26" t="s">
        <v>79</v>
      </c>
      <c r="X549" s="79">
        <v>3</v>
      </c>
      <c r="Y549" t="str">
        <f t="shared" si="70"/>
        <v>Y</v>
      </c>
      <c r="Z549" s="24">
        <v>100</v>
      </c>
      <c r="AA549" s="24">
        <f t="shared" si="64"/>
        <v>0</v>
      </c>
      <c r="AB549" s="24">
        <f t="shared" si="65"/>
        <v>-100</v>
      </c>
      <c r="AC549" s="24">
        <f t="shared" si="66"/>
        <v>0</v>
      </c>
      <c r="AD549" s="24">
        <f t="shared" si="67"/>
        <v>-100</v>
      </c>
      <c r="AE549" s="24">
        <f t="shared" si="68"/>
        <v>0</v>
      </c>
      <c r="AF549" s="24">
        <f t="shared" si="69"/>
        <v>-100</v>
      </c>
    </row>
    <row r="550" spans="1:32" x14ac:dyDescent="0.25">
      <c r="A550" s="40">
        <v>0.51678348700539933</v>
      </c>
      <c r="B550" s="40">
        <v>0.48092177992708396</v>
      </c>
      <c r="C550" s="33">
        <v>1.9350463494774013</v>
      </c>
      <c r="D550" s="34">
        <v>2.0793402206729277</v>
      </c>
      <c r="E550" s="28"/>
      <c r="F550" s="35">
        <v>1</v>
      </c>
      <c r="G550" s="35">
        <v>1.9350463494774013</v>
      </c>
      <c r="H550" s="35">
        <v>2.0793402206729277</v>
      </c>
      <c r="I550" s="36"/>
      <c r="J550" s="36"/>
      <c r="K550" s="35">
        <v>0</v>
      </c>
      <c r="L550" s="35">
        <v>0</v>
      </c>
      <c r="M550" s="37" t="e">
        <v>#DIV/0!</v>
      </c>
      <c r="N550" s="37" t="e">
        <v>#DIV/0!</v>
      </c>
      <c r="O550" s="36">
        <v>0</v>
      </c>
      <c r="P550" s="36">
        <v>0</v>
      </c>
      <c r="Q550" s="36" t="s">
        <v>511</v>
      </c>
      <c r="R550" s="36" t="s">
        <v>377</v>
      </c>
      <c r="S550" t="s">
        <v>275</v>
      </c>
      <c r="T550" s="38"/>
      <c r="U550" s="55" t="s">
        <v>79</v>
      </c>
      <c r="V550" s="20">
        <v>44430</v>
      </c>
      <c r="W550" s="26" t="s">
        <v>75</v>
      </c>
      <c r="X550" s="79">
        <v>2</v>
      </c>
      <c r="Y550" t="str">
        <f t="shared" si="70"/>
        <v>N</v>
      </c>
      <c r="Z550" s="24">
        <v>100</v>
      </c>
      <c r="AA550" s="24">
        <f t="shared" si="64"/>
        <v>0</v>
      </c>
      <c r="AB550" s="24">
        <f t="shared" si="65"/>
        <v>-100</v>
      </c>
      <c r="AC550" s="24">
        <f t="shared" si="66"/>
        <v>0</v>
      </c>
      <c r="AD550" s="24">
        <f t="shared" si="67"/>
        <v>-100</v>
      </c>
      <c r="AE550" s="24">
        <f t="shared" si="68"/>
        <v>0</v>
      </c>
      <c r="AF550" s="24">
        <f t="shared" si="69"/>
        <v>-100</v>
      </c>
    </row>
    <row r="551" spans="1:32" x14ac:dyDescent="0.25">
      <c r="A551" s="40">
        <v>0.36191598312281847</v>
      </c>
      <c r="B551" s="40">
        <v>0.63767225842504582</v>
      </c>
      <c r="C551" s="33">
        <v>2.7630722229270646</v>
      </c>
      <c r="D551" s="34">
        <v>1.5682037077633719</v>
      </c>
      <c r="E551" s="28"/>
      <c r="F551" s="35">
        <v>1</v>
      </c>
      <c r="G551" s="35">
        <v>2.7630722229270646</v>
      </c>
      <c r="H551" s="35">
        <v>1.5682037077633719</v>
      </c>
      <c r="I551" s="36"/>
      <c r="J551" s="36"/>
      <c r="K551" s="35">
        <v>0</v>
      </c>
      <c r="L551" s="35">
        <v>0</v>
      </c>
      <c r="M551" s="37" t="e">
        <v>#DIV/0!</v>
      </c>
      <c r="N551" s="37" t="e">
        <v>#DIV/0!</v>
      </c>
      <c r="O551" s="36">
        <v>0</v>
      </c>
      <c r="P551" s="36">
        <v>0</v>
      </c>
      <c r="Q551" s="36" t="s">
        <v>306</v>
      </c>
      <c r="R551" s="36" t="s">
        <v>510</v>
      </c>
      <c r="S551" t="s">
        <v>275</v>
      </c>
      <c r="T551" s="38"/>
      <c r="U551" s="55" t="s">
        <v>75</v>
      </c>
      <c r="V551" s="20">
        <v>44430</v>
      </c>
      <c r="W551" s="26" t="s">
        <v>76</v>
      </c>
      <c r="X551" s="79">
        <v>1</v>
      </c>
      <c r="Y551" t="str">
        <f t="shared" si="70"/>
        <v>N</v>
      </c>
      <c r="Z551" s="24">
        <v>100</v>
      </c>
      <c r="AA551" s="24">
        <f t="shared" si="64"/>
        <v>0</v>
      </c>
      <c r="AB551" s="24">
        <f t="shared" si="65"/>
        <v>-100</v>
      </c>
      <c r="AC551" s="24">
        <f t="shared" si="66"/>
        <v>0</v>
      </c>
      <c r="AD551" s="24">
        <f t="shared" si="67"/>
        <v>-100</v>
      </c>
      <c r="AE551" s="24">
        <f t="shared" si="68"/>
        <v>0</v>
      </c>
      <c r="AF551" s="24">
        <f t="shared" si="69"/>
        <v>-100</v>
      </c>
    </row>
    <row r="552" spans="1:32" x14ac:dyDescent="0.25">
      <c r="A552" s="40">
        <v>0.49332823306700235</v>
      </c>
      <c r="B552" s="40">
        <v>0.50475791892103383</v>
      </c>
      <c r="C552" s="33">
        <v>2.0270479834146915</v>
      </c>
      <c r="D552" s="34">
        <v>1.9811477195594898</v>
      </c>
      <c r="E552" s="28"/>
      <c r="F552" s="35">
        <v>1</v>
      </c>
      <c r="G552" s="35">
        <v>2.0270479834146915</v>
      </c>
      <c r="H552" s="35">
        <v>1.9811477195594898</v>
      </c>
      <c r="I552" s="36"/>
      <c r="J552" s="36"/>
      <c r="K552" s="35">
        <v>0</v>
      </c>
      <c r="L552" s="35">
        <v>0</v>
      </c>
      <c r="M552" s="37" t="e">
        <v>#DIV/0!</v>
      </c>
      <c r="N552" s="37" t="e">
        <v>#DIV/0!</v>
      </c>
      <c r="O552" s="36">
        <v>0</v>
      </c>
      <c r="P552" s="36">
        <v>0</v>
      </c>
      <c r="Q552" s="36" t="s">
        <v>311</v>
      </c>
      <c r="R552" s="36" t="s">
        <v>313</v>
      </c>
      <c r="S552" t="s">
        <v>268</v>
      </c>
      <c r="T552" s="38"/>
      <c r="U552" s="55" t="s">
        <v>86</v>
      </c>
      <c r="V552" s="20">
        <v>44430</v>
      </c>
      <c r="W552" s="26" t="s">
        <v>75</v>
      </c>
      <c r="X552" s="79">
        <v>2</v>
      </c>
      <c r="Y552" t="str">
        <f t="shared" si="70"/>
        <v>N</v>
      </c>
      <c r="Z552" s="24">
        <v>100</v>
      </c>
      <c r="AA552" s="24">
        <f t="shared" si="64"/>
        <v>0</v>
      </c>
      <c r="AB552" s="24">
        <f t="shared" si="65"/>
        <v>-100</v>
      </c>
      <c r="AC552" s="24">
        <f t="shared" si="66"/>
        <v>0</v>
      </c>
      <c r="AD552" s="24">
        <f t="shared" si="67"/>
        <v>-100</v>
      </c>
      <c r="AE552" s="24">
        <f t="shared" si="68"/>
        <v>0</v>
      </c>
      <c r="AF552" s="24">
        <f t="shared" si="69"/>
        <v>-100</v>
      </c>
    </row>
    <row r="553" spans="1:32" x14ac:dyDescent="0.25">
      <c r="A553" s="40">
        <v>0.59856591336227283</v>
      </c>
      <c r="B553" s="40">
        <v>0.38976755658882534</v>
      </c>
      <c r="C553" s="33">
        <v>1.6706597847892575</v>
      </c>
      <c r="D553" s="34">
        <v>2.5656317030381333</v>
      </c>
      <c r="E553" s="28"/>
      <c r="F553" s="35">
        <v>1</v>
      </c>
      <c r="G553" s="35">
        <v>1.6706597847892575</v>
      </c>
      <c r="H553" s="35">
        <v>2.5656317030381333</v>
      </c>
      <c r="I553" s="36"/>
      <c r="J553" s="36"/>
      <c r="K553" s="35">
        <v>0</v>
      </c>
      <c r="L553" s="35">
        <v>0</v>
      </c>
      <c r="M553" s="37" t="e">
        <v>#DIV/0!</v>
      </c>
      <c r="N553" s="37" t="e">
        <v>#DIV/0!</v>
      </c>
      <c r="O553" s="36">
        <v>0</v>
      </c>
      <c r="P553" s="36">
        <v>0</v>
      </c>
      <c r="Q553" s="36" t="s">
        <v>312</v>
      </c>
      <c r="R553" s="36" t="s">
        <v>383</v>
      </c>
      <c r="S553" t="s">
        <v>268</v>
      </c>
      <c r="T553" s="38"/>
      <c r="U553" s="55" t="s">
        <v>86</v>
      </c>
      <c r="V553" s="20">
        <v>44430</v>
      </c>
      <c r="W553" s="26" t="s">
        <v>100</v>
      </c>
      <c r="X553" s="79">
        <v>3</v>
      </c>
      <c r="Y553" t="str">
        <f t="shared" si="70"/>
        <v>Y</v>
      </c>
      <c r="Z553" s="24">
        <v>100</v>
      </c>
      <c r="AA553" s="24">
        <f t="shared" si="64"/>
        <v>0</v>
      </c>
      <c r="AB553" s="24">
        <f t="shared" si="65"/>
        <v>-100</v>
      </c>
      <c r="AC553" s="24">
        <f t="shared" si="66"/>
        <v>0</v>
      </c>
      <c r="AD553" s="24">
        <f t="shared" si="67"/>
        <v>-100</v>
      </c>
      <c r="AE553" s="24">
        <f t="shared" si="68"/>
        <v>0</v>
      </c>
      <c r="AF553" s="24">
        <f t="shared" si="69"/>
        <v>-100</v>
      </c>
    </row>
    <row r="554" spans="1:32" x14ac:dyDescent="0.25">
      <c r="A554" s="40">
        <v>0.60319503604908375</v>
      </c>
      <c r="B554" s="40">
        <v>0.3927199429448513</v>
      </c>
      <c r="C554" s="33">
        <v>1.6578385766401218</v>
      </c>
      <c r="D554" s="34">
        <v>2.5463438207425781</v>
      </c>
      <c r="E554" s="28"/>
      <c r="F554" s="35">
        <v>1</v>
      </c>
      <c r="G554" s="35">
        <v>1.6578385766401218</v>
      </c>
      <c r="H554" s="35">
        <v>2.5463438207425781</v>
      </c>
      <c r="I554" s="36"/>
      <c r="J554" s="36"/>
      <c r="K554" s="35">
        <v>0</v>
      </c>
      <c r="L554" s="35">
        <v>0</v>
      </c>
      <c r="M554" s="37" t="e">
        <v>#DIV/0!</v>
      </c>
      <c r="N554" s="37" t="e">
        <v>#DIV/0!</v>
      </c>
      <c r="O554" s="36">
        <v>0</v>
      </c>
      <c r="P554" s="36">
        <v>0</v>
      </c>
      <c r="Q554" s="36" t="s">
        <v>287</v>
      </c>
      <c r="R554" s="36" t="s">
        <v>384</v>
      </c>
      <c r="S554" t="s">
        <v>268</v>
      </c>
      <c r="T554" s="38"/>
      <c r="U554" s="55" t="s">
        <v>86</v>
      </c>
      <c r="V554" s="20">
        <v>44430</v>
      </c>
      <c r="W554" s="26" t="s">
        <v>74</v>
      </c>
      <c r="X554" s="79">
        <v>4</v>
      </c>
      <c r="Y554" t="str">
        <f t="shared" si="70"/>
        <v>Y</v>
      </c>
      <c r="Z554" s="24">
        <v>100</v>
      </c>
      <c r="AA554" s="24">
        <f t="shared" si="64"/>
        <v>0</v>
      </c>
      <c r="AB554" s="24">
        <f t="shared" si="65"/>
        <v>-100</v>
      </c>
      <c r="AC554" s="24">
        <f t="shared" si="66"/>
        <v>0</v>
      </c>
      <c r="AD554" s="24">
        <f t="shared" si="67"/>
        <v>-100</v>
      </c>
      <c r="AE554" s="24">
        <f t="shared" si="68"/>
        <v>0</v>
      </c>
      <c r="AF554" s="24">
        <f t="shared" si="69"/>
        <v>-100</v>
      </c>
    </row>
    <row r="555" spans="1:32" x14ac:dyDescent="0.25">
      <c r="A555" s="40">
        <v>0.54146495463156974</v>
      </c>
      <c r="B555" s="40">
        <v>0.44628445936503836</v>
      </c>
      <c r="C555" s="33">
        <v>1.8468415941719301</v>
      </c>
      <c r="D555" s="34">
        <v>2.2407233301889411</v>
      </c>
      <c r="E555" s="28"/>
      <c r="F555" s="35">
        <v>1</v>
      </c>
      <c r="G555" s="35">
        <v>1.8468415941719301</v>
      </c>
      <c r="H555" s="35">
        <v>2.2407233301889411</v>
      </c>
      <c r="I555" s="36"/>
      <c r="J555" s="36"/>
      <c r="K555" s="35">
        <v>0</v>
      </c>
      <c r="L555" s="35">
        <v>0</v>
      </c>
      <c r="M555" s="37" t="e">
        <v>#DIV/0!</v>
      </c>
      <c r="N555" s="37" t="e">
        <v>#DIV/0!</v>
      </c>
      <c r="O555" s="36">
        <v>0</v>
      </c>
      <c r="P555" s="36">
        <v>0</v>
      </c>
      <c r="Q555" s="36" t="s">
        <v>482</v>
      </c>
      <c r="R555" s="36" t="s">
        <v>389</v>
      </c>
      <c r="S555" t="s">
        <v>279</v>
      </c>
      <c r="T555" s="38"/>
      <c r="U555" s="55" t="s">
        <v>77</v>
      </c>
      <c r="V555" s="20">
        <v>44430</v>
      </c>
      <c r="W555" s="26" t="s">
        <v>75</v>
      </c>
      <c r="X555" s="79">
        <v>2</v>
      </c>
      <c r="Y555" t="str">
        <f t="shared" si="70"/>
        <v>N</v>
      </c>
      <c r="Z555" s="24">
        <v>100</v>
      </c>
      <c r="AA555" s="24">
        <f t="shared" si="64"/>
        <v>0</v>
      </c>
      <c r="AB555" s="24">
        <f t="shared" si="65"/>
        <v>-100</v>
      </c>
      <c r="AC555" s="24">
        <f t="shared" si="66"/>
        <v>0</v>
      </c>
      <c r="AD555" s="24">
        <f t="shared" si="67"/>
        <v>-100</v>
      </c>
      <c r="AE555" s="24">
        <f t="shared" si="68"/>
        <v>0</v>
      </c>
      <c r="AF555" s="24">
        <f t="shared" si="69"/>
        <v>-100</v>
      </c>
    </row>
    <row r="556" spans="1:32" x14ac:dyDescent="0.25">
      <c r="A556" s="40">
        <v>0.78417462260390758</v>
      </c>
      <c r="B556" s="40">
        <v>0.17362362077596799</v>
      </c>
      <c r="C556" s="33">
        <v>1.2752261692420355</v>
      </c>
      <c r="D556" s="34">
        <v>5.7595849892471218</v>
      </c>
      <c r="E556" s="28"/>
      <c r="F556" s="35">
        <v>1</v>
      </c>
      <c r="G556" s="35">
        <v>1.2752261692420355</v>
      </c>
      <c r="H556" s="35">
        <v>5.7595849892471218</v>
      </c>
      <c r="I556" s="36"/>
      <c r="J556" s="36"/>
      <c r="K556" s="35">
        <v>0</v>
      </c>
      <c r="L556" s="35">
        <v>0</v>
      </c>
      <c r="M556" s="37" t="e">
        <v>#DIV/0!</v>
      </c>
      <c r="N556" s="37" t="e">
        <v>#DIV/0!</v>
      </c>
      <c r="O556" s="36">
        <v>0</v>
      </c>
      <c r="P556" s="36">
        <v>0</v>
      </c>
      <c r="Q556" s="36" t="s">
        <v>318</v>
      </c>
      <c r="R556" s="36" t="s">
        <v>513</v>
      </c>
      <c r="S556" t="s">
        <v>279</v>
      </c>
      <c r="T556" s="38"/>
      <c r="U556" s="55" t="s">
        <v>89</v>
      </c>
      <c r="V556" s="20">
        <v>44430</v>
      </c>
      <c r="W556" s="26" t="s">
        <v>77</v>
      </c>
      <c r="X556" s="79">
        <v>2</v>
      </c>
      <c r="Y556" t="str">
        <f t="shared" si="70"/>
        <v>N</v>
      </c>
      <c r="Z556" s="24">
        <v>100</v>
      </c>
      <c r="AA556" s="24">
        <f t="shared" si="64"/>
        <v>0</v>
      </c>
      <c r="AB556" s="24">
        <f t="shared" si="65"/>
        <v>-100</v>
      </c>
      <c r="AC556" s="24">
        <f t="shared" si="66"/>
        <v>0</v>
      </c>
      <c r="AD556" s="24">
        <f t="shared" si="67"/>
        <v>-100</v>
      </c>
      <c r="AE556" s="24">
        <f t="shared" si="68"/>
        <v>0</v>
      </c>
      <c r="AF556" s="24">
        <f t="shared" si="69"/>
        <v>-100</v>
      </c>
    </row>
    <row r="557" spans="1:32" x14ac:dyDescent="0.25">
      <c r="A557" s="40">
        <v>0.64106992711405808</v>
      </c>
      <c r="B557" s="40">
        <v>0.34922874535237153</v>
      </c>
      <c r="C557" s="33">
        <v>1.5598922328204636</v>
      </c>
      <c r="D557" s="34">
        <v>2.8634527177623963</v>
      </c>
      <c r="E557" s="28"/>
      <c r="F557" s="35">
        <v>1</v>
      </c>
      <c r="G557" s="35">
        <v>1.5598922328204636</v>
      </c>
      <c r="H557" s="35">
        <v>2.8634527177623963</v>
      </c>
      <c r="I557" s="36"/>
      <c r="J557" s="36"/>
      <c r="K557" s="35">
        <v>0</v>
      </c>
      <c r="L557" s="35">
        <v>0</v>
      </c>
      <c r="M557" s="37" t="e">
        <v>#DIV/0!</v>
      </c>
      <c r="N557" s="37" t="e">
        <v>#DIV/0!</v>
      </c>
      <c r="O557" s="36">
        <v>0</v>
      </c>
      <c r="P557" s="36">
        <v>0</v>
      </c>
      <c r="Q557" s="36" t="s">
        <v>391</v>
      </c>
      <c r="R557" s="36" t="s">
        <v>514</v>
      </c>
      <c r="S557" t="s">
        <v>279</v>
      </c>
      <c r="T557" s="38"/>
      <c r="U557" s="55" t="s">
        <v>86</v>
      </c>
      <c r="V557" s="20">
        <v>44430</v>
      </c>
      <c r="W557" s="26" t="s">
        <v>76</v>
      </c>
      <c r="X557" s="79">
        <v>1</v>
      </c>
      <c r="Y557" t="str">
        <f t="shared" si="70"/>
        <v>N</v>
      </c>
      <c r="Z557" s="24">
        <v>100</v>
      </c>
      <c r="AA557" s="24">
        <f t="shared" si="64"/>
        <v>0</v>
      </c>
      <c r="AB557" s="24">
        <f t="shared" si="65"/>
        <v>-100</v>
      </c>
      <c r="AC557" s="24">
        <f t="shared" si="66"/>
        <v>0</v>
      </c>
      <c r="AD557" s="24">
        <f t="shared" si="67"/>
        <v>-100</v>
      </c>
      <c r="AE557" s="24">
        <f t="shared" si="68"/>
        <v>0</v>
      </c>
      <c r="AF557" s="24">
        <f t="shared" si="69"/>
        <v>-100</v>
      </c>
    </row>
    <row r="558" spans="1:32" x14ac:dyDescent="0.25">
      <c r="A558" s="40">
        <v>0.67916869939361713</v>
      </c>
      <c r="B558" s="40">
        <v>0.31603597099702357</v>
      </c>
      <c r="C558" s="33">
        <v>1.4723882312197707</v>
      </c>
      <c r="D558" s="34">
        <v>3.1641967743267365</v>
      </c>
      <c r="E558" s="28"/>
      <c r="F558" s="35">
        <v>1</v>
      </c>
      <c r="G558" s="35">
        <v>1.4723882312197707</v>
      </c>
      <c r="H558" s="35">
        <v>3.1641967743267365</v>
      </c>
      <c r="I558" s="36"/>
      <c r="J558" s="36"/>
      <c r="K558" s="35">
        <v>0</v>
      </c>
      <c r="L558" s="35">
        <v>0</v>
      </c>
      <c r="M558" s="37" t="e">
        <v>#DIV/0!</v>
      </c>
      <c r="N558" s="37" t="e">
        <v>#DIV/0!</v>
      </c>
      <c r="O558" s="36">
        <v>0</v>
      </c>
      <c r="P558" s="36">
        <v>0</v>
      </c>
      <c r="Q558" s="36" t="s">
        <v>481</v>
      </c>
      <c r="R558" s="36" t="s">
        <v>387</v>
      </c>
      <c r="S558" t="s">
        <v>279</v>
      </c>
      <c r="T558" s="38"/>
      <c r="U558" s="55" t="s">
        <v>74</v>
      </c>
      <c r="V558" s="20">
        <v>44430</v>
      </c>
      <c r="W558" s="26" t="s">
        <v>75</v>
      </c>
      <c r="X558" s="79">
        <v>2</v>
      </c>
      <c r="Y558" t="str">
        <f t="shared" si="70"/>
        <v>N</v>
      </c>
      <c r="Z558" s="24">
        <v>100</v>
      </c>
      <c r="AA558" s="24">
        <f t="shared" ref="AA558:AA621" si="71">IF(AND(O558&gt;1,Y558="Y"),Z558*I558,IF(AND(P558&gt;1,Y558="N"),Z558*J558,0))</f>
        <v>0</v>
      </c>
      <c r="AB558" s="24">
        <f t="shared" ref="AB558:AB621" si="72">AA558-Z558</f>
        <v>-100</v>
      </c>
      <c r="AC558" s="24">
        <f t="shared" ref="AC558:AC621" si="73">IF(AND(A558 &gt; 50%,Y558 = "Y"),Z558*I558,0)</f>
        <v>0</v>
      </c>
      <c r="AD558" s="24">
        <f t="shared" ref="AD558:AD621" si="74">AC558-Z558</f>
        <v>-100</v>
      </c>
      <c r="AE558" s="24">
        <f t="shared" ref="AE558:AE621" si="75">IF(AND(B558 &gt; 50%,Y558 = "N"),Z558*J558,0)</f>
        <v>0</v>
      </c>
      <c r="AF558" s="24">
        <f t="shared" ref="AF558:AF621" si="76">AE558-Z558</f>
        <v>-100</v>
      </c>
    </row>
    <row r="559" spans="1:32" x14ac:dyDescent="0.25">
      <c r="A559" s="40">
        <v>0.19192619740489777</v>
      </c>
      <c r="B559" s="40">
        <v>0.80782960206412135</v>
      </c>
      <c r="C559" s="33">
        <v>5.2103361267057595</v>
      </c>
      <c r="D559" s="34">
        <v>1.2378848180914088</v>
      </c>
      <c r="E559" s="28"/>
      <c r="F559" s="35">
        <v>1</v>
      </c>
      <c r="G559" s="35">
        <v>5.2103361267057595</v>
      </c>
      <c r="H559" s="35">
        <v>1.2378848180914088</v>
      </c>
      <c r="I559" s="36"/>
      <c r="J559" s="36"/>
      <c r="K559" s="35">
        <v>0</v>
      </c>
      <c r="L559" s="35">
        <v>0</v>
      </c>
      <c r="M559" s="37" t="e">
        <v>#DIV/0!</v>
      </c>
      <c r="N559" s="37" t="e">
        <v>#DIV/0!</v>
      </c>
      <c r="O559" s="36">
        <v>0</v>
      </c>
      <c r="P559" s="36">
        <v>0</v>
      </c>
      <c r="Q559" s="36" t="s">
        <v>393</v>
      </c>
      <c r="R559" s="36" t="s">
        <v>392</v>
      </c>
      <c r="S559" t="s">
        <v>279</v>
      </c>
      <c r="T559" s="38"/>
      <c r="U559" s="55" t="s">
        <v>78</v>
      </c>
      <c r="V559" s="20">
        <v>44430</v>
      </c>
      <c r="W559" s="26" t="s">
        <v>74</v>
      </c>
      <c r="X559" s="91" t="s">
        <v>219</v>
      </c>
      <c r="Y559" t="str">
        <f t="shared" si="70"/>
        <v>Y</v>
      </c>
      <c r="Z559" s="24">
        <v>100</v>
      </c>
      <c r="AA559" s="24">
        <f t="shared" si="71"/>
        <v>0</v>
      </c>
      <c r="AB559" s="24">
        <f t="shared" si="72"/>
        <v>-100</v>
      </c>
      <c r="AC559" s="24">
        <f t="shared" si="73"/>
        <v>0</v>
      </c>
      <c r="AD559" s="24">
        <f t="shared" si="74"/>
        <v>-100</v>
      </c>
      <c r="AE559" s="24">
        <f t="shared" si="75"/>
        <v>0</v>
      </c>
      <c r="AF559" s="24">
        <f t="shared" si="76"/>
        <v>-100</v>
      </c>
    </row>
    <row r="560" spans="1:32" x14ac:dyDescent="0.25">
      <c r="A560" s="40">
        <v>6.1022896281529439E-2</v>
      </c>
      <c r="B560" s="40">
        <v>0.93897618190321086</v>
      </c>
      <c r="C560" s="33">
        <v>16.387291671416168</v>
      </c>
      <c r="D560" s="34">
        <v>1.0649897401796711</v>
      </c>
      <c r="E560" s="28"/>
      <c r="F560" s="35">
        <v>1</v>
      </c>
      <c r="G560" s="35">
        <v>16.387291671416168</v>
      </c>
      <c r="H560" s="35">
        <v>1.0649897401796711</v>
      </c>
      <c r="I560" s="36"/>
      <c r="J560" s="36"/>
      <c r="K560" s="35">
        <v>0</v>
      </c>
      <c r="L560" s="35">
        <v>0</v>
      </c>
      <c r="M560" s="37" t="e">
        <v>#DIV/0!</v>
      </c>
      <c r="N560" s="37" t="e">
        <v>#DIV/0!</v>
      </c>
      <c r="O560" s="36">
        <v>0</v>
      </c>
      <c r="P560" s="36">
        <v>0</v>
      </c>
      <c r="Q560" s="36" t="s">
        <v>405</v>
      </c>
      <c r="R560" s="36" t="s">
        <v>328</v>
      </c>
      <c r="S560" t="s">
        <v>281</v>
      </c>
      <c r="T560" s="38"/>
      <c r="U560" s="55" t="s">
        <v>73</v>
      </c>
      <c r="V560" s="20">
        <v>44430</v>
      </c>
      <c r="W560" s="26" t="s">
        <v>75</v>
      </c>
      <c r="X560" s="79">
        <v>2</v>
      </c>
      <c r="Y560" t="str">
        <f t="shared" si="70"/>
        <v>N</v>
      </c>
      <c r="Z560" s="24">
        <v>100</v>
      </c>
      <c r="AA560" s="24">
        <f t="shared" si="71"/>
        <v>0</v>
      </c>
      <c r="AB560" s="24">
        <f t="shared" si="72"/>
        <v>-100</v>
      </c>
      <c r="AC560" s="24">
        <f t="shared" si="73"/>
        <v>0</v>
      </c>
      <c r="AD560" s="24">
        <f t="shared" si="74"/>
        <v>-100</v>
      </c>
      <c r="AE560" s="24">
        <f t="shared" si="75"/>
        <v>0</v>
      </c>
      <c r="AF560" s="24">
        <f t="shared" si="76"/>
        <v>-100</v>
      </c>
    </row>
    <row r="561" spans="1:32" x14ac:dyDescent="0.25">
      <c r="A561" s="40">
        <v>0.42012879764576072</v>
      </c>
      <c r="B561" s="40">
        <v>0.57746777744547972</v>
      </c>
      <c r="C561" s="33">
        <v>2.3802224594067658</v>
      </c>
      <c r="D561" s="34">
        <v>1.7316983545361762</v>
      </c>
      <c r="E561" s="28"/>
      <c r="F561" s="35">
        <v>1</v>
      </c>
      <c r="G561" s="35">
        <v>2.3802224594067658</v>
      </c>
      <c r="H561" s="35">
        <v>1.7316983545361762</v>
      </c>
      <c r="I561" s="36"/>
      <c r="J561" s="36"/>
      <c r="K561" s="35">
        <v>0</v>
      </c>
      <c r="L561" s="35">
        <v>0</v>
      </c>
      <c r="M561" s="37" t="e">
        <v>#DIV/0!</v>
      </c>
      <c r="N561" s="37" t="e">
        <v>#DIV/0!</v>
      </c>
      <c r="O561" s="36">
        <v>0</v>
      </c>
      <c r="P561" s="36">
        <v>0</v>
      </c>
      <c r="Q561" s="36" t="s">
        <v>407</v>
      </c>
      <c r="R561" s="36" t="s">
        <v>484</v>
      </c>
      <c r="S561" t="s">
        <v>281</v>
      </c>
      <c r="T561" s="38"/>
      <c r="U561" s="55" t="s">
        <v>86</v>
      </c>
      <c r="V561" s="20">
        <v>44430</v>
      </c>
      <c r="W561" s="26" t="s">
        <v>94</v>
      </c>
      <c r="X561" s="79">
        <v>2</v>
      </c>
      <c r="Y561" t="str">
        <f t="shared" si="70"/>
        <v>N</v>
      </c>
      <c r="Z561" s="24">
        <v>100</v>
      </c>
      <c r="AA561" s="24">
        <f t="shared" si="71"/>
        <v>0</v>
      </c>
      <c r="AB561" s="24">
        <f t="shared" si="72"/>
        <v>-100</v>
      </c>
      <c r="AC561" s="24">
        <f t="shared" si="73"/>
        <v>0</v>
      </c>
      <c r="AD561" s="24">
        <f t="shared" si="74"/>
        <v>-100</v>
      </c>
      <c r="AE561" s="24">
        <f t="shared" si="75"/>
        <v>0</v>
      </c>
      <c r="AF561" s="24">
        <f t="shared" si="76"/>
        <v>-100</v>
      </c>
    </row>
    <row r="562" spans="1:32" x14ac:dyDescent="0.25">
      <c r="A562" s="40">
        <v>0.26103615454448914</v>
      </c>
      <c r="B562" s="40">
        <v>0.73656345156677294</v>
      </c>
      <c r="C562" s="33">
        <v>3.8308869579580294</v>
      </c>
      <c r="D562" s="34">
        <v>1.3576562859219541</v>
      </c>
      <c r="E562" s="28"/>
      <c r="F562" s="35">
        <v>1</v>
      </c>
      <c r="G562" s="35">
        <v>3.8308869579580294</v>
      </c>
      <c r="H562" s="35">
        <v>1.3576562859219541</v>
      </c>
      <c r="I562" s="36"/>
      <c r="J562" s="36"/>
      <c r="K562" s="35">
        <v>0</v>
      </c>
      <c r="L562" s="35">
        <v>0</v>
      </c>
      <c r="M562" s="37" t="e">
        <v>#DIV/0!</v>
      </c>
      <c r="N562" s="37" t="e">
        <v>#DIV/0!</v>
      </c>
      <c r="O562" s="36">
        <v>0</v>
      </c>
      <c r="P562" s="36">
        <v>0</v>
      </c>
      <c r="Q562" s="36" t="s">
        <v>410</v>
      </c>
      <c r="R562" s="36" t="s">
        <v>404</v>
      </c>
      <c r="S562" t="s">
        <v>281</v>
      </c>
      <c r="T562" s="38"/>
      <c r="U562" s="55" t="s">
        <v>77</v>
      </c>
      <c r="V562" s="20">
        <v>44430</v>
      </c>
      <c r="W562" s="26" t="s">
        <v>94</v>
      </c>
      <c r="X562" s="79">
        <v>2</v>
      </c>
      <c r="Y562" t="str">
        <f t="shared" si="70"/>
        <v>N</v>
      </c>
      <c r="Z562" s="24">
        <v>100</v>
      </c>
      <c r="AA562" s="24">
        <f t="shared" si="71"/>
        <v>0</v>
      </c>
      <c r="AB562" s="24">
        <f t="shared" si="72"/>
        <v>-100</v>
      </c>
      <c r="AC562" s="24">
        <f t="shared" si="73"/>
        <v>0</v>
      </c>
      <c r="AD562" s="24">
        <f t="shared" si="74"/>
        <v>-100</v>
      </c>
      <c r="AE562" s="24">
        <f t="shared" si="75"/>
        <v>0</v>
      </c>
      <c r="AF562" s="24">
        <f t="shared" si="76"/>
        <v>-100</v>
      </c>
    </row>
    <row r="563" spans="1:32" x14ac:dyDescent="0.25">
      <c r="A563" s="40">
        <v>0.35573329191909497</v>
      </c>
      <c r="B563" s="40">
        <v>0.6430669684114394</v>
      </c>
      <c r="C563" s="33">
        <v>2.8110947800393999</v>
      </c>
      <c r="D563" s="34">
        <v>1.5550479951882585</v>
      </c>
      <c r="E563" s="28"/>
      <c r="F563" s="35">
        <v>1</v>
      </c>
      <c r="G563" s="35">
        <v>2.8110947800393999</v>
      </c>
      <c r="H563" s="35">
        <v>1.5550479951882585</v>
      </c>
      <c r="I563" s="36"/>
      <c r="J563" s="36"/>
      <c r="K563" s="35">
        <v>0</v>
      </c>
      <c r="L563" s="35">
        <v>0</v>
      </c>
      <c r="M563" s="37" t="e">
        <v>#DIV/0!</v>
      </c>
      <c r="N563" s="37" t="e">
        <v>#DIV/0!</v>
      </c>
      <c r="O563" s="36">
        <v>0</v>
      </c>
      <c r="P563" s="36">
        <v>0</v>
      </c>
      <c r="Q563" s="36" t="s">
        <v>289</v>
      </c>
      <c r="R563" s="36" t="s">
        <v>413</v>
      </c>
      <c r="S563" t="s">
        <v>283</v>
      </c>
      <c r="T563" s="38"/>
      <c r="U563" s="55" t="s">
        <v>79</v>
      </c>
      <c r="V563" s="20">
        <v>44430</v>
      </c>
      <c r="W563" s="26" t="s">
        <v>146</v>
      </c>
      <c r="X563" s="79">
        <v>6</v>
      </c>
      <c r="Y563" t="str">
        <f t="shared" si="70"/>
        <v>Y</v>
      </c>
      <c r="Z563" s="24">
        <v>100</v>
      </c>
      <c r="AA563" s="24">
        <f t="shared" si="71"/>
        <v>0</v>
      </c>
      <c r="AB563" s="24">
        <f t="shared" si="72"/>
        <v>-100</v>
      </c>
      <c r="AC563" s="24">
        <f t="shared" si="73"/>
        <v>0</v>
      </c>
      <c r="AD563" s="24">
        <f t="shared" si="74"/>
        <v>-100</v>
      </c>
      <c r="AE563" s="24">
        <f t="shared" si="75"/>
        <v>0</v>
      </c>
      <c r="AF563" s="24">
        <f t="shared" si="76"/>
        <v>-100</v>
      </c>
    </row>
    <row r="564" spans="1:32" x14ac:dyDescent="0.25">
      <c r="A564" s="40">
        <v>0.38240515911291184</v>
      </c>
      <c r="B564" s="40">
        <v>0.6150738149078383</v>
      </c>
      <c r="C564" s="33">
        <v>2.6150274811139052</v>
      </c>
      <c r="D564" s="34">
        <v>1.6258211222174015</v>
      </c>
      <c r="E564" s="28"/>
      <c r="F564" s="35">
        <v>1</v>
      </c>
      <c r="G564" s="35">
        <v>2.6150274811139052</v>
      </c>
      <c r="H564" s="35">
        <v>1.6258211222174015</v>
      </c>
      <c r="I564" s="36"/>
      <c r="J564" s="36"/>
      <c r="K564" s="35">
        <v>0</v>
      </c>
      <c r="L564" s="35">
        <v>0</v>
      </c>
      <c r="M564" s="37" t="e">
        <v>#DIV/0!</v>
      </c>
      <c r="N564" s="37" t="e">
        <v>#DIV/0!</v>
      </c>
      <c r="O564" s="36">
        <v>0</v>
      </c>
      <c r="P564" s="36">
        <v>0</v>
      </c>
      <c r="Q564" s="36" t="s">
        <v>540</v>
      </c>
      <c r="R564" s="36" t="s">
        <v>411</v>
      </c>
      <c r="S564" t="s">
        <v>283</v>
      </c>
      <c r="T564" s="38"/>
      <c r="U564" s="55" t="s">
        <v>77</v>
      </c>
      <c r="V564" s="20">
        <v>44430</v>
      </c>
      <c r="W564" s="26" t="s">
        <v>102</v>
      </c>
      <c r="X564" s="79">
        <v>4</v>
      </c>
      <c r="Y564" t="str">
        <f t="shared" si="70"/>
        <v>Y</v>
      </c>
      <c r="Z564" s="24">
        <v>100</v>
      </c>
      <c r="AA564" s="24">
        <f t="shared" si="71"/>
        <v>0</v>
      </c>
      <c r="AB564" s="24">
        <f t="shared" si="72"/>
        <v>-100</v>
      </c>
      <c r="AC564" s="24">
        <f t="shared" si="73"/>
        <v>0</v>
      </c>
      <c r="AD564" s="24">
        <f t="shared" si="74"/>
        <v>-100</v>
      </c>
      <c r="AE564" s="24">
        <f t="shared" si="75"/>
        <v>0</v>
      </c>
      <c r="AF564" s="24">
        <f t="shared" si="76"/>
        <v>-100</v>
      </c>
    </row>
    <row r="565" spans="1:32" x14ac:dyDescent="0.25">
      <c r="A565" s="40">
        <v>0.26893649141018244</v>
      </c>
      <c r="B565" s="40">
        <v>0.7309771071818798</v>
      </c>
      <c r="C565" s="33">
        <v>3.718349989458285</v>
      </c>
      <c r="D565" s="34">
        <v>1.3680318989130567</v>
      </c>
      <c r="E565" s="28"/>
      <c r="F565" s="35">
        <v>1</v>
      </c>
      <c r="G565" s="35">
        <v>3.718349989458285</v>
      </c>
      <c r="H565" s="35">
        <v>1.3680318989130567</v>
      </c>
      <c r="I565" s="36"/>
      <c r="J565" s="36"/>
      <c r="K565" s="35">
        <v>0</v>
      </c>
      <c r="L565" s="35">
        <v>0</v>
      </c>
      <c r="M565" s="37" t="e">
        <v>#DIV/0!</v>
      </c>
      <c r="N565" s="37" t="e">
        <v>#DIV/0!</v>
      </c>
      <c r="O565" s="36">
        <v>0</v>
      </c>
      <c r="P565" s="36">
        <v>0</v>
      </c>
      <c r="Q565" s="36" t="s">
        <v>557</v>
      </c>
      <c r="R565" s="36" t="s">
        <v>558</v>
      </c>
      <c r="S565" t="s">
        <v>272</v>
      </c>
      <c r="T565" s="38"/>
      <c r="U565" s="55" t="s">
        <v>75</v>
      </c>
      <c r="V565" s="20">
        <v>44430</v>
      </c>
      <c r="W565" s="26" t="s">
        <v>78</v>
      </c>
      <c r="X565" s="90">
        <v>1</v>
      </c>
      <c r="Y565" t="str">
        <f t="shared" si="70"/>
        <v>N</v>
      </c>
      <c r="Z565" s="24">
        <v>100</v>
      </c>
      <c r="AA565" s="24">
        <f t="shared" si="71"/>
        <v>0</v>
      </c>
      <c r="AB565" s="24">
        <f t="shared" si="72"/>
        <v>-100</v>
      </c>
      <c r="AC565" s="24">
        <f t="shared" si="73"/>
        <v>0</v>
      </c>
      <c r="AD565" s="24">
        <f t="shared" si="74"/>
        <v>-100</v>
      </c>
      <c r="AE565" s="24">
        <f t="shared" si="75"/>
        <v>0</v>
      </c>
      <c r="AF565" s="24">
        <f t="shared" si="76"/>
        <v>-100</v>
      </c>
    </row>
    <row r="566" spans="1:32" x14ac:dyDescent="0.25">
      <c r="A566" s="40">
        <v>0.52127491060481623</v>
      </c>
      <c r="B566" s="40">
        <v>0.47742183279670403</v>
      </c>
      <c r="C566" s="33">
        <v>1.918373548498117</v>
      </c>
      <c r="D566" s="34">
        <v>2.0945837230402078</v>
      </c>
      <c r="E566" s="28"/>
      <c r="F566" s="35">
        <v>1</v>
      </c>
      <c r="G566" s="35">
        <v>1.918373548498117</v>
      </c>
      <c r="H566" s="35">
        <v>2.0945837230402078</v>
      </c>
      <c r="I566" s="36"/>
      <c r="J566" s="36"/>
      <c r="K566" s="35">
        <v>0</v>
      </c>
      <c r="L566" s="35">
        <v>0</v>
      </c>
      <c r="M566" s="37" t="e">
        <v>#DIV/0!</v>
      </c>
      <c r="N566" s="37" t="e">
        <v>#DIV/0!</v>
      </c>
      <c r="O566" s="36">
        <v>0</v>
      </c>
      <c r="P566" s="36">
        <v>0</v>
      </c>
      <c r="Q566" s="36" t="s">
        <v>343</v>
      </c>
      <c r="R566" s="36" t="s">
        <v>339</v>
      </c>
      <c r="S566" t="s">
        <v>274</v>
      </c>
      <c r="T566" s="38"/>
      <c r="U566" s="55" t="s">
        <v>79</v>
      </c>
      <c r="V566" s="20">
        <v>44430</v>
      </c>
      <c r="W566" s="26" t="s">
        <v>75</v>
      </c>
      <c r="X566" s="90">
        <v>2</v>
      </c>
      <c r="Y566" t="str">
        <f t="shared" si="70"/>
        <v>N</v>
      </c>
      <c r="Z566" s="24">
        <v>100</v>
      </c>
      <c r="AA566" s="24">
        <f t="shared" si="71"/>
        <v>0</v>
      </c>
      <c r="AB566" s="24">
        <f t="shared" si="72"/>
        <v>-100</v>
      </c>
      <c r="AC566" s="24">
        <f t="shared" si="73"/>
        <v>0</v>
      </c>
      <c r="AD566" s="24">
        <f t="shared" si="74"/>
        <v>-100</v>
      </c>
      <c r="AE566" s="24">
        <f t="shared" si="75"/>
        <v>0</v>
      </c>
      <c r="AF566" s="24">
        <f t="shared" si="76"/>
        <v>-100</v>
      </c>
    </row>
    <row r="567" spans="1:32" x14ac:dyDescent="0.25">
      <c r="A567" s="40">
        <v>0.72377184215618906</v>
      </c>
      <c r="B567" s="40">
        <v>0.2335153606179303</v>
      </c>
      <c r="C567" s="33">
        <v>1.3816508763602899</v>
      </c>
      <c r="D567" s="34">
        <v>4.2823735336030646</v>
      </c>
      <c r="E567" s="28"/>
      <c r="F567" s="35">
        <v>1</v>
      </c>
      <c r="G567" s="35">
        <v>1.3816508763602899</v>
      </c>
      <c r="H567" s="35">
        <v>4.2823735336030646</v>
      </c>
      <c r="I567" s="36"/>
      <c r="J567" s="36"/>
      <c r="K567" s="35">
        <v>0</v>
      </c>
      <c r="L567" s="35">
        <v>0</v>
      </c>
      <c r="M567" s="37" t="e">
        <v>#DIV/0!</v>
      </c>
      <c r="N567" s="37" t="e">
        <v>#DIV/0!</v>
      </c>
      <c r="O567" s="36">
        <v>0</v>
      </c>
      <c r="P567" s="36">
        <v>0</v>
      </c>
      <c r="Q567" s="36" t="s">
        <v>416</v>
      </c>
      <c r="R567" s="36" t="s">
        <v>516</v>
      </c>
      <c r="S567" t="s">
        <v>274</v>
      </c>
      <c r="T567" s="38"/>
      <c r="U567" s="55" t="s">
        <v>102</v>
      </c>
      <c r="V567" s="20">
        <v>44430</v>
      </c>
      <c r="W567" s="26" t="s">
        <v>73</v>
      </c>
      <c r="X567" s="90">
        <v>0</v>
      </c>
      <c r="Y567" t="str">
        <f t="shared" si="70"/>
        <v>N</v>
      </c>
      <c r="Z567" s="24">
        <v>100</v>
      </c>
      <c r="AA567" s="24">
        <f t="shared" si="71"/>
        <v>0</v>
      </c>
      <c r="AB567" s="24">
        <f t="shared" si="72"/>
        <v>-100</v>
      </c>
      <c r="AC567" s="24">
        <f t="shared" si="73"/>
        <v>0</v>
      </c>
      <c r="AD567" s="24">
        <f t="shared" si="74"/>
        <v>-100</v>
      </c>
      <c r="AE567" s="24">
        <f t="shared" si="75"/>
        <v>0</v>
      </c>
      <c r="AF567" s="24">
        <f t="shared" si="76"/>
        <v>-100</v>
      </c>
    </row>
    <row r="568" spans="1:32" x14ac:dyDescent="0.25">
      <c r="A568" s="40">
        <v>0.40931935304310174</v>
      </c>
      <c r="B568" s="40">
        <v>0.59019073772803365</v>
      </c>
      <c r="C568" s="33">
        <v>2.4430801831515137</v>
      </c>
      <c r="D568" s="34">
        <v>1.6943674918544909</v>
      </c>
      <c r="E568" s="28"/>
      <c r="F568" s="35">
        <v>1</v>
      </c>
      <c r="G568" s="35">
        <v>2.4430801831515137</v>
      </c>
      <c r="H568" s="35">
        <v>1.6943674918544909</v>
      </c>
      <c r="I568" s="36"/>
      <c r="J568" s="36"/>
      <c r="K568" s="35">
        <v>0</v>
      </c>
      <c r="L568" s="35">
        <v>0</v>
      </c>
      <c r="M568" s="37" t="e">
        <v>#DIV/0!</v>
      </c>
      <c r="N568" s="37" t="e">
        <v>#DIV/0!</v>
      </c>
      <c r="O568" s="36">
        <v>0</v>
      </c>
      <c r="P568" s="36">
        <v>0</v>
      </c>
      <c r="Q568" s="36" t="s">
        <v>486</v>
      </c>
      <c r="R568" s="36" t="s">
        <v>415</v>
      </c>
      <c r="S568" t="s">
        <v>274</v>
      </c>
      <c r="T568" s="38"/>
      <c r="U568" s="55" t="s">
        <v>75</v>
      </c>
      <c r="V568" s="20">
        <v>44430</v>
      </c>
      <c r="W568" s="26" t="s">
        <v>73</v>
      </c>
      <c r="X568" s="79">
        <v>0</v>
      </c>
      <c r="Y568" t="str">
        <f t="shared" si="70"/>
        <v>N</v>
      </c>
      <c r="Z568" s="24">
        <v>100</v>
      </c>
      <c r="AA568" s="24">
        <f t="shared" si="71"/>
        <v>0</v>
      </c>
      <c r="AB568" s="24">
        <f t="shared" si="72"/>
        <v>-100</v>
      </c>
      <c r="AC568" s="24">
        <f t="shared" si="73"/>
        <v>0</v>
      </c>
      <c r="AD568" s="24">
        <f t="shared" si="74"/>
        <v>-100</v>
      </c>
      <c r="AE568" s="24">
        <f t="shared" si="75"/>
        <v>0</v>
      </c>
      <c r="AF568" s="24">
        <f t="shared" si="76"/>
        <v>-100</v>
      </c>
    </row>
    <row r="569" spans="1:32" x14ac:dyDescent="0.25">
      <c r="A569" s="40">
        <v>0.37835347717405976</v>
      </c>
      <c r="B569" s="40">
        <v>0.62111847439053425</v>
      </c>
      <c r="C569" s="33">
        <v>2.6430310815934557</v>
      </c>
      <c r="D569" s="34">
        <v>1.6099988025331868</v>
      </c>
      <c r="E569" s="28"/>
      <c r="F569" s="35">
        <v>1</v>
      </c>
      <c r="G569" s="35">
        <v>2.6430310815934557</v>
      </c>
      <c r="H569" s="35">
        <v>1.6099988025331868</v>
      </c>
      <c r="I569" s="36"/>
      <c r="J569" s="36"/>
      <c r="K569" s="35">
        <v>0</v>
      </c>
      <c r="L569" s="35">
        <v>0</v>
      </c>
      <c r="M569" s="37" t="e">
        <v>#DIV/0!</v>
      </c>
      <c r="N569" s="37" t="e">
        <v>#DIV/0!</v>
      </c>
      <c r="O569" s="36">
        <v>0</v>
      </c>
      <c r="P569" s="36">
        <v>0</v>
      </c>
      <c r="Q569" s="36" t="s">
        <v>417</v>
      </c>
      <c r="R569" s="36" t="s">
        <v>487</v>
      </c>
      <c r="S569" t="s">
        <v>274</v>
      </c>
      <c r="T569" s="38"/>
      <c r="U569" s="55" t="s">
        <v>75</v>
      </c>
      <c r="V569" s="20">
        <v>44430</v>
      </c>
      <c r="W569" s="26" t="s">
        <v>94</v>
      </c>
      <c r="X569" s="79">
        <v>2</v>
      </c>
      <c r="Y569" t="str">
        <f t="shared" si="70"/>
        <v>N</v>
      </c>
      <c r="Z569" s="24">
        <v>100</v>
      </c>
      <c r="AA569" s="24">
        <f t="shared" si="71"/>
        <v>0</v>
      </c>
      <c r="AB569" s="24">
        <f t="shared" si="72"/>
        <v>-100</v>
      </c>
      <c r="AC569" s="24">
        <f t="shared" si="73"/>
        <v>0</v>
      </c>
      <c r="AD569" s="24">
        <f t="shared" si="74"/>
        <v>-100</v>
      </c>
      <c r="AE569" s="24">
        <f t="shared" si="75"/>
        <v>0</v>
      </c>
      <c r="AF569" s="24">
        <f t="shared" si="76"/>
        <v>-100</v>
      </c>
    </row>
    <row r="570" spans="1:32" x14ac:dyDescent="0.25">
      <c r="A570" s="40">
        <v>0.58403143297908788</v>
      </c>
      <c r="B570" s="40">
        <v>0.41131432810906771</v>
      </c>
      <c r="C570" s="33">
        <v>1.7122366083946829</v>
      </c>
      <c r="D570" s="34">
        <v>2.4312306468809211</v>
      </c>
      <c r="E570" s="28"/>
      <c r="F570" s="35">
        <v>1</v>
      </c>
      <c r="G570" s="35">
        <v>1.7122366083946829</v>
      </c>
      <c r="H570" s="35">
        <v>2.4312306468809211</v>
      </c>
      <c r="I570" s="36"/>
      <c r="J570" s="36"/>
      <c r="K570" s="35">
        <v>0</v>
      </c>
      <c r="L570" s="35">
        <v>0</v>
      </c>
      <c r="M570" s="37" t="e">
        <v>#DIV/0!</v>
      </c>
      <c r="N570" s="37" t="e">
        <v>#DIV/0!</v>
      </c>
      <c r="O570" s="36">
        <v>0</v>
      </c>
      <c r="P570" s="36">
        <v>0</v>
      </c>
      <c r="Q570" s="36" t="s">
        <v>519</v>
      </c>
      <c r="R570" s="36" t="s">
        <v>488</v>
      </c>
      <c r="S570" t="s">
        <v>274</v>
      </c>
      <c r="T570" s="38"/>
      <c r="U570" s="55" t="s">
        <v>86</v>
      </c>
      <c r="V570" s="20">
        <v>44430</v>
      </c>
      <c r="W570" s="26" t="s">
        <v>94</v>
      </c>
      <c r="X570" s="79">
        <v>2</v>
      </c>
      <c r="Y570" t="str">
        <f t="shared" si="70"/>
        <v>N</v>
      </c>
      <c r="Z570" s="24">
        <v>100</v>
      </c>
      <c r="AA570" s="24">
        <f t="shared" si="71"/>
        <v>0</v>
      </c>
      <c r="AB570" s="24">
        <f t="shared" si="72"/>
        <v>-100</v>
      </c>
      <c r="AC570" s="24">
        <f t="shared" si="73"/>
        <v>0</v>
      </c>
      <c r="AD570" s="24">
        <f t="shared" si="74"/>
        <v>-100</v>
      </c>
      <c r="AE570" s="24">
        <f t="shared" si="75"/>
        <v>0</v>
      </c>
      <c r="AF570" s="24">
        <f t="shared" si="76"/>
        <v>-100</v>
      </c>
    </row>
    <row r="571" spans="1:32" x14ac:dyDescent="0.25">
      <c r="A571" s="40">
        <v>0.57238692267148616</v>
      </c>
      <c r="B571" s="40">
        <v>0.42556390825071788</v>
      </c>
      <c r="C571" s="33">
        <v>1.747069963326078</v>
      </c>
      <c r="D571" s="34">
        <v>2.3498233299682387</v>
      </c>
      <c r="E571" s="28"/>
      <c r="F571" s="35">
        <v>1</v>
      </c>
      <c r="G571" s="35">
        <v>1.747069963326078</v>
      </c>
      <c r="H571" s="35">
        <v>2.3498233299682387</v>
      </c>
      <c r="I571" s="36"/>
      <c r="J571" s="36"/>
      <c r="K571" s="35">
        <v>0</v>
      </c>
      <c r="L571" s="35">
        <v>0</v>
      </c>
      <c r="M571" s="37" t="e">
        <v>#DIV/0!</v>
      </c>
      <c r="N571" s="37" t="e">
        <v>#DIV/0!</v>
      </c>
      <c r="O571" s="36">
        <v>0</v>
      </c>
      <c r="P571" s="36">
        <v>0</v>
      </c>
      <c r="Q571" s="36" t="s">
        <v>568</v>
      </c>
      <c r="R571" s="36" t="s">
        <v>549</v>
      </c>
      <c r="S571" t="s">
        <v>271</v>
      </c>
      <c r="T571" s="38"/>
      <c r="U571" s="55" t="s">
        <v>86</v>
      </c>
      <c r="V571" s="20">
        <v>44430</v>
      </c>
      <c r="W571" s="26" t="s">
        <v>100</v>
      </c>
      <c r="X571" s="79">
        <v>3</v>
      </c>
      <c r="Y571" t="str">
        <f t="shared" si="70"/>
        <v>Y</v>
      </c>
      <c r="Z571" s="24">
        <v>100</v>
      </c>
      <c r="AA571" s="24">
        <f t="shared" si="71"/>
        <v>0</v>
      </c>
      <c r="AB571" s="24">
        <f t="shared" si="72"/>
        <v>-100</v>
      </c>
      <c r="AC571" s="24">
        <f t="shared" si="73"/>
        <v>0</v>
      </c>
      <c r="AD571" s="24">
        <f t="shared" si="74"/>
        <v>-100</v>
      </c>
      <c r="AE571" s="24">
        <f t="shared" si="75"/>
        <v>0</v>
      </c>
      <c r="AF571" s="24">
        <f t="shared" si="76"/>
        <v>-100</v>
      </c>
    </row>
    <row r="572" spans="1:32" x14ac:dyDescent="0.25">
      <c r="A572" s="40">
        <v>0.42655355498695746</v>
      </c>
      <c r="B572" s="40">
        <v>0.57189794353051659</v>
      </c>
      <c r="C572" s="33">
        <v>2.3443715057786272</v>
      </c>
      <c r="D572" s="34">
        <v>1.7485637276935579</v>
      </c>
      <c r="E572" s="28"/>
      <c r="F572" s="35">
        <v>1</v>
      </c>
      <c r="G572" s="35">
        <v>2.3443715057786272</v>
      </c>
      <c r="H572" s="35">
        <v>1.7485637276935579</v>
      </c>
      <c r="I572" s="36"/>
      <c r="J572" s="36"/>
      <c r="K572" s="35">
        <v>0</v>
      </c>
      <c r="L572" s="35">
        <v>0</v>
      </c>
      <c r="M572" s="37" t="e">
        <v>#DIV/0!</v>
      </c>
      <c r="N572" s="37" t="e">
        <v>#DIV/0!</v>
      </c>
      <c r="O572" s="36">
        <v>0</v>
      </c>
      <c r="P572" s="36">
        <v>0</v>
      </c>
      <c r="Q572" s="36" t="s">
        <v>545</v>
      </c>
      <c r="R572" s="36" t="s">
        <v>547</v>
      </c>
      <c r="S572" t="s">
        <v>271</v>
      </c>
      <c r="T572" s="38"/>
      <c r="U572" s="55" t="s">
        <v>86</v>
      </c>
      <c r="V572" s="20">
        <v>44430</v>
      </c>
      <c r="W572" s="26" t="s">
        <v>87</v>
      </c>
      <c r="X572" s="79">
        <v>3</v>
      </c>
      <c r="Y572" t="str">
        <f t="shared" si="70"/>
        <v>Y</v>
      </c>
      <c r="Z572" s="24">
        <v>100</v>
      </c>
      <c r="AA572" s="24">
        <f t="shared" si="71"/>
        <v>0</v>
      </c>
      <c r="AB572" s="24">
        <f t="shared" si="72"/>
        <v>-100</v>
      </c>
      <c r="AC572" s="24">
        <f t="shared" si="73"/>
        <v>0</v>
      </c>
      <c r="AD572" s="24">
        <f t="shared" si="74"/>
        <v>-100</v>
      </c>
      <c r="AE572" s="24">
        <f t="shared" si="75"/>
        <v>0</v>
      </c>
      <c r="AF572" s="24">
        <f t="shared" si="76"/>
        <v>-100</v>
      </c>
    </row>
    <row r="573" spans="1:32" x14ac:dyDescent="0.25">
      <c r="A573" s="40">
        <v>0.63442115941931243</v>
      </c>
      <c r="B573" s="40">
        <v>0.35677102064509764</v>
      </c>
      <c r="C573" s="33">
        <v>1.5762399868808017</v>
      </c>
      <c r="D573" s="34">
        <v>2.802918236441525</v>
      </c>
      <c r="E573" s="28"/>
      <c r="F573" s="35">
        <v>1</v>
      </c>
      <c r="G573" s="35">
        <v>1.5762399868808017</v>
      </c>
      <c r="H573" s="35">
        <v>2.802918236441525</v>
      </c>
      <c r="I573" s="36"/>
      <c r="J573" s="36"/>
      <c r="K573" s="35">
        <v>0</v>
      </c>
      <c r="L573" s="35">
        <v>0</v>
      </c>
      <c r="M573" s="37" t="e">
        <v>#DIV/0!</v>
      </c>
      <c r="N573" s="37" t="e">
        <v>#DIV/0!</v>
      </c>
      <c r="O573" s="36">
        <v>0</v>
      </c>
      <c r="P573" s="36">
        <v>0</v>
      </c>
      <c r="Q573" s="36" t="s">
        <v>546</v>
      </c>
      <c r="R573" s="36" t="s">
        <v>543</v>
      </c>
      <c r="S573" t="s">
        <v>271</v>
      </c>
      <c r="T573" s="38"/>
      <c r="U573" s="55" t="s">
        <v>86</v>
      </c>
      <c r="V573" s="20">
        <v>44430</v>
      </c>
      <c r="W573" s="26" t="s">
        <v>75</v>
      </c>
      <c r="X573" s="79">
        <v>2</v>
      </c>
      <c r="Y573" t="str">
        <f t="shared" si="70"/>
        <v>N</v>
      </c>
      <c r="Z573" s="24">
        <v>100</v>
      </c>
      <c r="AA573" s="24">
        <f t="shared" si="71"/>
        <v>0</v>
      </c>
      <c r="AB573" s="24">
        <f t="shared" si="72"/>
        <v>-100</v>
      </c>
      <c r="AC573" s="24">
        <f t="shared" si="73"/>
        <v>0</v>
      </c>
      <c r="AD573" s="24">
        <f t="shared" si="74"/>
        <v>-100</v>
      </c>
      <c r="AE573" s="24">
        <f t="shared" si="75"/>
        <v>0</v>
      </c>
      <c r="AF573" s="24">
        <f t="shared" si="76"/>
        <v>-100</v>
      </c>
    </row>
    <row r="574" spans="1:32" x14ac:dyDescent="0.25">
      <c r="A574" s="40">
        <v>0.82492113972763026</v>
      </c>
      <c r="B574" s="40">
        <v>0.15424825637918163</v>
      </c>
      <c r="C574" s="33">
        <v>1.2122370876932269</v>
      </c>
      <c r="D574" s="34">
        <v>6.4830554553676407</v>
      </c>
      <c r="E574" s="28"/>
      <c r="F574" s="35">
        <v>1</v>
      </c>
      <c r="G574" s="35">
        <v>1.2122370876932269</v>
      </c>
      <c r="H574" s="35">
        <v>6.4830554553676407</v>
      </c>
      <c r="I574" s="36"/>
      <c r="J574" s="36"/>
      <c r="K574" s="35">
        <v>0</v>
      </c>
      <c r="L574" s="35">
        <v>0</v>
      </c>
      <c r="M574" s="37" t="e">
        <v>#DIV/0!</v>
      </c>
      <c r="N574" s="37" t="e">
        <v>#DIV/0!</v>
      </c>
      <c r="O574" s="36">
        <v>0</v>
      </c>
      <c r="P574" s="36">
        <v>0</v>
      </c>
      <c r="Q574" s="36" t="s">
        <v>571</v>
      </c>
      <c r="R574" s="36" t="s">
        <v>548</v>
      </c>
      <c r="S574" t="s">
        <v>271</v>
      </c>
      <c r="T574" s="38"/>
      <c r="U574" s="55" t="s">
        <v>74</v>
      </c>
      <c r="V574" s="20">
        <v>44430</v>
      </c>
      <c r="W574" s="26" t="s">
        <v>75</v>
      </c>
      <c r="X574" s="79">
        <v>2</v>
      </c>
      <c r="Y574" t="str">
        <f t="shared" si="70"/>
        <v>N</v>
      </c>
      <c r="Z574" s="24">
        <v>100</v>
      </c>
      <c r="AA574" s="24">
        <f t="shared" si="71"/>
        <v>0</v>
      </c>
      <c r="AB574" s="24">
        <f t="shared" si="72"/>
        <v>-100</v>
      </c>
      <c r="AC574" s="24">
        <f t="shared" si="73"/>
        <v>0</v>
      </c>
      <c r="AD574" s="24">
        <f t="shared" si="74"/>
        <v>-100</v>
      </c>
      <c r="AE574" s="24">
        <f t="shared" si="75"/>
        <v>0</v>
      </c>
      <c r="AF574" s="24">
        <f t="shared" si="76"/>
        <v>-100</v>
      </c>
    </row>
    <row r="575" spans="1:32" x14ac:dyDescent="0.25">
      <c r="A575" s="40">
        <v>0.78830567111342553</v>
      </c>
      <c r="B575" s="40">
        <v>0.19676729904806928</v>
      </c>
      <c r="C575" s="33">
        <v>1.268543455468957</v>
      </c>
      <c r="D575" s="34">
        <v>5.0821452794130435</v>
      </c>
      <c r="E575" s="28"/>
      <c r="F575" s="35">
        <v>1</v>
      </c>
      <c r="G575" s="35">
        <v>1.268543455468957</v>
      </c>
      <c r="H575" s="35">
        <v>5.0821452794130435</v>
      </c>
      <c r="I575" s="36"/>
      <c r="J575" s="36"/>
      <c r="K575" s="35">
        <v>0</v>
      </c>
      <c r="L575" s="35">
        <v>0</v>
      </c>
      <c r="M575" s="37" t="e">
        <v>#DIV/0!</v>
      </c>
      <c r="N575" s="37" t="e">
        <v>#DIV/0!</v>
      </c>
      <c r="O575" s="36">
        <v>0</v>
      </c>
      <c r="P575" s="36">
        <v>0</v>
      </c>
      <c r="Q575" s="36" t="s">
        <v>569</v>
      </c>
      <c r="R575" s="36" t="s">
        <v>570</v>
      </c>
      <c r="S575" t="s">
        <v>271</v>
      </c>
      <c r="T575" s="38"/>
      <c r="U575" s="55" t="s">
        <v>74</v>
      </c>
      <c r="V575" s="20">
        <v>44430</v>
      </c>
      <c r="W575" s="26" t="s">
        <v>164</v>
      </c>
      <c r="X575" s="79">
        <v>5</v>
      </c>
      <c r="Y575" t="str">
        <f t="shared" si="70"/>
        <v>Y</v>
      </c>
      <c r="Z575" s="24">
        <v>100</v>
      </c>
      <c r="AA575" s="24">
        <f t="shared" si="71"/>
        <v>0</v>
      </c>
      <c r="AB575" s="24">
        <f t="shared" si="72"/>
        <v>-100</v>
      </c>
      <c r="AC575" s="24">
        <f t="shared" si="73"/>
        <v>0</v>
      </c>
      <c r="AD575" s="24">
        <f t="shared" si="74"/>
        <v>-100</v>
      </c>
      <c r="AE575" s="24">
        <f t="shared" si="75"/>
        <v>0</v>
      </c>
      <c r="AF575" s="24">
        <f t="shared" si="76"/>
        <v>-100</v>
      </c>
    </row>
    <row r="576" spans="1:32" x14ac:dyDescent="0.25">
      <c r="A576" s="40">
        <v>0.8027441974409979</v>
      </c>
      <c r="B576" s="40">
        <v>2.5053092031981708E-2</v>
      </c>
      <c r="C576" s="33">
        <v>1.2457268494594138</v>
      </c>
      <c r="D576" s="34">
        <v>39.915232767414203</v>
      </c>
      <c r="E576" s="28"/>
      <c r="F576" s="35">
        <v>1</v>
      </c>
      <c r="G576" s="35">
        <v>1.2457268494594138</v>
      </c>
      <c r="H576" s="35">
        <v>39.915232767414203</v>
      </c>
      <c r="I576" s="36"/>
      <c r="J576" s="36"/>
      <c r="K576" s="35">
        <v>0</v>
      </c>
      <c r="L576" s="35">
        <v>0</v>
      </c>
      <c r="M576" s="37" t="e">
        <v>#DIV/0!</v>
      </c>
      <c r="N576" s="37" t="e">
        <v>#DIV/0!</v>
      </c>
      <c r="O576" s="36">
        <v>0</v>
      </c>
      <c r="P576" s="36">
        <v>0</v>
      </c>
      <c r="Q576" s="36" t="s">
        <v>419</v>
      </c>
      <c r="R576" s="36" t="s">
        <v>421</v>
      </c>
      <c r="S576" t="s">
        <v>270</v>
      </c>
      <c r="T576" s="38"/>
      <c r="U576" s="55" t="s">
        <v>205</v>
      </c>
      <c r="V576" s="20">
        <v>44430</v>
      </c>
      <c r="W576" s="26" t="s">
        <v>75</v>
      </c>
      <c r="X576" s="79">
        <v>2</v>
      </c>
      <c r="Y576" t="str">
        <f t="shared" si="70"/>
        <v>N</v>
      </c>
      <c r="Z576" s="24">
        <v>100</v>
      </c>
      <c r="AA576" s="24">
        <f t="shared" si="71"/>
        <v>0</v>
      </c>
      <c r="AB576" s="24">
        <f t="shared" si="72"/>
        <v>-100</v>
      </c>
      <c r="AC576" s="24">
        <f t="shared" si="73"/>
        <v>0</v>
      </c>
      <c r="AD576" s="24">
        <f t="shared" si="74"/>
        <v>-100</v>
      </c>
      <c r="AE576" s="24">
        <f t="shared" si="75"/>
        <v>0</v>
      </c>
      <c r="AF576" s="24">
        <f t="shared" si="76"/>
        <v>-100</v>
      </c>
    </row>
    <row r="577" spans="1:32" x14ac:dyDescent="0.25">
      <c r="A577" s="40">
        <v>0</v>
      </c>
      <c r="B577" s="40">
        <v>1</v>
      </c>
      <c r="C577" s="33" t="e">
        <v>#DIV/0!</v>
      </c>
      <c r="D577" s="34">
        <v>1</v>
      </c>
      <c r="E577" s="28"/>
      <c r="F577" s="35">
        <v>1</v>
      </c>
      <c r="G577" s="35" t="e">
        <v>#DIV/0!</v>
      </c>
      <c r="H577" s="35">
        <v>1</v>
      </c>
      <c r="I577" s="36"/>
      <c r="J577" s="36"/>
      <c r="K577" s="35">
        <v>0</v>
      </c>
      <c r="L577" s="35">
        <v>0</v>
      </c>
      <c r="M577" s="37" t="e">
        <v>#DIV/0!</v>
      </c>
      <c r="N577" s="37" t="e">
        <v>#DIV/0!</v>
      </c>
      <c r="O577" s="36" t="e">
        <v>#DIV/0!</v>
      </c>
      <c r="P577" s="36">
        <v>0</v>
      </c>
      <c r="Q577" s="36" t="s">
        <v>293</v>
      </c>
      <c r="R577" s="36" t="s">
        <v>347</v>
      </c>
      <c r="S577" t="s">
        <v>270</v>
      </c>
      <c r="T577" s="38"/>
      <c r="U577" s="55" t="s">
        <v>73</v>
      </c>
      <c r="V577" s="20">
        <v>44430</v>
      </c>
      <c r="W577" s="26" t="s">
        <v>94</v>
      </c>
      <c r="X577" s="79">
        <v>2</v>
      </c>
      <c r="Y577" t="str">
        <f t="shared" si="70"/>
        <v>N</v>
      </c>
      <c r="Z577" s="24">
        <v>100</v>
      </c>
      <c r="AA577" s="24" t="e">
        <f t="shared" si="71"/>
        <v>#DIV/0!</v>
      </c>
      <c r="AB577" s="24" t="e">
        <f t="shared" si="72"/>
        <v>#DIV/0!</v>
      </c>
      <c r="AC577" s="24">
        <f t="shared" si="73"/>
        <v>0</v>
      </c>
      <c r="AD577" s="24">
        <f t="shared" si="74"/>
        <v>-100</v>
      </c>
      <c r="AE577" s="24">
        <f t="shared" si="75"/>
        <v>0</v>
      </c>
      <c r="AF577" s="24">
        <f t="shared" si="76"/>
        <v>-100</v>
      </c>
    </row>
    <row r="578" spans="1:32" x14ac:dyDescent="0.25">
      <c r="A578" s="40">
        <v>0.11731285327325087</v>
      </c>
      <c r="B578" s="40">
        <v>0.88268106973954708</v>
      </c>
      <c r="C578" s="33">
        <v>8.5242151400985087</v>
      </c>
      <c r="D578" s="34">
        <v>1.1329120270983837</v>
      </c>
      <c r="E578" s="28"/>
      <c r="F578" s="35">
        <v>1</v>
      </c>
      <c r="G578" s="35">
        <v>8.5242151400985087</v>
      </c>
      <c r="H578" s="35">
        <v>1.1329120270983837</v>
      </c>
      <c r="I578" s="36"/>
      <c r="J578" s="36"/>
      <c r="K578" s="35">
        <v>0</v>
      </c>
      <c r="L578" s="35">
        <v>0</v>
      </c>
      <c r="M578" s="37" t="e">
        <v>#DIV/0!</v>
      </c>
      <c r="N578" s="37" t="e">
        <v>#DIV/0!</v>
      </c>
      <c r="O578" s="36">
        <v>0</v>
      </c>
      <c r="P578" s="36">
        <v>0</v>
      </c>
      <c r="Q578" s="36" t="s">
        <v>296</v>
      </c>
      <c r="R578" s="36" t="s">
        <v>350</v>
      </c>
      <c r="S578" t="s">
        <v>273</v>
      </c>
      <c r="T578" s="38"/>
      <c r="U578" s="55" t="s">
        <v>75</v>
      </c>
      <c r="V578" s="20">
        <v>44430</v>
      </c>
      <c r="W578" s="26" t="s">
        <v>94</v>
      </c>
      <c r="X578" s="79">
        <v>2</v>
      </c>
      <c r="Y578" t="str">
        <f t="shared" si="70"/>
        <v>N</v>
      </c>
      <c r="Z578" s="24">
        <v>100</v>
      </c>
      <c r="AA578" s="24">
        <f t="shared" si="71"/>
        <v>0</v>
      </c>
      <c r="AB578" s="24">
        <f t="shared" si="72"/>
        <v>-100</v>
      </c>
      <c r="AC578" s="24">
        <f t="shared" si="73"/>
        <v>0</v>
      </c>
      <c r="AD578" s="24">
        <f t="shared" si="74"/>
        <v>-100</v>
      </c>
      <c r="AE578" s="24">
        <f t="shared" si="75"/>
        <v>0</v>
      </c>
      <c r="AF578" s="24">
        <f t="shared" si="76"/>
        <v>-100</v>
      </c>
    </row>
    <row r="579" spans="1:32" x14ac:dyDescent="0.25">
      <c r="A579" s="40">
        <v>3.4784193640197561E-3</v>
      </c>
      <c r="B579" s="40">
        <v>0.99652154990074771</v>
      </c>
      <c r="C579" s="33">
        <v>287.48690003966999</v>
      </c>
      <c r="D579" s="34">
        <v>1.0034905919491643</v>
      </c>
      <c r="E579" s="28"/>
      <c r="F579" s="35">
        <v>1</v>
      </c>
      <c r="G579" s="35">
        <v>287.48690003966999</v>
      </c>
      <c r="H579" s="35">
        <v>1.0034905919491643</v>
      </c>
      <c r="I579" s="36"/>
      <c r="J579" s="36"/>
      <c r="K579" s="35">
        <v>0</v>
      </c>
      <c r="L579" s="35">
        <v>0</v>
      </c>
      <c r="M579" s="37" t="e">
        <v>#DIV/0!</v>
      </c>
      <c r="N579" s="37" t="e">
        <v>#DIV/0!</v>
      </c>
      <c r="O579" s="36">
        <v>0</v>
      </c>
      <c r="P579" s="36">
        <v>0</v>
      </c>
      <c r="Q579" s="36" t="s">
        <v>351</v>
      </c>
      <c r="R579" s="36" t="s">
        <v>298</v>
      </c>
      <c r="S579" t="s">
        <v>273</v>
      </c>
      <c r="T579" s="38"/>
      <c r="U579" s="55" t="s">
        <v>73</v>
      </c>
      <c r="V579" s="20">
        <v>44430</v>
      </c>
      <c r="W579" s="26" t="s">
        <v>77</v>
      </c>
      <c r="X579" s="79">
        <v>2</v>
      </c>
      <c r="Y579" t="str">
        <f t="shared" si="70"/>
        <v>N</v>
      </c>
      <c r="Z579" s="24">
        <v>100</v>
      </c>
      <c r="AA579" s="24">
        <f t="shared" si="71"/>
        <v>0</v>
      </c>
      <c r="AB579" s="24">
        <f t="shared" si="72"/>
        <v>-100</v>
      </c>
      <c r="AC579" s="24">
        <f t="shared" si="73"/>
        <v>0</v>
      </c>
      <c r="AD579" s="24">
        <f t="shared" si="74"/>
        <v>-100</v>
      </c>
      <c r="AE579" s="24">
        <f t="shared" si="75"/>
        <v>0</v>
      </c>
      <c r="AF579" s="24">
        <f t="shared" si="76"/>
        <v>-100</v>
      </c>
    </row>
    <row r="580" spans="1:32" x14ac:dyDescent="0.25">
      <c r="A580" s="40">
        <v>0.30473502732039365</v>
      </c>
      <c r="B580" s="40">
        <v>0.69134886782681049</v>
      </c>
      <c r="C580" s="33">
        <v>3.2815394042267929</v>
      </c>
      <c r="D580" s="34">
        <v>1.4464477292678659</v>
      </c>
      <c r="E580" s="28"/>
      <c r="F580" s="35">
        <v>1</v>
      </c>
      <c r="G580" s="35">
        <v>3.2815394042267929</v>
      </c>
      <c r="H580" s="35">
        <v>1.4464477292678659</v>
      </c>
      <c r="I580" s="36"/>
      <c r="J580" s="36"/>
      <c r="K580" s="35">
        <v>0</v>
      </c>
      <c r="L580" s="35">
        <v>0</v>
      </c>
      <c r="M580" s="37" t="e">
        <v>#DIV/0!</v>
      </c>
      <c r="N580" s="37" t="e">
        <v>#DIV/0!</v>
      </c>
      <c r="O580" s="36">
        <v>0</v>
      </c>
      <c r="P580" s="36">
        <v>0</v>
      </c>
      <c r="Q580" s="36" t="s">
        <v>356</v>
      </c>
      <c r="R580" s="36" t="s">
        <v>430</v>
      </c>
      <c r="S580" t="s">
        <v>278</v>
      </c>
      <c r="T580" s="38"/>
      <c r="U580" s="55" t="s">
        <v>94</v>
      </c>
      <c r="V580" s="20">
        <v>44430</v>
      </c>
      <c r="W580" s="26" t="s">
        <v>86</v>
      </c>
      <c r="X580" s="88" t="s">
        <v>207</v>
      </c>
      <c r="Y580" t="str">
        <f t="shared" si="70"/>
        <v>Y</v>
      </c>
      <c r="Z580" s="24">
        <v>100</v>
      </c>
      <c r="AA580" s="24">
        <f t="shared" si="71"/>
        <v>0</v>
      </c>
      <c r="AB580" s="24">
        <f t="shared" si="72"/>
        <v>-100</v>
      </c>
      <c r="AC580" s="24">
        <f t="shared" si="73"/>
        <v>0</v>
      </c>
      <c r="AD580" s="24">
        <f t="shared" si="74"/>
        <v>-100</v>
      </c>
      <c r="AE580" s="24">
        <f t="shared" si="75"/>
        <v>0</v>
      </c>
      <c r="AF580" s="24">
        <f t="shared" si="76"/>
        <v>-100</v>
      </c>
    </row>
    <row r="581" spans="1:32" x14ac:dyDescent="0.25">
      <c r="A581" s="40">
        <v>0.30476099683607183</v>
      </c>
      <c r="B581" s="40">
        <v>0.69132182128120978</v>
      </c>
      <c r="C581" s="33">
        <v>3.2812597753048136</v>
      </c>
      <c r="D581" s="34">
        <v>1.4465043185628432</v>
      </c>
      <c r="E581" s="28"/>
      <c r="F581" s="35">
        <v>1</v>
      </c>
      <c r="G581" s="35">
        <v>3.2812597753048136</v>
      </c>
      <c r="H581" s="35">
        <v>1.4465043185628432</v>
      </c>
      <c r="I581" s="36"/>
      <c r="J581" s="36"/>
      <c r="K581" s="35">
        <v>0</v>
      </c>
      <c r="L581" s="35">
        <v>0</v>
      </c>
      <c r="M581" s="37" t="e">
        <v>#DIV/0!</v>
      </c>
      <c r="N581" s="37" t="e">
        <v>#DIV/0!</v>
      </c>
      <c r="O581" s="36">
        <v>0</v>
      </c>
      <c r="P581" s="36">
        <v>0</v>
      </c>
      <c r="Q581" s="36" t="s">
        <v>496</v>
      </c>
      <c r="R581" s="36" t="s">
        <v>299</v>
      </c>
      <c r="S581" t="s">
        <v>278</v>
      </c>
      <c r="T581" s="38"/>
      <c r="U581" s="55" t="s">
        <v>94</v>
      </c>
      <c r="V581" s="20">
        <v>44430</v>
      </c>
      <c r="W581" s="26" t="s">
        <v>79</v>
      </c>
      <c r="X581" s="79">
        <v>3</v>
      </c>
      <c r="Y581" t="str">
        <f t="shared" ref="Y581:Y644" si="77">IF(X581 &gt;=3,"Y","N")</f>
        <v>Y</v>
      </c>
      <c r="Z581" s="24">
        <v>100</v>
      </c>
      <c r="AA581" s="24">
        <f t="shared" si="71"/>
        <v>0</v>
      </c>
      <c r="AB581" s="24">
        <f t="shared" si="72"/>
        <v>-100</v>
      </c>
      <c r="AC581" s="24">
        <f t="shared" si="73"/>
        <v>0</v>
      </c>
      <c r="AD581" s="24">
        <f t="shared" si="74"/>
        <v>-100</v>
      </c>
      <c r="AE581" s="24">
        <f t="shared" si="75"/>
        <v>0</v>
      </c>
      <c r="AF581" s="24">
        <f t="shared" si="76"/>
        <v>-100</v>
      </c>
    </row>
    <row r="582" spans="1:32" x14ac:dyDescent="0.25">
      <c r="A582" s="40">
        <v>0.39213267309458366</v>
      </c>
      <c r="B582" s="40">
        <v>0.60394955025324104</v>
      </c>
      <c r="C582" s="33">
        <v>2.5501573029054807</v>
      </c>
      <c r="D582" s="34">
        <v>1.6557674388211594</v>
      </c>
      <c r="E582" s="28"/>
      <c r="F582" s="35">
        <v>1</v>
      </c>
      <c r="G582" s="35">
        <v>2.5501573029054807</v>
      </c>
      <c r="H582" s="35">
        <v>1.6557674388211594</v>
      </c>
      <c r="I582" s="36"/>
      <c r="J582" s="36"/>
      <c r="K582" s="35">
        <v>0</v>
      </c>
      <c r="L582" s="35">
        <v>0</v>
      </c>
      <c r="M582" s="37" t="e">
        <v>#DIV/0!</v>
      </c>
      <c r="N582" s="37" t="e">
        <v>#DIV/0!</v>
      </c>
      <c r="O582" s="36">
        <v>0</v>
      </c>
      <c r="P582" s="36">
        <v>0</v>
      </c>
      <c r="Q582" s="36" t="s">
        <v>354</v>
      </c>
      <c r="R582" s="36" t="s">
        <v>358</v>
      </c>
      <c r="S582" t="s">
        <v>278</v>
      </c>
      <c r="T582" s="38"/>
      <c r="U582" s="55" t="s">
        <v>77</v>
      </c>
      <c r="V582" s="20">
        <v>44430</v>
      </c>
      <c r="W582" s="26" t="s">
        <v>75</v>
      </c>
      <c r="X582" s="88" t="s">
        <v>85</v>
      </c>
      <c r="Y582" t="str">
        <f t="shared" si="77"/>
        <v>Y</v>
      </c>
      <c r="Z582" s="24">
        <v>100</v>
      </c>
      <c r="AA582" s="24">
        <f t="shared" si="71"/>
        <v>0</v>
      </c>
      <c r="AB582" s="24">
        <f t="shared" si="72"/>
        <v>-100</v>
      </c>
      <c r="AC582" s="24">
        <f t="shared" si="73"/>
        <v>0</v>
      </c>
      <c r="AD582" s="24">
        <f t="shared" si="74"/>
        <v>-100</v>
      </c>
      <c r="AE582" s="24">
        <f t="shared" si="75"/>
        <v>0</v>
      </c>
      <c r="AF582" s="24">
        <f t="shared" si="76"/>
        <v>-100</v>
      </c>
    </row>
    <row r="583" spans="1:32" x14ac:dyDescent="0.25">
      <c r="A583" s="40">
        <v>0.7568717304388759</v>
      </c>
      <c r="B583" s="40">
        <v>0.23322718403606238</v>
      </c>
      <c r="C583" s="33">
        <v>1.3212278379325186</v>
      </c>
      <c r="D583" s="34">
        <v>4.2876648540479598</v>
      </c>
      <c r="E583" s="28"/>
      <c r="F583" s="35">
        <v>1</v>
      </c>
      <c r="G583" s="35">
        <v>1.3212278379325186</v>
      </c>
      <c r="H583" s="35">
        <v>4.2876648540479598</v>
      </c>
      <c r="I583" s="36"/>
      <c r="J583" s="36"/>
      <c r="K583" s="35">
        <v>0</v>
      </c>
      <c r="L583" s="35">
        <v>0</v>
      </c>
      <c r="M583" s="37" t="e">
        <v>#DIV/0!</v>
      </c>
      <c r="N583" s="37" t="e">
        <v>#DIV/0!</v>
      </c>
      <c r="O583" s="36">
        <v>0</v>
      </c>
      <c r="P583" s="36">
        <v>0</v>
      </c>
      <c r="Q583" s="36" t="s">
        <v>438</v>
      </c>
      <c r="R583" s="36" t="s">
        <v>439</v>
      </c>
      <c r="S583" t="s">
        <v>269</v>
      </c>
      <c r="T583" s="38"/>
      <c r="U583" s="55" t="s">
        <v>74</v>
      </c>
      <c r="V583" s="20">
        <v>44430</v>
      </c>
      <c r="W583" s="26" t="s">
        <v>74</v>
      </c>
      <c r="X583" s="79">
        <v>4</v>
      </c>
      <c r="Y583" t="str">
        <f t="shared" si="77"/>
        <v>Y</v>
      </c>
      <c r="Z583" s="24">
        <v>100</v>
      </c>
      <c r="AA583" s="24">
        <f t="shared" si="71"/>
        <v>0</v>
      </c>
      <c r="AB583" s="24">
        <f t="shared" si="72"/>
        <v>-100</v>
      </c>
      <c r="AC583" s="24">
        <f t="shared" si="73"/>
        <v>0</v>
      </c>
      <c r="AD583" s="24">
        <f t="shared" si="74"/>
        <v>-100</v>
      </c>
      <c r="AE583" s="24">
        <f t="shared" si="75"/>
        <v>0</v>
      </c>
      <c r="AF583" s="24">
        <f t="shared" si="76"/>
        <v>-100</v>
      </c>
    </row>
    <row r="584" spans="1:32" x14ac:dyDescent="0.25">
      <c r="A584" s="40">
        <v>0.11853760798589399</v>
      </c>
      <c r="B584" s="40">
        <v>0.88145600954783954</v>
      </c>
      <c r="C584" s="33">
        <v>8.4361412128292681</v>
      </c>
      <c r="D584" s="34">
        <v>1.1344865644661837</v>
      </c>
      <c r="E584" s="28"/>
      <c r="F584" s="35">
        <v>1</v>
      </c>
      <c r="G584" s="35">
        <v>8.4361412128292681</v>
      </c>
      <c r="H584" s="35">
        <v>1.1344865644661837</v>
      </c>
      <c r="I584" s="36"/>
      <c r="J584" s="36"/>
      <c r="K584" s="35">
        <v>0</v>
      </c>
      <c r="L584" s="35">
        <v>0</v>
      </c>
      <c r="M584" s="37" t="e">
        <v>#DIV/0!</v>
      </c>
      <c r="N584" s="37" t="e">
        <v>#DIV/0!</v>
      </c>
      <c r="O584" s="36">
        <v>0</v>
      </c>
      <c r="P584" s="36">
        <v>0</v>
      </c>
      <c r="Q584" s="36" t="s">
        <v>501</v>
      </c>
      <c r="R584" s="36" t="s">
        <v>440</v>
      </c>
      <c r="S584" t="s">
        <v>269</v>
      </c>
      <c r="T584" s="38"/>
      <c r="U584" s="55" t="s">
        <v>75</v>
      </c>
      <c r="V584" s="20">
        <v>44430</v>
      </c>
      <c r="W584" s="26" t="s">
        <v>86</v>
      </c>
      <c r="X584" s="88" t="s">
        <v>207</v>
      </c>
      <c r="Y584" t="str">
        <f t="shared" si="77"/>
        <v>Y</v>
      </c>
      <c r="Z584" s="24">
        <v>100</v>
      </c>
      <c r="AA584" s="24">
        <f t="shared" si="71"/>
        <v>0</v>
      </c>
      <c r="AB584" s="24">
        <f t="shared" si="72"/>
        <v>-100</v>
      </c>
      <c r="AC584" s="24">
        <f t="shared" si="73"/>
        <v>0</v>
      </c>
      <c r="AD584" s="24">
        <f t="shared" si="74"/>
        <v>-100</v>
      </c>
      <c r="AE584" s="24">
        <f t="shared" si="75"/>
        <v>0</v>
      </c>
      <c r="AF584" s="24">
        <f t="shared" si="76"/>
        <v>-100</v>
      </c>
    </row>
    <row r="585" spans="1:32" x14ac:dyDescent="0.25">
      <c r="A585" s="40">
        <v>0.6113975159014603</v>
      </c>
      <c r="B585" s="40">
        <v>0.38131565128825645</v>
      </c>
      <c r="C585" s="33">
        <v>1.6355970935301791</v>
      </c>
      <c r="D585" s="34">
        <v>2.6224992250424246</v>
      </c>
      <c r="E585" s="28"/>
      <c r="F585" s="35">
        <v>1</v>
      </c>
      <c r="G585" s="35">
        <v>1.6355970935301791</v>
      </c>
      <c r="H585" s="35">
        <v>2.6224992250424246</v>
      </c>
      <c r="I585" s="36"/>
      <c r="J585" s="36"/>
      <c r="K585" s="35">
        <v>0</v>
      </c>
      <c r="L585" s="35">
        <v>0</v>
      </c>
      <c r="M585" s="37" t="e">
        <v>#DIV/0!</v>
      </c>
      <c r="N585" s="37" t="e">
        <v>#DIV/0!</v>
      </c>
      <c r="O585" s="36">
        <v>0</v>
      </c>
      <c r="P585" s="36">
        <v>0</v>
      </c>
      <c r="Q585" s="36" t="s">
        <v>499</v>
      </c>
      <c r="R585" s="36" t="s">
        <v>437</v>
      </c>
      <c r="S585" t="s">
        <v>269</v>
      </c>
      <c r="T585" s="38"/>
      <c r="U585" s="55" t="s">
        <v>86</v>
      </c>
      <c r="V585" s="20">
        <v>44430</v>
      </c>
      <c r="W585" s="26" t="s">
        <v>86</v>
      </c>
      <c r="X585" s="79">
        <v>3</v>
      </c>
      <c r="Y585" t="str">
        <f t="shared" si="77"/>
        <v>Y</v>
      </c>
      <c r="Z585" s="24">
        <v>100</v>
      </c>
      <c r="AA585" s="24">
        <f t="shared" si="71"/>
        <v>0</v>
      </c>
      <c r="AB585" s="24">
        <f t="shared" si="72"/>
        <v>-100</v>
      </c>
      <c r="AC585" s="24">
        <f t="shared" si="73"/>
        <v>0</v>
      </c>
      <c r="AD585" s="24">
        <f t="shared" si="74"/>
        <v>-100</v>
      </c>
      <c r="AE585" s="24">
        <f t="shared" si="75"/>
        <v>0</v>
      </c>
      <c r="AF585" s="24">
        <f t="shared" si="76"/>
        <v>-100</v>
      </c>
    </row>
    <row r="586" spans="1:32" x14ac:dyDescent="0.25">
      <c r="A586" s="40">
        <v>0.38699950372055497</v>
      </c>
      <c r="B586" s="40">
        <v>0.61179960406110045</v>
      </c>
      <c r="C586" s="33">
        <v>2.5839826418022516</v>
      </c>
      <c r="D586" s="34">
        <v>1.6345221431364803</v>
      </c>
      <c r="E586" s="28"/>
      <c r="F586" s="35">
        <v>1</v>
      </c>
      <c r="G586" s="35">
        <v>2.5839826418022516</v>
      </c>
      <c r="H586" s="35">
        <v>1.6345221431364803</v>
      </c>
      <c r="I586" s="36"/>
      <c r="J586" s="36"/>
      <c r="K586" s="35">
        <v>0</v>
      </c>
      <c r="L586" s="35">
        <v>0</v>
      </c>
      <c r="M586" s="37" t="e">
        <v>#DIV/0!</v>
      </c>
      <c r="N586" s="37" t="e">
        <v>#DIV/0!</v>
      </c>
      <c r="O586" s="36">
        <v>0</v>
      </c>
      <c r="P586" s="36">
        <v>0</v>
      </c>
      <c r="Q586" s="36" t="s">
        <v>498</v>
      </c>
      <c r="R586" s="36" t="s">
        <v>362</v>
      </c>
      <c r="S586" t="s">
        <v>269</v>
      </c>
      <c r="T586" s="38"/>
      <c r="U586" s="55" t="s">
        <v>79</v>
      </c>
      <c r="V586" s="20">
        <v>44430</v>
      </c>
      <c r="W586" s="26" t="s">
        <v>75</v>
      </c>
      <c r="X586" s="79">
        <v>2</v>
      </c>
      <c r="Y586" t="str">
        <f t="shared" si="77"/>
        <v>N</v>
      </c>
      <c r="Z586" s="24">
        <v>100</v>
      </c>
      <c r="AA586" s="24">
        <f t="shared" si="71"/>
        <v>0</v>
      </c>
      <c r="AB586" s="24">
        <f t="shared" si="72"/>
        <v>-100</v>
      </c>
      <c r="AC586" s="24">
        <f t="shared" si="73"/>
        <v>0</v>
      </c>
      <c r="AD586" s="24">
        <f t="shared" si="74"/>
        <v>-100</v>
      </c>
      <c r="AE586" s="24">
        <f t="shared" si="75"/>
        <v>0</v>
      </c>
      <c r="AF586" s="24">
        <f t="shared" si="76"/>
        <v>-100</v>
      </c>
    </row>
    <row r="587" spans="1:32" x14ac:dyDescent="0.25">
      <c r="A587" s="40">
        <v>0.44823118504118514</v>
      </c>
      <c r="B587" s="40">
        <v>2.0255928060291709E-2</v>
      </c>
      <c r="C587" s="33">
        <v>2.2309915806239951</v>
      </c>
      <c r="D587" s="34">
        <v>49.368263800281234</v>
      </c>
      <c r="E587" s="28"/>
      <c r="F587" s="35">
        <v>1</v>
      </c>
      <c r="G587" s="35">
        <v>2.2309915806239951</v>
      </c>
      <c r="H587" s="35">
        <v>49.368263800281234</v>
      </c>
      <c r="I587" s="36"/>
      <c r="J587" s="36"/>
      <c r="K587" s="35">
        <v>0</v>
      </c>
      <c r="L587" s="35">
        <v>0</v>
      </c>
      <c r="M587" s="37" t="e">
        <v>#DIV/0!</v>
      </c>
      <c r="N587" s="37" t="e">
        <v>#DIV/0!</v>
      </c>
      <c r="O587" s="36">
        <v>0</v>
      </c>
      <c r="P587" s="36">
        <v>0</v>
      </c>
      <c r="Q587" s="36" t="s">
        <v>366</v>
      </c>
      <c r="R587" s="36" t="s">
        <v>446</v>
      </c>
      <c r="S587" t="s">
        <v>282</v>
      </c>
      <c r="T587" s="38"/>
      <c r="U587" s="55" t="s">
        <v>575</v>
      </c>
      <c r="V587" s="20">
        <v>44430</v>
      </c>
      <c r="W587" s="26" t="s">
        <v>74</v>
      </c>
      <c r="X587" s="79">
        <v>4</v>
      </c>
      <c r="Y587" t="str">
        <f t="shared" si="77"/>
        <v>Y</v>
      </c>
      <c r="Z587" s="24">
        <v>100</v>
      </c>
      <c r="AA587" s="24">
        <f t="shared" si="71"/>
        <v>0</v>
      </c>
      <c r="AB587" s="24">
        <f t="shared" si="72"/>
        <v>-100</v>
      </c>
      <c r="AC587" s="24">
        <f t="shared" si="73"/>
        <v>0</v>
      </c>
      <c r="AD587" s="24">
        <f t="shared" si="74"/>
        <v>-100</v>
      </c>
      <c r="AE587" s="24">
        <f t="shared" si="75"/>
        <v>0</v>
      </c>
      <c r="AF587" s="24">
        <f t="shared" si="76"/>
        <v>-100</v>
      </c>
    </row>
    <row r="588" spans="1:32" x14ac:dyDescent="0.25">
      <c r="A588" s="40">
        <v>0.44199453538513583</v>
      </c>
      <c r="B588" s="40">
        <v>0.54381876565231901</v>
      </c>
      <c r="C588" s="33">
        <v>2.2624714107124451</v>
      </c>
      <c r="D588" s="34">
        <v>1.8388479088258098</v>
      </c>
      <c r="E588" s="28"/>
      <c r="F588" s="35">
        <v>1</v>
      </c>
      <c r="G588" s="35">
        <v>2.2624714107124451</v>
      </c>
      <c r="H588" s="35">
        <v>1.8388479088258098</v>
      </c>
      <c r="I588" s="36"/>
      <c r="J588" s="36"/>
      <c r="K588" s="35">
        <v>0</v>
      </c>
      <c r="L588" s="35">
        <v>0</v>
      </c>
      <c r="M588" s="37" t="e">
        <v>#DIV/0!</v>
      </c>
      <c r="N588" s="37" t="e">
        <v>#DIV/0!</v>
      </c>
      <c r="O588" s="36">
        <v>0</v>
      </c>
      <c r="P588" s="36">
        <v>0</v>
      </c>
      <c r="Q588" s="36" t="s">
        <v>449</v>
      </c>
      <c r="R588" s="36" t="s">
        <v>364</v>
      </c>
      <c r="S588" t="s">
        <v>282</v>
      </c>
      <c r="T588" s="38"/>
      <c r="U588" s="55" t="s">
        <v>77</v>
      </c>
      <c r="V588" s="20">
        <v>44430</v>
      </c>
      <c r="W588" s="26" t="s">
        <v>99</v>
      </c>
      <c r="X588" s="79">
        <v>5</v>
      </c>
      <c r="Y588" t="str">
        <f t="shared" si="77"/>
        <v>Y</v>
      </c>
      <c r="Z588" s="24">
        <v>100</v>
      </c>
      <c r="AA588" s="24">
        <f t="shared" si="71"/>
        <v>0</v>
      </c>
      <c r="AB588" s="24">
        <f t="shared" si="72"/>
        <v>-100</v>
      </c>
      <c r="AC588" s="24">
        <f t="shared" si="73"/>
        <v>0</v>
      </c>
      <c r="AD588" s="24">
        <f t="shared" si="74"/>
        <v>-100</v>
      </c>
      <c r="AE588" s="24">
        <f t="shared" si="75"/>
        <v>0</v>
      </c>
      <c r="AF588" s="24">
        <f t="shared" si="76"/>
        <v>-100</v>
      </c>
    </row>
    <row r="589" spans="1:32" x14ac:dyDescent="0.25">
      <c r="A589" s="40">
        <v>0.39547090992605616</v>
      </c>
      <c r="B589" s="40">
        <v>0.60311831513636904</v>
      </c>
      <c r="C589" s="33">
        <v>2.5286309938371363</v>
      </c>
      <c r="D589" s="34">
        <v>1.6580494654251934</v>
      </c>
      <c r="E589" s="28"/>
      <c r="F589" s="35">
        <v>1</v>
      </c>
      <c r="G589" s="35">
        <v>2.5286309938371363</v>
      </c>
      <c r="H589" s="35">
        <v>1.6580494654251934</v>
      </c>
      <c r="I589" s="36"/>
      <c r="J589" s="36"/>
      <c r="K589" s="35">
        <v>0</v>
      </c>
      <c r="L589" s="35">
        <v>0</v>
      </c>
      <c r="M589" s="37" t="e">
        <v>#DIV/0!</v>
      </c>
      <c r="N589" s="37" t="e">
        <v>#DIV/0!</v>
      </c>
      <c r="O589" s="36">
        <v>0</v>
      </c>
      <c r="P589" s="36">
        <v>0</v>
      </c>
      <c r="Q589" s="36" t="s">
        <v>506</v>
      </c>
      <c r="R589" s="36" t="s">
        <v>368</v>
      </c>
      <c r="S589" t="s">
        <v>276</v>
      </c>
      <c r="T589" s="38"/>
      <c r="U589" s="55" t="s">
        <v>86</v>
      </c>
      <c r="V589" s="20">
        <v>44430</v>
      </c>
      <c r="W589" s="26" t="s">
        <v>79</v>
      </c>
      <c r="X589" s="79">
        <v>3</v>
      </c>
      <c r="Y589" t="str">
        <f t="shared" si="77"/>
        <v>Y</v>
      </c>
      <c r="Z589" s="24">
        <v>100</v>
      </c>
      <c r="AA589" s="24">
        <f t="shared" si="71"/>
        <v>0</v>
      </c>
      <c r="AB589" s="24">
        <f t="shared" si="72"/>
        <v>-100</v>
      </c>
      <c r="AC589" s="24">
        <f t="shared" si="73"/>
        <v>0</v>
      </c>
      <c r="AD589" s="24">
        <f t="shared" si="74"/>
        <v>-100</v>
      </c>
      <c r="AE589" s="24">
        <f t="shared" si="75"/>
        <v>0</v>
      </c>
      <c r="AF589" s="24">
        <f t="shared" si="76"/>
        <v>-100</v>
      </c>
    </row>
    <row r="590" spans="1:32" x14ac:dyDescent="0.25">
      <c r="A590" s="40">
        <v>0.750448702765113</v>
      </c>
      <c r="B590" s="40">
        <v>0.22919847224033993</v>
      </c>
      <c r="C590" s="33">
        <v>1.3325361164798968</v>
      </c>
      <c r="D590" s="34">
        <v>4.3630308274977923</v>
      </c>
      <c r="E590" s="28"/>
      <c r="F590" s="35">
        <v>1</v>
      </c>
      <c r="G590" s="35">
        <v>1.3325361164798968</v>
      </c>
      <c r="H590" s="35">
        <v>4.3630308274977923</v>
      </c>
      <c r="I590" s="36"/>
      <c r="J590" s="36"/>
      <c r="K590" s="35">
        <v>0</v>
      </c>
      <c r="L590" s="35">
        <v>0</v>
      </c>
      <c r="M590" s="37" t="e">
        <v>#DIV/0!</v>
      </c>
      <c r="N590" s="37" t="e">
        <v>#DIV/0!</v>
      </c>
      <c r="O590" s="36">
        <v>0</v>
      </c>
      <c r="P590" s="36">
        <v>0</v>
      </c>
      <c r="Q590" s="36" t="s">
        <v>504</v>
      </c>
      <c r="R590" s="36" t="s">
        <v>452</v>
      </c>
      <c r="S590" t="s">
        <v>276</v>
      </c>
      <c r="T590" s="38"/>
      <c r="U590" s="55" t="s">
        <v>102</v>
      </c>
      <c r="V590" s="20">
        <v>44430</v>
      </c>
      <c r="W590" s="26" t="s">
        <v>89</v>
      </c>
      <c r="X590" s="79">
        <v>4</v>
      </c>
      <c r="Y590" t="str">
        <f t="shared" si="77"/>
        <v>Y</v>
      </c>
      <c r="Z590" s="24">
        <v>100</v>
      </c>
      <c r="AA590" s="24">
        <f t="shared" si="71"/>
        <v>0</v>
      </c>
      <c r="AB590" s="24">
        <f t="shared" si="72"/>
        <v>-100</v>
      </c>
      <c r="AC590" s="24">
        <f t="shared" si="73"/>
        <v>0</v>
      </c>
      <c r="AD590" s="24">
        <f t="shared" si="74"/>
        <v>-100</v>
      </c>
      <c r="AE590" s="24">
        <f t="shared" si="75"/>
        <v>0</v>
      </c>
      <c r="AF590" s="24">
        <f t="shared" si="76"/>
        <v>-100</v>
      </c>
    </row>
    <row r="591" spans="1:32" x14ac:dyDescent="0.25">
      <c r="A591" s="40">
        <v>0.59575791883066809</v>
      </c>
      <c r="B591" s="40">
        <v>0.39394669088901896</v>
      </c>
      <c r="C591" s="33">
        <v>1.6785341300418861</v>
      </c>
      <c r="D591" s="34">
        <v>2.5384145193434708</v>
      </c>
      <c r="E591" s="28"/>
      <c r="F591" s="35">
        <v>1</v>
      </c>
      <c r="G591" s="35">
        <v>1.6785341300418861</v>
      </c>
      <c r="H591" s="35">
        <v>2.5384145193434708</v>
      </c>
      <c r="I591" s="36"/>
      <c r="J591" s="36"/>
      <c r="K591" s="35">
        <v>0</v>
      </c>
      <c r="L591" s="35">
        <v>0</v>
      </c>
      <c r="M591" s="37" t="e">
        <v>#DIV/0!</v>
      </c>
      <c r="N591" s="37" t="e">
        <v>#DIV/0!</v>
      </c>
      <c r="O591" s="36">
        <v>0</v>
      </c>
      <c r="P591" s="36">
        <v>0</v>
      </c>
      <c r="Q591" s="36" t="s">
        <v>471</v>
      </c>
      <c r="R591" s="36" t="s">
        <v>461</v>
      </c>
      <c r="S591" t="s">
        <v>276</v>
      </c>
      <c r="T591" s="38"/>
      <c r="U591" s="55" t="s">
        <v>86</v>
      </c>
      <c r="V591" s="20">
        <v>44430</v>
      </c>
      <c r="W591" s="26" t="s">
        <v>99</v>
      </c>
      <c r="X591" s="79">
        <v>5</v>
      </c>
      <c r="Y591" t="str">
        <f t="shared" si="77"/>
        <v>Y</v>
      </c>
      <c r="Z591" s="24">
        <v>100</v>
      </c>
      <c r="AA591" s="24">
        <f t="shared" si="71"/>
        <v>0</v>
      </c>
      <c r="AB591" s="24">
        <f t="shared" si="72"/>
        <v>-100</v>
      </c>
      <c r="AC591" s="24">
        <f t="shared" si="73"/>
        <v>0</v>
      </c>
      <c r="AD591" s="24">
        <f t="shared" si="74"/>
        <v>-100</v>
      </c>
      <c r="AE591" s="24">
        <f t="shared" si="75"/>
        <v>0</v>
      </c>
      <c r="AF591" s="24">
        <f t="shared" si="76"/>
        <v>-100</v>
      </c>
    </row>
    <row r="592" spans="1:32" x14ac:dyDescent="0.25">
      <c r="A592" s="40">
        <v>0.61625098411591661</v>
      </c>
      <c r="B592" s="40">
        <v>0.3792399861464506</v>
      </c>
      <c r="C592" s="33">
        <v>1.6227154613547852</v>
      </c>
      <c r="D592" s="34">
        <v>2.6368527489973892</v>
      </c>
      <c r="E592" s="28"/>
      <c r="F592" s="35">
        <v>1</v>
      </c>
      <c r="G592" s="35">
        <v>1.6227154613547852</v>
      </c>
      <c r="H592" s="35">
        <v>2.6368527489973892</v>
      </c>
      <c r="I592" s="36"/>
      <c r="J592" s="36"/>
      <c r="K592" s="35">
        <v>0</v>
      </c>
      <c r="L592" s="35">
        <v>0</v>
      </c>
      <c r="M592" s="37" t="e">
        <v>#DIV/0!</v>
      </c>
      <c r="N592" s="37" t="e">
        <v>#DIV/0!</v>
      </c>
      <c r="O592" s="36">
        <v>0</v>
      </c>
      <c r="P592" s="36">
        <v>0</v>
      </c>
      <c r="Q592" s="36" t="s">
        <v>507</v>
      </c>
      <c r="R592" s="36" t="s">
        <v>473</v>
      </c>
      <c r="S592" t="s">
        <v>276</v>
      </c>
      <c r="T592" s="38"/>
      <c r="U592" s="55" t="s">
        <v>79</v>
      </c>
      <c r="V592" s="20">
        <v>44430</v>
      </c>
      <c r="X592" s="90">
        <v>0</v>
      </c>
      <c r="Y592" t="str">
        <f t="shared" si="77"/>
        <v>N</v>
      </c>
      <c r="Z592" s="24">
        <v>100</v>
      </c>
      <c r="AA592" s="24">
        <f t="shared" si="71"/>
        <v>0</v>
      </c>
      <c r="AB592" s="24">
        <f t="shared" si="72"/>
        <v>-100</v>
      </c>
      <c r="AC592" s="24">
        <f t="shared" si="73"/>
        <v>0</v>
      </c>
      <c r="AD592" s="24">
        <f t="shared" si="74"/>
        <v>-100</v>
      </c>
      <c r="AE592" s="24">
        <f t="shared" si="75"/>
        <v>0</v>
      </c>
      <c r="AF592" s="24">
        <f t="shared" si="76"/>
        <v>-100</v>
      </c>
    </row>
    <row r="593" spans="1:32" x14ac:dyDescent="0.25">
      <c r="A593" s="40">
        <v>0.61179370380536724</v>
      </c>
      <c r="B593" s="40">
        <v>0.38102829088316059</v>
      </c>
      <c r="C593" s="33">
        <v>1.6345379067812942</v>
      </c>
      <c r="D593" s="34">
        <v>2.6244770373406272</v>
      </c>
      <c r="E593" s="28"/>
      <c r="F593" s="35">
        <v>1</v>
      </c>
      <c r="G593" s="35">
        <v>1.6345379067812942</v>
      </c>
      <c r="H593" s="35">
        <v>2.6244770373406272</v>
      </c>
      <c r="I593" s="36"/>
      <c r="J593" s="36"/>
      <c r="K593" s="35">
        <v>0</v>
      </c>
      <c r="L593" s="35">
        <v>0</v>
      </c>
      <c r="M593" s="37" t="e">
        <v>#DIV/0!</v>
      </c>
      <c r="N593" s="37" t="e">
        <v>#DIV/0!</v>
      </c>
      <c r="O593" s="36">
        <v>0</v>
      </c>
      <c r="P593" s="36">
        <v>0</v>
      </c>
      <c r="Q593" s="36" t="s">
        <v>474</v>
      </c>
      <c r="R593" s="36" t="s">
        <v>451</v>
      </c>
      <c r="S593" t="s">
        <v>276</v>
      </c>
      <c r="T593" s="38"/>
      <c r="U593" s="55" t="s">
        <v>86</v>
      </c>
      <c r="V593" s="20">
        <v>44430</v>
      </c>
      <c r="W593" s="26" t="s">
        <v>78</v>
      </c>
      <c r="X593" s="90">
        <v>1</v>
      </c>
      <c r="Y593" t="str">
        <f t="shared" si="77"/>
        <v>N</v>
      </c>
      <c r="Z593" s="24">
        <v>100</v>
      </c>
      <c r="AA593" s="24">
        <f t="shared" si="71"/>
        <v>0</v>
      </c>
      <c r="AB593" s="24">
        <f t="shared" si="72"/>
        <v>-100</v>
      </c>
      <c r="AC593" s="24">
        <f t="shared" si="73"/>
        <v>0</v>
      </c>
      <c r="AD593" s="24">
        <f t="shared" si="74"/>
        <v>-100</v>
      </c>
      <c r="AE593" s="24">
        <f t="shared" si="75"/>
        <v>0</v>
      </c>
      <c r="AF593" s="24">
        <f t="shared" si="76"/>
        <v>-100</v>
      </c>
    </row>
    <row r="594" spans="1:32" x14ac:dyDescent="0.25">
      <c r="A594" s="40">
        <v>0.61207494921948746</v>
      </c>
      <c r="B594" s="40">
        <v>0.38460185839258476</v>
      </c>
      <c r="C594" s="33">
        <v>1.633786844691473</v>
      </c>
      <c r="D594" s="34">
        <v>2.6000914404819224</v>
      </c>
      <c r="E594" s="28"/>
      <c r="F594" s="35">
        <v>1</v>
      </c>
      <c r="G594" s="35">
        <v>1.633786844691473</v>
      </c>
      <c r="H594" s="35">
        <v>2.6000914404819224</v>
      </c>
      <c r="I594" s="36"/>
      <c r="J594" s="36"/>
      <c r="K594" s="35">
        <v>0</v>
      </c>
      <c r="L594" s="35">
        <v>0</v>
      </c>
      <c r="M594" s="37" t="e">
        <v>#DIV/0!</v>
      </c>
      <c r="N594" s="37" t="e">
        <v>#DIV/0!</v>
      </c>
      <c r="O594" s="36">
        <v>0</v>
      </c>
      <c r="P594" s="36">
        <v>0</v>
      </c>
      <c r="Q594" s="36" t="s">
        <v>505</v>
      </c>
      <c r="R594" s="36" t="s">
        <v>472</v>
      </c>
      <c r="S594" t="s">
        <v>276</v>
      </c>
      <c r="T594" s="38"/>
      <c r="U594" s="55" t="s">
        <v>86</v>
      </c>
      <c r="V594" s="20">
        <v>44430</v>
      </c>
      <c r="W594" s="26" t="s">
        <v>75</v>
      </c>
      <c r="X594" s="90">
        <v>2</v>
      </c>
      <c r="Y594" t="str">
        <f t="shared" si="77"/>
        <v>N</v>
      </c>
      <c r="Z594" s="24">
        <v>100</v>
      </c>
      <c r="AA594" s="24">
        <f t="shared" si="71"/>
        <v>0</v>
      </c>
      <c r="AB594" s="24">
        <f t="shared" si="72"/>
        <v>-100</v>
      </c>
      <c r="AC594" s="24">
        <f t="shared" si="73"/>
        <v>0</v>
      </c>
      <c r="AD594" s="24">
        <f t="shared" si="74"/>
        <v>-100</v>
      </c>
      <c r="AE594" s="24">
        <f t="shared" si="75"/>
        <v>0</v>
      </c>
      <c r="AF594" s="24">
        <f t="shared" si="76"/>
        <v>-100</v>
      </c>
    </row>
    <row r="595" spans="1:32" x14ac:dyDescent="0.25">
      <c r="A595" s="40">
        <v>0.48912218378918004</v>
      </c>
      <c r="B595" s="40">
        <v>0.50951261820462623</v>
      </c>
      <c r="C595" s="33">
        <v>2.0444789321414563</v>
      </c>
      <c r="D595" s="34">
        <v>1.9626599308250856</v>
      </c>
      <c r="E595" s="28"/>
      <c r="F595" s="35">
        <v>1</v>
      </c>
      <c r="G595" s="35">
        <v>2.0444789321414563</v>
      </c>
      <c r="H595" s="35">
        <v>1.9626599308250856</v>
      </c>
      <c r="I595" s="36"/>
      <c r="J595" s="36"/>
      <c r="K595" s="35">
        <v>0</v>
      </c>
      <c r="L595" s="35">
        <v>0</v>
      </c>
      <c r="M595" s="37" t="e">
        <v>#DIV/0!</v>
      </c>
      <c r="N595" s="37" t="e">
        <v>#DIV/0!</v>
      </c>
      <c r="O595" s="36">
        <v>0</v>
      </c>
      <c r="P595" s="36">
        <v>0</v>
      </c>
      <c r="Q595" s="36" t="s">
        <v>467</v>
      </c>
      <c r="R595" s="36" t="s">
        <v>457</v>
      </c>
      <c r="S595" t="s">
        <v>276</v>
      </c>
      <c r="T595" s="38"/>
      <c r="U595" s="55" t="s">
        <v>79</v>
      </c>
      <c r="V595" s="20">
        <v>44430</v>
      </c>
      <c r="W595" s="26" t="s">
        <v>74</v>
      </c>
      <c r="X595" s="79">
        <v>4</v>
      </c>
      <c r="Y595" t="str">
        <f t="shared" si="77"/>
        <v>Y</v>
      </c>
      <c r="Z595" s="24">
        <v>100</v>
      </c>
      <c r="AA595" s="24">
        <f t="shared" si="71"/>
        <v>0</v>
      </c>
      <c r="AB595" s="24">
        <f t="shared" si="72"/>
        <v>-100</v>
      </c>
      <c r="AC595" s="24">
        <f t="shared" si="73"/>
        <v>0</v>
      </c>
      <c r="AD595" s="24">
        <f t="shared" si="74"/>
        <v>-100</v>
      </c>
      <c r="AE595" s="24">
        <f t="shared" si="75"/>
        <v>0</v>
      </c>
      <c r="AF595" s="24">
        <f t="shared" si="76"/>
        <v>-100</v>
      </c>
    </row>
    <row r="596" spans="1:32" x14ac:dyDescent="0.25">
      <c r="A596" s="40">
        <v>0.44476874499455726</v>
      </c>
      <c r="B596" s="40">
        <v>0.5541146409163219</v>
      </c>
      <c r="C596" s="33">
        <v>2.248359425553244</v>
      </c>
      <c r="D596" s="34">
        <v>1.804680703520722</v>
      </c>
      <c r="E596" s="28"/>
      <c r="F596" s="35">
        <v>1</v>
      </c>
      <c r="G596" s="35">
        <v>2.248359425553244</v>
      </c>
      <c r="H596" s="35">
        <v>1.804680703520722</v>
      </c>
      <c r="I596" s="36"/>
      <c r="J596" s="36"/>
      <c r="K596" s="35">
        <v>0</v>
      </c>
      <c r="L596" s="35">
        <v>0</v>
      </c>
      <c r="M596" s="37" t="e">
        <v>#DIV/0!</v>
      </c>
      <c r="N596" s="37" t="e">
        <v>#DIV/0!</v>
      </c>
      <c r="O596" s="36">
        <v>0</v>
      </c>
      <c r="P596" s="36">
        <v>0</v>
      </c>
      <c r="Q596" s="36" t="s">
        <v>522</v>
      </c>
      <c r="R596" s="36" t="s">
        <v>455</v>
      </c>
      <c r="S596" t="s">
        <v>276</v>
      </c>
      <c r="T596" s="38"/>
      <c r="U596" s="55" t="s">
        <v>79</v>
      </c>
      <c r="V596" s="20">
        <v>44430</v>
      </c>
      <c r="W596" s="26" t="s">
        <v>89</v>
      </c>
      <c r="X596" s="79">
        <v>4</v>
      </c>
      <c r="Y596" t="str">
        <f t="shared" si="77"/>
        <v>Y</v>
      </c>
      <c r="Z596" s="24">
        <v>100</v>
      </c>
      <c r="AA596" s="24">
        <f t="shared" si="71"/>
        <v>0</v>
      </c>
      <c r="AB596" s="24">
        <f t="shared" si="72"/>
        <v>-100</v>
      </c>
      <c r="AC596" s="24">
        <f t="shared" si="73"/>
        <v>0</v>
      </c>
      <c r="AD596" s="24">
        <f t="shared" si="74"/>
        <v>-100</v>
      </c>
      <c r="AE596" s="24">
        <f t="shared" si="75"/>
        <v>0</v>
      </c>
      <c r="AF596" s="24">
        <f t="shared" si="76"/>
        <v>-100</v>
      </c>
    </row>
    <row r="597" spans="1:32" x14ac:dyDescent="0.25">
      <c r="A597" s="40">
        <v>0.55570837947518881</v>
      </c>
      <c r="B597" s="40">
        <v>0.44239712453378299</v>
      </c>
      <c r="C597" s="33">
        <v>1.7995049866701676</v>
      </c>
      <c r="D597" s="34">
        <v>2.2604125220159212</v>
      </c>
      <c r="E597" s="28"/>
      <c r="F597" s="35">
        <v>1</v>
      </c>
      <c r="G597" s="35">
        <v>1.7995049866701676</v>
      </c>
      <c r="H597" s="35">
        <v>2.2604125220159212</v>
      </c>
      <c r="I597" s="36"/>
      <c r="J597" s="36"/>
      <c r="K597" s="35">
        <v>0</v>
      </c>
      <c r="L597" s="35">
        <v>0</v>
      </c>
      <c r="M597" s="37" t="e">
        <v>#DIV/0!</v>
      </c>
      <c r="N597" s="37" t="e">
        <v>#DIV/0!</v>
      </c>
      <c r="O597" s="36">
        <v>0</v>
      </c>
      <c r="P597" s="36">
        <v>0</v>
      </c>
      <c r="Q597" s="36" t="s">
        <v>464</v>
      </c>
      <c r="R597" s="36" t="s">
        <v>463</v>
      </c>
      <c r="S597" t="s">
        <v>276</v>
      </c>
      <c r="T597" s="38"/>
      <c r="U597" s="55" t="s">
        <v>86</v>
      </c>
      <c r="V597" s="20">
        <v>44430</v>
      </c>
      <c r="W597" s="26" t="s">
        <v>86</v>
      </c>
      <c r="X597" s="79">
        <v>3</v>
      </c>
      <c r="Y597" t="str">
        <f t="shared" si="77"/>
        <v>Y</v>
      </c>
      <c r="Z597" s="24">
        <v>100</v>
      </c>
      <c r="AA597" s="24">
        <f t="shared" si="71"/>
        <v>0</v>
      </c>
      <c r="AB597" s="24">
        <f t="shared" si="72"/>
        <v>-100</v>
      </c>
      <c r="AC597" s="24">
        <f t="shared" si="73"/>
        <v>0</v>
      </c>
      <c r="AD597" s="24">
        <f t="shared" si="74"/>
        <v>-100</v>
      </c>
      <c r="AE597" s="24">
        <f t="shared" si="75"/>
        <v>0</v>
      </c>
      <c r="AF597" s="24">
        <f t="shared" si="76"/>
        <v>-100</v>
      </c>
    </row>
    <row r="598" spans="1:32" x14ac:dyDescent="0.25">
      <c r="A598" s="40">
        <v>0.60334526443008807</v>
      </c>
      <c r="B598" s="40">
        <v>0.3933282886172722</v>
      </c>
      <c r="C598" s="33">
        <v>1.6574257874462424</v>
      </c>
      <c r="D598" s="34">
        <v>2.5424054891028933</v>
      </c>
      <c r="E598" s="28"/>
      <c r="F598" s="35">
        <v>1</v>
      </c>
      <c r="G598" s="35">
        <v>1.6574257874462424</v>
      </c>
      <c r="H598" s="35">
        <v>2.5424054891028933</v>
      </c>
      <c r="I598" s="36"/>
      <c r="J598" s="36"/>
      <c r="K598" s="35">
        <v>0</v>
      </c>
      <c r="L598" s="35">
        <v>0</v>
      </c>
      <c r="M598" s="37" t="e">
        <v>#DIV/0!</v>
      </c>
      <c r="N598" s="37" t="e">
        <v>#DIV/0!</v>
      </c>
      <c r="O598" s="36">
        <v>0</v>
      </c>
      <c r="P598" s="36">
        <v>0</v>
      </c>
      <c r="Q598" s="36" t="s">
        <v>470</v>
      </c>
      <c r="R598" s="36" t="s">
        <v>469</v>
      </c>
      <c r="S598" t="s">
        <v>276</v>
      </c>
      <c r="T598" s="38"/>
      <c r="U598" s="55" t="s">
        <v>79</v>
      </c>
      <c r="V598" s="20">
        <v>44430</v>
      </c>
      <c r="W598" s="26" t="s">
        <v>86</v>
      </c>
      <c r="X598" s="88" t="s">
        <v>207</v>
      </c>
      <c r="Y598" t="str">
        <f t="shared" si="77"/>
        <v>Y</v>
      </c>
      <c r="Z598" s="24">
        <v>100</v>
      </c>
      <c r="AA598" s="24">
        <f t="shared" si="71"/>
        <v>0</v>
      </c>
      <c r="AB598" s="24">
        <f t="shared" si="72"/>
        <v>-100</v>
      </c>
      <c r="AC598" s="24">
        <f t="shared" si="73"/>
        <v>0</v>
      </c>
      <c r="AD598" s="24">
        <f t="shared" si="74"/>
        <v>-100</v>
      </c>
      <c r="AE598" s="24">
        <f t="shared" si="75"/>
        <v>0</v>
      </c>
      <c r="AF598" s="24">
        <f t="shared" si="76"/>
        <v>-100</v>
      </c>
    </row>
    <row r="599" spans="1:32" x14ac:dyDescent="0.25">
      <c r="A599" s="40">
        <v>0.7836874505532444</v>
      </c>
      <c r="B599" s="40">
        <v>0.18481947693904333</v>
      </c>
      <c r="C599" s="33">
        <v>1.2760189017880148</v>
      </c>
      <c r="D599" s="34">
        <v>5.4106851537612419</v>
      </c>
      <c r="E599" s="28"/>
      <c r="F599" s="35">
        <v>1</v>
      </c>
      <c r="G599" s="35">
        <v>1.2760189017880148</v>
      </c>
      <c r="H599" s="35">
        <v>5.4106851537612419</v>
      </c>
      <c r="I599" s="36"/>
      <c r="J599" s="36"/>
      <c r="K599" s="35">
        <v>0</v>
      </c>
      <c r="L599" s="35">
        <v>0</v>
      </c>
      <c r="M599" s="37" t="e">
        <v>#DIV/0!</v>
      </c>
      <c r="N599" s="37" t="e">
        <v>#DIV/0!</v>
      </c>
      <c r="O599" s="36">
        <v>0</v>
      </c>
      <c r="P599" s="36">
        <v>0</v>
      </c>
      <c r="Q599" s="36" t="s">
        <v>309</v>
      </c>
      <c r="R599" s="36" t="s">
        <v>379</v>
      </c>
      <c r="S599" t="s">
        <v>275</v>
      </c>
      <c r="T599" s="38"/>
      <c r="U599" s="55" t="s">
        <v>102</v>
      </c>
      <c r="V599" s="20">
        <v>44431</v>
      </c>
      <c r="W599" s="26" t="s">
        <v>75</v>
      </c>
      <c r="X599" s="79">
        <v>2</v>
      </c>
      <c r="Y599" t="str">
        <f t="shared" si="77"/>
        <v>N</v>
      </c>
      <c r="Z599" s="24">
        <v>100</v>
      </c>
      <c r="AA599" s="24">
        <f t="shared" si="71"/>
        <v>0</v>
      </c>
      <c r="AB599" s="24">
        <f t="shared" si="72"/>
        <v>-100</v>
      </c>
      <c r="AC599" s="24">
        <f t="shared" si="73"/>
        <v>0</v>
      </c>
      <c r="AD599" s="24">
        <f t="shared" si="74"/>
        <v>-100</v>
      </c>
      <c r="AE599" s="24">
        <f t="shared" si="75"/>
        <v>0</v>
      </c>
      <c r="AF599" s="24">
        <f t="shared" si="76"/>
        <v>-100</v>
      </c>
    </row>
    <row r="600" spans="1:32" x14ac:dyDescent="0.25">
      <c r="A600" s="40">
        <v>4.6297635977971013E-2</v>
      </c>
      <c r="B600" s="40">
        <v>0.95369941185663298</v>
      </c>
      <c r="C600" s="33">
        <v>21.599374976204235</v>
      </c>
      <c r="D600" s="34">
        <v>1.0485484079865692</v>
      </c>
      <c r="E600" s="28"/>
      <c r="F600" s="35">
        <v>1</v>
      </c>
      <c r="G600" s="35">
        <v>21.599374976204235</v>
      </c>
      <c r="H600" s="35">
        <v>1.0485484079865692</v>
      </c>
      <c r="I600" s="36"/>
      <c r="J600" s="36"/>
      <c r="K600" s="35">
        <v>0</v>
      </c>
      <c r="L600" s="35">
        <v>0</v>
      </c>
      <c r="M600" s="37" t="e">
        <v>#DIV/0!</v>
      </c>
      <c r="N600" s="37" t="e">
        <v>#DIV/0!</v>
      </c>
      <c r="O600" s="36">
        <v>0</v>
      </c>
      <c r="P600" s="36">
        <v>0</v>
      </c>
      <c r="Q600" s="36" t="s">
        <v>480</v>
      </c>
      <c r="R600" s="36" t="s">
        <v>388</v>
      </c>
      <c r="S600" t="s">
        <v>279</v>
      </c>
      <c r="T600" s="38"/>
      <c r="U600" s="55" t="s">
        <v>76</v>
      </c>
      <c r="V600" s="20">
        <v>44431</v>
      </c>
      <c r="W600" s="26" t="s">
        <v>76</v>
      </c>
      <c r="X600" s="79">
        <v>1</v>
      </c>
      <c r="Y600" t="str">
        <f t="shared" si="77"/>
        <v>N</v>
      </c>
      <c r="Z600" s="24">
        <v>100</v>
      </c>
      <c r="AA600" s="24">
        <f t="shared" si="71"/>
        <v>0</v>
      </c>
      <c r="AB600" s="24">
        <f t="shared" si="72"/>
        <v>-100</v>
      </c>
      <c r="AC600" s="24">
        <f t="shared" si="73"/>
        <v>0</v>
      </c>
      <c r="AD600" s="24">
        <f t="shared" si="74"/>
        <v>-100</v>
      </c>
      <c r="AE600" s="24">
        <f t="shared" si="75"/>
        <v>0</v>
      </c>
      <c r="AF600" s="24">
        <f t="shared" si="76"/>
        <v>-100</v>
      </c>
    </row>
    <row r="601" spans="1:32" x14ac:dyDescent="0.25">
      <c r="A601" s="40">
        <v>0.62140385309211899</v>
      </c>
      <c r="B601" s="40">
        <v>0.3676583080213992</v>
      </c>
      <c r="C601" s="33">
        <v>1.6092594132205302</v>
      </c>
      <c r="D601" s="34">
        <v>2.7199167764809382</v>
      </c>
      <c r="E601" s="28"/>
      <c r="F601" s="35">
        <v>1</v>
      </c>
      <c r="G601" s="35">
        <v>1.6092594132205302</v>
      </c>
      <c r="H601" s="35">
        <v>2.7199167764809382</v>
      </c>
      <c r="I601" s="36"/>
      <c r="J601" s="36"/>
      <c r="K601" s="35">
        <v>0</v>
      </c>
      <c r="L601" s="35">
        <v>0</v>
      </c>
      <c r="M601" s="37" t="e">
        <v>#DIV/0!</v>
      </c>
      <c r="N601" s="37" t="e">
        <v>#DIV/0!</v>
      </c>
      <c r="O601" s="36">
        <v>0</v>
      </c>
      <c r="P601" s="36">
        <v>0</v>
      </c>
      <c r="Q601" s="36" t="s">
        <v>403</v>
      </c>
      <c r="R601" s="36" t="s">
        <v>485</v>
      </c>
      <c r="S601" t="s">
        <v>281</v>
      </c>
      <c r="T601" s="38"/>
      <c r="U601" s="55" t="s">
        <v>86</v>
      </c>
      <c r="V601" s="20">
        <v>44431</v>
      </c>
      <c r="W601" s="26" t="s">
        <v>89</v>
      </c>
      <c r="X601" s="90">
        <v>4</v>
      </c>
      <c r="Y601" t="str">
        <f t="shared" si="77"/>
        <v>Y</v>
      </c>
      <c r="Z601" s="24">
        <v>100</v>
      </c>
      <c r="AA601" s="24">
        <f t="shared" si="71"/>
        <v>0</v>
      </c>
      <c r="AB601" s="24">
        <f t="shared" si="72"/>
        <v>-100</v>
      </c>
      <c r="AC601" s="24">
        <f t="shared" si="73"/>
        <v>0</v>
      </c>
      <c r="AD601" s="24">
        <f t="shared" si="74"/>
        <v>-100</v>
      </c>
      <c r="AE601" s="24">
        <f t="shared" si="75"/>
        <v>0</v>
      </c>
      <c r="AF601" s="24">
        <f t="shared" si="76"/>
        <v>-100</v>
      </c>
    </row>
    <row r="602" spans="1:32" x14ac:dyDescent="0.25">
      <c r="A602" s="40">
        <v>0.52470351363271217</v>
      </c>
      <c r="B602" s="40">
        <v>0.4717868095460343</v>
      </c>
      <c r="C602" s="33">
        <v>1.9058382000849172</v>
      </c>
      <c r="D602" s="34">
        <v>2.1196014381203798</v>
      </c>
      <c r="E602" s="28"/>
      <c r="F602" s="35">
        <v>1</v>
      </c>
      <c r="G602" s="35">
        <v>1.9058382000849172</v>
      </c>
      <c r="H602" s="35">
        <v>2.1196014381203798</v>
      </c>
      <c r="I602" s="36"/>
      <c r="J602" s="36"/>
      <c r="K602" s="35">
        <v>0</v>
      </c>
      <c r="L602" s="35">
        <v>0</v>
      </c>
      <c r="M602" s="37" t="e">
        <v>#DIV/0!</v>
      </c>
      <c r="N602" s="37" t="e">
        <v>#DIV/0!</v>
      </c>
      <c r="O602" s="36">
        <v>0</v>
      </c>
      <c r="P602" s="36">
        <v>0</v>
      </c>
      <c r="Q602" s="36" t="s">
        <v>412</v>
      </c>
      <c r="R602" s="36" t="s">
        <v>330</v>
      </c>
      <c r="S602" t="s">
        <v>283</v>
      </c>
      <c r="T602" s="38"/>
      <c r="U602" s="55" t="s">
        <v>79</v>
      </c>
      <c r="V602" s="20">
        <v>44431</v>
      </c>
      <c r="W602" s="26" t="s">
        <v>76</v>
      </c>
      <c r="X602" s="90">
        <v>1</v>
      </c>
      <c r="Y602" t="str">
        <f t="shared" si="77"/>
        <v>N</v>
      </c>
      <c r="Z602" s="24">
        <v>100</v>
      </c>
      <c r="AA602" s="24">
        <f t="shared" si="71"/>
        <v>0</v>
      </c>
      <c r="AB602" s="24">
        <f t="shared" si="72"/>
        <v>-100</v>
      </c>
      <c r="AC602" s="24">
        <f t="shared" si="73"/>
        <v>0</v>
      </c>
      <c r="AD602" s="24">
        <f t="shared" si="74"/>
        <v>-100</v>
      </c>
      <c r="AE602" s="24">
        <f t="shared" si="75"/>
        <v>0</v>
      </c>
      <c r="AF602" s="24">
        <f t="shared" si="76"/>
        <v>-100</v>
      </c>
    </row>
    <row r="603" spans="1:32" x14ac:dyDescent="0.25">
      <c r="A603" s="40">
        <v>0.32156154118126606</v>
      </c>
      <c r="B603" s="40">
        <v>0.67826714418373624</v>
      </c>
      <c r="C603" s="33">
        <v>3.1098246274304748</v>
      </c>
      <c r="D603" s="34">
        <v>1.4743453351311224</v>
      </c>
      <c r="E603" s="28"/>
      <c r="F603" s="35">
        <v>1</v>
      </c>
      <c r="G603" s="35">
        <v>3.1098246274304748</v>
      </c>
      <c r="H603" s="35">
        <v>1.4743453351311224</v>
      </c>
      <c r="I603" s="36"/>
      <c r="J603" s="36"/>
      <c r="K603" s="35">
        <v>0</v>
      </c>
      <c r="L603" s="35">
        <v>0</v>
      </c>
      <c r="M603" s="37" t="e">
        <v>#DIV/0!</v>
      </c>
      <c r="N603" s="37" t="e">
        <v>#DIV/0!</v>
      </c>
      <c r="O603" s="36">
        <v>0</v>
      </c>
      <c r="P603" s="36">
        <v>0</v>
      </c>
      <c r="Q603" s="36" t="s">
        <v>338</v>
      </c>
      <c r="R603" s="36" t="s">
        <v>340</v>
      </c>
      <c r="S603" t="s">
        <v>274</v>
      </c>
      <c r="T603" s="38"/>
      <c r="U603" s="55" t="s">
        <v>75</v>
      </c>
      <c r="V603" s="20">
        <v>44431</v>
      </c>
      <c r="W603" s="26" t="s">
        <v>78</v>
      </c>
      <c r="X603" s="90">
        <v>1</v>
      </c>
      <c r="Y603" t="str">
        <f t="shared" si="77"/>
        <v>N</v>
      </c>
      <c r="Z603" s="24">
        <v>100</v>
      </c>
      <c r="AA603" s="24">
        <f t="shared" si="71"/>
        <v>0</v>
      </c>
      <c r="AB603" s="24">
        <f t="shared" si="72"/>
        <v>-100</v>
      </c>
      <c r="AC603" s="24">
        <f t="shared" si="73"/>
        <v>0</v>
      </c>
      <c r="AD603" s="24">
        <f t="shared" si="74"/>
        <v>-100</v>
      </c>
      <c r="AE603" s="24">
        <f t="shared" si="75"/>
        <v>0</v>
      </c>
      <c r="AF603" s="24">
        <f t="shared" si="76"/>
        <v>-100</v>
      </c>
    </row>
    <row r="604" spans="1:32" s="24" customFormat="1" x14ac:dyDescent="0.25">
      <c r="A604" s="40">
        <v>0.51801974434866949</v>
      </c>
      <c r="B604" s="40">
        <v>0.48032714061701232</v>
      </c>
      <c r="C604" s="33">
        <v>1.9304283493235319</v>
      </c>
      <c r="D604" s="34">
        <v>2.0819144192340104</v>
      </c>
      <c r="E604" s="28"/>
      <c r="F604" s="35">
        <v>1</v>
      </c>
      <c r="G604" s="35">
        <v>1.9304283493235319</v>
      </c>
      <c r="H604" s="35">
        <v>2.0819144192340104</v>
      </c>
      <c r="I604" s="36"/>
      <c r="J604" s="36"/>
      <c r="K604" s="35">
        <v>0</v>
      </c>
      <c r="L604" s="35">
        <v>0</v>
      </c>
      <c r="M604" s="37" t="e">
        <v>#DIV/0!</v>
      </c>
      <c r="N604" s="37" t="e">
        <v>#DIV/0!</v>
      </c>
      <c r="O604" s="36">
        <v>0</v>
      </c>
      <c r="P604" s="36">
        <v>0</v>
      </c>
      <c r="Q604" s="36" t="s">
        <v>529</v>
      </c>
      <c r="R604" s="36" t="s">
        <v>342</v>
      </c>
      <c r="S604" t="s">
        <v>274</v>
      </c>
      <c r="T604" s="38"/>
      <c r="U604" s="55" t="s">
        <v>86</v>
      </c>
      <c r="V604" s="20">
        <v>44431</v>
      </c>
      <c r="W604" s="26" t="s">
        <v>77</v>
      </c>
      <c r="X604" s="90">
        <v>2</v>
      </c>
      <c r="Y604" t="str">
        <f t="shared" si="77"/>
        <v>N</v>
      </c>
      <c r="Z604" s="24">
        <v>100</v>
      </c>
      <c r="AA604" s="24">
        <f t="shared" si="71"/>
        <v>0</v>
      </c>
      <c r="AB604" s="24">
        <f t="shared" si="72"/>
        <v>-100</v>
      </c>
      <c r="AC604" s="24">
        <f t="shared" si="73"/>
        <v>0</v>
      </c>
      <c r="AD604" s="24">
        <f t="shared" si="74"/>
        <v>-100</v>
      </c>
      <c r="AE604" s="24">
        <f t="shared" si="75"/>
        <v>0</v>
      </c>
      <c r="AF604" s="24">
        <f t="shared" si="76"/>
        <v>-100</v>
      </c>
    </row>
    <row r="605" spans="1:32" x14ac:dyDescent="0.25">
      <c r="A605" s="51">
        <v>0.26100442671546581</v>
      </c>
      <c r="B605" s="51">
        <v>0.73659608473146765</v>
      </c>
      <c r="C605" s="33">
        <v>3.8313526424980937</v>
      </c>
      <c r="D605" s="34">
        <v>1.357596138139342</v>
      </c>
      <c r="E605" s="28"/>
      <c r="F605" s="35">
        <v>1</v>
      </c>
      <c r="G605" s="35">
        <v>3.8313526424980937</v>
      </c>
      <c r="H605" s="35">
        <v>1.357596138139342</v>
      </c>
      <c r="I605" s="36"/>
      <c r="J605" s="36"/>
      <c r="K605" s="35">
        <v>0</v>
      </c>
      <c r="L605" s="35">
        <v>0</v>
      </c>
      <c r="M605" s="37" t="e">
        <v>#DIV/0!</v>
      </c>
      <c r="N605" s="37" t="e">
        <v>#DIV/0!</v>
      </c>
      <c r="O605" s="36">
        <v>0</v>
      </c>
      <c r="P605" s="36">
        <v>0</v>
      </c>
      <c r="Q605" s="36" t="s">
        <v>297</v>
      </c>
      <c r="R605" s="36" t="s">
        <v>494</v>
      </c>
      <c r="S605" t="s">
        <v>273</v>
      </c>
      <c r="T605" s="38"/>
      <c r="U605" s="38" t="s">
        <v>77</v>
      </c>
      <c r="V605" s="20">
        <v>44431</v>
      </c>
      <c r="W605" s="26" t="s">
        <v>78</v>
      </c>
      <c r="X605" s="79">
        <v>1</v>
      </c>
      <c r="Y605" t="str">
        <f t="shared" si="77"/>
        <v>N</v>
      </c>
      <c r="Z605" s="24">
        <v>100</v>
      </c>
      <c r="AA605" s="24">
        <f t="shared" si="71"/>
        <v>0</v>
      </c>
      <c r="AB605" s="24">
        <f t="shared" si="72"/>
        <v>-100</v>
      </c>
      <c r="AC605" s="24">
        <f t="shared" si="73"/>
        <v>0</v>
      </c>
      <c r="AD605" s="24">
        <f t="shared" si="74"/>
        <v>-100</v>
      </c>
      <c r="AE605" s="24">
        <f t="shared" si="75"/>
        <v>0</v>
      </c>
      <c r="AF605" s="24">
        <f t="shared" si="76"/>
        <v>-100</v>
      </c>
    </row>
    <row r="606" spans="1:32" x14ac:dyDescent="0.25">
      <c r="A606" s="51">
        <v>0.82886561473356535</v>
      </c>
      <c r="B606" s="51">
        <v>9.9260447506677812E-2</v>
      </c>
      <c r="C606" s="33">
        <v>1.2064681924601794</v>
      </c>
      <c r="D606" s="34">
        <v>10.074506262252388</v>
      </c>
      <c r="E606" s="28"/>
      <c r="F606" s="35">
        <v>1</v>
      </c>
      <c r="G606" s="35">
        <v>1.2064681924601794</v>
      </c>
      <c r="H606" s="35">
        <v>10.074506262252388</v>
      </c>
      <c r="I606" s="36"/>
      <c r="J606" s="36"/>
      <c r="K606" s="35">
        <v>0</v>
      </c>
      <c r="L606" s="35">
        <v>0</v>
      </c>
      <c r="M606" s="37" t="e">
        <v>#DIV/0!</v>
      </c>
      <c r="N606" s="37" t="e">
        <v>#DIV/0!</v>
      </c>
      <c r="O606" s="36">
        <v>0</v>
      </c>
      <c r="P606" s="36">
        <v>0</v>
      </c>
      <c r="Q606" s="36" t="s">
        <v>427</v>
      </c>
      <c r="R606" s="36" t="s">
        <v>493</v>
      </c>
      <c r="S606" t="s">
        <v>273</v>
      </c>
      <c r="T606" s="38"/>
      <c r="U606" s="38" t="s">
        <v>204</v>
      </c>
      <c r="V606" s="20">
        <v>44431</v>
      </c>
      <c r="W606" s="26" t="s">
        <v>75</v>
      </c>
      <c r="X606" s="79">
        <v>2</v>
      </c>
      <c r="Y606" t="str">
        <f t="shared" si="77"/>
        <v>N</v>
      </c>
      <c r="Z606" s="24">
        <v>100</v>
      </c>
      <c r="AA606" s="24">
        <f t="shared" si="71"/>
        <v>0</v>
      </c>
      <c r="AB606" s="24">
        <f t="shared" si="72"/>
        <v>-100</v>
      </c>
      <c r="AC606" s="24">
        <f t="shared" si="73"/>
        <v>0</v>
      </c>
      <c r="AD606" s="24">
        <f t="shared" si="74"/>
        <v>-100</v>
      </c>
      <c r="AE606" s="24">
        <f t="shared" si="75"/>
        <v>0</v>
      </c>
      <c r="AF606" s="24">
        <f t="shared" si="76"/>
        <v>-100</v>
      </c>
    </row>
    <row r="607" spans="1:32" x14ac:dyDescent="0.25">
      <c r="A607" s="51">
        <v>0.25426842292669005</v>
      </c>
      <c r="B607" s="51">
        <v>0.74526287032518124</v>
      </c>
      <c r="C607" s="33">
        <v>3.9328517025030556</v>
      </c>
      <c r="D607" s="34">
        <v>1.3418084273588848</v>
      </c>
      <c r="E607" s="28"/>
      <c r="F607" s="35">
        <v>1</v>
      </c>
      <c r="G607" s="35">
        <v>3.9328517025030556</v>
      </c>
      <c r="H607" s="35">
        <v>1.3418084273588848</v>
      </c>
      <c r="I607" s="36"/>
      <c r="J607" s="36"/>
      <c r="K607" s="35">
        <v>0</v>
      </c>
      <c r="L607" s="35">
        <v>0</v>
      </c>
      <c r="M607" s="37" t="e">
        <v>#DIV/0!</v>
      </c>
      <c r="N607" s="37" t="e">
        <v>#DIV/0!</v>
      </c>
      <c r="O607" s="36">
        <v>0</v>
      </c>
      <c r="P607" s="36">
        <v>0</v>
      </c>
      <c r="Q607" s="36" t="s">
        <v>436</v>
      </c>
      <c r="R607" s="36" t="s">
        <v>360</v>
      </c>
      <c r="S607" t="s">
        <v>269</v>
      </c>
      <c r="T607" s="38"/>
      <c r="U607" s="38" t="s">
        <v>78</v>
      </c>
      <c r="V607" s="20">
        <v>44431</v>
      </c>
      <c r="W607" s="26" t="s">
        <v>73</v>
      </c>
      <c r="X607" s="79">
        <v>0</v>
      </c>
      <c r="Y607" t="str">
        <f t="shared" si="77"/>
        <v>N</v>
      </c>
      <c r="Z607" s="24">
        <v>100</v>
      </c>
      <c r="AA607" s="24">
        <f t="shared" si="71"/>
        <v>0</v>
      </c>
      <c r="AB607" s="24">
        <f t="shared" si="72"/>
        <v>-100</v>
      </c>
      <c r="AC607" s="24">
        <f t="shared" si="73"/>
        <v>0</v>
      </c>
      <c r="AD607" s="24">
        <f t="shared" si="74"/>
        <v>-100</v>
      </c>
      <c r="AE607" s="24">
        <f t="shared" si="75"/>
        <v>0</v>
      </c>
      <c r="AF607" s="24">
        <f t="shared" si="76"/>
        <v>-100</v>
      </c>
    </row>
    <row r="608" spans="1:32" x14ac:dyDescent="0.25">
      <c r="A608" s="51">
        <v>0.67567665155550805</v>
      </c>
      <c r="B608" s="51">
        <v>0.31852218368585111</v>
      </c>
      <c r="C608" s="33">
        <v>1.4799978624359025</v>
      </c>
      <c r="D608" s="34">
        <v>3.1394987577577016</v>
      </c>
      <c r="E608" s="28"/>
      <c r="F608" s="35">
        <v>1</v>
      </c>
      <c r="G608" s="35">
        <v>1.4799978624359025</v>
      </c>
      <c r="H608" s="35">
        <v>3.1394987577577016</v>
      </c>
      <c r="I608" s="36"/>
      <c r="J608" s="36"/>
      <c r="K608" s="35">
        <v>0</v>
      </c>
      <c r="L608" s="35">
        <v>0</v>
      </c>
      <c r="M608" s="37" t="e">
        <v>#DIV/0!</v>
      </c>
      <c r="N608" s="37" t="e">
        <v>#DIV/0!</v>
      </c>
      <c r="O608" s="36">
        <v>0</v>
      </c>
      <c r="P608" s="36">
        <v>0</v>
      </c>
      <c r="Q608" s="36" t="s">
        <v>503</v>
      </c>
      <c r="R608" s="36" t="s">
        <v>502</v>
      </c>
      <c r="S608" t="s">
        <v>269</v>
      </c>
      <c r="T608" s="38"/>
      <c r="U608" s="38" t="s">
        <v>86</v>
      </c>
      <c r="V608" s="20">
        <v>44431</v>
      </c>
      <c r="W608" s="26" t="s">
        <v>78</v>
      </c>
      <c r="X608" s="79">
        <v>1</v>
      </c>
      <c r="Y608" t="str">
        <f t="shared" si="77"/>
        <v>N</v>
      </c>
      <c r="Z608" s="24">
        <v>100</v>
      </c>
      <c r="AA608" s="24">
        <f t="shared" si="71"/>
        <v>0</v>
      </c>
      <c r="AB608" s="24">
        <f t="shared" si="72"/>
        <v>-100</v>
      </c>
      <c r="AC608" s="24">
        <f t="shared" si="73"/>
        <v>0</v>
      </c>
      <c r="AD608" s="24">
        <f t="shared" si="74"/>
        <v>-100</v>
      </c>
      <c r="AE608" s="24">
        <f t="shared" si="75"/>
        <v>0</v>
      </c>
      <c r="AF608" s="24">
        <f t="shared" si="76"/>
        <v>-100</v>
      </c>
    </row>
    <row r="609" spans="1:32" x14ac:dyDescent="0.25">
      <c r="A609" s="51">
        <v>0.39975143888254455</v>
      </c>
      <c r="B609" s="51">
        <v>0.59982655226549708</v>
      </c>
      <c r="C609" s="33">
        <v>2.5015544729379227</v>
      </c>
      <c r="D609" s="34">
        <v>1.6671486052477666</v>
      </c>
      <c r="E609" s="28"/>
      <c r="F609" s="35">
        <v>1</v>
      </c>
      <c r="G609" s="35">
        <v>2.5015544729379227</v>
      </c>
      <c r="H609" s="35">
        <v>1.6671486052477666</v>
      </c>
      <c r="I609" s="36"/>
      <c r="J609" s="36"/>
      <c r="K609" s="35">
        <v>0</v>
      </c>
      <c r="L609" s="35">
        <v>0</v>
      </c>
      <c r="M609" s="37" t="e">
        <v>#DIV/0!</v>
      </c>
      <c r="N609" s="37" t="e">
        <v>#DIV/0!</v>
      </c>
      <c r="O609" s="36">
        <v>0</v>
      </c>
      <c r="P609" s="36">
        <v>0</v>
      </c>
      <c r="Q609" s="36" t="s">
        <v>500</v>
      </c>
      <c r="R609" s="36" t="s">
        <v>435</v>
      </c>
      <c r="S609" t="s">
        <v>269</v>
      </c>
      <c r="T609" s="38"/>
      <c r="U609" s="38" t="s">
        <v>75</v>
      </c>
      <c r="V609" s="20">
        <v>44431</v>
      </c>
      <c r="W609" s="26" t="s">
        <v>76</v>
      </c>
      <c r="X609" s="88" t="s">
        <v>84</v>
      </c>
      <c r="Y609" t="str">
        <f t="shared" si="77"/>
        <v>Y</v>
      </c>
      <c r="Z609" s="24">
        <v>100</v>
      </c>
      <c r="AA609" s="24">
        <f t="shared" si="71"/>
        <v>0</v>
      </c>
      <c r="AB609" s="24">
        <f t="shared" si="72"/>
        <v>-100</v>
      </c>
      <c r="AC609" s="24">
        <f t="shared" si="73"/>
        <v>0</v>
      </c>
      <c r="AD609" s="24">
        <f t="shared" si="74"/>
        <v>-100</v>
      </c>
      <c r="AE609" s="24">
        <f t="shared" si="75"/>
        <v>0</v>
      </c>
      <c r="AF609" s="24">
        <f t="shared" si="76"/>
        <v>-100</v>
      </c>
    </row>
    <row r="610" spans="1:32" x14ac:dyDescent="0.25">
      <c r="A610" s="51">
        <v>0.2611261967330652</v>
      </c>
      <c r="B610" s="51">
        <v>0.73876992335403946</v>
      </c>
      <c r="C610" s="33">
        <v>3.8295659819311214</v>
      </c>
      <c r="D610" s="34">
        <v>1.3536013965754961</v>
      </c>
      <c r="E610" s="28"/>
      <c r="F610" s="35">
        <v>1</v>
      </c>
      <c r="G610" s="35">
        <v>3.8295659819311214</v>
      </c>
      <c r="H610" s="35">
        <v>1.3536013965754961</v>
      </c>
      <c r="I610" s="36"/>
      <c r="J610" s="36"/>
      <c r="K610" s="35">
        <v>0</v>
      </c>
      <c r="L610" s="35">
        <v>0</v>
      </c>
      <c r="M610" s="37" t="e">
        <v>#DIV/0!</v>
      </c>
      <c r="N610" s="37" t="e">
        <v>#DIV/0!</v>
      </c>
      <c r="O610" s="36">
        <v>0</v>
      </c>
      <c r="P610" s="36">
        <v>0</v>
      </c>
      <c r="Q610" s="36" t="s">
        <v>317</v>
      </c>
      <c r="R610" s="36" t="s">
        <v>390</v>
      </c>
      <c r="S610" t="s">
        <v>279</v>
      </c>
      <c r="T610" s="38"/>
      <c r="U610" s="38" t="s">
        <v>75</v>
      </c>
      <c r="V610" s="20">
        <v>44432</v>
      </c>
      <c r="W610" s="26" t="s">
        <v>77</v>
      </c>
      <c r="X610" s="79">
        <v>2</v>
      </c>
      <c r="Y610" t="str">
        <f t="shared" si="77"/>
        <v>N</v>
      </c>
      <c r="Z610" s="24">
        <v>100</v>
      </c>
      <c r="AA610" s="24">
        <f t="shared" si="71"/>
        <v>0</v>
      </c>
      <c r="AB610" s="24">
        <f t="shared" si="72"/>
        <v>-100</v>
      </c>
      <c r="AC610" s="24">
        <f t="shared" si="73"/>
        <v>0</v>
      </c>
      <c r="AD610" s="24">
        <f t="shared" si="74"/>
        <v>-100</v>
      </c>
      <c r="AE610" s="24">
        <f t="shared" si="75"/>
        <v>0</v>
      </c>
      <c r="AF610" s="24">
        <f t="shared" si="76"/>
        <v>-100</v>
      </c>
    </row>
    <row r="611" spans="1:32" s="97" customFormat="1" x14ac:dyDescent="0.25">
      <c r="A611" s="106">
        <v>0.39553271881204755</v>
      </c>
      <c r="B611" s="106">
        <v>0.60114044299428659</v>
      </c>
      <c r="C611" s="107">
        <v>2.5282358511412761</v>
      </c>
      <c r="D611" s="108">
        <v>1.6635047793806552</v>
      </c>
      <c r="E611" s="109"/>
      <c r="F611" s="110">
        <v>1</v>
      </c>
      <c r="G611" s="110">
        <v>2.5282358511412761</v>
      </c>
      <c r="H611" s="110">
        <v>1.6635047793806552</v>
      </c>
      <c r="I611" s="111"/>
      <c r="J611" s="111"/>
      <c r="K611" s="110">
        <v>0</v>
      </c>
      <c r="L611" s="110">
        <v>0</v>
      </c>
      <c r="M611" s="112" t="e">
        <v>#DIV/0!</v>
      </c>
      <c r="N611" s="112" t="e">
        <v>#DIV/0!</v>
      </c>
      <c r="O611" s="111">
        <v>0</v>
      </c>
      <c r="P611" s="111">
        <v>0</v>
      </c>
      <c r="Q611" s="111" t="s">
        <v>319</v>
      </c>
      <c r="R611" s="111" t="s">
        <v>385</v>
      </c>
      <c r="S611" s="97" t="s">
        <v>279</v>
      </c>
      <c r="T611" s="113"/>
      <c r="U611" s="113" t="s">
        <v>77</v>
      </c>
      <c r="V611" s="105">
        <v>44432</v>
      </c>
      <c r="W611" s="117" t="s">
        <v>75</v>
      </c>
      <c r="X611" s="96">
        <v>2</v>
      </c>
      <c r="Y611" t="str">
        <f t="shared" si="77"/>
        <v>N</v>
      </c>
      <c r="Z611" s="24">
        <v>100</v>
      </c>
      <c r="AA611" s="24">
        <f t="shared" si="71"/>
        <v>0</v>
      </c>
      <c r="AB611" s="24">
        <f t="shared" si="72"/>
        <v>-100</v>
      </c>
      <c r="AC611" s="24">
        <f t="shared" si="73"/>
        <v>0</v>
      </c>
      <c r="AD611" s="24">
        <f t="shared" si="74"/>
        <v>-100</v>
      </c>
      <c r="AE611" s="24">
        <f t="shared" si="75"/>
        <v>0</v>
      </c>
      <c r="AF611" s="24">
        <f t="shared" si="76"/>
        <v>-100</v>
      </c>
    </row>
    <row r="612" spans="1:32" x14ac:dyDescent="0.25">
      <c r="A612" s="40">
        <v>0.15645209932614459</v>
      </c>
      <c r="B612" s="40">
        <v>0.84351473628007145</v>
      </c>
      <c r="C612" s="22">
        <f t="shared" ref="C612:D642" si="78">(100%/A612)</f>
        <v>6.3917327048157464</v>
      </c>
      <c r="D612" s="23">
        <f t="shared" si="78"/>
        <v>1.1855157438150208</v>
      </c>
      <c r="E612" s="28"/>
      <c r="F612" s="8">
        <f t="shared" ref="F612:F675" si="79">(E612/100%) + 1</f>
        <v>1</v>
      </c>
      <c r="G612" s="8">
        <f t="shared" ref="G612:G675" si="80">C612/F612</f>
        <v>6.3917327048157464</v>
      </c>
      <c r="H612" s="8">
        <f t="shared" ref="H612:H675" si="81">D612/F612</f>
        <v>1.1855157438150208</v>
      </c>
      <c r="I612" s="24"/>
      <c r="J612" s="24"/>
      <c r="K612" s="8">
        <f t="shared" ref="K612:K675" si="82">(I612*F612)</f>
        <v>0</v>
      </c>
      <c r="L612" s="8">
        <f t="shared" ref="L612:L675" si="83">(J612*F612)</f>
        <v>0</v>
      </c>
      <c r="M612" s="25" t="e">
        <f t="shared" ref="M612:N642" si="84">(1/K612)</f>
        <v>#DIV/0!</v>
      </c>
      <c r="N612" s="25" t="e">
        <f t="shared" si="84"/>
        <v>#DIV/0!</v>
      </c>
      <c r="O612" s="24">
        <f t="shared" ref="O612:P642" si="85">(I612/G612)</f>
        <v>0</v>
      </c>
      <c r="P612" s="24">
        <f t="shared" si="85"/>
        <v>0</v>
      </c>
      <c r="Q612" t="s">
        <v>375</v>
      </c>
      <c r="R612" t="s">
        <v>370</v>
      </c>
      <c r="S612" t="s">
        <v>275</v>
      </c>
      <c r="T612" s="26"/>
      <c r="U612" s="26" t="s">
        <v>75</v>
      </c>
      <c r="V612" s="20">
        <v>44432</v>
      </c>
      <c r="W612" s="26" t="s">
        <v>75</v>
      </c>
      <c r="X612" s="90">
        <v>2</v>
      </c>
      <c r="Y612" t="str">
        <f t="shared" si="77"/>
        <v>N</v>
      </c>
      <c r="Z612" s="24">
        <v>100</v>
      </c>
      <c r="AA612" s="24">
        <f t="shared" si="71"/>
        <v>0</v>
      </c>
      <c r="AB612" s="24">
        <f t="shared" si="72"/>
        <v>-100</v>
      </c>
      <c r="AC612" s="24">
        <f t="shared" si="73"/>
        <v>0</v>
      </c>
      <c r="AD612" s="24">
        <f t="shared" si="74"/>
        <v>-100</v>
      </c>
      <c r="AE612" s="24">
        <f t="shared" si="75"/>
        <v>0</v>
      </c>
      <c r="AF612" s="24">
        <f t="shared" si="76"/>
        <v>-100</v>
      </c>
    </row>
    <row r="613" spans="1:32" x14ac:dyDescent="0.25">
      <c r="A613" s="40">
        <v>0.27774334314199067</v>
      </c>
      <c r="B613" s="40">
        <v>0.72191101990523787</v>
      </c>
      <c r="C613" s="22">
        <f t="shared" si="78"/>
        <v>3.6004463282087382</v>
      </c>
      <c r="D613" s="23">
        <f t="shared" si="78"/>
        <v>1.3852122663694282</v>
      </c>
      <c r="E613" s="28"/>
      <c r="F613" s="8">
        <f t="shared" si="79"/>
        <v>1</v>
      </c>
      <c r="G613" s="8">
        <f t="shared" si="80"/>
        <v>3.6004463282087382</v>
      </c>
      <c r="H613" s="8">
        <f t="shared" si="81"/>
        <v>1.3852122663694282</v>
      </c>
      <c r="I613" s="24"/>
      <c r="J613" s="24"/>
      <c r="K613" s="8">
        <f t="shared" si="82"/>
        <v>0</v>
      </c>
      <c r="L613" s="8">
        <f t="shared" si="83"/>
        <v>0</v>
      </c>
      <c r="M613" s="25" t="e">
        <f t="shared" si="84"/>
        <v>#DIV/0!</v>
      </c>
      <c r="N613" s="25" t="e">
        <f t="shared" si="84"/>
        <v>#DIV/0!</v>
      </c>
      <c r="O613" s="24">
        <f t="shared" si="85"/>
        <v>0</v>
      </c>
      <c r="P613" s="24">
        <f t="shared" si="85"/>
        <v>0</v>
      </c>
      <c r="Q613" t="s">
        <v>304</v>
      </c>
      <c r="R613" t="s">
        <v>376</v>
      </c>
      <c r="S613" t="s">
        <v>275</v>
      </c>
      <c r="T613" s="26"/>
      <c r="U613" s="26" t="s">
        <v>75</v>
      </c>
      <c r="V613" s="20">
        <v>44432</v>
      </c>
      <c r="W613" s="26" t="s">
        <v>75</v>
      </c>
      <c r="X613" s="90">
        <v>2</v>
      </c>
      <c r="Y613" t="str">
        <f t="shared" si="77"/>
        <v>N</v>
      </c>
      <c r="Z613" s="24">
        <v>100</v>
      </c>
      <c r="AA613" s="24">
        <f t="shared" si="71"/>
        <v>0</v>
      </c>
      <c r="AB613" s="24">
        <f t="shared" si="72"/>
        <v>-100</v>
      </c>
      <c r="AC613" s="24">
        <f t="shared" si="73"/>
        <v>0</v>
      </c>
      <c r="AD613" s="24">
        <f t="shared" si="74"/>
        <v>-100</v>
      </c>
      <c r="AE613" s="24">
        <f t="shared" si="75"/>
        <v>0</v>
      </c>
      <c r="AF613" s="24">
        <f t="shared" si="76"/>
        <v>-100</v>
      </c>
    </row>
    <row r="614" spans="1:32" x14ac:dyDescent="0.25">
      <c r="A614" s="40">
        <v>0.60237395916766656</v>
      </c>
      <c r="B614" s="40">
        <v>0.39525664234170155</v>
      </c>
      <c r="C614" s="22">
        <f t="shared" si="78"/>
        <v>1.6600983239410869</v>
      </c>
      <c r="D614" s="23">
        <f t="shared" si="78"/>
        <v>2.5300017580362244</v>
      </c>
      <c r="E614" s="28"/>
      <c r="F614" s="8">
        <f t="shared" si="79"/>
        <v>1</v>
      </c>
      <c r="G614" s="8">
        <f t="shared" si="80"/>
        <v>1.6600983239410869</v>
      </c>
      <c r="H614" s="8">
        <f t="shared" si="81"/>
        <v>2.5300017580362244</v>
      </c>
      <c r="I614" s="24"/>
      <c r="J614" s="24"/>
      <c r="K614" s="8">
        <f t="shared" si="82"/>
        <v>0</v>
      </c>
      <c r="L614" s="8">
        <f t="shared" si="83"/>
        <v>0</v>
      </c>
      <c r="M614" s="25" t="e">
        <f t="shared" si="84"/>
        <v>#DIV/0!</v>
      </c>
      <c r="N614" s="25" t="e">
        <f t="shared" si="84"/>
        <v>#DIV/0!</v>
      </c>
      <c r="O614" s="24">
        <f t="shared" si="85"/>
        <v>0</v>
      </c>
      <c r="P614" s="24">
        <f t="shared" si="85"/>
        <v>0</v>
      </c>
      <c r="Q614" t="s">
        <v>284</v>
      </c>
      <c r="R614" t="s">
        <v>476</v>
      </c>
      <c r="S614" t="s">
        <v>275</v>
      </c>
      <c r="T614" s="26"/>
      <c r="U614" s="26" t="s">
        <v>74</v>
      </c>
      <c r="V614" s="20">
        <v>44432</v>
      </c>
      <c r="W614" s="26" t="s">
        <v>94</v>
      </c>
      <c r="X614" s="90">
        <v>2</v>
      </c>
      <c r="Y614" t="str">
        <f t="shared" si="77"/>
        <v>N</v>
      </c>
      <c r="Z614" s="24">
        <v>100</v>
      </c>
      <c r="AA614" s="24">
        <f t="shared" si="71"/>
        <v>0</v>
      </c>
      <c r="AB614" s="24">
        <f t="shared" si="72"/>
        <v>-100</v>
      </c>
      <c r="AC614" s="24">
        <f t="shared" si="73"/>
        <v>0</v>
      </c>
      <c r="AD614" s="24">
        <f t="shared" si="74"/>
        <v>-100</v>
      </c>
      <c r="AE614" s="24">
        <f t="shared" si="75"/>
        <v>0</v>
      </c>
      <c r="AF614" s="24">
        <f t="shared" si="76"/>
        <v>-100</v>
      </c>
    </row>
    <row r="615" spans="1:32" x14ac:dyDescent="0.25">
      <c r="A615" s="40">
        <v>0.47159936674884401</v>
      </c>
      <c r="B615" s="40">
        <v>0.52080830537446099</v>
      </c>
      <c r="C615" s="22">
        <f t="shared" si="78"/>
        <v>2.1204438990109207</v>
      </c>
      <c r="D615" s="23">
        <f t="shared" si="78"/>
        <v>1.9200922675013801</v>
      </c>
      <c r="E615" s="28"/>
      <c r="F615" s="8">
        <f t="shared" si="79"/>
        <v>1</v>
      </c>
      <c r="G615" s="8">
        <f t="shared" si="80"/>
        <v>2.1204438990109207</v>
      </c>
      <c r="H615" s="8">
        <f t="shared" si="81"/>
        <v>1.9200922675013801</v>
      </c>
      <c r="I615" s="24"/>
      <c r="J615" s="24"/>
      <c r="K615" s="8">
        <f t="shared" si="82"/>
        <v>0</v>
      </c>
      <c r="L615" s="8">
        <f t="shared" si="83"/>
        <v>0</v>
      </c>
      <c r="M615" s="25" t="e">
        <f t="shared" si="84"/>
        <v>#DIV/0!</v>
      </c>
      <c r="N615" s="25" t="e">
        <f t="shared" si="84"/>
        <v>#DIV/0!</v>
      </c>
      <c r="O615" s="24">
        <f t="shared" si="85"/>
        <v>0</v>
      </c>
      <c r="P615" s="24">
        <f t="shared" si="85"/>
        <v>0</v>
      </c>
      <c r="Q615" t="s">
        <v>308</v>
      </c>
      <c r="R615" t="s">
        <v>307</v>
      </c>
      <c r="S615" t="s">
        <v>275</v>
      </c>
      <c r="T615" s="26"/>
      <c r="U615" s="26" t="s">
        <v>94</v>
      </c>
      <c r="V615" s="20">
        <v>44433</v>
      </c>
      <c r="W615" s="26" t="s">
        <v>73</v>
      </c>
      <c r="X615" s="90">
        <v>0</v>
      </c>
      <c r="Y615" t="str">
        <f t="shared" si="77"/>
        <v>N</v>
      </c>
      <c r="Z615" s="24">
        <v>100</v>
      </c>
      <c r="AA615" s="24">
        <f t="shared" si="71"/>
        <v>0</v>
      </c>
      <c r="AB615" s="24">
        <f t="shared" si="72"/>
        <v>-100</v>
      </c>
      <c r="AC615" s="24">
        <f t="shared" si="73"/>
        <v>0</v>
      </c>
      <c r="AD615" s="24">
        <f t="shared" si="74"/>
        <v>-100</v>
      </c>
      <c r="AE615" s="24">
        <f t="shared" si="75"/>
        <v>0</v>
      </c>
      <c r="AF615" s="24">
        <f t="shared" si="76"/>
        <v>-100</v>
      </c>
    </row>
    <row r="616" spans="1:32" x14ac:dyDescent="0.25">
      <c r="A616" s="40">
        <v>0.58670197481757735</v>
      </c>
      <c r="B616" s="40">
        <v>0.39524876567097766</v>
      </c>
      <c r="C616" s="22">
        <f t="shared" si="78"/>
        <v>1.7044428737621498</v>
      </c>
      <c r="D616" s="23">
        <f t="shared" si="78"/>
        <v>2.5300521768926756</v>
      </c>
      <c r="E616" s="28"/>
      <c r="F616" s="8">
        <f t="shared" si="79"/>
        <v>1</v>
      </c>
      <c r="G616" s="8">
        <f t="shared" si="80"/>
        <v>1.7044428737621498</v>
      </c>
      <c r="H616" s="8">
        <f t="shared" si="81"/>
        <v>2.5300521768926756</v>
      </c>
      <c r="I616" s="24"/>
      <c r="J616" s="24"/>
      <c r="K616" s="8">
        <f t="shared" si="82"/>
        <v>0</v>
      </c>
      <c r="L616" s="8">
        <f t="shared" si="83"/>
        <v>0</v>
      </c>
      <c r="M616" s="25" t="e">
        <f t="shared" si="84"/>
        <v>#DIV/0!</v>
      </c>
      <c r="N616" s="25" t="e">
        <f t="shared" si="84"/>
        <v>#DIV/0!</v>
      </c>
      <c r="O616" s="24">
        <f t="shared" si="85"/>
        <v>0</v>
      </c>
      <c r="P616" s="24">
        <f t="shared" si="85"/>
        <v>0</v>
      </c>
      <c r="Q616" t="s">
        <v>377</v>
      </c>
      <c r="R616" t="s">
        <v>479</v>
      </c>
      <c r="S616" t="s">
        <v>275</v>
      </c>
      <c r="T616" s="26"/>
      <c r="U616" s="26" t="s">
        <v>89</v>
      </c>
      <c r="V616" s="20">
        <v>44433</v>
      </c>
      <c r="W616" s="26" t="s">
        <v>88</v>
      </c>
      <c r="X616" s="90">
        <v>4</v>
      </c>
      <c r="Y616" t="str">
        <f t="shared" si="77"/>
        <v>Y</v>
      </c>
      <c r="Z616" s="24">
        <v>100</v>
      </c>
      <c r="AA616" s="24">
        <f t="shared" si="71"/>
        <v>0</v>
      </c>
      <c r="AB616" s="24">
        <f t="shared" si="72"/>
        <v>-100</v>
      </c>
      <c r="AC616" s="24">
        <f t="shared" si="73"/>
        <v>0</v>
      </c>
      <c r="AD616" s="24">
        <f t="shared" si="74"/>
        <v>-100</v>
      </c>
      <c r="AE616" s="24">
        <f t="shared" si="75"/>
        <v>0</v>
      </c>
      <c r="AF616" s="24">
        <f t="shared" si="76"/>
        <v>-100</v>
      </c>
    </row>
    <row r="617" spans="1:32" x14ac:dyDescent="0.25">
      <c r="A617" s="40">
        <v>0.39053236794541002</v>
      </c>
      <c r="B617" s="40">
        <v>0.60886801544833435</v>
      </c>
      <c r="C617" s="22">
        <f t="shared" si="78"/>
        <v>2.5606072174273233</v>
      </c>
      <c r="D617" s="23">
        <f t="shared" si="78"/>
        <v>1.6423920695910743</v>
      </c>
      <c r="E617" s="28"/>
      <c r="F617" s="8">
        <f t="shared" si="79"/>
        <v>1</v>
      </c>
      <c r="G617" s="8">
        <f t="shared" si="80"/>
        <v>2.5606072174273233</v>
      </c>
      <c r="H617" s="8">
        <f t="shared" si="81"/>
        <v>1.6423920695910743</v>
      </c>
      <c r="I617" s="24"/>
      <c r="J617" s="24"/>
      <c r="K617" s="8">
        <f t="shared" si="82"/>
        <v>0</v>
      </c>
      <c r="L617" s="8">
        <f t="shared" si="83"/>
        <v>0</v>
      </c>
      <c r="M617" s="25" t="e">
        <f t="shared" si="84"/>
        <v>#DIV/0!</v>
      </c>
      <c r="N617" s="25" t="e">
        <f t="shared" si="84"/>
        <v>#DIV/0!</v>
      </c>
      <c r="O617" s="24">
        <f t="shared" si="85"/>
        <v>0</v>
      </c>
      <c r="P617" s="24">
        <f t="shared" si="85"/>
        <v>0</v>
      </c>
      <c r="Q617" t="s">
        <v>373</v>
      </c>
      <c r="R617" t="s">
        <v>511</v>
      </c>
      <c r="S617" t="s">
        <v>275</v>
      </c>
      <c r="T617" s="26"/>
      <c r="U617" s="26" t="s">
        <v>75</v>
      </c>
      <c r="V617" s="20">
        <v>44433</v>
      </c>
      <c r="W617" s="26" t="s">
        <v>94</v>
      </c>
      <c r="X617" s="90">
        <v>2</v>
      </c>
      <c r="Y617" t="str">
        <f t="shared" si="77"/>
        <v>N</v>
      </c>
      <c r="Z617" s="24">
        <v>100</v>
      </c>
      <c r="AA617" s="24">
        <f t="shared" si="71"/>
        <v>0</v>
      </c>
      <c r="AB617" s="24">
        <f t="shared" si="72"/>
        <v>-100</v>
      </c>
      <c r="AC617" s="24">
        <f t="shared" si="73"/>
        <v>0</v>
      </c>
      <c r="AD617" s="24">
        <f t="shared" si="74"/>
        <v>-100</v>
      </c>
      <c r="AE617" s="24">
        <f t="shared" si="75"/>
        <v>0</v>
      </c>
      <c r="AF617" s="24">
        <f t="shared" si="76"/>
        <v>-100</v>
      </c>
    </row>
    <row r="618" spans="1:32" x14ac:dyDescent="0.25">
      <c r="A618" s="40">
        <v>0.84828813906542455</v>
      </c>
      <c r="B618" s="40">
        <v>0.11393485766634587</v>
      </c>
      <c r="C618" s="22">
        <f t="shared" si="78"/>
        <v>1.1788447273372458</v>
      </c>
      <c r="D618" s="23">
        <f t="shared" si="78"/>
        <v>8.776945181504189</v>
      </c>
      <c r="E618" s="28"/>
      <c r="F618" s="8">
        <f t="shared" si="79"/>
        <v>1</v>
      </c>
      <c r="G618" s="8">
        <f t="shared" si="80"/>
        <v>1.1788447273372458</v>
      </c>
      <c r="H618" s="8">
        <f t="shared" si="81"/>
        <v>8.776945181504189</v>
      </c>
      <c r="I618" s="24"/>
      <c r="J618" s="24"/>
      <c r="K618" s="8">
        <f t="shared" si="82"/>
        <v>0</v>
      </c>
      <c r="L618" s="8">
        <f t="shared" si="83"/>
        <v>0</v>
      </c>
      <c r="M618" s="25" t="e">
        <f t="shared" si="84"/>
        <v>#DIV/0!</v>
      </c>
      <c r="N618" s="25" t="e">
        <f t="shared" si="84"/>
        <v>#DIV/0!</v>
      </c>
      <c r="O618" s="24">
        <f t="shared" si="85"/>
        <v>0</v>
      </c>
      <c r="P618" s="24">
        <f t="shared" si="85"/>
        <v>0</v>
      </c>
      <c r="Q618" t="s">
        <v>305</v>
      </c>
      <c r="R618" t="s">
        <v>309</v>
      </c>
      <c r="S618" t="s">
        <v>275</v>
      </c>
      <c r="T618" s="26"/>
      <c r="U618" s="26" t="s">
        <v>92</v>
      </c>
      <c r="V618" s="20">
        <v>44433</v>
      </c>
      <c r="W618" s="26" t="s">
        <v>94</v>
      </c>
      <c r="X618" s="90">
        <v>2</v>
      </c>
      <c r="Y618" t="str">
        <f t="shared" si="77"/>
        <v>N</v>
      </c>
      <c r="Z618" s="24">
        <v>100</v>
      </c>
      <c r="AA618" s="24">
        <f t="shared" si="71"/>
        <v>0</v>
      </c>
      <c r="AB618" s="24">
        <f t="shared" si="72"/>
        <v>-100</v>
      </c>
      <c r="AC618" s="24">
        <f t="shared" si="73"/>
        <v>0</v>
      </c>
      <c r="AD618" s="24">
        <f t="shared" si="74"/>
        <v>-100</v>
      </c>
      <c r="AE618" s="24">
        <f t="shared" si="75"/>
        <v>0</v>
      </c>
      <c r="AF618" s="24">
        <f t="shared" si="76"/>
        <v>-100</v>
      </c>
    </row>
    <row r="619" spans="1:32" x14ac:dyDescent="0.25">
      <c r="A619" s="40">
        <v>0.44506661825476207</v>
      </c>
      <c r="B619" s="40">
        <v>0.55405850008861202</v>
      </c>
      <c r="C619" s="22">
        <f t="shared" si="78"/>
        <v>2.2468546482351246</v>
      </c>
      <c r="D619" s="23">
        <f t="shared" si="78"/>
        <v>1.8048635655622418</v>
      </c>
      <c r="E619" s="28"/>
      <c r="F619" s="8">
        <f t="shared" si="79"/>
        <v>1</v>
      </c>
      <c r="G619" s="8">
        <f t="shared" si="80"/>
        <v>2.2468546482351246</v>
      </c>
      <c r="H619" s="8">
        <f t="shared" si="81"/>
        <v>1.8048635655622418</v>
      </c>
      <c r="I619" s="24"/>
      <c r="J619" s="24"/>
      <c r="K619" s="8">
        <f t="shared" si="82"/>
        <v>0</v>
      </c>
      <c r="L619" s="8">
        <f t="shared" si="83"/>
        <v>0</v>
      </c>
      <c r="M619" s="25" t="e">
        <f t="shared" si="84"/>
        <v>#DIV/0!</v>
      </c>
      <c r="N619" s="25" t="e">
        <f t="shared" si="84"/>
        <v>#DIV/0!</v>
      </c>
      <c r="O619" s="24">
        <f t="shared" si="85"/>
        <v>0</v>
      </c>
      <c r="P619" s="24">
        <f t="shared" si="85"/>
        <v>0</v>
      </c>
      <c r="Q619" t="s">
        <v>285</v>
      </c>
      <c r="R619" t="s">
        <v>378</v>
      </c>
      <c r="S619" t="s">
        <v>275</v>
      </c>
      <c r="T619" s="26"/>
      <c r="U619" s="26" t="s">
        <v>75</v>
      </c>
      <c r="V619" s="20">
        <v>44433</v>
      </c>
      <c r="W619" s="26" t="s">
        <v>75</v>
      </c>
      <c r="X619" s="90">
        <v>2</v>
      </c>
      <c r="Y619" t="str">
        <f t="shared" si="77"/>
        <v>N</v>
      </c>
      <c r="Z619" s="24">
        <v>100</v>
      </c>
      <c r="AA619" s="24">
        <f t="shared" si="71"/>
        <v>0</v>
      </c>
      <c r="AB619" s="24">
        <f t="shared" si="72"/>
        <v>-100</v>
      </c>
      <c r="AC619" s="24">
        <f t="shared" si="73"/>
        <v>0</v>
      </c>
      <c r="AD619" s="24">
        <f t="shared" si="74"/>
        <v>-100</v>
      </c>
      <c r="AE619" s="24">
        <f t="shared" si="75"/>
        <v>0</v>
      </c>
      <c r="AF619" s="24">
        <f t="shared" si="76"/>
        <v>-100</v>
      </c>
    </row>
    <row r="620" spans="1:32" x14ac:dyDescent="0.25">
      <c r="A620" s="40">
        <v>0.53545353722100619</v>
      </c>
      <c r="B620" s="40">
        <v>0.45901874766800743</v>
      </c>
      <c r="C620" s="22">
        <f t="shared" si="78"/>
        <v>1.8675756727464743</v>
      </c>
      <c r="D620" s="23">
        <f t="shared" si="78"/>
        <v>2.1785602550666749</v>
      </c>
      <c r="E620" s="28"/>
      <c r="F620" s="8">
        <f t="shared" si="79"/>
        <v>1</v>
      </c>
      <c r="G620" s="8">
        <f t="shared" si="80"/>
        <v>1.8675756727464743</v>
      </c>
      <c r="H620" s="8">
        <f t="shared" si="81"/>
        <v>2.1785602550666749</v>
      </c>
      <c r="I620" s="24"/>
      <c r="J620" s="24"/>
      <c r="K620" s="8">
        <f t="shared" si="82"/>
        <v>0</v>
      </c>
      <c r="L620" s="8">
        <f t="shared" si="83"/>
        <v>0</v>
      </c>
      <c r="M620" s="25" t="e">
        <f t="shared" si="84"/>
        <v>#DIV/0!</v>
      </c>
      <c r="N620" s="25" t="e">
        <f t="shared" si="84"/>
        <v>#DIV/0!</v>
      </c>
      <c r="O620" s="24">
        <f t="shared" si="85"/>
        <v>0</v>
      </c>
      <c r="P620" s="24">
        <f t="shared" si="85"/>
        <v>0</v>
      </c>
      <c r="Q620" t="s">
        <v>558</v>
      </c>
      <c r="R620" t="s">
        <v>560</v>
      </c>
      <c r="S620" t="s">
        <v>272</v>
      </c>
      <c r="T620" s="26"/>
      <c r="U620" s="26" t="s">
        <v>79</v>
      </c>
      <c r="V620" s="20">
        <v>44433</v>
      </c>
      <c r="W620" s="26" t="s">
        <v>78</v>
      </c>
      <c r="X620" s="90">
        <v>1</v>
      </c>
      <c r="Y620" t="str">
        <f t="shared" si="77"/>
        <v>N</v>
      </c>
      <c r="Z620" s="24">
        <v>100</v>
      </c>
      <c r="AA620" s="24">
        <f t="shared" si="71"/>
        <v>0</v>
      </c>
      <c r="AB620" s="24">
        <f t="shared" si="72"/>
        <v>-100</v>
      </c>
      <c r="AC620" s="24">
        <f t="shared" si="73"/>
        <v>0</v>
      </c>
      <c r="AD620" s="24">
        <f t="shared" si="74"/>
        <v>-100</v>
      </c>
      <c r="AE620" s="24">
        <f t="shared" si="75"/>
        <v>0</v>
      </c>
      <c r="AF620" s="24">
        <f t="shared" si="76"/>
        <v>-100</v>
      </c>
    </row>
    <row r="621" spans="1:32" x14ac:dyDescent="0.25">
      <c r="A621" s="40">
        <v>0.24390720556990869</v>
      </c>
      <c r="B621" s="40">
        <v>0.75599221628600266</v>
      </c>
      <c r="C621" s="22">
        <f t="shared" si="78"/>
        <v>4.0999198759356865</v>
      </c>
      <c r="D621" s="23">
        <f t="shared" si="78"/>
        <v>1.3227649418306784</v>
      </c>
      <c r="E621" s="28"/>
      <c r="F621" s="8">
        <f t="shared" si="79"/>
        <v>1</v>
      </c>
      <c r="G621" s="8">
        <f t="shared" si="80"/>
        <v>4.0999198759356865</v>
      </c>
      <c r="H621" s="8">
        <f t="shared" si="81"/>
        <v>1.3227649418306784</v>
      </c>
      <c r="I621" s="24"/>
      <c r="J621" s="24"/>
      <c r="K621" s="8">
        <f t="shared" si="82"/>
        <v>0</v>
      </c>
      <c r="L621" s="8">
        <f t="shared" si="83"/>
        <v>0</v>
      </c>
      <c r="M621" s="25" t="e">
        <f t="shared" si="84"/>
        <v>#DIV/0!</v>
      </c>
      <c r="N621" s="25" t="e">
        <f t="shared" si="84"/>
        <v>#DIV/0!</v>
      </c>
      <c r="O621" s="24">
        <f t="shared" si="85"/>
        <v>0</v>
      </c>
      <c r="P621" s="24">
        <f t="shared" si="85"/>
        <v>0</v>
      </c>
      <c r="Q621" t="s">
        <v>337</v>
      </c>
      <c r="R621" t="s">
        <v>562</v>
      </c>
      <c r="S621" t="s">
        <v>272</v>
      </c>
      <c r="T621" s="26"/>
      <c r="U621" s="26" t="s">
        <v>75</v>
      </c>
      <c r="V621" s="20">
        <v>44433</v>
      </c>
      <c r="W621" s="26" t="s">
        <v>146</v>
      </c>
      <c r="X621" s="90">
        <v>6</v>
      </c>
      <c r="Y621" t="str">
        <f t="shared" si="77"/>
        <v>Y</v>
      </c>
      <c r="Z621" s="24">
        <v>100</v>
      </c>
      <c r="AA621" s="24">
        <f t="shared" si="71"/>
        <v>0</v>
      </c>
      <c r="AB621" s="24">
        <f t="shared" si="72"/>
        <v>-100</v>
      </c>
      <c r="AC621" s="24">
        <f t="shared" si="73"/>
        <v>0</v>
      </c>
      <c r="AD621" s="24">
        <f t="shared" si="74"/>
        <v>-100</v>
      </c>
      <c r="AE621" s="24">
        <f t="shared" si="75"/>
        <v>0</v>
      </c>
      <c r="AF621" s="24">
        <f t="shared" si="76"/>
        <v>-100</v>
      </c>
    </row>
    <row r="622" spans="1:32" x14ac:dyDescent="0.25">
      <c r="A622" s="40">
        <v>0.46743098621929741</v>
      </c>
      <c r="B622" s="40">
        <v>0.53153531791250497</v>
      </c>
      <c r="C622" s="22">
        <f t="shared" si="78"/>
        <v>2.1393532510291164</v>
      </c>
      <c r="D622" s="23">
        <f t="shared" si="78"/>
        <v>1.8813425304028586</v>
      </c>
      <c r="E622" s="28"/>
      <c r="F622" s="8">
        <f t="shared" si="79"/>
        <v>1</v>
      </c>
      <c r="G622" s="8">
        <f t="shared" si="80"/>
        <v>2.1393532510291164</v>
      </c>
      <c r="H622" s="8">
        <f t="shared" si="81"/>
        <v>1.8813425304028586</v>
      </c>
      <c r="I622" s="24"/>
      <c r="J622" s="24"/>
      <c r="K622" s="8">
        <f t="shared" si="82"/>
        <v>0</v>
      </c>
      <c r="L622" s="8">
        <f t="shared" si="83"/>
        <v>0</v>
      </c>
      <c r="M622" s="25" t="e">
        <f t="shared" si="84"/>
        <v>#DIV/0!</v>
      </c>
      <c r="N622" s="25" t="e">
        <f t="shared" si="84"/>
        <v>#DIV/0!</v>
      </c>
      <c r="O622" s="24">
        <f t="shared" si="85"/>
        <v>0</v>
      </c>
      <c r="P622" s="24">
        <f t="shared" si="85"/>
        <v>0</v>
      </c>
      <c r="Q622" t="s">
        <v>535</v>
      </c>
      <c r="R622" t="s">
        <v>557</v>
      </c>
      <c r="S622" t="s">
        <v>272</v>
      </c>
      <c r="T622" s="26"/>
      <c r="U622" s="26" t="s">
        <v>75</v>
      </c>
      <c r="V622" s="20">
        <v>44433</v>
      </c>
      <c r="W622" s="26" t="s">
        <v>77</v>
      </c>
      <c r="X622" s="90">
        <v>2</v>
      </c>
      <c r="Y622" t="str">
        <f t="shared" si="77"/>
        <v>N</v>
      </c>
      <c r="Z622" s="24">
        <v>100</v>
      </c>
      <c r="AA622" s="24">
        <f t="shared" ref="AA622:AA685" si="86">IF(AND(O622&gt;1,Y622="Y"),Z622*I622,IF(AND(P622&gt;1,Y622="N"),Z622*J622,0))</f>
        <v>0</v>
      </c>
      <c r="AB622" s="24">
        <f t="shared" ref="AB622:AB685" si="87">AA622-Z622</f>
        <v>-100</v>
      </c>
      <c r="AC622" s="24">
        <f t="shared" ref="AC622:AC685" si="88">IF(AND(A622 &gt; 50%,Y622 = "Y"),Z622*I622,0)</f>
        <v>0</v>
      </c>
      <c r="AD622" s="24">
        <f t="shared" ref="AD622:AD685" si="89">AC622-Z622</f>
        <v>-100</v>
      </c>
      <c r="AE622" s="24">
        <f t="shared" ref="AE622:AE685" si="90">IF(AND(B622 &gt; 50%,Y622 = "N"),Z622*J622,0)</f>
        <v>0</v>
      </c>
      <c r="AF622" s="24">
        <f t="shared" ref="AF622:AF685" si="91">AE622-Z622</f>
        <v>-100</v>
      </c>
    </row>
    <row r="623" spans="1:32" x14ac:dyDescent="0.25">
      <c r="A623" s="40">
        <v>0.37319663710841994</v>
      </c>
      <c r="B623" s="40">
        <v>0.62460996662191726</v>
      </c>
      <c r="C623" s="22">
        <f t="shared" si="78"/>
        <v>2.6795525483512947</v>
      </c>
      <c r="D623" s="23">
        <f t="shared" si="78"/>
        <v>1.6009991089452309</v>
      </c>
      <c r="E623" s="28"/>
      <c r="F623" s="8">
        <f t="shared" si="79"/>
        <v>1</v>
      </c>
      <c r="G623" s="8">
        <f t="shared" si="80"/>
        <v>2.6795525483512947</v>
      </c>
      <c r="H623" s="8">
        <f t="shared" si="81"/>
        <v>1.6009991089452309</v>
      </c>
      <c r="I623" s="24"/>
      <c r="J623" s="24"/>
      <c r="K623" s="8">
        <f t="shared" si="82"/>
        <v>0</v>
      </c>
      <c r="L623" s="8">
        <f t="shared" si="83"/>
        <v>0</v>
      </c>
      <c r="M623" s="25" t="e">
        <f t="shared" si="84"/>
        <v>#DIV/0!</v>
      </c>
      <c r="N623" s="25" t="e">
        <f t="shared" si="84"/>
        <v>#DIV/0!</v>
      </c>
      <c r="O623" s="24">
        <f t="shared" si="85"/>
        <v>0</v>
      </c>
      <c r="P623" s="24">
        <f t="shared" si="85"/>
        <v>0</v>
      </c>
      <c r="Q623" t="s">
        <v>515</v>
      </c>
      <c r="R623" t="s">
        <v>554</v>
      </c>
      <c r="S623" t="s">
        <v>272</v>
      </c>
      <c r="T623" s="26"/>
      <c r="U623" s="26" t="s">
        <v>77</v>
      </c>
      <c r="V623" s="20">
        <v>44433</v>
      </c>
      <c r="W623" s="26" t="s">
        <v>102</v>
      </c>
      <c r="X623" s="90">
        <v>4</v>
      </c>
      <c r="Y623" t="str">
        <f t="shared" si="77"/>
        <v>Y</v>
      </c>
      <c r="Z623" s="24">
        <v>100</v>
      </c>
      <c r="AA623" s="24">
        <f t="shared" si="86"/>
        <v>0</v>
      </c>
      <c r="AB623" s="24">
        <f t="shared" si="87"/>
        <v>-100</v>
      </c>
      <c r="AC623" s="24">
        <f t="shared" si="88"/>
        <v>0</v>
      </c>
      <c r="AD623" s="24">
        <f t="shared" si="89"/>
        <v>-100</v>
      </c>
      <c r="AE623" s="24">
        <f t="shared" si="90"/>
        <v>0</v>
      </c>
      <c r="AF623" s="24">
        <f t="shared" si="91"/>
        <v>-100</v>
      </c>
    </row>
    <row r="624" spans="1:32" x14ac:dyDescent="0.25">
      <c r="A624" s="40">
        <v>0.27787097601917538</v>
      </c>
      <c r="B624" s="40">
        <v>0.72202950717372394</v>
      </c>
      <c r="C624" s="22">
        <f t="shared" si="78"/>
        <v>3.5987925559054856</v>
      </c>
      <c r="D624" s="23">
        <f t="shared" si="78"/>
        <v>1.3849849487652517</v>
      </c>
      <c r="E624" s="28"/>
      <c r="F624" s="8">
        <f t="shared" si="79"/>
        <v>1</v>
      </c>
      <c r="G624" s="8">
        <f t="shared" si="80"/>
        <v>3.5987925559054856</v>
      </c>
      <c r="H624" s="8">
        <f t="shared" si="81"/>
        <v>1.3849849487652517</v>
      </c>
      <c r="I624" s="24"/>
      <c r="J624" s="24"/>
      <c r="K624" s="8">
        <f t="shared" si="82"/>
        <v>0</v>
      </c>
      <c r="L624" s="8">
        <f t="shared" si="83"/>
        <v>0</v>
      </c>
      <c r="M624" s="25" t="e">
        <f t="shared" si="84"/>
        <v>#DIV/0!</v>
      </c>
      <c r="N624" s="25" t="e">
        <f t="shared" si="84"/>
        <v>#DIV/0!</v>
      </c>
      <c r="O624" s="24">
        <f t="shared" si="85"/>
        <v>0</v>
      </c>
      <c r="P624" s="24">
        <f t="shared" si="85"/>
        <v>0</v>
      </c>
      <c r="Q624" t="s">
        <v>336</v>
      </c>
      <c r="R624" t="s">
        <v>539</v>
      </c>
      <c r="S624" t="s">
        <v>272</v>
      </c>
      <c r="T624" s="26"/>
      <c r="U624" s="26" t="s">
        <v>75</v>
      </c>
      <c r="V624" s="20">
        <v>44433</v>
      </c>
      <c r="W624" s="26" t="s">
        <v>103</v>
      </c>
      <c r="X624" s="90">
        <v>4</v>
      </c>
      <c r="Y624" t="str">
        <f t="shared" si="77"/>
        <v>Y</v>
      </c>
      <c r="Z624" s="24">
        <v>100</v>
      </c>
      <c r="AA624" s="24">
        <f t="shared" si="86"/>
        <v>0</v>
      </c>
      <c r="AB624" s="24">
        <f t="shared" si="87"/>
        <v>-100</v>
      </c>
      <c r="AC624" s="24">
        <f t="shared" si="88"/>
        <v>0</v>
      </c>
      <c r="AD624" s="24">
        <f t="shared" si="89"/>
        <v>-100</v>
      </c>
      <c r="AE624" s="24">
        <f t="shared" si="90"/>
        <v>0</v>
      </c>
      <c r="AF624" s="24">
        <f t="shared" si="91"/>
        <v>-100</v>
      </c>
    </row>
    <row r="625" spans="1:32" x14ac:dyDescent="0.25">
      <c r="A625" s="40">
        <v>0.67311398164473846</v>
      </c>
      <c r="B625" s="40">
        <v>0.30751863752700948</v>
      </c>
      <c r="C625" s="22">
        <f t="shared" si="78"/>
        <v>1.4856324891016572</v>
      </c>
      <c r="D625" s="23">
        <f t="shared" si="78"/>
        <v>3.251835427087471</v>
      </c>
      <c r="E625" s="28"/>
      <c r="F625" s="8">
        <f t="shared" si="79"/>
        <v>1</v>
      </c>
      <c r="G625" s="8">
        <f t="shared" si="80"/>
        <v>1.4856324891016572</v>
      </c>
      <c r="H625" s="8">
        <f t="shared" si="81"/>
        <v>3.251835427087471</v>
      </c>
      <c r="I625" s="24"/>
      <c r="J625" s="24"/>
      <c r="K625" s="8">
        <f t="shared" si="82"/>
        <v>0</v>
      </c>
      <c r="L625" s="8">
        <f t="shared" si="83"/>
        <v>0</v>
      </c>
      <c r="M625" s="25" t="e">
        <f t="shared" si="84"/>
        <v>#DIV/0!</v>
      </c>
      <c r="N625" s="25" t="e">
        <f t="shared" si="84"/>
        <v>#DIV/0!</v>
      </c>
      <c r="O625" s="24">
        <f t="shared" si="85"/>
        <v>0</v>
      </c>
      <c r="P625" s="24">
        <f t="shared" si="85"/>
        <v>0</v>
      </c>
      <c r="Q625" t="s">
        <v>553</v>
      </c>
      <c r="R625" t="s">
        <v>335</v>
      </c>
      <c r="S625" t="s">
        <v>272</v>
      </c>
      <c r="T625" s="26"/>
      <c r="U625" s="26" t="s">
        <v>102</v>
      </c>
      <c r="V625" s="20">
        <v>44433</v>
      </c>
      <c r="W625" s="26" t="s">
        <v>103</v>
      </c>
      <c r="X625" s="90">
        <v>4</v>
      </c>
      <c r="Y625" t="str">
        <f t="shared" si="77"/>
        <v>Y</v>
      </c>
      <c r="Z625" s="24">
        <v>100</v>
      </c>
      <c r="AA625" s="24">
        <f t="shared" si="86"/>
        <v>0</v>
      </c>
      <c r="AB625" s="24">
        <f t="shared" si="87"/>
        <v>-100</v>
      </c>
      <c r="AC625" s="24">
        <f t="shared" si="88"/>
        <v>0</v>
      </c>
      <c r="AD625" s="24">
        <f t="shared" si="89"/>
        <v>-100</v>
      </c>
      <c r="AE625" s="24">
        <f t="shared" si="90"/>
        <v>0</v>
      </c>
      <c r="AF625" s="24">
        <f t="shared" si="91"/>
        <v>-100</v>
      </c>
    </row>
    <row r="626" spans="1:32" x14ac:dyDescent="0.25">
      <c r="A626" s="40">
        <v>0.48987549860890572</v>
      </c>
      <c r="B626" s="40">
        <v>0.50922659846767093</v>
      </c>
      <c r="C626" s="22">
        <f t="shared" si="78"/>
        <v>2.0413349980549946</v>
      </c>
      <c r="D626" s="23">
        <f t="shared" si="78"/>
        <v>1.9637623074072132</v>
      </c>
      <c r="E626" s="28"/>
      <c r="F626" s="8">
        <f t="shared" si="79"/>
        <v>1</v>
      </c>
      <c r="G626" s="8">
        <f t="shared" si="80"/>
        <v>2.0413349980549946</v>
      </c>
      <c r="H626" s="8">
        <f t="shared" si="81"/>
        <v>1.9637623074072132</v>
      </c>
      <c r="I626" s="24"/>
      <c r="J626" s="24"/>
      <c r="K626" s="8">
        <f t="shared" si="82"/>
        <v>0</v>
      </c>
      <c r="L626" s="8">
        <f t="shared" si="83"/>
        <v>0</v>
      </c>
      <c r="M626" s="25" t="e">
        <f t="shared" si="84"/>
        <v>#DIV/0!</v>
      </c>
      <c r="N626" s="25" t="e">
        <f t="shared" si="84"/>
        <v>#DIV/0!</v>
      </c>
      <c r="O626" s="24">
        <f t="shared" si="85"/>
        <v>0</v>
      </c>
      <c r="P626" s="24">
        <f t="shared" si="85"/>
        <v>0</v>
      </c>
      <c r="Q626" t="s">
        <v>563</v>
      </c>
      <c r="R626" t="s">
        <v>555</v>
      </c>
      <c r="S626" t="s">
        <v>272</v>
      </c>
      <c r="T626" s="26"/>
      <c r="U626" s="26" t="s">
        <v>75</v>
      </c>
      <c r="V626" s="20">
        <v>44433</v>
      </c>
      <c r="W626" s="26" t="s">
        <v>76</v>
      </c>
      <c r="X626" s="90">
        <v>1</v>
      </c>
      <c r="Y626" t="str">
        <f t="shared" si="77"/>
        <v>N</v>
      </c>
      <c r="Z626" s="24">
        <v>100</v>
      </c>
      <c r="AA626" s="24">
        <f t="shared" si="86"/>
        <v>0</v>
      </c>
      <c r="AB626" s="24">
        <f t="shared" si="87"/>
        <v>-100</v>
      </c>
      <c r="AC626" s="24">
        <f t="shared" si="88"/>
        <v>0</v>
      </c>
      <c r="AD626" s="24">
        <f t="shared" si="89"/>
        <v>-100</v>
      </c>
      <c r="AE626" s="24">
        <f t="shared" si="90"/>
        <v>0</v>
      </c>
      <c r="AF626" s="24">
        <f t="shared" si="91"/>
        <v>-100</v>
      </c>
    </row>
    <row r="627" spans="1:32" x14ac:dyDescent="0.25">
      <c r="A627" s="40">
        <v>0.30390391750538476</v>
      </c>
      <c r="B627" s="40">
        <v>0.69585559314033485</v>
      </c>
      <c r="C627" s="22">
        <f t="shared" si="78"/>
        <v>3.2905136867223219</v>
      </c>
      <c r="D627" s="23">
        <f t="shared" si="78"/>
        <v>1.4370797761171801</v>
      </c>
      <c r="E627" s="28"/>
      <c r="F627" s="8">
        <f t="shared" si="79"/>
        <v>1</v>
      </c>
      <c r="G627" s="8">
        <f t="shared" si="80"/>
        <v>3.2905136867223219</v>
      </c>
      <c r="H627" s="8">
        <f t="shared" si="81"/>
        <v>1.4370797761171801</v>
      </c>
      <c r="I627" s="24"/>
      <c r="J627" s="24"/>
      <c r="K627" s="8">
        <f t="shared" si="82"/>
        <v>0</v>
      </c>
      <c r="L627" s="8">
        <f t="shared" si="83"/>
        <v>0</v>
      </c>
      <c r="M627" s="25" t="e">
        <f t="shared" si="84"/>
        <v>#DIV/0!</v>
      </c>
      <c r="N627" s="25" t="e">
        <f t="shared" si="84"/>
        <v>#DIV/0!</v>
      </c>
      <c r="O627" s="24">
        <f t="shared" si="85"/>
        <v>0</v>
      </c>
      <c r="P627" s="24">
        <f t="shared" si="85"/>
        <v>0</v>
      </c>
      <c r="Q627" t="s">
        <v>552</v>
      </c>
      <c r="R627" t="s">
        <v>559</v>
      </c>
      <c r="S627" t="s">
        <v>272</v>
      </c>
      <c r="T627" s="26"/>
      <c r="U627" s="26" t="s">
        <v>75</v>
      </c>
      <c r="V627" s="20">
        <v>44433</v>
      </c>
      <c r="W627" s="26" t="s">
        <v>78</v>
      </c>
      <c r="X627" s="90">
        <v>1</v>
      </c>
      <c r="Y627" t="str">
        <f t="shared" si="77"/>
        <v>N</v>
      </c>
      <c r="Z627" s="24">
        <v>100</v>
      </c>
      <c r="AA627" s="24">
        <f t="shared" si="86"/>
        <v>0</v>
      </c>
      <c r="AB627" s="24">
        <f t="shared" si="87"/>
        <v>-100</v>
      </c>
      <c r="AC627" s="24">
        <f t="shared" si="88"/>
        <v>0</v>
      </c>
      <c r="AD627" s="24">
        <f t="shared" si="89"/>
        <v>-100</v>
      </c>
      <c r="AE627" s="24">
        <f t="shared" si="90"/>
        <v>0</v>
      </c>
      <c r="AF627" s="24">
        <f t="shared" si="91"/>
        <v>-100</v>
      </c>
    </row>
    <row r="628" spans="1:32" x14ac:dyDescent="0.25">
      <c r="A628" s="40">
        <v>0.62305759957076201</v>
      </c>
      <c r="B628" s="40">
        <v>0.3700563706771493</v>
      </c>
      <c r="C628" s="22">
        <f t="shared" si="78"/>
        <v>1.6049880471547444</v>
      </c>
      <c r="D628" s="23">
        <f t="shared" si="78"/>
        <v>2.7022910000715448</v>
      </c>
      <c r="E628" s="28"/>
      <c r="F628" s="8">
        <f t="shared" si="79"/>
        <v>1</v>
      </c>
      <c r="G628" s="8">
        <f t="shared" si="80"/>
        <v>1.6049880471547444</v>
      </c>
      <c r="H628" s="8">
        <f t="shared" si="81"/>
        <v>2.7022910000715448</v>
      </c>
      <c r="I628" s="24"/>
      <c r="J628" s="24"/>
      <c r="K628" s="8">
        <f t="shared" si="82"/>
        <v>0</v>
      </c>
      <c r="L628" s="8">
        <f t="shared" si="83"/>
        <v>0</v>
      </c>
      <c r="M628" s="25" t="e">
        <f t="shared" si="84"/>
        <v>#DIV/0!</v>
      </c>
      <c r="N628" s="25" t="e">
        <f t="shared" si="84"/>
        <v>#DIV/0!</v>
      </c>
      <c r="O628" s="24">
        <f t="shared" si="85"/>
        <v>0</v>
      </c>
      <c r="P628" s="24">
        <f t="shared" si="85"/>
        <v>0</v>
      </c>
      <c r="Q628" t="s">
        <v>528</v>
      </c>
      <c r="R628" t="s">
        <v>561</v>
      </c>
      <c r="S628" t="s">
        <v>272</v>
      </c>
      <c r="T628" s="26"/>
      <c r="U628" s="26" t="s">
        <v>79</v>
      </c>
      <c r="V628" s="20">
        <v>44433</v>
      </c>
      <c r="W628" s="26" t="s">
        <v>79</v>
      </c>
      <c r="X628" s="90">
        <v>3</v>
      </c>
      <c r="Y628" t="str">
        <f t="shared" si="77"/>
        <v>Y</v>
      </c>
      <c r="Z628" s="24">
        <v>100</v>
      </c>
      <c r="AA628" s="24">
        <f t="shared" si="86"/>
        <v>0</v>
      </c>
      <c r="AB628" s="24">
        <f t="shared" si="87"/>
        <v>-100</v>
      </c>
      <c r="AC628" s="24">
        <f t="shared" si="88"/>
        <v>0</v>
      </c>
      <c r="AD628" s="24">
        <f t="shared" si="89"/>
        <v>-100</v>
      </c>
      <c r="AE628" s="24">
        <f t="shared" si="90"/>
        <v>0</v>
      </c>
      <c r="AF628" s="24">
        <f t="shared" si="91"/>
        <v>-100</v>
      </c>
    </row>
    <row r="629" spans="1:32" x14ac:dyDescent="0.25">
      <c r="A629" s="40">
        <v>0.46381042687994606</v>
      </c>
      <c r="B629" s="40">
        <v>0.53540840937237544</v>
      </c>
      <c r="C629" s="22">
        <f t="shared" si="78"/>
        <v>2.1560532968760588</v>
      </c>
      <c r="D629" s="23">
        <f t="shared" si="78"/>
        <v>1.8677330846787319</v>
      </c>
      <c r="E629" s="28"/>
      <c r="F629" s="8">
        <f t="shared" si="79"/>
        <v>1</v>
      </c>
      <c r="G629" s="8">
        <f t="shared" si="80"/>
        <v>2.1560532968760588</v>
      </c>
      <c r="H629" s="8">
        <f t="shared" si="81"/>
        <v>1.8677330846787319</v>
      </c>
      <c r="I629" s="24"/>
      <c r="J629" s="24"/>
      <c r="K629" s="8">
        <f t="shared" si="82"/>
        <v>0</v>
      </c>
      <c r="L629" s="8">
        <f t="shared" si="83"/>
        <v>0</v>
      </c>
      <c r="M629" s="25" t="e">
        <f t="shared" si="84"/>
        <v>#DIV/0!</v>
      </c>
      <c r="N629" s="25" t="e">
        <f t="shared" si="84"/>
        <v>#DIV/0!</v>
      </c>
      <c r="O629" s="24">
        <f t="shared" si="85"/>
        <v>0</v>
      </c>
      <c r="P629" s="24">
        <f t="shared" si="85"/>
        <v>0</v>
      </c>
      <c r="Q629" t="s">
        <v>556</v>
      </c>
      <c r="R629" t="s">
        <v>334</v>
      </c>
      <c r="S629" t="s">
        <v>272</v>
      </c>
      <c r="T629" s="26"/>
      <c r="U629" s="26" t="s">
        <v>75</v>
      </c>
      <c r="V629" s="20">
        <v>44433</v>
      </c>
      <c r="W629" s="26" t="s">
        <v>89</v>
      </c>
      <c r="X629" s="90">
        <v>4</v>
      </c>
      <c r="Y629" t="str">
        <f t="shared" si="77"/>
        <v>Y</v>
      </c>
      <c r="Z629" s="24">
        <v>100</v>
      </c>
      <c r="AA629" s="24">
        <f t="shared" si="86"/>
        <v>0</v>
      </c>
      <c r="AB629" s="24">
        <f t="shared" si="87"/>
        <v>-100</v>
      </c>
      <c r="AC629" s="24">
        <f t="shared" si="88"/>
        <v>0</v>
      </c>
      <c r="AD629" s="24">
        <f t="shared" si="89"/>
        <v>-100</v>
      </c>
      <c r="AE629" s="24">
        <f t="shared" si="90"/>
        <v>0</v>
      </c>
      <c r="AF629" s="24">
        <f t="shared" si="91"/>
        <v>-100</v>
      </c>
    </row>
    <row r="630" spans="1:32" x14ac:dyDescent="0.25">
      <c r="A630" s="40">
        <v>0.70515592692007356</v>
      </c>
      <c r="B630" s="40">
        <v>0.27663502471843132</v>
      </c>
      <c r="C630" s="22">
        <f t="shared" si="78"/>
        <v>1.4181260652062075</v>
      </c>
      <c r="D630" s="23">
        <f t="shared" si="78"/>
        <v>3.6148712586840173</v>
      </c>
      <c r="E630" s="28"/>
      <c r="F630" s="8">
        <f t="shared" si="79"/>
        <v>1</v>
      </c>
      <c r="G630" s="8">
        <f t="shared" si="80"/>
        <v>1.4181260652062075</v>
      </c>
      <c r="H630" s="8">
        <f t="shared" si="81"/>
        <v>3.6148712586840173</v>
      </c>
      <c r="I630" s="24"/>
      <c r="J630" s="24"/>
      <c r="K630" s="8">
        <f t="shared" si="82"/>
        <v>0</v>
      </c>
      <c r="L630" s="8">
        <f t="shared" si="83"/>
        <v>0</v>
      </c>
      <c r="M630" s="25" t="e">
        <f t="shared" si="84"/>
        <v>#DIV/0!</v>
      </c>
      <c r="N630" s="25" t="e">
        <f t="shared" si="84"/>
        <v>#DIV/0!</v>
      </c>
      <c r="O630" s="24">
        <f t="shared" si="85"/>
        <v>0</v>
      </c>
      <c r="P630" s="24">
        <f t="shared" si="85"/>
        <v>0</v>
      </c>
      <c r="Q630" t="s">
        <v>301</v>
      </c>
      <c r="R630" t="s">
        <v>371</v>
      </c>
      <c r="S630" t="s">
        <v>275</v>
      </c>
      <c r="T630" s="26"/>
      <c r="U630" s="26" t="s">
        <v>102</v>
      </c>
      <c r="V630" s="20">
        <v>44434</v>
      </c>
      <c r="W630" s="26" t="s">
        <v>102</v>
      </c>
      <c r="X630" s="90">
        <v>4</v>
      </c>
      <c r="Y630" t="str">
        <f t="shared" si="77"/>
        <v>Y</v>
      </c>
      <c r="Z630" s="24">
        <v>100</v>
      </c>
      <c r="AA630" s="24">
        <f t="shared" si="86"/>
        <v>0</v>
      </c>
      <c r="AB630" s="24">
        <f t="shared" si="87"/>
        <v>-100</v>
      </c>
      <c r="AC630" s="24">
        <f t="shared" si="88"/>
        <v>0</v>
      </c>
      <c r="AD630" s="24">
        <f t="shared" si="89"/>
        <v>-100</v>
      </c>
      <c r="AE630" s="24">
        <f t="shared" si="90"/>
        <v>0</v>
      </c>
      <c r="AF630" s="24">
        <f t="shared" si="91"/>
        <v>-100</v>
      </c>
    </row>
    <row r="631" spans="1:32" x14ac:dyDescent="0.25">
      <c r="A631" s="40">
        <v>0.58347091163144704</v>
      </c>
      <c r="B631" s="40">
        <v>0.40879718944447963</v>
      </c>
      <c r="C631" s="22">
        <f t="shared" si="78"/>
        <v>1.7138814978863182</v>
      </c>
      <c r="D631" s="23">
        <f t="shared" si="78"/>
        <v>2.4462007709957945</v>
      </c>
      <c r="E631" s="28"/>
      <c r="F631" s="8">
        <f t="shared" si="79"/>
        <v>1</v>
      </c>
      <c r="G631" s="8">
        <f t="shared" si="80"/>
        <v>1.7138814978863182</v>
      </c>
      <c r="H631" s="8">
        <f t="shared" si="81"/>
        <v>2.4462007709957945</v>
      </c>
      <c r="I631" s="24"/>
      <c r="J631" s="24"/>
      <c r="K631" s="8">
        <f t="shared" si="82"/>
        <v>0</v>
      </c>
      <c r="L631" s="8">
        <f t="shared" si="83"/>
        <v>0</v>
      </c>
      <c r="M631" s="25" t="e">
        <f t="shared" si="84"/>
        <v>#DIV/0!</v>
      </c>
      <c r="N631" s="25" t="e">
        <f t="shared" si="84"/>
        <v>#DIV/0!</v>
      </c>
      <c r="O631" s="24">
        <f t="shared" si="85"/>
        <v>0</v>
      </c>
      <c r="P631" s="24">
        <f t="shared" si="85"/>
        <v>0</v>
      </c>
      <c r="Q631" t="s">
        <v>374</v>
      </c>
      <c r="R631" t="s">
        <v>380</v>
      </c>
      <c r="S631" t="s">
        <v>275</v>
      </c>
      <c r="T631" s="26"/>
      <c r="U631" s="26" t="s">
        <v>79</v>
      </c>
      <c r="V631" s="20">
        <v>44434</v>
      </c>
      <c r="W631" s="26" t="s">
        <v>79</v>
      </c>
      <c r="X631" s="90">
        <v>3</v>
      </c>
      <c r="Y631" t="str">
        <f t="shared" si="77"/>
        <v>Y</v>
      </c>
      <c r="Z631" s="24">
        <v>100</v>
      </c>
      <c r="AA631" s="24">
        <f t="shared" si="86"/>
        <v>0</v>
      </c>
      <c r="AB631" s="24">
        <f t="shared" si="87"/>
        <v>-100</v>
      </c>
      <c r="AC631" s="24">
        <f t="shared" si="88"/>
        <v>0</v>
      </c>
      <c r="AD631" s="24">
        <f t="shared" si="89"/>
        <v>-100</v>
      </c>
      <c r="AE631" s="24">
        <f t="shared" si="90"/>
        <v>0</v>
      </c>
      <c r="AF631" s="24">
        <f t="shared" si="91"/>
        <v>-100</v>
      </c>
    </row>
    <row r="632" spans="1:32" x14ac:dyDescent="0.25">
      <c r="A632" s="40">
        <v>0.33315871807061725</v>
      </c>
      <c r="B632" s="40">
        <v>0.66658258263133729</v>
      </c>
      <c r="C632" s="22">
        <f t="shared" si="78"/>
        <v>3.0015723610391527</v>
      </c>
      <c r="D632" s="23">
        <f t="shared" si="78"/>
        <v>1.500189212944173</v>
      </c>
      <c r="E632" s="28"/>
      <c r="F632" s="8">
        <f t="shared" si="79"/>
        <v>1</v>
      </c>
      <c r="G632" s="8">
        <f t="shared" si="80"/>
        <v>3.0015723610391527</v>
      </c>
      <c r="H632" s="8">
        <f t="shared" si="81"/>
        <v>1.500189212944173</v>
      </c>
      <c r="I632" s="24"/>
      <c r="J632" s="24"/>
      <c r="K632" s="8">
        <f t="shared" si="82"/>
        <v>0</v>
      </c>
      <c r="L632" s="8">
        <f t="shared" si="83"/>
        <v>0</v>
      </c>
      <c r="M632" s="25" t="e">
        <f t="shared" si="84"/>
        <v>#DIV/0!</v>
      </c>
      <c r="N632" s="25" t="e">
        <f t="shared" si="84"/>
        <v>#DIV/0!</v>
      </c>
      <c r="O632" s="24">
        <f t="shared" si="85"/>
        <v>0</v>
      </c>
      <c r="P632" s="24">
        <f t="shared" si="85"/>
        <v>0</v>
      </c>
      <c r="Q632" t="s">
        <v>510</v>
      </c>
      <c r="R632" t="s">
        <v>478</v>
      </c>
      <c r="S632" t="s">
        <v>275</v>
      </c>
      <c r="T632" s="26"/>
      <c r="U632" s="26" t="s">
        <v>75</v>
      </c>
      <c r="V632" s="20">
        <v>44434</v>
      </c>
      <c r="W632" s="26" t="s">
        <v>79</v>
      </c>
      <c r="X632" s="90">
        <v>3</v>
      </c>
      <c r="Y632" t="str">
        <f t="shared" si="77"/>
        <v>Y</v>
      </c>
      <c r="Z632" s="24">
        <v>100</v>
      </c>
      <c r="AA632" s="24">
        <f t="shared" si="86"/>
        <v>0</v>
      </c>
      <c r="AB632" s="24">
        <f t="shared" si="87"/>
        <v>-100</v>
      </c>
      <c r="AC632" s="24">
        <f t="shared" si="88"/>
        <v>0</v>
      </c>
      <c r="AD632" s="24">
        <f t="shared" si="89"/>
        <v>-100</v>
      </c>
      <c r="AE632" s="24">
        <f t="shared" si="90"/>
        <v>0</v>
      </c>
      <c r="AF632" s="24">
        <f t="shared" si="91"/>
        <v>-100</v>
      </c>
    </row>
    <row r="633" spans="1:32" x14ac:dyDescent="0.25">
      <c r="A633" s="40">
        <v>0.14963302478192042</v>
      </c>
      <c r="B633" s="40">
        <v>0.85035348101586872</v>
      </c>
      <c r="C633" s="22">
        <f t="shared" si="78"/>
        <v>6.6830166766823664</v>
      </c>
      <c r="D633" s="23">
        <f t="shared" si="78"/>
        <v>1.175981544528232</v>
      </c>
      <c r="E633" s="28"/>
      <c r="F633" s="8">
        <f t="shared" si="79"/>
        <v>1</v>
      </c>
      <c r="G633" s="8">
        <f t="shared" si="80"/>
        <v>6.6830166766823664</v>
      </c>
      <c r="H633" s="8">
        <f t="shared" si="81"/>
        <v>1.175981544528232</v>
      </c>
      <c r="I633" s="24"/>
      <c r="J633" s="24"/>
      <c r="K633" s="8">
        <f t="shared" si="82"/>
        <v>0</v>
      </c>
      <c r="L633" s="8">
        <f t="shared" si="83"/>
        <v>0</v>
      </c>
      <c r="M633" s="25" t="e">
        <f t="shared" si="84"/>
        <v>#DIV/0!</v>
      </c>
      <c r="N633" s="25" t="e">
        <f t="shared" si="84"/>
        <v>#DIV/0!</v>
      </c>
      <c r="O633" s="24">
        <f t="shared" si="85"/>
        <v>0</v>
      </c>
      <c r="P633" s="24">
        <f t="shared" si="85"/>
        <v>0</v>
      </c>
      <c r="Q633" t="s">
        <v>475</v>
      </c>
      <c r="R633" t="s">
        <v>306</v>
      </c>
      <c r="S633" t="s">
        <v>275</v>
      </c>
      <c r="T633" s="26"/>
      <c r="U633" s="26" t="s">
        <v>75</v>
      </c>
      <c r="V633" s="20">
        <v>44434</v>
      </c>
      <c r="W633" s="26" t="s">
        <v>94</v>
      </c>
      <c r="X633" s="90">
        <v>2</v>
      </c>
      <c r="Y633" t="str">
        <f t="shared" si="77"/>
        <v>N</v>
      </c>
      <c r="Z633" s="24">
        <v>100</v>
      </c>
      <c r="AA633" s="24">
        <f t="shared" si="86"/>
        <v>0</v>
      </c>
      <c r="AB633" s="24">
        <f t="shared" si="87"/>
        <v>-100</v>
      </c>
      <c r="AC633" s="24">
        <f t="shared" si="88"/>
        <v>0</v>
      </c>
      <c r="AD633" s="24">
        <f t="shared" si="89"/>
        <v>-100</v>
      </c>
      <c r="AE633" s="24">
        <f t="shared" si="90"/>
        <v>0</v>
      </c>
      <c r="AF633" s="24">
        <f t="shared" si="91"/>
        <v>-100</v>
      </c>
    </row>
    <row r="634" spans="1:32" x14ac:dyDescent="0.25">
      <c r="A634" s="40">
        <v>0.35176576853030578</v>
      </c>
      <c r="B634" s="40">
        <v>0.64743736956634912</v>
      </c>
      <c r="C634" s="22">
        <f t="shared" si="78"/>
        <v>2.8428007767158467</v>
      </c>
      <c r="D634" s="23">
        <f t="shared" si="78"/>
        <v>1.5445509434677764</v>
      </c>
      <c r="E634" s="28"/>
      <c r="F634" s="8">
        <f t="shared" si="79"/>
        <v>1</v>
      </c>
      <c r="G634" s="8">
        <f t="shared" si="80"/>
        <v>2.8428007767158467</v>
      </c>
      <c r="H634" s="8">
        <f t="shared" si="81"/>
        <v>1.5445509434677764</v>
      </c>
      <c r="I634" s="24"/>
      <c r="J634" s="24"/>
      <c r="K634" s="8">
        <f t="shared" si="82"/>
        <v>0</v>
      </c>
      <c r="L634" s="8">
        <f t="shared" si="83"/>
        <v>0</v>
      </c>
      <c r="M634" s="25" t="e">
        <f t="shared" si="84"/>
        <v>#DIV/0!</v>
      </c>
      <c r="N634" s="25" t="e">
        <f t="shared" si="84"/>
        <v>#DIV/0!</v>
      </c>
      <c r="O634" s="24">
        <f t="shared" si="85"/>
        <v>0</v>
      </c>
      <c r="P634" s="24">
        <f t="shared" si="85"/>
        <v>0</v>
      </c>
      <c r="Q634" t="s">
        <v>434</v>
      </c>
      <c r="R634" t="s">
        <v>431</v>
      </c>
      <c r="S634" t="s">
        <v>278</v>
      </c>
      <c r="T634" s="26"/>
      <c r="U634" s="26" t="s">
        <v>75</v>
      </c>
      <c r="V634" s="20">
        <v>44434</v>
      </c>
      <c r="W634" s="26" t="s">
        <v>79</v>
      </c>
      <c r="X634" s="90">
        <v>3</v>
      </c>
      <c r="Y634" t="str">
        <f t="shared" si="77"/>
        <v>Y</v>
      </c>
      <c r="Z634" s="24">
        <v>100</v>
      </c>
      <c r="AA634" s="24">
        <f t="shared" si="86"/>
        <v>0</v>
      </c>
      <c r="AB634" s="24">
        <f t="shared" si="87"/>
        <v>-100</v>
      </c>
      <c r="AC634" s="24">
        <f t="shared" si="88"/>
        <v>0</v>
      </c>
      <c r="AD634" s="24">
        <f t="shared" si="89"/>
        <v>-100</v>
      </c>
      <c r="AE634" s="24">
        <f t="shared" si="90"/>
        <v>0</v>
      </c>
      <c r="AF634" s="24">
        <f t="shared" si="91"/>
        <v>-100</v>
      </c>
    </row>
    <row r="635" spans="1:32" x14ac:dyDescent="0.25">
      <c r="A635" s="40">
        <v>0.46320909328262999</v>
      </c>
      <c r="B635" s="40">
        <v>0.51979318207130265</v>
      </c>
      <c r="C635" s="22">
        <f t="shared" si="78"/>
        <v>2.1588522645643393</v>
      </c>
      <c r="D635" s="23">
        <f t="shared" si="78"/>
        <v>1.923842086606717</v>
      </c>
      <c r="E635" s="28"/>
      <c r="F635" s="8">
        <f t="shared" si="79"/>
        <v>1</v>
      </c>
      <c r="G635" s="8">
        <f t="shared" si="80"/>
        <v>2.1588522645643393</v>
      </c>
      <c r="H635" s="8">
        <f t="shared" si="81"/>
        <v>1.923842086606717</v>
      </c>
      <c r="I635" s="24"/>
      <c r="J635" s="24"/>
      <c r="K635" s="8">
        <f t="shared" si="82"/>
        <v>0</v>
      </c>
      <c r="L635" s="8">
        <f t="shared" si="83"/>
        <v>0</v>
      </c>
      <c r="M635" s="25" t="e">
        <f t="shared" si="84"/>
        <v>#DIV/0!</v>
      </c>
      <c r="N635" s="25" t="e">
        <f t="shared" si="84"/>
        <v>#DIV/0!</v>
      </c>
      <c r="O635" s="24">
        <f t="shared" si="85"/>
        <v>0</v>
      </c>
      <c r="P635" s="24">
        <f t="shared" si="85"/>
        <v>0</v>
      </c>
      <c r="Q635" t="s">
        <v>359</v>
      </c>
      <c r="R635" t="s">
        <v>497</v>
      </c>
      <c r="S635" t="s">
        <v>278</v>
      </c>
      <c r="T635" s="26"/>
      <c r="U635" s="26" t="s">
        <v>87</v>
      </c>
      <c r="V635" s="20">
        <v>44434</v>
      </c>
      <c r="W635" s="26" t="s">
        <v>79</v>
      </c>
      <c r="X635" s="90">
        <v>3</v>
      </c>
      <c r="Y635" t="str">
        <f t="shared" si="77"/>
        <v>Y</v>
      </c>
      <c r="Z635" s="24">
        <v>100</v>
      </c>
      <c r="AA635" s="24">
        <f t="shared" si="86"/>
        <v>0</v>
      </c>
      <c r="AB635" s="24">
        <f t="shared" si="87"/>
        <v>-100</v>
      </c>
      <c r="AC635" s="24">
        <f t="shared" si="88"/>
        <v>0</v>
      </c>
      <c r="AD635" s="24">
        <f t="shared" si="89"/>
        <v>-100</v>
      </c>
      <c r="AE635" s="24">
        <f t="shared" si="90"/>
        <v>0</v>
      </c>
      <c r="AF635" s="24">
        <f t="shared" si="91"/>
        <v>-100</v>
      </c>
    </row>
    <row r="636" spans="1:32" x14ac:dyDescent="0.25">
      <c r="A636" s="40">
        <v>0.4794096888349535</v>
      </c>
      <c r="B636" s="40">
        <v>0.51979318207130265</v>
      </c>
      <c r="C636" s="22">
        <f t="shared" si="78"/>
        <v>2.0858986025713597</v>
      </c>
      <c r="D636" s="23">
        <f t="shared" si="78"/>
        <v>1.923842086606717</v>
      </c>
      <c r="E636" s="28"/>
      <c r="F636" s="8">
        <f t="shared" si="79"/>
        <v>1</v>
      </c>
      <c r="G636" s="8">
        <f t="shared" si="80"/>
        <v>2.0858986025713597</v>
      </c>
      <c r="H636" s="8">
        <f t="shared" si="81"/>
        <v>1.923842086606717</v>
      </c>
      <c r="I636" s="24"/>
      <c r="J636" s="24"/>
      <c r="K636" s="8">
        <f t="shared" si="82"/>
        <v>0</v>
      </c>
      <c r="L636" s="8">
        <f t="shared" si="83"/>
        <v>0</v>
      </c>
      <c r="M636" s="25" t="e">
        <f t="shared" si="84"/>
        <v>#DIV/0!</v>
      </c>
      <c r="N636" s="25" t="e">
        <f t="shared" si="84"/>
        <v>#DIV/0!</v>
      </c>
      <c r="O636" s="24">
        <f t="shared" si="85"/>
        <v>0</v>
      </c>
      <c r="P636" s="24">
        <f t="shared" si="85"/>
        <v>0</v>
      </c>
      <c r="Q636" t="s">
        <v>432</v>
      </c>
      <c r="R636" t="s">
        <v>357</v>
      </c>
      <c r="S636" t="s">
        <v>278</v>
      </c>
      <c r="T636" s="26"/>
      <c r="U636" s="26" t="s">
        <v>75</v>
      </c>
      <c r="V636" s="20">
        <v>44434</v>
      </c>
      <c r="W636" s="26" t="s">
        <v>86</v>
      </c>
      <c r="X636" s="90">
        <v>3</v>
      </c>
      <c r="Y636" t="str">
        <f t="shared" si="77"/>
        <v>Y</v>
      </c>
      <c r="Z636" s="24">
        <v>100</v>
      </c>
      <c r="AA636" s="24">
        <f t="shared" si="86"/>
        <v>0</v>
      </c>
      <c r="AB636" s="24">
        <f t="shared" si="87"/>
        <v>-100</v>
      </c>
      <c r="AC636" s="24">
        <f t="shared" si="88"/>
        <v>0</v>
      </c>
      <c r="AD636" s="24">
        <f t="shared" si="89"/>
        <v>-100</v>
      </c>
      <c r="AE636" s="24">
        <f t="shared" si="90"/>
        <v>0</v>
      </c>
      <c r="AF636" s="24">
        <f t="shared" si="91"/>
        <v>-100</v>
      </c>
    </row>
    <row r="637" spans="1:32" x14ac:dyDescent="0.25">
      <c r="A637" s="40">
        <v>0.62469804172666432</v>
      </c>
      <c r="B637" s="40">
        <v>0.37098877054687041</v>
      </c>
      <c r="C637" s="22">
        <f t="shared" si="78"/>
        <v>1.6007733868286216</v>
      </c>
      <c r="D637" s="23">
        <f t="shared" si="78"/>
        <v>2.6954993773151439</v>
      </c>
      <c r="E637" s="28"/>
      <c r="F637" s="8">
        <f t="shared" si="79"/>
        <v>1</v>
      </c>
      <c r="G637" s="8">
        <f t="shared" si="80"/>
        <v>1.6007733868286216</v>
      </c>
      <c r="H637" s="8">
        <f t="shared" si="81"/>
        <v>2.6954993773151439</v>
      </c>
      <c r="I637" s="24"/>
      <c r="J637" s="24"/>
      <c r="K637" s="8">
        <f t="shared" si="82"/>
        <v>0</v>
      </c>
      <c r="L637" s="8">
        <f t="shared" si="83"/>
        <v>0</v>
      </c>
      <c r="M637" s="25" t="e">
        <f t="shared" si="84"/>
        <v>#DIV/0!</v>
      </c>
      <c r="N637" s="25" t="e">
        <f t="shared" si="84"/>
        <v>#DIV/0!</v>
      </c>
      <c r="O637" s="24">
        <f t="shared" si="85"/>
        <v>0</v>
      </c>
      <c r="P637" s="24">
        <f t="shared" si="85"/>
        <v>0</v>
      </c>
      <c r="Q637" t="s">
        <v>355</v>
      </c>
      <c r="R637" t="s">
        <v>433</v>
      </c>
      <c r="S637" t="s">
        <v>278</v>
      </c>
      <c r="T637" s="26"/>
      <c r="U637" s="26" t="s">
        <v>86</v>
      </c>
      <c r="V637" s="20">
        <v>44434</v>
      </c>
      <c r="W637" s="26" t="s">
        <v>78</v>
      </c>
      <c r="X637" s="90">
        <v>1</v>
      </c>
      <c r="Y637" t="str">
        <f t="shared" si="77"/>
        <v>N</v>
      </c>
      <c r="Z637" s="24">
        <v>100</v>
      </c>
      <c r="AA637" s="24">
        <f t="shared" si="86"/>
        <v>0</v>
      </c>
      <c r="AB637" s="24">
        <f t="shared" si="87"/>
        <v>-100</v>
      </c>
      <c r="AC637" s="24">
        <f t="shared" si="88"/>
        <v>0</v>
      </c>
      <c r="AD637" s="24">
        <f t="shared" si="89"/>
        <v>-100</v>
      </c>
      <c r="AE637" s="24">
        <f t="shared" si="90"/>
        <v>0</v>
      </c>
      <c r="AF637" s="24">
        <f t="shared" si="91"/>
        <v>-100</v>
      </c>
    </row>
    <row r="638" spans="1:32" x14ac:dyDescent="0.25">
      <c r="A638" s="40">
        <v>0.65407901886072484</v>
      </c>
      <c r="B638" s="40">
        <v>0.33403801997483668</v>
      </c>
      <c r="C638" s="22">
        <f t="shared" si="78"/>
        <v>1.5288672639917429</v>
      </c>
      <c r="D638" s="23">
        <f t="shared" si="78"/>
        <v>2.9936711996895764</v>
      </c>
      <c r="E638" s="28"/>
      <c r="F638" s="8">
        <f t="shared" si="79"/>
        <v>1</v>
      </c>
      <c r="G638" s="8">
        <f t="shared" si="80"/>
        <v>1.5288672639917429</v>
      </c>
      <c r="H638" s="8">
        <f t="shared" si="81"/>
        <v>2.9936711996895764</v>
      </c>
      <c r="I638" s="24"/>
      <c r="J638" s="24"/>
      <c r="K638" s="8">
        <f t="shared" si="82"/>
        <v>0</v>
      </c>
      <c r="L638" s="8">
        <f t="shared" si="83"/>
        <v>0</v>
      </c>
      <c r="M638" s="25" t="e">
        <f t="shared" si="84"/>
        <v>#DIV/0!</v>
      </c>
      <c r="N638" s="25" t="e">
        <f t="shared" si="84"/>
        <v>#DIV/0!</v>
      </c>
      <c r="O638" s="24">
        <f t="shared" si="85"/>
        <v>0</v>
      </c>
      <c r="P638" s="24">
        <f t="shared" si="85"/>
        <v>0</v>
      </c>
      <c r="Q638" t="s">
        <v>379</v>
      </c>
      <c r="R638" t="s">
        <v>302</v>
      </c>
      <c r="S638" t="s">
        <v>275</v>
      </c>
      <c r="T638" s="26"/>
      <c r="U638" s="26" t="s">
        <v>86</v>
      </c>
      <c r="V638" s="20">
        <v>44435</v>
      </c>
      <c r="W638" s="26" t="s">
        <v>94</v>
      </c>
      <c r="X638" s="90">
        <v>2</v>
      </c>
      <c r="Y638" t="str">
        <f t="shared" si="77"/>
        <v>N</v>
      </c>
      <c r="Z638" s="24">
        <v>100</v>
      </c>
      <c r="AA638" s="24">
        <f t="shared" si="86"/>
        <v>0</v>
      </c>
      <c r="AB638" s="24">
        <f t="shared" si="87"/>
        <v>-100</v>
      </c>
      <c r="AC638" s="24">
        <f t="shared" si="88"/>
        <v>0</v>
      </c>
      <c r="AD638" s="24">
        <f t="shared" si="89"/>
        <v>-100</v>
      </c>
      <c r="AE638" s="24">
        <f t="shared" si="90"/>
        <v>0</v>
      </c>
      <c r="AF638" s="24">
        <f t="shared" si="91"/>
        <v>-100</v>
      </c>
    </row>
    <row r="639" spans="1:32" x14ac:dyDescent="0.25">
      <c r="A639" s="40">
        <v>0.39558151522533869</v>
      </c>
      <c r="B639" s="40">
        <v>0.60394955025324104</v>
      </c>
      <c r="C639" s="22">
        <f t="shared" si="78"/>
        <v>2.5279239840879848</v>
      </c>
      <c r="D639" s="23">
        <f t="shared" si="78"/>
        <v>1.6557674388211594</v>
      </c>
      <c r="E639" s="28"/>
      <c r="F639" s="8">
        <f t="shared" si="79"/>
        <v>1</v>
      </c>
      <c r="G639" s="8">
        <f t="shared" si="80"/>
        <v>2.5279239840879848</v>
      </c>
      <c r="H639" s="8">
        <f t="shared" si="81"/>
        <v>1.6557674388211594</v>
      </c>
      <c r="I639" s="24"/>
      <c r="J639" s="24"/>
      <c r="K639" s="8">
        <f t="shared" si="82"/>
        <v>0</v>
      </c>
      <c r="L639" s="8">
        <f t="shared" si="83"/>
        <v>0</v>
      </c>
      <c r="M639" s="25" t="e">
        <f t="shared" si="84"/>
        <v>#DIV/0!</v>
      </c>
      <c r="N639" s="25" t="e">
        <f t="shared" si="84"/>
        <v>#DIV/0!</v>
      </c>
      <c r="O639" s="24">
        <f t="shared" si="85"/>
        <v>0</v>
      </c>
      <c r="P639" s="24">
        <f t="shared" si="85"/>
        <v>0</v>
      </c>
      <c r="Q639" t="s">
        <v>429</v>
      </c>
      <c r="R639" t="s">
        <v>299</v>
      </c>
      <c r="S639" t="s">
        <v>278</v>
      </c>
      <c r="T639" s="26"/>
      <c r="U639" s="26" t="s">
        <v>75</v>
      </c>
      <c r="V639" s="20">
        <v>44435</v>
      </c>
      <c r="W639" s="26" t="s">
        <v>75</v>
      </c>
      <c r="X639" s="90">
        <v>2</v>
      </c>
      <c r="Y639" t="str">
        <f t="shared" si="77"/>
        <v>N</v>
      </c>
      <c r="Z639" s="24">
        <v>100</v>
      </c>
      <c r="AA639" s="24">
        <f t="shared" si="86"/>
        <v>0</v>
      </c>
      <c r="AB639" s="24">
        <f t="shared" si="87"/>
        <v>-100</v>
      </c>
      <c r="AC639" s="24">
        <f t="shared" si="88"/>
        <v>0</v>
      </c>
      <c r="AD639" s="24">
        <f t="shared" si="89"/>
        <v>-100</v>
      </c>
      <c r="AE639" s="24">
        <f t="shared" si="90"/>
        <v>0</v>
      </c>
      <c r="AF639" s="24">
        <f t="shared" si="91"/>
        <v>-100</v>
      </c>
    </row>
    <row r="640" spans="1:32" x14ac:dyDescent="0.25">
      <c r="A640" s="40">
        <v>0.14186428064720219</v>
      </c>
      <c r="B640" s="40">
        <v>0.85773707534740451</v>
      </c>
      <c r="C640" s="22">
        <f t="shared" si="78"/>
        <v>7.0489907356374539</v>
      </c>
      <c r="D640" s="23">
        <f t="shared" si="78"/>
        <v>1.1658584299798112</v>
      </c>
      <c r="E640" s="28"/>
      <c r="F640" s="8">
        <f t="shared" si="79"/>
        <v>1</v>
      </c>
      <c r="G640" s="8">
        <f t="shared" si="80"/>
        <v>7.0489907356374539</v>
      </c>
      <c r="H640" s="8">
        <f t="shared" si="81"/>
        <v>1.1658584299798112</v>
      </c>
      <c r="I640" s="24"/>
      <c r="J640" s="24"/>
      <c r="K640" s="8">
        <f t="shared" si="82"/>
        <v>0</v>
      </c>
      <c r="L640" s="8">
        <f t="shared" si="83"/>
        <v>0</v>
      </c>
      <c r="M640" s="25" t="e">
        <f t="shared" si="84"/>
        <v>#DIV/0!</v>
      </c>
      <c r="N640" s="25" t="e">
        <f t="shared" si="84"/>
        <v>#DIV/0!</v>
      </c>
      <c r="O640" s="24">
        <f t="shared" si="85"/>
        <v>0</v>
      </c>
      <c r="P640" s="24">
        <f t="shared" si="85"/>
        <v>0</v>
      </c>
      <c r="Q640" t="s">
        <v>354</v>
      </c>
      <c r="R640" t="s">
        <v>496</v>
      </c>
      <c r="S640" t="s">
        <v>278</v>
      </c>
      <c r="T640" s="26"/>
      <c r="U640" s="26" t="s">
        <v>76</v>
      </c>
      <c r="V640" s="20">
        <v>44435</v>
      </c>
      <c r="W640" s="26" t="s">
        <v>75</v>
      </c>
      <c r="X640" s="90">
        <v>2</v>
      </c>
      <c r="Y640" t="str">
        <f t="shared" si="77"/>
        <v>N</v>
      </c>
      <c r="Z640" s="24">
        <v>100</v>
      </c>
      <c r="AA640" s="24">
        <f t="shared" si="86"/>
        <v>0</v>
      </c>
      <c r="AB640" s="24">
        <f t="shared" si="87"/>
        <v>-100</v>
      </c>
      <c r="AC640" s="24">
        <f t="shared" si="88"/>
        <v>0</v>
      </c>
      <c r="AD640" s="24">
        <f t="shared" si="89"/>
        <v>-100</v>
      </c>
      <c r="AE640" s="24">
        <f t="shared" si="90"/>
        <v>0</v>
      </c>
      <c r="AF640" s="24">
        <f t="shared" si="91"/>
        <v>-100</v>
      </c>
    </row>
    <row r="641" spans="1:32" x14ac:dyDescent="0.25">
      <c r="A641" s="40">
        <v>0.62467768949928459</v>
      </c>
      <c r="B641" s="40">
        <v>0.37100930294734474</v>
      </c>
      <c r="C641" s="22">
        <f t="shared" si="78"/>
        <v>1.6008255406104834</v>
      </c>
      <c r="D641" s="23">
        <f t="shared" si="78"/>
        <v>2.6953502029622269</v>
      </c>
      <c r="E641" s="28"/>
      <c r="F641" s="8">
        <f t="shared" si="79"/>
        <v>1</v>
      </c>
      <c r="G641" s="8">
        <f t="shared" si="80"/>
        <v>1.6008255406104834</v>
      </c>
      <c r="H641" s="8">
        <f t="shared" si="81"/>
        <v>2.6953502029622269</v>
      </c>
      <c r="I641" s="24"/>
      <c r="J641" s="24"/>
      <c r="K641" s="8">
        <f t="shared" si="82"/>
        <v>0</v>
      </c>
      <c r="L641" s="8">
        <f t="shared" si="83"/>
        <v>0</v>
      </c>
      <c r="M641" s="25" t="e">
        <f t="shared" si="84"/>
        <v>#DIV/0!</v>
      </c>
      <c r="N641" s="25" t="e">
        <f t="shared" si="84"/>
        <v>#DIV/0!</v>
      </c>
      <c r="O641" s="24">
        <f t="shared" si="85"/>
        <v>0</v>
      </c>
      <c r="P641" s="24">
        <f t="shared" si="85"/>
        <v>0</v>
      </c>
      <c r="Q641" t="s">
        <v>300</v>
      </c>
      <c r="R641" t="s">
        <v>356</v>
      </c>
      <c r="S641" t="s">
        <v>278</v>
      </c>
      <c r="T641" s="26"/>
      <c r="U641" s="26" t="s">
        <v>79</v>
      </c>
      <c r="V641" s="20">
        <v>44435</v>
      </c>
      <c r="W641" s="26" t="s">
        <v>75</v>
      </c>
      <c r="X641" s="90">
        <v>2</v>
      </c>
      <c r="Y641" t="str">
        <f t="shared" si="77"/>
        <v>N</v>
      </c>
      <c r="Z641" s="24">
        <v>100</v>
      </c>
      <c r="AA641" s="24">
        <f t="shared" si="86"/>
        <v>0</v>
      </c>
      <c r="AB641" s="24">
        <f t="shared" si="87"/>
        <v>-100</v>
      </c>
      <c r="AC641" s="24">
        <f t="shared" si="88"/>
        <v>0</v>
      </c>
      <c r="AD641" s="24">
        <f t="shared" si="89"/>
        <v>-100</v>
      </c>
      <c r="AE641" s="24">
        <f t="shared" si="90"/>
        <v>0</v>
      </c>
      <c r="AF641" s="24">
        <f t="shared" si="91"/>
        <v>-100</v>
      </c>
    </row>
    <row r="642" spans="1:32" x14ac:dyDescent="0.25">
      <c r="A642" s="115">
        <v>7.5312583330543567E-2</v>
      </c>
      <c r="B642" s="115">
        <v>0.92461712038259125</v>
      </c>
      <c r="C642" s="120">
        <f t="shared" si="78"/>
        <v>13.277993607137928</v>
      </c>
      <c r="D642" s="121">
        <f t="shared" si="78"/>
        <v>1.0815287516915288</v>
      </c>
      <c r="E642" s="109"/>
      <c r="F642" s="122">
        <f t="shared" si="79"/>
        <v>1</v>
      </c>
      <c r="G642" s="122">
        <f t="shared" si="80"/>
        <v>13.277993607137928</v>
      </c>
      <c r="H642" s="122">
        <f t="shared" si="81"/>
        <v>1.0815287516915288</v>
      </c>
      <c r="I642" s="97"/>
      <c r="J642" s="97"/>
      <c r="K642" s="122">
        <f t="shared" si="82"/>
        <v>0</v>
      </c>
      <c r="L642" s="122">
        <f t="shared" si="83"/>
        <v>0</v>
      </c>
      <c r="M642" s="123" t="e">
        <f t="shared" si="84"/>
        <v>#DIV/0!</v>
      </c>
      <c r="N642" s="123" t="e">
        <f t="shared" si="84"/>
        <v>#DIV/0!</v>
      </c>
      <c r="O642" s="97">
        <f t="shared" si="85"/>
        <v>0</v>
      </c>
      <c r="P642" s="97">
        <f t="shared" si="85"/>
        <v>0</v>
      </c>
      <c r="Q642" s="97" t="s">
        <v>430</v>
      </c>
      <c r="R642" s="97" t="s">
        <v>358</v>
      </c>
      <c r="S642" s="97" t="s">
        <v>278</v>
      </c>
      <c r="T642" s="117"/>
      <c r="U642" s="117" t="s">
        <v>76</v>
      </c>
      <c r="V642" s="105">
        <v>44435</v>
      </c>
      <c r="W642" s="117" t="s">
        <v>94</v>
      </c>
      <c r="X642" s="96">
        <v>2</v>
      </c>
      <c r="Y642" s="97" t="str">
        <f t="shared" si="77"/>
        <v>N</v>
      </c>
      <c r="Z642" s="24">
        <v>100</v>
      </c>
      <c r="AA642" s="24">
        <f t="shared" si="86"/>
        <v>0</v>
      </c>
      <c r="AB642" s="24">
        <f t="shared" si="87"/>
        <v>-100</v>
      </c>
      <c r="AC642" s="24">
        <f t="shared" si="88"/>
        <v>0</v>
      </c>
      <c r="AD642" s="24">
        <f t="shared" si="89"/>
        <v>-100</v>
      </c>
      <c r="AE642" s="24">
        <f t="shared" si="90"/>
        <v>0</v>
      </c>
      <c r="AF642" s="24">
        <f t="shared" si="91"/>
        <v>-100</v>
      </c>
    </row>
    <row r="643" spans="1:32" x14ac:dyDescent="0.25">
      <c r="A643" s="40">
        <v>2.9284187658453021E-2</v>
      </c>
      <c r="B643" s="40">
        <v>0.97070980763243908</v>
      </c>
      <c r="C643" s="22">
        <f t="shared" ref="C643:D706" si="92">(100%/A643)</f>
        <v>34.148121561819906</v>
      </c>
      <c r="D643" s="23">
        <f t="shared" si="92"/>
        <v>1.0301739944700874</v>
      </c>
      <c r="E643" s="28"/>
      <c r="F643" s="8">
        <f t="shared" si="79"/>
        <v>1</v>
      </c>
      <c r="G643" s="8">
        <f t="shared" si="80"/>
        <v>34.148121561819906</v>
      </c>
      <c r="H643" s="8">
        <f t="shared" si="81"/>
        <v>1.0301739944700874</v>
      </c>
      <c r="I643" s="24"/>
      <c r="J643" s="24"/>
      <c r="K643" s="8">
        <f t="shared" si="82"/>
        <v>0</v>
      </c>
      <c r="L643" s="8">
        <f t="shared" si="83"/>
        <v>0</v>
      </c>
      <c r="M643" s="25" t="e">
        <f t="shared" ref="M643:N706" si="93">(1/K643)</f>
        <v>#DIV/0!</v>
      </c>
      <c r="N643" s="25" t="e">
        <f t="shared" si="93"/>
        <v>#DIV/0!</v>
      </c>
      <c r="O643" s="24">
        <f t="shared" ref="O643:P706" si="94">(I643/G643)</f>
        <v>0</v>
      </c>
      <c r="P643" s="24">
        <f t="shared" si="94"/>
        <v>0</v>
      </c>
      <c r="Q643" t="s">
        <v>328</v>
      </c>
      <c r="R643" t="s">
        <v>403</v>
      </c>
      <c r="S643" t="s">
        <v>281</v>
      </c>
      <c r="T643" s="26"/>
      <c r="U643" s="26" t="s">
        <v>76</v>
      </c>
      <c r="V643" s="20">
        <v>44435</v>
      </c>
      <c r="W643" s="26" t="s">
        <v>86</v>
      </c>
      <c r="X643" s="90">
        <v>3</v>
      </c>
      <c r="Y643" s="24" t="str">
        <f t="shared" si="77"/>
        <v>Y</v>
      </c>
      <c r="Z643" s="24">
        <v>100</v>
      </c>
      <c r="AA643" s="24">
        <f t="shared" si="86"/>
        <v>0</v>
      </c>
      <c r="AB643" s="24">
        <f t="shared" si="87"/>
        <v>-100</v>
      </c>
      <c r="AC643" s="24">
        <f t="shared" si="88"/>
        <v>0</v>
      </c>
      <c r="AD643" s="24">
        <f t="shared" si="89"/>
        <v>-100</v>
      </c>
      <c r="AE643" s="24">
        <f t="shared" si="90"/>
        <v>0</v>
      </c>
      <c r="AF643" s="24">
        <f t="shared" si="91"/>
        <v>-100</v>
      </c>
    </row>
    <row r="644" spans="1:32" x14ac:dyDescent="0.25">
      <c r="A644" s="40">
        <v>0.41816649227458141</v>
      </c>
      <c r="B644" s="40">
        <v>0.58118574633413422</v>
      </c>
      <c r="C644" s="22">
        <f t="shared" si="92"/>
        <v>2.3913919897325684</v>
      </c>
      <c r="D644" s="23">
        <f t="shared" si="92"/>
        <v>1.7206203116775713</v>
      </c>
      <c r="E644" s="28"/>
      <c r="F644" s="8">
        <f t="shared" si="79"/>
        <v>1</v>
      </c>
      <c r="G644" s="8">
        <f t="shared" si="80"/>
        <v>2.3913919897325684</v>
      </c>
      <c r="H644" s="8">
        <f t="shared" si="81"/>
        <v>1.7206203116775713</v>
      </c>
      <c r="I644" s="24"/>
      <c r="J644" s="24"/>
      <c r="K644" s="8">
        <f t="shared" si="82"/>
        <v>0</v>
      </c>
      <c r="L644" s="8">
        <f t="shared" si="83"/>
        <v>0</v>
      </c>
      <c r="M644" s="25" t="e">
        <f t="shared" si="93"/>
        <v>#DIV/0!</v>
      </c>
      <c r="N644" s="25" t="e">
        <f t="shared" si="93"/>
        <v>#DIV/0!</v>
      </c>
      <c r="O644" s="24">
        <f t="shared" si="94"/>
        <v>0</v>
      </c>
      <c r="P644" s="24">
        <f t="shared" si="94"/>
        <v>0</v>
      </c>
      <c r="Q644" t="s">
        <v>332</v>
      </c>
      <c r="R644" t="s">
        <v>331</v>
      </c>
      <c r="S644" t="s">
        <v>283</v>
      </c>
      <c r="T644" s="26"/>
      <c r="U644" s="26" t="s">
        <v>75</v>
      </c>
      <c r="V644" s="20">
        <v>44435</v>
      </c>
      <c r="W644" s="26" t="s">
        <v>88</v>
      </c>
      <c r="X644" s="90">
        <v>4</v>
      </c>
      <c r="Y644" s="24" t="str">
        <f t="shared" si="77"/>
        <v>Y</v>
      </c>
      <c r="Z644" s="24">
        <v>100</v>
      </c>
      <c r="AA644" s="24">
        <f t="shared" si="86"/>
        <v>0</v>
      </c>
      <c r="AB644" s="24">
        <f t="shared" si="87"/>
        <v>-100</v>
      </c>
      <c r="AC644" s="24">
        <f t="shared" si="88"/>
        <v>0</v>
      </c>
      <c r="AD644" s="24">
        <f t="shared" si="89"/>
        <v>-100</v>
      </c>
      <c r="AE644" s="24">
        <f t="shared" si="90"/>
        <v>0</v>
      </c>
      <c r="AF644" s="24">
        <f t="shared" si="91"/>
        <v>-100</v>
      </c>
    </row>
    <row r="645" spans="1:32" x14ac:dyDescent="0.25">
      <c r="A645" s="40" t="e">
        <v>#N/A</v>
      </c>
      <c r="B645" s="40" t="e">
        <v>#N/A</v>
      </c>
      <c r="C645" s="22" t="e">
        <f t="shared" si="92"/>
        <v>#N/A</v>
      </c>
      <c r="D645" s="23" t="e">
        <f t="shared" si="92"/>
        <v>#N/A</v>
      </c>
      <c r="E645" s="28"/>
      <c r="F645" s="8">
        <f t="shared" si="79"/>
        <v>1</v>
      </c>
      <c r="G645" s="8" t="e">
        <f t="shared" si="80"/>
        <v>#N/A</v>
      </c>
      <c r="H645" s="8" t="e">
        <f t="shared" si="81"/>
        <v>#N/A</v>
      </c>
      <c r="I645" s="24"/>
      <c r="J645" s="24"/>
      <c r="K645" s="8">
        <f t="shared" si="82"/>
        <v>0</v>
      </c>
      <c r="L645" s="8">
        <f t="shared" si="83"/>
        <v>0</v>
      </c>
      <c r="M645" s="25" t="e">
        <f t="shared" si="93"/>
        <v>#DIV/0!</v>
      </c>
      <c r="N645" s="25" t="e">
        <f t="shared" si="93"/>
        <v>#DIV/0!</v>
      </c>
      <c r="O645" s="24" t="e">
        <f t="shared" si="94"/>
        <v>#N/A</v>
      </c>
      <c r="P645" s="24" t="e">
        <f t="shared" si="94"/>
        <v>#N/A</v>
      </c>
      <c r="Q645" s="24" t="s">
        <v>292</v>
      </c>
      <c r="R645" s="24" t="s">
        <v>344</v>
      </c>
      <c r="S645" s="24" t="s">
        <v>270</v>
      </c>
      <c r="T645" s="26"/>
      <c r="U645" s="26" t="e">
        <v>#N/A</v>
      </c>
      <c r="V645" s="27">
        <v>44435</v>
      </c>
      <c r="W645" s="26" t="s">
        <v>94</v>
      </c>
      <c r="X645" s="90">
        <v>2</v>
      </c>
      <c r="Y645" s="24" t="str">
        <f t="shared" ref="Y645:Y646" si="95">IF(X645 &gt;=3,"Y","N")</f>
        <v>N</v>
      </c>
      <c r="Z645" s="24">
        <v>100</v>
      </c>
      <c r="AA645" s="24" t="e">
        <f t="shared" si="86"/>
        <v>#N/A</v>
      </c>
      <c r="AB645" s="24" t="e">
        <f t="shared" si="87"/>
        <v>#N/A</v>
      </c>
      <c r="AC645" s="24" t="e">
        <f t="shared" si="88"/>
        <v>#N/A</v>
      </c>
      <c r="AD645" s="24" t="e">
        <f t="shared" si="89"/>
        <v>#N/A</v>
      </c>
      <c r="AE645" s="24" t="e">
        <f t="shared" si="90"/>
        <v>#N/A</v>
      </c>
      <c r="AF645" s="24" t="e">
        <f t="shared" si="91"/>
        <v>#N/A</v>
      </c>
    </row>
    <row r="646" spans="1:32" x14ac:dyDescent="0.25">
      <c r="A646" s="40">
        <v>0.40625335149886088</v>
      </c>
      <c r="B646" s="40">
        <v>0.59311343465753741</v>
      </c>
      <c r="C646" s="22">
        <f t="shared" si="92"/>
        <v>2.4615181543992848</v>
      </c>
      <c r="D646" s="23">
        <f t="shared" si="92"/>
        <v>1.6860181232910332</v>
      </c>
      <c r="E646" s="28"/>
      <c r="F646" s="8">
        <f t="shared" si="79"/>
        <v>1</v>
      </c>
      <c r="G646" s="8">
        <f t="shared" si="80"/>
        <v>2.4615181543992848</v>
      </c>
      <c r="H646" s="8">
        <f t="shared" si="81"/>
        <v>1.6860181232910332</v>
      </c>
      <c r="I646" s="24"/>
      <c r="J646" s="24"/>
      <c r="K646" s="8">
        <f t="shared" si="82"/>
        <v>0</v>
      </c>
      <c r="L646" s="8">
        <f t="shared" si="83"/>
        <v>0</v>
      </c>
      <c r="M646" s="25" t="e">
        <f t="shared" si="93"/>
        <v>#DIV/0!</v>
      </c>
      <c r="N646" s="25" t="e">
        <f t="shared" si="93"/>
        <v>#DIV/0!</v>
      </c>
      <c r="O646" s="24">
        <f t="shared" si="94"/>
        <v>0</v>
      </c>
      <c r="P646" s="24">
        <f t="shared" si="94"/>
        <v>0</v>
      </c>
      <c r="Q646" t="s">
        <v>422</v>
      </c>
      <c r="R646" t="s">
        <v>346</v>
      </c>
      <c r="S646" t="s">
        <v>270</v>
      </c>
      <c r="T646" s="26"/>
      <c r="U646" s="26" t="s">
        <v>75</v>
      </c>
      <c r="V646" s="20">
        <v>44435</v>
      </c>
      <c r="W646" s="26" t="s">
        <v>75</v>
      </c>
      <c r="X646" s="90">
        <v>2</v>
      </c>
      <c r="Y646" s="24" t="str">
        <f t="shared" si="95"/>
        <v>N</v>
      </c>
      <c r="Z646" s="24">
        <v>100</v>
      </c>
      <c r="AA646" s="24">
        <f t="shared" si="86"/>
        <v>0</v>
      </c>
      <c r="AB646" s="24">
        <f t="shared" si="87"/>
        <v>-100</v>
      </c>
      <c r="AC646" s="24">
        <f t="shared" si="88"/>
        <v>0</v>
      </c>
      <c r="AD646" s="24">
        <f t="shared" si="89"/>
        <v>-100</v>
      </c>
      <c r="AE646" s="24">
        <f t="shared" si="90"/>
        <v>0</v>
      </c>
      <c r="AF646" s="24">
        <f t="shared" si="91"/>
        <v>-100</v>
      </c>
    </row>
    <row r="647" spans="1:32" x14ac:dyDescent="0.25">
      <c r="A647" s="40">
        <v>2.1355851442168491E-2</v>
      </c>
      <c r="B647" s="40">
        <v>0.97864145100553546</v>
      </c>
      <c r="C647" s="22">
        <f t="shared" si="92"/>
        <v>46.825573904556961</v>
      </c>
      <c r="D647" s="23">
        <f t="shared" si="92"/>
        <v>1.021824692764157</v>
      </c>
      <c r="E647" s="28"/>
      <c r="F647" s="8">
        <f t="shared" si="79"/>
        <v>1</v>
      </c>
      <c r="G647" s="8">
        <f t="shared" si="80"/>
        <v>46.825573904556961</v>
      </c>
      <c r="H647" s="8">
        <f t="shared" si="81"/>
        <v>1.021824692764157</v>
      </c>
      <c r="I647" s="24"/>
      <c r="J647" s="24"/>
      <c r="K647" s="8">
        <f t="shared" si="82"/>
        <v>0</v>
      </c>
      <c r="L647" s="8">
        <f t="shared" si="83"/>
        <v>0</v>
      </c>
      <c r="M647" s="25" t="e">
        <f t="shared" si="93"/>
        <v>#DIV/0!</v>
      </c>
      <c r="N647" s="25" t="e">
        <f t="shared" si="93"/>
        <v>#DIV/0!</v>
      </c>
      <c r="O647" s="24">
        <f t="shared" si="94"/>
        <v>0</v>
      </c>
      <c r="P647" s="24">
        <f t="shared" si="94"/>
        <v>0</v>
      </c>
      <c r="Q647" t="s">
        <v>350</v>
      </c>
      <c r="R647" t="s">
        <v>492</v>
      </c>
      <c r="S647" t="s">
        <v>273</v>
      </c>
      <c r="T647" s="26"/>
      <c r="U647" s="26" t="s">
        <v>78</v>
      </c>
      <c r="V647" s="20">
        <v>44435</v>
      </c>
      <c r="W647" s="26" t="s">
        <v>86</v>
      </c>
      <c r="X647" s="90">
        <v>3</v>
      </c>
      <c r="Y647" s="24" t="str">
        <f>IF(X647 &gt;=3,"Y","N")</f>
        <v>Y</v>
      </c>
      <c r="Z647" s="24">
        <v>100</v>
      </c>
      <c r="AA647" s="24">
        <f t="shared" si="86"/>
        <v>0</v>
      </c>
      <c r="AB647" s="24">
        <f t="shared" si="87"/>
        <v>-100</v>
      </c>
      <c r="AC647" s="24">
        <f t="shared" si="88"/>
        <v>0</v>
      </c>
      <c r="AD647" s="24">
        <f t="shared" si="89"/>
        <v>-100</v>
      </c>
      <c r="AE647" s="24">
        <f t="shared" si="90"/>
        <v>0</v>
      </c>
      <c r="AF647" s="24">
        <f t="shared" si="91"/>
        <v>-100</v>
      </c>
    </row>
    <row r="648" spans="1:32" x14ac:dyDescent="0.25">
      <c r="A648" s="40">
        <v>4.6010333360322502E-4</v>
      </c>
      <c r="B648" s="40">
        <v>0.99953989642567709</v>
      </c>
      <c r="C648" s="22">
        <f t="shared" si="92"/>
        <v>2173.4248090937776</v>
      </c>
      <c r="D648" s="23">
        <f t="shared" si="92"/>
        <v>1.0004603153670686</v>
      </c>
      <c r="E648" s="28"/>
      <c r="F648" s="8">
        <f t="shared" si="79"/>
        <v>1</v>
      </c>
      <c r="G648" s="8">
        <f t="shared" si="80"/>
        <v>2173.4248090937776</v>
      </c>
      <c r="H648" s="8">
        <f t="shared" si="81"/>
        <v>1.0004603153670686</v>
      </c>
      <c r="I648" s="24"/>
      <c r="J648" s="24"/>
      <c r="K648" s="8">
        <f t="shared" si="82"/>
        <v>0</v>
      </c>
      <c r="L648" s="8">
        <f t="shared" si="83"/>
        <v>0</v>
      </c>
      <c r="M648" s="25" t="e">
        <f t="shared" si="93"/>
        <v>#DIV/0!</v>
      </c>
      <c r="N648" s="25" t="e">
        <f t="shared" si="93"/>
        <v>#DIV/0!</v>
      </c>
      <c r="O648" s="24">
        <f t="shared" si="94"/>
        <v>0</v>
      </c>
      <c r="P648" s="24">
        <f t="shared" si="94"/>
        <v>0</v>
      </c>
      <c r="Q648" t="s">
        <v>494</v>
      </c>
      <c r="R648" t="s">
        <v>425</v>
      </c>
      <c r="S648" t="s">
        <v>273</v>
      </c>
      <c r="T648" s="26"/>
      <c r="U648" s="26" t="s">
        <v>73</v>
      </c>
      <c r="V648" s="20">
        <v>44435</v>
      </c>
      <c r="X648" s="90"/>
      <c r="Y648" s="24"/>
      <c r="Z648" s="24">
        <v>100</v>
      </c>
      <c r="AA648" s="24">
        <f t="shared" si="86"/>
        <v>0</v>
      </c>
      <c r="AB648" s="24">
        <f t="shared" si="87"/>
        <v>-100</v>
      </c>
      <c r="AC648" s="24">
        <f t="shared" si="88"/>
        <v>0</v>
      </c>
      <c r="AD648" s="24">
        <f t="shared" si="89"/>
        <v>-100</v>
      </c>
      <c r="AE648" s="24">
        <f t="shared" si="90"/>
        <v>0</v>
      </c>
      <c r="AF648" s="24">
        <f t="shared" si="91"/>
        <v>-100</v>
      </c>
    </row>
    <row r="649" spans="1:32" x14ac:dyDescent="0.25">
      <c r="A649" s="40">
        <v>0.35095268810661562</v>
      </c>
      <c r="B649" s="40">
        <v>0.64604754969045652</v>
      </c>
      <c r="C649" s="22">
        <f t="shared" si="92"/>
        <v>2.8493869227643893</v>
      </c>
      <c r="D649" s="23">
        <f t="shared" si="92"/>
        <v>1.5478736827949184</v>
      </c>
      <c r="E649" s="28"/>
      <c r="F649" s="8">
        <f t="shared" si="79"/>
        <v>1</v>
      </c>
      <c r="G649" s="8">
        <f t="shared" si="80"/>
        <v>2.8493869227643893</v>
      </c>
      <c r="H649" s="8">
        <f t="shared" si="81"/>
        <v>1.5478736827949184</v>
      </c>
      <c r="I649" s="24"/>
      <c r="J649" s="24"/>
      <c r="K649" s="8">
        <f t="shared" si="82"/>
        <v>0</v>
      </c>
      <c r="L649" s="8">
        <f t="shared" si="83"/>
        <v>0</v>
      </c>
      <c r="M649" s="25" t="e">
        <f t="shared" si="93"/>
        <v>#DIV/0!</v>
      </c>
      <c r="N649" s="25" t="e">
        <f t="shared" si="93"/>
        <v>#DIV/0!</v>
      </c>
      <c r="O649" s="24">
        <f t="shared" si="94"/>
        <v>0</v>
      </c>
      <c r="P649" s="24">
        <f t="shared" si="94"/>
        <v>0</v>
      </c>
      <c r="Q649" t="s">
        <v>429</v>
      </c>
      <c r="R649" t="s">
        <v>299</v>
      </c>
      <c r="S649" t="s">
        <v>278</v>
      </c>
      <c r="T649" s="26"/>
      <c r="U649" s="26" t="s">
        <v>77</v>
      </c>
      <c r="V649" s="20">
        <v>44435</v>
      </c>
      <c r="W649" s="26" t="s">
        <v>75</v>
      </c>
      <c r="X649" s="90">
        <v>2</v>
      </c>
      <c r="Y649" s="24" t="str">
        <f t="shared" ref="Y649:Y712" si="96">IF(X649 &gt;=3,"Y","N")</f>
        <v>N</v>
      </c>
      <c r="Z649" s="24">
        <v>100</v>
      </c>
      <c r="AA649" s="24">
        <f t="shared" si="86"/>
        <v>0</v>
      </c>
      <c r="AB649" s="24">
        <f t="shared" si="87"/>
        <v>-100</v>
      </c>
      <c r="AC649" s="24">
        <f t="shared" si="88"/>
        <v>0</v>
      </c>
      <c r="AD649" s="24">
        <f t="shared" si="89"/>
        <v>-100</v>
      </c>
      <c r="AE649" s="24">
        <f t="shared" si="90"/>
        <v>0</v>
      </c>
      <c r="AF649" s="24">
        <f t="shared" si="91"/>
        <v>-100</v>
      </c>
    </row>
    <row r="650" spans="1:32" x14ac:dyDescent="0.25">
      <c r="A650" s="40">
        <v>0.48759378480264232</v>
      </c>
      <c r="B650" s="40">
        <v>0.50938821703539372</v>
      </c>
      <c r="C650" s="22">
        <f t="shared" si="92"/>
        <v>2.0508875034261531</v>
      </c>
      <c r="D650" s="23">
        <f t="shared" si="92"/>
        <v>1.9631392453872116</v>
      </c>
      <c r="E650" s="28"/>
      <c r="F650" s="8">
        <f t="shared" si="79"/>
        <v>1</v>
      </c>
      <c r="G650" s="8">
        <f t="shared" si="80"/>
        <v>2.0508875034261531</v>
      </c>
      <c r="H650" s="8">
        <f t="shared" si="81"/>
        <v>1.9631392453872116</v>
      </c>
      <c r="I650" s="24"/>
      <c r="J650" s="24"/>
      <c r="K650" s="8">
        <f t="shared" si="82"/>
        <v>0</v>
      </c>
      <c r="L650" s="8">
        <f t="shared" si="83"/>
        <v>0</v>
      </c>
      <c r="M650" s="25" t="e">
        <f t="shared" si="93"/>
        <v>#DIV/0!</v>
      </c>
      <c r="N650" s="25" t="e">
        <f t="shared" si="93"/>
        <v>#DIV/0!</v>
      </c>
      <c r="O650" s="24">
        <f t="shared" si="94"/>
        <v>0</v>
      </c>
      <c r="P650" s="24">
        <f t="shared" si="94"/>
        <v>0</v>
      </c>
      <c r="Q650" t="s">
        <v>354</v>
      </c>
      <c r="R650" t="s">
        <v>496</v>
      </c>
      <c r="S650" t="s">
        <v>278</v>
      </c>
      <c r="T650" s="26"/>
      <c r="U650" s="26" t="s">
        <v>79</v>
      </c>
      <c r="V650" s="20">
        <v>44435</v>
      </c>
      <c r="W650" s="26" t="s">
        <v>75</v>
      </c>
      <c r="X650" s="90">
        <v>2</v>
      </c>
      <c r="Y650" s="24" t="str">
        <f t="shared" si="96"/>
        <v>N</v>
      </c>
      <c r="Z650" s="24">
        <v>100</v>
      </c>
      <c r="AA650" s="24">
        <f t="shared" si="86"/>
        <v>0</v>
      </c>
      <c r="AB650" s="24">
        <f t="shared" si="87"/>
        <v>-100</v>
      </c>
      <c r="AC650" s="24">
        <f t="shared" si="88"/>
        <v>0</v>
      </c>
      <c r="AD650" s="24">
        <f t="shared" si="89"/>
        <v>-100</v>
      </c>
      <c r="AE650" s="24">
        <f t="shared" si="90"/>
        <v>0</v>
      </c>
      <c r="AF650" s="24">
        <f t="shared" si="91"/>
        <v>-100</v>
      </c>
    </row>
    <row r="651" spans="1:32" x14ac:dyDescent="0.25">
      <c r="A651" s="40">
        <v>0.50001583692765428</v>
      </c>
      <c r="B651" s="40">
        <v>0.49863208424563049</v>
      </c>
      <c r="C651" s="22">
        <f t="shared" si="92"/>
        <v>1.9999366542957855</v>
      </c>
      <c r="D651" s="23">
        <f t="shared" si="92"/>
        <v>2.0054866736320789</v>
      </c>
      <c r="E651" s="28"/>
      <c r="F651" s="8">
        <f t="shared" si="79"/>
        <v>1</v>
      </c>
      <c r="G651" s="8">
        <f t="shared" si="80"/>
        <v>1.9999366542957855</v>
      </c>
      <c r="H651" s="8">
        <f t="shared" si="81"/>
        <v>2.0054866736320789</v>
      </c>
      <c r="I651" s="24"/>
      <c r="J651" s="24"/>
      <c r="K651" s="8">
        <f t="shared" si="82"/>
        <v>0</v>
      </c>
      <c r="L651" s="8">
        <f t="shared" si="83"/>
        <v>0</v>
      </c>
      <c r="M651" s="25" t="e">
        <f t="shared" si="93"/>
        <v>#DIV/0!</v>
      </c>
      <c r="N651" s="25" t="e">
        <f t="shared" si="93"/>
        <v>#DIV/0!</v>
      </c>
      <c r="O651" s="24">
        <f t="shared" si="94"/>
        <v>0</v>
      </c>
      <c r="P651" s="24">
        <f t="shared" si="94"/>
        <v>0</v>
      </c>
      <c r="Q651" t="s">
        <v>300</v>
      </c>
      <c r="R651" t="s">
        <v>356</v>
      </c>
      <c r="S651" t="s">
        <v>278</v>
      </c>
      <c r="T651" s="26"/>
      <c r="U651" s="26" t="s">
        <v>86</v>
      </c>
      <c r="V651" s="20">
        <v>44435</v>
      </c>
      <c r="W651" s="26" t="s">
        <v>75</v>
      </c>
      <c r="X651" s="90">
        <v>2</v>
      </c>
      <c r="Y651" s="24" t="str">
        <f t="shared" si="96"/>
        <v>N</v>
      </c>
      <c r="Z651" s="24">
        <v>100</v>
      </c>
      <c r="AA651" s="24">
        <f t="shared" si="86"/>
        <v>0</v>
      </c>
      <c r="AB651" s="24">
        <f t="shared" si="87"/>
        <v>-100</v>
      </c>
      <c r="AC651" s="24">
        <f t="shared" si="88"/>
        <v>0</v>
      </c>
      <c r="AD651" s="24">
        <f t="shared" si="89"/>
        <v>-100</v>
      </c>
      <c r="AE651" s="24">
        <f t="shared" si="90"/>
        <v>0</v>
      </c>
      <c r="AF651" s="24">
        <f t="shared" si="91"/>
        <v>-100</v>
      </c>
    </row>
    <row r="652" spans="1:32" x14ac:dyDescent="0.25">
      <c r="A652" s="40">
        <v>0.52519603154139261</v>
      </c>
      <c r="B652" s="40">
        <v>0.46694440679422677</v>
      </c>
      <c r="C652" s="22">
        <f t="shared" si="92"/>
        <v>1.9040509446827121</v>
      </c>
      <c r="D652" s="23">
        <f t="shared" si="92"/>
        <v>2.1415825641117068</v>
      </c>
      <c r="E652" s="28"/>
      <c r="F652" s="8">
        <f t="shared" si="79"/>
        <v>1</v>
      </c>
      <c r="G652" s="8">
        <f t="shared" si="80"/>
        <v>1.9040509446827121</v>
      </c>
      <c r="H652" s="8">
        <f t="shared" si="81"/>
        <v>2.1415825641117068</v>
      </c>
      <c r="I652" s="24"/>
      <c r="J652" s="24"/>
      <c r="K652" s="8">
        <f t="shared" si="82"/>
        <v>0</v>
      </c>
      <c r="L652" s="8">
        <f t="shared" si="83"/>
        <v>0</v>
      </c>
      <c r="M652" s="25" t="e">
        <f t="shared" si="93"/>
        <v>#DIV/0!</v>
      </c>
      <c r="N652" s="25" t="e">
        <f t="shared" si="93"/>
        <v>#DIV/0!</v>
      </c>
      <c r="O652" s="24">
        <f t="shared" si="94"/>
        <v>0</v>
      </c>
      <c r="P652" s="24">
        <f t="shared" si="94"/>
        <v>0</v>
      </c>
      <c r="Q652" t="s">
        <v>430</v>
      </c>
      <c r="R652" t="s">
        <v>358</v>
      </c>
      <c r="S652" t="s">
        <v>278</v>
      </c>
      <c r="T652" s="26"/>
      <c r="U652" s="26" t="s">
        <v>79</v>
      </c>
      <c r="V652" s="20">
        <v>44435</v>
      </c>
      <c r="W652" s="26" t="s">
        <v>94</v>
      </c>
      <c r="X652" s="90">
        <v>2</v>
      </c>
      <c r="Y652" s="24" t="str">
        <f t="shared" si="96"/>
        <v>N</v>
      </c>
      <c r="Z652" s="24">
        <v>100</v>
      </c>
      <c r="AA652" s="24">
        <f t="shared" si="86"/>
        <v>0</v>
      </c>
      <c r="AB652" s="24">
        <f t="shared" si="87"/>
        <v>-100</v>
      </c>
      <c r="AC652" s="24">
        <f t="shared" si="88"/>
        <v>0</v>
      </c>
      <c r="AD652" s="24">
        <f t="shared" si="89"/>
        <v>-100</v>
      </c>
      <c r="AE652" s="24">
        <f t="shared" si="90"/>
        <v>0</v>
      </c>
      <c r="AF652" s="24">
        <f t="shared" si="91"/>
        <v>-100</v>
      </c>
    </row>
    <row r="653" spans="1:32" x14ac:dyDescent="0.25">
      <c r="A653" s="40">
        <v>0.71215310398930343</v>
      </c>
      <c r="B653" s="40">
        <v>0.27885737414165801</v>
      </c>
      <c r="C653" s="22">
        <f t="shared" si="92"/>
        <v>1.4041924333380706</v>
      </c>
      <c r="D653" s="23">
        <f t="shared" si="92"/>
        <v>3.5860625994850168</v>
      </c>
      <c r="E653" s="28"/>
      <c r="F653" s="8">
        <f t="shared" si="79"/>
        <v>1</v>
      </c>
      <c r="G653" s="8">
        <f t="shared" si="80"/>
        <v>1.4041924333380706</v>
      </c>
      <c r="H653" s="8">
        <f t="shared" si="81"/>
        <v>3.5860625994850168</v>
      </c>
      <c r="I653" s="24"/>
      <c r="J653" s="24"/>
      <c r="K653" s="8">
        <f t="shared" si="82"/>
        <v>0</v>
      </c>
      <c r="L653" s="8">
        <f t="shared" si="83"/>
        <v>0</v>
      </c>
      <c r="M653" s="25" t="e">
        <f t="shared" si="93"/>
        <v>#DIV/0!</v>
      </c>
      <c r="N653" s="25" t="e">
        <f t="shared" si="93"/>
        <v>#DIV/0!</v>
      </c>
      <c r="O653" s="24">
        <f t="shared" si="94"/>
        <v>0</v>
      </c>
      <c r="P653" s="24">
        <f t="shared" si="94"/>
        <v>0</v>
      </c>
      <c r="Q653" t="s">
        <v>369</v>
      </c>
      <c r="R653" t="s">
        <v>461</v>
      </c>
      <c r="S653" t="s">
        <v>276</v>
      </c>
      <c r="T653" s="26"/>
      <c r="U653" s="26" t="s">
        <v>74</v>
      </c>
      <c r="V653" s="20">
        <v>44435</v>
      </c>
      <c r="W653" s="26" t="s">
        <v>92</v>
      </c>
      <c r="X653" s="90">
        <v>5</v>
      </c>
      <c r="Y653" s="24" t="str">
        <f t="shared" si="96"/>
        <v>Y</v>
      </c>
      <c r="Z653" s="24">
        <v>100</v>
      </c>
      <c r="AA653" s="24">
        <f t="shared" si="86"/>
        <v>0</v>
      </c>
      <c r="AB653" s="24">
        <f t="shared" si="87"/>
        <v>-100</v>
      </c>
      <c r="AC653" s="24">
        <f t="shared" si="88"/>
        <v>0</v>
      </c>
      <c r="AD653" s="24">
        <f t="shared" si="89"/>
        <v>-100</v>
      </c>
      <c r="AE653" s="24">
        <f t="shared" si="90"/>
        <v>0</v>
      </c>
      <c r="AF653" s="24">
        <f t="shared" si="91"/>
        <v>-100</v>
      </c>
    </row>
    <row r="654" spans="1:32" x14ac:dyDescent="0.25">
      <c r="A654" s="40">
        <v>0.70160323885976161</v>
      </c>
      <c r="B654" s="40">
        <v>0.29280596043088924</v>
      </c>
      <c r="C654" s="22">
        <f t="shared" si="92"/>
        <v>1.4253069892111527</v>
      </c>
      <c r="D654" s="23">
        <f t="shared" si="92"/>
        <v>3.4152310237415033</v>
      </c>
      <c r="E654" s="28"/>
      <c r="F654" s="8">
        <f t="shared" si="79"/>
        <v>1</v>
      </c>
      <c r="G654" s="8">
        <f t="shared" si="80"/>
        <v>1.4253069892111527</v>
      </c>
      <c r="H654" s="8">
        <f t="shared" si="81"/>
        <v>3.4152310237415033</v>
      </c>
      <c r="I654" s="24"/>
      <c r="J654" s="24"/>
      <c r="K654" s="8">
        <f t="shared" si="82"/>
        <v>0</v>
      </c>
      <c r="L654" s="8">
        <f t="shared" si="83"/>
        <v>0</v>
      </c>
      <c r="M654" s="25" t="e">
        <f t="shared" si="93"/>
        <v>#DIV/0!</v>
      </c>
      <c r="N654" s="25" t="e">
        <f t="shared" si="93"/>
        <v>#DIV/0!</v>
      </c>
      <c r="O654" s="24">
        <f t="shared" si="94"/>
        <v>0</v>
      </c>
      <c r="P654" s="24">
        <f t="shared" si="94"/>
        <v>0</v>
      </c>
      <c r="Q654" t="s">
        <v>309</v>
      </c>
      <c r="R654" t="s">
        <v>285</v>
      </c>
      <c r="S654" t="s">
        <v>275</v>
      </c>
      <c r="T654" s="26"/>
      <c r="U654" s="26" t="s">
        <v>74</v>
      </c>
      <c r="V654" s="20">
        <v>44436</v>
      </c>
      <c r="W654" s="26" t="s">
        <v>73</v>
      </c>
      <c r="X654" s="90">
        <v>0</v>
      </c>
      <c r="Y654" s="24" t="str">
        <f t="shared" si="96"/>
        <v>N</v>
      </c>
      <c r="Z654" s="24">
        <v>100</v>
      </c>
      <c r="AA654" s="24">
        <f t="shared" si="86"/>
        <v>0</v>
      </c>
      <c r="AB654" s="24">
        <f t="shared" si="87"/>
        <v>-100</v>
      </c>
      <c r="AC654" s="24">
        <f t="shared" si="88"/>
        <v>0</v>
      </c>
      <c r="AD654" s="24">
        <f t="shared" si="89"/>
        <v>-100</v>
      </c>
      <c r="AE654" s="24">
        <f t="shared" si="90"/>
        <v>0</v>
      </c>
      <c r="AF654" s="24">
        <f t="shared" si="91"/>
        <v>-100</v>
      </c>
    </row>
    <row r="655" spans="1:32" x14ac:dyDescent="0.25">
      <c r="A655" s="40">
        <v>0.10736871271396684</v>
      </c>
      <c r="B655" s="40">
        <v>0.89262539774199134</v>
      </c>
      <c r="C655" s="22">
        <f t="shared" si="92"/>
        <v>9.3137001899615495</v>
      </c>
      <c r="D655" s="23">
        <f t="shared" si="92"/>
        <v>1.1202907765448151</v>
      </c>
      <c r="E655" s="28"/>
      <c r="F655" s="8">
        <f t="shared" si="79"/>
        <v>1</v>
      </c>
      <c r="G655" s="8">
        <f t="shared" si="80"/>
        <v>9.3137001899615495</v>
      </c>
      <c r="H655" s="8">
        <f t="shared" si="81"/>
        <v>1.1202907765448151</v>
      </c>
      <c r="I655" s="24"/>
      <c r="J655" s="24"/>
      <c r="K655" s="8">
        <f t="shared" si="82"/>
        <v>0</v>
      </c>
      <c r="L655" s="8">
        <f t="shared" si="83"/>
        <v>0</v>
      </c>
      <c r="M655" s="25" t="e">
        <f t="shared" si="93"/>
        <v>#DIV/0!</v>
      </c>
      <c r="N655" s="25" t="e">
        <f t="shared" si="93"/>
        <v>#DIV/0!</v>
      </c>
      <c r="O655" s="24">
        <f t="shared" si="94"/>
        <v>0</v>
      </c>
      <c r="P655" s="24">
        <f t="shared" si="94"/>
        <v>0</v>
      </c>
      <c r="Q655" t="s">
        <v>370</v>
      </c>
      <c r="R655" t="s">
        <v>301</v>
      </c>
      <c r="S655" t="s">
        <v>275</v>
      </c>
      <c r="T655" s="26"/>
      <c r="U655" s="26" t="s">
        <v>75</v>
      </c>
      <c r="V655" s="20">
        <v>44436</v>
      </c>
      <c r="W655" s="26" t="s">
        <v>125</v>
      </c>
      <c r="X655" s="90">
        <v>6</v>
      </c>
      <c r="Y655" s="24" t="str">
        <f t="shared" si="96"/>
        <v>Y</v>
      </c>
      <c r="Z655" s="24">
        <v>100</v>
      </c>
      <c r="AA655" s="24">
        <f t="shared" si="86"/>
        <v>0</v>
      </c>
      <c r="AB655" s="24">
        <f t="shared" si="87"/>
        <v>-100</v>
      </c>
      <c r="AC655" s="24">
        <f t="shared" si="88"/>
        <v>0</v>
      </c>
      <c r="AD655" s="24">
        <f t="shared" si="89"/>
        <v>-100</v>
      </c>
      <c r="AE655" s="24">
        <f t="shared" si="90"/>
        <v>0</v>
      </c>
      <c r="AF655" s="24">
        <f t="shared" si="91"/>
        <v>-100</v>
      </c>
    </row>
    <row r="656" spans="1:32" x14ac:dyDescent="0.25">
      <c r="A656" s="21">
        <v>0.61422824813782784</v>
      </c>
      <c r="B656" s="21">
        <v>0.10043245217853432</v>
      </c>
      <c r="C656" s="22">
        <f t="shared" si="92"/>
        <v>1.628059280946011</v>
      </c>
      <c r="D656" s="23">
        <f t="shared" si="92"/>
        <v>9.9569409917657321</v>
      </c>
      <c r="E656" s="28"/>
      <c r="F656" s="8">
        <f t="shared" si="79"/>
        <v>1</v>
      </c>
      <c r="G656" s="8">
        <f t="shared" si="80"/>
        <v>1.628059280946011</v>
      </c>
      <c r="H656" s="8">
        <f t="shared" si="81"/>
        <v>9.9569409917657321</v>
      </c>
      <c r="I656" s="24"/>
      <c r="J656" s="24"/>
      <c r="K656" s="8">
        <f t="shared" si="82"/>
        <v>0</v>
      </c>
      <c r="L656" s="8">
        <f t="shared" si="83"/>
        <v>0</v>
      </c>
      <c r="M656" s="25" t="e">
        <f t="shared" si="93"/>
        <v>#DIV/0!</v>
      </c>
      <c r="N656" s="25" t="e">
        <f t="shared" si="93"/>
        <v>#DIV/0!</v>
      </c>
      <c r="O656" s="24">
        <f t="shared" si="94"/>
        <v>0</v>
      </c>
      <c r="P656" s="24">
        <f t="shared" si="94"/>
        <v>0</v>
      </c>
      <c r="Q656" t="s">
        <v>381</v>
      </c>
      <c r="R656" t="s">
        <v>314</v>
      </c>
      <c r="S656" t="s">
        <v>268</v>
      </c>
      <c r="T656" s="26"/>
      <c r="U656" s="26" t="s">
        <v>164</v>
      </c>
      <c r="V656" s="20">
        <v>44436</v>
      </c>
      <c r="W656" s="26" t="s">
        <v>86</v>
      </c>
      <c r="X656" s="90">
        <v>3</v>
      </c>
      <c r="Y656" s="24" t="str">
        <f t="shared" si="96"/>
        <v>Y</v>
      </c>
      <c r="Z656" s="24">
        <v>100</v>
      </c>
      <c r="AA656" s="24">
        <f t="shared" si="86"/>
        <v>0</v>
      </c>
      <c r="AB656" s="24">
        <f t="shared" si="87"/>
        <v>-100</v>
      </c>
      <c r="AC656" s="24">
        <f t="shared" si="88"/>
        <v>0</v>
      </c>
      <c r="AD656" s="24">
        <f t="shared" si="89"/>
        <v>-100</v>
      </c>
      <c r="AE656" s="24">
        <f t="shared" si="90"/>
        <v>0</v>
      </c>
      <c r="AF656" s="24">
        <f t="shared" si="91"/>
        <v>-100</v>
      </c>
    </row>
    <row r="657" spans="1:32" x14ac:dyDescent="0.25">
      <c r="A657" s="21">
        <v>0.46827960577873112</v>
      </c>
      <c r="B657" s="21">
        <v>0.5302564032822904</v>
      </c>
      <c r="C657" s="22">
        <f t="shared" si="92"/>
        <v>2.135476300184028</v>
      </c>
      <c r="D657" s="23">
        <f t="shared" si="92"/>
        <v>1.8858801021732012</v>
      </c>
      <c r="E657" s="28"/>
      <c r="F657" s="8">
        <f t="shared" si="79"/>
        <v>1</v>
      </c>
      <c r="G657" s="8">
        <f t="shared" si="80"/>
        <v>2.135476300184028</v>
      </c>
      <c r="H657" s="8">
        <f t="shared" si="81"/>
        <v>1.8858801021732012</v>
      </c>
      <c r="I657" s="24"/>
      <c r="J657" s="24"/>
      <c r="K657" s="8">
        <f t="shared" si="82"/>
        <v>0</v>
      </c>
      <c r="L657" s="8">
        <f t="shared" si="83"/>
        <v>0</v>
      </c>
      <c r="M657" s="25" t="e">
        <f t="shared" si="93"/>
        <v>#DIV/0!</v>
      </c>
      <c r="N657" s="25" t="e">
        <f t="shared" si="93"/>
        <v>#DIV/0!</v>
      </c>
      <c r="O657" s="24">
        <f t="shared" si="94"/>
        <v>0</v>
      </c>
      <c r="P657" s="24">
        <f t="shared" si="94"/>
        <v>0</v>
      </c>
      <c r="Q657" t="s">
        <v>310</v>
      </c>
      <c r="R657" t="s">
        <v>382</v>
      </c>
      <c r="S657" t="s">
        <v>268</v>
      </c>
      <c r="T657" s="26"/>
      <c r="U657" s="26" t="s">
        <v>79</v>
      </c>
      <c r="V657" s="20">
        <v>44436</v>
      </c>
      <c r="W657" s="26" t="s">
        <v>79</v>
      </c>
      <c r="X657" s="90">
        <v>3</v>
      </c>
      <c r="Y657" s="24" t="str">
        <f t="shared" si="96"/>
        <v>Y</v>
      </c>
      <c r="Z657" s="24">
        <v>100</v>
      </c>
      <c r="AA657" s="24">
        <f t="shared" si="86"/>
        <v>0</v>
      </c>
      <c r="AB657" s="24">
        <f t="shared" si="87"/>
        <v>-100</v>
      </c>
      <c r="AC657" s="24">
        <f t="shared" si="88"/>
        <v>0</v>
      </c>
      <c r="AD657" s="24">
        <f t="shared" si="89"/>
        <v>-100</v>
      </c>
      <c r="AE657" s="24">
        <f t="shared" si="90"/>
        <v>0</v>
      </c>
      <c r="AF657" s="24">
        <f t="shared" si="91"/>
        <v>-100</v>
      </c>
    </row>
    <row r="658" spans="1:32" x14ac:dyDescent="0.25">
      <c r="A658" s="21">
        <v>0.57266062002113405</v>
      </c>
      <c r="B658" s="21">
        <v>0.41839484553304518</v>
      </c>
      <c r="C658" s="22">
        <f t="shared" si="92"/>
        <v>1.7462349689124685</v>
      </c>
      <c r="D658" s="23">
        <f t="shared" si="92"/>
        <v>2.3900868059834144</v>
      </c>
      <c r="E658" s="28"/>
      <c r="F658" s="8">
        <f t="shared" si="79"/>
        <v>1</v>
      </c>
      <c r="G658" s="8">
        <f t="shared" si="80"/>
        <v>1.7462349689124685</v>
      </c>
      <c r="H658" s="8">
        <f t="shared" si="81"/>
        <v>2.3900868059834144</v>
      </c>
      <c r="I658" s="24"/>
      <c r="J658" s="24"/>
      <c r="K658" s="8">
        <f t="shared" si="82"/>
        <v>0</v>
      </c>
      <c r="L658" s="8">
        <f t="shared" si="83"/>
        <v>0</v>
      </c>
      <c r="M658" s="25" t="e">
        <f t="shared" si="93"/>
        <v>#DIV/0!</v>
      </c>
      <c r="N658" s="25" t="e">
        <f t="shared" si="93"/>
        <v>#DIV/0!</v>
      </c>
      <c r="O658" s="24">
        <f t="shared" si="94"/>
        <v>0</v>
      </c>
      <c r="P658" s="24">
        <f t="shared" si="94"/>
        <v>0</v>
      </c>
      <c r="Q658" t="s">
        <v>313</v>
      </c>
      <c r="R658" t="s">
        <v>288</v>
      </c>
      <c r="S658" t="s">
        <v>268</v>
      </c>
      <c r="T658" s="26"/>
      <c r="U658" s="26" t="s">
        <v>79</v>
      </c>
      <c r="V658" s="20">
        <v>44436</v>
      </c>
      <c r="W658" s="26" t="s">
        <v>76</v>
      </c>
      <c r="X658" s="90">
        <v>1</v>
      </c>
      <c r="Y658" s="24" t="str">
        <f t="shared" si="96"/>
        <v>N</v>
      </c>
      <c r="Z658" s="24">
        <v>100</v>
      </c>
      <c r="AA658" s="24">
        <f t="shared" si="86"/>
        <v>0</v>
      </c>
      <c r="AB658" s="24">
        <f t="shared" si="87"/>
        <v>-100</v>
      </c>
      <c r="AC658" s="24">
        <f t="shared" si="88"/>
        <v>0</v>
      </c>
      <c r="AD658" s="24">
        <f t="shared" si="89"/>
        <v>-100</v>
      </c>
      <c r="AE658" s="24">
        <f t="shared" si="90"/>
        <v>0</v>
      </c>
      <c r="AF658" s="24">
        <f t="shared" si="91"/>
        <v>-100</v>
      </c>
    </row>
    <row r="659" spans="1:32" x14ac:dyDescent="0.25">
      <c r="A659" s="21">
        <v>0.13439849005561763</v>
      </c>
      <c r="B659" s="21">
        <v>0.86554885743481969</v>
      </c>
      <c r="C659" s="22">
        <f t="shared" si="92"/>
        <v>7.440559782972068</v>
      </c>
      <c r="D659" s="23">
        <f t="shared" si="92"/>
        <v>1.1553362833423937</v>
      </c>
      <c r="E659" s="28"/>
      <c r="F659" s="8">
        <f t="shared" si="79"/>
        <v>1</v>
      </c>
      <c r="G659" s="8">
        <f t="shared" si="80"/>
        <v>7.440559782972068</v>
      </c>
      <c r="H659" s="8">
        <f t="shared" si="81"/>
        <v>1.1553362833423937</v>
      </c>
      <c r="I659" s="24"/>
      <c r="J659" s="24"/>
      <c r="K659" s="8">
        <f t="shared" si="82"/>
        <v>0</v>
      </c>
      <c r="L659" s="8">
        <f t="shared" si="83"/>
        <v>0</v>
      </c>
      <c r="M659" s="25" t="e">
        <f t="shared" si="93"/>
        <v>#DIV/0!</v>
      </c>
      <c r="N659" s="25" t="e">
        <f t="shared" si="93"/>
        <v>#DIV/0!</v>
      </c>
      <c r="O659" s="24">
        <f t="shared" si="94"/>
        <v>0</v>
      </c>
      <c r="P659" s="24">
        <f t="shared" si="94"/>
        <v>0</v>
      </c>
      <c r="Q659" t="s">
        <v>480</v>
      </c>
      <c r="R659" t="s">
        <v>483</v>
      </c>
      <c r="S659" t="s">
        <v>279</v>
      </c>
      <c r="T659" s="26"/>
      <c r="U659" s="26" t="s">
        <v>76</v>
      </c>
      <c r="V659" s="20">
        <v>44436</v>
      </c>
      <c r="W659" s="26" t="s">
        <v>73</v>
      </c>
      <c r="X659" s="90">
        <v>0</v>
      </c>
      <c r="Y659" s="24" t="str">
        <f t="shared" si="96"/>
        <v>N</v>
      </c>
      <c r="Z659" s="24">
        <v>100</v>
      </c>
      <c r="AA659" s="24">
        <f t="shared" si="86"/>
        <v>0</v>
      </c>
      <c r="AB659" s="24">
        <f t="shared" si="87"/>
        <v>-100</v>
      </c>
      <c r="AC659" s="24">
        <f t="shared" si="88"/>
        <v>0</v>
      </c>
      <c r="AD659" s="24">
        <f t="shared" si="89"/>
        <v>-100</v>
      </c>
      <c r="AE659" s="24">
        <f t="shared" si="90"/>
        <v>0</v>
      </c>
      <c r="AF659" s="24">
        <f t="shared" si="91"/>
        <v>-100</v>
      </c>
    </row>
    <row r="660" spans="1:32" x14ac:dyDescent="0.25">
      <c r="A660" s="21">
        <v>0.28490981192898779</v>
      </c>
      <c r="B660" s="21">
        <v>0.71491267280919435</v>
      </c>
      <c r="C660" s="22">
        <f t="shared" si="92"/>
        <v>3.5098826299785157</v>
      </c>
      <c r="D660" s="23">
        <f t="shared" si="92"/>
        <v>1.3987722389513351</v>
      </c>
      <c r="E660" s="28"/>
      <c r="F660" s="8">
        <f t="shared" si="79"/>
        <v>1</v>
      </c>
      <c r="G660" s="8">
        <f t="shared" si="80"/>
        <v>3.5098826299785157</v>
      </c>
      <c r="H660" s="8">
        <f t="shared" si="81"/>
        <v>1.3987722389513351</v>
      </c>
      <c r="I660" s="24"/>
      <c r="J660" s="24"/>
      <c r="K660" s="8">
        <f t="shared" si="82"/>
        <v>0</v>
      </c>
      <c r="L660" s="8">
        <f t="shared" si="83"/>
        <v>0</v>
      </c>
      <c r="M660" s="25" t="e">
        <f t="shared" si="93"/>
        <v>#DIV/0!</v>
      </c>
      <c r="N660" s="25" t="e">
        <f t="shared" si="93"/>
        <v>#DIV/0!</v>
      </c>
      <c r="O660" s="24">
        <f t="shared" si="94"/>
        <v>0</v>
      </c>
      <c r="P660" s="24">
        <f t="shared" si="94"/>
        <v>0</v>
      </c>
      <c r="Q660" t="s">
        <v>393</v>
      </c>
      <c r="R660" t="s">
        <v>387</v>
      </c>
      <c r="S660" t="s">
        <v>279</v>
      </c>
      <c r="T660" s="26"/>
      <c r="U660" s="26" t="s">
        <v>75</v>
      </c>
      <c r="V660" s="20">
        <v>44436</v>
      </c>
      <c r="W660" s="26" t="s">
        <v>103</v>
      </c>
      <c r="X660" s="90">
        <v>4</v>
      </c>
      <c r="Y660" s="24" t="str">
        <f t="shared" si="96"/>
        <v>Y</v>
      </c>
      <c r="Z660" s="24">
        <v>100</v>
      </c>
      <c r="AA660" s="24">
        <f t="shared" si="86"/>
        <v>0</v>
      </c>
      <c r="AB660" s="24">
        <f t="shared" si="87"/>
        <v>-100</v>
      </c>
      <c r="AC660" s="24">
        <f t="shared" si="88"/>
        <v>0</v>
      </c>
      <c r="AD660" s="24">
        <f t="shared" si="89"/>
        <v>-100</v>
      </c>
      <c r="AE660" s="24">
        <f t="shared" si="90"/>
        <v>0</v>
      </c>
      <c r="AF660" s="24">
        <f t="shared" si="91"/>
        <v>-100</v>
      </c>
    </row>
    <row r="661" spans="1:32" x14ac:dyDescent="0.25">
      <c r="A661" s="21">
        <v>0.15330290522805187</v>
      </c>
      <c r="B661" s="21">
        <v>0.84661883063734389</v>
      </c>
      <c r="C661" s="22">
        <f t="shared" si="92"/>
        <v>6.5230335883877082</v>
      </c>
      <c r="D661" s="23">
        <f t="shared" si="92"/>
        <v>1.181169097369579</v>
      </c>
      <c r="E661" s="28"/>
      <c r="F661" s="8">
        <f t="shared" si="79"/>
        <v>1</v>
      </c>
      <c r="G661" s="8">
        <f t="shared" si="80"/>
        <v>6.5230335883877082</v>
      </c>
      <c r="H661" s="8">
        <f t="shared" si="81"/>
        <v>1.181169097369579</v>
      </c>
      <c r="I661" s="24"/>
      <c r="J661" s="24"/>
      <c r="K661" s="8">
        <f t="shared" si="82"/>
        <v>0</v>
      </c>
      <c r="L661" s="8">
        <f t="shared" si="83"/>
        <v>0</v>
      </c>
      <c r="M661" s="25" t="e">
        <f t="shared" si="93"/>
        <v>#DIV/0!</v>
      </c>
      <c r="N661" s="25" t="e">
        <f t="shared" si="93"/>
        <v>#DIV/0!</v>
      </c>
      <c r="O661" s="24">
        <f t="shared" si="94"/>
        <v>0</v>
      </c>
      <c r="P661" s="24">
        <f t="shared" si="94"/>
        <v>0</v>
      </c>
      <c r="Q661" t="s">
        <v>411</v>
      </c>
      <c r="R661" t="s">
        <v>289</v>
      </c>
      <c r="S661" t="s">
        <v>283</v>
      </c>
      <c r="T661" s="26"/>
      <c r="U661" s="26" t="s">
        <v>76</v>
      </c>
      <c r="V661" s="20">
        <v>44436</v>
      </c>
      <c r="W661" s="26" t="s">
        <v>87</v>
      </c>
      <c r="X661" s="90">
        <v>3</v>
      </c>
      <c r="Y661" s="24" t="str">
        <f t="shared" si="96"/>
        <v>Y</v>
      </c>
      <c r="Z661" s="24">
        <v>100</v>
      </c>
      <c r="AA661" s="24">
        <f t="shared" si="86"/>
        <v>0</v>
      </c>
      <c r="AB661" s="24">
        <f t="shared" si="87"/>
        <v>-100</v>
      </c>
      <c r="AC661" s="24">
        <f t="shared" si="88"/>
        <v>0</v>
      </c>
      <c r="AD661" s="24">
        <f t="shared" si="89"/>
        <v>-100</v>
      </c>
      <c r="AE661" s="24">
        <f t="shared" si="90"/>
        <v>0</v>
      </c>
      <c r="AF661" s="24">
        <f t="shared" si="91"/>
        <v>-100</v>
      </c>
    </row>
    <row r="662" spans="1:32" x14ac:dyDescent="0.25">
      <c r="A662" s="21">
        <v>0.35746535951493857</v>
      </c>
      <c r="B662" s="21">
        <v>0.64165586156348819</v>
      </c>
      <c r="C662" s="22">
        <f t="shared" si="92"/>
        <v>2.7974738625218025</v>
      </c>
      <c r="D662" s="23">
        <f t="shared" si="92"/>
        <v>1.5584678016707492</v>
      </c>
      <c r="E662" s="28"/>
      <c r="F662" s="8">
        <f t="shared" si="79"/>
        <v>1</v>
      </c>
      <c r="G662" s="8">
        <f t="shared" si="80"/>
        <v>2.7974738625218025</v>
      </c>
      <c r="H662" s="8">
        <f t="shared" si="81"/>
        <v>1.5584678016707492</v>
      </c>
      <c r="I662" s="24"/>
      <c r="J662" s="24"/>
      <c r="K662" s="8">
        <f t="shared" si="82"/>
        <v>0</v>
      </c>
      <c r="L662" s="8">
        <f t="shared" si="83"/>
        <v>0</v>
      </c>
      <c r="M662" s="25" t="e">
        <f t="shared" si="93"/>
        <v>#DIV/0!</v>
      </c>
      <c r="N662" s="25" t="e">
        <f t="shared" si="93"/>
        <v>#DIV/0!</v>
      </c>
      <c r="O662" s="24">
        <f t="shared" si="94"/>
        <v>0</v>
      </c>
      <c r="P662" s="24">
        <f t="shared" si="94"/>
        <v>0</v>
      </c>
      <c r="Q662" t="s">
        <v>333</v>
      </c>
      <c r="R662" t="s">
        <v>412</v>
      </c>
      <c r="S662" t="s">
        <v>283</v>
      </c>
      <c r="T662" s="26"/>
      <c r="U662" s="26" t="s">
        <v>75</v>
      </c>
      <c r="V662" s="20">
        <v>44436</v>
      </c>
      <c r="W662" s="26" t="s">
        <v>75</v>
      </c>
      <c r="X662" s="90">
        <v>2</v>
      </c>
      <c r="Y662" s="24" t="str">
        <f t="shared" si="96"/>
        <v>N</v>
      </c>
      <c r="Z662" s="24">
        <v>100</v>
      </c>
      <c r="AA662" s="24">
        <f t="shared" si="86"/>
        <v>0</v>
      </c>
      <c r="AB662" s="24">
        <f t="shared" si="87"/>
        <v>-100</v>
      </c>
      <c r="AC662" s="24">
        <f t="shared" si="88"/>
        <v>0</v>
      </c>
      <c r="AD662" s="24">
        <f t="shared" si="89"/>
        <v>-100</v>
      </c>
      <c r="AE662" s="24">
        <f t="shared" si="90"/>
        <v>0</v>
      </c>
      <c r="AF662" s="24">
        <f t="shared" si="91"/>
        <v>-100</v>
      </c>
    </row>
    <row r="663" spans="1:32" x14ac:dyDescent="0.25">
      <c r="A663" s="21">
        <v>0.68826394178952577</v>
      </c>
      <c r="B663" s="21">
        <v>0.27684634463869856</v>
      </c>
      <c r="C663" s="22">
        <f t="shared" si="92"/>
        <v>1.4529309749976769</v>
      </c>
      <c r="D663" s="23">
        <f t="shared" si="92"/>
        <v>3.6121119869040035</v>
      </c>
      <c r="E663" s="28"/>
      <c r="F663" s="8">
        <f t="shared" si="79"/>
        <v>1</v>
      </c>
      <c r="G663" s="8">
        <f t="shared" si="80"/>
        <v>1.4529309749976769</v>
      </c>
      <c r="H663" s="8">
        <f t="shared" si="81"/>
        <v>3.6121119869040035</v>
      </c>
      <c r="I663" s="24"/>
      <c r="J663" s="24"/>
      <c r="K663" s="8">
        <f t="shared" si="82"/>
        <v>0</v>
      </c>
      <c r="L663" s="8">
        <f t="shared" si="83"/>
        <v>0</v>
      </c>
      <c r="M663" s="25" t="e">
        <f t="shared" si="93"/>
        <v>#DIV/0!</v>
      </c>
      <c r="N663" s="25" t="e">
        <f t="shared" si="93"/>
        <v>#DIV/0!</v>
      </c>
      <c r="O663" s="24">
        <f t="shared" si="94"/>
        <v>0</v>
      </c>
      <c r="P663" s="24">
        <f t="shared" si="94"/>
        <v>0</v>
      </c>
      <c r="Q663" t="s">
        <v>535</v>
      </c>
      <c r="R663" t="s">
        <v>560</v>
      </c>
      <c r="S663" t="s">
        <v>272</v>
      </c>
      <c r="T663" s="26"/>
      <c r="U663" s="26" t="s">
        <v>102</v>
      </c>
      <c r="V663" s="20">
        <v>44436</v>
      </c>
      <c r="W663" s="26" t="s">
        <v>77</v>
      </c>
      <c r="X663" s="90">
        <v>2</v>
      </c>
      <c r="Y663" s="24" t="str">
        <f t="shared" si="96"/>
        <v>N</v>
      </c>
      <c r="Z663" s="24">
        <v>100</v>
      </c>
      <c r="AA663" s="24">
        <f t="shared" si="86"/>
        <v>0</v>
      </c>
      <c r="AB663" s="24">
        <f t="shared" si="87"/>
        <v>-100</v>
      </c>
      <c r="AC663" s="24">
        <f t="shared" si="88"/>
        <v>0</v>
      </c>
      <c r="AD663" s="24">
        <f t="shared" si="89"/>
        <v>-100</v>
      </c>
      <c r="AE663" s="24">
        <f t="shared" si="90"/>
        <v>0</v>
      </c>
      <c r="AF663" s="24">
        <f t="shared" si="91"/>
        <v>-100</v>
      </c>
    </row>
    <row r="664" spans="1:32" x14ac:dyDescent="0.25">
      <c r="A664" s="21">
        <v>0.32126208058215494</v>
      </c>
      <c r="B664" s="21">
        <v>0.67818928393708433</v>
      </c>
      <c r="C664" s="22">
        <f t="shared" si="92"/>
        <v>3.1127234131955839</v>
      </c>
      <c r="D664" s="23">
        <f t="shared" si="92"/>
        <v>1.4745145989254087</v>
      </c>
      <c r="E664" s="28"/>
      <c r="F664" s="8">
        <f t="shared" si="79"/>
        <v>1</v>
      </c>
      <c r="G664" s="8">
        <f t="shared" si="80"/>
        <v>3.1127234131955839</v>
      </c>
      <c r="H664" s="8">
        <f t="shared" si="81"/>
        <v>1.4745145989254087</v>
      </c>
      <c r="I664" s="24"/>
      <c r="J664" s="24"/>
      <c r="K664" s="8">
        <f t="shared" si="82"/>
        <v>0</v>
      </c>
      <c r="L664" s="8">
        <f t="shared" si="83"/>
        <v>0</v>
      </c>
      <c r="M664" s="25" t="e">
        <f t="shared" si="93"/>
        <v>#DIV/0!</v>
      </c>
      <c r="N664" s="25" t="e">
        <f t="shared" si="93"/>
        <v>#DIV/0!</v>
      </c>
      <c r="O664" s="24">
        <f t="shared" si="94"/>
        <v>0</v>
      </c>
      <c r="P664" s="24">
        <f t="shared" si="94"/>
        <v>0</v>
      </c>
      <c r="Q664" t="s">
        <v>554</v>
      </c>
      <c r="R664" t="s">
        <v>561</v>
      </c>
      <c r="S664" t="s">
        <v>272</v>
      </c>
      <c r="T664" s="26"/>
      <c r="U664" s="26" t="s">
        <v>75</v>
      </c>
      <c r="V664" s="20">
        <v>44436</v>
      </c>
      <c r="W664" s="26" t="s">
        <v>76</v>
      </c>
      <c r="X664" s="90">
        <v>1</v>
      </c>
      <c r="Y664" s="24" t="str">
        <f t="shared" si="96"/>
        <v>N</v>
      </c>
      <c r="Z664" s="24">
        <v>100</v>
      </c>
      <c r="AA664" s="24">
        <f t="shared" si="86"/>
        <v>0</v>
      </c>
      <c r="AB664" s="24">
        <f t="shared" si="87"/>
        <v>-100</v>
      </c>
      <c r="AC664" s="24">
        <f t="shared" si="88"/>
        <v>0</v>
      </c>
      <c r="AD664" s="24">
        <f t="shared" si="89"/>
        <v>-100</v>
      </c>
      <c r="AE664" s="24">
        <f t="shared" si="90"/>
        <v>0</v>
      </c>
      <c r="AF664" s="24">
        <f t="shared" si="91"/>
        <v>-100</v>
      </c>
    </row>
    <row r="665" spans="1:32" x14ac:dyDescent="0.25">
      <c r="A665" s="21">
        <v>0.44706370068592144</v>
      </c>
      <c r="B665" s="21">
        <v>0.55195875152403506</v>
      </c>
      <c r="C665" s="22">
        <f t="shared" si="92"/>
        <v>2.2368177028591649</v>
      </c>
      <c r="D665" s="23">
        <f t="shared" si="92"/>
        <v>1.8117295852975619</v>
      </c>
      <c r="E665" s="28"/>
      <c r="F665" s="8">
        <f t="shared" si="79"/>
        <v>1</v>
      </c>
      <c r="G665" s="8">
        <f t="shared" si="80"/>
        <v>2.2368177028591649</v>
      </c>
      <c r="H665" s="8">
        <f t="shared" si="81"/>
        <v>1.8117295852975619</v>
      </c>
      <c r="I665" s="24"/>
      <c r="J665" s="24"/>
      <c r="K665" s="8">
        <f t="shared" si="82"/>
        <v>0</v>
      </c>
      <c r="L665" s="8">
        <f t="shared" si="83"/>
        <v>0</v>
      </c>
      <c r="M665" s="25" t="e">
        <f t="shared" si="93"/>
        <v>#DIV/0!</v>
      </c>
      <c r="N665" s="25" t="e">
        <f t="shared" si="93"/>
        <v>#DIV/0!</v>
      </c>
      <c r="O665" s="24">
        <f t="shared" si="94"/>
        <v>0</v>
      </c>
      <c r="P665" s="24">
        <f t="shared" si="94"/>
        <v>0</v>
      </c>
      <c r="Q665" t="s">
        <v>334</v>
      </c>
      <c r="R665" t="s">
        <v>337</v>
      </c>
      <c r="S665" t="s">
        <v>272</v>
      </c>
      <c r="T665" s="26"/>
      <c r="U665" s="26" t="s">
        <v>75</v>
      </c>
      <c r="V665" s="20">
        <v>44436</v>
      </c>
      <c r="W665" s="26" t="s">
        <v>76</v>
      </c>
      <c r="X665" s="90">
        <v>1</v>
      </c>
      <c r="Y665" s="24" t="str">
        <f t="shared" si="96"/>
        <v>N</v>
      </c>
      <c r="Z665" s="24">
        <v>100</v>
      </c>
      <c r="AA665" s="24">
        <f t="shared" si="86"/>
        <v>0</v>
      </c>
      <c r="AB665" s="24">
        <f t="shared" si="87"/>
        <v>-100</v>
      </c>
      <c r="AC665" s="24">
        <f t="shared" si="88"/>
        <v>0</v>
      </c>
      <c r="AD665" s="24">
        <f t="shared" si="89"/>
        <v>-100</v>
      </c>
      <c r="AE665" s="24">
        <f t="shared" si="90"/>
        <v>0</v>
      </c>
      <c r="AF665" s="24">
        <f t="shared" si="91"/>
        <v>-100</v>
      </c>
    </row>
    <row r="666" spans="1:32" x14ac:dyDescent="0.25">
      <c r="A666" s="21">
        <v>0.27298235392803305</v>
      </c>
      <c r="B666" s="21">
        <v>0.72658924524312662</v>
      </c>
      <c r="C666" s="22">
        <f t="shared" si="92"/>
        <v>3.6632404461704957</v>
      </c>
      <c r="D666" s="23">
        <f t="shared" si="92"/>
        <v>1.3762934237560678</v>
      </c>
      <c r="E666" s="28"/>
      <c r="F666" s="8">
        <f t="shared" si="79"/>
        <v>1</v>
      </c>
      <c r="G666" s="8">
        <f t="shared" si="80"/>
        <v>3.6632404461704957</v>
      </c>
      <c r="H666" s="8">
        <f t="shared" si="81"/>
        <v>1.3762934237560678</v>
      </c>
      <c r="I666" s="24"/>
      <c r="J666" s="24"/>
      <c r="K666" s="8">
        <f t="shared" si="82"/>
        <v>0</v>
      </c>
      <c r="L666" s="8">
        <f t="shared" si="83"/>
        <v>0</v>
      </c>
      <c r="M666" s="25" t="e">
        <f t="shared" si="93"/>
        <v>#DIV/0!</v>
      </c>
      <c r="N666" s="25" t="e">
        <f t="shared" si="93"/>
        <v>#DIV/0!</v>
      </c>
      <c r="O666" s="24">
        <f t="shared" si="94"/>
        <v>0</v>
      </c>
      <c r="P666" s="24">
        <f t="shared" si="94"/>
        <v>0</v>
      </c>
      <c r="Q666" t="s">
        <v>559</v>
      </c>
      <c r="R666" t="s">
        <v>515</v>
      </c>
      <c r="S666" t="s">
        <v>272</v>
      </c>
      <c r="T666" s="26"/>
      <c r="U666" s="26" t="s">
        <v>75</v>
      </c>
      <c r="V666" s="20">
        <v>44436</v>
      </c>
      <c r="W666" s="26" t="s">
        <v>99</v>
      </c>
      <c r="X666" s="90">
        <v>5</v>
      </c>
      <c r="Y666" s="24" t="str">
        <f t="shared" si="96"/>
        <v>Y</v>
      </c>
      <c r="Z666" s="24">
        <v>100</v>
      </c>
      <c r="AA666" s="24">
        <f t="shared" si="86"/>
        <v>0</v>
      </c>
      <c r="AB666" s="24">
        <f t="shared" si="87"/>
        <v>-100</v>
      </c>
      <c r="AC666" s="24">
        <f t="shared" si="88"/>
        <v>0</v>
      </c>
      <c r="AD666" s="24">
        <f t="shared" si="89"/>
        <v>-100</v>
      </c>
      <c r="AE666" s="24">
        <f t="shared" si="90"/>
        <v>0</v>
      </c>
      <c r="AF666" s="24">
        <f t="shared" si="91"/>
        <v>-100</v>
      </c>
    </row>
    <row r="667" spans="1:32" x14ac:dyDescent="0.25">
      <c r="A667" s="21">
        <v>0.43532220740937611</v>
      </c>
      <c r="B667" s="21">
        <v>0.5613244048609386</v>
      </c>
      <c r="C667" s="22">
        <f t="shared" si="92"/>
        <v>2.2971490610392915</v>
      </c>
      <c r="D667" s="23">
        <f t="shared" si="92"/>
        <v>1.7815010203373183</v>
      </c>
      <c r="E667" s="28"/>
      <c r="F667" s="8">
        <f t="shared" si="79"/>
        <v>1</v>
      </c>
      <c r="G667" s="8">
        <f t="shared" si="80"/>
        <v>2.2971490610392915</v>
      </c>
      <c r="H667" s="8">
        <f t="shared" si="81"/>
        <v>1.7815010203373183</v>
      </c>
      <c r="I667" s="24"/>
      <c r="J667" s="24"/>
      <c r="K667" s="8">
        <f t="shared" si="82"/>
        <v>0</v>
      </c>
      <c r="L667" s="8">
        <f t="shared" si="83"/>
        <v>0</v>
      </c>
      <c r="M667" s="25" t="e">
        <f t="shared" si="93"/>
        <v>#DIV/0!</v>
      </c>
      <c r="N667" s="25" t="e">
        <f t="shared" si="93"/>
        <v>#DIV/0!</v>
      </c>
      <c r="O667" s="24">
        <f t="shared" si="94"/>
        <v>0</v>
      </c>
      <c r="P667" s="24">
        <f t="shared" si="94"/>
        <v>0</v>
      </c>
      <c r="Q667" t="s">
        <v>539</v>
      </c>
      <c r="R667" t="s">
        <v>335</v>
      </c>
      <c r="S667" t="s">
        <v>272</v>
      </c>
      <c r="T667" s="26"/>
      <c r="U667" s="26" t="s">
        <v>86</v>
      </c>
      <c r="V667" s="20">
        <v>44436</v>
      </c>
      <c r="W667" s="26" t="s">
        <v>77</v>
      </c>
      <c r="X667" s="90">
        <v>2</v>
      </c>
      <c r="Y667" s="24" t="str">
        <f t="shared" si="96"/>
        <v>N</v>
      </c>
      <c r="Z667" s="24">
        <v>100</v>
      </c>
      <c r="AA667" s="24">
        <f t="shared" si="86"/>
        <v>0</v>
      </c>
      <c r="AB667" s="24">
        <f t="shared" si="87"/>
        <v>-100</v>
      </c>
      <c r="AC667" s="24">
        <f t="shared" si="88"/>
        <v>0</v>
      </c>
      <c r="AD667" s="24">
        <f t="shared" si="89"/>
        <v>-100</v>
      </c>
      <c r="AE667" s="24">
        <f t="shared" si="90"/>
        <v>0</v>
      </c>
      <c r="AF667" s="24">
        <f t="shared" si="91"/>
        <v>-100</v>
      </c>
    </row>
    <row r="668" spans="1:32" x14ac:dyDescent="0.25">
      <c r="A668" s="21">
        <v>0.62992063831365019</v>
      </c>
      <c r="B668" s="21">
        <v>0.36526641733552823</v>
      </c>
      <c r="C668" s="22">
        <f t="shared" si="92"/>
        <v>1.5875015663514105</v>
      </c>
      <c r="D668" s="23">
        <f t="shared" si="92"/>
        <v>2.7377277311574337</v>
      </c>
      <c r="E668" s="28"/>
      <c r="F668" s="8">
        <f t="shared" si="79"/>
        <v>1</v>
      </c>
      <c r="G668" s="8">
        <f t="shared" si="80"/>
        <v>1.5875015663514105</v>
      </c>
      <c r="H668" s="8">
        <f t="shared" si="81"/>
        <v>2.7377277311574337</v>
      </c>
      <c r="I668" s="24"/>
      <c r="J668" s="24"/>
      <c r="K668" s="8">
        <f t="shared" si="82"/>
        <v>0</v>
      </c>
      <c r="L668" s="8">
        <f t="shared" si="83"/>
        <v>0</v>
      </c>
      <c r="M668" s="25" t="e">
        <f t="shared" si="93"/>
        <v>#DIV/0!</v>
      </c>
      <c r="N668" s="25" t="e">
        <f t="shared" si="93"/>
        <v>#DIV/0!</v>
      </c>
      <c r="O668" s="24">
        <f t="shared" si="94"/>
        <v>0</v>
      </c>
      <c r="P668" s="24">
        <f t="shared" si="94"/>
        <v>0</v>
      </c>
      <c r="Q668" t="s">
        <v>517</v>
      </c>
      <c r="R668" t="s">
        <v>416</v>
      </c>
      <c r="S668" t="s">
        <v>274</v>
      </c>
      <c r="T668" s="26"/>
      <c r="U668" s="26" t="s">
        <v>86</v>
      </c>
      <c r="V668" s="20">
        <v>44436</v>
      </c>
      <c r="W668" s="26" t="s">
        <v>74</v>
      </c>
      <c r="X668" s="90">
        <v>4</v>
      </c>
      <c r="Y668" s="24" t="str">
        <f t="shared" si="96"/>
        <v>Y</v>
      </c>
      <c r="Z668" s="24">
        <v>100</v>
      </c>
      <c r="AA668" s="24">
        <f t="shared" si="86"/>
        <v>0</v>
      </c>
      <c r="AB668" s="24">
        <f t="shared" si="87"/>
        <v>-100</v>
      </c>
      <c r="AC668" s="24">
        <f t="shared" si="88"/>
        <v>0</v>
      </c>
      <c r="AD668" s="24">
        <f t="shared" si="89"/>
        <v>-100</v>
      </c>
      <c r="AE668" s="24">
        <f t="shared" si="90"/>
        <v>0</v>
      </c>
      <c r="AF668" s="24">
        <f t="shared" si="91"/>
        <v>-100</v>
      </c>
    </row>
    <row r="669" spans="1:32" x14ac:dyDescent="0.25">
      <c r="A669" s="21">
        <v>0.52836449390604978</v>
      </c>
      <c r="B669" s="21">
        <v>0.46548850815744303</v>
      </c>
      <c r="C669" s="22">
        <f t="shared" si="92"/>
        <v>1.8926328538984174</v>
      </c>
      <c r="D669" s="23">
        <f t="shared" si="92"/>
        <v>2.1482807469476093</v>
      </c>
      <c r="E669" s="28"/>
      <c r="F669" s="8">
        <f t="shared" si="79"/>
        <v>1</v>
      </c>
      <c r="G669" s="8">
        <f t="shared" si="80"/>
        <v>1.8926328538984174</v>
      </c>
      <c r="H669" s="8">
        <f t="shared" si="81"/>
        <v>2.1482807469476093</v>
      </c>
      <c r="I669" s="24"/>
      <c r="J669" s="24"/>
      <c r="K669" s="8">
        <f t="shared" si="82"/>
        <v>0</v>
      </c>
      <c r="L669" s="8">
        <f t="shared" si="83"/>
        <v>0</v>
      </c>
      <c r="M669" s="25" t="e">
        <f t="shared" si="93"/>
        <v>#DIV/0!</v>
      </c>
      <c r="N669" s="25" t="e">
        <f t="shared" si="93"/>
        <v>#DIV/0!</v>
      </c>
      <c r="O669" s="24">
        <f t="shared" si="94"/>
        <v>0</v>
      </c>
      <c r="P669" s="24">
        <f t="shared" si="94"/>
        <v>0</v>
      </c>
      <c r="Q669" t="s">
        <v>487</v>
      </c>
      <c r="R669" t="s">
        <v>529</v>
      </c>
      <c r="S669" t="s">
        <v>274</v>
      </c>
      <c r="T669" s="26"/>
      <c r="U669" s="26" t="s">
        <v>86</v>
      </c>
      <c r="V669" s="20">
        <v>44436</v>
      </c>
      <c r="W669" s="26" t="s">
        <v>78</v>
      </c>
      <c r="X669" s="90">
        <v>1</v>
      </c>
      <c r="Y669" s="24" t="str">
        <f t="shared" si="96"/>
        <v>N</v>
      </c>
      <c r="Z669" s="24">
        <v>100</v>
      </c>
      <c r="AA669" s="24">
        <f t="shared" si="86"/>
        <v>0</v>
      </c>
      <c r="AB669" s="24">
        <f t="shared" si="87"/>
        <v>-100</v>
      </c>
      <c r="AC669" s="24">
        <f t="shared" si="88"/>
        <v>0</v>
      </c>
      <c r="AD669" s="24">
        <f t="shared" si="89"/>
        <v>-100</v>
      </c>
      <c r="AE669" s="24">
        <f t="shared" si="90"/>
        <v>0</v>
      </c>
      <c r="AF669" s="24">
        <f t="shared" si="91"/>
        <v>-100</v>
      </c>
    </row>
    <row r="670" spans="1:32" x14ac:dyDescent="0.25">
      <c r="A670" s="21">
        <v>0.43646658687276707</v>
      </c>
      <c r="B670" s="21">
        <v>0.56271219148092577</v>
      </c>
      <c r="C670" s="22">
        <f t="shared" si="92"/>
        <v>2.291126125289189</v>
      </c>
      <c r="D670" s="23">
        <f t="shared" si="92"/>
        <v>1.7771074007979744</v>
      </c>
      <c r="E670" s="28"/>
      <c r="F670" s="8">
        <f t="shared" si="79"/>
        <v>1</v>
      </c>
      <c r="G670" s="8">
        <f t="shared" si="80"/>
        <v>2.291126125289189</v>
      </c>
      <c r="H670" s="8">
        <f t="shared" si="81"/>
        <v>1.7771074007979744</v>
      </c>
      <c r="I670" s="24"/>
      <c r="J670" s="24"/>
      <c r="K670" s="8">
        <f t="shared" si="82"/>
        <v>0</v>
      </c>
      <c r="L670" s="8">
        <f t="shared" si="83"/>
        <v>0</v>
      </c>
      <c r="M670" s="25" t="e">
        <f t="shared" si="93"/>
        <v>#DIV/0!</v>
      </c>
      <c r="N670" s="25" t="e">
        <f t="shared" si="93"/>
        <v>#DIV/0!</v>
      </c>
      <c r="O670" s="24">
        <f t="shared" si="94"/>
        <v>0</v>
      </c>
      <c r="P670" s="24">
        <f t="shared" si="94"/>
        <v>0</v>
      </c>
      <c r="Q670" t="s">
        <v>488</v>
      </c>
      <c r="R670" t="s">
        <v>486</v>
      </c>
      <c r="S670" t="s">
        <v>274</v>
      </c>
      <c r="T670" s="26"/>
      <c r="U670" s="26" t="s">
        <v>75</v>
      </c>
      <c r="V670" s="20">
        <v>44436</v>
      </c>
      <c r="W670" s="26" t="s">
        <v>74</v>
      </c>
      <c r="X670" s="90">
        <v>4</v>
      </c>
      <c r="Y670" s="24" t="str">
        <f t="shared" si="96"/>
        <v>Y</v>
      </c>
      <c r="Z670" s="24">
        <v>100</v>
      </c>
      <c r="AA670" s="24">
        <f t="shared" si="86"/>
        <v>0</v>
      </c>
      <c r="AB670" s="24">
        <f t="shared" si="87"/>
        <v>-100</v>
      </c>
      <c r="AC670" s="24">
        <f t="shared" si="88"/>
        <v>0</v>
      </c>
      <c r="AD670" s="24">
        <f t="shared" si="89"/>
        <v>-100</v>
      </c>
      <c r="AE670" s="24">
        <f t="shared" si="90"/>
        <v>0</v>
      </c>
      <c r="AF670" s="24">
        <f t="shared" si="91"/>
        <v>-100</v>
      </c>
    </row>
    <row r="671" spans="1:32" x14ac:dyDescent="0.25">
      <c r="A671" s="21">
        <v>0.31462012813548251</v>
      </c>
      <c r="B671" s="21">
        <v>0.68507090424265615</v>
      </c>
      <c r="C671" s="22">
        <f t="shared" si="92"/>
        <v>3.1784361856510892</v>
      </c>
      <c r="D671" s="23">
        <f t="shared" si="92"/>
        <v>1.4597029209779344</v>
      </c>
      <c r="E671" s="28"/>
      <c r="F671" s="8">
        <f t="shared" si="79"/>
        <v>1</v>
      </c>
      <c r="G671" s="8">
        <f t="shared" si="80"/>
        <v>3.1784361856510892</v>
      </c>
      <c r="H671" s="8">
        <f t="shared" si="81"/>
        <v>1.4597029209779344</v>
      </c>
      <c r="I671" s="24"/>
      <c r="J671" s="24"/>
      <c r="K671" s="8">
        <f t="shared" si="82"/>
        <v>0</v>
      </c>
      <c r="L671" s="8">
        <f t="shared" si="83"/>
        <v>0</v>
      </c>
      <c r="M671" s="25" t="e">
        <f t="shared" si="93"/>
        <v>#DIV/0!</v>
      </c>
      <c r="N671" s="25" t="e">
        <f t="shared" si="93"/>
        <v>#DIV/0!</v>
      </c>
      <c r="O671" s="24">
        <f t="shared" si="94"/>
        <v>0</v>
      </c>
      <c r="P671" s="24">
        <f t="shared" si="94"/>
        <v>0</v>
      </c>
      <c r="Q671" t="s">
        <v>415</v>
      </c>
      <c r="R671" t="s">
        <v>338</v>
      </c>
      <c r="S671" t="s">
        <v>274</v>
      </c>
      <c r="T671" s="26"/>
      <c r="U671" s="26" t="s">
        <v>75</v>
      </c>
      <c r="V671" s="20">
        <v>44436</v>
      </c>
      <c r="W671" s="26" t="s">
        <v>86</v>
      </c>
      <c r="X671" s="90">
        <v>3</v>
      </c>
      <c r="Y671" s="24" t="str">
        <f t="shared" si="96"/>
        <v>Y</v>
      </c>
      <c r="Z671" s="24">
        <v>100</v>
      </c>
      <c r="AA671" s="24">
        <f t="shared" si="86"/>
        <v>0</v>
      </c>
      <c r="AB671" s="24">
        <f t="shared" si="87"/>
        <v>-100</v>
      </c>
      <c r="AC671" s="24">
        <f t="shared" si="88"/>
        <v>0</v>
      </c>
      <c r="AD671" s="24">
        <f t="shared" si="89"/>
        <v>-100</v>
      </c>
      <c r="AE671" s="24">
        <f t="shared" si="90"/>
        <v>0</v>
      </c>
      <c r="AF671" s="24">
        <f t="shared" si="91"/>
        <v>-100</v>
      </c>
    </row>
    <row r="672" spans="1:32" x14ac:dyDescent="0.25">
      <c r="A672" s="21">
        <v>0.52674484328004501</v>
      </c>
      <c r="B672" s="21">
        <v>0.47004729109967214</v>
      </c>
      <c r="C672" s="22">
        <f t="shared" si="92"/>
        <v>1.8984523773844482</v>
      </c>
      <c r="D672" s="23">
        <f t="shared" si="92"/>
        <v>2.1274455122600697</v>
      </c>
      <c r="E672" s="28"/>
      <c r="F672" s="8">
        <f t="shared" si="79"/>
        <v>1</v>
      </c>
      <c r="G672" s="8">
        <f t="shared" si="80"/>
        <v>1.8984523773844482</v>
      </c>
      <c r="H672" s="8">
        <f t="shared" si="81"/>
        <v>2.1274455122600697</v>
      </c>
      <c r="I672" s="24"/>
      <c r="J672" s="24"/>
      <c r="K672" s="8">
        <f t="shared" si="82"/>
        <v>0</v>
      </c>
      <c r="L672" s="8">
        <f t="shared" si="83"/>
        <v>0</v>
      </c>
      <c r="M672" s="25" t="e">
        <f t="shared" si="93"/>
        <v>#DIV/0!</v>
      </c>
      <c r="N672" s="25" t="e">
        <f t="shared" si="93"/>
        <v>#DIV/0!</v>
      </c>
      <c r="O672" s="24">
        <f t="shared" si="94"/>
        <v>0</v>
      </c>
      <c r="P672" s="24">
        <f t="shared" si="94"/>
        <v>0</v>
      </c>
      <c r="Q672" t="s">
        <v>542</v>
      </c>
      <c r="R672" t="s">
        <v>547</v>
      </c>
      <c r="S672" t="s">
        <v>271</v>
      </c>
      <c r="T672" s="26"/>
      <c r="U672" s="26" t="s">
        <v>79</v>
      </c>
      <c r="V672" s="20">
        <v>44436</v>
      </c>
      <c r="W672" s="26" t="s">
        <v>79</v>
      </c>
      <c r="X672" s="90">
        <v>3</v>
      </c>
      <c r="Y672" s="24" t="str">
        <f t="shared" si="96"/>
        <v>Y</v>
      </c>
      <c r="Z672" s="24">
        <v>100</v>
      </c>
      <c r="AA672" s="24">
        <f t="shared" si="86"/>
        <v>0</v>
      </c>
      <c r="AB672" s="24">
        <f t="shared" si="87"/>
        <v>-100</v>
      </c>
      <c r="AC672" s="24">
        <f t="shared" si="88"/>
        <v>0</v>
      </c>
      <c r="AD672" s="24">
        <f t="shared" si="89"/>
        <v>-100</v>
      </c>
      <c r="AE672" s="24">
        <f t="shared" si="90"/>
        <v>0</v>
      </c>
      <c r="AF672" s="24">
        <f t="shared" si="91"/>
        <v>-100</v>
      </c>
    </row>
    <row r="673" spans="1:32" x14ac:dyDescent="0.25">
      <c r="A673" s="21">
        <v>0.56091864902274102</v>
      </c>
      <c r="B673" s="21">
        <v>0.43732170570087925</v>
      </c>
      <c r="C673" s="22">
        <f t="shared" si="92"/>
        <v>1.7827897177999827</v>
      </c>
      <c r="D673" s="23">
        <f t="shared" si="92"/>
        <v>2.2866461622281866</v>
      </c>
      <c r="E673" s="28"/>
      <c r="F673" s="8">
        <f t="shared" si="79"/>
        <v>1</v>
      </c>
      <c r="G673" s="8">
        <f t="shared" si="80"/>
        <v>1.7827897177999827</v>
      </c>
      <c r="H673" s="8">
        <f t="shared" si="81"/>
        <v>2.2866461622281866</v>
      </c>
      <c r="I673" s="24"/>
      <c r="J673" s="24"/>
      <c r="K673" s="8">
        <f t="shared" si="82"/>
        <v>0</v>
      </c>
      <c r="L673" s="8">
        <f t="shared" si="83"/>
        <v>0</v>
      </c>
      <c r="M673" s="25" t="e">
        <f t="shared" si="93"/>
        <v>#DIV/0!</v>
      </c>
      <c r="N673" s="25" t="e">
        <f t="shared" si="93"/>
        <v>#DIV/0!</v>
      </c>
      <c r="O673" s="24">
        <f t="shared" si="94"/>
        <v>0</v>
      </c>
      <c r="P673" s="24">
        <f t="shared" si="94"/>
        <v>0</v>
      </c>
      <c r="Q673" t="s">
        <v>572</v>
      </c>
      <c r="R673" t="s">
        <v>545</v>
      </c>
      <c r="S673" t="s">
        <v>271</v>
      </c>
      <c r="T673" s="26"/>
      <c r="U673" s="26" t="s">
        <v>86</v>
      </c>
      <c r="V673" s="20">
        <v>44436</v>
      </c>
      <c r="W673" s="26" t="s">
        <v>102</v>
      </c>
      <c r="X673" s="90">
        <v>4</v>
      </c>
      <c r="Y673" s="24" t="str">
        <f t="shared" si="96"/>
        <v>Y</v>
      </c>
      <c r="Z673" s="24">
        <v>100</v>
      </c>
      <c r="AA673" s="24">
        <f t="shared" si="86"/>
        <v>0</v>
      </c>
      <c r="AB673" s="24">
        <f t="shared" si="87"/>
        <v>-100</v>
      </c>
      <c r="AC673" s="24">
        <f t="shared" si="88"/>
        <v>0</v>
      </c>
      <c r="AD673" s="24">
        <f t="shared" si="89"/>
        <v>-100</v>
      </c>
      <c r="AE673" s="24">
        <f t="shared" si="90"/>
        <v>0</v>
      </c>
      <c r="AF673" s="24">
        <f t="shared" si="91"/>
        <v>-100</v>
      </c>
    </row>
    <row r="674" spans="1:32" x14ac:dyDescent="0.25">
      <c r="A674" s="21" t="e">
        <v>#N/A</v>
      </c>
      <c r="B674" s="21" t="e">
        <v>#N/A</v>
      </c>
      <c r="C674" s="22" t="e">
        <f t="shared" si="92"/>
        <v>#N/A</v>
      </c>
      <c r="D674" s="23" t="e">
        <f t="shared" si="92"/>
        <v>#N/A</v>
      </c>
      <c r="E674" s="28"/>
      <c r="F674" s="8">
        <f t="shared" si="79"/>
        <v>1</v>
      </c>
      <c r="G674" s="8" t="e">
        <f t="shared" si="80"/>
        <v>#N/A</v>
      </c>
      <c r="H674" s="8" t="e">
        <f t="shared" si="81"/>
        <v>#N/A</v>
      </c>
      <c r="I674" s="24"/>
      <c r="J674" s="24"/>
      <c r="K674" s="8">
        <f t="shared" si="82"/>
        <v>0</v>
      </c>
      <c r="L674" s="8">
        <f t="shared" si="83"/>
        <v>0</v>
      </c>
      <c r="M674" s="25" t="e">
        <f t="shared" si="93"/>
        <v>#DIV/0!</v>
      </c>
      <c r="N674" s="25" t="e">
        <f t="shared" si="93"/>
        <v>#DIV/0!</v>
      </c>
      <c r="O674" s="24" t="e">
        <f t="shared" si="94"/>
        <v>#N/A</v>
      </c>
      <c r="P674" s="24" t="e">
        <f t="shared" si="94"/>
        <v>#N/A</v>
      </c>
      <c r="Q674" t="s">
        <v>291</v>
      </c>
      <c r="R674" t="s">
        <v>345</v>
      </c>
      <c r="S674" t="s">
        <v>270</v>
      </c>
      <c r="T674" s="26"/>
      <c r="U674" s="26" t="e">
        <v>#N/A</v>
      </c>
      <c r="V674" s="20">
        <v>44436</v>
      </c>
      <c r="W674" s="26" t="s">
        <v>79</v>
      </c>
      <c r="X674" s="90">
        <v>3</v>
      </c>
      <c r="Y674" s="24" t="str">
        <f t="shared" si="96"/>
        <v>Y</v>
      </c>
      <c r="Z674" s="24">
        <v>100</v>
      </c>
      <c r="AA674" s="24" t="e">
        <f t="shared" si="86"/>
        <v>#N/A</v>
      </c>
      <c r="AB674" s="24" t="e">
        <f t="shared" si="87"/>
        <v>#N/A</v>
      </c>
      <c r="AC674" s="24" t="e">
        <f t="shared" si="88"/>
        <v>#N/A</v>
      </c>
      <c r="AD674" s="24" t="e">
        <f t="shared" si="89"/>
        <v>#N/A</v>
      </c>
      <c r="AE674" s="24" t="e">
        <f t="shared" si="90"/>
        <v>#N/A</v>
      </c>
      <c r="AF674" s="24" t="e">
        <f t="shared" si="91"/>
        <v>#N/A</v>
      </c>
    </row>
    <row r="675" spans="1:32" x14ac:dyDescent="0.25">
      <c r="A675" s="21" t="e">
        <v>#N/A</v>
      </c>
      <c r="B675" s="21" t="e">
        <v>#N/A</v>
      </c>
      <c r="C675" s="22" t="e">
        <f t="shared" si="92"/>
        <v>#N/A</v>
      </c>
      <c r="D675" s="23" t="e">
        <f t="shared" si="92"/>
        <v>#N/A</v>
      </c>
      <c r="E675" s="28"/>
      <c r="F675" s="8">
        <f t="shared" si="79"/>
        <v>1</v>
      </c>
      <c r="G675" s="8" t="e">
        <f t="shared" si="80"/>
        <v>#N/A</v>
      </c>
      <c r="H675" s="8" t="e">
        <f t="shared" si="81"/>
        <v>#N/A</v>
      </c>
      <c r="I675" s="24"/>
      <c r="J675" s="24"/>
      <c r="K675" s="8">
        <f t="shared" si="82"/>
        <v>0</v>
      </c>
      <c r="L675" s="8">
        <f t="shared" si="83"/>
        <v>0</v>
      </c>
      <c r="M675" s="25" t="e">
        <f t="shared" si="93"/>
        <v>#DIV/0!</v>
      </c>
      <c r="N675" s="25" t="e">
        <f t="shared" si="93"/>
        <v>#DIV/0!</v>
      </c>
      <c r="O675" s="24" t="e">
        <f t="shared" si="94"/>
        <v>#N/A</v>
      </c>
      <c r="P675" s="24" t="e">
        <f t="shared" si="94"/>
        <v>#N/A</v>
      </c>
      <c r="Q675" t="s">
        <v>347</v>
      </c>
      <c r="R675" t="s">
        <v>294</v>
      </c>
      <c r="S675" t="s">
        <v>270</v>
      </c>
      <c r="T675" s="26"/>
      <c r="U675" s="26" t="e">
        <v>#N/A</v>
      </c>
      <c r="V675" s="20">
        <v>44436</v>
      </c>
      <c r="W675" s="26" t="s">
        <v>74</v>
      </c>
      <c r="X675" s="90">
        <v>4</v>
      </c>
      <c r="Y675" s="24" t="str">
        <f t="shared" si="96"/>
        <v>Y</v>
      </c>
      <c r="Z675" s="24">
        <v>100</v>
      </c>
      <c r="AA675" s="24" t="e">
        <f t="shared" si="86"/>
        <v>#N/A</v>
      </c>
      <c r="AB675" s="24" t="e">
        <f t="shared" si="87"/>
        <v>#N/A</v>
      </c>
      <c r="AC675" s="24" t="e">
        <f t="shared" si="88"/>
        <v>#N/A</v>
      </c>
      <c r="AD675" s="24" t="e">
        <f t="shared" si="89"/>
        <v>#N/A</v>
      </c>
      <c r="AE675" s="24" t="e">
        <f t="shared" si="90"/>
        <v>#N/A</v>
      </c>
      <c r="AF675" s="24" t="e">
        <f t="shared" si="91"/>
        <v>#N/A</v>
      </c>
    </row>
    <row r="676" spans="1:32" x14ac:dyDescent="0.25">
      <c r="A676" s="21">
        <v>0.38212405480178402</v>
      </c>
      <c r="B676" s="21">
        <v>0.61748892183161486</v>
      </c>
      <c r="C676" s="22">
        <f t="shared" si="92"/>
        <v>2.6169511901539972</v>
      </c>
      <c r="D676" s="23">
        <f t="shared" si="92"/>
        <v>1.6194622521061088</v>
      </c>
      <c r="E676" s="28"/>
      <c r="F676" s="8">
        <f t="shared" ref="F676:F739" si="97">(E676/100%) + 1</f>
        <v>1</v>
      </c>
      <c r="G676" s="8">
        <f t="shared" ref="G676:G739" si="98">C676/F676</f>
        <v>2.6169511901539972</v>
      </c>
      <c r="H676" s="8">
        <f t="shared" ref="H676:H739" si="99">D676/F676</f>
        <v>1.6194622521061088</v>
      </c>
      <c r="I676" s="24"/>
      <c r="J676" s="24"/>
      <c r="K676" s="8">
        <f t="shared" ref="K676:K739" si="100">(I676*F676)</f>
        <v>0</v>
      </c>
      <c r="L676" s="8">
        <f t="shared" ref="L676:L739" si="101">(J676*F676)</f>
        <v>0</v>
      </c>
      <c r="M676" s="25" t="e">
        <f t="shared" si="93"/>
        <v>#DIV/0!</v>
      </c>
      <c r="N676" s="25" t="e">
        <f t="shared" si="93"/>
        <v>#DIV/0!</v>
      </c>
      <c r="O676" s="24">
        <f t="shared" si="94"/>
        <v>0</v>
      </c>
      <c r="P676" s="24">
        <f t="shared" si="94"/>
        <v>0</v>
      </c>
      <c r="Q676" t="s">
        <v>293</v>
      </c>
      <c r="R676" t="s">
        <v>423</v>
      </c>
      <c r="S676" t="s">
        <v>270</v>
      </c>
      <c r="T676" s="26"/>
      <c r="U676" s="26" t="s">
        <v>75</v>
      </c>
      <c r="V676" s="20">
        <v>44436</v>
      </c>
      <c r="W676" s="26" t="s">
        <v>75</v>
      </c>
      <c r="X676" s="90">
        <v>2</v>
      </c>
      <c r="Y676" s="24" t="str">
        <f t="shared" si="96"/>
        <v>N</v>
      </c>
      <c r="Z676" s="24">
        <v>100</v>
      </c>
      <c r="AA676" s="24">
        <f t="shared" si="86"/>
        <v>0</v>
      </c>
      <c r="AB676" s="24">
        <f t="shared" si="87"/>
        <v>-100</v>
      </c>
      <c r="AC676" s="24">
        <f t="shared" si="88"/>
        <v>0</v>
      </c>
      <c r="AD676" s="24">
        <f t="shared" si="89"/>
        <v>-100</v>
      </c>
      <c r="AE676" s="24">
        <f t="shared" si="90"/>
        <v>0</v>
      </c>
      <c r="AF676" s="24">
        <f t="shared" si="91"/>
        <v>-100</v>
      </c>
    </row>
    <row r="677" spans="1:32" x14ac:dyDescent="0.25">
      <c r="A677" s="21">
        <v>0.55170599547333288</v>
      </c>
      <c r="B677" s="21">
        <v>0.44648702979320665</v>
      </c>
      <c r="C677" s="22">
        <f t="shared" si="92"/>
        <v>1.8125596027682389</v>
      </c>
      <c r="D677" s="23">
        <f t="shared" si="92"/>
        <v>2.2397067177139647</v>
      </c>
      <c r="E677" s="28"/>
      <c r="F677" s="8">
        <f t="shared" si="97"/>
        <v>1</v>
      </c>
      <c r="G677" s="8">
        <f t="shared" si="98"/>
        <v>1.8125596027682389</v>
      </c>
      <c r="H677" s="8">
        <f t="shared" si="99"/>
        <v>2.2397067177139647</v>
      </c>
      <c r="I677" s="24"/>
      <c r="J677" s="24"/>
      <c r="K677" s="8">
        <f t="shared" si="100"/>
        <v>0</v>
      </c>
      <c r="L677" s="8">
        <f t="shared" si="101"/>
        <v>0</v>
      </c>
      <c r="M677" s="25" t="e">
        <f t="shared" si="93"/>
        <v>#DIV/0!</v>
      </c>
      <c r="N677" s="25" t="e">
        <f t="shared" si="93"/>
        <v>#DIV/0!</v>
      </c>
      <c r="O677" s="24">
        <f t="shared" si="94"/>
        <v>0</v>
      </c>
      <c r="P677" s="24">
        <f t="shared" si="94"/>
        <v>0</v>
      </c>
      <c r="Q677" t="s">
        <v>424</v>
      </c>
      <c r="R677" t="s">
        <v>419</v>
      </c>
      <c r="S677" t="s">
        <v>270</v>
      </c>
      <c r="T677" s="26"/>
      <c r="U677" s="26" t="s">
        <v>79</v>
      </c>
      <c r="V677" s="20">
        <v>44436</v>
      </c>
      <c r="W677" s="26" t="s">
        <v>79</v>
      </c>
      <c r="X677" s="90">
        <v>3</v>
      </c>
      <c r="Y677" s="24" t="str">
        <f t="shared" si="96"/>
        <v>Y</v>
      </c>
      <c r="Z677" s="24">
        <v>100</v>
      </c>
      <c r="AA677" s="24">
        <f t="shared" si="86"/>
        <v>0</v>
      </c>
      <c r="AB677" s="24">
        <f t="shared" si="87"/>
        <v>-100</v>
      </c>
      <c r="AC677" s="24">
        <f t="shared" si="88"/>
        <v>0</v>
      </c>
      <c r="AD677" s="24">
        <f t="shared" si="89"/>
        <v>-100</v>
      </c>
      <c r="AE677" s="24">
        <f t="shared" si="90"/>
        <v>0</v>
      </c>
      <c r="AF677" s="24">
        <f t="shared" si="91"/>
        <v>-100</v>
      </c>
    </row>
    <row r="678" spans="1:32" x14ac:dyDescent="0.25">
      <c r="A678" s="21">
        <v>0.75777111735362013</v>
      </c>
      <c r="B678" s="21">
        <v>0.23058423858105515</v>
      </c>
      <c r="C678" s="22">
        <f t="shared" si="92"/>
        <v>1.3196596928797193</v>
      </c>
      <c r="D678" s="23">
        <f t="shared" si="92"/>
        <v>4.3368098624333307</v>
      </c>
      <c r="E678" s="28"/>
      <c r="F678" s="8">
        <f t="shared" si="97"/>
        <v>1</v>
      </c>
      <c r="G678" s="8">
        <f t="shared" si="98"/>
        <v>1.3196596928797193</v>
      </c>
      <c r="H678" s="8">
        <f t="shared" si="99"/>
        <v>4.3368098624333307</v>
      </c>
      <c r="I678" s="24"/>
      <c r="J678" s="24"/>
      <c r="K678" s="8">
        <f t="shared" si="100"/>
        <v>0</v>
      </c>
      <c r="L678" s="8">
        <f t="shared" si="101"/>
        <v>0</v>
      </c>
      <c r="M678" s="25" t="e">
        <f t="shared" si="93"/>
        <v>#DIV/0!</v>
      </c>
      <c r="N678" s="25" t="e">
        <f t="shared" si="93"/>
        <v>#DIV/0!</v>
      </c>
      <c r="O678" s="24">
        <f t="shared" si="94"/>
        <v>0</v>
      </c>
      <c r="P678" s="24">
        <f t="shared" si="94"/>
        <v>0</v>
      </c>
      <c r="Q678" t="s">
        <v>495</v>
      </c>
      <c r="R678" t="s">
        <v>295</v>
      </c>
      <c r="S678" t="s">
        <v>273</v>
      </c>
      <c r="T678" s="26"/>
      <c r="U678" s="26" t="s">
        <v>74</v>
      </c>
      <c r="V678" s="20">
        <v>44436</v>
      </c>
      <c r="W678" s="26" t="s">
        <v>77</v>
      </c>
      <c r="X678" s="90">
        <v>2</v>
      </c>
      <c r="Y678" s="24" t="str">
        <f t="shared" si="96"/>
        <v>N</v>
      </c>
      <c r="Z678" s="24">
        <v>100</v>
      </c>
      <c r="AA678" s="24">
        <f t="shared" si="86"/>
        <v>0</v>
      </c>
      <c r="AB678" s="24">
        <f t="shared" si="87"/>
        <v>-100</v>
      </c>
      <c r="AC678" s="24">
        <f t="shared" si="88"/>
        <v>0</v>
      </c>
      <c r="AD678" s="24">
        <f t="shared" si="89"/>
        <v>-100</v>
      </c>
      <c r="AE678" s="24">
        <f t="shared" si="90"/>
        <v>0</v>
      </c>
      <c r="AF678" s="24">
        <f t="shared" si="91"/>
        <v>-100</v>
      </c>
    </row>
    <row r="679" spans="1:32" x14ac:dyDescent="0.25">
      <c r="A679" s="21">
        <v>0.17904837761259829</v>
      </c>
      <c r="B679" s="21">
        <v>0.82017559228989523</v>
      </c>
      <c r="C679" s="22">
        <f t="shared" si="92"/>
        <v>5.5850827208480531</v>
      </c>
      <c r="D679" s="23">
        <f t="shared" si="92"/>
        <v>1.2192511084218474</v>
      </c>
      <c r="E679" s="28"/>
      <c r="F679" s="8">
        <f t="shared" si="97"/>
        <v>1</v>
      </c>
      <c r="G679" s="8">
        <f t="shared" si="98"/>
        <v>5.5850827208480531</v>
      </c>
      <c r="H679" s="8">
        <f t="shared" si="99"/>
        <v>1.2192511084218474</v>
      </c>
      <c r="I679" s="24"/>
      <c r="J679" s="24"/>
      <c r="K679" s="8">
        <f t="shared" si="100"/>
        <v>0</v>
      </c>
      <c r="L679" s="8">
        <f t="shared" si="101"/>
        <v>0</v>
      </c>
      <c r="M679" s="25" t="e">
        <f t="shared" si="93"/>
        <v>#DIV/0!</v>
      </c>
      <c r="N679" s="25" t="e">
        <f t="shared" si="93"/>
        <v>#DIV/0!</v>
      </c>
      <c r="O679" s="24">
        <f t="shared" si="94"/>
        <v>0</v>
      </c>
      <c r="P679" s="24">
        <f t="shared" si="94"/>
        <v>0</v>
      </c>
      <c r="Q679" t="s">
        <v>298</v>
      </c>
      <c r="R679" t="s">
        <v>428</v>
      </c>
      <c r="S679" t="s">
        <v>273</v>
      </c>
      <c r="T679" s="26"/>
      <c r="U679" s="26" t="s">
        <v>78</v>
      </c>
      <c r="V679" s="20">
        <v>44436</v>
      </c>
      <c r="W679" s="26" t="s">
        <v>79</v>
      </c>
      <c r="X679" s="90">
        <v>3</v>
      </c>
      <c r="Y679" s="24" t="str">
        <f t="shared" si="96"/>
        <v>Y</v>
      </c>
      <c r="Z679" s="24">
        <v>100</v>
      </c>
      <c r="AA679" s="24">
        <f t="shared" si="86"/>
        <v>0</v>
      </c>
      <c r="AB679" s="24">
        <f t="shared" si="87"/>
        <v>-100</v>
      </c>
      <c r="AC679" s="24">
        <f t="shared" si="88"/>
        <v>0</v>
      </c>
      <c r="AD679" s="24">
        <f t="shared" si="89"/>
        <v>-100</v>
      </c>
      <c r="AE679" s="24">
        <f t="shared" si="90"/>
        <v>0</v>
      </c>
      <c r="AF679" s="24">
        <f t="shared" si="91"/>
        <v>-100</v>
      </c>
    </row>
    <row r="680" spans="1:32" x14ac:dyDescent="0.25">
      <c r="A680" s="21">
        <v>0.55349834949969956</v>
      </c>
      <c r="B680" s="21">
        <v>0.42993782814894499</v>
      </c>
      <c r="C680" s="22">
        <f t="shared" si="92"/>
        <v>1.8066901209441508</v>
      </c>
      <c r="D680" s="23">
        <f t="shared" si="92"/>
        <v>2.3259176897864551</v>
      </c>
      <c r="E680" s="28"/>
      <c r="F680" s="8">
        <f t="shared" si="97"/>
        <v>1</v>
      </c>
      <c r="G680" s="8">
        <f t="shared" si="98"/>
        <v>1.8066901209441508</v>
      </c>
      <c r="H680" s="8">
        <f t="shared" si="99"/>
        <v>2.3259176897864551</v>
      </c>
      <c r="I680" s="24"/>
      <c r="J680" s="24"/>
      <c r="K680" s="8">
        <f t="shared" si="100"/>
        <v>0</v>
      </c>
      <c r="L680" s="8">
        <f t="shared" si="101"/>
        <v>0</v>
      </c>
      <c r="M680" s="25" t="e">
        <f t="shared" si="93"/>
        <v>#DIV/0!</v>
      </c>
      <c r="N680" s="25" t="e">
        <f t="shared" si="93"/>
        <v>#DIV/0!</v>
      </c>
      <c r="O680" s="24">
        <f t="shared" si="94"/>
        <v>0</v>
      </c>
      <c r="P680" s="24">
        <f t="shared" si="94"/>
        <v>0</v>
      </c>
      <c r="Q680" t="s">
        <v>499</v>
      </c>
      <c r="R680" t="s">
        <v>498</v>
      </c>
      <c r="S680" t="s">
        <v>269</v>
      </c>
      <c r="T680" s="26"/>
      <c r="U680" s="26" t="s">
        <v>100</v>
      </c>
      <c r="V680" s="20">
        <v>44436</v>
      </c>
      <c r="W680" s="26" t="s">
        <v>94</v>
      </c>
      <c r="X680" s="90">
        <v>2</v>
      </c>
      <c r="Y680" s="24" t="str">
        <f t="shared" si="96"/>
        <v>N</v>
      </c>
      <c r="Z680" s="24">
        <v>100</v>
      </c>
      <c r="AA680" s="24">
        <f t="shared" si="86"/>
        <v>0</v>
      </c>
      <c r="AB680" s="24">
        <f t="shared" si="87"/>
        <v>-100</v>
      </c>
      <c r="AC680" s="24">
        <f t="shared" si="88"/>
        <v>0</v>
      </c>
      <c r="AD680" s="24">
        <f t="shared" si="89"/>
        <v>-100</v>
      </c>
      <c r="AE680" s="24">
        <f t="shared" si="90"/>
        <v>0</v>
      </c>
      <c r="AF680" s="24">
        <f t="shared" si="91"/>
        <v>-100</v>
      </c>
    </row>
    <row r="681" spans="1:32" x14ac:dyDescent="0.25">
      <c r="A681" s="21">
        <v>0.52386262176542964</v>
      </c>
      <c r="B681" s="21">
        <v>0.47322245010991665</v>
      </c>
      <c r="C681" s="22">
        <f t="shared" si="92"/>
        <v>1.9088974064039461</v>
      </c>
      <c r="D681" s="23">
        <f t="shared" si="92"/>
        <v>2.1131710884970216</v>
      </c>
      <c r="E681" s="28"/>
      <c r="F681" s="8">
        <f t="shared" si="97"/>
        <v>1</v>
      </c>
      <c r="G681" s="8">
        <f t="shared" si="98"/>
        <v>1.9088974064039461</v>
      </c>
      <c r="H681" s="8">
        <f t="shared" si="99"/>
        <v>2.1131710884970216</v>
      </c>
      <c r="I681" s="24"/>
      <c r="J681" s="24"/>
      <c r="K681" s="8">
        <f t="shared" si="100"/>
        <v>0</v>
      </c>
      <c r="L681" s="8">
        <f t="shared" si="101"/>
        <v>0</v>
      </c>
      <c r="M681" s="25" t="e">
        <f t="shared" si="93"/>
        <v>#DIV/0!</v>
      </c>
      <c r="N681" s="25" t="e">
        <f t="shared" si="93"/>
        <v>#DIV/0!</v>
      </c>
      <c r="O681" s="24">
        <f t="shared" si="94"/>
        <v>0</v>
      </c>
      <c r="P681" s="24">
        <f t="shared" si="94"/>
        <v>0</v>
      </c>
      <c r="Q681" t="s">
        <v>363</v>
      </c>
      <c r="R681" t="s">
        <v>360</v>
      </c>
      <c r="S681" t="s">
        <v>269</v>
      </c>
      <c r="T681" s="26"/>
      <c r="U681" s="26" t="s">
        <v>86</v>
      </c>
      <c r="V681" s="20">
        <v>44436</v>
      </c>
      <c r="W681" s="26" t="s">
        <v>77</v>
      </c>
      <c r="X681" s="90">
        <v>2</v>
      </c>
      <c r="Y681" s="24" t="str">
        <f t="shared" si="96"/>
        <v>N</v>
      </c>
      <c r="Z681" s="24">
        <v>100</v>
      </c>
      <c r="AA681" s="24">
        <f t="shared" si="86"/>
        <v>0</v>
      </c>
      <c r="AB681" s="24">
        <f t="shared" si="87"/>
        <v>-100</v>
      </c>
      <c r="AC681" s="24">
        <f t="shared" si="88"/>
        <v>0</v>
      </c>
      <c r="AD681" s="24">
        <f t="shared" si="89"/>
        <v>-100</v>
      </c>
      <c r="AE681" s="24">
        <f t="shared" si="90"/>
        <v>0</v>
      </c>
      <c r="AF681" s="24">
        <f t="shared" si="91"/>
        <v>-100</v>
      </c>
    </row>
    <row r="682" spans="1:32" x14ac:dyDescent="0.25">
      <c r="A682" s="21">
        <v>0.32177647964904066</v>
      </c>
      <c r="B682" s="21">
        <v>0.67801851890982878</v>
      </c>
      <c r="C682" s="22">
        <f t="shared" si="92"/>
        <v>3.1077473440280436</v>
      </c>
      <c r="D682" s="23">
        <f t="shared" si="92"/>
        <v>1.4748859686131852</v>
      </c>
      <c r="E682" s="28"/>
      <c r="F682" s="8">
        <f t="shared" si="97"/>
        <v>1</v>
      </c>
      <c r="G682" s="8">
        <f t="shared" si="98"/>
        <v>3.1077473440280436</v>
      </c>
      <c r="H682" s="8">
        <f t="shared" si="99"/>
        <v>1.4748859686131852</v>
      </c>
      <c r="I682" s="24"/>
      <c r="J682" s="24"/>
      <c r="K682" s="8">
        <f t="shared" si="100"/>
        <v>0</v>
      </c>
      <c r="L682" s="8">
        <f t="shared" si="101"/>
        <v>0</v>
      </c>
      <c r="M682" s="25" t="e">
        <f t="shared" si="93"/>
        <v>#DIV/0!</v>
      </c>
      <c r="N682" s="25" t="e">
        <f t="shared" si="93"/>
        <v>#DIV/0!</v>
      </c>
      <c r="O682" s="24">
        <f t="shared" si="94"/>
        <v>0</v>
      </c>
      <c r="P682" s="24">
        <f t="shared" si="94"/>
        <v>0</v>
      </c>
      <c r="Q682" t="s">
        <v>502</v>
      </c>
      <c r="R682" t="s">
        <v>501</v>
      </c>
      <c r="S682" t="s">
        <v>269</v>
      </c>
      <c r="T682" s="26"/>
      <c r="U682" s="26" t="s">
        <v>75</v>
      </c>
      <c r="V682" s="20">
        <v>44436</v>
      </c>
      <c r="W682" s="26" t="s">
        <v>78</v>
      </c>
      <c r="X682" s="90">
        <v>1</v>
      </c>
      <c r="Y682" s="24" t="str">
        <f t="shared" si="96"/>
        <v>N</v>
      </c>
      <c r="Z682" s="24">
        <v>100</v>
      </c>
      <c r="AA682" s="24">
        <f t="shared" si="86"/>
        <v>0</v>
      </c>
      <c r="AB682" s="24">
        <f t="shared" si="87"/>
        <v>-100</v>
      </c>
      <c r="AC682" s="24">
        <f t="shared" si="88"/>
        <v>0</v>
      </c>
      <c r="AD682" s="24">
        <f t="shared" si="89"/>
        <v>-100</v>
      </c>
      <c r="AE682" s="24">
        <f t="shared" si="90"/>
        <v>0</v>
      </c>
      <c r="AF682" s="24">
        <f t="shared" si="91"/>
        <v>-100</v>
      </c>
    </row>
    <row r="683" spans="1:32" x14ac:dyDescent="0.25">
      <c r="A683" s="21">
        <v>0.52750822725288105</v>
      </c>
      <c r="B683" s="21">
        <v>0.4594673648774652</v>
      </c>
      <c r="C683" s="22">
        <f t="shared" si="92"/>
        <v>1.8957050304366383</v>
      </c>
      <c r="D683" s="23">
        <f t="shared" si="92"/>
        <v>2.1764331407230388</v>
      </c>
      <c r="E683" s="28"/>
      <c r="F683" s="8">
        <f t="shared" si="97"/>
        <v>1</v>
      </c>
      <c r="G683" s="8">
        <f t="shared" si="98"/>
        <v>1.8957050304366383</v>
      </c>
      <c r="H683" s="8">
        <f t="shared" si="99"/>
        <v>2.1764331407230388</v>
      </c>
      <c r="I683" s="24"/>
      <c r="J683" s="24"/>
      <c r="K683" s="8">
        <f t="shared" si="100"/>
        <v>0</v>
      </c>
      <c r="L683" s="8">
        <f t="shared" si="101"/>
        <v>0</v>
      </c>
      <c r="M683" s="25" t="e">
        <f t="shared" si="93"/>
        <v>#DIV/0!</v>
      </c>
      <c r="N683" s="25" t="e">
        <f t="shared" si="93"/>
        <v>#DIV/0!</v>
      </c>
      <c r="O683" s="24">
        <f t="shared" si="94"/>
        <v>0</v>
      </c>
      <c r="P683" s="24">
        <f t="shared" si="94"/>
        <v>0</v>
      </c>
      <c r="Q683" t="s">
        <v>367</v>
      </c>
      <c r="R683" t="s">
        <v>443</v>
      </c>
      <c r="S683" t="s">
        <v>282</v>
      </c>
      <c r="T683" s="26"/>
      <c r="U683" s="26" t="s">
        <v>77</v>
      </c>
      <c r="V683" s="20">
        <v>44436</v>
      </c>
      <c r="W683" s="26" t="s">
        <v>93</v>
      </c>
      <c r="X683" s="90">
        <v>6</v>
      </c>
      <c r="Y683" s="24" t="str">
        <f t="shared" si="96"/>
        <v>Y</v>
      </c>
      <c r="Z683" s="24">
        <v>100</v>
      </c>
      <c r="AA683" s="24">
        <f t="shared" si="86"/>
        <v>0</v>
      </c>
      <c r="AB683" s="24">
        <f t="shared" si="87"/>
        <v>-100</v>
      </c>
      <c r="AC683" s="24">
        <f t="shared" si="88"/>
        <v>0</v>
      </c>
      <c r="AD683" s="24">
        <f t="shared" si="89"/>
        <v>-100</v>
      </c>
      <c r="AE683" s="24">
        <f t="shared" si="90"/>
        <v>0</v>
      </c>
      <c r="AF683" s="24">
        <f t="shared" si="91"/>
        <v>-100</v>
      </c>
    </row>
    <row r="684" spans="1:32" x14ac:dyDescent="0.25">
      <c r="A684" s="21">
        <v>0.14487580623496643</v>
      </c>
      <c r="B684" s="21">
        <v>0.85470117466916207</v>
      </c>
      <c r="C684" s="22">
        <f t="shared" si="92"/>
        <v>6.9024637445547858</v>
      </c>
      <c r="D684" s="23">
        <f t="shared" si="92"/>
        <v>1.1699995619955481</v>
      </c>
      <c r="E684" s="28"/>
      <c r="F684" s="8">
        <f t="shared" si="97"/>
        <v>1</v>
      </c>
      <c r="G684" s="8">
        <f t="shared" si="98"/>
        <v>6.9024637445547858</v>
      </c>
      <c r="H684" s="8">
        <f t="shared" si="99"/>
        <v>1.1699995619955481</v>
      </c>
      <c r="I684" s="24"/>
      <c r="J684" s="24"/>
      <c r="K684" s="8">
        <f t="shared" si="100"/>
        <v>0</v>
      </c>
      <c r="L684" s="8">
        <f t="shared" si="101"/>
        <v>0</v>
      </c>
      <c r="M684" s="25" t="e">
        <f t="shared" si="93"/>
        <v>#DIV/0!</v>
      </c>
      <c r="N684" s="25" t="e">
        <f t="shared" si="93"/>
        <v>#DIV/0!</v>
      </c>
      <c r="O684" s="24">
        <f t="shared" si="94"/>
        <v>0</v>
      </c>
      <c r="P684" s="24">
        <f t="shared" si="94"/>
        <v>0</v>
      </c>
      <c r="Q684" t="s">
        <v>448</v>
      </c>
      <c r="R684" t="s">
        <v>442</v>
      </c>
      <c r="S684" t="s">
        <v>282</v>
      </c>
      <c r="T684" s="26"/>
      <c r="U684" s="26" t="s">
        <v>76</v>
      </c>
      <c r="V684" s="20">
        <v>44436</v>
      </c>
      <c r="W684" s="26" t="s">
        <v>92</v>
      </c>
      <c r="X684" s="90">
        <v>5</v>
      </c>
      <c r="Y684" s="24" t="str">
        <f t="shared" si="96"/>
        <v>Y</v>
      </c>
      <c r="Z684" s="24">
        <v>100</v>
      </c>
      <c r="AA684" s="24">
        <f t="shared" si="86"/>
        <v>0</v>
      </c>
      <c r="AB684" s="24">
        <f t="shared" si="87"/>
        <v>-100</v>
      </c>
      <c r="AC684" s="24">
        <f t="shared" si="88"/>
        <v>0</v>
      </c>
      <c r="AD684" s="24">
        <f t="shared" si="89"/>
        <v>-100</v>
      </c>
      <c r="AE684" s="24">
        <f t="shared" si="90"/>
        <v>0</v>
      </c>
      <c r="AF684" s="24">
        <f t="shared" si="91"/>
        <v>-100</v>
      </c>
    </row>
    <row r="685" spans="1:32" x14ac:dyDescent="0.25">
      <c r="A685" s="21">
        <v>0.77209399734850459</v>
      </c>
      <c r="B685" s="21">
        <v>0.19295925370950523</v>
      </c>
      <c r="C685" s="22">
        <f t="shared" si="92"/>
        <v>1.2951790888598558</v>
      </c>
      <c r="D685" s="23">
        <f t="shared" si="92"/>
        <v>5.1824412707642002</v>
      </c>
      <c r="E685" s="28"/>
      <c r="F685" s="8">
        <f t="shared" si="97"/>
        <v>1</v>
      </c>
      <c r="G685" s="8">
        <f t="shared" si="98"/>
        <v>1.2951790888598558</v>
      </c>
      <c r="H685" s="8">
        <f t="shared" si="99"/>
        <v>5.1824412707642002</v>
      </c>
      <c r="I685" s="24"/>
      <c r="J685" s="24"/>
      <c r="K685" s="8">
        <f t="shared" si="100"/>
        <v>0</v>
      </c>
      <c r="L685" s="8">
        <f t="shared" si="101"/>
        <v>0</v>
      </c>
      <c r="M685" s="25" t="e">
        <f t="shared" si="93"/>
        <v>#DIV/0!</v>
      </c>
      <c r="N685" s="25" t="e">
        <f t="shared" si="93"/>
        <v>#DIV/0!</v>
      </c>
      <c r="O685" s="24">
        <f t="shared" si="94"/>
        <v>0</v>
      </c>
      <c r="P685" s="24">
        <f t="shared" si="94"/>
        <v>0</v>
      </c>
      <c r="Q685" t="s">
        <v>472</v>
      </c>
      <c r="R685" t="s">
        <v>452</v>
      </c>
      <c r="S685" t="s">
        <v>276</v>
      </c>
      <c r="T685" s="26"/>
      <c r="U685" s="26" t="s">
        <v>89</v>
      </c>
      <c r="V685" s="20">
        <v>44436</v>
      </c>
      <c r="W685" s="26" t="s">
        <v>89</v>
      </c>
      <c r="X685" s="90">
        <v>4</v>
      </c>
      <c r="Y685" s="24" t="str">
        <f t="shared" si="96"/>
        <v>Y</v>
      </c>
      <c r="Z685" s="24">
        <v>100</v>
      </c>
      <c r="AA685" s="24">
        <f t="shared" si="86"/>
        <v>0</v>
      </c>
      <c r="AB685" s="24">
        <f t="shared" si="87"/>
        <v>-100</v>
      </c>
      <c r="AC685" s="24">
        <f t="shared" si="88"/>
        <v>0</v>
      </c>
      <c r="AD685" s="24">
        <f t="shared" si="89"/>
        <v>-100</v>
      </c>
      <c r="AE685" s="24">
        <f t="shared" si="90"/>
        <v>0</v>
      </c>
      <c r="AF685" s="24">
        <f t="shared" si="91"/>
        <v>-100</v>
      </c>
    </row>
    <row r="686" spans="1:32" x14ac:dyDescent="0.25">
      <c r="A686" s="21">
        <v>0.26180114846303998</v>
      </c>
      <c r="B686" s="21">
        <v>0.73780337972647303</v>
      </c>
      <c r="C686" s="22">
        <f t="shared" si="92"/>
        <v>3.8196929458511368</v>
      </c>
      <c r="D686" s="23">
        <f t="shared" si="92"/>
        <v>1.3553746532995437</v>
      </c>
      <c r="E686" s="28"/>
      <c r="F686" s="8">
        <f t="shared" si="97"/>
        <v>1</v>
      </c>
      <c r="G686" s="8">
        <f t="shared" si="98"/>
        <v>3.8196929458511368</v>
      </c>
      <c r="H686" s="8">
        <f t="shared" si="99"/>
        <v>1.3553746532995437</v>
      </c>
      <c r="I686" s="24"/>
      <c r="J686" s="24"/>
      <c r="K686" s="8">
        <f t="shared" si="100"/>
        <v>0</v>
      </c>
      <c r="L686" s="8">
        <f t="shared" si="101"/>
        <v>0</v>
      </c>
      <c r="M686" s="25" t="e">
        <f t="shared" si="93"/>
        <v>#DIV/0!</v>
      </c>
      <c r="N686" s="25" t="e">
        <f t="shared" si="93"/>
        <v>#DIV/0!</v>
      </c>
      <c r="O686" s="24">
        <f t="shared" si="94"/>
        <v>0</v>
      </c>
      <c r="P686" s="24">
        <f t="shared" si="94"/>
        <v>0</v>
      </c>
      <c r="Q686" t="s">
        <v>474</v>
      </c>
      <c r="R686" t="s">
        <v>504</v>
      </c>
      <c r="S686" t="s">
        <v>276</v>
      </c>
      <c r="T686" s="26"/>
      <c r="U686" s="26" t="s">
        <v>78</v>
      </c>
      <c r="V686" s="20">
        <v>44436</v>
      </c>
      <c r="W686" s="26" t="s">
        <v>73</v>
      </c>
      <c r="X686" s="90">
        <v>0</v>
      </c>
      <c r="Y686" s="24" t="str">
        <f t="shared" si="96"/>
        <v>N</v>
      </c>
      <c r="Z686" s="24">
        <v>100</v>
      </c>
      <c r="AA686" s="24">
        <f t="shared" ref="AA686:AA749" si="102">IF(AND(O686&gt;1,Y686="Y"),Z686*I686,IF(AND(P686&gt;1,Y686="N"),Z686*J686,0))</f>
        <v>0</v>
      </c>
      <c r="AB686" s="24">
        <f t="shared" ref="AB686:AB749" si="103">AA686-Z686</f>
        <v>-100</v>
      </c>
      <c r="AC686" s="24">
        <f t="shared" ref="AC686:AC749" si="104">IF(AND(A686 &gt; 50%,Y686 = "Y"),Z686*I686,0)</f>
        <v>0</v>
      </c>
      <c r="AD686" s="24">
        <f t="shared" ref="AD686:AD749" si="105">AC686-Z686</f>
        <v>-100</v>
      </c>
      <c r="AE686" s="24">
        <f t="shared" ref="AE686:AE749" si="106">IF(AND(B686 &gt; 50%,Y686 = "N"),Z686*J686,0)</f>
        <v>0</v>
      </c>
      <c r="AF686" s="24">
        <f t="shared" ref="AF686:AF749" si="107">AE686-Z686</f>
        <v>-100</v>
      </c>
    </row>
    <row r="687" spans="1:32" x14ac:dyDescent="0.25">
      <c r="A687" s="21">
        <v>0.10265483177511402</v>
      </c>
      <c r="B687" s="21">
        <v>0.89733514643027168</v>
      </c>
      <c r="C687" s="22">
        <f t="shared" si="92"/>
        <v>9.7413826773463565</v>
      </c>
      <c r="D687" s="23">
        <f t="shared" si="92"/>
        <v>1.1144108240696287</v>
      </c>
      <c r="E687" s="28"/>
      <c r="F687" s="8">
        <f t="shared" si="97"/>
        <v>1</v>
      </c>
      <c r="G687" s="8">
        <f t="shared" si="98"/>
        <v>9.7413826773463565</v>
      </c>
      <c r="H687" s="8">
        <f t="shared" si="99"/>
        <v>1.1144108240696287</v>
      </c>
      <c r="I687" s="24"/>
      <c r="J687" s="24"/>
      <c r="K687" s="8">
        <f t="shared" si="100"/>
        <v>0</v>
      </c>
      <c r="L687" s="8">
        <f t="shared" si="101"/>
        <v>0</v>
      </c>
      <c r="M687" s="25" t="e">
        <f t="shared" si="93"/>
        <v>#DIV/0!</v>
      </c>
      <c r="N687" s="25" t="e">
        <f t="shared" si="93"/>
        <v>#DIV/0!</v>
      </c>
      <c r="O687" s="24">
        <f t="shared" si="94"/>
        <v>0</v>
      </c>
      <c r="P687" s="24">
        <f t="shared" si="94"/>
        <v>0</v>
      </c>
      <c r="Q687" t="s">
        <v>368</v>
      </c>
      <c r="R687" t="s">
        <v>460</v>
      </c>
      <c r="S687" t="s">
        <v>276</v>
      </c>
      <c r="T687" s="26"/>
      <c r="U687" s="26" t="s">
        <v>78</v>
      </c>
      <c r="V687" s="20">
        <v>44436</v>
      </c>
      <c r="W687" s="26" t="s">
        <v>77</v>
      </c>
      <c r="X687" s="90">
        <v>2</v>
      </c>
      <c r="Y687" s="24" t="str">
        <f t="shared" si="96"/>
        <v>N</v>
      </c>
      <c r="Z687" s="24">
        <v>100</v>
      </c>
      <c r="AA687" s="24">
        <f t="shared" si="102"/>
        <v>0</v>
      </c>
      <c r="AB687" s="24">
        <f t="shared" si="103"/>
        <v>-100</v>
      </c>
      <c r="AC687" s="24">
        <f t="shared" si="104"/>
        <v>0</v>
      </c>
      <c r="AD687" s="24">
        <f t="shared" si="105"/>
        <v>-100</v>
      </c>
      <c r="AE687" s="24">
        <f t="shared" si="106"/>
        <v>0</v>
      </c>
      <c r="AF687" s="24">
        <f t="shared" si="107"/>
        <v>-100</v>
      </c>
    </row>
    <row r="688" spans="1:32" x14ac:dyDescent="0.25">
      <c r="A688" s="21">
        <v>0.45605308039385634</v>
      </c>
      <c r="B688" s="21">
        <v>0.53839079970379589</v>
      </c>
      <c r="C688" s="22">
        <f t="shared" si="92"/>
        <v>2.1927272131050635</v>
      </c>
      <c r="D688" s="23">
        <f t="shared" si="92"/>
        <v>1.8573868657305541</v>
      </c>
      <c r="E688" s="28"/>
      <c r="F688" s="8">
        <f t="shared" si="97"/>
        <v>1</v>
      </c>
      <c r="G688" s="8">
        <f t="shared" si="98"/>
        <v>2.1927272131050635</v>
      </c>
      <c r="H688" s="8">
        <f t="shared" si="99"/>
        <v>1.8573868657305541</v>
      </c>
      <c r="I688" s="24"/>
      <c r="J688" s="24"/>
      <c r="K688" s="8">
        <f t="shared" si="100"/>
        <v>0</v>
      </c>
      <c r="L688" s="8">
        <f t="shared" si="101"/>
        <v>0</v>
      </c>
      <c r="M688" s="25" t="e">
        <f t="shared" si="93"/>
        <v>#DIV/0!</v>
      </c>
      <c r="N688" s="25" t="e">
        <f t="shared" si="93"/>
        <v>#DIV/0!</v>
      </c>
      <c r="O688" s="24">
        <f t="shared" si="94"/>
        <v>0</v>
      </c>
      <c r="P688" s="24">
        <f t="shared" si="94"/>
        <v>0</v>
      </c>
      <c r="Q688" t="s">
        <v>507</v>
      </c>
      <c r="R688" t="s">
        <v>451</v>
      </c>
      <c r="S688" t="s">
        <v>276</v>
      </c>
      <c r="T688" s="26"/>
      <c r="U688" s="26" t="s">
        <v>94</v>
      </c>
      <c r="V688" s="20">
        <v>44436</v>
      </c>
      <c r="W688" s="26" t="s">
        <v>76</v>
      </c>
      <c r="X688" s="90">
        <v>1</v>
      </c>
      <c r="Y688" s="24" t="str">
        <f t="shared" si="96"/>
        <v>N</v>
      </c>
      <c r="Z688" s="24">
        <v>100</v>
      </c>
      <c r="AA688" s="24">
        <f t="shared" si="102"/>
        <v>0</v>
      </c>
      <c r="AB688" s="24">
        <f t="shared" si="103"/>
        <v>-100</v>
      </c>
      <c r="AC688" s="24">
        <f t="shared" si="104"/>
        <v>0</v>
      </c>
      <c r="AD688" s="24">
        <f t="shared" si="105"/>
        <v>-100</v>
      </c>
      <c r="AE688" s="24">
        <f t="shared" si="106"/>
        <v>0</v>
      </c>
      <c r="AF688" s="24">
        <f t="shared" si="107"/>
        <v>-100</v>
      </c>
    </row>
    <row r="689" spans="1:32" x14ac:dyDescent="0.25">
      <c r="A689" s="21">
        <v>0.39606889528783218</v>
      </c>
      <c r="B689" s="21">
        <v>0.60319944600248931</v>
      </c>
      <c r="C689" s="22">
        <f t="shared" si="92"/>
        <v>2.5248132632916742</v>
      </c>
      <c r="D689" s="23">
        <f t="shared" si="92"/>
        <v>1.6578264562860243</v>
      </c>
      <c r="E689" s="28"/>
      <c r="F689" s="8">
        <f t="shared" si="97"/>
        <v>1</v>
      </c>
      <c r="G689" s="8">
        <f t="shared" si="98"/>
        <v>2.5248132632916742</v>
      </c>
      <c r="H689" s="8">
        <f t="shared" si="99"/>
        <v>1.6578264562860243</v>
      </c>
      <c r="I689" s="24"/>
      <c r="J689" s="24"/>
      <c r="K689" s="8">
        <f t="shared" si="100"/>
        <v>0</v>
      </c>
      <c r="L689" s="8">
        <f t="shared" si="101"/>
        <v>0</v>
      </c>
      <c r="M689" s="25" t="e">
        <f t="shared" si="93"/>
        <v>#DIV/0!</v>
      </c>
      <c r="N689" s="25" t="e">
        <f t="shared" si="93"/>
        <v>#DIV/0!</v>
      </c>
      <c r="O689" s="24">
        <f t="shared" si="94"/>
        <v>0</v>
      </c>
      <c r="P689" s="24">
        <f t="shared" si="94"/>
        <v>0</v>
      </c>
      <c r="Q689" t="s">
        <v>476</v>
      </c>
      <c r="R689" t="s">
        <v>304</v>
      </c>
      <c r="S689" t="s">
        <v>275</v>
      </c>
      <c r="T689" s="26"/>
      <c r="U689" s="26" t="s">
        <v>75</v>
      </c>
      <c r="V689" s="20">
        <v>44437</v>
      </c>
      <c r="W689" s="26" t="s">
        <v>100</v>
      </c>
      <c r="X689" s="90">
        <v>3</v>
      </c>
      <c r="Y689" s="24" t="str">
        <f t="shared" si="96"/>
        <v>Y</v>
      </c>
      <c r="Z689" s="24">
        <v>100</v>
      </c>
      <c r="AA689" s="24">
        <f t="shared" si="102"/>
        <v>0</v>
      </c>
      <c r="AB689" s="24">
        <f t="shared" si="103"/>
        <v>-100</v>
      </c>
      <c r="AC689" s="24">
        <f t="shared" si="104"/>
        <v>0</v>
      </c>
      <c r="AD689" s="24">
        <f t="shared" si="105"/>
        <v>-100</v>
      </c>
      <c r="AE689" s="24">
        <f t="shared" si="106"/>
        <v>0</v>
      </c>
      <c r="AF689" s="24">
        <f t="shared" si="107"/>
        <v>-100</v>
      </c>
    </row>
    <row r="690" spans="1:32" x14ac:dyDescent="0.25">
      <c r="A690" s="21">
        <v>0.2608620517695327</v>
      </c>
      <c r="B690" s="21">
        <v>0.73906009412645657</v>
      </c>
      <c r="C690" s="22">
        <f t="shared" si="92"/>
        <v>3.8334437424554317</v>
      </c>
      <c r="D690" s="23">
        <f t="shared" si="92"/>
        <v>1.3530699437668399</v>
      </c>
      <c r="E690" s="28"/>
      <c r="F690" s="8">
        <f t="shared" si="97"/>
        <v>1</v>
      </c>
      <c r="G690" s="8">
        <f t="shared" si="98"/>
        <v>3.8334437424554317</v>
      </c>
      <c r="H690" s="8">
        <f t="shared" si="99"/>
        <v>1.3530699437668399</v>
      </c>
      <c r="I690" s="24"/>
      <c r="J690" s="24"/>
      <c r="K690" s="8">
        <f t="shared" si="100"/>
        <v>0</v>
      </c>
      <c r="L690" s="8">
        <f t="shared" si="101"/>
        <v>0</v>
      </c>
      <c r="M690" s="25" t="e">
        <f t="shared" si="93"/>
        <v>#DIV/0!</v>
      </c>
      <c r="N690" s="25" t="e">
        <f t="shared" si="93"/>
        <v>#DIV/0!</v>
      </c>
      <c r="O690" s="24">
        <f t="shared" si="94"/>
        <v>0</v>
      </c>
      <c r="P690" s="24">
        <f t="shared" si="94"/>
        <v>0</v>
      </c>
      <c r="Q690" t="s">
        <v>479</v>
      </c>
      <c r="R690" t="s">
        <v>373</v>
      </c>
      <c r="S690" t="s">
        <v>275</v>
      </c>
      <c r="T690" s="26"/>
      <c r="U690" s="26" t="s">
        <v>75</v>
      </c>
      <c r="V690" s="20">
        <v>44437</v>
      </c>
      <c r="W690" s="26" t="s">
        <v>73</v>
      </c>
      <c r="X690" s="90">
        <v>0</v>
      </c>
      <c r="Y690" s="24" t="str">
        <f t="shared" si="96"/>
        <v>N</v>
      </c>
      <c r="Z690" s="24">
        <v>100</v>
      </c>
      <c r="AA690" s="24">
        <f t="shared" si="102"/>
        <v>0</v>
      </c>
      <c r="AB690" s="24">
        <f t="shared" si="103"/>
        <v>-100</v>
      </c>
      <c r="AC690" s="24">
        <f t="shared" si="104"/>
        <v>0</v>
      </c>
      <c r="AD690" s="24">
        <f t="shared" si="105"/>
        <v>-100</v>
      </c>
      <c r="AE690" s="24">
        <f t="shared" si="106"/>
        <v>0</v>
      </c>
      <c r="AF690" s="24">
        <f t="shared" si="107"/>
        <v>-100</v>
      </c>
    </row>
    <row r="691" spans="1:32" x14ac:dyDescent="0.25">
      <c r="A691" s="21">
        <v>0.44565020933057659</v>
      </c>
      <c r="B691" s="21">
        <v>0.55372839452026379</v>
      </c>
      <c r="C691" s="22">
        <f t="shared" si="92"/>
        <v>2.2439123309335534</v>
      </c>
      <c r="D691" s="23">
        <f t="shared" si="92"/>
        <v>1.8059395362348623</v>
      </c>
      <c r="E691" s="28"/>
      <c r="F691" s="8">
        <f t="shared" si="97"/>
        <v>1</v>
      </c>
      <c r="G691" s="8">
        <f t="shared" si="98"/>
        <v>2.2439123309335534</v>
      </c>
      <c r="H691" s="8">
        <f t="shared" si="99"/>
        <v>1.8059395362348623</v>
      </c>
      <c r="I691" s="24"/>
      <c r="J691" s="24"/>
      <c r="K691" s="8">
        <f t="shared" si="100"/>
        <v>0</v>
      </c>
      <c r="L691" s="8">
        <f t="shared" si="101"/>
        <v>0</v>
      </c>
      <c r="M691" s="25" t="e">
        <f t="shared" si="93"/>
        <v>#DIV/0!</v>
      </c>
      <c r="N691" s="25" t="e">
        <f t="shared" si="93"/>
        <v>#DIV/0!</v>
      </c>
      <c r="O691" s="24">
        <f t="shared" si="94"/>
        <v>0</v>
      </c>
      <c r="P691" s="24">
        <f t="shared" si="94"/>
        <v>0</v>
      </c>
      <c r="Q691" t="s">
        <v>302</v>
      </c>
      <c r="R691" t="s">
        <v>305</v>
      </c>
      <c r="S691" t="s">
        <v>275</v>
      </c>
      <c r="T691" s="26"/>
      <c r="U691" s="26" t="s">
        <v>75</v>
      </c>
      <c r="V691" s="20">
        <v>44437</v>
      </c>
      <c r="W691" s="26" t="s">
        <v>96</v>
      </c>
      <c r="X691" s="90">
        <v>5</v>
      </c>
      <c r="Y691" s="24" t="str">
        <f t="shared" si="96"/>
        <v>Y</v>
      </c>
      <c r="Z691" s="24">
        <v>100</v>
      </c>
      <c r="AA691" s="24">
        <f t="shared" si="102"/>
        <v>0</v>
      </c>
      <c r="AB691" s="24">
        <f t="shared" si="103"/>
        <v>-100</v>
      </c>
      <c r="AC691" s="24">
        <f t="shared" si="104"/>
        <v>0</v>
      </c>
      <c r="AD691" s="24">
        <f t="shared" si="105"/>
        <v>-100</v>
      </c>
      <c r="AE691" s="24">
        <f t="shared" si="106"/>
        <v>0</v>
      </c>
      <c r="AF691" s="24">
        <f t="shared" si="107"/>
        <v>-100</v>
      </c>
    </row>
    <row r="692" spans="1:32" x14ac:dyDescent="0.25">
      <c r="A692" s="21">
        <v>0.11466978297598127</v>
      </c>
      <c r="B692" s="21">
        <v>0.88532377100278414</v>
      </c>
      <c r="C692" s="22">
        <f t="shared" si="92"/>
        <v>8.7206932292656383</v>
      </c>
      <c r="D692" s="23">
        <f t="shared" si="92"/>
        <v>1.1295302721481486</v>
      </c>
      <c r="E692" s="28"/>
      <c r="F692" s="8">
        <f t="shared" si="97"/>
        <v>1</v>
      </c>
      <c r="G692" s="8">
        <f t="shared" si="98"/>
        <v>8.7206932292656383</v>
      </c>
      <c r="H692" s="8">
        <f t="shared" si="99"/>
        <v>1.1295302721481486</v>
      </c>
      <c r="I692" s="24"/>
      <c r="J692" s="24"/>
      <c r="K692" s="8">
        <f t="shared" si="100"/>
        <v>0</v>
      </c>
      <c r="L692" s="8">
        <f t="shared" si="101"/>
        <v>0</v>
      </c>
      <c r="M692" s="25" t="e">
        <f t="shared" si="93"/>
        <v>#DIV/0!</v>
      </c>
      <c r="N692" s="25" t="e">
        <f t="shared" si="93"/>
        <v>#DIV/0!</v>
      </c>
      <c r="O692" s="24">
        <f t="shared" si="94"/>
        <v>0</v>
      </c>
      <c r="P692" s="24">
        <f t="shared" si="94"/>
        <v>0</v>
      </c>
      <c r="Q692" t="s">
        <v>307</v>
      </c>
      <c r="R692" t="s">
        <v>377</v>
      </c>
      <c r="S692" t="s">
        <v>275</v>
      </c>
      <c r="T692" s="26"/>
      <c r="U692" s="26" t="s">
        <v>75</v>
      </c>
      <c r="V692" s="20">
        <v>44437</v>
      </c>
      <c r="W692" s="26" t="s">
        <v>125</v>
      </c>
      <c r="X692" s="90">
        <v>6</v>
      </c>
      <c r="Y692" s="24" t="str">
        <f t="shared" si="96"/>
        <v>Y</v>
      </c>
      <c r="Z692" s="24">
        <v>100</v>
      </c>
      <c r="AA692" s="24">
        <f t="shared" si="102"/>
        <v>0</v>
      </c>
      <c r="AB692" s="24">
        <f t="shared" si="103"/>
        <v>-100</v>
      </c>
      <c r="AC692" s="24">
        <f t="shared" si="104"/>
        <v>0</v>
      </c>
      <c r="AD692" s="24">
        <f t="shared" si="105"/>
        <v>-100</v>
      </c>
      <c r="AE692" s="24">
        <f t="shared" si="106"/>
        <v>0</v>
      </c>
      <c r="AF692" s="24">
        <f t="shared" si="107"/>
        <v>-100</v>
      </c>
    </row>
    <row r="693" spans="1:32" x14ac:dyDescent="0.25">
      <c r="A693" s="21">
        <v>0.63547222102526468</v>
      </c>
      <c r="B693" s="21">
        <v>0.36133123529267586</v>
      </c>
      <c r="C693" s="22">
        <f t="shared" si="92"/>
        <v>1.5736329093766046</v>
      </c>
      <c r="D693" s="23">
        <f t="shared" si="92"/>
        <v>2.7675437447028535</v>
      </c>
      <c r="E693" s="28"/>
      <c r="F693" s="8">
        <f t="shared" si="97"/>
        <v>1</v>
      </c>
      <c r="G693" s="8">
        <f t="shared" si="98"/>
        <v>1.5736329093766046</v>
      </c>
      <c r="H693" s="8">
        <f t="shared" si="99"/>
        <v>2.7675437447028535</v>
      </c>
      <c r="I693" s="24"/>
      <c r="J693" s="24"/>
      <c r="K693" s="8">
        <f t="shared" si="100"/>
        <v>0</v>
      </c>
      <c r="L693" s="8">
        <f t="shared" si="101"/>
        <v>0</v>
      </c>
      <c r="M693" s="25" t="e">
        <f t="shared" si="93"/>
        <v>#DIV/0!</v>
      </c>
      <c r="N693" s="25" t="e">
        <f t="shared" si="93"/>
        <v>#DIV/0!</v>
      </c>
      <c r="O693" s="24">
        <f t="shared" si="94"/>
        <v>0</v>
      </c>
      <c r="P693" s="24">
        <f t="shared" si="94"/>
        <v>0</v>
      </c>
      <c r="Q693" t="s">
        <v>378</v>
      </c>
      <c r="R693" t="s">
        <v>374</v>
      </c>
      <c r="S693" t="s">
        <v>275</v>
      </c>
      <c r="T693" s="26"/>
      <c r="U693" s="26" t="s">
        <v>74</v>
      </c>
      <c r="V693" s="20">
        <v>44437</v>
      </c>
      <c r="W693" s="26" t="s">
        <v>100</v>
      </c>
      <c r="X693" s="90">
        <v>3</v>
      </c>
      <c r="Y693" s="24" t="str">
        <f t="shared" si="96"/>
        <v>Y</v>
      </c>
      <c r="Z693" s="24">
        <v>100</v>
      </c>
      <c r="AA693" s="24">
        <f t="shared" si="102"/>
        <v>0</v>
      </c>
      <c r="AB693" s="24">
        <f t="shared" si="103"/>
        <v>-100</v>
      </c>
      <c r="AC693" s="24">
        <f t="shared" si="104"/>
        <v>0</v>
      </c>
      <c r="AD693" s="24">
        <f t="shared" si="105"/>
        <v>-100</v>
      </c>
      <c r="AE693" s="24">
        <f t="shared" si="106"/>
        <v>0</v>
      </c>
      <c r="AF693" s="24">
        <f t="shared" si="107"/>
        <v>-100</v>
      </c>
    </row>
    <row r="694" spans="1:32" x14ac:dyDescent="0.25">
      <c r="A694" s="21">
        <v>0.3417360940938674</v>
      </c>
      <c r="B694" s="21">
        <v>0.65750378249944075</v>
      </c>
      <c r="C694" s="22">
        <f t="shared" si="92"/>
        <v>2.9262346508979586</v>
      </c>
      <c r="D694" s="23">
        <f t="shared" si="92"/>
        <v>1.5209037979957942</v>
      </c>
      <c r="E694" s="28"/>
      <c r="F694" s="8">
        <f t="shared" si="97"/>
        <v>1</v>
      </c>
      <c r="G694" s="8">
        <f t="shared" si="98"/>
        <v>2.9262346508979586</v>
      </c>
      <c r="H694" s="8">
        <f t="shared" si="99"/>
        <v>1.5209037979957942</v>
      </c>
      <c r="I694" s="24"/>
      <c r="J694" s="24"/>
      <c r="K694" s="8">
        <f t="shared" si="100"/>
        <v>0</v>
      </c>
      <c r="L694" s="8">
        <f t="shared" si="101"/>
        <v>0</v>
      </c>
      <c r="M694" s="25" t="e">
        <f t="shared" si="93"/>
        <v>#DIV/0!</v>
      </c>
      <c r="N694" s="25" t="e">
        <f t="shared" si="93"/>
        <v>#DIV/0!</v>
      </c>
      <c r="O694" s="24">
        <f t="shared" si="94"/>
        <v>0</v>
      </c>
      <c r="P694" s="24">
        <f t="shared" si="94"/>
        <v>0</v>
      </c>
      <c r="Q694" t="s">
        <v>315</v>
      </c>
      <c r="R694" t="s">
        <v>287</v>
      </c>
      <c r="S694" t="s">
        <v>268</v>
      </c>
      <c r="T694" s="26"/>
      <c r="U694" s="26" t="s">
        <v>75</v>
      </c>
      <c r="V694" s="20">
        <v>44437</v>
      </c>
      <c r="W694" s="26" t="s">
        <v>75</v>
      </c>
      <c r="X694" s="90">
        <v>2</v>
      </c>
      <c r="Y694" s="24" t="str">
        <f t="shared" si="96"/>
        <v>N</v>
      </c>
      <c r="Z694" s="24">
        <v>100</v>
      </c>
      <c r="AA694" s="24">
        <f t="shared" si="102"/>
        <v>0</v>
      </c>
      <c r="AB694" s="24">
        <f t="shared" si="103"/>
        <v>-100</v>
      </c>
      <c r="AC694" s="24">
        <f t="shared" si="104"/>
        <v>0</v>
      </c>
      <c r="AD694" s="24">
        <f t="shared" si="105"/>
        <v>-100</v>
      </c>
      <c r="AE694" s="24">
        <f t="shared" si="106"/>
        <v>0</v>
      </c>
      <c r="AF694" s="24">
        <f t="shared" si="107"/>
        <v>-100</v>
      </c>
    </row>
    <row r="695" spans="1:32" x14ac:dyDescent="0.25">
      <c r="A695" s="21">
        <v>0.69382622390214277</v>
      </c>
      <c r="B695" s="21">
        <v>0.30062615396004339</v>
      </c>
      <c r="C695" s="22">
        <f t="shared" si="92"/>
        <v>1.4412830843664393</v>
      </c>
      <c r="D695" s="23">
        <f t="shared" si="92"/>
        <v>3.326390557931667</v>
      </c>
      <c r="E695" s="28"/>
      <c r="F695" s="8">
        <f t="shared" si="97"/>
        <v>1</v>
      </c>
      <c r="G695" s="8">
        <f t="shared" si="98"/>
        <v>1.4412830843664393</v>
      </c>
      <c r="H695" s="8">
        <f t="shared" si="99"/>
        <v>3.326390557931667</v>
      </c>
      <c r="I695" s="24"/>
      <c r="J695" s="24"/>
      <c r="K695" s="8">
        <f t="shared" si="100"/>
        <v>0</v>
      </c>
      <c r="L695" s="8">
        <f t="shared" si="101"/>
        <v>0</v>
      </c>
      <c r="M695" s="25" t="e">
        <f t="shared" si="93"/>
        <v>#DIV/0!</v>
      </c>
      <c r="N695" s="25" t="e">
        <f t="shared" si="93"/>
        <v>#DIV/0!</v>
      </c>
      <c r="O695" s="24">
        <f t="shared" si="94"/>
        <v>0</v>
      </c>
      <c r="P695" s="24">
        <f t="shared" si="94"/>
        <v>0</v>
      </c>
      <c r="Q695" t="s">
        <v>384</v>
      </c>
      <c r="R695" t="s">
        <v>312</v>
      </c>
      <c r="S695" t="s">
        <v>268</v>
      </c>
      <c r="T695" s="26"/>
      <c r="U695" s="26" t="s">
        <v>74</v>
      </c>
      <c r="V695" s="20">
        <v>44437</v>
      </c>
      <c r="W695" s="26" t="s">
        <v>75</v>
      </c>
      <c r="X695" s="90">
        <v>2</v>
      </c>
      <c r="Y695" s="24" t="str">
        <f t="shared" si="96"/>
        <v>N</v>
      </c>
      <c r="Z695" s="24">
        <v>100</v>
      </c>
      <c r="AA695" s="24">
        <f t="shared" si="102"/>
        <v>0</v>
      </c>
      <c r="AB695" s="24">
        <f t="shared" si="103"/>
        <v>-100</v>
      </c>
      <c r="AC695" s="24">
        <f t="shared" si="104"/>
        <v>0</v>
      </c>
      <c r="AD695" s="24">
        <f t="shared" si="105"/>
        <v>-100</v>
      </c>
      <c r="AE695" s="24">
        <f t="shared" si="106"/>
        <v>0</v>
      </c>
      <c r="AF695" s="24">
        <f t="shared" si="107"/>
        <v>-100</v>
      </c>
    </row>
    <row r="696" spans="1:32" x14ac:dyDescent="0.25">
      <c r="A696" s="21">
        <v>0.5170545249279811</v>
      </c>
      <c r="B696" s="21">
        <v>0.48080373562902762</v>
      </c>
      <c r="C696" s="22">
        <f t="shared" si="92"/>
        <v>1.9340320058881351</v>
      </c>
      <c r="D696" s="23">
        <f t="shared" si="92"/>
        <v>2.079850728887779</v>
      </c>
      <c r="E696" s="28"/>
      <c r="F696" s="8">
        <f t="shared" si="97"/>
        <v>1</v>
      </c>
      <c r="G696" s="8">
        <f t="shared" si="98"/>
        <v>1.9340320058881351</v>
      </c>
      <c r="H696" s="8">
        <f t="shared" si="99"/>
        <v>2.079850728887779</v>
      </c>
      <c r="I696" s="24"/>
      <c r="J696" s="24"/>
      <c r="K696" s="8">
        <f t="shared" si="100"/>
        <v>0</v>
      </c>
      <c r="L696" s="8">
        <f t="shared" si="101"/>
        <v>0</v>
      </c>
      <c r="M696" s="25" t="e">
        <f t="shared" si="93"/>
        <v>#DIV/0!</v>
      </c>
      <c r="N696" s="25" t="e">
        <f t="shared" si="93"/>
        <v>#DIV/0!</v>
      </c>
      <c r="O696" s="24">
        <f t="shared" si="94"/>
        <v>0</v>
      </c>
      <c r="P696" s="24">
        <f t="shared" si="94"/>
        <v>0</v>
      </c>
      <c r="Q696" t="s">
        <v>383</v>
      </c>
      <c r="R696" t="s">
        <v>311</v>
      </c>
      <c r="S696" t="s">
        <v>268</v>
      </c>
      <c r="T696" s="26"/>
      <c r="U696" s="26" t="s">
        <v>79</v>
      </c>
      <c r="V696" s="20">
        <v>44437</v>
      </c>
      <c r="W696" s="26" t="s">
        <v>78</v>
      </c>
      <c r="X696" s="90">
        <v>1</v>
      </c>
      <c r="Y696" s="24" t="str">
        <f t="shared" si="96"/>
        <v>N</v>
      </c>
      <c r="Z696" s="24">
        <v>100</v>
      </c>
      <c r="AA696" s="24">
        <f t="shared" si="102"/>
        <v>0</v>
      </c>
      <c r="AB696" s="24">
        <f t="shared" si="103"/>
        <v>-100</v>
      </c>
      <c r="AC696" s="24">
        <f t="shared" si="104"/>
        <v>0</v>
      </c>
      <c r="AD696" s="24">
        <f t="shared" si="105"/>
        <v>-100</v>
      </c>
      <c r="AE696" s="24">
        <f t="shared" si="106"/>
        <v>0</v>
      </c>
      <c r="AF696" s="24">
        <f t="shared" si="107"/>
        <v>-100</v>
      </c>
    </row>
    <row r="697" spans="1:32" x14ac:dyDescent="0.25">
      <c r="A697" s="21">
        <v>5.9247059265533322E-2</v>
      </c>
      <c r="B697" s="21">
        <v>0.94075104585607794</v>
      </c>
      <c r="C697" s="22">
        <f t="shared" si="92"/>
        <v>16.878474854223608</v>
      </c>
      <c r="D697" s="23">
        <f t="shared" si="92"/>
        <v>1.0629804818234412</v>
      </c>
      <c r="E697" s="28"/>
      <c r="F697" s="8">
        <f t="shared" si="97"/>
        <v>1</v>
      </c>
      <c r="G697" s="8">
        <f t="shared" si="98"/>
        <v>16.878474854223608</v>
      </c>
      <c r="H697" s="8">
        <f t="shared" si="99"/>
        <v>1.0629804818234412</v>
      </c>
      <c r="I697" s="24"/>
      <c r="J697" s="24"/>
      <c r="K697" s="8">
        <f t="shared" si="100"/>
        <v>0</v>
      </c>
      <c r="L697" s="8">
        <f t="shared" si="101"/>
        <v>0</v>
      </c>
      <c r="M697" s="25" t="e">
        <f t="shared" si="93"/>
        <v>#DIV/0!</v>
      </c>
      <c r="N697" s="25" t="e">
        <f t="shared" si="93"/>
        <v>#DIV/0!</v>
      </c>
      <c r="O697" s="24">
        <f t="shared" si="94"/>
        <v>0</v>
      </c>
      <c r="P697" s="24">
        <f t="shared" si="94"/>
        <v>0</v>
      </c>
      <c r="Q697" t="s">
        <v>316</v>
      </c>
      <c r="R697" t="s">
        <v>514</v>
      </c>
      <c r="S697" t="s">
        <v>279</v>
      </c>
      <c r="T697" s="26"/>
      <c r="U697" s="26" t="s">
        <v>76</v>
      </c>
      <c r="V697" s="20">
        <v>44437</v>
      </c>
      <c r="W697" s="26" t="s">
        <v>76</v>
      </c>
      <c r="X697" s="90">
        <v>1</v>
      </c>
      <c r="Y697" s="24" t="str">
        <f t="shared" si="96"/>
        <v>N</v>
      </c>
      <c r="Z697" s="24">
        <v>100</v>
      </c>
      <c r="AA697" s="24">
        <f t="shared" si="102"/>
        <v>0</v>
      </c>
      <c r="AB697" s="24">
        <f t="shared" si="103"/>
        <v>-100</v>
      </c>
      <c r="AC697" s="24">
        <f t="shared" si="104"/>
        <v>0</v>
      </c>
      <c r="AD697" s="24">
        <f t="shared" si="105"/>
        <v>-100</v>
      </c>
      <c r="AE697" s="24">
        <f t="shared" si="106"/>
        <v>0</v>
      </c>
      <c r="AF697" s="24">
        <f t="shared" si="107"/>
        <v>-100</v>
      </c>
    </row>
    <row r="698" spans="1:32" x14ac:dyDescent="0.25">
      <c r="A698" s="21">
        <v>0.63172471522808193</v>
      </c>
      <c r="B698" s="21">
        <v>0.36523708022189538</v>
      </c>
      <c r="C698" s="22">
        <f t="shared" si="92"/>
        <v>1.5829679857292802</v>
      </c>
      <c r="D698" s="23">
        <f t="shared" si="92"/>
        <v>2.7379476349785241</v>
      </c>
      <c r="E698" s="28"/>
      <c r="F698" s="8">
        <f t="shared" si="97"/>
        <v>1</v>
      </c>
      <c r="G698" s="8">
        <f t="shared" si="98"/>
        <v>1.5829679857292802</v>
      </c>
      <c r="H698" s="8">
        <f t="shared" si="99"/>
        <v>2.7379476349785241</v>
      </c>
      <c r="I698" s="24"/>
      <c r="J698" s="24"/>
      <c r="K698" s="8">
        <f t="shared" si="100"/>
        <v>0</v>
      </c>
      <c r="L698" s="8">
        <f t="shared" si="101"/>
        <v>0</v>
      </c>
      <c r="M698" s="25" t="e">
        <f t="shared" si="93"/>
        <v>#DIV/0!</v>
      </c>
      <c r="N698" s="25" t="e">
        <f t="shared" si="93"/>
        <v>#DIV/0!</v>
      </c>
      <c r="O698" s="24">
        <f t="shared" si="94"/>
        <v>0</v>
      </c>
      <c r="P698" s="24">
        <f t="shared" si="94"/>
        <v>0</v>
      </c>
      <c r="Q698" t="s">
        <v>318</v>
      </c>
      <c r="R698" t="s">
        <v>391</v>
      </c>
      <c r="S698" t="s">
        <v>279</v>
      </c>
      <c r="T698" s="26"/>
      <c r="U698" s="26" t="s">
        <v>74</v>
      </c>
      <c r="V698" s="20">
        <v>44437</v>
      </c>
      <c r="W698" s="26" t="s">
        <v>86</v>
      </c>
      <c r="X698" s="90">
        <v>3</v>
      </c>
      <c r="Y698" s="24" t="str">
        <f t="shared" si="96"/>
        <v>Y</v>
      </c>
      <c r="Z698" s="24">
        <v>100</v>
      </c>
      <c r="AA698" s="24">
        <f t="shared" si="102"/>
        <v>0</v>
      </c>
      <c r="AB698" s="24">
        <f t="shared" si="103"/>
        <v>-100</v>
      </c>
      <c r="AC698" s="24">
        <f t="shared" si="104"/>
        <v>0</v>
      </c>
      <c r="AD698" s="24">
        <f t="shared" si="105"/>
        <v>-100</v>
      </c>
      <c r="AE698" s="24">
        <f t="shared" si="106"/>
        <v>0</v>
      </c>
      <c r="AF698" s="24">
        <f t="shared" si="107"/>
        <v>-100</v>
      </c>
    </row>
    <row r="699" spans="1:32" x14ac:dyDescent="0.25">
      <c r="A699" s="21">
        <v>7.7813461460433483E-2</v>
      </c>
      <c r="B699" s="21">
        <v>0.92218452529965189</v>
      </c>
      <c r="C699" s="22">
        <f t="shared" si="92"/>
        <v>12.851246830967403</v>
      </c>
      <c r="D699" s="23">
        <f t="shared" si="92"/>
        <v>1.0843816747793105</v>
      </c>
      <c r="E699" s="28"/>
      <c r="F699" s="8">
        <f t="shared" si="97"/>
        <v>1</v>
      </c>
      <c r="G699" s="8">
        <f t="shared" si="98"/>
        <v>12.851246830967403</v>
      </c>
      <c r="H699" s="8">
        <f t="shared" si="99"/>
        <v>1.0843816747793105</v>
      </c>
      <c r="I699" s="24"/>
      <c r="J699" s="24"/>
      <c r="K699" s="8">
        <f t="shared" si="100"/>
        <v>0</v>
      </c>
      <c r="L699" s="8">
        <f t="shared" si="101"/>
        <v>0</v>
      </c>
      <c r="M699" s="25" t="e">
        <f t="shared" si="93"/>
        <v>#DIV/0!</v>
      </c>
      <c r="N699" s="25" t="e">
        <f t="shared" si="93"/>
        <v>#DIV/0!</v>
      </c>
      <c r="O699" s="24">
        <f t="shared" si="94"/>
        <v>0</v>
      </c>
      <c r="P699" s="24">
        <f t="shared" si="94"/>
        <v>0</v>
      </c>
      <c r="Q699" t="s">
        <v>317</v>
      </c>
      <c r="R699" t="s">
        <v>481</v>
      </c>
      <c r="S699" t="s">
        <v>279</v>
      </c>
      <c r="T699" s="26"/>
      <c r="U699" s="26" t="s">
        <v>78</v>
      </c>
      <c r="V699" s="20">
        <v>44437</v>
      </c>
      <c r="W699" s="26" t="s">
        <v>94</v>
      </c>
      <c r="X699" s="90">
        <v>2</v>
      </c>
      <c r="Y699" s="24" t="str">
        <f t="shared" si="96"/>
        <v>N</v>
      </c>
      <c r="Z699" s="24">
        <v>100</v>
      </c>
      <c r="AA699" s="24">
        <f t="shared" si="102"/>
        <v>0</v>
      </c>
      <c r="AB699" s="24">
        <f t="shared" si="103"/>
        <v>-100</v>
      </c>
      <c r="AC699" s="24">
        <f t="shared" si="104"/>
        <v>0</v>
      </c>
      <c r="AD699" s="24">
        <f t="shared" si="105"/>
        <v>-100</v>
      </c>
      <c r="AE699" s="24">
        <f t="shared" si="106"/>
        <v>0</v>
      </c>
      <c r="AF699" s="24">
        <f t="shared" si="107"/>
        <v>-100</v>
      </c>
    </row>
    <row r="700" spans="1:32" x14ac:dyDescent="0.25">
      <c r="A700" s="21">
        <v>0.29341329508492797</v>
      </c>
      <c r="B700" s="21">
        <v>0.70644433407279617</v>
      </c>
      <c r="C700" s="22">
        <f t="shared" si="92"/>
        <v>3.4081618548012682</v>
      </c>
      <c r="D700" s="23">
        <f t="shared" si="92"/>
        <v>1.4155396989806619</v>
      </c>
      <c r="E700" s="28"/>
      <c r="F700" s="8">
        <f t="shared" si="97"/>
        <v>1</v>
      </c>
      <c r="G700" s="8">
        <f t="shared" si="98"/>
        <v>3.4081618548012682</v>
      </c>
      <c r="H700" s="8">
        <f t="shared" si="99"/>
        <v>1.4155396989806619</v>
      </c>
      <c r="I700" s="24"/>
      <c r="J700" s="24"/>
      <c r="K700" s="8">
        <f t="shared" si="100"/>
        <v>0</v>
      </c>
      <c r="L700" s="8">
        <f t="shared" si="101"/>
        <v>0</v>
      </c>
      <c r="M700" s="25" t="e">
        <f t="shared" si="93"/>
        <v>#DIV/0!</v>
      </c>
      <c r="N700" s="25" t="e">
        <f t="shared" si="93"/>
        <v>#DIV/0!</v>
      </c>
      <c r="O700" s="24">
        <f t="shared" si="94"/>
        <v>0</v>
      </c>
      <c r="P700" s="24">
        <f t="shared" si="94"/>
        <v>0</v>
      </c>
      <c r="Q700" t="s">
        <v>482</v>
      </c>
      <c r="R700" t="s">
        <v>388</v>
      </c>
      <c r="S700" t="s">
        <v>279</v>
      </c>
      <c r="T700" s="26"/>
      <c r="U700" s="26" t="s">
        <v>75</v>
      </c>
      <c r="V700" s="20">
        <v>44437</v>
      </c>
      <c r="W700" s="26" t="s">
        <v>75</v>
      </c>
      <c r="X700" s="90">
        <v>2</v>
      </c>
      <c r="Y700" s="24" t="str">
        <f t="shared" si="96"/>
        <v>N</v>
      </c>
      <c r="Z700" s="24">
        <v>100</v>
      </c>
      <c r="AA700" s="24">
        <f t="shared" si="102"/>
        <v>0</v>
      </c>
      <c r="AB700" s="24">
        <f t="shared" si="103"/>
        <v>-100</v>
      </c>
      <c r="AC700" s="24">
        <f t="shared" si="104"/>
        <v>0</v>
      </c>
      <c r="AD700" s="24">
        <f t="shared" si="105"/>
        <v>-100</v>
      </c>
      <c r="AE700" s="24">
        <f t="shared" si="106"/>
        <v>0</v>
      </c>
      <c r="AF700" s="24">
        <f t="shared" si="107"/>
        <v>-100</v>
      </c>
    </row>
    <row r="701" spans="1:32" x14ac:dyDescent="0.25">
      <c r="A701" s="21">
        <v>0.37989816988462277</v>
      </c>
      <c r="B701" s="21">
        <v>0.61975676036759697</v>
      </c>
      <c r="C701" s="22">
        <f t="shared" si="92"/>
        <v>2.6322843310977402</v>
      </c>
      <c r="D701" s="23">
        <f t="shared" si="92"/>
        <v>1.6135362515559637</v>
      </c>
      <c r="E701" s="28"/>
      <c r="F701" s="8">
        <f t="shared" si="97"/>
        <v>1</v>
      </c>
      <c r="G701" s="8">
        <f t="shared" si="98"/>
        <v>2.6322843310977402</v>
      </c>
      <c r="H701" s="8">
        <f t="shared" si="99"/>
        <v>1.6135362515559637</v>
      </c>
      <c r="I701" s="24"/>
      <c r="J701" s="24"/>
      <c r="K701" s="8">
        <f t="shared" si="100"/>
        <v>0</v>
      </c>
      <c r="L701" s="8">
        <f t="shared" si="101"/>
        <v>0</v>
      </c>
      <c r="M701" s="25" t="e">
        <f t="shared" si="93"/>
        <v>#DIV/0!</v>
      </c>
      <c r="N701" s="25" t="e">
        <f t="shared" si="93"/>
        <v>#DIV/0!</v>
      </c>
      <c r="O701" s="24">
        <f t="shared" si="94"/>
        <v>0</v>
      </c>
      <c r="P701" s="24">
        <f t="shared" si="94"/>
        <v>0</v>
      </c>
      <c r="Q701" t="s">
        <v>394</v>
      </c>
      <c r="R701" t="s">
        <v>392</v>
      </c>
      <c r="S701" t="s">
        <v>279</v>
      </c>
      <c r="T701" s="26"/>
      <c r="U701" s="26" t="s">
        <v>75</v>
      </c>
      <c r="V701" s="20">
        <v>44437</v>
      </c>
      <c r="W701" s="26" t="s">
        <v>73</v>
      </c>
      <c r="X701" s="90">
        <v>0</v>
      </c>
      <c r="Y701" s="24" t="str">
        <f t="shared" si="96"/>
        <v>N</v>
      </c>
      <c r="Z701" s="24">
        <v>100</v>
      </c>
      <c r="AA701" s="24">
        <f t="shared" si="102"/>
        <v>0</v>
      </c>
      <c r="AB701" s="24">
        <f t="shared" si="103"/>
        <v>-100</v>
      </c>
      <c r="AC701" s="24">
        <f t="shared" si="104"/>
        <v>0</v>
      </c>
      <c r="AD701" s="24">
        <f t="shared" si="105"/>
        <v>-100</v>
      </c>
      <c r="AE701" s="24">
        <f t="shared" si="106"/>
        <v>0</v>
      </c>
      <c r="AF701" s="24">
        <f t="shared" si="107"/>
        <v>-100</v>
      </c>
    </row>
    <row r="702" spans="1:32" x14ac:dyDescent="0.25">
      <c r="A702" s="21">
        <v>0.14206857548859392</v>
      </c>
      <c r="B702" s="21">
        <v>0.85791879550656436</v>
      </c>
      <c r="C702" s="22">
        <f t="shared" si="92"/>
        <v>7.0388542755557211</v>
      </c>
      <c r="D702" s="23">
        <f t="shared" si="92"/>
        <v>1.1656114835548541</v>
      </c>
      <c r="E702" s="28"/>
      <c r="F702" s="8">
        <f t="shared" si="97"/>
        <v>1</v>
      </c>
      <c r="G702" s="8">
        <f t="shared" si="98"/>
        <v>7.0388542755557211</v>
      </c>
      <c r="H702" s="8">
        <f t="shared" si="99"/>
        <v>1.1656114835548541</v>
      </c>
      <c r="I702" s="24"/>
      <c r="J702" s="24"/>
      <c r="K702" s="8">
        <f t="shared" si="100"/>
        <v>0</v>
      </c>
      <c r="L702" s="8">
        <f t="shared" si="101"/>
        <v>0</v>
      </c>
      <c r="M702" s="25" t="e">
        <f t="shared" si="93"/>
        <v>#DIV/0!</v>
      </c>
      <c r="N702" s="25" t="e">
        <f t="shared" si="93"/>
        <v>#DIV/0!</v>
      </c>
      <c r="O702" s="24">
        <f t="shared" si="94"/>
        <v>0</v>
      </c>
      <c r="P702" s="24">
        <f t="shared" si="94"/>
        <v>0</v>
      </c>
      <c r="Q702" t="s">
        <v>408</v>
      </c>
      <c r="R702" t="s">
        <v>405</v>
      </c>
      <c r="S702" t="s">
        <v>281</v>
      </c>
      <c r="T702" s="26"/>
      <c r="U702" s="26" t="s">
        <v>75</v>
      </c>
      <c r="V702" s="20">
        <v>44437</v>
      </c>
      <c r="W702" s="26" t="s">
        <v>86</v>
      </c>
      <c r="X702" s="90">
        <v>3</v>
      </c>
      <c r="Y702" s="24" t="str">
        <f t="shared" si="96"/>
        <v>Y</v>
      </c>
      <c r="Z702" s="24">
        <v>100</v>
      </c>
      <c r="AA702" s="24">
        <f t="shared" si="102"/>
        <v>0</v>
      </c>
      <c r="AB702" s="24">
        <f t="shared" si="103"/>
        <v>-100</v>
      </c>
      <c r="AC702" s="24">
        <f t="shared" si="104"/>
        <v>0</v>
      </c>
      <c r="AD702" s="24">
        <f t="shared" si="105"/>
        <v>-100</v>
      </c>
      <c r="AE702" s="24">
        <f t="shared" si="106"/>
        <v>0</v>
      </c>
      <c r="AF702" s="24">
        <f t="shared" si="107"/>
        <v>-100</v>
      </c>
    </row>
    <row r="703" spans="1:32" x14ac:dyDescent="0.25">
      <c r="A703" s="21">
        <v>0.3476680303245987</v>
      </c>
      <c r="B703" s="21">
        <v>0.65116895276914877</v>
      </c>
      <c r="C703" s="22">
        <f t="shared" si="92"/>
        <v>2.8763070307797771</v>
      </c>
      <c r="D703" s="23">
        <f t="shared" si="92"/>
        <v>1.5356997531092644</v>
      </c>
      <c r="E703" s="28"/>
      <c r="F703" s="8">
        <f t="shared" si="97"/>
        <v>1</v>
      </c>
      <c r="G703" s="8">
        <f t="shared" si="98"/>
        <v>2.8763070307797771</v>
      </c>
      <c r="H703" s="8">
        <f t="shared" si="99"/>
        <v>1.5356997531092644</v>
      </c>
      <c r="I703" s="24"/>
      <c r="J703" s="24"/>
      <c r="K703" s="8">
        <f t="shared" si="100"/>
        <v>0</v>
      </c>
      <c r="L703" s="8">
        <f t="shared" si="101"/>
        <v>0</v>
      </c>
      <c r="M703" s="25" t="e">
        <f t="shared" si="93"/>
        <v>#DIV/0!</v>
      </c>
      <c r="N703" s="25" t="e">
        <f t="shared" si="93"/>
        <v>#DIV/0!</v>
      </c>
      <c r="O703" s="24">
        <f t="shared" si="94"/>
        <v>0</v>
      </c>
      <c r="P703" s="24">
        <f t="shared" si="94"/>
        <v>0</v>
      </c>
      <c r="Q703" t="s">
        <v>484</v>
      </c>
      <c r="R703" t="s">
        <v>410</v>
      </c>
      <c r="S703" t="s">
        <v>281</v>
      </c>
      <c r="T703" s="26"/>
      <c r="U703" s="26" t="s">
        <v>79</v>
      </c>
      <c r="V703" s="20">
        <v>44437</v>
      </c>
      <c r="W703" s="26" t="s">
        <v>74</v>
      </c>
      <c r="X703" s="90">
        <v>4</v>
      </c>
      <c r="Y703" s="24" t="str">
        <f t="shared" si="96"/>
        <v>Y</v>
      </c>
      <c r="Z703" s="24">
        <v>100</v>
      </c>
      <c r="AA703" s="24">
        <f t="shared" si="102"/>
        <v>0</v>
      </c>
      <c r="AB703" s="24">
        <f t="shared" si="103"/>
        <v>-100</v>
      </c>
      <c r="AC703" s="24">
        <f t="shared" si="104"/>
        <v>0</v>
      </c>
      <c r="AD703" s="24">
        <f t="shared" si="105"/>
        <v>-100</v>
      </c>
      <c r="AE703" s="24">
        <f t="shared" si="106"/>
        <v>0</v>
      </c>
      <c r="AF703" s="24">
        <f t="shared" si="107"/>
        <v>-100</v>
      </c>
    </row>
    <row r="704" spans="1:32" x14ac:dyDescent="0.25">
      <c r="A704" s="21">
        <v>0.67252257818322192</v>
      </c>
      <c r="B704" s="21">
        <v>0.24927732884374526</v>
      </c>
      <c r="C704" s="22">
        <f t="shared" si="92"/>
        <v>1.4869389258297292</v>
      </c>
      <c r="D704" s="23">
        <f t="shared" si="92"/>
        <v>4.0115962596294947</v>
      </c>
      <c r="E704" s="28"/>
      <c r="F704" s="8">
        <f t="shared" si="97"/>
        <v>1</v>
      </c>
      <c r="G704" s="8">
        <f t="shared" si="98"/>
        <v>1.4869389258297292</v>
      </c>
      <c r="H704" s="8">
        <f t="shared" si="99"/>
        <v>4.0115962596294947</v>
      </c>
      <c r="I704" s="24"/>
      <c r="J704" s="24"/>
      <c r="K704" s="8">
        <f t="shared" si="100"/>
        <v>0</v>
      </c>
      <c r="L704" s="8">
        <f t="shared" si="101"/>
        <v>0</v>
      </c>
      <c r="M704" s="25" t="e">
        <f t="shared" si="93"/>
        <v>#DIV/0!</v>
      </c>
      <c r="N704" s="25" t="e">
        <f t="shared" si="93"/>
        <v>#DIV/0!</v>
      </c>
      <c r="O704" s="24">
        <f t="shared" si="94"/>
        <v>0</v>
      </c>
      <c r="P704" s="24">
        <f t="shared" si="94"/>
        <v>0</v>
      </c>
      <c r="Q704" t="s">
        <v>485</v>
      </c>
      <c r="R704" t="s">
        <v>407</v>
      </c>
      <c r="S704" t="s">
        <v>281</v>
      </c>
      <c r="T704" s="26"/>
      <c r="U704" s="26" t="s">
        <v>103</v>
      </c>
      <c r="V704" s="20">
        <v>44437</v>
      </c>
      <c r="W704" s="26" t="s">
        <v>103</v>
      </c>
      <c r="X704" s="90">
        <v>4</v>
      </c>
      <c r="Y704" s="24" t="str">
        <f t="shared" si="96"/>
        <v>Y</v>
      </c>
      <c r="Z704" s="24">
        <v>100</v>
      </c>
      <c r="AA704" s="24">
        <f t="shared" si="102"/>
        <v>0</v>
      </c>
      <c r="AB704" s="24">
        <f t="shared" si="103"/>
        <v>-100</v>
      </c>
      <c r="AC704" s="24">
        <f t="shared" si="104"/>
        <v>0</v>
      </c>
      <c r="AD704" s="24">
        <f t="shared" si="105"/>
        <v>-100</v>
      </c>
      <c r="AE704" s="24">
        <f t="shared" si="106"/>
        <v>0</v>
      </c>
      <c r="AF704" s="24">
        <f t="shared" si="107"/>
        <v>-100</v>
      </c>
    </row>
    <row r="705" spans="1:32" x14ac:dyDescent="0.25">
      <c r="A705" s="21">
        <v>0.69955677390381021</v>
      </c>
      <c r="B705" s="21">
        <v>0.28973514324183824</v>
      </c>
      <c r="C705" s="22">
        <f t="shared" si="92"/>
        <v>1.4294765447264486</v>
      </c>
      <c r="D705" s="23">
        <f t="shared" si="92"/>
        <v>3.4514280484273621</v>
      </c>
      <c r="E705" s="28"/>
      <c r="F705" s="8">
        <f t="shared" si="97"/>
        <v>1</v>
      </c>
      <c r="G705" s="8">
        <f t="shared" si="98"/>
        <v>1.4294765447264486</v>
      </c>
      <c r="H705" s="8">
        <f t="shared" si="99"/>
        <v>3.4514280484273621</v>
      </c>
      <c r="I705" s="24"/>
      <c r="J705" s="24"/>
      <c r="K705" s="8">
        <f t="shared" si="100"/>
        <v>0</v>
      </c>
      <c r="L705" s="8">
        <f t="shared" si="101"/>
        <v>0</v>
      </c>
      <c r="M705" s="25" t="e">
        <f t="shared" si="93"/>
        <v>#DIV/0!</v>
      </c>
      <c r="N705" s="25" t="e">
        <f t="shared" si="93"/>
        <v>#DIV/0!</v>
      </c>
      <c r="O705" s="24">
        <f t="shared" si="94"/>
        <v>0</v>
      </c>
      <c r="P705" s="24">
        <f t="shared" si="94"/>
        <v>0</v>
      </c>
      <c r="Q705" t="s">
        <v>404</v>
      </c>
      <c r="R705" t="s">
        <v>406</v>
      </c>
      <c r="S705" t="s">
        <v>281</v>
      </c>
      <c r="T705" s="26"/>
      <c r="U705" s="26" t="s">
        <v>79</v>
      </c>
      <c r="V705" s="20">
        <v>44437</v>
      </c>
      <c r="W705" s="26" t="s">
        <v>74</v>
      </c>
      <c r="X705" s="90">
        <v>4</v>
      </c>
      <c r="Y705" s="24" t="str">
        <f t="shared" si="96"/>
        <v>Y</v>
      </c>
      <c r="Z705" s="24">
        <v>100</v>
      </c>
      <c r="AA705" s="24">
        <f t="shared" si="102"/>
        <v>0</v>
      </c>
      <c r="AB705" s="24">
        <f t="shared" si="103"/>
        <v>-100</v>
      </c>
      <c r="AC705" s="24">
        <f t="shared" si="104"/>
        <v>0</v>
      </c>
      <c r="AD705" s="24">
        <f t="shared" si="105"/>
        <v>-100</v>
      </c>
      <c r="AE705" s="24">
        <f t="shared" si="106"/>
        <v>0</v>
      </c>
      <c r="AF705" s="24">
        <f t="shared" si="107"/>
        <v>-100</v>
      </c>
    </row>
    <row r="706" spans="1:32" x14ac:dyDescent="0.25">
      <c r="A706" s="21">
        <v>0.1812033247735943</v>
      </c>
      <c r="B706" s="21">
        <v>0.81799318048236613</v>
      </c>
      <c r="C706" s="22">
        <f t="shared" si="92"/>
        <v>5.5186625369565192</v>
      </c>
      <c r="D706" s="23">
        <f t="shared" si="92"/>
        <v>1.2225040793253379</v>
      </c>
      <c r="E706" s="28"/>
      <c r="F706" s="8">
        <f t="shared" si="97"/>
        <v>1</v>
      </c>
      <c r="G706" s="8">
        <f t="shared" si="98"/>
        <v>5.5186625369565192</v>
      </c>
      <c r="H706" s="8">
        <f t="shared" si="99"/>
        <v>1.2225040793253379</v>
      </c>
      <c r="I706" s="24"/>
      <c r="J706" s="24"/>
      <c r="K706" s="8">
        <f t="shared" si="100"/>
        <v>0</v>
      </c>
      <c r="L706" s="8">
        <f t="shared" si="101"/>
        <v>0</v>
      </c>
      <c r="M706" s="25" t="e">
        <f t="shared" si="93"/>
        <v>#DIV/0!</v>
      </c>
      <c r="N706" s="25" t="e">
        <f t="shared" si="93"/>
        <v>#DIV/0!</v>
      </c>
      <c r="O706" s="24">
        <f t="shared" si="94"/>
        <v>0</v>
      </c>
      <c r="P706" s="24">
        <f t="shared" si="94"/>
        <v>0</v>
      </c>
      <c r="Q706" t="s">
        <v>409</v>
      </c>
      <c r="R706" t="s">
        <v>329</v>
      </c>
      <c r="S706" t="s">
        <v>281</v>
      </c>
      <c r="T706" s="26"/>
      <c r="U706" s="26" t="s">
        <v>76</v>
      </c>
      <c r="V706" s="20">
        <v>44437</v>
      </c>
      <c r="W706" s="26" t="s">
        <v>94</v>
      </c>
      <c r="X706" s="90">
        <v>2</v>
      </c>
      <c r="Y706" s="24" t="str">
        <f t="shared" si="96"/>
        <v>N</v>
      </c>
      <c r="Z706" s="24">
        <v>100</v>
      </c>
      <c r="AA706" s="24">
        <f t="shared" si="102"/>
        <v>0</v>
      </c>
      <c r="AB706" s="24">
        <f t="shared" si="103"/>
        <v>-100</v>
      </c>
      <c r="AC706" s="24">
        <f t="shared" si="104"/>
        <v>0</v>
      </c>
      <c r="AD706" s="24">
        <f t="shared" si="105"/>
        <v>-100</v>
      </c>
      <c r="AE706" s="24">
        <f t="shared" si="106"/>
        <v>0</v>
      </c>
      <c r="AF706" s="24">
        <f t="shared" si="107"/>
        <v>-100</v>
      </c>
    </row>
    <row r="707" spans="1:32" x14ac:dyDescent="0.25">
      <c r="A707" s="21">
        <v>0.47638074048894558</v>
      </c>
      <c r="B707" s="21">
        <v>0.52193563397382348</v>
      </c>
      <c r="C707" s="22">
        <f t="shared" ref="C707:D754" si="108">(100%/A707)</f>
        <v>2.0991612695627122</v>
      </c>
      <c r="D707" s="23">
        <f t="shared" si="108"/>
        <v>1.9159450608619544</v>
      </c>
      <c r="E707" s="28"/>
      <c r="F707" s="8">
        <f t="shared" si="97"/>
        <v>1</v>
      </c>
      <c r="G707" s="8">
        <f t="shared" si="98"/>
        <v>2.0991612695627122</v>
      </c>
      <c r="H707" s="8">
        <f t="shared" si="99"/>
        <v>1.9159450608619544</v>
      </c>
      <c r="I707" s="24"/>
      <c r="J707" s="24"/>
      <c r="K707" s="8">
        <f t="shared" si="100"/>
        <v>0</v>
      </c>
      <c r="L707" s="8">
        <f t="shared" si="101"/>
        <v>0</v>
      </c>
      <c r="M707" s="25" t="e">
        <f t="shared" ref="M707:N754" si="109">(1/K707)</f>
        <v>#DIV/0!</v>
      </c>
      <c r="N707" s="25" t="e">
        <f t="shared" si="109"/>
        <v>#DIV/0!</v>
      </c>
      <c r="O707" s="24">
        <f t="shared" ref="O707:P754" si="110">(I707/G707)</f>
        <v>0</v>
      </c>
      <c r="P707" s="24">
        <f t="shared" si="110"/>
        <v>0</v>
      </c>
      <c r="Q707" t="s">
        <v>330</v>
      </c>
      <c r="R707" t="s">
        <v>413</v>
      </c>
      <c r="S707" t="s">
        <v>283</v>
      </c>
      <c r="T707" s="26"/>
      <c r="U707" s="26" t="s">
        <v>86</v>
      </c>
      <c r="V707" s="20">
        <v>44437</v>
      </c>
      <c r="W707" s="26" t="s">
        <v>75</v>
      </c>
      <c r="X707" s="90">
        <v>2</v>
      </c>
      <c r="Y707" s="24" t="str">
        <f t="shared" si="96"/>
        <v>N</v>
      </c>
      <c r="Z707" s="24">
        <v>100</v>
      </c>
      <c r="AA707" s="24">
        <f t="shared" si="102"/>
        <v>0</v>
      </c>
      <c r="AB707" s="24">
        <f t="shared" si="103"/>
        <v>-100</v>
      </c>
      <c r="AC707" s="24">
        <f t="shared" si="104"/>
        <v>0</v>
      </c>
      <c r="AD707" s="24">
        <f t="shared" si="105"/>
        <v>-100</v>
      </c>
      <c r="AE707" s="24">
        <f t="shared" si="106"/>
        <v>0</v>
      </c>
      <c r="AF707" s="24">
        <f t="shared" si="107"/>
        <v>-100</v>
      </c>
    </row>
    <row r="708" spans="1:32" x14ac:dyDescent="0.25">
      <c r="A708" s="21">
        <v>0.28785307861833326</v>
      </c>
      <c r="B708" s="21">
        <v>0.71191300810491254</v>
      </c>
      <c r="C708" s="22">
        <f t="shared" si="108"/>
        <v>3.4739944585616476</v>
      </c>
      <c r="D708" s="23">
        <f t="shared" si="108"/>
        <v>1.4046660035921592</v>
      </c>
      <c r="E708" s="28"/>
      <c r="F708" s="8">
        <f t="shared" si="97"/>
        <v>1</v>
      </c>
      <c r="G708" s="8">
        <f t="shared" si="98"/>
        <v>3.4739944585616476</v>
      </c>
      <c r="H708" s="8">
        <f t="shared" si="99"/>
        <v>1.4046660035921592</v>
      </c>
      <c r="I708" s="24"/>
      <c r="J708" s="24"/>
      <c r="K708" s="8">
        <f t="shared" si="100"/>
        <v>0</v>
      </c>
      <c r="L708" s="8">
        <f t="shared" si="101"/>
        <v>0</v>
      </c>
      <c r="M708" s="25" t="e">
        <f t="shared" si="109"/>
        <v>#DIV/0!</v>
      </c>
      <c r="N708" s="25" t="e">
        <f t="shared" si="109"/>
        <v>#DIV/0!</v>
      </c>
      <c r="O708" s="24">
        <f t="shared" si="110"/>
        <v>0</v>
      </c>
      <c r="P708" s="24">
        <f t="shared" si="110"/>
        <v>0</v>
      </c>
      <c r="Q708" t="s">
        <v>540</v>
      </c>
      <c r="R708" t="s">
        <v>414</v>
      </c>
      <c r="S708" t="s">
        <v>283</v>
      </c>
      <c r="T708" s="26"/>
      <c r="U708" s="26" t="s">
        <v>75</v>
      </c>
      <c r="V708" s="20">
        <v>44437</v>
      </c>
      <c r="W708" s="26" t="s">
        <v>78</v>
      </c>
      <c r="X708" s="90">
        <v>1</v>
      </c>
      <c r="Y708" s="24" t="str">
        <f t="shared" si="96"/>
        <v>N</v>
      </c>
      <c r="Z708" s="24">
        <v>100</v>
      </c>
      <c r="AA708" s="24">
        <f t="shared" si="102"/>
        <v>0</v>
      </c>
      <c r="AB708" s="24">
        <f t="shared" si="103"/>
        <v>-100</v>
      </c>
      <c r="AC708" s="24">
        <f t="shared" si="104"/>
        <v>0</v>
      </c>
      <c r="AD708" s="24">
        <f t="shared" si="105"/>
        <v>-100</v>
      </c>
      <c r="AE708" s="24">
        <f t="shared" si="106"/>
        <v>0</v>
      </c>
      <c r="AF708" s="24">
        <f t="shared" si="107"/>
        <v>-100</v>
      </c>
    </row>
    <row r="709" spans="1:32" x14ac:dyDescent="0.25">
      <c r="A709" s="21">
        <v>0.24781465615858456</v>
      </c>
      <c r="B709" s="21">
        <v>0.75211704736055973</v>
      </c>
      <c r="C709" s="22">
        <f t="shared" si="108"/>
        <v>4.0352738433681177</v>
      </c>
      <c r="D709" s="23">
        <f t="shared" si="108"/>
        <v>1.329580287415832</v>
      </c>
      <c r="E709" s="28"/>
      <c r="F709" s="8">
        <f t="shared" si="97"/>
        <v>1</v>
      </c>
      <c r="G709" s="8">
        <f t="shared" si="98"/>
        <v>4.0352738433681177</v>
      </c>
      <c r="H709" s="8">
        <f t="shared" si="99"/>
        <v>1.329580287415832</v>
      </c>
      <c r="I709" s="24"/>
      <c r="J709" s="24"/>
      <c r="K709" s="8">
        <f t="shared" si="100"/>
        <v>0</v>
      </c>
      <c r="L709" s="8">
        <f t="shared" si="101"/>
        <v>0</v>
      </c>
      <c r="M709" s="25" t="e">
        <f t="shared" si="109"/>
        <v>#DIV/0!</v>
      </c>
      <c r="N709" s="25" t="e">
        <f t="shared" si="109"/>
        <v>#DIV/0!</v>
      </c>
      <c r="O709" s="24">
        <f t="shared" si="110"/>
        <v>0</v>
      </c>
      <c r="P709" s="24">
        <f t="shared" si="110"/>
        <v>0</v>
      </c>
      <c r="Q709" t="s">
        <v>557</v>
      </c>
      <c r="R709" t="s">
        <v>553</v>
      </c>
      <c r="S709" t="s">
        <v>272</v>
      </c>
      <c r="T709" s="26"/>
      <c r="U709" s="26" t="s">
        <v>75</v>
      </c>
      <c r="V709" s="20">
        <v>44437</v>
      </c>
      <c r="W709" s="26" t="s">
        <v>75</v>
      </c>
      <c r="X709" s="90">
        <v>2</v>
      </c>
      <c r="Y709" s="24" t="str">
        <f t="shared" si="96"/>
        <v>N</v>
      </c>
      <c r="Z709" s="24">
        <v>100</v>
      </c>
      <c r="AA709" s="24">
        <f t="shared" si="102"/>
        <v>0</v>
      </c>
      <c r="AB709" s="24">
        <f t="shared" si="103"/>
        <v>-100</v>
      </c>
      <c r="AC709" s="24">
        <f t="shared" si="104"/>
        <v>0</v>
      </c>
      <c r="AD709" s="24">
        <f t="shared" si="105"/>
        <v>-100</v>
      </c>
      <c r="AE709" s="24">
        <f t="shared" si="106"/>
        <v>0</v>
      </c>
      <c r="AF709" s="24">
        <f t="shared" si="107"/>
        <v>-100</v>
      </c>
    </row>
    <row r="710" spans="1:32" x14ac:dyDescent="0.25">
      <c r="A710" s="21">
        <v>0.36589638361268434</v>
      </c>
      <c r="B710" s="21">
        <v>0.63347457235618898</v>
      </c>
      <c r="C710" s="22">
        <f t="shared" si="108"/>
        <v>2.7330141668154315</v>
      </c>
      <c r="D710" s="23">
        <f t="shared" si="108"/>
        <v>1.5785953274817821</v>
      </c>
      <c r="E710" s="28"/>
      <c r="F710" s="8">
        <f t="shared" si="97"/>
        <v>1</v>
      </c>
      <c r="G710" s="8">
        <f t="shared" si="98"/>
        <v>2.7330141668154315</v>
      </c>
      <c r="H710" s="8">
        <f t="shared" si="99"/>
        <v>1.5785953274817821</v>
      </c>
      <c r="I710" s="24"/>
      <c r="J710" s="24"/>
      <c r="K710" s="8">
        <f t="shared" si="100"/>
        <v>0</v>
      </c>
      <c r="L710" s="8">
        <f t="shared" si="101"/>
        <v>0</v>
      </c>
      <c r="M710" s="25" t="e">
        <f t="shared" si="109"/>
        <v>#DIV/0!</v>
      </c>
      <c r="N710" s="25" t="e">
        <f t="shared" si="109"/>
        <v>#DIV/0!</v>
      </c>
      <c r="O710" s="24">
        <f t="shared" si="110"/>
        <v>0</v>
      </c>
      <c r="P710" s="24">
        <f t="shared" si="110"/>
        <v>0</v>
      </c>
      <c r="Q710" t="s">
        <v>558</v>
      </c>
      <c r="R710" t="s">
        <v>563</v>
      </c>
      <c r="S710" t="s">
        <v>272</v>
      </c>
      <c r="T710" s="26"/>
      <c r="U710" s="26" t="s">
        <v>75</v>
      </c>
      <c r="V710" s="20">
        <v>44437</v>
      </c>
      <c r="W710" s="26" t="s">
        <v>100</v>
      </c>
      <c r="X710" s="90">
        <v>3</v>
      </c>
      <c r="Y710" s="24" t="str">
        <f t="shared" si="96"/>
        <v>Y</v>
      </c>
      <c r="Z710" s="24">
        <v>100</v>
      </c>
      <c r="AA710" s="24">
        <f t="shared" si="102"/>
        <v>0</v>
      </c>
      <c r="AB710" s="24">
        <f t="shared" si="103"/>
        <v>-100</v>
      </c>
      <c r="AC710" s="24">
        <f t="shared" si="104"/>
        <v>0</v>
      </c>
      <c r="AD710" s="24">
        <f t="shared" si="105"/>
        <v>-100</v>
      </c>
      <c r="AE710" s="24">
        <f t="shared" si="106"/>
        <v>0</v>
      </c>
      <c r="AF710" s="24">
        <f t="shared" si="107"/>
        <v>-100</v>
      </c>
    </row>
    <row r="711" spans="1:32" x14ac:dyDescent="0.25">
      <c r="A711" s="21">
        <v>0.56379722219914896</v>
      </c>
      <c r="B711" s="21">
        <v>0.42720349199332697</v>
      </c>
      <c r="C711" s="22">
        <f t="shared" si="108"/>
        <v>1.7736873482621949</v>
      </c>
      <c r="D711" s="23">
        <f t="shared" si="108"/>
        <v>2.3408048359670719</v>
      </c>
      <c r="E711" s="28"/>
      <c r="F711" s="8">
        <f t="shared" si="97"/>
        <v>1</v>
      </c>
      <c r="G711" s="8">
        <f t="shared" si="98"/>
        <v>1.7736873482621949</v>
      </c>
      <c r="H711" s="8">
        <f t="shared" si="99"/>
        <v>2.3408048359670719</v>
      </c>
      <c r="I711" s="24"/>
      <c r="J711" s="24"/>
      <c r="K711" s="8">
        <f t="shared" si="100"/>
        <v>0</v>
      </c>
      <c r="L711" s="8">
        <f t="shared" si="101"/>
        <v>0</v>
      </c>
      <c r="M711" s="25" t="e">
        <f t="shared" si="109"/>
        <v>#DIV/0!</v>
      </c>
      <c r="N711" s="25" t="e">
        <f t="shared" si="109"/>
        <v>#DIV/0!</v>
      </c>
      <c r="O711" s="24">
        <f t="shared" si="110"/>
        <v>0</v>
      </c>
      <c r="P711" s="24">
        <f t="shared" si="110"/>
        <v>0</v>
      </c>
      <c r="Q711" t="s">
        <v>555</v>
      </c>
      <c r="R711" t="s">
        <v>556</v>
      </c>
      <c r="S711" t="s">
        <v>272</v>
      </c>
      <c r="T711" s="26"/>
      <c r="U711" s="26" t="s">
        <v>86</v>
      </c>
      <c r="V711" s="20">
        <v>44437</v>
      </c>
      <c r="W711" s="26" t="s">
        <v>86</v>
      </c>
      <c r="X711" s="90">
        <v>3</v>
      </c>
      <c r="Y711" s="24" t="str">
        <f t="shared" si="96"/>
        <v>Y</v>
      </c>
      <c r="Z711" s="24">
        <v>100</v>
      </c>
      <c r="AA711" s="24">
        <f t="shared" si="102"/>
        <v>0</v>
      </c>
      <c r="AB711" s="24">
        <f t="shared" si="103"/>
        <v>-100</v>
      </c>
      <c r="AC711" s="24">
        <f t="shared" si="104"/>
        <v>0</v>
      </c>
      <c r="AD711" s="24">
        <f t="shared" si="105"/>
        <v>-100</v>
      </c>
      <c r="AE711" s="24">
        <f t="shared" si="106"/>
        <v>0</v>
      </c>
      <c r="AF711" s="24">
        <f t="shared" si="107"/>
        <v>-100</v>
      </c>
    </row>
    <row r="712" spans="1:32" x14ac:dyDescent="0.25">
      <c r="A712" s="21">
        <v>0.1565984444060752</v>
      </c>
      <c r="B712" s="21">
        <v>0.84338556356308758</v>
      </c>
      <c r="C712" s="22">
        <f t="shared" si="108"/>
        <v>6.3857594741292667</v>
      </c>
      <c r="D712" s="23">
        <f t="shared" si="108"/>
        <v>1.1856973171028167</v>
      </c>
      <c r="E712" s="28"/>
      <c r="F712" s="8">
        <f t="shared" si="97"/>
        <v>1</v>
      </c>
      <c r="G712" s="8">
        <f t="shared" si="98"/>
        <v>6.3857594741292667</v>
      </c>
      <c r="H712" s="8">
        <f t="shared" si="99"/>
        <v>1.1856973171028167</v>
      </c>
      <c r="I712" s="24"/>
      <c r="J712" s="24"/>
      <c r="K712" s="8">
        <f t="shared" si="100"/>
        <v>0</v>
      </c>
      <c r="L712" s="8">
        <f t="shared" si="101"/>
        <v>0</v>
      </c>
      <c r="M712" s="25" t="e">
        <f t="shared" si="109"/>
        <v>#DIV/0!</v>
      </c>
      <c r="N712" s="25" t="e">
        <f t="shared" si="109"/>
        <v>#DIV/0!</v>
      </c>
      <c r="O712" s="24">
        <f t="shared" si="110"/>
        <v>0</v>
      </c>
      <c r="P712" s="24">
        <f t="shared" si="110"/>
        <v>0</v>
      </c>
      <c r="Q712" t="s">
        <v>562</v>
      </c>
      <c r="R712" t="s">
        <v>552</v>
      </c>
      <c r="S712" t="s">
        <v>272</v>
      </c>
      <c r="T712" s="26"/>
      <c r="U712" s="26" t="s">
        <v>75</v>
      </c>
      <c r="V712" s="20">
        <v>44437</v>
      </c>
      <c r="W712" s="26" t="s">
        <v>73</v>
      </c>
      <c r="X712" s="90">
        <v>0</v>
      </c>
      <c r="Y712" s="24" t="str">
        <f t="shared" si="96"/>
        <v>N</v>
      </c>
      <c r="Z712" s="24">
        <v>100</v>
      </c>
      <c r="AA712" s="24">
        <f t="shared" si="102"/>
        <v>0</v>
      </c>
      <c r="AB712" s="24">
        <f t="shared" si="103"/>
        <v>-100</v>
      </c>
      <c r="AC712" s="24">
        <f t="shared" si="104"/>
        <v>0</v>
      </c>
      <c r="AD712" s="24">
        <f t="shared" si="105"/>
        <v>-100</v>
      </c>
      <c r="AE712" s="24">
        <f t="shared" si="106"/>
        <v>0</v>
      </c>
      <c r="AF712" s="24">
        <f t="shared" si="107"/>
        <v>-100</v>
      </c>
    </row>
    <row r="713" spans="1:32" x14ac:dyDescent="0.25">
      <c r="A713" s="21">
        <v>0.2034685537748242</v>
      </c>
      <c r="B713" s="21">
        <v>0.79639470623443143</v>
      </c>
      <c r="C713" s="22">
        <f t="shared" si="108"/>
        <v>4.9147643773331477</v>
      </c>
      <c r="D713" s="23">
        <f t="shared" si="108"/>
        <v>1.2556587734344309</v>
      </c>
      <c r="E713" s="28"/>
      <c r="F713" s="8">
        <f t="shared" si="97"/>
        <v>1</v>
      </c>
      <c r="G713" s="8">
        <f t="shared" si="98"/>
        <v>4.9147643773331477</v>
      </c>
      <c r="H713" s="8">
        <f t="shared" si="99"/>
        <v>1.2556587734344309</v>
      </c>
      <c r="I713" s="24"/>
      <c r="J713" s="24"/>
      <c r="K713" s="8">
        <f t="shared" si="100"/>
        <v>0</v>
      </c>
      <c r="L713" s="8">
        <f t="shared" si="101"/>
        <v>0</v>
      </c>
      <c r="M713" s="25" t="e">
        <f t="shared" si="109"/>
        <v>#DIV/0!</v>
      </c>
      <c r="N713" s="25" t="e">
        <f t="shared" si="109"/>
        <v>#DIV/0!</v>
      </c>
      <c r="O713" s="24">
        <f t="shared" si="110"/>
        <v>0</v>
      </c>
      <c r="P713" s="24">
        <f t="shared" si="110"/>
        <v>0</v>
      </c>
      <c r="Q713" t="s">
        <v>528</v>
      </c>
      <c r="R713" t="s">
        <v>336</v>
      </c>
      <c r="S713" t="s">
        <v>272</v>
      </c>
      <c r="T713" s="26"/>
      <c r="U713" s="26" t="s">
        <v>76</v>
      </c>
      <c r="V713" s="20">
        <v>44437</v>
      </c>
      <c r="W713" s="26" t="s">
        <v>76</v>
      </c>
      <c r="X713" s="90">
        <v>1</v>
      </c>
      <c r="Y713" s="24" t="str">
        <f t="shared" ref="Y713:Y754" si="111">IF(X713 &gt;=3,"Y","N")</f>
        <v>N</v>
      </c>
      <c r="Z713" s="24">
        <v>100</v>
      </c>
      <c r="AA713" s="24">
        <f t="shared" si="102"/>
        <v>0</v>
      </c>
      <c r="AB713" s="24">
        <f t="shared" si="103"/>
        <v>-100</v>
      </c>
      <c r="AC713" s="24">
        <f t="shared" si="104"/>
        <v>0</v>
      </c>
      <c r="AD713" s="24">
        <f t="shared" si="105"/>
        <v>-100</v>
      </c>
      <c r="AE713" s="24">
        <f t="shared" si="106"/>
        <v>0</v>
      </c>
      <c r="AF713" s="24">
        <f t="shared" si="107"/>
        <v>-100</v>
      </c>
    </row>
    <row r="714" spans="1:32" x14ac:dyDescent="0.25">
      <c r="A714" s="21">
        <v>0.37200793241009128</v>
      </c>
      <c r="B714" s="21">
        <v>0.62770470122478239</v>
      </c>
      <c r="C714" s="22">
        <f t="shared" si="108"/>
        <v>2.688114722504432</v>
      </c>
      <c r="D714" s="23">
        <f t="shared" si="108"/>
        <v>1.5931057996678886</v>
      </c>
      <c r="E714" s="28"/>
      <c r="F714" s="8">
        <f t="shared" si="97"/>
        <v>1</v>
      </c>
      <c r="G714" s="8">
        <f t="shared" si="98"/>
        <v>2.688114722504432</v>
      </c>
      <c r="H714" s="8">
        <f t="shared" si="99"/>
        <v>1.5931057996678886</v>
      </c>
      <c r="I714" s="24"/>
      <c r="J714" s="24"/>
      <c r="K714" s="8">
        <f t="shared" si="100"/>
        <v>0</v>
      </c>
      <c r="L714" s="8">
        <f t="shared" si="101"/>
        <v>0</v>
      </c>
      <c r="M714" s="25" t="e">
        <f t="shared" si="109"/>
        <v>#DIV/0!</v>
      </c>
      <c r="N714" s="25" t="e">
        <f t="shared" si="109"/>
        <v>#DIV/0!</v>
      </c>
      <c r="O714" s="24">
        <f t="shared" si="110"/>
        <v>0</v>
      </c>
      <c r="P714" s="24">
        <f t="shared" si="110"/>
        <v>0</v>
      </c>
      <c r="Q714" t="s">
        <v>489</v>
      </c>
      <c r="R714" t="s">
        <v>418</v>
      </c>
      <c r="S714" t="s">
        <v>274</v>
      </c>
      <c r="T714" s="26"/>
      <c r="U714" s="26" t="s">
        <v>75</v>
      </c>
      <c r="V714" s="20">
        <v>44437</v>
      </c>
      <c r="W714" s="26" t="s">
        <v>75</v>
      </c>
      <c r="X714" s="90">
        <v>2</v>
      </c>
      <c r="Y714" s="24" t="str">
        <f t="shared" si="111"/>
        <v>N</v>
      </c>
      <c r="Z714" s="24">
        <v>100</v>
      </c>
      <c r="AA714" s="24">
        <f t="shared" si="102"/>
        <v>0</v>
      </c>
      <c r="AB714" s="24">
        <f t="shared" si="103"/>
        <v>-100</v>
      </c>
      <c r="AC714" s="24">
        <f t="shared" si="104"/>
        <v>0</v>
      </c>
      <c r="AD714" s="24">
        <f t="shared" si="105"/>
        <v>-100</v>
      </c>
      <c r="AE714" s="24">
        <f t="shared" si="106"/>
        <v>0</v>
      </c>
      <c r="AF714" s="24">
        <f t="shared" si="107"/>
        <v>-100</v>
      </c>
    </row>
    <row r="715" spans="1:32" x14ac:dyDescent="0.25">
      <c r="A715" s="21">
        <v>0.50509491966567011</v>
      </c>
      <c r="B715" s="21">
        <v>0.49376195735474671</v>
      </c>
      <c r="C715" s="22">
        <f t="shared" si="108"/>
        <v>1.9798258922539054</v>
      </c>
      <c r="D715" s="23">
        <f t="shared" si="108"/>
        <v>2.0252674089298925</v>
      </c>
      <c r="E715" s="28"/>
      <c r="F715" s="8">
        <f t="shared" si="97"/>
        <v>1</v>
      </c>
      <c r="G715" s="8">
        <f t="shared" si="98"/>
        <v>1.9798258922539054</v>
      </c>
      <c r="H715" s="8">
        <f t="shared" si="99"/>
        <v>2.0252674089298925</v>
      </c>
      <c r="I715" s="24"/>
      <c r="J715" s="24"/>
      <c r="K715" s="8">
        <f t="shared" si="100"/>
        <v>0</v>
      </c>
      <c r="L715" s="8">
        <f t="shared" si="101"/>
        <v>0</v>
      </c>
      <c r="M715" s="25" t="e">
        <f t="shared" si="109"/>
        <v>#DIV/0!</v>
      </c>
      <c r="N715" s="25" t="e">
        <f t="shared" si="109"/>
        <v>#DIV/0!</v>
      </c>
      <c r="O715" s="24">
        <f t="shared" si="110"/>
        <v>0</v>
      </c>
      <c r="P715" s="24">
        <f t="shared" si="110"/>
        <v>0</v>
      </c>
      <c r="Q715" t="s">
        <v>343</v>
      </c>
      <c r="R715" t="s">
        <v>519</v>
      </c>
      <c r="S715" t="s">
        <v>274</v>
      </c>
      <c r="T715" s="26"/>
      <c r="U715" s="26" t="s">
        <v>75</v>
      </c>
      <c r="V715" s="20">
        <v>44437</v>
      </c>
      <c r="W715" s="26" t="s">
        <v>75</v>
      </c>
      <c r="X715" s="90">
        <v>2</v>
      </c>
      <c r="Y715" s="24" t="str">
        <f t="shared" si="111"/>
        <v>N</v>
      </c>
      <c r="Z715" s="24">
        <v>100</v>
      </c>
      <c r="AA715" s="24">
        <f t="shared" si="102"/>
        <v>0</v>
      </c>
      <c r="AB715" s="24">
        <f t="shared" si="103"/>
        <v>-100</v>
      </c>
      <c r="AC715" s="24">
        <f t="shared" si="104"/>
        <v>0</v>
      </c>
      <c r="AD715" s="24">
        <f t="shared" si="105"/>
        <v>-100</v>
      </c>
      <c r="AE715" s="24">
        <f t="shared" si="106"/>
        <v>0</v>
      </c>
      <c r="AF715" s="24">
        <f t="shared" si="107"/>
        <v>-100</v>
      </c>
    </row>
    <row r="716" spans="1:32" x14ac:dyDescent="0.25">
      <c r="A716" s="21">
        <v>0.40653205957051852</v>
      </c>
      <c r="B716" s="21">
        <v>0.59256309022596665</v>
      </c>
      <c r="C716" s="22">
        <f t="shared" si="108"/>
        <v>2.4598305999690449</v>
      </c>
      <c r="D716" s="23">
        <f t="shared" si="108"/>
        <v>1.6875840167815082</v>
      </c>
      <c r="E716" s="28"/>
      <c r="F716" s="8">
        <f t="shared" si="97"/>
        <v>1</v>
      </c>
      <c r="G716" s="8">
        <f t="shared" si="98"/>
        <v>2.4598305999690449</v>
      </c>
      <c r="H716" s="8">
        <f t="shared" si="99"/>
        <v>1.6875840167815082</v>
      </c>
      <c r="I716" s="24"/>
      <c r="J716" s="24"/>
      <c r="K716" s="8">
        <f t="shared" si="100"/>
        <v>0</v>
      </c>
      <c r="L716" s="8">
        <f t="shared" si="101"/>
        <v>0</v>
      </c>
      <c r="M716" s="25" t="e">
        <f t="shared" si="109"/>
        <v>#DIV/0!</v>
      </c>
      <c r="N716" s="25" t="e">
        <f t="shared" si="109"/>
        <v>#DIV/0!</v>
      </c>
      <c r="O716" s="24">
        <f t="shared" si="110"/>
        <v>0</v>
      </c>
      <c r="P716" s="24">
        <f t="shared" si="110"/>
        <v>0</v>
      </c>
      <c r="Q716" t="s">
        <v>341</v>
      </c>
      <c r="R716" t="s">
        <v>417</v>
      </c>
      <c r="S716" t="s">
        <v>274</v>
      </c>
      <c r="T716" s="26"/>
      <c r="U716" s="26" t="s">
        <v>75</v>
      </c>
      <c r="V716" s="20">
        <v>44437</v>
      </c>
      <c r="W716" s="26" t="s">
        <v>86</v>
      </c>
      <c r="X716" s="90">
        <v>3</v>
      </c>
      <c r="Y716" s="24" t="str">
        <f t="shared" si="111"/>
        <v>Y</v>
      </c>
      <c r="Z716" s="24">
        <v>100</v>
      </c>
      <c r="AA716" s="24">
        <f t="shared" si="102"/>
        <v>0</v>
      </c>
      <c r="AB716" s="24">
        <f t="shared" si="103"/>
        <v>-100</v>
      </c>
      <c r="AC716" s="24">
        <f t="shared" si="104"/>
        <v>0</v>
      </c>
      <c r="AD716" s="24">
        <f t="shared" si="105"/>
        <v>-100</v>
      </c>
      <c r="AE716" s="24">
        <f t="shared" si="106"/>
        <v>0</v>
      </c>
      <c r="AF716" s="24">
        <f t="shared" si="107"/>
        <v>-100</v>
      </c>
    </row>
    <row r="717" spans="1:32" x14ac:dyDescent="0.25">
      <c r="A717" s="21">
        <v>0.45299060201794045</v>
      </c>
      <c r="B717" s="21">
        <v>0.54625940199185563</v>
      </c>
      <c r="C717" s="22">
        <f t="shared" si="108"/>
        <v>2.2075513168381264</v>
      </c>
      <c r="D717" s="23">
        <f t="shared" si="108"/>
        <v>1.8306321069324301</v>
      </c>
      <c r="E717" s="28"/>
      <c r="F717" s="8">
        <f t="shared" si="97"/>
        <v>1</v>
      </c>
      <c r="G717" s="8">
        <f t="shared" si="98"/>
        <v>2.2075513168381264</v>
      </c>
      <c r="H717" s="8">
        <f t="shared" si="99"/>
        <v>1.8306321069324301</v>
      </c>
      <c r="I717" s="24"/>
      <c r="J717" s="24"/>
      <c r="K717" s="8">
        <f t="shared" si="100"/>
        <v>0</v>
      </c>
      <c r="L717" s="8">
        <f t="shared" si="101"/>
        <v>0</v>
      </c>
      <c r="M717" s="25" t="e">
        <f t="shared" si="109"/>
        <v>#DIV/0!</v>
      </c>
      <c r="N717" s="25" t="e">
        <f t="shared" si="109"/>
        <v>#DIV/0!</v>
      </c>
      <c r="O717" s="24">
        <f t="shared" si="110"/>
        <v>0</v>
      </c>
      <c r="P717" s="24">
        <f t="shared" si="110"/>
        <v>0</v>
      </c>
      <c r="Q717" t="s">
        <v>549</v>
      </c>
      <c r="R717" t="s">
        <v>544</v>
      </c>
      <c r="S717" t="s">
        <v>271</v>
      </c>
      <c r="T717" s="26"/>
      <c r="U717" s="26" t="s">
        <v>75</v>
      </c>
      <c r="V717" s="20">
        <v>44437</v>
      </c>
      <c r="W717" s="26" t="s">
        <v>94</v>
      </c>
      <c r="X717" s="90">
        <v>2</v>
      </c>
      <c r="Y717" s="24" t="str">
        <f t="shared" si="111"/>
        <v>N</v>
      </c>
      <c r="Z717" s="24">
        <v>100</v>
      </c>
      <c r="AA717" s="24">
        <f t="shared" si="102"/>
        <v>0</v>
      </c>
      <c r="AB717" s="24">
        <f t="shared" si="103"/>
        <v>-100</v>
      </c>
      <c r="AC717" s="24">
        <f t="shared" si="104"/>
        <v>0</v>
      </c>
      <c r="AD717" s="24">
        <f t="shared" si="105"/>
        <v>-100</v>
      </c>
      <c r="AE717" s="24">
        <f t="shared" si="106"/>
        <v>0</v>
      </c>
      <c r="AF717" s="24">
        <f t="shared" si="107"/>
        <v>-100</v>
      </c>
    </row>
    <row r="718" spans="1:32" x14ac:dyDescent="0.25">
      <c r="A718" s="21">
        <v>0.68079052810779073</v>
      </c>
      <c r="B718" s="21">
        <v>0.28900028755084373</v>
      </c>
      <c r="C718" s="22">
        <f t="shared" si="108"/>
        <v>1.4688806008794357</v>
      </c>
      <c r="D718" s="23">
        <f t="shared" si="108"/>
        <v>3.4602041696033616</v>
      </c>
      <c r="E718" s="28"/>
      <c r="F718" s="8">
        <f t="shared" si="97"/>
        <v>1</v>
      </c>
      <c r="G718" s="8">
        <f t="shared" si="98"/>
        <v>1.4688806008794357</v>
      </c>
      <c r="H718" s="8">
        <f t="shared" si="99"/>
        <v>3.4602041696033616</v>
      </c>
      <c r="I718" s="24"/>
      <c r="J718" s="24"/>
      <c r="K718" s="8">
        <f t="shared" si="100"/>
        <v>0</v>
      </c>
      <c r="L718" s="8">
        <f t="shared" si="101"/>
        <v>0</v>
      </c>
      <c r="M718" s="25" t="e">
        <f t="shared" si="109"/>
        <v>#DIV/0!</v>
      </c>
      <c r="N718" s="25" t="e">
        <f t="shared" si="109"/>
        <v>#DIV/0!</v>
      </c>
      <c r="O718" s="24">
        <f t="shared" si="110"/>
        <v>0</v>
      </c>
      <c r="P718" s="24">
        <f t="shared" si="110"/>
        <v>0</v>
      </c>
      <c r="Q718" t="s">
        <v>570</v>
      </c>
      <c r="R718" t="s">
        <v>566</v>
      </c>
      <c r="S718" t="s">
        <v>271</v>
      </c>
      <c r="T718" s="26"/>
      <c r="U718" s="26" t="s">
        <v>89</v>
      </c>
      <c r="V718" s="20">
        <v>44437</v>
      </c>
      <c r="W718" s="26" t="s">
        <v>76</v>
      </c>
      <c r="X718" s="90">
        <v>1</v>
      </c>
      <c r="Y718" s="24" t="str">
        <f t="shared" si="111"/>
        <v>N</v>
      </c>
      <c r="Z718" s="24">
        <v>100</v>
      </c>
      <c r="AA718" s="24">
        <f t="shared" si="102"/>
        <v>0</v>
      </c>
      <c r="AB718" s="24">
        <f t="shared" si="103"/>
        <v>-100</v>
      </c>
      <c r="AC718" s="24">
        <f t="shared" si="104"/>
        <v>0</v>
      </c>
      <c r="AD718" s="24">
        <f t="shared" si="105"/>
        <v>-100</v>
      </c>
      <c r="AE718" s="24">
        <f t="shared" si="106"/>
        <v>0</v>
      </c>
      <c r="AF718" s="24">
        <f t="shared" si="107"/>
        <v>-100</v>
      </c>
    </row>
    <row r="719" spans="1:32" x14ac:dyDescent="0.25">
      <c r="A719" s="21">
        <v>0.28381127770202502</v>
      </c>
      <c r="B719" s="21">
        <v>0.71607770071552879</v>
      </c>
      <c r="C719" s="22">
        <f t="shared" si="108"/>
        <v>3.5234681584778507</v>
      </c>
      <c r="D719" s="23">
        <f t="shared" si="108"/>
        <v>1.3964964961215334</v>
      </c>
      <c r="E719" s="28"/>
      <c r="F719" s="8">
        <f t="shared" si="97"/>
        <v>1</v>
      </c>
      <c r="G719" s="8">
        <f t="shared" si="98"/>
        <v>3.5234681584778507</v>
      </c>
      <c r="H719" s="8">
        <f t="shared" si="99"/>
        <v>1.3964964961215334</v>
      </c>
      <c r="I719" s="24"/>
      <c r="J719" s="24"/>
      <c r="K719" s="8">
        <f t="shared" si="100"/>
        <v>0</v>
      </c>
      <c r="L719" s="8">
        <f t="shared" si="101"/>
        <v>0</v>
      </c>
      <c r="M719" s="25" t="e">
        <f t="shared" si="109"/>
        <v>#DIV/0!</v>
      </c>
      <c r="N719" s="25" t="e">
        <f t="shared" si="109"/>
        <v>#DIV/0!</v>
      </c>
      <c r="O719" s="24">
        <f t="shared" si="110"/>
        <v>0</v>
      </c>
      <c r="P719" s="24">
        <f t="shared" si="110"/>
        <v>0</v>
      </c>
      <c r="Q719" t="s">
        <v>551</v>
      </c>
      <c r="R719" t="s">
        <v>546</v>
      </c>
      <c r="S719" t="s">
        <v>271</v>
      </c>
      <c r="T719" s="26"/>
      <c r="U719" s="26" t="s">
        <v>75</v>
      </c>
      <c r="V719" s="20">
        <v>44437</v>
      </c>
      <c r="W719" s="26" t="s">
        <v>164</v>
      </c>
      <c r="X719" s="90">
        <v>5</v>
      </c>
      <c r="Y719" s="24" t="str">
        <f t="shared" si="111"/>
        <v>Y</v>
      </c>
      <c r="Z719" s="24">
        <v>100</v>
      </c>
      <c r="AA719" s="24">
        <f t="shared" si="102"/>
        <v>0</v>
      </c>
      <c r="AB719" s="24">
        <f t="shared" si="103"/>
        <v>-100</v>
      </c>
      <c r="AC719" s="24">
        <f t="shared" si="104"/>
        <v>0</v>
      </c>
      <c r="AD719" s="24">
        <f t="shared" si="105"/>
        <v>-100</v>
      </c>
      <c r="AE719" s="24">
        <f t="shared" si="106"/>
        <v>0</v>
      </c>
      <c r="AF719" s="24">
        <f t="shared" si="107"/>
        <v>-100</v>
      </c>
    </row>
    <row r="720" spans="1:32" x14ac:dyDescent="0.25">
      <c r="A720" s="21">
        <v>0.42020502545742772</v>
      </c>
      <c r="B720" s="21">
        <v>0.57622765483859173</v>
      </c>
      <c r="C720" s="22">
        <f t="shared" si="108"/>
        <v>2.3797906722115418</v>
      </c>
      <c r="D720" s="23">
        <f t="shared" si="108"/>
        <v>1.7354252118984328</v>
      </c>
      <c r="E720" s="28"/>
      <c r="F720" s="8">
        <f t="shared" si="97"/>
        <v>1</v>
      </c>
      <c r="G720" s="8">
        <f t="shared" si="98"/>
        <v>2.3797906722115418</v>
      </c>
      <c r="H720" s="8">
        <f t="shared" si="99"/>
        <v>1.7354252118984328</v>
      </c>
      <c r="I720" s="24"/>
      <c r="J720" s="24"/>
      <c r="K720" s="8">
        <f t="shared" si="100"/>
        <v>0</v>
      </c>
      <c r="L720" s="8">
        <f t="shared" si="101"/>
        <v>0</v>
      </c>
      <c r="M720" s="25" t="e">
        <f t="shared" si="109"/>
        <v>#DIV/0!</v>
      </c>
      <c r="N720" s="25" t="e">
        <f t="shared" si="109"/>
        <v>#DIV/0!</v>
      </c>
      <c r="O720" s="24">
        <f t="shared" si="110"/>
        <v>0</v>
      </c>
      <c r="P720" s="24">
        <f t="shared" si="110"/>
        <v>0</v>
      </c>
      <c r="Q720" t="s">
        <v>543</v>
      </c>
      <c r="R720" t="s">
        <v>568</v>
      </c>
      <c r="S720" t="s">
        <v>271</v>
      </c>
      <c r="T720" s="26"/>
      <c r="U720" s="26" t="s">
        <v>77</v>
      </c>
      <c r="V720" s="20">
        <v>44437</v>
      </c>
      <c r="W720" s="26" t="s">
        <v>96</v>
      </c>
      <c r="X720" s="90">
        <v>5</v>
      </c>
      <c r="Y720" s="24" t="str">
        <f t="shared" si="111"/>
        <v>Y</v>
      </c>
      <c r="Z720" s="24">
        <v>100</v>
      </c>
      <c r="AA720" s="24">
        <f t="shared" si="102"/>
        <v>0</v>
      </c>
      <c r="AB720" s="24">
        <f t="shared" si="103"/>
        <v>-100</v>
      </c>
      <c r="AC720" s="24">
        <f t="shared" si="104"/>
        <v>0</v>
      </c>
      <c r="AD720" s="24">
        <f t="shared" si="105"/>
        <v>-100</v>
      </c>
      <c r="AE720" s="24">
        <f t="shared" si="106"/>
        <v>0</v>
      </c>
      <c r="AF720" s="24">
        <f t="shared" si="107"/>
        <v>-100</v>
      </c>
    </row>
    <row r="721" spans="1:32" x14ac:dyDescent="0.25">
      <c r="A721" s="21">
        <v>0.74776940443378614</v>
      </c>
      <c r="B721" s="21">
        <v>0.24353752901130934</v>
      </c>
      <c r="C721" s="22">
        <f t="shared" si="108"/>
        <v>1.3373106656552816</v>
      </c>
      <c r="D721" s="23">
        <f t="shared" si="108"/>
        <v>4.1061433285444977</v>
      </c>
      <c r="E721" s="28"/>
      <c r="F721" s="8">
        <f t="shared" si="97"/>
        <v>1</v>
      </c>
      <c r="G721" s="8">
        <f t="shared" si="98"/>
        <v>1.3373106656552816</v>
      </c>
      <c r="H721" s="8">
        <f t="shared" si="99"/>
        <v>4.1061433285444977</v>
      </c>
      <c r="I721" s="24"/>
      <c r="J721" s="24"/>
      <c r="K721" s="8">
        <f t="shared" si="100"/>
        <v>0</v>
      </c>
      <c r="L721" s="8">
        <f t="shared" si="101"/>
        <v>0</v>
      </c>
      <c r="M721" s="25" t="e">
        <f t="shared" si="109"/>
        <v>#DIV/0!</v>
      </c>
      <c r="N721" s="25" t="e">
        <f t="shared" si="109"/>
        <v>#DIV/0!</v>
      </c>
      <c r="O721" s="24">
        <f t="shared" si="110"/>
        <v>0</v>
      </c>
      <c r="P721" s="24">
        <f t="shared" si="110"/>
        <v>0</v>
      </c>
      <c r="Q721" t="s">
        <v>548</v>
      </c>
      <c r="R721" t="s">
        <v>569</v>
      </c>
      <c r="S721" t="s">
        <v>271</v>
      </c>
      <c r="T721" s="26"/>
      <c r="U721" s="26" t="s">
        <v>74</v>
      </c>
      <c r="V721" s="20">
        <v>44437</v>
      </c>
      <c r="W721" s="26" t="s">
        <v>86</v>
      </c>
      <c r="X721" s="90">
        <v>2</v>
      </c>
      <c r="Y721" s="24" t="str">
        <f t="shared" si="111"/>
        <v>N</v>
      </c>
      <c r="Z721" s="24">
        <v>100</v>
      </c>
      <c r="AA721" s="24">
        <f t="shared" si="102"/>
        <v>0</v>
      </c>
      <c r="AB721" s="24">
        <f t="shared" si="103"/>
        <v>-100</v>
      </c>
      <c r="AC721" s="24">
        <f t="shared" si="104"/>
        <v>0</v>
      </c>
      <c r="AD721" s="24">
        <f t="shared" si="105"/>
        <v>-100</v>
      </c>
      <c r="AE721" s="24">
        <f t="shared" si="106"/>
        <v>0</v>
      </c>
      <c r="AF721" s="24">
        <f t="shared" si="107"/>
        <v>-100</v>
      </c>
    </row>
    <row r="722" spans="1:32" x14ac:dyDescent="0.25">
      <c r="A722" s="21">
        <v>0.73538053988034602</v>
      </c>
      <c r="B722" s="21">
        <v>0.25024022056733786</v>
      </c>
      <c r="C722" s="22">
        <f t="shared" si="108"/>
        <v>1.3598401722225479</v>
      </c>
      <c r="D722" s="23">
        <f t="shared" si="108"/>
        <v>3.9961601605562329</v>
      </c>
      <c r="E722" s="28"/>
      <c r="F722" s="8">
        <f t="shared" si="97"/>
        <v>1</v>
      </c>
      <c r="G722" s="8">
        <f t="shared" si="98"/>
        <v>1.3598401722225479</v>
      </c>
      <c r="H722" s="8">
        <f t="shared" si="99"/>
        <v>3.9961601605562329</v>
      </c>
      <c r="I722" s="24"/>
      <c r="J722" s="24"/>
      <c r="K722" s="8">
        <f t="shared" si="100"/>
        <v>0</v>
      </c>
      <c r="L722" s="8">
        <f t="shared" si="101"/>
        <v>0</v>
      </c>
      <c r="M722" s="25" t="e">
        <f t="shared" si="109"/>
        <v>#DIV/0!</v>
      </c>
      <c r="N722" s="25" t="e">
        <f t="shared" si="109"/>
        <v>#DIV/0!</v>
      </c>
      <c r="O722" s="24">
        <f t="shared" si="110"/>
        <v>0</v>
      </c>
      <c r="P722" s="24">
        <f t="shared" si="110"/>
        <v>0</v>
      </c>
      <c r="Q722" t="s">
        <v>571</v>
      </c>
      <c r="R722" t="s">
        <v>550</v>
      </c>
      <c r="S722" t="s">
        <v>271</v>
      </c>
      <c r="T722" s="26"/>
      <c r="U722" s="26" t="s">
        <v>86</v>
      </c>
      <c r="V722" s="20">
        <v>44437</v>
      </c>
      <c r="W722" s="26" t="s">
        <v>89</v>
      </c>
      <c r="X722" s="90">
        <v>4</v>
      </c>
      <c r="Y722" s="24" t="str">
        <f t="shared" si="111"/>
        <v>Y</v>
      </c>
      <c r="Z722" s="24">
        <v>100</v>
      </c>
      <c r="AA722" s="24">
        <f t="shared" si="102"/>
        <v>0</v>
      </c>
      <c r="AB722" s="24">
        <f t="shared" si="103"/>
        <v>-100</v>
      </c>
      <c r="AC722" s="24">
        <f t="shared" si="104"/>
        <v>0</v>
      </c>
      <c r="AD722" s="24">
        <f t="shared" si="105"/>
        <v>-100</v>
      </c>
      <c r="AE722" s="24">
        <f t="shared" si="106"/>
        <v>0</v>
      </c>
      <c r="AF722" s="24">
        <f t="shared" si="107"/>
        <v>-100</v>
      </c>
    </row>
    <row r="723" spans="1:32" x14ac:dyDescent="0.25">
      <c r="A723" s="21">
        <v>0.56428938989096955</v>
      </c>
      <c r="B723" s="21">
        <v>0.43130980916378403</v>
      </c>
      <c r="C723" s="22">
        <f t="shared" si="108"/>
        <v>1.7721403554889048</v>
      </c>
      <c r="D723" s="23">
        <f t="shared" si="108"/>
        <v>2.3185190291377391</v>
      </c>
      <c r="E723" s="28"/>
      <c r="F723" s="8">
        <f t="shared" si="97"/>
        <v>1</v>
      </c>
      <c r="G723" s="8">
        <f t="shared" si="98"/>
        <v>1.7721403554889048</v>
      </c>
      <c r="H723" s="8">
        <f t="shared" si="99"/>
        <v>2.3185190291377391</v>
      </c>
      <c r="I723" s="24"/>
      <c r="J723" s="24"/>
      <c r="K723" s="8">
        <f t="shared" si="100"/>
        <v>0</v>
      </c>
      <c r="L723" s="8">
        <f t="shared" si="101"/>
        <v>0</v>
      </c>
      <c r="M723" s="25" t="e">
        <f t="shared" si="109"/>
        <v>#DIV/0!</v>
      </c>
      <c r="N723" s="25" t="e">
        <f t="shared" si="109"/>
        <v>#DIV/0!</v>
      </c>
      <c r="O723" s="24">
        <f t="shared" si="110"/>
        <v>0</v>
      </c>
      <c r="P723" s="24">
        <f t="shared" si="110"/>
        <v>0</v>
      </c>
      <c r="Q723" t="s">
        <v>349</v>
      </c>
      <c r="R723" t="s">
        <v>420</v>
      </c>
      <c r="S723" t="s">
        <v>270</v>
      </c>
      <c r="T723" s="26"/>
      <c r="U723" s="26" t="s">
        <v>79</v>
      </c>
      <c r="V723" s="20">
        <v>44437</v>
      </c>
      <c r="W723" s="26" t="s">
        <v>75</v>
      </c>
      <c r="X723" s="90">
        <v>2</v>
      </c>
      <c r="Y723" s="24" t="str">
        <f t="shared" si="111"/>
        <v>N</v>
      </c>
      <c r="Z723" s="24">
        <v>100</v>
      </c>
      <c r="AA723" s="24">
        <f t="shared" si="102"/>
        <v>0</v>
      </c>
      <c r="AB723" s="24">
        <f t="shared" si="103"/>
        <v>-100</v>
      </c>
      <c r="AC723" s="24">
        <f t="shared" si="104"/>
        <v>0</v>
      </c>
      <c r="AD723" s="24">
        <f t="shared" si="105"/>
        <v>-100</v>
      </c>
      <c r="AE723" s="24">
        <f t="shared" si="106"/>
        <v>0</v>
      </c>
      <c r="AF723" s="24">
        <f t="shared" si="107"/>
        <v>-100</v>
      </c>
    </row>
    <row r="724" spans="1:32" x14ac:dyDescent="0.25">
      <c r="A724" s="21">
        <v>0.49409488571965143</v>
      </c>
      <c r="B724" s="21">
        <v>0.5046229832963588</v>
      </c>
      <c r="C724" s="22">
        <f t="shared" si="108"/>
        <v>2.0239027541106713</v>
      </c>
      <c r="D724" s="23">
        <f t="shared" si="108"/>
        <v>1.9816774762569871</v>
      </c>
      <c r="E724" s="28"/>
      <c r="F724" s="8">
        <f t="shared" si="97"/>
        <v>1</v>
      </c>
      <c r="G724" s="8">
        <f t="shared" si="98"/>
        <v>2.0239027541106713</v>
      </c>
      <c r="H724" s="8">
        <f t="shared" si="99"/>
        <v>1.9816774762569871</v>
      </c>
      <c r="I724" s="24"/>
      <c r="J724" s="24"/>
      <c r="K724" s="8">
        <f t="shared" si="100"/>
        <v>0</v>
      </c>
      <c r="L724" s="8">
        <f t="shared" si="101"/>
        <v>0</v>
      </c>
      <c r="M724" s="25" t="e">
        <f t="shared" si="109"/>
        <v>#DIV/0!</v>
      </c>
      <c r="N724" s="25" t="e">
        <f t="shared" si="109"/>
        <v>#DIV/0!</v>
      </c>
      <c r="O724" s="24">
        <f t="shared" si="110"/>
        <v>0</v>
      </c>
      <c r="P724" s="24">
        <f t="shared" si="110"/>
        <v>0</v>
      </c>
      <c r="Q724" t="s">
        <v>491</v>
      </c>
      <c r="R724" t="s">
        <v>421</v>
      </c>
      <c r="S724" t="s">
        <v>270</v>
      </c>
      <c r="T724" s="26"/>
      <c r="U724" s="26" t="s">
        <v>86</v>
      </c>
      <c r="V724" s="20">
        <v>44437</v>
      </c>
      <c r="W724" s="26" t="s">
        <v>102</v>
      </c>
      <c r="X724" s="90">
        <v>4</v>
      </c>
      <c r="Y724" s="24" t="str">
        <f t="shared" si="111"/>
        <v>Y</v>
      </c>
      <c r="Z724" s="24">
        <v>100</v>
      </c>
      <c r="AA724" s="24">
        <f t="shared" si="102"/>
        <v>0</v>
      </c>
      <c r="AB724" s="24">
        <f t="shared" si="103"/>
        <v>-100</v>
      </c>
      <c r="AC724" s="24">
        <f t="shared" si="104"/>
        <v>0</v>
      </c>
      <c r="AD724" s="24">
        <f t="shared" si="105"/>
        <v>-100</v>
      </c>
      <c r="AE724" s="24">
        <f t="shared" si="106"/>
        <v>0</v>
      </c>
      <c r="AF724" s="24">
        <f t="shared" si="107"/>
        <v>-100</v>
      </c>
    </row>
    <row r="725" spans="1:32" x14ac:dyDescent="0.25">
      <c r="A725" s="21">
        <v>0.34429646586416873</v>
      </c>
      <c r="B725" s="21">
        <v>0.65341618174118299</v>
      </c>
      <c r="C725" s="22">
        <f t="shared" si="108"/>
        <v>2.9044736125595851</v>
      </c>
      <c r="D725" s="23">
        <f t="shared" si="108"/>
        <v>1.5304181744248542</v>
      </c>
      <c r="E725" s="28"/>
      <c r="F725" s="8">
        <f t="shared" si="97"/>
        <v>1</v>
      </c>
      <c r="G725" s="8">
        <f t="shared" si="98"/>
        <v>2.9044736125595851</v>
      </c>
      <c r="H725" s="8">
        <f t="shared" si="99"/>
        <v>1.5304181744248542</v>
      </c>
      <c r="I725" s="24"/>
      <c r="J725" s="24"/>
      <c r="K725" s="8">
        <f t="shared" si="100"/>
        <v>0</v>
      </c>
      <c r="L725" s="8">
        <f t="shared" si="101"/>
        <v>0</v>
      </c>
      <c r="M725" s="25" t="e">
        <f t="shared" si="109"/>
        <v>#DIV/0!</v>
      </c>
      <c r="N725" s="25" t="e">
        <f t="shared" si="109"/>
        <v>#DIV/0!</v>
      </c>
      <c r="O725" s="24">
        <f t="shared" si="110"/>
        <v>0</v>
      </c>
      <c r="P725" s="24">
        <f t="shared" si="110"/>
        <v>0</v>
      </c>
      <c r="Q725" t="s">
        <v>490</v>
      </c>
      <c r="R725" t="s">
        <v>348</v>
      </c>
      <c r="S725" t="s">
        <v>270</v>
      </c>
      <c r="T725" s="26"/>
      <c r="U725" s="26" t="s">
        <v>77</v>
      </c>
      <c r="V725" s="20">
        <v>44437</v>
      </c>
      <c r="W725" s="26" t="s">
        <v>78</v>
      </c>
      <c r="X725" s="90">
        <v>1</v>
      </c>
      <c r="Y725" s="24" t="str">
        <f t="shared" si="111"/>
        <v>N</v>
      </c>
      <c r="Z725" s="24">
        <v>100</v>
      </c>
      <c r="AA725" s="24">
        <f t="shared" si="102"/>
        <v>0</v>
      </c>
      <c r="AB725" s="24">
        <f t="shared" si="103"/>
        <v>-100</v>
      </c>
      <c r="AC725" s="24">
        <f t="shared" si="104"/>
        <v>0</v>
      </c>
      <c r="AD725" s="24">
        <f t="shared" si="105"/>
        <v>-100</v>
      </c>
      <c r="AE725" s="24">
        <f t="shared" si="106"/>
        <v>0</v>
      </c>
      <c r="AF725" s="24">
        <f t="shared" si="107"/>
        <v>-100</v>
      </c>
    </row>
    <row r="726" spans="1:32" x14ac:dyDescent="0.25">
      <c r="A726" s="21">
        <v>0.47140039458440791</v>
      </c>
      <c r="B726" s="21">
        <v>0.51910516197728862</v>
      </c>
      <c r="C726" s="22">
        <f t="shared" si="108"/>
        <v>2.1213389116519763</v>
      </c>
      <c r="D726" s="23">
        <f t="shared" si="108"/>
        <v>1.9263919399124585</v>
      </c>
      <c r="E726" s="28"/>
      <c r="F726" s="8">
        <f t="shared" si="97"/>
        <v>1</v>
      </c>
      <c r="G726" s="8">
        <f t="shared" si="98"/>
        <v>2.1213389116519763</v>
      </c>
      <c r="H726" s="8">
        <f t="shared" si="99"/>
        <v>1.9263919399124585</v>
      </c>
      <c r="I726" s="24"/>
      <c r="J726" s="24"/>
      <c r="K726" s="8">
        <f t="shared" si="100"/>
        <v>0</v>
      </c>
      <c r="L726" s="8">
        <f t="shared" si="101"/>
        <v>0</v>
      </c>
      <c r="M726" s="25" t="e">
        <f t="shared" si="109"/>
        <v>#DIV/0!</v>
      </c>
      <c r="N726" s="25" t="e">
        <f t="shared" si="109"/>
        <v>#DIV/0!</v>
      </c>
      <c r="O726" s="24">
        <f t="shared" si="110"/>
        <v>0</v>
      </c>
      <c r="P726" s="24">
        <f t="shared" si="110"/>
        <v>0</v>
      </c>
      <c r="Q726" t="s">
        <v>493</v>
      </c>
      <c r="R726" t="s">
        <v>351</v>
      </c>
      <c r="S726" t="s">
        <v>273</v>
      </c>
      <c r="T726" s="26"/>
      <c r="U726" s="26" t="s">
        <v>77</v>
      </c>
      <c r="V726" s="20">
        <v>44437</v>
      </c>
      <c r="W726" s="26" t="s">
        <v>75</v>
      </c>
      <c r="X726" s="90">
        <v>2</v>
      </c>
      <c r="Y726" s="24" t="str">
        <f t="shared" si="111"/>
        <v>N</v>
      </c>
      <c r="Z726" s="24">
        <v>100</v>
      </c>
      <c r="AA726" s="24">
        <f t="shared" si="102"/>
        <v>0</v>
      </c>
      <c r="AB726" s="24">
        <f t="shared" si="103"/>
        <v>-100</v>
      </c>
      <c r="AC726" s="24">
        <f t="shared" si="104"/>
        <v>0</v>
      </c>
      <c r="AD726" s="24">
        <f t="shared" si="105"/>
        <v>-100</v>
      </c>
      <c r="AE726" s="24">
        <f t="shared" si="106"/>
        <v>0</v>
      </c>
      <c r="AF726" s="24">
        <f t="shared" si="107"/>
        <v>-100</v>
      </c>
    </row>
    <row r="727" spans="1:32" x14ac:dyDescent="0.25">
      <c r="A727" s="21">
        <v>0.13326003055571384</v>
      </c>
      <c r="B727" s="21">
        <v>0.86667106679943062</v>
      </c>
      <c r="C727" s="22">
        <f t="shared" si="108"/>
        <v>7.504125549347795</v>
      </c>
      <c r="D727" s="23">
        <f t="shared" si="108"/>
        <v>1.1538402957109737</v>
      </c>
      <c r="E727" s="28"/>
      <c r="F727" s="8">
        <f t="shared" si="97"/>
        <v>1</v>
      </c>
      <c r="G727" s="8">
        <f t="shared" si="98"/>
        <v>7.504125549347795</v>
      </c>
      <c r="H727" s="8">
        <f t="shared" si="99"/>
        <v>1.1538402957109737</v>
      </c>
      <c r="I727" s="24"/>
      <c r="J727" s="24"/>
      <c r="K727" s="8">
        <f t="shared" si="100"/>
        <v>0</v>
      </c>
      <c r="L727" s="8">
        <f t="shared" si="101"/>
        <v>0</v>
      </c>
      <c r="M727" s="25" t="e">
        <f t="shared" si="109"/>
        <v>#DIV/0!</v>
      </c>
      <c r="N727" s="25" t="e">
        <f t="shared" si="109"/>
        <v>#DIV/0!</v>
      </c>
      <c r="O727" s="24">
        <f t="shared" si="110"/>
        <v>0</v>
      </c>
      <c r="P727" s="24">
        <f t="shared" si="110"/>
        <v>0</v>
      </c>
      <c r="Q727" t="s">
        <v>353</v>
      </c>
      <c r="R727" t="s">
        <v>427</v>
      </c>
      <c r="S727" t="s">
        <v>273</v>
      </c>
      <c r="T727" s="26"/>
      <c r="U727" s="26" t="s">
        <v>78</v>
      </c>
      <c r="V727" s="20">
        <v>44437</v>
      </c>
      <c r="W727" s="26" t="s">
        <v>99</v>
      </c>
      <c r="X727" s="90">
        <v>5</v>
      </c>
      <c r="Y727" s="24" t="str">
        <f t="shared" si="111"/>
        <v>Y</v>
      </c>
      <c r="Z727" s="24">
        <v>100</v>
      </c>
      <c r="AA727" s="24">
        <f t="shared" si="102"/>
        <v>0</v>
      </c>
      <c r="AB727" s="24">
        <f t="shared" si="103"/>
        <v>-100</v>
      </c>
      <c r="AC727" s="24">
        <f t="shared" si="104"/>
        <v>0</v>
      </c>
      <c r="AD727" s="24">
        <f t="shared" si="105"/>
        <v>-100</v>
      </c>
      <c r="AE727" s="24">
        <f t="shared" si="106"/>
        <v>0</v>
      </c>
      <c r="AF727" s="24">
        <f t="shared" si="107"/>
        <v>-100</v>
      </c>
    </row>
    <row r="728" spans="1:32" x14ac:dyDescent="0.25">
      <c r="A728" s="21">
        <v>0.5314755510776763</v>
      </c>
      <c r="B728" s="21">
        <v>0.46721369497986037</v>
      </c>
      <c r="C728" s="22">
        <f t="shared" si="108"/>
        <v>1.881554095898285</v>
      </c>
      <c r="D728" s="23">
        <f t="shared" si="108"/>
        <v>2.1403482191229557</v>
      </c>
      <c r="E728" s="28"/>
      <c r="F728" s="8">
        <f t="shared" si="97"/>
        <v>1</v>
      </c>
      <c r="G728" s="8">
        <f t="shared" si="98"/>
        <v>1.881554095898285</v>
      </c>
      <c r="H728" s="8">
        <f t="shared" si="99"/>
        <v>2.1403482191229557</v>
      </c>
      <c r="I728" s="24"/>
      <c r="J728" s="24"/>
      <c r="K728" s="8">
        <f t="shared" si="100"/>
        <v>0</v>
      </c>
      <c r="L728" s="8">
        <f t="shared" si="101"/>
        <v>0</v>
      </c>
      <c r="M728" s="25" t="e">
        <f t="shared" si="109"/>
        <v>#DIV/0!</v>
      </c>
      <c r="N728" s="25" t="e">
        <f t="shared" si="109"/>
        <v>#DIV/0!</v>
      </c>
      <c r="O728" s="24">
        <f t="shared" si="110"/>
        <v>0</v>
      </c>
      <c r="P728" s="24">
        <f t="shared" si="110"/>
        <v>0</v>
      </c>
      <c r="Q728" t="s">
        <v>437</v>
      </c>
      <c r="R728" t="s">
        <v>503</v>
      </c>
      <c r="S728" t="s">
        <v>269</v>
      </c>
      <c r="T728" s="26"/>
      <c r="U728" s="26" t="s">
        <v>75</v>
      </c>
      <c r="V728" s="20">
        <v>44437</v>
      </c>
      <c r="W728" s="26" t="s">
        <v>92</v>
      </c>
      <c r="X728" s="90">
        <v>3</v>
      </c>
      <c r="Y728" s="24" t="str">
        <f t="shared" si="111"/>
        <v>Y</v>
      </c>
      <c r="Z728" s="24">
        <v>100</v>
      </c>
      <c r="AA728" s="24">
        <f t="shared" si="102"/>
        <v>0</v>
      </c>
      <c r="AB728" s="24">
        <f t="shared" si="103"/>
        <v>-100</v>
      </c>
      <c r="AC728" s="24">
        <f t="shared" si="104"/>
        <v>0</v>
      </c>
      <c r="AD728" s="24">
        <f t="shared" si="105"/>
        <v>-100</v>
      </c>
      <c r="AE728" s="24">
        <f t="shared" si="106"/>
        <v>0</v>
      </c>
      <c r="AF728" s="24">
        <f t="shared" si="107"/>
        <v>-100</v>
      </c>
    </row>
    <row r="729" spans="1:32" x14ac:dyDescent="0.25">
      <c r="A729" s="21">
        <v>0.42738573594936929</v>
      </c>
      <c r="B729" s="21">
        <v>0.56665418357379749</v>
      </c>
      <c r="C729" s="22">
        <f t="shared" si="108"/>
        <v>2.3398066802081248</v>
      </c>
      <c r="D729" s="23">
        <f t="shared" si="108"/>
        <v>1.7647447578930056</v>
      </c>
      <c r="E729" s="28"/>
      <c r="F729" s="8">
        <f t="shared" si="97"/>
        <v>1</v>
      </c>
      <c r="G729" s="8">
        <f t="shared" si="98"/>
        <v>2.3398066802081248</v>
      </c>
      <c r="H729" s="8">
        <f t="shared" si="99"/>
        <v>1.7647447578930056</v>
      </c>
      <c r="I729" s="24"/>
      <c r="J729" s="24"/>
      <c r="K729" s="8">
        <f t="shared" si="100"/>
        <v>0</v>
      </c>
      <c r="L729" s="8">
        <f t="shared" si="101"/>
        <v>0</v>
      </c>
      <c r="M729" s="25" t="e">
        <f t="shared" si="109"/>
        <v>#DIV/0!</v>
      </c>
      <c r="N729" s="25" t="e">
        <f t="shared" si="109"/>
        <v>#DIV/0!</v>
      </c>
      <c r="O729" s="24">
        <f t="shared" si="110"/>
        <v>0</v>
      </c>
      <c r="P729" s="24">
        <f t="shared" si="110"/>
        <v>0</v>
      </c>
      <c r="Q729" t="s">
        <v>440</v>
      </c>
      <c r="R729" t="s">
        <v>500</v>
      </c>
      <c r="S729" t="s">
        <v>269</v>
      </c>
      <c r="T729" s="26"/>
      <c r="U729" s="26" t="s">
        <v>94</v>
      </c>
      <c r="V729" s="20">
        <v>44437</v>
      </c>
      <c r="W729" s="26" t="s">
        <v>100</v>
      </c>
      <c r="X729" s="90">
        <v>3</v>
      </c>
      <c r="Y729" s="24" t="str">
        <f t="shared" si="111"/>
        <v>Y</v>
      </c>
      <c r="Z729" s="24">
        <v>100</v>
      </c>
      <c r="AA729" s="24">
        <f t="shared" si="102"/>
        <v>0</v>
      </c>
      <c r="AB729" s="24">
        <f t="shared" si="103"/>
        <v>-100</v>
      </c>
      <c r="AC729" s="24">
        <f t="shared" si="104"/>
        <v>0</v>
      </c>
      <c r="AD729" s="24">
        <f t="shared" si="105"/>
        <v>-100</v>
      </c>
      <c r="AE729" s="24">
        <f t="shared" si="106"/>
        <v>0</v>
      </c>
      <c r="AF729" s="24">
        <f t="shared" si="107"/>
        <v>-100</v>
      </c>
    </row>
    <row r="730" spans="1:32" x14ac:dyDescent="0.25">
      <c r="A730" s="21">
        <v>0.24064723641439015</v>
      </c>
      <c r="B730" s="21">
        <v>0.75909915456041122</v>
      </c>
      <c r="C730" s="22">
        <f t="shared" si="108"/>
        <v>4.1554601453141906</v>
      </c>
      <c r="D730" s="23">
        <f t="shared" si="108"/>
        <v>1.3173509600061308</v>
      </c>
      <c r="E730" s="28"/>
      <c r="F730" s="8">
        <f t="shared" si="97"/>
        <v>1</v>
      </c>
      <c r="G730" s="8">
        <f t="shared" si="98"/>
        <v>4.1554601453141906</v>
      </c>
      <c r="H730" s="8">
        <f t="shared" si="99"/>
        <v>1.3173509600061308</v>
      </c>
      <c r="I730" s="24"/>
      <c r="J730" s="24"/>
      <c r="K730" s="8">
        <f t="shared" si="100"/>
        <v>0</v>
      </c>
      <c r="L730" s="8">
        <f t="shared" si="101"/>
        <v>0</v>
      </c>
      <c r="M730" s="25" t="e">
        <f t="shared" si="109"/>
        <v>#DIV/0!</v>
      </c>
      <c r="N730" s="25" t="e">
        <f t="shared" si="109"/>
        <v>#DIV/0!</v>
      </c>
      <c r="O730" s="24">
        <f t="shared" si="110"/>
        <v>0</v>
      </c>
      <c r="P730" s="24">
        <f t="shared" si="110"/>
        <v>0</v>
      </c>
      <c r="Q730" t="s">
        <v>362</v>
      </c>
      <c r="R730" t="s">
        <v>436</v>
      </c>
      <c r="S730" t="s">
        <v>269</v>
      </c>
      <c r="T730" s="26"/>
      <c r="U730" s="26" t="s">
        <v>76</v>
      </c>
      <c r="V730" s="20">
        <v>44437</v>
      </c>
      <c r="W730" s="26" t="s">
        <v>78</v>
      </c>
      <c r="X730" s="90">
        <v>1</v>
      </c>
      <c r="Y730" s="24" t="str">
        <f t="shared" si="111"/>
        <v>N</v>
      </c>
      <c r="Z730" s="24">
        <v>100</v>
      </c>
      <c r="AA730" s="24">
        <f t="shared" si="102"/>
        <v>0</v>
      </c>
      <c r="AB730" s="24">
        <f t="shared" si="103"/>
        <v>-100</v>
      </c>
      <c r="AC730" s="24">
        <f t="shared" si="104"/>
        <v>0</v>
      </c>
      <c r="AD730" s="24">
        <f t="shared" si="105"/>
        <v>-100</v>
      </c>
      <c r="AE730" s="24">
        <f t="shared" si="106"/>
        <v>0</v>
      </c>
      <c r="AF730" s="24">
        <f t="shared" si="107"/>
        <v>-100</v>
      </c>
    </row>
    <row r="731" spans="1:32" x14ac:dyDescent="0.25">
      <c r="A731" s="21">
        <v>0.71258772386439795</v>
      </c>
      <c r="B731" s="21">
        <v>0.2790263595334791</v>
      </c>
      <c r="C731" s="22">
        <f t="shared" si="108"/>
        <v>1.4033359915000378</v>
      </c>
      <c r="D731" s="23">
        <f t="shared" si="108"/>
        <v>3.5838907896442471</v>
      </c>
      <c r="E731" s="28"/>
      <c r="F731" s="8">
        <f t="shared" si="97"/>
        <v>1</v>
      </c>
      <c r="G731" s="8">
        <f t="shared" si="98"/>
        <v>1.4033359915000378</v>
      </c>
      <c r="H731" s="8">
        <f t="shared" si="99"/>
        <v>3.5838907896442471</v>
      </c>
      <c r="I731" s="24"/>
      <c r="J731" s="24"/>
      <c r="K731" s="8">
        <f t="shared" si="100"/>
        <v>0</v>
      </c>
      <c r="L731" s="8">
        <f t="shared" si="101"/>
        <v>0</v>
      </c>
      <c r="M731" s="25" t="e">
        <f t="shared" si="109"/>
        <v>#DIV/0!</v>
      </c>
      <c r="N731" s="25" t="e">
        <f t="shared" si="109"/>
        <v>#DIV/0!</v>
      </c>
      <c r="O731" s="24">
        <f t="shared" si="110"/>
        <v>0</v>
      </c>
      <c r="P731" s="24">
        <f t="shared" si="110"/>
        <v>0</v>
      </c>
      <c r="Q731" t="s">
        <v>439</v>
      </c>
      <c r="R731" t="s">
        <v>361</v>
      </c>
      <c r="S731" t="s">
        <v>269</v>
      </c>
      <c r="T731" s="26"/>
      <c r="U731" s="26" t="s">
        <v>74</v>
      </c>
      <c r="V731" s="20">
        <v>44437</v>
      </c>
      <c r="W731" s="26" t="s">
        <v>86</v>
      </c>
      <c r="X731" s="90">
        <v>3</v>
      </c>
      <c r="Y731" s="24" t="str">
        <f t="shared" si="111"/>
        <v>Y</v>
      </c>
      <c r="Z731" s="24">
        <v>100</v>
      </c>
      <c r="AA731" s="24">
        <f t="shared" si="102"/>
        <v>0</v>
      </c>
      <c r="AB731" s="24">
        <f t="shared" si="103"/>
        <v>-100</v>
      </c>
      <c r="AC731" s="24">
        <f t="shared" si="104"/>
        <v>0</v>
      </c>
      <c r="AD731" s="24">
        <f t="shared" si="105"/>
        <v>-100</v>
      </c>
      <c r="AE731" s="24">
        <f t="shared" si="106"/>
        <v>0</v>
      </c>
      <c r="AF731" s="24">
        <f t="shared" si="107"/>
        <v>-100</v>
      </c>
    </row>
    <row r="732" spans="1:32" x14ac:dyDescent="0.25">
      <c r="A732" s="21">
        <v>0.17399488002115049</v>
      </c>
      <c r="B732" s="21">
        <v>0.82592101010540875</v>
      </c>
      <c r="C732" s="22">
        <f t="shared" si="108"/>
        <v>5.7472955519061362</v>
      </c>
      <c r="D732" s="23">
        <f t="shared" si="108"/>
        <v>1.2107695382060499</v>
      </c>
      <c r="E732" s="28"/>
      <c r="F732" s="8">
        <f t="shared" si="97"/>
        <v>1</v>
      </c>
      <c r="G732" s="8">
        <f t="shared" si="98"/>
        <v>5.7472955519061362</v>
      </c>
      <c r="H732" s="8">
        <f t="shared" si="99"/>
        <v>1.2107695382060499</v>
      </c>
      <c r="I732" s="24"/>
      <c r="J732" s="24"/>
      <c r="K732" s="8">
        <f t="shared" si="100"/>
        <v>0</v>
      </c>
      <c r="L732" s="8">
        <f t="shared" si="101"/>
        <v>0</v>
      </c>
      <c r="M732" s="25" t="e">
        <f t="shared" si="109"/>
        <v>#DIV/0!</v>
      </c>
      <c r="N732" s="25" t="e">
        <f t="shared" si="109"/>
        <v>#DIV/0!</v>
      </c>
      <c r="O732" s="24">
        <f t="shared" si="110"/>
        <v>0</v>
      </c>
      <c r="P732" s="24">
        <f t="shared" si="110"/>
        <v>0</v>
      </c>
      <c r="Q732" t="s">
        <v>435</v>
      </c>
      <c r="R732" t="s">
        <v>438</v>
      </c>
      <c r="S732" t="s">
        <v>269</v>
      </c>
      <c r="T732" s="26"/>
      <c r="U732" s="26" t="s">
        <v>76</v>
      </c>
      <c r="V732" s="20">
        <v>44437</v>
      </c>
      <c r="W732" s="26" t="s">
        <v>87</v>
      </c>
      <c r="X732" s="90">
        <v>3</v>
      </c>
      <c r="Y732" s="24" t="str">
        <f t="shared" si="111"/>
        <v>Y</v>
      </c>
      <c r="Z732" s="24">
        <v>100</v>
      </c>
      <c r="AA732" s="24">
        <f t="shared" si="102"/>
        <v>0</v>
      </c>
      <c r="AB732" s="24">
        <f t="shared" si="103"/>
        <v>-100</v>
      </c>
      <c r="AC732" s="24">
        <f t="shared" si="104"/>
        <v>0</v>
      </c>
      <c r="AD732" s="24">
        <f t="shared" si="105"/>
        <v>-100</v>
      </c>
      <c r="AE732" s="24">
        <f t="shared" si="106"/>
        <v>0</v>
      </c>
      <c r="AF732" s="24">
        <f t="shared" si="107"/>
        <v>-100</v>
      </c>
    </row>
    <row r="733" spans="1:32" x14ac:dyDescent="0.25">
      <c r="A733" s="21">
        <v>0.85689480913035099</v>
      </c>
      <c r="B733" s="21">
        <v>9.6474605985427078E-2</v>
      </c>
      <c r="C733" s="22">
        <f t="shared" si="108"/>
        <v>1.1670043853047543</v>
      </c>
      <c r="D733" s="23">
        <f t="shared" si="108"/>
        <v>10.365421965559046</v>
      </c>
      <c r="E733" s="28"/>
      <c r="F733" s="8">
        <f t="shared" si="97"/>
        <v>1</v>
      </c>
      <c r="G733" s="8">
        <f t="shared" si="98"/>
        <v>1.1670043853047543</v>
      </c>
      <c r="H733" s="8">
        <f t="shared" si="99"/>
        <v>10.365421965559046</v>
      </c>
      <c r="I733" s="24"/>
      <c r="J733" s="24"/>
      <c r="K733" s="8">
        <f t="shared" si="100"/>
        <v>0</v>
      </c>
      <c r="L733" s="8">
        <f t="shared" si="101"/>
        <v>0</v>
      </c>
      <c r="M733" s="25" t="e">
        <f t="shared" si="109"/>
        <v>#DIV/0!</v>
      </c>
      <c r="N733" s="25" t="e">
        <f t="shared" si="109"/>
        <v>#DIV/0!</v>
      </c>
      <c r="O733" s="24">
        <f t="shared" si="110"/>
        <v>0</v>
      </c>
      <c r="P733" s="24">
        <f t="shared" si="110"/>
        <v>0</v>
      </c>
      <c r="Q733" t="s">
        <v>364</v>
      </c>
      <c r="R733" t="s">
        <v>366</v>
      </c>
      <c r="S733" t="s">
        <v>282</v>
      </c>
      <c r="T733" s="26"/>
      <c r="U733" s="26" t="s">
        <v>92</v>
      </c>
      <c r="V733" s="20">
        <v>44437</v>
      </c>
      <c r="W733" s="26" t="s">
        <v>75</v>
      </c>
      <c r="X733" s="90">
        <v>2</v>
      </c>
      <c r="Y733" s="24" t="str">
        <f t="shared" si="111"/>
        <v>N</v>
      </c>
      <c r="Z733" s="24">
        <v>100</v>
      </c>
      <c r="AA733" s="24">
        <f t="shared" si="102"/>
        <v>0</v>
      </c>
      <c r="AB733" s="24">
        <f t="shared" si="103"/>
        <v>-100</v>
      </c>
      <c r="AC733" s="24">
        <f t="shared" si="104"/>
        <v>0</v>
      </c>
      <c r="AD733" s="24">
        <f t="shared" si="105"/>
        <v>-100</v>
      </c>
      <c r="AE733" s="24">
        <f t="shared" si="106"/>
        <v>0</v>
      </c>
      <c r="AF733" s="24">
        <f t="shared" si="107"/>
        <v>-100</v>
      </c>
    </row>
    <row r="734" spans="1:32" x14ac:dyDescent="0.25">
      <c r="A734" s="21">
        <v>0.63170966629109104</v>
      </c>
      <c r="B734" s="21">
        <v>3.0566038133741449E-2</v>
      </c>
      <c r="C734" s="22">
        <f t="shared" si="108"/>
        <v>1.5830056960679801</v>
      </c>
      <c r="D734" s="23">
        <f t="shared" si="108"/>
        <v>32.716048956835955</v>
      </c>
      <c r="E734" s="28"/>
      <c r="F734" s="8">
        <f t="shared" si="97"/>
        <v>1</v>
      </c>
      <c r="G734" s="8">
        <f t="shared" si="98"/>
        <v>1.5830056960679801</v>
      </c>
      <c r="H734" s="8">
        <f t="shared" si="99"/>
        <v>32.716048956835955</v>
      </c>
      <c r="I734" s="24"/>
      <c r="J734" s="24"/>
      <c r="K734" s="8">
        <f t="shared" si="100"/>
        <v>0</v>
      </c>
      <c r="L734" s="8">
        <f t="shared" si="101"/>
        <v>0</v>
      </c>
      <c r="M734" s="25" t="e">
        <f t="shared" si="109"/>
        <v>#DIV/0!</v>
      </c>
      <c r="N734" s="25" t="e">
        <f t="shared" si="109"/>
        <v>#DIV/0!</v>
      </c>
      <c r="O734" s="24">
        <f t="shared" si="110"/>
        <v>0</v>
      </c>
      <c r="P734" s="24">
        <f t="shared" si="110"/>
        <v>0</v>
      </c>
      <c r="Q734" t="s">
        <v>446</v>
      </c>
      <c r="R734" t="s">
        <v>365</v>
      </c>
      <c r="S734" t="s">
        <v>282</v>
      </c>
      <c r="T734" s="26"/>
      <c r="U734" s="26" t="s">
        <v>203</v>
      </c>
      <c r="V734" s="20">
        <v>44437</v>
      </c>
      <c r="W734" s="26" t="s">
        <v>75</v>
      </c>
      <c r="X734" s="90">
        <v>2</v>
      </c>
      <c r="Y734" s="24" t="str">
        <f t="shared" si="111"/>
        <v>N</v>
      </c>
      <c r="Z734" s="24">
        <v>100</v>
      </c>
      <c r="AA734" s="24">
        <f t="shared" si="102"/>
        <v>0</v>
      </c>
      <c r="AB734" s="24">
        <f t="shared" si="103"/>
        <v>-100</v>
      </c>
      <c r="AC734" s="24">
        <f t="shared" si="104"/>
        <v>0</v>
      </c>
      <c r="AD734" s="24">
        <f t="shared" si="105"/>
        <v>-100</v>
      </c>
      <c r="AE734" s="24">
        <f t="shared" si="106"/>
        <v>0</v>
      </c>
      <c r="AF734" s="24">
        <f t="shared" si="107"/>
        <v>-100</v>
      </c>
    </row>
    <row r="735" spans="1:32" x14ac:dyDescent="0.25">
      <c r="A735" s="21">
        <v>0.71827343552762513</v>
      </c>
      <c r="B735" s="21">
        <v>0.27130796169180355</v>
      </c>
      <c r="C735" s="22">
        <f t="shared" si="108"/>
        <v>1.3922274589835357</v>
      </c>
      <c r="D735" s="23">
        <f t="shared" si="108"/>
        <v>3.6858483391503469</v>
      </c>
      <c r="E735" s="28"/>
      <c r="F735" s="8">
        <f t="shared" si="97"/>
        <v>1</v>
      </c>
      <c r="G735" s="8">
        <f t="shared" si="98"/>
        <v>1.3922274589835357</v>
      </c>
      <c r="H735" s="8">
        <f t="shared" si="99"/>
        <v>3.6858483391503469</v>
      </c>
      <c r="I735" s="24"/>
      <c r="J735" s="24"/>
      <c r="K735" s="8">
        <f t="shared" si="100"/>
        <v>0</v>
      </c>
      <c r="L735" s="8">
        <f t="shared" si="101"/>
        <v>0</v>
      </c>
      <c r="M735" s="25" t="e">
        <f t="shared" si="109"/>
        <v>#DIV/0!</v>
      </c>
      <c r="N735" s="25" t="e">
        <f t="shared" si="109"/>
        <v>#DIV/0!</v>
      </c>
      <c r="O735" s="24">
        <f t="shared" si="110"/>
        <v>0</v>
      </c>
      <c r="P735" s="24">
        <f t="shared" si="110"/>
        <v>0</v>
      </c>
      <c r="Q735" t="s">
        <v>445</v>
      </c>
      <c r="R735" t="s">
        <v>449</v>
      </c>
      <c r="S735" t="s">
        <v>282</v>
      </c>
      <c r="T735" s="26"/>
      <c r="U735" s="26" t="s">
        <v>86</v>
      </c>
      <c r="V735" s="20">
        <v>44437</v>
      </c>
      <c r="W735" s="26" t="s">
        <v>75</v>
      </c>
      <c r="X735" s="90">
        <v>2</v>
      </c>
      <c r="Y735" s="24" t="str">
        <f t="shared" si="111"/>
        <v>N</v>
      </c>
      <c r="Z735" s="24">
        <v>100</v>
      </c>
      <c r="AA735" s="24">
        <f t="shared" si="102"/>
        <v>0</v>
      </c>
      <c r="AB735" s="24">
        <f t="shared" si="103"/>
        <v>-100</v>
      </c>
      <c r="AC735" s="24">
        <f t="shared" si="104"/>
        <v>0</v>
      </c>
      <c r="AD735" s="24">
        <f t="shared" si="105"/>
        <v>-100</v>
      </c>
      <c r="AE735" s="24">
        <f t="shared" si="106"/>
        <v>0</v>
      </c>
      <c r="AF735" s="24">
        <f t="shared" si="107"/>
        <v>-100</v>
      </c>
    </row>
    <row r="736" spans="1:32" x14ac:dyDescent="0.25">
      <c r="A736" s="21">
        <v>0.71533819051356173</v>
      </c>
      <c r="B736" s="21">
        <v>0.27767699018770414</v>
      </c>
      <c r="C736" s="22">
        <f t="shared" si="108"/>
        <v>1.3979401816671795</v>
      </c>
      <c r="D736" s="23">
        <f t="shared" si="108"/>
        <v>3.6013066812774794</v>
      </c>
      <c r="E736" s="28"/>
      <c r="F736" s="8">
        <f t="shared" si="97"/>
        <v>1</v>
      </c>
      <c r="G736" s="8">
        <f t="shared" si="98"/>
        <v>1.3979401816671795</v>
      </c>
      <c r="H736" s="8">
        <f t="shared" si="99"/>
        <v>3.6013066812774794</v>
      </c>
      <c r="I736" s="24"/>
      <c r="J736" s="24"/>
      <c r="K736" s="8">
        <f t="shared" si="100"/>
        <v>0</v>
      </c>
      <c r="L736" s="8">
        <f t="shared" si="101"/>
        <v>0</v>
      </c>
      <c r="M736" s="25" t="e">
        <f t="shared" si="109"/>
        <v>#DIV/0!</v>
      </c>
      <c r="N736" s="25" t="e">
        <f t="shared" si="109"/>
        <v>#DIV/0!</v>
      </c>
      <c r="O736" s="24">
        <f t="shared" si="110"/>
        <v>0</v>
      </c>
      <c r="P736" s="24">
        <f t="shared" si="110"/>
        <v>0</v>
      </c>
      <c r="Q736" t="s">
        <v>469</v>
      </c>
      <c r="R736" t="s">
        <v>458</v>
      </c>
      <c r="S736" t="s">
        <v>276</v>
      </c>
      <c r="T736" s="26"/>
      <c r="U736" s="26" t="s">
        <v>74</v>
      </c>
      <c r="V736" s="20">
        <v>44437</v>
      </c>
      <c r="W736" s="26" t="s">
        <v>93</v>
      </c>
      <c r="X736" s="90">
        <v>5</v>
      </c>
      <c r="Y736" s="24" t="str">
        <f t="shared" si="111"/>
        <v>Y</v>
      </c>
      <c r="Z736" s="24">
        <v>100</v>
      </c>
      <c r="AA736" s="24">
        <f t="shared" si="102"/>
        <v>0</v>
      </c>
      <c r="AB736" s="24">
        <f t="shared" si="103"/>
        <v>-100</v>
      </c>
      <c r="AC736" s="24">
        <f t="shared" si="104"/>
        <v>0</v>
      </c>
      <c r="AD736" s="24">
        <f t="shared" si="105"/>
        <v>-100</v>
      </c>
      <c r="AE736" s="24">
        <f t="shared" si="106"/>
        <v>0</v>
      </c>
      <c r="AF736" s="24">
        <f t="shared" si="107"/>
        <v>-100</v>
      </c>
    </row>
    <row r="737" spans="1:32" x14ac:dyDescent="0.25">
      <c r="A737" s="21">
        <v>0.64480762134373693</v>
      </c>
      <c r="B737" s="21">
        <v>0.35059510860864579</v>
      </c>
      <c r="C737" s="22">
        <f t="shared" si="108"/>
        <v>1.5508501557659404</v>
      </c>
      <c r="D737" s="23">
        <f t="shared" si="108"/>
        <v>2.8522930738211096</v>
      </c>
      <c r="E737" s="28"/>
      <c r="F737" s="8">
        <f t="shared" si="97"/>
        <v>1</v>
      </c>
      <c r="G737" s="8">
        <f t="shared" si="98"/>
        <v>1.5508501557659404</v>
      </c>
      <c r="H737" s="8">
        <f t="shared" si="99"/>
        <v>2.8522930738211096</v>
      </c>
      <c r="I737" s="24"/>
      <c r="J737" s="24"/>
      <c r="K737" s="8">
        <f t="shared" si="100"/>
        <v>0</v>
      </c>
      <c r="L737" s="8">
        <f t="shared" si="101"/>
        <v>0</v>
      </c>
      <c r="M737" s="25" t="e">
        <f t="shared" si="109"/>
        <v>#DIV/0!</v>
      </c>
      <c r="N737" s="25" t="e">
        <f t="shared" si="109"/>
        <v>#DIV/0!</v>
      </c>
      <c r="O737" s="24">
        <f t="shared" si="110"/>
        <v>0</v>
      </c>
      <c r="P737" s="24">
        <f t="shared" si="110"/>
        <v>0</v>
      </c>
      <c r="Q737" t="s">
        <v>473</v>
      </c>
      <c r="R737" t="s">
        <v>471</v>
      </c>
      <c r="S737" t="s">
        <v>276</v>
      </c>
      <c r="T737" s="26"/>
      <c r="U737" s="26" t="s">
        <v>86</v>
      </c>
      <c r="V737" s="20">
        <v>44437</v>
      </c>
      <c r="W737" s="26" t="s">
        <v>94</v>
      </c>
      <c r="X737" s="90">
        <v>2</v>
      </c>
      <c r="Y737" s="24" t="str">
        <f t="shared" si="111"/>
        <v>N</v>
      </c>
      <c r="Z737" s="24">
        <v>100</v>
      </c>
      <c r="AA737" s="24">
        <f t="shared" si="102"/>
        <v>0</v>
      </c>
      <c r="AB737" s="24">
        <f t="shared" si="103"/>
        <v>-100</v>
      </c>
      <c r="AC737" s="24">
        <f t="shared" si="104"/>
        <v>0</v>
      </c>
      <c r="AD737" s="24">
        <f t="shared" si="105"/>
        <v>-100</v>
      </c>
      <c r="AE737" s="24">
        <f t="shared" si="106"/>
        <v>0</v>
      </c>
      <c r="AF737" s="24">
        <f t="shared" si="107"/>
        <v>-100</v>
      </c>
    </row>
    <row r="738" spans="1:32" x14ac:dyDescent="0.25">
      <c r="A738" s="21">
        <v>0.35779314564275411</v>
      </c>
      <c r="B738" s="21">
        <v>0.6418096379678585</v>
      </c>
      <c r="C738" s="22">
        <f t="shared" si="108"/>
        <v>2.7949110042439731</v>
      </c>
      <c r="D738" s="23">
        <f t="shared" si="108"/>
        <v>1.5580943956626583</v>
      </c>
      <c r="E738" s="28"/>
      <c r="F738" s="8">
        <f t="shared" si="97"/>
        <v>1</v>
      </c>
      <c r="G738" s="8">
        <f t="shared" si="98"/>
        <v>2.7949110042439731</v>
      </c>
      <c r="H738" s="8">
        <f t="shared" si="99"/>
        <v>1.5580943956626583</v>
      </c>
      <c r="I738" s="24"/>
      <c r="J738" s="24"/>
      <c r="K738" s="8">
        <f t="shared" si="100"/>
        <v>0</v>
      </c>
      <c r="L738" s="8">
        <f t="shared" si="101"/>
        <v>0</v>
      </c>
      <c r="M738" s="25" t="e">
        <f t="shared" si="109"/>
        <v>#DIV/0!</v>
      </c>
      <c r="N738" s="25" t="e">
        <f t="shared" si="109"/>
        <v>#DIV/0!</v>
      </c>
      <c r="O738" s="24">
        <f t="shared" si="110"/>
        <v>0</v>
      </c>
      <c r="P738" s="24">
        <f t="shared" si="110"/>
        <v>0</v>
      </c>
      <c r="Q738" t="s">
        <v>506</v>
      </c>
      <c r="R738" t="s">
        <v>505</v>
      </c>
      <c r="S738" t="s">
        <v>276</v>
      </c>
      <c r="T738" s="26"/>
      <c r="U738" s="26" t="s">
        <v>75</v>
      </c>
      <c r="V738" s="20">
        <v>44437</v>
      </c>
      <c r="W738" s="26" t="s">
        <v>89</v>
      </c>
      <c r="X738" s="90">
        <v>4</v>
      </c>
      <c r="Y738" s="24" t="str">
        <f t="shared" si="111"/>
        <v>Y</v>
      </c>
      <c r="Z738" s="24">
        <v>100</v>
      </c>
      <c r="AA738" s="24">
        <f t="shared" si="102"/>
        <v>0</v>
      </c>
      <c r="AB738" s="24">
        <f t="shared" si="103"/>
        <v>-100</v>
      </c>
      <c r="AC738" s="24">
        <f t="shared" si="104"/>
        <v>0</v>
      </c>
      <c r="AD738" s="24">
        <f t="shared" si="105"/>
        <v>-100</v>
      </c>
      <c r="AE738" s="24">
        <f t="shared" si="106"/>
        <v>0</v>
      </c>
      <c r="AF738" s="24">
        <f t="shared" si="107"/>
        <v>-100</v>
      </c>
    </row>
    <row r="739" spans="1:32" x14ac:dyDescent="0.25">
      <c r="A739" s="21">
        <v>0.51787581944296579</v>
      </c>
      <c r="B739" s="21">
        <v>0.48084053899812373</v>
      </c>
      <c r="C739" s="22">
        <f t="shared" si="108"/>
        <v>1.9309648422581565</v>
      </c>
      <c r="D739" s="23">
        <f t="shared" si="108"/>
        <v>2.0796915378299707</v>
      </c>
      <c r="E739" s="28"/>
      <c r="F739" s="8">
        <f t="shared" si="97"/>
        <v>1</v>
      </c>
      <c r="G739" s="8">
        <f t="shared" si="98"/>
        <v>1.9309648422581565</v>
      </c>
      <c r="H739" s="8">
        <f t="shared" si="99"/>
        <v>2.0796915378299707</v>
      </c>
      <c r="I739" s="24"/>
      <c r="J739" s="24"/>
      <c r="K739" s="8">
        <f t="shared" si="100"/>
        <v>0</v>
      </c>
      <c r="L739" s="8">
        <f t="shared" si="101"/>
        <v>0</v>
      </c>
      <c r="M739" s="25" t="e">
        <f t="shared" si="109"/>
        <v>#DIV/0!</v>
      </c>
      <c r="N739" s="25" t="e">
        <f t="shared" si="109"/>
        <v>#DIV/0!</v>
      </c>
      <c r="O739" s="24">
        <f t="shared" si="110"/>
        <v>0</v>
      </c>
      <c r="P739" s="24">
        <f t="shared" si="110"/>
        <v>0</v>
      </c>
      <c r="Q739" t="s">
        <v>467</v>
      </c>
      <c r="R739" t="s">
        <v>454</v>
      </c>
      <c r="S739" t="s">
        <v>276</v>
      </c>
      <c r="T739" s="26"/>
      <c r="U739" s="26" t="s">
        <v>86</v>
      </c>
      <c r="V739" s="20">
        <v>44437</v>
      </c>
      <c r="W739" s="26" t="s">
        <v>79</v>
      </c>
      <c r="X739" s="90">
        <v>3</v>
      </c>
      <c r="Y739" s="24" t="str">
        <f t="shared" si="111"/>
        <v>Y</v>
      </c>
      <c r="Z739" s="24">
        <v>100</v>
      </c>
      <c r="AA739" s="24">
        <f t="shared" si="102"/>
        <v>0</v>
      </c>
      <c r="AB739" s="24">
        <f t="shared" si="103"/>
        <v>-100</v>
      </c>
      <c r="AC739" s="24">
        <f t="shared" si="104"/>
        <v>0</v>
      </c>
      <c r="AD739" s="24">
        <f t="shared" si="105"/>
        <v>-100</v>
      </c>
      <c r="AE739" s="24">
        <f t="shared" si="106"/>
        <v>0</v>
      </c>
      <c r="AF739" s="24">
        <f t="shared" si="107"/>
        <v>-100</v>
      </c>
    </row>
    <row r="740" spans="1:32" x14ac:dyDescent="0.25">
      <c r="A740" s="21">
        <v>0.45636670291294468</v>
      </c>
      <c r="B740" s="21">
        <v>0.54298384488212792</v>
      </c>
      <c r="C740" s="22">
        <f t="shared" si="108"/>
        <v>2.1912203357893913</v>
      </c>
      <c r="D740" s="23">
        <f t="shared" si="108"/>
        <v>1.8416754189382598</v>
      </c>
      <c r="E740" s="28"/>
      <c r="F740" s="8">
        <f t="shared" ref="F740:F754" si="112">(E740/100%) + 1</f>
        <v>1</v>
      </c>
      <c r="G740" s="8">
        <f t="shared" ref="G740:G754" si="113">C740/F740</f>
        <v>2.1912203357893913</v>
      </c>
      <c r="H740" s="8">
        <f t="shared" ref="H740:H754" si="114">D740/F740</f>
        <v>1.8416754189382598</v>
      </c>
      <c r="I740" s="24"/>
      <c r="J740" s="24"/>
      <c r="K740" s="8">
        <f t="shared" ref="K740:K754" si="115">(I740*F740)</f>
        <v>0</v>
      </c>
      <c r="L740" s="8">
        <f t="shared" ref="L740:L754" si="116">(J740*F740)</f>
        <v>0</v>
      </c>
      <c r="M740" s="25" t="e">
        <f t="shared" si="109"/>
        <v>#DIV/0!</v>
      </c>
      <c r="N740" s="25" t="e">
        <f t="shared" si="109"/>
        <v>#DIV/0!</v>
      </c>
      <c r="O740" s="24">
        <f t="shared" si="110"/>
        <v>0</v>
      </c>
      <c r="P740" s="24">
        <f t="shared" si="110"/>
        <v>0</v>
      </c>
      <c r="Q740" t="s">
        <v>509</v>
      </c>
      <c r="R740" t="s">
        <v>464</v>
      </c>
      <c r="S740" t="s">
        <v>276</v>
      </c>
      <c r="T740" s="26"/>
      <c r="U740" s="26" t="s">
        <v>75</v>
      </c>
      <c r="V740" s="20">
        <v>44437</v>
      </c>
      <c r="W740" s="26" t="s">
        <v>75</v>
      </c>
      <c r="X740" s="90">
        <v>2</v>
      </c>
      <c r="Y740" s="24" t="str">
        <f t="shared" si="111"/>
        <v>N</v>
      </c>
      <c r="Z740" s="24">
        <v>100</v>
      </c>
      <c r="AA740" s="24">
        <f t="shared" si="102"/>
        <v>0</v>
      </c>
      <c r="AB740" s="24">
        <f t="shared" si="103"/>
        <v>-100</v>
      </c>
      <c r="AC740" s="24">
        <f t="shared" si="104"/>
        <v>0</v>
      </c>
      <c r="AD740" s="24">
        <f t="shared" si="105"/>
        <v>-100</v>
      </c>
      <c r="AE740" s="24">
        <f t="shared" si="106"/>
        <v>0</v>
      </c>
      <c r="AF740" s="24">
        <f t="shared" si="107"/>
        <v>-100</v>
      </c>
    </row>
    <row r="741" spans="1:32" x14ac:dyDescent="0.25">
      <c r="A741" s="21">
        <v>0.19529117915735647</v>
      </c>
      <c r="B741" s="21">
        <v>0.80451635450399805</v>
      </c>
      <c r="C741" s="22">
        <f t="shared" si="108"/>
        <v>5.1205589741165261</v>
      </c>
      <c r="D741" s="23">
        <f t="shared" si="108"/>
        <v>1.2429828112276498</v>
      </c>
      <c r="E741" s="28"/>
      <c r="F741" s="8">
        <f t="shared" si="112"/>
        <v>1</v>
      </c>
      <c r="G741" s="8">
        <f t="shared" si="113"/>
        <v>5.1205589741165261</v>
      </c>
      <c r="H741" s="8">
        <f t="shared" si="114"/>
        <v>1.2429828112276498</v>
      </c>
      <c r="I741" s="24"/>
      <c r="J741" s="24"/>
      <c r="K741" s="8">
        <f t="shared" si="115"/>
        <v>0</v>
      </c>
      <c r="L741" s="8">
        <f t="shared" si="116"/>
        <v>0</v>
      </c>
      <c r="M741" s="25" t="e">
        <f t="shared" si="109"/>
        <v>#DIV/0!</v>
      </c>
      <c r="N741" s="25" t="e">
        <f t="shared" si="109"/>
        <v>#DIV/0!</v>
      </c>
      <c r="O741" s="24">
        <f t="shared" si="110"/>
        <v>0</v>
      </c>
      <c r="P741" s="24">
        <f t="shared" si="110"/>
        <v>0</v>
      </c>
      <c r="Q741" t="s">
        <v>371</v>
      </c>
      <c r="R741" t="s">
        <v>308</v>
      </c>
      <c r="S741" t="s">
        <v>275</v>
      </c>
      <c r="T741" s="26"/>
      <c r="U741" s="26" t="s">
        <v>78</v>
      </c>
      <c r="V741" s="20">
        <v>44438</v>
      </c>
      <c r="W741" s="26" t="s">
        <v>73</v>
      </c>
      <c r="X741" s="90">
        <v>0</v>
      </c>
      <c r="Y741" s="24" t="str">
        <f t="shared" si="111"/>
        <v>N</v>
      </c>
      <c r="Z741" s="24">
        <v>100</v>
      </c>
      <c r="AA741" s="24">
        <f t="shared" si="102"/>
        <v>0</v>
      </c>
      <c r="AB741" s="24">
        <f t="shared" si="103"/>
        <v>-100</v>
      </c>
      <c r="AC741" s="24">
        <f t="shared" si="104"/>
        <v>0</v>
      </c>
      <c r="AD741" s="24">
        <f t="shared" si="105"/>
        <v>-100</v>
      </c>
      <c r="AE741" s="24">
        <f t="shared" si="106"/>
        <v>0</v>
      </c>
      <c r="AF741" s="24">
        <f t="shared" si="107"/>
        <v>-100</v>
      </c>
    </row>
    <row r="742" spans="1:32" x14ac:dyDescent="0.25">
      <c r="A742" s="21">
        <v>0.4027110600269086</v>
      </c>
      <c r="B742" s="21">
        <v>0.59683354386005905</v>
      </c>
      <c r="C742" s="22">
        <f t="shared" si="108"/>
        <v>2.4831699430683165</v>
      </c>
      <c r="D742" s="23">
        <f t="shared" si="108"/>
        <v>1.6755090431620785</v>
      </c>
      <c r="E742" s="28"/>
      <c r="F742" s="8">
        <f t="shared" si="112"/>
        <v>1</v>
      </c>
      <c r="G742" s="8">
        <f t="shared" si="113"/>
        <v>2.4831699430683165</v>
      </c>
      <c r="H742" s="8">
        <f t="shared" si="114"/>
        <v>1.6755090431620785</v>
      </c>
      <c r="I742" s="24"/>
      <c r="J742" s="24"/>
      <c r="K742" s="8">
        <f t="shared" si="115"/>
        <v>0</v>
      </c>
      <c r="L742" s="8">
        <f t="shared" si="116"/>
        <v>0</v>
      </c>
      <c r="M742" s="25" t="e">
        <f t="shared" si="109"/>
        <v>#DIV/0!</v>
      </c>
      <c r="N742" s="25" t="e">
        <f t="shared" si="109"/>
        <v>#DIV/0!</v>
      </c>
      <c r="O742" s="24">
        <f t="shared" si="110"/>
        <v>0</v>
      </c>
      <c r="P742" s="24">
        <f t="shared" si="110"/>
        <v>0</v>
      </c>
      <c r="Q742" t="s">
        <v>511</v>
      </c>
      <c r="R742" t="s">
        <v>284</v>
      </c>
      <c r="S742" t="s">
        <v>275</v>
      </c>
      <c r="T742" s="26"/>
      <c r="U742" s="26" t="s">
        <v>75</v>
      </c>
      <c r="V742" s="20">
        <v>44438</v>
      </c>
      <c r="W742" s="26" t="s">
        <v>79</v>
      </c>
      <c r="X742" s="90">
        <v>3</v>
      </c>
      <c r="Y742" s="24" t="str">
        <f t="shared" si="111"/>
        <v>Y</v>
      </c>
      <c r="Z742" s="24">
        <v>100</v>
      </c>
      <c r="AA742" s="24">
        <f t="shared" si="102"/>
        <v>0</v>
      </c>
      <c r="AB742" s="24">
        <f t="shared" si="103"/>
        <v>-100</v>
      </c>
      <c r="AC742" s="24">
        <f t="shared" si="104"/>
        <v>0</v>
      </c>
      <c r="AD742" s="24">
        <f t="shared" si="105"/>
        <v>-100</v>
      </c>
      <c r="AE742" s="24">
        <f t="shared" si="106"/>
        <v>0</v>
      </c>
      <c r="AF742" s="24">
        <f t="shared" si="107"/>
        <v>-100</v>
      </c>
    </row>
    <row r="743" spans="1:32" x14ac:dyDescent="0.25">
      <c r="A743" s="21">
        <v>0.18456800879417823</v>
      </c>
      <c r="B743" s="21">
        <v>0.8154073023988937</v>
      </c>
      <c r="C743" s="22">
        <f t="shared" si="108"/>
        <v>5.4180570432178961</v>
      </c>
      <c r="D743" s="23">
        <f t="shared" si="108"/>
        <v>1.2263809718873531</v>
      </c>
      <c r="E743" s="28"/>
      <c r="F743" s="8">
        <f t="shared" si="112"/>
        <v>1</v>
      </c>
      <c r="G743" s="8">
        <f t="shared" si="113"/>
        <v>5.4180570432178961</v>
      </c>
      <c r="H743" s="8">
        <f t="shared" si="114"/>
        <v>1.2263809718873531</v>
      </c>
      <c r="I743" s="24"/>
      <c r="J743" s="24"/>
      <c r="K743" s="8">
        <f t="shared" si="115"/>
        <v>0</v>
      </c>
      <c r="L743" s="8">
        <f t="shared" si="116"/>
        <v>0</v>
      </c>
      <c r="M743" s="25" t="e">
        <f t="shared" si="109"/>
        <v>#DIV/0!</v>
      </c>
      <c r="N743" s="25" t="e">
        <f t="shared" si="109"/>
        <v>#DIV/0!</v>
      </c>
      <c r="O743" s="24">
        <f t="shared" si="110"/>
        <v>0</v>
      </c>
      <c r="P743" s="24">
        <f t="shared" si="110"/>
        <v>0</v>
      </c>
      <c r="Q743" t="s">
        <v>380</v>
      </c>
      <c r="R743" t="s">
        <v>510</v>
      </c>
      <c r="S743" t="s">
        <v>275</v>
      </c>
      <c r="T743" s="26"/>
      <c r="U743" s="26" t="s">
        <v>75</v>
      </c>
      <c r="V743" s="20">
        <v>44438</v>
      </c>
      <c r="W743" s="26" t="s">
        <v>78</v>
      </c>
      <c r="X743" s="90">
        <v>1</v>
      </c>
      <c r="Y743" s="24" t="str">
        <f t="shared" si="111"/>
        <v>N</v>
      </c>
      <c r="Z743" s="24">
        <v>100</v>
      </c>
      <c r="AA743" s="24">
        <f t="shared" si="102"/>
        <v>0</v>
      </c>
      <c r="AB743" s="24">
        <f t="shared" si="103"/>
        <v>-100</v>
      </c>
      <c r="AC743" s="24">
        <f t="shared" si="104"/>
        <v>0</v>
      </c>
      <c r="AD743" s="24">
        <f t="shared" si="105"/>
        <v>-100</v>
      </c>
      <c r="AE743" s="24">
        <f t="shared" si="106"/>
        <v>0</v>
      </c>
      <c r="AF743" s="24">
        <f t="shared" si="107"/>
        <v>-100</v>
      </c>
    </row>
    <row r="744" spans="1:32" x14ac:dyDescent="0.25">
      <c r="A744" s="21">
        <v>0.48948013478414809</v>
      </c>
      <c r="B744" s="21">
        <v>0.50711087025089696</v>
      </c>
      <c r="C744" s="22">
        <f t="shared" si="108"/>
        <v>2.0429838290393172</v>
      </c>
      <c r="D744" s="23">
        <f t="shared" si="108"/>
        <v>1.9719553625526551</v>
      </c>
      <c r="E744" s="28"/>
      <c r="F744" s="8">
        <f t="shared" si="112"/>
        <v>1</v>
      </c>
      <c r="G744" s="8">
        <f t="shared" si="113"/>
        <v>2.0429838290393172</v>
      </c>
      <c r="H744" s="8">
        <f t="shared" si="114"/>
        <v>1.9719553625526551</v>
      </c>
      <c r="I744" s="24"/>
      <c r="J744" s="24"/>
      <c r="K744" s="8">
        <f t="shared" si="115"/>
        <v>0</v>
      </c>
      <c r="L744" s="8">
        <f t="shared" si="116"/>
        <v>0</v>
      </c>
      <c r="M744" s="25" t="e">
        <f t="shared" si="109"/>
        <v>#DIV/0!</v>
      </c>
      <c r="N744" s="25" t="e">
        <f t="shared" si="109"/>
        <v>#DIV/0!</v>
      </c>
      <c r="O744" s="24">
        <f t="shared" si="110"/>
        <v>0</v>
      </c>
      <c r="P744" s="24">
        <f t="shared" si="110"/>
        <v>0</v>
      </c>
      <c r="Q744" t="s">
        <v>306</v>
      </c>
      <c r="R744" t="s">
        <v>375</v>
      </c>
      <c r="S744" t="s">
        <v>275</v>
      </c>
      <c r="T744" s="26"/>
      <c r="U744" s="26" t="s">
        <v>86</v>
      </c>
      <c r="V744" s="20">
        <v>44438</v>
      </c>
      <c r="W744" s="26" t="s">
        <v>100</v>
      </c>
      <c r="X744" s="90">
        <v>3</v>
      </c>
      <c r="Y744" s="24" t="str">
        <f t="shared" si="111"/>
        <v>Y</v>
      </c>
      <c r="Z744" s="24">
        <v>100</v>
      </c>
      <c r="AA744" s="24">
        <f t="shared" si="102"/>
        <v>0</v>
      </c>
      <c r="AB744" s="24">
        <f t="shared" si="103"/>
        <v>-100</v>
      </c>
      <c r="AC744" s="24">
        <f t="shared" si="104"/>
        <v>0</v>
      </c>
      <c r="AD744" s="24">
        <f t="shared" si="105"/>
        <v>-100</v>
      </c>
      <c r="AE744" s="24">
        <f t="shared" si="106"/>
        <v>0</v>
      </c>
      <c r="AF744" s="24">
        <f t="shared" si="107"/>
        <v>-100</v>
      </c>
    </row>
    <row r="745" spans="1:32" x14ac:dyDescent="0.25">
      <c r="A745" s="21">
        <v>0.40547182523754577</v>
      </c>
      <c r="B745" s="21">
        <v>0.59297653385602844</v>
      </c>
      <c r="C745" s="22">
        <f t="shared" si="108"/>
        <v>2.4662626050876648</v>
      </c>
      <c r="D745" s="23">
        <f t="shared" si="108"/>
        <v>1.6864073751741324</v>
      </c>
      <c r="E745" s="28"/>
      <c r="F745" s="8">
        <f t="shared" si="112"/>
        <v>1</v>
      </c>
      <c r="G745" s="8">
        <f t="shared" si="113"/>
        <v>2.4662626050876648</v>
      </c>
      <c r="H745" s="8">
        <f t="shared" si="114"/>
        <v>1.6864073751741324</v>
      </c>
      <c r="I745" s="24"/>
      <c r="J745" s="24"/>
      <c r="K745" s="8">
        <f t="shared" si="115"/>
        <v>0</v>
      </c>
      <c r="L745" s="8">
        <f t="shared" si="116"/>
        <v>0</v>
      </c>
      <c r="M745" s="25" t="e">
        <f t="shared" si="109"/>
        <v>#DIV/0!</v>
      </c>
      <c r="N745" s="25" t="e">
        <f t="shared" si="109"/>
        <v>#DIV/0!</v>
      </c>
      <c r="O745" s="24">
        <f t="shared" si="110"/>
        <v>0</v>
      </c>
      <c r="P745" s="24">
        <f t="shared" si="110"/>
        <v>0</v>
      </c>
      <c r="Q745" t="s">
        <v>376</v>
      </c>
      <c r="R745" t="s">
        <v>379</v>
      </c>
      <c r="S745" t="s">
        <v>275</v>
      </c>
      <c r="T745" s="26"/>
      <c r="U745" s="26" t="s">
        <v>79</v>
      </c>
      <c r="V745" s="20">
        <v>44438</v>
      </c>
      <c r="W745" s="26" t="s">
        <v>79</v>
      </c>
      <c r="X745" s="90">
        <v>3</v>
      </c>
      <c r="Y745" s="24" t="str">
        <f t="shared" si="111"/>
        <v>Y</v>
      </c>
      <c r="Z745" s="24">
        <v>100</v>
      </c>
      <c r="AA745" s="24">
        <f t="shared" si="102"/>
        <v>0</v>
      </c>
      <c r="AB745" s="24">
        <f t="shared" si="103"/>
        <v>-100</v>
      </c>
      <c r="AC745" s="24">
        <f t="shared" si="104"/>
        <v>0</v>
      </c>
      <c r="AD745" s="24">
        <f t="shared" si="105"/>
        <v>-100</v>
      </c>
      <c r="AE745" s="24">
        <f t="shared" si="106"/>
        <v>0</v>
      </c>
      <c r="AF745" s="24">
        <f t="shared" si="107"/>
        <v>-100</v>
      </c>
    </row>
    <row r="746" spans="1:32" x14ac:dyDescent="0.25">
      <c r="A746" s="21">
        <v>0.45708470022157421</v>
      </c>
      <c r="B746" s="21">
        <v>0.5420683415479195</v>
      </c>
      <c r="C746" s="22">
        <f t="shared" si="108"/>
        <v>2.1877783253634275</v>
      </c>
      <c r="D746" s="23">
        <f t="shared" si="108"/>
        <v>1.8447858385243825</v>
      </c>
      <c r="E746" s="28"/>
      <c r="F746" s="8">
        <f t="shared" si="112"/>
        <v>1</v>
      </c>
      <c r="G746" s="8">
        <f t="shared" si="113"/>
        <v>2.1877783253634275</v>
      </c>
      <c r="H746" s="8">
        <f t="shared" si="114"/>
        <v>1.8447858385243825</v>
      </c>
      <c r="I746" s="24"/>
      <c r="J746" s="24"/>
      <c r="K746" s="8">
        <f t="shared" si="115"/>
        <v>0</v>
      </c>
      <c r="L746" s="8">
        <f t="shared" si="116"/>
        <v>0</v>
      </c>
      <c r="M746" s="25" t="e">
        <f t="shared" si="109"/>
        <v>#DIV/0!</v>
      </c>
      <c r="N746" s="25" t="e">
        <f t="shared" si="109"/>
        <v>#DIV/0!</v>
      </c>
      <c r="O746" s="24">
        <f t="shared" si="110"/>
        <v>0</v>
      </c>
      <c r="P746" s="24">
        <f t="shared" si="110"/>
        <v>0</v>
      </c>
      <c r="Q746" t="s">
        <v>390</v>
      </c>
      <c r="R746" t="s">
        <v>385</v>
      </c>
      <c r="S746" t="s">
        <v>279</v>
      </c>
      <c r="T746" s="26"/>
      <c r="U746" s="26" t="s">
        <v>75</v>
      </c>
      <c r="V746" s="20">
        <v>44438</v>
      </c>
      <c r="W746" s="26" t="s">
        <v>75</v>
      </c>
      <c r="X746" s="90">
        <v>2</v>
      </c>
      <c r="Y746" s="24" t="str">
        <f t="shared" si="111"/>
        <v>N</v>
      </c>
      <c r="Z746" s="24">
        <v>100</v>
      </c>
      <c r="AA746" s="24">
        <f t="shared" si="102"/>
        <v>0</v>
      </c>
      <c r="AB746" s="24">
        <f t="shared" si="103"/>
        <v>-100</v>
      </c>
      <c r="AC746" s="24">
        <f t="shared" si="104"/>
        <v>0</v>
      </c>
      <c r="AD746" s="24">
        <f t="shared" si="105"/>
        <v>-100</v>
      </c>
      <c r="AE746" s="24">
        <f t="shared" si="106"/>
        <v>0</v>
      </c>
      <c r="AF746" s="24">
        <f t="shared" si="107"/>
        <v>-100</v>
      </c>
    </row>
    <row r="747" spans="1:32" x14ac:dyDescent="0.25">
      <c r="A747" s="21">
        <v>0.38600579520727246</v>
      </c>
      <c r="B747" s="21">
        <v>0.61365487254252526</v>
      </c>
      <c r="C747" s="22">
        <f t="shared" si="108"/>
        <v>2.5906346806607727</v>
      </c>
      <c r="D747" s="23">
        <f t="shared" si="108"/>
        <v>1.62958047714467</v>
      </c>
      <c r="E747" s="28"/>
      <c r="F747" s="8">
        <f t="shared" si="112"/>
        <v>1</v>
      </c>
      <c r="G747" s="8">
        <f t="shared" si="113"/>
        <v>2.5906346806607727</v>
      </c>
      <c r="H747" s="8">
        <f t="shared" si="114"/>
        <v>1.62958047714467</v>
      </c>
      <c r="I747" s="24"/>
      <c r="J747" s="24"/>
      <c r="K747" s="8">
        <f t="shared" si="115"/>
        <v>0</v>
      </c>
      <c r="L747" s="8">
        <f t="shared" si="116"/>
        <v>0</v>
      </c>
      <c r="M747" s="25" t="e">
        <f t="shared" si="109"/>
        <v>#DIV/0!</v>
      </c>
      <c r="N747" s="25" t="e">
        <f t="shared" si="109"/>
        <v>#DIV/0!</v>
      </c>
      <c r="O747" s="24">
        <f t="shared" si="110"/>
        <v>0</v>
      </c>
      <c r="P747" s="24">
        <f t="shared" si="110"/>
        <v>0</v>
      </c>
      <c r="Q747" t="s">
        <v>319</v>
      </c>
      <c r="R747" t="s">
        <v>386</v>
      </c>
      <c r="S747" t="s">
        <v>279</v>
      </c>
      <c r="T747" s="26"/>
      <c r="U747" s="26" t="s">
        <v>75</v>
      </c>
      <c r="V747" s="20">
        <v>44438</v>
      </c>
      <c r="W747" s="26" t="s">
        <v>94</v>
      </c>
      <c r="X747" s="90">
        <v>2</v>
      </c>
      <c r="Y747" s="24" t="str">
        <f t="shared" si="111"/>
        <v>N</v>
      </c>
      <c r="Z747" s="24">
        <v>100</v>
      </c>
      <c r="AA747" s="24">
        <f t="shared" si="102"/>
        <v>0</v>
      </c>
      <c r="AB747" s="24">
        <f t="shared" si="103"/>
        <v>-100</v>
      </c>
      <c r="AC747" s="24">
        <f t="shared" si="104"/>
        <v>0</v>
      </c>
      <c r="AD747" s="24">
        <f t="shared" si="105"/>
        <v>-100</v>
      </c>
      <c r="AE747" s="24">
        <f t="shared" si="106"/>
        <v>0</v>
      </c>
      <c r="AF747" s="24">
        <f t="shared" si="107"/>
        <v>-100</v>
      </c>
    </row>
    <row r="748" spans="1:32" x14ac:dyDescent="0.25">
      <c r="A748" s="21">
        <v>0.54178437565716897</v>
      </c>
      <c r="B748" s="21">
        <v>0.4500600380912298</v>
      </c>
      <c r="C748" s="22">
        <f t="shared" si="108"/>
        <v>1.8457527476443532</v>
      </c>
      <c r="D748" s="23">
        <f t="shared" si="108"/>
        <v>2.2219257773721606</v>
      </c>
      <c r="E748" s="28"/>
      <c r="F748" s="8">
        <f t="shared" si="112"/>
        <v>1</v>
      </c>
      <c r="G748" s="8">
        <f t="shared" si="113"/>
        <v>1.8457527476443532</v>
      </c>
      <c r="H748" s="8">
        <f t="shared" si="114"/>
        <v>2.2219257773721606</v>
      </c>
      <c r="I748" s="24"/>
      <c r="J748" s="24"/>
      <c r="K748" s="8">
        <f t="shared" si="115"/>
        <v>0</v>
      </c>
      <c r="L748" s="8">
        <f t="shared" si="116"/>
        <v>0</v>
      </c>
      <c r="M748" s="25" t="e">
        <f t="shared" si="109"/>
        <v>#DIV/0!</v>
      </c>
      <c r="N748" s="25" t="e">
        <f t="shared" si="109"/>
        <v>#DIV/0!</v>
      </c>
      <c r="O748" s="24">
        <f t="shared" si="110"/>
        <v>0</v>
      </c>
      <c r="P748" s="24">
        <f t="shared" si="110"/>
        <v>0</v>
      </c>
      <c r="Q748" t="s">
        <v>339</v>
      </c>
      <c r="R748" t="s">
        <v>340</v>
      </c>
      <c r="S748" t="s">
        <v>274</v>
      </c>
      <c r="T748" s="26"/>
      <c r="U748" s="26" t="s">
        <v>86</v>
      </c>
      <c r="V748" s="20">
        <v>44438</v>
      </c>
      <c r="W748" s="26" t="s">
        <v>94</v>
      </c>
      <c r="X748" s="90">
        <v>2</v>
      </c>
      <c r="Y748" s="24" t="str">
        <f t="shared" si="111"/>
        <v>N</v>
      </c>
      <c r="Z748" s="24">
        <v>100</v>
      </c>
      <c r="AA748" s="24">
        <f t="shared" si="102"/>
        <v>0</v>
      </c>
      <c r="AB748" s="24">
        <f t="shared" si="103"/>
        <v>-100</v>
      </c>
      <c r="AC748" s="24">
        <f t="shared" si="104"/>
        <v>0</v>
      </c>
      <c r="AD748" s="24">
        <f t="shared" si="105"/>
        <v>-100</v>
      </c>
      <c r="AE748" s="24">
        <f t="shared" si="106"/>
        <v>0</v>
      </c>
      <c r="AF748" s="24">
        <f t="shared" si="107"/>
        <v>-100</v>
      </c>
    </row>
    <row r="749" spans="1:32" x14ac:dyDescent="0.25">
      <c r="A749" s="21">
        <v>0.34934437985180866</v>
      </c>
      <c r="B749" s="21">
        <v>0.65038215646559139</v>
      </c>
      <c r="C749" s="22">
        <f t="shared" si="108"/>
        <v>2.8625049025382876</v>
      </c>
      <c r="D749" s="23">
        <f t="shared" si="108"/>
        <v>1.5375575575971467</v>
      </c>
      <c r="E749" s="28"/>
      <c r="F749" s="8">
        <f t="shared" si="112"/>
        <v>1</v>
      </c>
      <c r="G749" s="8">
        <f t="shared" si="113"/>
        <v>2.8625049025382876</v>
      </c>
      <c r="H749" s="8">
        <f t="shared" si="114"/>
        <v>1.5375575575971467</v>
      </c>
      <c r="I749" s="24"/>
      <c r="J749" s="24"/>
      <c r="K749" s="8">
        <f t="shared" si="115"/>
        <v>0</v>
      </c>
      <c r="L749" s="8">
        <f t="shared" si="116"/>
        <v>0</v>
      </c>
      <c r="M749" s="25" t="e">
        <f t="shared" si="109"/>
        <v>#DIV/0!</v>
      </c>
      <c r="N749" s="25" t="e">
        <f t="shared" si="109"/>
        <v>#DIV/0!</v>
      </c>
      <c r="O749" s="24">
        <f t="shared" si="110"/>
        <v>0</v>
      </c>
      <c r="P749" s="24">
        <f t="shared" si="110"/>
        <v>0</v>
      </c>
      <c r="Q749" t="s">
        <v>516</v>
      </c>
      <c r="R749" t="s">
        <v>342</v>
      </c>
      <c r="S749" t="s">
        <v>274</v>
      </c>
      <c r="T749" s="26"/>
      <c r="U749" s="26" t="s">
        <v>75</v>
      </c>
      <c r="V749" s="20">
        <v>44438</v>
      </c>
      <c r="W749" s="26" t="s">
        <v>75</v>
      </c>
      <c r="X749" s="90">
        <v>2</v>
      </c>
      <c r="Y749" s="24" t="str">
        <f t="shared" si="111"/>
        <v>N</v>
      </c>
      <c r="Z749" s="24">
        <v>100</v>
      </c>
      <c r="AA749" s="24">
        <f t="shared" si="102"/>
        <v>0</v>
      </c>
      <c r="AB749" s="24">
        <f t="shared" si="103"/>
        <v>-100</v>
      </c>
      <c r="AC749" s="24">
        <f t="shared" si="104"/>
        <v>0</v>
      </c>
      <c r="AD749" s="24">
        <f t="shared" si="105"/>
        <v>-100</v>
      </c>
      <c r="AE749" s="24">
        <f t="shared" si="106"/>
        <v>0</v>
      </c>
      <c r="AF749" s="24">
        <f t="shared" si="107"/>
        <v>-100</v>
      </c>
    </row>
    <row r="750" spans="1:32" x14ac:dyDescent="0.25">
      <c r="A750" s="21">
        <v>0.59818904436886899</v>
      </c>
      <c r="B750" s="21">
        <v>0.384803568655539</v>
      </c>
      <c r="C750" s="22">
        <f t="shared" si="108"/>
        <v>1.6717123280903106</v>
      </c>
      <c r="D750" s="23">
        <f t="shared" si="108"/>
        <v>2.5987284980071497</v>
      </c>
      <c r="E750" s="28"/>
      <c r="F750" s="8">
        <f t="shared" si="112"/>
        <v>1</v>
      </c>
      <c r="G750" s="8">
        <f t="shared" si="113"/>
        <v>1.6717123280903106</v>
      </c>
      <c r="H750" s="8">
        <f t="shared" si="114"/>
        <v>2.5987284980071497</v>
      </c>
      <c r="I750" s="24"/>
      <c r="J750" s="24"/>
      <c r="K750" s="8">
        <f t="shared" si="115"/>
        <v>0</v>
      </c>
      <c r="L750" s="8">
        <f t="shared" si="116"/>
        <v>0</v>
      </c>
      <c r="M750" s="25" t="e">
        <f t="shared" si="109"/>
        <v>#DIV/0!</v>
      </c>
      <c r="N750" s="25" t="e">
        <f t="shared" si="109"/>
        <v>#DIV/0!</v>
      </c>
      <c r="O750" s="24">
        <f t="shared" si="110"/>
        <v>0</v>
      </c>
      <c r="P750" s="24">
        <f t="shared" si="110"/>
        <v>0</v>
      </c>
      <c r="Q750" t="s">
        <v>352</v>
      </c>
      <c r="R750" t="s">
        <v>297</v>
      </c>
      <c r="S750" t="s">
        <v>273</v>
      </c>
      <c r="T750" s="26"/>
      <c r="U750" s="26" t="s">
        <v>102</v>
      </c>
      <c r="V750" s="20">
        <v>44438</v>
      </c>
      <c r="W750" s="26" t="s">
        <v>75</v>
      </c>
      <c r="X750" s="90">
        <v>2</v>
      </c>
      <c r="Y750" s="24" t="str">
        <f t="shared" si="111"/>
        <v>N</v>
      </c>
      <c r="Z750" s="24">
        <v>100</v>
      </c>
      <c r="AA750" s="24">
        <f t="shared" ref="AA750:AA813" si="117">IF(AND(O750&gt;1,Y750="Y"),Z750*I750,IF(AND(P750&gt;1,Y750="N"),Z750*J750,0))</f>
        <v>0</v>
      </c>
      <c r="AB750" s="24">
        <f t="shared" ref="AB750:AB813" si="118">AA750-Z750</f>
        <v>-100</v>
      </c>
      <c r="AC750" s="24">
        <f t="shared" ref="AC750:AC813" si="119">IF(AND(A750 &gt; 50%,Y750 = "Y"),Z750*I750,0)</f>
        <v>0</v>
      </c>
      <c r="AD750" s="24">
        <f t="shared" ref="AD750:AD813" si="120">AC750-Z750</f>
        <v>-100</v>
      </c>
      <c r="AE750" s="24">
        <f t="shared" ref="AE750:AE813" si="121">IF(AND(B750 &gt; 50%,Y750 = "N"),Z750*J750,0)</f>
        <v>0</v>
      </c>
      <c r="AF750" s="24">
        <f t="shared" ref="AF750:AF813" si="122">AE750-Z750</f>
        <v>-100</v>
      </c>
    </row>
    <row r="751" spans="1:32" x14ac:dyDescent="0.25">
      <c r="A751" s="21">
        <v>0.36887570710983325</v>
      </c>
      <c r="B751" s="21">
        <v>0.63068951720705135</v>
      </c>
      <c r="C751" s="22">
        <f t="shared" si="108"/>
        <v>2.7109402455235379</v>
      </c>
      <c r="D751" s="23">
        <f t="shared" si="108"/>
        <v>1.5855662298438145</v>
      </c>
      <c r="E751" s="28"/>
      <c r="F751" s="8">
        <f t="shared" si="112"/>
        <v>1</v>
      </c>
      <c r="G751" s="8">
        <f t="shared" si="113"/>
        <v>2.7109402455235379</v>
      </c>
      <c r="H751" s="8">
        <f t="shared" si="114"/>
        <v>1.5855662298438145</v>
      </c>
      <c r="I751" s="24"/>
      <c r="J751" s="24"/>
      <c r="K751" s="8">
        <f t="shared" si="115"/>
        <v>0</v>
      </c>
      <c r="L751" s="8">
        <f t="shared" si="116"/>
        <v>0</v>
      </c>
      <c r="M751" s="25" t="e">
        <f t="shared" si="109"/>
        <v>#DIV/0!</v>
      </c>
      <c r="N751" s="25" t="e">
        <f t="shared" si="109"/>
        <v>#DIV/0!</v>
      </c>
      <c r="O751" s="24">
        <f t="shared" si="110"/>
        <v>0</v>
      </c>
      <c r="P751" s="24">
        <f t="shared" si="110"/>
        <v>0</v>
      </c>
      <c r="Q751" t="s">
        <v>426</v>
      </c>
      <c r="R751" t="s">
        <v>296</v>
      </c>
      <c r="S751" t="s">
        <v>273</v>
      </c>
      <c r="T751" s="26"/>
      <c r="U751" s="26" t="s">
        <v>75</v>
      </c>
      <c r="V751" s="20">
        <v>44438</v>
      </c>
      <c r="W751" s="26" t="s">
        <v>76</v>
      </c>
      <c r="X751" s="90">
        <v>1</v>
      </c>
      <c r="Y751" s="24" t="str">
        <f t="shared" si="111"/>
        <v>N</v>
      </c>
      <c r="Z751" s="24">
        <v>100</v>
      </c>
      <c r="AA751" s="24">
        <f t="shared" si="117"/>
        <v>0</v>
      </c>
      <c r="AB751" s="24">
        <f t="shared" si="118"/>
        <v>-100</v>
      </c>
      <c r="AC751" s="24">
        <f t="shared" si="119"/>
        <v>0</v>
      </c>
      <c r="AD751" s="24">
        <f t="shared" si="120"/>
        <v>-100</v>
      </c>
      <c r="AE751" s="24">
        <f t="shared" si="121"/>
        <v>0</v>
      </c>
      <c r="AF751" s="24">
        <f t="shared" si="122"/>
        <v>-100</v>
      </c>
    </row>
    <row r="752" spans="1:32" x14ac:dyDescent="0.25">
      <c r="A752" s="21">
        <v>0.37463915104617435</v>
      </c>
      <c r="B752" s="21">
        <v>0.62447646943684698</v>
      </c>
      <c r="C752" s="22">
        <f t="shared" si="108"/>
        <v>2.6692351752546806</v>
      </c>
      <c r="D752" s="23">
        <f t="shared" si="108"/>
        <v>1.6013413618319361</v>
      </c>
      <c r="E752" s="28"/>
      <c r="F752" s="8">
        <f t="shared" si="112"/>
        <v>1</v>
      </c>
      <c r="G752" s="8">
        <f t="shared" si="113"/>
        <v>2.6692351752546806</v>
      </c>
      <c r="H752" s="8">
        <f t="shared" si="114"/>
        <v>1.6013413618319361</v>
      </c>
      <c r="I752" s="24"/>
      <c r="J752" s="24"/>
      <c r="K752" s="8">
        <f t="shared" si="115"/>
        <v>0</v>
      </c>
      <c r="L752" s="8">
        <f t="shared" si="116"/>
        <v>0</v>
      </c>
      <c r="M752" s="25" t="e">
        <f t="shared" si="109"/>
        <v>#DIV/0!</v>
      </c>
      <c r="N752" s="25" t="e">
        <f t="shared" si="109"/>
        <v>#DIV/0!</v>
      </c>
      <c r="O752" s="24">
        <f t="shared" si="110"/>
        <v>0</v>
      </c>
      <c r="P752" s="24">
        <f t="shared" si="110"/>
        <v>0</v>
      </c>
      <c r="Q752" t="s">
        <v>522</v>
      </c>
      <c r="R752" t="s">
        <v>457</v>
      </c>
      <c r="S752" t="s">
        <v>276</v>
      </c>
      <c r="T752" s="26"/>
      <c r="U752" s="26" t="s">
        <v>75</v>
      </c>
      <c r="V752" s="20">
        <v>44438</v>
      </c>
      <c r="W752" s="26" t="s">
        <v>202</v>
      </c>
      <c r="X752" s="90">
        <v>8</v>
      </c>
      <c r="Y752" s="24" t="str">
        <f t="shared" si="111"/>
        <v>Y</v>
      </c>
      <c r="Z752" s="24">
        <v>100</v>
      </c>
      <c r="AA752" s="24">
        <f t="shared" si="117"/>
        <v>0</v>
      </c>
      <c r="AB752" s="24">
        <f t="shared" si="118"/>
        <v>-100</v>
      </c>
      <c r="AC752" s="24">
        <f t="shared" si="119"/>
        <v>0</v>
      </c>
      <c r="AD752" s="24">
        <f t="shared" si="120"/>
        <v>-100</v>
      </c>
      <c r="AE752" s="24">
        <f t="shared" si="121"/>
        <v>0</v>
      </c>
      <c r="AF752" s="24">
        <f t="shared" si="122"/>
        <v>-100</v>
      </c>
    </row>
    <row r="753" spans="1:32" x14ac:dyDescent="0.25">
      <c r="A753" s="21">
        <v>0.48859570976690048</v>
      </c>
      <c r="B753" s="21">
        <v>0.50993514301474296</v>
      </c>
      <c r="C753" s="22">
        <f t="shared" si="108"/>
        <v>2.0466819090103772</v>
      </c>
      <c r="D753" s="23">
        <f t="shared" si="108"/>
        <v>1.961033699477913</v>
      </c>
      <c r="E753" s="28"/>
      <c r="F753" s="8">
        <f t="shared" si="112"/>
        <v>1</v>
      </c>
      <c r="G753" s="8">
        <f t="shared" si="113"/>
        <v>2.0466819090103772</v>
      </c>
      <c r="H753" s="8">
        <f t="shared" si="114"/>
        <v>1.961033699477913</v>
      </c>
      <c r="I753" s="24"/>
      <c r="J753" s="24"/>
      <c r="K753" s="8">
        <f t="shared" si="115"/>
        <v>0</v>
      </c>
      <c r="L753" s="8">
        <f t="shared" si="116"/>
        <v>0</v>
      </c>
      <c r="M753" s="25" t="e">
        <f t="shared" si="109"/>
        <v>#DIV/0!</v>
      </c>
      <c r="N753" s="25" t="e">
        <f t="shared" si="109"/>
        <v>#DIV/0!</v>
      </c>
      <c r="O753" s="24">
        <f t="shared" si="110"/>
        <v>0</v>
      </c>
      <c r="P753" s="24">
        <f t="shared" si="110"/>
        <v>0</v>
      </c>
      <c r="Q753" t="s">
        <v>470</v>
      </c>
      <c r="R753" t="s">
        <v>463</v>
      </c>
      <c r="S753" t="s">
        <v>276</v>
      </c>
      <c r="T753" s="26"/>
      <c r="U753" s="26" t="s">
        <v>79</v>
      </c>
      <c r="V753" s="20">
        <v>44438</v>
      </c>
      <c r="W753" s="26" t="s">
        <v>99</v>
      </c>
      <c r="X753" s="90">
        <v>5</v>
      </c>
      <c r="Y753" s="24" t="str">
        <f t="shared" si="111"/>
        <v>Y</v>
      </c>
      <c r="Z753" s="24">
        <v>100</v>
      </c>
      <c r="AA753" s="24">
        <f t="shared" si="117"/>
        <v>0</v>
      </c>
      <c r="AB753" s="24">
        <f t="shared" si="118"/>
        <v>-100</v>
      </c>
      <c r="AC753" s="24">
        <f t="shared" si="119"/>
        <v>0</v>
      </c>
      <c r="AD753" s="24">
        <f t="shared" si="120"/>
        <v>-100</v>
      </c>
      <c r="AE753" s="24">
        <f t="shared" si="121"/>
        <v>0</v>
      </c>
      <c r="AF753" s="24">
        <f t="shared" si="122"/>
        <v>-100</v>
      </c>
    </row>
    <row r="754" spans="1:32" x14ac:dyDescent="0.25">
      <c r="A754" s="21">
        <v>0.61725489438631254</v>
      </c>
      <c r="B754" s="21">
        <v>0.36822016688349846</v>
      </c>
      <c r="C754" s="22">
        <f t="shared" si="108"/>
        <v>1.6200762587621447</v>
      </c>
      <c r="D754" s="23">
        <f t="shared" si="108"/>
        <v>2.7157665167111582</v>
      </c>
      <c r="E754" s="28"/>
      <c r="F754" s="8">
        <f t="shared" si="112"/>
        <v>1</v>
      </c>
      <c r="G754" s="8">
        <f t="shared" si="113"/>
        <v>1.6200762587621447</v>
      </c>
      <c r="H754" s="8">
        <f t="shared" si="114"/>
        <v>2.7157665167111582</v>
      </c>
      <c r="I754" s="24"/>
      <c r="J754" s="24"/>
      <c r="K754" s="8">
        <f t="shared" si="115"/>
        <v>0</v>
      </c>
      <c r="L754" s="8">
        <f t="shared" si="116"/>
        <v>0</v>
      </c>
      <c r="M754" s="25" t="e">
        <f t="shared" si="109"/>
        <v>#DIV/0!</v>
      </c>
      <c r="N754" s="25" t="e">
        <f t="shared" si="109"/>
        <v>#DIV/0!</v>
      </c>
      <c r="O754" s="24">
        <f t="shared" si="110"/>
        <v>0</v>
      </c>
      <c r="P754" s="24">
        <f t="shared" si="110"/>
        <v>0</v>
      </c>
      <c r="Q754" t="s">
        <v>508</v>
      </c>
      <c r="R754" t="s">
        <v>455</v>
      </c>
      <c r="S754" t="s">
        <v>276</v>
      </c>
      <c r="T754" s="26"/>
      <c r="U754" s="26" t="s">
        <v>89</v>
      </c>
      <c r="V754" s="20">
        <v>44438</v>
      </c>
      <c r="W754" s="26" t="s">
        <v>77</v>
      </c>
      <c r="X754" s="90">
        <v>3</v>
      </c>
      <c r="Y754" s="24" t="str">
        <f t="shared" si="111"/>
        <v>Y</v>
      </c>
      <c r="Z754" s="24">
        <v>100</v>
      </c>
      <c r="AA754" s="24">
        <f t="shared" si="117"/>
        <v>0</v>
      </c>
      <c r="AB754" s="24">
        <f t="shared" si="118"/>
        <v>-100</v>
      </c>
      <c r="AC754" s="24">
        <f t="shared" si="119"/>
        <v>0</v>
      </c>
      <c r="AD754" s="24">
        <f t="shared" si="120"/>
        <v>-100</v>
      </c>
      <c r="AE754" s="24">
        <f t="shared" si="121"/>
        <v>0</v>
      </c>
      <c r="AF754" s="24">
        <f t="shared" si="122"/>
        <v>-100</v>
      </c>
    </row>
    <row r="755" spans="1:32" x14ac:dyDescent="0.25">
      <c r="A755" s="51">
        <v>0.42394435184558782</v>
      </c>
      <c r="B755" s="51">
        <v>0.57540826081918284</v>
      </c>
      <c r="C755" s="33">
        <v>2.3588001482898102</v>
      </c>
      <c r="D755" s="34">
        <v>1.7378964955705449</v>
      </c>
      <c r="E755" s="28"/>
      <c r="F755" s="35">
        <v>1</v>
      </c>
      <c r="G755" s="35">
        <v>2.3588001482898102</v>
      </c>
      <c r="H755" s="35">
        <v>1.7378964955705449</v>
      </c>
      <c r="I755" s="36"/>
      <c r="J755" s="36"/>
      <c r="K755" s="35">
        <v>0</v>
      </c>
      <c r="L755" s="35">
        <v>0</v>
      </c>
      <c r="M755" s="37" t="e">
        <v>#DIV/0!</v>
      </c>
      <c r="N755" s="37" t="e">
        <v>#DIV/0!</v>
      </c>
      <c r="O755" s="36">
        <v>0</v>
      </c>
      <c r="P755" s="36">
        <v>0</v>
      </c>
      <c r="Q755" s="36" t="s">
        <v>478</v>
      </c>
      <c r="R755" s="36" t="s">
        <v>475</v>
      </c>
      <c r="S755" s="36" t="s">
        <v>275</v>
      </c>
      <c r="T755" s="38" t="s">
        <v>90</v>
      </c>
      <c r="U755" s="38" t="s">
        <v>75</v>
      </c>
      <c r="V755" s="55" t="s">
        <v>581</v>
      </c>
      <c r="W755" s="38" t="s">
        <v>94</v>
      </c>
      <c r="X755" s="90">
        <v>2</v>
      </c>
      <c r="Y755" t="s">
        <v>590</v>
      </c>
      <c r="Z755" s="24">
        <v>100</v>
      </c>
      <c r="AA755" s="24">
        <f t="shared" si="117"/>
        <v>0</v>
      </c>
      <c r="AB755" s="24">
        <f t="shared" si="118"/>
        <v>-100</v>
      </c>
      <c r="AC755" s="24">
        <f t="shared" si="119"/>
        <v>0</v>
      </c>
      <c r="AD755" s="24">
        <f t="shared" si="120"/>
        <v>-100</v>
      </c>
      <c r="AE755" s="24">
        <f t="shared" si="121"/>
        <v>0</v>
      </c>
      <c r="AF755" s="24">
        <f t="shared" si="122"/>
        <v>-100</v>
      </c>
    </row>
    <row r="756" spans="1:32" x14ac:dyDescent="0.25">
      <c r="A756" s="51">
        <v>0.30597925754699573</v>
      </c>
      <c r="B756" s="51">
        <v>0.69351343438551061</v>
      </c>
      <c r="C756" s="33">
        <v>3.2681953934292713</v>
      </c>
      <c r="D756" s="34">
        <v>1.4419331341231372</v>
      </c>
      <c r="E756" s="28"/>
      <c r="F756" s="35">
        <v>1</v>
      </c>
      <c r="G756" s="35">
        <v>3.2681953934292713</v>
      </c>
      <c r="H756" s="35">
        <v>1.4419331341231372</v>
      </c>
      <c r="I756" s="36"/>
      <c r="J756" s="36"/>
      <c r="K756" s="35">
        <v>0</v>
      </c>
      <c r="L756" s="35">
        <v>0</v>
      </c>
      <c r="M756" s="37" t="e">
        <v>#DIV/0!</v>
      </c>
      <c r="N756" s="37" t="e">
        <v>#DIV/0!</v>
      </c>
      <c r="O756" s="36">
        <v>0</v>
      </c>
      <c r="P756" s="36">
        <v>0</v>
      </c>
      <c r="Q756" s="36" t="s">
        <v>389</v>
      </c>
      <c r="R756" s="36" t="s">
        <v>513</v>
      </c>
      <c r="S756" s="36" t="s">
        <v>279</v>
      </c>
      <c r="T756" s="38" t="s">
        <v>90</v>
      </c>
      <c r="U756" s="38" t="s">
        <v>75</v>
      </c>
      <c r="V756" s="55" t="s">
        <v>581</v>
      </c>
      <c r="W756" s="38" t="s">
        <v>73</v>
      </c>
      <c r="X756" s="79">
        <v>0</v>
      </c>
      <c r="Y756" t="s">
        <v>590</v>
      </c>
      <c r="Z756" s="24">
        <v>100</v>
      </c>
      <c r="AA756" s="24">
        <f t="shared" si="117"/>
        <v>0</v>
      </c>
      <c r="AB756" s="24">
        <f t="shared" si="118"/>
        <v>-100</v>
      </c>
      <c r="AC756" s="24">
        <f t="shared" si="119"/>
        <v>0</v>
      </c>
      <c r="AD756" s="24">
        <f t="shared" si="120"/>
        <v>-100</v>
      </c>
      <c r="AE756" s="24">
        <f t="shared" si="121"/>
        <v>0</v>
      </c>
      <c r="AF756" s="24">
        <f t="shared" si="122"/>
        <v>-100</v>
      </c>
    </row>
    <row r="757" spans="1:32" x14ac:dyDescent="0.25">
      <c r="A757" s="51">
        <v>0.15760661026461678</v>
      </c>
      <c r="B757" s="51">
        <v>0.84237836830054547</v>
      </c>
      <c r="C757" s="33">
        <v>6.3449115384248786</v>
      </c>
      <c r="D757" s="34">
        <v>1.1871150039351652</v>
      </c>
      <c r="E757" s="28"/>
      <c r="F757" s="35">
        <v>1</v>
      </c>
      <c r="G757" s="35">
        <v>6.3449115384248786</v>
      </c>
      <c r="H757" s="35">
        <v>1.1871150039351652</v>
      </c>
      <c r="I757" s="36"/>
      <c r="J757" s="36"/>
      <c r="K757" s="35">
        <v>0</v>
      </c>
      <c r="L757" s="35">
        <v>0</v>
      </c>
      <c r="M757" s="37" t="e">
        <v>#DIV/0!</v>
      </c>
      <c r="N757" s="37" t="e">
        <v>#DIV/0!</v>
      </c>
      <c r="O757" s="36">
        <v>0</v>
      </c>
      <c r="P757" s="36">
        <v>0</v>
      </c>
      <c r="Q757" s="36" t="s">
        <v>319</v>
      </c>
      <c r="R757" s="36" t="s">
        <v>482</v>
      </c>
      <c r="S757" s="36" t="s">
        <v>279</v>
      </c>
      <c r="T757" s="38" t="s">
        <v>90</v>
      </c>
      <c r="U757" s="38" t="s">
        <v>75</v>
      </c>
      <c r="V757" s="55" t="s">
        <v>582</v>
      </c>
      <c r="W757" s="38" t="s">
        <v>75</v>
      </c>
      <c r="X757" s="79">
        <v>2</v>
      </c>
      <c r="Y757" t="s">
        <v>590</v>
      </c>
      <c r="Z757" s="24">
        <v>100</v>
      </c>
      <c r="AA757" s="24">
        <f t="shared" si="117"/>
        <v>0</v>
      </c>
      <c r="AB757" s="24">
        <f t="shared" si="118"/>
        <v>-100</v>
      </c>
      <c r="AC757" s="24">
        <f t="shared" si="119"/>
        <v>0</v>
      </c>
      <c r="AD757" s="24">
        <f t="shared" si="120"/>
        <v>-100</v>
      </c>
      <c r="AE757" s="24">
        <f t="shared" si="121"/>
        <v>0</v>
      </c>
      <c r="AF757" s="24">
        <f t="shared" si="122"/>
        <v>-100</v>
      </c>
    </row>
    <row r="758" spans="1:32" x14ac:dyDescent="0.25">
      <c r="A758" s="51">
        <v>0.43139513475498065</v>
      </c>
      <c r="B758" s="51">
        <v>0.56794176409105535</v>
      </c>
      <c r="C758" s="33">
        <v>2.3180604495411608</v>
      </c>
      <c r="D758" s="34">
        <v>1.7607439058481968</v>
      </c>
      <c r="E758" s="28"/>
      <c r="F758" s="35">
        <v>1</v>
      </c>
      <c r="G758" s="35">
        <v>2.3180604495411608</v>
      </c>
      <c r="H758" s="35">
        <v>1.7607439058481968</v>
      </c>
      <c r="I758" s="36"/>
      <c r="J758" s="36"/>
      <c r="K758" s="35">
        <v>0</v>
      </c>
      <c r="L758" s="35">
        <v>0</v>
      </c>
      <c r="M758" s="37" t="e">
        <v>#DIV/0!</v>
      </c>
      <c r="N758" s="37" t="e">
        <v>#DIV/0!</v>
      </c>
      <c r="O758" s="36">
        <v>0</v>
      </c>
      <c r="P758" s="36">
        <v>0</v>
      </c>
      <c r="Q758" s="36" t="s">
        <v>373</v>
      </c>
      <c r="R758" s="36" t="s">
        <v>307</v>
      </c>
      <c r="S758" s="36" t="s">
        <v>275</v>
      </c>
      <c r="T758" s="38" t="s">
        <v>90</v>
      </c>
      <c r="U758" s="38" t="s">
        <v>75</v>
      </c>
      <c r="V758" s="55" t="s">
        <v>583</v>
      </c>
      <c r="W758" s="38" t="s">
        <v>75</v>
      </c>
      <c r="X758" s="88">
        <v>2</v>
      </c>
      <c r="Y758" t="s">
        <v>590</v>
      </c>
      <c r="Z758" s="24">
        <v>100</v>
      </c>
      <c r="AA758" s="24">
        <f t="shared" si="117"/>
        <v>0</v>
      </c>
      <c r="AB758" s="24">
        <f t="shared" si="118"/>
        <v>-100</v>
      </c>
      <c r="AC758" s="24">
        <f t="shared" si="119"/>
        <v>0</v>
      </c>
      <c r="AD758" s="24">
        <f t="shared" si="120"/>
        <v>-100</v>
      </c>
      <c r="AE758" s="24">
        <f t="shared" si="121"/>
        <v>0</v>
      </c>
      <c r="AF758" s="24">
        <f t="shared" si="122"/>
        <v>-100</v>
      </c>
    </row>
    <row r="759" spans="1:32" x14ac:dyDescent="0.25">
      <c r="A759" s="51">
        <v>0.13620839998570755</v>
      </c>
      <c r="B759" s="51">
        <v>0.8636312905234067</v>
      </c>
      <c r="C759" s="33">
        <v>7.3416911152684472</v>
      </c>
      <c r="D759" s="34">
        <v>1.1579015385071869</v>
      </c>
      <c r="E759" s="28"/>
      <c r="F759" s="35">
        <v>1</v>
      </c>
      <c r="G759" s="35">
        <v>7.3416911152684472</v>
      </c>
      <c r="H759" s="35">
        <v>1.1579015385071869</v>
      </c>
      <c r="I759" s="36"/>
      <c r="J759" s="36"/>
      <c r="K759" s="35">
        <v>0</v>
      </c>
      <c r="L759" s="35">
        <v>0</v>
      </c>
      <c r="M759" s="37" t="e">
        <v>#DIV/0!</v>
      </c>
      <c r="N759" s="37" t="e">
        <v>#DIV/0!</v>
      </c>
      <c r="O759" s="36">
        <v>0</v>
      </c>
      <c r="P759" s="36">
        <v>0</v>
      </c>
      <c r="Q759" s="36" t="s">
        <v>331</v>
      </c>
      <c r="R759" s="36" t="s">
        <v>289</v>
      </c>
      <c r="S759" s="36" t="s">
        <v>283</v>
      </c>
      <c r="T759" s="38" t="s">
        <v>85</v>
      </c>
      <c r="U759" s="38" t="s">
        <v>76</v>
      </c>
      <c r="V759" s="55" t="s">
        <v>583</v>
      </c>
      <c r="W759" s="38" t="s">
        <v>183</v>
      </c>
      <c r="X759" s="88" t="s">
        <v>183</v>
      </c>
      <c r="Y759" t="s">
        <v>183</v>
      </c>
      <c r="Z759" s="24">
        <v>100</v>
      </c>
      <c r="AA759" s="24">
        <f t="shared" si="117"/>
        <v>0</v>
      </c>
      <c r="AB759" s="24">
        <f t="shared" si="118"/>
        <v>-100</v>
      </c>
      <c r="AC759" s="24">
        <f t="shared" si="119"/>
        <v>0</v>
      </c>
      <c r="AD759" s="24">
        <f t="shared" si="120"/>
        <v>-100</v>
      </c>
      <c r="AE759" s="24">
        <f t="shared" si="121"/>
        <v>0</v>
      </c>
      <c r="AF759" s="24">
        <f t="shared" si="122"/>
        <v>-100</v>
      </c>
    </row>
    <row r="760" spans="1:32" x14ac:dyDescent="0.25">
      <c r="A760" s="51">
        <v>0.25083987822749121</v>
      </c>
      <c r="B760" s="51">
        <v>0.74907558390492668</v>
      </c>
      <c r="C760" s="33">
        <v>3.9866069425096833</v>
      </c>
      <c r="D760" s="34">
        <v>1.3349787678127296</v>
      </c>
      <c r="E760" s="28"/>
      <c r="F760" s="35">
        <v>1</v>
      </c>
      <c r="G760" s="35">
        <v>3.9866069425096833</v>
      </c>
      <c r="H760" s="35">
        <v>1.3349787678127296</v>
      </c>
      <c r="I760" s="36"/>
      <c r="J760" s="36"/>
      <c r="K760" s="35">
        <v>0</v>
      </c>
      <c r="L760" s="35">
        <v>0</v>
      </c>
      <c r="M760" s="37" t="e">
        <v>#DIV/0!</v>
      </c>
      <c r="N760" s="37" t="e">
        <v>#DIV/0!</v>
      </c>
      <c r="O760" s="36">
        <v>0</v>
      </c>
      <c r="P760" s="36">
        <v>0</v>
      </c>
      <c r="Q760" s="36" t="s">
        <v>531</v>
      </c>
      <c r="R760" s="36" t="s">
        <v>526</v>
      </c>
      <c r="S760" s="36" t="s">
        <v>277</v>
      </c>
      <c r="T760" s="38" t="s">
        <v>90</v>
      </c>
      <c r="U760" s="38" t="s">
        <v>75</v>
      </c>
      <c r="V760" s="55" t="s">
        <v>583</v>
      </c>
      <c r="W760" s="38" t="s">
        <v>73</v>
      </c>
      <c r="X760" s="88">
        <v>0</v>
      </c>
      <c r="Y760" t="s">
        <v>590</v>
      </c>
      <c r="Z760" s="24">
        <v>100</v>
      </c>
      <c r="AA760" s="24">
        <f t="shared" si="117"/>
        <v>0</v>
      </c>
      <c r="AB760" s="24">
        <f t="shared" si="118"/>
        <v>-100</v>
      </c>
      <c r="AC760" s="24">
        <f t="shared" si="119"/>
        <v>0</v>
      </c>
      <c r="AD760" s="24">
        <f t="shared" si="120"/>
        <v>-100</v>
      </c>
      <c r="AE760" s="24">
        <f t="shared" si="121"/>
        <v>0</v>
      </c>
      <c r="AF760" s="24">
        <f t="shared" si="122"/>
        <v>-100</v>
      </c>
    </row>
    <row r="761" spans="1:32" x14ac:dyDescent="0.25">
      <c r="A761" s="51">
        <v>0.57559705833916019</v>
      </c>
      <c r="B761" s="51">
        <v>0.40493864486295617</v>
      </c>
      <c r="C761" s="33">
        <v>1.737326460432965</v>
      </c>
      <c r="D761" s="34">
        <v>2.4695099188135798</v>
      </c>
      <c r="E761" s="28"/>
      <c r="F761" s="35">
        <v>1</v>
      </c>
      <c r="G761" s="35">
        <v>1.737326460432965</v>
      </c>
      <c r="H761" s="35">
        <v>2.4695099188135798</v>
      </c>
      <c r="I761" s="36"/>
      <c r="J761" s="36"/>
      <c r="K761" s="35">
        <v>0</v>
      </c>
      <c r="L761" s="35">
        <v>0</v>
      </c>
      <c r="M761" s="37" t="e">
        <v>#DIV/0!</v>
      </c>
      <c r="N761" s="37" t="e">
        <v>#DIV/0!</v>
      </c>
      <c r="O761" s="36">
        <v>0</v>
      </c>
      <c r="P761" s="36">
        <v>0</v>
      </c>
      <c r="Q761" s="36" t="s">
        <v>534</v>
      </c>
      <c r="R761" s="36" t="s">
        <v>537</v>
      </c>
      <c r="S761" s="36" t="s">
        <v>277</v>
      </c>
      <c r="T761" s="38" t="s">
        <v>84</v>
      </c>
      <c r="U761" s="38" t="s">
        <v>100</v>
      </c>
      <c r="V761" s="55" t="s">
        <v>583</v>
      </c>
      <c r="W761" s="38" t="s">
        <v>92</v>
      </c>
      <c r="X761" s="88">
        <v>5</v>
      </c>
      <c r="Y761" t="s">
        <v>591</v>
      </c>
      <c r="Z761" s="24">
        <v>100</v>
      </c>
      <c r="AA761" s="24">
        <f t="shared" si="117"/>
        <v>0</v>
      </c>
      <c r="AB761" s="24">
        <f t="shared" si="118"/>
        <v>-100</v>
      </c>
      <c r="AC761" s="24">
        <f t="shared" si="119"/>
        <v>0</v>
      </c>
      <c r="AD761" s="24">
        <f t="shared" si="120"/>
        <v>-100</v>
      </c>
      <c r="AE761" s="24">
        <f t="shared" si="121"/>
        <v>0</v>
      </c>
      <c r="AF761" s="24">
        <f t="shared" si="122"/>
        <v>-100</v>
      </c>
    </row>
    <row r="762" spans="1:32" x14ac:dyDescent="0.25">
      <c r="A762" s="51">
        <v>0.56023704816721132</v>
      </c>
      <c r="B762" s="51">
        <v>0.43591324274780102</v>
      </c>
      <c r="C762" s="33">
        <v>1.7849587121584554</v>
      </c>
      <c r="D762" s="34">
        <v>2.2940344590048465</v>
      </c>
      <c r="E762" s="28"/>
      <c r="F762" s="35">
        <v>1</v>
      </c>
      <c r="G762" s="35">
        <v>1.7849587121584554</v>
      </c>
      <c r="H762" s="35">
        <v>2.2940344590048465</v>
      </c>
      <c r="I762" s="36"/>
      <c r="J762" s="36"/>
      <c r="K762" s="35">
        <v>0</v>
      </c>
      <c r="L762" s="35">
        <v>0</v>
      </c>
      <c r="M762" s="37" t="e">
        <v>#DIV/0!</v>
      </c>
      <c r="N762" s="37" t="e">
        <v>#DIV/0!</v>
      </c>
      <c r="O762" s="36">
        <v>0</v>
      </c>
      <c r="P762" s="36">
        <v>0</v>
      </c>
      <c r="Q762" s="36" t="s">
        <v>532</v>
      </c>
      <c r="R762" s="36" t="s">
        <v>527</v>
      </c>
      <c r="S762" s="36" t="s">
        <v>277</v>
      </c>
      <c r="T762" s="38" t="s">
        <v>85</v>
      </c>
      <c r="U762" s="38" t="s">
        <v>79</v>
      </c>
      <c r="V762" s="55" t="s">
        <v>583</v>
      </c>
      <c r="W762" s="38" t="s">
        <v>75</v>
      </c>
      <c r="X762" s="79">
        <v>2</v>
      </c>
      <c r="Y762" t="s">
        <v>590</v>
      </c>
      <c r="Z762" s="24">
        <v>100</v>
      </c>
      <c r="AA762" s="24">
        <f t="shared" si="117"/>
        <v>0</v>
      </c>
      <c r="AB762" s="24">
        <f t="shared" si="118"/>
        <v>-100</v>
      </c>
      <c r="AC762" s="24">
        <f t="shared" si="119"/>
        <v>0</v>
      </c>
      <c r="AD762" s="24">
        <f t="shared" si="120"/>
        <v>-100</v>
      </c>
      <c r="AE762" s="24">
        <f t="shared" si="121"/>
        <v>0</v>
      </c>
      <c r="AF762" s="24">
        <f t="shared" si="122"/>
        <v>-100</v>
      </c>
    </row>
    <row r="763" spans="1:32" x14ac:dyDescent="0.25">
      <c r="A763" s="51">
        <v>0.4069022075656985</v>
      </c>
      <c r="B763" s="51">
        <v>0.59037295369965803</v>
      </c>
      <c r="C763" s="33">
        <v>2.457592958225816</v>
      </c>
      <c r="D763" s="34">
        <v>1.6938445329064526</v>
      </c>
      <c r="E763" s="28"/>
      <c r="F763" s="35">
        <v>1</v>
      </c>
      <c r="G763" s="35">
        <v>2.457592958225816</v>
      </c>
      <c r="H763" s="35">
        <v>1.6938445329064526</v>
      </c>
      <c r="I763" s="36"/>
      <c r="J763" s="36"/>
      <c r="K763" s="35">
        <v>0</v>
      </c>
      <c r="L763" s="35">
        <v>0</v>
      </c>
      <c r="M763" s="37" t="e">
        <v>#DIV/0!</v>
      </c>
      <c r="N763" s="37" t="e">
        <v>#DIV/0!</v>
      </c>
      <c r="O763" s="36">
        <v>0</v>
      </c>
      <c r="P763" s="36">
        <v>0</v>
      </c>
      <c r="Q763" s="36" t="s">
        <v>524</v>
      </c>
      <c r="R763" s="36" t="s">
        <v>533</v>
      </c>
      <c r="S763" s="36" t="s">
        <v>277</v>
      </c>
      <c r="T763" s="38" t="s">
        <v>85</v>
      </c>
      <c r="U763" s="38" t="s">
        <v>79</v>
      </c>
      <c r="V763" s="55" t="s">
        <v>583</v>
      </c>
      <c r="W763" s="38" t="s">
        <v>86</v>
      </c>
      <c r="X763" s="79">
        <v>3</v>
      </c>
      <c r="Y763" t="s">
        <v>591</v>
      </c>
      <c r="Z763" s="24">
        <v>100</v>
      </c>
      <c r="AA763" s="24">
        <f t="shared" si="117"/>
        <v>0</v>
      </c>
      <c r="AB763" s="24">
        <f t="shared" si="118"/>
        <v>-100</v>
      </c>
      <c r="AC763" s="24">
        <f t="shared" si="119"/>
        <v>0</v>
      </c>
      <c r="AD763" s="24">
        <f t="shared" si="120"/>
        <v>-100</v>
      </c>
      <c r="AE763" s="24">
        <f t="shared" si="121"/>
        <v>0</v>
      </c>
      <c r="AF763" s="24">
        <f t="shared" si="122"/>
        <v>-100</v>
      </c>
    </row>
    <row r="764" spans="1:32" x14ac:dyDescent="0.25">
      <c r="A764" s="51">
        <v>0.45024103886141392</v>
      </c>
      <c r="B764" s="51">
        <v>0.54912035956741856</v>
      </c>
      <c r="C764" s="33">
        <v>2.2210325440986827</v>
      </c>
      <c r="D764" s="34">
        <v>1.8210943786308917</v>
      </c>
      <c r="E764" s="28"/>
      <c r="F764" s="35">
        <v>1</v>
      </c>
      <c r="G764" s="35">
        <v>2.2210325440986827</v>
      </c>
      <c r="H764" s="35">
        <v>1.8210943786308917</v>
      </c>
      <c r="I764" s="36"/>
      <c r="J764" s="36"/>
      <c r="K764" s="35">
        <v>0</v>
      </c>
      <c r="L764" s="35">
        <v>0</v>
      </c>
      <c r="M764" s="37" t="e">
        <v>#DIV/0!</v>
      </c>
      <c r="N764" s="37" t="e">
        <v>#DIV/0!</v>
      </c>
      <c r="O764" s="36">
        <v>0</v>
      </c>
      <c r="P764" s="36">
        <v>0</v>
      </c>
      <c r="Q764" s="36" t="s">
        <v>285</v>
      </c>
      <c r="R764" s="36" t="s">
        <v>302</v>
      </c>
      <c r="S764" s="36" t="s">
        <v>275</v>
      </c>
      <c r="T764" s="38" t="s">
        <v>90</v>
      </c>
      <c r="U764" s="38" t="s">
        <v>75</v>
      </c>
      <c r="V764" s="55" t="s">
        <v>584</v>
      </c>
      <c r="W764" s="38" t="s">
        <v>94</v>
      </c>
      <c r="X764" s="90">
        <v>2</v>
      </c>
      <c r="Y764" t="s">
        <v>590</v>
      </c>
      <c r="Z764" s="24">
        <v>100</v>
      </c>
      <c r="AA764" s="24">
        <f t="shared" si="117"/>
        <v>0</v>
      </c>
      <c r="AB764" s="24">
        <f t="shared" si="118"/>
        <v>-100</v>
      </c>
      <c r="AC764" s="24">
        <f t="shared" si="119"/>
        <v>0</v>
      </c>
      <c r="AD764" s="24">
        <f t="shared" si="120"/>
        <v>-100</v>
      </c>
      <c r="AE764" s="24">
        <f t="shared" si="121"/>
        <v>0</v>
      </c>
      <c r="AF764" s="24">
        <f t="shared" si="122"/>
        <v>-100</v>
      </c>
    </row>
    <row r="765" spans="1:32" x14ac:dyDescent="0.25">
      <c r="A765" s="51">
        <v>0.80321214358594284</v>
      </c>
      <c r="B765" s="51">
        <v>0.11283720193253818</v>
      </c>
      <c r="C765" s="33">
        <v>1.2450010971391658</v>
      </c>
      <c r="D765" s="34">
        <v>8.8623253933385246</v>
      </c>
      <c r="E765" s="28"/>
      <c r="F765" s="35">
        <v>1</v>
      </c>
      <c r="G765" s="35">
        <v>1.2450010971391658</v>
      </c>
      <c r="H765" s="35">
        <v>8.8623253933385246</v>
      </c>
      <c r="I765" s="36"/>
      <c r="J765" s="36"/>
      <c r="K765" s="35">
        <v>0</v>
      </c>
      <c r="L765" s="35">
        <v>0</v>
      </c>
      <c r="M765" s="37" t="e">
        <v>#DIV/0!</v>
      </c>
      <c r="N765" s="37" t="e">
        <v>#DIV/0!</v>
      </c>
      <c r="O765" s="36">
        <v>0</v>
      </c>
      <c r="P765" s="36">
        <v>0</v>
      </c>
      <c r="Q765" s="36" t="s">
        <v>284</v>
      </c>
      <c r="R765" s="36" t="s">
        <v>479</v>
      </c>
      <c r="S765" s="36" t="s">
        <v>275</v>
      </c>
      <c r="T765" s="38" t="s">
        <v>84</v>
      </c>
      <c r="U765" s="38" t="s">
        <v>99</v>
      </c>
      <c r="V765" s="55" t="s">
        <v>584</v>
      </c>
      <c r="W765" s="38" t="s">
        <v>73</v>
      </c>
      <c r="X765" s="90">
        <v>0</v>
      </c>
      <c r="Y765" t="s">
        <v>590</v>
      </c>
      <c r="Z765" s="24">
        <v>100</v>
      </c>
      <c r="AA765" s="24">
        <f t="shared" si="117"/>
        <v>0</v>
      </c>
      <c r="AB765" s="24">
        <f t="shared" si="118"/>
        <v>-100</v>
      </c>
      <c r="AC765" s="24">
        <f t="shared" si="119"/>
        <v>0</v>
      </c>
      <c r="AD765" s="24">
        <f t="shared" si="120"/>
        <v>-100</v>
      </c>
      <c r="AE765" s="24">
        <f t="shared" si="121"/>
        <v>0</v>
      </c>
      <c r="AF765" s="24">
        <f t="shared" si="122"/>
        <v>-100</v>
      </c>
    </row>
    <row r="766" spans="1:32" x14ac:dyDescent="0.25">
      <c r="A766" s="51">
        <v>0.54884239695439085</v>
      </c>
      <c r="B766" s="51">
        <v>0.44030139127045981</v>
      </c>
      <c r="C766" s="33">
        <v>1.8220166764614953</v>
      </c>
      <c r="D766" s="34">
        <v>2.2711715652648015</v>
      </c>
      <c r="E766" s="28"/>
      <c r="F766" s="35">
        <v>1</v>
      </c>
      <c r="G766" s="35">
        <v>1.8220166764614953</v>
      </c>
      <c r="H766" s="35">
        <v>2.2711715652648015</v>
      </c>
      <c r="I766" s="36"/>
      <c r="J766" s="36"/>
      <c r="K766" s="35">
        <v>0</v>
      </c>
      <c r="L766" s="35">
        <v>0</v>
      </c>
      <c r="M766" s="37" t="e">
        <v>#DIV/0!</v>
      </c>
      <c r="N766" s="37" t="e">
        <v>#DIV/0!</v>
      </c>
      <c r="O766" s="36">
        <v>0</v>
      </c>
      <c r="P766" s="36">
        <v>0</v>
      </c>
      <c r="Q766" s="36" t="s">
        <v>304</v>
      </c>
      <c r="R766" s="36" t="s">
        <v>511</v>
      </c>
      <c r="S766" s="36" t="s">
        <v>275</v>
      </c>
      <c r="T766" s="38" t="s">
        <v>84</v>
      </c>
      <c r="U766" s="38" t="s">
        <v>86</v>
      </c>
      <c r="V766" s="55" t="s">
        <v>584</v>
      </c>
      <c r="W766" s="38" t="s">
        <v>75</v>
      </c>
      <c r="X766" s="90">
        <v>2</v>
      </c>
      <c r="Y766" t="s">
        <v>590</v>
      </c>
      <c r="Z766" s="24">
        <v>100</v>
      </c>
      <c r="AA766" s="24">
        <f t="shared" si="117"/>
        <v>0</v>
      </c>
      <c r="AB766" s="24">
        <f t="shared" si="118"/>
        <v>-100</v>
      </c>
      <c r="AC766" s="24">
        <f t="shared" si="119"/>
        <v>0</v>
      </c>
      <c r="AD766" s="24">
        <f t="shared" si="120"/>
        <v>-100</v>
      </c>
      <c r="AE766" s="24">
        <f t="shared" si="121"/>
        <v>0</v>
      </c>
      <c r="AF766" s="24">
        <f t="shared" si="122"/>
        <v>-100</v>
      </c>
    </row>
    <row r="767" spans="1:32" x14ac:dyDescent="0.25">
      <c r="A767" s="51">
        <v>0.5960931466763395</v>
      </c>
      <c r="B767" s="51">
        <v>0.38656460890619337</v>
      </c>
      <c r="C767" s="33">
        <v>1.6775901645166367</v>
      </c>
      <c r="D767" s="34">
        <v>2.5868896866414053</v>
      </c>
      <c r="E767" s="28"/>
      <c r="F767" s="35">
        <v>1</v>
      </c>
      <c r="G767" s="35">
        <v>1.6775901645166367</v>
      </c>
      <c r="H767" s="35">
        <v>2.5868896866414053</v>
      </c>
      <c r="I767" s="36"/>
      <c r="J767" s="36"/>
      <c r="K767" s="35">
        <v>0</v>
      </c>
      <c r="L767" s="35">
        <v>0</v>
      </c>
      <c r="M767" s="37" t="e">
        <v>#DIV/0!</v>
      </c>
      <c r="N767" s="37" t="e">
        <v>#DIV/0!</v>
      </c>
      <c r="O767" s="36">
        <v>0</v>
      </c>
      <c r="P767" s="36">
        <v>0</v>
      </c>
      <c r="Q767" s="36" t="s">
        <v>305</v>
      </c>
      <c r="R767" s="36" t="s">
        <v>376</v>
      </c>
      <c r="S767" s="36" t="s">
        <v>275</v>
      </c>
      <c r="T767" s="38" t="s">
        <v>84</v>
      </c>
      <c r="U767" s="38" t="s">
        <v>89</v>
      </c>
      <c r="V767" s="55" t="s">
        <v>584</v>
      </c>
      <c r="W767" s="38" t="s">
        <v>75</v>
      </c>
      <c r="X767" s="88">
        <v>2</v>
      </c>
      <c r="Y767" t="s">
        <v>590</v>
      </c>
      <c r="Z767" s="24">
        <v>100</v>
      </c>
      <c r="AA767" s="24">
        <f t="shared" si="117"/>
        <v>0</v>
      </c>
      <c r="AB767" s="24">
        <f t="shared" si="118"/>
        <v>-100</v>
      </c>
      <c r="AC767" s="24">
        <f t="shared" si="119"/>
        <v>0</v>
      </c>
      <c r="AD767" s="24">
        <f t="shared" si="120"/>
        <v>-100</v>
      </c>
      <c r="AE767" s="24">
        <f t="shared" si="121"/>
        <v>0</v>
      </c>
      <c r="AF767" s="24">
        <f t="shared" si="122"/>
        <v>-100</v>
      </c>
    </row>
    <row r="768" spans="1:32" s="24" customFormat="1" x14ac:dyDescent="0.25">
      <c r="A768" s="51">
        <v>0.64135578305851326</v>
      </c>
      <c r="B768" s="51">
        <v>0.34844747244759311</v>
      </c>
      <c r="C768" s="33">
        <v>1.5591969799214647</v>
      </c>
      <c r="D768" s="34">
        <v>2.8698730198147762</v>
      </c>
      <c r="E768" s="28"/>
      <c r="F768" s="35">
        <v>1</v>
      </c>
      <c r="G768" s="35">
        <v>1.5591969799214647</v>
      </c>
      <c r="H768" s="35">
        <v>2.8698730198147762</v>
      </c>
      <c r="I768" s="36"/>
      <c r="J768" s="36"/>
      <c r="K768" s="35">
        <v>0</v>
      </c>
      <c r="L768" s="35">
        <v>0</v>
      </c>
      <c r="M768" s="37" t="e">
        <v>#DIV/0!</v>
      </c>
      <c r="N768" s="37" t="e">
        <v>#DIV/0!</v>
      </c>
      <c r="O768" s="36">
        <v>0</v>
      </c>
      <c r="P768" s="36">
        <v>0</v>
      </c>
      <c r="Q768" s="36" t="s">
        <v>301</v>
      </c>
      <c r="R768" s="36" t="s">
        <v>306</v>
      </c>
      <c r="S768" s="36" t="s">
        <v>275</v>
      </c>
      <c r="T768" s="38" t="s">
        <v>85</v>
      </c>
      <c r="U768" s="38" t="s">
        <v>79</v>
      </c>
      <c r="V768" s="55" t="s">
        <v>584</v>
      </c>
      <c r="W768" s="38" t="s">
        <v>75</v>
      </c>
      <c r="X768" s="93">
        <v>2</v>
      </c>
      <c r="Y768" s="24" t="s">
        <v>590</v>
      </c>
      <c r="Z768" s="24">
        <v>100</v>
      </c>
      <c r="AA768" s="24">
        <f t="shared" si="117"/>
        <v>0</v>
      </c>
      <c r="AB768" s="24">
        <f t="shared" si="118"/>
        <v>-100</v>
      </c>
      <c r="AC768" s="24">
        <f t="shared" si="119"/>
        <v>0</v>
      </c>
      <c r="AD768" s="24">
        <f t="shared" si="120"/>
        <v>-100</v>
      </c>
      <c r="AE768" s="24">
        <f t="shared" si="121"/>
        <v>0</v>
      </c>
      <c r="AF768" s="24">
        <f t="shared" si="122"/>
        <v>-100</v>
      </c>
    </row>
    <row r="769" spans="1:32" x14ac:dyDescent="0.25">
      <c r="A769" s="51">
        <v>0.50340432415146619</v>
      </c>
      <c r="B769" s="51">
        <v>0.49472925051172134</v>
      </c>
      <c r="C769" s="33">
        <v>1.9864747917801282</v>
      </c>
      <c r="D769" s="34">
        <v>2.0213076121245179</v>
      </c>
      <c r="E769" s="28"/>
      <c r="F769" s="35">
        <v>1</v>
      </c>
      <c r="G769" s="35">
        <v>1.9864747917801282</v>
      </c>
      <c r="H769" s="35">
        <v>2.0213076121245179</v>
      </c>
      <c r="I769" s="36"/>
      <c r="J769" s="36"/>
      <c r="K769" s="35">
        <v>0</v>
      </c>
      <c r="L769" s="35">
        <v>0</v>
      </c>
      <c r="M769" s="37" t="e">
        <v>#DIV/0!</v>
      </c>
      <c r="N769" s="37" t="e">
        <v>#DIV/0!</v>
      </c>
      <c r="O769" s="36">
        <v>0</v>
      </c>
      <c r="P769" s="36">
        <v>0</v>
      </c>
      <c r="Q769" s="36" t="s">
        <v>460</v>
      </c>
      <c r="R769" s="36" t="s">
        <v>473</v>
      </c>
      <c r="S769" s="36" t="s">
        <v>276</v>
      </c>
      <c r="T769" s="38" t="s">
        <v>84</v>
      </c>
      <c r="U769" s="38" t="s">
        <v>86</v>
      </c>
      <c r="V769" s="56" t="s">
        <v>584</v>
      </c>
      <c r="W769" s="38" t="s">
        <v>89</v>
      </c>
      <c r="X769" s="79">
        <v>4</v>
      </c>
      <c r="Y769" t="s">
        <v>591</v>
      </c>
      <c r="Z769" s="24">
        <v>100</v>
      </c>
      <c r="AA769" s="24">
        <f t="shared" si="117"/>
        <v>0</v>
      </c>
      <c r="AB769" s="24">
        <f t="shared" si="118"/>
        <v>-100</v>
      </c>
      <c r="AC769" s="24">
        <f t="shared" si="119"/>
        <v>0</v>
      </c>
      <c r="AD769" s="24">
        <f t="shared" si="120"/>
        <v>-100</v>
      </c>
      <c r="AE769" s="24">
        <f t="shared" si="121"/>
        <v>0</v>
      </c>
      <c r="AF769" s="24">
        <f t="shared" si="122"/>
        <v>-100</v>
      </c>
    </row>
    <row r="770" spans="1:32" x14ac:dyDescent="0.25">
      <c r="A770" s="51">
        <v>0.42303589296490635</v>
      </c>
      <c r="B770" s="51">
        <v>0.57646467809242807</v>
      </c>
      <c r="C770" s="33">
        <v>2.3638656119492838</v>
      </c>
      <c r="D770" s="34">
        <v>1.7347116623156986</v>
      </c>
      <c r="E770" s="28"/>
      <c r="F770" s="35">
        <v>1</v>
      </c>
      <c r="G770" s="35">
        <v>2.3638656119492838</v>
      </c>
      <c r="H770" s="35">
        <v>1.7347116623156986</v>
      </c>
      <c r="I770" s="36"/>
      <c r="J770" s="36"/>
      <c r="K770" s="35">
        <v>0</v>
      </c>
      <c r="L770" s="35">
        <v>0</v>
      </c>
      <c r="M770" s="37" t="e">
        <v>#DIV/0!</v>
      </c>
      <c r="N770" s="37" t="e">
        <v>#DIV/0!</v>
      </c>
      <c r="O770" s="36">
        <v>0</v>
      </c>
      <c r="P770" s="36">
        <v>0</v>
      </c>
      <c r="Q770" s="36" t="s">
        <v>505</v>
      </c>
      <c r="R770" s="36" t="s">
        <v>471</v>
      </c>
      <c r="S770" s="36" t="s">
        <v>276</v>
      </c>
      <c r="T770" s="38" t="s">
        <v>90</v>
      </c>
      <c r="U770" s="38" t="s">
        <v>75</v>
      </c>
      <c r="V770" s="56" t="s">
        <v>584</v>
      </c>
      <c r="W770" s="38" t="s">
        <v>76</v>
      </c>
      <c r="X770" s="79">
        <v>1</v>
      </c>
      <c r="Y770" t="s">
        <v>590</v>
      </c>
      <c r="Z770" s="24">
        <v>100</v>
      </c>
      <c r="AA770" s="24">
        <f t="shared" si="117"/>
        <v>0</v>
      </c>
      <c r="AB770" s="24">
        <f t="shared" si="118"/>
        <v>-100</v>
      </c>
      <c r="AC770" s="24">
        <f t="shared" si="119"/>
        <v>0</v>
      </c>
      <c r="AD770" s="24">
        <f t="shared" si="120"/>
        <v>-100</v>
      </c>
      <c r="AE770" s="24">
        <f t="shared" si="121"/>
        <v>0</v>
      </c>
      <c r="AF770" s="24">
        <f t="shared" si="122"/>
        <v>-100</v>
      </c>
    </row>
    <row r="771" spans="1:32" x14ac:dyDescent="0.25">
      <c r="A771" s="51">
        <v>0.6062757718670011</v>
      </c>
      <c r="B771" s="51">
        <v>0.38844622047435257</v>
      </c>
      <c r="C771" s="33">
        <v>1.6494144189871573</v>
      </c>
      <c r="D771" s="34">
        <v>2.5743589390027948</v>
      </c>
      <c r="E771" s="28"/>
      <c r="F771" s="35">
        <v>1</v>
      </c>
      <c r="G771" s="35">
        <v>1.6494144189871573</v>
      </c>
      <c r="H771" s="35">
        <v>2.5743589390027948</v>
      </c>
      <c r="I771" s="36"/>
      <c r="J771" s="36"/>
      <c r="K771" s="35">
        <v>0</v>
      </c>
      <c r="L771" s="35">
        <v>0</v>
      </c>
      <c r="M771" s="37" t="e">
        <v>#DIV/0!</v>
      </c>
      <c r="N771" s="37" t="e">
        <v>#DIV/0!</v>
      </c>
      <c r="O771" s="36">
        <v>0</v>
      </c>
      <c r="P771" s="36">
        <v>0</v>
      </c>
      <c r="Q771" s="36" t="s">
        <v>467</v>
      </c>
      <c r="R771" s="36" t="s">
        <v>455</v>
      </c>
      <c r="S771" s="36" t="s">
        <v>276</v>
      </c>
      <c r="T771" s="38" t="s">
        <v>84</v>
      </c>
      <c r="U771" s="38" t="s">
        <v>86</v>
      </c>
      <c r="V771" s="56" t="s">
        <v>584</v>
      </c>
      <c r="W771" s="38" t="s">
        <v>77</v>
      </c>
      <c r="X771" s="79">
        <v>2</v>
      </c>
      <c r="Y771" t="s">
        <v>590</v>
      </c>
      <c r="Z771" s="24">
        <v>100</v>
      </c>
      <c r="AA771" s="24">
        <f t="shared" si="117"/>
        <v>0</v>
      </c>
      <c r="AB771" s="24">
        <f t="shared" si="118"/>
        <v>-100</v>
      </c>
      <c r="AC771" s="24">
        <f t="shared" si="119"/>
        <v>0</v>
      </c>
      <c r="AD771" s="24">
        <f t="shared" si="120"/>
        <v>-100</v>
      </c>
      <c r="AE771" s="24">
        <f t="shared" si="121"/>
        <v>0</v>
      </c>
      <c r="AF771" s="24">
        <f t="shared" si="122"/>
        <v>-100</v>
      </c>
    </row>
    <row r="772" spans="1:32" x14ac:dyDescent="0.25">
      <c r="A772" s="51">
        <v>0.57472453743310936</v>
      </c>
      <c r="B772" s="51">
        <v>0.41956223831629263</v>
      </c>
      <c r="C772" s="33">
        <v>1.7399639912127247</v>
      </c>
      <c r="D772" s="34">
        <v>2.3834366124392172</v>
      </c>
      <c r="E772" s="28"/>
      <c r="F772" s="35">
        <v>1</v>
      </c>
      <c r="G772" s="35">
        <v>1.7399639912127247</v>
      </c>
      <c r="H772" s="35">
        <v>2.3834366124392172</v>
      </c>
      <c r="I772" s="36"/>
      <c r="J772" s="36"/>
      <c r="K772" s="35">
        <v>0</v>
      </c>
      <c r="L772" s="35">
        <v>0</v>
      </c>
      <c r="M772" s="37" t="e">
        <v>#DIV/0!</v>
      </c>
      <c r="N772" s="37" t="e">
        <v>#DIV/0!</v>
      </c>
      <c r="O772" s="36">
        <v>0</v>
      </c>
      <c r="P772" s="36">
        <v>0</v>
      </c>
      <c r="Q772" s="36" t="s">
        <v>469</v>
      </c>
      <c r="R772" s="36" t="s">
        <v>509</v>
      </c>
      <c r="S772" s="36" t="s">
        <v>276</v>
      </c>
      <c r="T772" s="38" t="s">
        <v>85</v>
      </c>
      <c r="U772" s="38" t="s">
        <v>79</v>
      </c>
      <c r="V772" s="56" t="s">
        <v>584</v>
      </c>
      <c r="W772" s="38" t="s">
        <v>88</v>
      </c>
      <c r="X772" s="79">
        <v>4</v>
      </c>
      <c r="Y772" t="s">
        <v>591</v>
      </c>
      <c r="Z772" s="24">
        <v>100</v>
      </c>
      <c r="AA772" s="24">
        <f t="shared" si="117"/>
        <v>0</v>
      </c>
      <c r="AB772" s="24">
        <f t="shared" si="118"/>
        <v>-100</v>
      </c>
      <c r="AC772" s="24">
        <f t="shared" si="119"/>
        <v>0</v>
      </c>
      <c r="AD772" s="24">
        <f t="shared" si="120"/>
        <v>-100</v>
      </c>
      <c r="AE772" s="24">
        <f t="shared" si="121"/>
        <v>0</v>
      </c>
      <c r="AF772" s="24">
        <f t="shared" si="122"/>
        <v>-100</v>
      </c>
    </row>
    <row r="773" spans="1:32" x14ac:dyDescent="0.25">
      <c r="A773" s="51">
        <v>0.44134426263774224</v>
      </c>
      <c r="B773" s="51">
        <v>0.55740762377152153</v>
      </c>
      <c r="C773" s="33">
        <v>2.2658049161518283</v>
      </c>
      <c r="D773" s="34">
        <v>1.7940192371855588</v>
      </c>
      <c r="E773" s="28"/>
      <c r="F773" s="35">
        <v>1</v>
      </c>
      <c r="G773" s="35">
        <v>2.2658049161518283</v>
      </c>
      <c r="H773" s="35">
        <v>1.7940192371855588</v>
      </c>
      <c r="I773" s="36"/>
      <c r="J773" s="36"/>
      <c r="K773" s="35">
        <v>0</v>
      </c>
      <c r="L773" s="35">
        <v>0</v>
      </c>
      <c r="M773" s="37" t="e">
        <v>#DIV/0!</v>
      </c>
      <c r="N773" s="37" t="e">
        <v>#DIV/0!</v>
      </c>
      <c r="O773" s="36">
        <v>0</v>
      </c>
      <c r="P773" s="36">
        <v>0</v>
      </c>
      <c r="Q773" s="36" t="s">
        <v>377</v>
      </c>
      <c r="R773" s="36" t="s">
        <v>371</v>
      </c>
      <c r="S773" s="36" t="s">
        <v>275</v>
      </c>
      <c r="T773" s="38" t="s">
        <v>85</v>
      </c>
      <c r="U773" s="38" t="s">
        <v>79</v>
      </c>
      <c r="V773" s="56" t="s">
        <v>585</v>
      </c>
      <c r="W773" s="38" t="s">
        <v>79</v>
      </c>
      <c r="X773" s="79">
        <v>3</v>
      </c>
      <c r="Y773" t="s">
        <v>591</v>
      </c>
      <c r="Z773" s="24">
        <v>100</v>
      </c>
      <c r="AA773" s="24">
        <f t="shared" si="117"/>
        <v>0</v>
      </c>
      <c r="AB773" s="24">
        <f t="shared" si="118"/>
        <v>-100</v>
      </c>
      <c r="AC773" s="24">
        <f t="shared" si="119"/>
        <v>0</v>
      </c>
      <c r="AD773" s="24">
        <f t="shared" si="120"/>
        <v>-100</v>
      </c>
      <c r="AE773" s="24">
        <f t="shared" si="121"/>
        <v>0</v>
      </c>
      <c r="AF773" s="24">
        <f t="shared" si="122"/>
        <v>-100</v>
      </c>
    </row>
    <row r="774" spans="1:32" x14ac:dyDescent="0.25">
      <c r="A774" s="51">
        <v>0.45630200528835768</v>
      </c>
      <c r="B774" s="51">
        <v>0.54299042033239986</v>
      </c>
      <c r="C774" s="33">
        <v>2.1915310220213806</v>
      </c>
      <c r="D774" s="34">
        <v>1.8416531168042243</v>
      </c>
      <c r="E774" s="28"/>
      <c r="F774" s="35">
        <v>1</v>
      </c>
      <c r="G774" s="35">
        <v>2.1915310220213806</v>
      </c>
      <c r="H774" s="35">
        <v>1.8416531168042243</v>
      </c>
      <c r="I774" s="36"/>
      <c r="J774" s="36"/>
      <c r="K774" s="35">
        <v>0</v>
      </c>
      <c r="L774" s="35">
        <v>0</v>
      </c>
      <c r="M774" s="37" t="e">
        <v>#DIV/0!</v>
      </c>
      <c r="N774" s="37" t="e">
        <v>#DIV/0!</v>
      </c>
      <c r="O774" s="36">
        <v>0</v>
      </c>
      <c r="P774" s="36">
        <v>0</v>
      </c>
      <c r="Q774" s="36" t="s">
        <v>374</v>
      </c>
      <c r="R774" s="36" t="s">
        <v>309</v>
      </c>
      <c r="S774" s="36" t="s">
        <v>275</v>
      </c>
      <c r="T774" s="38" t="s">
        <v>90</v>
      </c>
      <c r="U774" s="38" t="s">
        <v>75</v>
      </c>
      <c r="V774" s="56" t="s">
        <v>585</v>
      </c>
      <c r="W774" s="38" t="s">
        <v>88</v>
      </c>
      <c r="X774" s="79">
        <v>4</v>
      </c>
      <c r="Y774" t="s">
        <v>591</v>
      </c>
      <c r="Z774" s="24">
        <v>100</v>
      </c>
      <c r="AA774" s="24">
        <f t="shared" si="117"/>
        <v>0</v>
      </c>
      <c r="AB774" s="24">
        <f t="shared" si="118"/>
        <v>-100</v>
      </c>
      <c r="AC774" s="24">
        <f t="shared" si="119"/>
        <v>0</v>
      </c>
      <c r="AD774" s="24">
        <f t="shared" si="120"/>
        <v>-100</v>
      </c>
      <c r="AE774" s="24">
        <f t="shared" si="121"/>
        <v>0</v>
      </c>
      <c r="AF774" s="24">
        <f t="shared" si="122"/>
        <v>-100</v>
      </c>
    </row>
    <row r="775" spans="1:32" x14ac:dyDescent="0.25">
      <c r="A775" s="51">
        <v>0.32751242025427529</v>
      </c>
      <c r="B775" s="51">
        <v>0.6719238395237328</v>
      </c>
      <c r="C775" s="33">
        <v>3.0533193190768655</v>
      </c>
      <c r="D775" s="34">
        <v>1.4882639090597103</v>
      </c>
      <c r="E775" s="28"/>
      <c r="F775" s="35">
        <v>1</v>
      </c>
      <c r="G775" s="35">
        <v>3.0533193190768655</v>
      </c>
      <c r="H775" s="35">
        <v>1.4882639090597103</v>
      </c>
      <c r="I775" s="36"/>
      <c r="J775" s="36"/>
      <c r="K775" s="35">
        <v>0</v>
      </c>
      <c r="L775" s="35">
        <v>0</v>
      </c>
      <c r="M775" s="37" t="e">
        <v>#DIV/0!</v>
      </c>
      <c r="N775" s="37" t="e">
        <v>#DIV/0!</v>
      </c>
      <c r="O775" s="36">
        <v>0</v>
      </c>
      <c r="P775" s="36">
        <v>0</v>
      </c>
      <c r="Q775" s="36" t="s">
        <v>375</v>
      </c>
      <c r="R775" s="36" t="s">
        <v>478</v>
      </c>
      <c r="S775" s="36" t="s">
        <v>275</v>
      </c>
      <c r="T775" s="38" t="s">
        <v>90</v>
      </c>
      <c r="U775" s="38" t="s">
        <v>75</v>
      </c>
      <c r="V775" s="56" t="s">
        <v>585</v>
      </c>
      <c r="W775" s="38" t="s">
        <v>73</v>
      </c>
      <c r="X775" s="79">
        <v>0</v>
      </c>
      <c r="Y775" t="s">
        <v>590</v>
      </c>
      <c r="Z775" s="24">
        <v>100</v>
      </c>
      <c r="AA775" s="24">
        <f t="shared" si="117"/>
        <v>0</v>
      </c>
      <c r="AB775" s="24">
        <f t="shared" si="118"/>
        <v>-100</v>
      </c>
      <c r="AC775" s="24">
        <f t="shared" si="119"/>
        <v>0</v>
      </c>
      <c r="AD775" s="24">
        <f t="shared" si="120"/>
        <v>-100</v>
      </c>
      <c r="AE775" s="24">
        <f t="shared" si="121"/>
        <v>0</v>
      </c>
      <c r="AF775" s="24">
        <f t="shared" si="122"/>
        <v>-100</v>
      </c>
    </row>
    <row r="776" spans="1:32" x14ac:dyDescent="0.25">
      <c r="A776" s="51">
        <v>0.30857250089556043</v>
      </c>
      <c r="B776" s="51">
        <v>0.69127229689788638</v>
      </c>
      <c r="C776" s="33">
        <v>3.2407294788023266</v>
      </c>
      <c r="D776" s="34">
        <v>1.4466079495555402</v>
      </c>
      <c r="E776" s="28"/>
      <c r="F776" s="35">
        <v>1</v>
      </c>
      <c r="G776" s="35">
        <v>3.2407294788023266</v>
      </c>
      <c r="H776" s="35">
        <v>1.4466079495555402</v>
      </c>
      <c r="I776" s="36"/>
      <c r="J776" s="36"/>
      <c r="K776" s="35">
        <v>0</v>
      </c>
      <c r="L776" s="35">
        <v>0</v>
      </c>
      <c r="M776" s="37" t="e">
        <v>#DIV/0!</v>
      </c>
      <c r="N776" s="37" t="e">
        <v>#DIV/0!</v>
      </c>
      <c r="O776" s="36">
        <v>0</v>
      </c>
      <c r="P776" s="36">
        <v>0</v>
      </c>
      <c r="Q776" s="36" t="s">
        <v>308</v>
      </c>
      <c r="R776" s="36" t="s">
        <v>370</v>
      </c>
      <c r="S776" s="36" t="s">
        <v>275</v>
      </c>
      <c r="T776" s="38" t="s">
        <v>90</v>
      </c>
      <c r="U776" s="38" t="s">
        <v>75</v>
      </c>
      <c r="V776" s="56" t="s">
        <v>585</v>
      </c>
      <c r="W776" s="38" t="s">
        <v>73</v>
      </c>
      <c r="X776" s="79">
        <v>0</v>
      </c>
      <c r="Y776" t="s">
        <v>590</v>
      </c>
      <c r="Z776" s="24">
        <v>100</v>
      </c>
      <c r="AA776" s="24">
        <f t="shared" si="117"/>
        <v>0</v>
      </c>
      <c r="AB776" s="24">
        <f t="shared" si="118"/>
        <v>-100</v>
      </c>
      <c r="AC776" s="24">
        <f t="shared" si="119"/>
        <v>0</v>
      </c>
      <c r="AD776" s="24">
        <f t="shared" si="120"/>
        <v>-100</v>
      </c>
      <c r="AE776" s="24">
        <f t="shared" si="121"/>
        <v>0</v>
      </c>
      <c r="AF776" s="24">
        <f t="shared" si="122"/>
        <v>-100</v>
      </c>
    </row>
    <row r="777" spans="1:32" x14ac:dyDescent="0.25">
      <c r="A777" s="51">
        <v>0.50182498407647513</v>
      </c>
      <c r="B777" s="51">
        <v>0.49709370505185163</v>
      </c>
      <c r="C777" s="33">
        <v>1.9927266113311051</v>
      </c>
      <c r="D777" s="34">
        <v>2.0116931472622257</v>
      </c>
      <c r="E777" s="28"/>
      <c r="F777" s="35">
        <v>1</v>
      </c>
      <c r="G777" s="35">
        <v>1.9927266113311051</v>
      </c>
      <c r="H777" s="35">
        <v>2.0116931472622257</v>
      </c>
      <c r="I777" s="36"/>
      <c r="J777" s="36"/>
      <c r="K777" s="35">
        <v>0</v>
      </c>
      <c r="L777" s="35">
        <v>0</v>
      </c>
      <c r="M777" s="37" t="e">
        <v>#DIV/0!</v>
      </c>
      <c r="N777" s="37" t="e">
        <v>#DIV/0!</v>
      </c>
      <c r="O777" s="36">
        <v>0</v>
      </c>
      <c r="P777" s="36">
        <v>0</v>
      </c>
      <c r="Q777" s="36" t="s">
        <v>386</v>
      </c>
      <c r="R777" s="36" t="s">
        <v>389</v>
      </c>
      <c r="S777" s="36" t="s">
        <v>279</v>
      </c>
      <c r="T777" s="38" t="s">
        <v>90</v>
      </c>
      <c r="U777" s="38" t="s">
        <v>75</v>
      </c>
      <c r="V777" s="56" t="s">
        <v>585</v>
      </c>
      <c r="W777" s="38" t="s">
        <v>204</v>
      </c>
      <c r="X777" s="79">
        <v>6</v>
      </c>
      <c r="Y777" t="s">
        <v>591</v>
      </c>
      <c r="Z777" s="24">
        <v>100</v>
      </c>
      <c r="AA777" s="24">
        <f t="shared" si="117"/>
        <v>0</v>
      </c>
      <c r="AB777" s="24">
        <f t="shared" si="118"/>
        <v>-100</v>
      </c>
      <c r="AC777" s="24">
        <f t="shared" si="119"/>
        <v>0</v>
      </c>
      <c r="AD777" s="24">
        <f t="shared" si="120"/>
        <v>-100</v>
      </c>
      <c r="AE777" s="24">
        <f t="shared" si="121"/>
        <v>0</v>
      </c>
      <c r="AF777" s="24">
        <f t="shared" si="122"/>
        <v>-100</v>
      </c>
    </row>
    <row r="778" spans="1:32" x14ac:dyDescent="0.25">
      <c r="A778" s="51">
        <v>0.51391518320290541</v>
      </c>
      <c r="B778" s="51">
        <v>0.48489359649813957</v>
      </c>
      <c r="C778" s="33">
        <v>1.9458463822135748</v>
      </c>
      <c r="D778" s="34">
        <v>2.0623081171249016</v>
      </c>
      <c r="E778" s="28"/>
      <c r="F778" s="35">
        <v>1</v>
      </c>
      <c r="G778" s="35">
        <v>1.9458463822135748</v>
      </c>
      <c r="H778" s="35">
        <v>2.0623081171249016</v>
      </c>
      <c r="I778" s="36"/>
      <c r="J778" s="36"/>
      <c r="K778" s="35">
        <v>0</v>
      </c>
      <c r="L778" s="35">
        <v>0</v>
      </c>
      <c r="M778" s="37" t="e">
        <v>#DIV/0!</v>
      </c>
      <c r="N778" s="37" t="e">
        <v>#DIV/0!</v>
      </c>
      <c r="O778" s="36">
        <v>0</v>
      </c>
      <c r="P778" s="36">
        <v>0</v>
      </c>
      <c r="Q778" s="36" t="s">
        <v>513</v>
      </c>
      <c r="R778" s="36" t="s">
        <v>393</v>
      </c>
      <c r="S778" s="36" t="s">
        <v>279</v>
      </c>
      <c r="T778" s="38" t="s">
        <v>90</v>
      </c>
      <c r="U778" s="38" t="s">
        <v>75</v>
      </c>
      <c r="V778" s="56" t="s">
        <v>585</v>
      </c>
      <c r="W778" s="38" t="s">
        <v>86</v>
      </c>
      <c r="X778" s="79">
        <v>3</v>
      </c>
      <c r="Y778" t="s">
        <v>591</v>
      </c>
      <c r="Z778" s="24">
        <v>100</v>
      </c>
      <c r="AA778" s="24">
        <f t="shared" si="117"/>
        <v>0</v>
      </c>
      <c r="AB778" s="24">
        <f t="shared" si="118"/>
        <v>-100</v>
      </c>
      <c r="AC778" s="24">
        <f t="shared" si="119"/>
        <v>0</v>
      </c>
      <c r="AD778" s="24">
        <f t="shared" si="120"/>
        <v>-100</v>
      </c>
      <c r="AE778" s="24">
        <f t="shared" si="121"/>
        <v>0</v>
      </c>
      <c r="AF778" s="24">
        <f t="shared" si="122"/>
        <v>-100</v>
      </c>
    </row>
    <row r="779" spans="1:32" x14ac:dyDescent="0.25">
      <c r="A779" s="51">
        <v>0.33762464225475081</v>
      </c>
      <c r="B779" s="51">
        <v>0.66200394577654109</v>
      </c>
      <c r="C779" s="33">
        <v>2.9618691139418121</v>
      </c>
      <c r="D779" s="34">
        <v>1.5105650145740206</v>
      </c>
      <c r="E779" s="28"/>
      <c r="F779" s="35">
        <v>1</v>
      </c>
      <c r="G779" s="35">
        <v>2.9618691139418121</v>
      </c>
      <c r="H779" s="35">
        <v>1.5105650145740206</v>
      </c>
      <c r="I779" s="36"/>
      <c r="J779" s="36"/>
      <c r="K779" s="35">
        <v>0</v>
      </c>
      <c r="L779" s="35">
        <v>0</v>
      </c>
      <c r="M779" s="37" t="e">
        <v>#DIV/0!</v>
      </c>
      <c r="N779" s="37" t="e">
        <v>#DIV/0!</v>
      </c>
      <c r="O779" s="36">
        <v>0</v>
      </c>
      <c r="P779" s="36">
        <v>0</v>
      </c>
      <c r="Q779" s="36" t="s">
        <v>391</v>
      </c>
      <c r="R779" s="36" t="s">
        <v>480</v>
      </c>
      <c r="S779" s="36" t="s">
        <v>279</v>
      </c>
      <c r="T779" s="38" t="s">
        <v>90</v>
      </c>
      <c r="U779" s="38" t="s">
        <v>75</v>
      </c>
      <c r="V779" s="56" t="s">
        <v>585</v>
      </c>
      <c r="W779" s="38" t="s">
        <v>73</v>
      </c>
      <c r="X779" s="79">
        <v>0</v>
      </c>
      <c r="Y779" t="s">
        <v>590</v>
      </c>
      <c r="Z779" s="24">
        <v>100</v>
      </c>
      <c r="AA779" s="24">
        <f t="shared" si="117"/>
        <v>0</v>
      </c>
      <c r="AB779" s="24">
        <f t="shared" si="118"/>
        <v>-100</v>
      </c>
      <c r="AC779" s="24">
        <f t="shared" si="119"/>
        <v>0</v>
      </c>
      <c r="AD779" s="24">
        <f t="shared" si="120"/>
        <v>-100</v>
      </c>
      <c r="AE779" s="24">
        <f t="shared" si="121"/>
        <v>0</v>
      </c>
      <c r="AF779" s="24">
        <f t="shared" si="122"/>
        <v>-100</v>
      </c>
    </row>
    <row r="780" spans="1:32" x14ac:dyDescent="0.25">
      <c r="A780" s="51">
        <v>0.66054934014226663</v>
      </c>
      <c r="B780" s="51">
        <v>0.29185982627147611</v>
      </c>
      <c r="C780" s="33">
        <v>1.5138914525062181</v>
      </c>
      <c r="D780" s="34">
        <v>3.4263023204496834</v>
      </c>
      <c r="E780" s="28"/>
      <c r="F780" s="35">
        <v>1</v>
      </c>
      <c r="G780" s="35">
        <v>1.5138914525062181</v>
      </c>
      <c r="H780" s="35">
        <v>3.4263023204496834</v>
      </c>
      <c r="I780" s="36"/>
      <c r="J780" s="36"/>
      <c r="K780" s="35">
        <v>0</v>
      </c>
      <c r="L780" s="35">
        <v>0</v>
      </c>
      <c r="M780" s="37" t="e">
        <v>#DIV/0!</v>
      </c>
      <c r="N780" s="37" t="e">
        <v>#DIV/0!</v>
      </c>
      <c r="O780" s="36">
        <v>0</v>
      </c>
      <c r="P780" s="36">
        <v>0</v>
      </c>
      <c r="Q780" s="36" t="s">
        <v>540</v>
      </c>
      <c r="R780" s="36" t="s">
        <v>413</v>
      </c>
      <c r="S780" s="36" t="s">
        <v>283</v>
      </c>
      <c r="T780" s="38" t="s">
        <v>85</v>
      </c>
      <c r="U780" s="38" t="s">
        <v>87</v>
      </c>
      <c r="V780" s="56" t="s">
        <v>585</v>
      </c>
      <c r="W780" s="38" t="s">
        <v>76</v>
      </c>
      <c r="X780" s="88">
        <v>1</v>
      </c>
      <c r="Y780" t="s">
        <v>590</v>
      </c>
      <c r="Z780" s="24">
        <v>100</v>
      </c>
      <c r="AA780" s="24">
        <f t="shared" si="117"/>
        <v>0</v>
      </c>
      <c r="AB780" s="24">
        <f t="shared" si="118"/>
        <v>-100</v>
      </c>
      <c r="AC780" s="24">
        <f t="shared" si="119"/>
        <v>0</v>
      </c>
      <c r="AD780" s="24">
        <f t="shared" si="120"/>
        <v>-100</v>
      </c>
      <c r="AE780" s="24">
        <f t="shared" si="121"/>
        <v>0</v>
      </c>
      <c r="AF780" s="24">
        <f t="shared" si="122"/>
        <v>-100</v>
      </c>
    </row>
    <row r="781" spans="1:32" x14ac:dyDescent="0.25">
      <c r="A781" s="51">
        <v>0.34435778690769392</v>
      </c>
      <c r="B781" s="51">
        <v>0.6552348877441887</v>
      </c>
      <c r="C781" s="33">
        <v>2.903956402379984</v>
      </c>
      <c r="D781" s="34">
        <v>1.526170261542013</v>
      </c>
      <c r="E781" s="28"/>
      <c r="F781" s="35">
        <v>1</v>
      </c>
      <c r="G781" s="35">
        <v>2.903956402379984</v>
      </c>
      <c r="H781" s="35">
        <v>1.526170261542013</v>
      </c>
      <c r="I781" s="36"/>
      <c r="J781" s="36"/>
      <c r="K781" s="35">
        <v>0</v>
      </c>
      <c r="L781" s="35">
        <v>0</v>
      </c>
      <c r="M781" s="37" t="e">
        <v>#DIV/0!</v>
      </c>
      <c r="N781" s="37" t="e">
        <v>#DIV/0!</v>
      </c>
      <c r="O781" s="36">
        <v>0</v>
      </c>
      <c r="P781" s="36">
        <v>0</v>
      </c>
      <c r="Q781" s="36" t="s">
        <v>559</v>
      </c>
      <c r="R781" s="36" t="s">
        <v>554</v>
      </c>
      <c r="S781" s="36" t="s">
        <v>272</v>
      </c>
      <c r="T781" s="38" t="s">
        <v>90</v>
      </c>
      <c r="U781" s="38" t="s">
        <v>75</v>
      </c>
      <c r="V781" s="56" t="s">
        <v>585</v>
      </c>
      <c r="W781" s="38" t="s">
        <v>75</v>
      </c>
      <c r="X781" s="79">
        <v>2</v>
      </c>
      <c r="Y781" t="s">
        <v>590</v>
      </c>
      <c r="Z781" s="24">
        <v>100</v>
      </c>
      <c r="AA781" s="24">
        <f t="shared" si="117"/>
        <v>0</v>
      </c>
      <c r="AB781" s="24">
        <f t="shared" si="118"/>
        <v>-100</v>
      </c>
      <c r="AC781" s="24">
        <f t="shared" si="119"/>
        <v>0</v>
      </c>
      <c r="AD781" s="24">
        <f t="shared" si="120"/>
        <v>-100</v>
      </c>
      <c r="AE781" s="24">
        <f t="shared" si="121"/>
        <v>0</v>
      </c>
      <c r="AF781" s="24">
        <f t="shared" si="122"/>
        <v>-100</v>
      </c>
    </row>
    <row r="782" spans="1:32" x14ac:dyDescent="0.25">
      <c r="A782" s="51">
        <v>0.19399478699598657</v>
      </c>
      <c r="B782" s="51">
        <v>0.80595691371023015</v>
      </c>
      <c r="C782" s="33">
        <v>5.1547776900865294</v>
      </c>
      <c r="D782" s="34">
        <v>1.2407611163684802</v>
      </c>
      <c r="E782" s="28"/>
      <c r="F782" s="35">
        <v>1</v>
      </c>
      <c r="G782" s="35">
        <v>5.1547776900865294</v>
      </c>
      <c r="H782" s="35">
        <v>1.2407611163684802</v>
      </c>
      <c r="I782" s="36"/>
      <c r="J782" s="36"/>
      <c r="K782" s="35">
        <v>0</v>
      </c>
      <c r="L782" s="35">
        <v>0</v>
      </c>
      <c r="M782" s="37" t="e">
        <v>#DIV/0!</v>
      </c>
      <c r="N782" s="37" t="e">
        <v>#DIV/0!</v>
      </c>
      <c r="O782" s="36">
        <v>0</v>
      </c>
      <c r="P782" s="36">
        <v>0</v>
      </c>
      <c r="Q782" s="36" t="s">
        <v>470</v>
      </c>
      <c r="R782" s="36" t="s">
        <v>522</v>
      </c>
      <c r="S782" s="36" t="s">
        <v>276</v>
      </c>
      <c r="T782" s="38" t="s">
        <v>90</v>
      </c>
      <c r="U782" s="38" t="s">
        <v>75</v>
      </c>
      <c r="V782" s="56" t="s">
        <v>585</v>
      </c>
      <c r="W782" s="38" t="s">
        <v>86</v>
      </c>
      <c r="X782" s="79">
        <v>3</v>
      </c>
      <c r="Y782" t="s">
        <v>591</v>
      </c>
      <c r="Z782" s="24">
        <v>100</v>
      </c>
      <c r="AA782" s="24">
        <f t="shared" si="117"/>
        <v>0</v>
      </c>
      <c r="AB782" s="24">
        <f t="shared" si="118"/>
        <v>-100</v>
      </c>
      <c r="AC782" s="24">
        <f t="shared" si="119"/>
        <v>0</v>
      </c>
      <c r="AD782" s="24">
        <f t="shared" si="120"/>
        <v>-100</v>
      </c>
      <c r="AE782" s="24">
        <f t="shared" si="121"/>
        <v>0</v>
      </c>
      <c r="AF782" s="24">
        <f t="shared" si="122"/>
        <v>-100</v>
      </c>
    </row>
    <row r="783" spans="1:32" x14ac:dyDescent="0.25">
      <c r="A783" s="51">
        <v>0.2443999138555327</v>
      </c>
      <c r="B783" s="51">
        <v>0.75507324508650497</v>
      </c>
      <c r="C783" s="33">
        <v>4.0916544700220729</v>
      </c>
      <c r="D783" s="34">
        <v>1.3243748292067148</v>
      </c>
      <c r="E783" s="28"/>
      <c r="F783" s="35">
        <v>1</v>
      </c>
      <c r="G783" s="35">
        <v>4.0916544700220729</v>
      </c>
      <c r="H783" s="35">
        <v>1.3243748292067148</v>
      </c>
      <c r="I783" s="36"/>
      <c r="J783" s="36"/>
      <c r="K783" s="35">
        <v>0</v>
      </c>
      <c r="L783" s="35">
        <v>0</v>
      </c>
      <c r="M783" s="37" t="e">
        <v>#DIV/0!</v>
      </c>
      <c r="N783" s="37" t="e">
        <v>#DIV/0!</v>
      </c>
      <c r="O783" s="36">
        <v>0</v>
      </c>
      <c r="P783" s="36">
        <v>0</v>
      </c>
      <c r="Q783" s="36" t="s">
        <v>474</v>
      </c>
      <c r="R783" s="36" t="s">
        <v>369</v>
      </c>
      <c r="S783" s="36" t="s">
        <v>276</v>
      </c>
      <c r="T783" s="38" t="s">
        <v>84</v>
      </c>
      <c r="U783" s="38" t="s">
        <v>78</v>
      </c>
      <c r="V783" s="56" t="s">
        <v>585</v>
      </c>
      <c r="W783" s="38" t="s">
        <v>92</v>
      </c>
      <c r="X783" s="79">
        <v>5</v>
      </c>
      <c r="Y783" t="s">
        <v>591</v>
      </c>
      <c r="Z783" s="24">
        <v>100</v>
      </c>
      <c r="AA783" s="24">
        <f t="shared" si="117"/>
        <v>0</v>
      </c>
      <c r="AB783" s="24">
        <f t="shared" si="118"/>
        <v>-100</v>
      </c>
      <c r="AC783" s="24">
        <f t="shared" si="119"/>
        <v>0</v>
      </c>
      <c r="AD783" s="24">
        <f t="shared" si="120"/>
        <v>-100</v>
      </c>
      <c r="AE783" s="24">
        <f t="shared" si="121"/>
        <v>0</v>
      </c>
      <c r="AF783" s="24">
        <f t="shared" si="122"/>
        <v>-100</v>
      </c>
    </row>
    <row r="784" spans="1:32" x14ac:dyDescent="0.25">
      <c r="A784" s="51">
        <v>0.16484603388305208</v>
      </c>
      <c r="B784" s="51">
        <v>0.83512112464275678</v>
      </c>
      <c r="C784" s="33">
        <v>6.0662666637732832</v>
      </c>
      <c r="D784" s="34">
        <v>1.1974310917207061</v>
      </c>
      <c r="E784" s="28"/>
      <c r="F784" s="35">
        <v>1</v>
      </c>
      <c r="G784" s="35">
        <v>6.0662666637732832</v>
      </c>
      <c r="H784" s="35">
        <v>1.1974310917207061</v>
      </c>
      <c r="I784" s="36"/>
      <c r="J784" s="36"/>
      <c r="K784" s="35">
        <v>0</v>
      </c>
      <c r="L784" s="35">
        <v>0</v>
      </c>
      <c r="M784" s="37" t="e">
        <v>#DIV/0!</v>
      </c>
      <c r="N784" s="37" t="e">
        <v>#DIV/0!</v>
      </c>
      <c r="O784" s="36">
        <v>0</v>
      </c>
      <c r="P784" s="36">
        <v>0</v>
      </c>
      <c r="Q784" s="36" t="s">
        <v>461</v>
      </c>
      <c r="R784" s="36" t="s">
        <v>504</v>
      </c>
      <c r="S784" s="36" t="s">
        <v>276</v>
      </c>
      <c r="T784" s="38" t="s">
        <v>90</v>
      </c>
      <c r="U784" s="38" t="s">
        <v>75</v>
      </c>
      <c r="V784" s="56" t="s">
        <v>585</v>
      </c>
      <c r="W784" s="38" t="s">
        <v>76</v>
      </c>
      <c r="X784" s="79">
        <v>1</v>
      </c>
      <c r="Y784" t="s">
        <v>590</v>
      </c>
      <c r="Z784" s="24">
        <v>100</v>
      </c>
      <c r="AA784" s="24">
        <f t="shared" si="117"/>
        <v>0</v>
      </c>
      <c r="AB784" s="24">
        <f t="shared" si="118"/>
        <v>-100</v>
      </c>
      <c r="AC784" s="24">
        <f t="shared" si="119"/>
        <v>0</v>
      </c>
      <c r="AD784" s="24">
        <f t="shared" si="120"/>
        <v>-100</v>
      </c>
      <c r="AE784" s="24">
        <f t="shared" si="121"/>
        <v>0</v>
      </c>
      <c r="AF784" s="24">
        <f t="shared" si="122"/>
        <v>-100</v>
      </c>
    </row>
    <row r="785" spans="1:32" x14ac:dyDescent="0.25">
      <c r="A785" s="51">
        <v>0.44196172253490634</v>
      </c>
      <c r="B785" s="51">
        <v>0.55480048869258092</v>
      </c>
      <c r="C785" s="33">
        <v>2.2626393848417936</v>
      </c>
      <c r="D785" s="34">
        <v>1.8024497461358717</v>
      </c>
      <c r="E785" s="28"/>
      <c r="F785" s="35">
        <v>1</v>
      </c>
      <c r="G785" s="35">
        <v>2.2626393848417936</v>
      </c>
      <c r="H785" s="35">
        <v>1.8024497461358717</v>
      </c>
      <c r="I785" s="36"/>
      <c r="J785" s="36"/>
      <c r="K785" s="35">
        <v>0</v>
      </c>
      <c r="L785" s="35">
        <v>0</v>
      </c>
      <c r="M785" s="37" t="e">
        <v>#DIV/0!</v>
      </c>
      <c r="N785" s="37" t="e">
        <v>#DIV/0!</v>
      </c>
      <c r="O785" s="36">
        <v>0</v>
      </c>
      <c r="P785" s="36">
        <v>0</v>
      </c>
      <c r="Q785" s="36" t="s">
        <v>463</v>
      </c>
      <c r="R785" s="36" t="s">
        <v>457</v>
      </c>
      <c r="S785" s="36" t="s">
        <v>276</v>
      </c>
      <c r="T785" s="38" t="s">
        <v>84</v>
      </c>
      <c r="U785" s="38" t="s">
        <v>86</v>
      </c>
      <c r="V785" s="56" t="s">
        <v>585</v>
      </c>
      <c r="W785" s="38" t="s">
        <v>92</v>
      </c>
      <c r="X785" s="79">
        <v>5</v>
      </c>
      <c r="Y785" t="s">
        <v>591</v>
      </c>
      <c r="Z785" s="24">
        <v>100</v>
      </c>
      <c r="AA785" s="24">
        <f t="shared" si="117"/>
        <v>0</v>
      </c>
      <c r="AB785" s="24">
        <f t="shared" si="118"/>
        <v>-100</v>
      </c>
      <c r="AC785" s="24">
        <f t="shared" si="119"/>
        <v>0</v>
      </c>
      <c r="AD785" s="24">
        <f t="shared" si="120"/>
        <v>-100</v>
      </c>
      <c r="AE785" s="24">
        <f t="shared" si="121"/>
        <v>0</v>
      </c>
      <c r="AF785" s="24">
        <f t="shared" si="122"/>
        <v>-100</v>
      </c>
    </row>
    <row r="786" spans="1:32" x14ac:dyDescent="0.25">
      <c r="A786" s="51">
        <v>0.45031134390921213</v>
      </c>
      <c r="B786" s="51">
        <v>0.54848822140430831</v>
      </c>
      <c r="C786" s="33">
        <v>2.2206857844594103</v>
      </c>
      <c r="D786" s="34">
        <v>1.8231932081233662</v>
      </c>
      <c r="E786" s="28"/>
      <c r="F786" s="35">
        <v>1</v>
      </c>
      <c r="G786" s="35">
        <v>2.2206857844594103</v>
      </c>
      <c r="H786" s="35">
        <v>1.8231932081233662</v>
      </c>
      <c r="I786" s="36"/>
      <c r="J786" s="36"/>
      <c r="K786" s="35">
        <v>0</v>
      </c>
      <c r="L786" s="35">
        <v>0</v>
      </c>
      <c r="M786" s="37" t="e">
        <v>#DIV/0!</v>
      </c>
      <c r="N786" s="37" t="e">
        <v>#DIV/0!</v>
      </c>
      <c r="O786" s="36">
        <v>0</v>
      </c>
      <c r="P786" s="36">
        <v>0</v>
      </c>
      <c r="Q786" s="36" t="s">
        <v>466</v>
      </c>
      <c r="R786" s="36" t="s">
        <v>464</v>
      </c>
      <c r="S786" s="36" t="s">
        <v>276</v>
      </c>
      <c r="T786" s="38" t="s">
        <v>85</v>
      </c>
      <c r="U786" s="38" t="s">
        <v>79</v>
      </c>
      <c r="V786" s="56" t="s">
        <v>585</v>
      </c>
      <c r="W786" s="38" t="s">
        <v>76</v>
      </c>
      <c r="X786" s="79">
        <v>1</v>
      </c>
      <c r="Y786" t="s">
        <v>590</v>
      </c>
      <c r="Z786" s="24">
        <v>100</v>
      </c>
      <c r="AA786" s="24">
        <f t="shared" si="117"/>
        <v>0</v>
      </c>
      <c r="AB786" s="24">
        <f t="shared" si="118"/>
        <v>-100</v>
      </c>
      <c r="AC786" s="24">
        <f t="shared" si="119"/>
        <v>0</v>
      </c>
      <c r="AD786" s="24">
        <f t="shared" si="120"/>
        <v>-100</v>
      </c>
      <c r="AE786" s="24">
        <f t="shared" si="121"/>
        <v>0</v>
      </c>
      <c r="AF786" s="24">
        <f t="shared" si="122"/>
        <v>-100</v>
      </c>
    </row>
    <row r="787" spans="1:32" x14ac:dyDescent="0.25">
      <c r="A787" s="51">
        <v>0.3213480839312452</v>
      </c>
      <c r="B787" s="51">
        <v>0.67834860311609257</v>
      </c>
      <c r="C787" s="33">
        <v>3.111890345716072</v>
      </c>
      <c r="D787" s="34">
        <v>1.4741682895879127</v>
      </c>
      <c r="E787" s="28"/>
      <c r="F787" s="35">
        <v>1</v>
      </c>
      <c r="G787" s="35">
        <v>3.111890345716072</v>
      </c>
      <c r="H787" s="35">
        <v>1.4741682895879127</v>
      </c>
      <c r="I787" s="36"/>
      <c r="J787" s="36"/>
      <c r="K787" s="35">
        <v>0</v>
      </c>
      <c r="L787" s="35">
        <v>0</v>
      </c>
      <c r="M787" s="37" t="e">
        <v>#DIV/0!</v>
      </c>
      <c r="N787" s="37" t="e">
        <v>#DIV/0!</v>
      </c>
      <c r="O787" s="36">
        <v>0</v>
      </c>
      <c r="P787" s="36">
        <v>0</v>
      </c>
      <c r="Q787" s="36" t="s">
        <v>379</v>
      </c>
      <c r="R787" s="36" t="s">
        <v>476</v>
      </c>
      <c r="S787" s="36" t="s">
        <v>275</v>
      </c>
      <c r="T787" s="38" t="s">
        <v>90</v>
      </c>
      <c r="U787" s="38" t="s">
        <v>75</v>
      </c>
      <c r="V787" s="56" t="s">
        <v>586</v>
      </c>
      <c r="W787" s="38" t="s">
        <v>75</v>
      </c>
      <c r="X787" s="79">
        <v>2</v>
      </c>
      <c r="Y787" t="s">
        <v>590</v>
      </c>
      <c r="Z787" s="24">
        <v>100</v>
      </c>
      <c r="AA787" s="24">
        <f t="shared" si="117"/>
        <v>0</v>
      </c>
      <c r="AB787" s="24">
        <f t="shared" si="118"/>
        <v>-100</v>
      </c>
      <c r="AC787" s="24">
        <f t="shared" si="119"/>
        <v>0</v>
      </c>
      <c r="AD787" s="24">
        <f t="shared" si="120"/>
        <v>-100</v>
      </c>
      <c r="AE787" s="24">
        <f t="shared" si="121"/>
        <v>0</v>
      </c>
      <c r="AF787" s="24">
        <f t="shared" si="122"/>
        <v>-100</v>
      </c>
    </row>
    <row r="788" spans="1:32" x14ac:dyDescent="0.25">
      <c r="A788" s="51">
        <v>7.0625069531543128E-2</v>
      </c>
      <c r="B788" s="51">
        <v>0.92937289463883699</v>
      </c>
      <c r="C788" s="33">
        <v>14.159278095342222</v>
      </c>
      <c r="D788" s="34">
        <v>1.0759943675661097</v>
      </c>
      <c r="E788" s="28"/>
      <c r="F788" s="35">
        <v>1</v>
      </c>
      <c r="G788" s="35">
        <v>14.159278095342222</v>
      </c>
      <c r="H788" s="35">
        <v>1.0759943675661097</v>
      </c>
      <c r="I788" s="36"/>
      <c r="J788" s="36"/>
      <c r="K788" s="35">
        <v>0</v>
      </c>
      <c r="L788" s="35">
        <v>0</v>
      </c>
      <c r="M788" s="37" t="e">
        <v>#DIV/0!</v>
      </c>
      <c r="N788" s="37" t="e">
        <v>#DIV/0!</v>
      </c>
      <c r="O788" s="36">
        <v>0</v>
      </c>
      <c r="P788" s="36">
        <v>0</v>
      </c>
      <c r="Q788" s="36" t="s">
        <v>475</v>
      </c>
      <c r="R788" s="36" t="s">
        <v>510</v>
      </c>
      <c r="S788" s="36" t="s">
        <v>275</v>
      </c>
      <c r="T788" s="38" t="s">
        <v>85</v>
      </c>
      <c r="U788" s="38" t="s">
        <v>76</v>
      </c>
      <c r="V788" s="56" t="s">
        <v>586</v>
      </c>
      <c r="W788" s="38" t="s">
        <v>75</v>
      </c>
      <c r="X788" s="79">
        <v>2</v>
      </c>
      <c r="Y788" t="s">
        <v>590</v>
      </c>
      <c r="Z788" s="24">
        <v>100</v>
      </c>
      <c r="AA788" s="24">
        <f t="shared" si="117"/>
        <v>0</v>
      </c>
      <c r="AB788" s="24">
        <f t="shared" si="118"/>
        <v>-100</v>
      </c>
      <c r="AC788" s="24">
        <f t="shared" si="119"/>
        <v>0</v>
      </c>
      <c r="AD788" s="24">
        <f t="shared" si="120"/>
        <v>-100</v>
      </c>
      <c r="AE788" s="24">
        <f t="shared" si="121"/>
        <v>0</v>
      </c>
      <c r="AF788" s="24">
        <f t="shared" si="122"/>
        <v>-100</v>
      </c>
    </row>
    <row r="789" spans="1:32" x14ac:dyDescent="0.25">
      <c r="A789" s="51">
        <v>0.35525026619077787</v>
      </c>
      <c r="B789" s="51">
        <v>0.64410270560520089</v>
      </c>
      <c r="C789" s="33">
        <v>2.8149169618439531</v>
      </c>
      <c r="D789" s="34">
        <v>1.552547429622108</v>
      </c>
      <c r="E789" s="28"/>
      <c r="F789" s="35">
        <v>1</v>
      </c>
      <c r="G789" s="35">
        <v>2.8149169618439531</v>
      </c>
      <c r="H789" s="35">
        <v>1.552547429622108</v>
      </c>
      <c r="I789" s="36"/>
      <c r="J789" s="36"/>
      <c r="K789" s="35">
        <v>0</v>
      </c>
      <c r="L789" s="35">
        <v>0</v>
      </c>
      <c r="M789" s="37" t="e">
        <v>#DIV/0!</v>
      </c>
      <c r="N789" s="37" t="e">
        <v>#DIV/0!</v>
      </c>
      <c r="O789" s="36">
        <v>0</v>
      </c>
      <c r="P789" s="36">
        <v>0</v>
      </c>
      <c r="Q789" s="36" t="s">
        <v>378</v>
      </c>
      <c r="R789" s="36" t="s">
        <v>380</v>
      </c>
      <c r="S789" s="36" t="s">
        <v>275</v>
      </c>
      <c r="T789" s="38" t="s">
        <v>90</v>
      </c>
      <c r="U789" s="38" t="s">
        <v>75</v>
      </c>
      <c r="V789" s="56" t="s">
        <v>587</v>
      </c>
      <c r="W789" s="38" t="s">
        <v>88</v>
      </c>
      <c r="X789" s="79">
        <v>4</v>
      </c>
      <c r="Y789" t="s">
        <v>591</v>
      </c>
      <c r="Z789" s="24">
        <v>100</v>
      </c>
      <c r="AA789" s="24">
        <f t="shared" si="117"/>
        <v>0</v>
      </c>
      <c r="AB789" s="24">
        <f t="shared" si="118"/>
        <v>-100</v>
      </c>
      <c r="AC789" s="24">
        <f t="shared" si="119"/>
        <v>0</v>
      </c>
      <c r="AD789" s="24">
        <f t="shared" si="120"/>
        <v>-100</v>
      </c>
      <c r="AE789" s="24">
        <f t="shared" si="121"/>
        <v>0</v>
      </c>
      <c r="AF789" s="24">
        <f t="shared" si="122"/>
        <v>-100</v>
      </c>
    </row>
    <row r="790" spans="1:32" x14ac:dyDescent="0.25">
      <c r="A790" s="51">
        <v>0.28912607824665726</v>
      </c>
      <c r="B790" s="51">
        <v>0.71035240152670154</v>
      </c>
      <c r="C790" s="33">
        <v>3.4586987312396182</v>
      </c>
      <c r="D790" s="34">
        <v>1.4077519803562046</v>
      </c>
      <c r="E790" s="28"/>
      <c r="F790" s="35">
        <v>1</v>
      </c>
      <c r="G790" s="35">
        <v>3.4586987312396182</v>
      </c>
      <c r="H790" s="35">
        <v>1.4077519803562046</v>
      </c>
      <c r="I790" s="36"/>
      <c r="J790" s="36"/>
      <c r="K790" s="35">
        <v>0</v>
      </c>
      <c r="L790" s="35">
        <v>0</v>
      </c>
      <c r="M790" s="37" t="e">
        <v>#DIV/0!</v>
      </c>
      <c r="N790" s="37" t="e">
        <v>#DIV/0!</v>
      </c>
      <c r="O790" s="36">
        <v>0</v>
      </c>
      <c r="P790" s="36">
        <v>0</v>
      </c>
      <c r="Q790" s="36" t="s">
        <v>483</v>
      </c>
      <c r="R790" s="36" t="s">
        <v>319</v>
      </c>
      <c r="S790" s="36" t="s">
        <v>279</v>
      </c>
      <c r="T790" s="38" t="s">
        <v>90</v>
      </c>
      <c r="U790" s="38" t="s">
        <v>75</v>
      </c>
      <c r="V790" s="56" t="s">
        <v>588</v>
      </c>
      <c r="W790" s="38" t="s">
        <v>79</v>
      </c>
      <c r="X790" s="79">
        <v>3</v>
      </c>
      <c r="Y790" t="s">
        <v>591</v>
      </c>
      <c r="Z790" s="24">
        <v>100</v>
      </c>
      <c r="AA790" s="24">
        <f t="shared" si="117"/>
        <v>0</v>
      </c>
      <c r="AB790" s="24">
        <f t="shared" si="118"/>
        <v>-100</v>
      </c>
      <c r="AC790" s="24">
        <f t="shared" si="119"/>
        <v>0</v>
      </c>
      <c r="AD790" s="24">
        <f t="shared" si="120"/>
        <v>-100</v>
      </c>
      <c r="AE790" s="24">
        <f t="shared" si="121"/>
        <v>0</v>
      </c>
      <c r="AF790" s="24">
        <f t="shared" si="122"/>
        <v>-100</v>
      </c>
    </row>
    <row r="791" spans="1:32" x14ac:dyDescent="0.25">
      <c r="A791" s="51">
        <v>0.32650496441466009</v>
      </c>
      <c r="B791" s="51">
        <v>0.6733038969688786</v>
      </c>
      <c r="C791" s="33">
        <v>3.0627405674910464</v>
      </c>
      <c r="D791" s="34">
        <v>1.4852134444815517</v>
      </c>
      <c r="E791" s="28"/>
      <c r="F791" s="35">
        <v>1</v>
      </c>
      <c r="G791" s="35">
        <v>3.0627405674910464</v>
      </c>
      <c r="H791" s="35">
        <v>1.4852134444815517</v>
      </c>
      <c r="I791" s="36"/>
      <c r="J791" s="36"/>
      <c r="K791" s="35">
        <v>0</v>
      </c>
      <c r="L791" s="35">
        <v>0</v>
      </c>
      <c r="M791" s="37" t="e">
        <v>#DIV/0!</v>
      </c>
      <c r="N791" s="37" t="e">
        <v>#DIV/0!</v>
      </c>
      <c r="O791" s="36">
        <v>0</v>
      </c>
      <c r="P791" s="36">
        <v>0</v>
      </c>
      <c r="Q791" s="36" t="s">
        <v>514</v>
      </c>
      <c r="R791" s="36" t="s">
        <v>482</v>
      </c>
      <c r="S791" s="36" t="s">
        <v>279</v>
      </c>
      <c r="T791" s="38" t="s">
        <v>90</v>
      </c>
      <c r="U791" s="38" t="s">
        <v>75</v>
      </c>
      <c r="V791" s="56" t="s">
        <v>588</v>
      </c>
      <c r="W791" s="38" t="s">
        <v>75</v>
      </c>
      <c r="X791" s="79">
        <v>2</v>
      </c>
      <c r="Y791" t="s">
        <v>590</v>
      </c>
      <c r="Z791" s="24">
        <v>100</v>
      </c>
      <c r="AA791" s="24">
        <f t="shared" si="117"/>
        <v>0</v>
      </c>
      <c r="AB791" s="24">
        <f t="shared" si="118"/>
        <v>-100</v>
      </c>
      <c r="AC791" s="24">
        <f t="shared" si="119"/>
        <v>0</v>
      </c>
      <c r="AD791" s="24">
        <f t="shared" si="120"/>
        <v>-100</v>
      </c>
      <c r="AE791" s="24">
        <f t="shared" si="121"/>
        <v>0</v>
      </c>
      <c r="AF791" s="24">
        <f t="shared" si="122"/>
        <v>-100</v>
      </c>
    </row>
    <row r="792" spans="1:32" x14ac:dyDescent="0.25">
      <c r="A792" s="51">
        <v>0.26172835262745553</v>
      </c>
      <c r="B792" s="51">
        <v>0.73786878946948886</v>
      </c>
      <c r="C792" s="33">
        <v>3.8207553364438178</v>
      </c>
      <c r="D792" s="34">
        <v>1.3552545036075827</v>
      </c>
      <c r="E792" s="28"/>
      <c r="F792" s="35">
        <v>1</v>
      </c>
      <c r="G792" s="35">
        <v>3.8207553364438178</v>
      </c>
      <c r="H792" s="35">
        <v>1.3552545036075827</v>
      </c>
      <c r="I792" s="36"/>
      <c r="J792" s="36"/>
      <c r="K792" s="35">
        <v>0</v>
      </c>
      <c r="L792" s="35">
        <v>0</v>
      </c>
      <c r="M792" s="37" t="e">
        <v>#DIV/0!</v>
      </c>
      <c r="N792" s="37" t="e">
        <v>#DIV/0!</v>
      </c>
      <c r="O792" s="36">
        <v>0</v>
      </c>
      <c r="P792" s="36">
        <v>0</v>
      </c>
      <c r="Q792" s="36" t="s">
        <v>289</v>
      </c>
      <c r="R792" s="36" t="s">
        <v>332</v>
      </c>
      <c r="S792" s="36" t="s">
        <v>283</v>
      </c>
      <c r="T792" s="38" t="s">
        <v>85</v>
      </c>
      <c r="U792" s="38" t="s">
        <v>76</v>
      </c>
      <c r="V792" s="56" t="s">
        <v>589</v>
      </c>
      <c r="W792" s="38" t="s">
        <v>78</v>
      </c>
      <c r="X792" s="79">
        <v>1</v>
      </c>
      <c r="Y792" t="s">
        <v>590</v>
      </c>
      <c r="Z792" s="24">
        <v>100</v>
      </c>
      <c r="AA792" s="24">
        <f t="shared" si="117"/>
        <v>0</v>
      </c>
      <c r="AB792" s="24">
        <f t="shared" si="118"/>
        <v>-100</v>
      </c>
      <c r="AC792" s="24">
        <f t="shared" si="119"/>
        <v>0</v>
      </c>
      <c r="AD792" s="24">
        <f t="shared" si="120"/>
        <v>-100</v>
      </c>
      <c r="AE792" s="24">
        <f t="shared" si="121"/>
        <v>0</v>
      </c>
      <c r="AF792" s="24">
        <f t="shared" si="122"/>
        <v>-100</v>
      </c>
    </row>
    <row r="793" spans="1:32" x14ac:dyDescent="0.25">
      <c r="A793" s="51">
        <v>0.7270366919258221</v>
      </c>
      <c r="B793" s="51">
        <v>0.26348818147777697</v>
      </c>
      <c r="C793" s="33">
        <v>1.3754463992059809</v>
      </c>
      <c r="D793" s="34">
        <v>3.7952366379071982</v>
      </c>
      <c r="E793" s="28"/>
      <c r="F793" s="35">
        <v>1</v>
      </c>
      <c r="G793" s="35">
        <v>1.3754463992059809</v>
      </c>
      <c r="H793" s="35">
        <v>3.7952366379071982</v>
      </c>
      <c r="I793" s="36"/>
      <c r="J793" s="36"/>
      <c r="K793" s="35">
        <v>0</v>
      </c>
      <c r="L793" s="35">
        <v>0</v>
      </c>
      <c r="M793" s="37" t="e">
        <v>#DIV/0!</v>
      </c>
      <c r="N793" s="37" t="e">
        <v>#DIV/0!</v>
      </c>
      <c r="O793" s="36">
        <v>0</v>
      </c>
      <c r="P793" s="36">
        <v>0</v>
      </c>
      <c r="Q793" s="36" t="s">
        <v>535</v>
      </c>
      <c r="R793" s="36" t="s">
        <v>337</v>
      </c>
      <c r="S793" s="36" t="s">
        <v>272</v>
      </c>
      <c r="T793" s="38" t="s">
        <v>90</v>
      </c>
      <c r="U793" s="38" t="s">
        <v>74</v>
      </c>
      <c r="V793" s="56" t="s">
        <v>588</v>
      </c>
      <c r="W793" s="38" t="s">
        <v>87</v>
      </c>
      <c r="X793" s="79">
        <v>3</v>
      </c>
      <c r="Y793" t="s">
        <v>591</v>
      </c>
      <c r="Z793" s="24">
        <v>100</v>
      </c>
      <c r="AA793" s="24">
        <f t="shared" si="117"/>
        <v>0</v>
      </c>
      <c r="AB793" s="24">
        <f t="shared" si="118"/>
        <v>-100</v>
      </c>
      <c r="AC793" s="24">
        <f t="shared" si="119"/>
        <v>0</v>
      </c>
      <c r="AD793" s="24">
        <f t="shared" si="120"/>
        <v>-100</v>
      </c>
      <c r="AE793" s="24">
        <f t="shared" si="121"/>
        <v>0</v>
      </c>
      <c r="AF793" s="24">
        <f t="shared" si="122"/>
        <v>-100</v>
      </c>
    </row>
    <row r="794" spans="1:32" x14ac:dyDescent="0.25">
      <c r="A794" s="21">
        <v>0.44407373277150347</v>
      </c>
      <c r="B794" s="21">
        <v>0.55525882953099959</v>
      </c>
      <c r="C794" s="22">
        <f t="shared" ref="C794:D857" si="123">(100%/A794)</f>
        <v>2.2518782945321072</v>
      </c>
      <c r="D794" s="23">
        <f t="shared" si="123"/>
        <v>1.8009619060801823</v>
      </c>
      <c r="E794" s="125"/>
      <c r="F794" s="8">
        <f t="shared" ref="F794:F857" si="124">(E794/100%) + 1</f>
        <v>1</v>
      </c>
      <c r="G794" s="8">
        <f t="shared" ref="G794:G857" si="125">C794/F794</f>
        <v>2.2518782945321072</v>
      </c>
      <c r="H794" s="8">
        <f t="shared" ref="H794:H857" si="126">D794/F794</f>
        <v>1.8009619060801823</v>
      </c>
      <c r="I794" s="24"/>
      <c r="J794" s="24"/>
      <c r="K794" s="8">
        <f t="shared" ref="K794:K857" si="127">(I794*F794)</f>
        <v>0</v>
      </c>
      <c r="L794" s="8">
        <f t="shared" ref="L794:L857" si="128">(J794*F794)</f>
        <v>0</v>
      </c>
      <c r="M794" s="25" t="e">
        <f t="shared" ref="M794:N857" si="129">(1/K794)</f>
        <v>#DIV/0!</v>
      </c>
      <c r="N794" s="25" t="e">
        <f t="shared" si="129"/>
        <v>#DIV/0!</v>
      </c>
      <c r="O794" s="24">
        <f t="shared" ref="O794:P857" si="130">(I794/G794)</f>
        <v>0</v>
      </c>
      <c r="P794" s="24">
        <f t="shared" si="130"/>
        <v>0</v>
      </c>
      <c r="Q794" t="s">
        <v>329</v>
      </c>
      <c r="R794" t="s">
        <v>403</v>
      </c>
      <c r="S794" t="s">
        <v>281</v>
      </c>
      <c r="T794" s="26" t="s">
        <v>90</v>
      </c>
      <c r="U794" s="26" t="s">
        <v>75</v>
      </c>
      <c r="V794" s="128" t="s">
        <v>592</v>
      </c>
      <c r="W794" s="126" t="s">
        <v>94</v>
      </c>
      <c r="X794">
        <v>2</v>
      </c>
      <c r="Y794" s="24" t="str">
        <f t="shared" ref="Y794:Y857" si="131">IF(X794 &gt;=3,"Y","N")</f>
        <v>N</v>
      </c>
      <c r="Z794" s="24">
        <v>100</v>
      </c>
      <c r="AA794" s="24">
        <f t="shared" si="117"/>
        <v>0</v>
      </c>
      <c r="AB794" s="24">
        <f t="shared" si="118"/>
        <v>-100</v>
      </c>
      <c r="AC794" s="24">
        <f t="shared" si="119"/>
        <v>0</v>
      </c>
      <c r="AD794" s="24">
        <f t="shared" si="120"/>
        <v>-100</v>
      </c>
      <c r="AE794" s="24">
        <f t="shared" si="121"/>
        <v>0</v>
      </c>
      <c r="AF794" s="24">
        <f t="shared" si="122"/>
        <v>-100</v>
      </c>
    </row>
    <row r="795" spans="1:32" x14ac:dyDescent="0.25">
      <c r="A795" s="21">
        <v>0.12069367160120394</v>
      </c>
      <c r="B795" s="21">
        <v>0.87921331684371862</v>
      </c>
      <c r="C795" s="22">
        <f t="shared" si="123"/>
        <v>8.2854385547586968</v>
      </c>
      <c r="D795" s="23">
        <f t="shared" si="123"/>
        <v>1.1373804068276543</v>
      </c>
      <c r="E795" s="125"/>
      <c r="F795" s="8">
        <f t="shared" si="124"/>
        <v>1</v>
      </c>
      <c r="G795" s="8">
        <f t="shared" si="125"/>
        <v>8.2854385547586968</v>
      </c>
      <c r="H795" s="8">
        <f t="shared" si="126"/>
        <v>1.1373804068276543</v>
      </c>
      <c r="I795" s="24"/>
      <c r="J795" s="24"/>
      <c r="K795" s="8">
        <f t="shared" si="127"/>
        <v>0</v>
      </c>
      <c r="L795" s="8">
        <f t="shared" si="128"/>
        <v>0</v>
      </c>
      <c r="M795" s="25" t="e">
        <f t="shared" si="129"/>
        <v>#DIV/0!</v>
      </c>
      <c r="N795" s="25" t="e">
        <f t="shared" si="129"/>
        <v>#DIV/0!</v>
      </c>
      <c r="O795" s="24">
        <f t="shared" si="130"/>
        <v>0</v>
      </c>
      <c r="P795" s="24">
        <f t="shared" si="130"/>
        <v>0</v>
      </c>
      <c r="Q795" t="s">
        <v>409</v>
      </c>
      <c r="R795" t="s">
        <v>408</v>
      </c>
      <c r="S795" t="s">
        <v>281</v>
      </c>
      <c r="T795" s="26" t="s">
        <v>84</v>
      </c>
      <c r="U795" s="26" t="s">
        <v>78</v>
      </c>
      <c r="V795" s="128" t="s">
        <v>592</v>
      </c>
      <c r="W795" s="126" t="s">
        <v>75</v>
      </c>
      <c r="X795">
        <v>2</v>
      </c>
      <c r="Y795" s="24" t="str">
        <f t="shared" si="131"/>
        <v>N</v>
      </c>
      <c r="Z795" s="24">
        <v>100</v>
      </c>
      <c r="AA795" s="24">
        <f t="shared" si="117"/>
        <v>0</v>
      </c>
      <c r="AB795" s="24">
        <f t="shared" si="118"/>
        <v>-100</v>
      </c>
      <c r="AC795" s="24">
        <f t="shared" si="119"/>
        <v>0</v>
      </c>
      <c r="AD795" s="24">
        <f t="shared" si="120"/>
        <v>-100</v>
      </c>
      <c r="AE795" s="24">
        <f t="shared" si="121"/>
        <v>0</v>
      </c>
      <c r="AF795" s="24">
        <f t="shared" si="122"/>
        <v>-100</v>
      </c>
    </row>
    <row r="796" spans="1:32" x14ac:dyDescent="0.25">
      <c r="A796" s="21">
        <v>0.46588204518604315</v>
      </c>
      <c r="B796" s="21">
        <v>0.53335376760895969</v>
      </c>
      <c r="C796" s="22">
        <f t="shared" si="123"/>
        <v>2.1464660643890339</v>
      </c>
      <c r="D796" s="23">
        <f t="shared" si="123"/>
        <v>1.8749281635021138</v>
      </c>
      <c r="E796" s="125"/>
      <c r="F796" s="8">
        <f t="shared" si="124"/>
        <v>1</v>
      </c>
      <c r="G796" s="8">
        <f t="shared" si="125"/>
        <v>2.1464660643890339</v>
      </c>
      <c r="H796" s="8">
        <f t="shared" si="126"/>
        <v>1.8749281635021138</v>
      </c>
      <c r="I796" s="24"/>
      <c r="J796" s="24"/>
      <c r="K796" s="8">
        <f t="shared" si="127"/>
        <v>0</v>
      </c>
      <c r="L796" s="8">
        <f t="shared" si="128"/>
        <v>0</v>
      </c>
      <c r="M796" s="25" t="e">
        <f t="shared" si="129"/>
        <v>#DIV/0!</v>
      </c>
      <c r="N796" s="25" t="e">
        <f t="shared" si="129"/>
        <v>#DIV/0!</v>
      </c>
      <c r="O796" s="24">
        <f t="shared" si="130"/>
        <v>0</v>
      </c>
      <c r="P796" s="24">
        <f t="shared" si="130"/>
        <v>0</v>
      </c>
      <c r="Q796" t="s">
        <v>538</v>
      </c>
      <c r="R796" t="s">
        <v>524</v>
      </c>
      <c r="S796" t="s">
        <v>277</v>
      </c>
      <c r="T796" s="26" t="s">
        <v>90</v>
      </c>
      <c r="U796" s="26" t="s">
        <v>75</v>
      </c>
      <c r="V796" s="128" t="s">
        <v>592</v>
      </c>
      <c r="W796" s="126" t="s">
        <v>74</v>
      </c>
      <c r="X796">
        <v>4</v>
      </c>
      <c r="Y796" s="24" t="str">
        <f t="shared" si="131"/>
        <v>Y</v>
      </c>
      <c r="Z796" s="24">
        <v>100</v>
      </c>
      <c r="AA796" s="24">
        <f t="shared" si="117"/>
        <v>0</v>
      </c>
      <c r="AB796" s="24">
        <f t="shared" si="118"/>
        <v>-100</v>
      </c>
      <c r="AC796" s="24">
        <f t="shared" si="119"/>
        <v>0</v>
      </c>
      <c r="AD796" s="24">
        <f t="shared" si="120"/>
        <v>-100</v>
      </c>
      <c r="AE796" s="24">
        <f t="shared" si="121"/>
        <v>0</v>
      </c>
      <c r="AF796" s="24">
        <f t="shared" si="122"/>
        <v>-100</v>
      </c>
    </row>
    <row r="797" spans="1:32" x14ac:dyDescent="0.25">
      <c r="A797" s="21">
        <v>0.26452694047582087</v>
      </c>
      <c r="B797" s="21">
        <v>0.73530357920705436</v>
      </c>
      <c r="C797" s="22">
        <f t="shared" si="123"/>
        <v>3.7803332930900666</v>
      </c>
      <c r="D797" s="23">
        <f t="shared" si="123"/>
        <v>1.3599825001238157</v>
      </c>
      <c r="E797" s="125"/>
      <c r="F797" s="8">
        <f t="shared" si="124"/>
        <v>1</v>
      </c>
      <c r="G797" s="8">
        <f t="shared" si="125"/>
        <v>3.7803332930900666</v>
      </c>
      <c r="H797" s="8">
        <f t="shared" si="126"/>
        <v>1.3599825001238157</v>
      </c>
      <c r="I797" s="24"/>
      <c r="J797" s="24"/>
      <c r="K797" s="8">
        <f t="shared" si="127"/>
        <v>0</v>
      </c>
      <c r="L797" s="8">
        <f t="shared" si="128"/>
        <v>0</v>
      </c>
      <c r="M797" s="25" t="e">
        <f t="shared" si="129"/>
        <v>#DIV/0!</v>
      </c>
      <c r="N797" s="25" t="e">
        <f t="shared" si="129"/>
        <v>#DIV/0!</v>
      </c>
      <c r="O797" s="24">
        <f t="shared" si="130"/>
        <v>0</v>
      </c>
      <c r="P797" s="24">
        <f t="shared" si="130"/>
        <v>0</v>
      </c>
      <c r="Q797" t="s">
        <v>531</v>
      </c>
      <c r="R797" t="s">
        <v>525</v>
      </c>
      <c r="S797" t="s">
        <v>277</v>
      </c>
      <c r="T797" s="26" t="s">
        <v>90</v>
      </c>
      <c r="U797" s="26" t="s">
        <v>75</v>
      </c>
      <c r="V797" s="128" t="s">
        <v>592</v>
      </c>
      <c r="W797" s="126" t="s">
        <v>92</v>
      </c>
      <c r="X797">
        <v>5</v>
      </c>
      <c r="Y797" s="24" t="str">
        <f t="shared" si="131"/>
        <v>Y</v>
      </c>
      <c r="Z797" s="24">
        <v>100</v>
      </c>
      <c r="AA797" s="24">
        <f t="shared" si="117"/>
        <v>0</v>
      </c>
      <c r="AB797" s="24">
        <f t="shared" si="118"/>
        <v>-100</v>
      </c>
      <c r="AC797" s="24">
        <f t="shared" si="119"/>
        <v>0</v>
      </c>
      <c r="AD797" s="24">
        <f t="shared" si="120"/>
        <v>-100</v>
      </c>
      <c r="AE797" s="24">
        <f t="shared" si="121"/>
        <v>0</v>
      </c>
      <c r="AF797" s="24">
        <f t="shared" si="122"/>
        <v>-100</v>
      </c>
    </row>
    <row r="798" spans="1:32" x14ac:dyDescent="0.25">
      <c r="A798" s="21">
        <v>0.50154086677225018</v>
      </c>
      <c r="B798" s="21">
        <v>0.49703874799455539</v>
      </c>
      <c r="C798" s="22">
        <f t="shared" si="123"/>
        <v>1.9938554687191627</v>
      </c>
      <c r="D798" s="23">
        <f t="shared" si="123"/>
        <v>2.0119155780807536</v>
      </c>
      <c r="E798" s="125"/>
      <c r="F798" s="8">
        <f t="shared" si="124"/>
        <v>1</v>
      </c>
      <c r="G798" s="8">
        <f t="shared" si="125"/>
        <v>1.9938554687191627</v>
      </c>
      <c r="H798" s="8">
        <f t="shared" si="126"/>
        <v>2.0119155780807536</v>
      </c>
      <c r="I798" s="24"/>
      <c r="J798" s="24"/>
      <c r="K798" s="8">
        <f t="shared" si="127"/>
        <v>0</v>
      </c>
      <c r="L798" s="8">
        <f t="shared" si="128"/>
        <v>0</v>
      </c>
      <c r="M798" s="25" t="e">
        <f t="shared" si="129"/>
        <v>#DIV/0!</v>
      </c>
      <c r="N798" s="25" t="e">
        <f t="shared" si="129"/>
        <v>#DIV/0!</v>
      </c>
      <c r="O798" s="24">
        <f t="shared" si="130"/>
        <v>0</v>
      </c>
      <c r="P798" s="24">
        <f t="shared" si="130"/>
        <v>0</v>
      </c>
      <c r="Q798" t="s">
        <v>526</v>
      </c>
      <c r="R798" t="s">
        <v>534</v>
      </c>
      <c r="S798" t="s">
        <v>277</v>
      </c>
      <c r="T798" s="26" t="s">
        <v>84</v>
      </c>
      <c r="U798" s="26" t="s">
        <v>86</v>
      </c>
      <c r="V798" s="128" t="s">
        <v>592</v>
      </c>
      <c r="W798" s="126" t="s">
        <v>94</v>
      </c>
      <c r="X798">
        <v>2</v>
      </c>
      <c r="Y798" s="24" t="str">
        <f t="shared" si="131"/>
        <v>N</v>
      </c>
      <c r="Z798" s="24">
        <v>100</v>
      </c>
      <c r="AA798" s="24">
        <f t="shared" si="117"/>
        <v>0</v>
      </c>
      <c r="AB798" s="24">
        <f t="shared" si="118"/>
        <v>-100</v>
      </c>
      <c r="AC798" s="24">
        <f t="shared" si="119"/>
        <v>0</v>
      </c>
      <c r="AD798" s="24">
        <f t="shared" si="120"/>
        <v>-100</v>
      </c>
      <c r="AE798" s="24">
        <f t="shared" si="121"/>
        <v>0</v>
      </c>
      <c r="AF798" s="24">
        <f t="shared" si="122"/>
        <v>-100</v>
      </c>
    </row>
    <row r="799" spans="1:32" x14ac:dyDescent="0.25">
      <c r="A799" s="21">
        <v>0.49543258195723766</v>
      </c>
      <c r="B799" s="21">
        <v>0.49958495926652596</v>
      </c>
      <c r="C799" s="22">
        <f t="shared" si="123"/>
        <v>2.0184381012032695</v>
      </c>
      <c r="D799" s="23">
        <f t="shared" si="123"/>
        <v>2.001661542149241</v>
      </c>
      <c r="E799" s="125"/>
      <c r="F799" s="8">
        <f t="shared" si="124"/>
        <v>1</v>
      </c>
      <c r="G799" s="8">
        <f t="shared" si="125"/>
        <v>2.0184381012032695</v>
      </c>
      <c r="H799" s="8">
        <f t="shared" si="126"/>
        <v>2.001661542149241</v>
      </c>
      <c r="I799" s="24"/>
      <c r="J799" s="24"/>
      <c r="K799" s="8">
        <f t="shared" si="127"/>
        <v>0</v>
      </c>
      <c r="L799" s="8">
        <f t="shared" si="128"/>
        <v>0</v>
      </c>
      <c r="M799" s="25" t="e">
        <f t="shared" si="129"/>
        <v>#DIV/0!</v>
      </c>
      <c r="N799" s="25" t="e">
        <f t="shared" si="129"/>
        <v>#DIV/0!</v>
      </c>
      <c r="O799" s="24">
        <f t="shared" si="130"/>
        <v>0</v>
      </c>
      <c r="P799" s="24">
        <f t="shared" si="130"/>
        <v>0</v>
      </c>
      <c r="Q799" t="s">
        <v>533</v>
      </c>
      <c r="R799" t="s">
        <v>532</v>
      </c>
      <c r="S799" t="s">
        <v>277</v>
      </c>
      <c r="T799" s="26" t="s">
        <v>84</v>
      </c>
      <c r="U799" s="26" t="s">
        <v>86</v>
      </c>
      <c r="V799" s="128" t="s">
        <v>592</v>
      </c>
      <c r="W799" s="126" t="s">
        <v>94</v>
      </c>
      <c r="X799">
        <v>2</v>
      </c>
      <c r="Y799" s="24" t="str">
        <f t="shared" si="131"/>
        <v>N</v>
      </c>
      <c r="Z799" s="24">
        <v>100</v>
      </c>
      <c r="AA799" s="24">
        <f t="shared" si="117"/>
        <v>0</v>
      </c>
      <c r="AB799" s="24">
        <f t="shared" si="118"/>
        <v>-100</v>
      </c>
      <c r="AC799" s="24">
        <f t="shared" si="119"/>
        <v>0</v>
      </c>
      <c r="AD799" s="24">
        <f t="shared" si="120"/>
        <v>-100</v>
      </c>
      <c r="AE799" s="24">
        <f t="shared" si="121"/>
        <v>0</v>
      </c>
      <c r="AF799" s="24">
        <f t="shared" si="122"/>
        <v>-100</v>
      </c>
    </row>
    <row r="800" spans="1:32" x14ac:dyDescent="0.25">
      <c r="A800" s="21">
        <v>0.24075673198254224</v>
      </c>
      <c r="B800" s="21">
        <v>0.75897725843071273</v>
      </c>
      <c r="C800" s="22">
        <f t="shared" si="123"/>
        <v>4.1535702522848332</v>
      </c>
      <c r="D800" s="23">
        <f t="shared" si="123"/>
        <v>1.3175625341761019</v>
      </c>
      <c r="E800" s="125"/>
      <c r="F800" s="8">
        <f t="shared" si="124"/>
        <v>1</v>
      </c>
      <c r="G800" s="8">
        <f t="shared" si="125"/>
        <v>4.1535702522848332</v>
      </c>
      <c r="H800" s="8">
        <f t="shared" si="126"/>
        <v>1.3175625341761019</v>
      </c>
      <c r="I800" s="24"/>
      <c r="J800" s="24"/>
      <c r="K800" s="8">
        <f t="shared" si="127"/>
        <v>0</v>
      </c>
      <c r="L800" s="8">
        <f t="shared" si="128"/>
        <v>0</v>
      </c>
      <c r="M800" s="25" t="e">
        <f t="shared" si="129"/>
        <v>#DIV/0!</v>
      </c>
      <c r="N800" s="25" t="e">
        <f t="shared" si="129"/>
        <v>#DIV/0!</v>
      </c>
      <c r="O800" s="24">
        <f t="shared" si="130"/>
        <v>0</v>
      </c>
      <c r="P800" s="24">
        <f t="shared" si="130"/>
        <v>0</v>
      </c>
      <c r="Q800" t="s">
        <v>557</v>
      </c>
      <c r="R800" t="s">
        <v>563</v>
      </c>
      <c r="S800" t="s">
        <v>272</v>
      </c>
      <c r="T800" s="26" t="s">
        <v>84</v>
      </c>
      <c r="U800" s="26" t="s">
        <v>78</v>
      </c>
      <c r="V800" s="128" t="s">
        <v>592</v>
      </c>
      <c r="W800" s="126" t="s">
        <v>100</v>
      </c>
      <c r="X800">
        <v>3</v>
      </c>
      <c r="Y800" s="24" t="str">
        <f t="shared" si="131"/>
        <v>Y</v>
      </c>
      <c r="Z800" s="24">
        <v>100</v>
      </c>
      <c r="AA800" s="24">
        <f t="shared" si="117"/>
        <v>0</v>
      </c>
      <c r="AB800" s="24">
        <f t="shared" si="118"/>
        <v>-100</v>
      </c>
      <c r="AC800" s="24">
        <f t="shared" si="119"/>
        <v>0</v>
      </c>
      <c r="AD800" s="24">
        <f t="shared" si="120"/>
        <v>-100</v>
      </c>
      <c r="AE800" s="24">
        <f t="shared" si="121"/>
        <v>0</v>
      </c>
      <c r="AF800" s="24">
        <f t="shared" si="122"/>
        <v>-100</v>
      </c>
    </row>
    <row r="801" spans="1:32" x14ac:dyDescent="0.25">
      <c r="A801" s="21">
        <v>2.1668087005191423E-2</v>
      </c>
      <c r="B801" s="21">
        <v>0.97833185626444186</v>
      </c>
      <c r="C801" s="22">
        <f t="shared" si="123"/>
        <v>46.150820778983011</v>
      </c>
      <c r="D801" s="23">
        <f t="shared" si="123"/>
        <v>1.02214805088561</v>
      </c>
      <c r="E801" s="125"/>
      <c r="F801" s="8">
        <f t="shared" si="124"/>
        <v>1</v>
      </c>
      <c r="G801" s="8">
        <f t="shared" si="125"/>
        <v>46.150820778983011</v>
      </c>
      <c r="H801" s="8">
        <f t="shared" si="126"/>
        <v>1.02214805088561</v>
      </c>
      <c r="I801" s="24"/>
      <c r="J801" s="24"/>
      <c r="K801" s="8">
        <f t="shared" si="127"/>
        <v>0</v>
      </c>
      <c r="L801" s="8">
        <f t="shared" si="128"/>
        <v>0</v>
      </c>
      <c r="M801" s="25" t="e">
        <f t="shared" si="129"/>
        <v>#DIV/0!</v>
      </c>
      <c r="N801" s="25" t="e">
        <f t="shared" si="129"/>
        <v>#DIV/0!</v>
      </c>
      <c r="O801" s="24">
        <f t="shared" si="130"/>
        <v>0</v>
      </c>
      <c r="P801" s="24">
        <f t="shared" si="130"/>
        <v>0</v>
      </c>
      <c r="Q801" t="s">
        <v>297</v>
      </c>
      <c r="R801" t="s">
        <v>492</v>
      </c>
      <c r="S801" t="s">
        <v>273</v>
      </c>
      <c r="T801" s="26" t="s">
        <v>90</v>
      </c>
      <c r="U801" s="26" t="s">
        <v>73</v>
      </c>
      <c r="V801" s="128" t="s">
        <v>592</v>
      </c>
      <c r="W801" s="126" t="s">
        <v>76</v>
      </c>
      <c r="X801">
        <v>1</v>
      </c>
      <c r="Y801" s="24" t="str">
        <f t="shared" si="131"/>
        <v>N</v>
      </c>
      <c r="Z801" s="24">
        <v>100</v>
      </c>
      <c r="AA801" s="24">
        <f t="shared" si="117"/>
        <v>0</v>
      </c>
      <c r="AB801" s="24">
        <f t="shared" si="118"/>
        <v>-100</v>
      </c>
      <c r="AC801" s="24">
        <f t="shared" si="119"/>
        <v>0</v>
      </c>
      <c r="AD801" s="24">
        <f t="shared" si="120"/>
        <v>-100</v>
      </c>
      <c r="AE801" s="24">
        <f t="shared" si="121"/>
        <v>0</v>
      </c>
      <c r="AF801" s="24">
        <f t="shared" si="122"/>
        <v>-100</v>
      </c>
    </row>
    <row r="802" spans="1:32" x14ac:dyDescent="0.25">
      <c r="A802" s="21">
        <v>1.4123097475616927E-2</v>
      </c>
      <c r="B802" s="21">
        <v>0.98587594527835654</v>
      </c>
      <c r="C802" s="22">
        <f t="shared" si="123"/>
        <v>70.805997177776888</v>
      </c>
      <c r="D802" s="23">
        <f t="shared" si="123"/>
        <v>1.0143264016018321</v>
      </c>
      <c r="E802" s="125"/>
      <c r="F802" s="8">
        <f t="shared" si="124"/>
        <v>1</v>
      </c>
      <c r="G802" s="8">
        <f t="shared" si="125"/>
        <v>70.805997177776888</v>
      </c>
      <c r="H802" s="8">
        <f t="shared" si="126"/>
        <v>1.0143264016018321</v>
      </c>
      <c r="I802" s="24"/>
      <c r="J802" s="24"/>
      <c r="K802" s="8">
        <f t="shared" si="127"/>
        <v>0</v>
      </c>
      <c r="L802" s="8">
        <f t="shared" si="128"/>
        <v>0</v>
      </c>
      <c r="M802" s="25" t="e">
        <f t="shared" si="129"/>
        <v>#DIV/0!</v>
      </c>
      <c r="N802" s="25" t="e">
        <f t="shared" si="129"/>
        <v>#DIV/0!</v>
      </c>
      <c r="O802" s="24">
        <f t="shared" si="130"/>
        <v>0</v>
      </c>
      <c r="P802" s="24">
        <f t="shared" si="130"/>
        <v>0</v>
      </c>
      <c r="Q802" t="s">
        <v>296</v>
      </c>
      <c r="R802" t="s">
        <v>298</v>
      </c>
      <c r="S802" t="s">
        <v>273</v>
      </c>
      <c r="T802" s="26" t="s">
        <v>90</v>
      </c>
      <c r="U802" s="26" t="s">
        <v>73</v>
      </c>
      <c r="V802" s="128" t="s">
        <v>592</v>
      </c>
      <c r="W802" s="126" t="s">
        <v>74</v>
      </c>
      <c r="X802">
        <v>4</v>
      </c>
      <c r="Y802" s="24" t="str">
        <f t="shared" si="131"/>
        <v>Y</v>
      </c>
      <c r="Z802" s="24">
        <v>100</v>
      </c>
      <c r="AA802" s="24">
        <f t="shared" si="117"/>
        <v>0</v>
      </c>
      <c r="AB802" s="24">
        <f t="shared" si="118"/>
        <v>-100</v>
      </c>
      <c r="AC802" s="24">
        <f t="shared" si="119"/>
        <v>0</v>
      </c>
      <c r="AD802" s="24">
        <f t="shared" si="120"/>
        <v>-100</v>
      </c>
      <c r="AE802" s="24">
        <f t="shared" si="121"/>
        <v>0</v>
      </c>
      <c r="AF802" s="24">
        <f t="shared" si="122"/>
        <v>-100</v>
      </c>
    </row>
    <row r="803" spans="1:32" x14ac:dyDescent="0.25">
      <c r="A803" s="21">
        <v>0.52096746981452113</v>
      </c>
      <c r="B803" s="21">
        <v>0.46643220618389081</v>
      </c>
      <c r="C803" s="22">
        <f t="shared" si="123"/>
        <v>1.9195056465925362</v>
      </c>
      <c r="D803" s="23">
        <f t="shared" si="123"/>
        <v>2.1439342882891541</v>
      </c>
      <c r="E803" s="125"/>
      <c r="F803" s="8">
        <f t="shared" si="124"/>
        <v>1</v>
      </c>
      <c r="G803" s="8">
        <f t="shared" si="125"/>
        <v>1.9195056465925362</v>
      </c>
      <c r="H803" s="8">
        <f t="shared" si="126"/>
        <v>2.1439342882891541</v>
      </c>
      <c r="I803" s="24"/>
      <c r="J803" s="24"/>
      <c r="K803" s="8">
        <f t="shared" si="127"/>
        <v>0</v>
      </c>
      <c r="L803" s="8">
        <f t="shared" si="128"/>
        <v>0</v>
      </c>
      <c r="M803" s="25" t="e">
        <f t="shared" si="129"/>
        <v>#DIV/0!</v>
      </c>
      <c r="N803" s="25" t="e">
        <f t="shared" si="129"/>
        <v>#DIV/0!</v>
      </c>
      <c r="O803" s="24">
        <f t="shared" si="130"/>
        <v>0</v>
      </c>
      <c r="P803" s="24">
        <f t="shared" si="130"/>
        <v>0</v>
      </c>
      <c r="Q803" t="s">
        <v>312</v>
      </c>
      <c r="R803" t="s">
        <v>315</v>
      </c>
      <c r="S803" t="s">
        <v>268</v>
      </c>
      <c r="T803" s="26" t="s">
        <v>84</v>
      </c>
      <c r="U803" s="26" t="s">
        <v>94</v>
      </c>
      <c r="V803" s="128" t="s">
        <v>593</v>
      </c>
      <c r="W803" s="126" t="s">
        <v>79</v>
      </c>
      <c r="X803">
        <v>3</v>
      </c>
      <c r="Y803" s="24" t="str">
        <f t="shared" si="131"/>
        <v>Y</v>
      </c>
      <c r="Z803" s="24">
        <v>100</v>
      </c>
      <c r="AA803" s="24">
        <f t="shared" si="117"/>
        <v>0</v>
      </c>
      <c r="AB803" s="24">
        <f t="shared" si="118"/>
        <v>-100</v>
      </c>
      <c r="AC803" s="24">
        <f t="shared" si="119"/>
        <v>0</v>
      </c>
      <c r="AD803" s="24">
        <f t="shared" si="120"/>
        <v>-100</v>
      </c>
      <c r="AE803" s="24">
        <f t="shared" si="121"/>
        <v>0</v>
      </c>
      <c r="AF803" s="24">
        <f t="shared" si="122"/>
        <v>-100</v>
      </c>
    </row>
    <row r="804" spans="1:32" x14ac:dyDescent="0.25">
      <c r="A804" s="21">
        <v>9.2768131525230196E-2</v>
      </c>
      <c r="B804" s="21">
        <v>0.90717854728723535</v>
      </c>
      <c r="C804" s="22">
        <f t="shared" si="123"/>
        <v>10.779563882107828</v>
      </c>
      <c r="D804" s="23">
        <f t="shared" si="123"/>
        <v>1.102318835680508</v>
      </c>
      <c r="E804" s="125"/>
      <c r="F804" s="8">
        <f t="shared" si="124"/>
        <v>1</v>
      </c>
      <c r="G804" s="8">
        <f t="shared" si="125"/>
        <v>10.779563882107828</v>
      </c>
      <c r="H804" s="8">
        <f t="shared" si="126"/>
        <v>1.102318835680508</v>
      </c>
      <c r="I804" s="24"/>
      <c r="J804" s="24"/>
      <c r="K804" s="8">
        <f t="shared" si="127"/>
        <v>0</v>
      </c>
      <c r="L804" s="8">
        <f t="shared" si="128"/>
        <v>0</v>
      </c>
      <c r="M804" s="25" t="e">
        <f t="shared" si="129"/>
        <v>#DIV/0!</v>
      </c>
      <c r="N804" s="25" t="e">
        <f t="shared" si="129"/>
        <v>#DIV/0!</v>
      </c>
      <c r="O804" s="24">
        <f t="shared" si="130"/>
        <v>0</v>
      </c>
      <c r="P804" s="24">
        <f t="shared" si="130"/>
        <v>0</v>
      </c>
      <c r="Q804" t="s">
        <v>314</v>
      </c>
      <c r="R804" t="s">
        <v>288</v>
      </c>
      <c r="S804" t="s">
        <v>268</v>
      </c>
      <c r="T804" s="26" t="s">
        <v>85</v>
      </c>
      <c r="U804" s="26" t="s">
        <v>76</v>
      </c>
      <c r="V804" s="128" t="s">
        <v>593</v>
      </c>
      <c r="W804" s="126" t="s">
        <v>102</v>
      </c>
      <c r="X804">
        <v>4</v>
      </c>
      <c r="Y804" s="24" t="str">
        <f t="shared" si="131"/>
        <v>Y</v>
      </c>
      <c r="Z804" s="24">
        <v>100</v>
      </c>
      <c r="AA804" s="24">
        <f t="shared" si="117"/>
        <v>0</v>
      </c>
      <c r="AB804" s="24">
        <f t="shared" si="118"/>
        <v>-100</v>
      </c>
      <c r="AC804" s="24">
        <f t="shared" si="119"/>
        <v>0</v>
      </c>
      <c r="AD804" s="24">
        <f t="shared" si="120"/>
        <v>-100</v>
      </c>
      <c r="AE804" s="24">
        <f t="shared" si="121"/>
        <v>0</v>
      </c>
      <c r="AF804" s="24">
        <f t="shared" si="122"/>
        <v>-100</v>
      </c>
    </row>
    <row r="805" spans="1:32" x14ac:dyDescent="0.25">
      <c r="A805" s="21">
        <v>0.84514251422897535</v>
      </c>
      <c r="B805" s="21">
        <v>9.5897535221434183E-2</v>
      </c>
      <c r="C805" s="22">
        <f t="shared" si="123"/>
        <v>1.1832323935476152</v>
      </c>
      <c r="D805" s="23">
        <f t="shared" si="123"/>
        <v>10.427796686233169</v>
      </c>
      <c r="E805" s="125"/>
      <c r="F805" s="8">
        <f t="shared" si="124"/>
        <v>1</v>
      </c>
      <c r="G805" s="8">
        <f t="shared" si="125"/>
        <v>1.1832323935476152</v>
      </c>
      <c r="H805" s="8">
        <f t="shared" si="126"/>
        <v>10.427796686233169</v>
      </c>
      <c r="I805" s="24"/>
      <c r="J805" s="24"/>
      <c r="K805" s="8">
        <f t="shared" si="127"/>
        <v>0</v>
      </c>
      <c r="L805" s="8">
        <f t="shared" si="128"/>
        <v>0</v>
      </c>
      <c r="M805" s="25" t="e">
        <f t="shared" si="129"/>
        <v>#DIV/0!</v>
      </c>
      <c r="N805" s="25" t="e">
        <f t="shared" si="129"/>
        <v>#DIV/0!</v>
      </c>
      <c r="O805" s="24">
        <f t="shared" si="130"/>
        <v>0</v>
      </c>
      <c r="P805" s="24">
        <f t="shared" si="130"/>
        <v>0</v>
      </c>
      <c r="Q805" t="s">
        <v>382</v>
      </c>
      <c r="R805" t="s">
        <v>313</v>
      </c>
      <c r="S805" t="s">
        <v>268</v>
      </c>
      <c r="T805" s="26" t="s">
        <v>85</v>
      </c>
      <c r="U805" s="26" t="s">
        <v>96</v>
      </c>
      <c r="V805" s="128" t="s">
        <v>593</v>
      </c>
      <c r="W805" s="126" t="s">
        <v>102</v>
      </c>
      <c r="X805">
        <v>4</v>
      </c>
      <c r="Y805" s="24" t="str">
        <f t="shared" si="131"/>
        <v>Y</v>
      </c>
      <c r="Z805" s="24">
        <v>100</v>
      </c>
      <c r="AA805" s="24">
        <f t="shared" si="117"/>
        <v>0</v>
      </c>
      <c r="AB805" s="24">
        <f t="shared" si="118"/>
        <v>-100</v>
      </c>
      <c r="AC805" s="24">
        <f t="shared" si="119"/>
        <v>0</v>
      </c>
      <c r="AD805" s="24">
        <f t="shared" si="120"/>
        <v>-100</v>
      </c>
      <c r="AE805" s="24">
        <f t="shared" si="121"/>
        <v>0</v>
      </c>
      <c r="AF805" s="24">
        <f t="shared" si="122"/>
        <v>-100</v>
      </c>
    </row>
    <row r="806" spans="1:32" x14ac:dyDescent="0.25">
      <c r="A806" s="21">
        <v>0.19743254388396875</v>
      </c>
      <c r="B806" s="21">
        <v>0.8025269030333595</v>
      </c>
      <c r="C806" s="22">
        <f t="shared" si="123"/>
        <v>5.0650210969661655</v>
      </c>
      <c r="D806" s="23">
        <f t="shared" si="123"/>
        <v>1.2460641459124167</v>
      </c>
      <c r="E806" s="125"/>
      <c r="F806" s="8">
        <f t="shared" si="124"/>
        <v>1</v>
      </c>
      <c r="G806" s="8">
        <f t="shared" si="125"/>
        <v>5.0650210969661655</v>
      </c>
      <c r="H806" s="8">
        <f t="shared" si="126"/>
        <v>1.2460641459124167</v>
      </c>
      <c r="I806" s="24"/>
      <c r="J806" s="24"/>
      <c r="K806" s="8">
        <f t="shared" si="127"/>
        <v>0</v>
      </c>
      <c r="L806" s="8">
        <f t="shared" si="128"/>
        <v>0</v>
      </c>
      <c r="M806" s="25" t="e">
        <f t="shared" si="129"/>
        <v>#DIV/0!</v>
      </c>
      <c r="N806" s="25" t="e">
        <f t="shared" si="129"/>
        <v>#DIV/0!</v>
      </c>
      <c r="O806" s="24">
        <f t="shared" si="130"/>
        <v>0</v>
      </c>
      <c r="P806" s="24">
        <f t="shared" si="130"/>
        <v>0</v>
      </c>
      <c r="Q806" t="s">
        <v>317</v>
      </c>
      <c r="R806" t="s">
        <v>391</v>
      </c>
      <c r="S806" t="s">
        <v>279</v>
      </c>
      <c r="T806" s="26" t="s">
        <v>90</v>
      </c>
      <c r="U806" s="26" t="s">
        <v>75</v>
      </c>
      <c r="V806" s="128" t="s">
        <v>593</v>
      </c>
      <c r="W806" s="126" t="s">
        <v>94</v>
      </c>
      <c r="X806">
        <v>2</v>
      </c>
      <c r="Y806" s="24" t="str">
        <f t="shared" si="131"/>
        <v>N</v>
      </c>
      <c r="Z806" s="24">
        <v>100</v>
      </c>
      <c r="AA806" s="24">
        <f t="shared" si="117"/>
        <v>0</v>
      </c>
      <c r="AB806" s="24">
        <f t="shared" si="118"/>
        <v>-100</v>
      </c>
      <c r="AC806" s="24">
        <f t="shared" si="119"/>
        <v>0</v>
      </c>
      <c r="AD806" s="24">
        <f t="shared" si="120"/>
        <v>-100</v>
      </c>
      <c r="AE806" s="24">
        <f t="shared" si="121"/>
        <v>0</v>
      </c>
      <c r="AF806" s="24">
        <f t="shared" si="122"/>
        <v>-100</v>
      </c>
    </row>
    <row r="807" spans="1:32" x14ac:dyDescent="0.25">
      <c r="A807" s="21">
        <v>0.17732081066491839</v>
      </c>
      <c r="B807" s="21">
        <v>0.82262386168346158</v>
      </c>
      <c r="C807" s="22">
        <f t="shared" si="123"/>
        <v>5.6394959861180158</v>
      </c>
      <c r="D807" s="23">
        <f t="shared" si="123"/>
        <v>1.2156224084644789</v>
      </c>
      <c r="E807" s="125"/>
      <c r="F807" s="8">
        <f t="shared" si="124"/>
        <v>1</v>
      </c>
      <c r="G807" s="8">
        <f t="shared" si="125"/>
        <v>5.6394959861180158</v>
      </c>
      <c r="H807" s="8">
        <f t="shared" si="126"/>
        <v>1.2156224084644789</v>
      </c>
      <c r="I807" s="24"/>
      <c r="J807" s="24"/>
      <c r="K807" s="8">
        <f t="shared" si="127"/>
        <v>0</v>
      </c>
      <c r="L807" s="8">
        <f t="shared" si="128"/>
        <v>0</v>
      </c>
      <c r="M807" s="25" t="e">
        <f t="shared" si="129"/>
        <v>#DIV/0!</v>
      </c>
      <c r="N807" s="25" t="e">
        <f t="shared" si="129"/>
        <v>#DIV/0!</v>
      </c>
      <c r="O807" s="24">
        <f t="shared" si="130"/>
        <v>0</v>
      </c>
      <c r="P807" s="24">
        <f t="shared" si="130"/>
        <v>0</v>
      </c>
      <c r="Q807" t="s">
        <v>482</v>
      </c>
      <c r="R807" t="s">
        <v>513</v>
      </c>
      <c r="S807" t="s">
        <v>279</v>
      </c>
      <c r="T807" s="26" t="s">
        <v>90</v>
      </c>
      <c r="U807" s="26" t="s">
        <v>75</v>
      </c>
      <c r="V807" s="128" t="s">
        <v>593</v>
      </c>
      <c r="W807" s="126" t="s">
        <v>79</v>
      </c>
      <c r="X807">
        <v>3</v>
      </c>
      <c r="Y807" s="24" t="str">
        <f t="shared" si="131"/>
        <v>Y</v>
      </c>
      <c r="Z807" s="24">
        <v>100</v>
      </c>
      <c r="AA807" s="24">
        <f t="shared" si="117"/>
        <v>0</v>
      </c>
      <c r="AB807" s="24">
        <f t="shared" si="118"/>
        <v>-100</v>
      </c>
      <c r="AC807" s="24">
        <f t="shared" si="119"/>
        <v>0</v>
      </c>
      <c r="AD807" s="24">
        <f t="shared" si="120"/>
        <v>-100</v>
      </c>
      <c r="AE807" s="24">
        <f t="shared" si="121"/>
        <v>0</v>
      </c>
      <c r="AF807" s="24">
        <f t="shared" si="122"/>
        <v>-100</v>
      </c>
    </row>
    <row r="808" spans="1:32" x14ac:dyDescent="0.25">
      <c r="A808" s="21">
        <v>0.65281439924450768</v>
      </c>
      <c r="B808" s="21">
        <v>0.34061777043043562</v>
      </c>
      <c r="C808" s="22">
        <f t="shared" si="123"/>
        <v>1.5318289565262118</v>
      </c>
      <c r="D808" s="23">
        <f t="shared" si="123"/>
        <v>2.935842128073086</v>
      </c>
      <c r="E808" s="125"/>
      <c r="F808" s="8">
        <f t="shared" si="124"/>
        <v>1</v>
      </c>
      <c r="G808" s="8">
        <f t="shared" si="125"/>
        <v>1.5318289565262118</v>
      </c>
      <c r="H808" s="8">
        <f t="shared" si="126"/>
        <v>2.935842128073086</v>
      </c>
      <c r="I808" s="24"/>
      <c r="J808" s="24"/>
      <c r="K808" s="8">
        <f t="shared" si="127"/>
        <v>0</v>
      </c>
      <c r="L808" s="8">
        <f t="shared" si="128"/>
        <v>0</v>
      </c>
      <c r="M808" s="25" t="e">
        <f t="shared" si="129"/>
        <v>#DIV/0!</v>
      </c>
      <c r="N808" s="25" t="e">
        <f t="shared" si="129"/>
        <v>#DIV/0!</v>
      </c>
      <c r="O808" s="24">
        <f t="shared" si="130"/>
        <v>0</v>
      </c>
      <c r="P808" s="24">
        <f t="shared" si="130"/>
        <v>0</v>
      </c>
      <c r="Q808" t="s">
        <v>390</v>
      </c>
      <c r="R808" t="s">
        <v>483</v>
      </c>
      <c r="S808" t="s">
        <v>279</v>
      </c>
      <c r="T808" s="26" t="s">
        <v>84</v>
      </c>
      <c r="U808" s="26" t="s">
        <v>86</v>
      </c>
      <c r="V808" s="128" t="s">
        <v>593</v>
      </c>
      <c r="W808" s="126" t="s">
        <v>79</v>
      </c>
      <c r="X808">
        <v>3</v>
      </c>
      <c r="Y808" s="24" t="str">
        <f t="shared" si="131"/>
        <v>Y</v>
      </c>
      <c r="Z808" s="24">
        <v>100</v>
      </c>
      <c r="AA808" s="24">
        <f t="shared" si="117"/>
        <v>0</v>
      </c>
      <c r="AB808" s="24">
        <f t="shared" si="118"/>
        <v>-100</v>
      </c>
      <c r="AC808" s="24">
        <f t="shared" si="119"/>
        <v>0</v>
      </c>
      <c r="AD808" s="24">
        <f t="shared" si="120"/>
        <v>-100</v>
      </c>
      <c r="AE808" s="24">
        <f t="shared" si="121"/>
        <v>0</v>
      </c>
      <c r="AF808" s="24">
        <f t="shared" si="122"/>
        <v>-100</v>
      </c>
    </row>
    <row r="809" spans="1:32" x14ac:dyDescent="0.25">
      <c r="A809" s="21">
        <v>0.2016877044314008</v>
      </c>
      <c r="B809" s="21">
        <v>0.79827638654408295</v>
      </c>
      <c r="C809" s="22">
        <f t="shared" si="123"/>
        <v>4.9581604531580448</v>
      </c>
      <c r="D809" s="23">
        <f t="shared" si="123"/>
        <v>1.2526989609817016</v>
      </c>
      <c r="E809" s="125"/>
      <c r="F809" s="8">
        <f t="shared" si="124"/>
        <v>1</v>
      </c>
      <c r="G809" s="8">
        <f t="shared" si="125"/>
        <v>4.9581604531580448</v>
      </c>
      <c r="H809" s="8">
        <f t="shared" si="126"/>
        <v>1.2526989609817016</v>
      </c>
      <c r="I809" s="24"/>
      <c r="J809" s="24"/>
      <c r="K809" s="8">
        <f t="shared" si="127"/>
        <v>0</v>
      </c>
      <c r="L809" s="8">
        <f t="shared" si="128"/>
        <v>0</v>
      </c>
      <c r="M809" s="25" t="e">
        <f t="shared" si="129"/>
        <v>#DIV/0!</v>
      </c>
      <c r="N809" s="25" t="e">
        <f t="shared" si="129"/>
        <v>#DIV/0!</v>
      </c>
      <c r="O809" s="24">
        <f t="shared" si="130"/>
        <v>0</v>
      </c>
      <c r="P809" s="24">
        <f t="shared" si="130"/>
        <v>0</v>
      </c>
      <c r="Q809" t="s">
        <v>331</v>
      </c>
      <c r="R809" t="s">
        <v>540</v>
      </c>
      <c r="S809" t="s">
        <v>283</v>
      </c>
      <c r="T809" s="26" t="s">
        <v>90</v>
      </c>
      <c r="U809" s="26" t="s">
        <v>75</v>
      </c>
      <c r="V809" s="128" t="s">
        <v>593</v>
      </c>
      <c r="W809" s="126" t="s">
        <v>79</v>
      </c>
      <c r="X809">
        <v>3</v>
      </c>
      <c r="Y809" s="24" t="str">
        <f t="shared" si="131"/>
        <v>Y</v>
      </c>
      <c r="Z809" s="24">
        <v>100</v>
      </c>
      <c r="AA809" s="24">
        <f t="shared" si="117"/>
        <v>0</v>
      </c>
      <c r="AB809" s="24">
        <f t="shared" si="118"/>
        <v>-100</v>
      </c>
      <c r="AC809" s="24">
        <f t="shared" si="119"/>
        <v>0</v>
      </c>
      <c r="AD809" s="24">
        <f t="shared" si="120"/>
        <v>-100</v>
      </c>
      <c r="AE809" s="24">
        <f t="shared" si="121"/>
        <v>0</v>
      </c>
      <c r="AF809" s="24">
        <f t="shared" si="122"/>
        <v>-100</v>
      </c>
    </row>
    <row r="810" spans="1:32" x14ac:dyDescent="0.25">
      <c r="A810" s="21">
        <v>0.56609428047397958</v>
      </c>
      <c r="B810" s="21">
        <v>0.43218522429826045</v>
      </c>
      <c r="C810" s="22">
        <f t="shared" si="123"/>
        <v>1.766490202237549</v>
      </c>
      <c r="D810" s="23">
        <f t="shared" si="123"/>
        <v>2.3138227402931255</v>
      </c>
      <c r="E810" s="125"/>
      <c r="F810" s="8">
        <f t="shared" si="124"/>
        <v>1</v>
      </c>
      <c r="G810" s="8">
        <f t="shared" si="125"/>
        <v>1.766490202237549</v>
      </c>
      <c r="H810" s="8">
        <f t="shared" si="126"/>
        <v>2.3138227402931255</v>
      </c>
      <c r="I810" s="24"/>
      <c r="J810" s="24"/>
      <c r="K810" s="8">
        <f t="shared" si="127"/>
        <v>0</v>
      </c>
      <c r="L810" s="8">
        <f t="shared" si="128"/>
        <v>0</v>
      </c>
      <c r="M810" s="25" t="e">
        <f t="shared" si="129"/>
        <v>#DIV/0!</v>
      </c>
      <c r="N810" s="25" t="e">
        <f t="shared" si="129"/>
        <v>#DIV/0!</v>
      </c>
      <c r="O810" s="24">
        <f t="shared" si="130"/>
        <v>0</v>
      </c>
      <c r="P810" s="24">
        <f t="shared" si="130"/>
        <v>0</v>
      </c>
      <c r="Q810" t="s">
        <v>289</v>
      </c>
      <c r="R810" t="s">
        <v>333</v>
      </c>
      <c r="S810" t="s">
        <v>283</v>
      </c>
      <c r="T810" s="26" t="s">
        <v>85</v>
      </c>
      <c r="U810" s="26" t="s">
        <v>79</v>
      </c>
      <c r="V810" s="128" t="s">
        <v>593</v>
      </c>
      <c r="W810" s="126" t="s">
        <v>89</v>
      </c>
      <c r="X810">
        <v>4</v>
      </c>
      <c r="Y810" s="24" t="str">
        <f t="shared" si="131"/>
        <v>Y</v>
      </c>
      <c r="Z810" s="24">
        <v>100</v>
      </c>
      <c r="AA810" s="24">
        <f t="shared" si="117"/>
        <v>0</v>
      </c>
      <c r="AB810" s="24">
        <f t="shared" si="118"/>
        <v>-100</v>
      </c>
      <c r="AC810" s="24">
        <f t="shared" si="119"/>
        <v>0</v>
      </c>
      <c r="AD810" s="24">
        <f t="shared" si="120"/>
        <v>-100</v>
      </c>
      <c r="AE810" s="24">
        <f t="shared" si="121"/>
        <v>0</v>
      </c>
      <c r="AF810" s="24">
        <f t="shared" si="122"/>
        <v>-100</v>
      </c>
    </row>
    <row r="811" spans="1:32" x14ac:dyDescent="0.25">
      <c r="A811" s="21">
        <v>0.53251163903419618</v>
      </c>
      <c r="B811" s="21">
        <v>0.46504722744836791</v>
      </c>
      <c r="C811" s="22">
        <f t="shared" si="123"/>
        <v>1.8778932265474544</v>
      </c>
      <c r="D811" s="23">
        <f t="shared" si="123"/>
        <v>2.1503192385143839</v>
      </c>
      <c r="E811" s="125"/>
      <c r="F811" s="8">
        <f t="shared" si="124"/>
        <v>1</v>
      </c>
      <c r="G811" s="8">
        <f t="shared" si="125"/>
        <v>1.8778932265474544</v>
      </c>
      <c r="H811" s="8">
        <f t="shared" si="126"/>
        <v>2.1503192385143839</v>
      </c>
      <c r="I811" s="24"/>
      <c r="J811" s="24"/>
      <c r="K811" s="8">
        <f t="shared" si="127"/>
        <v>0</v>
      </c>
      <c r="L811" s="8">
        <f t="shared" si="128"/>
        <v>0</v>
      </c>
      <c r="M811" s="25" t="e">
        <f t="shared" si="129"/>
        <v>#DIV/0!</v>
      </c>
      <c r="N811" s="25" t="e">
        <f t="shared" si="129"/>
        <v>#DIV/0!</v>
      </c>
      <c r="O811" s="24">
        <f t="shared" si="130"/>
        <v>0</v>
      </c>
      <c r="P811" s="24">
        <f t="shared" si="130"/>
        <v>0</v>
      </c>
      <c r="Q811" t="s">
        <v>411</v>
      </c>
      <c r="R811" t="s">
        <v>290</v>
      </c>
      <c r="S811" t="s">
        <v>283</v>
      </c>
      <c r="T811" s="26" t="s">
        <v>84</v>
      </c>
      <c r="U811" s="26" t="s">
        <v>86</v>
      </c>
      <c r="V811" s="128" t="s">
        <v>593</v>
      </c>
      <c r="W811" s="126" t="s">
        <v>89</v>
      </c>
      <c r="X811">
        <v>4</v>
      </c>
      <c r="Y811" s="24" t="str">
        <f t="shared" si="131"/>
        <v>Y</v>
      </c>
      <c r="Z811" s="24">
        <v>100</v>
      </c>
      <c r="AA811" s="24">
        <f t="shared" si="117"/>
        <v>0</v>
      </c>
      <c r="AB811" s="24">
        <f t="shared" si="118"/>
        <v>-100</v>
      </c>
      <c r="AC811" s="24">
        <f t="shared" si="119"/>
        <v>0</v>
      </c>
      <c r="AD811" s="24">
        <f t="shared" si="120"/>
        <v>-100</v>
      </c>
      <c r="AE811" s="24">
        <f t="shared" si="121"/>
        <v>0</v>
      </c>
      <c r="AF811" s="24">
        <f t="shared" si="122"/>
        <v>-100</v>
      </c>
    </row>
    <row r="812" spans="1:32" x14ac:dyDescent="0.25">
      <c r="A812" s="21">
        <v>0.36198328488593146</v>
      </c>
      <c r="B812" s="21">
        <v>0.63776214227047123</v>
      </c>
      <c r="C812" s="22">
        <f t="shared" si="123"/>
        <v>2.7625584985647085</v>
      </c>
      <c r="D812" s="23">
        <f t="shared" si="123"/>
        <v>1.5679826909134813</v>
      </c>
      <c r="E812" s="125"/>
      <c r="F812" s="8">
        <f t="shared" si="124"/>
        <v>1</v>
      </c>
      <c r="G812" s="8">
        <f t="shared" si="125"/>
        <v>2.7625584985647085</v>
      </c>
      <c r="H812" s="8">
        <f t="shared" si="126"/>
        <v>1.5679826909134813</v>
      </c>
      <c r="I812" s="24"/>
      <c r="J812" s="24"/>
      <c r="K812" s="8">
        <f t="shared" si="127"/>
        <v>0</v>
      </c>
      <c r="L812" s="8">
        <f t="shared" si="128"/>
        <v>0</v>
      </c>
      <c r="M812" s="25" t="e">
        <f t="shared" si="129"/>
        <v>#DIV/0!</v>
      </c>
      <c r="N812" s="25" t="e">
        <f t="shared" si="129"/>
        <v>#DIV/0!</v>
      </c>
      <c r="O812" s="24">
        <f t="shared" si="130"/>
        <v>0</v>
      </c>
      <c r="P812" s="24">
        <f t="shared" si="130"/>
        <v>0</v>
      </c>
      <c r="Q812" t="s">
        <v>414</v>
      </c>
      <c r="R812" t="s">
        <v>412</v>
      </c>
      <c r="S812" t="s">
        <v>283</v>
      </c>
      <c r="T812" s="26" t="s">
        <v>90</v>
      </c>
      <c r="U812" s="26" t="s">
        <v>75</v>
      </c>
      <c r="V812" s="128" t="s">
        <v>593</v>
      </c>
      <c r="W812" s="126" t="s">
        <v>78</v>
      </c>
      <c r="X812">
        <v>1</v>
      </c>
      <c r="Y812" s="24" t="str">
        <f t="shared" si="131"/>
        <v>N</v>
      </c>
      <c r="Z812" s="24">
        <v>100</v>
      </c>
      <c r="AA812" s="24">
        <f t="shared" si="117"/>
        <v>0</v>
      </c>
      <c r="AB812" s="24">
        <f t="shared" si="118"/>
        <v>-100</v>
      </c>
      <c r="AC812" s="24">
        <f t="shared" si="119"/>
        <v>0</v>
      </c>
      <c r="AD812" s="24">
        <f t="shared" si="120"/>
        <v>-100</v>
      </c>
      <c r="AE812" s="24">
        <f t="shared" si="121"/>
        <v>0</v>
      </c>
      <c r="AF812" s="24">
        <f t="shared" si="122"/>
        <v>-100</v>
      </c>
    </row>
    <row r="813" spans="1:32" x14ac:dyDescent="0.25">
      <c r="A813" s="21">
        <v>0.1262254301239461</v>
      </c>
      <c r="B813" s="21">
        <v>0.87375846396216039</v>
      </c>
      <c r="C813" s="22">
        <f t="shared" si="123"/>
        <v>7.9223338674152872</v>
      </c>
      <c r="D813" s="23">
        <f t="shared" si="123"/>
        <v>1.1444810450995606</v>
      </c>
      <c r="E813" s="125"/>
      <c r="F813" s="8">
        <f t="shared" si="124"/>
        <v>1</v>
      </c>
      <c r="G813" s="8">
        <f t="shared" si="125"/>
        <v>7.9223338674152872</v>
      </c>
      <c r="H813" s="8">
        <f t="shared" si="126"/>
        <v>1.1444810450995606</v>
      </c>
      <c r="I813" s="24"/>
      <c r="J813" s="24"/>
      <c r="K813" s="8">
        <f t="shared" si="127"/>
        <v>0</v>
      </c>
      <c r="L813" s="8">
        <f t="shared" si="128"/>
        <v>0</v>
      </c>
      <c r="M813" s="25" t="e">
        <f t="shared" si="129"/>
        <v>#DIV/0!</v>
      </c>
      <c r="N813" s="25" t="e">
        <f t="shared" si="129"/>
        <v>#DIV/0!</v>
      </c>
      <c r="O813" s="24">
        <f t="shared" si="130"/>
        <v>0</v>
      </c>
      <c r="P813" s="24">
        <f t="shared" si="130"/>
        <v>0</v>
      </c>
      <c r="Q813" t="s">
        <v>523</v>
      </c>
      <c r="R813" t="s">
        <v>330</v>
      </c>
      <c r="S813" t="s">
        <v>283</v>
      </c>
      <c r="T813" s="26" t="s">
        <v>85</v>
      </c>
      <c r="U813" s="26" t="s">
        <v>76</v>
      </c>
      <c r="V813" s="128" t="s">
        <v>593</v>
      </c>
      <c r="W813" s="126" t="s">
        <v>102</v>
      </c>
      <c r="X813">
        <v>4</v>
      </c>
      <c r="Y813" s="24" t="str">
        <f t="shared" si="131"/>
        <v>Y</v>
      </c>
      <c r="Z813" s="24">
        <v>100</v>
      </c>
      <c r="AA813" s="24">
        <f t="shared" si="117"/>
        <v>0</v>
      </c>
      <c r="AB813" s="24">
        <f t="shared" si="118"/>
        <v>-100</v>
      </c>
      <c r="AC813" s="24">
        <f t="shared" si="119"/>
        <v>0</v>
      </c>
      <c r="AD813" s="24">
        <f t="shared" si="120"/>
        <v>-100</v>
      </c>
      <c r="AE813" s="24">
        <f t="shared" si="121"/>
        <v>0</v>
      </c>
      <c r="AF813" s="24">
        <f t="shared" si="122"/>
        <v>-100</v>
      </c>
    </row>
    <row r="814" spans="1:32" x14ac:dyDescent="0.25">
      <c r="A814" s="21">
        <v>0.1208460250741951</v>
      </c>
      <c r="B814" s="21">
        <v>0.87913418376363772</v>
      </c>
      <c r="C814" s="22">
        <f t="shared" si="123"/>
        <v>8.274992904284904</v>
      </c>
      <c r="D814" s="23">
        <f t="shared" si="123"/>
        <v>1.1374827853001084</v>
      </c>
      <c r="E814" s="125"/>
      <c r="F814" s="8">
        <f t="shared" si="124"/>
        <v>1</v>
      </c>
      <c r="G814" s="8">
        <f t="shared" si="125"/>
        <v>8.274992904284904</v>
      </c>
      <c r="H814" s="8">
        <f t="shared" si="126"/>
        <v>1.1374827853001084</v>
      </c>
      <c r="I814" s="24"/>
      <c r="J814" s="24"/>
      <c r="K814" s="8">
        <f t="shared" si="127"/>
        <v>0</v>
      </c>
      <c r="L814" s="8">
        <f t="shared" si="128"/>
        <v>0</v>
      </c>
      <c r="M814" s="25" t="e">
        <f t="shared" si="129"/>
        <v>#DIV/0!</v>
      </c>
      <c r="N814" s="25" t="e">
        <f t="shared" si="129"/>
        <v>#DIV/0!</v>
      </c>
      <c r="O814" s="24">
        <f t="shared" si="130"/>
        <v>0</v>
      </c>
      <c r="P814" s="24">
        <f t="shared" si="130"/>
        <v>0</v>
      </c>
      <c r="Q814" t="s">
        <v>413</v>
      </c>
      <c r="R814" t="s">
        <v>332</v>
      </c>
      <c r="S814" t="s">
        <v>283</v>
      </c>
      <c r="T814" s="26" t="s">
        <v>84</v>
      </c>
      <c r="U814" s="26" t="s">
        <v>78</v>
      </c>
      <c r="V814" s="128" t="s">
        <v>593</v>
      </c>
      <c r="W814" s="126" t="s">
        <v>100</v>
      </c>
      <c r="X814">
        <v>3</v>
      </c>
      <c r="Y814" s="24" t="str">
        <f t="shared" si="131"/>
        <v>Y</v>
      </c>
      <c r="Z814" s="24">
        <v>100</v>
      </c>
      <c r="AA814" s="24">
        <f t="shared" ref="AA814:AA877" si="132">IF(AND(O814&gt;1,Y814="Y"),Z814*I814,IF(AND(P814&gt;1,Y814="N"),Z814*J814,0))</f>
        <v>0</v>
      </c>
      <c r="AB814" s="24">
        <f t="shared" ref="AB814:AB877" si="133">AA814-Z814</f>
        <v>-100</v>
      </c>
      <c r="AC814" s="24">
        <f t="shared" ref="AC814:AC877" si="134">IF(AND(A814 &gt; 50%,Y814 = "Y"),Z814*I814,0)</f>
        <v>0</v>
      </c>
      <c r="AD814" s="24">
        <f t="shared" ref="AD814:AD877" si="135">AC814-Z814</f>
        <v>-100</v>
      </c>
      <c r="AE814" s="24">
        <f t="shared" ref="AE814:AE877" si="136">IF(AND(B814 &gt; 50%,Y814 = "N"),Z814*J814,0)</f>
        <v>0</v>
      </c>
      <c r="AF814" s="24">
        <f t="shared" ref="AF814:AF877" si="137">AE814-Z814</f>
        <v>-100</v>
      </c>
    </row>
    <row r="815" spans="1:32" x14ac:dyDescent="0.25">
      <c r="A815" s="21">
        <v>0.41153606485322841</v>
      </c>
      <c r="B815" s="21">
        <v>0.58618621109799829</v>
      </c>
      <c r="C815" s="22">
        <f t="shared" si="123"/>
        <v>2.4299206932365536</v>
      </c>
      <c r="D815" s="23">
        <f t="shared" si="123"/>
        <v>1.7059425504514649</v>
      </c>
      <c r="E815" s="125"/>
      <c r="F815" s="8">
        <f t="shared" si="124"/>
        <v>1</v>
      </c>
      <c r="G815" s="8">
        <f t="shared" si="125"/>
        <v>2.4299206932365536</v>
      </c>
      <c r="H815" s="8">
        <f t="shared" si="126"/>
        <v>1.7059425504514649</v>
      </c>
      <c r="I815" s="24"/>
      <c r="J815" s="24"/>
      <c r="K815" s="8">
        <f t="shared" si="127"/>
        <v>0</v>
      </c>
      <c r="L815" s="8">
        <f t="shared" si="128"/>
        <v>0</v>
      </c>
      <c r="M815" s="25" t="e">
        <f t="shared" si="129"/>
        <v>#DIV/0!</v>
      </c>
      <c r="N815" s="25" t="e">
        <f t="shared" si="129"/>
        <v>#DIV/0!</v>
      </c>
      <c r="O815" s="24">
        <f t="shared" si="130"/>
        <v>0</v>
      </c>
      <c r="P815" s="24">
        <f t="shared" si="130"/>
        <v>0</v>
      </c>
      <c r="Q815" t="s">
        <v>537</v>
      </c>
      <c r="R815" t="s">
        <v>527</v>
      </c>
      <c r="S815" t="s">
        <v>277</v>
      </c>
      <c r="T815" s="26" t="s">
        <v>85</v>
      </c>
      <c r="U815" s="26" t="s">
        <v>79</v>
      </c>
      <c r="V815" s="128" t="s">
        <v>593</v>
      </c>
      <c r="W815" s="126" t="s">
        <v>78</v>
      </c>
      <c r="X815">
        <v>1</v>
      </c>
      <c r="Y815" s="24" t="str">
        <f t="shared" si="131"/>
        <v>N</v>
      </c>
      <c r="Z815" s="24">
        <v>100</v>
      </c>
      <c r="AA815" s="24">
        <f t="shared" si="132"/>
        <v>0</v>
      </c>
      <c r="AB815" s="24">
        <f t="shared" si="133"/>
        <v>-100</v>
      </c>
      <c r="AC815" s="24">
        <f t="shared" si="134"/>
        <v>0</v>
      </c>
      <c r="AD815" s="24">
        <f t="shared" si="135"/>
        <v>-100</v>
      </c>
      <c r="AE815" s="24">
        <f t="shared" si="136"/>
        <v>0</v>
      </c>
      <c r="AF815" s="24">
        <f t="shared" si="137"/>
        <v>-100</v>
      </c>
    </row>
    <row r="816" spans="1:32" x14ac:dyDescent="0.25">
      <c r="A816" s="21">
        <v>0.44160867476957838</v>
      </c>
      <c r="B816" s="21">
        <v>0.5574760984346766</v>
      </c>
      <c r="C816" s="22">
        <f t="shared" si="123"/>
        <v>2.2644482709081242</v>
      </c>
      <c r="D816" s="23">
        <f t="shared" si="123"/>
        <v>1.7937988782081875</v>
      </c>
      <c r="E816" s="125"/>
      <c r="F816" s="8">
        <f t="shared" si="124"/>
        <v>1</v>
      </c>
      <c r="G816" s="8">
        <f t="shared" si="125"/>
        <v>2.2644482709081242</v>
      </c>
      <c r="H816" s="8">
        <f t="shared" si="126"/>
        <v>1.7937988782081875</v>
      </c>
      <c r="I816" s="24"/>
      <c r="J816" s="24"/>
      <c r="K816" s="8">
        <f t="shared" si="127"/>
        <v>0</v>
      </c>
      <c r="L816" s="8">
        <f t="shared" si="128"/>
        <v>0</v>
      </c>
      <c r="M816" s="25" t="e">
        <f t="shared" si="129"/>
        <v>#DIV/0!</v>
      </c>
      <c r="N816" s="25" t="e">
        <f t="shared" si="129"/>
        <v>#DIV/0!</v>
      </c>
      <c r="O816" s="24">
        <f t="shared" si="130"/>
        <v>0</v>
      </c>
      <c r="P816" s="24">
        <f t="shared" si="130"/>
        <v>0</v>
      </c>
      <c r="Q816" t="s">
        <v>337</v>
      </c>
      <c r="R816" t="s">
        <v>535</v>
      </c>
      <c r="S816" t="s">
        <v>272</v>
      </c>
      <c r="T816" s="26" t="s">
        <v>90</v>
      </c>
      <c r="U816" s="26" t="s">
        <v>75</v>
      </c>
      <c r="V816" s="128" t="s">
        <v>593</v>
      </c>
      <c r="W816" s="126" t="s">
        <v>77</v>
      </c>
      <c r="X816">
        <v>2</v>
      </c>
      <c r="Y816" s="24" t="str">
        <f t="shared" si="131"/>
        <v>N</v>
      </c>
      <c r="Z816" s="24">
        <v>100</v>
      </c>
      <c r="AA816" s="24">
        <f t="shared" si="132"/>
        <v>0</v>
      </c>
      <c r="AB816" s="24">
        <f t="shared" si="133"/>
        <v>-100</v>
      </c>
      <c r="AC816" s="24">
        <f t="shared" si="134"/>
        <v>0</v>
      </c>
      <c r="AD816" s="24">
        <f t="shared" si="135"/>
        <v>-100</v>
      </c>
      <c r="AE816" s="24">
        <f t="shared" si="136"/>
        <v>0</v>
      </c>
      <c r="AF816" s="24">
        <f t="shared" si="137"/>
        <v>-100</v>
      </c>
    </row>
    <row r="817" spans="1:32" x14ac:dyDescent="0.25">
      <c r="A817" s="21">
        <v>0.55896686931436312</v>
      </c>
      <c r="B817" s="21">
        <v>0.43496842178668582</v>
      </c>
      <c r="C817" s="22">
        <f t="shared" si="123"/>
        <v>1.7890147965775047</v>
      </c>
      <c r="D817" s="23">
        <f t="shared" si="123"/>
        <v>2.2990174686529614</v>
      </c>
      <c r="E817" s="125"/>
      <c r="F817" s="8">
        <f t="shared" si="124"/>
        <v>1</v>
      </c>
      <c r="G817" s="8">
        <f t="shared" si="125"/>
        <v>1.7890147965775047</v>
      </c>
      <c r="H817" s="8">
        <f t="shared" si="126"/>
        <v>2.2990174686529614</v>
      </c>
      <c r="I817" s="24"/>
      <c r="J817" s="24"/>
      <c r="K817" s="8">
        <f t="shared" si="127"/>
        <v>0</v>
      </c>
      <c r="L817" s="8">
        <f t="shared" si="128"/>
        <v>0</v>
      </c>
      <c r="M817" s="25" t="e">
        <f t="shared" si="129"/>
        <v>#DIV/0!</v>
      </c>
      <c r="N817" s="25" t="e">
        <f t="shared" si="129"/>
        <v>#DIV/0!</v>
      </c>
      <c r="O817" s="24">
        <f t="shared" si="130"/>
        <v>0</v>
      </c>
      <c r="P817" s="24">
        <f t="shared" si="130"/>
        <v>0</v>
      </c>
      <c r="Q817" t="s">
        <v>335</v>
      </c>
      <c r="R817" t="s">
        <v>558</v>
      </c>
      <c r="S817" t="s">
        <v>272</v>
      </c>
      <c r="T817" s="26" t="s">
        <v>84</v>
      </c>
      <c r="U817" s="26" t="s">
        <v>86</v>
      </c>
      <c r="V817" s="128" t="s">
        <v>593</v>
      </c>
      <c r="W817" s="126" t="s">
        <v>87</v>
      </c>
      <c r="X817">
        <v>3</v>
      </c>
      <c r="Y817" s="24" t="str">
        <f t="shared" si="131"/>
        <v>Y</v>
      </c>
      <c r="Z817" s="24">
        <v>100</v>
      </c>
      <c r="AA817" s="24">
        <f t="shared" si="132"/>
        <v>0</v>
      </c>
      <c r="AB817" s="24">
        <f t="shared" si="133"/>
        <v>-100</v>
      </c>
      <c r="AC817" s="24">
        <f t="shared" si="134"/>
        <v>0</v>
      </c>
      <c r="AD817" s="24">
        <f t="shared" si="135"/>
        <v>-100</v>
      </c>
      <c r="AE817" s="24">
        <f t="shared" si="136"/>
        <v>0</v>
      </c>
      <c r="AF817" s="24">
        <f t="shared" si="137"/>
        <v>-100</v>
      </c>
    </row>
    <row r="818" spans="1:32" x14ac:dyDescent="0.25">
      <c r="A818" s="21">
        <v>0.34270546032813604</v>
      </c>
      <c r="B818" s="21">
        <v>0.65696502868340079</v>
      </c>
      <c r="C818" s="22">
        <f t="shared" si="123"/>
        <v>2.9179575926292887</v>
      </c>
      <c r="D818" s="23">
        <f t="shared" si="123"/>
        <v>1.5221510374822582</v>
      </c>
      <c r="E818" s="125"/>
      <c r="F818" s="8">
        <f t="shared" si="124"/>
        <v>1</v>
      </c>
      <c r="G818" s="8">
        <f t="shared" si="125"/>
        <v>2.9179575926292887</v>
      </c>
      <c r="H818" s="8">
        <f t="shared" si="126"/>
        <v>1.5221510374822582</v>
      </c>
      <c r="I818" s="24"/>
      <c r="J818" s="24"/>
      <c r="K818" s="8">
        <f t="shared" si="127"/>
        <v>0</v>
      </c>
      <c r="L818" s="8">
        <f t="shared" si="128"/>
        <v>0</v>
      </c>
      <c r="M818" s="25" t="e">
        <f t="shared" si="129"/>
        <v>#DIV/0!</v>
      </c>
      <c r="N818" s="25" t="e">
        <f t="shared" si="129"/>
        <v>#DIV/0!</v>
      </c>
      <c r="O818" s="24">
        <f t="shared" si="130"/>
        <v>0</v>
      </c>
      <c r="P818" s="24">
        <f t="shared" si="130"/>
        <v>0</v>
      </c>
      <c r="Q818" t="s">
        <v>556</v>
      </c>
      <c r="R818" t="s">
        <v>552</v>
      </c>
      <c r="S818" t="s">
        <v>272</v>
      </c>
      <c r="T818" s="26" t="s">
        <v>90</v>
      </c>
      <c r="U818" s="26" t="s">
        <v>75</v>
      </c>
      <c r="V818" s="128" t="s">
        <v>593</v>
      </c>
      <c r="W818" s="126" t="s">
        <v>77</v>
      </c>
      <c r="X818">
        <v>2</v>
      </c>
      <c r="Y818" s="24" t="str">
        <f t="shared" si="131"/>
        <v>N</v>
      </c>
      <c r="Z818" s="24">
        <v>100</v>
      </c>
      <c r="AA818" s="24">
        <f t="shared" si="132"/>
        <v>0</v>
      </c>
      <c r="AB818" s="24">
        <f t="shared" si="133"/>
        <v>-100</v>
      </c>
      <c r="AC818" s="24">
        <f t="shared" si="134"/>
        <v>0</v>
      </c>
      <c r="AD818" s="24">
        <f t="shared" si="135"/>
        <v>-100</v>
      </c>
      <c r="AE818" s="24">
        <f t="shared" si="136"/>
        <v>0</v>
      </c>
      <c r="AF818" s="24">
        <f t="shared" si="137"/>
        <v>-100</v>
      </c>
    </row>
    <row r="819" spans="1:32" x14ac:dyDescent="0.25">
      <c r="A819" s="21">
        <v>0.46736459883820447</v>
      </c>
      <c r="B819" s="21">
        <v>0.53118449476663798</v>
      </c>
      <c r="C819" s="22">
        <f t="shared" si="123"/>
        <v>2.1396571381012683</v>
      </c>
      <c r="D819" s="23">
        <f t="shared" si="123"/>
        <v>1.882585071387153</v>
      </c>
      <c r="E819" s="125"/>
      <c r="F819" s="8">
        <f t="shared" si="124"/>
        <v>1</v>
      </c>
      <c r="G819" s="8">
        <f t="shared" si="125"/>
        <v>2.1396571381012683</v>
      </c>
      <c r="H819" s="8">
        <f t="shared" si="126"/>
        <v>1.882585071387153</v>
      </c>
      <c r="I819" s="24"/>
      <c r="J819" s="24"/>
      <c r="K819" s="8">
        <f t="shared" si="127"/>
        <v>0</v>
      </c>
      <c r="L819" s="8">
        <f t="shared" si="128"/>
        <v>0</v>
      </c>
      <c r="M819" s="25" t="e">
        <f t="shared" si="129"/>
        <v>#DIV/0!</v>
      </c>
      <c r="N819" s="25" t="e">
        <f t="shared" si="129"/>
        <v>#DIV/0!</v>
      </c>
      <c r="O819" s="24">
        <f t="shared" si="130"/>
        <v>0</v>
      </c>
      <c r="P819" s="24">
        <f t="shared" si="130"/>
        <v>0</v>
      </c>
      <c r="Q819" t="s">
        <v>515</v>
      </c>
      <c r="R819" t="s">
        <v>562</v>
      </c>
      <c r="S819" t="s">
        <v>272</v>
      </c>
      <c r="T819" s="26" t="s">
        <v>85</v>
      </c>
      <c r="U819" s="26" t="s">
        <v>79</v>
      </c>
      <c r="V819" s="128" t="s">
        <v>593</v>
      </c>
      <c r="W819" s="126" t="s">
        <v>94</v>
      </c>
      <c r="X819">
        <v>2</v>
      </c>
      <c r="Y819" s="24" t="str">
        <f t="shared" si="131"/>
        <v>N</v>
      </c>
      <c r="Z819" s="24">
        <v>100</v>
      </c>
      <c r="AA819" s="24">
        <f t="shared" si="132"/>
        <v>0</v>
      </c>
      <c r="AB819" s="24">
        <f t="shared" si="133"/>
        <v>-100</v>
      </c>
      <c r="AC819" s="24">
        <f t="shared" si="134"/>
        <v>0</v>
      </c>
      <c r="AD819" s="24">
        <f t="shared" si="135"/>
        <v>-100</v>
      </c>
      <c r="AE819" s="24">
        <f t="shared" si="136"/>
        <v>0</v>
      </c>
      <c r="AF819" s="24">
        <f t="shared" si="137"/>
        <v>-100</v>
      </c>
    </row>
    <row r="820" spans="1:32" x14ac:dyDescent="0.25">
      <c r="A820" s="21">
        <v>0.46907171180874785</v>
      </c>
      <c r="B820" s="21">
        <v>0.52861259171145303</v>
      </c>
      <c r="C820" s="22">
        <f t="shared" si="123"/>
        <v>2.1318701913274292</v>
      </c>
      <c r="D820" s="23">
        <f t="shared" si="123"/>
        <v>1.8917445699928714</v>
      </c>
      <c r="E820" s="125"/>
      <c r="F820" s="8">
        <f t="shared" si="124"/>
        <v>1</v>
      </c>
      <c r="G820" s="8">
        <f t="shared" si="125"/>
        <v>2.1318701913274292</v>
      </c>
      <c r="H820" s="8">
        <f t="shared" si="126"/>
        <v>1.8917445699928714</v>
      </c>
      <c r="I820" s="24"/>
      <c r="J820" s="24"/>
      <c r="K820" s="8">
        <f t="shared" si="127"/>
        <v>0</v>
      </c>
      <c r="L820" s="8">
        <f t="shared" si="128"/>
        <v>0</v>
      </c>
      <c r="M820" s="25" t="e">
        <f t="shared" si="129"/>
        <v>#DIV/0!</v>
      </c>
      <c r="N820" s="25" t="e">
        <f t="shared" si="129"/>
        <v>#DIV/0!</v>
      </c>
      <c r="O820" s="24">
        <f t="shared" si="130"/>
        <v>0</v>
      </c>
      <c r="P820" s="24">
        <f t="shared" si="130"/>
        <v>0</v>
      </c>
      <c r="Q820" t="s">
        <v>336</v>
      </c>
      <c r="R820" t="s">
        <v>553</v>
      </c>
      <c r="S820" t="s">
        <v>272</v>
      </c>
      <c r="T820" s="26" t="s">
        <v>84</v>
      </c>
      <c r="U820" s="26" t="s">
        <v>86</v>
      </c>
      <c r="V820" s="128" t="s">
        <v>593</v>
      </c>
      <c r="W820" s="126" t="s">
        <v>86</v>
      </c>
      <c r="X820">
        <v>3</v>
      </c>
      <c r="Y820" s="24" t="str">
        <f t="shared" si="131"/>
        <v>Y</v>
      </c>
      <c r="Z820" s="24">
        <v>100</v>
      </c>
      <c r="AA820" s="24">
        <f t="shared" si="132"/>
        <v>0</v>
      </c>
      <c r="AB820" s="24">
        <f t="shared" si="133"/>
        <v>-100</v>
      </c>
      <c r="AC820" s="24">
        <f t="shared" si="134"/>
        <v>0</v>
      </c>
      <c r="AD820" s="24">
        <f t="shared" si="135"/>
        <v>-100</v>
      </c>
      <c r="AE820" s="24">
        <f t="shared" si="136"/>
        <v>0</v>
      </c>
      <c r="AF820" s="24">
        <f t="shared" si="137"/>
        <v>-100</v>
      </c>
    </row>
    <row r="821" spans="1:32" x14ac:dyDescent="0.25">
      <c r="A821" s="21">
        <v>0.50925044051931057</v>
      </c>
      <c r="B821" s="21">
        <v>0.48846545906667121</v>
      </c>
      <c r="C821" s="22">
        <f t="shared" si="123"/>
        <v>1.9636703681203402</v>
      </c>
      <c r="D821" s="23">
        <f t="shared" si="123"/>
        <v>2.0472276625469825</v>
      </c>
      <c r="E821" s="125"/>
      <c r="F821" s="8">
        <f t="shared" si="124"/>
        <v>1</v>
      </c>
      <c r="G821" s="8">
        <f t="shared" si="125"/>
        <v>1.9636703681203402</v>
      </c>
      <c r="H821" s="8">
        <f t="shared" si="126"/>
        <v>2.0472276625469825</v>
      </c>
      <c r="I821" s="24"/>
      <c r="J821" s="24"/>
      <c r="K821" s="8">
        <f t="shared" si="127"/>
        <v>0</v>
      </c>
      <c r="L821" s="8">
        <f t="shared" si="128"/>
        <v>0</v>
      </c>
      <c r="M821" s="25" t="e">
        <f t="shared" si="129"/>
        <v>#DIV/0!</v>
      </c>
      <c r="N821" s="25" t="e">
        <f t="shared" si="129"/>
        <v>#DIV/0!</v>
      </c>
      <c r="O821" s="24">
        <f t="shared" si="130"/>
        <v>0</v>
      </c>
      <c r="P821" s="24">
        <f t="shared" si="130"/>
        <v>0</v>
      </c>
      <c r="Q821" t="s">
        <v>559</v>
      </c>
      <c r="R821" t="s">
        <v>539</v>
      </c>
      <c r="S821" t="s">
        <v>272</v>
      </c>
      <c r="T821" s="26" t="s">
        <v>85</v>
      </c>
      <c r="U821" s="26" t="s">
        <v>79</v>
      </c>
      <c r="V821" s="128" t="s">
        <v>593</v>
      </c>
      <c r="W821" s="126" t="s">
        <v>102</v>
      </c>
      <c r="X821">
        <v>4</v>
      </c>
      <c r="Y821" s="24" t="str">
        <f t="shared" si="131"/>
        <v>Y</v>
      </c>
      <c r="Z821" s="24">
        <v>100</v>
      </c>
      <c r="AA821" s="24">
        <f t="shared" si="132"/>
        <v>0</v>
      </c>
      <c r="AB821" s="24">
        <f t="shared" si="133"/>
        <v>-100</v>
      </c>
      <c r="AC821" s="24">
        <f t="shared" si="134"/>
        <v>0</v>
      </c>
      <c r="AD821" s="24">
        <f t="shared" si="135"/>
        <v>-100</v>
      </c>
      <c r="AE821" s="24">
        <f t="shared" si="136"/>
        <v>0</v>
      </c>
      <c r="AF821" s="24">
        <f t="shared" si="137"/>
        <v>-100</v>
      </c>
    </row>
    <row r="822" spans="1:32" x14ac:dyDescent="0.25">
      <c r="A822" s="21">
        <v>0.52985310078460557</v>
      </c>
      <c r="B822" s="21">
        <v>0.46651027970629144</v>
      </c>
      <c r="C822" s="22">
        <f t="shared" si="123"/>
        <v>1.8873155569330475</v>
      </c>
      <c r="D822" s="23">
        <f t="shared" si="123"/>
        <v>2.143575486974449</v>
      </c>
      <c r="E822" s="125"/>
      <c r="F822" s="8">
        <f t="shared" si="124"/>
        <v>1</v>
      </c>
      <c r="G822" s="8">
        <f t="shared" si="125"/>
        <v>1.8873155569330475</v>
      </c>
      <c r="H822" s="8">
        <f t="shared" si="126"/>
        <v>2.143575486974449</v>
      </c>
      <c r="I822" s="24"/>
      <c r="J822" s="24"/>
      <c r="K822" s="8">
        <f t="shared" si="127"/>
        <v>0</v>
      </c>
      <c r="L822" s="8">
        <f t="shared" si="128"/>
        <v>0</v>
      </c>
      <c r="M822" s="25" t="e">
        <f t="shared" si="129"/>
        <v>#DIV/0!</v>
      </c>
      <c r="N822" s="25" t="e">
        <f t="shared" si="129"/>
        <v>#DIV/0!</v>
      </c>
      <c r="O822" s="24">
        <f t="shared" si="130"/>
        <v>0</v>
      </c>
      <c r="P822" s="24">
        <f t="shared" si="130"/>
        <v>0</v>
      </c>
      <c r="Q822" t="s">
        <v>487</v>
      </c>
      <c r="R822" t="s">
        <v>416</v>
      </c>
      <c r="S822" t="s">
        <v>274</v>
      </c>
      <c r="T822" s="26" t="s">
        <v>84</v>
      </c>
      <c r="U822" s="26" t="s">
        <v>86</v>
      </c>
      <c r="V822" s="128" t="s">
        <v>593</v>
      </c>
      <c r="W822" s="126" t="s">
        <v>74</v>
      </c>
      <c r="X822">
        <v>4</v>
      </c>
      <c r="Y822" s="24" t="str">
        <f t="shared" si="131"/>
        <v>Y</v>
      </c>
      <c r="Z822" s="24">
        <v>100</v>
      </c>
      <c r="AA822" s="24">
        <f t="shared" si="132"/>
        <v>0</v>
      </c>
      <c r="AB822" s="24">
        <f t="shared" si="133"/>
        <v>-100</v>
      </c>
      <c r="AC822" s="24">
        <f t="shared" si="134"/>
        <v>0</v>
      </c>
      <c r="AD822" s="24">
        <f t="shared" si="135"/>
        <v>-100</v>
      </c>
      <c r="AE822" s="24">
        <f t="shared" si="136"/>
        <v>0</v>
      </c>
      <c r="AF822" s="24">
        <f t="shared" si="137"/>
        <v>-100</v>
      </c>
    </row>
    <row r="823" spans="1:32" x14ac:dyDescent="0.25">
      <c r="A823" s="21">
        <v>0.22830810305913449</v>
      </c>
      <c r="B823" s="21">
        <v>0.77150928126079221</v>
      </c>
      <c r="C823" s="22">
        <f t="shared" si="123"/>
        <v>4.3800460281560323</v>
      </c>
      <c r="D823" s="23">
        <f t="shared" si="123"/>
        <v>1.2961606869664752</v>
      </c>
      <c r="E823" s="125"/>
      <c r="F823" s="8">
        <f t="shared" si="124"/>
        <v>1</v>
      </c>
      <c r="G823" s="8">
        <f t="shared" si="125"/>
        <v>4.3800460281560323</v>
      </c>
      <c r="H823" s="8">
        <f t="shared" si="126"/>
        <v>1.2961606869664752</v>
      </c>
      <c r="I823" s="24"/>
      <c r="J823" s="24"/>
      <c r="K823" s="8">
        <f t="shared" si="127"/>
        <v>0</v>
      </c>
      <c r="L823" s="8">
        <f t="shared" si="128"/>
        <v>0</v>
      </c>
      <c r="M823" s="25" t="e">
        <f t="shared" si="129"/>
        <v>#DIV/0!</v>
      </c>
      <c r="N823" s="25" t="e">
        <f t="shared" si="129"/>
        <v>#DIV/0!</v>
      </c>
      <c r="O823" s="24">
        <f t="shared" si="130"/>
        <v>0</v>
      </c>
      <c r="P823" s="24">
        <f t="shared" si="130"/>
        <v>0</v>
      </c>
      <c r="Q823" t="s">
        <v>340</v>
      </c>
      <c r="R823" t="s">
        <v>516</v>
      </c>
      <c r="S823" t="s">
        <v>274</v>
      </c>
      <c r="T823" s="26" t="s">
        <v>90</v>
      </c>
      <c r="U823" s="26" t="s">
        <v>75</v>
      </c>
      <c r="V823" s="128" t="s">
        <v>593</v>
      </c>
      <c r="W823" s="126" t="s">
        <v>86</v>
      </c>
      <c r="X823">
        <v>3</v>
      </c>
      <c r="Y823" s="24" t="str">
        <f t="shared" si="131"/>
        <v>Y</v>
      </c>
      <c r="Z823" s="24">
        <v>100</v>
      </c>
      <c r="AA823" s="24">
        <f t="shared" si="132"/>
        <v>0</v>
      </c>
      <c r="AB823" s="24">
        <f t="shared" si="133"/>
        <v>-100</v>
      </c>
      <c r="AC823" s="24">
        <f t="shared" si="134"/>
        <v>0</v>
      </c>
      <c r="AD823" s="24">
        <f t="shared" si="135"/>
        <v>-100</v>
      </c>
      <c r="AE823" s="24">
        <f t="shared" si="136"/>
        <v>0</v>
      </c>
      <c r="AF823" s="24">
        <f t="shared" si="137"/>
        <v>-100</v>
      </c>
    </row>
    <row r="824" spans="1:32" x14ac:dyDescent="0.25">
      <c r="A824" s="21">
        <v>0.25866193343010679</v>
      </c>
      <c r="B824" s="21">
        <v>0.74123572770117285</v>
      </c>
      <c r="C824" s="22">
        <f t="shared" si="123"/>
        <v>3.8660501247285799</v>
      </c>
      <c r="D824" s="23">
        <f t="shared" si="123"/>
        <v>1.3490984886836799</v>
      </c>
      <c r="E824" s="125"/>
      <c r="F824" s="8">
        <f t="shared" si="124"/>
        <v>1</v>
      </c>
      <c r="G824" s="8">
        <f t="shared" si="125"/>
        <v>3.8660501247285799</v>
      </c>
      <c r="H824" s="8">
        <f t="shared" si="126"/>
        <v>1.3490984886836799</v>
      </c>
      <c r="I824" s="24"/>
      <c r="J824" s="24"/>
      <c r="K824" s="8">
        <f t="shared" si="127"/>
        <v>0</v>
      </c>
      <c r="L824" s="8">
        <f t="shared" si="128"/>
        <v>0</v>
      </c>
      <c r="M824" s="25" t="e">
        <f t="shared" si="129"/>
        <v>#DIV/0!</v>
      </c>
      <c r="N824" s="25" t="e">
        <f t="shared" si="129"/>
        <v>#DIV/0!</v>
      </c>
      <c r="O824" s="24">
        <f t="shared" si="130"/>
        <v>0</v>
      </c>
      <c r="P824" s="24">
        <f t="shared" si="130"/>
        <v>0</v>
      </c>
      <c r="Q824" t="s">
        <v>488</v>
      </c>
      <c r="R824" t="s">
        <v>339</v>
      </c>
      <c r="S824" t="s">
        <v>274</v>
      </c>
      <c r="T824" s="26" t="s">
        <v>90</v>
      </c>
      <c r="U824" s="26" t="s">
        <v>75</v>
      </c>
      <c r="V824" s="128" t="s">
        <v>593</v>
      </c>
      <c r="W824" s="126" t="s">
        <v>86</v>
      </c>
      <c r="X824">
        <v>3</v>
      </c>
      <c r="Y824" s="24" t="str">
        <f t="shared" si="131"/>
        <v>Y</v>
      </c>
      <c r="Z824" s="24">
        <v>100</v>
      </c>
      <c r="AA824" s="24">
        <f t="shared" si="132"/>
        <v>0</v>
      </c>
      <c r="AB824" s="24">
        <f t="shared" si="133"/>
        <v>-100</v>
      </c>
      <c r="AC824" s="24">
        <f t="shared" si="134"/>
        <v>0</v>
      </c>
      <c r="AD824" s="24">
        <f t="shared" si="135"/>
        <v>-100</v>
      </c>
      <c r="AE824" s="24">
        <f t="shared" si="136"/>
        <v>0</v>
      </c>
      <c r="AF824" s="24">
        <f t="shared" si="137"/>
        <v>-100</v>
      </c>
    </row>
    <row r="825" spans="1:32" x14ac:dyDescent="0.25">
      <c r="A825" s="21">
        <v>0.34840210144029116</v>
      </c>
      <c r="B825" s="21">
        <v>0.65086966830132598</v>
      </c>
      <c r="C825" s="22">
        <f t="shared" si="123"/>
        <v>2.8702467518594434</v>
      </c>
      <c r="D825" s="23">
        <f t="shared" si="123"/>
        <v>1.5364059022904737</v>
      </c>
      <c r="E825" s="125"/>
      <c r="F825" s="8">
        <f t="shared" si="124"/>
        <v>1</v>
      </c>
      <c r="G825" s="8">
        <f t="shared" si="125"/>
        <v>2.8702467518594434</v>
      </c>
      <c r="H825" s="8">
        <f t="shared" si="126"/>
        <v>1.5364059022904737</v>
      </c>
      <c r="I825" s="24"/>
      <c r="J825" s="24"/>
      <c r="K825" s="8">
        <f t="shared" si="127"/>
        <v>0</v>
      </c>
      <c r="L825" s="8">
        <f t="shared" si="128"/>
        <v>0</v>
      </c>
      <c r="M825" s="25" t="e">
        <f t="shared" si="129"/>
        <v>#DIV/0!</v>
      </c>
      <c r="N825" s="25" t="e">
        <f t="shared" si="129"/>
        <v>#DIV/0!</v>
      </c>
      <c r="O825" s="24">
        <f t="shared" si="130"/>
        <v>0</v>
      </c>
      <c r="P825" s="24">
        <f t="shared" si="130"/>
        <v>0</v>
      </c>
      <c r="Q825" t="s">
        <v>418</v>
      </c>
      <c r="R825" t="s">
        <v>486</v>
      </c>
      <c r="S825" t="s">
        <v>274</v>
      </c>
      <c r="T825" s="26" t="s">
        <v>90</v>
      </c>
      <c r="U825" s="26" t="s">
        <v>75</v>
      </c>
      <c r="V825" s="128" t="s">
        <v>593</v>
      </c>
      <c r="W825" s="126" t="s">
        <v>86</v>
      </c>
      <c r="X825">
        <v>3</v>
      </c>
      <c r="Y825" s="24" t="str">
        <f t="shared" si="131"/>
        <v>Y</v>
      </c>
      <c r="Z825" s="24">
        <v>100</v>
      </c>
      <c r="AA825" s="24">
        <f t="shared" si="132"/>
        <v>0</v>
      </c>
      <c r="AB825" s="24">
        <f t="shared" si="133"/>
        <v>-100</v>
      </c>
      <c r="AC825" s="24">
        <f t="shared" si="134"/>
        <v>0</v>
      </c>
      <c r="AD825" s="24">
        <f t="shared" si="135"/>
        <v>-100</v>
      </c>
      <c r="AE825" s="24">
        <f t="shared" si="136"/>
        <v>0</v>
      </c>
      <c r="AF825" s="24">
        <f t="shared" si="137"/>
        <v>-100</v>
      </c>
    </row>
    <row r="826" spans="1:32" x14ac:dyDescent="0.25">
      <c r="A826" s="21">
        <v>0.40160359494969705</v>
      </c>
      <c r="B826" s="21">
        <v>0.59615579861664858</v>
      </c>
      <c r="C826" s="22">
        <f t="shared" si="123"/>
        <v>2.4900175510760936</v>
      </c>
      <c r="D826" s="23">
        <f t="shared" si="123"/>
        <v>1.6774138611424276</v>
      </c>
      <c r="E826" s="125"/>
      <c r="F826" s="8">
        <f t="shared" si="124"/>
        <v>1</v>
      </c>
      <c r="G826" s="8">
        <f t="shared" si="125"/>
        <v>2.4900175510760936</v>
      </c>
      <c r="H826" s="8">
        <f t="shared" si="126"/>
        <v>1.6774138611424276</v>
      </c>
      <c r="I826" s="24"/>
      <c r="J826" s="24"/>
      <c r="K826" s="8">
        <f t="shared" si="127"/>
        <v>0</v>
      </c>
      <c r="L826" s="8">
        <f t="shared" si="128"/>
        <v>0</v>
      </c>
      <c r="M826" s="25" t="e">
        <f t="shared" si="129"/>
        <v>#DIV/0!</v>
      </c>
      <c r="N826" s="25" t="e">
        <f t="shared" si="129"/>
        <v>#DIV/0!</v>
      </c>
      <c r="O826" s="24">
        <f t="shared" si="130"/>
        <v>0</v>
      </c>
      <c r="P826" s="24">
        <f t="shared" si="130"/>
        <v>0</v>
      </c>
      <c r="Q826" t="s">
        <v>547</v>
      </c>
      <c r="R826" t="s">
        <v>572</v>
      </c>
      <c r="S826" t="s">
        <v>271</v>
      </c>
      <c r="T826" s="26" t="s">
        <v>84</v>
      </c>
      <c r="U826" s="26" t="s">
        <v>86</v>
      </c>
      <c r="V826" s="128" t="s">
        <v>593</v>
      </c>
      <c r="W826" s="126" t="s">
        <v>96</v>
      </c>
      <c r="X826">
        <v>5</v>
      </c>
      <c r="Y826" s="24" t="str">
        <f t="shared" si="131"/>
        <v>Y</v>
      </c>
      <c r="Z826" s="24">
        <v>100</v>
      </c>
      <c r="AA826" s="24">
        <f t="shared" si="132"/>
        <v>0</v>
      </c>
      <c r="AB826" s="24">
        <f t="shared" si="133"/>
        <v>-100</v>
      </c>
      <c r="AC826" s="24">
        <f t="shared" si="134"/>
        <v>0</v>
      </c>
      <c r="AD826" s="24">
        <f t="shared" si="135"/>
        <v>-100</v>
      </c>
      <c r="AE826" s="24">
        <f t="shared" si="136"/>
        <v>0</v>
      </c>
      <c r="AF826" s="24">
        <f t="shared" si="137"/>
        <v>-100</v>
      </c>
    </row>
    <row r="827" spans="1:32" x14ac:dyDescent="0.25">
      <c r="A827" s="21">
        <v>0.73131850028645373</v>
      </c>
      <c r="B827" s="21">
        <v>0.25987442055366494</v>
      </c>
      <c r="C827" s="22">
        <f t="shared" si="123"/>
        <v>1.3673932761283969</v>
      </c>
      <c r="D827" s="23">
        <f t="shared" si="123"/>
        <v>3.8480124279622845</v>
      </c>
      <c r="E827" s="125"/>
      <c r="F827" s="8">
        <f t="shared" si="124"/>
        <v>1</v>
      </c>
      <c r="G827" s="8">
        <f t="shared" si="125"/>
        <v>1.3673932761283969</v>
      </c>
      <c r="H827" s="8">
        <f t="shared" si="126"/>
        <v>3.8480124279622845</v>
      </c>
      <c r="I827" s="24"/>
      <c r="J827" s="24"/>
      <c r="K827" s="8">
        <f t="shared" si="127"/>
        <v>0</v>
      </c>
      <c r="L827" s="8">
        <f t="shared" si="128"/>
        <v>0</v>
      </c>
      <c r="M827" s="25" t="e">
        <f t="shared" si="129"/>
        <v>#DIV/0!</v>
      </c>
      <c r="N827" s="25" t="e">
        <f t="shared" si="129"/>
        <v>#DIV/0!</v>
      </c>
      <c r="O827" s="24">
        <f t="shared" si="130"/>
        <v>0</v>
      </c>
      <c r="P827" s="24">
        <f t="shared" si="130"/>
        <v>0</v>
      </c>
      <c r="Q827" t="s">
        <v>550</v>
      </c>
      <c r="R827" t="s">
        <v>548</v>
      </c>
      <c r="S827" t="s">
        <v>271</v>
      </c>
      <c r="T827" s="26" t="s">
        <v>90</v>
      </c>
      <c r="U827" s="26" t="s">
        <v>74</v>
      </c>
      <c r="V827" s="128" t="s">
        <v>593</v>
      </c>
      <c r="W827" s="126" t="s">
        <v>102</v>
      </c>
      <c r="X827">
        <v>4</v>
      </c>
      <c r="Y827" s="24" t="str">
        <f t="shared" si="131"/>
        <v>Y</v>
      </c>
      <c r="Z827" s="24">
        <v>100</v>
      </c>
      <c r="AA827" s="24">
        <f t="shared" si="132"/>
        <v>0</v>
      </c>
      <c r="AB827" s="24">
        <f t="shared" si="133"/>
        <v>-100</v>
      </c>
      <c r="AC827" s="24">
        <f t="shared" si="134"/>
        <v>0</v>
      </c>
      <c r="AD827" s="24">
        <f t="shared" si="135"/>
        <v>-100</v>
      </c>
      <c r="AE827" s="24">
        <f t="shared" si="136"/>
        <v>0</v>
      </c>
      <c r="AF827" s="24">
        <f t="shared" si="137"/>
        <v>-100</v>
      </c>
    </row>
    <row r="828" spans="1:32" x14ac:dyDescent="0.25">
      <c r="A828" s="21">
        <v>1.1503020652481769E-2</v>
      </c>
      <c r="B828" s="21">
        <v>0.98849640442611342</v>
      </c>
      <c r="C828" s="22">
        <f t="shared" si="123"/>
        <v>86.933687264505664</v>
      </c>
      <c r="D828" s="23">
        <f t="shared" si="123"/>
        <v>1.0116374683027454</v>
      </c>
      <c r="E828" s="125"/>
      <c r="F828" s="8">
        <f t="shared" si="124"/>
        <v>1</v>
      </c>
      <c r="G828" s="8">
        <f t="shared" si="125"/>
        <v>86.933687264505664</v>
      </c>
      <c r="H828" s="8">
        <f t="shared" si="126"/>
        <v>1.0116374683027454</v>
      </c>
      <c r="I828" s="24"/>
      <c r="J828" s="24"/>
      <c r="K828" s="8">
        <f t="shared" si="127"/>
        <v>0</v>
      </c>
      <c r="L828" s="8">
        <f t="shared" si="128"/>
        <v>0</v>
      </c>
      <c r="M828" s="25" t="e">
        <f t="shared" si="129"/>
        <v>#DIV/0!</v>
      </c>
      <c r="N828" s="25" t="e">
        <f t="shared" si="129"/>
        <v>#DIV/0!</v>
      </c>
      <c r="O828" s="24">
        <f t="shared" si="130"/>
        <v>0</v>
      </c>
      <c r="P828" s="24">
        <f t="shared" si="130"/>
        <v>0</v>
      </c>
      <c r="Q828" t="s">
        <v>422</v>
      </c>
      <c r="R828" t="s">
        <v>291</v>
      </c>
      <c r="S828" t="s">
        <v>270</v>
      </c>
      <c r="T828" s="26" t="s">
        <v>90</v>
      </c>
      <c r="U828" s="26" t="s">
        <v>73</v>
      </c>
      <c r="V828" s="128" t="s">
        <v>593</v>
      </c>
      <c r="W828" s="126" t="s">
        <v>73</v>
      </c>
      <c r="X828">
        <v>0</v>
      </c>
      <c r="Y828" s="24" t="str">
        <f t="shared" si="131"/>
        <v>N</v>
      </c>
      <c r="Z828" s="24">
        <v>100</v>
      </c>
      <c r="AA828" s="24">
        <f t="shared" si="132"/>
        <v>0</v>
      </c>
      <c r="AB828" s="24">
        <f t="shared" si="133"/>
        <v>-100</v>
      </c>
      <c r="AC828" s="24">
        <f t="shared" si="134"/>
        <v>0</v>
      </c>
      <c r="AD828" s="24">
        <f t="shared" si="135"/>
        <v>-100</v>
      </c>
      <c r="AE828" s="24">
        <f t="shared" si="136"/>
        <v>0</v>
      </c>
      <c r="AF828" s="24">
        <f t="shared" si="137"/>
        <v>-100</v>
      </c>
    </row>
    <row r="829" spans="1:32" x14ac:dyDescent="0.25">
      <c r="A829" s="21">
        <v>0.69096143627360052</v>
      </c>
      <c r="B829" s="21">
        <v>0.30277075654415625</v>
      </c>
      <c r="C829" s="22">
        <f t="shared" si="123"/>
        <v>1.4472587723463473</v>
      </c>
      <c r="D829" s="23">
        <f t="shared" si="123"/>
        <v>3.3028288841830715</v>
      </c>
      <c r="E829" s="125"/>
      <c r="F829" s="8">
        <f t="shared" si="124"/>
        <v>1</v>
      </c>
      <c r="G829" s="8">
        <f t="shared" si="125"/>
        <v>1.4472587723463473</v>
      </c>
      <c r="H829" s="8">
        <f t="shared" si="126"/>
        <v>3.3028288841830715</v>
      </c>
      <c r="I829" s="24"/>
      <c r="J829" s="24"/>
      <c r="K829" s="8">
        <f t="shared" si="127"/>
        <v>0</v>
      </c>
      <c r="L829" s="8">
        <f t="shared" si="128"/>
        <v>0</v>
      </c>
      <c r="M829" s="25" t="e">
        <f t="shared" si="129"/>
        <v>#DIV/0!</v>
      </c>
      <c r="N829" s="25" t="e">
        <f t="shared" si="129"/>
        <v>#DIV/0!</v>
      </c>
      <c r="O829" s="24">
        <f t="shared" si="130"/>
        <v>0</v>
      </c>
      <c r="P829" s="24">
        <f t="shared" si="130"/>
        <v>0</v>
      </c>
      <c r="Q829" t="s">
        <v>345</v>
      </c>
      <c r="R829" t="s">
        <v>424</v>
      </c>
      <c r="S829" t="s">
        <v>270</v>
      </c>
      <c r="T829" s="26" t="s">
        <v>90</v>
      </c>
      <c r="U829" s="26" t="s">
        <v>74</v>
      </c>
      <c r="V829" s="128" t="s">
        <v>593</v>
      </c>
      <c r="W829" s="126" t="s">
        <v>74</v>
      </c>
      <c r="X829">
        <v>4</v>
      </c>
      <c r="Y829" s="24" t="str">
        <f t="shared" si="131"/>
        <v>Y</v>
      </c>
      <c r="Z829" s="24">
        <v>100</v>
      </c>
      <c r="AA829" s="24">
        <f t="shared" si="132"/>
        <v>0</v>
      </c>
      <c r="AB829" s="24">
        <f t="shared" si="133"/>
        <v>-100</v>
      </c>
      <c r="AC829" s="24">
        <f t="shared" si="134"/>
        <v>0</v>
      </c>
      <c r="AD829" s="24">
        <f t="shared" si="135"/>
        <v>-100</v>
      </c>
      <c r="AE829" s="24">
        <f t="shared" si="136"/>
        <v>0</v>
      </c>
      <c r="AF829" s="24">
        <f t="shared" si="137"/>
        <v>-100</v>
      </c>
    </row>
    <row r="830" spans="1:32" x14ac:dyDescent="0.25">
      <c r="A830" s="21">
        <v>0.49478166302472565</v>
      </c>
      <c r="B830" s="21">
        <v>0.49981042443825285</v>
      </c>
      <c r="C830" s="22">
        <f t="shared" si="123"/>
        <v>2.0210934938185594</v>
      </c>
      <c r="D830" s="23">
        <f t="shared" si="123"/>
        <v>2.0007585898671891</v>
      </c>
      <c r="E830" s="125"/>
      <c r="F830" s="8">
        <f t="shared" si="124"/>
        <v>1</v>
      </c>
      <c r="G830" s="8">
        <f t="shared" si="125"/>
        <v>2.0210934938185594</v>
      </c>
      <c r="H830" s="8">
        <f t="shared" si="126"/>
        <v>2.0007585898671891</v>
      </c>
      <c r="I830" s="24"/>
      <c r="J830" s="24"/>
      <c r="K830" s="8">
        <f t="shared" si="127"/>
        <v>0</v>
      </c>
      <c r="L830" s="8">
        <f t="shared" si="128"/>
        <v>0</v>
      </c>
      <c r="M830" s="25" t="e">
        <f t="shared" si="129"/>
        <v>#DIV/0!</v>
      </c>
      <c r="N830" s="25" t="e">
        <f t="shared" si="129"/>
        <v>#DIV/0!</v>
      </c>
      <c r="O830" s="24">
        <f t="shared" si="130"/>
        <v>0</v>
      </c>
      <c r="P830" s="24">
        <f t="shared" si="130"/>
        <v>0</v>
      </c>
      <c r="Q830" t="s">
        <v>346</v>
      </c>
      <c r="R830" t="s">
        <v>292</v>
      </c>
      <c r="S830" t="s">
        <v>270</v>
      </c>
      <c r="T830" s="26" t="s">
        <v>84</v>
      </c>
      <c r="U830" s="26" t="s">
        <v>86</v>
      </c>
      <c r="V830" s="128" t="s">
        <v>593</v>
      </c>
      <c r="W830" s="126" t="s">
        <v>75</v>
      </c>
      <c r="X830">
        <v>2</v>
      </c>
      <c r="Y830" s="24" t="str">
        <f t="shared" si="131"/>
        <v>N</v>
      </c>
      <c r="Z830" s="24">
        <v>100</v>
      </c>
      <c r="AA830" s="24">
        <f t="shared" si="132"/>
        <v>0</v>
      </c>
      <c r="AB830" s="24">
        <f t="shared" si="133"/>
        <v>-100</v>
      </c>
      <c r="AC830" s="24">
        <f t="shared" si="134"/>
        <v>0</v>
      </c>
      <c r="AD830" s="24">
        <f t="shared" si="135"/>
        <v>-100</v>
      </c>
      <c r="AE830" s="24">
        <f t="shared" si="136"/>
        <v>0</v>
      </c>
      <c r="AF830" s="24">
        <f t="shared" si="137"/>
        <v>-100</v>
      </c>
    </row>
    <row r="831" spans="1:32" x14ac:dyDescent="0.25">
      <c r="A831" s="21">
        <v>0.15982937662923544</v>
      </c>
      <c r="B831" s="21">
        <v>0.84015498492798291</v>
      </c>
      <c r="C831" s="22">
        <f t="shared" si="123"/>
        <v>6.2566720905115725</v>
      </c>
      <c r="D831" s="23">
        <f t="shared" si="123"/>
        <v>1.1902565811541532</v>
      </c>
      <c r="E831" s="125"/>
      <c r="F831" s="8">
        <f t="shared" si="124"/>
        <v>1</v>
      </c>
      <c r="G831" s="8">
        <f t="shared" si="125"/>
        <v>6.2566720905115725</v>
      </c>
      <c r="H831" s="8">
        <f t="shared" si="126"/>
        <v>1.1902565811541532</v>
      </c>
      <c r="I831" s="24"/>
      <c r="J831" s="24"/>
      <c r="K831" s="8">
        <f t="shared" si="127"/>
        <v>0</v>
      </c>
      <c r="L831" s="8">
        <f t="shared" si="128"/>
        <v>0</v>
      </c>
      <c r="M831" s="25" t="e">
        <f t="shared" si="129"/>
        <v>#DIV/0!</v>
      </c>
      <c r="N831" s="25" t="e">
        <f t="shared" si="129"/>
        <v>#DIV/0!</v>
      </c>
      <c r="O831" s="24">
        <f t="shared" si="130"/>
        <v>0</v>
      </c>
      <c r="P831" s="24">
        <f t="shared" si="130"/>
        <v>0</v>
      </c>
      <c r="Q831" t="s">
        <v>421</v>
      </c>
      <c r="R831" t="s">
        <v>348</v>
      </c>
      <c r="S831" t="s">
        <v>270</v>
      </c>
      <c r="T831" s="26" t="s">
        <v>90</v>
      </c>
      <c r="U831" s="26" t="s">
        <v>75</v>
      </c>
      <c r="V831" s="128" t="s">
        <v>593</v>
      </c>
      <c r="W831" s="126" t="s">
        <v>78</v>
      </c>
      <c r="X831">
        <v>1</v>
      </c>
      <c r="Y831" s="24" t="str">
        <f t="shared" si="131"/>
        <v>N</v>
      </c>
      <c r="Z831" s="24">
        <v>100</v>
      </c>
      <c r="AA831" s="24">
        <f t="shared" si="132"/>
        <v>0</v>
      </c>
      <c r="AB831" s="24">
        <f t="shared" si="133"/>
        <v>-100</v>
      </c>
      <c r="AC831" s="24">
        <f t="shared" si="134"/>
        <v>0</v>
      </c>
      <c r="AD831" s="24">
        <f t="shared" si="135"/>
        <v>-100</v>
      </c>
      <c r="AE831" s="24">
        <f t="shared" si="136"/>
        <v>0</v>
      </c>
      <c r="AF831" s="24">
        <f t="shared" si="137"/>
        <v>-100</v>
      </c>
    </row>
    <row r="832" spans="1:32" x14ac:dyDescent="0.25">
      <c r="A832" s="21">
        <v>0.1875927815080986</v>
      </c>
      <c r="B832" s="21">
        <v>0.81151826368608859</v>
      </c>
      <c r="C832" s="22">
        <f t="shared" si="123"/>
        <v>5.3306955201622657</v>
      </c>
      <c r="D832" s="23">
        <f t="shared" si="123"/>
        <v>1.2322581570226001</v>
      </c>
      <c r="E832" s="125"/>
      <c r="F832" s="8">
        <f t="shared" si="124"/>
        <v>1</v>
      </c>
      <c r="G832" s="8">
        <f t="shared" si="125"/>
        <v>5.3306955201622657</v>
      </c>
      <c r="H832" s="8">
        <f t="shared" si="126"/>
        <v>1.2322581570226001</v>
      </c>
      <c r="I832" s="24"/>
      <c r="J832" s="24"/>
      <c r="K832" s="8">
        <f t="shared" si="127"/>
        <v>0</v>
      </c>
      <c r="L832" s="8">
        <f t="shared" si="128"/>
        <v>0</v>
      </c>
      <c r="M832" s="25" t="e">
        <f t="shared" si="129"/>
        <v>#DIV/0!</v>
      </c>
      <c r="N832" s="25" t="e">
        <f t="shared" si="129"/>
        <v>#DIV/0!</v>
      </c>
      <c r="O832" s="24">
        <f t="shared" si="130"/>
        <v>0</v>
      </c>
      <c r="P832" s="24">
        <f t="shared" si="130"/>
        <v>0</v>
      </c>
      <c r="Q832" t="s">
        <v>295</v>
      </c>
      <c r="R832" t="s">
        <v>494</v>
      </c>
      <c r="S832" t="s">
        <v>273</v>
      </c>
      <c r="T832" s="26" t="s">
        <v>85</v>
      </c>
      <c r="U832" s="26" t="s">
        <v>76</v>
      </c>
      <c r="V832" s="128" t="s">
        <v>593</v>
      </c>
      <c r="W832" s="126" t="s">
        <v>78</v>
      </c>
      <c r="X832">
        <v>1</v>
      </c>
      <c r="Y832" s="24" t="str">
        <f t="shared" si="131"/>
        <v>N</v>
      </c>
      <c r="Z832" s="24">
        <v>100</v>
      </c>
      <c r="AA832" s="24">
        <f t="shared" si="132"/>
        <v>0</v>
      </c>
      <c r="AB832" s="24">
        <f t="shared" si="133"/>
        <v>-100</v>
      </c>
      <c r="AC832" s="24">
        <f t="shared" si="134"/>
        <v>0</v>
      </c>
      <c r="AD832" s="24">
        <f t="shared" si="135"/>
        <v>-100</v>
      </c>
      <c r="AE832" s="24">
        <f t="shared" si="136"/>
        <v>0</v>
      </c>
      <c r="AF832" s="24">
        <f t="shared" si="137"/>
        <v>-100</v>
      </c>
    </row>
    <row r="833" spans="1:32" x14ac:dyDescent="0.25">
      <c r="A833" s="21">
        <v>0.26277809198220597</v>
      </c>
      <c r="B833" s="21">
        <v>0.7359387542499225</v>
      </c>
      <c r="C833" s="22">
        <f t="shared" si="123"/>
        <v>3.8054922785104743</v>
      </c>
      <c r="D833" s="23">
        <f t="shared" si="123"/>
        <v>1.3588087245374267</v>
      </c>
      <c r="E833" s="125"/>
      <c r="F833" s="8">
        <f t="shared" si="124"/>
        <v>1</v>
      </c>
      <c r="G833" s="8">
        <f t="shared" si="125"/>
        <v>3.8054922785104743</v>
      </c>
      <c r="H833" s="8">
        <f t="shared" si="126"/>
        <v>1.3588087245374267</v>
      </c>
      <c r="I833" s="24"/>
      <c r="J833" s="24"/>
      <c r="K833" s="8">
        <f t="shared" si="127"/>
        <v>0</v>
      </c>
      <c r="L833" s="8">
        <f t="shared" si="128"/>
        <v>0</v>
      </c>
      <c r="M833" s="25" t="e">
        <f t="shared" si="129"/>
        <v>#DIV/0!</v>
      </c>
      <c r="N833" s="25" t="e">
        <f t="shared" si="129"/>
        <v>#DIV/0!</v>
      </c>
      <c r="O833" s="24">
        <f t="shared" si="130"/>
        <v>0</v>
      </c>
      <c r="P833" s="24">
        <f t="shared" si="130"/>
        <v>0</v>
      </c>
      <c r="Q833" t="s">
        <v>351</v>
      </c>
      <c r="R833" t="s">
        <v>353</v>
      </c>
      <c r="S833" t="s">
        <v>273</v>
      </c>
      <c r="T833" s="26" t="s">
        <v>85</v>
      </c>
      <c r="U833" s="26" t="s">
        <v>77</v>
      </c>
      <c r="V833" s="128" t="s">
        <v>593</v>
      </c>
      <c r="W833" s="126" t="s">
        <v>78</v>
      </c>
      <c r="X833">
        <v>1</v>
      </c>
      <c r="Y833" s="24" t="str">
        <f t="shared" si="131"/>
        <v>N</v>
      </c>
      <c r="Z833" s="24">
        <v>100</v>
      </c>
      <c r="AA833" s="24">
        <f t="shared" si="132"/>
        <v>0</v>
      </c>
      <c r="AB833" s="24">
        <f t="shared" si="133"/>
        <v>-100</v>
      </c>
      <c r="AC833" s="24">
        <f t="shared" si="134"/>
        <v>0</v>
      </c>
      <c r="AD833" s="24">
        <f t="shared" si="135"/>
        <v>-100</v>
      </c>
      <c r="AE833" s="24">
        <f t="shared" si="136"/>
        <v>0</v>
      </c>
      <c r="AF833" s="24">
        <f t="shared" si="137"/>
        <v>-100</v>
      </c>
    </row>
    <row r="834" spans="1:32" x14ac:dyDescent="0.25">
      <c r="A834" s="21">
        <v>0.59948962446137888</v>
      </c>
      <c r="B834" s="21">
        <v>0.39457128659678908</v>
      </c>
      <c r="C834" s="22">
        <f t="shared" si="123"/>
        <v>1.668085583463544</v>
      </c>
      <c r="D834" s="23">
        <f t="shared" si="123"/>
        <v>2.5343962776031805</v>
      </c>
      <c r="E834" s="125"/>
      <c r="F834" s="8">
        <f t="shared" si="124"/>
        <v>1</v>
      </c>
      <c r="G834" s="8">
        <f t="shared" si="125"/>
        <v>1.668085583463544</v>
      </c>
      <c r="H834" s="8">
        <f t="shared" si="126"/>
        <v>2.5343962776031805</v>
      </c>
      <c r="I834" s="24"/>
      <c r="J834" s="24"/>
      <c r="K834" s="8">
        <f t="shared" si="127"/>
        <v>0</v>
      </c>
      <c r="L834" s="8">
        <f t="shared" si="128"/>
        <v>0</v>
      </c>
      <c r="M834" s="25" t="e">
        <f t="shared" si="129"/>
        <v>#DIV/0!</v>
      </c>
      <c r="N834" s="25" t="e">
        <f t="shared" si="129"/>
        <v>#DIV/0!</v>
      </c>
      <c r="O834" s="24">
        <f t="shared" si="130"/>
        <v>0</v>
      </c>
      <c r="P834" s="24">
        <f t="shared" si="130"/>
        <v>0</v>
      </c>
      <c r="Q834" t="s">
        <v>356</v>
      </c>
      <c r="R834" t="s">
        <v>431</v>
      </c>
      <c r="S834" t="s">
        <v>278</v>
      </c>
      <c r="T834" s="26" t="s">
        <v>84</v>
      </c>
      <c r="U834" s="26" t="s">
        <v>86</v>
      </c>
      <c r="V834" s="128" t="s">
        <v>593</v>
      </c>
      <c r="W834" s="126" t="s">
        <v>94</v>
      </c>
      <c r="X834">
        <v>2</v>
      </c>
      <c r="Y834" s="24" t="str">
        <f t="shared" si="131"/>
        <v>N</v>
      </c>
      <c r="Z834" s="24">
        <v>100</v>
      </c>
      <c r="AA834" s="24">
        <f t="shared" si="132"/>
        <v>0</v>
      </c>
      <c r="AB834" s="24">
        <f t="shared" si="133"/>
        <v>-100</v>
      </c>
      <c r="AC834" s="24">
        <f t="shared" si="134"/>
        <v>0</v>
      </c>
      <c r="AD834" s="24">
        <f t="shared" si="135"/>
        <v>-100</v>
      </c>
      <c r="AE834" s="24">
        <f t="shared" si="136"/>
        <v>0</v>
      </c>
      <c r="AF834" s="24">
        <f t="shared" si="137"/>
        <v>-100</v>
      </c>
    </row>
    <row r="835" spans="1:32" x14ac:dyDescent="0.25">
      <c r="A835" s="21">
        <v>0.64179096667128299</v>
      </c>
      <c r="B835" s="21">
        <v>0.34027899718749505</v>
      </c>
      <c r="C835" s="22">
        <f t="shared" si="123"/>
        <v>1.5581397245065729</v>
      </c>
      <c r="D835" s="23">
        <f t="shared" si="123"/>
        <v>2.9387649789299108</v>
      </c>
      <c r="E835" s="125"/>
      <c r="F835" s="8">
        <f t="shared" si="124"/>
        <v>1</v>
      </c>
      <c r="G835" s="8">
        <f t="shared" si="125"/>
        <v>1.5581397245065729</v>
      </c>
      <c r="H835" s="8">
        <f t="shared" si="126"/>
        <v>2.9387649789299108</v>
      </c>
      <c r="I835" s="24"/>
      <c r="J835" s="24"/>
      <c r="K835" s="8">
        <f t="shared" si="127"/>
        <v>0</v>
      </c>
      <c r="L835" s="8">
        <f t="shared" si="128"/>
        <v>0</v>
      </c>
      <c r="M835" s="25" t="e">
        <f t="shared" si="129"/>
        <v>#DIV/0!</v>
      </c>
      <c r="N835" s="25" t="e">
        <f t="shared" si="129"/>
        <v>#DIV/0!</v>
      </c>
      <c r="O835" s="24">
        <f t="shared" si="130"/>
        <v>0</v>
      </c>
      <c r="P835" s="24">
        <f t="shared" si="130"/>
        <v>0</v>
      </c>
      <c r="Q835" t="s">
        <v>355</v>
      </c>
      <c r="R835" t="s">
        <v>432</v>
      </c>
      <c r="S835" t="s">
        <v>278</v>
      </c>
      <c r="T835" s="26" t="s">
        <v>84</v>
      </c>
      <c r="U835" s="26" t="s">
        <v>89</v>
      </c>
      <c r="V835" s="128" t="s">
        <v>593</v>
      </c>
      <c r="W835" s="126" t="s">
        <v>89</v>
      </c>
      <c r="X835">
        <v>4</v>
      </c>
      <c r="Y835" s="24" t="str">
        <f t="shared" si="131"/>
        <v>Y</v>
      </c>
      <c r="Z835" s="24">
        <v>100</v>
      </c>
      <c r="AA835" s="24">
        <f t="shared" si="132"/>
        <v>0</v>
      </c>
      <c r="AB835" s="24">
        <f t="shared" si="133"/>
        <v>-100</v>
      </c>
      <c r="AC835" s="24">
        <f t="shared" si="134"/>
        <v>0</v>
      </c>
      <c r="AD835" s="24">
        <f t="shared" si="135"/>
        <v>-100</v>
      </c>
      <c r="AE835" s="24">
        <f t="shared" si="136"/>
        <v>0</v>
      </c>
      <c r="AF835" s="24">
        <f t="shared" si="137"/>
        <v>-100</v>
      </c>
    </row>
    <row r="836" spans="1:32" x14ac:dyDescent="0.25">
      <c r="A836" s="21">
        <v>0.24162668148218203</v>
      </c>
      <c r="B836" s="21">
        <v>0.75814452355293216</v>
      </c>
      <c r="C836" s="22">
        <f t="shared" si="123"/>
        <v>4.1386157930317049</v>
      </c>
      <c r="D836" s="23">
        <f t="shared" si="123"/>
        <v>1.3190097256307385</v>
      </c>
      <c r="E836" s="125"/>
      <c r="F836" s="8">
        <f t="shared" si="124"/>
        <v>1</v>
      </c>
      <c r="G836" s="8">
        <f t="shared" si="125"/>
        <v>4.1386157930317049</v>
      </c>
      <c r="H836" s="8">
        <f t="shared" si="126"/>
        <v>1.3190097256307385</v>
      </c>
      <c r="I836" s="24"/>
      <c r="J836" s="24"/>
      <c r="K836" s="8">
        <f t="shared" si="127"/>
        <v>0</v>
      </c>
      <c r="L836" s="8">
        <f t="shared" si="128"/>
        <v>0</v>
      </c>
      <c r="M836" s="25" t="e">
        <f t="shared" si="129"/>
        <v>#DIV/0!</v>
      </c>
      <c r="N836" s="25" t="e">
        <f t="shared" si="129"/>
        <v>#DIV/0!</v>
      </c>
      <c r="O836" s="24">
        <f t="shared" si="130"/>
        <v>0</v>
      </c>
      <c r="P836" s="24">
        <f t="shared" si="130"/>
        <v>0</v>
      </c>
      <c r="Q836" t="s">
        <v>359</v>
      </c>
      <c r="R836" t="s">
        <v>354</v>
      </c>
      <c r="S836" t="s">
        <v>278</v>
      </c>
      <c r="T836" s="26" t="s">
        <v>90</v>
      </c>
      <c r="U836" s="26" t="s">
        <v>75</v>
      </c>
      <c r="V836" s="128" t="s">
        <v>593</v>
      </c>
      <c r="W836" s="126" t="s">
        <v>89</v>
      </c>
      <c r="X836">
        <v>4</v>
      </c>
      <c r="Y836" s="24" t="str">
        <f t="shared" si="131"/>
        <v>Y</v>
      </c>
      <c r="Z836" s="24">
        <v>100</v>
      </c>
      <c r="AA836" s="24">
        <f t="shared" si="132"/>
        <v>0</v>
      </c>
      <c r="AB836" s="24">
        <f t="shared" si="133"/>
        <v>-100</v>
      </c>
      <c r="AC836" s="24">
        <f t="shared" si="134"/>
        <v>0</v>
      </c>
      <c r="AD836" s="24">
        <f t="shared" si="135"/>
        <v>-100</v>
      </c>
      <c r="AE836" s="24">
        <f t="shared" si="136"/>
        <v>0</v>
      </c>
      <c r="AF836" s="24">
        <f t="shared" si="137"/>
        <v>-100</v>
      </c>
    </row>
    <row r="837" spans="1:32" x14ac:dyDescent="0.25">
      <c r="A837" s="21">
        <v>0.66192291894583521</v>
      </c>
      <c r="B837" s="21">
        <v>0.33279377051633202</v>
      </c>
      <c r="C837" s="22">
        <f t="shared" si="123"/>
        <v>1.5107499247685507</v>
      </c>
      <c r="D837" s="23">
        <f t="shared" si="123"/>
        <v>3.004863938554176</v>
      </c>
      <c r="E837" s="125"/>
      <c r="F837" s="8">
        <f t="shared" si="124"/>
        <v>1</v>
      </c>
      <c r="G837" s="8">
        <f t="shared" si="125"/>
        <v>1.5107499247685507</v>
      </c>
      <c r="H837" s="8">
        <f t="shared" si="126"/>
        <v>3.004863938554176</v>
      </c>
      <c r="I837" s="24"/>
      <c r="J837" s="24"/>
      <c r="K837" s="8">
        <f t="shared" si="127"/>
        <v>0</v>
      </c>
      <c r="L837" s="8">
        <f t="shared" si="128"/>
        <v>0</v>
      </c>
      <c r="M837" s="25" t="e">
        <f t="shared" si="129"/>
        <v>#DIV/0!</v>
      </c>
      <c r="N837" s="25" t="e">
        <f t="shared" si="129"/>
        <v>#DIV/0!</v>
      </c>
      <c r="O837" s="24">
        <f t="shared" si="130"/>
        <v>0</v>
      </c>
      <c r="P837" s="24">
        <f t="shared" si="130"/>
        <v>0</v>
      </c>
      <c r="Q837" t="s">
        <v>361</v>
      </c>
      <c r="R837" t="s">
        <v>440</v>
      </c>
      <c r="S837" t="s">
        <v>269</v>
      </c>
      <c r="T837" s="26" t="s">
        <v>84</v>
      </c>
      <c r="U837" s="26" t="s">
        <v>86</v>
      </c>
      <c r="V837" s="128" t="s">
        <v>593</v>
      </c>
      <c r="W837" s="126" t="s">
        <v>75</v>
      </c>
      <c r="X837">
        <v>2</v>
      </c>
      <c r="Y837" s="24" t="str">
        <f t="shared" si="131"/>
        <v>N</v>
      </c>
      <c r="Z837" s="24">
        <v>100</v>
      </c>
      <c r="AA837" s="24">
        <f t="shared" si="132"/>
        <v>0</v>
      </c>
      <c r="AB837" s="24">
        <f t="shared" si="133"/>
        <v>-100</v>
      </c>
      <c r="AC837" s="24">
        <f t="shared" si="134"/>
        <v>0</v>
      </c>
      <c r="AD837" s="24">
        <f t="shared" si="135"/>
        <v>-100</v>
      </c>
      <c r="AE837" s="24">
        <f t="shared" si="136"/>
        <v>0</v>
      </c>
      <c r="AF837" s="24">
        <f t="shared" si="137"/>
        <v>-100</v>
      </c>
    </row>
    <row r="838" spans="1:32" x14ac:dyDescent="0.25">
      <c r="A838" s="21">
        <v>0.25511438436019129</v>
      </c>
      <c r="B838" s="21">
        <v>0.74378773331612291</v>
      </c>
      <c r="C838" s="22">
        <f t="shared" si="123"/>
        <v>3.9198103333448984</v>
      </c>
      <c r="D838" s="23">
        <f t="shared" si="123"/>
        <v>1.3444696049793312</v>
      </c>
      <c r="E838" s="125"/>
      <c r="F838" s="8">
        <f t="shared" si="124"/>
        <v>1</v>
      </c>
      <c r="G838" s="8">
        <f t="shared" si="125"/>
        <v>3.9198103333448984</v>
      </c>
      <c r="H838" s="8">
        <f t="shared" si="126"/>
        <v>1.3444696049793312</v>
      </c>
      <c r="I838" s="24"/>
      <c r="J838" s="24"/>
      <c r="K838" s="8">
        <f t="shared" si="127"/>
        <v>0</v>
      </c>
      <c r="L838" s="8">
        <f t="shared" si="128"/>
        <v>0</v>
      </c>
      <c r="M838" s="25" t="e">
        <f t="shared" si="129"/>
        <v>#DIV/0!</v>
      </c>
      <c r="N838" s="25" t="e">
        <f t="shared" si="129"/>
        <v>#DIV/0!</v>
      </c>
      <c r="O838" s="24">
        <f t="shared" si="130"/>
        <v>0</v>
      </c>
      <c r="P838" s="24">
        <f t="shared" si="130"/>
        <v>0</v>
      </c>
      <c r="Q838" t="s">
        <v>362</v>
      </c>
      <c r="R838" t="s">
        <v>500</v>
      </c>
      <c r="S838" t="s">
        <v>269</v>
      </c>
      <c r="T838" s="26" t="s">
        <v>84</v>
      </c>
      <c r="U838" s="26" t="s">
        <v>94</v>
      </c>
      <c r="V838" s="128" t="s">
        <v>593</v>
      </c>
      <c r="W838" s="126" t="s">
        <v>78</v>
      </c>
      <c r="X838">
        <v>1</v>
      </c>
      <c r="Y838" s="24" t="str">
        <f t="shared" si="131"/>
        <v>N</v>
      </c>
      <c r="Z838" s="24">
        <v>100</v>
      </c>
      <c r="AA838" s="24">
        <f t="shared" si="132"/>
        <v>0</v>
      </c>
      <c r="AB838" s="24">
        <f t="shared" si="133"/>
        <v>-100</v>
      </c>
      <c r="AC838" s="24">
        <f t="shared" si="134"/>
        <v>0</v>
      </c>
      <c r="AD838" s="24">
        <f t="shared" si="135"/>
        <v>-100</v>
      </c>
      <c r="AE838" s="24">
        <f t="shared" si="136"/>
        <v>0</v>
      </c>
      <c r="AF838" s="24">
        <f t="shared" si="137"/>
        <v>-100</v>
      </c>
    </row>
    <row r="839" spans="1:32" x14ac:dyDescent="0.25">
      <c r="A839" s="21">
        <v>0.2518028745905837</v>
      </c>
      <c r="B839" s="21">
        <v>0.74812827006684834</v>
      </c>
      <c r="C839" s="22">
        <f t="shared" si="123"/>
        <v>3.9713605399697669</v>
      </c>
      <c r="D839" s="23">
        <f t="shared" si="123"/>
        <v>1.3366691782822828</v>
      </c>
      <c r="E839" s="125"/>
      <c r="F839" s="8">
        <f t="shared" si="124"/>
        <v>1</v>
      </c>
      <c r="G839" s="8">
        <f t="shared" si="125"/>
        <v>3.9713605399697669</v>
      </c>
      <c r="H839" s="8">
        <f t="shared" si="126"/>
        <v>1.3366691782822828</v>
      </c>
      <c r="I839" s="24"/>
      <c r="J839" s="24"/>
      <c r="K839" s="8">
        <f t="shared" si="127"/>
        <v>0</v>
      </c>
      <c r="L839" s="8">
        <f t="shared" si="128"/>
        <v>0</v>
      </c>
      <c r="M839" s="25" t="e">
        <f t="shared" si="129"/>
        <v>#DIV/0!</v>
      </c>
      <c r="N839" s="25" t="e">
        <f t="shared" si="129"/>
        <v>#DIV/0!</v>
      </c>
      <c r="O839" s="24">
        <f t="shared" si="130"/>
        <v>0</v>
      </c>
      <c r="P839" s="24">
        <f t="shared" si="130"/>
        <v>0</v>
      </c>
      <c r="Q839" t="s">
        <v>364</v>
      </c>
      <c r="R839" t="s">
        <v>445</v>
      </c>
      <c r="S839" t="s">
        <v>282</v>
      </c>
      <c r="T839" s="26" t="s">
        <v>90</v>
      </c>
      <c r="U839" s="26" t="s">
        <v>75</v>
      </c>
      <c r="V839" s="128" t="s">
        <v>593</v>
      </c>
      <c r="W839" s="126" t="s">
        <v>75</v>
      </c>
      <c r="X839">
        <v>2</v>
      </c>
      <c r="Y839" s="24" t="str">
        <f t="shared" si="131"/>
        <v>N</v>
      </c>
      <c r="Z839" s="24">
        <v>100</v>
      </c>
      <c r="AA839" s="24">
        <f t="shared" si="132"/>
        <v>0</v>
      </c>
      <c r="AB839" s="24">
        <f t="shared" si="133"/>
        <v>-100</v>
      </c>
      <c r="AC839" s="24">
        <f t="shared" si="134"/>
        <v>0</v>
      </c>
      <c r="AD839" s="24">
        <f t="shared" si="135"/>
        <v>-100</v>
      </c>
      <c r="AE839" s="24">
        <f t="shared" si="136"/>
        <v>0</v>
      </c>
      <c r="AF839" s="24">
        <f t="shared" si="137"/>
        <v>-100</v>
      </c>
    </row>
    <row r="840" spans="1:32" x14ac:dyDescent="0.25">
      <c r="A840" s="21">
        <v>0</v>
      </c>
      <c r="B840" s="21">
        <v>1</v>
      </c>
      <c r="C840" s="22" t="e">
        <f t="shared" si="123"/>
        <v>#DIV/0!</v>
      </c>
      <c r="D840" s="23">
        <f t="shared" si="123"/>
        <v>1</v>
      </c>
      <c r="E840" s="125"/>
      <c r="F840" s="8">
        <f t="shared" si="124"/>
        <v>1</v>
      </c>
      <c r="G840" s="8" t="e">
        <f t="shared" si="125"/>
        <v>#DIV/0!</v>
      </c>
      <c r="H840" s="8">
        <f t="shared" si="126"/>
        <v>1</v>
      </c>
      <c r="I840" s="24"/>
      <c r="J840" s="24"/>
      <c r="K840" s="8">
        <f t="shared" si="127"/>
        <v>0</v>
      </c>
      <c r="L840" s="8">
        <f t="shared" si="128"/>
        <v>0</v>
      </c>
      <c r="M840" s="25" t="e">
        <f t="shared" si="129"/>
        <v>#DIV/0!</v>
      </c>
      <c r="N840" s="25" t="e">
        <f t="shared" si="129"/>
        <v>#DIV/0!</v>
      </c>
      <c r="O840" s="24" t="e">
        <f t="shared" si="130"/>
        <v>#DIV/0!</v>
      </c>
      <c r="P840" s="24">
        <f t="shared" si="130"/>
        <v>0</v>
      </c>
      <c r="Q840" t="s">
        <v>365</v>
      </c>
      <c r="R840" t="s">
        <v>443</v>
      </c>
      <c r="S840" t="s">
        <v>282</v>
      </c>
      <c r="T840" s="26" t="s">
        <v>90</v>
      </c>
      <c r="U840" s="26" t="s">
        <v>73</v>
      </c>
      <c r="V840" s="128" t="s">
        <v>593</v>
      </c>
      <c r="W840" s="126" t="s">
        <v>88</v>
      </c>
      <c r="X840">
        <v>4</v>
      </c>
      <c r="Y840" s="24" t="str">
        <f t="shared" si="131"/>
        <v>Y</v>
      </c>
      <c r="Z840" s="24">
        <v>100</v>
      </c>
      <c r="AA840" s="24" t="e">
        <f t="shared" si="132"/>
        <v>#DIV/0!</v>
      </c>
      <c r="AB840" s="24" t="e">
        <f t="shared" si="133"/>
        <v>#DIV/0!</v>
      </c>
      <c r="AC840" s="24">
        <f t="shared" si="134"/>
        <v>0</v>
      </c>
      <c r="AD840" s="24">
        <f t="shared" si="135"/>
        <v>-100</v>
      </c>
      <c r="AE840" s="24">
        <f t="shared" si="136"/>
        <v>0</v>
      </c>
      <c r="AF840" s="24">
        <f t="shared" si="137"/>
        <v>-100</v>
      </c>
    </row>
    <row r="841" spans="1:32" x14ac:dyDescent="0.25">
      <c r="A841" s="21">
        <v>0.33371412927306859</v>
      </c>
      <c r="B841" s="21">
        <v>0.66608873235841293</v>
      </c>
      <c r="C841" s="22">
        <f t="shared" si="123"/>
        <v>2.9965767472246552</v>
      </c>
      <c r="D841" s="23">
        <f t="shared" si="123"/>
        <v>1.5013014804488753</v>
      </c>
      <c r="E841" s="125"/>
      <c r="F841" s="8">
        <f t="shared" si="124"/>
        <v>1</v>
      </c>
      <c r="G841" s="8">
        <f t="shared" si="125"/>
        <v>2.9965767472246552</v>
      </c>
      <c r="H841" s="8">
        <f t="shared" si="126"/>
        <v>1.5013014804488753</v>
      </c>
      <c r="I841" s="24"/>
      <c r="J841" s="24"/>
      <c r="K841" s="8">
        <f t="shared" si="127"/>
        <v>0</v>
      </c>
      <c r="L841" s="8">
        <f t="shared" si="128"/>
        <v>0</v>
      </c>
      <c r="M841" s="25" t="e">
        <f t="shared" si="129"/>
        <v>#DIV/0!</v>
      </c>
      <c r="N841" s="25" t="e">
        <f t="shared" si="129"/>
        <v>#DIV/0!</v>
      </c>
      <c r="O841" s="24">
        <f t="shared" si="130"/>
        <v>0</v>
      </c>
      <c r="P841" s="24">
        <f t="shared" si="130"/>
        <v>0</v>
      </c>
      <c r="Q841" t="s">
        <v>368</v>
      </c>
      <c r="R841" t="s">
        <v>474</v>
      </c>
      <c r="S841" t="s">
        <v>276</v>
      </c>
      <c r="T841" s="26" t="s">
        <v>90</v>
      </c>
      <c r="U841" s="26" t="s">
        <v>75</v>
      </c>
      <c r="V841" s="128" t="s">
        <v>593</v>
      </c>
      <c r="W841" s="126" t="s">
        <v>100</v>
      </c>
      <c r="X841">
        <v>3</v>
      </c>
      <c r="Y841" s="24" t="str">
        <f t="shared" si="131"/>
        <v>Y</v>
      </c>
      <c r="Z841" s="24">
        <v>100</v>
      </c>
      <c r="AA841" s="24">
        <f t="shared" si="132"/>
        <v>0</v>
      </c>
      <c r="AB841" s="24">
        <f t="shared" si="133"/>
        <v>-100</v>
      </c>
      <c r="AC841" s="24">
        <f t="shared" si="134"/>
        <v>0</v>
      </c>
      <c r="AD841" s="24">
        <f t="shared" si="135"/>
        <v>-100</v>
      </c>
      <c r="AE841" s="24">
        <f t="shared" si="136"/>
        <v>0</v>
      </c>
      <c r="AF841" s="24">
        <f t="shared" si="137"/>
        <v>-100</v>
      </c>
    </row>
    <row r="842" spans="1:32" x14ac:dyDescent="0.25">
      <c r="A842" s="21">
        <v>0.5895654014849766</v>
      </c>
      <c r="B842" s="21">
        <v>0.4071999011251573</v>
      </c>
      <c r="C842" s="22">
        <f t="shared" si="123"/>
        <v>1.6961646621074358</v>
      </c>
      <c r="D842" s="23">
        <f t="shared" si="123"/>
        <v>2.4557962741072452</v>
      </c>
      <c r="E842" s="125"/>
      <c r="F842" s="8">
        <f t="shared" si="124"/>
        <v>1</v>
      </c>
      <c r="G842" s="8">
        <f t="shared" si="125"/>
        <v>1.6961646621074358</v>
      </c>
      <c r="H842" s="8">
        <f t="shared" si="126"/>
        <v>2.4557962741072452</v>
      </c>
      <c r="I842" s="24"/>
      <c r="J842" s="24"/>
      <c r="K842" s="8">
        <f t="shared" si="127"/>
        <v>0</v>
      </c>
      <c r="L842" s="8">
        <f t="shared" si="128"/>
        <v>0</v>
      </c>
      <c r="M842" s="25" t="e">
        <f t="shared" si="129"/>
        <v>#DIV/0!</v>
      </c>
      <c r="N842" s="25" t="e">
        <f t="shared" si="129"/>
        <v>#DIV/0!</v>
      </c>
      <c r="O842" s="24">
        <f t="shared" si="130"/>
        <v>0</v>
      </c>
      <c r="P842" s="24">
        <f t="shared" si="130"/>
        <v>0</v>
      </c>
      <c r="Q842" t="s">
        <v>470</v>
      </c>
      <c r="R842" t="s">
        <v>455</v>
      </c>
      <c r="S842" t="s">
        <v>276</v>
      </c>
      <c r="T842" s="26" t="s">
        <v>84</v>
      </c>
      <c r="U842" s="26" t="s">
        <v>86</v>
      </c>
      <c r="V842" s="128" t="s">
        <v>593</v>
      </c>
      <c r="W842" s="126" t="s">
        <v>76</v>
      </c>
      <c r="X842">
        <v>1</v>
      </c>
      <c r="Y842" s="24" t="str">
        <f t="shared" si="131"/>
        <v>N</v>
      </c>
      <c r="Z842" s="24">
        <v>100</v>
      </c>
      <c r="AA842" s="24">
        <f t="shared" si="132"/>
        <v>0</v>
      </c>
      <c r="AB842" s="24">
        <f t="shared" si="133"/>
        <v>-100</v>
      </c>
      <c r="AC842" s="24">
        <f t="shared" si="134"/>
        <v>0</v>
      </c>
      <c r="AD842" s="24">
        <f t="shared" si="135"/>
        <v>-100</v>
      </c>
      <c r="AE842" s="24">
        <f t="shared" si="136"/>
        <v>0</v>
      </c>
      <c r="AF842" s="24">
        <f t="shared" si="137"/>
        <v>-100</v>
      </c>
    </row>
    <row r="843" spans="1:32" x14ac:dyDescent="0.25">
      <c r="A843" s="21">
        <v>0.68532176380973309</v>
      </c>
      <c r="B843" s="21">
        <v>0.30286166340180282</v>
      </c>
      <c r="C843" s="22">
        <f t="shared" si="123"/>
        <v>1.4591686019731185</v>
      </c>
      <c r="D843" s="23">
        <f t="shared" si="123"/>
        <v>3.3018375081474489</v>
      </c>
      <c r="E843" s="125"/>
      <c r="F843" s="8">
        <f t="shared" si="124"/>
        <v>1</v>
      </c>
      <c r="G843" s="8">
        <f t="shared" si="125"/>
        <v>1.4591686019731185</v>
      </c>
      <c r="H843" s="8">
        <f t="shared" si="126"/>
        <v>3.3018375081474489</v>
      </c>
      <c r="I843" s="24"/>
      <c r="J843" s="24"/>
      <c r="K843" s="8">
        <f t="shared" si="127"/>
        <v>0</v>
      </c>
      <c r="L843" s="8">
        <f t="shared" si="128"/>
        <v>0</v>
      </c>
      <c r="M843" s="25" t="e">
        <f t="shared" si="129"/>
        <v>#DIV/0!</v>
      </c>
      <c r="N843" s="25" t="e">
        <f t="shared" si="129"/>
        <v>#DIV/0!</v>
      </c>
      <c r="O843" s="24">
        <f t="shared" si="130"/>
        <v>0</v>
      </c>
      <c r="P843" s="24">
        <f t="shared" si="130"/>
        <v>0</v>
      </c>
      <c r="Q843" t="s">
        <v>464</v>
      </c>
      <c r="R843" t="s">
        <v>458</v>
      </c>
      <c r="S843" t="s">
        <v>276</v>
      </c>
      <c r="T843" s="26" t="s">
        <v>84</v>
      </c>
      <c r="U843" s="26" t="s">
        <v>86</v>
      </c>
      <c r="V843" s="128" t="s">
        <v>593</v>
      </c>
      <c r="W843" s="126" t="s">
        <v>75</v>
      </c>
      <c r="X843">
        <v>2</v>
      </c>
      <c r="Y843" s="24" t="str">
        <f t="shared" si="131"/>
        <v>N</v>
      </c>
      <c r="Z843" s="24">
        <v>100</v>
      </c>
      <c r="AA843" s="24">
        <f t="shared" si="132"/>
        <v>0</v>
      </c>
      <c r="AB843" s="24">
        <f t="shared" si="133"/>
        <v>-100</v>
      </c>
      <c r="AC843" s="24">
        <f t="shared" si="134"/>
        <v>0</v>
      </c>
      <c r="AD843" s="24">
        <f t="shared" si="135"/>
        <v>-100</v>
      </c>
      <c r="AE843" s="24">
        <f t="shared" si="136"/>
        <v>0</v>
      </c>
      <c r="AF843" s="24">
        <f t="shared" si="137"/>
        <v>-100</v>
      </c>
    </row>
    <row r="844" spans="1:32" x14ac:dyDescent="0.25">
      <c r="A844" s="21">
        <v>0.47914056238730052</v>
      </c>
      <c r="B844" s="21">
        <v>0.51936333121561007</v>
      </c>
      <c r="C844" s="22">
        <f t="shared" si="123"/>
        <v>2.0870702221860244</v>
      </c>
      <c r="D844" s="23">
        <f t="shared" si="123"/>
        <v>1.925434353748892</v>
      </c>
      <c r="E844" s="125"/>
      <c r="F844" s="8">
        <f t="shared" si="124"/>
        <v>1</v>
      </c>
      <c r="G844" s="8">
        <f t="shared" si="125"/>
        <v>2.0870702221860244</v>
      </c>
      <c r="H844" s="8">
        <f t="shared" si="126"/>
        <v>1.925434353748892</v>
      </c>
      <c r="I844" s="24"/>
      <c r="J844" s="24"/>
      <c r="K844" s="8">
        <f t="shared" si="127"/>
        <v>0</v>
      </c>
      <c r="L844" s="8">
        <f t="shared" si="128"/>
        <v>0</v>
      </c>
      <c r="M844" s="25" t="e">
        <f t="shared" si="129"/>
        <v>#DIV/0!</v>
      </c>
      <c r="N844" s="25" t="e">
        <f t="shared" si="129"/>
        <v>#DIV/0!</v>
      </c>
      <c r="O844" s="24">
        <f t="shared" si="130"/>
        <v>0</v>
      </c>
      <c r="P844" s="24">
        <f t="shared" si="130"/>
        <v>0</v>
      </c>
      <c r="Q844" t="s">
        <v>508</v>
      </c>
      <c r="R844" t="s">
        <v>454</v>
      </c>
      <c r="S844" t="s">
        <v>276</v>
      </c>
      <c r="T844" s="26" t="s">
        <v>84</v>
      </c>
      <c r="U844" s="26" t="s">
        <v>86</v>
      </c>
      <c r="V844" s="128" t="s">
        <v>593</v>
      </c>
      <c r="W844" s="126" t="s">
        <v>78</v>
      </c>
      <c r="X844">
        <v>1</v>
      </c>
      <c r="Y844" s="24" t="str">
        <f t="shared" si="131"/>
        <v>N</v>
      </c>
      <c r="Z844" s="24">
        <v>100</v>
      </c>
      <c r="AA844" s="24">
        <f t="shared" si="132"/>
        <v>0</v>
      </c>
      <c r="AB844" s="24">
        <f t="shared" si="133"/>
        <v>-100</v>
      </c>
      <c r="AC844" s="24">
        <f t="shared" si="134"/>
        <v>0</v>
      </c>
      <c r="AD844" s="24">
        <f t="shared" si="135"/>
        <v>-100</v>
      </c>
      <c r="AE844" s="24">
        <f t="shared" si="136"/>
        <v>0</v>
      </c>
      <c r="AF844" s="24">
        <f t="shared" si="137"/>
        <v>-100</v>
      </c>
    </row>
    <row r="845" spans="1:32" x14ac:dyDescent="0.25">
      <c r="A845" s="21">
        <v>0.56454417168553728</v>
      </c>
      <c r="B845" s="21">
        <v>0.42730704212386433</v>
      </c>
      <c r="C845" s="22">
        <f t="shared" si="123"/>
        <v>1.7713405790982475</v>
      </c>
      <c r="D845" s="23">
        <f t="shared" si="123"/>
        <v>2.3402375842664629</v>
      </c>
      <c r="E845" s="125"/>
      <c r="F845" s="8">
        <f t="shared" si="124"/>
        <v>1</v>
      </c>
      <c r="G845" s="8">
        <f t="shared" si="125"/>
        <v>1.7713405790982475</v>
      </c>
      <c r="H845" s="8">
        <f t="shared" si="126"/>
        <v>2.3402375842664629</v>
      </c>
      <c r="I845" s="24"/>
      <c r="J845" s="24"/>
      <c r="K845" s="8">
        <f t="shared" si="127"/>
        <v>0</v>
      </c>
      <c r="L845" s="8">
        <f t="shared" si="128"/>
        <v>0</v>
      </c>
      <c r="M845" s="25" t="e">
        <f t="shared" si="129"/>
        <v>#DIV/0!</v>
      </c>
      <c r="N845" s="25" t="e">
        <f t="shared" si="129"/>
        <v>#DIV/0!</v>
      </c>
      <c r="O845" s="24">
        <f t="shared" si="130"/>
        <v>0</v>
      </c>
      <c r="P845" s="24">
        <f t="shared" si="130"/>
        <v>0</v>
      </c>
      <c r="Q845" t="s">
        <v>310</v>
      </c>
      <c r="R845" t="s">
        <v>383</v>
      </c>
      <c r="S845" t="s">
        <v>268</v>
      </c>
      <c r="T845" s="26" t="s">
        <v>84</v>
      </c>
      <c r="U845" s="26" t="s">
        <v>86</v>
      </c>
      <c r="V845" s="128" t="s">
        <v>594</v>
      </c>
      <c r="W845" s="126" t="s">
        <v>75</v>
      </c>
      <c r="X845">
        <v>2</v>
      </c>
      <c r="Y845" s="24" t="str">
        <f t="shared" si="131"/>
        <v>N</v>
      </c>
      <c r="Z845" s="24">
        <v>100</v>
      </c>
      <c r="AA845" s="24">
        <f t="shared" si="132"/>
        <v>0</v>
      </c>
      <c r="AB845" s="24">
        <f t="shared" si="133"/>
        <v>-100</v>
      </c>
      <c r="AC845" s="24">
        <f t="shared" si="134"/>
        <v>0</v>
      </c>
      <c r="AD845" s="24">
        <f t="shared" si="135"/>
        <v>-100</v>
      </c>
      <c r="AE845" s="24">
        <f t="shared" si="136"/>
        <v>0</v>
      </c>
      <c r="AF845" s="24">
        <f t="shared" si="137"/>
        <v>-100</v>
      </c>
    </row>
    <row r="846" spans="1:32" x14ac:dyDescent="0.25">
      <c r="A846" s="21">
        <v>0.43279640609394054</v>
      </c>
      <c r="B846" s="21">
        <v>0.56650099901410389</v>
      </c>
      <c r="C846" s="22">
        <f t="shared" si="123"/>
        <v>2.3105552308651687</v>
      </c>
      <c r="D846" s="23">
        <f t="shared" si="123"/>
        <v>1.7652219532539668</v>
      </c>
      <c r="E846" s="125"/>
      <c r="F846" s="8">
        <f t="shared" si="124"/>
        <v>1</v>
      </c>
      <c r="G846" s="8">
        <f t="shared" si="125"/>
        <v>2.3105552308651687</v>
      </c>
      <c r="H846" s="8">
        <f t="shared" si="126"/>
        <v>1.7652219532539668</v>
      </c>
      <c r="I846" s="24"/>
      <c r="J846" s="24"/>
      <c r="K846" s="8">
        <f t="shared" si="127"/>
        <v>0</v>
      </c>
      <c r="L846" s="8">
        <f t="shared" si="128"/>
        <v>0</v>
      </c>
      <c r="M846" s="25" t="e">
        <f t="shared" si="129"/>
        <v>#DIV/0!</v>
      </c>
      <c r="N846" s="25" t="e">
        <f t="shared" si="129"/>
        <v>#DIV/0!</v>
      </c>
      <c r="O846" s="24">
        <f t="shared" si="130"/>
        <v>0</v>
      </c>
      <c r="P846" s="24">
        <f t="shared" si="130"/>
        <v>0</v>
      </c>
      <c r="Q846" t="s">
        <v>311</v>
      </c>
      <c r="R846" t="s">
        <v>384</v>
      </c>
      <c r="S846" t="s">
        <v>268</v>
      </c>
      <c r="T846" s="26" t="s">
        <v>90</v>
      </c>
      <c r="U846" s="26" t="s">
        <v>75</v>
      </c>
      <c r="V846" s="128" t="s">
        <v>594</v>
      </c>
      <c r="W846" s="126" t="s">
        <v>77</v>
      </c>
      <c r="X846">
        <v>2</v>
      </c>
      <c r="Y846" s="24" t="str">
        <f t="shared" si="131"/>
        <v>N</v>
      </c>
      <c r="Z846" s="24">
        <v>100</v>
      </c>
      <c r="AA846" s="24">
        <f t="shared" si="132"/>
        <v>0</v>
      </c>
      <c r="AB846" s="24">
        <f t="shared" si="133"/>
        <v>-100</v>
      </c>
      <c r="AC846" s="24">
        <f t="shared" si="134"/>
        <v>0</v>
      </c>
      <c r="AD846" s="24">
        <f t="shared" si="135"/>
        <v>-100</v>
      </c>
      <c r="AE846" s="24">
        <f t="shared" si="136"/>
        <v>0</v>
      </c>
      <c r="AF846" s="24">
        <f t="shared" si="137"/>
        <v>-100</v>
      </c>
    </row>
    <row r="847" spans="1:32" x14ac:dyDescent="0.25">
      <c r="A847" s="21">
        <v>0.76318519931925821</v>
      </c>
      <c r="B847" s="21">
        <v>0.18867278435064486</v>
      </c>
      <c r="C847" s="22">
        <f t="shared" si="123"/>
        <v>1.3102979471981042</v>
      </c>
      <c r="D847" s="23">
        <f t="shared" si="123"/>
        <v>5.300181493805268</v>
      </c>
      <c r="E847" s="125"/>
      <c r="F847" s="8">
        <f t="shared" si="124"/>
        <v>1</v>
      </c>
      <c r="G847" s="8">
        <f t="shared" si="125"/>
        <v>1.3102979471981042</v>
      </c>
      <c r="H847" s="8">
        <f t="shared" si="126"/>
        <v>5.300181493805268</v>
      </c>
      <c r="I847" s="24"/>
      <c r="J847" s="24"/>
      <c r="K847" s="8">
        <f t="shared" si="127"/>
        <v>0</v>
      </c>
      <c r="L847" s="8">
        <f t="shared" si="128"/>
        <v>0</v>
      </c>
      <c r="M847" s="25" t="e">
        <f t="shared" si="129"/>
        <v>#DIV/0!</v>
      </c>
      <c r="N847" s="25" t="e">
        <f t="shared" si="129"/>
        <v>#DIV/0!</v>
      </c>
      <c r="O847" s="24">
        <f t="shared" si="130"/>
        <v>0</v>
      </c>
      <c r="P847" s="24">
        <f t="shared" si="130"/>
        <v>0</v>
      </c>
      <c r="Q847" t="s">
        <v>287</v>
      </c>
      <c r="R847" t="s">
        <v>381</v>
      </c>
      <c r="S847" t="s">
        <v>268</v>
      </c>
      <c r="T847" s="26" t="s">
        <v>84</v>
      </c>
      <c r="U847" s="26" t="s">
        <v>89</v>
      </c>
      <c r="V847" s="128" t="s">
        <v>594</v>
      </c>
      <c r="W847" s="126" t="s">
        <v>86</v>
      </c>
      <c r="X847">
        <v>3</v>
      </c>
      <c r="Y847" s="24" t="str">
        <f t="shared" si="131"/>
        <v>Y</v>
      </c>
      <c r="Z847" s="24">
        <v>100</v>
      </c>
      <c r="AA847" s="24">
        <f t="shared" si="132"/>
        <v>0</v>
      </c>
      <c r="AB847" s="24">
        <f t="shared" si="133"/>
        <v>-100</v>
      </c>
      <c r="AC847" s="24">
        <f t="shared" si="134"/>
        <v>0</v>
      </c>
      <c r="AD847" s="24">
        <f t="shared" si="135"/>
        <v>-100</v>
      </c>
      <c r="AE847" s="24">
        <f t="shared" si="136"/>
        <v>0</v>
      </c>
      <c r="AF847" s="24">
        <f t="shared" si="137"/>
        <v>-100</v>
      </c>
    </row>
    <row r="848" spans="1:32" x14ac:dyDescent="0.25">
      <c r="A848" s="21">
        <v>0.48545744369148913</v>
      </c>
      <c r="B848" s="21">
        <v>0.51278987172897184</v>
      </c>
      <c r="C848" s="22">
        <f t="shared" si="123"/>
        <v>2.0599127956425063</v>
      </c>
      <c r="D848" s="23">
        <f t="shared" si="123"/>
        <v>1.9501165197126524</v>
      </c>
      <c r="E848" s="125"/>
      <c r="F848" s="8">
        <f t="shared" si="124"/>
        <v>1</v>
      </c>
      <c r="G848" s="8">
        <f t="shared" si="125"/>
        <v>2.0599127956425063</v>
      </c>
      <c r="H848" s="8">
        <f t="shared" si="126"/>
        <v>1.9501165197126524</v>
      </c>
      <c r="I848" s="24"/>
      <c r="J848" s="24"/>
      <c r="K848" s="8">
        <f t="shared" si="127"/>
        <v>0</v>
      </c>
      <c r="L848" s="8">
        <f t="shared" si="128"/>
        <v>0</v>
      </c>
      <c r="M848" s="25" t="e">
        <f t="shared" si="129"/>
        <v>#DIV/0!</v>
      </c>
      <c r="N848" s="25" t="e">
        <f t="shared" si="129"/>
        <v>#DIV/0!</v>
      </c>
      <c r="O848" s="24">
        <f t="shared" si="130"/>
        <v>0</v>
      </c>
      <c r="P848" s="24">
        <f t="shared" si="130"/>
        <v>0</v>
      </c>
      <c r="Q848" t="s">
        <v>393</v>
      </c>
      <c r="R848" t="s">
        <v>386</v>
      </c>
      <c r="S848" t="s">
        <v>279</v>
      </c>
      <c r="T848" s="26" t="s">
        <v>84</v>
      </c>
      <c r="U848" s="26" t="s">
        <v>86</v>
      </c>
      <c r="V848" s="128" t="s">
        <v>594</v>
      </c>
      <c r="W848" s="126" t="s">
        <v>73</v>
      </c>
      <c r="X848">
        <v>0</v>
      </c>
      <c r="Y848" s="24" t="str">
        <f t="shared" si="131"/>
        <v>N</v>
      </c>
      <c r="Z848" s="24">
        <v>100</v>
      </c>
      <c r="AA848" s="24">
        <f t="shared" si="132"/>
        <v>0</v>
      </c>
      <c r="AB848" s="24">
        <f t="shared" si="133"/>
        <v>-100</v>
      </c>
      <c r="AC848" s="24">
        <f t="shared" si="134"/>
        <v>0</v>
      </c>
      <c r="AD848" s="24">
        <f t="shared" si="135"/>
        <v>-100</v>
      </c>
      <c r="AE848" s="24">
        <f t="shared" si="136"/>
        <v>0</v>
      </c>
      <c r="AF848" s="24">
        <f t="shared" si="137"/>
        <v>-100</v>
      </c>
    </row>
    <row r="849" spans="1:32" x14ac:dyDescent="0.25">
      <c r="A849" s="21">
        <v>0.12557385366177146</v>
      </c>
      <c r="B849" s="21">
        <v>0.87440323629499628</v>
      </c>
      <c r="C849" s="22">
        <f t="shared" si="123"/>
        <v>7.9634412008527118</v>
      </c>
      <c r="D849" s="23">
        <f t="shared" si="123"/>
        <v>1.14363712128649</v>
      </c>
      <c r="E849" s="125"/>
      <c r="F849" s="8">
        <f t="shared" si="124"/>
        <v>1</v>
      </c>
      <c r="G849" s="8">
        <f t="shared" si="125"/>
        <v>7.9634412008527118</v>
      </c>
      <c r="H849" s="8">
        <f t="shared" si="126"/>
        <v>1.14363712128649</v>
      </c>
      <c r="I849" s="24"/>
      <c r="J849" s="24"/>
      <c r="K849" s="8">
        <f t="shared" si="127"/>
        <v>0</v>
      </c>
      <c r="L849" s="8">
        <f t="shared" si="128"/>
        <v>0</v>
      </c>
      <c r="M849" s="25" t="e">
        <f t="shared" si="129"/>
        <v>#DIV/0!</v>
      </c>
      <c r="N849" s="25" t="e">
        <f t="shared" si="129"/>
        <v>#DIV/0!</v>
      </c>
      <c r="O849" s="24">
        <f t="shared" si="130"/>
        <v>0</v>
      </c>
      <c r="P849" s="24">
        <f t="shared" si="130"/>
        <v>0</v>
      </c>
      <c r="Q849" t="s">
        <v>316</v>
      </c>
      <c r="R849" t="s">
        <v>481</v>
      </c>
      <c r="S849" t="s">
        <v>279</v>
      </c>
      <c r="T849" s="26" t="s">
        <v>84</v>
      </c>
      <c r="U849" s="26" t="s">
        <v>78</v>
      </c>
      <c r="V849" s="128" t="s">
        <v>594</v>
      </c>
      <c r="W849" s="126" t="s">
        <v>94</v>
      </c>
      <c r="X849">
        <v>2</v>
      </c>
      <c r="Y849" s="24" t="str">
        <f t="shared" si="131"/>
        <v>N</v>
      </c>
      <c r="Z849" s="24">
        <v>100</v>
      </c>
      <c r="AA849" s="24">
        <f t="shared" si="132"/>
        <v>0</v>
      </c>
      <c r="AB849" s="24">
        <f t="shared" si="133"/>
        <v>-100</v>
      </c>
      <c r="AC849" s="24">
        <f t="shared" si="134"/>
        <v>0</v>
      </c>
      <c r="AD849" s="24">
        <f t="shared" si="135"/>
        <v>-100</v>
      </c>
      <c r="AE849" s="24">
        <f t="shared" si="136"/>
        <v>0</v>
      </c>
      <c r="AF849" s="24">
        <f t="shared" si="137"/>
        <v>-100</v>
      </c>
    </row>
    <row r="850" spans="1:32" x14ac:dyDescent="0.25">
      <c r="A850" s="21">
        <v>0.28840714156388186</v>
      </c>
      <c r="B850" s="21">
        <v>0.71120560035970148</v>
      </c>
      <c r="C850" s="22">
        <f t="shared" si="123"/>
        <v>3.4673205197954542</v>
      </c>
      <c r="D850" s="23">
        <f t="shared" si="123"/>
        <v>1.4060631686452369</v>
      </c>
      <c r="E850" s="125"/>
      <c r="F850" s="8">
        <f t="shared" si="124"/>
        <v>1</v>
      </c>
      <c r="G850" s="8">
        <f t="shared" si="125"/>
        <v>3.4673205197954542</v>
      </c>
      <c r="H850" s="8">
        <f t="shared" si="126"/>
        <v>1.4060631686452369</v>
      </c>
      <c r="I850" s="24"/>
      <c r="J850" s="24"/>
      <c r="K850" s="8">
        <f t="shared" si="127"/>
        <v>0</v>
      </c>
      <c r="L850" s="8">
        <f t="shared" si="128"/>
        <v>0</v>
      </c>
      <c r="M850" s="25" t="e">
        <f t="shared" si="129"/>
        <v>#DIV/0!</v>
      </c>
      <c r="N850" s="25" t="e">
        <f t="shared" si="129"/>
        <v>#DIV/0!</v>
      </c>
      <c r="O850" s="24">
        <f t="shared" si="130"/>
        <v>0</v>
      </c>
      <c r="P850" s="24">
        <f t="shared" si="130"/>
        <v>0</v>
      </c>
      <c r="Q850" t="s">
        <v>389</v>
      </c>
      <c r="R850" t="s">
        <v>385</v>
      </c>
      <c r="S850" t="s">
        <v>279</v>
      </c>
      <c r="T850" s="26" t="s">
        <v>90</v>
      </c>
      <c r="U850" s="26" t="s">
        <v>75</v>
      </c>
      <c r="V850" s="128" t="s">
        <v>594</v>
      </c>
      <c r="W850" s="126" t="s">
        <v>77</v>
      </c>
      <c r="X850">
        <v>2</v>
      </c>
      <c r="Y850" s="24" t="str">
        <f t="shared" si="131"/>
        <v>N</v>
      </c>
      <c r="Z850" s="24">
        <v>100</v>
      </c>
      <c r="AA850" s="24">
        <f t="shared" si="132"/>
        <v>0</v>
      </c>
      <c r="AB850" s="24">
        <f t="shared" si="133"/>
        <v>-100</v>
      </c>
      <c r="AC850" s="24">
        <f t="shared" si="134"/>
        <v>0</v>
      </c>
      <c r="AD850" s="24">
        <f t="shared" si="135"/>
        <v>-100</v>
      </c>
      <c r="AE850" s="24">
        <f t="shared" si="136"/>
        <v>0</v>
      </c>
      <c r="AF850" s="24">
        <f t="shared" si="137"/>
        <v>-100</v>
      </c>
    </row>
    <row r="851" spans="1:32" x14ac:dyDescent="0.25">
      <c r="A851" s="21">
        <v>0.72482835979570037</v>
      </c>
      <c r="B851" s="21">
        <v>0.24426969142886282</v>
      </c>
      <c r="C851" s="22">
        <f t="shared" si="123"/>
        <v>1.379636967132273</v>
      </c>
      <c r="D851" s="23">
        <f t="shared" si="123"/>
        <v>4.0938357687786411</v>
      </c>
      <c r="E851" s="125"/>
      <c r="F851" s="8">
        <f t="shared" si="124"/>
        <v>1</v>
      </c>
      <c r="G851" s="8">
        <f t="shared" si="125"/>
        <v>1.379636967132273</v>
      </c>
      <c r="H851" s="8">
        <f t="shared" si="126"/>
        <v>4.0938357687786411</v>
      </c>
      <c r="I851" s="24"/>
      <c r="J851" s="24"/>
      <c r="K851" s="8">
        <f t="shared" si="127"/>
        <v>0</v>
      </c>
      <c r="L851" s="8">
        <f t="shared" si="128"/>
        <v>0</v>
      </c>
      <c r="M851" s="25" t="e">
        <f t="shared" si="129"/>
        <v>#DIV/0!</v>
      </c>
      <c r="N851" s="25" t="e">
        <f t="shared" si="129"/>
        <v>#DIV/0!</v>
      </c>
      <c r="O851" s="24">
        <f t="shared" si="130"/>
        <v>0</v>
      </c>
      <c r="P851" s="24">
        <f t="shared" si="130"/>
        <v>0</v>
      </c>
      <c r="Q851" t="s">
        <v>318</v>
      </c>
      <c r="R851" t="s">
        <v>387</v>
      </c>
      <c r="S851" t="s">
        <v>279</v>
      </c>
      <c r="T851" s="26" t="s">
        <v>85</v>
      </c>
      <c r="U851" s="26" t="s">
        <v>102</v>
      </c>
      <c r="V851" s="128" t="s">
        <v>594</v>
      </c>
      <c r="W851" s="126" t="s">
        <v>102</v>
      </c>
      <c r="X851">
        <v>4</v>
      </c>
      <c r="Y851" s="24" t="str">
        <f t="shared" si="131"/>
        <v>Y</v>
      </c>
      <c r="Z851" s="24">
        <v>100</v>
      </c>
      <c r="AA851" s="24">
        <f t="shared" si="132"/>
        <v>0</v>
      </c>
      <c r="AB851" s="24">
        <f t="shared" si="133"/>
        <v>-100</v>
      </c>
      <c r="AC851" s="24">
        <f t="shared" si="134"/>
        <v>0</v>
      </c>
      <c r="AD851" s="24">
        <f t="shared" si="135"/>
        <v>-100</v>
      </c>
      <c r="AE851" s="24">
        <f t="shared" si="136"/>
        <v>0</v>
      </c>
      <c r="AF851" s="24">
        <f t="shared" si="137"/>
        <v>-100</v>
      </c>
    </row>
    <row r="852" spans="1:32" x14ac:dyDescent="0.25">
      <c r="A852" s="21">
        <v>6.0171658225074864E-2</v>
      </c>
      <c r="B852" s="21">
        <v>0.93982463926917958</v>
      </c>
      <c r="C852" s="22">
        <f t="shared" si="123"/>
        <v>16.619119856385772</v>
      </c>
      <c r="D852" s="23">
        <f t="shared" si="123"/>
        <v>1.064028285933867</v>
      </c>
      <c r="E852" s="125"/>
      <c r="F852" s="8">
        <f t="shared" si="124"/>
        <v>1</v>
      </c>
      <c r="G852" s="8">
        <f t="shared" si="125"/>
        <v>16.619119856385772</v>
      </c>
      <c r="H852" s="8">
        <f t="shared" si="126"/>
        <v>1.064028285933867</v>
      </c>
      <c r="I852" s="24"/>
      <c r="J852" s="24"/>
      <c r="K852" s="8">
        <f t="shared" si="127"/>
        <v>0</v>
      </c>
      <c r="L852" s="8">
        <f t="shared" si="128"/>
        <v>0</v>
      </c>
      <c r="M852" s="25" t="e">
        <f t="shared" si="129"/>
        <v>#DIV/0!</v>
      </c>
      <c r="N852" s="25" t="e">
        <f t="shared" si="129"/>
        <v>#DIV/0!</v>
      </c>
      <c r="O852" s="24">
        <f t="shared" si="130"/>
        <v>0</v>
      </c>
      <c r="P852" s="24">
        <f t="shared" si="130"/>
        <v>0</v>
      </c>
      <c r="Q852" t="s">
        <v>394</v>
      </c>
      <c r="R852" t="s">
        <v>514</v>
      </c>
      <c r="S852" t="s">
        <v>279</v>
      </c>
      <c r="T852" s="26" t="s">
        <v>85</v>
      </c>
      <c r="U852" s="26" t="s">
        <v>76</v>
      </c>
      <c r="V852" s="128" t="s">
        <v>594</v>
      </c>
      <c r="W852" s="126" t="s">
        <v>75</v>
      </c>
      <c r="X852">
        <v>2</v>
      </c>
      <c r="Y852" s="24" t="str">
        <f t="shared" si="131"/>
        <v>N</v>
      </c>
      <c r="Z852" s="24">
        <v>100</v>
      </c>
      <c r="AA852" s="24">
        <f t="shared" si="132"/>
        <v>0</v>
      </c>
      <c r="AB852" s="24">
        <f t="shared" si="133"/>
        <v>-100</v>
      </c>
      <c r="AC852" s="24">
        <f t="shared" si="134"/>
        <v>0</v>
      </c>
      <c r="AD852" s="24">
        <f t="shared" si="135"/>
        <v>-100</v>
      </c>
      <c r="AE852" s="24">
        <f t="shared" si="136"/>
        <v>0</v>
      </c>
      <c r="AF852" s="24">
        <f t="shared" si="137"/>
        <v>-100</v>
      </c>
    </row>
    <row r="853" spans="1:32" x14ac:dyDescent="0.25">
      <c r="A853" s="21">
        <v>0.23491625804835856</v>
      </c>
      <c r="B853" s="21">
        <v>0.76493413078259587</v>
      </c>
      <c r="C853" s="22">
        <f t="shared" si="123"/>
        <v>4.2568360670641434</v>
      </c>
      <c r="D853" s="23">
        <f t="shared" si="123"/>
        <v>1.307302105838722</v>
      </c>
      <c r="E853" s="125"/>
      <c r="F853" s="8">
        <f t="shared" si="124"/>
        <v>1</v>
      </c>
      <c r="G853" s="8">
        <f t="shared" si="125"/>
        <v>4.2568360670641434</v>
      </c>
      <c r="H853" s="8">
        <f t="shared" si="126"/>
        <v>1.307302105838722</v>
      </c>
      <c r="I853" s="24"/>
      <c r="J853" s="24"/>
      <c r="K853" s="8">
        <f t="shared" si="127"/>
        <v>0</v>
      </c>
      <c r="L853" s="8">
        <f t="shared" si="128"/>
        <v>0</v>
      </c>
      <c r="M853" s="25" t="e">
        <f t="shared" si="129"/>
        <v>#DIV/0!</v>
      </c>
      <c r="N853" s="25" t="e">
        <f t="shared" si="129"/>
        <v>#DIV/0!</v>
      </c>
      <c r="O853" s="24">
        <f t="shared" si="130"/>
        <v>0</v>
      </c>
      <c r="P853" s="24">
        <f t="shared" si="130"/>
        <v>0</v>
      </c>
      <c r="Q853" t="s">
        <v>410</v>
      </c>
      <c r="R853" t="s">
        <v>328</v>
      </c>
      <c r="S853" t="s">
        <v>281</v>
      </c>
      <c r="T853" s="26" t="s">
        <v>90</v>
      </c>
      <c r="U853" s="26" t="s">
        <v>75</v>
      </c>
      <c r="V853" s="128" t="s">
        <v>594</v>
      </c>
      <c r="W853" s="126" t="s">
        <v>96</v>
      </c>
      <c r="X853">
        <v>5</v>
      </c>
      <c r="Y853" s="24" t="str">
        <f t="shared" si="131"/>
        <v>Y</v>
      </c>
      <c r="Z853" s="24">
        <v>100</v>
      </c>
      <c r="AA853" s="24">
        <f t="shared" si="132"/>
        <v>0</v>
      </c>
      <c r="AB853" s="24">
        <f t="shared" si="133"/>
        <v>-100</v>
      </c>
      <c r="AC853" s="24">
        <f t="shared" si="134"/>
        <v>0</v>
      </c>
      <c r="AD853" s="24">
        <f t="shared" si="135"/>
        <v>-100</v>
      </c>
      <c r="AE853" s="24">
        <f t="shared" si="136"/>
        <v>0</v>
      </c>
      <c r="AF853" s="24">
        <f t="shared" si="137"/>
        <v>-100</v>
      </c>
    </row>
    <row r="854" spans="1:32" x14ac:dyDescent="0.25">
      <c r="A854" s="21">
        <v>0.29515169741432029</v>
      </c>
      <c r="B854" s="21">
        <v>0.7032765536532386</v>
      </c>
      <c r="C854" s="22">
        <f t="shared" si="123"/>
        <v>3.3880882568540551</v>
      </c>
      <c r="D854" s="23">
        <f t="shared" si="123"/>
        <v>1.4219157382759351</v>
      </c>
      <c r="E854" s="125"/>
      <c r="F854" s="8">
        <f t="shared" si="124"/>
        <v>1</v>
      </c>
      <c r="G854" s="8">
        <f t="shared" si="125"/>
        <v>3.3880882568540551</v>
      </c>
      <c r="H854" s="8">
        <f t="shared" si="126"/>
        <v>1.4219157382759351</v>
      </c>
      <c r="I854" s="24"/>
      <c r="J854" s="24"/>
      <c r="K854" s="8">
        <f t="shared" si="127"/>
        <v>0</v>
      </c>
      <c r="L854" s="8">
        <f t="shared" si="128"/>
        <v>0</v>
      </c>
      <c r="M854" s="25" t="e">
        <f t="shared" si="129"/>
        <v>#DIV/0!</v>
      </c>
      <c r="N854" s="25" t="e">
        <f t="shared" si="129"/>
        <v>#DIV/0!</v>
      </c>
      <c r="O854" s="24">
        <f t="shared" si="130"/>
        <v>0</v>
      </c>
      <c r="P854" s="24">
        <f t="shared" si="130"/>
        <v>0</v>
      </c>
      <c r="Q854" t="s">
        <v>405</v>
      </c>
      <c r="R854" t="s">
        <v>407</v>
      </c>
      <c r="S854" t="s">
        <v>281</v>
      </c>
      <c r="T854" s="26" t="s">
        <v>85</v>
      </c>
      <c r="U854" s="26" t="s">
        <v>77</v>
      </c>
      <c r="V854" s="128" t="s">
        <v>594</v>
      </c>
      <c r="W854" s="126" t="s">
        <v>77</v>
      </c>
      <c r="X854">
        <v>2</v>
      </c>
      <c r="Y854" s="24" t="str">
        <f t="shared" si="131"/>
        <v>N</v>
      </c>
      <c r="Z854" s="24">
        <v>100</v>
      </c>
      <c r="AA854" s="24">
        <f t="shared" si="132"/>
        <v>0</v>
      </c>
      <c r="AB854" s="24">
        <f t="shared" si="133"/>
        <v>-100</v>
      </c>
      <c r="AC854" s="24">
        <f t="shared" si="134"/>
        <v>0</v>
      </c>
      <c r="AD854" s="24">
        <f t="shared" si="135"/>
        <v>-100</v>
      </c>
      <c r="AE854" s="24">
        <f t="shared" si="136"/>
        <v>0</v>
      </c>
      <c r="AF854" s="24">
        <f t="shared" si="137"/>
        <v>-100</v>
      </c>
    </row>
    <row r="855" spans="1:32" x14ac:dyDescent="0.25">
      <c r="A855" s="21">
        <v>0.68925112609368944</v>
      </c>
      <c r="B855" s="21">
        <v>0.29510652225585449</v>
      </c>
      <c r="C855" s="22">
        <f t="shared" si="123"/>
        <v>1.4508500053782585</v>
      </c>
      <c r="D855" s="23">
        <f t="shared" si="123"/>
        <v>3.3886069082980472</v>
      </c>
      <c r="E855" s="125"/>
      <c r="F855" s="8">
        <f t="shared" si="124"/>
        <v>1</v>
      </c>
      <c r="G855" s="8">
        <f t="shared" si="125"/>
        <v>1.4508500053782585</v>
      </c>
      <c r="H855" s="8">
        <f t="shared" si="126"/>
        <v>3.3886069082980472</v>
      </c>
      <c r="I855" s="24"/>
      <c r="J855" s="24"/>
      <c r="K855" s="8">
        <f t="shared" si="127"/>
        <v>0</v>
      </c>
      <c r="L855" s="8">
        <f t="shared" si="128"/>
        <v>0</v>
      </c>
      <c r="M855" s="25" t="e">
        <f t="shared" si="129"/>
        <v>#DIV/0!</v>
      </c>
      <c r="N855" s="25" t="e">
        <f t="shared" si="129"/>
        <v>#DIV/0!</v>
      </c>
      <c r="O855" s="24">
        <f t="shared" si="130"/>
        <v>0</v>
      </c>
      <c r="P855" s="24">
        <f t="shared" si="130"/>
        <v>0</v>
      </c>
      <c r="Q855" t="s">
        <v>404</v>
      </c>
      <c r="R855" t="s">
        <v>485</v>
      </c>
      <c r="S855" t="s">
        <v>281</v>
      </c>
      <c r="T855" s="26" t="s">
        <v>84</v>
      </c>
      <c r="U855" s="26" t="s">
        <v>89</v>
      </c>
      <c r="V855" s="128" t="s">
        <v>594</v>
      </c>
      <c r="W855" s="126" t="s">
        <v>78</v>
      </c>
      <c r="X855">
        <v>1</v>
      </c>
      <c r="Y855" s="24" t="str">
        <f t="shared" si="131"/>
        <v>N</v>
      </c>
      <c r="Z855" s="24">
        <v>100</v>
      </c>
      <c r="AA855" s="24">
        <f t="shared" si="132"/>
        <v>0</v>
      </c>
      <c r="AB855" s="24">
        <f t="shared" si="133"/>
        <v>-100</v>
      </c>
      <c r="AC855" s="24">
        <f t="shared" si="134"/>
        <v>0</v>
      </c>
      <c r="AD855" s="24">
        <f t="shared" si="135"/>
        <v>-100</v>
      </c>
      <c r="AE855" s="24">
        <f t="shared" si="136"/>
        <v>0</v>
      </c>
      <c r="AF855" s="24">
        <f t="shared" si="137"/>
        <v>-100</v>
      </c>
    </row>
    <row r="856" spans="1:32" x14ac:dyDescent="0.25">
      <c r="A856" s="21">
        <v>0.33659816962048622</v>
      </c>
      <c r="B856" s="21">
        <v>0.66312774123281659</v>
      </c>
      <c r="C856" s="22">
        <f t="shared" si="123"/>
        <v>2.970901479136081</v>
      </c>
      <c r="D856" s="23">
        <f t="shared" si="123"/>
        <v>1.508005076278224</v>
      </c>
      <c r="E856" s="125"/>
      <c r="F856" s="8">
        <f t="shared" si="124"/>
        <v>1</v>
      </c>
      <c r="G856" s="8">
        <f t="shared" si="125"/>
        <v>2.970901479136081</v>
      </c>
      <c r="H856" s="8">
        <f t="shared" si="126"/>
        <v>1.508005076278224</v>
      </c>
      <c r="I856" s="24"/>
      <c r="J856" s="24"/>
      <c r="K856" s="8">
        <f t="shared" si="127"/>
        <v>0</v>
      </c>
      <c r="L856" s="8">
        <f t="shared" si="128"/>
        <v>0</v>
      </c>
      <c r="M856" s="25" t="e">
        <f t="shared" si="129"/>
        <v>#DIV/0!</v>
      </c>
      <c r="N856" s="25" t="e">
        <f t="shared" si="129"/>
        <v>#DIV/0!</v>
      </c>
      <c r="O856" s="24">
        <f t="shared" si="130"/>
        <v>0</v>
      </c>
      <c r="P856" s="24">
        <f t="shared" si="130"/>
        <v>0</v>
      </c>
      <c r="Q856" t="s">
        <v>334</v>
      </c>
      <c r="R856" t="s">
        <v>528</v>
      </c>
      <c r="S856" t="s">
        <v>272</v>
      </c>
      <c r="T856" s="26" t="s">
        <v>90</v>
      </c>
      <c r="U856" s="26" t="s">
        <v>75</v>
      </c>
      <c r="V856" s="128" t="s">
        <v>594</v>
      </c>
      <c r="W856" s="126" t="s">
        <v>96</v>
      </c>
      <c r="X856">
        <v>5</v>
      </c>
      <c r="Y856" s="24" t="str">
        <f t="shared" si="131"/>
        <v>Y</v>
      </c>
      <c r="Z856" s="24">
        <v>100</v>
      </c>
      <c r="AA856" s="24">
        <f t="shared" si="132"/>
        <v>0</v>
      </c>
      <c r="AB856" s="24">
        <f t="shared" si="133"/>
        <v>-100</v>
      </c>
      <c r="AC856" s="24">
        <f t="shared" si="134"/>
        <v>0</v>
      </c>
      <c r="AD856" s="24">
        <f t="shared" si="135"/>
        <v>-100</v>
      </c>
      <c r="AE856" s="24">
        <f t="shared" si="136"/>
        <v>0</v>
      </c>
      <c r="AF856" s="24">
        <f t="shared" si="137"/>
        <v>-100</v>
      </c>
    </row>
    <row r="857" spans="1:32" x14ac:dyDescent="0.25">
      <c r="A857" s="21">
        <v>0.52893459528504472</v>
      </c>
      <c r="B857" s="21">
        <v>0.46964309594224807</v>
      </c>
      <c r="C857" s="22">
        <f t="shared" si="123"/>
        <v>1.8905929181302585</v>
      </c>
      <c r="D857" s="23">
        <f t="shared" si="123"/>
        <v>2.1292764838663141</v>
      </c>
      <c r="E857" s="125"/>
      <c r="F857" s="8">
        <f t="shared" si="124"/>
        <v>1</v>
      </c>
      <c r="G857" s="8">
        <f t="shared" si="125"/>
        <v>1.8905929181302585</v>
      </c>
      <c r="H857" s="8">
        <f t="shared" si="126"/>
        <v>2.1292764838663141</v>
      </c>
      <c r="I857" s="24"/>
      <c r="J857" s="24"/>
      <c r="K857" s="8">
        <f t="shared" si="127"/>
        <v>0</v>
      </c>
      <c r="L857" s="8">
        <f t="shared" si="128"/>
        <v>0</v>
      </c>
      <c r="M857" s="25" t="e">
        <f t="shared" si="129"/>
        <v>#DIV/0!</v>
      </c>
      <c r="N857" s="25" t="e">
        <f t="shared" si="129"/>
        <v>#DIV/0!</v>
      </c>
      <c r="O857" s="24">
        <f t="shared" si="130"/>
        <v>0</v>
      </c>
      <c r="P857" s="24">
        <f t="shared" si="130"/>
        <v>0</v>
      </c>
      <c r="Q857" t="s">
        <v>561</v>
      </c>
      <c r="R857" t="s">
        <v>555</v>
      </c>
      <c r="S857" t="s">
        <v>272</v>
      </c>
      <c r="T857" s="26" t="s">
        <v>84</v>
      </c>
      <c r="U857" s="26" t="s">
        <v>86</v>
      </c>
      <c r="V857" s="128" t="s">
        <v>594</v>
      </c>
      <c r="W857" s="126" t="s">
        <v>76</v>
      </c>
      <c r="X857">
        <v>1</v>
      </c>
      <c r="Y857" s="24" t="str">
        <f t="shared" si="131"/>
        <v>N</v>
      </c>
      <c r="Z857" s="24">
        <v>100</v>
      </c>
      <c r="AA857" s="24">
        <f t="shared" si="132"/>
        <v>0</v>
      </c>
      <c r="AB857" s="24">
        <f t="shared" si="133"/>
        <v>-100</v>
      </c>
      <c r="AC857" s="24">
        <f t="shared" si="134"/>
        <v>0</v>
      </c>
      <c r="AD857" s="24">
        <f t="shared" si="135"/>
        <v>-100</v>
      </c>
      <c r="AE857" s="24">
        <f t="shared" si="136"/>
        <v>0</v>
      </c>
      <c r="AF857" s="24">
        <f t="shared" si="137"/>
        <v>-100</v>
      </c>
    </row>
    <row r="858" spans="1:32" x14ac:dyDescent="0.25">
      <c r="A858" s="21">
        <v>0.53305174329296612</v>
      </c>
      <c r="B858" s="21">
        <v>0.46548279923041391</v>
      </c>
      <c r="C858" s="22">
        <f t="shared" ref="C858:D909" si="138">(100%/A858)</f>
        <v>1.8759904879448042</v>
      </c>
      <c r="D858" s="23">
        <f t="shared" si="138"/>
        <v>2.1483070945979255</v>
      </c>
      <c r="E858" s="125"/>
      <c r="F858" s="8">
        <f t="shared" ref="F858:F921" si="139">(E858/100%) + 1</f>
        <v>1</v>
      </c>
      <c r="G858" s="8">
        <f t="shared" ref="G858:G921" si="140">C858/F858</f>
        <v>1.8759904879448042</v>
      </c>
      <c r="H858" s="8">
        <f t="shared" ref="H858:H921" si="141">D858/F858</f>
        <v>2.1483070945979255</v>
      </c>
      <c r="I858" s="24"/>
      <c r="J858" s="24"/>
      <c r="K858" s="8">
        <f t="shared" ref="K858:K921" si="142">(I858*F858)</f>
        <v>0</v>
      </c>
      <c r="L858" s="8">
        <f t="shared" ref="L858:L921" si="143">(J858*F858)</f>
        <v>0</v>
      </c>
      <c r="M858" s="25" t="e">
        <f t="shared" ref="M858:N909" si="144">(1/K858)</f>
        <v>#DIV/0!</v>
      </c>
      <c r="N858" s="25" t="e">
        <f t="shared" si="144"/>
        <v>#DIV/0!</v>
      </c>
      <c r="O858" s="24">
        <f t="shared" ref="O858:P909" si="145">(I858/G858)</f>
        <v>0</v>
      </c>
      <c r="P858" s="24">
        <f t="shared" si="145"/>
        <v>0</v>
      </c>
      <c r="Q858" t="s">
        <v>489</v>
      </c>
      <c r="R858" t="s">
        <v>343</v>
      </c>
      <c r="S858" t="s">
        <v>274</v>
      </c>
      <c r="T858" s="26" t="s">
        <v>85</v>
      </c>
      <c r="U858" s="26" t="s">
        <v>79</v>
      </c>
      <c r="V858" s="128" t="s">
        <v>594</v>
      </c>
      <c r="W858" s="126" t="s">
        <v>74</v>
      </c>
      <c r="X858">
        <v>4</v>
      </c>
      <c r="Y858" s="24" t="str">
        <f t="shared" ref="Y858:Y921" si="146">IF(X858 &gt;=3,"Y","N")</f>
        <v>Y</v>
      </c>
      <c r="Z858" s="24">
        <v>100</v>
      </c>
      <c r="AA858" s="24">
        <f t="shared" si="132"/>
        <v>0</v>
      </c>
      <c r="AB858" s="24">
        <f t="shared" si="133"/>
        <v>-100</v>
      </c>
      <c r="AC858" s="24">
        <f t="shared" si="134"/>
        <v>0</v>
      </c>
      <c r="AD858" s="24">
        <f t="shared" si="135"/>
        <v>-100</v>
      </c>
      <c r="AE858" s="24">
        <f t="shared" si="136"/>
        <v>0</v>
      </c>
      <c r="AF858" s="24">
        <f t="shared" si="137"/>
        <v>-100</v>
      </c>
    </row>
    <row r="859" spans="1:32" x14ac:dyDescent="0.25">
      <c r="A859" s="21">
        <v>0.72201168757491829</v>
      </c>
      <c r="B859" s="21">
        <v>0.25086364917414489</v>
      </c>
      <c r="C859" s="22">
        <f t="shared" si="138"/>
        <v>1.3850191308658515</v>
      </c>
      <c r="D859" s="23">
        <f t="shared" si="138"/>
        <v>3.9862291858228476</v>
      </c>
      <c r="E859" s="125"/>
      <c r="F859" s="8">
        <f t="shared" si="139"/>
        <v>1</v>
      </c>
      <c r="G859" s="8">
        <f t="shared" si="140"/>
        <v>1.3850191308658515</v>
      </c>
      <c r="H859" s="8">
        <f t="shared" si="141"/>
        <v>3.9862291858228476</v>
      </c>
      <c r="I859" s="24"/>
      <c r="J859" s="24"/>
      <c r="K859" s="8">
        <f t="shared" si="142"/>
        <v>0</v>
      </c>
      <c r="L859" s="8">
        <f t="shared" si="143"/>
        <v>0</v>
      </c>
      <c r="M859" s="25" t="e">
        <f t="shared" si="144"/>
        <v>#DIV/0!</v>
      </c>
      <c r="N859" s="25" t="e">
        <f t="shared" si="144"/>
        <v>#DIV/0!</v>
      </c>
      <c r="O859" s="24">
        <f t="shared" si="145"/>
        <v>0</v>
      </c>
      <c r="P859" s="24">
        <f t="shared" si="145"/>
        <v>0</v>
      </c>
      <c r="Q859" t="s">
        <v>519</v>
      </c>
      <c r="R859" t="s">
        <v>517</v>
      </c>
      <c r="S859" t="s">
        <v>274</v>
      </c>
      <c r="T859" s="26" t="s">
        <v>84</v>
      </c>
      <c r="U859" s="26" t="s">
        <v>89</v>
      </c>
      <c r="V859" s="128" t="s">
        <v>594</v>
      </c>
      <c r="W859" s="126" t="s">
        <v>94</v>
      </c>
      <c r="X859">
        <v>2</v>
      </c>
      <c r="Y859" s="24" t="str">
        <f t="shared" si="146"/>
        <v>N</v>
      </c>
      <c r="Z859" s="24">
        <v>100</v>
      </c>
      <c r="AA859" s="24">
        <f t="shared" si="132"/>
        <v>0</v>
      </c>
      <c r="AB859" s="24">
        <f t="shared" si="133"/>
        <v>-100</v>
      </c>
      <c r="AC859" s="24">
        <f t="shared" si="134"/>
        <v>0</v>
      </c>
      <c r="AD859" s="24">
        <f t="shared" si="135"/>
        <v>-100</v>
      </c>
      <c r="AE859" s="24">
        <f t="shared" si="136"/>
        <v>0</v>
      </c>
      <c r="AF859" s="24">
        <f t="shared" si="137"/>
        <v>-100</v>
      </c>
    </row>
    <row r="860" spans="1:32" x14ac:dyDescent="0.25">
      <c r="A860" s="21">
        <v>0.3682029531729144</v>
      </c>
      <c r="B860" s="21">
        <v>0.63128634974523523</v>
      </c>
      <c r="C860" s="22">
        <f t="shared" si="138"/>
        <v>2.7158934804370864</v>
      </c>
      <c r="D860" s="23">
        <f t="shared" si="138"/>
        <v>1.5840671993043483</v>
      </c>
      <c r="E860" s="125"/>
      <c r="F860" s="8">
        <f t="shared" si="139"/>
        <v>1</v>
      </c>
      <c r="G860" s="8">
        <f t="shared" si="140"/>
        <v>2.7158934804370864</v>
      </c>
      <c r="H860" s="8">
        <f t="shared" si="141"/>
        <v>1.5840671993043483</v>
      </c>
      <c r="I860" s="24"/>
      <c r="J860" s="24"/>
      <c r="K860" s="8">
        <f t="shared" si="142"/>
        <v>0</v>
      </c>
      <c r="L860" s="8">
        <f t="shared" si="143"/>
        <v>0</v>
      </c>
      <c r="M860" s="25" t="e">
        <f t="shared" si="144"/>
        <v>#DIV/0!</v>
      </c>
      <c r="N860" s="25" t="e">
        <f t="shared" si="144"/>
        <v>#DIV/0!</v>
      </c>
      <c r="O860" s="24">
        <f t="shared" si="145"/>
        <v>0</v>
      </c>
      <c r="P860" s="24">
        <f t="shared" si="145"/>
        <v>0</v>
      </c>
      <c r="Q860" t="s">
        <v>417</v>
      </c>
      <c r="R860" t="s">
        <v>415</v>
      </c>
      <c r="S860" t="s">
        <v>274</v>
      </c>
      <c r="T860" s="26" t="s">
        <v>90</v>
      </c>
      <c r="U860" s="26" t="s">
        <v>75</v>
      </c>
      <c r="V860" s="128" t="s">
        <v>594</v>
      </c>
      <c r="W860" s="126" t="s">
        <v>73</v>
      </c>
      <c r="X860">
        <v>0</v>
      </c>
      <c r="Y860" s="24" t="str">
        <f t="shared" si="146"/>
        <v>N</v>
      </c>
      <c r="Z860" s="24">
        <v>100</v>
      </c>
      <c r="AA860" s="24">
        <f t="shared" si="132"/>
        <v>0</v>
      </c>
      <c r="AB860" s="24">
        <f t="shared" si="133"/>
        <v>-100</v>
      </c>
      <c r="AC860" s="24">
        <f t="shared" si="134"/>
        <v>0</v>
      </c>
      <c r="AD860" s="24">
        <f t="shared" si="135"/>
        <v>-100</v>
      </c>
      <c r="AE860" s="24">
        <f t="shared" si="136"/>
        <v>0</v>
      </c>
      <c r="AF860" s="24">
        <f t="shared" si="137"/>
        <v>-100</v>
      </c>
    </row>
    <row r="861" spans="1:32" x14ac:dyDescent="0.25">
      <c r="A861" s="21">
        <v>0.72847990930399942</v>
      </c>
      <c r="B861" s="21">
        <v>0.20743213307530961</v>
      </c>
      <c r="C861" s="22">
        <f t="shared" si="138"/>
        <v>1.3727214535750409</v>
      </c>
      <c r="D861" s="23">
        <f t="shared" si="138"/>
        <v>4.8208538627761373</v>
      </c>
      <c r="E861" s="125"/>
      <c r="F861" s="8">
        <f t="shared" si="139"/>
        <v>1</v>
      </c>
      <c r="G861" s="8">
        <f t="shared" si="140"/>
        <v>1.3727214535750409</v>
      </c>
      <c r="H861" s="8">
        <f t="shared" si="141"/>
        <v>4.8208538627761373</v>
      </c>
      <c r="I861" s="24"/>
      <c r="J861" s="24"/>
      <c r="K861" s="8">
        <f t="shared" si="142"/>
        <v>0</v>
      </c>
      <c r="L861" s="8">
        <f t="shared" si="143"/>
        <v>0</v>
      </c>
      <c r="M861" s="25" t="e">
        <f t="shared" si="144"/>
        <v>#DIV/0!</v>
      </c>
      <c r="N861" s="25" t="e">
        <f t="shared" si="144"/>
        <v>#DIV/0!</v>
      </c>
      <c r="O861" s="24">
        <f t="shared" si="145"/>
        <v>0</v>
      </c>
      <c r="P861" s="24">
        <f t="shared" si="145"/>
        <v>0</v>
      </c>
      <c r="Q861" t="s">
        <v>568</v>
      </c>
      <c r="R861" t="s">
        <v>570</v>
      </c>
      <c r="S861" t="s">
        <v>271</v>
      </c>
      <c r="T861" s="26" t="s">
        <v>84</v>
      </c>
      <c r="U861" s="26" t="s">
        <v>89</v>
      </c>
      <c r="V861" s="128" t="s">
        <v>594</v>
      </c>
      <c r="W861" s="126" t="s">
        <v>75</v>
      </c>
      <c r="X861">
        <v>2</v>
      </c>
      <c r="Y861" s="24" t="str">
        <f t="shared" si="146"/>
        <v>N</v>
      </c>
      <c r="Z861" s="24">
        <v>100</v>
      </c>
      <c r="AA861" s="24">
        <f t="shared" si="132"/>
        <v>0</v>
      </c>
      <c r="AB861" s="24">
        <f t="shared" si="133"/>
        <v>-100</v>
      </c>
      <c r="AC861" s="24">
        <f t="shared" si="134"/>
        <v>0</v>
      </c>
      <c r="AD861" s="24">
        <f t="shared" si="135"/>
        <v>-100</v>
      </c>
      <c r="AE861" s="24">
        <f t="shared" si="136"/>
        <v>0</v>
      </c>
      <c r="AF861" s="24">
        <f t="shared" si="137"/>
        <v>-100</v>
      </c>
    </row>
    <row r="862" spans="1:32" x14ac:dyDescent="0.25">
      <c r="A862" s="21">
        <v>0.52035533978781345</v>
      </c>
      <c r="B862" s="21">
        <v>0.47301063891583084</v>
      </c>
      <c r="C862" s="22">
        <f t="shared" si="138"/>
        <v>1.9217636940321827</v>
      </c>
      <c r="D862" s="23">
        <f t="shared" si="138"/>
        <v>2.1141173532419075</v>
      </c>
      <c r="E862" s="125"/>
      <c r="F862" s="8">
        <f t="shared" si="139"/>
        <v>1</v>
      </c>
      <c r="G862" s="8">
        <f t="shared" si="140"/>
        <v>1.9217636940321827</v>
      </c>
      <c r="H862" s="8">
        <f t="shared" si="141"/>
        <v>2.1141173532419075</v>
      </c>
      <c r="I862" s="24"/>
      <c r="J862" s="24"/>
      <c r="K862" s="8">
        <f t="shared" si="142"/>
        <v>0</v>
      </c>
      <c r="L862" s="8">
        <f t="shared" si="143"/>
        <v>0</v>
      </c>
      <c r="M862" s="25" t="e">
        <f t="shared" si="144"/>
        <v>#DIV/0!</v>
      </c>
      <c r="N862" s="25" t="e">
        <f t="shared" si="144"/>
        <v>#DIV/0!</v>
      </c>
      <c r="O862" s="24">
        <f t="shared" si="145"/>
        <v>0</v>
      </c>
      <c r="P862" s="24">
        <f t="shared" si="145"/>
        <v>0</v>
      </c>
      <c r="Q862" t="s">
        <v>545</v>
      </c>
      <c r="R862" t="s">
        <v>551</v>
      </c>
      <c r="S862" t="s">
        <v>271</v>
      </c>
      <c r="T862" s="26" t="s">
        <v>84</v>
      </c>
      <c r="U862" s="26" t="s">
        <v>86</v>
      </c>
      <c r="V862" s="128" t="s">
        <v>594</v>
      </c>
      <c r="W862" s="126" t="s">
        <v>86</v>
      </c>
      <c r="X862">
        <v>3</v>
      </c>
      <c r="Y862" s="24" t="str">
        <f t="shared" si="146"/>
        <v>Y</v>
      </c>
      <c r="Z862" s="24">
        <v>100</v>
      </c>
      <c r="AA862" s="24">
        <f t="shared" si="132"/>
        <v>0</v>
      </c>
      <c r="AB862" s="24">
        <f t="shared" si="133"/>
        <v>-100</v>
      </c>
      <c r="AC862" s="24">
        <f t="shared" si="134"/>
        <v>0</v>
      </c>
      <c r="AD862" s="24">
        <f t="shared" si="135"/>
        <v>-100</v>
      </c>
      <c r="AE862" s="24">
        <f t="shared" si="136"/>
        <v>0</v>
      </c>
      <c r="AF862" s="24">
        <f t="shared" si="137"/>
        <v>-100</v>
      </c>
    </row>
    <row r="863" spans="1:32" x14ac:dyDescent="0.25">
      <c r="A863" s="21">
        <v>0.63517945667273745</v>
      </c>
      <c r="B863" s="21">
        <v>0.35599772327594786</v>
      </c>
      <c r="C863" s="22">
        <f t="shared" si="138"/>
        <v>1.5743582219083456</v>
      </c>
      <c r="D863" s="23">
        <f t="shared" si="138"/>
        <v>2.8090067284639924</v>
      </c>
      <c r="E863" s="125"/>
      <c r="F863" s="8">
        <f t="shared" si="139"/>
        <v>1</v>
      </c>
      <c r="G863" s="8">
        <f t="shared" si="140"/>
        <v>1.5743582219083456</v>
      </c>
      <c r="H863" s="8">
        <f t="shared" si="141"/>
        <v>2.8090067284639924</v>
      </c>
      <c r="I863" s="24"/>
      <c r="J863" s="24"/>
      <c r="K863" s="8">
        <f t="shared" si="142"/>
        <v>0</v>
      </c>
      <c r="L863" s="8">
        <f t="shared" si="143"/>
        <v>0</v>
      </c>
      <c r="M863" s="25" t="e">
        <f t="shared" si="144"/>
        <v>#DIV/0!</v>
      </c>
      <c r="N863" s="25" t="e">
        <f t="shared" si="144"/>
        <v>#DIV/0!</v>
      </c>
      <c r="O863" s="24">
        <f t="shared" si="145"/>
        <v>0</v>
      </c>
      <c r="P863" s="24">
        <f t="shared" si="145"/>
        <v>0</v>
      </c>
      <c r="Q863" t="s">
        <v>544</v>
      </c>
      <c r="R863" t="s">
        <v>542</v>
      </c>
      <c r="S863" t="s">
        <v>271</v>
      </c>
      <c r="T863" s="26" t="s">
        <v>84</v>
      </c>
      <c r="U863" s="26" t="s">
        <v>86</v>
      </c>
      <c r="V863" s="128" t="s">
        <v>594</v>
      </c>
      <c r="W863" s="126" t="s">
        <v>88</v>
      </c>
      <c r="X863">
        <v>4</v>
      </c>
      <c r="Y863" s="24" t="str">
        <f t="shared" si="146"/>
        <v>Y</v>
      </c>
      <c r="Z863" s="24">
        <v>100</v>
      </c>
      <c r="AA863" s="24">
        <f t="shared" si="132"/>
        <v>0</v>
      </c>
      <c r="AB863" s="24">
        <f t="shared" si="133"/>
        <v>-100</v>
      </c>
      <c r="AC863" s="24">
        <f t="shared" si="134"/>
        <v>0</v>
      </c>
      <c r="AD863" s="24">
        <f t="shared" si="135"/>
        <v>-100</v>
      </c>
      <c r="AE863" s="24">
        <f t="shared" si="136"/>
        <v>0</v>
      </c>
      <c r="AF863" s="24">
        <f t="shared" si="137"/>
        <v>-100</v>
      </c>
    </row>
    <row r="864" spans="1:32" x14ac:dyDescent="0.25">
      <c r="A864" s="21">
        <v>0.48801678530197545</v>
      </c>
      <c r="B864" s="21">
        <v>0.5103362609436346</v>
      </c>
      <c r="C864" s="22">
        <f t="shared" si="138"/>
        <v>2.0491098464599311</v>
      </c>
      <c r="D864" s="23">
        <f t="shared" si="138"/>
        <v>1.9594923514761722</v>
      </c>
      <c r="E864" s="125"/>
      <c r="F864" s="8">
        <f t="shared" si="139"/>
        <v>1</v>
      </c>
      <c r="G864" s="8">
        <f t="shared" si="140"/>
        <v>2.0491098464599311</v>
      </c>
      <c r="H864" s="8">
        <f t="shared" si="141"/>
        <v>1.9594923514761722</v>
      </c>
      <c r="I864" s="24"/>
      <c r="J864" s="24"/>
      <c r="K864" s="8">
        <f t="shared" si="142"/>
        <v>0</v>
      </c>
      <c r="L864" s="8">
        <f t="shared" si="143"/>
        <v>0</v>
      </c>
      <c r="M864" s="25" t="e">
        <f t="shared" si="144"/>
        <v>#DIV/0!</v>
      </c>
      <c r="N864" s="25" t="e">
        <f t="shared" si="144"/>
        <v>#DIV/0!</v>
      </c>
      <c r="O864" s="24">
        <f t="shared" si="145"/>
        <v>0</v>
      </c>
      <c r="P864" s="24">
        <f t="shared" si="145"/>
        <v>0</v>
      </c>
      <c r="Q864" t="s">
        <v>546</v>
      </c>
      <c r="R864" t="s">
        <v>571</v>
      </c>
      <c r="S864" t="s">
        <v>271</v>
      </c>
      <c r="T864" s="26" t="s">
        <v>85</v>
      </c>
      <c r="U864" s="26" t="s">
        <v>79</v>
      </c>
      <c r="V864" s="128" t="s">
        <v>594</v>
      </c>
      <c r="W864" s="126" t="s">
        <v>100</v>
      </c>
      <c r="X864">
        <v>3</v>
      </c>
      <c r="Y864" s="24" t="str">
        <f t="shared" si="146"/>
        <v>Y</v>
      </c>
      <c r="Z864" s="24">
        <v>100</v>
      </c>
      <c r="AA864" s="24">
        <f t="shared" si="132"/>
        <v>0</v>
      </c>
      <c r="AB864" s="24">
        <f t="shared" si="133"/>
        <v>-100</v>
      </c>
      <c r="AC864" s="24">
        <f t="shared" si="134"/>
        <v>0</v>
      </c>
      <c r="AD864" s="24">
        <f t="shared" si="135"/>
        <v>-100</v>
      </c>
      <c r="AE864" s="24">
        <f t="shared" si="136"/>
        <v>0</v>
      </c>
      <c r="AF864" s="24">
        <f t="shared" si="137"/>
        <v>-100</v>
      </c>
    </row>
    <row r="865" spans="1:32" x14ac:dyDescent="0.25">
      <c r="A865" s="21">
        <v>0.4412384601384039</v>
      </c>
      <c r="B865" s="21">
        <v>0.55326106165050826</v>
      </c>
      <c r="C865" s="22">
        <f t="shared" si="138"/>
        <v>2.2663482228777805</v>
      </c>
      <c r="D865" s="23">
        <f t="shared" si="138"/>
        <v>1.8074649913311522</v>
      </c>
      <c r="E865" s="125"/>
      <c r="F865" s="8">
        <f t="shared" si="139"/>
        <v>1</v>
      </c>
      <c r="G865" s="8">
        <f t="shared" si="140"/>
        <v>2.2663482228777805</v>
      </c>
      <c r="H865" s="8">
        <f t="shared" si="141"/>
        <v>1.8074649913311522</v>
      </c>
      <c r="I865" s="24"/>
      <c r="J865" s="24"/>
      <c r="K865" s="8">
        <f t="shared" si="142"/>
        <v>0</v>
      </c>
      <c r="L865" s="8">
        <f t="shared" si="143"/>
        <v>0</v>
      </c>
      <c r="M865" s="25" t="e">
        <f t="shared" si="144"/>
        <v>#DIV/0!</v>
      </c>
      <c r="N865" s="25" t="e">
        <f t="shared" si="144"/>
        <v>#DIV/0!</v>
      </c>
      <c r="O865" s="24">
        <f t="shared" si="145"/>
        <v>0</v>
      </c>
      <c r="P865" s="24">
        <f t="shared" si="145"/>
        <v>0</v>
      </c>
      <c r="Q865" t="s">
        <v>566</v>
      </c>
      <c r="R865" t="s">
        <v>549</v>
      </c>
      <c r="S865" t="s">
        <v>271</v>
      </c>
      <c r="T865" s="26" t="s">
        <v>84</v>
      </c>
      <c r="U865" s="26" t="s">
        <v>94</v>
      </c>
      <c r="V865" s="128" t="s">
        <v>594</v>
      </c>
      <c r="W865" s="126" t="s">
        <v>79</v>
      </c>
      <c r="X865">
        <v>3</v>
      </c>
      <c r="Y865" s="24" t="str">
        <f t="shared" si="146"/>
        <v>Y</v>
      </c>
      <c r="Z865" s="24">
        <v>100</v>
      </c>
      <c r="AA865" s="24">
        <f t="shared" si="132"/>
        <v>0</v>
      </c>
      <c r="AB865" s="24">
        <f t="shared" si="133"/>
        <v>-100</v>
      </c>
      <c r="AC865" s="24">
        <f t="shared" si="134"/>
        <v>0</v>
      </c>
      <c r="AD865" s="24">
        <f t="shared" si="135"/>
        <v>-100</v>
      </c>
      <c r="AE865" s="24">
        <f t="shared" si="136"/>
        <v>0</v>
      </c>
      <c r="AF865" s="24">
        <f t="shared" si="137"/>
        <v>-100</v>
      </c>
    </row>
    <row r="866" spans="1:32" x14ac:dyDescent="0.25">
      <c r="A866" s="21">
        <v>0.57371686173010483</v>
      </c>
      <c r="B866" s="21">
        <v>0.42050774009069902</v>
      </c>
      <c r="C866" s="22">
        <f t="shared" si="138"/>
        <v>1.7430200621686325</v>
      </c>
      <c r="D866" s="23">
        <f t="shared" si="138"/>
        <v>2.378077511211353</v>
      </c>
      <c r="E866" s="125"/>
      <c r="F866" s="8">
        <f t="shared" si="139"/>
        <v>1</v>
      </c>
      <c r="G866" s="8">
        <f t="shared" si="140"/>
        <v>1.7430200621686325</v>
      </c>
      <c r="H866" s="8">
        <f t="shared" si="141"/>
        <v>2.378077511211353</v>
      </c>
      <c r="I866" s="24"/>
      <c r="J866" s="24"/>
      <c r="K866" s="8">
        <f t="shared" si="142"/>
        <v>0</v>
      </c>
      <c r="L866" s="8">
        <f t="shared" si="143"/>
        <v>0</v>
      </c>
      <c r="M866" s="25" t="e">
        <f t="shared" si="144"/>
        <v>#DIV/0!</v>
      </c>
      <c r="N866" s="25" t="e">
        <f t="shared" si="144"/>
        <v>#DIV/0!</v>
      </c>
      <c r="O866" s="24">
        <f t="shared" si="145"/>
        <v>0</v>
      </c>
      <c r="P866" s="24">
        <f t="shared" si="145"/>
        <v>0</v>
      </c>
      <c r="Q866" t="s">
        <v>569</v>
      </c>
      <c r="R866" t="s">
        <v>543</v>
      </c>
      <c r="S866" t="s">
        <v>271</v>
      </c>
      <c r="T866" s="26" t="s">
        <v>84</v>
      </c>
      <c r="U866" s="26" t="s">
        <v>86</v>
      </c>
      <c r="V866" s="128" t="s">
        <v>594</v>
      </c>
      <c r="W866" s="126" t="s">
        <v>92</v>
      </c>
      <c r="X866">
        <v>5</v>
      </c>
      <c r="Y866" s="24" t="str">
        <f t="shared" si="146"/>
        <v>Y</v>
      </c>
      <c r="Z866" s="24">
        <v>100</v>
      </c>
      <c r="AA866" s="24">
        <f t="shared" si="132"/>
        <v>0</v>
      </c>
      <c r="AB866" s="24">
        <f t="shared" si="133"/>
        <v>-100</v>
      </c>
      <c r="AC866" s="24">
        <f t="shared" si="134"/>
        <v>0</v>
      </c>
      <c r="AD866" s="24">
        <f t="shared" si="135"/>
        <v>-100</v>
      </c>
      <c r="AE866" s="24">
        <f t="shared" si="136"/>
        <v>0</v>
      </c>
      <c r="AF866" s="24">
        <f t="shared" si="137"/>
        <v>-100</v>
      </c>
    </row>
    <row r="867" spans="1:32" x14ac:dyDescent="0.25">
      <c r="A867" s="21">
        <v>0.58501033105859424</v>
      </c>
      <c r="B867" s="21">
        <v>8.0763429850179605E-2</v>
      </c>
      <c r="C867" s="22">
        <f t="shared" si="138"/>
        <v>1.7093715220216184</v>
      </c>
      <c r="D867" s="23">
        <f t="shared" si="138"/>
        <v>12.381841655995199</v>
      </c>
      <c r="E867" s="125"/>
      <c r="F867" s="8">
        <f t="shared" si="139"/>
        <v>1</v>
      </c>
      <c r="G867" s="8">
        <f t="shared" si="140"/>
        <v>1.7093715220216184</v>
      </c>
      <c r="H867" s="8">
        <f t="shared" si="141"/>
        <v>12.381841655995199</v>
      </c>
      <c r="I867" s="24"/>
      <c r="J867" s="24"/>
      <c r="K867" s="8">
        <f t="shared" si="142"/>
        <v>0</v>
      </c>
      <c r="L867" s="8">
        <f t="shared" si="143"/>
        <v>0</v>
      </c>
      <c r="M867" s="25" t="e">
        <f t="shared" si="144"/>
        <v>#DIV/0!</v>
      </c>
      <c r="N867" s="25" t="e">
        <f t="shared" si="144"/>
        <v>#DIV/0!</v>
      </c>
      <c r="O867" s="24">
        <f t="shared" si="145"/>
        <v>0</v>
      </c>
      <c r="P867" s="24">
        <f t="shared" si="145"/>
        <v>0</v>
      </c>
      <c r="Q867" t="s">
        <v>419</v>
      </c>
      <c r="R867" t="s">
        <v>491</v>
      </c>
      <c r="S867" t="s">
        <v>270</v>
      </c>
      <c r="T867" s="26" t="s">
        <v>84</v>
      </c>
      <c r="U867" s="26" t="s">
        <v>182</v>
      </c>
      <c r="V867" s="128" t="s">
        <v>594</v>
      </c>
      <c r="W867" s="126" t="s">
        <v>76</v>
      </c>
      <c r="X867">
        <v>1</v>
      </c>
      <c r="Y867" s="24" t="str">
        <f t="shared" si="146"/>
        <v>N</v>
      </c>
      <c r="Z867" s="24">
        <v>100</v>
      </c>
      <c r="AA867" s="24">
        <f t="shared" si="132"/>
        <v>0</v>
      </c>
      <c r="AB867" s="24">
        <f t="shared" si="133"/>
        <v>-100</v>
      </c>
      <c r="AC867" s="24">
        <f t="shared" si="134"/>
        <v>0</v>
      </c>
      <c r="AD867" s="24">
        <f t="shared" si="135"/>
        <v>-100</v>
      </c>
      <c r="AE867" s="24">
        <f t="shared" si="136"/>
        <v>0</v>
      </c>
      <c r="AF867" s="24">
        <f t="shared" si="137"/>
        <v>-100</v>
      </c>
    </row>
    <row r="868" spans="1:32" x14ac:dyDescent="0.25">
      <c r="A868" s="21">
        <v>0.30503960621561788</v>
      </c>
      <c r="B868" s="21">
        <v>0.69391775892568575</v>
      </c>
      <c r="C868" s="22">
        <f t="shared" si="138"/>
        <v>3.2782628210356002</v>
      </c>
      <c r="D868" s="23">
        <f t="shared" si="138"/>
        <v>1.4410929640252854</v>
      </c>
      <c r="E868" s="125"/>
      <c r="F868" s="8">
        <f t="shared" si="139"/>
        <v>1</v>
      </c>
      <c r="G868" s="8">
        <f t="shared" si="140"/>
        <v>3.2782628210356002</v>
      </c>
      <c r="H868" s="8">
        <f t="shared" si="141"/>
        <v>1.4410929640252854</v>
      </c>
      <c r="I868" s="24"/>
      <c r="J868" s="24"/>
      <c r="K868" s="8">
        <f t="shared" si="142"/>
        <v>0</v>
      </c>
      <c r="L868" s="8">
        <f t="shared" si="143"/>
        <v>0</v>
      </c>
      <c r="M868" s="25" t="e">
        <f t="shared" si="144"/>
        <v>#DIV/0!</v>
      </c>
      <c r="N868" s="25" t="e">
        <f t="shared" si="144"/>
        <v>#DIV/0!</v>
      </c>
      <c r="O868" s="24">
        <f t="shared" si="145"/>
        <v>0</v>
      </c>
      <c r="P868" s="24">
        <f t="shared" si="145"/>
        <v>0</v>
      </c>
      <c r="Q868" t="s">
        <v>490</v>
      </c>
      <c r="R868" t="s">
        <v>347</v>
      </c>
      <c r="S868" t="s">
        <v>270</v>
      </c>
      <c r="T868" s="26" t="s">
        <v>84</v>
      </c>
      <c r="U868" s="26" t="s">
        <v>94</v>
      </c>
      <c r="V868" s="128" t="s">
        <v>594</v>
      </c>
      <c r="W868" s="126" t="s">
        <v>74</v>
      </c>
      <c r="X868">
        <v>4</v>
      </c>
      <c r="Y868" s="24" t="str">
        <f t="shared" si="146"/>
        <v>Y</v>
      </c>
      <c r="Z868" s="24">
        <v>100</v>
      </c>
      <c r="AA868" s="24">
        <f t="shared" si="132"/>
        <v>0</v>
      </c>
      <c r="AB868" s="24">
        <f t="shared" si="133"/>
        <v>-100</v>
      </c>
      <c r="AC868" s="24">
        <f t="shared" si="134"/>
        <v>0</v>
      </c>
      <c r="AD868" s="24">
        <f t="shared" si="135"/>
        <v>-100</v>
      </c>
      <c r="AE868" s="24">
        <f t="shared" si="136"/>
        <v>0</v>
      </c>
      <c r="AF868" s="24">
        <f t="shared" si="137"/>
        <v>-100</v>
      </c>
    </row>
    <row r="869" spans="1:32" x14ac:dyDescent="0.25">
      <c r="A869" s="21">
        <v>0</v>
      </c>
      <c r="B869" s="21">
        <v>1</v>
      </c>
      <c r="C869" s="22" t="e">
        <f t="shared" si="138"/>
        <v>#DIV/0!</v>
      </c>
      <c r="D869" s="23">
        <f t="shared" si="138"/>
        <v>1</v>
      </c>
      <c r="E869" s="125"/>
      <c r="F869" s="8">
        <f t="shared" si="139"/>
        <v>1</v>
      </c>
      <c r="G869" s="8" t="e">
        <f t="shared" si="140"/>
        <v>#DIV/0!</v>
      </c>
      <c r="H869" s="8">
        <f t="shared" si="141"/>
        <v>1</v>
      </c>
      <c r="I869" s="24"/>
      <c r="J869" s="24"/>
      <c r="K869" s="8">
        <f t="shared" si="142"/>
        <v>0</v>
      </c>
      <c r="L869" s="8">
        <f t="shared" si="143"/>
        <v>0</v>
      </c>
      <c r="M869" s="25" t="e">
        <f t="shared" si="144"/>
        <v>#DIV/0!</v>
      </c>
      <c r="N869" s="25" t="e">
        <f t="shared" si="144"/>
        <v>#DIV/0!</v>
      </c>
      <c r="O869" s="24" t="e">
        <f t="shared" si="145"/>
        <v>#DIV/0!</v>
      </c>
      <c r="P869" s="24">
        <f t="shared" si="145"/>
        <v>0</v>
      </c>
      <c r="Q869" t="s">
        <v>420</v>
      </c>
      <c r="R869" t="s">
        <v>293</v>
      </c>
      <c r="S869" t="s">
        <v>270</v>
      </c>
      <c r="T869" s="26" t="s">
        <v>90</v>
      </c>
      <c r="U869" s="26" t="s">
        <v>73</v>
      </c>
      <c r="V869" s="128" t="s">
        <v>594</v>
      </c>
      <c r="W869" s="126" t="s">
        <v>74</v>
      </c>
      <c r="X869">
        <v>4</v>
      </c>
      <c r="Y869" s="24" t="str">
        <f t="shared" si="146"/>
        <v>Y</v>
      </c>
      <c r="Z869" s="24">
        <v>100</v>
      </c>
      <c r="AA869" s="24" t="e">
        <f t="shared" si="132"/>
        <v>#DIV/0!</v>
      </c>
      <c r="AB869" s="24" t="e">
        <f t="shared" si="133"/>
        <v>#DIV/0!</v>
      </c>
      <c r="AC869" s="24">
        <f t="shared" si="134"/>
        <v>0</v>
      </c>
      <c r="AD869" s="24">
        <f t="shared" si="135"/>
        <v>-100</v>
      </c>
      <c r="AE869" s="24">
        <f t="shared" si="136"/>
        <v>0</v>
      </c>
      <c r="AF869" s="24">
        <f t="shared" si="137"/>
        <v>-100</v>
      </c>
    </row>
    <row r="870" spans="1:32" x14ac:dyDescent="0.25">
      <c r="A870" s="21">
        <v>0.45863876948645688</v>
      </c>
      <c r="B870" s="21">
        <v>0.53931987504336665</v>
      </c>
      <c r="C870" s="22">
        <f t="shared" si="138"/>
        <v>2.1803651730526652</v>
      </c>
      <c r="D870" s="23">
        <f t="shared" si="138"/>
        <v>1.854187183291901</v>
      </c>
      <c r="E870" s="125"/>
      <c r="F870" s="8">
        <f t="shared" si="139"/>
        <v>1</v>
      </c>
      <c r="G870" s="8">
        <f t="shared" si="140"/>
        <v>2.1803651730526652</v>
      </c>
      <c r="H870" s="8">
        <f t="shared" si="141"/>
        <v>1.854187183291901</v>
      </c>
      <c r="I870" s="24"/>
      <c r="J870" s="24"/>
      <c r="K870" s="8">
        <f t="shared" si="142"/>
        <v>0</v>
      </c>
      <c r="L870" s="8">
        <f t="shared" si="143"/>
        <v>0</v>
      </c>
      <c r="M870" s="25" t="e">
        <f t="shared" si="144"/>
        <v>#DIV/0!</v>
      </c>
      <c r="N870" s="25" t="e">
        <f t="shared" si="144"/>
        <v>#DIV/0!</v>
      </c>
      <c r="O870" s="24">
        <f t="shared" si="145"/>
        <v>0</v>
      </c>
      <c r="P870" s="24">
        <f t="shared" si="145"/>
        <v>0</v>
      </c>
      <c r="Q870" t="s">
        <v>426</v>
      </c>
      <c r="R870" t="s">
        <v>350</v>
      </c>
      <c r="S870" t="s">
        <v>273</v>
      </c>
      <c r="T870" s="26" t="s">
        <v>84</v>
      </c>
      <c r="U870" s="26" t="s">
        <v>86</v>
      </c>
      <c r="V870" s="128" t="s">
        <v>594</v>
      </c>
      <c r="W870" s="126" t="s">
        <v>79</v>
      </c>
      <c r="X870">
        <v>3</v>
      </c>
      <c r="Y870" s="24" t="str">
        <f t="shared" si="146"/>
        <v>Y</v>
      </c>
      <c r="Z870" s="24">
        <v>100</v>
      </c>
      <c r="AA870" s="24">
        <f t="shared" si="132"/>
        <v>0</v>
      </c>
      <c r="AB870" s="24">
        <f t="shared" si="133"/>
        <v>-100</v>
      </c>
      <c r="AC870" s="24">
        <f t="shared" si="134"/>
        <v>0</v>
      </c>
      <c r="AD870" s="24">
        <f t="shared" si="135"/>
        <v>-100</v>
      </c>
      <c r="AE870" s="24">
        <f t="shared" si="136"/>
        <v>0</v>
      </c>
      <c r="AF870" s="24">
        <f t="shared" si="137"/>
        <v>-100</v>
      </c>
    </row>
    <row r="871" spans="1:32" x14ac:dyDescent="0.25">
      <c r="A871" s="21">
        <v>0.59623410861064186</v>
      </c>
      <c r="B871" s="21">
        <v>0.34939253765823403</v>
      </c>
      <c r="C871" s="22">
        <f t="shared" si="138"/>
        <v>1.6771935479005429</v>
      </c>
      <c r="D871" s="23">
        <f t="shared" si="138"/>
        <v>2.8621103550247313</v>
      </c>
      <c r="E871" s="125"/>
      <c r="F871" s="8">
        <f t="shared" si="139"/>
        <v>1</v>
      </c>
      <c r="G871" s="8">
        <f t="shared" si="140"/>
        <v>1.6771935479005429</v>
      </c>
      <c r="H871" s="8">
        <f t="shared" si="141"/>
        <v>2.8621103550247313</v>
      </c>
      <c r="I871" s="24"/>
      <c r="J871" s="24"/>
      <c r="K871" s="8">
        <f t="shared" si="142"/>
        <v>0</v>
      </c>
      <c r="L871" s="8">
        <f t="shared" si="143"/>
        <v>0</v>
      </c>
      <c r="M871" s="25" t="e">
        <f t="shared" si="144"/>
        <v>#DIV/0!</v>
      </c>
      <c r="N871" s="25" t="e">
        <f t="shared" si="144"/>
        <v>#DIV/0!</v>
      </c>
      <c r="O871" s="24">
        <f t="shared" si="145"/>
        <v>0</v>
      </c>
      <c r="P871" s="24">
        <f t="shared" si="145"/>
        <v>0</v>
      </c>
      <c r="Q871" t="s">
        <v>427</v>
      </c>
      <c r="R871" t="s">
        <v>495</v>
      </c>
      <c r="S871" t="s">
        <v>273</v>
      </c>
      <c r="T871" s="26" t="s">
        <v>84</v>
      </c>
      <c r="U871" s="26" t="s">
        <v>100</v>
      </c>
      <c r="V871" s="128" t="s">
        <v>594</v>
      </c>
      <c r="W871" s="126" t="s">
        <v>182</v>
      </c>
      <c r="X871">
        <v>6</v>
      </c>
      <c r="Y871" s="24" t="str">
        <f t="shared" si="146"/>
        <v>Y</v>
      </c>
      <c r="Z871" s="24">
        <v>100</v>
      </c>
      <c r="AA871" s="24">
        <f t="shared" si="132"/>
        <v>0</v>
      </c>
      <c r="AB871" s="24">
        <f t="shared" si="133"/>
        <v>-100</v>
      </c>
      <c r="AC871" s="24">
        <f t="shared" si="134"/>
        <v>0</v>
      </c>
      <c r="AD871" s="24">
        <f t="shared" si="135"/>
        <v>-100</v>
      </c>
      <c r="AE871" s="24">
        <f t="shared" si="136"/>
        <v>0</v>
      </c>
      <c r="AF871" s="24">
        <f t="shared" si="137"/>
        <v>-100</v>
      </c>
    </row>
    <row r="872" spans="1:32" x14ac:dyDescent="0.25">
      <c r="A872" s="21">
        <v>0.52113957006921541</v>
      </c>
      <c r="B872" s="21">
        <v>0.47674605111819157</v>
      </c>
      <c r="C872" s="22">
        <f t="shared" si="138"/>
        <v>1.9188717522777718</v>
      </c>
      <c r="D872" s="23">
        <f t="shared" si="138"/>
        <v>2.0975527697702669</v>
      </c>
      <c r="E872" s="125"/>
      <c r="F872" s="8">
        <f t="shared" si="139"/>
        <v>1</v>
      </c>
      <c r="G872" s="8">
        <f t="shared" si="140"/>
        <v>1.9188717522777718</v>
      </c>
      <c r="H872" s="8">
        <f t="shared" si="141"/>
        <v>2.0975527697702669</v>
      </c>
      <c r="I872" s="24"/>
      <c r="J872" s="24"/>
      <c r="K872" s="8">
        <f t="shared" si="142"/>
        <v>0</v>
      </c>
      <c r="L872" s="8">
        <f t="shared" si="143"/>
        <v>0</v>
      </c>
      <c r="M872" s="25" t="e">
        <f t="shared" si="144"/>
        <v>#DIV/0!</v>
      </c>
      <c r="N872" s="25" t="e">
        <f t="shared" si="144"/>
        <v>#DIV/0!</v>
      </c>
      <c r="O872" s="24">
        <f t="shared" si="145"/>
        <v>0</v>
      </c>
      <c r="P872" s="24">
        <f t="shared" si="145"/>
        <v>0</v>
      </c>
      <c r="Q872" t="s">
        <v>357</v>
      </c>
      <c r="R872" t="s">
        <v>433</v>
      </c>
      <c r="S872" t="s">
        <v>278</v>
      </c>
      <c r="T872" s="26" t="s">
        <v>85</v>
      </c>
      <c r="U872" s="26" t="s">
        <v>79</v>
      </c>
      <c r="V872" s="128" t="s">
        <v>594</v>
      </c>
      <c r="W872" s="126" t="s">
        <v>74</v>
      </c>
      <c r="X872">
        <v>4</v>
      </c>
      <c r="Y872" s="24" t="str">
        <f t="shared" si="146"/>
        <v>Y</v>
      </c>
      <c r="Z872" s="24">
        <v>100</v>
      </c>
      <c r="AA872" s="24">
        <f t="shared" si="132"/>
        <v>0</v>
      </c>
      <c r="AB872" s="24">
        <f t="shared" si="133"/>
        <v>-100</v>
      </c>
      <c r="AC872" s="24">
        <f t="shared" si="134"/>
        <v>0</v>
      </c>
      <c r="AD872" s="24">
        <f t="shared" si="135"/>
        <v>-100</v>
      </c>
      <c r="AE872" s="24">
        <f t="shared" si="136"/>
        <v>0</v>
      </c>
      <c r="AF872" s="24">
        <f t="shared" si="137"/>
        <v>-100</v>
      </c>
    </row>
    <row r="873" spans="1:32" x14ac:dyDescent="0.25">
      <c r="A873" s="21">
        <v>0.31031651579989</v>
      </c>
      <c r="B873" s="21">
        <v>0.68553053052557911</v>
      </c>
      <c r="C873" s="22">
        <f t="shared" si="138"/>
        <v>3.222516202279281</v>
      </c>
      <c r="D873" s="23">
        <f t="shared" si="138"/>
        <v>1.4587242368816529</v>
      </c>
      <c r="E873" s="125"/>
      <c r="F873" s="8">
        <f t="shared" si="139"/>
        <v>1</v>
      </c>
      <c r="G873" s="8">
        <f t="shared" si="140"/>
        <v>3.222516202279281</v>
      </c>
      <c r="H873" s="8">
        <f t="shared" si="141"/>
        <v>1.4587242368816529</v>
      </c>
      <c r="I873" s="24"/>
      <c r="J873" s="24"/>
      <c r="K873" s="8">
        <f t="shared" si="142"/>
        <v>0</v>
      </c>
      <c r="L873" s="8">
        <f t="shared" si="143"/>
        <v>0</v>
      </c>
      <c r="M873" s="25" t="e">
        <f t="shared" si="144"/>
        <v>#DIV/0!</v>
      </c>
      <c r="N873" s="25" t="e">
        <f t="shared" si="144"/>
        <v>#DIV/0!</v>
      </c>
      <c r="O873" s="24">
        <f t="shared" si="145"/>
        <v>0</v>
      </c>
      <c r="P873" s="24">
        <f t="shared" si="145"/>
        <v>0</v>
      </c>
      <c r="Q873" t="s">
        <v>497</v>
      </c>
      <c r="R873" t="s">
        <v>434</v>
      </c>
      <c r="S873" t="s">
        <v>278</v>
      </c>
      <c r="T873" s="26" t="s">
        <v>84</v>
      </c>
      <c r="U873" s="26" t="s">
        <v>94</v>
      </c>
      <c r="V873" s="128" t="s">
        <v>594</v>
      </c>
      <c r="W873" s="126" t="s">
        <v>89</v>
      </c>
      <c r="X873">
        <v>4</v>
      </c>
      <c r="Y873" s="24" t="str">
        <f t="shared" si="146"/>
        <v>Y</v>
      </c>
      <c r="Z873" s="24">
        <v>100</v>
      </c>
      <c r="AA873" s="24">
        <f t="shared" si="132"/>
        <v>0</v>
      </c>
      <c r="AB873" s="24">
        <f t="shared" si="133"/>
        <v>-100</v>
      </c>
      <c r="AC873" s="24">
        <f t="shared" si="134"/>
        <v>0</v>
      </c>
      <c r="AD873" s="24">
        <f t="shared" si="135"/>
        <v>-100</v>
      </c>
      <c r="AE873" s="24">
        <f t="shared" si="136"/>
        <v>0</v>
      </c>
      <c r="AF873" s="24">
        <f t="shared" si="137"/>
        <v>-100</v>
      </c>
    </row>
    <row r="874" spans="1:32" x14ac:dyDescent="0.25">
      <c r="A874" s="21">
        <v>0.38034132999412523</v>
      </c>
      <c r="B874" s="21">
        <v>0.61933003787495777</v>
      </c>
      <c r="C874" s="22">
        <f t="shared" si="138"/>
        <v>2.629217287575468</v>
      </c>
      <c r="D874" s="23">
        <f t="shared" si="138"/>
        <v>1.6146479887059817</v>
      </c>
      <c r="E874" s="125"/>
      <c r="F874" s="8">
        <f t="shared" si="139"/>
        <v>1</v>
      </c>
      <c r="G874" s="8">
        <f t="shared" si="140"/>
        <v>2.629217287575468</v>
      </c>
      <c r="H874" s="8">
        <f t="shared" si="141"/>
        <v>1.6146479887059817</v>
      </c>
      <c r="I874" s="24"/>
      <c r="J874" s="24"/>
      <c r="K874" s="8">
        <f t="shared" si="142"/>
        <v>0</v>
      </c>
      <c r="L874" s="8">
        <f t="shared" si="143"/>
        <v>0</v>
      </c>
      <c r="M874" s="25" t="e">
        <f t="shared" si="144"/>
        <v>#DIV/0!</v>
      </c>
      <c r="N874" s="25" t="e">
        <f t="shared" si="144"/>
        <v>#DIV/0!</v>
      </c>
      <c r="O874" s="24">
        <f t="shared" si="145"/>
        <v>0</v>
      </c>
      <c r="P874" s="24">
        <f t="shared" si="145"/>
        <v>0</v>
      </c>
      <c r="Q874" t="s">
        <v>300</v>
      </c>
      <c r="R874" t="s">
        <v>496</v>
      </c>
      <c r="S874" t="s">
        <v>278</v>
      </c>
      <c r="T874" s="26" t="s">
        <v>90</v>
      </c>
      <c r="U874" s="26" t="s">
        <v>75</v>
      </c>
      <c r="V874" s="128" t="s">
        <v>594</v>
      </c>
      <c r="W874" s="126" t="s">
        <v>79</v>
      </c>
      <c r="X874">
        <v>3</v>
      </c>
      <c r="Y874" s="24" t="str">
        <f t="shared" si="146"/>
        <v>Y</v>
      </c>
      <c r="Z874" s="24">
        <v>100</v>
      </c>
      <c r="AA874" s="24">
        <f t="shared" si="132"/>
        <v>0</v>
      </c>
      <c r="AB874" s="24">
        <f t="shared" si="133"/>
        <v>-100</v>
      </c>
      <c r="AC874" s="24">
        <f t="shared" si="134"/>
        <v>0</v>
      </c>
      <c r="AD874" s="24">
        <f t="shared" si="135"/>
        <v>-100</v>
      </c>
      <c r="AE874" s="24">
        <f t="shared" si="136"/>
        <v>0</v>
      </c>
      <c r="AF874" s="24">
        <f t="shared" si="137"/>
        <v>-100</v>
      </c>
    </row>
    <row r="875" spans="1:32" x14ac:dyDescent="0.25">
      <c r="A875" s="21">
        <v>0.52488842943624114</v>
      </c>
      <c r="B875" s="21">
        <v>0.47258117816062539</v>
      </c>
      <c r="C875" s="22">
        <f t="shared" si="138"/>
        <v>1.9051667819655591</v>
      </c>
      <c r="D875" s="23">
        <f t="shared" si="138"/>
        <v>2.1160385690606378</v>
      </c>
      <c r="E875" s="125"/>
      <c r="F875" s="8">
        <f t="shared" si="139"/>
        <v>1</v>
      </c>
      <c r="G875" s="8">
        <f t="shared" si="140"/>
        <v>1.9051667819655591</v>
      </c>
      <c r="H875" s="8">
        <f t="shared" si="141"/>
        <v>2.1160385690606378</v>
      </c>
      <c r="I875" s="24"/>
      <c r="J875" s="24"/>
      <c r="K875" s="8">
        <f t="shared" si="142"/>
        <v>0</v>
      </c>
      <c r="L875" s="8">
        <f t="shared" si="143"/>
        <v>0</v>
      </c>
      <c r="M875" s="25" t="e">
        <f t="shared" si="144"/>
        <v>#DIV/0!</v>
      </c>
      <c r="N875" s="25" t="e">
        <f t="shared" si="144"/>
        <v>#DIV/0!</v>
      </c>
      <c r="O875" s="24">
        <f t="shared" si="145"/>
        <v>0</v>
      </c>
      <c r="P875" s="24">
        <f t="shared" si="145"/>
        <v>0</v>
      </c>
      <c r="Q875" t="s">
        <v>436</v>
      </c>
      <c r="R875" t="s">
        <v>439</v>
      </c>
      <c r="S875" t="s">
        <v>269</v>
      </c>
      <c r="T875" s="26" t="s">
        <v>84</v>
      </c>
      <c r="U875" s="26" t="s">
        <v>86</v>
      </c>
      <c r="V875" s="128" t="s">
        <v>594</v>
      </c>
      <c r="W875" s="126" t="s">
        <v>99</v>
      </c>
      <c r="X875">
        <v>5</v>
      </c>
      <c r="Y875" s="24" t="str">
        <f t="shared" si="146"/>
        <v>Y</v>
      </c>
      <c r="Z875" s="24">
        <v>100</v>
      </c>
      <c r="AA875" s="24">
        <f t="shared" si="132"/>
        <v>0</v>
      </c>
      <c r="AB875" s="24">
        <f t="shared" si="133"/>
        <v>-100</v>
      </c>
      <c r="AC875" s="24">
        <f t="shared" si="134"/>
        <v>0</v>
      </c>
      <c r="AD875" s="24">
        <f t="shared" si="135"/>
        <v>-100</v>
      </c>
      <c r="AE875" s="24">
        <f t="shared" si="136"/>
        <v>0</v>
      </c>
      <c r="AF875" s="24">
        <f t="shared" si="137"/>
        <v>-100</v>
      </c>
    </row>
    <row r="876" spans="1:32" x14ac:dyDescent="0.25">
      <c r="A876" s="21">
        <v>0.2291570185220046</v>
      </c>
      <c r="B876" s="21">
        <v>0.77066868448100323</v>
      </c>
      <c r="C876" s="22">
        <f t="shared" si="138"/>
        <v>4.363820084803451</v>
      </c>
      <c r="D876" s="23">
        <f t="shared" si="138"/>
        <v>1.2975744572694516</v>
      </c>
      <c r="E876" s="125"/>
      <c r="F876" s="8">
        <f t="shared" si="139"/>
        <v>1</v>
      </c>
      <c r="G876" s="8">
        <f t="shared" si="140"/>
        <v>4.363820084803451</v>
      </c>
      <c r="H876" s="8">
        <f t="shared" si="141"/>
        <v>1.2975744572694516</v>
      </c>
      <c r="I876" s="24"/>
      <c r="J876" s="24"/>
      <c r="K876" s="8">
        <f t="shared" si="142"/>
        <v>0</v>
      </c>
      <c r="L876" s="8">
        <f t="shared" si="143"/>
        <v>0</v>
      </c>
      <c r="M876" s="25" t="e">
        <f t="shared" si="144"/>
        <v>#DIV/0!</v>
      </c>
      <c r="N876" s="25" t="e">
        <f t="shared" si="144"/>
        <v>#DIV/0!</v>
      </c>
      <c r="O876" s="24">
        <f t="shared" si="145"/>
        <v>0</v>
      </c>
      <c r="P876" s="24">
        <f t="shared" si="145"/>
        <v>0</v>
      </c>
      <c r="Q876" t="s">
        <v>435</v>
      </c>
      <c r="R876" t="s">
        <v>363</v>
      </c>
      <c r="S876" t="s">
        <v>269</v>
      </c>
      <c r="T876" s="26" t="s">
        <v>90</v>
      </c>
      <c r="U876" s="26" t="s">
        <v>75</v>
      </c>
      <c r="V876" s="128" t="s">
        <v>594</v>
      </c>
      <c r="W876" s="126" t="s">
        <v>99</v>
      </c>
      <c r="X876">
        <v>5</v>
      </c>
      <c r="Y876" s="24" t="str">
        <f t="shared" si="146"/>
        <v>Y</v>
      </c>
      <c r="Z876" s="24">
        <v>100</v>
      </c>
      <c r="AA876" s="24">
        <f t="shared" si="132"/>
        <v>0</v>
      </c>
      <c r="AB876" s="24">
        <f t="shared" si="133"/>
        <v>-100</v>
      </c>
      <c r="AC876" s="24">
        <f t="shared" si="134"/>
        <v>0</v>
      </c>
      <c r="AD876" s="24">
        <f t="shared" si="135"/>
        <v>-100</v>
      </c>
      <c r="AE876" s="24">
        <f t="shared" si="136"/>
        <v>0</v>
      </c>
      <c r="AF876" s="24">
        <f t="shared" si="137"/>
        <v>-100</v>
      </c>
    </row>
    <row r="877" spans="1:32" x14ac:dyDescent="0.25">
      <c r="A877" s="21">
        <v>0.34241748889187246</v>
      </c>
      <c r="B877" s="21">
        <v>0.65737523498814898</v>
      </c>
      <c r="C877" s="22">
        <f t="shared" si="138"/>
        <v>2.9204115807174116</v>
      </c>
      <c r="D877" s="23">
        <f t="shared" si="138"/>
        <v>1.521201205606761</v>
      </c>
      <c r="E877" s="125"/>
      <c r="F877" s="8">
        <f t="shared" si="139"/>
        <v>1</v>
      </c>
      <c r="G877" s="8">
        <f t="shared" si="140"/>
        <v>2.9204115807174116</v>
      </c>
      <c r="H877" s="8">
        <f t="shared" si="141"/>
        <v>1.521201205606761</v>
      </c>
      <c r="I877" s="24"/>
      <c r="J877" s="24"/>
      <c r="K877" s="8">
        <f t="shared" si="142"/>
        <v>0</v>
      </c>
      <c r="L877" s="8">
        <f t="shared" si="143"/>
        <v>0</v>
      </c>
      <c r="M877" s="25" t="e">
        <f t="shared" si="144"/>
        <v>#DIV/0!</v>
      </c>
      <c r="N877" s="25" t="e">
        <f t="shared" si="144"/>
        <v>#DIV/0!</v>
      </c>
      <c r="O877" s="24">
        <f t="shared" si="145"/>
        <v>0</v>
      </c>
      <c r="P877" s="24">
        <f t="shared" si="145"/>
        <v>0</v>
      </c>
      <c r="Q877" t="s">
        <v>503</v>
      </c>
      <c r="R877" t="s">
        <v>501</v>
      </c>
      <c r="S877" t="s">
        <v>269</v>
      </c>
      <c r="T877" s="26" t="s">
        <v>90</v>
      </c>
      <c r="U877" s="26" t="s">
        <v>75</v>
      </c>
      <c r="V877" s="128" t="s">
        <v>594</v>
      </c>
      <c r="W877" s="126" t="s">
        <v>94</v>
      </c>
      <c r="X877">
        <v>2</v>
      </c>
      <c r="Y877" s="24" t="str">
        <f t="shared" si="146"/>
        <v>N</v>
      </c>
      <c r="Z877" s="24">
        <v>100</v>
      </c>
      <c r="AA877" s="24">
        <f t="shared" si="132"/>
        <v>0</v>
      </c>
      <c r="AB877" s="24">
        <f t="shared" si="133"/>
        <v>-100</v>
      </c>
      <c r="AC877" s="24">
        <f t="shared" si="134"/>
        <v>0</v>
      </c>
      <c r="AD877" s="24">
        <f t="shared" si="135"/>
        <v>-100</v>
      </c>
      <c r="AE877" s="24">
        <f t="shared" si="136"/>
        <v>0</v>
      </c>
      <c r="AF877" s="24">
        <f t="shared" si="137"/>
        <v>-100</v>
      </c>
    </row>
    <row r="878" spans="1:32" x14ac:dyDescent="0.25">
      <c r="A878" s="21">
        <v>0.58037950177912423</v>
      </c>
      <c r="B878" s="21">
        <v>0.4176497781534938</v>
      </c>
      <c r="C878" s="22">
        <f t="shared" si="138"/>
        <v>1.7230105421272637</v>
      </c>
      <c r="D878" s="23">
        <f t="shared" si="138"/>
        <v>2.3943506073945096</v>
      </c>
      <c r="E878" s="125"/>
      <c r="F878" s="8">
        <f t="shared" si="139"/>
        <v>1</v>
      </c>
      <c r="G878" s="8">
        <f t="shared" si="140"/>
        <v>1.7230105421272637</v>
      </c>
      <c r="H878" s="8">
        <f t="shared" si="141"/>
        <v>2.3943506073945096</v>
      </c>
      <c r="I878" s="24"/>
      <c r="J878" s="24"/>
      <c r="K878" s="8">
        <f t="shared" si="142"/>
        <v>0</v>
      </c>
      <c r="L878" s="8">
        <f t="shared" si="143"/>
        <v>0</v>
      </c>
      <c r="M878" s="25" t="e">
        <f t="shared" si="144"/>
        <v>#DIV/0!</v>
      </c>
      <c r="N878" s="25" t="e">
        <f t="shared" si="144"/>
        <v>#DIV/0!</v>
      </c>
      <c r="O878" s="24">
        <f t="shared" si="145"/>
        <v>0</v>
      </c>
      <c r="P878" s="24">
        <f t="shared" si="145"/>
        <v>0</v>
      </c>
      <c r="Q878" t="s">
        <v>449</v>
      </c>
      <c r="R878" t="s">
        <v>367</v>
      </c>
      <c r="S878" t="s">
        <v>282</v>
      </c>
      <c r="T878" s="26" t="s">
        <v>84</v>
      </c>
      <c r="U878" s="26" t="s">
        <v>86</v>
      </c>
      <c r="V878" s="128" t="s">
        <v>594</v>
      </c>
      <c r="W878" s="126" t="s">
        <v>109</v>
      </c>
      <c r="X878">
        <v>6</v>
      </c>
      <c r="Y878" s="24" t="str">
        <f t="shared" si="146"/>
        <v>Y</v>
      </c>
      <c r="Z878" s="24">
        <v>100</v>
      </c>
      <c r="AA878" s="24">
        <f t="shared" ref="AA878:AA941" si="147">IF(AND(O878&gt;1,Y878="Y"),Z878*I878,IF(AND(P878&gt;1,Y878="N"),Z878*J878,0))</f>
        <v>0</v>
      </c>
      <c r="AB878" s="24">
        <f t="shared" ref="AB878:AB941" si="148">AA878-Z878</f>
        <v>-100</v>
      </c>
      <c r="AC878" s="24">
        <f t="shared" ref="AC878:AC941" si="149">IF(AND(A878 &gt; 50%,Y878 = "Y"),Z878*I878,0)</f>
        <v>0</v>
      </c>
      <c r="AD878" s="24">
        <f t="shared" ref="AD878:AD941" si="150">AC878-Z878</f>
        <v>-100</v>
      </c>
      <c r="AE878" s="24">
        <f t="shared" ref="AE878:AE941" si="151">IF(AND(B878 &gt; 50%,Y878 = "N"),Z878*J878,0)</f>
        <v>0</v>
      </c>
      <c r="AF878" s="24">
        <f t="shared" ref="AF878:AF941" si="152">AE878-Z878</f>
        <v>-100</v>
      </c>
    </row>
    <row r="879" spans="1:32" x14ac:dyDescent="0.25">
      <c r="A879" s="21">
        <v>0.74477178954953172</v>
      </c>
      <c r="B879" s="21">
        <v>0.23281847259277805</v>
      </c>
      <c r="C879" s="22">
        <f t="shared" si="138"/>
        <v>1.3426931766640096</v>
      </c>
      <c r="D879" s="23">
        <f t="shared" si="138"/>
        <v>4.2951918241861176</v>
      </c>
      <c r="E879" s="125"/>
      <c r="F879" s="8">
        <f t="shared" si="139"/>
        <v>1</v>
      </c>
      <c r="G879" s="8">
        <f t="shared" si="140"/>
        <v>1.3426931766640096</v>
      </c>
      <c r="H879" s="8">
        <f t="shared" si="141"/>
        <v>4.2951918241861176</v>
      </c>
      <c r="I879" s="24"/>
      <c r="J879" s="24"/>
      <c r="K879" s="8">
        <f t="shared" si="142"/>
        <v>0</v>
      </c>
      <c r="L879" s="8">
        <f t="shared" si="143"/>
        <v>0</v>
      </c>
      <c r="M879" s="25" t="e">
        <f t="shared" si="144"/>
        <v>#DIV/0!</v>
      </c>
      <c r="N879" s="25" t="e">
        <f t="shared" si="144"/>
        <v>#DIV/0!</v>
      </c>
      <c r="O879" s="24">
        <f t="shared" si="145"/>
        <v>0</v>
      </c>
      <c r="P879" s="24">
        <f t="shared" si="145"/>
        <v>0</v>
      </c>
      <c r="Q879" t="s">
        <v>366</v>
      </c>
      <c r="R879" t="s">
        <v>448</v>
      </c>
      <c r="S879" t="s">
        <v>282</v>
      </c>
      <c r="T879" s="26" t="s">
        <v>84</v>
      </c>
      <c r="U879" s="26" t="s">
        <v>89</v>
      </c>
      <c r="V879" s="128" t="s">
        <v>594</v>
      </c>
      <c r="W879" s="126" t="s">
        <v>75</v>
      </c>
      <c r="X879">
        <v>2</v>
      </c>
      <c r="Y879" s="24" t="str">
        <f t="shared" si="146"/>
        <v>N</v>
      </c>
      <c r="Z879" s="24">
        <v>100</v>
      </c>
      <c r="AA879" s="24">
        <f t="shared" si="147"/>
        <v>0</v>
      </c>
      <c r="AB879" s="24">
        <f t="shared" si="148"/>
        <v>-100</v>
      </c>
      <c r="AC879" s="24">
        <f t="shared" si="149"/>
        <v>0</v>
      </c>
      <c r="AD879" s="24">
        <f t="shared" si="150"/>
        <v>-100</v>
      </c>
      <c r="AE879" s="24">
        <f t="shared" si="151"/>
        <v>0</v>
      </c>
      <c r="AF879" s="24">
        <f t="shared" si="152"/>
        <v>-100</v>
      </c>
    </row>
    <row r="880" spans="1:32" x14ac:dyDescent="0.25">
      <c r="A880" s="21">
        <v>0.44395892174610802</v>
      </c>
      <c r="B880" s="21">
        <v>0.55212077446351071</v>
      </c>
      <c r="C880" s="22">
        <f t="shared" si="138"/>
        <v>2.2524606467349737</v>
      </c>
      <c r="D880" s="23">
        <f t="shared" si="138"/>
        <v>1.8111979230842894</v>
      </c>
      <c r="E880" s="125"/>
      <c r="F880" s="8">
        <f t="shared" si="139"/>
        <v>1</v>
      </c>
      <c r="G880" s="8">
        <f t="shared" si="140"/>
        <v>2.2524606467349737</v>
      </c>
      <c r="H880" s="8">
        <f t="shared" si="141"/>
        <v>1.8111979230842894</v>
      </c>
      <c r="I880" s="24"/>
      <c r="J880" s="24"/>
      <c r="K880" s="8">
        <f t="shared" si="142"/>
        <v>0</v>
      </c>
      <c r="L880" s="8">
        <f t="shared" si="143"/>
        <v>0</v>
      </c>
      <c r="M880" s="25" t="e">
        <f t="shared" si="144"/>
        <v>#DIV/0!</v>
      </c>
      <c r="N880" s="25" t="e">
        <f t="shared" si="144"/>
        <v>#DIV/0!</v>
      </c>
      <c r="O880" s="24">
        <f t="shared" si="145"/>
        <v>0</v>
      </c>
      <c r="P880" s="24">
        <f t="shared" si="145"/>
        <v>0</v>
      </c>
      <c r="Q880" t="s">
        <v>442</v>
      </c>
      <c r="R880" t="s">
        <v>446</v>
      </c>
      <c r="S880" t="s">
        <v>282</v>
      </c>
      <c r="T880" s="26" t="s">
        <v>85</v>
      </c>
      <c r="U880" s="26" t="s">
        <v>79</v>
      </c>
      <c r="V880" s="128" t="s">
        <v>594</v>
      </c>
      <c r="W880" s="126" t="s">
        <v>75</v>
      </c>
      <c r="X880">
        <v>2</v>
      </c>
      <c r="Y880" s="24" t="str">
        <f t="shared" si="146"/>
        <v>N</v>
      </c>
      <c r="Z880" s="24">
        <v>100</v>
      </c>
      <c r="AA880" s="24">
        <f t="shared" si="147"/>
        <v>0</v>
      </c>
      <c r="AB880" s="24">
        <f t="shared" si="148"/>
        <v>-100</v>
      </c>
      <c r="AC880" s="24">
        <f t="shared" si="149"/>
        <v>0</v>
      </c>
      <c r="AD880" s="24">
        <f t="shared" si="150"/>
        <v>-100</v>
      </c>
      <c r="AE880" s="24">
        <f t="shared" si="151"/>
        <v>0</v>
      </c>
      <c r="AF880" s="24">
        <f t="shared" si="152"/>
        <v>-100</v>
      </c>
    </row>
    <row r="881" spans="1:32" x14ac:dyDescent="0.25">
      <c r="A881" s="21">
        <v>0.55652257569860175</v>
      </c>
      <c r="B881" s="21">
        <v>0.44030392311562477</v>
      </c>
      <c r="C881" s="22">
        <f t="shared" si="138"/>
        <v>1.7968722989264216</v>
      </c>
      <c r="D881" s="23">
        <f t="shared" si="138"/>
        <v>2.2711585055248253</v>
      </c>
      <c r="E881" s="125"/>
      <c r="F881" s="8">
        <f t="shared" si="139"/>
        <v>1</v>
      </c>
      <c r="G881" s="8">
        <f t="shared" si="140"/>
        <v>1.7968722989264216</v>
      </c>
      <c r="H881" s="8">
        <f t="shared" si="141"/>
        <v>2.2711585055248253</v>
      </c>
      <c r="I881" s="24"/>
      <c r="J881" s="24"/>
      <c r="K881" s="8">
        <f t="shared" si="142"/>
        <v>0</v>
      </c>
      <c r="L881" s="8">
        <f t="shared" si="143"/>
        <v>0</v>
      </c>
      <c r="M881" s="25" t="e">
        <f t="shared" si="144"/>
        <v>#DIV/0!</v>
      </c>
      <c r="N881" s="25" t="e">
        <f t="shared" si="144"/>
        <v>#DIV/0!</v>
      </c>
      <c r="O881" s="24">
        <f t="shared" si="145"/>
        <v>0</v>
      </c>
      <c r="P881" s="24">
        <f t="shared" si="145"/>
        <v>0</v>
      </c>
      <c r="Q881" t="s">
        <v>471</v>
      </c>
      <c r="R881" t="s">
        <v>473</v>
      </c>
      <c r="S881" t="s">
        <v>276</v>
      </c>
      <c r="T881" s="26" t="s">
        <v>84</v>
      </c>
      <c r="U881" s="26" t="s">
        <v>86</v>
      </c>
      <c r="V881" s="128" t="s">
        <v>594</v>
      </c>
      <c r="W881" s="126" t="s">
        <v>86</v>
      </c>
      <c r="X881">
        <v>3</v>
      </c>
      <c r="Y881" s="24" t="str">
        <f t="shared" si="146"/>
        <v>Y</v>
      </c>
      <c r="Z881" s="24">
        <v>100</v>
      </c>
      <c r="AA881" s="24">
        <f t="shared" si="147"/>
        <v>0</v>
      </c>
      <c r="AB881" s="24">
        <f t="shared" si="148"/>
        <v>-100</v>
      </c>
      <c r="AC881" s="24">
        <f t="shared" si="149"/>
        <v>0</v>
      </c>
      <c r="AD881" s="24">
        <f t="shared" si="150"/>
        <v>-100</v>
      </c>
      <c r="AE881" s="24">
        <f t="shared" si="151"/>
        <v>0</v>
      </c>
      <c r="AF881" s="24">
        <f t="shared" si="152"/>
        <v>-100</v>
      </c>
    </row>
    <row r="882" spans="1:32" x14ac:dyDescent="0.25">
      <c r="A882" s="21">
        <v>0.49431105462178249</v>
      </c>
      <c r="B882" s="21">
        <v>0.50401407301614298</v>
      </c>
      <c r="C882" s="22">
        <f t="shared" si="138"/>
        <v>2.0230176740941808</v>
      </c>
      <c r="D882" s="23">
        <f t="shared" si="138"/>
        <v>1.984071583588443</v>
      </c>
      <c r="E882" s="125"/>
      <c r="F882" s="8">
        <f t="shared" si="139"/>
        <v>1</v>
      </c>
      <c r="G882" s="8">
        <f t="shared" si="140"/>
        <v>2.0230176740941808</v>
      </c>
      <c r="H882" s="8">
        <f t="shared" si="141"/>
        <v>1.984071583588443</v>
      </c>
      <c r="I882" s="24"/>
      <c r="J882" s="24"/>
      <c r="K882" s="8">
        <f t="shared" si="142"/>
        <v>0</v>
      </c>
      <c r="L882" s="8">
        <f t="shared" si="143"/>
        <v>0</v>
      </c>
      <c r="M882" s="25" t="e">
        <f t="shared" si="144"/>
        <v>#DIV/0!</v>
      </c>
      <c r="N882" s="25" t="e">
        <f t="shared" si="144"/>
        <v>#DIV/0!</v>
      </c>
      <c r="O882" s="24">
        <f t="shared" si="145"/>
        <v>0</v>
      </c>
      <c r="P882" s="24">
        <f t="shared" si="145"/>
        <v>0</v>
      </c>
      <c r="Q882" t="s">
        <v>507</v>
      </c>
      <c r="R882" t="s">
        <v>506</v>
      </c>
      <c r="S882" t="s">
        <v>276</v>
      </c>
      <c r="T882" s="26" t="s">
        <v>84</v>
      </c>
      <c r="U882" s="26" t="s">
        <v>86</v>
      </c>
      <c r="V882" s="128" t="s">
        <v>594</v>
      </c>
      <c r="W882" s="126" t="s">
        <v>75</v>
      </c>
      <c r="X882">
        <v>2</v>
      </c>
      <c r="Y882" s="24" t="str">
        <f t="shared" si="146"/>
        <v>N</v>
      </c>
      <c r="Z882" s="24">
        <v>100</v>
      </c>
      <c r="AA882" s="24">
        <f t="shared" si="147"/>
        <v>0</v>
      </c>
      <c r="AB882" s="24">
        <f t="shared" si="148"/>
        <v>-100</v>
      </c>
      <c r="AC882" s="24">
        <f t="shared" si="149"/>
        <v>0</v>
      </c>
      <c r="AD882" s="24">
        <f t="shared" si="150"/>
        <v>-100</v>
      </c>
      <c r="AE882" s="24">
        <f t="shared" si="151"/>
        <v>0</v>
      </c>
      <c r="AF882" s="24">
        <f t="shared" si="152"/>
        <v>-100</v>
      </c>
    </row>
    <row r="883" spans="1:32" x14ac:dyDescent="0.25">
      <c r="A883" s="21">
        <v>0.3170681969089072</v>
      </c>
      <c r="B883" s="21">
        <v>0.68273970917808213</v>
      </c>
      <c r="C883" s="22">
        <f t="shared" si="138"/>
        <v>3.1538956279721022</v>
      </c>
      <c r="D883" s="23">
        <f t="shared" si="138"/>
        <v>1.464687034541835</v>
      </c>
      <c r="E883" s="125"/>
      <c r="F883" s="8">
        <f t="shared" si="139"/>
        <v>1</v>
      </c>
      <c r="G883" s="8">
        <f t="shared" si="140"/>
        <v>3.1538956279721022</v>
      </c>
      <c r="H883" s="8">
        <f t="shared" si="141"/>
        <v>1.464687034541835</v>
      </c>
      <c r="I883" s="24"/>
      <c r="J883" s="24"/>
      <c r="K883" s="8">
        <f t="shared" si="142"/>
        <v>0</v>
      </c>
      <c r="L883" s="8">
        <f t="shared" si="143"/>
        <v>0</v>
      </c>
      <c r="M883" s="25" t="e">
        <f t="shared" si="144"/>
        <v>#DIV/0!</v>
      </c>
      <c r="N883" s="25" t="e">
        <f t="shared" si="144"/>
        <v>#DIV/0!</v>
      </c>
      <c r="O883" s="24">
        <f t="shared" si="145"/>
        <v>0</v>
      </c>
      <c r="P883" s="24">
        <f t="shared" si="145"/>
        <v>0</v>
      </c>
      <c r="Q883" t="s">
        <v>472</v>
      </c>
      <c r="R883" t="s">
        <v>460</v>
      </c>
      <c r="S883" t="s">
        <v>276</v>
      </c>
      <c r="T883" s="26" t="s">
        <v>90</v>
      </c>
      <c r="U883" s="26" t="s">
        <v>75</v>
      </c>
      <c r="V883" s="128" t="s">
        <v>594</v>
      </c>
      <c r="W883" s="126" t="s">
        <v>76</v>
      </c>
      <c r="X883">
        <v>1</v>
      </c>
      <c r="Y883" s="24" t="str">
        <f t="shared" si="146"/>
        <v>N</v>
      </c>
      <c r="Z883" s="24">
        <v>100</v>
      </c>
      <c r="AA883" s="24">
        <f t="shared" si="147"/>
        <v>0</v>
      </c>
      <c r="AB883" s="24">
        <f t="shared" si="148"/>
        <v>-100</v>
      </c>
      <c r="AC883" s="24">
        <f t="shared" si="149"/>
        <v>0</v>
      </c>
      <c r="AD883" s="24">
        <f t="shared" si="150"/>
        <v>-100</v>
      </c>
      <c r="AE883" s="24">
        <f t="shared" si="151"/>
        <v>0</v>
      </c>
      <c r="AF883" s="24">
        <f t="shared" si="152"/>
        <v>-100</v>
      </c>
    </row>
    <row r="884" spans="1:32" x14ac:dyDescent="0.25">
      <c r="A884" s="21">
        <v>0.38882504602975743</v>
      </c>
      <c r="B884" s="21">
        <v>0.61082997770507708</v>
      </c>
      <c r="C884" s="22">
        <f t="shared" si="138"/>
        <v>2.5718507853618782</v>
      </c>
      <c r="D884" s="23">
        <f t="shared" si="138"/>
        <v>1.6371167698040243</v>
      </c>
      <c r="E884" s="125"/>
      <c r="F884" s="8">
        <f t="shared" si="139"/>
        <v>1</v>
      </c>
      <c r="G884" s="8">
        <f t="shared" si="140"/>
        <v>2.5718507853618782</v>
      </c>
      <c r="H884" s="8">
        <f t="shared" si="141"/>
        <v>1.6371167698040243</v>
      </c>
      <c r="I884" s="24"/>
      <c r="J884" s="24"/>
      <c r="K884" s="8">
        <f t="shared" si="142"/>
        <v>0</v>
      </c>
      <c r="L884" s="8">
        <f t="shared" si="143"/>
        <v>0</v>
      </c>
      <c r="M884" s="25" t="e">
        <f t="shared" si="144"/>
        <v>#DIV/0!</v>
      </c>
      <c r="N884" s="25" t="e">
        <f t="shared" si="144"/>
        <v>#DIV/0!</v>
      </c>
      <c r="O884" s="24">
        <f t="shared" si="145"/>
        <v>0</v>
      </c>
      <c r="P884" s="24">
        <f t="shared" si="145"/>
        <v>0</v>
      </c>
      <c r="Q884" t="s">
        <v>461</v>
      </c>
      <c r="R884" t="s">
        <v>452</v>
      </c>
      <c r="S884" t="s">
        <v>276</v>
      </c>
      <c r="T884" s="26" t="s">
        <v>90</v>
      </c>
      <c r="U884" s="26" t="s">
        <v>75</v>
      </c>
      <c r="V884" s="128" t="s">
        <v>594</v>
      </c>
      <c r="W884" s="126" t="s">
        <v>94</v>
      </c>
      <c r="X884">
        <v>2</v>
      </c>
      <c r="Y884" s="24" t="str">
        <f t="shared" si="146"/>
        <v>N</v>
      </c>
      <c r="Z884" s="24">
        <v>100</v>
      </c>
      <c r="AA884" s="24">
        <f t="shared" si="147"/>
        <v>0</v>
      </c>
      <c r="AB884" s="24">
        <f t="shared" si="148"/>
        <v>-100</v>
      </c>
      <c r="AC884" s="24">
        <f t="shared" si="149"/>
        <v>0</v>
      </c>
      <c r="AD884" s="24">
        <f t="shared" si="150"/>
        <v>-100</v>
      </c>
      <c r="AE884" s="24">
        <f t="shared" si="151"/>
        <v>0</v>
      </c>
      <c r="AF884" s="24">
        <f t="shared" si="152"/>
        <v>-100</v>
      </c>
    </row>
    <row r="885" spans="1:32" x14ac:dyDescent="0.25">
      <c r="A885" s="21">
        <v>0.41395416701389876</v>
      </c>
      <c r="B885" s="21">
        <v>0.58561372841916426</v>
      </c>
      <c r="C885" s="22">
        <f t="shared" si="138"/>
        <v>2.415726376699149</v>
      </c>
      <c r="D885" s="23">
        <f t="shared" si="138"/>
        <v>1.7076102411387304</v>
      </c>
      <c r="E885" s="125"/>
      <c r="F885" s="8">
        <f t="shared" si="139"/>
        <v>1</v>
      </c>
      <c r="G885" s="8">
        <f t="shared" si="140"/>
        <v>2.415726376699149</v>
      </c>
      <c r="H885" s="8">
        <f t="shared" si="141"/>
        <v>1.7076102411387304</v>
      </c>
      <c r="I885" s="24"/>
      <c r="J885" s="24"/>
      <c r="K885" s="8">
        <f t="shared" si="142"/>
        <v>0</v>
      </c>
      <c r="L885" s="8">
        <f t="shared" si="143"/>
        <v>0</v>
      </c>
      <c r="M885" s="25" t="e">
        <f t="shared" si="144"/>
        <v>#DIV/0!</v>
      </c>
      <c r="N885" s="25" t="e">
        <f t="shared" si="144"/>
        <v>#DIV/0!</v>
      </c>
      <c r="O885" s="24">
        <f t="shared" si="145"/>
        <v>0</v>
      </c>
      <c r="P885" s="24">
        <f t="shared" si="145"/>
        <v>0</v>
      </c>
      <c r="Q885" t="s">
        <v>504</v>
      </c>
      <c r="R885" t="s">
        <v>369</v>
      </c>
      <c r="S885" t="s">
        <v>276</v>
      </c>
      <c r="T885" s="26" t="s">
        <v>90</v>
      </c>
      <c r="U885" s="26" t="s">
        <v>75</v>
      </c>
      <c r="V885" s="128" t="s">
        <v>594</v>
      </c>
      <c r="W885" s="126" t="s">
        <v>78</v>
      </c>
      <c r="X885">
        <v>1</v>
      </c>
      <c r="Y885" s="24" t="str">
        <f t="shared" si="146"/>
        <v>N</v>
      </c>
      <c r="Z885" s="24">
        <v>100</v>
      </c>
      <c r="AA885" s="24">
        <f t="shared" si="147"/>
        <v>0</v>
      </c>
      <c r="AB885" s="24">
        <f t="shared" si="148"/>
        <v>-100</v>
      </c>
      <c r="AC885" s="24">
        <f t="shared" si="149"/>
        <v>0</v>
      </c>
      <c r="AD885" s="24">
        <f t="shared" si="150"/>
        <v>-100</v>
      </c>
      <c r="AE885" s="24">
        <f t="shared" si="151"/>
        <v>0</v>
      </c>
      <c r="AF885" s="24">
        <f t="shared" si="152"/>
        <v>-100</v>
      </c>
    </row>
    <row r="886" spans="1:32" x14ac:dyDescent="0.25">
      <c r="A886" s="21">
        <v>0.4046500240804185</v>
      </c>
      <c r="B886" s="21">
        <v>0.59464490023483585</v>
      </c>
      <c r="C886" s="22">
        <f t="shared" si="138"/>
        <v>2.4712713221073823</v>
      </c>
      <c r="D886" s="23">
        <f t="shared" si="138"/>
        <v>1.6816759037285651</v>
      </c>
      <c r="E886" s="125"/>
      <c r="F886" s="8">
        <f t="shared" si="139"/>
        <v>1</v>
      </c>
      <c r="G886" s="8">
        <f t="shared" si="140"/>
        <v>2.4712713221073823</v>
      </c>
      <c r="H886" s="8">
        <f t="shared" si="141"/>
        <v>1.6816759037285651</v>
      </c>
      <c r="I886" s="24"/>
      <c r="J886" s="24"/>
      <c r="K886" s="8">
        <f t="shared" si="142"/>
        <v>0</v>
      </c>
      <c r="L886" s="8">
        <f t="shared" si="143"/>
        <v>0</v>
      </c>
      <c r="M886" s="25" t="e">
        <f t="shared" si="144"/>
        <v>#DIV/0!</v>
      </c>
      <c r="N886" s="25" t="e">
        <f t="shared" si="144"/>
        <v>#DIV/0!</v>
      </c>
      <c r="O886" s="24">
        <f t="shared" si="145"/>
        <v>0</v>
      </c>
      <c r="P886" s="24">
        <f t="shared" si="145"/>
        <v>0</v>
      </c>
      <c r="Q886" t="s">
        <v>457</v>
      </c>
      <c r="R886" t="s">
        <v>466</v>
      </c>
      <c r="S886" t="s">
        <v>276</v>
      </c>
      <c r="T886" s="26" t="s">
        <v>90</v>
      </c>
      <c r="U886" s="26" t="s">
        <v>75</v>
      </c>
      <c r="V886" s="128" t="s">
        <v>594</v>
      </c>
      <c r="W886" s="126" t="s">
        <v>75</v>
      </c>
      <c r="X886">
        <v>2</v>
      </c>
      <c r="Y886" s="24" t="str">
        <f t="shared" si="146"/>
        <v>N</v>
      </c>
      <c r="Z886" s="24">
        <v>100</v>
      </c>
      <c r="AA886" s="24">
        <f t="shared" si="147"/>
        <v>0</v>
      </c>
      <c r="AB886" s="24">
        <f t="shared" si="148"/>
        <v>-100</v>
      </c>
      <c r="AC886" s="24">
        <f t="shared" si="149"/>
        <v>0</v>
      </c>
      <c r="AD886" s="24">
        <f t="shared" si="150"/>
        <v>-100</v>
      </c>
      <c r="AE886" s="24">
        <f t="shared" si="151"/>
        <v>0</v>
      </c>
      <c r="AF886" s="24">
        <f t="shared" si="152"/>
        <v>-100</v>
      </c>
    </row>
    <row r="887" spans="1:32" x14ac:dyDescent="0.25">
      <c r="A887" s="21">
        <v>0.24461479123919913</v>
      </c>
      <c r="B887" s="21">
        <v>0.75529249064558934</v>
      </c>
      <c r="C887" s="22">
        <f t="shared" si="138"/>
        <v>4.0880602310844711</v>
      </c>
      <c r="D887" s="23">
        <f t="shared" si="138"/>
        <v>1.3239903909877959</v>
      </c>
      <c r="E887" s="125"/>
      <c r="F887" s="8">
        <f t="shared" si="139"/>
        <v>1</v>
      </c>
      <c r="G887" s="8">
        <f t="shared" si="140"/>
        <v>4.0880602310844711</v>
      </c>
      <c r="H887" s="8">
        <f t="shared" si="141"/>
        <v>1.3239903909877959</v>
      </c>
      <c r="I887" s="24"/>
      <c r="J887" s="24"/>
      <c r="K887" s="8">
        <f t="shared" si="142"/>
        <v>0</v>
      </c>
      <c r="L887" s="8">
        <f t="shared" si="143"/>
        <v>0</v>
      </c>
      <c r="M887" s="25" t="e">
        <f t="shared" si="144"/>
        <v>#DIV/0!</v>
      </c>
      <c r="N887" s="25" t="e">
        <f t="shared" si="144"/>
        <v>#DIV/0!</v>
      </c>
      <c r="O887" s="24">
        <f t="shared" si="145"/>
        <v>0</v>
      </c>
      <c r="P887" s="24">
        <f t="shared" si="145"/>
        <v>0</v>
      </c>
      <c r="Q887" t="s">
        <v>467</v>
      </c>
      <c r="R887" t="s">
        <v>522</v>
      </c>
      <c r="S887" t="s">
        <v>276</v>
      </c>
      <c r="T887" s="26" t="s">
        <v>90</v>
      </c>
      <c r="U887" s="26" t="s">
        <v>75</v>
      </c>
      <c r="V887" s="128" t="s">
        <v>594</v>
      </c>
      <c r="W887" s="126" t="s">
        <v>100</v>
      </c>
      <c r="X887">
        <v>3</v>
      </c>
      <c r="Y887" s="24" t="str">
        <f t="shared" si="146"/>
        <v>Y</v>
      </c>
      <c r="Z887" s="24">
        <v>100</v>
      </c>
      <c r="AA887" s="24">
        <f t="shared" si="147"/>
        <v>0</v>
      </c>
      <c r="AB887" s="24">
        <f t="shared" si="148"/>
        <v>-100</v>
      </c>
      <c r="AC887" s="24">
        <f t="shared" si="149"/>
        <v>0</v>
      </c>
      <c r="AD887" s="24">
        <f t="shared" si="150"/>
        <v>-100</v>
      </c>
      <c r="AE887" s="24">
        <f t="shared" si="151"/>
        <v>0</v>
      </c>
      <c r="AF887" s="24">
        <f t="shared" si="152"/>
        <v>-100</v>
      </c>
    </row>
    <row r="888" spans="1:32" x14ac:dyDescent="0.25">
      <c r="A888" s="21">
        <v>0.53242828984417589</v>
      </c>
      <c r="B888" s="21">
        <v>0.46024014363478527</v>
      </c>
      <c r="C888" s="22">
        <f t="shared" si="138"/>
        <v>1.8781872020599559</v>
      </c>
      <c r="D888" s="23">
        <f t="shared" si="138"/>
        <v>2.1727787413379804</v>
      </c>
      <c r="E888" s="125"/>
      <c r="F888" s="8">
        <f t="shared" si="139"/>
        <v>1</v>
      </c>
      <c r="G888" s="8">
        <f t="shared" si="140"/>
        <v>1.8781872020599559</v>
      </c>
      <c r="H888" s="8">
        <f t="shared" si="141"/>
        <v>2.1727787413379804</v>
      </c>
      <c r="I888" s="24"/>
      <c r="J888" s="24"/>
      <c r="K888" s="8">
        <f t="shared" si="142"/>
        <v>0</v>
      </c>
      <c r="L888" s="8">
        <f t="shared" si="143"/>
        <v>0</v>
      </c>
      <c r="M888" s="25" t="e">
        <f t="shared" si="144"/>
        <v>#DIV/0!</v>
      </c>
      <c r="N888" s="25" t="e">
        <f t="shared" si="144"/>
        <v>#DIV/0!</v>
      </c>
      <c r="O888" s="24">
        <f t="shared" si="145"/>
        <v>0</v>
      </c>
      <c r="P888" s="24">
        <f t="shared" si="145"/>
        <v>0</v>
      </c>
      <c r="Q888" t="s">
        <v>509</v>
      </c>
      <c r="R888" t="s">
        <v>451</v>
      </c>
      <c r="S888" t="s">
        <v>276</v>
      </c>
      <c r="T888" s="26" t="s">
        <v>84</v>
      </c>
      <c r="U888" s="26" t="s">
        <v>86</v>
      </c>
      <c r="V888" s="128" t="s">
        <v>594</v>
      </c>
      <c r="W888" s="126" t="s">
        <v>94</v>
      </c>
      <c r="X888">
        <v>2</v>
      </c>
      <c r="Y888" s="24" t="str">
        <f t="shared" si="146"/>
        <v>N</v>
      </c>
      <c r="Z888" s="24">
        <v>100</v>
      </c>
      <c r="AA888" s="24">
        <f t="shared" si="147"/>
        <v>0</v>
      </c>
      <c r="AB888" s="24">
        <f t="shared" si="148"/>
        <v>-100</v>
      </c>
      <c r="AC888" s="24">
        <f t="shared" si="149"/>
        <v>0</v>
      </c>
      <c r="AD888" s="24">
        <f t="shared" si="150"/>
        <v>-100</v>
      </c>
      <c r="AE888" s="24">
        <f t="shared" si="151"/>
        <v>0</v>
      </c>
      <c r="AF888" s="24">
        <f t="shared" si="152"/>
        <v>-100</v>
      </c>
    </row>
    <row r="889" spans="1:32" x14ac:dyDescent="0.25">
      <c r="A889" s="21">
        <v>0.57891918102385642</v>
      </c>
      <c r="B889" s="21">
        <v>0.41820943237674646</v>
      </c>
      <c r="C889" s="22">
        <f t="shared" si="138"/>
        <v>1.7273568276515465</v>
      </c>
      <c r="D889" s="23">
        <f t="shared" si="138"/>
        <v>2.391146450994305</v>
      </c>
      <c r="E889" s="125"/>
      <c r="F889" s="8">
        <f t="shared" si="139"/>
        <v>1</v>
      </c>
      <c r="G889" s="8">
        <f t="shared" si="140"/>
        <v>1.7273568276515465</v>
      </c>
      <c r="H889" s="8">
        <f t="shared" si="141"/>
        <v>2.391146450994305</v>
      </c>
      <c r="I889" s="24"/>
      <c r="J889" s="24"/>
      <c r="K889" s="8">
        <f t="shared" si="142"/>
        <v>0</v>
      </c>
      <c r="L889" s="8">
        <f t="shared" si="143"/>
        <v>0</v>
      </c>
      <c r="M889" s="25" t="e">
        <f t="shared" si="144"/>
        <v>#DIV/0!</v>
      </c>
      <c r="N889" s="25" t="e">
        <f t="shared" si="144"/>
        <v>#DIV/0!</v>
      </c>
      <c r="O889" s="24">
        <f t="shared" si="145"/>
        <v>0</v>
      </c>
      <c r="P889" s="24">
        <f t="shared" si="145"/>
        <v>0</v>
      </c>
      <c r="Q889" t="s">
        <v>302</v>
      </c>
      <c r="R889" t="s">
        <v>374</v>
      </c>
      <c r="S889" t="s">
        <v>275</v>
      </c>
      <c r="T889" s="26" t="s">
        <v>84</v>
      </c>
      <c r="U889" s="26" t="s">
        <v>86</v>
      </c>
      <c r="V889" s="128" t="s">
        <v>595</v>
      </c>
      <c r="W889" s="126" t="s">
        <v>91</v>
      </c>
      <c r="X889">
        <v>5</v>
      </c>
      <c r="Y889" s="24" t="str">
        <f t="shared" si="146"/>
        <v>Y</v>
      </c>
      <c r="Z889" s="24">
        <v>100</v>
      </c>
      <c r="AA889" s="24">
        <f t="shared" si="147"/>
        <v>0</v>
      </c>
      <c r="AB889" s="24">
        <f t="shared" si="148"/>
        <v>-100</v>
      </c>
      <c r="AC889" s="24">
        <f t="shared" si="149"/>
        <v>0</v>
      </c>
      <c r="AD889" s="24">
        <f t="shared" si="150"/>
        <v>-100</v>
      </c>
      <c r="AE889" s="24">
        <f t="shared" si="151"/>
        <v>0</v>
      </c>
      <c r="AF889" s="24">
        <f t="shared" si="152"/>
        <v>-100</v>
      </c>
    </row>
    <row r="890" spans="1:32" x14ac:dyDescent="0.25">
      <c r="A890" s="21">
        <v>0.1330313000027443</v>
      </c>
      <c r="B890" s="21">
        <v>0.86695891893874788</v>
      </c>
      <c r="C890" s="22">
        <f t="shared" si="138"/>
        <v>7.5170279474031378</v>
      </c>
      <c r="D890" s="23">
        <f t="shared" si="138"/>
        <v>1.1534571917480345</v>
      </c>
      <c r="E890" s="125"/>
      <c r="F890" s="8">
        <f t="shared" si="139"/>
        <v>1</v>
      </c>
      <c r="G890" s="8">
        <f t="shared" si="140"/>
        <v>7.5170279474031378</v>
      </c>
      <c r="H890" s="8">
        <f t="shared" si="141"/>
        <v>1.1534571917480345</v>
      </c>
      <c r="I890" s="24"/>
      <c r="J890" s="24"/>
      <c r="K890" s="8">
        <f t="shared" si="142"/>
        <v>0</v>
      </c>
      <c r="L890" s="8">
        <f t="shared" si="143"/>
        <v>0</v>
      </c>
      <c r="M890" s="25" t="e">
        <f t="shared" si="144"/>
        <v>#DIV/0!</v>
      </c>
      <c r="N890" s="25" t="e">
        <f t="shared" si="144"/>
        <v>#DIV/0!</v>
      </c>
      <c r="O890" s="24">
        <f t="shared" si="145"/>
        <v>0</v>
      </c>
      <c r="P890" s="24">
        <f t="shared" si="145"/>
        <v>0</v>
      </c>
      <c r="Q890" t="s">
        <v>376</v>
      </c>
      <c r="R890" t="s">
        <v>285</v>
      </c>
      <c r="S890" t="s">
        <v>275</v>
      </c>
      <c r="T890" s="26" t="s">
        <v>90</v>
      </c>
      <c r="U890" s="26" t="s">
        <v>75</v>
      </c>
      <c r="V890" s="128" t="s">
        <v>595</v>
      </c>
      <c r="W890" s="126" t="s">
        <v>73</v>
      </c>
      <c r="X890">
        <v>0</v>
      </c>
      <c r="Y890" s="24" t="str">
        <f t="shared" si="146"/>
        <v>N</v>
      </c>
      <c r="Z890" s="24">
        <v>100</v>
      </c>
      <c r="AA890" s="24">
        <f t="shared" si="147"/>
        <v>0</v>
      </c>
      <c r="AB890" s="24">
        <f t="shared" si="148"/>
        <v>-100</v>
      </c>
      <c r="AC890" s="24">
        <f t="shared" si="149"/>
        <v>0</v>
      </c>
      <c r="AD890" s="24">
        <f t="shared" si="150"/>
        <v>-100</v>
      </c>
      <c r="AE890" s="24">
        <f t="shared" si="151"/>
        <v>0</v>
      </c>
      <c r="AF890" s="24">
        <f t="shared" si="152"/>
        <v>-100</v>
      </c>
    </row>
    <row r="891" spans="1:32" x14ac:dyDescent="0.25">
      <c r="A891" s="21">
        <v>0.26770735478482094</v>
      </c>
      <c r="B891" s="21">
        <v>0.72969611987650362</v>
      </c>
      <c r="C891" s="22">
        <f t="shared" si="138"/>
        <v>3.7354222143197546</v>
      </c>
      <c r="D891" s="23">
        <f t="shared" si="138"/>
        <v>1.3704334897234256</v>
      </c>
      <c r="E891" s="125"/>
      <c r="F891" s="8">
        <f t="shared" si="139"/>
        <v>1</v>
      </c>
      <c r="G891" s="8">
        <f t="shared" si="140"/>
        <v>3.7354222143197546</v>
      </c>
      <c r="H891" s="8">
        <f t="shared" si="141"/>
        <v>1.3704334897234256</v>
      </c>
      <c r="I891" s="24"/>
      <c r="J891" s="24"/>
      <c r="K891" s="8">
        <f t="shared" si="142"/>
        <v>0</v>
      </c>
      <c r="L891" s="8">
        <f t="shared" si="143"/>
        <v>0</v>
      </c>
      <c r="M891" s="25" t="e">
        <f t="shared" si="144"/>
        <v>#DIV/0!</v>
      </c>
      <c r="N891" s="25" t="e">
        <f t="shared" si="144"/>
        <v>#DIV/0!</v>
      </c>
      <c r="O891" s="24">
        <f t="shared" si="145"/>
        <v>0</v>
      </c>
      <c r="P891" s="24">
        <f t="shared" si="145"/>
        <v>0</v>
      </c>
      <c r="Q891" t="s">
        <v>476</v>
      </c>
      <c r="R891" t="s">
        <v>305</v>
      </c>
      <c r="S891" t="s">
        <v>275</v>
      </c>
      <c r="T891" s="26" t="s">
        <v>84</v>
      </c>
      <c r="U891" s="26" t="s">
        <v>94</v>
      </c>
      <c r="V891" s="128" t="s">
        <v>595</v>
      </c>
      <c r="W891" s="126" t="s">
        <v>76</v>
      </c>
      <c r="X891">
        <v>1</v>
      </c>
      <c r="Y891" s="24" t="str">
        <f t="shared" si="146"/>
        <v>N</v>
      </c>
      <c r="Z891" s="24">
        <v>100</v>
      </c>
      <c r="AA891" s="24">
        <f t="shared" si="147"/>
        <v>0</v>
      </c>
      <c r="AB891" s="24">
        <f t="shared" si="148"/>
        <v>-100</v>
      </c>
      <c r="AC891" s="24">
        <f t="shared" si="149"/>
        <v>0</v>
      </c>
      <c r="AD891" s="24">
        <f t="shared" si="150"/>
        <v>-100</v>
      </c>
      <c r="AE891" s="24">
        <f t="shared" si="151"/>
        <v>0</v>
      </c>
      <c r="AF891" s="24">
        <f t="shared" si="152"/>
        <v>-100</v>
      </c>
    </row>
    <row r="892" spans="1:32" x14ac:dyDescent="0.25">
      <c r="A892" s="21">
        <v>4.2970281184127664E-2</v>
      </c>
      <c r="B892" s="21">
        <v>0.95702706219192979</v>
      </c>
      <c r="C892" s="22">
        <f t="shared" si="138"/>
        <v>23.271897982584751</v>
      </c>
      <c r="D892" s="23">
        <f t="shared" si="138"/>
        <v>1.0449025315017184</v>
      </c>
      <c r="E892" s="125"/>
      <c r="F892" s="8">
        <f t="shared" si="139"/>
        <v>1</v>
      </c>
      <c r="G892" s="8">
        <f t="shared" si="140"/>
        <v>23.271897982584751</v>
      </c>
      <c r="H892" s="8">
        <f t="shared" si="141"/>
        <v>1.0449025315017184</v>
      </c>
      <c r="I892" s="24"/>
      <c r="J892" s="24"/>
      <c r="K892" s="8">
        <f t="shared" si="142"/>
        <v>0</v>
      </c>
      <c r="L892" s="8">
        <f t="shared" si="143"/>
        <v>0</v>
      </c>
      <c r="M892" s="25" t="e">
        <f t="shared" si="144"/>
        <v>#DIV/0!</v>
      </c>
      <c r="N892" s="25" t="e">
        <f t="shared" si="144"/>
        <v>#DIV/0!</v>
      </c>
      <c r="O892" s="24">
        <f t="shared" si="145"/>
        <v>0</v>
      </c>
      <c r="P892" s="24">
        <f t="shared" si="145"/>
        <v>0</v>
      </c>
      <c r="Q892" t="s">
        <v>306</v>
      </c>
      <c r="R892" t="s">
        <v>308</v>
      </c>
      <c r="S892" t="s">
        <v>275</v>
      </c>
      <c r="T892" s="26" t="s">
        <v>85</v>
      </c>
      <c r="U892" s="26" t="s">
        <v>76</v>
      </c>
      <c r="V892" s="128" t="s">
        <v>595</v>
      </c>
      <c r="W892" s="126" t="s">
        <v>75</v>
      </c>
      <c r="X892">
        <v>2</v>
      </c>
      <c r="Y892" s="24" t="str">
        <f t="shared" si="146"/>
        <v>N</v>
      </c>
      <c r="Z892" s="24">
        <v>100</v>
      </c>
      <c r="AA892" s="24">
        <f t="shared" si="147"/>
        <v>0</v>
      </c>
      <c r="AB892" s="24">
        <f t="shared" si="148"/>
        <v>-100</v>
      </c>
      <c r="AC892" s="24">
        <f t="shared" si="149"/>
        <v>0</v>
      </c>
      <c r="AD892" s="24">
        <f t="shared" si="150"/>
        <v>-100</v>
      </c>
      <c r="AE892" s="24">
        <f t="shared" si="151"/>
        <v>0</v>
      </c>
      <c r="AF892" s="24">
        <f t="shared" si="152"/>
        <v>-100</v>
      </c>
    </row>
    <row r="893" spans="1:32" x14ac:dyDescent="0.25">
      <c r="A893" s="21">
        <v>0.25004821028857788</v>
      </c>
      <c r="B893" s="21">
        <v>0.74984114597330487</v>
      </c>
      <c r="C893" s="22">
        <f t="shared" si="138"/>
        <v>3.9992287841049174</v>
      </c>
      <c r="D893" s="23">
        <f t="shared" si="138"/>
        <v>1.3336158003199268</v>
      </c>
      <c r="E893" s="125"/>
      <c r="F893" s="8">
        <f t="shared" si="139"/>
        <v>1</v>
      </c>
      <c r="G893" s="8">
        <f t="shared" si="140"/>
        <v>3.9992287841049174</v>
      </c>
      <c r="H893" s="8">
        <f t="shared" si="141"/>
        <v>1.3336158003199268</v>
      </c>
      <c r="I893" s="24"/>
      <c r="J893" s="24"/>
      <c r="K893" s="8">
        <f t="shared" si="142"/>
        <v>0</v>
      </c>
      <c r="L893" s="8">
        <f t="shared" si="143"/>
        <v>0</v>
      </c>
      <c r="M893" s="25" t="e">
        <f t="shared" si="144"/>
        <v>#DIV/0!</v>
      </c>
      <c r="N893" s="25" t="e">
        <f t="shared" si="144"/>
        <v>#DIV/0!</v>
      </c>
      <c r="O893" s="24">
        <f t="shared" si="145"/>
        <v>0</v>
      </c>
      <c r="P893" s="24">
        <f t="shared" si="145"/>
        <v>0</v>
      </c>
      <c r="Q893" t="s">
        <v>319</v>
      </c>
      <c r="R893" t="s">
        <v>388</v>
      </c>
      <c r="S893" t="s">
        <v>279</v>
      </c>
      <c r="T893" s="26" t="s">
        <v>90</v>
      </c>
      <c r="U893" s="26" t="s">
        <v>75</v>
      </c>
      <c r="V893" s="128" t="s">
        <v>595</v>
      </c>
      <c r="W893" s="126" t="s">
        <v>86</v>
      </c>
      <c r="X893">
        <v>3</v>
      </c>
      <c r="Y893" s="24" t="str">
        <f t="shared" si="146"/>
        <v>Y</v>
      </c>
      <c r="Z893" s="24">
        <v>100</v>
      </c>
      <c r="AA893" s="24">
        <f t="shared" si="147"/>
        <v>0</v>
      </c>
      <c r="AB893" s="24">
        <f t="shared" si="148"/>
        <v>-100</v>
      </c>
      <c r="AC893" s="24">
        <f t="shared" si="149"/>
        <v>0</v>
      </c>
      <c r="AD893" s="24">
        <f t="shared" si="150"/>
        <v>-100</v>
      </c>
      <c r="AE893" s="24">
        <f t="shared" si="151"/>
        <v>0</v>
      </c>
      <c r="AF893" s="24">
        <f t="shared" si="152"/>
        <v>-100</v>
      </c>
    </row>
    <row r="894" spans="1:32" x14ac:dyDescent="0.25">
      <c r="A894" s="21">
        <v>4.233754850756892E-2</v>
      </c>
      <c r="B894" s="21">
        <v>0.95764697771930785</v>
      </c>
      <c r="C894" s="22">
        <f t="shared" si="138"/>
        <v>23.61969540634183</v>
      </c>
      <c r="D894" s="23">
        <f t="shared" si="138"/>
        <v>1.0442261326627462</v>
      </c>
      <c r="E894" s="125"/>
      <c r="F894" s="8">
        <f t="shared" si="139"/>
        <v>1</v>
      </c>
      <c r="G894" s="8">
        <f t="shared" si="140"/>
        <v>23.61969540634183</v>
      </c>
      <c r="H894" s="8">
        <f t="shared" si="141"/>
        <v>1.0442261326627462</v>
      </c>
      <c r="I894" s="24"/>
      <c r="J894" s="24"/>
      <c r="K894" s="8">
        <f t="shared" si="142"/>
        <v>0</v>
      </c>
      <c r="L894" s="8">
        <f t="shared" si="143"/>
        <v>0</v>
      </c>
      <c r="M894" s="25" t="e">
        <f t="shared" si="144"/>
        <v>#DIV/0!</v>
      </c>
      <c r="N894" s="25" t="e">
        <f t="shared" si="144"/>
        <v>#DIV/0!</v>
      </c>
      <c r="O894" s="24">
        <f t="shared" si="145"/>
        <v>0</v>
      </c>
      <c r="P894" s="24">
        <f t="shared" si="145"/>
        <v>0</v>
      </c>
      <c r="Q894" t="s">
        <v>406</v>
      </c>
      <c r="R894" t="s">
        <v>484</v>
      </c>
      <c r="S894" t="s">
        <v>281</v>
      </c>
      <c r="T894" s="26" t="s">
        <v>84</v>
      </c>
      <c r="U894" s="26" t="s">
        <v>78</v>
      </c>
      <c r="V894" s="128" t="s">
        <v>595</v>
      </c>
      <c r="W894" s="126" t="s">
        <v>86</v>
      </c>
      <c r="X894">
        <v>3</v>
      </c>
      <c r="Y894" s="24" t="str">
        <f t="shared" si="146"/>
        <v>Y</v>
      </c>
      <c r="Z894" s="24">
        <v>100</v>
      </c>
      <c r="AA894" s="24">
        <f t="shared" si="147"/>
        <v>0</v>
      </c>
      <c r="AB894" s="24">
        <f t="shared" si="148"/>
        <v>-100</v>
      </c>
      <c r="AC894" s="24">
        <f t="shared" si="149"/>
        <v>0</v>
      </c>
      <c r="AD894" s="24">
        <f t="shared" si="150"/>
        <v>-100</v>
      </c>
      <c r="AE894" s="24">
        <f t="shared" si="151"/>
        <v>0</v>
      </c>
      <c r="AF894" s="24">
        <f t="shared" si="152"/>
        <v>-100</v>
      </c>
    </row>
    <row r="895" spans="1:32" x14ac:dyDescent="0.25">
      <c r="A895" s="21">
        <v>0.45446125641391583</v>
      </c>
      <c r="B895" s="21">
        <v>0.54320071280809967</v>
      </c>
      <c r="C895" s="22">
        <f t="shared" si="138"/>
        <v>2.2004075944577695</v>
      </c>
      <c r="D895" s="23">
        <f t="shared" si="138"/>
        <v>1.8409401468390139</v>
      </c>
      <c r="E895" s="125"/>
      <c r="F895" s="8">
        <f t="shared" si="139"/>
        <v>1</v>
      </c>
      <c r="G895" s="8">
        <f t="shared" si="140"/>
        <v>2.2004075944577695</v>
      </c>
      <c r="H895" s="8">
        <f t="shared" si="141"/>
        <v>1.8409401468390139</v>
      </c>
      <c r="I895" s="24"/>
      <c r="J895" s="24"/>
      <c r="K895" s="8">
        <f t="shared" si="142"/>
        <v>0</v>
      </c>
      <c r="L895" s="8">
        <f t="shared" si="143"/>
        <v>0</v>
      </c>
      <c r="M895" s="25" t="e">
        <f t="shared" si="144"/>
        <v>#DIV/0!</v>
      </c>
      <c r="N895" s="25" t="e">
        <f t="shared" si="144"/>
        <v>#DIV/0!</v>
      </c>
      <c r="O895" s="24">
        <f t="shared" si="145"/>
        <v>0</v>
      </c>
      <c r="P895" s="24">
        <f t="shared" si="145"/>
        <v>0</v>
      </c>
      <c r="Q895" t="s">
        <v>529</v>
      </c>
      <c r="R895" t="s">
        <v>338</v>
      </c>
      <c r="S895" t="s">
        <v>274</v>
      </c>
      <c r="T895" s="26" t="s">
        <v>84</v>
      </c>
      <c r="U895" s="26" t="s">
        <v>86</v>
      </c>
      <c r="V895" s="128" t="s">
        <v>595</v>
      </c>
      <c r="W895" s="126" t="s">
        <v>100</v>
      </c>
      <c r="X895">
        <v>3</v>
      </c>
      <c r="Y895" s="24" t="str">
        <f t="shared" si="146"/>
        <v>Y</v>
      </c>
      <c r="Z895" s="24">
        <v>100</v>
      </c>
      <c r="AA895" s="24">
        <f t="shared" si="147"/>
        <v>0</v>
      </c>
      <c r="AB895" s="24">
        <f t="shared" si="148"/>
        <v>-100</v>
      </c>
      <c r="AC895" s="24">
        <f t="shared" si="149"/>
        <v>0</v>
      </c>
      <c r="AD895" s="24">
        <f t="shared" si="150"/>
        <v>-100</v>
      </c>
      <c r="AE895" s="24">
        <f t="shared" si="151"/>
        <v>0</v>
      </c>
      <c r="AF895" s="24">
        <f t="shared" si="152"/>
        <v>-100</v>
      </c>
    </row>
    <row r="896" spans="1:32" x14ac:dyDescent="0.25">
      <c r="A896" s="21">
        <v>0.63769786002550044</v>
      </c>
      <c r="B896" s="21">
        <v>0.34995633771991141</v>
      </c>
      <c r="C896" s="22">
        <f t="shared" si="138"/>
        <v>1.5681407492256783</v>
      </c>
      <c r="D896" s="23">
        <f t="shared" si="138"/>
        <v>2.8574993283886543</v>
      </c>
      <c r="E896" s="125"/>
      <c r="F896" s="8">
        <f t="shared" si="139"/>
        <v>1</v>
      </c>
      <c r="G896" s="8">
        <f t="shared" si="140"/>
        <v>1.5681407492256783</v>
      </c>
      <c r="H896" s="8">
        <f t="shared" si="141"/>
        <v>2.8574993283886543</v>
      </c>
      <c r="I896" s="24"/>
      <c r="J896" s="24"/>
      <c r="K896" s="8">
        <f t="shared" si="142"/>
        <v>0</v>
      </c>
      <c r="L896" s="8">
        <f t="shared" si="143"/>
        <v>0</v>
      </c>
      <c r="M896" s="25" t="e">
        <f t="shared" si="144"/>
        <v>#DIV/0!</v>
      </c>
      <c r="N896" s="25" t="e">
        <f t="shared" si="144"/>
        <v>#DIV/0!</v>
      </c>
      <c r="O896" s="24">
        <f t="shared" si="145"/>
        <v>0</v>
      </c>
      <c r="P896" s="24">
        <f t="shared" si="145"/>
        <v>0</v>
      </c>
      <c r="Q896" t="s">
        <v>344</v>
      </c>
      <c r="R896" t="s">
        <v>349</v>
      </c>
      <c r="S896" t="s">
        <v>270</v>
      </c>
      <c r="T896" s="26" t="s">
        <v>85</v>
      </c>
      <c r="U896" s="26" t="s">
        <v>79</v>
      </c>
      <c r="V896" s="128" t="s">
        <v>595</v>
      </c>
      <c r="W896" s="126" t="s">
        <v>92</v>
      </c>
      <c r="X896">
        <v>5</v>
      </c>
      <c r="Y896" s="24" t="str">
        <f t="shared" si="146"/>
        <v>Y</v>
      </c>
      <c r="Z896" s="24">
        <v>100</v>
      </c>
      <c r="AA896" s="24">
        <f t="shared" si="147"/>
        <v>0</v>
      </c>
      <c r="AB896" s="24">
        <f t="shared" si="148"/>
        <v>-100</v>
      </c>
      <c r="AC896" s="24">
        <f t="shared" si="149"/>
        <v>0</v>
      </c>
      <c r="AD896" s="24">
        <f t="shared" si="150"/>
        <v>-100</v>
      </c>
      <c r="AE896" s="24">
        <f t="shared" si="151"/>
        <v>0</v>
      </c>
      <c r="AF896" s="24">
        <f t="shared" si="152"/>
        <v>-100</v>
      </c>
    </row>
    <row r="897" spans="1:32" x14ac:dyDescent="0.25">
      <c r="A897" s="21">
        <v>0.35867573879701303</v>
      </c>
      <c r="B897" s="21">
        <v>0.63844588332063279</v>
      </c>
      <c r="C897" s="22">
        <f t="shared" si="138"/>
        <v>2.7880335685763638</v>
      </c>
      <c r="D897" s="23">
        <f t="shared" si="138"/>
        <v>1.5663034661589192</v>
      </c>
      <c r="E897" s="125"/>
      <c r="F897" s="8">
        <f t="shared" si="139"/>
        <v>1</v>
      </c>
      <c r="G897" s="8">
        <f t="shared" si="140"/>
        <v>2.7880335685763638</v>
      </c>
      <c r="H897" s="8">
        <f t="shared" si="141"/>
        <v>1.5663034661589192</v>
      </c>
      <c r="I897" s="24"/>
      <c r="J897" s="24"/>
      <c r="K897" s="8">
        <f t="shared" si="142"/>
        <v>0</v>
      </c>
      <c r="L897" s="8">
        <f t="shared" si="143"/>
        <v>0</v>
      </c>
      <c r="M897" s="25" t="e">
        <f t="shared" si="144"/>
        <v>#DIV/0!</v>
      </c>
      <c r="N897" s="25" t="e">
        <f t="shared" si="144"/>
        <v>#DIV/0!</v>
      </c>
      <c r="O897" s="24">
        <f t="shared" si="145"/>
        <v>0</v>
      </c>
      <c r="P897" s="24">
        <f t="shared" si="145"/>
        <v>0</v>
      </c>
      <c r="Q897" t="s">
        <v>294</v>
      </c>
      <c r="R897" t="s">
        <v>423</v>
      </c>
      <c r="S897" t="s">
        <v>270</v>
      </c>
      <c r="T897" s="26" t="s">
        <v>84</v>
      </c>
      <c r="U897" s="26" t="s">
        <v>94</v>
      </c>
      <c r="V897" s="128" t="s">
        <v>595</v>
      </c>
      <c r="W897" s="126" t="s">
        <v>75</v>
      </c>
      <c r="X897">
        <v>2</v>
      </c>
      <c r="Y897" s="24" t="str">
        <f t="shared" si="146"/>
        <v>N</v>
      </c>
      <c r="Z897" s="24">
        <v>100</v>
      </c>
      <c r="AA897" s="24">
        <f t="shared" si="147"/>
        <v>0</v>
      </c>
      <c r="AB897" s="24">
        <f t="shared" si="148"/>
        <v>-100</v>
      </c>
      <c r="AC897" s="24">
        <f t="shared" si="149"/>
        <v>0</v>
      </c>
      <c r="AD897" s="24">
        <f t="shared" si="150"/>
        <v>-100</v>
      </c>
      <c r="AE897" s="24">
        <f t="shared" si="151"/>
        <v>0</v>
      </c>
      <c r="AF897" s="24">
        <f t="shared" si="152"/>
        <v>-100</v>
      </c>
    </row>
    <row r="898" spans="1:32" x14ac:dyDescent="0.25">
      <c r="A898" s="21">
        <v>0.60786778419557297</v>
      </c>
      <c r="B898" s="21">
        <v>0.33091208577055914</v>
      </c>
      <c r="C898" s="22">
        <f t="shared" si="138"/>
        <v>1.6450945847103224</v>
      </c>
      <c r="D898" s="23">
        <f t="shared" si="138"/>
        <v>3.0219506720989302</v>
      </c>
      <c r="E898" s="125"/>
      <c r="F898" s="8">
        <f t="shared" si="139"/>
        <v>1</v>
      </c>
      <c r="G898" s="8">
        <f t="shared" si="140"/>
        <v>1.6450945847103224</v>
      </c>
      <c r="H898" s="8">
        <f t="shared" si="141"/>
        <v>3.0219506720989302</v>
      </c>
      <c r="I898" s="24"/>
      <c r="J898" s="24"/>
      <c r="K898" s="8">
        <f t="shared" si="142"/>
        <v>0</v>
      </c>
      <c r="L898" s="8">
        <f t="shared" si="143"/>
        <v>0</v>
      </c>
      <c r="M898" s="25" t="e">
        <f t="shared" si="144"/>
        <v>#DIV/0!</v>
      </c>
      <c r="N898" s="25" t="e">
        <f t="shared" si="144"/>
        <v>#DIV/0!</v>
      </c>
      <c r="O898" s="24">
        <f t="shared" si="145"/>
        <v>0</v>
      </c>
      <c r="P898" s="24">
        <f t="shared" si="145"/>
        <v>0</v>
      </c>
      <c r="Q898" t="s">
        <v>425</v>
      </c>
      <c r="R898" t="s">
        <v>352</v>
      </c>
      <c r="S898" t="s">
        <v>273</v>
      </c>
      <c r="T898" s="26" t="s">
        <v>84</v>
      </c>
      <c r="U898" s="26" t="s">
        <v>100</v>
      </c>
      <c r="V898" s="128" t="s">
        <v>595</v>
      </c>
      <c r="W898" s="126" t="s">
        <v>164</v>
      </c>
      <c r="X898">
        <v>5</v>
      </c>
      <c r="Y898" s="24" t="str">
        <f t="shared" si="146"/>
        <v>Y</v>
      </c>
      <c r="Z898" s="24">
        <v>100</v>
      </c>
      <c r="AA898" s="24">
        <f t="shared" si="147"/>
        <v>0</v>
      </c>
      <c r="AB898" s="24">
        <f t="shared" si="148"/>
        <v>-100</v>
      </c>
      <c r="AC898" s="24">
        <f t="shared" si="149"/>
        <v>0</v>
      </c>
      <c r="AD898" s="24">
        <f t="shared" si="150"/>
        <v>-100</v>
      </c>
      <c r="AE898" s="24">
        <f t="shared" si="151"/>
        <v>0</v>
      </c>
      <c r="AF898" s="24">
        <f t="shared" si="152"/>
        <v>-100</v>
      </c>
    </row>
    <row r="899" spans="1:32" x14ac:dyDescent="0.25">
      <c r="A899" s="21">
        <v>0.23957920437465463</v>
      </c>
      <c r="B899" s="21">
        <v>0.76003100289931513</v>
      </c>
      <c r="C899" s="22">
        <f t="shared" si="138"/>
        <v>4.1739849775784261</v>
      </c>
      <c r="D899" s="23">
        <f t="shared" si="138"/>
        <v>1.3157358004940158</v>
      </c>
      <c r="E899" s="125"/>
      <c r="F899" s="8">
        <f t="shared" si="139"/>
        <v>1</v>
      </c>
      <c r="G899" s="8">
        <f t="shared" si="140"/>
        <v>4.1739849775784261</v>
      </c>
      <c r="H899" s="8">
        <f t="shared" si="141"/>
        <v>1.3157358004940158</v>
      </c>
      <c r="I899" s="24"/>
      <c r="J899" s="24"/>
      <c r="K899" s="8">
        <f t="shared" si="142"/>
        <v>0</v>
      </c>
      <c r="L899" s="8">
        <f t="shared" si="143"/>
        <v>0</v>
      </c>
      <c r="M899" s="25" t="e">
        <f t="shared" si="144"/>
        <v>#DIV/0!</v>
      </c>
      <c r="N899" s="25" t="e">
        <f t="shared" si="144"/>
        <v>#DIV/0!</v>
      </c>
      <c r="O899" s="24">
        <f t="shared" si="145"/>
        <v>0</v>
      </c>
      <c r="P899" s="24">
        <f t="shared" si="145"/>
        <v>0</v>
      </c>
      <c r="Q899" t="s">
        <v>428</v>
      </c>
      <c r="R899" t="s">
        <v>493</v>
      </c>
      <c r="S899" t="s">
        <v>273</v>
      </c>
      <c r="T899" s="26" t="s">
        <v>84</v>
      </c>
      <c r="U899" s="26" t="s">
        <v>78</v>
      </c>
      <c r="V899" s="128" t="s">
        <v>595</v>
      </c>
      <c r="W899" s="126" t="s">
        <v>75</v>
      </c>
      <c r="X899">
        <v>2</v>
      </c>
      <c r="Y899" s="24" t="str">
        <f t="shared" si="146"/>
        <v>N</v>
      </c>
      <c r="Z899" s="24">
        <v>100</v>
      </c>
      <c r="AA899" s="24">
        <f t="shared" si="147"/>
        <v>0</v>
      </c>
      <c r="AB899" s="24">
        <f t="shared" si="148"/>
        <v>-100</v>
      </c>
      <c r="AC899" s="24">
        <f t="shared" si="149"/>
        <v>0</v>
      </c>
      <c r="AD899" s="24">
        <f t="shared" si="150"/>
        <v>-100</v>
      </c>
      <c r="AE899" s="24">
        <f t="shared" si="151"/>
        <v>0</v>
      </c>
      <c r="AF899" s="24">
        <f t="shared" si="152"/>
        <v>-100</v>
      </c>
    </row>
    <row r="900" spans="1:32" x14ac:dyDescent="0.25">
      <c r="A900" s="21">
        <v>0.20869042164946061</v>
      </c>
      <c r="B900" s="21">
        <v>0.79009246843965486</v>
      </c>
      <c r="C900" s="22">
        <f t="shared" si="138"/>
        <v>4.791786762881288</v>
      </c>
      <c r="D900" s="23">
        <f t="shared" si="138"/>
        <v>1.2656746392923974</v>
      </c>
      <c r="E900" s="125"/>
      <c r="F900" s="8">
        <f t="shared" si="139"/>
        <v>1</v>
      </c>
      <c r="G900" s="8">
        <f t="shared" si="140"/>
        <v>4.791786762881288</v>
      </c>
      <c r="H900" s="8">
        <f t="shared" si="141"/>
        <v>1.2656746392923974</v>
      </c>
      <c r="I900" s="24"/>
      <c r="J900" s="24"/>
      <c r="K900" s="8">
        <f t="shared" si="142"/>
        <v>0</v>
      </c>
      <c r="L900" s="8">
        <f t="shared" si="143"/>
        <v>0</v>
      </c>
      <c r="M900" s="25" t="e">
        <f t="shared" si="144"/>
        <v>#DIV/0!</v>
      </c>
      <c r="N900" s="25" t="e">
        <f t="shared" si="144"/>
        <v>#DIV/0!</v>
      </c>
      <c r="O900" s="24">
        <f t="shared" si="145"/>
        <v>0</v>
      </c>
      <c r="P900" s="24">
        <f t="shared" si="145"/>
        <v>0</v>
      </c>
      <c r="Q900" t="s">
        <v>358</v>
      </c>
      <c r="R900" t="s">
        <v>429</v>
      </c>
      <c r="S900" t="s">
        <v>278</v>
      </c>
      <c r="T900" s="26" t="s">
        <v>84</v>
      </c>
      <c r="U900" s="26" t="s">
        <v>94</v>
      </c>
      <c r="V900" s="128" t="s">
        <v>595</v>
      </c>
      <c r="W900" s="126" t="s">
        <v>88</v>
      </c>
      <c r="X900">
        <v>4</v>
      </c>
      <c r="Y900" s="24" t="str">
        <f t="shared" si="146"/>
        <v>Y</v>
      </c>
      <c r="Z900" s="24">
        <v>100</v>
      </c>
      <c r="AA900" s="24">
        <f t="shared" si="147"/>
        <v>0</v>
      </c>
      <c r="AB900" s="24">
        <f t="shared" si="148"/>
        <v>-100</v>
      </c>
      <c r="AC900" s="24">
        <f t="shared" si="149"/>
        <v>0</v>
      </c>
      <c r="AD900" s="24">
        <f t="shared" si="150"/>
        <v>-100</v>
      </c>
      <c r="AE900" s="24">
        <f t="shared" si="151"/>
        <v>0</v>
      </c>
      <c r="AF900" s="24">
        <f t="shared" si="152"/>
        <v>-100</v>
      </c>
    </row>
    <row r="901" spans="1:32" x14ac:dyDescent="0.25">
      <c r="A901" s="21">
        <v>0.74776537755017836</v>
      </c>
      <c r="B901" s="21">
        <v>6.3944994931439778E-2</v>
      </c>
      <c r="C901" s="22">
        <f t="shared" si="138"/>
        <v>1.3373178673719694</v>
      </c>
      <c r="D901" s="23">
        <f t="shared" si="138"/>
        <v>15.638440523330637</v>
      </c>
      <c r="E901" s="125"/>
      <c r="F901" s="8">
        <f t="shared" si="139"/>
        <v>1</v>
      </c>
      <c r="G901" s="8">
        <f t="shared" si="140"/>
        <v>1.3373178673719694</v>
      </c>
      <c r="H901" s="8">
        <f t="shared" si="141"/>
        <v>15.638440523330637</v>
      </c>
      <c r="I901" s="24"/>
      <c r="J901" s="24"/>
      <c r="K901" s="8">
        <f t="shared" si="142"/>
        <v>0</v>
      </c>
      <c r="L901" s="8">
        <f t="shared" si="143"/>
        <v>0</v>
      </c>
      <c r="M901" s="25" t="e">
        <f t="shared" si="144"/>
        <v>#DIV/0!</v>
      </c>
      <c r="N901" s="25" t="e">
        <f t="shared" si="144"/>
        <v>#DIV/0!</v>
      </c>
      <c r="O901" s="24">
        <f t="shared" si="145"/>
        <v>0</v>
      </c>
      <c r="P901" s="24">
        <f t="shared" si="145"/>
        <v>0</v>
      </c>
      <c r="Q901" t="s">
        <v>299</v>
      </c>
      <c r="R901" t="s">
        <v>430</v>
      </c>
      <c r="S901" t="s">
        <v>278</v>
      </c>
      <c r="T901" s="26" t="s">
        <v>85</v>
      </c>
      <c r="U901" s="26" t="s">
        <v>146</v>
      </c>
      <c r="V901" s="128" t="s">
        <v>595</v>
      </c>
      <c r="W901" s="126" t="s">
        <v>75</v>
      </c>
      <c r="X901">
        <v>2</v>
      </c>
      <c r="Y901" s="24" t="str">
        <f t="shared" si="146"/>
        <v>N</v>
      </c>
      <c r="Z901" s="24">
        <v>100</v>
      </c>
      <c r="AA901" s="24">
        <f t="shared" si="147"/>
        <v>0</v>
      </c>
      <c r="AB901" s="24">
        <f t="shared" si="148"/>
        <v>-100</v>
      </c>
      <c r="AC901" s="24">
        <f t="shared" si="149"/>
        <v>0</v>
      </c>
      <c r="AD901" s="24">
        <f t="shared" si="150"/>
        <v>-100</v>
      </c>
      <c r="AE901" s="24">
        <f t="shared" si="151"/>
        <v>0</v>
      </c>
      <c r="AF901" s="24">
        <f t="shared" si="152"/>
        <v>-100</v>
      </c>
    </row>
    <row r="902" spans="1:32" x14ac:dyDescent="0.25">
      <c r="A902" s="21">
        <v>0.74776537755017836</v>
      </c>
      <c r="B902" s="21">
        <v>6.3944994931439778E-2</v>
      </c>
      <c r="C902" s="22">
        <f t="shared" si="138"/>
        <v>1.3373178673719694</v>
      </c>
      <c r="D902" s="23">
        <f t="shared" si="138"/>
        <v>15.638440523330637</v>
      </c>
      <c r="E902" s="125"/>
      <c r="F902" s="8">
        <f t="shared" si="139"/>
        <v>1</v>
      </c>
      <c r="G902" s="8">
        <f t="shared" si="140"/>
        <v>1.3373178673719694</v>
      </c>
      <c r="H902" s="8">
        <f t="shared" si="141"/>
        <v>15.638440523330637</v>
      </c>
      <c r="I902" s="24"/>
      <c r="J902" s="24"/>
      <c r="K902" s="8">
        <f t="shared" si="142"/>
        <v>0</v>
      </c>
      <c r="L902" s="8">
        <f t="shared" si="143"/>
        <v>0</v>
      </c>
      <c r="M902" s="25" t="e">
        <f t="shared" si="144"/>
        <v>#DIV/0!</v>
      </c>
      <c r="N902" s="25" t="e">
        <f t="shared" si="144"/>
        <v>#DIV/0!</v>
      </c>
      <c r="O902" s="24">
        <f t="shared" si="145"/>
        <v>0</v>
      </c>
      <c r="P902" s="24">
        <f t="shared" si="145"/>
        <v>0</v>
      </c>
      <c r="Q902" t="s">
        <v>299</v>
      </c>
      <c r="R902" t="s">
        <v>430</v>
      </c>
      <c r="S902" t="s">
        <v>278</v>
      </c>
      <c r="T902" s="26" t="s">
        <v>85</v>
      </c>
      <c r="U902" s="26" t="s">
        <v>146</v>
      </c>
      <c r="V902" s="128" t="s">
        <v>595</v>
      </c>
      <c r="W902" s="126" t="s">
        <v>75</v>
      </c>
      <c r="X902">
        <v>2</v>
      </c>
      <c r="Y902" s="24" t="str">
        <f t="shared" si="146"/>
        <v>N</v>
      </c>
      <c r="Z902" s="24">
        <v>100</v>
      </c>
      <c r="AA902" s="24">
        <f t="shared" si="147"/>
        <v>0</v>
      </c>
      <c r="AB902" s="24">
        <f t="shared" si="148"/>
        <v>-100</v>
      </c>
      <c r="AC902" s="24">
        <f t="shared" si="149"/>
        <v>0</v>
      </c>
      <c r="AD902" s="24">
        <f t="shared" si="150"/>
        <v>-100</v>
      </c>
      <c r="AE902" s="24">
        <f t="shared" si="151"/>
        <v>0</v>
      </c>
      <c r="AF902" s="24">
        <f t="shared" si="152"/>
        <v>-100</v>
      </c>
    </row>
    <row r="903" spans="1:32" x14ac:dyDescent="0.25">
      <c r="A903" s="21">
        <v>0.52953301403186648</v>
      </c>
      <c r="B903" s="21">
        <v>0.46806192689067161</v>
      </c>
      <c r="C903" s="22">
        <f t="shared" si="138"/>
        <v>1.8884563823244862</v>
      </c>
      <c r="D903" s="23">
        <f t="shared" si="138"/>
        <v>2.1364694339550003</v>
      </c>
      <c r="E903" s="125"/>
      <c r="F903" s="8">
        <f t="shared" si="139"/>
        <v>1</v>
      </c>
      <c r="G903" s="8">
        <f t="shared" si="140"/>
        <v>1.8884563823244862</v>
      </c>
      <c r="H903" s="8">
        <f t="shared" si="141"/>
        <v>2.1364694339550003</v>
      </c>
      <c r="I903" s="24"/>
      <c r="J903" s="24"/>
      <c r="K903" s="8">
        <f t="shared" si="142"/>
        <v>0</v>
      </c>
      <c r="L903" s="8">
        <f t="shared" si="143"/>
        <v>0</v>
      </c>
      <c r="M903" s="25" t="e">
        <f t="shared" si="144"/>
        <v>#DIV/0!</v>
      </c>
      <c r="N903" s="25" t="e">
        <f t="shared" si="144"/>
        <v>#DIV/0!</v>
      </c>
      <c r="O903" s="24">
        <f t="shared" si="145"/>
        <v>0</v>
      </c>
      <c r="P903" s="24">
        <f t="shared" si="145"/>
        <v>0</v>
      </c>
      <c r="Q903" t="s">
        <v>438</v>
      </c>
      <c r="R903" t="s">
        <v>437</v>
      </c>
      <c r="S903" t="s">
        <v>269</v>
      </c>
      <c r="T903" s="26" t="s">
        <v>84</v>
      </c>
      <c r="U903" s="26" t="s">
        <v>86</v>
      </c>
      <c r="V903" s="128" t="s">
        <v>595</v>
      </c>
      <c r="W903" s="126" t="s">
        <v>204</v>
      </c>
      <c r="X903">
        <v>6</v>
      </c>
      <c r="Y903" s="24" t="str">
        <f t="shared" si="146"/>
        <v>Y</v>
      </c>
      <c r="Z903" s="24">
        <v>100</v>
      </c>
      <c r="AA903" s="24">
        <f t="shared" si="147"/>
        <v>0</v>
      </c>
      <c r="AB903" s="24">
        <f t="shared" si="148"/>
        <v>-100</v>
      </c>
      <c r="AC903" s="24">
        <f t="shared" si="149"/>
        <v>0</v>
      </c>
      <c r="AD903" s="24">
        <f t="shared" si="150"/>
        <v>-100</v>
      </c>
      <c r="AE903" s="24">
        <f t="shared" si="151"/>
        <v>0</v>
      </c>
      <c r="AF903" s="24">
        <f t="shared" si="152"/>
        <v>-100</v>
      </c>
    </row>
    <row r="904" spans="1:32" x14ac:dyDescent="0.25">
      <c r="A904" s="21">
        <v>0.12922813673332745</v>
      </c>
      <c r="B904" s="21">
        <v>0.87073871096406874</v>
      </c>
      <c r="C904" s="22">
        <f t="shared" si="138"/>
        <v>7.7382528702985143</v>
      </c>
      <c r="D904" s="23">
        <f t="shared" si="138"/>
        <v>1.1484501463048715</v>
      </c>
      <c r="E904" s="125"/>
      <c r="F904" s="8">
        <f t="shared" si="139"/>
        <v>1</v>
      </c>
      <c r="G904" s="8">
        <f t="shared" si="140"/>
        <v>7.7382528702985143</v>
      </c>
      <c r="H904" s="8">
        <f t="shared" si="141"/>
        <v>1.1484501463048715</v>
      </c>
      <c r="I904" s="24"/>
      <c r="J904" s="24"/>
      <c r="K904" s="8">
        <f t="shared" si="142"/>
        <v>0</v>
      </c>
      <c r="L904" s="8">
        <f t="shared" si="143"/>
        <v>0</v>
      </c>
      <c r="M904" s="25" t="e">
        <f t="shared" si="144"/>
        <v>#DIV/0!</v>
      </c>
      <c r="N904" s="25" t="e">
        <f t="shared" si="144"/>
        <v>#DIV/0!</v>
      </c>
      <c r="O904" s="24">
        <f t="shared" si="145"/>
        <v>0</v>
      </c>
      <c r="P904" s="24">
        <f t="shared" si="145"/>
        <v>0</v>
      </c>
      <c r="Q904" t="s">
        <v>360</v>
      </c>
      <c r="R904" t="s">
        <v>499</v>
      </c>
      <c r="S904" t="s">
        <v>269</v>
      </c>
      <c r="T904" s="26" t="s">
        <v>85</v>
      </c>
      <c r="U904" s="26" t="s">
        <v>76</v>
      </c>
      <c r="V904" s="128" t="s">
        <v>595</v>
      </c>
      <c r="W904" s="126" t="s">
        <v>73</v>
      </c>
      <c r="X904">
        <v>0</v>
      </c>
      <c r="Y904" s="24" t="str">
        <f t="shared" si="146"/>
        <v>N</v>
      </c>
      <c r="Z904" s="24">
        <v>100</v>
      </c>
      <c r="AA904" s="24">
        <f t="shared" si="147"/>
        <v>0</v>
      </c>
      <c r="AB904" s="24">
        <f t="shared" si="148"/>
        <v>-100</v>
      </c>
      <c r="AC904" s="24">
        <f t="shared" si="149"/>
        <v>0</v>
      </c>
      <c r="AD904" s="24">
        <f t="shared" si="150"/>
        <v>-100</v>
      </c>
      <c r="AE904" s="24">
        <f t="shared" si="151"/>
        <v>0</v>
      </c>
      <c r="AF904" s="24">
        <f t="shared" si="152"/>
        <v>-100</v>
      </c>
    </row>
    <row r="905" spans="1:32" x14ac:dyDescent="0.25">
      <c r="A905" s="21">
        <v>0.42487205799366978</v>
      </c>
      <c r="B905" s="21">
        <v>0.57371807697626453</v>
      </c>
      <c r="C905" s="22">
        <f t="shared" si="138"/>
        <v>2.3536497192171182</v>
      </c>
      <c r="D905" s="23">
        <f t="shared" si="138"/>
        <v>1.7430163701140819</v>
      </c>
      <c r="E905" s="125"/>
      <c r="F905" s="8">
        <f t="shared" si="139"/>
        <v>1</v>
      </c>
      <c r="G905" s="8">
        <f t="shared" si="140"/>
        <v>2.3536497192171182</v>
      </c>
      <c r="H905" s="8">
        <f t="shared" si="141"/>
        <v>1.7430163701140819</v>
      </c>
      <c r="I905" s="24"/>
      <c r="J905" s="24"/>
      <c r="K905" s="8">
        <f t="shared" si="142"/>
        <v>0</v>
      </c>
      <c r="L905" s="8">
        <f t="shared" si="143"/>
        <v>0</v>
      </c>
      <c r="M905" s="25" t="e">
        <f t="shared" si="144"/>
        <v>#DIV/0!</v>
      </c>
      <c r="N905" s="25" t="e">
        <f t="shared" si="144"/>
        <v>#DIV/0!</v>
      </c>
      <c r="O905" s="24">
        <f t="shared" si="145"/>
        <v>0</v>
      </c>
      <c r="P905" s="24">
        <f t="shared" si="145"/>
        <v>0</v>
      </c>
      <c r="Q905" t="s">
        <v>498</v>
      </c>
      <c r="R905" t="s">
        <v>502</v>
      </c>
      <c r="S905" t="s">
        <v>269</v>
      </c>
      <c r="T905" s="26" t="s">
        <v>85</v>
      </c>
      <c r="U905" s="26" t="s">
        <v>79</v>
      </c>
      <c r="V905" s="128" t="s">
        <v>595</v>
      </c>
      <c r="W905" s="126" t="s">
        <v>87</v>
      </c>
      <c r="X905">
        <v>3</v>
      </c>
      <c r="Y905" s="24" t="str">
        <f t="shared" si="146"/>
        <v>Y</v>
      </c>
      <c r="Z905" s="24">
        <v>100</v>
      </c>
      <c r="AA905" s="24">
        <f t="shared" si="147"/>
        <v>0</v>
      </c>
      <c r="AB905" s="24">
        <f t="shared" si="148"/>
        <v>-100</v>
      </c>
      <c r="AC905" s="24">
        <f t="shared" si="149"/>
        <v>0</v>
      </c>
      <c r="AD905" s="24">
        <f t="shared" si="150"/>
        <v>-100</v>
      </c>
      <c r="AE905" s="24">
        <f t="shared" si="151"/>
        <v>0</v>
      </c>
      <c r="AF905" s="24">
        <f t="shared" si="152"/>
        <v>-100</v>
      </c>
    </row>
    <row r="906" spans="1:32" x14ac:dyDescent="0.25">
      <c r="A906" s="21">
        <v>0.72842826086488432</v>
      </c>
      <c r="B906" s="21">
        <v>0.26388249638866146</v>
      </c>
      <c r="C906" s="22">
        <f t="shared" si="138"/>
        <v>1.3728187849448215</v>
      </c>
      <c r="D906" s="23">
        <f t="shared" si="138"/>
        <v>3.7895654834458665</v>
      </c>
      <c r="E906" s="125"/>
      <c r="F906" s="8">
        <f t="shared" si="139"/>
        <v>1</v>
      </c>
      <c r="G906" s="8">
        <f t="shared" si="140"/>
        <v>1.3728187849448215</v>
      </c>
      <c r="H906" s="8">
        <f t="shared" si="141"/>
        <v>3.7895654834458665</v>
      </c>
      <c r="I906" s="24"/>
      <c r="J906" s="24"/>
      <c r="K906" s="8">
        <f t="shared" si="142"/>
        <v>0</v>
      </c>
      <c r="L906" s="8">
        <f t="shared" si="143"/>
        <v>0</v>
      </c>
      <c r="M906" s="25" t="e">
        <f t="shared" si="144"/>
        <v>#DIV/0!</v>
      </c>
      <c r="N906" s="25" t="e">
        <f t="shared" si="144"/>
        <v>#DIV/0!</v>
      </c>
      <c r="O906" s="24">
        <f t="shared" si="145"/>
        <v>0</v>
      </c>
      <c r="P906" s="24">
        <f t="shared" si="145"/>
        <v>0</v>
      </c>
      <c r="Q906" t="s">
        <v>469</v>
      </c>
      <c r="R906" t="s">
        <v>463</v>
      </c>
      <c r="S906" t="s">
        <v>276</v>
      </c>
      <c r="T906" s="26" t="s">
        <v>90</v>
      </c>
      <c r="U906" s="26" t="s">
        <v>74</v>
      </c>
      <c r="V906" s="128" t="s">
        <v>595</v>
      </c>
      <c r="W906" s="126" t="s">
        <v>92</v>
      </c>
      <c r="X906">
        <v>5</v>
      </c>
      <c r="Y906" s="24" t="str">
        <f t="shared" si="146"/>
        <v>Y</v>
      </c>
      <c r="Z906" s="24">
        <v>100</v>
      </c>
      <c r="AA906" s="24">
        <f t="shared" si="147"/>
        <v>0</v>
      </c>
      <c r="AB906" s="24">
        <f t="shared" si="148"/>
        <v>-100</v>
      </c>
      <c r="AC906" s="24">
        <f t="shared" si="149"/>
        <v>0</v>
      </c>
      <c r="AD906" s="24">
        <f t="shared" si="150"/>
        <v>-100</v>
      </c>
      <c r="AE906" s="24">
        <f t="shared" si="151"/>
        <v>0</v>
      </c>
      <c r="AF906" s="24">
        <f t="shared" si="152"/>
        <v>-100</v>
      </c>
    </row>
    <row r="907" spans="1:32" x14ac:dyDescent="0.25">
      <c r="A907" s="21">
        <v>6.710721762494247E-2</v>
      </c>
      <c r="B907" s="21">
        <v>0.93287883149134398</v>
      </c>
      <c r="C907" s="22">
        <f t="shared" si="138"/>
        <v>14.901526771515545</v>
      </c>
      <c r="D907" s="23">
        <f t="shared" si="138"/>
        <v>1.0719505751902987</v>
      </c>
      <c r="E907" s="125"/>
      <c r="F907" s="8">
        <f t="shared" si="139"/>
        <v>1</v>
      </c>
      <c r="G907" s="8">
        <f t="shared" si="140"/>
        <v>14.901526771515545</v>
      </c>
      <c r="H907" s="8">
        <f t="shared" si="141"/>
        <v>1.0719505751902987</v>
      </c>
      <c r="I907" s="24"/>
      <c r="J907" s="24"/>
      <c r="K907" s="8">
        <f t="shared" si="142"/>
        <v>0</v>
      </c>
      <c r="L907" s="8">
        <f t="shared" si="143"/>
        <v>0</v>
      </c>
      <c r="M907" s="25" t="e">
        <f t="shared" si="144"/>
        <v>#DIV/0!</v>
      </c>
      <c r="N907" s="25" t="e">
        <f t="shared" si="144"/>
        <v>#DIV/0!</v>
      </c>
      <c r="O907" s="24">
        <f t="shared" si="145"/>
        <v>0</v>
      </c>
      <c r="P907" s="24">
        <f t="shared" si="145"/>
        <v>0</v>
      </c>
      <c r="Q907" t="s">
        <v>309</v>
      </c>
      <c r="R907" t="s">
        <v>378</v>
      </c>
      <c r="S907" t="s">
        <v>275</v>
      </c>
      <c r="T907" s="26" t="s">
        <v>84</v>
      </c>
      <c r="U907" s="26" t="s">
        <v>78</v>
      </c>
      <c r="V907" s="128" t="s">
        <v>596</v>
      </c>
      <c r="W907" s="126" t="s">
        <v>73</v>
      </c>
      <c r="X907">
        <v>0</v>
      </c>
      <c r="Y907" s="24" t="str">
        <f t="shared" si="146"/>
        <v>N</v>
      </c>
      <c r="Z907" s="24">
        <v>100</v>
      </c>
      <c r="AA907" s="24">
        <f t="shared" si="147"/>
        <v>0</v>
      </c>
      <c r="AB907" s="24">
        <f t="shared" si="148"/>
        <v>-100</v>
      </c>
      <c r="AC907" s="24">
        <f t="shared" si="149"/>
        <v>0</v>
      </c>
      <c r="AD907" s="24">
        <f t="shared" si="150"/>
        <v>-100</v>
      </c>
      <c r="AE907" s="24">
        <f t="shared" si="151"/>
        <v>0</v>
      </c>
      <c r="AF907" s="24">
        <f t="shared" si="152"/>
        <v>-100</v>
      </c>
    </row>
    <row r="908" spans="1:32" x14ac:dyDescent="0.25">
      <c r="A908" s="21">
        <v>0.11973265444151122</v>
      </c>
      <c r="B908" s="21">
        <v>0.88018808781223801</v>
      </c>
      <c r="C908" s="22">
        <f t="shared" si="138"/>
        <v>8.3519404515373434</v>
      </c>
      <c r="D908" s="23">
        <f t="shared" si="138"/>
        <v>1.1361208062762607</v>
      </c>
      <c r="E908" s="125"/>
      <c r="F908" s="8">
        <f t="shared" si="139"/>
        <v>1</v>
      </c>
      <c r="G908" s="8">
        <f t="shared" si="140"/>
        <v>8.3519404515373434</v>
      </c>
      <c r="H908" s="8">
        <f t="shared" si="141"/>
        <v>1.1361208062762607</v>
      </c>
      <c r="I908" s="24"/>
      <c r="J908" s="24"/>
      <c r="K908" s="8">
        <f t="shared" si="142"/>
        <v>0</v>
      </c>
      <c r="L908" s="8">
        <f t="shared" si="143"/>
        <v>0</v>
      </c>
      <c r="M908" s="25" t="e">
        <f t="shared" si="144"/>
        <v>#DIV/0!</v>
      </c>
      <c r="N908" s="25" t="e">
        <f t="shared" si="144"/>
        <v>#DIV/0!</v>
      </c>
      <c r="O908" s="24">
        <f t="shared" si="145"/>
        <v>0</v>
      </c>
      <c r="P908" s="24">
        <f t="shared" si="145"/>
        <v>0</v>
      </c>
      <c r="Q908" t="s">
        <v>480</v>
      </c>
      <c r="R908" t="s">
        <v>392</v>
      </c>
      <c r="S908" t="s">
        <v>279</v>
      </c>
      <c r="T908" s="26" t="s">
        <v>85</v>
      </c>
      <c r="U908" s="26" t="s">
        <v>76</v>
      </c>
      <c r="V908" s="128" t="s">
        <v>596</v>
      </c>
      <c r="W908" s="126" t="s">
        <v>76</v>
      </c>
      <c r="X908">
        <v>1</v>
      </c>
      <c r="Y908" s="24" t="str">
        <f t="shared" si="146"/>
        <v>N</v>
      </c>
      <c r="Z908" s="24">
        <v>100</v>
      </c>
      <c r="AA908" s="24">
        <f t="shared" si="147"/>
        <v>0</v>
      </c>
      <c r="AB908" s="24">
        <f t="shared" si="148"/>
        <v>-100</v>
      </c>
      <c r="AC908" s="24">
        <f t="shared" si="149"/>
        <v>0</v>
      </c>
      <c r="AD908" s="24">
        <f t="shared" si="150"/>
        <v>-100</v>
      </c>
      <c r="AE908" s="24">
        <f t="shared" si="151"/>
        <v>0</v>
      </c>
      <c r="AF908" s="24">
        <f t="shared" si="152"/>
        <v>-100</v>
      </c>
    </row>
    <row r="909" spans="1:32" x14ac:dyDescent="0.25">
      <c r="A909" s="124">
        <v>0.50461735833997345</v>
      </c>
      <c r="B909" s="124">
        <v>0.4936310725322422</v>
      </c>
      <c r="C909" s="120">
        <f t="shared" si="138"/>
        <v>1.9816995659635528</v>
      </c>
      <c r="D909" s="121">
        <f t="shared" si="138"/>
        <v>2.0258044026081516</v>
      </c>
      <c r="E909" s="129"/>
      <c r="F909" s="122">
        <f t="shared" si="139"/>
        <v>1</v>
      </c>
      <c r="G909" s="122">
        <f t="shared" si="140"/>
        <v>1.9816995659635528</v>
      </c>
      <c r="H909" s="122">
        <f t="shared" si="141"/>
        <v>2.0258044026081516</v>
      </c>
      <c r="I909" s="97"/>
      <c r="J909" s="97"/>
      <c r="K909" s="122">
        <f t="shared" si="142"/>
        <v>0</v>
      </c>
      <c r="L909" s="122">
        <f t="shared" si="143"/>
        <v>0</v>
      </c>
      <c r="M909" s="123" t="e">
        <f t="shared" si="144"/>
        <v>#DIV/0!</v>
      </c>
      <c r="N909" s="123" t="e">
        <f t="shared" si="144"/>
        <v>#DIV/0!</v>
      </c>
      <c r="O909" s="97">
        <f t="shared" si="145"/>
        <v>0</v>
      </c>
      <c r="P909" s="97">
        <f t="shared" si="145"/>
        <v>0</v>
      </c>
      <c r="Q909" s="97" t="s">
        <v>342</v>
      </c>
      <c r="R909" s="97" t="s">
        <v>341</v>
      </c>
      <c r="S909" s="97" t="s">
        <v>274</v>
      </c>
      <c r="T909" s="117" t="s">
        <v>84</v>
      </c>
      <c r="U909" s="117" t="s">
        <v>86</v>
      </c>
      <c r="V909" s="130" t="s">
        <v>596</v>
      </c>
      <c r="W909" s="126" t="s">
        <v>79</v>
      </c>
      <c r="X909">
        <v>3</v>
      </c>
      <c r="Y909" s="24" t="str">
        <f t="shared" si="146"/>
        <v>Y</v>
      </c>
      <c r="Z909" s="24">
        <v>100</v>
      </c>
      <c r="AA909" s="24">
        <f t="shared" si="147"/>
        <v>0</v>
      </c>
      <c r="AB909" s="24">
        <f t="shared" si="148"/>
        <v>-100</v>
      </c>
      <c r="AC909" s="24">
        <f t="shared" si="149"/>
        <v>0</v>
      </c>
      <c r="AD909" s="24">
        <f t="shared" si="150"/>
        <v>-100</v>
      </c>
      <c r="AE909" s="24">
        <f t="shared" si="151"/>
        <v>0</v>
      </c>
      <c r="AF909" s="24">
        <f t="shared" si="152"/>
        <v>-100</v>
      </c>
    </row>
    <row r="910" spans="1:32" x14ac:dyDescent="0.25">
      <c r="A910" s="21">
        <v>0.26768915378891983</v>
      </c>
      <c r="B910" s="21">
        <v>0.72971487184557171</v>
      </c>
      <c r="C910" s="22">
        <f t="shared" ref="C910:D932" si="153">(100%/A910)</f>
        <v>3.7356761969837864</v>
      </c>
      <c r="D910" s="23">
        <f t="shared" si="153"/>
        <v>1.3703982727813011</v>
      </c>
      <c r="E910" s="125"/>
      <c r="F910" s="8">
        <f t="shared" si="139"/>
        <v>1</v>
      </c>
      <c r="G910" s="8">
        <f t="shared" si="140"/>
        <v>3.7356761969837864</v>
      </c>
      <c r="H910" s="8">
        <f t="shared" si="141"/>
        <v>1.3703982727813011</v>
      </c>
      <c r="I910" s="24"/>
      <c r="J910" s="24"/>
      <c r="K910" s="8">
        <f t="shared" si="142"/>
        <v>0</v>
      </c>
      <c r="L910" s="8">
        <f t="shared" si="143"/>
        <v>0</v>
      </c>
      <c r="M910" s="25" t="e">
        <f t="shared" ref="M910:N932" si="154">(1/K910)</f>
        <v>#DIV/0!</v>
      </c>
      <c r="N910" s="25" t="e">
        <f t="shared" si="154"/>
        <v>#DIV/0!</v>
      </c>
      <c r="O910" s="24">
        <f t="shared" ref="O910:P932" si="155">(I910/G910)</f>
        <v>0</v>
      </c>
      <c r="P910" s="24">
        <f t="shared" si="155"/>
        <v>0</v>
      </c>
      <c r="Q910" t="s">
        <v>478</v>
      </c>
      <c r="R910" t="s">
        <v>301</v>
      </c>
      <c r="S910" t="s">
        <v>275</v>
      </c>
      <c r="T910" s="26" t="s">
        <v>84</v>
      </c>
      <c r="U910" s="26" t="s">
        <v>94</v>
      </c>
      <c r="V910" s="128" t="s">
        <v>596</v>
      </c>
      <c r="W910" s="126" t="s">
        <v>86</v>
      </c>
      <c r="X910">
        <v>3</v>
      </c>
      <c r="Y910" s="24" t="str">
        <f t="shared" si="146"/>
        <v>Y</v>
      </c>
      <c r="Z910" s="24">
        <v>100</v>
      </c>
      <c r="AA910" s="24">
        <f t="shared" si="147"/>
        <v>0</v>
      </c>
      <c r="AB910" s="24">
        <f t="shared" si="148"/>
        <v>-100</v>
      </c>
      <c r="AC910" s="24">
        <f t="shared" si="149"/>
        <v>0</v>
      </c>
      <c r="AD910" s="24">
        <f t="shared" si="150"/>
        <v>-100</v>
      </c>
      <c r="AE910" s="24">
        <f t="shared" si="151"/>
        <v>0</v>
      </c>
      <c r="AF910" s="24">
        <f t="shared" si="152"/>
        <v>-100</v>
      </c>
    </row>
    <row r="911" spans="1:32" x14ac:dyDescent="0.25">
      <c r="A911" s="21">
        <v>0.34367926283100536</v>
      </c>
      <c r="B911" s="21">
        <v>0.65609433652539706</v>
      </c>
      <c r="C911" s="22">
        <f t="shared" si="153"/>
        <v>2.9096896675192241</v>
      </c>
      <c r="D911" s="23">
        <f t="shared" si="153"/>
        <v>1.5241710594483855</v>
      </c>
      <c r="E911" s="125"/>
      <c r="F911" s="8">
        <f t="shared" si="139"/>
        <v>1</v>
      </c>
      <c r="G911" s="8">
        <f t="shared" si="140"/>
        <v>2.9096896675192241</v>
      </c>
      <c r="H911" s="8">
        <f t="shared" si="141"/>
        <v>1.5241710594483855</v>
      </c>
      <c r="I911" s="24"/>
      <c r="J911" s="24"/>
      <c r="K911" s="8">
        <f t="shared" si="142"/>
        <v>0</v>
      </c>
      <c r="L911" s="8">
        <f t="shared" si="143"/>
        <v>0</v>
      </c>
      <c r="M911" s="25" t="e">
        <f t="shared" si="154"/>
        <v>#DIV/0!</v>
      </c>
      <c r="N911" s="25" t="e">
        <f t="shared" si="154"/>
        <v>#DIV/0!</v>
      </c>
      <c r="O911" s="24">
        <f t="shared" si="155"/>
        <v>0</v>
      </c>
      <c r="P911" s="24">
        <f t="shared" si="155"/>
        <v>0</v>
      </c>
      <c r="Q911" t="s">
        <v>479</v>
      </c>
      <c r="R911" t="s">
        <v>304</v>
      </c>
      <c r="S911" t="s">
        <v>275</v>
      </c>
      <c r="T911" s="26" t="s">
        <v>90</v>
      </c>
      <c r="U911" s="26" t="s">
        <v>75</v>
      </c>
      <c r="V911" s="128" t="s">
        <v>596</v>
      </c>
      <c r="W911" s="126" t="s">
        <v>73</v>
      </c>
      <c r="X911">
        <v>0</v>
      </c>
      <c r="Y911" s="24" t="str">
        <f t="shared" si="146"/>
        <v>N</v>
      </c>
      <c r="Z911" s="24">
        <v>100</v>
      </c>
      <c r="AA911" s="24">
        <f t="shared" si="147"/>
        <v>0</v>
      </c>
      <c r="AB911" s="24">
        <f t="shared" si="148"/>
        <v>-100</v>
      </c>
      <c r="AC911" s="24">
        <f t="shared" si="149"/>
        <v>0</v>
      </c>
      <c r="AD911" s="24">
        <f t="shared" si="150"/>
        <v>-100</v>
      </c>
      <c r="AE911" s="24">
        <f t="shared" si="151"/>
        <v>0</v>
      </c>
      <c r="AF911" s="24">
        <f t="shared" si="152"/>
        <v>-100</v>
      </c>
    </row>
    <row r="912" spans="1:32" x14ac:dyDescent="0.25">
      <c r="A912" s="21">
        <v>0.85523395391617463</v>
      </c>
      <c r="B912" s="21">
        <v>0.10950232375942415</v>
      </c>
      <c r="C912" s="22">
        <f t="shared" si="153"/>
        <v>1.1692706953704677</v>
      </c>
      <c r="D912" s="23">
        <f t="shared" si="153"/>
        <v>9.1322262913524384</v>
      </c>
      <c r="E912" s="125"/>
      <c r="F912" s="8">
        <f t="shared" si="139"/>
        <v>1</v>
      </c>
      <c r="G912" s="8">
        <f t="shared" si="140"/>
        <v>1.1692706953704677</v>
      </c>
      <c r="H912" s="8">
        <f t="shared" si="141"/>
        <v>9.1322262913524384</v>
      </c>
      <c r="I912" s="24"/>
      <c r="J912" s="24"/>
      <c r="K912" s="8">
        <f t="shared" si="142"/>
        <v>0</v>
      </c>
      <c r="L912" s="8">
        <f t="shared" si="143"/>
        <v>0</v>
      </c>
      <c r="M912" s="25" t="e">
        <f t="shared" si="154"/>
        <v>#DIV/0!</v>
      </c>
      <c r="N912" s="25" t="e">
        <f t="shared" si="154"/>
        <v>#DIV/0!</v>
      </c>
      <c r="O912" s="24">
        <f t="shared" si="155"/>
        <v>0</v>
      </c>
      <c r="P912" s="24">
        <f t="shared" si="155"/>
        <v>0</v>
      </c>
      <c r="Q912" t="s">
        <v>307</v>
      </c>
      <c r="R912" t="s">
        <v>284</v>
      </c>
      <c r="S912" t="s">
        <v>275</v>
      </c>
      <c r="T912" s="26" t="s">
        <v>85</v>
      </c>
      <c r="U912" s="26" t="s">
        <v>96</v>
      </c>
      <c r="V912" s="128" t="s">
        <v>596</v>
      </c>
      <c r="W912" s="126" t="s">
        <v>94</v>
      </c>
      <c r="X912">
        <v>2</v>
      </c>
      <c r="Y912" s="24" t="str">
        <f t="shared" si="146"/>
        <v>N</v>
      </c>
      <c r="Z912" s="24">
        <v>100</v>
      </c>
      <c r="AA912" s="24">
        <f t="shared" si="147"/>
        <v>0</v>
      </c>
      <c r="AB912" s="24">
        <f t="shared" si="148"/>
        <v>-100</v>
      </c>
      <c r="AC912" s="24">
        <f t="shared" si="149"/>
        <v>0</v>
      </c>
      <c r="AD912" s="24">
        <f t="shared" si="150"/>
        <v>-100</v>
      </c>
      <c r="AE912" s="24">
        <f t="shared" si="151"/>
        <v>0</v>
      </c>
      <c r="AF912" s="24">
        <f t="shared" si="152"/>
        <v>-100</v>
      </c>
    </row>
    <row r="913" spans="1:32" x14ac:dyDescent="0.25">
      <c r="A913" s="21">
        <v>0.16892528661180325</v>
      </c>
      <c r="B913" s="21">
        <v>0.8309216797927591</v>
      </c>
      <c r="C913" s="22">
        <f t="shared" si="153"/>
        <v>5.9197768437003635</v>
      </c>
      <c r="D913" s="23">
        <f t="shared" si="153"/>
        <v>1.2034828604416856</v>
      </c>
      <c r="E913" s="125"/>
      <c r="F913" s="8">
        <f t="shared" si="139"/>
        <v>1</v>
      </c>
      <c r="G913" s="8">
        <f t="shared" si="140"/>
        <v>5.9197768437003635</v>
      </c>
      <c r="H913" s="8">
        <f t="shared" si="141"/>
        <v>1.2034828604416856</v>
      </c>
      <c r="I913" s="24"/>
      <c r="J913" s="24"/>
      <c r="K913" s="8">
        <f t="shared" si="142"/>
        <v>0</v>
      </c>
      <c r="L913" s="8">
        <f t="shared" si="143"/>
        <v>0</v>
      </c>
      <c r="M913" s="25" t="e">
        <f t="shared" si="154"/>
        <v>#DIV/0!</v>
      </c>
      <c r="N913" s="25" t="e">
        <f t="shared" si="154"/>
        <v>#DIV/0!</v>
      </c>
      <c r="O913" s="24">
        <f t="shared" si="155"/>
        <v>0</v>
      </c>
      <c r="P913" s="24">
        <f t="shared" si="155"/>
        <v>0</v>
      </c>
      <c r="Q913" t="s">
        <v>414</v>
      </c>
      <c r="R913" t="s">
        <v>289</v>
      </c>
      <c r="S913" t="s">
        <v>283</v>
      </c>
      <c r="T913" s="26" t="s">
        <v>85</v>
      </c>
      <c r="U913" s="26" t="s">
        <v>76</v>
      </c>
      <c r="V913" s="128" t="s">
        <v>596</v>
      </c>
      <c r="W913" s="126" t="s">
        <v>78</v>
      </c>
      <c r="X913">
        <v>1</v>
      </c>
      <c r="Y913" s="24" t="str">
        <f t="shared" si="146"/>
        <v>N</v>
      </c>
      <c r="Z913" s="24">
        <v>100</v>
      </c>
      <c r="AA913" s="24">
        <f t="shared" si="147"/>
        <v>0</v>
      </c>
      <c r="AB913" s="24">
        <f t="shared" si="148"/>
        <v>-100</v>
      </c>
      <c r="AC913" s="24">
        <f t="shared" si="149"/>
        <v>0</v>
      </c>
      <c r="AD913" s="24">
        <f t="shared" si="150"/>
        <v>-100</v>
      </c>
      <c r="AE913" s="24">
        <f t="shared" si="151"/>
        <v>0</v>
      </c>
      <c r="AF913" s="24">
        <f t="shared" si="152"/>
        <v>-100</v>
      </c>
    </row>
    <row r="914" spans="1:32" x14ac:dyDescent="0.25">
      <c r="A914" s="21">
        <v>0.26067324144951287</v>
      </c>
      <c r="B914" s="21">
        <v>0.73849082066158189</v>
      </c>
      <c r="C914" s="22">
        <f t="shared" si="153"/>
        <v>3.8362203747471324</v>
      </c>
      <c r="D914" s="23">
        <f t="shared" si="153"/>
        <v>1.3541129720531169</v>
      </c>
      <c r="E914" s="125"/>
      <c r="F914" s="8">
        <f t="shared" si="139"/>
        <v>1</v>
      </c>
      <c r="G914" s="8">
        <f t="shared" si="140"/>
        <v>3.8362203747471324</v>
      </c>
      <c r="H914" s="8">
        <f t="shared" si="141"/>
        <v>1.3541129720531169</v>
      </c>
      <c r="I914" s="24"/>
      <c r="J914" s="24"/>
      <c r="K914" s="8">
        <f t="shared" si="142"/>
        <v>0</v>
      </c>
      <c r="L914" s="8">
        <f t="shared" si="143"/>
        <v>0</v>
      </c>
      <c r="M914" s="25" t="e">
        <f t="shared" si="154"/>
        <v>#DIV/0!</v>
      </c>
      <c r="N914" s="25" t="e">
        <f t="shared" si="154"/>
        <v>#DIV/0!</v>
      </c>
      <c r="O914" s="24">
        <f t="shared" si="155"/>
        <v>0</v>
      </c>
      <c r="P914" s="24">
        <f t="shared" si="155"/>
        <v>0</v>
      </c>
      <c r="Q914" t="s">
        <v>290</v>
      </c>
      <c r="R914" t="s">
        <v>332</v>
      </c>
      <c r="S914" t="s">
        <v>283</v>
      </c>
      <c r="T914" s="26" t="s">
        <v>85</v>
      </c>
      <c r="U914" s="26" t="s">
        <v>76</v>
      </c>
      <c r="V914" s="128" t="s">
        <v>596</v>
      </c>
      <c r="W914" s="126" t="s">
        <v>76</v>
      </c>
      <c r="X914">
        <v>1</v>
      </c>
      <c r="Y914" s="24" t="str">
        <f t="shared" si="146"/>
        <v>N</v>
      </c>
      <c r="Z914" s="24">
        <v>100</v>
      </c>
      <c r="AA914" s="24">
        <f t="shared" si="147"/>
        <v>0</v>
      </c>
      <c r="AB914" s="24">
        <f t="shared" si="148"/>
        <v>-100</v>
      </c>
      <c r="AC914" s="24">
        <f t="shared" si="149"/>
        <v>0</v>
      </c>
      <c r="AD914" s="24">
        <f t="shared" si="150"/>
        <v>-100</v>
      </c>
      <c r="AE914" s="24">
        <f t="shared" si="151"/>
        <v>0</v>
      </c>
      <c r="AF914" s="24">
        <f t="shared" si="152"/>
        <v>-100</v>
      </c>
    </row>
    <row r="915" spans="1:32" x14ac:dyDescent="0.25">
      <c r="A915" s="21">
        <v>0.40623456338658942</v>
      </c>
      <c r="B915" s="21">
        <v>0.59294007541288829</v>
      </c>
      <c r="C915" s="22">
        <f t="shared" si="153"/>
        <v>2.4616319981821908</v>
      </c>
      <c r="D915" s="23">
        <f t="shared" si="153"/>
        <v>1.6865110682620994</v>
      </c>
      <c r="E915" s="125"/>
      <c r="F915" s="8">
        <f t="shared" si="139"/>
        <v>1</v>
      </c>
      <c r="G915" s="8">
        <f t="shared" si="140"/>
        <v>2.4616319981821908</v>
      </c>
      <c r="H915" s="8">
        <f t="shared" si="141"/>
        <v>1.6865110682620994</v>
      </c>
      <c r="I915" s="24"/>
      <c r="J915" s="24"/>
      <c r="K915" s="8">
        <f t="shared" si="142"/>
        <v>0</v>
      </c>
      <c r="L915" s="8">
        <f t="shared" si="143"/>
        <v>0</v>
      </c>
      <c r="M915" s="25" t="e">
        <f t="shared" si="154"/>
        <v>#DIV/0!</v>
      </c>
      <c r="N915" s="25" t="e">
        <f t="shared" si="154"/>
        <v>#DIV/0!</v>
      </c>
      <c r="O915" s="24">
        <f t="shared" si="155"/>
        <v>0</v>
      </c>
      <c r="P915" s="24">
        <f t="shared" si="155"/>
        <v>0</v>
      </c>
      <c r="Q915" t="s">
        <v>526</v>
      </c>
      <c r="R915" t="s">
        <v>527</v>
      </c>
      <c r="S915" t="s">
        <v>277</v>
      </c>
      <c r="T915" s="26" t="s">
        <v>90</v>
      </c>
      <c r="U915" s="26" t="s">
        <v>75</v>
      </c>
      <c r="V915" s="128" t="s">
        <v>596</v>
      </c>
      <c r="W915" s="126" t="s">
        <v>86</v>
      </c>
      <c r="X915">
        <v>3</v>
      </c>
      <c r="Y915" s="24" t="str">
        <f t="shared" si="146"/>
        <v>Y</v>
      </c>
      <c r="Z915" s="24">
        <v>100</v>
      </c>
      <c r="AA915" s="24">
        <f t="shared" si="147"/>
        <v>0</v>
      </c>
      <c r="AB915" s="24">
        <f t="shared" si="148"/>
        <v>-100</v>
      </c>
      <c r="AC915" s="24">
        <f t="shared" si="149"/>
        <v>0</v>
      </c>
      <c r="AD915" s="24">
        <f t="shared" si="150"/>
        <v>-100</v>
      </c>
      <c r="AE915" s="24">
        <f t="shared" si="151"/>
        <v>0</v>
      </c>
      <c r="AF915" s="24">
        <f t="shared" si="152"/>
        <v>-100</v>
      </c>
    </row>
    <row r="916" spans="1:32" x14ac:dyDescent="0.25">
      <c r="A916" s="21">
        <v>7.9047202322266846E-3</v>
      </c>
      <c r="B916" s="21">
        <v>0.99209527411725529</v>
      </c>
      <c r="C916" s="22">
        <f t="shared" si="153"/>
        <v>126.50669101774264</v>
      </c>
      <c r="D916" s="23">
        <f t="shared" si="153"/>
        <v>1.0079677084338277</v>
      </c>
      <c r="E916" s="125"/>
      <c r="F916" s="8">
        <f t="shared" si="139"/>
        <v>1</v>
      </c>
      <c r="G916" s="8">
        <f t="shared" si="140"/>
        <v>126.50669101774264</v>
      </c>
      <c r="H916" s="8">
        <f t="shared" si="141"/>
        <v>1.0079677084338277</v>
      </c>
      <c r="I916" s="24"/>
      <c r="J916" s="24"/>
      <c r="K916" s="8">
        <f t="shared" si="142"/>
        <v>0</v>
      </c>
      <c r="L916" s="8">
        <f t="shared" si="143"/>
        <v>0</v>
      </c>
      <c r="M916" s="25" t="e">
        <f t="shared" si="154"/>
        <v>#DIV/0!</v>
      </c>
      <c r="N916" s="25" t="e">
        <f t="shared" si="154"/>
        <v>#DIV/0!</v>
      </c>
      <c r="O916" s="24">
        <f t="shared" si="155"/>
        <v>0</v>
      </c>
      <c r="P916" s="24">
        <f t="shared" si="155"/>
        <v>0</v>
      </c>
      <c r="Q916" t="s">
        <v>371</v>
      </c>
      <c r="R916" t="s">
        <v>373</v>
      </c>
      <c r="S916" t="s">
        <v>275</v>
      </c>
      <c r="T916" s="26" t="s">
        <v>90</v>
      </c>
      <c r="U916" s="26" t="s">
        <v>73</v>
      </c>
      <c r="V916" s="128" t="s">
        <v>597</v>
      </c>
      <c r="W916" s="126" t="s">
        <v>73</v>
      </c>
      <c r="X916">
        <v>0</v>
      </c>
      <c r="Y916" s="24" t="str">
        <f t="shared" si="146"/>
        <v>N</v>
      </c>
      <c r="Z916" s="24">
        <v>100</v>
      </c>
      <c r="AA916" s="24">
        <f t="shared" si="147"/>
        <v>0</v>
      </c>
      <c r="AB916" s="24">
        <f t="shared" si="148"/>
        <v>-100</v>
      </c>
      <c r="AC916" s="24">
        <f t="shared" si="149"/>
        <v>0</v>
      </c>
      <c r="AD916" s="24">
        <f t="shared" si="150"/>
        <v>-100</v>
      </c>
      <c r="AE916" s="24">
        <f t="shared" si="151"/>
        <v>0</v>
      </c>
      <c r="AF916" s="24">
        <f t="shared" si="152"/>
        <v>-100</v>
      </c>
    </row>
    <row r="917" spans="1:32" x14ac:dyDescent="0.25">
      <c r="A917" s="21">
        <v>0.61093112238649083</v>
      </c>
      <c r="B917" s="21">
        <v>0.38641923332910588</v>
      </c>
      <c r="C917" s="22">
        <f t="shared" si="153"/>
        <v>1.6368457316328602</v>
      </c>
      <c r="D917" s="23">
        <f t="shared" si="153"/>
        <v>2.5878629057480662</v>
      </c>
      <c r="E917" s="125"/>
      <c r="F917" s="8">
        <f t="shared" si="139"/>
        <v>1</v>
      </c>
      <c r="G917" s="8">
        <f t="shared" si="140"/>
        <v>1.6368457316328602</v>
      </c>
      <c r="H917" s="8">
        <f t="shared" si="141"/>
        <v>2.5878629057480662</v>
      </c>
      <c r="I917" s="24"/>
      <c r="J917" s="24"/>
      <c r="K917" s="8">
        <f t="shared" si="142"/>
        <v>0</v>
      </c>
      <c r="L917" s="8">
        <f t="shared" si="143"/>
        <v>0</v>
      </c>
      <c r="M917" s="25" t="e">
        <f t="shared" si="154"/>
        <v>#DIV/0!</v>
      </c>
      <c r="N917" s="25" t="e">
        <f t="shared" si="154"/>
        <v>#DIV/0!</v>
      </c>
      <c r="O917" s="24">
        <f t="shared" si="155"/>
        <v>0</v>
      </c>
      <c r="P917" s="24">
        <f t="shared" si="155"/>
        <v>0</v>
      </c>
      <c r="Q917" t="s">
        <v>380</v>
      </c>
      <c r="R917" t="s">
        <v>475</v>
      </c>
      <c r="S917" t="s">
        <v>275</v>
      </c>
      <c r="T917" s="26" t="s">
        <v>84</v>
      </c>
      <c r="U917" s="26" t="s">
        <v>86</v>
      </c>
      <c r="V917" s="128" t="s">
        <v>597</v>
      </c>
      <c r="W917" s="126" t="s">
        <v>77</v>
      </c>
      <c r="X917">
        <v>2</v>
      </c>
      <c r="Y917" s="24" t="str">
        <f t="shared" si="146"/>
        <v>N</v>
      </c>
      <c r="Z917" s="24">
        <v>100</v>
      </c>
      <c r="AA917" s="24">
        <f t="shared" si="147"/>
        <v>0</v>
      </c>
      <c r="AB917" s="24">
        <f t="shared" si="148"/>
        <v>-100</v>
      </c>
      <c r="AC917" s="24">
        <f t="shared" si="149"/>
        <v>0</v>
      </c>
      <c r="AD917" s="24">
        <f t="shared" si="150"/>
        <v>-100</v>
      </c>
      <c r="AE917" s="24">
        <f t="shared" si="151"/>
        <v>0</v>
      </c>
      <c r="AF917" s="24">
        <f t="shared" si="152"/>
        <v>-100</v>
      </c>
    </row>
    <row r="918" spans="1:32" x14ac:dyDescent="0.25">
      <c r="A918" s="21">
        <v>0.37617242595252037</v>
      </c>
      <c r="B918" s="21">
        <v>0.62288270909634191</v>
      </c>
      <c r="C918" s="22">
        <f t="shared" si="153"/>
        <v>2.658355400366899</v>
      </c>
      <c r="D918" s="23">
        <f t="shared" si="153"/>
        <v>1.6054386891727459</v>
      </c>
      <c r="E918" s="125"/>
      <c r="F918" s="8">
        <f t="shared" si="139"/>
        <v>1</v>
      </c>
      <c r="G918" s="8">
        <f t="shared" si="140"/>
        <v>2.658355400366899</v>
      </c>
      <c r="H918" s="8">
        <f t="shared" si="141"/>
        <v>1.6054386891727459</v>
      </c>
      <c r="I918" s="24"/>
      <c r="J918" s="24"/>
      <c r="K918" s="8">
        <f t="shared" si="142"/>
        <v>0</v>
      </c>
      <c r="L918" s="8">
        <f t="shared" si="143"/>
        <v>0</v>
      </c>
      <c r="M918" s="25" t="e">
        <f t="shared" si="154"/>
        <v>#DIV/0!</v>
      </c>
      <c r="N918" s="25" t="e">
        <f t="shared" si="154"/>
        <v>#DIV/0!</v>
      </c>
      <c r="O918" s="24">
        <f t="shared" si="155"/>
        <v>0</v>
      </c>
      <c r="P918" s="24">
        <f t="shared" si="155"/>
        <v>0</v>
      </c>
      <c r="Q918" t="s">
        <v>510</v>
      </c>
      <c r="R918" t="s">
        <v>375</v>
      </c>
      <c r="S918" t="s">
        <v>275</v>
      </c>
      <c r="T918" s="26" t="s">
        <v>84</v>
      </c>
      <c r="U918" s="26" t="s">
        <v>86</v>
      </c>
      <c r="V918" s="128" t="s">
        <v>597</v>
      </c>
      <c r="W918" s="126" t="s">
        <v>75</v>
      </c>
      <c r="X918">
        <v>2</v>
      </c>
      <c r="Y918" s="24" t="str">
        <f t="shared" si="146"/>
        <v>N</v>
      </c>
      <c r="Z918" s="24">
        <v>100</v>
      </c>
      <c r="AA918" s="24">
        <f t="shared" si="147"/>
        <v>0</v>
      </c>
      <c r="AB918" s="24">
        <f t="shared" si="148"/>
        <v>-100</v>
      </c>
      <c r="AC918" s="24">
        <f t="shared" si="149"/>
        <v>0</v>
      </c>
      <c r="AD918" s="24">
        <f t="shared" si="150"/>
        <v>-100</v>
      </c>
      <c r="AE918" s="24">
        <f t="shared" si="151"/>
        <v>0</v>
      </c>
      <c r="AF918" s="24">
        <f t="shared" si="152"/>
        <v>-100</v>
      </c>
    </row>
    <row r="919" spans="1:32" x14ac:dyDescent="0.25">
      <c r="A919" s="21">
        <v>0.54328023711615248</v>
      </c>
      <c r="B919" s="21">
        <v>0.45099340142771144</v>
      </c>
      <c r="C919" s="22">
        <f t="shared" si="153"/>
        <v>1.8406706735886686</v>
      </c>
      <c r="D919" s="23">
        <f t="shared" si="153"/>
        <v>2.2173273418952393</v>
      </c>
      <c r="E919" s="125"/>
      <c r="F919" s="8">
        <f t="shared" si="139"/>
        <v>1</v>
      </c>
      <c r="G919" s="8">
        <f t="shared" si="140"/>
        <v>1.8406706735886686</v>
      </c>
      <c r="H919" s="8">
        <f t="shared" si="141"/>
        <v>2.2173273418952393</v>
      </c>
      <c r="I919" s="24"/>
      <c r="J919" s="24"/>
      <c r="K919" s="8">
        <f t="shared" si="142"/>
        <v>0</v>
      </c>
      <c r="L919" s="8">
        <f t="shared" si="143"/>
        <v>0</v>
      </c>
      <c r="M919" s="25" t="e">
        <f t="shared" si="154"/>
        <v>#DIV/0!</v>
      </c>
      <c r="N919" s="25" t="e">
        <f t="shared" si="154"/>
        <v>#DIV/0!</v>
      </c>
      <c r="O919" s="24">
        <f t="shared" si="155"/>
        <v>0</v>
      </c>
      <c r="P919" s="24">
        <f t="shared" si="155"/>
        <v>0</v>
      </c>
      <c r="Q919" t="s">
        <v>370</v>
      </c>
      <c r="R919" t="s">
        <v>377</v>
      </c>
      <c r="S919" t="s">
        <v>275</v>
      </c>
      <c r="T919" s="26" t="s">
        <v>85</v>
      </c>
      <c r="U919" s="26" t="s">
        <v>79</v>
      </c>
      <c r="V919" s="128" t="s">
        <v>597</v>
      </c>
      <c r="W919" s="126" t="s">
        <v>79</v>
      </c>
      <c r="X919">
        <v>3</v>
      </c>
      <c r="Y919" s="24" t="str">
        <f t="shared" si="146"/>
        <v>Y</v>
      </c>
      <c r="Z919" s="24">
        <v>100</v>
      </c>
      <c r="AA919" s="24">
        <f t="shared" si="147"/>
        <v>0</v>
      </c>
      <c r="AB919" s="24">
        <f t="shared" si="148"/>
        <v>-100</v>
      </c>
      <c r="AC919" s="24">
        <f t="shared" si="149"/>
        <v>0</v>
      </c>
      <c r="AD919" s="24">
        <f t="shared" si="150"/>
        <v>-100</v>
      </c>
      <c r="AE919" s="24">
        <f t="shared" si="151"/>
        <v>0</v>
      </c>
      <c r="AF919" s="24">
        <f t="shared" si="152"/>
        <v>-100</v>
      </c>
    </row>
    <row r="920" spans="1:32" x14ac:dyDescent="0.25">
      <c r="A920" s="21">
        <v>0.60750102626183777</v>
      </c>
      <c r="B920" s="21">
        <v>0.38900674260638124</v>
      </c>
      <c r="C920" s="22">
        <f t="shared" si="153"/>
        <v>1.6460877542106276</v>
      </c>
      <c r="D920" s="23">
        <f t="shared" si="153"/>
        <v>2.570649529876802</v>
      </c>
      <c r="E920" s="125"/>
      <c r="F920" s="8">
        <f t="shared" si="139"/>
        <v>1</v>
      </c>
      <c r="G920" s="8">
        <f t="shared" si="140"/>
        <v>1.6460877542106276</v>
      </c>
      <c r="H920" s="8">
        <f t="shared" si="141"/>
        <v>2.570649529876802</v>
      </c>
      <c r="I920" s="24"/>
      <c r="J920" s="24"/>
      <c r="K920" s="8">
        <f t="shared" si="142"/>
        <v>0</v>
      </c>
      <c r="L920" s="8">
        <f t="shared" si="143"/>
        <v>0</v>
      </c>
      <c r="M920" s="25" t="e">
        <f t="shared" si="154"/>
        <v>#DIV/0!</v>
      </c>
      <c r="N920" s="25" t="e">
        <f t="shared" si="154"/>
        <v>#DIV/0!</v>
      </c>
      <c r="O920" s="24">
        <f t="shared" si="155"/>
        <v>0</v>
      </c>
      <c r="P920" s="24">
        <f t="shared" si="155"/>
        <v>0</v>
      </c>
      <c r="Q920" t="s">
        <v>369</v>
      </c>
      <c r="R920" t="s">
        <v>507</v>
      </c>
      <c r="S920" t="s">
        <v>276</v>
      </c>
      <c r="T920" s="26" t="s">
        <v>84</v>
      </c>
      <c r="U920" s="26" t="s">
        <v>86</v>
      </c>
      <c r="V920" s="128" t="s">
        <v>597</v>
      </c>
      <c r="W920" s="126" t="s">
        <v>86</v>
      </c>
      <c r="X920">
        <v>3</v>
      </c>
      <c r="Y920" s="24" t="str">
        <f t="shared" si="146"/>
        <v>Y</v>
      </c>
      <c r="Z920" s="24">
        <v>100</v>
      </c>
      <c r="AA920" s="24">
        <f t="shared" si="147"/>
        <v>0</v>
      </c>
      <c r="AB920" s="24">
        <f t="shared" si="148"/>
        <v>-100</v>
      </c>
      <c r="AC920" s="24">
        <f t="shared" si="149"/>
        <v>0</v>
      </c>
      <c r="AD920" s="24">
        <f t="shared" si="150"/>
        <v>-100</v>
      </c>
      <c r="AE920" s="24">
        <f t="shared" si="151"/>
        <v>0</v>
      </c>
      <c r="AF920" s="24">
        <f t="shared" si="152"/>
        <v>-100</v>
      </c>
    </row>
    <row r="921" spans="1:32" x14ac:dyDescent="0.25">
      <c r="A921" s="21">
        <v>0.70348234566954015</v>
      </c>
      <c r="B921" s="21">
        <v>0.25629247942540251</v>
      </c>
      <c r="C921" s="22">
        <f t="shared" si="153"/>
        <v>1.4214997805641432</v>
      </c>
      <c r="D921" s="23">
        <f t="shared" si="153"/>
        <v>3.9017922111564101</v>
      </c>
      <c r="E921" s="125"/>
      <c r="F921" s="8">
        <f t="shared" si="139"/>
        <v>1</v>
      </c>
      <c r="G921" s="8">
        <f t="shared" si="140"/>
        <v>1.4214997805641432</v>
      </c>
      <c r="H921" s="8">
        <f t="shared" si="141"/>
        <v>3.9017922111564101</v>
      </c>
      <c r="I921" s="24"/>
      <c r="J921" s="24"/>
      <c r="K921" s="8">
        <f t="shared" si="142"/>
        <v>0</v>
      </c>
      <c r="L921" s="8">
        <f t="shared" si="143"/>
        <v>0</v>
      </c>
      <c r="M921" s="25" t="e">
        <f t="shared" si="154"/>
        <v>#DIV/0!</v>
      </c>
      <c r="N921" s="25" t="e">
        <f t="shared" si="154"/>
        <v>#DIV/0!</v>
      </c>
      <c r="O921" s="24">
        <f t="shared" si="155"/>
        <v>0</v>
      </c>
      <c r="P921" s="24">
        <f t="shared" si="155"/>
        <v>0</v>
      </c>
      <c r="Q921" t="s">
        <v>473</v>
      </c>
      <c r="R921" t="s">
        <v>457</v>
      </c>
      <c r="S921" t="s">
        <v>276</v>
      </c>
      <c r="T921" s="26" t="s">
        <v>84</v>
      </c>
      <c r="U921" s="26" t="s">
        <v>89</v>
      </c>
      <c r="V921" s="128" t="s">
        <v>597</v>
      </c>
      <c r="W921" s="126" t="s">
        <v>93</v>
      </c>
      <c r="X921">
        <v>6</v>
      </c>
      <c r="Y921" s="24" t="str">
        <f t="shared" si="146"/>
        <v>Y</v>
      </c>
      <c r="Z921" s="24">
        <v>100</v>
      </c>
      <c r="AA921" s="24">
        <f t="shared" si="147"/>
        <v>0</v>
      </c>
      <c r="AB921" s="24">
        <f t="shared" si="148"/>
        <v>-100</v>
      </c>
      <c r="AC921" s="24">
        <f t="shared" si="149"/>
        <v>0</v>
      </c>
      <c r="AD921" s="24">
        <f t="shared" si="150"/>
        <v>-100</v>
      </c>
      <c r="AE921" s="24">
        <f t="shared" si="151"/>
        <v>0</v>
      </c>
      <c r="AF921" s="24">
        <f t="shared" si="152"/>
        <v>-100</v>
      </c>
    </row>
    <row r="922" spans="1:32" x14ac:dyDescent="0.25">
      <c r="A922" s="21">
        <v>0.25052970472454406</v>
      </c>
      <c r="B922" s="21">
        <v>0.74938689521281843</v>
      </c>
      <c r="C922" s="22">
        <f t="shared" si="153"/>
        <v>3.9915426440129891</v>
      </c>
      <c r="D922" s="23">
        <f t="shared" si="153"/>
        <v>1.3344241891446607</v>
      </c>
      <c r="E922" s="125"/>
      <c r="F922" s="8">
        <f t="shared" ref="F922:F985" si="156">(E922/100%) + 1</f>
        <v>1</v>
      </c>
      <c r="G922" s="8">
        <f t="shared" ref="G922:G985" si="157">C922/F922</f>
        <v>3.9915426440129891</v>
      </c>
      <c r="H922" s="8">
        <f t="shared" ref="H922:H985" si="158">D922/F922</f>
        <v>1.3344241891446607</v>
      </c>
      <c r="I922" s="24"/>
      <c r="J922" s="24"/>
      <c r="K922" s="8">
        <f t="shared" ref="K922:K985" si="159">(I922*F922)</f>
        <v>0</v>
      </c>
      <c r="L922" s="8">
        <f t="shared" ref="L922:L985" si="160">(J922*F922)</f>
        <v>0</v>
      </c>
      <c r="M922" s="25" t="e">
        <f t="shared" si="154"/>
        <v>#DIV/0!</v>
      </c>
      <c r="N922" s="25" t="e">
        <f t="shared" si="154"/>
        <v>#DIV/0!</v>
      </c>
      <c r="O922" s="24">
        <f t="shared" si="155"/>
        <v>0</v>
      </c>
      <c r="P922" s="24">
        <f t="shared" si="155"/>
        <v>0</v>
      </c>
      <c r="Q922" t="s">
        <v>452</v>
      </c>
      <c r="R922" t="s">
        <v>504</v>
      </c>
      <c r="S922" t="s">
        <v>276</v>
      </c>
      <c r="T922" s="26" t="s">
        <v>90</v>
      </c>
      <c r="U922" s="26" t="s">
        <v>75</v>
      </c>
      <c r="V922" s="128" t="s">
        <v>597</v>
      </c>
      <c r="W922" s="126" t="s">
        <v>76</v>
      </c>
      <c r="X922">
        <v>1</v>
      </c>
      <c r="Y922" s="24" t="str">
        <f t="shared" ref="Y922:Y985" si="161">IF(X922 &gt;=3,"Y","N")</f>
        <v>N</v>
      </c>
      <c r="Z922" s="24">
        <v>100</v>
      </c>
      <c r="AA922" s="24">
        <f t="shared" si="147"/>
        <v>0</v>
      </c>
      <c r="AB922" s="24">
        <f t="shared" si="148"/>
        <v>-100</v>
      </c>
      <c r="AC922" s="24">
        <f t="shared" si="149"/>
        <v>0</v>
      </c>
      <c r="AD922" s="24">
        <f t="shared" si="150"/>
        <v>-100</v>
      </c>
      <c r="AE922" s="24">
        <f t="shared" si="151"/>
        <v>0</v>
      </c>
      <c r="AF922" s="24">
        <f t="shared" si="152"/>
        <v>-100</v>
      </c>
    </row>
    <row r="923" spans="1:32" x14ac:dyDescent="0.25">
      <c r="A923" s="21">
        <v>0.78127956808211274</v>
      </c>
      <c r="B923" s="21">
        <v>0.19156782228162814</v>
      </c>
      <c r="C923" s="22">
        <f t="shared" si="153"/>
        <v>1.2799515574876772</v>
      </c>
      <c r="D923" s="23">
        <f t="shared" si="153"/>
        <v>5.2200833526722334</v>
      </c>
      <c r="E923" s="125"/>
      <c r="F923" s="8">
        <f t="shared" si="156"/>
        <v>1</v>
      </c>
      <c r="G923" s="8">
        <f t="shared" si="157"/>
        <v>1.2799515574876772</v>
      </c>
      <c r="H923" s="8">
        <f t="shared" si="158"/>
        <v>5.2200833526722334</v>
      </c>
      <c r="I923" s="24"/>
      <c r="J923" s="24"/>
      <c r="K923" s="8">
        <f t="shared" si="159"/>
        <v>0</v>
      </c>
      <c r="L923" s="8">
        <f t="shared" si="160"/>
        <v>0</v>
      </c>
      <c r="M923" s="25" t="e">
        <f t="shared" si="154"/>
        <v>#DIV/0!</v>
      </c>
      <c r="N923" s="25" t="e">
        <f t="shared" si="154"/>
        <v>#DIV/0!</v>
      </c>
      <c r="O923" s="24">
        <f t="shared" si="155"/>
        <v>0</v>
      </c>
      <c r="P923" s="24">
        <f t="shared" si="155"/>
        <v>0</v>
      </c>
      <c r="Q923" t="s">
        <v>511</v>
      </c>
      <c r="R923" t="s">
        <v>379</v>
      </c>
      <c r="S923" t="s">
        <v>275</v>
      </c>
      <c r="T923" s="26" t="s">
        <v>85</v>
      </c>
      <c r="U923" s="26" t="s">
        <v>96</v>
      </c>
      <c r="V923" s="128" t="s">
        <v>598</v>
      </c>
      <c r="W923" s="126" t="s">
        <v>91</v>
      </c>
      <c r="X923">
        <v>5</v>
      </c>
      <c r="Y923" s="24" t="str">
        <f t="shared" si="161"/>
        <v>Y</v>
      </c>
      <c r="Z923" s="24">
        <v>100</v>
      </c>
      <c r="AA923" s="24">
        <f t="shared" si="147"/>
        <v>0</v>
      </c>
      <c r="AB923" s="24">
        <f t="shared" si="148"/>
        <v>-100</v>
      </c>
      <c r="AC923" s="24">
        <f t="shared" si="149"/>
        <v>0</v>
      </c>
      <c r="AD923" s="24">
        <f t="shared" si="150"/>
        <v>-100</v>
      </c>
      <c r="AE923" s="24">
        <f t="shared" si="151"/>
        <v>0</v>
      </c>
      <c r="AF923" s="24">
        <f t="shared" si="152"/>
        <v>-100</v>
      </c>
    </row>
    <row r="924" spans="1:32" x14ac:dyDescent="0.25">
      <c r="A924" s="21">
        <v>0.43685366153992367</v>
      </c>
      <c r="B924" s="21">
        <v>0.56236560304022709</v>
      </c>
      <c r="C924" s="22">
        <f t="shared" si="153"/>
        <v>2.2890960704666337</v>
      </c>
      <c r="D924" s="23">
        <f t="shared" si="153"/>
        <v>1.778202640050992</v>
      </c>
      <c r="E924" s="125"/>
      <c r="F924" s="8">
        <f t="shared" si="156"/>
        <v>1</v>
      </c>
      <c r="G924" s="8">
        <f t="shared" si="157"/>
        <v>2.2890960704666337</v>
      </c>
      <c r="H924" s="8">
        <f t="shared" si="158"/>
        <v>1.778202640050992</v>
      </c>
      <c r="I924" s="24"/>
      <c r="J924" s="24"/>
      <c r="K924" s="8">
        <f t="shared" si="159"/>
        <v>0</v>
      </c>
      <c r="L924" s="8">
        <f t="shared" si="160"/>
        <v>0</v>
      </c>
      <c r="M924" s="25" t="e">
        <f t="shared" si="154"/>
        <v>#DIV/0!</v>
      </c>
      <c r="N924" s="25" t="e">
        <f t="shared" si="154"/>
        <v>#DIV/0!</v>
      </c>
      <c r="O924" s="24">
        <f t="shared" si="155"/>
        <v>0</v>
      </c>
      <c r="P924" s="24">
        <f t="shared" si="155"/>
        <v>0</v>
      </c>
      <c r="Q924" t="s">
        <v>368</v>
      </c>
      <c r="R924" t="s">
        <v>461</v>
      </c>
      <c r="S924" t="s">
        <v>276</v>
      </c>
      <c r="T924" s="26" t="s">
        <v>90</v>
      </c>
      <c r="U924" s="26" t="s">
        <v>75</v>
      </c>
      <c r="V924" s="128" t="s">
        <v>598</v>
      </c>
      <c r="W924" s="126" t="s">
        <v>88</v>
      </c>
      <c r="X924">
        <v>4</v>
      </c>
      <c r="Y924" s="24" t="str">
        <f t="shared" si="161"/>
        <v>Y</v>
      </c>
      <c r="Z924" s="24">
        <v>100</v>
      </c>
      <c r="AA924" s="24">
        <f t="shared" si="147"/>
        <v>0</v>
      </c>
      <c r="AB924" s="24">
        <f t="shared" si="148"/>
        <v>-100</v>
      </c>
      <c r="AC924" s="24">
        <f t="shared" si="149"/>
        <v>0</v>
      </c>
      <c r="AD924" s="24">
        <f t="shared" si="150"/>
        <v>-100</v>
      </c>
      <c r="AE924" s="24">
        <f t="shared" si="151"/>
        <v>0</v>
      </c>
      <c r="AF924" s="24">
        <f t="shared" si="152"/>
        <v>-100</v>
      </c>
    </row>
    <row r="925" spans="1:32" x14ac:dyDescent="0.25">
      <c r="A925" s="21">
        <v>0.51163561928912682</v>
      </c>
      <c r="B925" s="21">
        <v>0.4793151599134669</v>
      </c>
      <c r="C925" s="22">
        <f t="shared" si="153"/>
        <v>1.9545159920441291</v>
      </c>
      <c r="D925" s="23">
        <f t="shared" si="153"/>
        <v>2.0863099764683737</v>
      </c>
      <c r="E925" s="125"/>
      <c r="F925" s="8">
        <f t="shared" si="156"/>
        <v>1</v>
      </c>
      <c r="G925" s="8">
        <f t="shared" si="157"/>
        <v>1.9545159920441291</v>
      </c>
      <c r="H925" s="8">
        <f t="shared" si="158"/>
        <v>2.0863099764683737</v>
      </c>
      <c r="I925" s="24"/>
      <c r="J925" s="24"/>
      <c r="K925" s="8">
        <f t="shared" si="159"/>
        <v>0</v>
      </c>
      <c r="L925" s="8">
        <f t="shared" si="160"/>
        <v>0</v>
      </c>
      <c r="M925" s="25" t="e">
        <f t="shared" si="154"/>
        <v>#DIV/0!</v>
      </c>
      <c r="N925" s="25" t="e">
        <f t="shared" si="154"/>
        <v>#DIV/0!</v>
      </c>
      <c r="O925" s="24">
        <f t="shared" si="155"/>
        <v>0</v>
      </c>
      <c r="P925" s="24">
        <f t="shared" si="155"/>
        <v>0</v>
      </c>
      <c r="Q925" t="s">
        <v>506</v>
      </c>
      <c r="R925" t="s">
        <v>451</v>
      </c>
      <c r="S925" t="s">
        <v>276</v>
      </c>
      <c r="T925" s="26" t="s">
        <v>84</v>
      </c>
      <c r="U925" s="26" t="s">
        <v>94</v>
      </c>
      <c r="V925" s="128" t="s">
        <v>598</v>
      </c>
      <c r="W925" s="126" t="s">
        <v>100</v>
      </c>
      <c r="X925">
        <v>3</v>
      </c>
      <c r="Y925" s="24" t="str">
        <f t="shared" si="161"/>
        <v>Y</v>
      </c>
      <c r="Z925" s="24">
        <v>100</v>
      </c>
      <c r="AA925" s="24">
        <f t="shared" si="147"/>
        <v>0</v>
      </c>
      <c r="AB925" s="24">
        <f t="shared" si="148"/>
        <v>-100</v>
      </c>
      <c r="AC925" s="24">
        <f t="shared" si="149"/>
        <v>0</v>
      </c>
      <c r="AD925" s="24">
        <f t="shared" si="150"/>
        <v>-100</v>
      </c>
      <c r="AE925" s="24">
        <f t="shared" si="151"/>
        <v>0</v>
      </c>
      <c r="AF925" s="24">
        <f t="shared" si="152"/>
        <v>-100</v>
      </c>
    </row>
    <row r="926" spans="1:32" x14ac:dyDescent="0.25">
      <c r="A926" s="21">
        <v>0.28277885386562313</v>
      </c>
      <c r="B926" s="21">
        <v>0.7168234608796149</v>
      </c>
      <c r="C926" s="22">
        <f t="shared" si="153"/>
        <v>3.5363323188062759</v>
      </c>
      <c r="D926" s="23">
        <f t="shared" si="153"/>
        <v>1.3950436259060199</v>
      </c>
      <c r="E926" s="125"/>
      <c r="F926" s="8">
        <f t="shared" si="156"/>
        <v>1</v>
      </c>
      <c r="G926" s="8">
        <f t="shared" si="157"/>
        <v>3.5363323188062759</v>
      </c>
      <c r="H926" s="8">
        <f t="shared" si="158"/>
        <v>1.3950436259060199</v>
      </c>
      <c r="I926" s="24"/>
      <c r="J926" s="24"/>
      <c r="K926" s="8">
        <f t="shared" si="159"/>
        <v>0</v>
      </c>
      <c r="L926" s="8">
        <f t="shared" si="160"/>
        <v>0</v>
      </c>
      <c r="M926" s="25" t="e">
        <f t="shared" si="154"/>
        <v>#DIV/0!</v>
      </c>
      <c r="N926" s="25" t="e">
        <f t="shared" si="154"/>
        <v>#DIV/0!</v>
      </c>
      <c r="O926" s="24">
        <f t="shared" si="155"/>
        <v>0</v>
      </c>
      <c r="P926" s="24">
        <f t="shared" si="155"/>
        <v>0</v>
      </c>
      <c r="Q926" t="s">
        <v>474</v>
      </c>
      <c r="R926" t="s">
        <v>472</v>
      </c>
      <c r="S926" t="s">
        <v>276</v>
      </c>
      <c r="T926" s="26" t="s">
        <v>90</v>
      </c>
      <c r="U926" s="26" t="s">
        <v>75</v>
      </c>
      <c r="V926" s="128" t="s">
        <v>598</v>
      </c>
      <c r="W926" s="126" t="s">
        <v>125</v>
      </c>
      <c r="X926">
        <v>6</v>
      </c>
      <c r="Y926" s="24" t="str">
        <f t="shared" si="161"/>
        <v>Y</v>
      </c>
      <c r="Z926" s="24">
        <v>100</v>
      </c>
      <c r="AA926" s="24">
        <f t="shared" si="147"/>
        <v>0</v>
      </c>
      <c r="AB926" s="24">
        <f t="shared" si="148"/>
        <v>-100</v>
      </c>
      <c r="AC926" s="24">
        <f t="shared" si="149"/>
        <v>0</v>
      </c>
      <c r="AD926" s="24">
        <f t="shared" si="150"/>
        <v>-100</v>
      </c>
      <c r="AE926" s="24">
        <f t="shared" si="151"/>
        <v>0</v>
      </c>
      <c r="AF926" s="24">
        <f t="shared" si="152"/>
        <v>-100</v>
      </c>
    </row>
    <row r="927" spans="1:32" x14ac:dyDescent="0.25">
      <c r="A927" s="21">
        <v>0.57958581165120893</v>
      </c>
      <c r="B927" s="21">
        <v>0.41710382667459323</v>
      </c>
      <c r="C927" s="22">
        <f t="shared" si="153"/>
        <v>1.7253700485715024</v>
      </c>
      <c r="D927" s="23">
        <f t="shared" si="153"/>
        <v>2.3974845974744743</v>
      </c>
      <c r="E927" s="125"/>
      <c r="F927" s="8">
        <f t="shared" si="156"/>
        <v>1</v>
      </c>
      <c r="G927" s="8">
        <f t="shared" si="157"/>
        <v>1.7253700485715024</v>
      </c>
      <c r="H927" s="8">
        <f t="shared" si="158"/>
        <v>2.3974845974744743</v>
      </c>
      <c r="I927" s="24"/>
      <c r="J927" s="24"/>
      <c r="K927" s="8">
        <f t="shared" si="159"/>
        <v>0</v>
      </c>
      <c r="L927" s="8">
        <f t="shared" si="160"/>
        <v>0</v>
      </c>
      <c r="M927" s="25" t="e">
        <f t="shared" si="154"/>
        <v>#DIV/0!</v>
      </c>
      <c r="N927" s="25" t="e">
        <f t="shared" si="154"/>
        <v>#DIV/0!</v>
      </c>
      <c r="O927" s="24">
        <f t="shared" si="155"/>
        <v>0</v>
      </c>
      <c r="P927" s="24">
        <f t="shared" si="155"/>
        <v>0</v>
      </c>
      <c r="Q927" t="s">
        <v>509</v>
      </c>
      <c r="R927" t="s">
        <v>454</v>
      </c>
      <c r="S927" t="s">
        <v>276</v>
      </c>
      <c r="T927" s="26" t="s">
        <v>84</v>
      </c>
      <c r="U927" s="26" t="s">
        <v>86</v>
      </c>
      <c r="V927" s="128" t="s">
        <v>598</v>
      </c>
      <c r="W927" s="126" t="s">
        <v>88</v>
      </c>
      <c r="X927">
        <v>4</v>
      </c>
      <c r="Y927" s="24" t="str">
        <f t="shared" si="161"/>
        <v>Y</v>
      </c>
      <c r="Z927" s="24">
        <v>100</v>
      </c>
      <c r="AA927" s="24">
        <f t="shared" si="147"/>
        <v>0</v>
      </c>
      <c r="AB927" s="24">
        <f t="shared" si="148"/>
        <v>-100</v>
      </c>
      <c r="AC927" s="24">
        <f t="shared" si="149"/>
        <v>0</v>
      </c>
      <c r="AD927" s="24">
        <f t="shared" si="150"/>
        <v>-100</v>
      </c>
      <c r="AE927" s="24">
        <f t="shared" si="151"/>
        <v>0</v>
      </c>
      <c r="AF927" s="24">
        <f t="shared" si="152"/>
        <v>-100</v>
      </c>
    </row>
    <row r="928" spans="1:32" x14ac:dyDescent="0.25">
      <c r="A928" s="21">
        <v>0.44122046101182066</v>
      </c>
      <c r="B928" s="21">
        <v>0.55821726068218991</v>
      </c>
      <c r="C928" s="22">
        <f t="shared" si="153"/>
        <v>2.2664406761798137</v>
      </c>
      <c r="D928" s="23">
        <f t="shared" si="153"/>
        <v>1.7914171961968952</v>
      </c>
      <c r="E928" s="125"/>
      <c r="F928" s="8">
        <f t="shared" si="156"/>
        <v>1</v>
      </c>
      <c r="G928" s="8">
        <f t="shared" si="157"/>
        <v>2.2664406761798137</v>
      </c>
      <c r="H928" s="8">
        <f t="shared" si="158"/>
        <v>1.7914171961968952</v>
      </c>
      <c r="I928" s="24"/>
      <c r="J928" s="24"/>
      <c r="K928" s="8">
        <f t="shared" si="159"/>
        <v>0</v>
      </c>
      <c r="L928" s="8">
        <f t="shared" si="160"/>
        <v>0</v>
      </c>
      <c r="M928" s="25" t="e">
        <f t="shared" si="154"/>
        <v>#DIV/0!</v>
      </c>
      <c r="N928" s="25" t="e">
        <f t="shared" si="154"/>
        <v>#DIV/0!</v>
      </c>
      <c r="O928" s="24">
        <f t="shared" si="155"/>
        <v>0</v>
      </c>
      <c r="P928" s="24">
        <f t="shared" si="155"/>
        <v>0</v>
      </c>
      <c r="Q928" t="s">
        <v>522</v>
      </c>
      <c r="R928" t="s">
        <v>469</v>
      </c>
      <c r="S928" t="s">
        <v>276</v>
      </c>
      <c r="T928" s="26" t="s">
        <v>90</v>
      </c>
      <c r="U928" s="26" t="s">
        <v>75</v>
      </c>
      <c r="V928" s="128" t="s">
        <v>598</v>
      </c>
      <c r="W928" s="126" t="s">
        <v>79</v>
      </c>
      <c r="X928">
        <v>3</v>
      </c>
      <c r="Y928" s="24" t="str">
        <f t="shared" si="161"/>
        <v>Y</v>
      </c>
      <c r="Z928" s="24">
        <v>100</v>
      </c>
      <c r="AA928" s="24">
        <f t="shared" si="147"/>
        <v>0</v>
      </c>
      <c r="AB928" s="24">
        <f t="shared" si="148"/>
        <v>-100</v>
      </c>
      <c r="AC928" s="24">
        <f t="shared" si="149"/>
        <v>0</v>
      </c>
      <c r="AD928" s="24">
        <f t="shared" si="150"/>
        <v>-100</v>
      </c>
      <c r="AE928" s="24">
        <f t="shared" si="151"/>
        <v>0</v>
      </c>
      <c r="AF928" s="24">
        <f t="shared" si="152"/>
        <v>-100</v>
      </c>
    </row>
    <row r="929" spans="1:32" x14ac:dyDescent="0.25">
      <c r="A929" s="21">
        <v>0.49396414213333778</v>
      </c>
      <c r="B929" s="21">
        <v>0.50467572829179874</v>
      </c>
      <c r="C929" s="22">
        <f t="shared" si="153"/>
        <v>2.024438445432879</v>
      </c>
      <c r="D929" s="23">
        <f t="shared" si="153"/>
        <v>1.9814703659015862</v>
      </c>
      <c r="E929" s="125"/>
      <c r="F929" s="8">
        <f t="shared" si="156"/>
        <v>1</v>
      </c>
      <c r="G929" s="8">
        <f t="shared" si="157"/>
        <v>2.024438445432879</v>
      </c>
      <c r="H929" s="8">
        <f t="shared" si="158"/>
        <v>1.9814703659015862</v>
      </c>
      <c r="I929" s="24"/>
      <c r="J929" s="24"/>
      <c r="K929" s="8">
        <f t="shared" si="159"/>
        <v>0</v>
      </c>
      <c r="L929" s="8">
        <f t="shared" si="160"/>
        <v>0</v>
      </c>
      <c r="M929" s="25" t="e">
        <f t="shared" si="154"/>
        <v>#DIV/0!</v>
      </c>
      <c r="N929" s="25" t="e">
        <f t="shared" si="154"/>
        <v>#DIV/0!</v>
      </c>
      <c r="O929" s="24">
        <f t="shared" si="155"/>
        <v>0</v>
      </c>
      <c r="P929" s="24">
        <f t="shared" si="155"/>
        <v>0</v>
      </c>
      <c r="Q929" t="s">
        <v>455</v>
      </c>
      <c r="R929" t="s">
        <v>464</v>
      </c>
      <c r="S929" t="s">
        <v>276</v>
      </c>
      <c r="T929" s="26" t="s">
        <v>85</v>
      </c>
      <c r="U929" s="26" t="s">
        <v>79</v>
      </c>
      <c r="V929" s="128" t="s">
        <v>598</v>
      </c>
      <c r="W929" s="126" t="s">
        <v>74</v>
      </c>
      <c r="X929">
        <v>4</v>
      </c>
      <c r="Y929" s="24" t="str">
        <f t="shared" si="161"/>
        <v>Y</v>
      </c>
      <c r="Z929" s="24">
        <v>100</v>
      </c>
      <c r="AA929" s="24">
        <f t="shared" si="147"/>
        <v>0</v>
      </c>
      <c r="AB929" s="24">
        <f t="shared" si="148"/>
        <v>-100</v>
      </c>
      <c r="AC929" s="24">
        <f t="shared" si="149"/>
        <v>0</v>
      </c>
      <c r="AD929" s="24">
        <f t="shared" si="150"/>
        <v>-100</v>
      </c>
      <c r="AE929" s="24">
        <f t="shared" si="151"/>
        <v>0</v>
      </c>
      <c r="AF929" s="24">
        <f t="shared" si="152"/>
        <v>-100</v>
      </c>
    </row>
    <row r="930" spans="1:32" x14ac:dyDescent="0.25">
      <c r="A930" s="21">
        <v>0.52793312100916578</v>
      </c>
      <c r="B930" s="21">
        <v>0.46901489659398521</v>
      </c>
      <c r="C930" s="22">
        <f t="shared" si="153"/>
        <v>1.8941793196995464</v>
      </c>
      <c r="D930" s="23">
        <f t="shared" si="153"/>
        <v>2.1321284404014906</v>
      </c>
      <c r="E930" s="125"/>
      <c r="F930" s="8">
        <f t="shared" si="156"/>
        <v>1</v>
      </c>
      <c r="G930" s="8">
        <f t="shared" si="157"/>
        <v>1.8941793196995464</v>
      </c>
      <c r="H930" s="8">
        <f t="shared" si="158"/>
        <v>2.1321284404014906</v>
      </c>
      <c r="I930" s="24"/>
      <c r="J930" s="24"/>
      <c r="K930" s="8">
        <f t="shared" si="159"/>
        <v>0</v>
      </c>
      <c r="L930" s="8">
        <f t="shared" si="160"/>
        <v>0</v>
      </c>
      <c r="M930" s="25" t="e">
        <f t="shared" si="154"/>
        <v>#DIV/0!</v>
      </c>
      <c r="N930" s="25" t="e">
        <f t="shared" si="154"/>
        <v>#DIV/0!</v>
      </c>
      <c r="O930" s="24">
        <f t="shared" si="155"/>
        <v>0</v>
      </c>
      <c r="P930" s="24">
        <f t="shared" si="155"/>
        <v>0</v>
      </c>
      <c r="Q930" t="s">
        <v>458</v>
      </c>
      <c r="R930" t="s">
        <v>467</v>
      </c>
      <c r="S930" t="s">
        <v>276</v>
      </c>
      <c r="T930" s="26" t="s">
        <v>84</v>
      </c>
      <c r="U930" s="26" t="s">
        <v>86</v>
      </c>
      <c r="V930" s="128" t="s">
        <v>598</v>
      </c>
      <c r="W930" s="126" t="s">
        <v>75</v>
      </c>
      <c r="X930">
        <v>2</v>
      </c>
      <c r="Y930" s="24" t="str">
        <f t="shared" si="161"/>
        <v>N</v>
      </c>
      <c r="Z930" s="24">
        <v>100</v>
      </c>
      <c r="AA930" s="24">
        <f t="shared" si="147"/>
        <v>0</v>
      </c>
      <c r="AB930" s="24">
        <f t="shared" si="148"/>
        <v>-100</v>
      </c>
      <c r="AC930" s="24">
        <f t="shared" si="149"/>
        <v>0</v>
      </c>
      <c r="AD930" s="24">
        <f t="shared" si="150"/>
        <v>-100</v>
      </c>
      <c r="AE930" s="24">
        <f t="shared" si="151"/>
        <v>0</v>
      </c>
      <c r="AF930" s="24">
        <f t="shared" si="152"/>
        <v>-100</v>
      </c>
    </row>
    <row r="931" spans="1:32" x14ac:dyDescent="0.25">
      <c r="A931" s="21">
        <v>0.56843169171314001</v>
      </c>
      <c r="B931" s="21">
        <v>0.42934831533554213</v>
      </c>
      <c r="C931" s="22">
        <f t="shared" si="153"/>
        <v>1.7592263319910946</v>
      </c>
      <c r="D931" s="23">
        <f t="shared" si="153"/>
        <v>2.32911126999179</v>
      </c>
      <c r="E931" s="125"/>
      <c r="F931" s="8">
        <f t="shared" si="156"/>
        <v>1</v>
      </c>
      <c r="G931" s="8">
        <f t="shared" si="157"/>
        <v>1.7592263319910946</v>
      </c>
      <c r="H931" s="8">
        <f t="shared" si="158"/>
        <v>2.32911126999179</v>
      </c>
      <c r="I931" s="24"/>
      <c r="J931" s="24"/>
      <c r="K931" s="8">
        <f t="shared" si="159"/>
        <v>0</v>
      </c>
      <c r="L931" s="8">
        <f t="shared" si="160"/>
        <v>0</v>
      </c>
      <c r="M931" s="25" t="e">
        <f t="shared" si="154"/>
        <v>#DIV/0!</v>
      </c>
      <c r="N931" s="25" t="e">
        <f t="shared" si="154"/>
        <v>#DIV/0!</v>
      </c>
      <c r="O931" s="24">
        <f t="shared" si="155"/>
        <v>0</v>
      </c>
      <c r="P931" s="24">
        <f t="shared" si="155"/>
        <v>0</v>
      </c>
      <c r="Q931" t="s">
        <v>466</v>
      </c>
      <c r="R931" t="s">
        <v>463</v>
      </c>
      <c r="S931" t="s">
        <v>276</v>
      </c>
      <c r="T931" s="26" t="s">
        <v>85</v>
      </c>
      <c r="U931" s="26" t="s">
        <v>79</v>
      </c>
      <c r="V931" s="128" t="s">
        <v>598</v>
      </c>
      <c r="W931" s="126" t="s">
        <v>205</v>
      </c>
      <c r="X931">
        <v>7</v>
      </c>
      <c r="Y931" s="24" t="str">
        <f t="shared" si="161"/>
        <v>Y</v>
      </c>
      <c r="Z931" s="24">
        <v>100</v>
      </c>
      <c r="AA931" s="24">
        <f t="shared" si="147"/>
        <v>0</v>
      </c>
      <c r="AB931" s="24">
        <f t="shared" si="148"/>
        <v>-100</v>
      </c>
      <c r="AC931" s="24">
        <f t="shared" si="149"/>
        <v>0</v>
      </c>
      <c r="AD931" s="24">
        <f t="shared" si="150"/>
        <v>-100</v>
      </c>
      <c r="AE931" s="24">
        <f t="shared" si="151"/>
        <v>0</v>
      </c>
      <c r="AF931" s="24">
        <f t="shared" si="152"/>
        <v>-100</v>
      </c>
    </row>
    <row r="932" spans="1:32" x14ac:dyDescent="0.25">
      <c r="A932" s="124">
        <v>0.48011380817513261</v>
      </c>
      <c r="B932" s="124">
        <v>0.51900005337824606</v>
      </c>
      <c r="C932" s="120">
        <f t="shared" si="153"/>
        <v>2.0828394913299948</v>
      </c>
      <c r="D932" s="121">
        <f t="shared" si="153"/>
        <v>1.9267820754369023</v>
      </c>
      <c r="E932" s="129"/>
      <c r="F932" s="122">
        <f t="shared" si="156"/>
        <v>1</v>
      </c>
      <c r="G932" s="122">
        <f t="shared" si="157"/>
        <v>2.0828394913299948</v>
      </c>
      <c r="H932" s="122">
        <f t="shared" si="158"/>
        <v>1.9267820754369023</v>
      </c>
      <c r="I932" s="97"/>
      <c r="J932" s="97"/>
      <c r="K932" s="122">
        <f t="shared" si="159"/>
        <v>0</v>
      </c>
      <c r="L932" s="122">
        <f t="shared" si="160"/>
        <v>0</v>
      </c>
      <c r="M932" s="123" t="e">
        <f t="shared" si="154"/>
        <v>#DIV/0!</v>
      </c>
      <c r="N932" s="123" t="e">
        <f t="shared" si="154"/>
        <v>#DIV/0!</v>
      </c>
      <c r="O932" s="97">
        <f t="shared" si="155"/>
        <v>0</v>
      </c>
      <c r="P932" s="97">
        <f t="shared" si="155"/>
        <v>0</v>
      </c>
      <c r="Q932" s="97" t="s">
        <v>416</v>
      </c>
      <c r="R932" s="97" t="s">
        <v>488</v>
      </c>
      <c r="S932" s="97" t="s">
        <v>274</v>
      </c>
      <c r="T932" s="117" t="s">
        <v>90</v>
      </c>
      <c r="U932" s="117" t="s">
        <v>75</v>
      </c>
      <c r="V932" s="130" t="s">
        <v>599</v>
      </c>
      <c r="W932" s="126" t="s">
        <v>99</v>
      </c>
      <c r="X932">
        <v>5</v>
      </c>
      <c r="Y932" s="24" t="str">
        <f t="shared" si="161"/>
        <v>Y</v>
      </c>
      <c r="Z932" s="24">
        <v>100</v>
      </c>
      <c r="AA932" s="24">
        <f t="shared" si="147"/>
        <v>0</v>
      </c>
      <c r="AB932" s="24">
        <f t="shared" si="148"/>
        <v>-100</v>
      </c>
      <c r="AC932" s="24">
        <f t="shared" si="149"/>
        <v>0</v>
      </c>
      <c r="AD932" s="24">
        <f t="shared" si="150"/>
        <v>-100</v>
      </c>
      <c r="AE932" s="24">
        <f t="shared" si="151"/>
        <v>0</v>
      </c>
      <c r="AF932" s="24">
        <f t="shared" si="152"/>
        <v>-100</v>
      </c>
    </row>
    <row r="933" spans="1:32" x14ac:dyDescent="0.25">
      <c r="A933" s="21">
        <v>0.48046447241995571</v>
      </c>
      <c r="B933" s="21">
        <v>0.51707987138513312</v>
      </c>
      <c r="C933" s="22">
        <f t="shared" ref="C933:D996" si="162">(100%/A933)</f>
        <v>2.0813193428502621</v>
      </c>
      <c r="D933" s="23">
        <f t="shared" si="162"/>
        <v>1.933937202624499</v>
      </c>
      <c r="E933" s="125"/>
      <c r="F933" s="8">
        <f t="shared" si="156"/>
        <v>1</v>
      </c>
      <c r="G933" s="8">
        <f t="shared" si="157"/>
        <v>2.0813193428502621</v>
      </c>
      <c r="H933" s="8">
        <f t="shared" si="158"/>
        <v>1.933937202624499</v>
      </c>
      <c r="I933" s="24"/>
      <c r="J933" s="24"/>
      <c r="K933" s="8">
        <f t="shared" si="159"/>
        <v>0</v>
      </c>
      <c r="L933" s="8">
        <f t="shared" si="160"/>
        <v>0</v>
      </c>
      <c r="M933" s="25" t="e">
        <f t="shared" ref="M933:N996" si="163">(1/K933)</f>
        <v>#DIV/0!</v>
      </c>
      <c r="N933" s="25" t="e">
        <f t="shared" si="163"/>
        <v>#DIV/0!</v>
      </c>
      <c r="O933" s="24">
        <f t="shared" ref="O933:P996" si="164">(I933/G933)</f>
        <v>0</v>
      </c>
      <c r="P933" s="24">
        <f t="shared" si="164"/>
        <v>0</v>
      </c>
      <c r="Q933" t="s">
        <v>328</v>
      </c>
      <c r="R933" t="s">
        <v>406</v>
      </c>
      <c r="S933" t="s">
        <v>281</v>
      </c>
      <c r="T933" s="26" t="s">
        <v>84</v>
      </c>
      <c r="U933" s="26" t="s">
        <v>86</v>
      </c>
      <c r="V933" s="131" t="s">
        <v>599</v>
      </c>
      <c r="W933" s="26" t="s">
        <v>94</v>
      </c>
      <c r="X933" s="90">
        <v>2</v>
      </c>
      <c r="Y933" s="24" t="str">
        <f t="shared" si="161"/>
        <v>N</v>
      </c>
      <c r="Z933" s="24">
        <v>100</v>
      </c>
      <c r="AA933" s="24">
        <f t="shared" si="147"/>
        <v>0</v>
      </c>
      <c r="AB933" s="24">
        <f t="shared" si="148"/>
        <v>-100</v>
      </c>
      <c r="AC933" s="24">
        <f t="shared" si="149"/>
        <v>0</v>
      </c>
      <c r="AD933" s="24">
        <f t="shared" si="150"/>
        <v>-100</v>
      </c>
      <c r="AE933" s="24">
        <f t="shared" si="151"/>
        <v>0</v>
      </c>
      <c r="AF933" s="24">
        <f t="shared" si="152"/>
        <v>-100</v>
      </c>
    </row>
    <row r="934" spans="1:32" x14ac:dyDescent="0.25">
      <c r="A934" s="21">
        <v>0.16074778136099535</v>
      </c>
      <c r="B934" s="21">
        <v>0.83868356657799359</v>
      </c>
      <c r="C934" s="22">
        <f t="shared" si="162"/>
        <v>6.2209256733333991</v>
      </c>
      <c r="D934" s="23">
        <f t="shared" si="162"/>
        <v>1.1923448125736047</v>
      </c>
      <c r="E934" s="125"/>
      <c r="F934" s="8">
        <f t="shared" si="156"/>
        <v>1</v>
      </c>
      <c r="G934" s="8">
        <f t="shared" si="157"/>
        <v>6.2209256733333991</v>
      </c>
      <c r="H934" s="8">
        <f t="shared" si="158"/>
        <v>1.1923448125736047</v>
      </c>
      <c r="I934" s="24"/>
      <c r="J934" s="24"/>
      <c r="K934" s="8">
        <f t="shared" si="159"/>
        <v>0</v>
      </c>
      <c r="L934" s="8">
        <f t="shared" si="160"/>
        <v>0</v>
      </c>
      <c r="M934" s="25" t="e">
        <f t="shared" si="163"/>
        <v>#DIV/0!</v>
      </c>
      <c r="N934" s="25" t="e">
        <f t="shared" si="163"/>
        <v>#DIV/0!</v>
      </c>
      <c r="O934" s="24">
        <f t="shared" si="164"/>
        <v>0</v>
      </c>
      <c r="P934" s="24">
        <f t="shared" si="164"/>
        <v>0</v>
      </c>
      <c r="Q934" t="s">
        <v>491</v>
      </c>
      <c r="R934" t="s">
        <v>291</v>
      </c>
      <c r="S934" t="s">
        <v>270</v>
      </c>
      <c r="T934" s="26" t="s">
        <v>84</v>
      </c>
      <c r="U934" s="26" t="s">
        <v>78</v>
      </c>
      <c r="V934" s="131" t="s">
        <v>599</v>
      </c>
      <c r="W934" s="26" t="s">
        <v>86</v>
      </c>
      <c r="X934" s="90">
        <v>3</v>
      </c>
      <c r="Y934" s="24" t="str">
        <f t="shared" si="161"/>
        <v>Y</v>
      </c>
      <c r="Z934" s="24">
        <v>100</v>
      </c>
      <c r="AA934" s="24">
        <f t="shared" si="147"/>
        <v>0</v>
      </c>
      <c r="AB934" s="24">
        <f t="shared" si="148"/>
        <v>-100</v>
      </c>
      <c r="AC934" s="24">
        <f t="shared" si="149"/>
        <v>0</v>
      </c>
      <c r="AD934" s="24">
        <f t="shared" si="150"/>
        <v>-100</v>
      </c>
      <c r="AE934" s="24">
        <f t="shared" si="151"/>
        <v>0</v>
      </c>
      <c r="AF934" s="24">
        <f t="shared" si="152"/>
        <v>-100</v>
      </c>
    </row>
    <row r="935" spans="1:32" x14ac:dyDescent="0.25">
      <c r="A935" s="21">
        <v>0.29318197728321965</v>
      </c>
      <c r="B935" s="21">
        <v>0.70609728344074796</v>
      </c>
      <c r="C935" s="22">
        <f t="shared" si="162"/>
        <v>3.4108508622069222</v>
      </c>
      <c r="D935" s="23">
        <f t="shared" si="162"/>
        <v>1.4162354443952692</v>
      </c>
      <c r="E935" s="125"/>
      <c r="F935" s="8">
        <f t="shared" si="156"/>
        <v>1</v>
      </c>
      <c r="G935" s="8">
        <f t="shared" si="157"/>
        <v>3.4108508622069222</v>
      </c>
      <c r="H935" s="8">
        <f t="shared" si="158"/>
        <v>1.4162354443952692</v>
      </c>
      <c r="I935" s="24"/>
      <c r="J935" s="24"/>
      <c r="K935" s="8">
        <f t="shared" si="159"/>
        <v>0</v>
      </c>
      <c r="L935" s="8">
        <f t="shared" si="160"/>
        <v>0</v>
      </c>
      <c r="M935" s="25" t="e">
        <f t="shared" si="163"/>
        <v>#DIV/0!</v>
      </c>
      <c r="N935" s="25" t="e">
        <f t="shared" si="163"/>
        <v>#DIV/0!</v>
      </c>
      <c r="O935" s="24">
        <f t="shared" si="164"/>
        <v>0</v>
      </c>
      <c r="P935" s="24">
        <f t="shared" si="164"/>
        <v>0</v>
      </c>
      <c r="Q935" t="s">
        <v>293</v>
      </c>
      <c r="R935" t="s">
        <v>490</v>
      </c>
      <c r="S935" t="s">
        <v>270</v>
      </c>
      <c r="T935" s="26" t="s">
        <v>84</v>
      </c>
      <c r="U935" s="26" t="s">
        <v>78</v>
      </c>
      <c r="V935" s="131" t="s">
        <v>599</v>
      </c>
      <c r="W935" s="26" t="s">
        <v>164</v>
      </c>
      <c r="X935" s="90">
        <v>5</v>
      </c>
      <c r="Y935" s="24" t="str">
        <f t="shared" si="161"/>
        <v>Y</v>
      </c>
      <c r="Z935" s="24">
        <v>100</v>
      </c>
      <c r="AA935" s="24">
        <f t="shared" si="147"/>
        <v>0</v>
      </c>
      <c r="AB935" s="24">
        <f t="shared" si="148"/>
        <v>-100</v>
      </c>
      <c r="AC935" s="24">
        <f t="shared" si="149"/>
        <v>0</v>
      </c>
      <c r="AD935" s="24">
        <f t="shared" si="150"/>
        <v>-100</v>
      </c>
      <c r="AE935" s="24">
        <f t="shared" si="151"/>
        <v>0</v>
      </c>
      <c r="AF935" s="24">
        <f t="shared" si="152"/>
        <v>-100</v>
      </c>
    </row>
    <row r="936" spans="1:32" x14ac:dyDescent="0.25">
      <c r="A936" s="21">
        <v>0.24306856987377959</v>
      </c>
      <c r="B936" s="21">
        <v>0.75686786729158262</v>
      </c>
      <c r="C936" s="22">
        <f t="shared" si="162"/>
        <v>4.1140654282010996</v>
      </c>
      <c r="D936" s="23">
        <f t="shared" si="162"/>
        <v>1.3212345816429685</v>
      </c>
      <c r="E936" s="125"/>
      <c r="F936" s="8">
        <f t="shared" si="156"/>
        <v>1</v>
      </c>
      <c r="G936" s="8">
        <f t="shared" si="157"/>
        <v>4.1140654282010996</v>
      </c>
      <c r="H936" s="8">
        <f t="shared" si="158"/>
        <v>1.3212345816429685</v>
      </c>
      <c r="I936" s="24"/>
      <c r="J936" s="24"/>
      <c r="K936" s="8">
        <f t="shared" si="159"/>
        <v>0</v>
      </c>
      <c r="L936" s="8">
        <f t="shared" si="160"/>
        <v>0</v>
      </c>
      <c r="M936" s="25" t="e">
        <f t="shared" si="163"/>
        <v>#DIV/0!</v>
      </c>
      <c r="N936" s="25" t="e">
        <f t="shared" si="163"/>
        <v>#DIV/0!</v>
      </c>
      <c r="O936" s="24">
        <f t="shared" si="164"/>
        <v>0</v>
      </c>
      <c r="P936" s="24">
        <f t="shared" si="164"/>
        <v>0</v>
      </c>
      <c r="Q936" t="s">
        <v>350</v>
      </c>
      <c r="R936" t="s">
        <v>297</v>
      </c>
      <c r="S936" t="s">
        <v>273</v>
      </c>
      <c r="T936" s="26" t="s">
        <v>90</v>
      </c>
      <c r="U936" s="26" t="s">
        <v>75</v>
      </c>
      <c r="V936" s="131" t="s">
        <v>599</v>
      </c>
      <c r="W936" s="26" t="s">
        <v>88</v>
      </c>
      <c r="X936" s="90">
        <v>4</v>
      </c>
      <c r="Y936" s="24" t="str">
        <f t="shared" si="161"/>
        <v>Y</v>
      </c>
      <c r="Z936" s="24">
        <v>100</v>
      </c>
      <c r="AA936" s="24">
        <f t="shared" si="147"/>
        <v>0</v>
      </c>
      <c r="AB936" s="24">
        <f t="shared" si="148"/>
        <v>-100</v>
      </c>
      <c r="AC936" s="24">
        <f t="shared" si="149"/>
        <v>0</v>
      </c>
      <c r="AD936" s="24">
        <f t="shared" si="150"/>
        <v>-100</v>
      </c>
      <c r="AE936" s="24">
        <f t="shared" si="151"/>
        <v>0</v>
      </c>
      <c r="AF936" s="24">
        <f t="shared" si="152"/>
        <v>-100</v>
      </c>
    </row>
    <row r="937" spans="1:32" x14ac:dyDescent="0.25">
      <c r="A937" s="21">
        <v>0.1371697456207201</v>
      </c>
      <c r="B937" s="21">
        <v>0.86269932919674486</v>
      </c>
      <c r="C937" s="22">
        <f t="shared" si="162"/>
        <v>7.2902373294840137</v>
      </c>
      <c r="D937" s="23">
        <f t="shared" si="162"/>
        <v>1.1591524024147499</v>
      </c>
      <c r="E937" s="125"/>
      <c r="F937" s="8">
        <f t="shared" si="156"/>
        <v>1</v>
      </c>
      <c r="G937" s="8">
        <f t="shared" si="157"/>
        <v>7.2902373294840137</v>
      </c>
      <c r="H937" s="8">
        <f t="shared" si="158"/>
        <v>1.1591524024147499</v>
      </c>
      <c r="I937" s="24"/>
      <c r="J937" s="24"/>
      <c r="K937" s="8">
        <f t="shared" si="159"/>
        <v>0</v>
      </c>
      <c r="L937" s="8">
        <f t="shared" si="160"/>
        <v>0</v>
      </c>
      <c r="M937" s="25" t="e">
        <f t="shared" si="163"/>
        <v>#DIV/0!</v>
      </c>
      <c r="N937" s="25" t="e">
        <f t="shared" si="163"/>
        <v>#DIV/0!</v>
      </c>
      <c r="O937" s="24">
        <f t="shared" si="164"/>
        <v>0</v>
      </c>
      <c r="P937" s="24">
        <f t="shared" si="164"/>
        <v>0</v>
      </c>
      <c r="Q937" t="s">
        <v>298</v>
      </c>
      <c r="R937" t="s">
        <v>426</v>
      </c>
      <c r="S937" t="s">
        <v>273</v>
      </c>
      <c r="T937" s="26" t="s">
        <v>84</v>
      </c>
      <c r="U937" s="26" t="s">
        <v>78</v>
      </c>
      <c r="V937" s="131" t="s">
        <v>599</v>
      </c>
      <c r="W937" s="26" t="s">
        <v>79</v>
      </c>
      <c r="X937" s="90">
        <v>3</v>
      </c>
      <c r="Y937" s="24" t="str">
        <f t="shared" si="161"/>
        <v>Y</v>
      </c>
      <c r="Z937" s="24">
        <v>100</v>
      </c>
      <c r="AA937" s="24">
        <f t="shared" si="147"/>
        <v>0</v>
      </c>
      <c r="AB937" s="24">
        <f t="shared" si="148"/>
        <v>-100</v>
      </c>
      <c r="AC937" s="24">
        <f t="shared" si="149"/>
        <v>0</v>
      </c>
      <c r="AD937" s="24">
        <f t="shared" si="150"/>
        <v>-100</v>
      </c>
      <c r="AE937" s="24">
        <f t="shared" si="151"/>
        <v>0</v>
      </c>
      <c r="AF937" s="24">
        <f t="shared" si="152"/>
        <v>-100</v>
      </c>
    </row>
    <row r="938" spans="1:32" x14ac:dyDescent="0.25">
      <c r="A938" s="21">
        <v>0.67689745872807128</v>
      </c>
      <c r="B938" s="21">
        <v>0.30933747649589083</v>
      </c>
      <c r="C938" s="22">
        <f t="shared" si="162"/>
        <v>1.4773286368648166</v>
      </c>
      <c r="D938" s="23">
        <f t="shared" si="162"/>
        <v>3.2327153222033989</v>
      </c>
      <c r="E938" s="125"/>
      <c r="F938" s="8">
        <f t="shared" si="156"/>
        <v>1</v>
      </c>
      <c r="G938" s="8">
        <f t="shared" si="157"/>
        <v>1.4773286368648166</v>
      </c>
      <c r="H938" s="8">
        <f t="shared" si="158"/>
        <v>3.2327153222033989</v>
      </c>
      <c r="I938" s="24"/>
      <c r="J938" s="24"/>
      <c r="K938" s="8">
        <f t="shared" si="159"/>
        <v>0</v>
      </c>
      <c r="L938" s="8">
        <f t="shared" si="160"/>
        <v>0</v>
      </c>
      <c r="M938" s="25" t="e">
        <f t="shared" si="163"/>
        <v>#DIV/0!</v>
      </c>
      <c r="N938" s="25" t="e">
        <f t="shared" si="163"/>
        <v>#DIV/0!</v>
      </c>
      <c r="O938" s="24">
        <f t="shared" si="164"/>
        <v>0</v>
      </c>
      <c r="P938" s="24">
        <f t="shared" si="164"/>
        <v>0</v>
      </c>
      <c r="Q938" t="s">
        <v>374</v>
      </c>
      <c r="R938" t="s">
        <v>376</v>
      </c>
      <c r="S938" t="s">
        <v>275</v>
      </c>
      <c r="T938" s="26" t="s">
        <v>84</v>
      </c>
      <c r="U938" s="26" t="s">
        <v>86</v>
      </c>
      <c r="V938" s="131" t="s">
        <v>600</v>
      </c>
      <c r="W938" s="26" t="s">
        <v>75</v>
      </c>
      <c r="X938" s="90">
        <v>2</v>
      </c>
      <c r="Y938" s="24" t="str">
        <f t="shared" si="161"/>
        <v>N</v>
      </c>
      <c r="Z938" s="24">
        <v>100</v>
      </c>
      <c r="AA938" s="24">
        <f t="shared" si="147"/>
        <v>0</v>
      </c>
      <c r="AB938" s="24">
        <f t="shared" si="148"/>
        <v>-100</v>
      </c>
      <c r="AC938" s="24">
        <f t="shared" si="149"/>
        <v>0</v>
      </c>
      <c r="AD938" s="24">
        <f t="shared" si="150"/>
        <v>-100</v>
      </c>
      <c r="AE938" s="24">
        <f t="shared" si="151"/>
        <v>0</v>
      </c>
      <c r="AF938" s="24">
        <f t="shared" si="152"/>
        <v>-100</v>
      </c>
    </row>
    <row r="939" spans="1:32" x14ac:dyDescent="0.25">
      <c r="A939" s="21">
        <v>0.44794763412403554</v>
      </c>
      <c r="B939" s="21">
        <v>0.54613058338874065</v>
      </c>
      <c r="C939" s="22">
        <f t="shared" si="162"/>
        <v>2.2324037986170109</v>
      </c>
      <c r="D939" s="23">
        <f t="shared" si="162"/>
        <v>1.8310639074541464</v>
      </c>
      <c r="E939" s="125"/>
      <c r="F939" s="8">
        <f t="shared" si="156"/>
        <v>1</v>
      </c>
      <c r="G939" s="8">
        <f t="shared" si="157"/>
        <v>2.2324037986170109</v>
      </c>
      <c r="H939" s="8">
        <f t="shared" si="158"/>
        <v>1.8310639074541464</v>
      </c>
      <c r="I939" s="24"/>
      <c r="J939" s="24"/>
      <c r="K939" s="8">
        <f t="shared" si="159"/>
        <v>0</v>
      </c>
      <c r="L939" s="8">
        <f t="shared" si="160"/>
        <v>0</v>
      </c>
      <c r="M939" s="25" t="e">
        <f t="shared" si="163"/>
        <v>#DIV/0!</v>
      </c>
      <c r="N939" s="25" t="e">
        <f t="shared" si="163"/>
        <v>#DIV/0!</v>
      </c>
      <c r="O939" s="24">
        <f t="shared" si="164"/>
        <v>0</v>
      </c>
      <c r="P939" s="24">
        <f t="shared" si="164"/>
        <v>0</v>
      </c>
      <c r="Q939" t="s">
        <v>378</v>
      </c>
      <c r="R939" t="s">
        <v>302</v>
      </c>
      <c r="S939" t="s">
        <v>275</v>
      </c>
      <c r="T939" s="26" t="s">
        <v>84</v>
      </c>
      <c r="U939" s="26" t="s">
        <v>94</v>
      </c>
      <c r="V939" s="131" t="s">
        <v>600</v>
      </c>
      <c r="W939" s="26" t="s">
        <v>92</v>
      </c>
      <c r="X939" s="90">
        <v>5</v>
      </c>
      <c r="Y939" s="24" t="str">
        <f t="shared" si="161"/>
        <v>Y</v>
      </c>
      <c r="Z939" s="24">
        <v>100</v>
      </c>
      <c r="AA939" s="24">
        <f t="shared" si="147"/>
        <v>0</v>
      </c>
      <c r="AB939" s="24">
        <f t="shared" si="148"/>
        <v>-100</v>
      </c>
      <c r="AC939" s="24">
        <f t="shared" si="149"/>
        <v>0</v>
      </c>
      <c r="AD939" s="24">
        <f t="shared" si="150"/>
        <v>-100</v>
      </c>
      <c r="AE939" s="24">
        <f t="shared" si="151"/>
        <v>0</v>
      </c>
      <c r="AF939" s="24">
        <f t="shared" si="152"/>
        <v>-100</v>
      </c>
    </row>
    <row r="940" spans="1:32" x14ac:dyDescent="0.25">
      <c r="A940" s="21">
        <v>1.6440357841118757E-2</v>
      </c>
      <c r="B940" s="21">
        <v>0.98355824348397158</v>
      </c>
      <c r="C940" s="22">
        <f t="shared" si="162"/>
        <v>60.825926641262846</v>
      </c>
      <c r="D940" s="23">
        <f t="shared" si="162"/>
        <v>1.0167166068963931</v>
      </c>
      <c r="E940" s="125"/>
      <c r="F940" s="8">
        <f t="shared" si="156"/>
        <v>1</v>
      </c>
      <c r="G940" s="8">
        <f t="shared" si="157"/>
        <v>60.825926641262846</v>
      </c>
      <c r="H940" s="8">
        <f t="shared" si="158"/>
        <v>1.0167166068963931</v>
      </c>
      <c r="I940" s="24"/>
      <c r="J940" s="24"/>
      <c r="K940" s="8">
        <f t="shared" si="159"/>
        <v>0</v>
      </c>
      <c r="L940" s="8">
        <f t="shared" si="160"/>
        <v>0</v>
      </c>
      <c r="M940" s="25" t="e">
        <f t="shared" si="163"/>
        <v>#DIV/0!</v>
      </c>
      <c r="N940" s="25" t="e">
        <f t="shared" si="163"/>
        <v>#DIV/0!</v>
      </c>
      <c r="O940" s="24">
        <f t="shared" si="164"/>
        <v>0</v>
      </c>
      <c r="P940" s="24">
        <f t="shared" si="164"/>
        <v>0</v>
      </c>
      <c r="Q940" t="s">
        <v>308</v>
      </c>
      <c r="R940" t="s">
        <v>478</v>
      </c>
      <c r="S940" t="s">
        <v>275</v>
      </c>
      <c r="T940" s="26" t="s">
        <v>84</v>
      </c>
      <c r="U940" s="26" t="s">
        <v>78</v>
      </c>
      <c r="V940" s="131" t="s">
        <v>600</v>
      </c>
      <c r="W940" s="26" t="s">
        <v>79</v>
      </c>
      <c r="X940" s="90">
        <v>3</v>
      </c>
      <c r="Y940" s="24" t="str">
        <f t="shared" si="161"/>
        <v>Y</v>
      </c>
      <c r="Z940" s="24">
        <v>100</v>
      </c>
      <c r="AA940" s="24">
        <f t="shared" si="147"/>
        <v>0</v>
      </c>
      <c r="AB940" s="24">
        <f t="shared" si="148"/>
        <v>-100</v>
      </c>
      <c r="AC940" s="24">
        <f t="shared" si="149"/>
        <v>0</v>
      </c>
      <c r="AD940" s="24">
        <f t="shared" si="150"/>
        <v>-100</v>
      </c>
      <c r="AE940" s="24">
        <f t="shared" si="151"/>
        <v>0</v>
      </c>
      <c r="AF940" s="24">
        <f t="shared" si="152"/>
        <v>-100</v>
      </c>
    </row>
    <row r="941" spans="1:32" x14ac:dyDescent="0.25">
      <c r="A941" s="21">
        <v>0.53120036369233259</v>
      </c>
      <c r="B941" s="21">
        <v>0.46679394960882942</v>
      </c>
      <c r="C941" s="22">
        <f t="shared" si="162"/>
        <v>1.8825288315864046</v>
      </c>
      <c r="D941" s="23">
        <f t="shared" si="162"/>
        <v>2.1422728397358064</v>
      </c>
      <c r="E941" s="125"/>
      <c r="F941" s="8">
        <f t="shared" si="156"/>
        <v>1</v>
      </c>
      <c r="G941" s="8">
        <f t="shared" si="157"/>
        <v>1.8825288315864046</v>
      </c>
      <c r="H941" s="8">
        <f t="shared" si="158"/>
        <v>2.1422728397358064</v>
      </c>
      <c r="I941" s="24"/>
      <c r="J941" s="24"/>
      <c r="K941" s="8">
        <f t="shared" si="159"/>
        <v>0</v>
      </c>
      <c r="L941" s="8">
        <f t="shared" si="160"/>
        <v>0</v>
      </c>
      <c r="M941" s="25" t="e">
        <f t="shared" si="163"/>
        <v>#DIV/0!</v>
      </c>
      <c r="N941" s="25" t="e">
        <f t="shared" si="163"/>
        <v>#DIV/0!</v>
      </c>
      <c r="O941" s="24">
        <f t="shared" si="164"/>
        <v>0</v>
      </c>
      <c r="P941" s="24">
        <f t="shared" si="164"/>
        <v>0</v>
      </c>
      <c r="Q941" t="s">
        <v>315</v>
      </c>
      <c r="R941" t="s">
        <v>313</v>
      </c>
      <c r="S941" t="s">
        <v>268</v>
      </c>
      <c r="T941" s="26" t="s">
        <v>84</v>
      </c>
      <c r="U941" s="26" t="s">
        <v>86</v>
      </c>
      <c r="V941" s="131" t="s">
        <v>600</v>
      </c>
      <c r="W941" s="26" t="s">
        <v>75</v>
      </c>
      <c r="X941" s="90">
        <v>2</v>
      </c>
      <c r="Y941" s="24" t="str">
        <f t="shared" si="161"/>
        <v>N</v>
      </c>
      <c r="Z941" s="24">
        <v>100</v>
      </c>
      <c r="AA941" s="24">
        <f t="shared" si="147"/>
        <v>0</v>
      </c>
      <c r="AB941" s="24">
        <f t="shared" si="148"/>
        <v>-100</v>
      </c>
      <c r="AC941" s="24">
        <f t="shared" si="149"/>
        <v>0</v>
      </c>
      <c r="AD941" s="24">
        <f t="shared" si="150"/>
        <v>-100</v>
      </c>
      <c r="AE941" s="24">
        <f t="shared" si="151"/>
        <v>0</v>
      </c>
      <c r="AF941" s="24">
        <f t="shared" si="152"/>
        <v>-100</v>
      </c>
    </row>
    <row r="942" spans="1:32" x14ac:dyDescent="0.25">
      <c r="A942" s="21">
        <v>0.2297997780512662</v>
      </c>
      <c r="B942" s="21">
        <v>0.77014953431586963</v>
      </c>
      <c r="C942" s="22">
        <f t="shared" si="162"/>
        <v>4.3516142986739927</v>
      </c>
      <c r="D942" s="23">
        <f t="shared" si="162"/>
        <v>1.2984491393457875</v>
      </c>
      <c r="E942" s="125"/>
      <c r="F942" s="8">
        <f t="shared" si="156"/>
        <v>1</v>
      </c>
      <c r="G942" s="8">
        <f t="shared" si="157"/>
        <v>4.3516142986739927</v>
      </c>
      <c r="H942" s="8">
        <f t="shared" si="158"/>
        <v>1.2984491393457875</v>
      </c>
      <c r="I942" s="24"/>
      <c r="J942" s="24"/>
      <c r="K942" s="8">
        <f t="shared" si="159"/>
        <v>0</v>
      </c>
      <c r="L942" s="8">
        <f t="shared" si="160"/>
        <v>0</v>
      </c>
      <c r="M942" s="25" t="e">
        <f t="shared" si="163"/>
        <v>#DIV/0!</v>
      </c>
      <c r="N942" s="25" t="e">
        <f t="shared" si="163"/>
        <v>#DIV/0!</v>
      </c>
      <c r="O942" s="24">
        <f t="shared" si="164"/>
        <v>0</v>
      </c>
      <c r="P942" s="24">
        <f t="shared" si="164"/>
        <v>0</v>
      </c>
      <c r="Q942" t="s">
        <v>384</v>
      </c>
      <c r="R942" t="s">
        <v>310</v>
      </c>
      <c r="S942" t="s">
        <v>268</v>
      </c>
      <c r="T942" s="26" t="s">
        <v>90</v>
      </c>
      <c r="U942" s="26" t="s">
        <v>75</v>
      </c>
      <c r="V942" s="131" t="s">
        <v>600</v>
      </c>
      <c r="W942" s="26" t="s">
        <v>73</v>
      </c>
      <c r="X942" s="90">
        <v>0</v>
      </c>
      <c r="Y942" s="24" t="str">
        <f t="shared" si="161"/>
        <v>N</v>
      </c>
      <c r="Z942" s="24">
        <v>100</v>
      </c>
      <c r="AA942" s="24">
        <f t="shared" ref="AA942:AA1005" si="165">IF(AND(O942&gt;1,Y942="Y"),Z942*I942,IF(AND(P942&gt;1,Y942="N"),Z942*J942,0))</f>
        <v>0</v>
      </c>
      <c r="AB942" s="24">
        <f t="shared" ref="AB942:AB1005" si="166">AA942-Z942</f>
        <v>-100</v>
      </c>
      <c r="AC942" s="24">
        <f t="shared" ref="AC942:AC1005" si="167">IF(AND(A942 &gt; 50%,Y942 = "Y"),Z942*I942,0)</f>
        <v>0</v>
      </c>
      <c r="AD942" s="24">
        <f t="shared" ref="AD942:AD1005" si="168">AC942-Z942</f>
        <v>-100</v>
      </c>
      <c r="AE942" s="24">
        <f t="shared" ref="AE942:AE1005" si="169">IF(AND(B942 &gt; 50%,Y942 = "N"),Z942*J942,0)</f>
        <v>0</v>
      </c>
      <c r="AF942" s="24">
        <f t="shared" ref="AF942:AF1005" si="170">AE942-Z942</f>
        <v>-100</v>
      </c>
    </row>
    <row r="943" spans="1:32" x14ac:dyDescent="0.25">
      <c r="A943" s="21">
        <v>0.38959861741439406</v>
      </c>
      <c r="B943" s="21">
        <v>0.60855611210763083</v>
      </c>
      <c r="C943" s="22">
        <f t="shared" si="162"/>
        <v>2.5667442216211884</v>
      </c>
      <c r="D943" s="23">
        <f t="shared" si="162"/>
        <v>1.643233845005138</v>
      </c>
      <c r="E943" s="125"/>
      <c r="F943" s="8">
        <f t="shared" si="156"/>
        <v>1</v>
      </c>
      <c r="G943" s="8">
        <f t="shared" si="157"/>
        <v>2.5667442216211884</v>
      </c>
      <c r="H943" s="8">
        <f t="shared" si="158"/>
        <v>1.643233845005138</v>
      </c>
      <c r="I943" s="24"/>
      <c r="J943" s="24"/>
      <c r="K943" s="8">
        <f t="shared" si="159"/>
        <v>0</v>
      </c>
      <c r="L943" s="8">
        <f t="shared" si="160"/>
        <v>0</v>
      </c>
      <c r="M943" s="25" t="e">
        <f t="shared" si="163"/>
        <v>#DIV/0!</v>
      </c>
      <c r="N943" s="25" t="e">
        <f t="shared" si="163"/>
        <v>#DIV/0!</v>
      </c>
      <c r="O943" s="24">
        <f t="shared" si="164"/>
        <v>0</v>
      </c>
      <c r="P943" s="24">
        <f t="shared" si="164"/>
        <v>0</v>
      </c>
      <c r="Q943" t="s">
        <v>383</v>
      </c>
      <c r="R943" t="s">
        <v>382</v>
      </c>
      <c r="S943" t="s">
        <v>268</v>
      </c>
      <c r="T943" s="26" t="s">
        <v>84</v>
      </c>
      <c r="U943" s="26" t="s">
        <v>86</v>
      </c>
      <c r="V943" s="131" t="s">
        <v>600</v>
      </c>
      <c r="W943" s="26" t="s">
        <v>93</v>
      </c>
      <c r="X943" s="90">
        <v>6</v>
      </c>
      <c r="Y943" s="24" t="str">
        <f t="shared" si="161"/>
        <v>Y</v>
      </c>
      <c r="Z943" s="24">
        <v>100</v>
      </c>
      <c r="AA943" s="24">
        <f t="shared" si="165"/>
        <v>0</v>
      </c>
      <c r="AB943" s="24">
        <f t="shared" si="166"/>
        <v>-100</v>
      </c>
      <c r="AC943" s="24">
        <f t="shared" si="167"/>
        <v>0</v>
      </c>
      <c r="AD943" s="24">
        <f t="shared" si="168"/>
        <v>-100</v>
      </c>
      <c r="AE943" s="24">
        <f t="shared" si="169"/>
        <v>0</v>
      </c>
      <c r="AF943" s="24">
        <f t="shared" si="170"/>
        <v>-100</v>
      </c>
    </row>
    <row r="944" spans="1:32" x14ac:dyDescent="0.25">
      <c r="A944" s="21">
        <v>0.40299325346433229</v>
      </c>
      <c r="B944" s="21">
        <v>0.59317876765313238</v>
      </c>
      <c r="C944" s="22">
        <f t="shared" si="162"/>
        <v>2.4814311192643999</v>
      </c>
      <c r="D944" s="23">
        <f t="shared" si="162"/>
        <v>1.6858324244416663</v>
      </c>
      <c r="E944" s="125"/>
      <c r="F944" s="8">
        <f t="shared" si="156"/>
        <v>1</v>
      </c>
      <c r="G944" s="8">
        <f t="shared" si="157"/>
        <v>2.4814311192643999</v>
      </c>
      <c r="H944" s="8">
        <f t="shared" si="158"/>
        <v>1.6858324244416663</v>
      </c>
      <c r="I944" s="24"/>
      <c r="J944" s="24"/>
      <c r="K944" s="8">
        <f t="shared" si="159"/>
        <v>0</v>
      </c>
      <c r="L944" s="8">
        <f t="shared" si="160"/>
        <v>0</v>
      </c>
      <c r="M944" s="25" t="e">
        <f t="shared" si="163"/>
        <v>#DIV/0!</v>
      </c>
      <c r="N944" s="25" t="e">
        <f t="shared" si="163"/>
        <v>#DIV/0!</v>
      </c>
      <c r="O944" s="24">
        <f t="shared" si="164"/>
        <v>0</v>
      </c>
      <c r="P944" s="24">
        <f t="shared" si="164"/>
        <v>0</v>
      </c>
      <c r="Q944" t="s">
        <v>483</v>
      </c>
      <c r="R944" t="s">
        <v>318</v>
      </c>
      <c r="S944" t="s">
        <v>279</v>
      </c>
      <c r="T944" s="26" t="s">
        <v>85</v>
      </c>
      <c r="U944" s="26" t="s">
        <v>77</v>
      </c>
      <c r="V944" s="131" t="s">
        <v>600</v>
      </c>
      <c r="W944" s="26" t="s">
        <v>77</v>
      </c>
      <c r="X944" s="90">
        <v>2</v>
      </c>
      <c r="Y944" s="24" t="str">
        <f t="shared" si="161"/>
        <v>N</v>
      </c>
      <c r="Z944" s="24">
        <v>100</v>
      </c>
      <c r="AA944" s="24">
        <f t="shared" si="165"/>
        <v>0</v>
      </c>
      <c r="AB944" s="24">
        <f t="shared" si="166"/>
        <v>-100</v>
      </c>
      <c r="AC944" s="24">
        <f t="shared" si="167"/>
        <v>0</v>
      </c>
      <c r="AD944" s="24">
        <f t="shared" si="168"/>
        <v>-100</v>
      </c>
      <c r="AE944" s="24">
        <f t="shared" si="169"/>
        <v>0</v>
      </c>
      <c r="AF944" s="24">
        <f t="shared" si="170"/>
        <v>-100</v>
      </c>
    </row>
    <row r="945" spans="1:32" x14ac:dyDescent="0.25">
      <c r="A945" s="21">
        <v>0.34317036016808711</v>
      </c>
      <c r="B945" s="21">
        <v>0.65644153166710439</v>
      </c>
      <c r="C945" s="22">
        <f t="shared" si="162"/>
        <v>2.9140045763573328</v>
      </c>
      <c r="D945" s="23">
        <f t="shared" si="162"/>
        <v>1.5233649179088222</v>
      </c>
      <c r="E945" s="125"/>
      <c r="F945" s="8">
        <f t="shared" si="156"/>
        <v>1</v>
      </c>
      <c r="G945" s="8">
        <f t="shared" si="157"/>
        <v>2.9140045763573328</v>
      </c>
      <c r="H945" s="8">
        <f t="shared" si="158"/>
        <v>1.5233649179088222</v>
      </c>
      <c r="I945" s="24"/>
      <c r="J945" s="24"/>
      <c r="K945" s="8">
        <f t="shared" si="159"/>
        <v>0</v>
      </c>
      <c r="L945" s="8">
        <f t="shared" si="160"/>
        <v>0</v>
      </c>
      <c r="M945" s="25" t="e">
        <f t="shared" si="163"/>
        <v>#DIV/0!</v>
      </c>
      <c r="N945" s="25" t="e">
        <f t="shared" si="163"/>
        <v>#DIV/0!</v>
      </c>
      <c r="O945" s="24">
        <f t="shared" si="164"/>
        <v>0</v>
      </c>
      <c r="P945" s="24">
        <f t="shared" si="164"/>
        <v>0</v>
      </c>
      <c r="Q945" t="s">
        <v>391</v>
      </c>
      <c r="R945" t="s">
        <v>482</v>
      </c>
      <c r="S945" t="s">
        <v>279</v>
      </c>
      <c r="T945" s="26" t="s">
        <v>90</v>
      </c>
      <c r="U945" s="26" t="s">
        <v>75</v>
      </c>
      <c r="V945" s="131" t="s">
        <v>600</v>
      </c>
      <c r="W945" s="26" t="s">
        <v>86</v>
      </c>
      <c r="X945" s="90">
        <v>3</v>
      </c>
      <c r="Y945" s="24" t="str">
        <f t="shared" si="161"/>
        <v>Y</v>
      </c>
      <c r="Z945" s="24">
        <v>100</v>
      </c>
      <c r="AA945" s="24">
        <f t="shared" si="165"/>
        <v>0</v>
      </c>
      <c r="AB945" s="24">
        <f t="shared" si="166"/>
        <v>-100</v>
      </c>
      <c r="AC945" s="24">
        <f t="shared" si="167"/>
        <v>0</v>
      </c>
      <c r="AD945" s="24">
        <f t="shared" si="168"/>
        <v>-100</v>
      </c>
      <c r="AE945" s="24">
        <f t="shared" si="169"/>
        <v>0</v>
      </c>
      <c r="AF945" s="24">
        <f t="shared" si="170"/>
        <v>-100</v>
      </c>
    </row>
    <row r="946" spans="1:32" x14ac:dyDescent="0.25">
      <c r="A946" s="21">
        <v>0.2827526514727266</v>
      </c>
      <c r="B946" s="21">
        <v>0.71618792066512904</v>
      </c>
      <c r="C946" s="22">
        <f t="shared" si="162"/>
        <v>3.5366600270288067</v>
      </c>
      <c r="D946" s="23">
        <f t="shared" si="162"/>
        <v>1.396281577984857</v>
      </c>
      <c r="E946" s="125"/>
      <c r="F946" s="8">
        <f t="shared" si="156"/>
        <v>1</v>
      </c>
      <c r="G946" s="8">
        <f t="shared" si="157"/>
        <v>3.5366600270288067</v>
      </c>
      <c r="H946" s="8">
        <f t="shared" si="158"/>
        <v>1.396281577984857</v>
      </c>
      <c r="I946" s="24"/>
      <c r="J946" s="24"/>
      <c r="K946" s="8">
        <f t="shared" si="159"/>
        <v>0</v>
      </c>
      <c r="L946" s="8">
        <f t="shared" si="160"/>
        <v>0</v>
      </c>
      <c r="M946" s="25" t="e">
        <f t="shared" si="163"/>
        <v>#DIV/0!</v>
      </c>
      <c r="N946" s="25" t="e">
        <f t="shared" si="163"/>
        <v>#DIV/0!</v>
      </c>
      <c r="O946" s="24">
        <f t="shared" si="164"/>
        <v>0</v>
      </c>
      <c r="P946" s="24">
        <f t="shared" si="164"/>
        <v>0</v>
      </c>
      <c r="Q946" t="s">
        <v>385</v>
      </c>
      <c r="R946" t="s">
        <v>480</v>
      </c>
      <c r="S946" t="s">
        <v>279</v>
      </c>
      <c r="T946" s="26" t="s">
        <v>84</v>
      </c>
      <c r="U946" s="26" t="s">
        <v>94</v>
      </c>
      <c r="V946" s="131" t="s">
        <v>600</v>
      </c>
      <c r="W946" s="26" t="s">
        <v>100</v>
      </c>
      <c r="X946" s="90">
        <v>3</v>
      </c>
      <c r="Y946" s="24" t="str">
        <f t="shared" si="161"/>
        <v>Y</v>
      </c>
      <c r="Z946" s="24">
        <v>100</v>
      </c>
      <c r="AA946" s="24">
        <f t="shared" si="165"/>
        <v>0</v>
      </c>
      <c r="AB946" s="24">
        <f t="shared" si="166"/>
        <v>-100</v>
      </c>
      <c r="AC946" s="24">
        <f t="shared" si="167"/>
        <v>0</v>
      </c>
      <c r="AD946" s="24">
        <f t="shared" si="168"/>
        <v>-100</v>
      </c>
      <c r="AE946" s="24">
        <f t="shared" si="169"/>
        <v>0</v>
      </c>
      <c r="AF946" s="24">
        <f t="shared" si="170"/>
        <v>-100</v>
      </c>
    </row>
    <row r="947" spans="1:32" x14ac:dyDescent="0.25">
      <c r="A947" s="21">
        <v>0.42352844333147754</v>
      </c>
      <c r="B947" s="21">
        <v>0.57598124834814635</v>
      </c>
      <c r="C947" s="22">
        <f t="shared" si="162"/>
        <v>2.3611165099892544</v>
      </c>
      <c r="D947" s="23">
        <f t="shared" si="162"/>
        <v>1.7361676319635315</v>
      </c>
      <c r="E947" s="125"/>
      <c r="F947" s="8">
        <f t="shared" si="156"/>
        <v>1</v>
      </c>
      <c r="G947" s="8">
        <f t="shared" si="157"/>
        <v>2.3611165099892544</v>
      </c>
      <c r="H947" s="8">
        <f t="shared" si="158"/>
        <v>1.7361676319635315</v>
      </c>
      <c r="I947" s="24"/>
      <c r="J947" s="24"/>
      <c r="K947" s="8">
        <f t="shared" si="159"/>
        <v>0</v>
      </c>
      <c r="L947" s="8">
        <f t="shared" si="160"/>
        <v>0</v>
      </c>
      <c r="M947" s="25" t="e">
        <f t="shared" si="163"/>
        <v>#DIV/0!</v>
      </c>
      <c r="N947" s="25" t="e">
        <f t="shared" si="163"/>
        <v>#DIV/0!</v>
      </c>
      <c r="O947" s="24">
        <f t="shared" si="164"/>
        <v>0</v>
      </c>
      <c r="P947" s="24">
        <f t="shared" si="164"/>
        <v>0</v>
      </c>
      <c r="Q947" t="s">
        <v>289</v>
      </c>
      <c r="R947" t="s">
        <v>540</v>
      </c>
      <c r="S947" t="s">
        <v>283</v>
      </c>
      <c r="T947" s="26" t="s">
        <v>90</v>
      </c>
      <c r="U947" s="26" t="s">
        <v>75</v>
      </c>
      <c r="V947" s="131" t="s">
        <v>600</v>
      </c>
      <c r="W947" s="26" t="s">
        <v>87</v>
      </c>
      <c r="X947" s="90">
        <v>3</v>
      </c>
      <c r="Y947" s="24" t="str">
        <f t="shared" si="161"/>
        <v>Y</v>
      </c>
      <c r="Z947" s="24">
        <v>100</v>
      </c>
      <c r="AA947" s="24">
        <f t="shared" si="165"/>
        <v>0</v>
      </c>
      <c r="AB947" s="24">
        <f t="shared" si="166"/>
        <v>-100</v>
      </c>
      <c r="AC947" s="24">
        <f t="shared" si="167"/>
        <v>0</v>
      </c>
      <c r="AD947" s="24">
        <f t="shared" si="168"/>
        <v>-100</v>
      </c>
      <c r="AE947" s="24">
        <f t="shared" si="169"/>
        <v>0</v>
      </c>
      <c r="AF947" s="24">
        <f t="shared" si="170"/>
        <v>-100</v>
      </c>
    </row>
    <row r="948" spans="1:32" x14ac:dyDescent="0.25">
      <c r="A948" s="21">
        <v>0.19972420067320173</v>
      </c>
      <c r="B948" s="21">
        <v>0.80024395999924136</v>
      </c>
      <c r="C948" s="22">
        <f t="shared" si="162"/>
        <v>5.0069045044583644</v>
      </c>
      <c r="D948" s="23">
        <f t="shared" si="162"/>
        <v>1.2496189287088753</v>
      </c>
      <c r="E948" s="125"/>
      <c r="F948" s="8">
        <f t="shared" si="156"/>
        <v>1</v>
      </c>
      <c r="G948" s="8">
        <f t="shared" si="157"/>
        <v>5.0069045044583644</v>
      </c>
      <c r="H948" s="8">
        <f t="shared" si="158"/>
        <v>1.2496189287088753</v>
      </c>
      <c r="I948" s="24"/>
      <c r="J948" s="24"/>
      <c r="K948" s="8">
        <f t="shared" si="159"/>
        <v>0</v>
      </c>
      <c r="L948" s="8">
        <f t="shared" si="160"/>
        <v>0</v>
      </c>
      <c r="M948" s="25" t="e">
        <f t="shared" si="163"/>
        <v>#DIV/0!</v>
      </c>
      <c r="N948" s="25" t="e">
        <f t="shared" si="163"/>
        <v>#DIV/0!</v>
      </c>
      <c r="O948" s="24">
        <f t="shared" si="164"/>
        <v>0</v>
      </c>
      <c r="P948" s="24">
        <f t="shared" si="164"/>
        <v>0</v>
      </c>
      <c r="Q948" t="s">
        <v>331</v>
      </c>
      <c r="R948" t="s">
        <v>414</v>
      </c>
      <c r="S948" t="s">
        <v>283</v>
      </c>
      <c r="T948" s="26" t="s">
        <v>90</v>
      </c>
      <c r="U948" s="26" t="s">
        <v>75</v>
      </c>
      <c r="V948" s="131" t="s">
        <v>600</v>
      </c>
      <c r="W948" s="26" t="s">
        <v>76</v>
      </c>
      <c r="X948" s="90">
        <v>1</v>
      </c>
      <c r="Y948" s="24" t="str">
        <f t="shared" si="161"/>
        <v>N</v>
      </c>
      <c r="Z948" s="24">
        <v>100</v>
      </c>
      <c r="AA948" s="24">
        <f t="shared" si="165"/>
        <v>0</v>
      </c>
      <c r="AB948" s="24">
        <f t="shared" si="166"/>
        <v>-100</v>
      </c>
      <c r="AC948" s="24">
        <f t="shared" si="167"/>
        <v>0</v>
      </c>
      <c r="AD948" s="24">
        <f t="shared" si="168"/>
        <v>-100</v>
      </c>
      <c r="AE948" s="24">
        <f t="shared" si="169"/>
        <v>0</v>
      </c>
      <c r="AF948" s="24">
        <f t="shared" si="170"/>
        <v>-100</v>
      </c>
    </row>
    <row r="949" spans="1:32" x14ac:dyDescent="0.25">
      <c r="A949" s="21">
        <v>0.66860143262642679</v>
      </c>
      <c r="B949" s="21">
        <v>0.28385707560412587</v>
      </c>
      <c r="C949" s="22">
        <f t="shared" si="162"/>
        <v>1.4956593737344537</v>
      </c>
      <c r="D949" s="23">
        <f t="shared" si="162"/>
        <v>3.5228996771411287</v>
      </c>
      <c r="E949" s="125"/>
      <c r="F949" s="8">
        <f t="shared" si="156"/>
        <v>1</v>
      </c>
      <c r="G949" s="8">
        <f t="shared" si="157"/>
        <v>1.4956593737344537</v>
      </c>
      <c r="H949" s="8">
        <f t="shared" si="158"/>
        <v>3.5228996771411287</v>
      </c>
      <c r="I949" s="24"/>
      <c r="J949" s="24"/>
      <c r="K949" s="8">
        <f t="shared" si="159"/>
        <v>0</v>
      </c>
      <c r="L949" s="8">
        <f t="shared" si="160"/>
        <v>0</v>
      </c>
      <c r="M949" s="25" t="e">
        <f t="shared" si="163"/>
        <v>#DIV/0!</v>
      </c>
      <c r="N949" s="25" t="e">
        <f t="shared" si="163"/>
        <v>#DIV/0!</v>
      </c>
      <c r="O949" s="24">
        <f t="shared" si="164"/>
        <v>0</v>
      </c>
      <c r="P949" s="24">
        <f t="shared" si="164"/>
        <v>0</v>
      </c>
      <c r="Q949" t="s">
        <v>290</v>
      </c>
      <c r="R949" t="s">
        <v>413</v>
      </c>
      <c r="S949" t="s">
        <v>283</v>
      </c>
      <c r="T949" s="26" t="s">
        <v>85</v>
      </c>
      <c r="U949" s="26" t="s">
        <v>87</v>
      </c>
      <c r="V949" s="131" t="s">
        <v>600</v>
      </c>
      <c r="W949" s="26" t="s">
        <v>79</v>
      </c>
      <c r="X949" s="90">
        <v>3</v>
      </c>
      <c r="Y949" s="24" t="str">
        <f t="shared" si="161"/>
        <v>Y</v>
      </c>
      <c r="Z949" s="24">
        <v>100</v>
      </c>
      <c r="AA949" s="24">
        <f t="shared" si="165"/>
        <v>0</v>
      </c>
      <c r="AB949" s="24">
        <f t="shared" si="166"/>
        <v>-100</v>
      </c>
      <c r="AC949" s="24">
        <f t="shared" si="167"/>
        <v>0</v>
      </c>
      <c r="AD949" s="24">
        <f t="shared" si="168"/>
        <v>-100</v>
      </c>
      <c r="AE949" s="24">
        <f t="shared" si="169"/>
        <v>0</v>
      </c>
      <c r="AF949" s="24">
        <f t="shared" si="170"/>
        <v>-100</v>
      </c>
    </row>
    <row r="950" spans="1:32" x14ac:dyDescent="0.25">
      <c r="A950" s="21">
        <v>0.56809598287522889</v>
      </c>
      <c r="B950" s="21">
        <v>0.42683213992671598</v>
      </c>
      <c r="C950" s="22">
        <f t="shared" si="162"/>
        <v>1.7602659236188092</v>
      </c>
      <c r="D950" s="23">
        <f t="shared" si="162"/>
        <v>2.3428413806225858</v>
      </c>
      <c r="E950" s="125"/>
      <c r="F950" s="8">
        <f t="shared" si="156"/>
        <v>1</v>
      </c>
      <c r="G950" s="8">
        <f t="shared" si="157"/>
        <v>1.7602659236188092</v>
      </c>
      <c r="H950" s="8">
        <f t="shared" si="158"/>
        <v>2.3428413806225858</v>
      </c>
      <c r="I950" s="24"/>
      <c r="J950" s="24"/>
      <c r="K950" s="8">
        <f t="shared" si="159"/>
        <v>0</v>
      </c>
      <c r="L950" s="8">
        <f t="shared" si="160"/>
        <v>0</v>
      </c>
      <c r="M950" s="25" t="e">
        <f t="shared" si="163"/>
        <v>#DIV/0!</v>
      </c>
      <c r="N950" s="25" t="e">
        <f t="shared" si="163"/>
        <v>#DIV/0!</v>
      </c>
      <c r="O950" s="24">
        <f t="shared" si="164"/>
        <v>0</v>
      </c>
      <c r="P950" s="24">
        <f t="shared" si="164"/>
        <v>0</v>
      </c>
      <c r="Q950" t="s">
        <v>412</v>
      </c>
      <c r="R950" t="s">
        <v>333</v>
      </c>
      <c r="S950" t="s">
        <v>283</v>
      </c>
      <c r="T950" s="26" t="s">
        <v>84</v>
      </c>
      <c r="U950" s="26" t="s">
        <v>86</v>
      </c>
      <c r="V950" s="131" t="s">
        <v>600</v>
      </c>
      <c r="W950" s="26" t="s">
        <v>73</v>
      </c>
      <c r="X950" s="90">
        <v>0</v>
      </c>
      <c r="Y950" s="24" t="str">
        <f t="shared" si="161"/>
        <v>N</v>
      </c>
      <c r="Z950" s="24">
        <v>100</v>
      </c>
      <c r="AA950" s="24">
        <f t="shared" si="165"/>
        <v>0</v>
      </c>
      <c r="AB950" s="24">
        <f t="shared" si="166"/>
        <v>-100</v>
      </c>
      <c r="AC950" s="24">
        <f t="shared" si="167"/>
        <v>0</v>
      </c>
      <c r="AD950" s="24">
        <f t="shared" si="168"/>
        <v>-100</v>
      </c>
      <c r="AE950" s="24">
        <f t="shared" si="169"/>
        <v>0</v>
      </c>
      <c r="AF950" s="24">
        <f t="shared" si="170"/>
        <v>-100</v>
      </c>
    </row>
    <row r="951" spans="1:32" x14ac:dyDescent="0.25">
      <c r="A951" s="21">
        <v>0.5848285487817354</v>
      </c>
      <c r="B951" s="21">
        <v>0.4122340702538127</v>
      </c>
      <c r="C951" s="22">
        <f t="shared" si="162"/>
        <v>1.7099028460274623</v>
      </c>
      <c r="D951" s="23">
        <f t="shared" si="162"/>
        <v>2.4258062886075855</v>
      </c>
      <c r="E951" s="125"/>
      <c r="F951" s="8">
        <f t="shared" si="156"/>
        <v>1</v>
      </c>
      <c r="G951" s="8">
        <f t="shared" si="157"/>
        <v>1.7099028460274623</v>
      </c>
      <c r="H951" s="8">
        <f t="shared" si="158"/>
        <v>2.4258062886075855</v>
      </c>
      <c r="I951" s="24"/>
      <c r="J951" s="24"/>
      <c r="K951" s="8">
        <f t="shared" si="159"/>
        <v>0</v>
      </c>
      <c r="L951" s="8">
        <f t="shared" si="160"/>
        <v>0</v>
      </c>
      <c r="M951" s="25" t="e">
        <f t="shared" si="163"/>
        <v>#DIV/0!</v>
      </c>
      <c r="N951" s="25" t="e">
        <f t="shared" si="163"/>
        <v>#DIV/0!</v>
      </c>
      <c r="O951" s="24">
        <f t="shared" si="164"/>
        <v>0</v>
      </c>
      <c r="P951" s="24">
        <f t="shared" si="164"/>
        <v>0</v>
      </c>
      <c r="Q951" t="s">
        <v>332</v>
      </c>
      <c r="R951" t="s">
        <v>523</v>
      </c>
      <c r="S951" t="s">
        <v>283</v>
      </c>
      <c r="T951" s="26" t="s">
        <v>84</v>
      </c>
      <c r="U951" s="26" t="s">
        <v>86</v>
      </c>
      <c r="V951" s="131" t="s">
        <v>600</v>
      </c>
      <c r="W951" s="26" t="s">
        <v>74</v>
      </c>
      <c r="X951" s="90">
        <v>4</v>
      </c>
      <c r="Y951" s="24" t="str">
        <f t="shared" si="161"/>
        <v>Y</v>
      </c>
      <c r="Z951" s="24">
        <v>100</v>
      </c>
      <c r="AA951" s="24">
        <f t="shared" si="165"/>
        <v>0</v>
      </c>
      <c r="AB951" s="24">
        <f t="shared" si="166"/>
        <v>-100</v>
      </c>
      <c r="AC951" s="24">
        <f t="shared" si="167"/>
        <v>0</v>
      </c>
      <c r="AD951" s="24">
        <f t="shared" si="168"/>
        <v>-100</v>
      </c>
      <c r="AE951" s="24">
        <f t="shared" si="169"/>
        <v>0</v>
      </c>
      <c r="AF951" s="24">
        <f t="shared" si="170"/>
        <v>-100</v>
      </c>
    </row>
    <row r="952" spans="1:32" x14ac:dyDescent="0.25">
      <c r="A952" s="21">
        <v>0.32148900763742838</v>
      </c>
      <c r="B952" s="21">
        <v>0.67829887799809385</v>
      </c>
      <c r="C952" s="22">
        <f t="shared" si="162"/>
        <v>3.1105262582656903</v>
      </c>
      <c r="D952" s="23">
        <f t="shared" si="162"/>
        <v>1.4742763587511201</v>
      </c>
      <c r="E952" s="125"/>
      <c r="F952" s="8">
        <f t="shared" si="156"/>
        <v>1</v>
      </c>
      <c r="G952" s="8">
        <f t="shared" si="157"/>
        <v>3.1105262582656903</v>
      </c>
      <c r="H952" s="8">
        <f t="shared" si="158"/>
        <v>1.4742763587511201</v>
      </c>
      <c r="I952" s="24"/>
      <c r="J952" s="24"/>
      <c r="K952" s="8">
        <f t="shared" si="159"/>
        <v>0</v>
      </c>
      <c r="L952" s="8">
        <f t="shared" si="160"/>
        <v>0</v>
      </c>
      <c r="M952" s="25" t="e">
        <f t="shared" si="163"/>
        <v>#DIV/0!</v>
      </c>
      <c r="N952" s="25" t="e">
        <f t="shared" si="163"/>
        <v>#DIV/0!</v>
      </c>
      <c r="O952" s="24">
        <f t="shared" si="164"/>
        <v>0</v>
      </c>
      <c r="P952" s="24">
        <f t="shared" si="164"/>
        <v>0</v>
      </c>
      <c r="Q952" t="s">
        <v>526</v>
      </c>
      <c r="R952" t="s">
        <v>533</v>
      </c>
      <c r="S952" t="s">
        <v>277</v>
      </c>
      <c r="T952" s="26" t="s">
        <v>90</v>
      </c>
      <c r="U952" s="26" t="s">
        <v>75</v>
      </c>
      <c r="V952" s="131" t="s">
        <v>600</v>
      </c>
      <c r="W952" s="26" t="s">
        <v>76</v>
      </c>
      <c r="X952" s="90">
        <v>1</v>
      </c>
      <c r="Y952" s="24" t="str">
        <f t="shared" si="161"/>
        <v>N</v>
      </c>
      <c r="Z952" s="24">
        <v>100</v>
      </c>
      <c r="AA952" s="24">
        <f t="shared" si="165"/>
        <v>0</v>
      </c>
      <c r="AB952" s="24">
        <f t="shared" si="166"/>
        <v>-100</v>
      </c>
      <c r="AC952" s="24">
        <f t="shared" si="167"/>
        <v>0</v>
      </c>
      <c r="AD952" s="24">
        <f t="shared" si="168"/>
        <v>-100</v>
      </c>
      <c r="AE952" s="24">
        <f t="shared" si="169"/>
        <v>0</v>
      </c>
      <c r="AF952" s="24">
        <f t="shared" si="170"/>
        <v>-100</v>
      </c>
    </row>
    <row r="953" spans="1:32" x14ac:dyDescent="0.25">
      <c r="A953" s="21">
        <v>0.28276110597472337</v>
      </c>
      <c r="B953" s="21">
        <v>0.71688620867892106</v>
      </c>
      <c r="C953" s="22">
        <f t="shared" si="162"/>
        <v>3.536554281582815</v>
      </c>
      <c r="D953" s="23">
        <f t="shared" si="162"/>
        <v>1.3949215201709648</v>
      </c>
      <c r="E953" s="125"/>
      <c r="F953" s="8">
        <f t="shared" si="156"/>
        <v>1</v>
      </c>
      <c r="G953" s="8">
        <f t="shared" si="157"/>
        <v>3.536554281582815</v>
      </c>
      <c r="H953" s="8">
        <f t="shared" si="158"/>
        <v>1.3949215201709648</v>
      </c>
      <c r="I953" s="24"/>
      <c r="J953" s="24"/>
      <c r="K953" s="8">
        <f t="shared" si="159"/>
        <v>0</v>
      </c>
      <c r="L953" s="8">
        <f t="shared" si="160"/>
        <v>0</v>
      </c>
      <c r="M953" s="25" t="e">
        <f t="shared" si="163"/>
        <v>#DIV/0!</v>
      </c>
      <c r="N953" s="25" t="e">
        <f t="shared" si="163"/>
        <v>#DIV/0!</v>
      </c>
      <c r="O953" s="24">
        <f t="shared" si="164"/>
        <v>0</v>
      </c>
      <c r="P953" s="24">
        <f t="shared" si="164"/>
        <v>0</v>
      </c>
      <c r="Q953" t="s">
        <v>335</v>
      </c>
      <c r="R953" t="s">
        <v>334</v>
      </c>
      <c r="S953" t="s">
        <v>272</v>
      </c>
      <c r="T953" s="26" t="s">
        <v>90</v>
      </c>
      <c r="U953" s="26" t="s">
        <v>75</v>
      </c>
      <c r="V953" s="131" t="s">
        <v>600</v>
      </c>
      <c r="W953" s="26" t="s">
        <v>89</v>
      </c>
      <c r="X953" s="90">
        <v>4</v>
      </c>
      <c r="Y953" s="24" t="str">
        <f t="shared" si="161"/>
        <v>Y</v>
      </c>
      <c r="Z953" s="24">
        <v>100</v>
      </c>
      <c r="AA953" s="24">
        <f t="shared" si="165"/>
        <v>0</v>
      </c>
      <c r="AB953" s="24">
        <f t="shared" si="166"/>
        <v>-100</v>
      </c>
      <c r="AC953" s="24">
        <f t="shared" si="167"/>
        <v>0</v>
      </c>
      <c r="AD953" s="24">
        <f t="shared" si="168"/>
        <v>-100</v>
      </c>
      <c r="AE953" s="24">
        <f t="shared" si="169"/>
        <v>0</v>
      </c>
      <c r="AF953" s="24">
        <f t="shared" si="170"/>
        <v>-100</v>
      </c>
    </row>
    <row r="954" spans="1:32" x14ac:dyDescent="0.25">
      <c r="A954" s="21">
        <v>0.51995251398029962</v>
      </c>
      <c r="B954" s="21">
        <v>0.4777441011547085</v>
      </c>
      <c r="C954" s="22">
        <f t="shared" si="162"/>
        <v>1.9232525530935096</v>
      </c>
      <c r="D954" s="23">
        <f t="shared" si="162"/>
        <v>2.0931707949569609</v>
      </c>
      <c r="E954" s="125"/>
      <c r="F954" s="8">
        <f t="shared" si="156"/>
        <v>1</v>
      </c>
      <c r="G954" s="8">
        <f t="shared" si="157"/>
        <v>1.9232525530935096</v>
      </c>
      <c r="H954" s="8">
        <f t="shared" si="158"/>
        <v>2.0931707949569609</v>
      </c>
      <c r="I954" s="24"/>
      <c r="J954" s="24"/>
      <c r="K954" s="8">
        <f t="shared" si="159"/>
        <v>0</v>
      </c>
      <c r="L954" s="8">
        <f t="shared" si="160"/>
        <v>0</v>
      </c>
      <c r="M954" s="25" t="e">
        <f t="shared" si="163"/>
        <v>#DIV/0!</v>
      </c>
      <c r="N954" s="25" t="e">
        <f t="shared" si="163"/>
        <v>#DIV/0!</v>
      </c>
      <c r="O954" s="24">
        <f t="shared" si="164"/>
        <v>0</v>
      </c>
      <c r="P954" s="24">
        <f t="shared" si="164"/>
        <v>0</v>
      </c>
      <c r="Q954" t="s">
        <v>555</v>
      </c>
      <c r="R954" t="s">
        <v>559</v>
      </c>
      <c r="S954" t="s">
        <v>272</v>
      </c>
      <c r="T954" s="26" t="s">
        <v>85</v>
      </c>
      <c r="U954" s="26" t="s">
        <v>79</v>
      </c>
      <c r="V954" s="131" t="s">
        <v>600</v>
      </c>
      <c r="W954" s="26" t="s">
        <v>87</v>
      </c>
      <c r="X954" s="90">
        <v>3</v>
      </c>
      <c r="Y954" s="24" t="str">
        <f t="shared" si="161"/>
        <v>Y</v>
      </c>
      <c r="Z954" s="24">
        <v>100</v>
      </c>
      <c r="AA954" s="24">
        <f t="shared" si="165"/>
        <v>0</v>
      </c>
      <c r="AB954" s="24">
        <f t="shared" si="166"/>
        <v>-100</v>
      </c>
      <c r="AC954" s="24">
        <f t="shared" si="167"/>
        <v>0</v>
      </c>
      <c r="AD954" s="24">
        <f t="shared" si="168"/>
        <v>-100</v>
      </c>
      <c r="AE954" s="24">
        <f t="shared" si="169"/>
        <v>0</v>
      </c>
      <c r="AF954" s="24">
        <f t="shared" si="170"/>
        <v>-100</v>
      </c>
    </row>
    <row r="955" spans="1:32" x14ac:dyDescent="0.25">
      <c r="A955" s="21">
        <v>0.16188505902662517</v>
      </c>
      <c r="B955" s="21">
        <v>0.83809801262051131</v>
      </c>
      <c r="C955" s="22">
        <f t="shared" si="162"/>
        <v>6.1772223206561048</v>
      </c>
      <c r="D955" s="23">
        <f t="shared" si="162"/>
        <v>1.1931778681508429</v>
      </c>
      <c r="E955" s="125"/>
      <c r="F955" s="8">
        <f t="shared" si="156"/>
        <v>1</v>
      </c>
      <c r="G955" s="8">
        <f t="shared" si="157"/>
        <v>6.1772223206561048</v>
      </c>
      <c r="H955" s="8">
        <f t="shared" si="158"/>
        <v>1.1931778681508429</v>
      </c>
      <c r="I955" s="24"/>
      <c r="J955" s="24"/>
      <c r="K955" s="8">
        <f t="shared" si="159"/>
        <v>0</v>
      </c>
      <c r="L955" s="8">
        <f t="shared" si="160"/>
        <v>0</v>
      </c>
      <c r="M955" s="25" t="e">
        <f t="shared" si="163"/>
        <v>#DIV/0!</v>
      </c>
      <c r="N955" s="25" t="e">
        <f t="shared" si="163"/>
        <v>#DIV/0!</v>
      </c>
      <c r="O955" s="24">
        <f t="shared" si="164"/>
        <v>0</v>
      </c>
      <c r="P955" s="24">
        <f t="shared" si="164"/>
        <v>0</v>
      </c>
      <c r="Q955" t="s">
        <v>562</v>
      </c>
      <c r="R955" t="s">
        <v>558</v>
      </c>
      <c r="S955" t="s">
        <v>272</v>
      </c>
      <c r="T955" s="26" t="s">
        <v>90</v>
      </c>
      <c r="U955" s="26" t="s">
        <v>75</v>
      </c>
      <c r="V955" s="131" t="s">
        <v>600</v>
      </c>
      <c r="W955" s="26" t="s">
        <v>75</v>
      </c>
      <c r="X955" s="90">
        <v>2</v>
      </c>
      <c r="Y955" s="24" t="str">
        <f t="shared" si="161"/>
        <v>N</v>
      </c>
      <c r="Z955" s="24">
        <v>100</v>
      </c>
      <c r="AA955" s="24">
        <f t="shared" si="165"/>
        <v>0</v>
      </c>
      <c r="AB955" s="24">
        <f t="shared" si="166"/>
        <v>-100</v>
      </c>
      <c r="AC955" s="24">
        <f t="shared" si="167"/>
        <v>0</v>
      </c>
      <c r="AD955" s="24">
        <f t="shared" si="168"/>
        <v>-100</v>
      </c>
      <c r="AE955" s="24">
        <f t="shared" si="169"/>
        <v>0</v>
      </c>
      <c r="AF955" s="24">
        <f t="shared" si="170"/>
        <v>-100</v>
      </c>
    </row>
    <row r="956" spans="1:32" x14ac:dyDescent="0.25">
      <c r="A956" s="21">
        <v>0.33134466046205174</v>
      </c>
      <c r="B956" s="21">
        <v>0.66768970653584137</v>
      </c>
      <c r="C956" s="22">
        <f t="shared" si="162"/>
        <v>3.0180054768515818</v>
      </c>
      <c r="D956" s="23">
        <f t="shared" si="162"/>
        <v>1.4977016871928073</v>
      </c>
      <c r="E956" s="125"/>
      <c r="F956" s="8">
        <f t="shared" si="156"/>
        <v>1</v>
      </c>
      <c r="G956" s="8">
        <f t="shared" si="157"/>
        <v>3.0180054768515818</v>
      </c>
      <c r="H956" s="8">
        <f t="shared" si="158"/>
        <v>1.4977016871928073</v>
      </c>
      <c r="I956" s="24"/>
      <c r="J956" s="24"/>
      <c r="K956" s="8">
        <f t="shared" si="159"/>
        <v>0</v>
      </c>
      <c r="L956" s="8">
        <f t="shared" si="160"/>
        <v>0</v>
      </c>
      <c r="M956" s="25" t="e">
        <f t="shared" si="163"/>
        <v>#DIV/0!</v>
      </c>
      <c r="N956" s="25" t="e">
        <f t="shared" si="163"/>
        <v>#DIV/0!</v>
      </c>
      <c r="O956" s="24">
        <f t="shared" si="164"/>
        <v>0</v>
      </c>
      <c r="P956" s="24">
        <f t="shared" si="164"/>
        <v>0</v>
      </c>
      <c r="Q956" t="s">
        <v>554</v>
      </c>
      <c r="R956" t="s">
        <v>535</v>
      </c>
      <c r="S956" t="s">
        <v>272</v>
      </c>
      <c r="T956" s="26" t="s">
        <v>84</v>
      </c>
      <c r="U956" s="26" t="s">
        <v>86</v>
      </c>
      <c r="V956" s="131" t="s">
        <v>600</v>
      </c>
      <c r="W956" s="26" t="s">
        <v>78</v>
      </c>
      <c r="X956" s="90">
        <v>1</v>
      </c>
      <c r="Y956" s="24" t="str">
        <f t="shared" si="161"/>
        <v>N</v>
      </c>
      <c r="Z956" s="24">
        <v>100</v>
      </c>
      <c r="AA956" s="24">
        <f t="shared" si="165"/>
        <v>0</v>
      </c>
      <c r="AB956" s="24">
        <f t="shared" si="166"/>
        <v>-100</v>
      </c>
      <c r="AC956" s="24">
        <f t="shared" si="167"/>
        <v>0</v>
      </c>
      <c r="AD956" s="24">
        <f t="shared" si="168"/>
        <v>-100</v>
      </c>
      <c r="AE956" s="24">
        <f t="shared" si="169"/>
        <v>0</v>
      </c>
      <c r="AF956" s="24">
        <f t="shared" si="170"/>
        <v>-100</v>
      </c>
    </row>
    <row r="957" spans="1:32" x14ac:dyDescent="0.25">
      <c r="A957" s="21">
        <v>0.43754264786114122</v>
      </c>
      <c r="B957" s="21">
        <v>0.55585162157235513</v>
      </c>
      <c r="C957" s="22">
        <f t="shared" si="162"/>
        <v>2.2854914941168443</v>
      </c>
      <c r="D957" s="23">
        <f t="shared" si="162"/>
        <v>1.7990412570377474</v>
      </c>
      <c r="E957" s="125"/>
      <c r="F957" s="8">
        <f t="shared" si="156"/>
        <v>1</v>
      </c>
      <c r="G957" s="8">
        <f t="shared" si="157"/>
        <v>2.2854914941168443</v>
      </c>
      <c r="H957" s="8">
        <f t="shared" si="158"/>
        <v>1.7990412570377474</v>
      </c>
      <c r="I957" s="24"/>
      <c r="J957" s="24"/>
      <c r="K957" s="8">
        <f t="shared" si="159"/>
        <v>0</v>
      </c>
      <c r="L957" s="8">
        <f t="shared" si="160"/>
        <v>0</v>
      </c>
      <c r="M957" s="25" t="e">
        <f t="shared" si="163"/>
        <v>#DIV/0!</v>
      </c>
      <c r="N957" s="25" t="e">
        <f t="shared" si="163"/>
        <v>#DIV/0!</v>
      </c>
      <c r="O957" s="24">
        <f t="shared" si="164"/>
        <v>0</v>
      </c>
      <c r="P957" s="24">
        <f t="shared" si="164"/>
        <v>0</v>
      </c>
      <c r="Q957" t="s">
        <v>563</v>
      </c>
      <c r="R957" t="s">
        <v>560</v>
      </c>
      <c r="S957" t="s">
        <v>272</v>
      </c>
      <c r="T957" s="26" t="s">
        <v>85</v>
      </c>
      <c r="U957" s="26" t="s">
        <v>77</v>
      </c>
      <c r="V957" s="131" t="s">
        <v>600</v>
      </c>
      <c r="W957" s="26" t="s">
        <v>102</v>
      </c>
      <c r="X957" s="90">
        <v>4</v>
      </c>
      <c r="Y957" s="24" t="str">
        <f t="shared" si="161"/>
        <v>Y</v>
      </c>
      <c r="Z957" s="24">
        <v>100</v>
      </c>
      <c r="AA957" s="24">
        <f t="shared" si="165"/>
        <v>0</v>
      </c>
      <c r="AB957" s="24">
        <f t="shared" si="166"/>
        <v>-100</v>
      </c>
      <c r="AC957" s="24">
        <f t="shared" si="167"/>
        <v>0</v>
      </c>
      <c r="AD957" s="24">
        <f t="shared" si="168"/>
        <v>-100</v>
      </c>
      <c r="AE957" s="24">
        <f t="shared" si="169"/>
        <v>0</v>
      </c>
      <c r="AF957" s="24">
        <f t="shared" si="170"/>
        <v>-100</v>
      </c>
    </row>
    <row r="958" spans="1:32" x14ac:dyDescent="0.25">
      <c r="A958" s="21">
        <v>0.72667104797744986</v>
      </c>
      <c r="B958" s="21">
        <v>0.212317802651427</v>
      </c>
      <c r="C958" s="22">
        <f t="shared" si="162"/>
        <v>1.3761384918021835</v>
      </c>
      <c r="D958" s="23">
        <f t="shared" si="162"/>
        <v>4.7099206355378085</v>
      </c>
      <c r="E958" s="125"/>
      <c r="F958" s="8">
        <f t="shared" si="156"/>
        <v>1</v>
      </c>
      <c r="G958" s="8">
        <f t="shared" si="157"/>
        <v>1.3761384918021835</v>
      </c>
      <c r="H958" s="8">
        <f t="shared" si="158"/>
        <v>4.7099206355378085</v>
      </c>
      <c r="I958" s="24"/>
      <c r="J958" s="24"/>
      <c r="K958" s="8">
        <f t="shared" si="159"/>
        <v>0</v>
      </c>
      <c r="L958" s="8">
        <f t="shared" si="160"/>
        <v>0</v>
      </c>
      <c r="M958" s="25" t="e">
        <f t="shared" si="163"/>
        <v>#DIV/0!</v>
      </c>
      <c r="N958" s="25" t="e">
        <f t="shared" si="163"/>
        <v>#DIV/0!</v>
      </c>
      <c r="O958" s="24">
        <f t="shared" si="164"/>
        <v>0</v>
      </c>
      <c r="P958" s="24">
        <f t="shared" si="164"/>
        <v>0</v>
      </c>
      <c r="Q958" t="s">
        <v>561</v>
      </c>
      <c r="R958" t="s">
        <v>556</v>
      </c>
      <c r="S958" t="s">
        <v>272</v>
      </c>
      <c r="T958" s="26" t="s">
        <v>84</v>
      </c>
      <c r="U958" s="26" t="s">
        <v>89</v>
      </c>
      <c r="V958" s="131" t="s">
        <v>600</v>
      </c>
      <c r="W958" s="26" t="s">
        <v>88</v>
      </c>
      <c r="X958" s="90">
        <v>4</v>
      </c>
      <c r="Y958" s="24" t="str">
        <f t="shared" si="161"/>
        <v>Y</v>
      </c>
      <c r="Z958" s="24">
        <v>100</v>
      </c>
      <c r="AA958" s="24">
        <f t="shared" si="165"/>
        <v>0</v>
      </c>
      <c r="AB958" s="24">
        <f t="shared" si="166"/>
        <v>-100</v>
      </c>
      <c r="AC958" s="24">
        <f t="shared" si="167"/>
        <v>0</v>
      </c>
      <c r="AD958" s="24">
        <f t="shared" si="168"/>
        <v>-100</v>
      </c>
      <c r="AE958" s="24">
        <f t="shared" si="169"/>
        <v>0</v>
      </c>
      <c r="AF958" s="24">
        <f t="shared" si="170"/>
        <v>-100</v>
      </c>
    </row>
    <row r="959" spans="1:32" x14ac:dyDescent="0.25">
      <c r="A959" s="21">
        <v>0.39953825342062899</v>
      </c>
      <c r="B959" s="21">
        <v>0.59966794842323912</v>
      </c>
      <c r="C959" s="22">
        <f t="shared" si="162"/>
        <v>2.5028892513759184</v>
      </c>
      <c r="D959" s="23">
        <f t="shared" si="162"/>
        <v>1.6675895428951806</v>
      </c>
      <c r="E959" s="125"/>
      <c r="F959" s="8">
        <f t="shared" si="156"/>
        <v>1</v>
      </c>
      <c r="G959" s="8">
        <f t="shared" si="157"/>
        <v>2.5028892513759184</v>
      </c>
      <c r="H959" s="8">
        <f t="shared" si="158"/>
        <v>1.6675895428951806</v>
      </c>
      <c r="I959" s="24"/>
      <c r="J959" s="24"/>
      <c r="K959" s="8">
        <f t="shared" si="159"/>
        <v>0</v>
      </c>
      <c r="L959" s="8">
        <f t="shared" si="160"/>
        <v>0</v>
      </c>
      <c r="M959" s="25" t="e">
        <f t="shared" si="163"/>
        <v>#DIV/0!</v>
      </c>
      <c r="N959" s="25" t="e">
        <f t="shared" si="163"/>
        <v>#DIV/0!</v>
      </c>
      <c r="O959" s="24">
        <f t="shared" si="164"/>
        <v>0</v>
      </c>
      <c r="P959" s="24">
        <f t="shared" si="164"/>
        <v>0</v>
      </c>
      <c r="Q959" t="s">
        <v>557</v>
      </c>
      <c r="R959" t="s">
        <v>539</v>
      </c>
      <c r="S959" t="s">
        <v>272</v>
      </c>
      <c r="T959" s="26" t="s">
        <v>90</v>
      </c>
      <c r="U959" s="26" t="s">
        <v>75</v>
      </c>
      <c r="V959" s="131" t="s">
        <v>600</v>
      </c>
      <c r="W959" s="26" t="s">
        <v>86</v>
      </c>
      <c r="X959" s="90">
        <v>3</v>
      </c>
      <c r="Y959" s="24" t="str">
        <f t="shared" si="161"/>
        <v>Y</v>
      </c>
      <c r="Z959" s="24">
        <v>100</v>
      </c>
      <c r="AA959" s="24">
        <f t="shared" si="165"/>
        <v>0</v>
      </c>
      <c r="AB959" s="24">
        <f t="shared" si="166"/>
        <v>-100</v>
      </c>
      <c r="AC959" s="24">
        <f t="shared" si="167"/>
        <v>0</v>
      </c>
      <c r="AD959" s="24">
        <f t="shared" si="168"/>
        <v>-100</v>
      </c>
      <c r="AE959" s="24">
        <f t="shared" si="169"/>
        <v>0</v>
      </c>
      <c r="AF959" s="24">
        <f t="shared" si="170"/>
        <v>-100</v>
      </c>
    </row>
    <row r="960" spans="1:32" x14ac:dyDescent="0.25">
      <c r="A960" s="21">
        <v>0.40833307302257738</v>
      </c>
      <c r="B960" s="21">
        <v>0.59125405871449677</v>
      </c>
      <c r="C960" s="22">
        <f t="shared" si="162"/>
        <v>2.44898115305176</v>
      </c>
      <c r="D960" s="23">
        <f t="shared" si="162"/>
        <v>1.6913203135961514</v>
      </c>
      <c r="E960" s="125"/>
      <c r="F960" s="8">
        <f t="shared" si="156"/>
        <v>1</v>
      </c>
      <c r="G960" s="8">
        <f t="shared" si="157"/>
        <v>2.44898115305176</v>
      </c>
      <c r="H960" s="8">
        <f t="shared" si="158"/>
        <v>1.6913203135961514</v>
      </c>
      <c r="I960" s="24"/>
      <c r="J960" s="24"/>
      <c r="K960" s="8">
        <f t="shared" si="159"/>
        <v>0</v>
      </c>
      <c r="L960" s="8">
        <f t="shared" si="160"/>
        <v>0</v>
      </c>
      <c r="M960" s="25" t="e">
        <f t="shared" si="163"/>
        <v>#DIV/0!</v>
      </c>
      <c r="N960" s="25" t="e">
        <f t="shared" si="163"/>
        <v>#DIV/0!</v>
      </c>
      <c r="O960" s="24">
        <f t="shared" si="164"/>
        <v>0</v>
      </c>
      <c r="P960" s="24">
        <f t="shared" si="164"/>
        <v>0</v>
      </c>
      <c r="Q960" t="s">
        <v>553</v>
      </c>
      <c r="R960" t="s">
        <v>528</v>
      </c>
      <c r="S960" t="s">
        <v>272</v>
      </c>
      <c r="T960" s="26" t="s">
        <v>90</v>
      </c>
      <c r="U960" s="26" t="s">
        <v>75</v>
      </c>
      <c r="V960" s="131" t="s">
        <v>600</v>
      </c>
      <c r="W960" s="26" t="s">
        <v>86</v>
      </c>
      <c r="X960" s="90">
        <v>3</v>
      </c>
      <c r="Y960" s="24" t="str">
        <f t="shared" si="161"/>
        <v>Y</v>
      </c>
      <c r="Z960" s="24">
        <v>100</v>
      </c>
      <c r="AA960" s="24">
        <f t="shared" si="165"/>
        <v>0</v>
      </c>
      <c r="AB960" s="24">
        <f t="shared" si="166"/>
        <v>-100</v>
      </c>
      <c r="AC960" s="24">
        <f t="shared" si="167"/>
        <v>0</v>
      </c>
      <c r="AD960" s="24">
        <f t="shared" si="168"/>
        <v>-100</v>
      </c>
      <c r="AE960" s="24">
        <f t="shared" si="169"/>
        <v>0</v>
      </c>
      <c r="AF960" s="24">
        <f t="shared" si="170"/>
        <v>-100</v>
      </c>
    </row>
    <row r="961" spans="1:32" x14ac:dyDescent="0.25">
      <c r="A961" s="21">
        <v>0.48528115163914076</v>
      </c>
      <c r="B961" s="21">
        <v>0.51341072382723274</v>
      </c>
      <c r="C961" s="22">
        <f t="shared" si="162"/>
        <v>2.060661117008741</v>
      </c>
      <c r="D961" s="23">
        <f t="shared" si="162"/>
        <v>1.9477583026421335</v>
      </c>
      <c r="E961" s="125"/>
      <c r="F961" s="8">
        <f t="shared" si="156"/>
        <v>1</v>
      </c>
      <c r="G961" s="8">
        <f t="shared" si="157"/>
        <v>2.060661117008741</v>
      </c>
      <c r="H961" s="8">
        <f t="shared" si="158"/>
        <v>1.9477583026421335</v>
      </c>
      <c r="I961" s="24"/>
      <c r="J961" s="24"/>
      <c r="K961" s="8">
        <f t="shared" si="159"/>
        <v>0</v>
      </c>
      <c r="L961" s="8">
        <f t="shared" si="160"/>
        <v>0</v>
      </c>
      <c r="M961" s="25" t="e">
        <f t="shared" si="163"/>
        <v>#DIV/0!</v>
      </c>
      <c r="N961" s="25" t="e">
        <f t="shared" si="163"/>
        <v>#DIV/0!</v>
      </c>
      <c r="O961" s="24">
        <f t="shared" si="164"/>
        <v>0</v>
      </c>
      <c r="P961" s="24">
        <f t="shared" si="164"/>
        <v>0</v>
      </c>
      <c r="Q961" t="s">
        <v>552</v>
      </c>
      <c r="R961" t="s">
        <v>337</v>
      </c>
      <c r="S961" t="s">
        <v>272</v>
      </c>
      <c r="T961" s="26" t="s">
        <v>84</v>
      </c>
      <c r="U961" s="26" t="s">
        <v>86</v>
      </c>
      <c r="V961" s="131" t="s">
        <v>600</v>
      </c>
      <c r="W961" s="26" t="s">
        <v>94</v>
      </c>
      <c r="X961" s="90">
        <v>2</v>
      </c>
      <c r="Y961" s="24" t="str">
        <f t="shared" si="161"/>
        <v>N</v>
      </c>
      <c r="Z961" s="24">
        <v>100</v>
      </c>
      <c r="AA961" s="24">
        <f t="shared" si="165"/>
        <v>0</v>
      </c>
      <c r="AB961" s="24">
        <f t="shared" si="166"/>
        <v>-100</v>
      </c>
      <c r="AC961" s="24">
        <f t="shared" si="167"/>
        <v>0</v>
      </c>
      <c r="AD961" s="24">
        <f t="shared" si="168"/>
        <v>-100</v>
      </c>
      <c r="AE961" s="24">
        <f t="shared" si="169"/>
        <v>0</v>
      </c>
      <c r="AF961" s="24">
        <f t="shared" si="170"/>
        <v>-100</v>
      </c>
    </row>
    <row r="962" spans="1:32" x14ac:dyDescent="0.25">
      <c r="A962" s="21">
        <v>0.29076736936309422</v>
      </c>
      <c r="B962" s="21">
        <v>0.708965559746075</v>
      </c>
      <c r="C962" s="22">
        <f t="shared" si="162"/>
        <v>3.4391754555899126</v>
      </c>
      <c r="D962" s="23">
        <f t="shared" si="162"/>
        <v>1.4105057520116531</v>
      </c>
      <c r="E962" s="125"/>
      <c r="F962" s="8">
        <f t="shared" si="156"/>
        <v>1</v>
      </c>
      <c r="G962" s="8">
        <f t="shared" si="157"/>
        <v>3.4391754555899126</v>
      </c>
      <c r="H962" s="8">
        <f t="shared" si="158"/>
        <v>1.4105057520116531</v>
      </c>
      <c r="I962" s="24"/>
      <c r="J962" s="24"/>
      <c r="K962" s="8">
        <f t="shared" si="159"/>
        <v>0</v>
      </c>
      <c r="L962" s="8">
        <f t="shared" si="160"/>
        <v>0</v>
      </c>
      <c r="M962" s="25" t="e">
        <f t="shared" si="163"/>
        <v>#DIV/0!</v>
      </c>
      <c r="N962" s="25" t="e">
        <f t="shared" si="163"/>
        <v>#DIV/0!</v>
      </c>
      <c r="O962" s="24">
        <f t="shared" si="164"/>
        <v>0</v>
      </c>
      <c r="P962" s="24">
        <f t="shared" si="164"/>
        <v>0</v>
      </c>
      <c r="Q962" t="s">
        <v>338</v>
      </c>
      <c r="R962" t="s">
        <v>418</v>
      </c>
      <c r="S962" t="s">
        <v>274</v>
      </c>
      <c r="T962" s="26" t="s">
        <v>90</v>
      </c>
      <c r="U962" s="26" t="s">
        <v>75</v>
      </c>
      <c r="V962" s="131" t="s">
        <v>600</v>
      </c>
      <c r="W962" s="26" t="s">
        <v>87</v>
      </c>
      <c r="X962" s="90">
        <v>3</v>
      </c>
      <c r="Y962" s="24" t="str">
        <f t="shared" si="161"/>
        <v>Y</v>
      </c>
      <c r="Z962" s="24">
        <v>100</v>
      </c>
      <c r="AA962" s="24">
        <f t="shared" si="165"/>
        <v>0</v>
      </c>
      <c r="AB962" s="24">
        <f t="shared" si="166"/>
        <v>-100</v>
      </c>
      <c r="AC962" s="24">
        <f t="shared" si="167"/>
        <v>0</v>
      </c>
      <c r="AD962" s="24">
        <f t="shared" si="168"/>
        <v>-100</v>
      </c>
      <c r="AE962" s="24">
        <f t="shared" si="169"/>
        <v>0</v>
      </c>
      <c r="AF962" s="24">
        <f t="shared" si="170"/>
        <v>-100</v>
      </c>
    </row>
    <row r="963" spans="1:32" x14ac:dyDescent="0.25">
      <c r="A963" s="21">
        <v>0.55147564916339742</v>
      </c>
      <c r="B963" s="21">
        <v>0.44165030638592273</v>
      </c>
      <c r="C963" s="22">
        <f t="shared" si="162"/>
        <v>1.8133166922547268</v>
      </c>
      <c r="D963" s="23">
        <f t="shared" si="162"/>
        <v>2.264234815510759</v>
      </c>
      <c r="E963" s="125"/>
      <c r="F963" s="8">
        <f t="shared" si="156"/>
        <v>1</v>
      </c>
      <c r="G963" s="8">
        <f t="shared" si="157"/>
        <v>1.8133166922547268</v>
      </c>
      <c r="H963" s="8">
        <f t="shared" si="158"/>
        <v>2.264234815510759</v>
      </c>
      <c r="I963" s="24"/>
      <c r="J963" s="24"/>
      <c r="K963" s="8">
        <f t="shared" si="159"/>
        <v>0</v>
      </c>
      <c r="L963" s="8">
        <f t="shared" si="160"/>
        <v>0</v>
      </c>
      <c r="M963" s="25" t="e">
        <f t="shared" si="163"/>
        <v>#DIV/0!</v>
      </c>
      <c r="N963" s="25" t="e">
        <f t="shared" si="163"/>
        <v>#DIV/0!</v>
      </c>
      <c r="O963" s="24">
        <f t="shared" si="164"/>
        <v>0</v>
      </c>
      <c r="P963" s="24">
        <f t="shared" si="164"/>
        <v>0</v>
      </c>
      <c r="Q963" t="s">
        <v>343</v>
      </c>
      <c r="R963" t="s">
        <v>340</v>
      </c>
      <c r="S963" t="s">
        <v>274</v>
      </c>
      <c r="T963" s="26" t="s">
        <v>84</v>
      </c>
      <c r="U963" s="26" t="s">
        <v>86</v>
      </c>
      <c r="V963" s="131" t="s">
        <v>600</v>
      </c>
      <c r="W963" s="26" t="s">
        <v>76</v>
      </c>
      <c r="X963" s="90">
        <v>1</v>
      </c>
      <c r="Y963" s="24" t="str">
        <f t="shared" si="161"/>
        <v>N</v>
      </c>
      <c r="Z963" s="24">
        <v>100</v>
      </c>
      <c r="AA963" s="24">
        <f t="shared" si="165"/>
        <v>0</v>
      </c>
      <c r="AB963" s="24">
        <f t="shared" si="166"/>
        <v>-100</v>
      </c>
      <c r="AC963" s="24">
        <f t="shared" si="167"/>
        <v>0</v>
      </c>
      <c r="AD963" s="24">
        <f t="shared" si="168"/>
        <v>-100</v>
      </c>
      <c r="AE963" s="24">
        <f t="shared" si="169"/>
        <v>0</v>
      </c>
      <c r="AF963" s="24">
        <f t="shared" si="170"/>
        <v>-100</v>
      </c>
    </row>
    <row r="964" spans="1:32" x14ac:dyDescent="0.25">
      <c r="A964" s="21">
        <v>0.50302617080850487</v>
      </c>
      <c r="B964" s="21">
        <v>0.49205079177991334</v>
      </c>
      <c r="C964" s="22">
        <f t="shared" si="162"/>
        <v>1.9879681377068674</v>
      </c>
      <c r="D964" s="23">
        <f t="shared" si="162"/>
        <v>2.0323105189662707</v>
      </c>
      <c r="E964" s="125"/>
      <c r="F964" s="8">
        <f t="shared" si="156"/>
        <v>1</v>
      </c>
      <c r="G964" s="8">
        <f t="shared" si="157"/>
        <v>1.9879681377068674</v>
      </c>
      <c r="H964" s="8">
        <f t="shared" si="158"/>
        <v>2.0323105189662707</v>
      </c>
      <c r="I964" s="24"/>
      <c r="J964" s="24"/>
      <c r="K964" s="8">
        <f t="shared" si="159"/>
        <v>0</v>
      </c>
      <c r="L964" s="8">
        <f t="shared" si="160"/>
        <v>0</v>
      </c>
      <c r="M964" s="25" t="e">
        <f t="shared" si="163"/>
        <v>#DIV/0!</v>
      </c>
      <c r="N964" s="25" t="e">
        <f t="shared" si="163"/>
        <v>#DIV/0!</v>
      </c>
      <c r="O964" s="24">
        <f t="shared" si="164"/>
        <v>0</v>
      </c>
      <c r="P964" s="24">
        <f t="shared" si="164"/>
        <v>0</v>
      </c>
      <c r="Q964" t="s">
        <v>549</v>
      </c>
      <c r="R964" t="s">
        <v>545</v>
      </c>
      <c r="S964" t="s">
        <v>271</v>
      </c>
      <c r="T964" s="26" t="s">
        <v>84</v>
      </c>
      <c r="U964" s="26" t="s">
        <v>86</v>
      </c>
      <c r="V964" s="131" t="s">
        <v>600</v>
      </c>
      <c r="W964" s="26" t="s">
        <v>92</v>
      </c>
      <c r="X964" s="90">
        <v>5</v>
      </c>
      <c r="Y964" s="24" t="str">
        <f t="shared" si="161"/>
        <v>Y</v>
      </c>
      <c r="Z964" s="24">
        <v>100</v>
      </c>
      <c r="AA964" s="24">
        <f t="shared" si="165"/>
        <v>0</v>
      </c>
      <c r="AB964" s="24">
        <f t="shared" si="166"/>
        <v>-100</v>
      </c>
      <c r="AC964" s="24">
        <f t="shared" si="167"/>
        <v>0</v>
      </c>
      <c r="AD964" s="24">
        <f t="shared" si="168"/>
        <v>-100</v>
      </c>
      <c r="AE964" s="24">
        <f t="shared" si="169"/>
        <v>0</v>
      </c>
      <c r="AF964" s="24">
        <f t="shared" si="170"/>
        <v>-100</v>
      </c>
    </row>
    <row r="965" spans="1:32" x14ac:dyDescent="0.25">
      <c r="A965" s="21">
        <v>0.64314572847210294</v>
      </c>
      <c r="B965" s="21">
        <v>0.35269393081964939</v>
      </c>
      <c r="C965" s="22">
        <f t="shared" si="162"/>
        <v>1.5548575629595836</v>
      </c>
      <c r="D965" s="23">
        <f t="shared" si="162"/>
        <v>2.8353195578841746</v>
      </c>
      <c r="E965" s="125"/>
      <c r="F965" s="8">
        <f t="shared" si="156"/>
        <v>1</v>
      </c>
      <c r="G965" s="8">
        <f t="shared" si="157"/>
        <v>1.5548575629595836</v>
      </c>
      <c r="H965" s="8">
        <f t="shared" si="158"/>
        <v>2.8353195578841746</v>
      </c>
      <c r="I965" s="24"/>
      <c r="J965" s="24"/>
      <c r="K965" s="8">
        <f t="shared" si="159"/>
        <v>0</v>
      </c>
      <c r="L965" s="8">
        <f t="shared" si="160"/>
        <v>0</v>
      </c>
      <c r="M965" s="25" t="e">
        <f t="shared" si="163"/>
        <v>#DIV/0!</v>
      </c>
      <c r="N965" s="25" t="e">
        <f t="shared" si="163"/>
        <v>#DIV/0!</v>
      </c>
      <c r="O965" s="24">
        <f t="shared" si="164"/>
        <v>0</v>
      </c>
      <c r="P965" s="24">
        <f t="shared" si="164"/>
        <v>0</v>
      </c>
      <c r="Q965" t="s">
        <v>570</v>
      </c>
      <c r="R965" t="s">
        <v>547</v>
      </c>
      <c r="S965" t="s">
        <v>271</v>
      </c>
      <c r="T965" s="26" t="s">
        <v>85</v>
      </c>
      <c r="U965" s="26" t="s">
        <v>79</v>
      </c>
      <c r="V965" s="131" t="s">
        <v>600</v>
      </c>
      <c r="W965" s="26" t="s">
        <v>96</v>
      </c>
      <c r="X965" s="90">
        <v>5</v>
      </c>
      <c r="Y965" s="24" t="str">
        <f t="shared" si="161"/>
        <v>Y</v>
      </c>
      <c r="Z965" s="24">
        <v>100</v>
      </c>
      <c r="AA965" s="24">
        <f t="shared" si="165"/>
        <v>0</v>
      </c>
      <c r="AB965" s="24">
        <f t="shared" si="166"/>
        <v>-100</v>
      </c>
      <c r="AC965" s="24">
        <f t="shared" si="167"/>
        <v>0</v>
      </c>
      <c r="AD965" s="24">
        <f t="shared" si="168"/>
        <v>-100</v>
      </c>
      <c r="AE965" s="24">
        <f t="shared" si="169"/>
        <v>0</v>
      </c>
      <c r="AF965" s="24">
        <f t="shared" si="170"/>
        <v>-100</v>
      </c>
    </row>
    <row r="966" spans="1:32" x14ac:dyDescent="0.25">
      <c r="A966" s="21">
        <v>0.41735636017846306</v>
      </c>
      <c r="B966" s="21">
        <v>0.57723922847889642</v>
      </c>
      <c r="C966" s="22">
        <f t="shared" si="162"/>
        <v>2.3960339302662033</v>
      </c>
      <c r="D966" s="23">
        <f t="shared" si="162"/>
        <v>1.7323839937821544</v>
      </c>
      <c r="E966" s="125"/>
      <c r="F966" s="8">
        <f t="shared" si="156"/>
        <v>1</v>
      </c>
      <c r="G966" s="8">
        <f t="shared" si="157"/>
        <v>2.3960339302662033</v>
      </c>
      <c r="H966" s="8">
        <f t="shared" si="158"/>
        <v>1.7323839937821544</v>
      </c>
      <c r="I966" s="24"/>
      <c r="J966" s="24"/>
      <c r="K966" s="8">
        <f t="shared" si="159"/>
        <v>0</v>
      </c>
      <c r="L966" s="8">
        <f t="shared" si="160"/>
        <v>0</v>
      </c>
      <c r="M966" s="25" t="e">
        <f t="shared" si="163"/>
        <v>#DIV/0!</v>
      </c>
      <c r="N966" s="25" t="e">
        <f t="shared" si="163"/>
        <v>#DIV/0!</v>
      </c>
      <c r="O966" s="24">
        <f t="shared" si="164"/>
        <v>0</v>
      </c>
      <c r="P966" s="24">
        <f t="shared" si="164"/>
        <v>0</v>
      </c>
      <c r="Q966" t="s">
        <v>349</v>
      </c>
      <c r="R966" t="s">
        <v>346</v>
      </c>
      <c r="S966" t="s">
        <v>270</v>
      </c>
      <c r="T966" s="26" t="s">
        <v>84</v>
      </c>
      <c r="U966" s="26" t="s">
        <v>94</v>
      </c>
      <c r="V966" s="131" t="s">
        <v>600</v>
      </c>
      <c r="W966" s="26" t="s">
        <v>100</v>
      </c>
      <c r="X966" s="90">
        <v>3</v>
      </c>
      <c r="Y966" s="24" t="str">
        <f t="shared" si="161"/>
        <v>Y</v>
      </c>
      <c r="Z966" s="24">
        <v>100</v>
      </c>
      <c r="AA966" s="24">
        <f t="shared" si="165"/>
        <v>0</v>
      </c>
      <c r="AB966" s="24">
        <f t="shared" si="166"/>
        <v>-100</v>
      </c>
      <c r="AC966" s="24">
        <f t="shared" si="167"/>
        <v>0</v>
      </c>
      <c r="AD966" s="24">
        <f t="shared" si="168"/>
        <v>-100</v>
      </c>
      <c r="AE966" s="24">
        <f t="shared" si="169"/>
        <v>0</v>
      </c>
      <c r="AF966" s="24">
        <f t="shared" si="170"/>
        <v>-100</v>
      </c>
    </row>
    <row r="967" spans="1:32" x14ac:dyDescent="0.25">
      <c r="A967" s="21">
        <v>0.56115136119184872</v>
      </c>
      <c r="B967" s="21">
        <v>0.41385301367220834</v>
      </c>
      <c r="C967" s="22">
        <f t="shared" si="162"/>
        <v>1.7820503863272568</v>
      </c>
      <c r="D967" s="23">
        <f t="shared" si="162"/>
        <v>2.4163168249683173</v>
      </c>
      <c r="E967" s="125"/>
      <c r="F967" s="8">
        <f t="shared" si="156"/>
        <v>1</v>
      </c>
      <c r="G967" s="8">
        <f t="shared" si="157"/>
        <v>1.7820503863272568</v>
      </c>
      <c r="H967" s="8">
        <f t="shared" si="158"/>
        <v>2.4163168249683173</v>
      </c>
      <c r="I967" s="24"/>
      <c r="J967" s="24"/>
      <c r="K967" s="8">
        <f t="shared" si="159"/>
        <v>0</v>
      </c>
      <c r="L967" s="8">
        <f t="shared" si="160"/>
        <v>0</v>
      </c>
      <c r="M967" s="25" t="e">
        <f t="shared" si="163"/>
        <v>#DIV/0!</v>
      </c>
      <c r="N967" s="25" t="e">
        <f t="shared" si="163"/>
        <v>#DIV/0!</v>
      </c>
      <c r="O967" s="24">
        <f t="shared" si="164"/>
        <v>0</v>
      </c>
      <c r="P967" s="24">
        <f t="shared" si="164"/>
        <v>0</v>
      </c>
      <c r="Q967" t="s">
        <v>423</v>
      </c>
      <c r="R967" t="s">
        <v>345</v>
      </c>
      <c r="S967" t="s">
        <v>270</v>
      </c>
      <c r="T967" s="26" t="s">
        <v>84</v>
      </c>
      <c r="U967" s="26" t="s">
        <v>100</v>
      </c>
      <c r="V967" s="131" t="s">
        <v>600</v>
      </c>
      <c r="W967" s="26" t="s">
        <v>75</v>
      </c>
      <c r="X967" s="90">
        <v>2</v>
      </c>
      <c r="Y967" s="24" t="str">
        <f t="shared" si="161"/>
        <v>N</v>
      </c>
      <c r="Z967" s="24">
        <v>100</v>
      </c>
      <c r="AA967" s="24">
        <f t="shared" si="165"/>
        <v>0</v>
      </c>
      <c r="AB967" s="24">
        <f t="shared" si="166"/>
        <v>-100</v>
      </c>
      <c r="AC967" s="24">
        <f t="shared" si="167"/>
        <v>0</v>
      </c>
      <c r="AD967" s="24">
        <f t="shared" si="168"/>
        <v>-100</v>
      </c>
      <c r="AE967" s="24">
        <f t="shared" si="169"/>
        <v>0</v>
      </c>
      <c r="AF967" s="24">
        <f t="shared" si="170"/>
        <v>-100</v>
      </c>
    </row>
    <row r="968" spans="1:32" x14ac:dyDescent="0.25">
      <c r="A968" s="21">
        <v>0.40049134863884472</v>
      </c>
      <c r="B968" s="21">
        <v>0.59889328233849093</v>
      </c>
      <c r="C968" s="22">
        <f t="shared" si="162"/>
        <v>2.496932838621142</v>
      </c>
      <c r="D968" s="23">
        <f t="shared" si="162"/>
        <v>1.6697465633531785</v>
      </c>
      <c r="E968" s="125"/>
      <c r="F968" s="8">
        <f t="shared" si="156"/>
        <v>1</v>
      </c>
      <c r="G968" s="8">
        <f t="shared" si="157"/>
        <v>2.496932838621142</v>
      </c>
      <c r="H968" s="8">
        <f t="shared" si="158"/>
        <v>1.6697465633531785</v>
      </c>
      <c r="I968" s="24"/>
      <c r="J968" s="24"/>
      <c r="K968" s="8">
        <f t="shared" si="159"/>
        <v>0</v>
      </c>
      <c r="L968" s="8">
        <f t="shared" si="160"/>
        <v>0</v>
      </c>
      <c r="M968" s="25" t="e">
        <f t="shared" si="163"/>
        <v>#DIV/0!</v>
      </c>
      <c r="N968" s="25" t="e">
        <f t="shared" si="163"/>
        <v>#DIV/0!</v>
      </c>
      <c r="O968" s="24">
        <f t="shared" si="164"/>
        <v>0</v>
      </c>
      <c r="P968" s="24">
        <f t="shared" si="164"/>
        <v>0</v>
      </c>
      <c r="Q968" t="s">
        <v>294</v>
      </c>
      <c r="R968" t="s">
        <v>421</v>
      </c>
      <c r="S968" t="s">
        <v>270</v>
      </c>
      <c r="T968" s="26" t="s">
        <v>90</v>
      </c>
      <c r="U968" s="26" t="s">
        <v>75</v>
      </c>
      <c r="V968" s="131" t="s">
        <v>600</v>
      </c>
      <c r="W968" s="26" t="s">
        <v>75</v>
      </c>
      <c r="X968" s="90">
        <v>2</v>
      </c>
      <c r="Y968" s="24" t="str">
        <f t="shared" si="161"/>
        <v>N</v>
      </c>
      <c r="Z968" s="24">
        <v>100</v>
      </c>
      <c r="AA968" s="24">
        <f t="shared" si="165"/>
        <v>0</v>
      </c>
      <c r="AB968" s="24">
        <f t="shared" si="166"/>
        <v>-100</v>
      </c>
      <c r="AC968" s="24">
        <f t="shared" si="167"/>
        <v>0</v>
      </c>
      <c r="AD968" s="24">
        <f t="shared" si="168"/>
        <v>-100</v>
      </c>
      <c r="AE968" s="24">
        <f t="shared" si="169"/>
        <v>0</v>
      </c>
      <c r="AF968" s="24">
        <f t="shared" si="170"/>
        <v>-100</v>
      </c>
    </row>
    <row r="969" spans="1:32" x14ac:dyDescent="0.25">
      <c r="A969" s="21">
        <v>9.2942908717228101E-2</v>
      </c>
      <c r="B969" s="21">
        <v>0.90705296079483821</v>
      </c>
      <c r="C969" s="22">
        <f t="shared" si="162"/>
        <v>10.759293138139519</v>
      </c>
      <c r="D969" s="23">
        <f t="shared" si="162"/>
        <v>1.1024714578118058</v>
      </c>
      <c r="E969" s="125"/>
      <c r="F969" s="8">
        <f t="shared" si="156"/>
        <v>1</v>
      </c>
      <c r="G969" s="8">
        <f t="shared" si="157"/>
        <v>10.759293138139519</v>
      </c>
      <c r="H969" s="8">
        <f t="shared" si="158"/>
        <v>1.1024714578118058</v>
      </c>
      <c r="I969" s="24"/>
      <c r="J969" s="24"/>
      <c r="K969" s="8">
        <f t="shared" si="159"/>
        <v>0</v>
      </c>
      <c r="L969" s="8">
        <f t="shared" si="160"/>
        <v>0</v>
      </c>
      <c r="M969" s="25" t="e">
        <f t="shared" si="163"/>
        <v>#DIV/0!</v>
      </c>
      <c r="N969" s="25" t="e">
        <f t="shared" si="163"/>
        <v>#DIV/0!</v>
      </c>
      <c r="O969" s="24">
        <f t="shared" si="164"/>
        <v>0</v>
      </c>
      <c r="P969" s="24">
        <f t="shared" si="164"/>
        <v>0</v>
      </c>
      <c r="Q969" t="s">
        <v>347</v>
      </c>
      <c r="R969" t="s">
        <v>419</v>
      </c>
      <c r="S969" t="s">
        <v>270</v>
      </c>
      <c r="T969" s="26" t="s">
        <v>85</v>
      </c>
      <c r="U969" s="26" t="s">
        <v>76</v>
      </c>
      <c r="V969" s="131" t="s">
        <v>600</v>
      </c>
      <c r="W969" s="26" t="s">
        <v>78</v>
      </c>
      <c r="X969" s="90">
        <v>1</v>
      </c>
      <c r="Y969" s="24" t="str">
        <f t="shared" si="161"/>
        <v>N</v>
      </c>
      <c r="Z969" s="24">
        <v>100</v>
      </c>
      <c r="AA969" s="24">
        <f t="shared" si="165"/>
        <v>0</v>
      </c>
      <c r="AB969" s="24">
        <f t="shared" si="166"/>
        <v>-100</v>
      </c>
      <c r="AC969" s="24">
        <f t="shared" si="167"/>
        <v>0</v>
      </c>
      <c r="AD969" s="24">
        <f t="shared" si="168"/>
        <v>-100</v>
      </c>
      <c r="AE969" s="24">
        <f t="shared" si="169"/>
        <v>0</v>
      </c>
      <c r="AF969" s="24">
        <f t="shared" si="170"/>
        <v>-100</v>
      </c>
    </row>
    <row r="970" spans="1:32" x14ac:dyDescent="0.25">
      <c r="A970" s="21">
        <v>5.8369768692589932E-2</v>
      </c>
      <c r="B970" s="21">
        <v>0.94162771854022864</v>
      </c>
      <c r="C970" s="22">
        <f t="shared" si="162"/>
        <v>17.132156292525284</v>
      </c>
      <c r="D970" s="23">
        <f t="shared" si="162"/>
        <v>1.0619908274899381</v>
      </c>
      <c r="E970" s="125"/>
      <c r="F970" s="8">
        <f t="shared" si="156"/>
        <v>1</v>
      </c>
      <c r="G970" s="8">
        <f t="shared" si="157"/>
        <v>17.132156292525284</v>
      </c>
      <c r="H970" s="8">
        <f t="shared" si="158"/>
        <v>1.0619908274899381</v>
      </c>
      <c r="I970" s="24"/>
      <c r="J970" s="24"/>
      <c r="K970" s="8">
        <f t="shared" si="159"/>
        <v>0</v>
      </c>
      <c r="L970" s="8">
        <f t="shared" si="160"/>
        <v>0</v>
      </c>
      <c r="M970" s="25" t="e">
        <f t="shared" si="163"/>
        <v>#DIV/0!</v>
      </c>
      <c r="N970" s="25" t="e">
        <f t="shared" si="163"/>
        <v>#DIV/0!</v>
      </c>
      <c r="O970" s="24">
        <f t="shared" si="164"/>
        <v>0</v>
      </c>
      <c r="P970" s="24">
        <f t="shared" si="164"/>
        <v>0</v>
      </c>
      <c r="Q970" t="s">
        <v>492</v>
      </c>
      <c r="R970" t="s">
        <v>425</v>
      </c>
      <c r="S970" t="s">
        <v>273</v>
      </c>
      <c r="T970" s="26" t="s">
        <v>84</v>
      </c>
      <c r="U970" s="26" t="s">
        <v>78</v>
      </c>
      <c r="V970" s="131" t="s">
        <v>600</v>
      </c>
      <c r="W970" s="26" t="s">
        <v>94</v>
      </c>
      <c r="X970" s="90">
        <v>2</v>
      </c>
      <c r="Y970" s="24" t="str">
        <f t="shared" si="161"/>
        <v>N</v>
      </c>
      <c r="Z970" s="24">
        <v>100</v>
      </c>
      <c r="AA970" s="24">
        <f t="shared" si="165"/>
        <v>0</v>
      </c>
      <c r="AB970" s="24">
        <f t="shared" si="166"/>
        <v>-100</v>
      </c>
      <c r="AC970" s="24">
        <f t="shared" si="167"/>
        <v>0</v>
      </c>
      <c r="AD970" s="24">
        <f t="shared" si="168"/>
        <v>-100</v>
      </c>
      <c r="AE970" s="24">
        <f t="shared" si="169"/>
        <v>0</v>
      </c>
      <c r="AF970" s="24">
        <f t="shared" si="170"/>
        <v>-100</v>
      </c>
    </row>
    <row r="971" spans="1:32" x14ac:dyDescent="0.25">
      <c r="A971" s="21">
        <v>9.1662722211093964E-2</v>
      </c>
      <c r="B971" s="21">
        <v>0.90830421662386862</v>
      </c>
      <c r="C971" s="22">
        <f t="shared" si="162"/>
        <v>10.909560352103199</v>
      </c>
      <c r="D971" s="23">
        <f t="shared" si="162"/>
        <v>1.1009527223345512</v>
      </c>
      <c r="E971" s="125"/>
      <c r="F971" s="8">
        <f t="shared" si="156"/>
        <v>1</v>
      </c>
      <c r="G971" s="8">
        <f t="shared" si="157"/>
        <v>10.909560352103199</v>
      </c>
      <c r="H971" s="8">
        <f t="shared" si="158"/>
        <v>1.1009527223345512</v>
      </c>
      <c r="I971" s="24"/>
      <c r="J971" s="24"/>
      <c r="K971" s="8">
        <f t="shared" si="159"/>
        <v>0</v>
      </c>
      <c r="L971" s="8">
        <f t="shared" si="160"/>
        <v>0</v>
      </c>
      <c r="M971" s="25" t="e">
        <f t="shared" si="163"/>
        <v>#DIV/0!</v>
      </c>
      <c r="N971" s="25" t="e">
        <f t="shared" si="163"/>
        <v>#DIV/0!</v>
      </c>
      <c r="O971" s="24">
        <f t="shared" si="164"/>
        <v>0</v>
      </c>
      <c r="P971" s="24">
        <f t="shared" si="164"/>
        <v>0</v>
      </c>
      <c r="Q971" t="s">
        <v>494</v>
      </c>
      <c r="R971" t="s">
        <v>427</v>
      </c>
      <c r="S971" t="s">
        <v>273</v>
      </c>
      <c r="T971" s="26" t="s">
        <v>84</v>
      </c>
      <c r="U971" s="26" t="s">
        <v>78</v>
      </c>
      <c r="V971" s="131" t="s">
        <v>600</v>
      </c>
      <c r="W971" s="26" t="s">
        <v>76</v>
      </c>
      <c r="X971" s="90">
        <v>1</v>
      </c>
      <c r="Y971" s="24" t="str">
        <f t="shared" si="161"/>
        <v>N</v>
      </c>
      <c r="Z971" s="24">
        <v>100</v>
      </c>
      <c r="AA971" s="24">
        <f t="shared" si="165"/>
        <v>0</v>
      </c>
      <c r="AB971" s="24">
        <f t="shared" si="166"/>
        <v>-100</v>
      </c>
      <c r="AC971" s="24">
        <f t="shared" si="167"/>
        <v>0</v>
      </c>
      <c r="AD971" s="24">
        <f t="shared" si="168"/>
        <v>-100</v>
      </c>
      <c r="AE971" s="24">
        <f t="shared" si="169"/>
        <v>0</v>
      </c>
      <c r="AF971" s="24">
        <f t="shared" si="170"/>
        <v>-100</v>
      </c>
    </row>
    <row r="972" spans="1:32" x14ac:dyDescent="0.25">
      <c r="A972" s="21">
        <v>0.36377505618461109</v>
      </c>
      <c r="B972" s="21">
        <v>0.63537527648885561</v>
      </c>
      <c r="C972" s="22">
        <f t="shared" si="162"/>
        <v>2.7489515374922053</v>
      </c>
      <c r="D972" s="23">
        <f t="shared" si="162"/>
        <v>1.5738730117515674</v>
      </c>
      <c r="E972" s="125"/>
      <c r="F972" s="8">
        <f t="shared" si="156"/>
        <v>1</v>
      </c>
      <c r="G972" s="8">
        <f t="shared" si="157"/>
        <v>2.7489515374922053</v>
      </c>
      <c r="H972" s="8">
        <f t="shared" si="158"/>
        <v>1.5738730117515674</v>
      </c>
      <c r="I972" s="24"/>
      <c r="J972" s="24"/>
      <c r="K972" s="8">
        <f t="shared" si="159"/>
        <v>0</v>
      </c>
      <c r="L972" s="8">
        <f t="shared" si="160"/>
        <v>0</v>
      </c>
      <c r="M972" s="25" t="e">
        <f t="shared" si="163"/>
        <v>#DIV/0!</v>
      </c>
      <c r="N972" s="25" t="e">
        <f t="shared" si="163"/>
        <v>#DIV/0!</v>
      </c>
      <c r="O972" s="24">
        <f t="shared" si="164"/>
        <v>0</v>
      </c>
      <c r="P972" s="24">
        <f t="shared" si="164"/>
        <v>0</v>
      </c>
      <c r="Q972" t="s">
        <v>434</v>
      </c>
      <c r="R972" t="s">
        <v>354</v>
      </c>
      <c r="S972" t="s">
        <v>278</v>
      </c>
      <c r="T972" s="26" t="s">
        <v>90</v>
      </c>
      <c r="U972" s="26" t="s">
        <v>75</v>
      </c>
      <c r="V972" s="131" t="s">
        <v>600</v>
      </c>
      <c r="W972" s="26" t="s">
        <v>92</v>
      </c>
      <c r="X972" s="90">
        <v>5</v>
      </c>
      <c r="Y972" s="24" t="str">
        <f t="shared" si="161"/>
        <v>Y</v>
      </c>
      <c r="Z972" s="24">
        <v>100</v>
      </c>
      <c r="AA972" s="24">
        <f t="shared" si="165"/>
        <v>0</v>
      </c>
      <c r="AB972" s="24">
        <f t="shared" si="166"/>
        <v>-100</v>
      </c>
      <c r="AC972" s="24">
        <f t="shared" si="167"/>
        <v>0</v>
      </c>
      <c r="AD972" s="24">
        <f t="shared" si="168"/>
        <v>-100</v>
      </c>
      <c r="AE972" s="24">
        <f t="shared" si="169"/>
        <v>0</v>
      </c>
      <c r="AF972" s="24">
        <f t="shared" si="170"/>
        <v>-100</v>
      </c>
    </row>
    <row r="973" spans="1:32" x14ac:dyDescent="0.25">
      <c r="A973" s="21">
        <v>0.20544576982368762</v>
      </c>
      <c r="B973" s="21">
        <v>0.79445176295577768</v>
      </c>
      <c r="C973" s="22">
        <f t="shared" si="162"/>
        <v>4.8674645423860232</v>
      </c>
      <c r="D973" s="23">
        <f t="shared" si="162"/>
        <v>1.2587296631824128</v>
      </c>
      <c r="E973" s="125"/>
      <c r="F973" s="8">
        <f t="shared" si="156"/>
        <v>1</v>
      </c>
      <c r="G973" s="8">
        <f t="shared" si="157"/>
        <v>4.8674645423860232</v>
      </c>
      <c r="H973" s="8">
        <f t="shared" si="158"/>
        <v>1.2587296631824128</v>
      </c>
      <c r="I973" s="24"/>
      <c r="J973" s="24"/>
      <c r="K973" s="8">
        <f t="shared" si="159"/>
        <v>0</v>
      </c>
      <c r="L973" s="8">
        <f t="shared" si="160"/>
        <v>0</v>
      </c>
      <c r="M973" s="25" t="e">
        <f t="shared" si="163"/>
        <v>#DIV/0!</v>
      </c>
      <c r="N973" s="25" t="e">
        <f t="shared" si="163"/>
        <v>#DIV/0!</v>
      </c>
      <c r="O973" s="24">
        <f t="shared" si="164"/>
        <v>0</v>
      </c>
      <c r="P973" s="24">
        <f t="shared" si="164"/>
        <v>0</v>
      </c>
      <c r="Q973" t="s">
        <v>431</v>
      </c>
      <c r="R973" t="s">
        <v>299</v>
      </c>
      <c r="S973" t="s">
        <v>278</v>
      </c>
      <c r="T973" s="26" t="s">
        <v>90</v>
      </c>
      <c r="U973" s="26" t="s">
        <v>75</v>
      </c>
      <c r="V973" s="131" t="s">
        <v>600</v>
      </c>
      <c r="W973" s="26" t="s">
        <v>204</v>
      </c>
      <c r="X973" s="90">
        <v>6</v>
      </c>
      <c r="Y973" s="24" t="str">
        <f t="shared" si="161"/>
        <v>Y</v>
      </c>
      <c r="Z973" s="24">
        <v>100</v>
      </c>
      <c r="AA973" s="24">
        <f t="shared" si="165"/>
        <v>0</v>
      </c>
      <c r="AB973" s="24">
        <f t="shared" si="166"/>
        <v>-100</v>
      </c>
      <c r="AC973" s="24">
        <f t="shared" si="167"/>
        <v>0</v>
      </c>
      <c r="AD973" s="24">
        <f t="shared" si="168"/>
        <v>-100</v>
      </c>
      <c r="AE973" s="24">
        <f t="shared" si="169"/>
        <v>0</v>
      </c>
      <c r="AF973" s="24">
        <f t="shared" si="170"/>
        <v>-100</v>
      </c>
    </row>
    <row r="974" spans="1:32" x14ac:dyDescent="0.25">
      <c r="A974" s="21">
        <v>0.78377164587481518</v>
      </c>
      <c r="B974" s="21">
        <v>0.20369123536072353</v>
      </c>
      <c r="C974" s="22">
        <f t="shared" si="162"/>
        <v>1.275881827651266</v>
      </c>
      <c r="D974" s="23">
        <f t="shared" si="162"/>
        <v>4.9093914042450919</v>
      </c>
      <c r="E974" s="125"/>
      <c r="F974" s="8">
        <f t="shared" si="156"/>
        <v>1</v>
      </c>
      <c r="G974" s="8">
        <f t="shared" si="157"/>
        <v>1.275881827651266</v>
      </c>
      <c r="H974" s="8">
        <f t="shared" si="158"/>
        <v>4.9093914042450919</v>
      </c>
      <c r="I974" s="24"/>
      <c r="J974" s="24"/>
      <c r="K974" s="8">
        <f t="shared" si="159"/>
        <v>0</v>
      </c>
      <c r="L974" s="8">
        <f t="shared" si="160"/>
        <v>0</v>
      </c>
      <c r="M974" s="25" t="e">
        <f t="shared" si="163"/>
        <v>#DIV/0!</v>
      </c>
      <c r="N974" s="25" t="e">
        <f t="shared" si="163"/>
        <v>#DIV/0!</v>
      </c>
      <c r="O974" s="24">
        <f t="shared" si="164"/>
        <v>0</v>
      </c>
      <c r="P974" s="24">
        <f t="shared" si="164"/>
        <v>0</v>
      </c>
      <c r="Q974" t="s">
        <v>432</v>
      </c>
      <c r="R974" t="s">
        <v>430</v>
      </c>
      <c r="S974" t="s">
        <v>278</v>
      </c>
      <c r="T974" s="26" t="s">
        <v>90</v>
      </c>
      <c r="U974" s="26" t="s">
        <v>74</v>
      </c>
      <c r="V974" s="131" t="s">
        <v>600</v>
      </c>
      <c r="W974" s="26" t="s">
        <v>77</v>
      </c>
      <c r="X974" s="90">
        <v>2</v>
      </c>
      <c r="Y974" s="24" t="str">
        <f t="shared" si="161"/>
        <v>N</v>
      </c>
      <c r="Z974" s="24">
        <v>100</v>
      </c>
      <c r="AA974" s="24">
        <f t="shared" si="165"/>
        <v>0</v>
      </c>
      <c r="AB974" s="24">
        <f t="shared" si="166"/>
        <v>-100</v>
      </c>
      <c r="AC974" s="24">
        <f t="shared" si="167"/>
        <v>0</v>
      </c>
      <c r="AD974" s="24">
        <f t="shared" si="168"/>
        <v>-100</v>
      </c>
      <c r="AE974" s="24">
        <f t="shared" si="169"/>
        <v>0</v>
      </c>
      <c r="AF974" s="24">
        <f t="shared" si="170"/>
        <v>-100</v>
      </c>
    </row>
    <row r="975" spans="1:32" x14ac:dyDescent="0.25">
      <c r="A975" s="21">
        <v>0.66270237999956771</v>
      </c>
      <c r="B975" s="21">
        <v>0.32793137998563859</v>
      </c>
      <c r="C975" s="22">
        <f t="shared" si="162"/>
        <v>1.5089730023312309</v>
      </c>
      <c r="D975" s="23">
        <f t="shared" si="162"/>
        <v>3.049418448590659</v>
      </c>
      <c r="E975" s="125"/>
      <c r="F975" s="8">
        <f t="shared" si="156"/>
        <v>1</v>
      </c>
      <c r="G975" s="8">
        <f t="shared" si="157"/>
        <v>1.5089730023312309</v>
      </c>
      <c r="H975" s="8">
        <f t="shared" si="158"/>
        <v>3.049418448590659</v>
      </c>
      <c r="I975" s="24"/>
      <c r="J975" s="24"/>
      <c r="K975" s="8">
        <f t="shared" si="159"/>
        <v>0</v>
      </c>
      <c r="L975" s="8">
        <f t="shared" si="160"/>
        <v>0</v>
      </c>
      <c r="M975" s="25" t="e">
        <f t="shared" si="163"/>
        <v>#DIV/0!</v>
      </c>
      <c r="N975" s="25" t="e">
        <f t="shared" si="163"/>
        <v>#DIV/0!</v>
      </c>
      <c r="O975" s="24">
        <f t="shared" si="164"/>
        <v>0</v>
      </c>
      <c r="P975" s="24">
        <f t="shared" si="164"/>
        <v>0</v>
      </c>
      <c r="Q975" t="s">
        <v>363</v>
      </c>
      <c r="R975" t="s">
        <v>362</v>
      </c>
      <c r="S975" t="s">
        <v>269</v>
      </c>
      <c r="T975" s="26" t="s">
        <v>84</v>
      </c>
      <c r="U975" s="26" t="s">
        <v>86</v>
      </c>
      <c r="V975" s="131" t="s">
        <v>600</v>
      </c>
      <c r="W975" s="26" t="s">
        <v>79</v>
      </c>
      <c r="X975" s="90">
        <v>3</v>
      </c>
      <c r="Y975" s="24" t="str">
        <f t="shared" si="161"/>
        <v>Y</v>
      </c>
      <c r="Z975" s="24">
        <v>100</v>
      </c>
      <c r="AA975" s="24">
        <f t="shared" si="165"/>
        <v>0</v>
      </c>
      <c r="AB975" s="24">
        <f t="shared" si="166"/>
        <v>-100</v>
      </c>
      <c r="AC975" s="24">
        <f t="shared" si="167"/>
        <v>0</v>
      </c>
      <c r="AD975" s="24">
        <f t="shared" si="168"/>
        <v>-100</v>
      </c>
      <c r="AE975" s="24">
        <f t="shared" si="169"/>
        <v>0</v>
      </c>
      <c r="AF975" s="24">
        <f t="shared" si="170"/>
        <v>-100</v>
      </c>
    </row>
    <row r="976" spans="1:32" x14ac:dyDescent="0.25">
      <c r="A976" s="21">
        <v>0.4983026474806922</v>
      </c>
      <c r="B976" s="21">
        <v>0.50075007132382354</v>
      </c>
      <c r="C976" s="22">
        <f t="shared" si="162"/>
        <v>2.0068125366296536</v>
      </c>
      <c r="D976" s="23">
        <f t="shared" si="162"/>
        <v>1.9970042088188202</v>
      </c>
      <c r="E976" s="125"/>
      <c r="F976" s="8">
        <f t="shared" si="156"/>
        <v>1</v>
      </c>
      <c r="G976" s="8">
        <f t="shared" si="157"/>
        <v>2.0068125366296536</v>
      </c>
      <c r="H976" s="8">
        <f t="shared" si="158"/>
        <v>1.9970042088188202</v>
      </c>
      <c r="I976" s="24"/>
      <c r="J976" s="24"/>
      <c r="K976" s="8">
        <f t="shared" si="159"/>
        <v>0</v>
      </c>
      <c r="L976" s="8">
        <f t="shared" si="160"/>
        <v>0</v>
      </c>
      <c r="M976" s="25" t="e">
        <f t="shared" si="163"/>
        <v>#DIV/0!</v>
      </c>
      <c r="N976" s="25" t="e">
        <f t="shared" si="163"/>
        <v>#DIV/0!</v>
      </c>
      <c r="O976" s="24">
        <f t="shared" si="164"/>
        <v>0</v>
      </c>
      <c r="P976" s="24">
        <f t="shared" si="164"/>
        <v>0</v>
      </c>
      <c r="Q976" t="s">
        <v>361</v>
      </c>
      <c r="R976" t="s">
        <v>436</v>
      </c>
      <c r="S976" t="s">
        <v>269</v>
      </c>
      <c r="T976" s="26" t="s">
        <v>90</v>
      </c>
      <c r="U976" s="26" t="s">
        <v>75</v>
      </c>
      <c r="V976" s="131" t="s">
        <v>600</v>
      </c>
      <c r="W976" s="26" t="s">
        <v>75</v>
      </c>
      <c r="X976" s="90">
        <v>2</v>
      </c>
      <c r="Y976" s="24" t="str">
        <f t="shared" si="161"/>
        <v>N</v>
      </c>
      <c r="Z976" s="24">
        <v>100</v>
      </c>
      <c r="AA976" s="24">
        <f t="shared" si="165"/>
        <v>0</v>
      </c>
      <c r="AB976" s="24">
        <f t="shared" si="166"/>
        <v>-100</v>
      </c>
      <c r="AC976" s="24">
        <f t="shared" si="167"/>
        <v>0</v>
      </c>
      <c r="AD976" s="24">
        <f t="shared" si="168"/>
        <v>-100</v>
      </c>
      <c r="AE976" s="24">
        <f t="shared" si="169"/>
        <v>0</v>
      </c>
      <c r="AF976" s="24">
        <f t="shared" si="170"/>
        <v>-100</v>
      </c>
    </row>
    <row r="977" spans="1:32" x14ac:dyDescent="0.25">
      <c r="A977" s="21">
        <v>0.68450289278388077</v>
      </c>
      <c r="B977" s="21">
        <v>0.30801609524148948</v>
      </c>
      <c r="C977" s="22">
        <f t="shared" si="162"/>
        <v>1.4609142058304372</v>
      </c>
      <c r="D977" s="23">
        <f t="shared" si="162"/>
        <v>3.2465835891334969</v>
      </c>
      <c r="E977" s="125"/>
      <c r="F977" s="8">
        <f t="shared" si="156"/>
        <v>1</v>
      </c>
      <c r="G977" s="8">
        <f t="shared" si="157"/>
        <v>1.4609142058304372</v>
      </c>
      <c r="H977" s="8">
        <f t="shared" si="158"/>
        <v>3.2465835891334969</v>
      </c>
      <c r="I977" s="24"/>
      <c r="J977" s="24"/>
      <c r="K977" s="8">
        <f t="shared" si="159"/>
        <v>0</v>
      </c>
      <c r="L977" s="8">
        <f t="shared" si="160"/>
        <v>0</v>
      </c>
      <c r="M977" s="25" t="e">
        <f t="shared" si="163"/>
        <v>#DIV/0!</v>
      </c>
      <c r="N977" s="25" t="e">
        <f t="shared" si="163"/>
        <v>#DIV/0!</v>
      </c>
      <c r="O977" s="24">
        <f t="shared" si="164"/>
        <v>0</v>
      </c>
      <c r="P977" s="24">
        <f t="shared" si="164"/>
        <v>0</v>
      </c>
      <c r="Q977" t="s">
        <v>437</v>
      </c>
      <c r="R977" t="s">
        <v>360</v>
      </c>
      <c r="S977" t="s">
        <v>269</v>
      </c>
      <c r="T977" s="26" t="s">
        <v>84</v>
      </c>
      <c r="U977" s="26" t="s">
        <v>86</v>
      </c>
      <c r="V977" s="131" t="s">
        <v>600</v>
      </c>
      <c r="W977" s="26" t="s">
        <v>73</v>
      </c>
      <c r="X977" s="90">
        <v>0</v>
      </c>
      <c r="Y977" s="24" t="str">
        <f t="shared" si="161"/>
        <v>N</v>
      </c>
      <c r="Z977" s="24">
        <v>100</v>
      </c>
      <c r="AA977" s="24">
        <f t="shared" si="165"/>
        <v>0</v>
      </c>
      <c r="AB977" s="24">
        <f t="shared" si="166"/>
        <v>-100</v>
      </c>
      <c r="AC977" s="24">
        <f t="shared" si="167"/>
        <v>0</v>
      </c>
      <c r="AD977" s="24">
        <f t="shared" si="168"/>
        <v>-100</v>
      </c>
      <c r="AE977" s="24">
        <f t="shared" si="169"/>
        <v>0</v>
      </c>
      <c r="AF977" s="24">
        <f t="shared" si="170"/>
        <v>-100</v>
      </c>
    </row>
    <row r="978" spans="1:32" x14ac:dyDescent="0.25">
      <c r="A978" s="21">
        <v>0.62710905954775564</v>
      </c>
      <c r="B978" s="21">
        <v>0.36965952871462782</v>
      </c>
      <c r="C978" s="22">
        <f t="shared" si="162"/>
        <v>1.5946189658321273</v>
      </c>
      <c r="D978" s="23">
        <f t="shared" si="162"/>
        <v>2.7051920005340553</v>
      </c>
      <c r="E978" s="125"/>
      <c r="F978" s="8">
        <f t="shared" si="156"/>
        <v>1</v>
      </c>
      <c r="G978" s="8">
        <f t="shared" si="157"/>
        <v>1.5946189658321273</v>
      </c>
      <c r="H978" s="8">
        <f t="shared" si="158"/>
        <v>2.7051920005340553</v>
      </c>
      <c r="I978" s="24"/>
      <c r="J978" s="24"/>
      <c r="K978" s="8">
        <f t="shared" si="159"/>
        <v>0</v>
      </c>
      <c r="L978" s="8">
        <f t="shared" si="160"/>
        <v>0</v>
      </c>
      <c r="M978" s="25" t="e">
        <f t="shared" si="163"/>
        <v>#DIV/0!</v>
      </c>
      <c r="N978" s="25" t="e">
        <f t="shared" si="163"/>
        <v>#DIV/0!</v>
      </c>
      <c r="O978" s="24">
        <f t="shared" si="164"/>
        <v>0</v>
      </c>
      <c r="P978" s="24">
        <f t="shared" si="164"/>
        <v>0</v>
      </c>
      <c r="Q978" t="s">
        <v>504</v>
      </c>
      <c r="R978" t="s">
        <v>507</v>
      </c>
      <c r="S978" t="s">
        <v>276</v>
      </c>
      <c r="T978" s="26" t="s">
        <v>85</v>
      </c>
      <c r="U978" s="26" t="s">
        <v>79</v>
      </c>
      <c r="V978" s="131" t="s">
        <v>600</v>
      </c>
      <c r="W978" s="26" t="s">
        <v>103</v>
      </c>
      <c r="X978" s="90">
        <v>4</v>
      </c>
      <c r="Y978" s="24" t="str">
        <f t="shared" si="161"/>
        <v>Y</v>
      </c>
      <c r="Z978" s="24">
        <v>100</v>
      </c>
      <c r="AA978" s="24">
        <f t="shared" si="165"/>
        <v>0</v>
      </c>
      <c r="AB978" s="24">
        <f t="shared" si="166"/>
        <v>-100</v>
      </c>
      <c r="AC978" s="24">
        <f t="shared" si="167"/>
        <v>0</v>
      </c>
      <c r="AD978" s="24">
        <f t="shared" si="168"/>
        <v>-100</v>
      </c>
      <c r="AE978" s="24">
        <f t="shared" si="169"/>
        <v>0</v>
      </c>
      <c r="AF978" s="24">
        <f t="shared" si="170"/>
        <v>-100</v>
      </c>
    </row>
    <row r="979" spans="1:32" x14ac:dyDescent="0.25">
      <c r="A979" s="21">
        <v>0.43053425745137414</v>
      </c>
      <c r="B979" s="21">
        <v>0.5689368140158515</v>
      </c>
      <c r="C979" s="22">
        <f t="shared" si="162"/>
        <v>2.3226955409301966</v>
      </c>
      <c r="D979" s="23">
        <f t="shared" si="162"/>
        <v>1.7576644283949225</v>
      </c>
      <c r="E979" s="125"/>
      <c r="F979" s="8">
        <f t="shared" si="156"/>
        <v>1</v>
      </c>
      <c r="G979" s="8">
        <f t="shared" si="157"/>
        <v>2.3226955409301966</v>
      </c>
      <c r="H979" s="8">
        <f t="shared" si="158"/>
        <v>1.7576644283949225</v>
      </c>
      <c r="I979" s="24"/>
      <c r="J979" s="24"/>
      <c r="K979" s="8">
        <f t="shared" si="159"/>
        <v>0</v>
      </c>
      <c r="L979" s="8">
        <f t="shared" si="160"/>
        <v>0</v>
      </c>
      <c r="M979" s="25" t="e">
        <f t="shared" si="163"/>
        <v>#DIV/0!</v>
      </c>
      <c r="N979" s="25" t="e">
        <f t="shared" si="163"/>
        <v>#DIV/0!</v>
      </c>
      <c r="O979" s="24">
        <f t="shared" si="164"/>
        <v>0</v>
      </c>
      <c r="P979" s="24">
        <f t="shared" si="164"/>
        <v>0</v>
      </c>
      <c r="Q979" t="s">
        <v>368</v>
      </c>
      <c r="R979" t="s">
        <v>506</v>
      </c>
      <c r="S979" t="s">
        <v>276</v>
      </c>
      <c r="T979" s="26" t="s">
        <v>90</v>
      </c>
      <c r="U979" s="26" t="s">
        <v>75</v>
      </c>
      <c r="V979" s="131" t="s">
        <v>600</v>
      </c>
      <c r="W979" s="26" t="s">
        <v>92</v>
      </c>
      <c r="X979" s="90">
        <v>5</v>
      </c>
      <c r="Y979" s="24" t="str">
        <f t="shared" si="161"/>
        <v>Y</v>
      </c>
      <c r="Z979" s="24">
        <v>100</v>
      </c>
      <c r="AA979" s="24">
        <f t="shared" si="165"/>
        <v>0</v>
      </c>
      <c r="AB979" s="24">
        <f t="shared" si="166"/>
        <v>-100</v>
      </c>
      <c r="AC979" s="24">
        <f t="shared" si="167"/>
        <v>0</v>
      </c>
      <c r="AD979" s="24">
        <f t="shared" si="168"/>
        <v>-100</v>
      </c>
      <c r="AE979" s="24">
        <f t="shared" si="169"/>
        <v>0</v>
      </c>
      <c r="AF979" s="24">
        <f t="shared" si="170"/>
        <v>-100</v>
      </c>
    </row>
    <row r="980" spans="1:32" x14ac:dyDescent="0.25">
      <c r="A980" s="21">
        <v>7.4028194131185346E-2</v>
      </c>
      <c r="B980" s="21">
        <v>0.92597017477285182</v>
      </c>
      <c r="C980" s="22">
        <f t="shared" si="162"/>
        <v>13.508366801814727</v>
      </c>
      <c r="D980" s="23">
        <f t="shared" si="162"/>
        <v>1.0799483906112941</v>
      </c>
      <c r="E980" s="125"/>
      <c r="F980" s="8">
        <f t="shared" si="156"/>
        <v>1</v>
      </c>
      <c r="G980" s="8">
        <f t="shared" si="157"/>
        <v>13.508366801814727</v>
      </c>
      <c r="H980" s="8">
        <f t="shared" si="158"/>
        <v>1.0799483906112941</v>
      </c>
      <c r="I980" s="24"/>
      <c r="J980" s="24"/>
      <c r="K980" s="8">
        <f t="shared" si="159"/>
        <v>0</v>
      </c>
      <c r="L980" s="8">
        <f t="shared" si="160"/>
        <v>0</v>
      </c>
      <c r="M980" s="25" t="e">
        <f t="shared" si="163"/>
        <v>#DIV/0!</v>
      </c>
      <c r="N980" s="25" t="e">
        <f t="shared" si="163"/>
        <v>#DIV/0!</v>
      </c>
      <c r="O980" s="24">
        <f t="shared" si="164"/>
        <v>0</v>
      </c>
      <c r="P980" s="24">
        <f t="shared" si="164"/>
        <v>0</v>
      </c>
      <c r="Q980" t="s">
        <v>284</v>
      </c>
      <c r="R980" t="s">
        <v>371</v>
      </c>
      <c r="S980" t="s">
        <v>275</v>
      </c>
      <c r="T980" s="26" t="s">
        <v>84</v>
      </c>
      <c r="U980" s="26" t="s">
        <v>78</v>
      </c>
      <c r="V980" s="131" t="s">
        <v>601</v>
      </c>
      <c r="W980" s="26" t="s">
        <v>79</v>
      </c>
      <c r="X980" s="90">
        <v>3</v>
      </c>
      <c r="Y980" s="24" t="str">
        <f t="shared" si="161"/>
        <v>Y</v>
      </c>
      <c r="Z980" s="24">
        <v>100</v>
      </c>
      <c r="AA980" s="24">
        <f t="shared" si="165"/>
        <v>0</v>
      </c>
      <c r="AB980" s="24">
        <f t="shared" si="166"/>
        <v>-100</v>
      </c>
      <c r="AC980" s="24">
        <f t="shared" si="167"/>
        <v>0</v>
      </c>
      <c r="AD980" s="24">
        <f t="shared" si="168"/>
        <v>-100</v>
      </c>
      <c r="AE980" s="24">
        <f t="shared" si="169"/>
        <v>0</v>
      </c>
      <c r="AF980" s="24">
        <f t="shared" si="170"/>
        <v>-100</v>
      </c>
    </row>
    <row r="981" spans="1:32" x14ac:dyDescent="0.25">
      <c r="A981" s="21">
        <v>0.15055504726004143</v>
      </c>
      <c r="B981" s="21">
        <v>0.84937932514141001</v>
      </c>
      <c r="C981" s="22">
        <f t="shared" si="162"/>
        <v>6.642088845236664</v>
      </c>
      <c r="D981" s="23">
        <f t="shared" si="162"/>
        <v>1.1773302815364781</v>
      </c>
      <c r="E981" s="125"/>
      <c r="F981" s="8">
        <f t="shared" si="156"/>
        <v>1</v>
      </c>
      <c r="G981" s="8">
        <f t="shared" si="157"/>
        <v>6.642088845236664</v>
      </c>
      <c r="H981" s="8">
        <f t="shared" si="158"/>
        <v>1.1773302815364781</v>
      </c>
      <c r="I981" s="24"/>
      <c r="J981" s="24"/>
      <c r="K981" s="8">
        <f t="shared" si="159"/>
        <v>0</v>
      </c>
      <c r="L981" s="8">
        <f t="shared" si="160"/>
        <v>0</v>
      </c>
      <c r="M981" s="25" t="e">
        <f t="shared" si="163"/>
        <v>#DIV/0!</v>
      </c>
      <c r="N981" s="25" t="e">
        <f t="shared" si="163"/>
        <v>#DIV/0!</v>
      </c>
      <c r="O981" s="24">
        <f t="shared" si="164"/>
        <v>0</v>
      </c>
      <c r="P981" s="24">
        <f t="shared" si="164"/>
        <v>0</v>
      </c>
      <c r="Q981" t="s">
        <v>375</v>
      </c>
      <c r="R981" t="s">
        <v>475</v>
      </c>
      <c r="S981" t="s">
        <v>275</v>
      </c>
      <c r="T981" s="26" t="s">
        <v>84</v>
      </c>
      <c r="U981" s="26" t="s">
        <v>78</v>
      </c>
      <c r="V981" s="131" t="s">
        <v>601</v>
      </c>
      <c r="W981" s="26" t="s">
        <v>79</v>
      </c>
      <c r="X981" s="90">
        <v>3</v>
      </c>
      <c r="Y981" s="24" t="str">
        <f t="shared" si="161"/>
        <v>Y</v>
      </c>
      <c r="Z981" s="24">
        <v>100</v>
      </c>
      <c r="AA981" s="24">
        <f t="shared" si="165"/>
        <v>0</v>
      </c>
      <c r="AB981" s="24">
        <f t="shared" si="166"/>
        <v>-100</v>
      </c>
      <c r="AC981" s="24">
        <f t="shared" si="167"/>
        <v>0</v>
      </c>
      <c r="AD981" s="24">
        <f t="shared" si="168"/>
        <v>-100</v>
      </c>
      <c r="AE981" s="24">
        <f t="shared" si="169"/>
        <v>0</v>
      </c>
      <c r="AF981" s="24">
        <f t="shared" si="170"/>
        <v>-100</v>
      </c>
    </row>
    <row r="982" spans="1:32" x14ac:dyDescent="0.25">
      <c r="A982" s="21">
        <v>0.11157792424262675</v>
      </c>
      <c r="B982" s="21">
        <v>0.8884167094309452</v>
      </c>
      <c r="C982" s="22">
        <f t="shared" si="162"/>
        <v>8.9623463313898455</v>
      </c>
      <c r="D982" s="23">
        <f t="shared" si="162"/>
        <v>1.1255979197425574</v>
      </c>
      <c r="E982" s="125"/>
      <c r="F982" s="8">
        <f t="shared" si="156"/>
        <v>1</v>
      </c>
      <c r="G982" s="8">
        <f t="shared" si="157"/>
        <v>8.9623463313898455</v>
      </c>
      <c r="H982" s="8">
        <f t="shared" si="158"/>
        <v>1.1255979197425574</v>
      </c>
      <c r="I982" s="24"/>
      <c r="J982" s="24"/>
      <c r="K982" s="8">
        <f t="shared" si="159"/>
        <v>0</v>
      </c>
      <c r="L982" s="8">
        <f t="shared" si="160"/>
        <v>0</v>
      </c>
      <c r="M982" s="25" t="e">
        <f t="shared" si="163"/>
        <v>#DIV/0!</v>
      </c>
      <c r="N982" s="25" t="e">
        <f t="shared" si="163"/>
        <v>#DIV/0!</v>
      </c>
      <c r="O982" s="24">
        <f t="shared" si="164"/>
        <v>0</v>
      </c>
      <c r="P982" s="24">
        <f t="shared" si="164"/>
        <v>0</v>
      </c>
      <c r="Q982" t="s">
        <v>304</v>
      </c>
      <c r="R982" t="s">
        <v>307</v>
      </c>
      <c r="S982" t="s">
        <v>275</v>
      </c>
      <c r="T982" s="26" t="s">
        <v>90</v>
      </c>
      <c r="U982" s="26" t="s">
        <v>75</v>
      </c>
      <c r="V982" s="131" t="s">
        <v>601</v>
      </c>
      <c r="W982" s="26" t="s">
        <v>78</v>
      </c>
      <c r="X982" s="90">
        <v>1</v>
      </c>
      <c r="Y982" s="24" t="str">
        <f t="shared" si="161"/>
        <v>N</v>
      </c>
      <c r="Z982" s="24">
        <v>100</v>
      </c>
      <c r="AA982" s="24">
        <f t="shared" si="165"/>
        <v>0</v>
      </c>
      <c r="AB982" s="24">
        <f t="shared" si="166"/>
        <v>-100</v>
      </c>
      <c r="AC982" s="24">
        <f t="shared" si="167"/>
        <v>0</v>
      </c>
      <c r="AD982" s="24">
        <f t="shared" si="168"/>
        <v>-100</v>
      </c>
      <c r="AE982" s="24">
        <f t="shared" si="169"/>
        <v>0</v>
      </c>
      <c r="AF982" s="24">
        <f t="shared" si="170"/>
        <v>-100</v>
      </c>
    </row>
    <row r="983" spans="1:32" x14ac:dyDescent="0.25">
      <c r="A983" s="21">
        <v>0.14599654264160808</v>
      </c>
      <c r="B983" s="21">
        <v>0.85397955230704137</v>
      </c>
      <c r="C983" s="22">
        <f t="shared" si="162"/>
        <v>6.8494772677925484</v>
      </c>
      <c r="D983" s="23">
        <f t="shared" si="162"/>
        <v>1.1709882248333485</v>
      </c>
      <c r="E983" s="125"/>
      <c r="F983" s="8">
        <f t="shared" si="156"/>
        <v>1</v>
      </c>
      <c r="G983" s="8">
        <f t="shared" si="157"/>
        <v>6.8494772677925484</v>
      </c>
      <c r="H983" s="8">
        <f t="shared" si="158"/>
        <v>1.1709882248333485</v>
      </c>
      <c r="I983" s="24"/>
      <c r="J983" s="24"/>
      <c r="K983" s="8">
        <f t="shared" si="159"/>
        <v>0</v>
      </c>
      <c r="L983" s="8">
        <f t="shared" si="160"/>
        <v>0</v>
      </c>
      <c r="M983" s="25" t="e">
        <f t="shared" si="163"/>
        <v>#DIV/0!</v>
      </c>
      <c r="N983" s="25" t="e">
        <f t="shared" si="163"/>
        <v>#DIV/0!</v>
      </c>
      <c r="O983" s="24">
        <f t="shared" si="164"/>
        <v>0</v>
      </c>
      <c r="P983" s="24">
        <f t="shared" si="164"/>
        <v>0</v>
      </c>
      <c r="Q983" t="s">
        <v>301</v>
      </c>
      <c r="R983" t="s">
        <v>510</v>
      </c>
      <c r="S983" t="s">
        <v>275</v>
      </c>
      <c r="T983" s="26" t="s">
        <v>90</v>
      </c>
      <c r="U983" s="26" t="s">
        <v>75</v>
      </c>
      <c r="V983" s="131" t="s">
        <v>601</v>
      </c>
      <c r="W983" s="26" t="s">
        <v>73</v>
      </c>
      <c r="X983" s="90">
        <v>0</v>
      </c>
      <c r="Y983" s="24" t="str">
        <f t="shared" si="161"/>
        <v>N</v>
      </c>
      <c r="Z983" s="24">
        <v>100</v>
      </c>
      <c r="AA983" s="24">
        <f t="shared" si="165"/>
        <v>0</v>
      </c>
      <c r="AB983" s="24">
        <f t="shared" si="166"/>
        <v>-100</v>
      </c>
      <c r="AC983" s="24">
        <f t="shared" si="167"/>
        <v>0</v>
      </c>
      <c r="AD983" s="24">
        <f t="shared" si="168"/>
        <v>-100</v>
      </c>
      <c r="AE983" s="24">
        <f t="shared" si="169"/>
        <v>0</v>
      </c>
      <c r="AF983" s="24">
        <f t="shared" si="170"/>
        <v>-100</v>
      </c>
    </row>
    <row r="984" spans="1:32" x14ac:dyDescent="0.25">
      <c r="A984" s="21">
        <v>0.19747290065906631</v>
      </c>
      <c r="B984" s="21">
        <v>0.80249633656381758</v>
      </c>
      <c r="C984" s="22">
        <f t="shared" si="162"/>
        <v>5.0639859781392662</v>
      </c>
      <c r="D984" s="23">
        <f t="shared" si="162"/>
        <v>1.2461116075393774</v>
      </c>
      <c r="E984" s="125"/>
      <c r="F984" s="8">
        <f t="shared" si="156"/>
        <v>1</v>
      </c>
      <c r="G984" s="8">
        <f t="shared" si="157"/>
        <v>5.0639859781392662</v>
      </c>
      <c r="H984" s="8">
        <f t="shared" si="158"/>
        <v>1.2461116075393774</v>
      </c>
      <c r="I984" s="24"/>
      <c r="J984" s="24"/>
      <c r="K984" s="8">
        <f t="shared" si="159"/>
        <v>0</v>
      </c>
      <c r="L984" s="8">
        <f t="shared" si="160"/>
        <v>0</v>
      </c>
      <c r="M984" s="25" t="e">
        <f t="shared" si="163"/>
        <v>#DIV/0!</v>
      </c>
      <c r="N984" s="25" t="e">
        <f t="shared" si="163"/>
        <v>#DIV/0!</v>
      </c>
      <c r="O984" s="24">
        <f t="shared" si="164"/>
        <v>0</v>
      </c>
      <c r="P984" s="24">
        <f t="shared" si="164"/>
        <v>0</v>
      </c>
      <c r="Q984" t="s">
        <v>285</v>
      </c>
      <c r="R984" t="s">
        <v>476</v>
      </c>
      <c r="S984" t="s">
        <v>275</v>
      </c>
      <c r="T984" s="26" t="s">
        <v>90</v>
      </c>
      <c r="U984" s="26" t="s">
        <v>75</v>
      </c>
      <c r="V984" s="131" t="s">
        <v>601</v>
      </c>
      <c r="W984" s="26" t="s">
        <v>76</v>
      </c>
      <c r="X984" s="90">
        <v>1</v>
      </c>
      <c r="Y984" s="24" t="str">
        <f t="shared" si="161"/>
        <v>N</v>
      </c>
      <c r="Z984" s="24">
        <v>100</v>
      </c>
      <c r="AA984" s="24">
        <f t="shared" si="165"/>
        <v>0</v>
      </c>
      <c r="AB984" s="24">
        <f t="shared" si="166"/>
        <v>-100</v>
      </c>
      <c r="AC984" s="24">
        <f t="shared" si="167"/>
        <v>0</v>
      </c>
      <c r="AD984" s="24">
        <f t="shared" si="168"/>
        <v>-100</v>
      </c>
      <c r="AE984" s="24">
        <f t="shared" si="169"/>
        <v>0</v>
      </c>
      <c r="AF984" s="24">
        <f t="shared" si="170"/>
        <v>-100</v>
      </c>
    </row>
    <row r="985" spans="1:32" x14ac:dyDescent="0.25">
      <c r="A985" s="21">
        <v>0.29064015224885137</v>
      </c>
      <c r="B985" s="21">
        <v>0.70924615884276498</v>
      </c>
      <c r="C985" s="22">
        <f t="shared" si="162"/>
        <v>3.440680829067905</v>
      </c>
      <c r="D985" s="23">
        <f t="shared" si="162"/>
        <v>1.4099477135436882</v>
      </c>
      <c r="E985" s="125"/>
      <c r="F985" s="8">
        <f t="shared" si="156"/>
        <v>1</v>
      </c>
      <c r="G985" s="8">
        <f t="shared" si="157"/>
        <v>3.440680829067905</v>
      </c>
      <c r="H985" s="8">
        <f t="shared" si="158"/>
        <v>1.4099477135436882</v>
      </c>
      <c r="I985" s="24"/>
      <c r="J985" s="24"/>
      <c r="K985" s="8">
        <f t="shared" si="159"/>
        <v>0</v>
      </c>
      <c r="L985" s="8">
        <f t="shared" si="160"/>
        <v>0</v>
      </c>
      <c r="M985" s="25" t="e">
        <f t="shared" si="163"/>
        <v>#DIV/0!</v>
      </c>
      <c r="N985" s="25" t="e">
        <f t="shared" si="163"/>
        <v>#DIV/0!</v>
      </c>
      <c r="O985" s="24">
        <f t="shared" si="164"/>
        <v>0</v>
      </c>
      <c r="P985" s="24">
        <f t="shared" si="164"/>
        <v>0</v>
      </c>
      <c r="Q985" t="s">
        <v>381</v>
      </c>
      <c r="R985" t="s">
        <v>311</v>
      </c>
      <c r="S985" t="s">
        <v>268</v>
      </c>
      <c r="T985" s="26" t="s">
        <v>90</v>
      </c>
      <c r="U985" s="26" t="s">
        <v>75</v>
      </c>
      <c r="V985" s="131" t="s">
        <v>601</v>
      </c>
      <c r="W985" s="26" t="s">
        <v>75</v>
      </c>
      <c r="X985" s="90">
        <v>2</v>
      </c>
      <c r="Y985" s="24" t="str">
        <f t="shared" si="161"/>
        <v>N</v>
      </c>
      <c r="Z985" s="24">
        <v>100</v>
      </c>
      <c r="AA985" s="24">
        <f t="shared" si="165"/>
        <v>0</v>
      </c>
      <c r="AB985" s="24">
        <f t="shared" si="166"/>
        <v>-100</v>
      </c>
      <c r="AC985" s="24">
        <f t="shared" si="167"/>
        <v>0</v>
      </c>
      <c r="AD985" s="24">
        <f t="shared" si="168"/>
        <v>-100</v>
      </c>
      <c r="AE985" s="24">
        <f t="shared" si="169"/>
        <v>0</v>
      </c>
      <c r="AF985" s="24">
        <f t="shared" si="170"/>
        <v>-100</v>
      </c>
    </row>
    <row r="986" spans="1:32" x14ac:dyDescent="0.25">
      <c r="A986" s="21">
        <v>0.78542852564229682</v>
      </c>
      <c r="B986" s="21">
        <v>0.20161082055441198</v>
      </c>
      <c r="C986" s="22">
        <f t="shared" si="162"/>
        <v>1.2731903252205334</v>
      </c>
      <c r="D986" s="23">
        <f t="shared" si="162"/>
        <v>4.9600512375778649</v>
      </c>
      <c r="E986" s="125"/>
      <c r="F986" s="8">
        <f t="shared" ref="F986:F1049" si="171">(E986/100%) + 1</f>
        <v>1</v>
      </c>
      <c r="G986" s="8">
        <f t="shared" ref="G986:G1049" si="172">C986/F986</f>
        <v>1.2731903252205334</v>
      </c>
      <c r="H986" s="8">
        <f t="shared" ref="H986:H1049" si="173">D986/F986</f>
        <v>4.9600512375778649</v>
      </c>
      <c r="I986" s="24"/>
      <c r="J986" s="24"/>
      <c r="K986" s="8">
        <f t="shared" ref="K986:K1049" si="174">(I986*F986)</f>
        <v>0</v>
      </c>
      <c r="L986" s="8">
        <f t="shared" ref="L986:L1049" si="175">(J986*F986)</f>
        <v>0</v>
      </c>
      <c r="M986" s="25" t="e">
        <f t="shared" si="163"/>
        <v>#DIV/0!</v>
      </c>
      <c r="N986" s="25" t="e">
        <f t="shared" si="163"/>
        <v>#DIV/0!</v>
      </c>
      <c r="O986" s="24">
        <f t="shared" si="164"/>
        <v>0</v>
      </c>
      <c r="P986" s="24">
        <f t="shared" si="164"/>
        <v>0</v>
      </c>
      <c r="Q986" t="s">
        <v>287</v>
      </c>
      <c r="R986" t="s">
        <v>314</v>
      </c>
      <c r="S986" t="s">
        <v>268</v>
      </c>
      <c r="T986" s="26" t="s">
        <v>90</v>
      </c>
      <c r="U986" s="26" t="s">
        <v>74</v>
      </c>
      <c r="V986" s="131" t="s">
        <v>601</v>
      </c>
      <c r="W986" s="26" t="s">
        <v>164</v>
      </c>
      <c r="X986" s="90">
        <v>5</v>
      </c>
      <c r="Y986" s="24" t="str">
        <f t="shared" ref="Y986:Y1049" si="176">IF(X986 &gt;=3,"Y","N")</f>
        <v>Y</v>
      </c>
      <c r="Z986" s="24">
        <v>100</v>
      </c>
      <c r="AA986" s="24">
        <f t="shared" si="165"/>
        <v>0</v>
      </c>
      <c r="AB986" s="24">
        <f t="shared" si="166"/>
        <v>-100</v>
      </c>
      <c r="AC986" s="24">
        <f t="shared" si="167"/>
        <v>0</v>
      </c>
      <c r="AD986" s="24">
        <f t="shared" si="168"/>
        <v>-100</v>
      </c>
      <c r="AE986" s="24">
        <f t="shared" si="169"/>
        <v>0</v>
      </c>
      <c r="AF986" s="24">
        <f t="shared" si="170"/>
        <v>-100</v>
      </c>
    </row>
    <row r="987" spans="1:32" x14ac:dyDescent="0.25">
      <c r="A987" s="21">
        <v>0.65407133332295653</v>
      </c>
      <c r="B987" s="21">
        <v>0.31325613051583534</v>
      </c>
      <c r="C987" s="22">
        <f t="shared" si="162"/>
        <v>1.5288852286486565</v>
      </c>
      <c r="D987" s="23">
        <f t="shared" si="162"/>
        <v>3.1922759128554365</v>
      </c>
      <c r="E987" s="125"/>
      <c r="F987" s="8">
        <f t="shared" si="171"/>
        <v>1</v>
      </c>
      <c r="G987" s="8">
        <f t="shared" si="172"/>
        <v>1.5288852286486565</v>
      </c>
      <c r="H987" s="8">
        <f t="shared" si="173"/>
        <v>3.1922759128554365</v>
      </c>
      <c r="I987" s="24"/>
      <c r="J987" s="24"/>
      <c r="K987" s="8">
        <f t="shared" si="174"/>
        <v>0</v>
      </c>
      <c r="L987" s="8">
        <f t="shared" si="175"/>
        <v>0</v>
      </c>
      <c r="M987" s="25" t="e">
        <f t="shared" si="163"/>
        <v>#DIV/0!</v>
      </c>
      <c r="N987" s="25" t="e">
        <f t="shared" si="163"/>
        <v>#DIV/0!</v>
      </c>
      <c r="O987" s="24">
        <f t="shared" si="164"/>
        <v>0</v>
      </c>
      <c r="P987" s="24">
        <f t="shared" si="164"/>
        <v>0</v>
      </c>
      <c r="Q987" t="s">
        <v>288</v>
      </c>
      <c r="R987" t="s">
        <v>312</v>
      </c>
      <c r="S987" t="s">
        <v>268</v>
      </c>
      <c r="T987" s="26" t="s">
        <v>84</v>
      </c>
      <c r="U987" s="26" t="s">
        <v>89</v>
      </c>
      <c r="V987" s="131" t="s">
        <v>601</v>
      </c>
      <c r="W987" s="26" t="s">
        <v>94</v>
      </c>
      <c r="X987" s="90">
        <v>2</v>
      </c>
      <c r="Y987" s="24" t="str">
        <f t="shared" si="176"/>
        <v>N</v>
      </c>
      <c r="Z987" s="24">
        <v>100</v>
      </c>
      <c r="AA987" s="24">
        <f t="shared" si="165"/>
        <v>0</v>
      </c>
      <c r="AB987" s="24">
        <f t="shared" si="166"/>
        <v>-100</v>
      </c>
      <c r="AC987" s="24">
        <f t="shared" si="167"/>
        <v>0</v>
      </c>
      <c r="AD987" s="24">
        <f t="shared" si="168"/>
        <v>-100</v>
      </c>
      <c r="AE987" s="24">
        <f t="shared" si="169"/>
        <v>0</v>
      </c>
      <c r="AF987" s="24">
        <f t="shared" si="170"/>
        <v>-100</v>
      </c>
    </row>
    <row r="988" spans="1:32" x14ac:dyDescent="0.25">
      <c r="A988" s="21">
        <v>0.66947796658145431</v>
      </c>
      <c r="B988" s="21">
        <v>0.317764186729179</v>
      </c>
      <c r="C988" s="22">
        <f t="shared" si="162"/>
        <v>1.4937011371804894</v>
      </c>
      <c r="D988" s="23">
        <f t="shared" si="162"/>
        <v>3.146987740478981</v>
      </c>
      <c r="E988" s="125"/>
      <c r="F988" s="8">
        <f t="shared" si="171"/>
        <v>1</v>
      </c>
      <c r="G988" s="8">
        <f t="shared" si="172"/>
        <v>1.4937011371804894</v>
      </c>
      <c r="H988" s="8">
        <f t="shared" si="173"/>
        <v>3.146987740478981</v>
      </c>
      <c r="I988" s="24"/>
      <c r="J988" s="24"/>
      <c r="K988" s="8">
        <f t="shared" si="174"/>
        <v>0</v>
      </c>
      <c r="L988" s="8">
        <f t="shared" si="175"/>
        <v>0</v>
      </c>
      <c r="M988" s="25" t="e">
        <f t="shared" si="163"/>
        <v>#DIV/0!</v>
      </c>
      <c r="N988" s="25" t="e">
        <f t="shared" si="163"/>
        <v>#DIV/0!</v>
      </c>
      <c r="O988" s="24">
        <f t="shared" si="164"/>
        <v>0</v>
      </c>
      <c r="P988" s="24">
        <f t="shared" si="164"/>
        <v>0</v>
      </c>
      <c r="Q988" t="s">
        <v>386</v>
      </c>
      <c r="R988" t="s">
        <v>390</v>
      </c>
      <c r="S988" t="s">
        <v>279</v>
      </c>
      <c r="T988" s="26" t="s">
        <v>85</v>
      </c>
      <c r="U988" s="26" t="s">
        <v>79</v>
      </c>
      <c r="V988" s="131" t="s">
        <v>601</v>
      </c>
      <c r="W988" s="26" t="s">
        <v>75</v>
      </c>
      <c r="X988" s="90">
        <v>2</v>
      </c>
      <c r="Y988" s="24" t="str">
        <f t="shared" si="176"/>
        <v>N</v>
      </c>
      <c r="Z988" s="24">
        <v>100</v>
      </c>
      <c r="AA988" s="24">
        <f t="shared" si="165"/>
        <v>0</v>
      </c>
      <c r="AB988" s="24">
        <f t="shared" si="166"/>
        <v>-100</v>
      </c>
      <c r="AC988" s="24">
        <f t="shared" si="167"/>
        <v>0</v>
      </c>
      <c r="AD988" s="24">
        <f t="shared" si="168"/>
        <v>-100</v>
      </c>
      <c r="AE988" s="24">
        <f t="shared" si="169"/>
        <v>0</v>
      </c>
      <c r="AF988" s="24">
        <f t="shared" si="170"/>
        <v>-100</v>
      </c>
    </row>
    <row r="989" spans="1:32" x14ac:dyDescent="0.25">
      <c r="A989" s="21">
        <v>0.58763996343435065</v>
      </c>
      <c r="B989" s="21">
        <v>0.40608439795145057</v>
      </c>
      <c r="C989" s="22">
        <f t="shared" si="162"/>
        <v>1.7017222486974661</v>
      </c>
      <c r="D989" s="23">
        <f t="shared" si="162"/>
        <v>2.4625422819606948</v>
      </c>
      <c r="E989" s="125"/>
      <c r="F989" s="8">
        <f t="shared" si="171"/>
        <v>1</v>
      </c>
      <c r="G989" s="8">
        <f t="shared" si="172"/>
        <v>1.7017222486974661</v>
      </c>
      <c r="H989" s="8">
        <f t="shared" si="173"/>
        <v>2.4625422819606948</v>
      </c>
      <c r="I989" s="24"/>
      <c r="J989" s="24"/>
      <c r="K989" s="8">
        <f t="shared" si="174"/>
        <v>0</v>
      </c>
      <c r="L989" s="8">
        <f t="shared" si="175"/>
        <v>0</v>
      </c>
      <c r="M989" s="25" t="e">
        <f t="shared" si="163"/>
        <v>#DIV/0!</v>
      </c>
      <c r="N989" s="25" t="e">
        <f t="shared" si="163"/>
        <v>#DIV/0!</v>
      </c>
      <c r="O989" s="24">
        <f t="shared" si="164"/>
        <v>0</v>
      </c>
      <c r="P989" s="24">
        <f t="shared" si="164"/>
        <v>0</v>
      </c>
      <c r="Q989" t="s">
        <v>481</v>
      </c>
      <c r="R989" t="s">
        <v>393</v>
      </c>
      <c r="S989" t="s">
        <v>279</v>
      </c>
      <c r="T989" s="26" t="s">
        <v>84</v>
      </c>
      <c r="U989" s="26" t="s">
        <v>86</v>
      </c>
      <c r="V989" s="131" t="s">
        <v>601</v>
      </c>
      <c r="W989" s="26" t="s">
        <v>73</v>
      </c>
      <c r="X989" s="90">
        <v>0</v>
      </c>
      <c r="Y989" s="24" t="str">
        <f t="shared" si="176"/>
        <v>N</v>
      </c>
      <c r="Z989" s="24">
        <v>100</v>
      </c>
      <c r="AA989" s="24">
        <f t="shared" si="165"/>
        <v>0</v>
      </c>
      <c r="AB989" s="24">
        <f t="shared" si="166"/>
        <v>-100</v>
      </c>
      <c r="AC989" s="24">
        <f t="shared" si="167"/>
        <v>0</v>
      </c>
      <c r="AD989" s="24">
        <f t="shared" si="168"/>
        <v>-100</v>
      </c>
      <c r="AE989" s="24">
        <f t="shared" si="169"/>
        <v>0</v>
      </c>
      <c r="AF989" s="24">
        <f t="shared" si="170"/>
        <v>-100</v>
      </c>
    </row>
    <row r="990" spans="1:32" x14ac:dyDescent="0.25">
      <c r="A990" s="21">
        <v>0.54844549938904918</v>
      </c>
      <c r="B990" s="21">
        <v>0.44980881832757169</v>
      </c>
      <c r="C990" s="22">
        <f t="shared" si="162"/>
        <v>1.8233352285942144</v>
      </c>
      <c r="D990" s="23">
        <f t="shared" si="162"/>
        <v>2.2231667305191727</v>
      </c>
      <c r="E990" s="125"/>
      <c r="F990" s="8">
        <f t="shared" si="171"/>
        <v>1</v>
      </c>
      <c r="G990" s="8">
        <f t="shared" si="172"/>
        <v>1.8233352285942144</v>
      </c>
      <c r="H990" s="8">
        <f t="shared" si="173"/>
        <v>2.2231667305191727</v>
      </c>
      <c r="I990" s="24"/>
      <c r="J990" s="24"/>
      <c r="K990" s="8">
        <f t="shared" si="174"/>
        <v>0</v>
      </c>
      <c r="L990" s="8">
        <f t="shared" si="175"/>
        <v>0</v>
      </c>
      <c r="M990" s="25" t="e">
        <f t="shared" si="163"/>
        <v>#DIV/0!</v>
      </c>
      <c r="N990" s="25" t="e">
        <f t="shared" si="163"/>
        <v>#DIV/0!</v>
      </c>
      <c r="O990" s="24">
        <f t="shared" si="164"/>
        <v>0</v>
      </c>
      <c r="P990" s="24">
        <f t="shared" si="164"/>
        <v>0</v>
      </c>
      <c r="Q990" t="s">
        <v>392</v>
      </c>
      <c r="R990" t="s">
        <v>389</v>
      </c>
      <c r="S990" t="s">
        <v>279</v>
      </c>
      <c r="T990" s="26" t="s">
        <v>84</v>
      </c>
      <c r="U990" s="26" t="s">
        <v>86</v>
      </c>
      <c r="V990" s="131" t="s">
        <v>601</v>
      </c>
      <c r="W990" s="26" t="s">
        <v>78</v>
      </c>
      <c r="X990" s="90">
        <v>1</v>
      </c>
      <c r="Y990" s="24" t="str">
        <f t="shared" si="176"/>
        <v>N</v>
      </c>
      <c r="Z990" s="24">
        <v>100</v>
      </c>
      <c r="AA990" s="24">
        <f t="shared" si="165"/>
        <v>0</v>
      </c>
      <c r="AB990" s="24">
        <f t="shared" si="166"/>
        <v>-100</v>
      </c>
      <c r="AC990" s="24">
        <f t="shared" si="167"/>
        <v>0</v>
      </c>
      <c r="AD990" s="24">
        <f t="shared" si="168"/>
        <v>-100</v>
      </c>
      <c r="AE990" s="24">
        <f t="shared" si="169"/>
        <v>0</v>
      </c>
      <c r="AF990" s="24">
        <f t="shared" si="170"/>
        <v>-100</v>
      </c>
    </row>
    <row r="991" spans="1:32" x14ac:dyDescent="0.25">
      <c r="A991" s="21">
        <v>0.23327411198409162</v>
      </c>
      <c r="B991" s="21">
        <v>0.76667275075893515</v>
      </c>
      <c r="C991" s="22">
        <f t="shared" si="162"/>
        <v>4.286802300926543</v>
      </c>
      <c r="D991" s="23">
        <f t="shared" si="162"/>
        <v>1.3043374751614589</v>
      </c>
      <c r="E991" s="125"/>
      <c r="F991" s="8">
        <f t="shared" si="171"/>
        <v>1</v>
      </c>
      <c r="G991" s="8">
        <f t="shared" si="172"/>
        <v>4.286802300926543</v>
      </c>
      <c r="H991" s="8">
        <f t="shared" si="173"/>
        <v>1.3043374751614589</v>
      </c>
      <c r="I991" s="24"/>
      <c r="J991" s="24"/>
      <c r="K991" s="8">
        <f t="shared" si="174"/>
        <v>0</v>
      </c>
      <c r="L991" s="8">
        <f t="shared" si="175"/>
        <v>0</v>
      </c>
      <c r="M991" s="25" t="e">
        <f t="shared" si="163"/>
        <v>#DIV/0!</v>
      </c>
      <c r="N991" s="25" t="e">
        <f t="shared" si="163"/>
        <v>#DIV/0!</v>
      </c>
      <c r="O991" s="24">
        <f t="shared" si="164"/>
        <v>0</v>
      </c>
      <c r="P991" s="24">
        <f t="shared" si="164"/>
        <v>0</v>
      </c>
      <c r="Q991" t="s">
        <v>388</v>
      </c>
      <c r="R991" t="s">
        <v>394</v>
      </c>
      <c r="S991" t="s">
        <v>279</v>
      </c>
      <c r="T991" s="26" t="s">
        <v>90</v>
      </c>
      <c r="U991" s="26" t="s">
        <v>75</v>
      </c>
      <c r="V991" s="131" t="s">
        <v>601</v>
      </c>
      <c r="W991" s="26" t="s">
        <v>86</v>
      </c>
      <c r="X991" s="90">
        <v>3</v>
      </c>
      <c r="Y991" s="24" t="str">
        <f t="shared" si="176"/>
        <v>Y</v>
      </c>
      <c r="Z991" s="24">
        <v>100</v>
      </c>
      <c r="AA991" s="24">
        <f t="shared" si="165"/>
        <v>0</v>
      </c>
      <c r="AB991" s="24">
        <f t="shared" si="166"/>
        <v>-100</v>
      </c>
      <c r="AC991" s="24">
        <f t="shared" si="167"/>
        <v>0</v>
      </c>
      <c r="AD991" s="24">
        <f t="shared" si="168"/>
        <v>-100</v>
      </c>
      <c r="AE991" s="24">
        <f t="shared" si="169"/>
        <v>0</v>
      </c>
      <c r="AF991" s="24">
        <f t="shared" si="170"/>
        <v>-100</v>
      </c>
    </row>
    <row r="992" spans="1:32" x14ac:dyDescent="0.25">
      <c r="A992" s="21">
        <v>0.59827175526768495</v>
      </c>
      <c r="B992" s="21">
        <v>0.39873666724466461</v>
      </c>
      <c r="C992" s="22">
        <f t="shared" si="162"/>
        <v>1.6714812143397437</v>
      </c>
      <c r="D992" s="23">
        <f t="shared" si="162"/>
        <v>2.5079208463825586</v>
      </c>
      <c r="E992" s="125"/>
      <c r="F992" s="8">
        <f t="shared" si="171"/>
        <v>1</v>
      </c>
      <c r="G992" s="8">
        <f t="shared" si="172"/>
        <v>1.6714812143397437</v>
      </c>
      <c r="H992" s="8">
        <f t="shared" si="173"/>
        <v>2.5079208463825586</v>
      </c>
      <c r="I992" s="24"/>
      <c r="J992" s="24"/>
      <c r="K992" s="8">
        <f t="shared" si="174"/>
        <v>0</v>
      </c>
      <c r="L992" s="8">
        <f t="shared" si="175"/>
        <v>0</v>
      </c>
      <c r="M992" s="25" t="e">
        <f t="shared" si="163"/>
        <v>#DIV/0!</v>
      </c>
      <c r="N992" s="25" t="e">
        <f t="shared" si="163"/>
        <v>#DIV/0!</v>
      </c>
      <c r="O992" s="24">
        <f t="shared" si="164"/>
        <v>0</v>
      </c>
      <c r="P992" s="24">
        <f t="shared" si="164"/>
        <v>0</v>
      </c>
      <c r="Q992" t="s">
        <v>514</v>
      </c>
      <c r="R992" t="s">
        <v>317</v>
      </c>
      <c r="S992" t="s">
        <v>279</v>
      </c>
      <c r="T992" s="26" t="s">
        <v>84</v>
      </c>
      <c r="U992" s="26" t="s">
        <v>86</v>
      </c>
      <c r="V992" s="131" t="s">
        <v>601</v>
      </c>
      <c r="W992" s="26" t="s">
        <v>75</v>
      </c>
      <c r="X992" s="90">
        <v>2</v>
      </c>
      <c r="Y992" s="24" t="str">
        <f t="shared" si="176"/>
        <v>N</v>
      </c>
      <c r="Z992" s="24">
        <v>100</v>
      </c>
      <c r="AA992" s="24">
        <f t="shared" si="165"/>
        <v>0</v>
      </c>
      <c r="AB992" s="24">
        <f t="shared" si="166"/>
        <v>-100</v>
      </c>
      <c r="AC992" s="24">
        <f t="shared" si="167"/>
        <v>0</v>
      </c>
      <c r="AD992" s="24">
        <f t="shared" si="168"/>
        <v>-100</v>
      </c>
      <c r="AE992" s="24">
        <f t="shared" si="169"/>
        <v>0</v>
      </c>
      <c r="AF992" s="24">
        <f t="shared" si="170"/>
        <v>-100</v>
      </c>
    </row>
    <row r="993" spans="1:32" x14ac:dyDescent="0.25">
      <c r="A993" s="21">
        <v>0.12953611270816873</v>
      </c>
      <c r="B993" s="21">
        <v>0.87045094490004982</v>
      </c>
      <c r="C993" s="22">
        <f t="shared" si="162"/>
        <v>7.7198549430991115</v>
      </c>
      <c r="D993" s="23">
        <f t="shared" si="162"/>
        <v>1.1488298173021407</v>
      </c>
      <c r="E993" s="125"/>
      <c r="F993" s="8">
        <f t="shared" si="171"/>
        <v>1</v>
      </c>
      <c r="G993" s="8">
        <f t="shared" si="172"/>
        <v>7.7198549430991115</v>
      </c>
      <c r="H993" s="8">
        <f t="shared" si="173"/>
        <v>1.1488298173021407</v>
      </c>
      <c r="I993" s="24"/>
      <c r="J993" s="24"/>
      <c r="K993" s="8">
        <f t="shared" si="174"/>
        <v>0</v>
      </c>
      <c r="L993" s="8">
        <f t="shared" si="175"/>
        <v>0</v>
      </c>
      <c r="M993" s="25" t="e">
        <f t="shared" si="163"/>
        <v>#DIV/0!</v>
      </c>
      <c r="N993" s="25" t="e">
        <f t="shared" si="163"/>
        <v>#DIV/0!</v>
      </c>
      <c r="O993" s="24">
        <f t="shared" si="164"/>
        <v>0</v>
      </c>
      <c r="P993" s="24">
        <f t="shared" si="164"/>
        <v>0</v>
      </c>
      <c r="Q993" t="s">
        <v>405</v>
      </c>
      <c r="R993" t="s">
        <v>403</v>
      </c>
      <c r="S993" t="s">
        <v>281</v>
      </c>
      <c r="T993" s="26" t="s">
        <v>90</v>
      </c>
      <c r="U993" s="26" t="s">
        <v>75</v>
      </c>
      <c r="V993" s="131" t="s">
        <v>601</v>
      </c>
      <c r="W993" s="26" t="s">
        <v>92</v>
      </c>
      <c r="X993" s="90">
        <v>5</v>
      </c>
      <c r="Y993" s="24" t="str">
        <f t="shared" si="176"/>
        <v>Y</v>
      </c>
      <c r="Z993" s="24">
        <v>100</v>
      </c>
      <c r="AA993" s="24">
        <f t="shared" si="165"/>
        <v>0</v>
      </c>
      <c r="AB993" s="24">
        <f t="shared" si="166"/>
        <v>-100</v>
      </c>
      <c r="AC993" s="24">
        <f t="shared" si="167"/>
        <v>0</v>
      </c>
      <c r="AD993" s="24">
        <f t="shared" si="168"/>
        <v>-100</v>
      </c>
      <c r="AE993" s="24">
        <f t="shared" si="169"/>
        <v>0</v>
      </c>
      <c r="AF993" s="24">
        <f t="shared" si="170"/>
        <v>-100</v>
      </c>
    </row>
    <row r="994" spans="1:32" x14ac:dyDescent="0.25">
      <c r="A994" s="21">
        <v>0.66343505475563258</v>
      </c>
      <c r="B994" s="21">
        <v>0.31296797389446585</v>
      </c>
      <c r="C994" s="22">
        <f t="shared" si="162"/>
        <v>1.5073065446750271</v>
      </c>
      <c r="D994" s="23">
        <f t="shared" si="162"/>
        <v>3.1952151127680697</v>
      </c>
      <c r="E994" s="125"/>
      <c r="F994" s="8">
        <f t="shared" si="171"/>
        <v>1</v>
      </c>
      <c r="G994" s="8">
        <f t="shared" si="172"/>
        <v>1.5073065446750271</v>
      </c>
      <c r="H994" s="8">
        <f t="shared" si="173"/>
        <v>3.1952151127680697</v>
      </c>
      <c r="I994" s="24"/>
      <c r="J994" s="24"/>
      <c r="K994" s="8">
        <f t="shared" si="174"/>
        <v>0</v>
      </c>
      <c r="L994" s="8">
        <f t="shared" si="175"/>
        <v>0</v>
      </c>
      <c r="M994" s="25" t="e">
        <f t="shared" si="163"/>
        <v>#DIV/0!</v>
      </c>
      <c r="N994" s="25" t="e">
        <f t="shared" si="163"/>
        <v>#DIV/0!</v>
      </c>
      <c r="O994" s="24">
        <f t="shared" si="164"/>
        <v>0</v>
      </c>
      <c r="P994" s="24">
        <f t="shared" si="164"/>
        <v>0</v>
      </c>
      <c r="Q994" t="s">
        <v>485</v>
      </c>
      <c r="R994" t="s">
        <v>410</v>
      </c>
      <c r="S994" t="s">
        <v>281</v>
      </c>
      <c r="T994" s="26" t="s">
        <v>85</v>
      </c>
      <c r="U994" s="26" t="s">
        <v>102</v>
      </c>
      <c r="V994" s="131" t="s">
        <v>601</v>
      </c>
      <c r="W994" s="26" t="s">
        <v>75</v>
      </c>
      <c r="X994" s="90">
        <v>2</v>
      </c>
      <c r="Y994" s="24" t="str">
        <f t="shared" si="176"/>
        <v>N</v>
      </c>
      <c r="Z994" s="24">
        <v>100</v>
      </c>
      <c r="AA994" s="24">
        <f t="shared" si="165"/>
        <v>0</v>
      </c>
      <c r="AB994" s="24">
        <f t="shared" si="166"/>
        <v>-100</v>
      </c>
      <c r="AC994" s="24">
        <f t="shared" si="167"/>
        <v>0</v>
      </c>
      <c r="AD994" s="24">
        <f t="shared" si="168"/>
        <v>-100</v>
      </c>
      <c r="AE994" s="24">
        <f t="shared" si="169"/>
        <v>0</v>
      </c>
      <c r="AF994" s="24">
        <f t="shared" si="170"/>
        <v>-100</v>
      </c>
    </row>
    <row r="995" spans="1:32" x14ac:dyDescent="0.25">
      <c r="A995" s="21">
        <v>0.66268383147175325</v>
      </c>
      <c r="B995" s="21">
        <v>0.33011855978125415</v>
      </c>
      <c r="C995" s="22">
        <f t="shared" si="162"/>
        <v>1.5090152385023516</v>
      </c>
      <c r="D995" s="23">
        <f t="shared" si="162"/>
        <v>3.029214718077736</v>
      </c>
      <c r="E995" s="125"/>
      <c r="F995" s="8">
        <f t="shared" si="171"/>
        <v>1</v>
      </c>
      <c r="G995" s="8">
        <f t="shared" si="172"/>
        <v>1.5090152385023516</v>
      </c>
      <c r="H995" s="8">
        <f t="shared" si="173"/>
        <v>3.029214718077736</v>
      </c>
      <c r="I995" s="24"/>
      <c r="J995" s="24"/>
      <c r="K995" s="8">
        <f t="shared" si="174"/>
        <v>0</v>
      </c>
      <c r="L995" s="8">
        <f t="shared" si="175"/>
        <v>0</v>
      </c>
      <c r="M995" s="25" t="e">
        <f t="shared" si="163"/>
        <v>#DIV/0!</v>
      </c>
      <c r="N995" s="25" t="e">
        <f t="shared" si="163"/>
        <v>#DIV/0!</v>
      </c>
      <c r="O995" s="24">
        <f t="shared" si="164"/>
        <v>0</v>
      </c>
      <c r="P995" s="24">
        <f t="shared" si="164"/>
        <v>0</v>
      </c>
      <c r="Q995" t="s">
        <v>484</v>
      </c>
      <c r="R995" t="s">
        <v>409</v>
      </c>
      <c r="S995" t="s">
        <v>281</v>
      </c>
      <c r="T995" s="26" t="s">
        <v>85</v>
      </c>
      <c r="U995" s="26" t="s">
        <v>79</v>
      </c>
      <c r="V995" s="131" t="s">
        <v>601</v>
      </c>
      <c r="W995" s="26" t="s">
        <v>78</v>
      </c>
      <c r="X995" s="90">
        <v>1</v>
      </c>
      <c r="Y995" s="24" t="str">
        <f t="shared" si="176"/>
        <v>N</v>
      </c>
      <c r="Z995" s="24">
        <v>100</v>
      </c>
      <c r="AA995" s="24">
        <f t="shared" si="165"/>
        <v>0</v>
      </c>
      <c r="AB995" s="24">
        <f t="shared" si="166"/>
        <v>-100</v>
      </c>
      <c r="AC995" s="24">
        <f t="shared" si="167"/>
        <v>0</v>
      </c>
      <c r="AD995" s="24">
        <f t="shared" si="168"/>
        <v>-100</v>
      </c>
      <c r="AE995" s="24">
        <f t="shared" si="169"/>
        <v>0</v>
      </c>
      <c r="AF995" s="24">
        <f t="shared" si="170"/>
        <v>-100</v>
      </c>
    </row>
    <row r="996" spans="1:32" x14ac:dyDescent="0.25">
      <c r="A996" s="21">
        <v>0.267383652475918</v>
      </c>
      <c r="B996" s="21">
        <v>0.73250150023756011</v>
      </c>
      <c r="C996" s="22">
        <f t="shared" si="162"/>
        <v>3.7399444234537311</v>
      </c>
      <c r="D996" s="23">
        <f t="shared" si="162"/>
        <v>1.3651849172673183</v>
      </c>
      <c r="E996" s="125"/>
      <c r="F996" s="8">
        <f t="shared" si="171"/>
        <v>1</v>
      </c>
      <c r="G996" s="8">
        <f t="shared" si="172"/>
        <v>3.7399444234537311</v>
      </c>
      <c r="H996" s="8">
        <f t="shared" si="173"/>
        <v>1.3651849172673183</v>
      </c>
      <c r="I996" s="24"/>
      <c r="J996" s="24"/>
      <c r="K996" s="8">
        <f t="shared" si="174"/>
        <v>0</v>
      </c>
      <c r="L996" s="8">
        <f t="shared" si="175"/>
        <v>0</v>
      </c>
      <c r="M996" s="25" t="e">
        <f t="shared" si="163"/>
        <v>#DIV/0!</v>
      </c>
      <c r="N996" s="25" t="e">
        <f t="shared" si="163"/>
        <v>#DIV/0!</v>
      </c>
      <c r="O996" s="24">
        <f t="shared" si="164"/>
        <v>0</v>
      </c>
      <c r="P996" s="24">
        <f t="shared" si="164"/>
        <v>0</v>
      </c>
      <c r="Q996" t="s">
        <v>407</v>
      </c>
      <c r="R996" t="s">
        <v>329</v>
      </c>
      <c r="S996" t="s">
        <v>281</v>
      </c>
      <c r="T996" s="26" t="s">
        <v>90</v>
      </c>
      <c r="U996" s="26" t="s">
        <v>75</v>
      </c>
      <c r="V996" s="131" t="s">
        <v>601</v>
      </c>
      <c r="W996" s="26" t="s">
        <v>76</v>
      </c>
      <c r="X996" s="90">
        <v>1</v>
      </c>
      <c r="Y996" s="24" t="str">
        <f t="shared" si="176"/>
        <v>N</v>
      </c>
      <c r="Z996" s="24">
        <v>100</v>
      </c>
      <c r="AA996" s="24">
        <f t="shared" si="165"/>
        <v>0</v>
      </c>
      <c r="AB996" s="24">
        <f t="shared" si="166"/>
        <v>-100</v>
      </c>
      <c r="AC996" s="24">
        <f t="shared" si="167"/>
        <v>0</v>
      </c>
      <c r="AD996" s="24">
        <f t="shared" si="168"/>
        <v>-100</v>
      </c>
      <c r="AE996" s="24">
        <f t="shared" si="169"/>
        <v>0</v>
      </c>
      <c r="AF996" s="24">
        <f t="shared" si="170"/>
        <v>-100</v>
      </c>
    </row>
    <row r="997" spans="1:32" x14ac:dyDescent="0.25">
      <c r="A997" s="21">
        <v>0.29174380106140135</v>
      </c>
      <c r="B997" s="21">
        <v>0.70703061069264106</v>
      </c>
      <c r="C997" s="22">
        <f t="shared" ref="C997:D1045" si="177">(100%/A997)</f>
        <v>3.427664945619656</v>
      </c>
      <c r="D997" s="23">
        <f t="shared" si="177"/>
        <v>1.414365919773052</v>
      </c>
      <c r="E997" s="125"/>
      <c r="F997" s="8">
        <f t="shared" si="171"/>
        <v>1</v>
      </c>
      <c r="G997" s="8">
        <f t="shared" si="172"/>
        <v>3.427664945619656</v>
      </c>
      <c r="H997" s="8">
        <f t="shared" si="173"/>
        <v>1.414365919773052</v>
      </c>
      <c r="I997" s="24"/>
      <c r="J997" s="24"/>
      <c r="K997" s="8">
        <f t="shared" si="174"/>
        <v>0</v>
      </c>
      <c r="L997" s="8">
        <f t="shared" si="175"/>
        <v>0</v>
      </c>
      <c r="M997" s="25" t="e">
        <f t="shared" ref="M997:N1045" si="178">(1/K997)</f>
        <v>#DIV/0!</v>
      </c>
      <c r="N997" s="25" t="e">
        <f t="shared" si="178"/>
        <v>#DIV/0!</v>
      </c>
      <c r="O997" s="24">
        <f t="shared" ref="O997:P1045" si="179">(I997/G997)</f>
        <v>0</v>
      </c>
      <c r="P997" s="24">
        <f t="shared" si="179"/>
        <v>0</v>
      </c>
      <c r="Q997" t="s">
        <v>411</v>
      </c>
      <c r="R997" t="s">
        <v>330</v>
      </c>
      <c r="S997" t="s">
        <v>283</v>
      </c>
      <c r="T997" s="26" t="s">
        <v>85</v>
      </c>
      <c r="U997" s="26" t="s">
        <v>77</v>
      </c>
      <c r="V997" s="131" t="s">
        <v>601</v>
      </c>
      <c r="W997" s="26" t="s">
        <v>73</v>
      </c>
      <c r="X997" s="90">
        <v>0</v>
      </c>
      <c r="Y997" s="24" t="str">
        <f t="shared" si="176"/>
        <v>N</v>
      </c>
      <c r="Z997" s="24">
        <v>100</v>
      </c>
      <c r="AA997" s="24">
        <f t="shared" si="165"/>
        <v>0</v>
      </c>
      <c r="AB997" s="24">
        <f t="shared" si="166"/>
        <v>-100</v>
      </c>
      <c r="AC997" s="24">
        <f t="shared" si="167"/>
        <v>0</v>
      </c>
      <c r="AD997" s="24">
        <f t="shared" si="168"/>
        <v>-100</v>
      </c>
      <c r="AE997" s="24">
        <f t="shared" si="169"/>
        <v>0</v>
      </c>
      <c r="AF997" s="24">
        <f t="shared" si="170"/>
        <v>-100</v>
      </c>
    </row>
    <row r="998" spans="1:32" x14ac:dyDescent="0.25">
      <c r="A998" s="21">
        <v>0.61785952401160005</v>
      </c>
      <c r="B998" s="21">
        <v>0.37944464293628055</v>
      </c>
      <c r="C998" s="22">
        <f t="shared" si="177"/>
        <v>1.6184908723382008</v>
      </c>
      <c r="D998" s="23">
        <f t="shared" si="177"/>
        <v>2.6354305393841813</v>
      </c>
      <c r="E998" s="125"/>
      <c r="F998" s="8">
        <f t="shared" si="171"/>
        <v>1</v>
      </c>
      <c r="G998" s="8">
        <f t="shared" si="172"/>
        <v>1.6184908723382008</v>
      </c>
      <c r="H998" s="8">
        <f t="shared" si="173"/>
        <v>2.6354305393841813</v>
      </c>
      <c r="I998" s="24"/>
      <c r="J998" s="24"/>
      <c r="K998" s="8">
        <f t="shared" si="174"/>
        <v>0</v>
      </c>
      <c r="L998" s="8">
        <f t="shared" si="175"/>
        <v>0</v>
      </c>
      <c r="M998" s="25" t="e">
        <f t="shared" si="178"/>
        <v>#DIV/0!</v>
      </c>
      <c r="N998" s="25" t="e">
        <f t="shared" si="178"/>
        <v>#DIV/0!</v>
      </c>
      <c r="O998" s="24">
        <f t="shared" si="179"/>
        <v>0</v>
      </c>
      <c r="P998" s="24">
        <f t="shared" si="179"/>
        <v>0</v>
      </c>
      <c r="Q998" t="s">
        <v>341</v>
      </c>
      <c r="R998" t="s">
        <v>519</v>
      </c>
      <c r="S998" t="s">
        <v>274</v>
      </c>
      <c r="T998" s="26" t="s">
        <v>90</v>
      </c>
      <c r="U998" s="26" t="s">
        <v>74</v>
      </c>
      <c r="V998" s="131" t="s">
        <v>601</v>
      </c>
      <c r="W998" s="26" t="s">
        <v>89</v>
      </c>
      <c r="X998" s="90">
        <v>4</v>
      </c>
      <c r="Y998" s="24" t="str">
        <f t="shared" si="176"/>
        <v>Y</v>
      </c>
      <c r="Z998" s="24">
        <v>100</v>
      </c>
      <c r="AA998" s="24">
        <f t="shared" si="165"/>
        <v>0</v>
      </c>
      <c r="AB998" s="24">
        <f t="shared" si="166"/>
        <v>-100</v>
      </c>
      <c r="AC998" s="24">
        <f t="shared" si="167"/>
        <v>0</v>
      </c>
      <c r="AD998" s="24">
        <f t="shared" si="168"/>
        <v>-100</v>
      </c>
      <c r="AE998" s="24">
        <f t="shared" si="169"/>
        <v>0</v>
      </c>
      <c r="AF998" s="24">
        <f t="shared" si="170"/>
        <v>-100</v>
      </c>
    </row>
    <row r="999" spans="1:32" x14ac:dyDescent="0.25">
      <c r="A999" s="21">
        <v>0.29832963932402706</v>
      </c>
      <c r="B999" s="21">
        <v>0.70148198995959288</v>
      </c>
      <c r="C999" s="22">
        <f t="shared" si="177"/>
        <v>3.3519968122036388</v>
      </c>
      <c r="D999" s="23">
        <f t="shared" si="177"/>
        <v>1.4255533489286054</v>
      </c>
      <c r="E999" s="125"/>
      <c r="F999" s="8">
        <f t="shared" si="171"/>
        <v>1</v>
      </c>
      <c r="G999" s="8">
        <f t="shared" si="172"/>
        <v>3.3519968122036388</v>
      </c>
      <c r="H999" s="8">
        <f t="shared" si="173"/>
        <v>1.4255533489286054</v>
      </c>
      <c r="I999" s="24"/>
      <c r="J999" s="24"/>
      <c r="K999" s="8">
        <f t="shared" si="174"/>
        <v>0</v>
      </c>
      <c r="L999" s="8">
        <f t="shared" si="175"/>
        <v>0</v>
      </c>
      <c r="M999" s="25" t="e">
        <f t="shared" si="178"/>
        <v>#DIV/0!</v>
      </c>
      <c r="N999" s="25" t="e">
        <f t="shared" si="178"/>
        <v>#DIV/0!</v>
      </c>
      <c r="O999" s="24">
        <f t="shared" si="179"/>
        <v>0</v>
      </c>
      <c r="P999" s="24">
        <f t="shared" si="179"/>
        <v>0</v>
      </c>
      <c r="Q999" t="s">
        <v>415</v>
      </c>
      <c r="R999" t="s">
        <v>342</v>
      </c>
      <c r="S999" t="s">
        <v>274</v>
      </c>
      <c r="T999" s="26" t="s">
        <v>90</v>
      </c>
      <c r="U999" s="26" t="s">
        <v>75</v>
      </c>
      <c r="V999" s="131" t="s">
        <v>601</v>
      </c>
      <c r="W999" s="26" t="s">
        <v>78</v>
      </c>
      <c r="X999" s="90">
        <v>1</v>
      </c>
      <c r="Y999" s="24" t="str">
        <f t="shared" si="176"/>
        <v>N</v>
      </c>
      <c r="Z999" s="24">
        <v>100</v>
      </c>
      <c r="AA999" s="24">
        <f t="shared" si="165"/>
        <v>0</v>
      </c>
      <c r="AB999" s="24">
        <f t="shared" si="166"/>
        <v>-100</v>
      </c>
      <c r="AC999" s="24">
        <f t="shared" si="167"/>
        <v>0</v>
      </c>
      <c r="AD999" s="24">
        <f t="shared" si="168"/>
        <v>-100</v>
      </c>
      <c r="AE999" s="24">
        <f t="shared" si="169"/>
        <v>0</v>
      </c>
      <c r="AF999" s="24">
        <f t="shared" si="170"/>
        <v>-100</v>
      </c>
    </row>
    <row r="1000" spans="1:32" x14ac:dyDescent="0.25">
      <c r="A1000" s="21">
        <v>0.32946331029582804</v>
      </c>
      <c r="B1000" s="21">
        <v>0.67035037398457775</v>
      </c>
      <c r="C1000" s="22">
        <f t="shared" si="177"/>
        <v>3.0352393384929299</v>
      </c>
      <c r="D1000" s="23">
        <f t="shared" si="177"/>
        <v>1.4917572046032845</v>
      </c>
      <c r="E1000" s="125"/>
      <c r="F1000" s="8">
        <f t="shared" si="171"/>
        <v>1</v>
      </c>
      <c r="G1000" s="8">
        <f t="shared" si="172"/>
        <v>3.0352393384929299</v>
      </c>
      <c r="H1000" s="8">
        <f t="shared" si="173"/>
        <v>1.4917572046032845</v>
      </c>
      <c r="I1000" s="24"/>
      <c r="J1000" s="24"/>
      <c r="K1000" s="8">
        <f t="shared" si="174"/>
        <v>0</v>
      </c>
      <c r="L1000" s="8">
        <f t="shared" si="175"/>
        <v>0</v>
      </c>
      <c r="M1000" s="25" t="e">
        <f t="shared" si="178"/>
        <v>#DIV/0!</v>
      </c>
      <c r="N1000" s="25" t="e">
        <f t="shared" si="178"/>
        <v>#DIV/0!</v>
      </c>
      <c r="O1000" s="24">
        <f t="shared" si="179"/>
        <v>0</v>
      </c>
      <c r="P1000" s="24">
        <f t="shared" si="179"/>
        <v>0</v>
      </c>
      <c r="Q1000" t="s">
        <v>517</v>
      </c>
      <c r="R1000" t="s">
        <v>417</v>
      </c>
      <c r="S1000" t="s">
        <v>274</v>
      </c>
      <c r="T1000" s="26" t="s">
        <v>90</v>
      </c>
      <c r="U1000" s="26" t="s">
        <v>75</v>
      </c>
      <c r="V1000" s="131" t="s">
        <v>601</v>
      </c>
      <c r="W1000" s="26" t="s">
        <v>74</v>
      </c>
      <c r="X1000" s="90">
        <v>4</v>
      </c>
      <c r="Y1000" s="24" t="str">
        <f t="shared" si="176"/>
        <v>Y</v>
      </c>
      <c r="Z1000" s="24">
        <v>100</v>
      </c>
      <c r="AA1000" s="24">
        <f t="shared" si="165"/>
        <v>0</v>
      </c>
      <c r="AB1000" s="24">
        <f t="shared" si="166"/>
        <v>-100</v>
      </c>
      <c r="AC1000" s="24">
        <f t="shared" si="167"/>
        <v>0</v>
      </c>
      <c r="AD1000" s="24">
        <f t="shared" si="168"/>
        <v>-100</v>
      </c>
      <c r="AE1000" s="24">
        <f t="shared" si="169"/>
        <v>0</v>
      </c>
      <c r="AF1000" s="24">
        <f t="shared" si="170"/>
        <v>-100</v>
      </c>
    </row>
    <row r="1001" spans="1:32" x14ac:dyDescent="0.25">
      <c r="A1001" s="21">
        <v>0.63533835604199629</v>
      </c>
      <c r="B1001" s="21">
        <v>0.36154492389956572</v>
      </c>
      <c r="C1001" s="22">
        <f t="shared" si="177"/>
        <v>1.5739644718284556</v>
      </c>
      <c r="D1001" s="23">
        <f t="shared" si="177"/>
        <v>2.7659080072654869</v>
      </c>
      <c r="E1001" s="125"/>
      <c r="F1001" s="8">
        <f t="shared" si="171"/>
        <v>1</v>
      </c>
      <c r="G1001" s="8">
        <f t="shared" si="172"/>
        <v>1.5739644718284556</v>
      </c>
      <c r="H1001" s="8">
        <f t="shared" si="173"/>
        <v>2.7659080072654869</v>
      </c>
      <c r="I1001" s="24"/>
      <c r="J1001" s="24"/>
      <c r="K1001" s="8">
        <f t="shared" si="174"/>
        <v>0</v>
      </c>
      <c r="L1001" s="8">
        <f t="shared" si="175"/>
        <v>0</v>
      </c>
      <c r="M1001" s="25" t="e">
        <f t="shared" si="178"/>
        <v>#DIV/0!</v>
      </c>
      <c r="N1001" s="25" t="e">
        <f t="shared" si="178"/>
        <v>#DIV/0!</v>
      </c>
      <c r="O1001" s="24">
        <f t="shared" si="179"/>
        <v>0</v>
      </c>
      <c r="P1001" s="24">
        <f t="shared" si="179"/>
        <v>0</v>
      </c>
      <c r="Q1001" t="s">
        <v>542</v>
      </c>
      <c r="R1001" t="s">
        <v>546</v>
      </c>
      <c r="S1001" t="s">
        <v>271</v>
      </c>
      <c r="T1001" s="26" t="s">
        <v>90</v>
      </c>
      <c r="U1001" s="26" t="s">
        <v>74</v>
      </c>
      <c r="V1001" s="131" t="s">
        <v>601</v>
      </c>
      <c r="W1001" s="26" t="s">
        <v>75</v>
      </c>
      <c r="X1001" s="90">
        <v>2</v>
      </c>
      <c r="Y1001" s="24" t="str">
        <f t="shared" si="176"/>
        <v>N</v>
      </c>
      <c r="Z1001" s="24">
        <v>100</v>
      </c>
      <c r="AA1001" s="24">
        <f t="shared" si="165"/>
        <v>0</v>
      </c>
      <c r="AB1001" s="24">
        <f t="shared" si="166"/>
        <v>-100</v>
      </c>
      <c r="AC1001" s="24">
        <f t="shared" si="167"/>
        <v>0</v>
      </c>
      <c r="AD1001" s="24">
        <f t="shared" si="168"/>
        <v>-100</v>
      </c>
      <c r="AE1001" s="24">
        <f t="shared" si="169"/>
        <v>0</v>
      </c>
      <c r="AF1001" s="24">
        <f t="shared" si="170"/>
        <v>-100</v>
      </c>
    </row>
    <row r="1002" spans="1:32" x14ac:dyDescent="0.25">
      <c r="A1002" s="21">
        <v>0.29128394909503075</v>
      </c>
      <c r="B1002" s="21">
        <v>0.70858825937765046</v>
      </c>
      <c r="C1002" s="22">
        <f t="shared" si="177"/>
        <v>3.4330762237563328</v>
      </c>
      <c r="D1002" s="23">
        <f t="shared" si="177"/>
        <v>1.4112568007806043</v>
      </c>
      <c r="E1002" s="125"/>
      <c r="F1002" s="8">
        <f t="shared" si="171"/>
        <v>1</v>
      </c>
      <c r="G1002" s="8">
        <f t="shared" si="172"/>
        <v>3.4330762237563328</v>
      </c>
      <c r="H1002" s="8">
        <f t="shared" si="173"/>
        <v>1.4112568007806043</v>
      </c>
      <c r="I1002" s="24"/>
      <c r="J1002" s="24"/>
      <c r="K1002" s="8">
        <f t="shared" si="174"/>
        <v>0</v>
      </c>
      <c r="L1002" s="8">
        <f t="shared" si="175"/>
        <v>0</v>
      </c>
      <c r="M1002" s="25" t="e">
        <f t="shared" si="178"/>
        <v>#DIV/0!</v>
      </c>
      <c r="N1002" s="25" t="e">
        <f t="shared" si="178"/>
        <v>#DIV/0!</v>
      </c>
      <c r="O1002" s="24">
        <f t="shared" si="179"/>
        <v>0</v>
      </c>
      <c r="P1002" s="24">
        <f t="shared" si="179"/>
        <v>0</v>
      </c>
      <c r="Q1002" t="s">
        <v>551</v>
      </c>
      <c r="R1002" t="s">
        <v>569</v>
      </c>
      <c r="S1002" t="s">
        <v>271</v>
      </c>
      <c r="T1002" s="26" t="s">
        <v>90</v>
      </c>
      <c r="U1002" s="26" t="s">
        <v>75</v>
      </c>
      <c r="V1002" s="131" t="s">
        <v>601</v>
      </c>
      <c r="W1002" s="26" t="s">
        <v>102</v>
      </c>
      <c r="X1002" s="90">
        <v>4</v>
      </c>
      <c r="Y1002" s="24" t="str">
        <f t="shared" si="176"/>
        <v>Y</v>
      </c>
      <c r="Z1002" s="24">
        <v>100</v>
      </c>
      <c r="AA1002" s="24">
        <f t="shared" si="165"/>
        <v>0</v>
      </c>
      <c r="AB1002" s="24">
        <f t="shared" si="166"/>
        <v>-100</v>
      </c>
      <c r="AC1002" s="24">
        <f t="shared" si="167"/>
        <v>0</v>
      </c>
      <c r="AD1002" s="24">
        <f t="shared" si="168"/>
        <v>-100</v>
      </c>
      <c r="AE1002" s="24">
        <f t="shared" si="169"/>
        <v>0</v>
      </c>
      <c r="AF1002" s="24">
        <f t="shared" si="170"/>
        <v>-100</v>
      </c>
    </row>
    <row r="1003" spans="1:32" x14ac:dyDescent="0.25">
      <c r="A1003" s="21">
        <v>0.58441572141668929</v>
      </c>
      <c r="B1003" s="21">
        <v>0.41354166546906573</v>
      </c>
      <c r="C1003" s="22">
        <f t="shared" si="177"/>
        <v>1.711110709985501</v>
      </c>
      <c r="D1003" s="23">
        <f t="shared" si="177"/>
        <v>2.4181360271539636</v>
      </c>
      <c r="E1003" s="125"/>
      <c r="F1003" s="8">
        <f t="shared" si="171"/>
        <v>1</v>
      </c>
      <c r="G1003" s="8">
        <f t="shared" si="172"/>
        <v>1.711110709985501</v>
      </c>
      <c r="H1003" s="8">
        <f t="shared" si="173"/>
        <v>2.4181360271539636</v>
      </c>
      <c r="I1003" s="24"/>
      <c r="J1003" s="24"/>
      <c r="K1003" s="8">
        <f t="shared" si="174"/>
        <v>0</v>
      </c>
      <c r="L1003" s="8">
        <f t="shared" si="175"/>
        <v>0</v>
      </c>
      <c r="M1003" s="25" t="e">
        <f t="shared" si="178"/>
        <v>#DIV/0!</v>
      </c>
      <c r="N1003" s="25" t="e">
        <f t="shared" si="178"/>
        <v>#DIV/0!</v>
      </c>
      <c r="O1003" s="24">
        <f t="shared" si="179"/>
        <v>0</v>
      </c>
      <c r="P1003" s="24">
        <f t="shared" si="179"/>
        <v>0</v>
      </c>
      <c r="Q1003" t="s">
        <v>571</v>
      </c>
      <c r="R1003" t="s">
        <v>544</v>
      </c>
      <c r="S1003" t="s">
        <v>271</v>
      </c>
      <c r="T1003" s="26" t="s">
        <v>85</v>
      </c>
      <c r="U1003" s="26" t="s">
        <v>79</v>
      </c>
      <c r="V1003" s="131" t="s">
        <v>601</v>
      </c>
      <c r="W1003" s="26" t="s">
        <v>75</v>
      </c>
      <c r="X1003" s="90">
        <v>2</v>
      </c>
      <c r="Y1003" s="24" t="str">
        <f t="shared" si="176"/>
        <v>N</v>
      </c>
      <c r="Z1003" s="24">
        <v>100</v>
      </c>
      <c r="AA1003" s="24">
        <f t="shared" si="165"/>
        <v>0</v>
      </c>
      <c r="AB1003" s="24">
        <f t="shared" si="166"/>
        <v>-100</v>
      </c>
      <c r="AC1003" s="24">
        <f t="shared" si="167"/>
        <v>0</v>
      </c>
      <c r="AD1003" s="24">
        <f t="shared" si="168"/>
        <v>-100</v>
      </c>
      <c r="AE1003" s="24">
        <f t="shared" si="169"/>
        <v>0</v>
      </c>
      <c r="AF1003" s="24">
        <f t="shared" si="170"/>
        <v>-100</v>
      </c>
    </row>
    <row r="1004" spans="1:32" x14ac:dyDescent="0.25">
      <c r="A1004" s="21">
        <v>0.55239963073701837</v>
      </c>
      <c r="B1004" s="21">
        <v>0.44570309571075006</v>
      </c>
      <c r="C1004" s="22">
        <f t="shared" si="177"/>
        <v>1.8102836141758236</v>
      </c>
      <c r="D1004" s="23">
        <f t="shared" si="177"/>
        <v>2.2436460720680622</v>
      </c>
      <c r="E1004" s="125"/>
      <c r="F1004" s="8">
        <f t="shared" si="171"/>
        <v>1</v>
      </c>
      <c r="G1004" s="8">
        <f t="shared" si="172"/>
        <v>1.8102836141758236</v>
      </c>
      <c r="H1004" s="8">
        <f t="shared" si="173"/>
        <v>2.2436460720680622</v>
      </c>
      <c r="I1004" s="24"/>
      <c r="J1004" s="24"/>
      <c r="K1004" s="8">
        <f t="shared" si="174"/>
        <v>0</v>
      </c>
      <c r="L1004" s="8">
        <f t="shared" si="175"/>
        <v>0</v>
      </c>
      <c r="M1004" s="25" t="e">
        <f t="shared" si="178"/>
        <v>#DIV/0!</v>
      </c>
      <c r="N1004" s="25" t="e">
        <f t="shared" si="178"/>
        <v>#DIV/0!</v>
      </c>
      <c r="O1004" s="24">
        <f t="shared" si="179"/>
        <v>0</v>
      </c>
      <c r="P1004" s="24">
        <f t="shared" si="179"/>
        <v>0</v>
      </c>
      <c r="Q1004" t="s">
        <v>548</v>
      </c>
      <c r="R1004" t="s">
        <v>568</v>
      </c>
      <c r="S1004" t="s">
        <v>271</v>
      </c>
      <c r="T1004" s="26" t="s">
        <v>85</v>
      </c>
      <c r="U1004" s="26" t="s">
        <v>79</v>
      </c>
      <c r="V1004" s="131" t="s">
        <v>601</v>
      </c>
      <c r="W1004" s="26" t="s">
        <v>102</v>
      </c>
      <c r="X1004" s="90">
        <v>4</v>
      </c>
      <c r="Y1004" s="24" t="str">
        <f t="shared" si="176"/>
        <v>Y</v>
      </c>
      <c r="Z1004" s="24">
        <v>100</v>
      </c>
      <c r="AA1004" s="24">
        <f t="shared" si="165"/>
        <v>0</v>
      </c>
      <c r="AB1004" s="24">
        <f t="shared" si="166"/>
        <v>-100</v>
      </c>
      <c r="AC1004" s="24">
        <f t="shared" si="167"/>
        <v>0</v>
      </c>
      <c r="AD1004" s="24">
        <f t="shared" si="168"/>
        <v>-100</v>
      </c>
      <c r="AE1004" s="24">
        <f t="shared" si="169"/>
        <v>0</v>
      </c>
      <c r="AF1004" s="24">
        <f t="shared" si="170"/>
        <v>-100</v>
      </c>
    </row>
    <row r="1005" spans="1:32" x14ac:dyDescent="0.25">
      <c r="A1005" s="21">
        <v>0.51924918553603361</v>
      </c>
      <c r="B1005" s="21">
        <v>0.47958525013692227</v>
      </c>
      <c r="C1005" s="22">
        <f t="shared" si="177"/>
        <v>1.9258576187609724</v>
      </c>
      <c r="D1005" s="23">
        <f t="shared" si="177"/>
        <v>2.0851350197165126</v>
      </c>
      <c r="E1005" s="125"/>
      <c r="F1005" s="8">
        <f t="shared" si="171"/>
        <v>1</v>
      </c>
      <c r="G1005" s="8">
        <f t="shared" si="172"/>
        <v>1.9258576187609724</v>
      </c>
      <c r="H1005" s="8">
        <f t="shared" si="173"/>
        <v>2.0851350197165126</v>
      </c>
      <c r="I1005" s="24"/>
      <c r="J1005" s="24"/>
      <c r="K1005" s="8">
        <f t="shared" si="174"/>
        <v>0</v>
      </c>
      <c r="L1005" s="8">
        <f t="shared" si="175"/>
        <v>0</v>
      </c>
      <c r="M1005" s="25" t="e">
        <f t="shared" si="178"/>
        <v>#DIV/0!</v>
      </c>
      <c r="N1005" s="25" t="e">
        <f t="shared" si="178"/>
        <v>#DIV/0!</v>
      </c>
      <c r="O1005" s="24">
        <f t="shared" si="179"/>
        <v>0</v>
      </c>
      <c r="P1005" s="24">
        <f t="shared" si="179"/>
        <v>0</v>
      </c>
      <c r="Q1005" t="s">
        <v>543</v>
      </c>
      <c r="R1005" t="s">
        <v>572</v>
      </c>
      <c r="S1005" t="s">
        <v>271</v>
      </c>
      <c r="T1005" s="26" t="s">
        <v>90</v>
      </c>
      <c r="U1005" s="26" t="s">
        <v>75</v>
      </c>
      <c r="V1005" s="131" t="s">
        <v>601</v>
      </c>
      <c r="W1005" s="26" t="s">
        <v>75</v>
      </c>
      <c r="X1005" s="90">
        <v>2</v>
      </c>
      <c r="Y1005" s="24" t="str">
        <f t="shared" si="176"/>
        <v>N</v>
      </c>
      <c r="Z1005" s="24">
        <v>100</v>
      </c>
      <c r="AA1005" s="24">
        <f t="shared" si="165"/>
        <v>0</v>
      </c>
      <c r="AB1005" s="24">
        <f t="shared" si="166"/>
        <v>-100</v>
      </c>
      <c r="AC1005" s="24">
        <f t="shared" si="167"/>
        <v>0</v>
      </c>
      <c r="AD1005" s="24">
        <f t="shared" si="168"/>
        <v>-100</v>
      </c>
      <c r="AE1005" s="24">
        <f t="shared" si="169"/>
        <v>0</v>
      </c>
      <c r="AF1005" s="24">
        <f t="shared" si="170"/>
        <v>-100</v>
      </c>
    </row>
    <row r="1006" spans="1:32" x14ac:dyDescent="0.25">
      <c r="A1006" s="21">
        <v>0.56908082226520895</v>
      </c>
      <c r="B1006" s="21">
        <v>0.42900604763954236</v>
      </c>
      <c r="C1006" s="22">
        <f t="shared" si="177"/>
        <v>1.7572196441614925</v>
      </c>
      <c r="D1006" s="23">
        <f t="shared" si="177"/>
        <v>2.3309694711814779</v>
      </c>
      <c r="E1006" s="125"/>
      <c r="F1006" s="8">
        <f t="shared" si="171"/>
        <v>1</v>
      </c>
      <c r="G1006" s="8">
        <f t="shared" si="172"/>
        <v>1.7572196441614925</v>
      </c>
      <c r="H1006" s="8">
        <f t="shared" si="173"/>
        <v>2.3309694711814779</v>
      </c>
      <c r="I1006" s="24"/>
      <c r="J1006" s="24"/>
      <c r="K1006" s="8">
        <f t="shared" si="174"/>
        <v>0</v>
      </c>
      <c r="L1006" s="8">
        <f t="shared" si="175"/>
        <v>0</v>
      </c>
      <c r="M1006" s="25" t="e">
        <f t="shared" si="178"/>
        <v>#DIV/0!</v>
      </c>
      <c r="N1006" s="25" t="e">
        <f t="shared" si="178"/>
        <v>#DIV/0!</v>
      </c>
      <c r="O1006" s="24">
        <f t="shared" si="179"/>
        <v>0</v>
      </c>
      <c r="P1006" s="24">
        <f t="shared" si="179"/>
        <v>0</v>
      </c>
      <c r="Q1006" t="s">
        <v>292</v>
      </c>
      <c r="R1006" t="s">
        <v>420</v>
      </c>
      <c r="S1006" t="s">
        <v>270</v>
      </c>
      <c r="T1006" s="26" t="s">
        <v>84</v>
      </c>
      <c r="U1006" s="26" t="s">
        <v>86</v>
      </c>
      <c r="V1006" s="131" t="s">
        <v>601</v>
      </c>
      <c r="W1006" s="26" t="s">
        <v>87</v>
      </c>
      <c r="X1006" s="90">
        <v>3</v>
      </c>
      <c r="Y1006" s="24" t="str">
        <f t="shared" si="176"/>
        <v>Y</v>
      </c>
      <c r="Z1006" s="24">
        <v>100</v>
      </c>
      <c r="AA1006" s="24">
        <f t="shared" ref="AA1006:AA1069" si="180">IF(AND(O1006&gt;1,Y1006="Y"),Z1006*I1006,IF(AND(P1006&gt;1,Y1006="N"),Z1006*J1006,0))</f>
        <v>0</v>
      </c>
      <c r="AB1006" s="24">
        <f t="shared" ref="AB1006:AB1069" si="181">AA1006-Z1006</f>
        <v>-100</v>
      </c>
      <c r="AC1006" s="24">
        <f t="shared" ref="AC1006:AC1069" si="182">IF(AND(A1006 &gt; 50%,Y1006 = "Y"),Z1006*I1006,0)</f>
        <v>0</v>
      </c>
      <c r="AD1006" s="24">
        <f t="shared" ref="AD1006:AD1069" si="183">AC1006-Z1006</f>
        <v>-100</v>
      </c>
      <c r="AE1006" s="24">
        <f t="shared" ref="AE1006:AE1069" si="184">IF(AND(B1006 &gt; 50%,Y1006 = "N"),Z1006*J1006,0)</f>
        <v>0</v>
      </c>
      <c r="AF1006" s="24">
        <f t="shared" ref="AF1006:AF1069" si="185">AE1006-Z1006</f>
        <v>-100</v>
      </c>
    </row>
    <row r="1007" spans="1:32" x14ac:dyDescent="0.25">
      <c r="A1007" s="21">
        <v>0.5389850935428292</v>
      </c>
      <c r="B1007" s="21">
        <v>0.44871651811819779</v>
      </c>
      <c r="C1007" s="22">
        <f t="shared" si="177"/>
        <v>1.85533888038879</v>
      </c>
      <c r="D1007" s="23">
        <f t="shared" si="177"/>
        <v>2.2285785337115378</v>
      </c>
      <c r="E1007" s="125"/>
      <c r="F1007" s="8">
        <f t="shared" si="171"/>
        <v>1</v>
      </c>
      <c r="G1007" s="8">
        <f t="shared" si="172"/>
        <v>1.85533888038879</v>
      </c>
      <c r="H1007" s="8">
        <f t="shared" si="173"/>
        <v>2.2285785337115378</v>
      </c>
      <c r="I1007" s="24"/>
      <c r="J1007" s="24"/>
      <c r="K1007" s="8">
        <f t="shared" si="174"/>
        <v>0</v>
      </c>
      <c r="L1007" s="8">
        <f t="shared" si="175"/>
        <v>0</v>
      </c>
      <c r="M1007" s="25" t="e">
        <f t="shared" si="178"/>
        <v>#DIV/0!</v>
      </c>
      <c r="N1007" s="25" t="e">
        <f t="shared" si="178"/>
        <v>#DIV/0!</v>
      </c>
      <c r="O1007" s="24">
        <f t="shared" si="179"/>
        <v>0</v>
      </c>
      <c r="P1007" s="24">
        <f t="shared" si="179"/>
        <v>0</v>
      </c>
      <c r="Q1007" t="s">
        <v>424</v>
      </c>
      <c r="R1007" t="s">
        <v>422</v>
      </c>
      <c r="S1007" t="s">
        <v>270</v>
      </c>
      <c r="T1007" s="26" t="s">
        <v>85</v>
      </c>
      <c r="U1007" s="26" t="s">
        <v>77</v>
      </c>
      <c r="V1007" s="131" t="s">
        <v>601</v>
      </c>
      <c r="W1007" s="26" t="s">
        <v>78</v>
      </c>
      <c r="X1007" s="90">
        <v>1</v>
      </c>
      <c r="Y1007" s="24" t="str">
        <f t="shared" si="176"/>
        <v>N</v>
      </c>
      <c r="Z1007" s="24">
        <v>100</v>
      </c>
      <c r="AA1007" s="24">
        <f t="shared" si="180"/>
        <v>0</v>
      </c>
      <c r="AB1007" s="24">
        <f t="shared" si="181"/>
        <v>-100</v>
      </c>
      <c r="AC1007" s="24">
        <f t="shared" si="182"/>
        <v>0</v>
      </c>
      <c r="AD1007" s="24">
        <f t="shared" si="183"/>
        <v>-100</v>
      </c>
      <c r="AE1007" s="24">
        <f t="shared" si="184"/>
        <v>0</v>
      </c>
      <c r="AF1007" s="24">
        <f t="shared" si="185"/>
        <v>-100</v>
      </c>
    </row>
    <row r="1008" spans="1:32" x14ac:dyDescent="0.25">
      <c r="A1008" s="21">
        <v>0.10937570718725974</v>
      </c>
      <c r="B1008" s="21">
        <v>0.89043107754959705</v>
      </c>
      <c r="C1008" s="22">
        <f t="shared" si="177"/>
        <v>9.1427980281574044</v>
      </c>
      <c r="D1008" s="23">
        <f t="shared" si="177"/>
        <v>1.1230515479670014</v>
      </c>
      <c r="E1008" s="125"/>
      <c r="F1008" s="8">
        <f t="shared" si="171"/>
        <v>1</v>
      </c>
      <c r="G1008" s="8">
        <f t="shared" si="172"/>
        <v>9.1427980281574044</v>
      </c>
      <c r="H1008" s="8">
        <f t="shared" si="173"/>
        <v>1.1230515479670014</v>
      </c>
      <c r="I1008" s="24"/>
      <c r="J1008" s="24"/>
      <c r="K1008" s="8">
        <f t="shared" si="174"/>
        <v>0</v>
      </c>
      <c r="L1008" s="8">
        <f t="shared" si="175"/>
        <v>0</v>
      </c>
      <c r="M1008" s="25" t="e">
        <f t="shared" si="178"/>
        <v>#DIV/0!</v>
      </c>
      <c r="N1008" s="25" t="e">
        <f t="shared" si="178"/>
        <v>#DIV/0!</v>
      </c>
      <c r="O1008" s="24">
        <f t="shared" si="179"/>
        <v>0</v>
      </c>
      <c r="P1008" s="24">
        <f t="shared" si="179"/>
        <v>0</v>
      </c>
      <c r="Q1008" t="s">
        <v>348</v>
      </c>
      <c r="R1008" t="s">
        <v>344</v>
      </c>
      <c r="S1008" t="s">
        <v>270</v>
      </c>
      <c r="T1008" s="26" t="s">
        <v>84</v>
      </c>
      <c r="U1008" s="26" t="s">
        <v>78</v>
      </c>
      <c r="V1008" s="131" t="s">
        <v>601</v>
      </c>
      <c r="W1008" s="26" t="s">
        <v>89</v>
      </c>
      <c r="X1008" s="90">
        <v>4</v>
      </c>
      <c r="Y1008" s="24" t="str">
        <f t="shared" si="176"/>
        <v>Y</v>
      </c>
      <c r="Z1008" s="24">
        <v>100</v>
      </c>
      <c r="AA1008" s="24">
        <f t="shared" si="180"/>
        <v>0</v>
      </c>
      <c r="AB1008" s="24">
        <f t="shared" si="181"/>
        <v>-100</v>
      </c>
      <c r="AC1008" s="24">
        <f t="shared" si="182"/>
        <v>0</v>
      </c>
      <c r="AD1008" s="24">
        <f t="shared" si="183"/>
        <v>-100</v>
      </c>
      <c r="AE1008" s="24">
        <f t="shared" si="184"/>
        <v>0</v>
      </c>
      <c r="AF1008" s="24">
        <f t="shared" si="185"/>
        <v>-100</v>
      </c>
    </row>
    <row r="1009" spans="1:32" x14ac:dyDescent="0.25">
      <c r="A1009" s="21">
        <v>0.66917894868007655</v>
      </c>
      <c r="B1009" s="21">
        <v>0.29836998322973685</v>
      </c>
      <c r="C1009" s="22">
        <f t="shared" si="177"/>
        <v>1.4943685870161518</v>
      </c>
      <c r="D1009" s="23">
        <f t="shared" si="177"/>
        <v>3.3515435741068731</v>
      </c>
      <c r="E1009" s="125"/>
      <c r="F1009" s="8">
        <f t="shared" si="171"/>
        <v>1</v>
      </c>
      <c r="G1009" s="8">
        <f t="shared" si="172"/>
        <v>1.4943685870161518</v>
      </c>
      <c r="H1009" s="8">
        <f t="shared" si="173"/>
        <v>3.3515435741068731</v>
      </c>
      <c r="I1009" s="24"/>
      <c r="J1009" s="24"/>
      <c r="K1009" s="8">
        <f t="shared" si="174"/>
        <v>0</v>
      </c>
      <c r="L1009" s="8">
        <f t="shared" si="175"/>
        <v>0</v>
      </c>
      <c r="M1009" s="25" t="e">
        <f t="shared" si="178"/>
        <v>#DIV/0!</v>
      </c>
      <c r="N1009" s="25" t="e">
        <f t="shared" si="178"/>
        <v>#DIV/0!</v>
      </c>
      <c r="O1009" s="24">
        <f t="shared" si="179"/>
        <v>0</v>
      </c>
      <c r="P1009" s="24">
        <f t="shared" si="179"/>
        <v>0</v>
      </c>
      <c r="Q1009" t="s">
        <v>352</v>
      </c>
      <c r="R1009" t="s">
        <v>295</v>
      </c>
      <c r="S1009" t="s">
        <v>273</v>
      </c>
      <c r="T1009" s="26" t="s">
        <v>85</v>
      </c>
      <c r="U1009" s="26" t="s">
        <v>102</v>
      </c>
      <c r="V1009" s="131" t="s">
        <v>601</v>
      </c>
      <c r="W1009" s="26" t="s">
        <v>76</v>
      </c>
      <c r="X1009" s="90">
        <v>1</v>
      </c>
      <c r="Y1009" s="24" t="str">
        <f t="shared" si="176"/>
        <v>N</v>
      </c>
      <c r="Z1009" s="24">
        <v>100</v>
      </c>
      <c r="AA1009" s="24">
        <f t="shared" si="180"/>
        <v>0</v>
      </c>
      <c r="AB1009" s="24">
        <f t="shared" si="181"/>
        <v>-100</v>
      </c>
      <c r="AC1009" s="24">
        <f t="shared" si="182"/>
        <v>0</v>
      </c>
      <c r="AD1009" s="24">
        <f t="shared" si="183"/>
        <v>-100</v>
      </c>
      <c r="AE1009" s="24">
        <f t="shared" si="184"/>
        <v>0</v>
      </c>
      <c r="AF1009" s="24">
        <f t="shared" si="185"/>
        <v>-100</v>
      </c>
    </row>
    <row r="1010" spans="1:32" x14ac:dyDescent="0.25">
      <c r="A1010" s="21">
        <v>0.33966973345178825</v>
      </c>
      <c r="B1010" s="21">
        <v>0.65943883350278409</v>
      </c>
      <c r="C1010" s="22">
        <f t="shared" si="177"/>
        <v>2.9440362255353469</v>
      </c>
      <c r="D1010" s="23">
        <f t="shared" si="177"/>
        <v>1.5164408724433698</v>
      </c>
      <c r="E1010" s="125"/>
      <c r="F1010" s="8">
        <f t="shared" si="171"/>
        <v>1</v>
      </c>
      <c r="G1010" s="8">
        <f t="shared" si="172"/>
        <v>2.9440362255353469</v>
      </c>
      <c r="H1010" s="8">
        <f t="shared" si="173"/>
        <v>1.5164408724433698</v>
      </c>
      <c r="I1010" s="24"/>
      <c r="J1010" s="24"/>
      <c r="K1010" s="8">
        <f t="shared" si="174"/>
        <v>0</v>
      </c>
      <c r="L1010" s="8">
        <f t="shared" si="175"/>
        <v>0</v>
      </c>
      <c r="M1010" s="25" t="e">
        <f t="shared" si="178"/>
        <v>#DIV/0!</v>
      </c>
      <c r="N1010" s="25" t="e">
        <f t="shared" si="178"/>
        <v>#DIV/0!</v>
      </c>
      <c r="O1010" s="24">
        <f t="shared" si="179"/>
        <v>0</v>
      </c>
      <c r="P1010" s="24">
        <f t="shared" si="179"/>
        <v>0</v>
      </c>
      <c r="Q1010" t="s">
        <v>493</v>
      </c>
      <c r="R1010" t="s">
        <v>296</v>
      </c>
      <c r="S1010" t="s">
        <v>273</v>
      </c>
      <c r="T1010" s="26" t="s">
        <v>90</v>
      </c>
      <c r="U1010" s="26" t="s">
        <v>75</v>
      </c>
      <c r="V1010" s="131" t="s">
        <v>601</v>
      </c>
      <c r="W1010" s="26" t="s">
        <v>73</v>
      </c>
      <c r="X1010" s="90">
        <v>0</v>
      </c>
      <c r="Y1010" s="24" t="str">
        <f t="shared" si="176"/>
        <v>N</v>
      </c>
      <c r="Z1010" s="24">
        <v>100</v>
      </c>
      <c r="AA1010" s="24">
        <f t="shared" si="180"/>
        <v>0</v>
      </c>
      <c r="AB1010" s="24">
        <f t="shared" si="181"/>
        <v>-100</v>
      </c>
      <c r="AC1010" s="24">
        <f t="shared" si="182"/>
        <v>0</v>
      </c>
      <c r="AD1010" s="24">
        <f t="shared" si="183"/>
        <v>-100</v>
      </c>
      <c r="AE1010" s="24">
        <f t="shared" si="184"/>
        <v>0</v>
      </c>
      <c r="AF1010" s="24">
        <f t="shared" si="185"/>
        <v>-100</v>
      </c>
    </row>
    <row r="1011" spans="1:32" x14ac:dyDescent="0.25">
      <c r="A1011" s="21">
        <v>0.54134967434216519</v>
      </c>
      <c r="B1011" s="21">
        <v>0.45057384952368806</v>
      </c>
      <c r="C1011" s="22">
        <f t="shared" si="177"/>
        <v>1.847234878667241</v>
      </c>
      <c r="D1011" s="23">
        <f t="shared" si="177"/>
        <v>2.2193920065647905</v>
      </c>
      <c r="E1011" s="125"/>
      <c r="F1011" s="8">
        <f t="shared" si="171"/>
        <v>1</v>
      </c>
      <c r="G1011" s="8">
        <f t="shared" si="172"/>
        <v>1.847234878667241</v>
      </c>
      <c r="H1011" s="8">
        <f t="shared" si="173"/>
        <v>2.2193920065647905</v>
      </c>
      <c r="I1011" s="24"/>
      <c r="J1011" s="24"/>
      <c r="K1011" s="8">
        <f t="shared" si="174"/>
        <v>0</v>
      </c>
      <c r="L1011" s="8">
        <f t="shared" si="175"/>
        <v>0</v>
      </c>
      <c r="M1011" s="25" t="e">
        <f t="shared" si="178"/>
        <v>#DIV/0!</v>
      </c>
      <c r="N1011" s="25" t="e">
        <f t="shared" si="178"/>
        <v>#DIV/0!</v>
      </c>
      <c r="O1011" s="24">
        <f t="shared" si="179"/>
        <v>0</v>
      </c>
      <c r="P1011" s="24">
        <f t="shared" si="179"/>
        <v>0</v>
      </c>
      <c r="Q1011" t="s">
        <v>495</v>
      </c>
      <c r="R1011" t="s">
        <v>351</v>
      </c>
      <c r="S1011" t="s">
        <v>273</v>
      </c>
      <c r="T1011" s="26" t="s">
        <v>85</v>
      </c>
      <c r="U1011" s="26" t="s">
        <v>79</v>
      </c>
      <c r="V1011" s="131" t="s">
        <v>601</v>
      </c>
      <c r="W1011" s="26" t="s">
        <v>79</v>
      </c>
      <c r="X1011" s="90">
        <v>3</v>
      </c>
      <c r="Y1011" s="24" t="str">
        <f t="shared" si="176"/>
        <v>Y</v>
      </c>
      <c r="Z1011" s="24">
        <v>100</v>
      </c>
      <c r="AA1011" s="24">
        <f t="shared" si="180"/>
        <v>0</v>
      </c>
      <c r="AB1011" s="24">
        <f t="shared" si="181"/>
        <v>-100</v>
      </c>
      <c r="AC1011" s="24">
        <f t="shared" si="182"/>
        <v>0</v>
      </c>
      <c r="AD1011" s="24">
        <f t="shared" si="183"/>
        <v>-100</v>
      </c>
      <c r="AE1011" s="24">
        <f t="shared" si="184"/>
        <v>0</v>
      </c>
      <c r="AF1011" s="24">
        <f t="shared" si="185"/>
        <v>-100</v>
      </c>
    </row>
    <row r="1012" spans="1:32" x14ac:dyDescent="0.25">
      <c r="A1012" s="21">
        <v>0.66803231036444788</v>
      </c>
      <c r="B1012" s="21">
        <v>0.32556904080319576</v>
      </c>
      <c r="C1012" s="22">
        <f t="shared" si="177"/>
        <v>1.4969335831293036</v>
      </c>
      <c r="D1012" s="23">
        <f t="shared" si="177"/>
        <v>3.0715451246007541</v>
      </c>
      <c r="E1012" s="125"/>
      <c r="F1012" s="8">
        <f t="shared" si="171"/>
        <v>1</v>
      </c>
      <c r="G1012" s="8">
        <f t="shared" si="172"/>
        <v>1.4969335831293036</v>
      </c>
      <c r="H1012" s="8">
        <f t="shared" si="173"/>
        <v>3.0715451246007541</v>
      </c>
      <c r="I1012" s="24"/>
      <c r="J1012" s="24"/>
      <c r="K1012" s="8">
        <f t="shared" si="174"/>
        <v>0</v>
      </c>
      <c r="L1012" s="8">
        <f t="shared" si="175"/>
        <v>0</v>
      </c>
      <c r="M1012" s="25" t="e">
        <f t="shared" si="178"/>
        <v>#DIV/0!</v>
      </c>
      <c r="N1012" s="25" t="e">
        <f t="shared" si="178"/>
        <v>#DIV/0!</v>
      </c>
      <c r="O1012" s="24">
        <f t="shared" si="179"/>
        <v>0</v>
      </c>
      <c r="P1012" s="24">
        <f t="shared" si="179"/>
        <v>0</v>
      </c>
      <c r="Q1012" t="s">
        <v>496</v>
      </c>
      <c r="R1012" t="s">
        <v>357</v>
      </c>
      <c r="S1012" t="s">
        <v>278</v>
      </c>
      <c r="T1012" s="26" t="s">
        <v>84</v>
      </c>
      <c r="U1012" s="26" t="s">
        <v>86</v>
      </c>
      <c r="V1012" s="131" t="s">
        <v>601</v>
      </c>
      <c r="W1012" s="26" t="s">
        <v>96</v>
      </c>
      <c r="X1012" s="90">
        <v>5</v>
      </c>
      <c r="Y1012" s="24" t="str">
        <f t="shared" si="176"/>
        <v>Y</v>
      </c>
      <c r="Z1012" s="24">
        <v>100</v>
      </c>
      <c r="AA1012" s="24">
        <f t="shared" si="180"/>
        <v>0</v>
      </c>
      <c r="AB1012" s="24">
        <f t="shared" si="181"/>
        <v>-100</v>
      </c>
      <c r="AC1012" s="24">
        <f t="shared" si="182"/>
        <v>0</v>
      </c>
      <c r="AD1012" s="24">
        <f t="shared" si="183"/>
        <v>-100</v>
      </c>
      <c r="AE1012" s="24">
        <f t="shared" si="184"/>
        <v>0</v>
      </c>
      <c r="AF1012" s="24">
        <f t="shared" si="185"/>
        <v>-100</v>
      </c>
    </row>
    <row r="1013" spans="1:32" x14ac:dyDescent="0.25">
      <c r="A1013" s="21">
        <v>0.31031651579989</v>
      </c>
      <c r="B1013" s="21">
        <v>0.68553053052557911</v>
      </c>
      <c r="C1013" s="22">
        <f t="shared" si="177"/>
        <v>3.222516202279281</v>
      </c>
      <c r="D1013" s="23">
        <f t="shared" si="177"/>
        <v>1.4587242368816529</v>
      </c>
      <c r="E1013" s="125"/>
      <c r="F1013" s="8">
        <f t="shared" si="171"/>
        <v>1</v>
      </c>
      <c r="G1013" s="8">
        <f t="shared" si="172"/>
        <v>3.222516202279281</v>
      </c>
      <c r="H1013" s="8">
        <f t="shared" si="173"/>
        <v>1.4587242368816529</v>
      </c>
      <c r="I1013" s="24"/>
      <c r="J1013" s="24"/>
      <c r="K1013" s="8">
        <f t="shared" si="174"/>
        <v>0</v>
      </c>
      <c r="L1013" s="8">
        <f t="shared" si="175"/>
        <v>0</v>
      </c>
      <c r="M1013" s="25" t="e">
        <f t="shared" si="178"/>
        <v>#DIV/0!</v>
      </c>
      <c r="N1013" s="25" t="e">
        <f t="shared" si="178"/>
        <v>#DIV/0!</v>
      </c>
      <c r="O1013" s="24">
        <f t="shared" si="179"/>
        <v>0</v>
      </c>
      <c r="P1013" s="24">
        <f t="shared" si="179"/>
        <v>0</v>
      </c>
      <c r="Q1013" t="s">
        <v>497</v>
      </c>
      <c r="R1013" t="s">
        <v>300</v>
      </c>
      <c r="S1013" t="s">
        <v>278</v>
      </c>
      <c r="T1013" s="26" t="s">
        <v>84</v>
      </c>
      <c r="U1013" s="26" t="s">
        <v>94</v>
      </c>
      <c r="V1013" s="131" t="s">
        <v>601</v>
      </c>
      <c r="W1013" s="26" t="s">
        <v>76</v>
      </c>
      <c r="X1013" s="90">
        <v>1</v>
      </c>
      <c r="Y1013" s="24" t="str">
        <f t="shared" si="176"/>
        <v>N</v>
      </c>
      <c r="Z1013" s="24">
        <v>100</v>
      </c>
      <c r="AA1013" s="24">
        <f t="shared" si="180"/>
        <v>0</v>
      </c>
      <c r="AB1013" s="24">
        <f t="shared" si="181"/>
        <v>-100</v>
      </c>
      <c r="AC1013" s="24">
        <f t="shared" si="182"/>
        <v>0</v>
      </c>
      <c r="AD1013" s="24">
        <f t="shared" si="183"/>
        <v>-100</v>
      </c>
      <c r="AE1013" s="24">
        <f t="shared" si="184"/>
        <v>0</v>
      </c>
      <c r="AF1013" s="24">
        <f t="shared" si="185"/>
        <v>-100</v>
      </c>
    </row>
    <row r="1014" spans="1:32" x14ac:dyDescent="0.25">
      <c r="A1014" s="21">
        <v>0.58639429016363498</v>
      </c>
      <c r="B1014" s="21">
        <v>0.39995513957101514</v>
      </c>
      <c r="C1014" s="22">
        <f t="shared" si="177"/>
        <v>1.7053372053144433</v>
      </c>
      <c r="D1014" s="23">
        <f t="shared" si="177"/>
        <v>2.5002804091293398</v>
      </c>
      <c r="E1014" s="125"/>
      <c r="F1014" s="8">
        <f t="shared" si="171"/>
        <v>1</v>
      </c>
      <c r="G1014" s="8">
        <f t="shared" si="172"/>
        <v>1.7053372053144433</v>
      </c>
      <c r="H1014" s="8">
        <f t="shared" si="173"/>
        <v>2.5002804091293398</v>
      </c>
      <c r="I1014" s="24"/>
      <c r="J1014" s="24"/>
      <c r="K1014" s="8">
        <f t="shared" si="174"/>
        <v>0</v>
      </c>
      <c r="L1014" s="8">
        <f t="shared" si="175"/>
        <v>0</v>
      </c>
      <c r="M1014" s="25" t="e">
        <f t="shared" si="178"/>
        <v>#DIV/0!</v>
      </c>
      <c r="N1014" s="25" t="e">
        <f t="shared" si="178"/>
        <v>#DIV/0!</v>
      </c>
      <c r="O1014" s="24">
        <f t="shared" si="179"/>
        <v>0</v>
      </c>
      <c r="P1014" s="24">
        <f t="shared" si="179"/>
        <v>0</v>
      </c>
      <c r="Q1014" t="s">
        <v>440</v>
      </c>
      <c r="R1014" t="s">
        <v>498</v>
      </c>
      <c r="S1014" t="s">
        <v>269</v>
      </c>
      <c r="T1014" s="26" t="s">
        <v>84</v>
      </c>
      <c r="U1014" s="26" t="s">
        <v>86</v>
      </c>
      <c r="V1014" s="131" t="s">
        <v>601</v>
      </c>
      <c r="W1014" s="26" t="s">
        <v>100</v>
      </c>
      <c r="X1014" s="90">
        <v>3</v>
      </c>
      <c r="Y1014" s="24" t="str">
        <f t="shared" si="176"/>
        <v>Y</v>
      </c>
      <c r="Z1014" s="24">
        <v>100</v>
      </c>
      <c r="AA1014" s="24">
        <f t="shared" si="180"/>
        <v>0</v>
      </c>
      <c r="AB1014" s="24">
        <f t="shared" si="181"/>
        <v>-100</v>
      </c>
      <c r="AC1014" s="24">
        <f t="shared" si="182"/>
        <v>0</v>
      </c>
      <c r="AD1014" s="24">
        <f t="shared" si="183"/>
        <v>-100</v>
      </c>
      <c r="AE1014" s="24">
        <f t="shared" si="184"/>
        <v>0</v>
      </c>
      <c r="AF1014" s="24">
        <f t="shared" si="185"/>
        <v>-100</v>
      </c>
    </row>
    <row r="1015" spans="1:32" x14ac:dyDescent="0.25">
      <c r="A1015" s="21">
        <v>0.50139434600869948</v>
      </c>
      <c r="B1015" s="21">
        <v>0.49366714885440022</v>
      </c>
      <c r="C1015" s="22">
        <f t="shared" si="177"/>
        <v>1.9944381263179409</v>
      </c>
      <c r="D1015" s="23">
        <f t="shared" si="177"/>
        <v>2.0256563604051667</v>
      </c>
      <c r="E1015" s="125"/>
      <c r="F1015" s="8">
        <f t="shared" si="171"/>
        <v>1</v>
      </c>
      <c r="G1015" s="8">
        <f t="shared" si="172"/>
        <v>1.9944381263179409</v>
      </c>
      <c r="H1015" s="8">
        <f t="shared" si="173"/>
        <v>2.0256563604051667</v>
      </c>
      <c r="I1015" s="24"/>
      <c r="J1015" s="24"/>
      <c r="K1015" s="8">
        <f t="shared" si="174"/>
        <v>0</v>
      </c>
      <c r="L1015" s="8">
        <f t="shared" si="175"/>
        <v>0</v>
      </c>
      <c r="M1015" s="25" t="e">
        <f t="shared" si="178"/>
        <v>#DIV/0!</v>
      </c>
      <c r="N1015" s="25" t="e">
        <f t="shared" si="178"/>
        <v>#DIV/0!</v>
      </c>
      <c r="O1015" s="24">
        <f t="shared" si="179"/>
        <v>0</v>
      </c>
      <c r="P1015" s="24">
        <f t="shared" si="179"/>
        <v>0</v>
      </c>
      <c r="Q1015" t="s">
        <v>500</v>
      </c>
      <c r="R1015" t="s">
        <v>438</v>
      </c>
      <c r="S1015" t="s">
        <v>269</v>
      </c>
      <c r="T1015" s="26" t="s">
        <v>85</v>
      </c>
      <c r="U1015" s="26" t="s">
        <v>79</v>
      </c>
      <c r="V1015" s="131" t="s">
        <v>601</v>
      </c>
      <c r="W1015" s="26" t="s">
        <v>89</v>
      </c>
      <c r="X1015" s="90">
        <v>4</v>
      </c>
      <c r="Y1015" s="24" t="str">
        <f t="shared" si="176"/>
        <v>Y</v>
      </c>
      <c r="Z1015" s="24">
        <v>100</v>
      </c>
      <c r="AA1015" s="24">
        <f t="shared" si="180"/>
        <v>0</v>
      </c>
      <c r="AB1015" s="24">
        <f t="shared" si="181"/>
        <v>-100</v>
      </c>
      <c r="AC1015" s="24">
        <f t="shared" si="182"/>
        <v>0</v>
      </c>
      <c r="AD1015" s="24">
        <f t="shared" si="183"/>
        <v>-100</v>
      </c>
      <c r="AE1015" s="24">
        <f t="shared" si="184"/>
        <v>0</v>
      </c>
      <c r="AF1015" s="24">
        <f t="shared" si="185"/>
        <v>-100</v>
      </c>
    </row>
    <row r="1016" spans="1:32" x14ac:dyDescent="0.25">
      <c r="A1016" s="21">
        <v>0.11438396865889387</v>
      </c>
      <c r="B1016" s="21">
        <v>0.88560940932079835</v>
      </c>
      <c r="C1016" s="22">
        <f t="shared" si="177"/>
        <v>8.7424838613714719</v>
      </c>
      <c r="D1016" s="23">
        <f t="shared" si="177"/>
        <v>1.1291659612863998</v>
      </c>
      <c r="E1016" s="125"/>
      <c r="F1016" s="8">
        <f t="shared" si="171"/>
        <v>1</v>
      </c>
      <c r="G1016" s="8">
        <f t="shared" si="172"/>
        <v>8.7424838613714719</v>
      </c>
      <c r="H1016" s="8">
        <f t="shared" si="173"/>
        <v>1.1291659612863998</v>
      </c>
      <c r="I1016" s="24"/>
      <c r="J1016" s="24"/>
      <c r="K1016" s="8">
        <f t="shared" si="174"/>
        <v>0</v>
      </c>
      <c r="L1016" s="8">
        <f t="shared" si="175"/>
        <v>0</v>
      </c>
      <c r="M1016" s="25" t="e">
        <f t="shared" si="178"/>
        <v>#DIV/0!</v>
      </c>
      <c r="N1016" s="25" t="e">
        <f t="shared" si="178"/>
        <v>#DIV/0!</v>
      </c>
      <c r="O1016" s="24">
        <f t="shared" si="179"/>
        <v>0</v>
      </c>
      <c r="P1016" s="24">
        <f t="shared" si="179"/>
        <v>0</v>
      </c>
      <c r="Q1016" t="s">
        <v>501</v>
      </c>
      <c r="R1016" t="s">
        <v>435</v>
      </c>
      <c r="S1016" t="s">
        <v>269</v>
      </c>
      <c r="T1016" s="26" t="s">
        <v>90</v>
      </c>
      <c r="U1016" s="26" t="s">
        <v>75</v>
      </c>
      <c r="V1016" s="131" t="s">
        <v>601</v>
      </c>
      <c r="W1016" s="26" t="s">
        <v>76</v>
      </c>
      <c r="X1016" s="90">
        <v>1</v>
      </c>
      <c r="Y1016" s="24" t="str">
        <f t="shared" si="176"/>
        <v>N</v>
      </c>
      <c r="Z1016" s="24">
        <v>100</v>
      </c>
      <c r="AA1016" s="24">
        <f t="shared" si="180"/>
        <v>0</v>
      </c>
      <c r="AB1016" s="24">
        <f t="shared" si="181"/>
        <v>-100</v>
      </c>
      <c r="AC1016" s="24">
        <f t="shared" si="182"/>
        <v>0</v>
      </c>
      <c r="AD1016" s="24">
        <f t="shared" si="183"/>
        <v>-100</v>
      </c>
      <c r="AE1016" s="24">
        <f t="shared" si="184"/>
        <v>0</v>
      </c>
      <c r="AF1016" s="24">
        <f t="shared" si="185"/>
        <v>-100</v>
      </c>
    </row>
    <row r="1017" spans="1:32" x14ac:dyDescent="0.25">
      <c r="A1017" s="21">
        <v>0.43207097260323946</v>
      </c>
      <c r="B1017" s="21">
        <v>0.56558671809328998</v>
      </c>
      <c r="C1017" s="22">
        <f t="shared" si="177"/>
        <v>2.3144345799834056</v>
      </c>
      <c r="D1017" s="23">
        <f t="shared" si="177"/>
        <v>1.7680754657238189</v>
      </c>
      <c r="E1017" s="125"/>
      <c r="F1017" s="8">
        <f t="shared" si="171"/>
        <v>1</v>
      </c>
      <c r="G1017" s="8">
        <f t="shared" si="172"/>
        <v>2.3144345799834056</v>
      </c>
      <c r="H1017" s="8">
        <f t="shared" si="173"/>
        <v>1.7680754657238189</v>
      </c>
      <c r="I1017" s="24"/>
      <c r="J1017" s="24"/>
      <c r="K1017" s="8">
        <f t="shared" si="174"/>
        <v>0</v>
      </c>
      <c r="L1017" s="8">
        <f t="shared" si="175"/>
        <v>0</v>
      </c>
      <c r="M1017" s="25" t="e">
        <f t="shared" si="178"/>
        <v>#DIV/0!</v>
      </c>
      <c r="N1017" s="25" t="e">
        <f t="shared" si="178"/>
        <v>#DIV/0!</v>
      </c>
      <c r="O1017" s="24">
        <f t="shared" si="179"/>
        <v>0</v>
      </c>
      <c r="P1017" s="24">
        <f t="shared" si="179"/>
        <v>0</v>
      </c>
      <c r="Q1017" t="s">
        <v>471</v>
      </c>
      <c r="R1017" t="s">
        <v>369</v>
      </c>
      <c r="S1017" t="s">
        <v>276</v>
      </c>
      <c r="T1017" s="26" t="s">
        <v>84</v>
      </c>
      <c r="U1017" s="26" t="s">
        <v>86</v>
      </c>
      <c r="V1017" s="131" t="s">
        <v>601</v>
      </c>
      <c r="W1017" s="26" t="s">
        <v>75</v>
      </c>
      <c r="X1017" s="90">
        <v>2</v>
      </c>
      <c r="Y1017" s="24" t="str">
        <f t="shared" si="176"/>
        <v>N</v>
      </c>
      <c r="Z1017" s="24">
        <v>100</v>
      </c>
      <c r="AA1017" s="24">
        <f t="shared" si="180"/>
        <v>0</v>
      </c>
      <c r="AB1017" s="24">
        <f t="shared" si="181"/>
        <v>-100</v>
      </c>
      <c r="AC1017" s="24">
        <f t="shared" si="182"/>
        <v>0</v>
      </c>
      <c r="AD1017" s="24">
        <f t="shared" si="183"/>
        <v>-100</v>
      </c>
      <c r="AE1017" s="24">
        <f t="shared" si="184"/>
        <v>0</v>
      </c>
      <c r="AF1017" s="24">
        <f t="shared" si="185"/>
        <v>-100</v>
      </c>
    </row>
    <row r="1018" spans="1:32" x14ac:dyDescent="0.25">
      <c r="A1018" s="21">
        <v>0.26585599175786379</v>
      </c>
      <c r="B1018" s="21">
        <v>0.73389550095207057</v>
      </c>
      <c r="C1018" s="22">
        <f t="shared" si="177"/>
        <v>3.7614348782884668</v>
      </c>
      <c r="D1018" s="23">
        <f t="shared" si="177"/>
        <v>1.3625918113719411</v>
      </c>
      <c r="E1018" s="125"/>
      <c r="F1018" s="8">
        <f t="shared" si="171"/>
        <v>1</v>
      </c>
      <c r="G1018" s="8">
        <f t="shared" si="172"/>
        <v>3.7614348782884668</v>
      </c>
      <c r="H1018" s="8">
        <f t="shared" si="173"/>
        <v>1.3625918113719411</v>
      </c>
      <c r="I1018" s="24"/>
      <c r="J1018" s="24"/>
      <c r="K1018" s="8">
        <f t="shared" si="174"/>
        <v>0</v>
      </c>
      <c r="L1018" s="8">
        <f t="shared" si="175"/>
        <v>0</v>
      </c>
      <c r="M1018" s="25" t="e">
        <f t="shared" si="178"/>
        <v>#DIV/0!</v>
      </c>
      <c r="N1018" s="25" t="e">
        <f t="shared" si="178"/>
        <v>#DIV/0!</v>
      </c>
      <c r="O1018" s="24">
        <f t="shared" si="179"/>
        <v>0</v>
      </c>
      <c r="P1018" s="24">
        <f t="shared" si="179"/>
        <v>0</v>
      </c>
      <c r="Q1018" t="s">
        <v>461</v>
      </c>
      <c r="R1018" t="s">
        <v>473</v>
      </c>
      <c r="S1018" t="s">
        <v>276</v>
      </c>
      <c r="T1018" s="26" t="s">
        <v>90</v>
      </c>
      <c r="U1018" s="26" t="s">
        <v>75</v>
      </c>
      <c r="V1018" s="131" t="s">
        <v>601</v>
      </c>
      <c r="W1018" s="26" t="s">
        <v>79</v>
      </c>
      <c r="X1018" s="90">
        <v>3</v>
      </c>
      <c r="Y1018" s="24" t="str">
        <f t="shared" si="176"/>
        <v>Y</v>
      </c>
      <c r="Z1018" s="24">
        <v>100</v>
      </c>
      <c r="AA1018" s="24">
        <f t="shared" si="180"/>
        <v>0</v>
      </c>
      <c r="AB1018" s="24">
        <f t="shared" si="181"/>
        <v>-100</v>
      </c>
      <c r="AC1018" s="24">
        <f t="shared" si="182"/>
        <v>0</v>
      </c>
      <c r="AD1018" s="24">
        <f t="shared" si="183"/>
        <v>-100</v>
      </c>
      <c r="AE1018" s="24">
        <f t="shared" si="184"/>
        <v>0</v>
      </c>
      <c r="AF1018" s="24">
        <f t="shared" si="185"/>
        <v>-100</v>
      </c>
    </row>
    <row r="1019" spans="1:32" x14ac:dyDescent="0.25">
      <c r="A1019" s="21">
        <v>0.26331597839930365</v>
      </c>
      <c r="B1019" s="21">
        <v>0.73656710062120923</v>
      </c>
      <c r="C1019" s="22">
        <f t="shared" si="177"/>
        <v>3.7977186423664615</v>
      </c>
      <c r="D1019" s="23">
        <f t="shared" si="177"/>
        <v>1.3576495599065117</v>
      </c>
      <c r="E1019" s="125"/>
      <c r="F1019" s="8">
        <f t="shared" si="171"/>
        <v>1</v>
      </c>
      <c r="G1019" s="8">
        <f t="shared" si="172"/>
        <v>3.7977186423664615</v>
      </c>
      <c r="H1019" s="8">
        <f t="shared" si="173"/>
        <v>1.3576495599065117</v>
      </c>
      <c r="I1019" s="24"/>
      <c r="J1019" s="24"/>
      <c r="K1019" s="8">
        <f t="shared" si="174"/>
        <v>0</v>
      </c>
      <c r="L1019" s="8">
        <f t="shared" si="175"/>
        <v>0</v>
      </c>
      <c r="M1019" s="25" t="e">
        <f t="shared" si="178"/>
        <v>#DIV/0!</v>
      </c>
      <c r="N1019" s="25" t="e">
        <f t="shared" si="178"/>
        <v>#DIV/0!</v>
      </c>
      <c r="O1019" s="24">
        <f t="shared" si="179"/>
        <v>0</v>
      </c>
      <c r="P1019" s="24">
        <f t="shared" si="179"/>
        <v>0</v>
      </c>
      <c r="Q1019" t="s">
        <v>452</v>
      </c>
      <c r="R1019" t="s">
        <v>460</v>
      </c>
      <c r="S1019" t="s">
        <v>276</v>
      </c>
      <c r="T1019" s="26" t="s">
        <v>90</v>
      </c>
      <c r="U1019" s="26" t="s">
        <v>75</v>
      </c>
      <c r="V1019" s="131" t="s">
        <v>601</v>
      </c>
      <c r="W1019" s="26" t="s">
        <v>86</v>
      </c>
      <c r="X1019" s="90">
        <v>3</v>
      </c>
      <c r="Y1019" s="24" t="str">
        <f t="shared" si="176"/>
        <v>Y</v>
      </c>
      <c r="Z1019" s="24">
        <v>100</v>
      </c>
      <c r="AA1019" s="24">
        <f t="shared" si="180"/>
        <v>0</v>
      </c>
      <c r="AB1019" s="24">
        <f t="shared" si="181"/>
        <v>-100</v>
      </c>
      <c r="AC1019" s="24">
        <f t="shared" si="182"/>
        <v>0</v>
      </c>
      <c r="AD1019" s="24">
        <f t="shared" si="183"/>
        <v>-100</v>
      </c>
      <c r="AE1019" s="24">
        <f t="shared" si="184"/>
        <v>0</v>
      </c>
      <c r="AF1019" s="24">
        <f t="shared" si="185"/>
        <v>-100</v>
      </c>
    </row>
    <row r="1020" spans="1:32" x14ac:dyDescent="0.25">
      <c r="A1020" s="21">
        <v>0.46701869369299936</v>
      </c>
      <c r="B1020" s="21">
        <v>0.53224640528299672</v>
      </c>
      <c r="C1020" s="22">
        <f t="shared" si="177"/>
        <v>2.141241910666134</v>
      </c>
      <c r="D1020" s="23">
        <f t="shared" si="177"/>
        <v>1.8788290349622889</v>
      </c>
      <c r="E1020" s="125"/>
      <c r="F1020" s="8">
        <f t="shared" si="171"/>
        <v>1</v>
      </c>
      <c r="G1020" s="8">
        <f t="shared" si="172"/>
        <v>2.141241910666134</v>
      </c>
      <c r="H1020" s="8">
        <f t="shared" si="173"/>
        <v>1.8788290349622889</v>
      </c>
      <c r="I1020" s="24"/>
      <c r="J1020" s="24"/>
      <c r="K1020" s="8">
        <f t="shared" si="174"/>
        <v>0</v>
      </c>
      <c r="L1020" s="8">
        <f t="shared" si="175"/>
        <v>0</v>
      </c>
      <c r="M1020" s="25" t="e">
        <f t="shared" si="178"/>
        <v>#DIV/0!</v>
      </c>
      <c r="N1020" s="25" t="e">
        <f t="shared" si="178"/>
        <v>#DIV/0!</v>
      </c>
      <c r="O1020" s="24">
        <f t="shared" si="179"/>
        <v>0</v>
      </c>
      <c r="P1020" s="24">
        <f t="shared" si="179"/>
        <v>0</v>
      </c>
      <c r="Q1020" t="s">
        <v>522</v>
      </c>
      <c r="R1020" t="s">
        <v>466</v>
      </c>
      <c r="S1020" t="s">
        <v>276</v>
      </c>
      <c r="T1020" s="26" t="s">
        <v>90</v>
      </c>
      <c r="U1020" s="26" t="s">
        <v>75</v>
      </c>
      <c r="V1020" s="131" t="s">
        <v>601</v>
      </c>
      <c r="W1020" s="26" t="s">
        <v>205</v>
      </c>
      <c r="X1020" s="90">
        <v>7</v>
      </c>
      <c r="Y1020" s="24" t="str">
        <f t="shared" si="176"/>
        <v>Y</v>
      </c>
      <c r="Z1020" s="24">
        <v>100</v>
      </c>
      <c r="AA1020" s="24">
        <f t="shared" si="180"/>
        <v>0</v>
      </c>
      <c r="AB1020" s="24">
        <f t="shared" si="181"/>
        <v>-100</v>
      </c>
      <c r="AC1020" s="24">
        <f t="shared" si="182"/>
        <v>0</v>
      </c>
      <c r="AD1020" s="24">
        <f t="shared" si="183"/>
        <v>-100</v>
      </c>
      <c r="AE1020" s="24">
        <f t="shared" si="184"/>
        <v>0</v>
      </c>
      <c r="AF1020" s="24">
        <f t="shared" si="185"/>
        <v>-100</v>
      </c>
    </row>
    <row r="1021" spans="1:32" x14ac:dyDescent="0.25">
      <c r="A1021" s="21">
        <v>0.40387889213527506</v>
      </c>
      <c r="B1021" s="21">
        <v>0.59531693309563083</v>
      </c>
      <c r="C1021" s="22">
        <f t="shared" si="177"/>
        <v>2.4759897570112686</v>
      </c>
      <c r="D1021" s="23">
        <f t="shared" si="177"/>
        <v>1.6797775174981651</v>
      </c>
      <c r="E1021" s="125"/>
      <c r="F1021" s="8">
        <f t="shared" si="171"/>
        <v>1</v>
      </c>
      <c r="G1021" s="8">
        <f t="shared" si="172"/>
        <v>2.4759897570112686</v>
      </c>
      <c r="H1021" s="8">
        <f t="shared" si="173"/>
        <v>1.6797775174981651</v>
      </c>
      <c r="I1021" s="24"/>
      <c r="J1021" s="24"/>
      <c r="K1021" s="8">
        <f t="shared" si="174"/>
        <v>0</v>
      </c>
      <c r="L1021" s="8">
        <f t="shared" si="175"/>
        <v>0</v>
      </c>
      <c r="M1021" s="25" t="e">
        <f t="shared" si="178"/>
        <v>#DIV/0!</v>
      </c>
      <c r="N1021" s="25" t="e">
        <f t="shared" si="178"/>
        <v>#DIV/0!</v>
      </c>
      <c r="O1021" s="24">
        <f t="shared" si="179"/>
        <v>0</v>
      </c>
      <c r="P1021" s="24">
        <f t="shared" si="179"/>
        <v>0</v>
      </c>
      <c r="Q1021" t="s">
        <v>454</v>
      </c>
      <c r="R1021" t="s">
        <v>458</v>
      </c>
      <c r="S1021" t="s">
        <v>276</v>
      </c>
      <c r="T1021" s="26" t="s">
        <v>90</v>
      </c>
      <c r="U1021" s="26" t="s">
        <v>75</v>
      </c>
      <c r="V1021" s="131" t="s">
        <v>601</v>
      </c>
      <c r="W1021" s="26" t="s">
        <v>100</v>
      </c>
      <c r="X1021" s="90">
        <v>3</v>
      </c>
      <c r="Y1021" s="24" t="str">
        <f t="shared" si="176"/>
        <v>Y</v>
      </c>
      <c r="Z1021" s="24">
        <v>100</v>
      </c>
      <c r="AA1021" s="24">
        <f t="shared" si="180"/>
        <v>0</v>
      </c>
      <c r="AB1021" s="24">
        <f t="shared" si="181"/>
        <v>-100</v>
      </c>
      <c r="AC1021" s="24">
        <f t="shared" si="182"/>
        <v>0</v>
      </c>
      <c r="AD1021" s="24">
        <f t="shared" si="183"/>
        <v>-100</v>
      </c>
      <c r="AE1021" s="24">
        <f t="shared" si="184"/>
        <v>0</v>
      </c>
      <c r="AF1021" s="24">
        <f t="shared" si="185"/>
        <v>-100</v>
      </c>
    </row>
    <row r="1022" spans="1:32" x14ac:dyDescent="0.25">
      <c r="A1022" s="21">
        <v>0.56985730165384918</v>
      </c>
      <c r="B1022" s="21">
        <v>0.42831401747984155</v>
      </c>
      <c r="C1022" s="22">
        <f t="shared" si="177"/>
        <v>1.7548252818693095</v>
      </c>
      <c r="D1022" s="23">
        <f t="shared" si="177"/>
        <v>2.3347356359801243</v>
      </c>
      <c r="E1022" s="125"/>
      <c r="F1022" s="8">
        <f t="shared" si="171"/>
        <v>1</v>
      </c>
      <c r="G1022" s="8">
        <f t="shared" si="172"/>
        <v>1.7548252818693095</v>
      </c>
      <c r="H1022" s="8">
        <f t="shared" si="173"/>
        <v>2.3347356359801243</v>
      </c>
      <c r="I1022" s="24"/>
      <c r="J1022" s="24"/>
      <c r="K1022" s="8">
        <f t="shared" si="174"/>
        <v>0</v>
      </c>
      <c r="L1022" s="8">
        <f t="shared" si="175"/>
        <v>0</v>
      </c>
      <c r="M1022" s="25" t="e">
        <f t="shared" si="178"/>
        <v>#DIV/0!</v>
      </c>
      <c r="N1022" s="25" t="e">
        <f t="shared" si="178"/>
        <v>#DIV/0!</v>
      </c>
      <c r="O1022" s="24">
        <f t="shared" si="179"/>
        <v>0</v>
      </c>
      <c r="P1022" s="24">
        <f t="shared" si="179"/>
        <v>0</v>
      </c>
      <c r="Q1022" t="s">
        <v>467</v>
      </c>
      <c r="R1022" t="s">
        <v>457</v>
      </c>
      <c r="S1022" t="s">
        <v>276</v>
      </c>
      <c r="T1022" s="26" t="s">
        <v>84</v>
      </c>
      <c r="U1022" s="26" t="s">
        <v>86</v>
      </c>
      <c r="V1022" s="131" t="s">
        <v>601</v>
      </c>
      <c r="W1022" s="26" t="s">
        <v>92</v>
      </c>
      <c r="X1022" s="90">
        <v>5</v>
      </c>
      <c r="Y1022" s="24" t="str">
        <f t="shared" si="176"/>
        <v>Y</v>
      </c>
      <c r="Z1022" s="24">
        <v>100</v>
      </c>
      <c r="AA1022" s="24">
        <f t="shared" si="180"/>
        <v>0</v>
      </c>
      <c r="AB1022" s="24">
        <f t="shared" si="181"/>
        <v>-100</v>
      </c>
      <c r="AC1022" s="24">
        <f t="shared" si="182"/>
        <v>0</v>
      </c>
      <c r="AD1022" s="24">
        <f t="shared" si="183"/>
        <v>-100</v>
      </c>
      <c r="AE1022" s="24">
        <f t="shared" si="184"/>
        <v>0</v>
      </c>
      <c r="AF1022" s="24">
        <f t="shared" si="185"/>
        <v>-100</v>
      </c>
    </row>
    <row r="1023" spans="1:32" x14ac:dyDescent="0.25">
      <c r="A1023" s="21">
        <v>0.41822750029695666</v>
      </c>
      <c r="B1023" s="21">
        <v>0.58077537066854612</v>
      </c>
      <c r="C1023" s="22">
        <f t="shared" si="177"/>
        <v>2.391043150653565</v>
      </c>
      <c r="D1023" s="23">
        <f t="shared" si="177"/>
        <v>1.721836101363722</v>
      </c>
      <c r="E1023" s="125"/>
      <c r="F1023" s="8">
        <f t="shared" si="171"/>
        <v>1</v>
      </c>
      <c r="G1023" s="8">
        <f t="shared" si="172"/>
        <v>2.391043150653565</v>
      </c>
      <c r="H1023" s="8">
        <f t="shared" si="173"/>
        <v>1.721836101363722</v>
      </c>
      <c r="I1023" s="24"/>
      <c r="J1023" s="24"/>
      <c r="K1023" s="8">
        <f t="shared" si="174"/>
        <v>0</v>
      </c>
      <c r="L1023" s="8">
        <f t="shared" si="175"/>
        <v>0</v>
      </c>
      <c r="M1023" s="25" t="e">
        <f t="shared" si="178"/>
        <v>#DIV/0!</v>
      </c>
      <c r="N1023" s="25" t="e">
        <f t="shared" si="178"/>
        <v>#DIV/0!</v>
      </c>
      <c r="O1023" s="24">
        <f t="shared" si="179"/>
        <v>0</v>
      </c>
      <c r="P1023" s="24">
        <f t="shared" si="179"/>
        <v>0</v>
      </c>
      <c r="Q1023" t="s">
        <v>463</v>
      </c>
      <c r="R1023" t="s">
        <v>508</v>
      </c>
      <c r="S1023" t="s">
        <v>276</v>
      </c>
      <c r="T1023" s="26" t="s">
        <v>85</v>
      </c>
      <c r="U1023" s="26" t="s">
        <v>79</v>
      </c>
      <c r="V1023" s="131" t="s">
        <v>601</v>
      </c>
      <c r="W1023" s="26" t="s">
        <v>78</v>
      </c>
      <c r="X1023" s="90">
        <v>1</v>
      </c>
      <c r="Y1023" s="24" t="str">
        <f t="shared" si="176"/>
        <v>N</v>
      </c>
      <c r="Z1023" s="24">
        <v>100</v>
      </c>
      <c r="AA1023" s="24">
        <f t="shared" si="180"/>
        <v>0</v>
      </c>
      <c r="AB1023" s="24">
        <f t="shared" si="181"/>
        <v>-100</v>
      </c>
      <c r="AC1023" s="24">
        <f t="shared" si="182"/>
        <v>0</v>
      </c>
      <c r="AD1023" s="24">
        <f t="shared" si="183"/>
        <v>-100</v>
      </c>
      <c r="AE1023" s="24">
        <f t="shared" si="184"/>
        <v>0</v>
      </c>
      <c r="AF1023" s="24">
        <f t="shared" si="185"/>
        <v>-100</v>
      </c>
    </row>
    <row r="1024" spans="1:32" x14ac:dyDescent="0.25">
      <c r="A1024" s="21">
        <v>0.62709016449143007</v>
      </c>
      <c r="B1024" s="21">
        <v>0.35760838521447136</v>
      </c>
      <c r="C1024" s="22">
        <f t="shared" si="177"/>
        <v>1.5946670138113228</v>
      </c>
      <c r="D1024" s="23">
        <f t="shared" si="177"/>
        <v>2.7963550110835964</v>
      </c>
      <c r="E1024" s="125"/>
      <c r="F1024" s="8">
        <f t="shared" si="171"/>
        <v>1</v>
      </c>
      <c r="G1024" s="8">
        <f t="shared" si="172"/>
        <v>1.5946670138113228</v>
      </c>
      <c r="H1024" s="8">
        <f t="shared" si="173"/>
        <v>2.7963550110835964</v>
      </c>
      <c r="I1024" s="24"/>
      <c r="J1024" s="24"/>
      <c r="K1024" s="8">
        <f t="shared" si="174"/>
        <v>0</v>
      </c>
      <c r="L1024" s="8">
        <f t="shared" si="175"/>
        <v>0</v>
      </c>
      <c r="M1024" s="25" t="e">
        <f t="shared" si="178"/>
        <v>#DIV/0!</v>
      </c>
      <c r="N1024" s="25" t="e">
        <f t="shared" si="178"/>
        <v>#DIV/0!</v>
      </c>
      <c r="O1024" s="24">
        <f t="shared" si="179"/>
        <v>0</v>
      </c>
      <c r="P1024" s="24">
        <f t="shared" si="179"/>
        <v>0</v>
      </c>
      <c r="Q1024" t="s">
        <v>472</v>
      </c>
      <c r="R1024" t="s">
        <v>451</v>
      </c>
      <c r="S1024" t="s">
        <v>276</v>
      </c>
      <c r="T1024" s="26" t="s">
        <v>84</v>
      </c>
      <c r="U1024" s="26" t="s">
        <v>89</v>
      </c>
      <c r="V1024" s="131" t="s">
        <v>601</v>
      </c>
      <c r="W1024" s="26" t="s">
        <v>94</v>
      </c>
      <c r="X1024" s="90">
        <v>2</v>
      </c>
      <c r="Y1024" s="24" t="str">
        <f t="shared" si="176"/>
        <v>N</v>
      </c>
      <c r="Z1024" s="24">
        <v>100</v>
      </c>
      <c r="AA1024" s="24">
        <f t="shared" si="180"/>
        <v>0</v>
      </c>
      <c r="AB1024" s="24">
        <f t="shared" si="181"/>
        <v>-100</v>
      </c>
      <c r="AC1024" s="24">
        <f t="shared" si="182"/>
        <v>0</v>
      </c>
      <c r="AD1024" s="24">
        <f t="shared" si="183"/>
        <v>-100</v>
      </c>
      <c r="AE1024" s="24">
        <f t="shared" si="184"/>
        <v>0</v>
      </c>
      <c r="AF1024" s="24">
        <f t="shared" si="185"/>
        <v>-100</v>
      </c>
    </row>
    <row r="1025" spans="1:32" x14ac:dyDescent="0.25">
      <c r="A1025" s="21">
        <v>0.36297031715187006</v>
      </c>
      <c r="B1025" s="21">
        <v>0.63650878781187059</v>
      </c>
      <c r="C1025" s="22">
        <f t="shared" si="177"/>
        <v>2.7550462193347642</v>
      </c>
      <c r="D1025" s="23">
        <f t="shared" si="177"/>
        <v>1.5710702179583489</v>
      </c>
      <c r="E1025" s="125"/>
      <c r="F1025" s="8">
        <f t="shared" si="171"/>
        <v>1</v>
      </c>
      <c r="G1025" s="8">
        <f t="shared" si="172"/>
        <v>2.7550462193347642</v>
      </c>
      <c r="H1025" s="8">
        <f t="shared" si="173"/>
        <v>1.5710702179583489</v>
      </c>
      <c r="I1025" s="24"/>
      <c r="J1025" s="24"/>
      <c r="K1025" s="8">
        <f t="shared" si="174"/>
        <v>0</v>
      </c>
      <c r="L1025" s="8">
        <f t="shared" si="175"/>
        <v>0</v>
      </c>
      <c r="M1025" s="25" t="e">
        <f t="shared" si="178"/>
        <v>#DIV/0!</v>
      </c>
      <c r="N1025" s="25" t="e">
        <f t="shared" si="178"/>
        <v>#DIV/0!</v>
      </c>
      <c r="O1025" s="24">
        <f t="shared" si="179"/>
        <v>0</v>
      </c>
      <c r="P1025" s="24">
        <f t="shared" si="179"/>
        <v>0</v>
      </c>
      <c r="Q1025" t="s">
        <v>505</v>
      </c>
      <c r="R1025" t="s">
        <v>474</v>
      </c>
      <c r="S1025" t="s">
        <v>276</v>
      </c>
      <c r="T1025" s="26" t="s">
        <v>90</v>
      </c>
      <c r="U1025" s="26" t="s">
        <v>75</v>
      </c>
      <c r="V1025" s="131" t="s">
        <v>601</v>
      </c>
      <c r="W1025" s="26" t="s">
        <v>89</v>
      </c>
      <c r="X1025" s="90">
        <v>4</v>
      </c>
      <c r="Y1025" s="24" t="str">
        <f t="shared" si="176"/>
        <v>Y</v>
      </c>
      <c r="Z1025" s="24">
        <v>100</v>
      </c>
      <c r="AA1025" s="24">
        <f t="shared" si="180"/>
        <v>0</v>
      </c>
      <c r="AB1025" s="24">
        <f t="shared" si="181"/>
        <v>-100</v>
      </c>
      <c r="AC1025" s="24">
        <f t="shared" si="182"/>
        <v>0</v>
      </c>
      <c r="AD1025" s="24">
        <f t="shared" si="183"/>
        <v>-100</v>
      </c>
      <c r="AE1025" s="24">
        <f t="shared" si="184"/>
        <v>0</v>
      </c>
      <c r="AF1025" s="24">
        <f t="shared" si="185"/>
        <v>-100</v>
      </c>
    </row>
    <row r="1026" spans="1:32" x14ac:dyDescent="0.25">
      <c r="A1026" s="21">
        <v>0.62049951720254193</v>
      </c>
      <c r="B1026" s="21">
        <v>0.32812419095399448</v>
      </c>
      <c r="C1026" s="22">
        <f t="shared" si="177"/>
        <v>1.6116047994821927</v>
      </c>
      <c r="D1026" s="23">
        <f t="shared" si="177"/>
        <v>3.0476265620421983</v>
      </c>
      <c r="E1026" s="125"/>
      <c r="F1026" s="8">
        <f t="shared" si="171"/>
        <v>1</v>
      </c>
      <c r="G1026" s="8">
        <f t="shared" si="172"/>
        <v>1.6116047994821927</v>
      </c>
      <c r="H1026" s="8">
        <f t="shared" si="173"/>
        <v>3.0476265620421983</v>
      </c>
      <c r="I1026" s="24"/>
      <c r="J1026" s="24"/>
      <c r="K1026" s="8">
        <f t="shared" si="174"/>
        <v>0</v>
      </c>
      <c r="L1026" s="8">
        <f t="shared" si="175"/>
        <v>0</v>
      </c>
      <c r="M1026" s="25" t="e">
        <f t="shared" si="178"/>
        <v>#DIV/0!</v>
      </c>
      <c r="N1026" s="25" t="e">
        <f t="shared" si="178"/>
        <v>#DIV/0!</v>
      </c>
      <c r="O1026" s="24">
        <f t="shared" si="179"/>
        <v>0</v>
      </c>
      <c r="P1026" s="24">
        <f t="shared" si="179"/>
        <v>0</v>
      </c>
      <c r="Q1026" t="s">
        <v>379</v>
      </c>
      <c r="R1026" t="s">
        <v>479</v>
      </c>
      <c r="S1026" t="s">
        <v>275</v>
      </c>
      <c r="T1026" s="26" t="s">
        <v>84</v>
      </c>
      <c r="U1026" s="26" t="s">
        <v>100</v>
      </c>
      <c r="V1026" s="131" t="s">
        <v>602</v>
      </c>
      <c r="W1026" s="26" t="s">
        <v>78</v>
      </c>
      <c r="X1026" s="90">
        <v>1</v>
      </c>
      <c r="Y1026" s="24" t="str">
        <f t="shared" si="176"/>
        <v>N</v>
      </c>
      <c r="Z1026" s="24">
        <v>100</v>
      </c>
      <c r="AA1026" s="24">
        <f t="shared" si="180"/>
        <v>0</v>
      </c>
      <c r="AB1026" s="24">
        <f t="shared" si="181"/>
        <v>-100</v>
      </c>
      <c r="AC1026" s="24">
        <f t="shared" si="182"/>
        <v>0</v>
      </c>
      <c r="AD1026" s="24">
        <f t="shared" si="183"/>
        <v>-100</v>
      </c>
      <c r="AE1026" s="24">
        <f t="shared" si="184"/>
        <v>0</v>
      </c>
      <c r="AF1026" s="24">
        <f t="shared" si="185"/>
        <v>-100</v>
      </c>
    </row>
    <row r="1027" spans="1:32" x14ac:dyDescent="0.25">
      <c r="A1027" s="21">
        <v>0.30095308193247622</v>
      </c>
      <c r="B1027" s="21">
        <v>0.69811053536185397</v>
      </c>
      <c r="C1027" s="22">
        <f t="shared" si="177"/>
        <v>3.3227770706942503</v>
      </c>
      <c r="D1027" s="23">
        <f t="shared" si="177"/>
        <v>1.4324379154107261</v>
      </c>
      <c r="E1027" s="125"/>
      <c r="F1027" s="8">
        <f t="shared" si="171"/>
        <v>1</v>
      </c>
      <c r="G1027" s="8">
        <f t="shared" si="172"/>
        <v>3.3227770706942503</v>
      </c>
      <c r="H1027" s="8">
        <f t="shared" si="173"/>
        <v>1.4324379154107261</v>
      </c>
      <c r="I1027" s="24"/>
      <c r="J1027" s="24"/>
      <c r="K1027" s="8">
        <f t="shared" si="174"/>
        <v>0</v>
      </c>
      <c r="L1027" s="8">
        <f t="shared" si="175"/>
        <v>0</v>
      </c>
      <c r="M1027" s="25" t="e">
        <f t="shared" si="178"/>
        <v>#DIV/0!</v>
      </c>
      <c r="N1027" s="25" t="e">
        <f t="shared" si="178"/>
        <v>#DIV/0!</v>
      </c>
      <c r="O1027" s="24">
        <f t="shared" si="179"/>
        <v>0</v>
      </c>
      <c r="P1027" s="24">
        <f t="shared" si="179"/>
        <v>0</v>
      </c>
      <c r="Q1027" t="s">
        <v>309</v>
      </c>
      <c r="R1027" t="s">
        <v>380</v>
      </c>
      <c r="S1027" t="s">
        <v>275</v>
      </c>
      <c r="T1027" s="26" t="s">
        <v>84</v>
      </c>
      <c r="U1027" s="26" t="s">
        <v>94</v>
      </c>
      <c r="V1027" s="131" t="s">
        <v>602</v>
      </c>
      <c r="W1027" s="26" t="s">
        <v>78</v>
      </c>
      <c r="X1027" s="90">
        <v>1</v>
      </c>
      <c r="Y1027" s="24" t="str">
        <f t="shared" si="176"/>
        <v>N</v>
      </c>
      <c r="Z1027" s="24">
        <v>100</v>
      </c>
      <c r="AA1027" s="24">
        <f t="shared" si="180"/>
        <v>0</v>
      </c>
      <c r="AB1027" s="24">
        <f t="shared" si="181"/>
        <v>-100</v>
      </c>
      <c r="AC1027" s="24">
        <f t="shared" si="182"/>
        <v>0</v>
      </c>
      <c r="AD1027" s="24">
        <f t="shared" si="183"/>
        <v>-100</v>
      </c>
      <c r="AE1027" s="24">
        <f t="shared" si="184"/>
        <v>0</v>
      </c>
      <c r="AF1027" s="24">
        <f t="shared" si="185"/>
        <v>-100</v>
      </c>
    </row>
    <row r="1028" spans="1:32" x14ac:dyDescent="0.25">
      <c r="A1028" s="21">
        <v>0.31162378295775389</v>
      </c>
      <c r="B1028" s="21">
        <v>0.68677176867716772</v>
      </c>
      <c r="C1028" s="22">
        <f t="shared" si="177"/>
        <v>3.2089976910894751</v>
      </c>
      <c r="D1028" s="23">
        <f t="shared" si="177"/>
        <v>1.4560878090929101</v>
      </c>
      <c r="E1028" s="125"/>
      <c r="F1028" s="8">
        <f t="shared" si="171"/>
        <v>1</v>
      </c>
      <c r="G1028" s="8">
        <f t="shared" si="172"/>
        <v>3.2089976910894751</v>
      </c>
      <c r="H1028" s="8">
        <f t="shared" si="173"/>
        <v>1.4560878090929101</v>
      </c>
      <c r="I1028" s="24"/>
      <c r="J1028" s="24"/>
      <c r="K1028" s="8">
        <f t="shared" si="174"/>
        <v>0</v>
      </c>
      <c r="L1028" s="8">
        <f t="shared" si="175"/>
        <v>0</v>
      </c>
      <c r="M1028" s="25" t="e">
        <f t="shared" si="178"/>
        <v>#DIV/0!</v>
      </c>
      <c r="N1028" s="25" t="e">
        <f t="shared" si="178"/>
        <v>#DIV/0!</v>
      </c>
      <c r="O1028" s="24">
        <f t="shared" si="179"/>
        <v>0</v>
      </c>
      <c r="P1028" s="24">
        <f t="shared" si="179"/>
        <v>0</v>
      </c>
      <c r="Q1028" t="s">
        <v>305</v>
      </c>
      <c r="R1028" t="s">
        <v>511</v>
      </c>
      <c r="S1028" t="s">
        <v>275</v>
      </c>
      <c r="T1028" s="26" t="s">
        <v>84</v>
      </c>
      <c r="U1028" s="26" t="s">
        <v>94</v>
      </c>
      <c r="V1028" s="131" t="s">
        <v>602</v>
      </c>
      <c r="W1028" s="26" t="s">
        <v>79</v>
      </c>
      <c r="X1028" s="90">
        <v>3</v>
      </c>
      <c r="Y1028" s="24" t="str">
        <f t="shared" si="176"/>
        <v>Y</v>
      </c>
      <c r="Z1028" s="24">
        <v>100</v>
      </c>
      <c r="AA1028" s="24">
        <f t="shared" si="180"/>
        <v>0</v>
      </c>
      <c r="AB1028" s="24">
        <f t="shared" si="181"/>
        <v>-100</v>
      </c>
      <c r="AC1028" s="24">
        <f t="shared" si="182"/>
        <v>0</v>
      </c>
      <c r="AD1028" s="24">
        <f t="shared" si="183"/>
        <v>-100</v>
      </c>
      <c r="AE1028" s="24">
        <f t="shared" si="184"/>
        <v>0</v>
      </c>
      <c r="AF1028" s="24">
        <f t="shared" si="185"/>
        <v>-100</v>
      </c>
    </row>
    <row r="1029" spans="1:32" x14ac:dyDescent="0.25">
      <c r="A1029" s="21">
        <v>0.55686548834241445</v>
      </c>
      <c r="B1029" s="21">
        <v>0.43850156910675686</v>
      </c>
      <c r="C1029" s="22">
        <f t="shared" si="177"/>
        <v>1.7957658014983753</v>
      </c>
      <c r="D1029" s="23">
        <f t="shared" si="177"/>
        <v>2.2804935499707222</v>
      </c>
      <c r="E1029" s="125"/>
      <c r="F1029" s="8">
        <f t="shared" si="171"/>
        <v>1</v>
      </c>
      <c r="G1029" s="8">
        <f t="shared" si="172"/>
        <v>1.7957658014983753</v>
      </c>
      <c r="H1029" s="8">
        <f t="shared" si="173"/>
        <v>2.2804935499707222</v>
      </c>
      <c r="I1029" s="24"/>
      <c r="J1029" s="24"/>
      <c r="K1029" s="8">
        <f t="shared" si="174"/>
        <v>0</v>
      </c>
      <c r="L1029" s="8">
        <f t="shared" si="175"/>
        <v>0</v>
      </c>
      <c r="M1029" s="25" t="e">
        <f t="shared" si="178"/>
        <v>#DIV/0!</v>
      </c>
      <c r="N1029" s="25" t="e">
        <f t="shared" si="178"/>
        <v>#DIV/0!</v>
      </c>
      <c r="O1029" s="24">
        <f t="shared" si="179"/>
        <v>0</v>
      </c>
      <c r="P1029" s="24">
        <f t="shared" si="179"/>
        <v>0</v>
      </c>
      <c r="Q1029" t="s">
        <v>377</v>
      </c>
      <c r="R1029" t="s">
        <v>306</v>
      </c>
      <c r="S1029" t="s">
        <v>275</v>
      </c>
      <c r="T1029" s="26" t="s">
        <v>84</v>
      </c>
      <c r="U1029" s="26" t="s">
        <v>86</v>
      </c>
      <c r="V1029" s="131" t="s">
        <v>602</v>
      </c>
      <c r="W1029" s="26" t="s">
        <v>78</v>
      </c>
      <c r="X1029" s="90">
        <v>1</v>
      </c>
      <c r="Y1029" s="24" t="str">
        <f t="shared" si="176"/>
        <v>N</v>
      </c>
      <c r="Z1029" s="24">
        <v>100</v>
      </c>
      <c r="AA1029" s="24">
        <f t="shared" si="180"/>
        <v>0</v>
      </c>
      <c r="AB1029" s="24">
        <f t="shared" si="181"/>
        <v>-100</v>
      </c>
      <c r="AC1029" s="24">
        <f t="shared" si="182"/>
        <v>0</v>
      </c>
      <c r="AD1029" s="24">
        <f t="shared" si="183"/>
        <v>-100</v>
      </c>
      <c r="AE1029" s="24">
        <f t="shared" si="184"/>
        <v>0</v>
      </c>
      <c r="AF1029" s="24">
        <f t="shared" si="185"/>
        <v>-100</v>
      </c>
    </row>
    <row r="1030" spans="1:32" x14ac:dyDescent="0.25">
      <c r="A1030" s="21">
        <v>0.52827798014066718</v>
      </c>
      <c r="B1030" s="21">
        <v>0.46605401263780399</v>
      </c>
      <c r="C1030" s="22">
        <f t="shared" si="177"/>
        <v>1.8929428020712222</v>
      </c>
      <c r="D1030" s="23">
        <f t="shared" si="177"/>
        <v>2.1456740482506147</v>
      </c>
      <c r="E1030" s="125"/>
      <c r="F1030" s="8">
        <f t="shared" si="171"/>
        <v>1</v>
      </c>
      <c r="G1030" s="8">
        <f t="shared" si="172"/>
        <v>1.8929428020712222</v>
      </c>
      <c r="H1030" s="8">
        <f t="shared" si="173"/>
        <v>2.1456740482506147</v>
      </c>
      <c r="I1030" s="24"/>
      <c r="J1030" s="24"/>
      <c r="K1030" s="8">
        <f t="shared" si="174"/>
        <v>0</v>
      </c>
      <c r="L1030" s="8">
        <f t="shared" si="175"/>
        <v>0</v>
      </c>
      <c r="M1030" s="25" t="e">
        <f t="shared" si="178"/>
        <v>#DIV/0!</v>
      </c>
      <c r="N1030" s="25" t="e">
        <f t="shared" si="178"/>
        <v>#DIV/0!</v>
      </c>
      <c r="O1030" s="24">
        <f t="shared" si="179"/>
        <v>0</v>
      </c>
      <c r="P1030" s="24">
        <f t="shared" si="179"/>
        <v>0</v>
      </c>
      <c r="Q1030" t="s">
        <v>387</v>
      </c>
      <c r="R1030" t="s">
        <v>316</v>
      </c>
      <c r="S1030" t="s">
        <v>279</v>
      </c>
      <c r="T1030" s="26" t="s">
        <v>84</v>
      </c>
      <c r="U1030" s="26" t="s">
        <v>86</v>
      </c>
      <c r="V1030" s="131" t="s">
        <v>602</v>
      </c>
      <c r="W1030" s="26" t="s">
        <v>76</v>
      </c>
      <c r="X1030" s="90">
        <v>1</v>
      </c>
      <c r="Y1030" s="24" t="str">
        <f t="shared" si="176"/>
        <v>N</v>
      </c>
      <c r="Z1030" s="24">
        <v>100</v>
      </c>
      <c r="AA1030" s="24">
        <f t="shared" si="180"/>
        <v>0</v>
      </c>
      <c r="AB1030" s="24">
        <f t="shared" si="181"/>
        <v>-100</v>
      </c>
      <c r="AC1030" s="24">
        <f t="shared" si="182"/>
        <v>0</v>
      </c>
      <c r="AD1030" s="24">
        <f t="shared" si="183"/>
        <v>-100</v>
      </c>
      <c r="AE1030" s="24">
        <f t="shared" si="184"/>
        <v>0</v>
      </c>
      <c r="AF1030" s="24">
        <f t="shared" si="185"/>
        <v>-100</v>
      </c>
    </row>
    <row r="1031" spans="1:32" x14ac:dyDescent="0.25">
      <c r="A1031" s="21">
        <v>0.19701838153902737</v>
      </c>
      <c r="B1031" s="21">
        <v>0.80195510951824145</v>
      </c>
      <c r="C1031" s="22">
        <f t="shared" si="177"/>
        <v>5.0756685350291031</v>
      </c>
      <c r="D1031" s="23">
        <f t="shared" si="177"/>
        <v>1.2469525889057931</v>
      </c>
      <c r="E1031" s="125"/>
      <c r="F1031" s="8">
        <f t="shared" si="171"/>
        <v>1</v>
      </c>
      <c r="G1031" s="8">
        <f t="shared" si="172"/>
        <v>5.0756685350291031</v>
      </c>
      <c r="H1031" s="8">
        <f t="shared" si="173"/>
        <v>1.2469525889057931</v>
      </c>
      <c r="I1031" s="24"/>
      <c r="J1031" s="24"/>
      <c r="K1031" s="8">
        <f t="shared" si="174"/>
        <v>0</v>
      </c>
      <c r="L1031" s="8">
        <f t="shared" si="175"/>
        <v>0</v>
      </c>
      <c r="M1031" s="25" t="e">
        <f t="shared" si="178"/>
        <v>#DIV/0!</v>
      </c>
      <c r="N1031" s="25" t="e">
        <f t="shared" si="178"/>
        <v>#DIV/0!</v>
      </c>
      <c r="O1031" s="24">
        <f t="shared" si="179"/>
        <v>0</v>
      </c>
      <c r="P1031" s="24">
        <f t="shared" si="179"/>
        <v>0</v>
      </c>
      <c r="Q1031" t="s">
        <v>408</v>
      </c>
      <c r="R1031" t="s">
        <v>404</v>
      </c>
      <c r="S1031" t="s">
        <v>281</v>
      </c>
      <c r="T1031" s="26" t="s">
        <v>84</v>
      </c>
      <c r="U1031" s="26" t="s">
        <v>94</v>
      </c>
      <c r="V1031" s="131" t="s">
        <v>602</v>
      </c>
      <c r="W1031" s="26" t="s">
        <v>77</v>
      </c>
      <c r="X1031" s="90">
        <v>2</v>
      </c>
      <c r="Y1031" s="24" t="str">
        <f t="shared" si="176"/>
        <v>N</v>
      </c>
      <c r="Z1031" s="24">
        <v>100</v>
      </c>
      <c r="AA1031" s="24">
        <f t="shared" si="180"/>
        <v>0</v>
      </c>
      <c r="AB1031" s="24">
        <f t="shared" si="181"/>
        <v>-100</v>
      </c>
      <c r="AC1031" s="24">
        <f t="shared" si="182"/>
        <v>0</v>
      </c>
      <c r="AD1031" s="24">
        <f t="shared" si="183"/>
        <v>-100</v>
      </c>
      <c r="AE1031" s="24">
        <f t="shared" si="184"/>
        <v>0</v>
      </c>
      <c r="AF1031" s="24">
        <f t="shared" si="185"/>
        <v>-100</v>
      </c>
    </row>
    <row r="1032" spans="1:32" x14ac:dyDescent="0.25">
      <c r="A1032" s="21">
        <v>0.49756525626074455</v>
      </c>
      <c r="B1032" s="21">
        <v>0.50048284718016633</v>
      </c>
      <c r="C1032" s="22">
        <f t="shared" si="177"/>
        <v>2.0097866308333217</v>
      </c>
      <c r="D1032" s="23">
        <f t="shared" si="177"/>
        <v>1.9980704746111209</v>
      </c>
      <c r="E1032" s="125"/>
      <c r="F1032" s="8">
        <f t="shared" si="171"/>
        <v>1</v>
      </c>
      <c r="G1032" s="8">
        <f t="shared" si="172"/>
        <v>2.0097866308333217</v>
      </c>
      <c r="H1032" s="8">
        <f t="shared" si="173"/>
        <v>1.9980704746111209</v>
      </c>
      <c r="I1032" s="24"/>
      <c r="J1032" s="24"/>
      <c r="K1032" s="8">
        <f t="shared" si="174"/>
        <v>0</v>
      </c>
      <c r="L1032" s="8">
        <f t="shared" si="175"/>
        <v>0</v>
      </c>
      <c r="M1032" s="25" t="e">
        <f t="shared" si="178"/>
        <v>#DIV/0!</v>
      </c>
      <c r="N1032" s="25" t="e">
        <f t="shared" si="178"/>
        <v>#DIV/0!</v>
      </c>
      <c r="O1032" s="24">
        <f t="shared" si="179"/>
        <v>0</v>
      </c>
      <c r="P1032" s="24">
        <f t="shared" si="179"/>
        <v>0</v>
      </c>
      <c r="Q1032" t="s">
        <v>525</v>
      </c>
      <c r="R1032" t="s">
        <v>538</v>
      </c>
      <c r="S1032" t="s">
        <v>277</v>
      </c>
      <c r="T1032" s="26" t="s">
        <v>84</v>
      </c>
      <c r="U1032" s="26" t="s">
        <v>86</v>
      </c>
      <c r="V1032" s="131" t="s">
        <v>602</v>
      </c>
      <c r="W1032" s="26" t="s">
        <v>93</v>
      </c>
      <c r="X1032" s="90">
        <v>6</v>
      </c>
      <c r="Y1032" s="24" t="str">
        <f t="shared" si="176"/>
        <v>Y</v>
      </c>
      <c r="Z1032" s="24">
        <v>100</v>
      </c>
      <c r="AA1032" s="24">
        <f t="shared" si="180"/>
        <v>0</v>
      </c>
      <c r="AB1032" s="24">
        <f t="shared" si="181"/>
        <v>-100</v>
      </c>
      <c r="AC1032" s="24">
        <f t="shared" si="182"/>
        <v>0</v>
      </c>
      <c r="AD1032" s="24">
        <f t="shared" si="183"/>
        <v>-100</v>
      </c>
      <c r="AE1032" s="24">
        <f t="shared" si="184"/>
        <v>0</v>
      </c>
      <c r="AF1032" s="24">
        <f t="shared" si="185"/>
        <v>-100</v>
      </c>
    </row>
    <row r="1033" spans="1:32" x14ac:dyDescent="0.25">
      <c r="A1033" s="21">
        <v>0.63834210957137727</v>
      </c>
      <c r="B1033" s="21">
        <v>0.33663057849743078</v>
      </c>
      <c r="C1033" s="22">
        <f t="shared" si="177"/>
        <v>1.5665580963653838</v>
      </c>
      <c r="D1033" s="23">
        <f t="shared" si="177"/>
        <v>2.9706154576436736</v>
      </c>
      <c r="E1033" s="125"/>
      <c r="F1033" s="8">
        <f t="shared" si="171"/>
        <v>1</v>
      </c>
      <c r="G1033" s="8">
        <f t="shared" si="172"/>
        <v>1.5665580963653838</v>
      </c>
      <c r="H1033" s="8">
        <f t="shared" si="173"/>
        <v>2.9706154576436736</v>
      </c>
      <c r="I1033" s="24"/>
      <c r="J1033" s="24"/>
      <c r="K1033" s="8">
        <f t="shared" si="174"/>
        <v>0</v>
      </c>
      <c r="L1033" s="8">
        <f t="shared" si="175"/>
        <v>0</v>
      </c>
      <c r="M1033" s="25" t="e">
        <f t="shared" si="178"/>
        <v>#DIV/0!</v>
      </c>
      <c r="N1033" s="25" t="e">
        <f t="shared" si="178"/>
        <v>#DIV/0!</v>
      </c>
      <c r="O1033" s="24">
        <f t="shared" si="179"/>
        <v>0</v>
      </c>
      <c r="P1033" s="24">
        <f t="shared" si="179"/>
        <v>0</v>
      </c>
      <c r="Q1033" t="s">
        <v>516</v>
      </c>
      <c r="R1033" t="s">
        <v>529</v>
      </c>
      <c r="S1033" t="s">
        <v>274</v>
      </c>
      <c r="T1033" s="26" t="s">
        <v>84</v>
      </c>
      <c r="U1033" s="26" t="s">
        <v>89</v>
      </c>
      <c r="V1033" s="131" t="s">
        <v>602</v>
      </c>
      <c r="W1033" s="26" t="s">
        <v>94</v>
      </c>
      <c r="X1033" s="90">
        <v>2</v>
      </c>
      <c r="Y1033" s="24" t="str">
        <f t="shared" si="176"/>
        <v>N</v>
      </c>
      <c r="Z1033" s="24">
        <v>100</v>
      </c>
      <c r="AA1033" s="24">
        <f t="shared" si="180"/>
        <v>0</v>
      </c>
      <c r="AB1033" s="24">
        <f t="shared" si="181"/>
        <v>-100</v>
      </c>
      <c r="AC1033" s="24">
        <f t="shared" si="182"/>
        <v>0</v>
      </c>
      <c r="AD1033" s="24">
        <f t="shared" si="183"/>
        <v>-100</v>
      </c>
      <c r="AE1033" s="24">
        <f t="shared" si="184"/>
        <v>0</v>
      </c>
      <c r="AF1033" s="24">
        <f t="shared" si="185"/>
        <v>-100</v>
      </c>
    </row>
    <row r="1034" spans="1:32" x14ac:dyDescent="0.25">
      <c r="A1034" s="21">
        <v>0.29945666911720509</v>
      </c>
      <c r="B1034" s="21">
        <v>0.7004031117716274</v>
      </c>
      <c r="C1034" s="22">
        <f t="shared" si="177"/>
        <v>3.3393812966262826</v>
      </c>
      <c r="D1034" s="23">
        <f t="shared" si="177"/>
        <v>1.4277492249721169</v>
      </c>
      <c r="E1034" s="125"/>
      <c r="F1034" s="8">
        <f t="shared" si="171"/>
        <v>1</v>
      </c>
      <c r="G1034" s="8">
        <f t="shared" si="172"/>
        <v>3.3393812966262826</v>
      </c>
      <c r="H1034" s="8">
        <f t="shared" si="173"/>
        <v>1.4277492249721169</v>
      </c>
      <c r="I1034" s="24"/>
      <c r="J1034" s="24"/>
      <c r="K1034" s="8">
        <f t="shared" si="174"/>
        <v>0</v>
      </c>
      <c r="L1034" s="8">
        <f t="shared" si="175"/>
        <v>0</v>
      </c>
      <c r="M1034" s="25" t="e">
        <f t="shared" si="178"/>
        <v>#DIV/0!</v>
      </c>
      <c r="N1034" s="25" t="e">
        <f t="shared" si="178"/>
        <v>#DIV/0!</v>
      </c>
      <c r="O1034" s="24">
        <f t="shared" si="179"/>
        <v>0</v>
      </c>
      <c r="P1034" s="24">
        <f t="shared" si="179"/>
        <v>0</v>
      </c>
      <c r="Q1034" t="s">
        <v>486</v>
      </c>
      <c r="R1034" t="s">
        <v>489</v>
      </c>
      <c r="S1034" t="s">
        <v>274</v>
      </c>
      <c r="T1034" s="26" t="s">
        <v>90</v>
      </c>
      <c r="U1034" s="26" t="s">
        <v>75</v>
      </c>
      <c r="V1034" s="131" t="s">
        <v>602</v>
      </c>
      <c r="W1034" s="26" t="s">
        <v>94</v>
      </c>
      <c r="X1034" s="90">
        <v>2</v>
      </c>
      <c r="Y1034" s="24" t="str">
        <f t="shared" si="176"/>
        <v>N</v>
      </c>
      <c r="Z1034" s="24">
        <v>100</v>
      </c>
      <c r="AA1034" s="24">
        <f t="shared" si="180"/>
        <v>0</v>
      </c>
      <c r="AB1034" s="24">
        <f t="shared" si="181"/>
        <v>-100</v>
      </c>
      <c r="AC1034" s="24">
        <f t="shared" si="182"/>
        <v>0</v>
      </c>
      <c r="AD1034" s="24">
        <f t="shared" si="183"/>
        <v>-100</v>
      </c>
      <c r="AE1034" s="24">
        <f t="shared" si="184"/>
        <v>0</v>
      </c>
      <c r="AF1034" s="24">
        <f t="shared" si="185"/>
        <v>-100</v>
      </c>
    </row>
    <row r="1035" spans="1:32" x14ac:dyDescent="0.25">
      <c r="A1035" s="21">
        <v>0.50166400546734669</v>
      </c>
      <c r="B1035" s="21">
        <v>0.49606864453832616</v>
      </c>
      <c r="C1035" s="22">
        <f t="shared" si="177"/>
        <v>1.9933660559688891</v>
      </c>
      <c r="D1035" s="23">
        <f t="shared" si="177"/>
        <v>2.0158500461779139</v>
      </c>
      <c r="E1035" s="125"/>
      <c r="F1035" s="8">
        <f t="shared" si="171"/>
        <v>1</v>
      </c>
      <c r="G1035" s="8">
        <f t="shared" si="172"/>
        <v>1.9933660559688891</v>
      </c>
      <c r="H1035" s="8">
        <f t="shared" si="173"/>
        <v>2.0158500461779139</v>
      </c>
      <c r="I1035" s="24"/>
      <c r="J1035" s="24"/>
      <c r="K1035" s="8">
        <f t="shared" si="174"/>
        <v>0</v>
      </c>
      <c r="L1035" s="8">
        <f t="shared" si="175"/>
        <v>0</v>
      </c>
      <c r="M1035" s="25" t="e">
        <f t="shared" si="178"/>
        <v>#DIV/0!</v>
      </c>
      <c r="N1035" s="25" t="e">
        <f t="shared" si="178"/>
        <v>#DIV/0!</v>
      </c>
      <c r="O1035" s="24">
        <f t="shared" si="179"/>
        <v>0</v>
      </c>
      <c r="P1035" s="24">
        <f t="shared" si="179"/>
        <v>0</v>
      </c>
      <c r="Q1035" t="s">
        <v>339</v>
      </c>
      <c r="R1035" t="s">
        <v>487</v>
      </c>
      <c r="S1035" t="s">
        <v>274</v>
      </c>
      <c r="T1035" s="26" t="s">
        <v>84</v>
      </c>
      <c r="U1035" s="26" t="s">
        <v>86</v>
      </c>
      <c r="V1035" s="131" t="s">
        <v>602</v>
      </c>
      <c r="W1035" s="26" t="s">
        <v>75</v>
      </c>
      <c r="X1035" s="90">
        <v>2</v>
      </c>
      <c r="Y1035" s="24" t="str">
        <f t="shared" si="176"/>
        <v>N</v>
      </c>
      <c r="Z1035" s="24">
        <v>100</v>
      </c>
      <c r="AA1035" s="24">
        <f t="shared" si="180"/>
        <v>0</v>
      </c>
      <c r="AB1035" s="24">
        <f t="shared" si="181"/>
        <v>-100</v>
      </c>
      <c r="AC1035" s="24">
        <f t="shared" si="182"/>
        <v>0</v>
      </c>
      <c r="AD1035" s="24">
        <f t="shared" si="183"/>
        <v>-100</v>
      </c>
      <c r="AE1035" s="24">
        <f t="shared" si="184"/>
        <v>0</v>
      </c>
      <c r="AF1035" s="24">
        <f t="shared" si="185"/>
        <v>-100</v>
      </c>
    </row>
    <row r="1036" spans="1:32" x14ac:dyDescent="0.25">
      <c r="A1036" s="21">
        <v>0.75635845436723115</v>
      </c>
      <c r="B1036" s="21">
        <v>0.14534789642469087</v>
      </c>
      <c r="C1036" s="22">
        <f t="shared" si="177"/>
        <v>1.3221244427506256</v>
      </c>
      <c r="D1036" s="23">
        <f t="shared" si="177"/>
        <v>6.8800445317633487</v>
      </c>
      <c r="E1036" s="125"/>
      <c r="F1036" s="8">
        <f t="shared" si="171"/>
        <v>1</v>
      </c>
      <c r="G1036" s="8">
        <f t="shared" si="172"/>
        <v>1.3221244427506256</v>
      </c>
      <c r="H1036" s="8">
        <f t="shared" si="173"/>
        <v>6.8800445317633487</v>
      </c>
      <c r="I1036" s="24"/>
      <c r="J1036" s="24"/>
      <c r="K1036" s="8">
        <f t="shared" si="174"/>
        <v>0</v>
      </c>
      <c r="L1036" s="8">
        <f t="shared" si="175"/>
        <v>0</v>
      </c>
      <c r="M1036" s="25" t="e">
        <f t="shared" si="178"/>
        <v>#DIV/0!</v>
      </c>
      <c r="N1036" s="25" t="e">
        <f t="shared" si="178"/>
        <v>#DIV/0!</v>
      </c>
      <c r="O1036" s="24">
        <f t="shared" si="179"/>
        <v>0</v>
      </c>
      <c r="P1036" s="24">
        <f t="shared" si="179"/>
        <v>0</v>
      </c>
      <c r="Q1036" t="s">
        <v>353</v>
      </c>
      <c r="R1036" t="s">
        <v>428</v>
      </c>
      <c r="S1036" t="s">
        <v>273</v>
      </c>
      <c r="T1036" s="26" t="s">
        <v>84</v>
      </c>
      <c r="U1036" s="26" t="s">
        <v>99</v>
      </c>
      <c r="V1036" s="131" t="s">
        <v>602</v>
      </c>
      <c r="W1036" s="26" t="s">
        <v>78</v>
      </c>
      <c r="X1036" s="90">
        <v>1</v>
      </c>
      <c r="Y1036" s="24" t="str">
        <f t="shared" si="176"/>
        <v>N</v>
      </c>
      <c r="Z1036" s="24">
        <v>100</v>
      </c>
      <c r="AA1036" s="24">
        <f t="shared" si="180"/>
        <v>0</v>
      </c>
      <c r="AB1036" s="24">
        <f t="shared" si="181"/>
        <v>-100</v>
      </c>
      <c r="AC1036" s="24">
        <f t="shared" si="182"/>
        <v>0</v>
      </c>
      <c r="AD1036" s="24">
        <f t="shared" si="183"/>
        <v>-100</v>
      </c>
      <c r="AE1036" s="24">
        <f t="shared" si="184"/>
        <v>0</v>
      </c>
      <c r="AF1036" s="24">
        <f t="shared" si="185"/>
        <v>-100</v>
      </c>
    </row>
    <row r="1037" spans="1:32" x14ac:dyDescent="0.25">
      <c r="A1037" s="21">
        <v>0.30647887869628182</v>
      </c>
      <c r="B1037" s="21">
        <v>0.69241143283557482</v>
      </c>
      <c r="C1037" s="22">
        <f t="shared" si="177"/>
        <v>3.2628675889635845</v>
      </c>
      <c r="D1037" s="23">
        <f t="shared" si="177"/>
        <v>1.4442280305869348</v>
      </c>
      <c r="E1037" s="125"/>
      <c r="F1037" s="8">
        <f t="shared" si="171"/>
        <v>1</v>
      </c>
      <c r="G1037" s="8">
        <f t="shared" si="172"/>
        <v>3.2628675889635845</v>
      </c>
      <c r="H1037" s="8">
        <f t="shared" si="173"/>
        <v>1.4442280305869348</v>
      </c>
      <c r="I1037" s="24"/>
      <c r="J1037" s="24"/>
      <c r="K1037" s="8">
        <f t="shared" si="174"/>
        <v>0</v>
      </c>
      <c r="L1037" s="8">
        <f t="shared" si="175"/>
        <v>0</v>
      </c>
      <c r="M1037" s="25" t="e">
        <f t="shared" si="178"/>
        <v>#DIV/0!</v>
      </c>
      <c r="N1037" s="25" t="e">
        <f t="shared" si="178"/>
        <v>#DIV/0!</v>
      </c>
      <c r="O1037" s="24">
        <f t="shared" si="179"/>
        <v>0</v>
      </c>
      <c r="P1037" s="24">
        <f t="shared" si="179"/>
        <v>0</v>
      </c>
      <c r="Q1037" t="s">
        <v>429</v>
      </c>
      <c r="R1037" t="s">
        <v>356</v>
      </c>
      <c r="S1037" t="s">
        <v>278</v>
      </c>
      <c r="T1037" s="26" t="s">
        <v>85</v>
      </c>
      <c r="U1037" s="26" t="s">
        <v>77</v>
      </c>
      <c r="V1037" s="131" t="s">
        <v>602</v>
      </c>
      <c r="W1037" s="26" t="s">
        <v>73</v>
      </c>
      <c r="X1037" s="90">
        <v>0</v>
      </c>
      <c r="Y1037" s="24" t="str">
        <f t="shared" si="176"/>
        <v>N</v>
      </c>
      <c r="Z1037" s="24">
        <v>100</v>
      </c>
      <c r="AA1037" s="24">
        <f t="shared" si="180"/>
        <v>0</v>
      </c>
      <c r="AB1037" s="24">
        <f t="shared" si="181"/>
        <v>-100</v>
      </c>
      <c r="AC1037" s="24">
        <f t="shared" si="182"/>
        <v>0</v>
      </c>
      <c r="AD1037" s="24">
        <f t="shared" si="183"/>
        <v>-100</v>
      </c>
      <c r="AE1037" s="24">
        <f t="shared" si="184"/>
        <v>0</v>
      </c>
      <c r="AF1037" s="24">
        <f t="shared" si="185"/>
        <v>-100</v>
      </c>
    </row>
    <row r="1038" spans="1:32" x14ac:dyDescent="0.25">
      <c r="A1038" s="21">
        <v>0.44853092429675001</v>
      </c>
      <c r="B1038" s="21">
        <v>0.55083791513903646</v>
      </c>
      <c r="C1038" s="22">
        <f t="shared" si="177"/>
        <v>2.2295006783933489</v>
      </c>
      <c r="D1038" s="23">
        <f t="shared" si="177"/>
        <v>1.8154160643564106</v>
      </c>
      <c r="E1038" s="125"/>
      <c r="F1038" s="8">
        <f t="shared" si="171"/>
        <v>1</v>
      </c>
      <c r="G1038" s="8">
        <f t="shared" si="172"/>
        <v>2.2295006783933489</v>
      </c>
      <c r="H1038" s="8">
        <f t="shared" si="173"/>
        <v>1.8154160643564106</v>
      </c>
      <c r="I1038" s="24"/>
      <c r="J1038" s="24"/>
      <c r="K1038" s="8">
        <f t="shared" si="174"/>
        <v>0</v>
      </c>
      <c r="L1038" s="8">
        <f t="shared" si="175"/>
        <v>0</v>
      </c>
      <c r="M1038" s="25" t="e">
        <f t="shared" si="178"/>
        <v>#DIV/0!</v>
      </c>
      <c r="N1038" s="25" t="e">
        <f t="shared" si="178"/>
        <v>#DIV/0!</v>
      </c>
      <c r="O1038" s="24">
        <f t="shared" si="179"/>
        <v>0</v>
      </c>
      <c r="P1038" s="24">
        <f t="shared" si="179"/>
        <v>0</v>
      </c>
      <c r="Q1038" t="s">
        <v>358</v>
      </c>
      <c r="R1038" t="s">
        <v>355</v>
      </c>
      <c r="S1038" t="s">
        <v>278</v>
      </c>
      <c r="T1038" s="26" t="s">
        <v>90</v>
      </c>
      <c r="U1038" s="26" t="s">
        <v>75</v>
      </c>
      <c r="V1038" s="131" t="s">
        <v>602</v>
      </c>
      <c r="W1038" s="26" t="s">
        <v>102</v>
      </c>
      <c r="X1038" s="90">
        <v>4</v>
      </c>
      <c r="Y1038" s="24" t="str">
        <f t="shared" si="176"/>
        <v>Y</v>
      </c>
      <c r="Z1038" s="24">
        <v>100</v>
      </c>
      <c r="AA1038" s="24">
        <f t="shared" si="180"/>
        <v>0</v>
      </c>
      <c r="AB1038" s="24">
        <f t="shared" si="181"/>
        <v>-100</v>
      </c>
      <c r="AC1038" s="24">
        <f t="shared" si="182"/>
        <v>0</v>
      </c>
      <c r="AD1038" s="24">
        <f t="shared" si="183"/>
        <v>-100</v>
      </c>
      <c r="AE1038" s="24">
        <f t="shared" si="184"/>
        <v>0</v>
      </c>
      <c r="AF1038" s="24">
        <f t="shared" si="185"/>
        <v>-100</v>
      </c>
    </row>
    <row r="1039" spans="1:32" x14ac:dyDescent="0.25">
      <c r="A1039" s="21">
        <v>8.8468711428419666E-2</v>
      </c>
      <c r="B1039" s="21">
        <v>0.91152236470457704</v>
      </c>
      <c r="C1039" s="22">
        <f t="shared" si="177"/>
        <v>11.303431279307187</v>
      </c>
      <c r="D1039" s="23">
        <f t="shared" si="177"/>
        <v>1.097065786558181</v>
      </c>
      <c r="E1039" s="125"/>
      <c r="F1039" s="8">
        <f t="shared" si="171"/>
        <v>1</v>
      </c>
      <c r="G1039" s="8">
        <f t="shared" si="172"/>
        <v>11.303431279307187</v>
      </c>
      <c r="H1039" s="8">
        <f t="shared" si="173"/>
        <v>1.097065786558181</v>
      </c>
      <c r="I1039" s="24"/>
      <c r="J1039" s="24"/>
      <c r="K1039" s="8">
        <f t="shared" si="174"/>
        <v>0</v>
      </c>
      <c r="L1039" s="8">
        <f t="shared" si="175"/>
        <v>0</v>
      </c>
      <c r="M1039" s="25" t="e">
        <f t="shared" si="178"/>
        <v>#DIV/0!</v>
      </c>
      <c r="N1039" s="25" t="e">
        <f t="shared" si="178"/>
        <v>#DIV/0!</v>
      </c>
      <c r="O1039" s="24">
        <f t="shared" si="179"/>
        <v>0</v>
      </c>
      <c r="P1039" s="24">
        <f t="shared" si="179"/>
        <v>0</v>
      </c>
      <c r="Q1039" t="s">
        <v>433</v>
      </c>
      <c r="R1039" t="s">
        <v>359</v>
      </c>
      <c r="S1039" t="s">
        <v>278</v>
      </c>
      <c r="T1039" s="26" t="s">
        <v>84</v>
      </c>
      <c r="U1039" s="26" t="s">
        <v>78</v>
      </c>
      <c r="V1039" s="131" t="s">
        <v>602</v>
      </c>
      <c r="W1039" s="26" t="s">
        <v>78</v>
      </c>
      <c r="X1039" s="90">
        <v>1</v>
      </c>
      <c r="Y1039" s="24" t="str">
        <f t="shared" si="176"/>
        <v>N</v>
      </c>
      <c r="Z1039" s="24">
        <v>100</v>
      </c>
      <c r="AA1039" s="24">
        <f t="shared" si="180"/>
        <v>0</v>
      </c>
      <c r="AB1039" s="24">
        <f t="shared" si="181"/>
        <v>-100</v>
      </c>
      <c r="AC1039" s="24">
        <f t="shared" si="182"/>
        <v>0</v>
      </c>
      <c r="AD1039" s="24">
        <f t="shared" si="183"/>
        <v>-100</v>
      </c>
      <c r="AE1039" s="24">
        <f t="shared" si="184"/>
        <v>0</v>
      </c>
      <c r="AF1039" s="24">
        <f t="shared" si="185"/>
        <v>-100</v>
      </c>
    </row>
    <row r="1040" spans="1:32" x14ac:dyDescent="0.25">
      <c r="A1040" s="21">
        <v>0.3190838153818642</v>
      </c>
      <c r="B1040" s="21">
        <v>0.68012277249110442</v>
      </c>
      <c r="C1040" s="22">
        <f t="shared" si="177"/>
        <v>3.1339728052431868</v>
      </c>
      <c r="D1040" s="23">
        <f t="shared" si="177"/>
        <v>1.470322771780266</v>
      </c>
      <c r="E1040" s="125"/>
      <c r="F1040" s="8">
        <f t="shared" si="171"/>
        <v>1</v>
      </c>
      <c r="G1040" s="8">
        <f t="shared" si="172"/>
        <v>3.1339728052431868</v>
      </c>
      <c r="H1040" s="8">
        <f t="shared" si="173"/>
        <v>1.470322771780266</v>
      </c>
      <c r="I1040" s="24"/>
      <c r="J1040" s="24"/>
      <c r="K1040" s="8">
        <f t="shared" si="174"/>
        <v>0</v>
      </c>
      <c r="L1040" s="8">
        <f t="shared" si="175"/>
        <v>0</v>
      </c>
      <c r="M1040" s="25" t="e">
        <f t="shared" si="178"/>
        <v>#DIV/0!</v>
      </c>
      <c r="N1040" s="25" t="e">
        <f t="shared" si="178"/>
        <v>#DIV/0!</v>
      </c>
      <c r="O1040" s="24">
        <f t="shared" si="179"/>
        <v>0</v>
      </c>
      <c r="P1040" s="24">
        <f t="shared" si="179"/>
        <v>0</v>
      </c>
      <c r="Q1040" t="s">
        <v>499</v>
      </c>
      <c r="R1040" t="s">
        <v>503</v>
      </c>
      <c r="S1040" t="s">
        <v>269</v>
      </c>
      <c r="T1040" s="26" t="s">
        <v>90</v>
      </c>
      <c r="U1040" s="26" t="s">
        <v>75</v>
      </c>
      <c r="V1040" s="131" t="s">
        <v>602</v>
      </c>
      <c r="W1040" s="26" t="s">
        <v>89</v>
      </c>
      <c r="X1040" s="90">
        <v>4</v>
      </c>
      <c r="Y1040" s="24" t="str">
        <f t="shared" si="176"/>
        <v>Y</v>
      </c>
      <c r="Z1040" s="24">
        <v>100</v>
      </c>
      <c r="AA1040" s="24">
        <f t="shared" si="180"/>
        <v>0</v>
      </c>
      <c r="AB1040" s="24">
        <f t="shared" si="181"/>
        <v>-100</v>
      </c>
      <c r="AC1040" s="24">
        <f t="shared" si="182"/>
        <v>0</v>
      </c>
      <c r="AD1040" s="24">
        <f t="shared" si="183"/>
        <v>-100</v>
      </c>
      <c r="AE1040" s="24">
        <f t="shared" si="184"/>
        <v>0</v>
      </c>
      <c r="AF1040" s="24">
        <f t="shared" si="185"/>
        <v>-100</v>
      </c>
    </row>
    <row r="1041" spans="1:32" x14ac:dyDescent="0.25">
      <c r="A1041" s="21">
        <v>0.67192548593152968</v>
      </c>
      <c r="B1041" s="21">
        <v>0.32205877072831518</v>
      </c>
      <c r="C1041" s="22">
        <f t="shared" si="177"/>
        <v>1.4882602623915082</v>
      </c>
      <c r="D1041" s="23">
        <f t="shared" si="177"/>
        <v>3.10502334011449</v>
      </c>
      <c r="E1041" s="125"/>
      <c r="F1041" s="8">
        <f t="shared" si="171"/>
        <v>1</v>
      </c>
      <c r="G1041" s="8">
        <f t="shared" si="172"/>
        <v>1.4882602623915082</v>
      </c>
      <c r="H1041" s="8">
        <f t="shared" si="173"/>
        <v>3.10502334011449</v>
      </c>
      <c r="I1041" s="24"/>
      <c r="J1041" s="24"/>
      <c r="K1041" s="8">
        <f t="shared" si="174"/>
        <v>0</v>
      </c>
      <c r="L1041" s="8">
        <f t="shared" si="175"/>
        <v>0</v>
      </c>
      <c r="M1041" s="25" t="e">
        <f t="shared" si="178"/>
        <v>#DIV/0!</v>
      </c>
      <c r="N1041" s="25" t="e">
        <f t="shared" si="178"/>
        <v>#DIV/0!</v>
      </c>
      <c r="O1041" s="24">
        <f t="shared" si="179"/>
        <v>0</v>
      </c>
      <c r="P1041" s="24">
        <f t="shared" si="179"/>
        <v>0</v>
      </c>
      <c r="Q1041" t="s">
        <v>439</v>
      </c>
      <c r="R1041" t="s">
        <v>502</v>
      </c>
      <c r="S1041" t="s">
        <v>269</v>
      </c>
      <c r="T1041" s="26" t="s">
        <v>84</v>
      </c>
      <c r="U1041" s="26" t="s">
        <v>86</v>
      </c>
      <c r="V1041" s="131" t="s">
        <v>602</v>
      </c>
      <c r="W1041" s="26" t="s">
        <v>78</v>
      </c>
      <c r="X1041" s="90">
        <v>1</v>
      </c>
      <c r="Y1041" s="24" t="str">
        <f t="shared" si="176"/>
        <v>N</v>
      </c>
      <c r="Z1041" s="24">
        <v>100</v>
      </c>
      <c r="AA1041" s="24">
        <f t="shared" si="180"/>
        <v>0</v>
      </c>
      <c r="AB1041" s="24">
        <f t="shared" si="181"/>
        <v>-100</v>
      </c>
      <c r="AC1041" s="24">
        <f t="shared" si="182"/>
        <v>0</v>
      </c>
      <c r="AD1041" s="24">
        <f t="shared" si="183"/>
        <v>-100</v>
      </c>
      <c r="AE1041" s="24">
        <f t="shared" si="184"/>
        <v>0</v>
      </c>
      <c r="AF1041" s="24">
        <f t="shared" si="185"/>
        <v>-100</v>
      </c>
    </row>
    <row r="1042" spans="1:32" x14ac:dyDescent="0.25">
      <c r="A1042" s="21">
        <v>0.50777860990150891</v>
      </c>
      <c r="B1042" s="21">
        <v>0.49100720921246765</v>
      </c>
      <c r="C1042" s="22">
        <f t="shared" si="177"/>
        <v>1.9693621993922994</v>
      </c>
      <c r="D1042" s="23">
        <f t="shared" si="177"/>
        <v>2.0366299745454084</v>
      </c>
      <c r="E1042" s="125"/>
      <c r="F1042" s="8">
        <f t="shared" si="171"/>
        <v>1</v>
      </c>
      <c r="G1042" s="8">
        <f t="shared" si="172"/>
        <v>1.9693621993922994</v>
      </c>
      <c r="H1042" s="8">
        <f t="shared" si="173"/>
        <v>2.0366299745454084</v>
      </c>
      <c r="I1042" s="24"/>
      <c r="J1042" s="24"/>
      <c r="K1042" s="8">
        <f t="shared" si="174"/>
        <v>0</v>
      </c>
      <c r="L1042" s="8">
        <f t="shared" si="175"/>
        <v>0</v>
      </c>
      <c r="M1042" s="25" t="e">
        <f t="shared" si="178"/>
        <v>#DIV/0!</v>
      </c>
      <c r="N1042" s="25" t="e">
        <f t="shared" si="178"/>
        <v>#DIV/0!</v>
      </c>
      <c r="O1042" s="24">
        <f t="shared" si="179"/>
        <v>0</v>
      </c>
      <c r="P1042" s="24">
        <f t="shared" si="179"/>
        <v>0</v>
      </c>
      <c r="Q1042" t="s">
        <v>455</v>
      </c>
      <c r="R1042" t="s">
        <v>469</v>
      </c>
      <c r="S1042" t="s">
        <v>276</v>
      </c>
      <c r="T1042" s="26" t="s">
        <v>84</v>
      </c>
      <c r="U1042" s="26" t="s">
        <v>86</v>
      </c>
      <c r="V1042" s="131" t="s">
        <v>602</v>
      </c>
      <c r="W1042" s="26" t="s">
        <v>86</v>
      </c>
      <c r="X1042" s="90">
        <v>3</v>
      </c>
      <c r="Y1042" s="24" t="str">
        <f t="shared" si="176"/>
        <v>Y</v>
      </c>
      <c r="Z1042" s="24">
        <v>100</v>
      </c>
      <c r="AA1042" s="24">
        <f t="shared" si="180"/>
        <v>0</v>
      </c>
      <c r="AB1042" s="24">
        <f t="shared" si="181"/>
        <v>-100</v>
      </c>
      <c r="AC1042" s="24">
        <f t="shared" si="182"/>
        <v>0</v>
      </c>
      <c r="AD1042" s="24">
        <f t="shared" si="183"/>
        <v>-100</v>
      </c>
      <c r="AE1042" s="24">
        <f t="shared" si="184"/>
        <v>0</v>
      </c>
      <c r="AF1042" s="24">
        <f t="shared" si="185"/>
        <v>-100</v>
      </c>
    </row>
    <row r="1043" spans="1:32" x14ac:dyDescent="0.25">
      <c r="A1043" s="21">
        <v>0.55410823371344331</v>
      </c>
      <c r="B1043" s="21">
        <v>0.44161505515677596</v>
      </c>
      <c r="C1043" s="22">
        <f t="shared" si="177"/>
        <v>1.8047015712044974</v>
      </c>
      <c r="D1043" s="23">
        <f t="shared" si="177"/>
        <v>2.2644155545036706</v>
      </c>
      <c r="E1043" s="125"/>
      <c r="F1043" s="8">
        <f t="shared" si="171"/>
        <v>1</v>
      </c>
      <c r="G1043" s="8">
        <f t="shared" si="172"/>
        <v>1.8047015712044974</v>
      </c>
      <c r="H1043" s="8">
        <f t="shared" si="173"/>
        <v>2.2644155545036706</v>
      </c>
      <c r="I1043" s="24"/>
      <c r="J1043" s="24"/>
      <c r="K1043" s="8">
        <f t="shared" si="174"/>
        <v>0</v>
      </c>
      <c r="L1043" s="8">
        <f t="shared" si="175"/>
        <v>0</v>
      </c>
      <c r="M1043" s="25" t="e">
        <f t="shared" si="178"/>
        <v>#DIV/0!</v>
      </c>
      <c r="N1043" s="25" t="e">
        <f t="shared" si="178"/>
        <v>#DIV/0!</v>
      </c>
      <c r="O1043" s="24">
        <f t="shared" si="179"/>
        <v>0</v>
      </c>
      <c r="P1043" s="24">
        <f t="shared" si="179"/>
        <v>0</v>
      </c>
      <c r="Q1043" t="s">
        <v>464</v>
      </c>
      <c r="R1043" t="s">
        <v>470</v>
      </c>
      <c r="S1043" t="s">
        <v>276</v>
      </c>
      <c r="T1043" s="26" t="s">
        <v>84</v>
      </c>
      <c r="U1043" s="26" t="s">
        <v>86</v>
      </c>
      <c r="V1043" s="131" t="s">
        <v>602</v>
      </c>
      <c r="W1043" s="26" t="s">
        <v>75</v>
      </c>
      <c r="X1043" s="90">
        <v>2</v>
      </c>
      <c r="Y1043" s="24" t="str">
        <f t="shared" si="176"/>
        <v>N</v>
      </c>
      <c r="Z1043" s="24">
        <v>100</v>
      </c>
      <c r="AA1043" s="24">
        <f t="shared" si="180"/>
        <v>0</v>
      </c>
      <c r="AB1043" s="24">
        <f t="shared" si="181"/>
        <v>-100</v>
      </c>
      <c r="AC1043" s="24">
        <f t="shared" si="182"/>
        <v>0</v>
      </c>
      <c r="AD1043" s="24">
        <f t="shared" si="183"/>
        <v>-100</v>
      </c>
      <c r="AE1043" s="24">
        <f t="shared" si="184"/>
        <v>0</v>
      </c>
      <c r="AF1043" s="24">
        <f t="shared" si="185"/>
        <v>-100</v>
      </c>
    </row>
    <row r="1044" spans="1:32" x14ac:dyDescent="0.25">
      <c r="A1044" s="21">
        <v>0.44542779325390641</v>
      </c>
      <c r="B1044" s="21">
        <v>0.55386995262626826</v>
      </c>
      <c r="C1044" s="22">
        <f t="shared" si="177"/>
        <v>2.2450327867843032</v>
      </c>
      <c r="D1044" s="23">
        <f t="shared" si="177"/>
        <v>1.8054779741315277</v>
      </c>
      <c r="E1044" s="125"/>
      <c r="F1044" s="8">
        <f t="shared" si="171"/>
        <v>1</v>
      </c>
      <c r="G1044" s="8">
        <f t="shared" si="172"/>
        <v>2.2450327867843032</v>
      </c>
      <c r="H1044" s="8">
        <f t="shared" si="173"/>
        <v>1.8054779741315277</v>
      </c>
      <c r="I1044" s="24"/>
      <c r="J1044" s="24"/>
      <c r="K1044" s="8">
        <f t="shared" si="174"/>
        <v>0</v>
      </c>
      <c r="L1044" s="8">
        <f t="shared" si="175"/>
        <v>0</v>
      </c>
      <c r="M1044" s="25" t="e">
        <f t="shared" si="178"/>
        <v>#DIV/0!</v>
      </c>
      <c r="N1044" s="25" t="e">
        <f t="shared" si="178"/>
        <v>#DIV/0!</v>
      </c>
      <c r="O1044" s="24">
        <f t="shared" si="179"/>
        <v>0</v>
      </c>
      <c r="P1044" s="24">
        <f t="shared" si="179"/>
        <v>0</v>
      </c>
      <c r="Q1044" t="s">
        <v>373</v>
      </c>
      <c r="R1044" t="s">
        <v>370</v>
      </c>
      <c r="S1044" t="s">
        <v>275</v>
      </c>
      <c r="T1044" s="26" t="s">
        <v>90</v>
      </c>
      <c r="U1044" s="26" t="s">
        <v>75</v>
      </c>
      <c r="V1044" s="131" t="s">
        <v>603</v>
      </c>
      <c r="W1044" s="26" t="s">
        <v>73</v>
      </c>
      <c r="X1044" s="90">
        <v>0</v>
      </c>
      <c r="Y1044" s="24" t="str">
        <f t="shared" si="176"/>
        <v>N</v>
      </c>
      <c r="Z1044" s="24">
        <v>100</v>
      </c>
      <c r="AA1044" s="24">
        <f t="shared" si="180"/>
        <v>0</v>
      </c>
      <c r="AB1044" s="24">
        <f t="shared" si="181"/>
        <v>-100</v>
      </c>
      <c r="AC1044" s="24">
        <f t="shared" si="182"/>
        <v>0</v>
      </c>
      <c r="AD1044" s="24">
        <f t="shared" si="183"/>
        <v>-100</v>
      </c>
      <c r="AE1044" s="24">
        <f t="shared" si="184"/>
        <v>0</v>
      </c>
      <c r="AF1044" s="24">
        <f t="shared" si="185"/>
        <v>-100</v>
      </c>
    </row>
    <row r="1045" spans="1:32" x14ac:dyDescent="0.25">
      <c r="A1045" s="124">
        <v>0.39018870783313236</v>
      </c>
      <c r="B1045" s="124">
        <v>0.60946881175522094</v>
      </c>
      <c r="C1045" s="120">
        <f t="shared" si="177"/>
        <v>2.5628624814730898</v>
      </c>
      <c r="D1045" s="121">
        <f t="shared" si="177"/>
        <v>1.640773048123793</v>
      </c>
      <c r="E1045" s="129"/>
      <c r="F1045" s="122">
        <f t="shared" si="171"/>
        <v>1</v>
      </c>
      <c r="G1045" s="122">
        <f t="shared" si="172"/>
        <v>2.5628624814730898</v>
      </c>
      <c r="H1045" s="122">
        <f t="shared" si="173"/>
        <v>1.640773048123793</v>
      </c>
      <c r="I1045" s="97"/>
      <c r="J1045" s="97"/>
      <c r="K1045" s="122">
        <f t="shared" si="174"/>
        <v>0</v>
      </c>
      <c r="L1045" s="122">
        <f t="shared" si="175"/>
        <v>0</v>
      </c>
      <c r="M1045" s="123" t="e">
        <f t="shared" si="178"/>
        <v>#DIV/0!</v>
      </c>
      <c r="N1045" s="123" t="e">
        <f t="shared" si="178"/>
        <v>#DIV/0!</v>
      </c>
      <c r="O1045" s="97">
        <f t="shared" si="179"/>
        <v>0</v>
      </c>
      <c r="P1045" s="97">
        <f t="shared" si="179"/>
        <v>0</v>
      </c>
      <c r="Q1045" s="97" t="s">
        <v>513</v>
      </c>
      <c r="R1045" s="97" t="s">
        <v>319</v>
      </c>
      <c r="S1045" s="97" t="s">
        <v>279</v>
      </c>
      <c r="T1045" s="117" t="s">
        <v>90</v>
      </c>
      <c r="U1045" s="117" t="s">
        <v>75</v>
      </c>
      <c r="V1045" s="130" t="s">
        <v>603</v>
      </c>
      <c r="W1045" s="117" t="s">
        <v>74</v>
      </c>
      <c r="X1045" s="96">
        <v>4</v>
      </c>
      <c r="Y1045" s="24" t="str">
        <f t="shared" si="176"/>
        <v>Y</v>
      </c>
      <c r="Z1045" s="24">
        <v>100</v>
      </c>
      <c r="AA1045" s="24">
        <f t="shared" si="180"/>
        <v>0</v>
      </c>
      <c r="AB1045" s="24">
        <f t="shared" si="181"/>
        <v>-100</v>
      </c>
      <c r="AC1045" s="24">
        <f t="shared" si="182"/>
        <v>0</v>
      </c>
      <c r="AD1045" s="24">
        <f t="shared" si="183"/>
        <v>-100</v>
      </c>
      <c r="AE1045" s="24">
        <f t="shared" si="184"/>
        <v>0</v>
      </c>
      <c r="AF1045" s="24">
        <f t="shared" si="185"/>
        <v>-100</v>
      </c>
    </row>
    <row r="1046" spans="1:32" x14ac:dyDescent="0.25">
      <c r="A1046" s="21">
        <v>0.71108948190675014</v>
      </c>
      <c r="B1046" s="21">
        <v>0.25936925535526884</v>
      </c>
      <c r="C1046" s="22">
        <f t="shared" ref="C1046:D1073" si="186">(100%/A1046)</f>
        <v>1.4062927738975284</v>
      </c>
      <c r="D1046" s="23">
        <f t="shared" si="186"/>
        <v>3.8555070786252537</v>
      </c>
      <c r="E1046" s="125"/>
      <c r="F1046" s="8">
        <f t="shared" si="171"/>
        <v>1</v>
      </c>
      <c r="G1046" s="8">
        <f t="shared" si="172"/>
        <v>1.4062927738975284</v>
      </c>
      <c r="H1046" s="8">
        <f t="shared" si="173"/>
        <v>3.8555070786252537</v>
      </c>
      <c r="I1046" s="24"/>
      <c r="J1046" s="24"/>
      <c r="K1046" s="8">
        <f t="shared" si="174"/>
        <v>0</v>
      </c>
      <c r="L1046" s="8">
        <f t="shared" si="175"/>
        <v>0</v>
      </c>
      <c r="M1046" s="25" t="e">
        <f t="shared" ref="M1046:N1073" si="187">(1/K1046)</f>
        <v>#DIV/0!</v>
      </c>
      <c r="N1046" s="25" t="e">
        <f t="shared" si="187"/>
        <v>#DIV/0!</v>
      </c>
      <c r="O1046" s="24">
        <f t="shared" ref="O1046:P1073" si="188">(I1046/G1046)</f>
        <v>0</v>
      </c>
      <c r="P1046" s="24">
        <f t="shared" si="188"/>
        <v>0</v>
      </c>
      <c r="Q1046" t="s">
        <v>443</v>
      </c>
      <c r="R1046" t="s">
        <v>449</v>
      </c>
      <c r="S1046" t="s">
        <v>282</v>
      </c>
      <c r="T1046" s="26" t="s">
        <v>84</v>
      </c>
      <c r="U1046" s="26" t="s">
        <v>89</v>
      </c>
      <c r="V1046" s="128" t="s">
        <v>603</v>
      </c>
      <c r="W1046" s="26" t="s">
        <v>74</v>
      </c>
      <c r="X1046" s="90">
        <v>4</v>
      </c>
      <c r="Y1046" s="24" t="str">
        <f t="shared" si="176"/>
        <v>Y</v>
      </c>
      <c r="Z1046" s="24">
        <v>100</v>
      </c>
      <c r="AA1046" s="24">
        <f t="shared" si="180"/>
        <v>0</v>
      </c>
      <c r="AB1046" s="24">
        <f t="shared" si="181"/>
        <v>-100</v>
      </c>
      <c r="AC1046" s="24">
        <f t="shared" si="182"/>
        <v>0</v>
      </c>
      <c r="AD1046" s="24">
        <f t="shared" si="183"/>
        <v>-100</v>
      </c>
      <c r="AE1046" s="24">
        <f t="shared" si="184"/>
        <v>0</v>
      </c>
      <c r="AF1046" s="24">
        <f t="shared" si="185"/>
        <v>-100</v>
      </c>
    </row>
    <row r="1047" spans="1:32" x14ac:dyDescent="0.25">
      <c r="A1047" s="21">
        <v>0.13141907683853235</v>
      </c>
      <c r="B1047" s="21">
        <v>0.86855180465315951</v>
      </c>
      <c r="C1047" s="22">
        <f t="shared" si="186"/>
        <v>7.6092453550609473</v>
      </c>
      <c r="D1047" s="23">
        <f t="shared" si="186"/>
        <v>1.1513418021154558</v>
      </c>
      <c r="E1047" s="125"/>
      <c r="F1047" s="8">
        <f t="shared" si="171"/>
        <v>1</v>
      </c>
      <c r="G1047" s="8">
        <f t="shared" si="172"/>
        <v>7.6092453550609473</v>
      </c>
      <c r="H1047" s="8">
        <f t="shared" si="173"/>
        <v>1.1513418021154558</v>
      </c>
      <c r="I1047" s="24"/>
      <c r="J1047" s="24"/>
      <c r="K1047" s="8">
        <f t="shared" si="174"/>
        <v>0</v>
      </c>
      <c r="L1047" s="8">
        <f t="shared" si="175"/>
        <v>0</v>
      </c>
      <c r="M1047" s="25" t="e">
        <f t="shared" si="187"/>
        <v>#DIV/0!</v>
      </c>
      <c r="N1047" s="25" t="e">
        <f t="shared" si="187"/>
        <v>#DIV/0!</v>
      </c>
      <c r="O1047" s="24">
        <f t="shared" si="188"/>
        <v>0</v>
      </c>
      <c r="P1047" s="24">
        <f t="shared" si="188"/>
        <v>0</v>
      </c>
      <c r="Q1047" t="s">
        <v>331</v>
      </c>
      <c r="R1047" t="s">
        <v>332</v>
      </c>
      <c r="S1047" t="s">
        <v>283</v>
      </c>
      <c r="T1047" s="26" t="s">
        <v>85</v>
      </c>
      <c r="U1047" s="26" t="s">
        <v>76</v>
      </c>
      <c r="V1047" s="128" t="s">
        <v>604</v>
      </c>
      <c r="W1047" s="26" t="s">
        <v>88</v>
      </c>
      <c r="X1047" s="90">
        <v>4</v>
      </c>
      <c r="Y1047" s="24" t="str">
        <f t="shared" si="176"/>
        <v>Y</v>
      </c>
      <c r="Z1047" s="24">
        <v>100</v>
      </c>
      <c r="AA1047" s="24">
        <f t="shared" si="180"/>
        <v>0</v>
      </c>
      <c r="AB1047" s="24">
        <f t="shared" si="181"/>
        <v>-100</v>
      </c>
      <c r="AC1047" s="24">
        <f t="shared" si="182"/>
        <v>0</v>
      </c>
      <c r="AD1047" s="24">
        <f t="shared" si="183"/>
        <v>-100</v>
      </c>
      <c r="AE1047" s="24">
        <f t="shared" si="184"/>
        <v>0</v>
      </c>
      <c r="AF1047" s="24">
        <f t="shared" si="185"/>
        <v>-100</v>
      </c>
    </row>
    <row r="1048" spans="1:32" x14ac:dyDescent="0.25">
      <c r="A1048" s="21">
        <v>0.10433366063937258</v>
      </c>
      <c r="B1048" s="21">
        <v>0.89566200002389884</v>
      </c>
      <c r="C1048" s="22">
        <f t="shared" si="186"/>
        <v>9.5846344686062732</v>
      </c>
      <c r="D1048" s="23">
        <f t="shared" si="186"/>
        <v>1.1164926054396827</v>
      </c>
      <c r="E1048" s="125"/>
      <c r="F1048" s="8">
        <f t="shared" si="171"/>
        <v>1</v>
      </c>
      <c r="G1048" s="8">
        <f t="shared" si="172"/>
        <v>9.5846344686062732</v>
      </c>
      <c r="H1048" s="8">
        <f t="shared" si="173"/>
        <v>1.1164926054396827</v>
      </c>
      <c r="I1048" s="24"/>
      <c r="J1048" s="24"/>
      <c r="K1048" s="8">
        <f t="shared" si="174"/>
        <v>0</v>
      </c>
      <c r="L1048" s="8">
        <f t="shared" si="175"/>
        <v>0</v>
      </c>
      <c r="M1048" s="25" t="e">
        <f t="shared" si="187"/>
        <v>#DIV/0!</v>
      </c>
      <c r="N1048" s="25" t="e">
        <f t="shared" si="187"/>
        <v>#DIV/0!</v>
      </c>
      <c r="O1048" s="24">
        <f t="shared" si="188"/>
        <v>0</v>
      </c>
      <c r="P1048" s="24">
        <f t="shared" si="188"/>
        <v>0</v>
      </c>
      <c r="Q1048" t="s">
        <v>330</v>
      </c>
      <c r="R1048" t="s">
        <v>289</v>
      </c>
      <c r="S1048" t="s">
        <v>283</v>
      </c>
      <c r="T1048" s="26" t="s">
        <v>90</v>
      </c>
      <c r="U1048" s="26" t="s">
        <v>75</v>
      </c>
      <c r="V1048" s="128" t="s">
        <v>604</v>
      </c>
      <c r="W1048" s="26" t="s">
        <v>77</v>
      </c>
      <c r="X1048" s="90">
        <v>2</v>
      </c>
      <c r="Y1048" s="24" t="str">
        <f t="shared" si="176"/>
        <v>N</v>
      </c>
      <c r="Z1048" s="24">
        <v>100</v>
      </c>
      <c r="AA1048" s="24">
        <f t="shared" si="180"/>
        <v>0</v>
      </c>
      <c r="AB1048" s="24">
        <f t="shared" si="181"/>
        <v>-100</v>
      </c>
      <c r="AC1048" s="24">
        <f t="shared" si="182"/>
        <v>0</v>
      </c>
      <c r="AD1048" s="24">
        <f t="shared" si="183"/>
        <v>-100</v>
      </c>
      <c r="AE1048" s="24">
        <f t="shared" si="184"/>
        <v>0</v>
      </c>
      <c r="AF1048" s="24">
        <f t="shared" si="185"/>
        <v>-100</v>
      </c>
    </row>
    <row r="1049" spans="1:32" x14ac:dyDescent="0.25">
      <c r="A1049" s="21">
        <v>0.60609446272471135</v>
      </c>
      <c r="B1049" s="21">
        <v>0.38626929564028473</v>
      </c>
      <c r="C1049" s="22">
        <f t="shared" si="186"/>
        <v>1.6499078303808905</v>
      </c>
      <c r="D1049" s="23">
        <f t="shared" si="186"/>
        <v>2.5888674333857877</v>
      </c>
      <c r="E1049" s="125"/>
      <c r="F1049" s="8">
        <f t="shared" si="171"/>
        <v>1</v>
      </c>
      <c r="G1049" s="8">
        <f t="shared" si="172"/>
        <v>1.6499078303808905</v>
      </c>
      <c r="H1049" s="8">
        <f t="shared" si="173"/>
        <v>2.5888674333857877</v>
      </c>
      <c r="I1049" s="24"/>
      <c r="J1049" s="24"/>
      <c r="K1049" s="8">
        <f t="shared" si="174"/>
        <v>0</v>
      </c>
      <c r="L1049" s="8">
        <f t="shared" si="175"/>
        <v>0</v>
      </c>
      <c r="M1049" s="25" t="e">
        <f t="shared" si="187"/>
        <v>#DIV/0!</v>
      </c>
      <c r="N1049" s="25" t="e">
        <f t="shared" si="187"/>
        <v>#DIV/0!</v>
      </c>
      <c r="O1049" s="24">
        <f t="shared" si="188"/>
        <v>0</v>
      </c>
      <c r="P1049" s="24">
        <f t="shared" si="188"/>
        <v>0</v>
      </c>
      <c r="Q1049" t="s">
        <v>411</v>
      </c>
      <c r="R1049" t="s">
        <v>413</v>
      </c>
      <c r="S1049" t="s">
        <v>283</v>
      </c>
      <c r="T1049" s="26" t="s">
        <v>85</v>
      </c>
      <c r="U1049" s="26" t="s">
        <v>79</v>
      </c>
      <c r="V1049" s="128" t="s">
        <v>604</v>
      </c>
      <c r="W1049" s="26" t="s">
        <v>76</v>
      </c>
      <c r="X1049" s="90">
        <v>1</v>
      </c>
      <c r="Y1049" s="24" t="str">
        <f t="shared" si="176"/>
        <v>N</v>
      </c>
      <c r="Z1049" s="24">
        <v>100</v>
      </c>
      <c r="AA1049" s="24">
        <f t="shared" si="180"/>
        <v>0</v>
      </c>
      <c r="AB1049" s="24">
        <f t="shared" si="181"/>
        <v>-100</v>
      </c>
      <c r="AC1049" s="24">
        <f t="shared" si="182"/>
        <v>0</v>
      </c>
      <c r="AD1049" s="24">
        <f t="shared" si="183"/>
        <v>-100</v>
      </c>
      <c r="AE1049" s="24">
        <f t="shared" si="184"/>
        <v>0</v>
      </c>
      <c r="AF1049" s="24">
        <f t="shared" si="185"/>
        <v>-100</v>
      </c>
    </row>
    <row r="1050" spans="1:32" x14ac:dyDescent="0.25">
      <c r="A1050" s="21">
        <v>0.33362000437371331</v>
      </c>
      <c r="B1050" s="21">
        <v>0.6656581911865479</v>
      </c>
      <c r="C1050" s="22">
        <f t="shared" si="186"/>
        <v>2.9974221775976702</v>
      </c>
      <c r="D1050" s="23">
        <f t="shared" si="186"/>
        <v>1.5022725074823788</v>
      </c>
      <c r="E1050" s="125"/>
      <c r="F1050" s="8">
        <f t="shared" ref="F1050:F1113" si="189">(E1050/100%) + 1</f>
        <v>1</v>
      </c>
      <c r="G1050" s="8">
        <f t="shared" ref="G1050:G1113" si="190">C1050/F1050</f>
        <v>2.9974221775976702</v>
      </c>
      <c r="H1050" s="8">
        <f t="shared" ref="H1050:H1113" si="191">D1050/F1050</f>
        <v>1.5022725074823788</v>
      </c>
      <c r="I1050" s="24"/>
      <c r="J1050" s="24"/>
      <c r="K1050" s="8">
        <f t="shared" ref="K1050:K1113" si="192">(I1050*F1050)</f>
        <v>0</v>
      </c>
      <c r="L1050" s="8">
        <f t="shared" ref="L1050:L1113" si="193">(J1050*F1050)</f>
        <v>0</v>
      </c>
      <c r="M1050" s="25" t="e">
        <f t="shared" si="187"/>
        <v>#DIV/0!</v>
      </c>
      <c r="N1050" s="25" t="e">
        <f t="shared" si="187"/>
        <v>#DIV/0!</v>
      </c>
      <c r="O1050" s="24">
        <f t="shared" si="188"/>
        <v>0</v>
      </c>
      <c r="P1050" s="24">
        <f t="shared" si="188"/>
        <v>0</v>
      </c>
      <c r="Q1050" t="s">
        <v>414</v>
      </c>
      <c r="R1050" t="s">
        <v>540</v>
      </c>
      <c r="S1050" t="s">
        <v>283</v>
      </c>
      <c r="T1050" s="26" t="s">
        <v>90</v>
      </c>
      <c r="U1050" s="26" t="s">
        <v>75</v>
      </c>
      <c r="V1050" s="128" t="s">
        <v>604</v>
      </c>
      <c r="W1050" s="26" t="s">
        <v>94</v>
      </c>
      <c r="X1050" s="90">
        <v>2</v>
      </c>
      <c r="Y1050" s="24" t="str">
        <f t="shared" ref="Y1050:Y1113" si="194">IF(X1050 &gt;=3,"Y","N")</f>
        <v>N</v>
      </c>
      <c r="Z1050" s="24">
        <v>100</v>
      </c>
      <c r="AA1050" s="24">
        <f t="shared" si="180"/>
        <v>0</v>
      </c>
      <c r="AB1050" s="24">
        <f t="shared" si="181"/>
        <v>-100</v>
      </c>
      <c r="AC1050" s="24">
        <f t="shared" si="182"/>
        <v>0</v>
      </c>
      <c r="AD1050" s="24">
        <f t="shared" si="183"/>
        <v>-100</v>
      </c>
      <c r="AE1050" s="24">
        <f t="shared" si="184"/>
        <v>0</v>
      </c>
      <c r="AF1050" s="24">
        <f t="shared" si="185"/>
        <v>-100</v>
      </c>
    </row>
    <row r="1051" spans="1:32" x14ac:dyDescent="0.25">
      <c r="A1051" s="21">
        <v>0.61644284944511152</v>
      </c>
      <c r="B1051" s="21">
        <v>0.37051376303567202</v>
      </c>
      <c r="C1051" s="22">
        <f t="shared" si="186"/>
        <v>1.6222103977686591</v>
      </c>
      <c r="D1051" s="23">
        <f t="shared" si="186"/>
        <v>2.698955072024471</v>
      </c>
      <c r="E1051" s="125"/>
      <c r="F1051" s="8">
        <f t="shared" si="189"/>
        <v>1</v>
      </c>
      <c r="G1051" s="8">
        <f t="shared" si="190"/>
        <v>1.6222103977686591</v>
      </c>
      <c r="H1051" s="8">
        <f t="shared" si="191"/>
        <v>2.698955072024471</v>
      </c>
      <c r="I1051" s="24"/>
      <c r="J1051" s="24"/>
      <c r="K1051" s="8">
        <f t="shared" si="192"/>
        <v>0</v>
      </c>
      <c r="L1051" s="8">
        <f t="shared" si="193"/>
        <v>0</v>
      </c>
      <c r="M1051" s="25" t="e">
        <f t="shared" si="187"/>
        <v>#DIV/0!</v>
      </c>
      <c r="N1051" s="25" t="e">
        <f t="shared" si="187"/>
        <v>#DIV/0!</v>
      </c>
      <c r="O1051" s="24">
        <f t="shared" si="188"/>
        <v>0</v>
      </c>
      <c r="P1051" s="24">
        <f t="shared" si="188"/>
        <v>0</v>
      </c>
      <c r="Q1051" t="s">
        <v>523</v>
      </c>
      <c r="R1051" t="s">
        <v>333</v>
      </c>
      <c r="S1051" t="s">
        <v>283</v>
      </c>
      <c r="T1051" s="26" t="s">
        <v>84</v>
      </c>
      <c r="U1051" s="26" t="s">
        <v>86</v>
      </c>
      <c r="V1051" s="128" t="s">
        <v>604</v>
      </c>
      <c r="W1051" s="26" t="s">
        <v>88</v>
      </c>
      <c r="X1051" s="90">
        <v>4</v>
      </c>
      <c r="Y1051" s="24" t="str">
        <f t="shared" si="194"/>
        <v>Y</v>
      </c>
      <c r="Z1051" s="24">
        <v>100</v>
      </c>
      <c r="AA1051" s="24">
        <f t="shared" si="180"/>
        <v>0</v>
      </c>
      <c r="AB1051" s="24">
        <f t="shared" si="181"/>
        <v>-100</v>
      </c>
      <c r="AC1051" s="24">
        <f t="shared" si="182"/>
        <v>0</v>
      </c>
      <c r="AD1051" s="24">
        <f t="shared" si="183"/>
        <v>-100</v>
      </c>
      <c r="AE1051" s="24">
        <f t="shared" si="184"/>
        <v>0</v>
      </c>
      <c r="AF1051" s="24">
        <f t="shared" si="185"/>
        <v>-100</v>
      </c>
    </row>
    <row r="1052" spans="1:32" x14ac:dyDescent="0.25">
      <c r="A1052" s="21">
        <v>0.3984327996402956</v>
      </c>
      <c r="B1052" s="21">
        <v>0.598683196389036</v>
      </c>
      <c r="C1052" s="22">
        <f t="shared" si="186"/>
        <v>2.5098335300276435</v>
      </c>
      <c r="D1052" s="23">
        <f t="shared" si="186"/>
        <v>1.6703324997786986</v>
      </c>
      <c r="E1052" s="125"/>
      <c r="F1052" s="8">
        <f t="shared" si="189"/>
        <v>1</v>
      </c>
      <c r="G1052" s="8">
        <f t="shared" si="190"/>
        <v>2.5098335300276435</v>
      </c>
      <c r="H1052" s="8">
        <f t="shared" si="191"/>
        <v>1.6703324997786986</v>
      </c>
      <c r="I1052" s="24"/>
      <c r="J1052" s="24"/>
      <c r="K1052" s="8">
        <f t="shared" si="192"/>
        <v>0</v>
      </c>
      <c r="L1052" s="8">
        <f t="shared" si="193"/>
        <v>0</v>
      </c>
      <c r="M1052" s="25" t="e">
        <f t="shared" si="187"/>
        <v>#DIV/0!</v>
      </c>
      <c r="N1052" s="25" t="e">
        <f t="shared" si="187"/>
        <v>#DIV/0!</v>
      </c>
      <c r="O1052" s="24">
        <f t="shared" si="188"/>
        <v>0</v>
      </c>
      <c r="P1052" s="24">
        <f t="shared" si="188"/>
        <v>0</v>
      </c>
      <c r="Q1052" t="s">
        <v>290</v>
      </c>
      <c r="R1052" t="s">
        <v>412</v>
      </c>
      <c r="S1052" t="s">
        <v>283</v>
      </c>
      <c r="T1052" s="26" t="s">
        <v>85</v>
      </c>
      <c r="U1052" s="26" t="s">
        <v>77</v>
      </c>
      <c r="V1052" s="128" t="s">
        <v>604</v>
      </c>
      <c r="W1052" s="26" t="s">
        <v>79</v>
      </c>
      <c r="X1052" s="90">
        <v>3</v>
      </c>
      <c r="Y1052" s="24" t="str">
        <f t="shared" si="194"/>
        <v>Y</v>
      </c>
      <c r="Z1052" s="24">
        <v>100</v>
      </c>
      <c r="AA1052" s="24">
        <f t="shared" si="180"/>
        <v>0</v>
      </c>
      <c r="AB1052" s="24">
        <f t="shared" si="181"/>
        <v>-100</v>
      </c>
      <c r="AC1052" s="24">
        <f t="shared" si="182"/>
        <v>0</v>
      </c>
      <c r="AD1052" s="24">
        <f t="shared" si="183"/>
        <v>-100</v>
      </c>
      <c r="AE1052" s="24">
        <f t="shared" si="184"/>
        <v>0</v>
      </c>
      <c r="AF1052" s="24">
        <f t="shared" si="185"/>
        <v>-100</v>
      </c>
    </row>
    <row r="1053" spans="1:32" x14ac:dyDescent="0.25">
      <c r="A1053" s="21">
        <v>0.47385195759170207</v>
      </c>
      <c r="B1053" s="21">
        <v>0.52472923939620686</v>
      </c>
      <c r="C1053" s="22">
        <f t="shared" si="186"/>
        <v>2.1103637623075038</v>
      </c>
      <c r="D1053" s="23">
        <f t="shared" si="186"/>
        <v>1.9057447630527995</v>
      </c>
      <c r="E1053" s="125"/>
      <c r="F1053" s="8">
        <f t="shared" si="189"/>
        <v>1</v>
      </c>
      <c r="G1053" s="8">
        <f t="shared" si="190"/>
        <v>2.1103637623075038</v>
      </c>
      <c r="H1053" s="8">
        <f t="shared" si="191"/>
        <v>1.9057447630527995</v>
      </c>
      <c r="I1053" s="24"/>
      <c r="J1053" s="24"/>
      <c r="K1053" s="8">
        <f t="shared" si="192"/>
        <v>0</v>
      </c>
      <c r="L1053" s="8">
        <f t="shared" si="193"/>
        <v>0</v>
      </c>
      <c r="M1053" s="25" t="e">
        <f t="shared" si="187"/>
        <v>#DIV/0!</v>
      </c>
      <c r="N1053" s="25" t="e">
        <f t="shared" si="187"/>
        <v>#DIV/0!</v>
      </c>
      <c r="O1053" s="24">
        <f t="shared" si="188"/>
        <v>0</v>
      </c>
      <c r="P1053" s="24">
        <f t="shared" si="188"/>
        <v>0</v>
      </c>
      <c r="Q1053" t="s">
        <v>561</v>
      </c>
      <c r="R1053" t="s">
        <v>557</v>
      </c>
      <c r="S1053" t="s">
        <v>272</v>
      </c>
      <c r="T1053" s="26" t="s">
        <v>85</v>
      </c>
      <c r="U1053" s="26" t="s">
        <v>79</v>
      </c>
      <c r="V1053" s="128" t="s">
        <v>604</v>
      </c>
      <c r="W1053" s="26" t="s">
        <v>75</v>
      </c>
      <c r="X1053" s="90">
        <v>2</v>
      </c>
      <c r="Y1053" s="24" t="str">
        <f t="shared" si="194"/>
        <v>N</v>
      </c>
      <c r="Z1053" s="24">
        <v>100</v>
      </c>
      <c r="AA1053" s="24">
        <f t="shared" si="180"/>
        <v>0</v>
      </c>
      <c r="AB1053" s="24">
        <f t="shared" si="181"/>
        <v>-100</v>
      </c>
      <c r="AC1053" s="24">
        <f t="shared" si="182"/>
        <v>0</v>
      </c>
      <c r="AD1053" s="24">
        <f t="shared" si="183"/>
        <v>-100</v>
      </c>
      <c r="AE1053" s="24">
        <f t="shared" si="184"/>
        <v>0</v>
      </c>
      <c r="AF1053" s="24">
        <f t="shared" si="185"/>
        <v>-100</v>
      </c>
    </row>
    <row r="1054" spans="1:32" x14ac:dyDescent="0.25">
      <c r="A1054" s="21">
        <v>0.5713883898984996</v>
      </c>
      <c r="B1054" s="21">
        <v>0.41997567556088616</v>
      </c>
      <c r="C1054" s="22">
        <f t="shared" si="186"/>
        <v>1.750123064589461</v>
      </c>
      <c r="D1054" s="23">
        <f t="shared" si="186"/>
        <v>2.3810902825847697</v>
      </c>
      <c r="E1054" s="125"/>
      <c r="F1054" s="8">
        <f t="shared" si="189"/>
        <v>1</v>
      </c>
      <c r="G1054" s="8">
        <f t="shared" si="190"/>
        <v>1.750123064589461</v>
      </c>
      <c r="H1054" s="8">
        <f t="shared" si="191"/>
        <v>2.3810902825847697</v>
      </c>
      <c r="I1054" s="24"/>
      <c r="J1054" s="24"/>
      <c r="K1054" s="8">
        <f t="shared" si="192"/>
        <v>0</v>
      </c>
      <c r="L1054" s="8">
        <f t="shared" si="193"/>
        <v>0</v>
      </c>
      <c r="M1054" s="25" t="e">
        <f t="shared" si="187"/>
        <v>#DIV/0!</v>
      </c>
      <c r="N1054" s="25" t="e">
        <f t="shared" si="187"/>
        <v>#DIV/0!</v>
      </c>
      <c r="O1054" s="24">
        <f t="shared" si="188"/>
        <v>0</v>
      </c>
      <c r="P1054" s="24">
        <f t="shared" si="188"/>
        <v>0</v>
      </c>
      <c r="Q1054" t="s">
        <v>335</v>
      </c>
      <c r="R1054" t="s">
        <v>560</v>
      </c>
      <c r="S1054" t="s">
        <v>272</v>
      </c>
      <c r="T1054" s="26" t="s">
        <v>85</v>
      </c>
      <c r="U1054" s="26" t="s">
        <v>79</v>
      </c>
      <c r="V1054" s="128" t="s">
        <v>604</v>
      </c>
      <c r="W1054" s="26" t="s">
        <v>79</v>
      </c>
      <c r="X1054" s="90">
        <v>3</v>
      </c>
      <c r="Y1054" s="24" t="str">
        <f t="shared" si="194"/>
        <v>Y</v>
      </c>
      <c r="Z1054" s="24">
        <v>100</v>
      </c>
      <c r="AA1054" s="24">
        <f t="shared" si="180"/>
        <v>0</v>
      </c>
      <c r="AB1054" s="24">
        <f t="shared" si="181"/>
        <v>-100</v>
      </c>
      <c r="AC1054" s="24">
        <f t="shared" si="182"/>
        <v>0</v>
      </c>
      <c r="AD1054" s="24">
        <f t="shared" si="183"/>
        <v>-100</v>
      </c>
      <c r="AE1054" s="24">
        <f t="shared" si="184"/>
        <v>0</v>
      </c>
      <c r="AF1054" s="24">
        <f t="shared" si="185"/>
        <v>-100</v>
      </c>
    </row>
    <row r="1055" spans="1:32" x14ac:dyDescent="0.25">
      <c r="A1055" s="21">
        <v>0.42929181037671693</v>
      </c>
      <c r="B1055" s="21">
        <v>0.57014858160408988</v>
      </c>
      <c r="C1055" s="22">
        <f t="shared" si="186"/>
        <v>2.3294178361391729</v>
      </c>
      <c r="D1055" s="23">
        <f t="shared" si="186"/>
        <v>1.7539287692105461</v>
      </c>
      <c r="E1055" s="125"/>
      <c r="F1055" s="8">
        <f t="shared" si="189"/>
        <v>1</v>
      </c>
      <c r="G1055" s="8">
        <f t="shared" si="190"/>
        <v>2.3294178361391729</v>
      </c>
      <c r="H1055" s="8">
        <f t="shared" si="191"/>
        <v>1.7539287692105461</v>
      </c>
      <c r="I1055" s="24"/>
      <c r="J1055" s="24"/>
      <c r="K1055" s="8">
        <f t="shared" si="192"/>
        <v>0</v>
      </c>
      <c r="L1055" s="8">
        <f t="shared" si="193"/>
        <v>0</v>
      </c>
      <c r="M1055" s="25" t="e">
        <f t="shared" si="187"/>
        <v>#DIV/0!</v>
      </c>
      <c r="N1055" s="25" t="e">
        <f t="shared" si="187"/>
        <v>#DIV/0!</v>
      </c>
      <c r="O1055" s="24">
        <f t="shared" si="188"/>
        <v>0</v>
      </c>
      <c r="P1055" s="24">
        <f t="shared" si="188"/>
        <v>0</v>
      </c>
      <c r="Q1055" t="s">
        <v>559</v>
      </c>
      <c r="R1055" t="s">
        <v>337</v>
      </c>
      <c r="S1055" t="s">
        <v>272</v>
      </c>
      <c r="T1055" s="26" t="s">
        <v>90</v>
      </c>
      <c r="U1055" s="26" t="s">
        <v>75</v>
      </c>
      <c r="V1055" s="128" t="s">
        <v>604</v>
      </c>
      <c r="W1055" s="26" t="s">
        <v>76</v>
      </c>
      <c r="X1055" s="90">
        <v>1</v>
      </c>
      <c r="Y1055" s="24" t="str">
        <f t="shared" si="194"/>
        <v>N</v>
      </c>
      <c r="Z1055" s="24">
        <v>100</v>
      </c>
      <c r="AA1055" s="24">
        <f t="shared" si="180"/>
        <v>0</v>
      </c>
      <c r="AB1055" s="24">
        <f t="shared" si="181"/>
        <v>-100</v>
      </c>
      <c r="AC1055" s="24">
        <f t="shared" si="182"/>
        <v>0</v>
      </c>
      <c r="AD1055" s="24">
        <f t="shared" si="183"/>
        <v>-100</v>
      </c>
      <c r="AE1055" s="24">
        <f t="shared" si="184"/>
        <v>0</v>
      </c>
      <c r="AF1055" s="24">
        <f t="shared" si="185"/>
        <v>-100</v>
      </c>
    </row>
    <row r="1056" spans="1:32" x14ac:dyDescent="0.25">
      <c r="A1056" s="21">
        <v>0.38050372116527875</v>
      </c>
      <c r="B1056" s="21">
        <v>0.61914507746690706</v>
      </c>
      <c r="C1056" s="22">
        <f t="shared" si="186"/>
        <v>2.6280951916515729</v>
      </c>
      <c r="D1056" s="23">
        <f t="shared" si="186"/>
        <v>1.6151303408423681</v>
      </c>
      <c r="E1056" s="125"/>
      <c r="F1056" s="8">
        <f t="shared" si="189"/>
        <v>1</v>
      </c>
      <c r="G1056" s="8">
        <f t="shared" si="190"/>
        <v>2.6280951916515729</v>
      </c>
      <c r="H1056" s="8">
        <f t="shared" si="191"/>
        <v>1.6151303408423681</v>
      </c>
      <c r="I1056" s="24"/>
      <c r="J1056" s="24"/>
      <c r="K1056" s="8">
        <f t="shared" si="192"/>
        <v>0</v>
      </c>
      <c r="L1056" s="8">
        <f t="shared" si="193"/>
        <v>0</v>
      </c>
      <c r="M1056" s="25" t="e">
        <f t="shared" si="187"/>
        <v>#DIV/0!</v>
      </c>
      <c r="N1056" s="25" t="e">
        <f t="shared" si="187"/>
        <v>#DIV/0!</v>
      </c>
      <c r="O1056" s="24">
        <f t="shared" si="188"/>
        <v>0</v>
      </c>
      <c r="P1056" s="24">
        <f t="shared" si="188"/>
        <v>0</v>
      </c>
      <c r="Q1056" t="s">
        <v>340</v>
      </c>
      <c r="R1056" t="s">
        <v>416</v>
      </c>
      <c r="S1056" t="s">
        <v>274</v>
      </c>
      <c r="T1056" s="26" t="s">
        <v>90</v>
      </c>
      <c r="U1056" s="26" t="s">
        <v>75</v>
      </c>
      <c r="V1056" s="128" t="s">
        <v>604</v>
      </c>
      <c r="W1056" s="26" t="s">
        <v>78</v>
      </c>
      <c r="X1056" s="90">
        <v>1</v>
      </c>
      <c r="Y1056" s="24" t="str">
        <f t="shared" si="194"/>
        <v>N</v>
      </c>
      <c r="Z1056" s="24">
        <v>100</v>
      </c>
      <c r="AA1056" s="24">
        <f t="shared" si="180"/>
        <v>0</v>
      </c>
      <c r="AB1056" s="24">
        <f t="shared" si="181"/>
        <v>-100</v>
      </c>
      <c r="AC1056" s="24">
        <f t="shared" si="182"/>
        <v>0</v>
      </c>
      <c r="AD1056" s="24">
        <f t="shared" si="183"/>
        <v>-100</v>
      </c>
      <c r="AE1056" s="24">
        <f t="shared" si="184"/>
        <v>0</v>
      </c>
      <c r="AF1056" s="24">
        <f t="shared" si="185"/>
        <v>-100</v>
      </c>
    </row>
    <row r="1057" spans="1:32" x14ac:dyDescent="0.25">
      <c r="A1057" s="21">
        <v>0.66715393943677292</v>
      </c>
      <c r="B1057" s="21">
        <v>0.28510874643780365</v>
      </c>
      <c r="C1057" s="22">
        <f t="shared" si="186"/>
        <v>1.4989044370242699</v>
      </c>
      <c r="D1057" s="23">
        <f t="shared" si="186"/>
        <v>3.507433610838556</v>
      </c>
      <c r="E1057" s="125"/>
      <c r="F1057" s="8">
        <f t="shared" si="189"/>
        <v>1</v>
      </c>
      <c r="G1057" s="8">
        <f t="shared" si="190"/>
        <v>1.4989044370242699</v>
      </c>
      <c r="H1057" s="8">
        <f t="shared" si="191"/>
        <v>3.507433610838556</v>
      </c>
      <c r="I1057" s="24"/>
      <c r="J1057" s="24"/>
      <c r="K1057" s="8">
        <f t="shared" si="192"/>
        <v>0</v>
      </c>
      <c r="L1057" s="8">
        <f t="shared" si="193"/>
        <v>0</v>
      </c>
      <c r="M1057" s="25" t="e">
        <f t="shared" si="187"/>
        <v>#DIV/0!</v>
      </c>
      <c r="N1057" s="25" t="e">
        <f t="shared" si="187"/>
        <v>#DIV/0!</v>
      </c>
      <c r="O1057" s="24">
        <f t="shared" si="188"/>
        <v>0</v>
      </c>
      <c r="P1057" s="24">
        <f t="shared" si="188"/>
        <v>0</v>
      </c>
      <c r="Q1057" t="s">
        <v>436</v>
      </c>
      <c r="R1057" t="s">
        <v>363</v>
      </c>
      <c r="S1057" t="s">
        <v>269</v>
      </c>
      <c r="T1057" s="26" t="s">
        <v>84</v>
      </c>
      <c r="U1057" s="26" t="s">
        <v>100</v>
      </c>
      <c r="V1057" s="128" t="s">
        <v>604</v>
      </c>
      <c r="W1057" s="26" t="s">
        <v>92</v>
      </c>
      <c r="X1057" s="90">
        <v>5</v>
      </c>
      <c r="Y1057" s="24" t="str">
        <f t="shared" si="194"/>
        <v>Y</v>
      </c>
      <c r="Z1057" s="24">
        <v>100</v>
      </c>
      <c r="AA1057" s="24">
        <f t="shared" si="180"/>
        <v>0</v>
      </c>
      <c r="AB1057" s="24">
        <f t="shared" si="181"/>
        <v>-100</v>
      </c>
      <c r="AC1057" s="24">
        <f t="shared" si="182"/>
        <v>0</v>
      </c>
      <c r="AD1057" s="24">
        <f t="shared" si="183"/>
        <v>-100</v>
      </c>
      <c r="AE1057" s="24">
        <f t="shared" si="184"/>
        <v>0</v>
      </c>
      <c r="AF1057" s="24">
        <f t="shared" si="185"/>
        <v>-100</v>
      </c>
    </row>
    <row r="1058" spans="1:32" x14ac:dyDescent="0.25">
      <c r="A1058" s="21">
        <v>0.70027885065586304</v>
      </c>
      <c r="B1058" s="21">
        <v>0.29353991417205622</v>
      </c>
      <c r="C1058" s="22">
        <f t="shared" si="186"/>
        <v>1.4280025722088079</v>
      </c>
      <c r="D1058" s="23">
        <f t="shared" si="186"/>
        <v>3.4066917366946474</v>
      </c>
      <c r="E1058" s="125"/>
      <c r="F1058" s="8">
        <f t="shared" si="189"/>
        <v>1</v>
      </c>
      <c r="G1058" s="8">
        <f t="shared" si="190"/>
        <v>1.4280025722088079</v>
      </c>
      <c r="H1058" s="8">
        <f t="shared" si="191"/>
        <v>3.4066917366946474</v>
      </c>
      <c r="I1058" s="24"/>
      <c r="J1058" s="24"/>
      <c r="K1058" s="8">
        <f t="shared" si="192"/>
        <v>0</v>
      </c>
      <c r="L1058" s="8">
        <f t="shared" si="193"/>
        <v>0</v>
      </c>
      <c r="M1058" s="25" t="e">
        <f t="shared" si="187"/>
        <v>#DIV/0!</v>
      </c>
      <c r="N1058" s="25" t="e">
        <f t="shared" si="187"/>
        <v>#DIV/0!</v>
      </c>
      <c r="O1058" s="24">
        <f t="shared" si="188"/>
        <v>0</v>
      </c>
      <c r="P1058" s="24">
        <f t="shared" si="188"/>
        <v>0</v>
      </c>
      <c r="Q1058" t="s">
        <v>438</v>
      </c>
      <c r="R1058" t="s">
        <v>361</v>
      </c>
      <c r="S1058" t="s">
        <v>269</v>
      </c>
      <c r="T1058" s="26" t="s">
        <v>90</v>
      </c>
      <c r="U1058" s="26" t="s">
        <v>74</v>
      </c>
      <c r="V1058" s="128" t="s">
        <v>604</v>
      </c>
      <c r="W1058" s="26" t="s">
        <v>76</v>
      </c>
      <c r="X1058" s="90">
        <v>1</v>
      </c>
      <c r="Y1058" s="24" t="str">
        <f t="shared" si="194"/>
        <v>N</v>
      </c>
      <c r="Z1058" s="24">
        <v>100</v>
      </c>
      <c r="AA1058" s="24">
        <f t="shared" si="180"/>
        <v>0</v>
      </c>
      <c r="AB1058" s="24">
        <f t="shared" si="181"/>
        <v>-100</v>
      </c>
      <c r="AC1058" s="24">
        <f t="shared" si="182"/>
        <v>0</v>
      </c>
      <c r="AD1058" s="24">
        <f t="shared" si="183"/>
        <v>-100</v>
      </c>
      <c r="AE1058" s="24">
        <f t="shared" si="184"/>
        <v>0</v>
      </c>
      <c r="AF1058" s="24">
        <f t="shared" si="185"/>
        <v>-100</v>
      </c>
    </row>
    <row r="1059" spans="1:32" x14ac:dyDescent="0.25">
      <c r="A1059" s="21">
        <v>0.13654173080685394</v>
      </c>
      <c r="B1059" s="21">
        <v>0.86339867059017572</v>
      </c>
      <c r="C1059" s="22">
        <f t="shared" si="186"/>
        <v>7.3237683021211808</v>
      </c>
      <c r="D1059" s="23">
        <f t="shared" si="186"/>
        <v>1.1582135044480095</v>
      </c>
      <c r="E1059" s="125"/>
      <c r="F1059" s="8">
        <f t="shared" si="189"/>
        <v>1</v>
      </c>
      <c r="G1059" s="8">
        <f t="shared" si="190"/>
        <v>7.3237683021211808</v>
      </c>
      <c r="H1059" s="8">
        <f t="shared" si="191"/>
        <v>1.1582135044480095</v>
      </c>
      <c r="I1059" s="24"/>
      <c r="J1059" s="24"/>
      <c r="K1059" s="8">
        <f t="shared" si="192"/>
        <v>0</v>
      </c>
      <c r="L1059" s="8">
        <f t="shared" si="193"/>
        <v>0</v>
      </c>
      <c r="M1059" s="25" t="e">
        <f t="shared" si="187"/>
        <v>#DIV/0!</v>
      </c>
      <c r="N1059" s="25" t="e">
        <f t="shared" si="187"/>
        <v>#DIV/0!</v>
      </c>
      <c r="O1059" s="24">
        <f t="shared" si="188"/>
        <v>0</v>
      </c>
      <c r="P1059" s="24">
        <f t="shared" si="188"/>
        <v>0</v>
      </c>
      <c r="Q1059" t="s">
        <v>498</v>
      </c>
      <c r="R1059" t="s">
        <v>500</v>
      </c>
      <c r="S1059" t="s">
        <v>269</v>
      </c>
      <c r="T1059" s="26" t="s">
        <v>84</v>
      </c>
      <c r="U1059" s="26" t="s">
        <v>78</v>
      </c>
      <c r="V1059" s="128" t="s">
        <v>604</v>
      </c>
      <c r="W1059" s="26" t="s">
        <v>94</v>
      </c>
      <c r="X1059" s="90">
        <v>2</v>
      </c>
      <c r="Y1059" s="24" t="str">
        <f t="shared" si="194"/>
        <v>N</v>
      </c>
      <c r="Z1059" s="24">
        <v>100</v>
      </c>
      <c r="AA1059" s="24">
        <f t="shared" si="180"/>
        <v>0</v>
      </c>
      <c r="AB1059" s="24">
        <f t="shared" si="181"/>
        <v>-100</v>
      </c>
      <c r="AC1059" s="24">
        <f t="shared" si="182"/>
        <v>0</v>
      </c>
      <c r="AD1059" s="24">
        <f t="shared" si="183"/>
        <v>-100</v>
      </c>
      <c r="AE1059" s="24">
        <f t="shared" si="184"/>
        <v>0</v>
      </c>
      <c r="AF1059" s="24">
        <f t="shared" si="185"/>
        <v>-100</v>
      </c>
    </row>
    <row r="1060" spans="1:32" x14ac:dyDescent="0.25">
      <c r="A1060" s="21">
        <v>0.22140624484714647</v>
      </c>
      <c r="B1060" s="21">
        <v>0.77854377183942536</v>
      </c>
      <c r="C1060" s="22">
        <f t="shared" si="186"/>
        <v>4.5165844382139078</v>
      </c>
      <c r="D1060" s="23">
        <f t="shared" si="186"/>
        <v>1.2844492964568344</v>
      </c>
      <c r="E1060" s="125"/>
      <c r="F1060" s="8">
        <f t="shared" si="189"/>
        <v>1</v>
      </c>
      <c r="G1060" s="8">
        <f t="shared" si="190"/>
        <v>4.5165844382139078</v>
      </c>
      <c r="H1060" s="8">
        <f t="shared" si="191"/>
        <v>1.2844492964568344</v>
      </c>
      <c r="I1060" s="24"/>
      <c r="J1060" s="24"/>
      <c r="K1060" s="8">
        <f t="shared" si="192"/>
        <v>0</v>
      </c>
      <c r="L1060" s="8">
        <f t="shared" si="193"/>
        <v>0</v>
      </c>
      <c r="M1060" s="25" t="e">
        <f t="shared" si="187"/>
        <v>#DIV/0!</v>
      </c>
      <c r="N1060" s="25" t="e">
        <f t="shared" si="187"/>
        <v>#DIV/0!</v>
      </c>
      <c r="O1060" s="24">
        <f t="shared" si="188"/>
        <v>0</v>
      </c>
      <c r="P1060" s="24">
        <f t="shared" si="188"/>
        <v>0</v>
      </c>
      <c r="Q1060" t="s">
        <v>362</v>
      </c>
      <c r="R1060" t="s">
        <v>440</v>
      </c>
      <c r="S1060" t="s">
        <v>269</v>
      </c>
      <c r="T1060" s="26" t="s">
        <v>90</v>
      </c>
      <c r="U1060" s="26" t="s">
        <v>75</v>
      </c>
      <c r="V1060" s="128" t="s">
        <v>604</v>
      </c>
      <c r="W1060" s="26" t="s">
        <v>125</v>
      </c>
      <c r="X1060" s="90">
        <v>6</v>
      </c>
      <c r="Y1060" s="24" t="str">
        <f t="shared" si="194"/>
        <v>Y</v>
      </c>
      <c r="Z1060" s="24">
        <v>100</v>
      </c>
      <c r="AA1060" s="24">
        <f t="shared" si="180"/>
        <v>0</v>
      </c>
      <c r="AB1060" s="24">
        <f t="shared" si="181"/>
        <v>-100</v>
      </c>
      <c r="AC1060" s="24">
        <f t="shared" si="182"/>
        <v>0</v>
      </c>
      <c r="AD1060" s="24">
        <f t="shared" si="183"/>
        <v>-100</v>
      </c>
      <c r="AE1060" s="24">
        <f t="shared" si="184"/>
        <v>0</v>
      </c>
      <c r="AF1060" s="24">
        <f t="shared" si="185"/>
        <v>-100</v>
      </c>
    </row>
    <row r="1061" spans="1:32" x14ac:dyDescent="0.25">
      <c r="A1061" s="21">
        <v>0.58934224046059169</v>
      </c>
      <c r="B1061" s="21">
        <v>0.40637400771198712</v>
      </c>
      <c r="C1061" s="22">
        <f t="shared" si="186"/>
        <v>1.6968069338088931</v>
      </c>
      <c r="D1061" s="23">
        <f t="shared" si="186"/>
        <v>2.4607873068218931</v>
      </c>
      <c r="E1061" s="125"/>
      <c r="F1061" s="8">
        <f t="shared" si="189"/>
        <v>1</v>
      </c>
      <c r="G1061" s="8">
        <f t="shared" si="190"/>
        <v>1.6968069338088931</v>
      </c>
      <c r="H1061" s="8">
        <f t="shared" si="191"/>
        <v>2.4607873068218931</v>
      </c>
      <c r="I1061" s="24"/>
      <c r="J1061" s="24"/>
      <c r="K1061" s="8">
        <f t="shared" si="192"/>
        <v>0</v>
      </c>
      <c r="L1061" s="8">
        <f t="shared" si="193"/>
        <v>0</v>
      </c>
      <c r="M1061" s="25" t="e">
        <f t="shared" si="187"/>
        <v>#DIV/0!</v>
      </c>
      <c r="N1061" s="25" t="e">
        <f t="shared" si="187"/>
        <v>#DIV/0!</v>
      </c>
      <c r="O1061" s="24">
        <f t="shared" si="188"/>
        <v>0</v>
      </c>
      <c r="P1061" s="24">
        <f t="shared" si="188"/>
        <v>0</v>
      </c>
      <c r="Q1061" t="s">
        <v>366</v>
      </c>
      <c r="R1061" t="s">
        <v>365</v>
      </c>
      <c r="S1061" t="s">
        <v>282</v>
      </c>
      <c r="T1061" s="26" t="s">
        <v>85</v>
      </c>
      <c r="U1061" s="26" t="s">
        <v>79</v>
      </c>
      <c r="V1061" s="128" t="s">
        <v>604</v>
      </c>
      <c r="W1061" s="26" t="s">
        <v>238</v>
      </c>
      <c r="X1061" s="90">
        <v>7</v>
      </c>
      <c r="Y1061" s="24" t="str">
        <f t="shared" si="194"/>
        <v>Y</v>
      </c>
      <c r="Z1061" s="24">
        <v>100</v>
      </c>
      <c r="AA1061" s="24">
        <f t="shared" si="180"/>
        <v>0</v>
      </c>
      <c r="AB1061" s="24">
        <f t="shared" si="181"/>
        <v>-100</v>
      </c>
      <c r="AC1061" s="24">
        <f t="shared" si="182"/>
        <v>0</v>
      </c>
      <c r="AD1061" s="24">
        <f t="shared" si="183"/>
        <v>-100</v>
      </c>
      <c r="AE1061" s="24">
        <f t="shared" si="184"/>
        <v>0</v>
      </c>
      <c r="AF1061" s="24">
        <f t="shared" si="185"/>
        <v>-100</v>
      </c>
    </row>
    <row r="1062" spans="1:32" x14ac:dyDescent="0.25">
      <c r="A1062" s="21">
        <v>0.64134911917714288</v>
      </c>
      <c r="B1062" s="21">
        <v>0.34795978459447469</v>
      </c>
      <c r="C1062" s="22">
        <f t="shared" si="186"/>
        <v>1.5592131806199558</v>
      </c>
      <c r="D1062" s="23">
        <f t="shared" si="186"/>
        <v>2.8738953300751042</v>
      </c>
      <c r="E1062" s="125"/>
      <c r="F1062" s="8">
        <f t="shared" si="189"/>
        <v>1</v>
      </c>
      <c r="G1062" s="8">
        <f t="shared" si="190"/>
        <v>1.5592131806199558</v>
      </c>
      <c r="H1062" s="8">
        <f t="shared" si="191"/>
        <v>2.8738953300751042</v>
      </c>
      <c r="I1062" s="24"/>
      <c r="J1062" s="24"/>
      <c r="K1062" s="8">
        <f t="shared" si="192"/>
        <v>0</v>
      </c>
      <c r="L1062" s="8">
        <f t="shared" si="193"/>
        <v>0</v>
      </c>
      <c r="M1062" s="25" t="e">
        <f t="shared" si="187"/>
        <v>#DIV/0!</v>
      </c>
      <c r="N1062" s="25" t="e">
        <f t="shared" si="187"/>
        <v>#DIV/0!</v>
      </c>
      <c r="O1062" s="24">
        <f t="shared" si="188"/>
        <v>0</v>
      </c>
      <c r="P1062" s="24">
        <f t="shared" si="188"/>
        <v>0</v>
      </c>
      <c r="Q1062" t="s">
        <v>367</v>
      </c>
      <c r="R1062" t="s">
        <v>446</v>
      </c>
      <c r="S1062" t="s">
        <v>282</v>
      </c>
      <c r="T1062" s="26" t="s">
        <v>85</v>
      </c>
      <c r="U1062" s="26" t="s">
        <v>79</v>
      </c>
      <c r="V1062" s="128" t="s">
        <v>604</v>
      </c>
      <c r="W1062" s="26" t="s">
        <v>77</v>
      </c>
      <c r="X1062" s="90">
        <v>2</v>
      </c>
      <c r="Y1062" s="24" t="str">
        <f t="shared" si="194"/>
        <v>N</v>
      </c>
      <c r="Z1062" s="24">
        <v>100</v>
      </c>
      <c r="AA1062" s="24">
        <f t="shared" si="180"/>
        <v>0</v>
      </c>
      <c r="AB1062" s="24">
        <f t="shared" si="181"/>
        <v>-100</v>
      </c>
      <c r="AC1062" s="24">
        <f t="shared" si="182"/>
        <v>0</v>
      </c>
      <c r="AD1062" s="24">
        <f t="shared" si="183"/>
        <v>-100</v>
      </c>
      <c r="AE1062" s="24">
        <f t="shared" si="184"/>
        <v>0</v>
      </c>
      <c r="AF1062" s="24">
        <f t="shared" si="185"/>
        <v>-100</v>
      </c>
    </row>
    <row r="1063" spans="1:32" x14ac:dyDescent="0.25">
      <c r="A1063" s="21">
        <v>0.53854061474372261</v>
      </c>
      <c r="B1063" s="21">
        <v>0.45786609702063241</v>
      </c>
      <c r="C1063" s="22">
        <f t="shared" si="186"/>
        <v>1.8568701647059134</v>
      </c>
      <c r="D1063" s="23">
        <f t="shared" si="186"/>
        <v>2.184044650842401</v>
      </c>
      <c r="E1063" s="125"/>
      <c r="F1063" s="8">
        <f t="shared" si="189"/>
        <v>1</v>
      </c>
      <c r="G1063" s="8">
        <f t="shared" si="190"/>
        <v>1.8568701647059134</v>
      </c>
      <c r="H1063" s="8">
        <f t="shared" si="191"/>
        <v>2.184044650842401</v>
      </c>
      <c r="I1063" s="24"/>
      <c r="J1063" s="24"/>
      <c r="K1063" s="8">
        <f t="shared" si="192"/>
        <v>0</v>
      </c>
      <c r="L1063" s="8">
        <f t="shared" si="193"/>
        <v>0</v>
      </c>
      <c r="M1063" s="25" t="e">
        <f t="shared" si="187"/>
        <v>#DIV/0!</v>
      </c>
      <c r="N1063" s="25" t="e">
        <f t="shared" si="187"/>
        <v>#DIV/0!</v>
      </c>
      <c r="O1063" s="24">
        <f t="shared" si="188"/>
        <v>0</v>
      </c>
      <c r="P1063" s="24">
        <f t="shared" si="188"/>
        <v>0</v>
      </c>
      <c r="Q1063" t="s">
        <v>486</v>
      </c>
      <c r="R1063" t="s">
        <v>341</v>
      </c>
      <c r="S1063" t="s">
        <v>274</v>
      </c>
      <c r="T1063" s="26" t="s">
        <v>84</v>
      </c>
      <c r="U1063" s="26" t="s">
        <v>86</v>
      </c>
      <c r="V1063" s="128" t="s">
        <v>605</v>
      </c>
      <c r="W1063" s="26" t="s">
        <v>94</v>
      </c>
      <c r="X1063" s="90">
        <v>2</v>
      </c>
      <c r="Y1063" s="24" t="str">
        <f t="shared" si="194"/>
        <v>N</v>
      </c>
      <c r="Z1063" s="24">
        <v>100</v>
      </c>
      <c r="AA1063" s="24">
        <f t="shared" si="180"/>
        <v>0</v>
      </c>
      <c r="AB1063" s="24">
        <f t="shared" si="181"/>
        <v>-100</v>
      </c>
      <c r="AC1063" s="24">
        <f t="shared" si="182"/>
        <v>0</v>
      </c>
      <c r="AD1063" s="24">
        <f t="shared" si="183"/>
        <v>-100</v>
      </c>
      <c r="AE1063" s="24">
        <f t="shared" si="184"/>
        <v>0</v>
      </c>
      <c r="AF1063" s="24">
        <f t="shared" si="185"/>
        <v>-100</v>
      </c>
    </row>
    <row r="1064" spans="1:32" x14ac:dyDescent="0.25">
      <c r="A1064" s="21">
        <v>0.56930803174728117</v>
      </c>
      <c r="B1064" s="21">
        <v>0.42853136293712246</v>
      </c>
      <c r="C1064" s="22">
        <f t="shared" si="186"/>
        <v>1.7565183419788908</v>
      </c>
      <c r="D1064" s="23">
        <f t="shared" si="186"/>
        <v>2.3335514888480358</v>
      </c>
      <c r="E1064" s="125"/>
      <c r="F1064" s="8">
        <f t="shared" si="189"/>
        <v>1</v>
      </c>
      <c r="G1064" s="8">
        <f t="shared" si="190"/>
        <v>1.7565183419788908</v>
      </c>
      <c r="H1064" s="8">
        <f t="shared" si="191"/>
        <v>2.3335514888480358</v>
      </c>
      <c r="I1064" s="24"/>
      <c r="J1064" s="24"/>
      <c r="K1064" s="8">
        <f t="shared" si="192"/>
        <v>0</v>
      </c>
      <c r="L1064" s="8">
        <f t="shared" si="193"/>
        <v>0</v>
      </c>
      <c r="M1064" s="25" t="e">
        <f t="shared" si="187"/>
        <v>#DIV/0!</v>
      </c>
      <c r="N1064" s="25" t="e">
        <f t="shared" si="187"/>
        <v>#DIV/0!</v>
      </c>
      <c r="O1064" s="24">
        <f t="shared" si="188"/>
        <v>0</v>
      </c>
      <c r="P1064" s="24">
        <f t="shared" si="188"/>
        <v>0</v>
      </c>
      <c r="Q1064" t="s">
        <v>439</v>
      </c>
      <c r="R1064" t="s">
        <v>503</v>
      </c>
      <c r="S1064" t="s">
        <v>269</v>
      </c>
      <c r="T1064" s="26" t="s">
        <v>84</v>
      </c>
      <c r="U1064" s="26" t="s">
        <v>86</v>
      </c>
      <c r="V1064" s="128" t="s">
        <v>605</v>
      </c>
      <c r="W1064" s="26" t="s">
        <v>100</v>
      </c>
      <c r="X1064" s="90">
        <v>3</v>
      </c>
      <c r="Y1064" s="24" t="str">
        <f t="shared" si="194"/>
        <v>Y</v>
      </c>
      <c r="Z1064" s="24">
        <v>100</v>
      </c>
      <c r="AA1064" s="24">
        <f t="shared" si="180"/>
        <v>0</v>
      </c>
      <c r="AB1064" s="24">
        <f t="shared" si="181"/>
        <v>-100</v>
      </c>
      <c r="AC1064" s="24">
        <f t="shared" si="182"/>
        <v>0</v>
      </c>
      <c r="AD1064" s="24">
        <f t="shared" si="183"/>
        <v>-100</v>
      </c>
      <c r="AE1064" s="24">
        <f t="shared" si="184"/>
        <v>0</v>
      </c>
      <c r="AF1064" s="24">
        <f t="shared" si="185"/>
        <v>-100</v>
      </c>
    </row>
    <row r="1065" spans="1:32" x14ac:dyDescent="0.25">
      <c r="A1065" s="21">
        <v>0.29385009758238484</v>
      </c>
      <c r="B1065" s="21">
        <v>0.70600514666798941</v>
      </c>
      <c r="C1065" s="22">
        <f t="shared" si="186"/>
        <v>3.4030956879966205</v>
      </c>
      <c r="D1065" s="23">
        <f t="shared" si="186"/>
        <v>1.4164202693415584</v>
      </c>
      <c r="E1065" s="125"/>
      <c r="F1065" s="8">
        <f t="shared" si="189"/>
        <v>1</v>
      </c>
      <c r="G1065" s="8">
        <f t="shared" si="190"/>
        <v>3.4030956879966205</v>
      </c>
      <c r="H1065" s="8">
        <f t="shared" si="191"/>
        <v>1.4164202693415584</v>
      </c>
      <c r="I1065" s="24"/>
      <c r="J1065" s="24"/>
      <c r="K1065" s="8">
        <f t="shared" si="192"/>
        <v>0</v>
      </c>
      <c r="L1065" s="8">
        <f t="shared" si="193"/>
        <v>0</v>
      </c>
      <c r="M1065" s="25" t="e">
        <f t="shared" si="187"/>
        <v>#DIV/0!</v>
      </c>
      <c r="N1065" s="25" t="e">
        <f t="shared" si="187"/>
        <v>#DIV/0!</v>
      </c>
      <c r="O1065" s="24">
        <f t="shared" si="188"/>
        <v>0</v>
      </c>
      <c r="P1065" s="24">
        <f t="shared" si="188"/>
        <v>0</v>
      </c>
      <c r="Q1065" t="s">
        <v>435</v>
      </c>
      <c r="R1065" t="s">
        <v>499</v>
      </c>
      <c r="S1065" t="s">
        <v>269</v>
      </c>
      <c r="T1065" s="26" t="s">
        <v>90</v>
      </c>
      <c r="U1065" s="26" t="s">
        <v>75</v>
      </c>
      <c r="V1065" s="128" t="s">
        <v>605</v>
      </c>
      <c r="W1065" s="26" t="s">
        <v>75</v>
      </c>
      <c r="X1065" s="90">
        <v>2</v>
      </c>
      <c r="Y1065" s="24" t="str">
        <f t="shared" si="194"/>
        <v>N</v>
      </c>
      <c r="Z1065" s="24">
        <v>100</v>
      </c>
      <c r="AA1065" s="24">
        <f t="shared" si="180"/>
        <v>0</v>
      </c>
      <c r="AB1065" s="24">
        <f t="shared" si="181"/>
        <v>-100</v>
      </c>
      <c r="AC1065" s="24">
        <f t="shared" si="182"/>
        <v>0</v>
      </c>
      <c r="AD1065" s="24">
        <f t="shared" si="183"/>
        <v>-100</v>
      </c>
      <c r="AE1065" s="24">
        <f t="shared" si="184"/>
        <v>0</v>
      </c>
      <c r="AF1065" s="24">
        <f t="shared" si="185"/>
        <v>-100</v>
      </c>
    </row>
    <row r="1066" spans="1:32" x14ac:dyDescent="0.25">
      <c r="A1066" s="21">
        <v>3.5928077034023252E-2</v>
      </c>
      <c r="B1066" s="21">
        <v>0.9640716095861499</v>
      </c>
      <c r="C1066" s="22">
        <f t="shared" si="186"/>
        <v>27.833384988932686</v>
      </c>
      <c r="D1066" s="23">
        <f t="shared" si="186"/>
        <v>1.037267346176985</v>
      </c>
      <c r="E1066" s="125"/>
      <c r="F1066" s="8">
        <f t="shared" si="189"/>
        <v>1</v>
      </c>
      <c r="G1066" s="8">
        <f t="shared" si="190"/>
        <v>27.833384988932686</v>
      </c>
      <c r="H1066" s="8">
        <f t="shared" si="191"/>
        <v>1.037267346176985</v>
      </c>
      <c r="I1066" s="24"/>
      <c r="J1066" s="24"/>
      <c r="K1066" s="8">
        <f t="shared" si="192"/>
        <v>0</v>
      </c>
      <c r="L1066" s="8">
        <f t="shared" si="193"/>
        <v>0</v>
      </c>
      <c r="M1066" s="25" t="e">
        <f t="shared" si="187"/>
        <v>#DIV/0!</v>
      </c>
      <c r="N1066" s="25" t="e">
        <f t="shared" si="187"/>
        <v>#DIV/0!</v>
      </c>
      <c r="O1066" s="24">
        <f t="shared" si="188"/>
        <v>0</v>
      </c>
      <c r="P1066" s="24">
        <f t="shared" si="188"/>
        <v>0</v>
      </c>
      <c r="Q1066" t="s">
        <v>360</v>
      </c>
      <c r="R1066" t="s">
        <v>501</v>
      </c>
      <c r="S1066" t="s">
        <v>269</v>
      </c>
      <c r="T1066" s="26" t="s">
        <v>90</v>
      </c>
      <c r="U1066" s="26" t="s">
        <v>73</v>
      </c>
      <c r="V1066" s="128" t="s">
        <v>605</v>
      </c>
      <c r="W1066" s="26" t="s">
        <v>73</v>
      </c>
      <c r="X1066" s="90">
        <v>0</v>
      </c>
      <c r="Y1066" s="24" t="str">
        <f t="shared" si="194"/>
        <v>N</v>
      </c>
      <c r="Z1066" s="24">
        <v>100</v>
      </c>
      <c r="AA1066" s="24">
        <f t="shared" si="180"/>
        <v>0</v>
      </c>
      <c r="AB1066" s="24">
        <f t="shared" si="181"/>
        <v>-100</v>
      </c>
      <c r="AC1066" s="24">
        <f t="shared" si="182"/>
        <v>0</v>
      </c>
      <c r="AD1066" s="24">
        <f t="shared" si="183"/>
        <v>-100</v>
      </c>
      <c r="AE1066" s="24">
        <f t="shared" si="184"/>
        <v>0</v>
      </c>
      <c r="AF1066" s="24">
        <f t="shared" si="185"/>
        <v>-100</v>
      </c>
    </row>
    <row r="1067" spans="1:32" x14ac:dyDescent="0.25">
      <c r="A1067" s="21">
        <v>0.46478949569032918</v>
      </c>
      <c r="B1067" s="21">
        <v>0.53451313949808466</v>
      </c>
      <c r="C1067" s="22">
        <f t="shared" si="186"/>
        <v>2.1515116182106242</v>
      </c>
      <c r="D1067" s="23">
        <f t="shared" si="186"/>
        <v>1.8708613991023944</v>
      </c>
      <c r="E1067" s="125"/>
      <c r="F1067" s="8">
        <f t="shared" si="189"/>
        <v>1</v>
      </c>
      <c r="G1067" s="8">
        <f t="shared" si="190"/>
        <v>2.1515116182106242</v>
      </c>
      <c r="H1067" s="8">
        <f t="shared" si="191"/>
        <v>1.8708613991023944</v>
      </c>
      <c r="I1067" s="24"/>
      <c r="J1067" s="24"/>
      <c r="K1067" s="8">
        <f t="shared" si="192"/>
        <v>0</v>
      </c>
      <c r="L1067" s="8">
        <f t="shared" si="193"/>
        <v>0</v>
      </c>
      <c r="M1067" s="25" t="e">
        <f t="shared" si="187"/>
        <v>#DIV/0!</v>
      </c>
      <c r="N1067" s="25" t="e">
        <f t="shared" si="187"/>
        <v>#DIV/0!</v>
      </c>
      <c r="O1067" s="24">
        <f t="shared" si="188"/>
        <v>0</v>
      </c>
      <c r="P1067" s="24">
        <f t="shared" si="188"/>
        <v>0</v>
      </c>
      <c r="Q1067" t="s">
        <v>502</v>
      </c>
      <c r="R1067" t="s">
        <v>437</v>
      </c>
      <c r="S1067" t="s">
        <v>269</v>
      </c>
      <c r="T1067" s="26" t="s">
        <v>90</v>
      </c>
      <c r="U1067" s="26" t="s">
        <v>75</v>
      </c>
      <c r="V1067" s="128" t="s">
        <v>605</v>
      </c>
      <c r="W1067" s="26" t="s">
        <v>75</v>
      </c>
      <c r="X1067" s="90">
        <v>2</v>
      </c>
      <c r="Y1067" s="24" t="str">
        <f t="shared" si="194"/>
        <v>N</v>
      </c>
      <c r="Z1067" s="24">
        <v>100</v>
      </c>
      <c r="AA1067" s="24">
        <f t="shared" si="180"/>
        <v>0</v>
      </c>
      <c r="AB1067" s="24">
        <f t="shared" si="181"/>
        <v>-100</v>
      </c>
      <c r="AC1067" s="24">
        <f t="shared" si="182"/>
        <v>0</v>
      </c>
      <c r="AD1067" s="24">
        <f t="shared" si="183"/>
        <v>-100</v>
      </c>
      <c r="AE1067" s="24">
        <f t="shared" si="184"/>
        <v>0</v>
      </c>
      <c r="AF1067" s="24">
        <f t="shared" si="185"/>
        <v>-100</v>
      </c>
    </row>
    <row r="1068" spans="1:32" x14ac:dyDescent="0.25">
      <c r="A1068" s="21">
        <v>0.10542036219961595</v>
      </c>
      <c r="B1068" s="21">
        <v>0.89457418157077917</v>
      </c>
      <c r="C1068" s="22">
        <f t="shared" si="186"/>
        <v>9.4858334683623671</v>
      </c>
      <c r="D1068" s="23">
        <f t="shared" si="186"/>
        <v>1.1178502807269757</v>
      </c>
      <c r="E1068" s="125"/>
      <c r="F1068" s="8">
        <f t="shared" si="189"/>
        <v>1</v>
      </c>
      <c r="G1068" s="8">
        <f t="shared" si="190"/>
        <v>9.4858334683623671</v>
      </c>
      <c r="H1068" s="8">
        <f t="shared" si="191"/>
        <v>1.1178502807269757</v>
      </c>
      <c r="I1068" s="24"/>
      <c r="J1068" s="24"/>
      <c r="K1068" s="8">
        <f t="shared" si="192"/>
        <v>0</v>
      </c>
      <c r="L1068" s="8">
        <f t="shared" si="193"/>
        <v>0</v>
      </c>
      <c r="M1068" s="25" t="e">
        <f t="shared" si="187"/>
        <v>#DIV/0!</v>
      </c>
      <c r="N1068" s="25" t="e">
        <f t="shared" si="187"/>
        <v>#DIV/0!</v>
      </c>
      <c r="O1068" s="24">
        <f t="shared" si="188"/>
        <v>0</v>
      </c>
      <c r="P1068" s="24">
        <f t="shared" si="188"/>
        <v>0</v>
      </c>
      <c r="Q1068" t="s">
        <v>442</v>
      </c>
      <c r="R1068" t="s">
        <v>445</v>
      </c>
      <c r="S1068" t="s">
        <v>282</v>
      </c>
      <c r="T1068" s="26" t="s">
        <v>90</v>
      </c>
      <c r="U1068" s="26" t="s">
        <v>75</v>
      </c>
      <c r="V1068" s="128" t="s">
        <v>605</v>
      </c>
      <c r="W1068" s="26" t="s">
        <v>75</v>
      </c>
      <c r="X1068" s="90">
        <v>2</v>
      </c>
      <c r="Y1068" s="24" t="str">
        <f t="shared" si="194"/>
        <v>N</v>
      </c>
      <c r="Z1068" s="24">
        <v>100</v>
      </c>
      <c r="AA1068" s="24">
        <f t="shared" si="180"/>
        <v>0</v>
      </c>
      <c r="AB1068" s="24">
        <f t="shared" si="181"/>
        <v>-100</v>
      </c>
      <c r="AC1068" s="24">
        <f t="shared" si="182"/>
        <v>0</v>
      </c>
      <c r="AD1068" s="24">
        <f t="shared" si="183"/>
        <v>-100</v>
      </c>
      <c r="AE1068" s="24">
        <f t="shared" si="184"/>
        <v>0</v>
      </c>
      <c r="AF1068" s="24">
        <f t="shared" si="185"/>
        <v>-100</v>
      </c>
    </row>
    <row r="1069" spans="1:32" x14ac:dyDescent="0.25">
      <c r="A1069" s="21">
        <v>0.73427654368045003</v>
      </c>
      <c r="B1069" s="21">
        <v>0.25088718396536736</v>
      </c>
      <c r="C1069" s="22">
        <f t="shared" si="186"/>
        <v>1.3618847130641698</v>
      </c>
      <c r="D1069" s="23">
        <f t="shared" si="186"/>
        <v>3.9858552525267323</v>
      </c>
      <c r="E1069" s="125"/>
      <c r="F1069" s="8">
        <f t="shared" si="189"/>
        <v>1</v>
      </c>
      <c r="G1069" s="8">
        <f t="shared" si="190"/>
        <v>1.3618847130641698</v>
      </c>
      <c r="H1069" s="8">
        <f t="shared" si="191"/>
        <v>3.9858552525267323</v>
      </c>
      <c r="I1069" s="24"/>
      <c r="J1069" s="24"/>
      <c r="K1069" s="8">
        <f t="shared" si="192"/>
        <v>0</v>
      </c>
      <c r="L1069" s="8">
        <f t="shared" si="193"/>
        <v>0</v>
      </c>
      <c r="M1069" s="25" t="e">
        <f t="shared" si="187"/>
        <v>#DIV/0!</v>
      </c>
      <c r="N1069" s="25" t="e">
        <f t="shared" si="187"/>
        <v>#DIV/0!</v>
      </c>
      <c r="O1069" s="24">
        <f t="shared" si="188"/>
        <v>0</v>
      </c>
      <c r="P1069" s="24">
        <f t="shared" si="188"/>
        <v>0</v>
      </c>
      <c r="Q1069" t="s">
        <v>448</v>
      </c>
      <c r="R1069" t="s">
        <v>364</v>
      </c>
      <c r="S1069" t="s">
        <v>282</v>
      </c>
      <c r="T1069" s="26" t="s">
        <v>84</v>
      </c>
      <c r="U1069" s="26" t="s">
        <v>86</v>
      </c>
      <c r="V1069" s="128" t="s">
        <v>605</v>
      </c>
      <c r="W1069" s="26" t="s">
        <v>75</v>
      </c>
      <c r="X1069" s="90">
        <v>2</v>
      </c>
      <c r="Y1069" s="24" t="str">
        <f t="shared" si="194"/>
        <v>N</v>
      </c>
      <c r="Z1069" s="24">
        <v>100</v>
      </c>
      <c r="AA1069" s="24">
        <f t="shared" si="180"/>
        <v>0</v>
      </c>
      <c r="AB1069" s="24">
        <f t="shared" si="181"/>
        <v>-100</v>
      </c>
      <c r="AC1069" s="24">
        <f t="shared" si="182"/>
        <v>0</v>
      </c>
      <c r="AD1069" s="24">
        <f t="shared" si="183"/>
        <v>-100</v>
      </c>
      <c r="AE1069" s="24">
        <f t="shared" si="184"/>
        <v>0</v>
      </c>
      <c r="AF1069" s="24">
        <f t="shared" si="185"/>
        <v>-100</v>
      </c>
    </row>
    <row r="1070" spans="1:32" x14ac:dyDescent="0.25">
      <c r="A1070" s="21">
        <v>0.30140856592325505</v>
      </c>
      <c r="B1070" s="21">
        <v>0.69823200520759721</v>
      </c>
      <c r="C1070" s="22">
        <f t="shared" si="186"/>
        <v>3.3177557410714766</v>
      </c>
      <c r="D1070" s="23">
        <f t="shared" si="186"/>
        <v>1.4321887174201957</v>
      </c>
      <c r="E1070" s="125"/>
      <c r="F1070" s="8">
        <f t="shared" si="189"/>
        <v>1</v>
      </c>
      <c r="G1070" s="8">
        <f t="shared" si="190"/>
        <v>3.3177557410714766</v>
      </c>
      <c r="H1070" s="8">
        <f t="shared" si="191"/>
        <v>1.4321887174201957</v>
      </c>
      <c r="I1070" s="24"/>
      <c r="J1070" s="24"/>
      <c r="K1070" s="8">
        <f t="shared" si="192"/>
        <v>0</v>
      </c>
      <c r="L1070" s="8">
        <f t="shared" si="193"/>
        <v>0</v>
      </c>
      <c r="M1070" s="25" t="e">
        <f t="shared" si="187"/>
        <v>#DIV/0!</v>
      </c>
      <c r="N1070" s="25" t="e">
        <f t="shared" si="187"/>
        <v>#DIV/0!</v>
      </c>
      <c r="O1070" s="24">
        <f t="shared" si="188"/>
        <v>0</v>
      </c>
      <c r="P1070" s="24">
        <f t="shared" si="188"/>
        <v>0</v>
      </c>
      <c r="Q1070" t="s">
        <v>504</v>
      </c>
      <c r="R1070" t="s">
        <v>460</v>
      </c>
      <c r="S1070" t="s">
        <v>276</v>
      </c>
      <c r="T1070" s="26" t="s">
        <v>90</v>
      </c>
      <c r="U1070" s="26" t="s">
        <v>75</v>
      </c>
      <c r="V1070" s="128" t="s">
        <v>605</v>
      </c>
      <c r="W1070" s="26" t="s">
        <v>146</v>
      </c>
      <c r="X1070" s="90">
        <v>6</v>
      </c>
      <c r="Y1070" s="24" t="str">
        <f t="shared" si="194"/>
        <v>Y</v>
      </c>
      <c r="Z1070" s="24">
        <v>100</v>
      </c>
      <c r="AA1070" s="24">
        <f t="shared" ref="AA1070:AA1133" si="195">IF(AND(O1070&gt;1,Y1070="Y"),Z1070*I1070,IF(AND(P1070&gt;1,Y1070="N"),Z1070*J1070,0))</f>
        <v>0</v>
      </c>
      <c r="AB1070" s="24">
        <f t="shared" ref="AB1070:AB1133" si="196">AA1070-Z1070</f>
        <v>-100</v>
      </c>
      <c r="AC1070" s="24">
        <f t="shared" ref="AC1070:AC1133" si="197">IF(AND(A1070 &gt; 50%,Y1070 = "Y"),Z1070*I1070,0)</f>
        <v>0</v>
      </c>
      <c r="AD1070" s="24">
        <f t="shared" ref="AD1070:AD1133" si="198">AC1070-Z1070</f>
        <v>-100</v>
      </c>
      <c r="AE1070" s="24">
        <f t="shared" ref="AE1070:AE1133" si="199">IF(AND(B1070 &gt; 50%,Y1070 = "N"),Z1070*J1070,0)</f>
        <v>0</v>
      </c>
      <c r="AF1070" s="24">
        <f t="shared" ref="AF1070:AF1133" si="200">AE1070-Z1070</f>
        <v>-100</v>
      </c>
    </row>
    <row r="1071" spans="1:32" x14ac:dyDescent="0.25">
      <c r="A1071" s="21">
        <v>0.53003559846737713</v>
      </c>
      <c r="B1071" s="21">
        <v>0.46770139469433925</v>
      </c>
      <c r="C1071" s="22">
        <f t="shared" si="186"/>
        <v>1.8866657313047408</v>
      </c>
      <c r="D1071" s="23">
        <f t="shared" si="186"/>
        <v>2.138116352322486</v>
      </c>
      <c r="E1071" s="125"/>
      <c r="F1071" s="8">
        <f t="shared" si="189"/>
        <v>1</v>
      </c>
      <c r="G1071" s="8">
        <f t="shared" si="190"/>
        <v>1.8866657313047408</v>
      </c>
      <c r="H1071" s="8">
        <f t="shared" si="191"/>
        <v>2.138116352322486</v>
      </c>
      <c r="I1071" s="24"/>
      <c r="J1071" s="24"/>
      <c r="K1071" s="8">
        <f t="shared" si="192"/>
        <v>0</v>
      </c>
      <c r="L1071" s="8">
        <f t="shared" si="193"/>
        <v>0</v>
      </c>
      <c r="M1071" s="25" t="e">
        <f t="shared" si="187"/>
        <v>#DIV/0!</v>
      </c>
      <c r="N1071" s="25" t="e">
        <f t="shared" si="187"/>
        <v>#DIV/0!</v>
      </c>
      <c r="O1071" s="24">
        <f t="shared" si="188"/>
        <v>0</v>
      </c>
      <c r="P1071" s="24">
        <f t="shared" si="188"/>
        <v>0</v>
      </c>
      <c r="Q1071" t="s">
        <v>451</v>
      </c>
      <c r="R1071" t="s">
        <v>471</v>
      </c>
      <c r="S1071" t="s">
        <v>276</v>
      </c>
      <c r="T1071" s="26" t="s">
        <v>85</v>
      </c>
      <c r="U1071" s="26" t="s">
        <v>79</v>
      </c>
      <c r="V1071" s="128" t="s">
        <v>605</v>
      </c>
      <c r="W1071" s="26" t="s">
        <v>96</v>
      </c>
      <c r="X1071" s="90">
        <v>5</v>
      </c>
      <c r="Y1071" s="24" t="str">
        <f t="shared" si="194"/>
        <v>Y</v>
      </c>
      <c r="Z1071" s="24">
        <v>100</v>
      </c>
      <c r="AA1071" s="24">
        <f t="shared" si="195"/>
        <v>0</v>
      </c>
      <c r="AB1071" s="24">
        <f t="shared" si="196"/>
        <v>-100</v>
      </c>
      <c r="AC1071" s="24">
        <f t="shared" si="197"/>
        <v>0</v>
      </c>
      <c r="AD1071" s="24">
        <f t="shared" si="198"/>
        <v>-100</v>
      </c>
      <c r="AE1071" s="24">
        <f t="shared" si="199"/>
        <v>0</v>
      </c>
      <c r="AF1071" s="24">
        <f t="shared" si="200"/>
        <v>-100</v>
      </c>
    </row>
    <row r="1072" spans="1:32" x14ac:dyDescent="0.25">
      <c r="A1072" s="21">
        <v>0.31071517260091569</v>
      </c>
      <c r="B1072" s="21">
        <v>0.68906142604048948</v>
      </c>
      <c r="C1072" s="22">
        <f t="shared" si="186"/>
        <v>3.2183816182172911</v>
      </c>
      <c r="D1072" s="23">
        <f t="shared" si="186"/>
        <v>1.4512494274222218</v>
      </c>
      <c r="E1072" s="125"/>
      <c r="F1072" s="8">
        <f t="shared" si="189"/>
        <v>1</v>
      </c>
      <c r="G1072" s="8">
        <f t="shared" si="190"/>
        <v>3.2183816182172911</v>
      </c>
      <c r="H1072" s="8">
        <f t="shared" si="191"/>
        <v>1.4512494274222218</v>
      </c>
      <c r="I1072" s="24"/>
      <c r="J1072" s="24"/>
      <c r="K1072" s="8">
        <f t="shared" si="192"/>
        <v>0</v>
      </c>
      <c r="L1072" s="8">
        <f t="shared" si="193"/>
        <v>0</v>
      </c>
      <c r="M1072" s="25" t="e">
        <f t="shared" si="187"/>
        <v>#DIV/0!</v>
      </c>
      <c r="N1072" s="25" t="e">
        <f t="shared" si="187"/>
        <v>#DIV/0!</v>
      </c>
      <c r="O1072" s="24">
        <f t="shared" si="188"/>
        <v>0</v>
      </c>
      <c r="P1072" s="24">
        <f t="shared" si="188"/>
        <v>0</v>
      </c>
      <c r="Q1072" t="s">
        <v>507</v>
      </c>
      <c r="R1072" t="s">
        <v>473</v>
      </c>
      <c r="S1072" t="s">
        <v>276</v>
      </c>
      <c r="T1072" s="26" t="s">
        <v>90</v>
      </c>
      <c r="U1072" s="26" t="s">
        <v>75</v>
      </c>
      <c r="V1072" s="128" t="s">
        <v>605</v>
      </c>
      <c r="W1072" s="26" t="s">
        <v>75</v>
      </c>
      <c r="X1072" s="90">
        <v>2</v>
      </c>
      <c r="Y1072" s="24" t="str">
        <f t="shared" si="194"/>
        <v>N</v>
      </c>
      <c r="Z1072" s="24">
        <v>100</v>
      </c>
      <c r="AA1072" s="24">
        <f t="shared" si="195"/>
        <v>0</v>
      </c>
      <c r="AB1072" s="24">
        <f t="shared" si="196"/>
        <v>-100</v>
      </c>
      <c r="AC1072" s="24">
        <f t="shared" si="197"/>
        <v>0</v>
      </c>
      <c r="AD1072" s="24">
        <f t="shared" si="198"/>
        <v>-100</v>
      </c>
      <c r="AE1072" s="24">
        <f t="shared" si="199"/>
        <v>0</v>
      </c>
      <c r="AF1072" s="24">
        <f t="shared" si="200"/>
        <v>-100</v>
      </c>
    </row>
    <row r="1073" spans="1:32" x14ac:dyDescent="0.25">
      <c r="A1073" s="124">
        <v>0.33575281291915549</v>
      </c>
      <c r="B1073" s="124">
        <v>0.66386671870317993</v>
      </c>
      <c r="C1073" s="120">
        <f t="shared" si="186"/>
        <v>2.9783815995632055</v>
      </c>
      <c r="D1073" s="121">
        <f t="shared" si="186"/>
        <v>1.5063264535288565</v>
      </c>
      <c r="E1073" s="129"/>
      <c r="F1073" s="122">
        <f t="shared" si="189"/>
        <v>1</v>
      </c>
      <c r="G1073" s="122">
        <f t="shared" si="190"/>
        <v>2.9783815995632055</v>
      </c>
      <c r="H1073" s="122">
        <f t="shared" si="191"/>
        <v>1.5063264535288565</v>
      </c>
      <c r="I1073" s="97"/>
      <c r="J1073" s="97"/>
      <c r="K1073" s="122">
        <f t="shared" si="192"/>
        <v>0</v>
      </c>
      <c r="L1073" s="122">
        <f t="shared" si="193"/>
        <v>0</v>
      </c>
      <c r="M1073" s="123" t="e">
        <f t="shared" si="187"/>
        <v>#DIV/0!</v>
      </c>
      <c r="N1073" s="123" t="e">
        <f t="shared" si="187"/>
        <v>#DIV/0!</v>
      </c>
      <c r="O1073" s="97">
        <f t="shared" si="188"/>
        <v>0</v>
      </c>
      <c r="P1073" s="97">
        <f t="shared" si="188"/>
        <v>0</v>
      </c>
      <c r="Q1073" s="97" t="s">
        <v>342</v>
      </c>
      <c r="R1073" s="97" t="s">
        <v>338</v>
      </c>
      <c r="S1073" s="97" t="s">
        <v>274</v>
      </c>
      <c r="T1073" s="117" t="s">
        <v>90</v>
      </c>
      <c r="U1073" s="117" t="s">
        <v>75</v>
      </c>
      <c r="V1073" s="130" t="s">
        <v>606</v>
      </c>
      <c r="W1073" s="117" t="s">
        <v>78</v>
      </c>
      <c r="X1073" s="96">
        <v>1</v>
      </c>
      <c r="Y1073" s="24" t="str">
        <f t="shared" si="194"/>
        <v>N</v>
      </c>
      <c r="Z1073" s="24">
        <v>100</v>
      </c>
      <c r="AA1073" s="24">
        <f t="shared" si="195"/>
        <v>0</v>
      </c>
      <c r="AB1073" s="24">
        <f t="shared" si="196"/>
        <v>-100</v>
      </c>
      <c r="AC1073" s="24">
        <f t="shared" si="197"/>
        <v>0</v>
      </c>
      <c r="AD1073" s="24">
        <f t="shared" si="198"/>
        <v>-100</v>
      </c>
      <c r="AE1073" s="24">
        <f t="shared" si="199"/>
        <v>0</v>
      </c>
      <c r="AF1073" s="24">
        <f t="shared" si="200"/>
        <v>-100</v>
      </c>
    </row>
    <row r="1074" spans="1:32" x14ac:dyDescent="0.25">
      <c r="A1074" s="21">
        <v>4.9561318634789672E-2</v>
      </c>
      <c r="B1074" s="21">
        <v>0.95043423085153211</v>
      </c>
      <c r="C1074" s="22">
        <f t="shared" ref="C1074:D1137" si="201">(100%/A1074)</f>
        <v>20.177025703631056</v>
      </c>
      <c r="D1074" s="23">
        <f t="shared" si="201"/>
        <v>1.0521506565520689</v>
      </c>
      <c r="E1074" s="125"/>
      <c r="F1074" s="8">
        <f t="shared" si="189"/>
        <v>1</v>
      </c>
      <c r="G1074" s="8">
        <f t="shared" si="190"/>
        <v>20.177025703631056</v>
      </c>
      <c r="H1074" s="8">
        <f t="shared" si="191"/>
        <v>1.0521506565520689</v>
      </c>
      <c r="I1074" s="24"/>
      <c r="J1074" s="24"/>
      <c r="K1074" s="8">
        <f t="shared" si="192"/>
        <v>0</v>
      </c>
      <c r="L1074" s="8">
        <f t="shared" si="193"/>
        <v>0</v>
      </c>
      <c r="M1074" s="25" t="e">
        <f t="shared" ref="M1074:N1137" si="202">(1/K1074)</f>
        <v>#DIV/0!</v>
      </c>
      <c r="N1074" s="25" t="e">
        <f t="shared" si="202"/>
        <v>#DIV/0!</v>
      </c>
      <c r="O1074" s="24">
        <f t="shared" ref="O1074:P1137" si="203">(I1074/G1074)</f>
        <v>0</v>
      </c>
      <c r="P1074" s="24">
        <f t="shared" si="203"/>
        <v>0</v>
      </c>
      <c r="Q1074" t="s">
        <v>376</v>
      </c>
      <c r="R1074" t="s">
        <v>378</v>
      </c>
      <c r="S1074" t="s">
        <v>275</v>
      </c>
      <c r="T1074" s="26" t="s">
        <v>84</v>
      </c>
      <c r="U1074" s="26" t="s">
        <v>78</v>
      </c>
      <c r="V1074" s="128" t="s">
        <v>606</v>
      </c>
      <c r="W1074" s="127" t="s">
        <v>76</v>
      </c>
      <c r="X1074">
        <v>1</v>
      </c>
      <c r="Y1074" s="24" t="str">
        <f t="shared" si="194"/>
        <v>N</v>
      </c>
      <c r="Z1074" s="24">
        <v>100</v>
      </c>
      <c r="AA1074" s="24">
        <f t="shared" si="195"/>
        <v>0</v>
      </c>
      <c r="AB1074" s="24">
        <f t="shared" si="196"/>
        <v>-100</v>
      </c>
      <c r="AC1074" s="24">
        <f t="shared" si="197"/>
        <v>0</v>
      </c>
      <c r="AD1074" s="24">
        <f t="shared" si="198"/>
        <v>-100</v>
      </c>
      <c r="AE1074" s="24">
        <f t="shared" si="199"/>
        <v>0</v>
      </c>
      <c r="AF1074" s="24">
        <f t="shared" si="200"/>
        <v>-100</v>
      </c>
    </row>
    <row r="1075" spans="1:32" x14ac:dyDescent="0.25">
      <c r="A1075" s="21">
        <v>0.63711695700936311</v>
      </c>
      <c r="B1075" s="21">
        <v>0.35172484819042893</v>
      </c>
      <c r="C1075" s="22">
        <f t="shared" si="201"/>
        <v>1.5695705301802287</v>
      </c>
      <c r="D1075" s="23">
        <f t="shared" si="201"/>
        <v>2.8431315135818482</v>
      </c>
      <c r="E1075" s="125"/>
      <c r="F1075" s="8">
        <f t="shared" si="189"/>
        <v>1</v>
      </c>
      <c r="G1075" s="8">
        <f t="shared" si="190"/>
        <v>1.5695705301802287</v>
      </c>
      <c r="H1075" s="8">
        <f t="shared" si="191"/>
        <v>2.8431315135818482</v>
      </c>
      <c r="I1075" s="24"/>
      <c r="J1075" s="24"/>
      <c r="K1075" s="8">
        <f t="shared" si="192"/>
        <v>0</v>
      </c>
      <c r="L1075" s="8">
        <f t="shared" si="193"/>
        <v>0</v>
      </c>
      <c r="M1075" s="25" t="e">
        <f t="shared" si="202"/>
        <v>#DIV/0!</v>
      </c>
      <c r="N1075" s="25" t="e">
        <f t="shared" si="202"/>
        <v>#DIV/0!</v>
      </c>
      <c r="O1075" s="24">
        <f t="shared" si="203"/>
        <v>0</v>
      </c>
      <c r="P1075" s="24">
        <f t="shared" si="203"/>
        <v>0</v>
      </c>
      <c r="Q1075" t="s">
        <v>525</v>
      </c>
      <c r="R1075" t="s">
        <v>524</v>
      </c>
      <c r="S1075" t="s">
        <v>277</v>
      </c>
      <c r="T1075" s="26" t="s">
        <v>84</v>
      </c>
      <c r="U1075" s="26" t="s">
        <v>86</v>
      </c>
      <c r="V1075" s="128" t="s">
        <v>606</v>
      </c>
      <c r="W1075" s="127" t="s">
        <v>79</v>
      </c>
      <c r="X1075">
        <v>3</v>
      </c>
      <c r="Y1075" s="24" t="str">
        <f t="shared" si="194"/>
        <v>Y</v>
      </c>
      <c r="Z1075" s="24">
        <v>100</v>
      </c>
      <c r="AA1075" s="24">
        <f t="shared" si="195"/>
        <v>0</v>
      </c>
      <c r="AB1075" s="24">
        <f t="shared" si="196"/>
        <v>-100</v>
      </c>
      <c r="AC1075" s="24">
        <f t="shared" si="197"/>
        <v>0</v>
      </c>
      <c r="AD1075" s="24">
        <f t="shared" si="198"/>
        <v>-100</v>
      </c>
      <c r="AE1075" s="24">
        <f t="shared" si="199"/>
        <v>0</v>
      </c>
      <c r="AF1075" s="24">
        <f t="shared" si="200"/>
        <v>-100</v>
      </c>
    </row>
    <row r="1076" spans="1:32" x14ac:dyDescent="0.25">
      <c r="A1076" s="21">
        <v>0.56612056670601096</v>
      </c>
      <c r="B1076" s="21">
        <v>0.42916968410442846</v>
      </c>
      <c r="C1076" s="22">
        <f t="shared" si="201"/>
        <v>1.7664081801841773</v>
      </c>
      <c r="D1076" s="23">
        <f t="shared" si="201"/>
        <v>2.3300807047607615</v>
      </c>
      <c r="E1076" s="125"/>
      <c r="F1076" s="8">
        <f t="shared" si="189"/>
        <v>1</v>
      </c>
      <c r="G1076" s="8">
        <f t="shared" si="190"/>
        <v>1.7664081801841773</v>
      </c>
      <c r="H1076" s="8">
        <f t="shared" si="191"/>
        <v>2.3300807047607615</v>
      </c>
      <c r="I1076" s="24"/>
      <c r="J1076" s="24"/>
      <c r="K1076" s="8">
        <f t="shared" si="192"/>
        <v>0</v>
      </c>
      <c r="L1076" s="8">
        <f t="shared" si="193"/>
        <v>0</v>
      </c>
      <c r="M1076" s="25" t="e">
        <f t="shared" si="202"/>
        <v>#DIV/0!</v>
      </c>
      <c r="N1076" s="25" t="e">
        <f t="shared" si="202"/>
        <v>#DIV/0!</v>
      </c>
      <c r="O1076" s="24">
        <f t="shared" si="203"/>
        <v>0</v>
      </c>
      <c r="P1076" s="24">
        <f t="shared" si="203"/>
        <v>0</v>
      </c>
      <c r="Q1076" t="s">
        <v>538</v>
      </c>
      <c r="R1076" t="s">
        <v>537</v>
      </c>
      <c r="S1076" t="s">
        <v>277</v>
      </c>
      <c r="T1076" s="26" t="s">
        <v>84</v>
      </c>
      <c r="U1076" s="26" t="s">
        <v>86</v>
      </c>
      <c r="V1076" s="128" t="s">
        <v>606</v>
      </c>
      <c r="W1076" s="127" t="s">
        <v>100</v>
      </c>
      <c r="X1076">
        <v>3</v>
      </c>
      <c r="Y1076" s="24" t="str">
        <f t="shared" si="194"/>
        <v>Y</v>
      </c>
      <c r="Z1076" s="24">
        <v>100</v>
      </c>
      <c r="AA1076" s="24">
        <f t="shared" si="195"/>
        <v>0</v>
      </c>
      <c r="AB1076" s="24">
        <f t="shared" si="196"/>
        <v>-100</v>
      </c>
      <c r="AC1076" s="24">
        <f t="shared" si="197"/>
        <v>0</v>
      </c>
      <c r="AD1076" s="24">
        <f t="shared" si="198"/>
        <v>-100</v>
      </c>
      <c r="AE1076" s="24">
        <f t="shared" si="199"/>
        <v>0</v>
      </c>
      <c r="AF1076" s="24">
        <f t="shared" si="200"/>
        <v>-100</v>
      </c>
    </row>
    <row r="1077" spans="1:32" x14ac:dyDescent="0.25">
      <c r="A1077" s="21">
        <v>0.27301661119474951</v>
      </c>
      <c r="B1077" s="21">
        <v>0.72664620979403138</v>
      </c>
      <c r="C1077" s="22">
        <f t="shared" si="201"/>
        <v>3.662780794267039</v>
      </c>
      <c r="D1077" s="23">
        <f t="shared" si="201"/>
        <v>1.376185530897424</v>
      </c>
      <c r="E1077" s="125"/>
      <c r="F1077" s="8">
        <f t="shared" si="189"/>
        <v>1</v>
      </c>
      <c r="G1077" s="8">
        <f t="shared" si="190"/>
        <v>3.662780794267039</v>
      </c>
      <c r="H1077" s="8">
        <f t="shared" si="191"/>
        <v>1.376185530897424</v>
      </c>
      <c r="I1077" s="24"/>
      <c r="J1077" s="24"/>
      <c r="K1077" s="8">
        <f t="shared" si="192"/>
        <v>0</v>
      </c>
      <c r="L1077" s="8">
        <f t="shared" si="193"/>
        <v>0</v>
      </c>
      <c r="M1077" s="25" t="e">
        <f t="shared" si="202"/>
        <v>#DIV/0!</v>
      </c>
      <c r="N1077" s="25" t="e">
        <f t="shared" si="202"/>
        <v>#DIV/0!</v>
      </c>
      <c r="O1077" s="24">
        <f t="shared" si="203"/>
        <v>0</v>
      </c>
      <c r="P1077" s="24">
        <f t="shared" si="203"/>
        <v>0</v>
      </c>
      <c r="Q1077" t="s">
        <v>527</v>
      </c>
      <c r="R1077" t="s">
        <v>526</v>
      </c>
      <c r="S1077" t="s">
        <v>277</v>
      </c>
      <c r="T1077" s="26" t="s">
        <v>90</v>
      </c>
      <c r="U1077" s="26" t="s">
        <v>75</v>
      </c>
      <c r="V1077" s="128" t="s">
        <v>606</v>
      </c>
      <c r="W1077" s="127" t="s">
        <v>99</v>
      </c>
      <c r="X1077">
        <v>5</v>
      </c>
      <c r="Y1077" s="24" t="str">
        <f t="shared" si="194"/>
        <v>Y</v>
      </c>
      <c r="Z1077" s="24">
        <v>100</v>
      </c>
      <c r="AA1077" s="24">
        <f t="shared" si="195"/>
        <v>0</v>
      </c>
      <c r="AB1077" s="24">
        <f t="shared" si="196"/>
        <v>-100</v>
      </c>
      <c r="AC1077" s="24">
        <f t="shared" si="197"/>
        <v>0</v>
      </c>
      <c r="AD1077" s="24">
        <f t="shared" si="198"/>
        <v>-100</v>
      </c>
      <c r="AE1077" s="24">
        <f t="shared" si="199"/>
        <v>0</v>
      </c>
      <c r="AF1077" s="24">
        <f t="shared" si="200"/>
        <v>-100</v>
      </c>
    </row>
    <row r="1078" spans="1:32" x14ac:dyDescent="0.25">
      <c r="A1078" s="21">
        <v>0.39370057017295651</v>
      </c>
      <c r="B1078" s="21">
        <v>0.60593453728313984</v>
      </c>
      <c r="C1078" s="22">
        <f t="shared" si="201"/>
        <v>2.5400014014729271</v>
      </c>
      <c r="D1078" s="23">
        <f t="shared" si="201"/>
        <v>1.6503432936563609</v>
      </c>
      <c r="E1078" s="125"/>
      <c r="F1078" s="8">
        <f t="shared" si="189"/>
        <v>1</v>
      </c>
      <c r="G1078" s="8">
        <f t="shared" si="190"/>
        <v>2.5400014014729271</v>
      </c>
      <c r="H1078" s="8">
        <f t="shared" si="191"/>
        <v>1.6503432936563609</v>
      </c>
      <c r="I1078" s="24"/>
      <c r="J1078" s="24"/>
      <c r="K1078" s="8">
        <f t="shared" si="192"/>
        <v>0</v>
      </c>
      <c r="L1078" s="8">
        <f t="shared" si="193"/>
        <v>0</v>
      </c>
      <c r="M1078" s="25" t="e">
        <f t="shared" si="202"/>
        <v>#DIV/0!</v>
      </c>
      <c r="N1078" s="25" t="e">
        <f t="shared" si="202"/>
        <v>#DIV/0!</v>
      </c>
      <c r="O1078" s="24">
        <f t="shared" si="203"/>
        <v>0</v>
      </c>
      <c r="P1078" s="24">
        <f t="shared" si="203"/>
        <v>0</v>
      </c>
      <c r="Q1078" t="s">
        <v>534</v>
      </c>
      <c r="R1078" t="s">
        <v>533</v>
      </c>
      <c r="S1078" t="s">
        <v>277</v>
      </c>
      <c r="T1078" s="26" t="s">
        <v>90</v>
      </c>
      <c r="U1078" s="26" t="s">
        <v>75</v>
      </c>
      <c r="V1078" s="128" t="s">
        <v>606</v>
      </c>
      <c r="W1078" s="127" t="s">
        <v>76</v>
      </c>
      <c r="X1078">
        <v>1</v>
      </c>
      <c r="Y1078" s="24" t="str">
        <f t="shared" si="194"/>
        <v>N</v>
      </c>
      <c r="Z1078" s="24">
        <v>100</v>
      </c>
      <c r="AA1078" s="24">
        <f t="shared" si="195"/>
        <v>0</v>
      </c>
      <c r="AB1078" s="24">
        <f t="shared" si="196"/>
        <v>-100</v>
      </c>
      <c r="AC1078" s="24">
        <f t="shared" si="197"/>
        <v>0</v>
      </c>
      <c r="AD1078" s="24">
        <f t="shared" si="198"/>
        <v>-100</v>
      </c>
      <c r="AE1078" s="24">
        <f t="shared" si="199"/>
        <v>0</v>
      </c>
      <c r="AF1078" s="24">
        <f t="shared" si="200"/>
        <v>-100</v>
      </c>
    </row>
    <row r="1079" spans="1:32" x14ac:dyDescent="0.25">
      <c r="A1079" s="21">
        <v>0.6483022912967138</v>
      </c>
      <c r="B1079" s="21">
        <v>0.34002071505431708</v>
      </c>
      <c r="C1079" s="22">
        <f t="shared" si="201"/>
        <v>1.5424903064893254</v>
      </c>
      <c r="D1079" s="23">
        <f t="shared" si="201"/>
        <v>2.940997285533776</v>
      </c>
      <c r="E1079" s="125"/>
      <c r="F1079" s="8">
        <f t="shared" si="189"/>
        <v>1</v>
      </c>
      <c r="G1079" s="8">
        <f t="shared" si="190"/>
        <v>1.5424903064893254</v>
      </c>
      <c r="H1079" s="8">
        <f t="shared" si="191"/>
        <v>2.940997285533776</v>
      </c>
      <c r="I1079" s="24"/>
      <c r="J1079" s="24"/>
      <c r="K1079" s="8">
        <f t="shared" si="192"/>
        <v>0</v>
      </c>
      <c r="L1079" s="8">
        <f t="shared" si="193"/>
        <v>0</v>
      </c>
      <c r="M1079" s="25" t="e">
        <f t="shared" si="202"/>
        <v>#DIV/0!</v>
      </c>
      <c r="N1079" s="25" t="e">
        <f t="shared" si="202"/>
        <v>#DIV/0!</v>
      </c>
      <c r="O1079" s="24">
        <f t="shared" si="203"/>
        <v>0</v>
      </c>
      <c r="P1079" s="24">
        <f t="shared" si="203"/>
        <v>0</v>
      </c>
      <c r="Q1079" t="s">
        <v>532</v>
      </c>
      <c r="R1079" t="s">
        <v>531</v>
      </c>
      <c r="S1079" t="s">
        <v>277</v>
      </c>
      <c r="T1079" s="26" t="s">
        <v>85</v>
      </c>
      <c r="U1079" s="26" t="s">
        <v>79</v>
      </c>
      <c r="V1079" s="128" t="s">
        <v>606</v>
      </c>
      <c r="W1079" s="127" t="s">
        <v>78</v>
      </c>
      <c r="X1079">
        <v>1</v>
      </c>
      <c r="Y1079" s="24" t="str">
        <f t="shared" si="194"/>
        <v>N</v>
      </c>
      <c r="Z1079" s="24">
        <v>100</v>
      </c>
      <c r="AA1079" s="24">
        <f t="shared" si="195"/>
        <v>0</v>
      </c>
      <c r="AB1079" s="24">
        <f t="shared" si="196"/>
        <v>-100</v>
      </c>
      <c r="AC1079" s="24">
        <f t="shared" si="197"/>
        <v>0</v>
      </c>
      <c r="AD1079" s="24">
        <f t="shared" si="198"/>
        <v>-100</v>
      </c>
      <c r="AE1079" s="24">
        <f t="shared" si="199"/>
        <v>0</v>
      </c>
      <c r="AF1079" s="24">
        <f t="shared" si="200"/>
        <v>-100</v>
      </c>
    </row>
    <row r="1080" spans="1:32" x14ac:dyDescent="0.25">
      <c r="A1080" s="21">
        <v>0.56359431580327102</v>
      </c>
      <c r="B1080" s="21">
        <v>0.42805173389323392</v>
      </c>
      <c r="C1080" s="22">
        <f t="shared" si="201"/>
        <v>1.7743259148643744</v>
      </c>
      <c r="D1080" s="23">
        <f t="shared" si="201"/>
        <v>2.3361662173512499</v>
      </c>
      <c r="E1080" s="125"/>
      <c r="F1080" s="8">
        <f t="shared" si="189"/>
        <v>1</v>
      </c>
      <c r="G1080" s="8">
        <f t="shared" si="190"/>
        <v>1.7743259148643744</v>
      </c>
      <c r="H1080" s="8">
        <f t="shared" si="191"/>
        <v>2.3361662173512499</v>
      </c>
      <c r="I1080" s="24"/>
      <c r="J1080" s="24"/>
      <c r="K1080" s="8">
        <f t="shared" si="192"/>
        <v>0</v>
      </c>
      <c r="L1080" s="8">
        <f t="shared" si="193"/>
        <v>0</v>
      </c>
      <c r="M1080" s="25" t="e">
        <f t="shared" si="202"/>
        <v>#DIV/0!</v>
      </c>
      <c r="N1080" s="25" t="e">
        <f t="shared" si="202"/>
        <v>#DIV/0!</v>
      </c>
      <c r="O1080" s="24">
        <f t="shared" si="203"/>
        <v>0</v>
      </c>
      <c r="P1080" s="24">
        <f t="shared" si="203"/>
        <v>0</v>
      </c>
      <c r="Q1080" t="s">
        <v>553</v>
      </c>
      <c r="R1080" t="s">
        <v>554</v>
      </c>
      <c r="S1080" t="s">
        <v>272</v>
      </c>
      <c r="T1080" s="26" t="s">
        <v>85</v>
      </c>
      <c r="U1080" s="26" t="s">
        <v>79</v>
      </c>
      <c r="V1080" s="128" t="s">
        <v>606</v>
      </c>
      <c r="W1080" s="127" t="s">
        <v>77</v>
      </c>
      <c r="X1080">
        <v>2</v>
      </c>
      <c r="Y1080" s="24" t="str">
        <f t="shared" si="194"/>
        <v>N</v>
      </c>
      <c r="Z1080" s="24">
        <v>100</v>
      </c>
      <c r="AA1080" s="24">
        <f t="shared" si="195"/>
        <v>0</v>
      </c>
      <c r="AB1080" s="24">
        <f t="shared" si="196"/>
        <v>-100</v>
      </c>
      <c r="AC1080" s="24">
        <f t="shared" si="197"/>
        <v>0</v>
      </c>
      <c r="AD1080" s="24">
        <f t="shared" si="198"/>
        <v>-100</v>
      </c>
      <c r="AE1080" s="24">
        <f t="shared" si="199"/>
        <v>0</v>
      </c>
      <c r="AF1080" s="24">
        <f t="shared" si="200"/>
        <v>-100</v>
      </c>
    </row>
    <row r="1081" spans="1:32" x14ac:dyDescent="0.25">
      <c r="A1081" s="21">
        <v>0.66905097061360141</v>
      </c>
      <c r="B1081" s="21">
        <v>0.32308459873873346</v>
      </c>
      <c r="C1081" s="22">
        <f t="shared" si="201"/>
        <v>1.4946544342994943</v>
      </c>
      <c r="D1081" s="23">
        <f t="shared" si="201"/>
        <v>3.0951645603158662</v>
      </c>
      <c r="E1081" s="125"/>
      <c r="F1081" s="8">
        <f t="shared" si="189"/>
        <v>1</v>
      </c>
      <c r="G1081" s="8">
        <f t="shared" si="190"/>
        <v>1.4946544342994943</v>
      </c>
      <c r="H1081" s="8">
        <f t="shared" si="191"/>
        <v>3.0951645603158662</v>
      </c>
      <c r="I1081" s="24"/>
      <c r="J1081" s="24"/>
      <c r="K1081" s="8">
        <f t="shared" si="192"/>
        <v>0</v>
      </c>
      <c r="L1081" s="8">
        <f t="shared" si="193"/>
        <v>0</v>
      </c>
      <c r="M1081" s="25" t="e">
        <f t="shared" si="202"/>
        <v>#DIV/0!</v>
      </c>
      <c r="N1081" s="25" t="e">
        <f t="shared" si="202"/>
        <v>#DIV/0!</v>
      </c>
      <c r="O1081" s="24">
        <f t="shared" si="203"/>
        <v>0</v>
      </c>
      <c r="P1081" s="24">
        <f t="shared" si="203"/>
        <v>0</v>
      </c>
      <c r="Q1081" t="s">
        <v>344</v>
      </c>
      <c r="R1081" t="s">
        <v>347</v>
      </c>
      <c r="S1081" t="s">
        <v>270</v>
      </c>
      <c r="T1081" s="26" t="s">
        <v>85</v>
      </c>
      <c r="U1081" s="26" t="s">
        <v>79</v>
      </c>
      <c r="V1081" s="128" t="s">
        <v>606</v>
      </c>
      <c r="W1081" s="127" t="s">
        <v>103</v>
      </c>
      <c r="X1081">
        <v>4</v>
      </c>
      <c r="Y1081" s="24" t="str">
        <f t="shared" si="194"/>
        <v>Y</v>
      </c>
      <c r="Z1081" s="24">
        <v>100</v>
      </c>
      <c r="AA1081" s="24">
        <f t="shared" si="195"/>
        <v>0</v>
      </c>
      <c r="AB1081" s="24">
        <f t="shared" si="196"/>
        <v>-100</v>
      </c>
      <c r="AC1081" s="24">
        <f t="shared" si="197"/>
        <v>0</v>
      </c>
      <c r="AD1081" s="24">
        <f t="shared" si="198"/>
        <v>-100</v>
      </c>
      <c r="AE1081" s="24">
        <f t="shared" si="199"/>
        <v>0</v>
      </c>
      <c r="AF1081" s="24">
        <f t="shared" si="200"/>
        <v>-100</v>
      </c>
    </row>
    <row r="1082" spans="1:32" x14ac:dyDescent="0.25">
      <c r="A1082" s="21">
        <v>0.69156351907965707</v>
      </c>
      <c r="B1082" s="21">
        <v>0.29767587507014898</v>
      </c>
      <c r="C1082" s="22">
        <f t="shared" si="201"/>
        <v>1.445998772941081</v>
      </c>
      <c r="D1082" s="23">
        <f t="shared" si="201"/>
        <v>3.3593585632841236</v>
      </c>
      <c r="E1082" s="125"/>
      <c r="F1082" s="8">
        <f t="shared" si="189"/>
        <v>1</v>
      </c>
      <c r="G1082" s="8">
        <f t="shared" si="190"/>
        <v>1.445998772941081</v>
      </c>
      <c r="H1082" s="8">
        <f t="shared" si="191"/>
        <v>3.3593585632841236</v>
      </c>
      <c r="I1082" s="24"/>
      <c r="J1082" s="24"/>
      <c r="K1082" s="8">
        <f t="shared" si="192"/>
        <v>0</v>
      </c>
      <c r="L1082" s="8">
        <f t="shared" si="193"/>
        <v>0</v>
      </c>
      <c r="M1082" s="25" t="e">
        <f t="shared" si="202"/>
        <v>#DIV/0!</v>
      </c>
      <c r="N1082" s="25" t="e">
        <f t="shared" si="202"/>
        <v>#DIV/0!</v>
      </c>
      <c r="O1082" s="24">
        <f t="shared" si="203"/>
        <v>0</v>
      </c>
      <c r="P1082" s="24">
        <f t="shared" si="203"/>
        <v>0</v>
      </c>
      <c r="Q1082" t="s">
        <v>346</v>
      </c>
      <c r="R1082" t="s">
        <v>293</v>
      </c>
      <c r="S1082" t="s">
        <v>270</v>
      </c>
      <c r="T1082" s="26" t="s">
        <v>85</v>
      </c>
      <c r="U1082" s="26" t="s">
        <v>79</v>
      </c>
      <c r="V1082" s="128" t="s">
        <v>606</v>
      </c>
      <c r="W1082" s="127" t="s">
        <v>78</v>
      </c>
      <c r="X1082">
        <v>1</v>
      </c>
      <c r="Y1082" s="24" t="str">
        <f t="shared" si="194"/>
        <v>N</v>
      </c>
      <c r="Z1082" s="24">
        <v>100</v>
      </c>
      <c r="AA1082" s="24">
        <f t="shared" si="195"/>
        <v>0</v>
      </c>
      <c r="AB1082" s="24">
        <f t="shared" si="196"/>
        <v>-100</v>
      </c>
      <c r="AC1082" s="24">
        <f t="shared" si="197"/>
        <v>0</v>
      </c>
      <c r="AD1082" s="24">
        <f t="shared" si="198"/>
        <v>-100</v>
      </c>
      <c r="AE1082" s="24">
        <f t="shared" si="199"/>
        <v>0</v>
      </c>
      <c r="AF1082" s="24">
        <f t="shared" si="200"/>
        <v>-100</v>
      </c>
    </row>
    <row r="1083" spans="1:32" x14ac:dyDescent="0.25">
      <c r="A1083" s="21">
        <v>0.30150814535360271</v>
      </c>
      <c r="B1083" s="21">
        <v>0.69805247767273249</v>
      </c>
      <c r="C1083" s="22">
        <f t="shared" si="201"/>
        <v>3.3166599821945772</v>
      </c>
      <c r="D1083" s="23">
        <f t="shared" si="201"/>
        <v>1.4325570526358469</v>
      </c>
      <c r="E1083" s="125"/>
      <c r="F1083" s="8">
        <f t="shared" si="189"/>
        <v>1</v>
      </c>
      <c r="G1083" s="8">
        <f t="shared" si="190"/>
        <v>3.3166599821945772</v>
      </c>
      <c r="H1083" s="8">
        <f t="shared" si="191"/>
        <v>1.4325570526358469</v>
      </c>
      <c r="I1083" s="24"/>
      <c r="J1083" s="24"/>
      <c r="K1083" s="8">
        <f t="shared" si="192"/>
        <v>0</v>
      </c>
      <c r="L1083" s="8">
        <f t="shared" si="193"/>
        <v>0</v>
      </c>
      <c r="M1083" s="25" t="e">
        <f t="shared" si="202"/>
        <v>#DIV/0!</v>
      </c>
      <c r="N1083" s="25" t="e">
        <f t="shared" si="202"/>
        <v>#DIV/0!</v>
      </c>
      <c r="O1083" s="24">
        <f t="shared" si="203"/>
        <v>0</v>
      </c>
      <c r="P1083" s="24">
        <f t="shared" si="203"/>
        <v>0</v>
      </c>
      <c r="Q1083" t="s">
        <v>298</v>
      </c>
      <c r="R1083" t="s">
        <v>350</v>
      </c>
      <c r="S1083" t="s">
        <v>273</v>
      </c>
      <c r="T1083" s="26" t="s">
        <v>90</v>
      </c>
      <c r="U1083" s="26" t="s">
        <v>75</v>
      </c>
      <c r="V1083" s="128" t="s">
        <v>606</v>
      </c>
      <c r="W1083" s="127" t="s">
        <v>76</v>
      </c>
      <c r="X1083">
        <v>1</v>
      </c>
      <c r="Y1083" s="24" t="str">
        <f t="shared" si="194"/>
        <v>N</v>
      </c>
      <c r="Z1083" s="24">
        <v>100</v>
      </c>
      <c r="AA1083" s="24">
        <f t="shared" si="195"/>
        <v>0</v>
      </c>
      <c r="AB1083" s="24">
        <f t="shared" si="196"/>
        <v>-100</v>
      </c>
      <c r="AC1083" s="24">
        <f t="shared" si="197"/>
        <v>0</v>
      </c>
      <c r="AD1083" s="24">
        <f t="shared" si="198"/>
        <v>-100</v>
      </c>
      <c r="AE1083" s="24">
        <f t="shared" si="199"/>
        <v>0</v>
      </c>
      <c r="AF1083" s="24">
        <f t="shared" si="200"/>
        <v>-100</v>
      </c>
    </row>
    <row r="1084" spans="1:32" x14ac:dyDescent="0.25">
      <c r="A1084" s="21">
        <v>0.51654355726994661</v>
      </c>
      <c r="B1084" s="21">
        <v>0.47765429565037787</v>
      </c>
      <c r="C1084" s="22">
        <f t="shared" si="201"/>
        <v>1.9359451607241676</v>
      </c>
      <c r="D1084" s="23">
        <f t="shared" si="201"/>
        <v>2.0935643395363841</v>
      </c>
      <c r="E1084" s="125"/>
      <c r="F1084" s="8">
        <f t="shared" si="189"/>
        <v>1</v>
      </c>
      <c r="G1084" s="8">
        <f t="shared" si="190"/>
        <v>1.9359451607241676</v>
      </c>
      <c r="H1084" s="8">
        <f t="shared" si="191"/>
        <v>2.0935643395363841</v>
      </c>
      <c r="I1084" s="24"/>
      <c r="J1084" s="24"/>
      <c r="K1084" s="8">
        <f t="shared" si="192"/>
        <v>0</v>
      </c>
      <c r="L1084" s="8">
        <f t="shared" si="193"/>
        <v>0</v>
      </c>
      <c r="M1084" s="25" t="e">
        <f t="shared" si="202"/>
        <v>#DIV/0!</v>
      </c>
      <c r="N1084" s="25" t="e">
        <f t="shared" si="202"/>
        <v>#DIV/0!</v>
      </c>
      <c r="O1084" s="24">
        <f t="shared" si="203"/>
        <v>0</v>
      </c>
      <c r="P1084" s="24">
        <f t="shared" si="203"/>
        <v>0</v>
      </c>
      <c r="Q1084" t="s">
        <v>475</v>
      </c>
      <c r="R1084" t="s">
        <v>301</v>
      </c>
      <c r="S1084" t="s">
        <v>275</v>
      </c>
      <c r="T1084" s="26" t="s">
        <v>84</v>
      </c>
      <c r="U1084" s="26" t="s">
        <v>86</v>
      </c>
      <c r="V1084" s="128" t="s">
        <v>607</v>
      </c>
      <c r="W1084" s="127" t="s">
        <v>75</v>
      </c>
      <c r="X1084">
        <v>2</v>
      </c>
      <c r="Y1084" s="24" t="str">
        <f t="shared" si="194"/>
        <v>N</v>
      </c>
      <c r="Z1084" s="24">
        <v>100</v>
      </c>
      <c r="AA1084" s="24">
        <f t="shared" si="195"/>
        <v>0</v>
      </c>
      <c r="AB1084" s="24">
        <f t="shared" si="196"/>
        <v>-100</v>
      </c>
      <c r="AC1084" s="24">
        <f t="shared" si="197"/>
        <v>0</v>
      </c>
      <c r="AD1084" s="24">
        <f t="shared" si="198"/>
        <v>-100</v>
      </c>
      <c r="AE1084" s="24">
        <f t="shared" si="199"/>
        <v>0</v>
      </c>
      <c r="AF1084" s="24">
        <f t="shared" si="200"/>
        <v>-100</v>
      </c>
    </row>
    <row r="1085" spans="1:32" x14ac:dyDescent="0.25">
      <c r="A1085" s="21">
        <v>0.49186978190718111</v>
      </c>
      <c r="B1085" s="21">
        <v>0.50526520820684073</v>
      </c>
      <c r="C1085" s="22">
        <f t="shared" si="201"/>
        <v>2.0330584166455385</v>
      </c>
      <c r="D1085" s="23">
        <f t="shared" si="201"/>
        <v>1.9791586354202908</v>
      </c>
      <c r="E1085" s="125"/>
      <c r="F1085" s="8">
        <f t="shared" si="189"/>
        <v>1</v>
      </c>
      <c r="G1085" s="8">
        <f t="shared" si="190"/>
        <v>2.0330584166455385</v>
      </c>
      <c r="H1085" s="8">
        <f t="shared" si="191"/>
        <v>1.9791586354202908</v>
      </c>
      <c r="I1085" s="24"/>
      <c r="J1085" s="24"/>
      <c r="K1085" s="8">
        <f t="shared" si="192"/>
        <v>0</v>
      </c>
      <c r="L1085" s="8">
        <f t="shared" si="193"/>
        <v>0</v>
      </c>
      <c r="M1085" s="25" t="e">
        <f t="shared" si="202"/>
        <v>#DIV/0!</v>
      </c>
      <c r="N1085" s="25" t="e">
        <f t="shared" si="202"/>
        <v>#DIV/0!</v>
      </c>
      <c r="O1085" s="24">
        <f t="shared" si="203"/>
        <v>0</v>
      </c>
      <c r="P1085" s="24">
        <f t="shared" si="203"/>
        <v>0</v>
      </c>
      <c r="Q1085" t="s">
        <v>302</v>
      </c>
      <c r="R1085" t="s">
        <v>309</v>
      </c>
      <c r="S1085" t="s">
        <v>275</v>
      </c>
      <c r="T1085" s="26" t="s">
        <v>84</v>
      </c>
      <c r="U1085" s="26" t="s">
        <v>86</v>
      </c>
      <c r="V1085" s="128" t="s">
        <v>607</v>
      </c>
      <c r="W1085" s="127" t="s">
        <v>102</v>
      </c>
      <c r="X1085">
        <v>4</v>
      </c>
      <c r="Y1085" s="24" t="str">
        <f t="shared" si="194"/>
        <v>Y</v>
      </c>
      <c r="Z1085" s="24">
        <v>100</v>
      </c>
      <c r="AA1085" s="24">
        <f t="shared" si="195"/>
        <v>0</v>
      </c>
      <c r="AB1085" s="24">
        <f t="shared" si="196"/>
        <v>-100</v>
      </c>
      <c r="AC1085" s="24">
        <f t="shared" si="197"/>
        <v>0</v>
      </c>
      <c r="AD1085" s="24">
        <f t="shared" si="198"/>
        <v>-100</v>
      </c>
      <c r="AE1085" s="24">
        <f t="shared" si="199"/>
        <v>0</v>
      </c>
      <c r="AF1085" s="24">
        <f t="shared" si="200"/>
        <v>-100</v>
      </c>
    </row>
    <row r="1086" spans="1:32" x14ac:dyDescent="0.25">
      <c r="A1086" s="21">
        <v>0.58475058276156155</v>
      </c>
      <c r="B1086" s="21">
        <v>0.40714199344260299</v>
      </c>
      <c r="C1086" s="22">
        <f t="shared" si="201"/>
        <v>1.7101308309559409</v>
      </c>
      <c r="D1086" s="23">
        <f t="shared" si="201"/>
        <v>2.4561455612683574</v>
      </c>
      <c r="E1086" s="125"/>
      <c r="F1086" s="8">
        <f t="shared" si="189"/>
        <v>1</v>
      </c>
      <c r="G1086" s="8">
        <f t="shared" si="190"/>
        <v>1.7101308309559409</v>
      </c>
      <c r="H1086" s="8">
        <f t="shared" si="191"/>
        <v>2.4561455612683574</v>
      </c>
      <c r="I1086" s="24"/>
      <c r="J1086" s="24"/>
      <c r="K1086" s="8">
        <f t="shared" si="192"/>
        <v>0</v>
      </c>
      <c r="L1086" s="8">
        <f t="shared" si="193"/>
        <v>0</v>
      </c>
      <c r="M1086" s="25" t="e">
        <f t="shared" si="202"/>
        <v>#DIV/0!</v>
      </c>
      <c r="N1086" s="25" t="e">
        <f t="shared" si="202"/>
        <v>#DIV/0!</v>
      </c>
      <c r="O1086" s="24">
        <f t="shared" si="203"/>
        <v>0</v>
      </c>
      <c r="P1086" s="24">
        <f t="shared" si="203"/>
        <v>0</v>
      </c>
      <c r="Q1086" t="s">
        <v>479</v>
      </c>
      <c r="R1086" t="s">
        <v>305</v>
      </c>
      <c r="S1086" t="s">
        <v>275</v>
      </c>
      <c r="T1086" s="26" t="s">
        <v>85</v>
      </c>
      <c r="U1086" s="26" t="s">
        <v>79</v>
      </c>
      <c r="V1086" s="128" t="s">
        <v>607</v>
      </c>
      <c r="W1086" s="127" t="s">
        <v>78</v>
      </c>
      <c r="X1086">
        <v>1</v>
      </c>
      <c r="Y1086" s="24" t="str">
        <f t="shared" si="194"/>
        <v>N</v>
      </c>
      <c r="Z1086" s="24">
        <v>100</v>
      </c>
      <c r="AA1086" s="24">
        <f t="shared" si="195"/>
        <v>0</v>
      </c>
      <c r="AB1086" s="24">
        <f t="shared" si="196"/>
        <v>-100</v>
      </c>
      <c r="AC1086" s="24">
        <f t="shared" si="197"/>
        <v>0</v>
      </c>
      <c r="AD1086" s="24">
        <f t="shared" si="198"/>
        <v>-100</v>
      </c>
      <c r="AE1086" s="24">
        <f t="shared" si="199"/>
        <v>0</v>
      </c>
      <c r="AF1086" s="24">
        <f t="shared" si="200"/>
        <v>-100</v>
      </c>
    </row>
    <row r="1087" spans="1:32" x14ac:dyDescent="0.25">
      <c r="A1087" s="21">
        <v>0.31457144489320937</v>
      </c>
      <c r="B1087" s="21">
        <v>0.68369487616712388</v>
      </c>
      <c r="C1087" s="22">
        <f t="shared" si="201"/>
        <v>3.1789280821070065</v>
      </c>
      <c r="D1087" s="23">
        <f t="shared" si="201"/>
        <v>1.4626407698213579</v>
      </c>
      <c r="E1087" s="125"/>
      <c r="F1087" s="8">
        <f t="shared" si="189"/>
        <v>1</v>
      </c>
      <c r="G1087" s="8">
        <f t="shared" si="190"/>
        <v>3.1789280821070065</v>
      </c>
      <c r="H1087" s="8">
        <f t="shared" si="191"/>
        <v>1.4626407698213579</v>
      </c>
      <c r="I1087" s="24"/>
      <c r="J1087" s="24"/>
      <c r="K1087" s="8">
        <f t="shared" si="192"/>
        <v>0</v>
      </c>
      <c r="L1087" s="8">
        <f t="shared" si="193"/>
        <v>0</v>
      </c>
      <c r="M1087" s="25" t="e">
        <f t="shared" si="202"/>
        <v>#DIV/0!</v>
      </c>
      <c r="N1087" s="25" t="e">
        <f t="shared" si="202"/>
        <v>#DIV/0!</v>
      </c>
      <c r="O1087" s="24">
        <f t="shared" si="203"/>
        <v>0</v>
      </c>
      <c r="P1087" s="24">
        <f t="shared" si="203"/>
        <v>0</v>
      </c>
      <c r="Q1087" t="s">
        <v>478</v>
      </c>
      <c r="R1087" t="s">
        <v>377</v>
      </c>
      <c r="S1087" t="s">
        <v>275</v>
      </c>
      <c r="T1087" s="26" t="s">
        <v>84</v>
      </c>
      <c r="U1087" s="26" t="s">
        <v>94</v>
      </c>
      <c r="V1087" s="128" t="s">
        <v>607</v>
      </c>
      <c r="W1087" s="127" t="s">
        <v>99</v>
      </c>
      <c r="X1087">
        <v>5</v>
      </c>
      <c r="Y1087" s="24" t="str">
        <f t="shared" si="194"/>
        <v>Y</v>
      </c>
      <c r="Z1087" s="24">
        <v>100</v>
      </c>
      <c r="AA1087" s="24">
        <f t="shared" si="195"/>
        <v>0</v>
      </c>
      <c r="AB1087" s="24">
        <f t="shared" si="196"/>
        <v>-100</v>
      </c>
      <c r="AC1087" s="24">
        <f t="shared" si="197"/>
        <v>0</v>
      </c>
      <c r="AD1087" s="24">
        <f t="shared" si="198"/>
        <v>-100</v>
      </c>
      <c r="AE1087" s="24">
        <f t="shared" si="199"/>
        <v>0</v>
      </c>
      <c r="AF1087" s="24">
        <f t="shared" si="200"/>
        <v>-100</v>
      </c>
    </row>
    <row r="1088" spans="1:32" x14ac:dyDescent="0.25">
      <c r="A1088" s="21">
        <v>0.58395477171048427</v>
      </c>
      <c r="B1088" s="21">
        <v>0.41324145811169122</v>
      </c>
      <c r="C1088" s="22">
        <f t="shared" si="201"/>
        <v>1.71246138989645</v>
      </c>
      <c r="D1088" s="23">
        <f t="shared" si="201"/>
        <v>2.4198927294698471</v>
      </c>
      <c r="E1088" s="125"/>
      <c r="F1088" s="8">
        <f t="shared" si="189"/>
        <v>1</v>
      </c>
      <c r="G1088" s="8">
        <f t="shared" si="190"/>
        <v>1.71246138989645</v>
      </c>
      <c r="H1088" s="8">
        <f t="shared" si="191"/>
        <v>2.4198927294698471</v>
      </c>
      <c r="I1088" s="24"/>
      <c r="J1088" s="24"/>
      <c r="K1088" s="8">
        <f t="shared" si="192"/>
        <v>0</v>
      </c>
      <c r="L1088" s="8">
        <f t="shared" si="193"/>
        <v>0</v>
      </c>
      <c r="M1088" s="25" t="e">
        <f t="shared" si="202"/>
        <v>#DIV/0!</v>
      </c>
      <c r="N1088" s="25" t="e">
        <f t="shared" si="202"/>
        <v>#DIV/0!</v>
      </c>
      <c r="O1088" s="24">
        <f t="shared" si="203"/>
        <v>0</v>
      </c>
      <c r="P1088" s="24">
        <f t="shared" si="203"/>
        <v>0</v>
      </c>
      <c r="Q1088" t="s">
        <v>370</v>
      </c>
      <c r="R1088" t="s">
        <v>284</v>
      </c>
      <c r="S1088" t="s">
        <v>275</v>
      </c>
      <c r="T1088" s="26" t="s">
        <v>85</v>
      </c>
      <c r="U1088" s="26" t="s">
        <v>79</v>
      </c>
      <c r="V1088" s="128" t="s">
        <v>607</v>
      </c>
      <c r="W1088" s="127" t="s">
        <v>94</v>
      </c>
      <c r="X1088">
        <v>2</v>
      </c>
      <c r="Y1088" s="24" t="str">
        <f t="shared" si="194"/>
        <v>N</v>
      </c>
      <c r="Z1088" s="24">
        <v>100</v>
      </c>
      <c r="AA1088" s="24">
        <f t="shared" si="195"/>
        <v>0</v>
      </c>
      <c r="AB1088" s="24">
        <f t="shared" si="196"/>
        <v>-100</v>
      </c>
      <c r="AC1088" s="24">
        <f t="shared" si="197"/>
        <v>0</v>
      </c>
      <c r="AD1088" s="24">
        <f t="shared" si="198"/>
        <v>-100</v>
      </c>
      <c r="AE1088" s="24">
        <f t="shared" si="199"/>
        <v>0</v>
      </c>
      <c r="AF1088" s="24">
        <f t="shared" si="200"/>
        <v>-100</v>
      </c>
    </row>
    <row r="1089" spans="1:32" x14ac:dyDescent="0.25">
      <c r="A1089" s="21">
        <v>0.41084953813016695</v>
      </c>
      <c r="B1089" s="21">
        <v>0.58772999332561771</v>
      </c>
      <c r="C1089" s="22">
        <f t="shared" si="201"/>
        <v>2.4339810738284831</v>
      </c>
      <c r="D1089" s="23">
        <f t="shared" si="201"/>
        <v>1.7014615747983002</v>
      </c>
      <c r="E1089" s="125"/>
      <c r="F1089" s="8">
        <f t="shared" si="189"/>
        <v>1</v>
      </c>
      <c r="G1089" s="8">
        <f t="shared" si="190"/>
        <v>2.4339810738284831</v>
      </c>
      <c r="H1089" s="8">
        <f t="shared" si="191"/>
        <v>1.7014615747983002</v>
      </c>
      <c r="I1089" s="24"/>
      <c r="J1089" s="24"/>
      <c r="K1089" s="8">
        <f t="shared" si="192"/>
        <v>0</v>
      </c>
      <c r="L1089" s="8">
        <f t="shared" si="193"/>
        <v>0</v>
      </c>
      <c r="M1089" s="25" t="e">
        <f t="shared" si="202"/>
        <v>#DIV/0!</v>
      </c>
      <c r="N1089" s="25" t="e">
        <f t="shared" si="202"/>
        <v>#DIV/0!</v>
      </c>
      <c r="O1089" s="24">
        <f t="shared" si="203"/>
        <v>0</v>
      </c>
      <c r="P1089" s="24">
        <f t="shared" si="203"/>
        <v>0</v>
      </c>
      <c r="Q1089" t="s">
        <v>310</v>
      </c>
      <c r="R1089" t="s">
        <v>381</v>
      </c>
      <c r="S1089" t="s">
        <v>268</v>
      </c>
      <c r="T1089" s="26" t="s">
        <v>84</v>
      </c>
      <c r="U1089" s="26" t="s">
        <v>86</v>
      </c>
      <c r="V1089" s="128" t="s">
        <v>607</v>
      </c>
      <c r="W1089" s="127" t="s">
        <v>103</v>
      </c>
      <c r="X1089">
        <v>4</v>
      </c>
      <c r="Y1089" s="24" t="str">
        <f t="shared" si="194"/>
        <v>Y</v>
      </c>
      <c r="Z1089" s="24">
        <v>100</v>
      </c>
      <c r="AA1089" s="24">
        <f t="shared" si="195"/>
        <v>0</v>
      </c>
      <c r="AB1089" s="24">
        <f t="shared" si="196"/>
        <v>-100</v>
      </c>
      <c r="AC1089" s="24">
        <f t="shared" si="197"/>
        <v>0</v>
      </c>
      <c r="AD1089" s="24">
        <f t="shared" si="198"/>
        <v>-100</v>
      </c>
      <c r="AE1089" s="24">
        <f t="shared" si="199"/>
        <v>0</v>
      </c>
      <c r="AF1089" s="24">
        <f t="shared" si="200"/>
        <v>-100</v>
      </c>
    </row>
    <row r="1090" spans="1:32" x14ac:dyDescent="0.25">
      <c r="A1090" s="21">
        <v>0.36837041187496361</v>
      </c>
      <c r="B1090" s="21">
        <v>0.63084546304852962</v>
      </c>
      <c r="C1090" s="22">
        <f t="shared" si="201"/>
        <v>2.7146588535982392</v>
      </c>
      <c r="D1090" s="23">
        <f t="shared" si="201"/>
        <v>1.5851742757529701</v>
      </c>
      <c r="E1090" s="125"/>
      <c r="F1090" s="8">
        <f t="shared" si="189"/>
        <v>1</v>
      </c>
      <c r="G1090" s="8">
        <f t="shared" si="190"/>
        <v>2.7146588535982392</v>
      </c>
      <c r="H1090" s="8">
        <f t="shared" si="191"/>
        <v>1.5851742757529701</v>
      </c>
      <c r="I1090" s="24"/>
      <c r="J1090" s="24"/>
      <c r="K1090" s="8">
        <f t="shared" si="192"/>
        <v>0</v>
      </c>
      <c r="L1090" s="8">
        <f t="shared" si="193"/>
        <v>0</v>
      </c>
      <c r="M1090" s="25" t="e">
        <f t="shared" si="202"/>
        <v>#DIV/0!</v>
      </c>
      <c r="N1090" s="25" t="e">
        <f t="shared" si="202"/>
        <v>#DIV/0!</v>
      </c>
      <c r="O1090" s="24">
        <f t="shared" si="203"/>
        <v>0</v>
      </c>
      <c r="P1090" s="24">
        <f t="shared" si="203"/>
        <v>0</v>
      </c>
      <c r="Q1090" t="s">
        <v>314</v>
      </c>
      <c r="R1090" t="s">
        <v>383</v>
      </c>
      <c r="S1090" t="s">
        <v>268</v>
      </c>
      <c r="T1090" s="26" t="s">
        <v>90</v>
      </c>
      <c r="U1090" s="26" t="s">
        <v>75</v>
      </c>
      <c r="V1090" s="128" t="s">
        <v>607</v>
      </c>
      <c r="W1090" s="127" t="s">
        <v>204</v>
      </c>
      <c r="X1090">
        <v>6</v>
      </c>
      <c r="Y1090" s="24" t="str">
        <f t="shared" si="194"/>
        <v>Y</v>
      </c>
      <c r="Z1090" s="24">
        <v>100</v>
      </c>
      <c r="AA1090" s="24">
        <f t="shared" si="195"/>
        <v>0</v>
      </c>
      <c r="AB1090" s="24">
        <f t="shared" si="196"/>
        <v>-100</v>
      </c>
      <c r="AC1090" s="24">
        <f t="shared" si="197"/>
        <v>0</v>
      </c>
      <c r="AD1090" s="24">
        <f t="shared" si="198"/>
        <v>-100</v>
      </c>
      <c r="AE1090" s="24">
        <f t="shared" si="199"/>
        <v>0</v>
      </c>
      <c r="AF1090" s="24">
        <f t="shared" si="200"/>
        <v>-100</v>
      </c>
    </row>
    <row r="1091" spans="1:32" x14ac:dyDescent="0.25">
      <c r="A1091" s="21">
        <v>0.70166709693694551</v>
      </c>
      <c r="B1091" s="21">
        <v>0.23783494914872488</v>
      </c>
      <c r="C1091" s="22">
        <f t="shared" si="201"/>
        <v>1.4251772733328891</v>
      </c>
      <c r="D1091" s="23">
        <f t="shared" si="201"/>
        <v>4.2045965219967396</v>
      </c>
      <c r="E1091" s="125"/>
      <c r="F1091" s="8">
        <f t="shared" si="189"/>
        <v>1</v>
      </c>
      <c r="G1091" s="8">
        <f t="shared" si="190"/>
        <v>1.4251772733328891</v>
      </c>
      <c r="H1091" s="8">
        <f t="shared" si="191"/>
        <v>4.2045965219967396</v>
      </c>
      <c r="I1091" s="24"/>
      <c r="J1091" s="24"/>
      <c r="K1091" s="8">
        <f t="shared" si="192"/>
        <v>0</v>
      </c>
      <c r="L1091" s="8">
        <f t="shared" si="193"/>
        <v>0</v>
      </c>
      <c r="M1091" s="25" t="e">
        <f t="shared" si="202"/>
        <v>#DIV/0!</v>
      </c>
      <c r="N1091" s="25" t="e">
        <f t="shared" si="202"/>
        <v>#DIV/0!</v>
      </c>
      <c r="O1091" s="24">
        <f t="shared" si="203"/>
        <v>0</v>
      </c>
      <c r="P1091" s="24">
        <f t="shared" si="203"/>
        <v>0</v>
      </c>
      <c r="Q1091" t="s">
        <v>382</v>
      </c>
      <c r="R1091" t="s">
        <v>288</v>
      </c>
      <c r="S1091" t="s">
        <v>268</v>
      </c>
      <c r="T1091" s="26" t="s">
        <v>85</v>
      </c>
      <c r="U1091" s="26" t="s">
        <v>102</v>
      </c>
      <c r="V1091" s="128" t="s">
        <v>607</v>
      </c>
      <c r="W1091" s="127" t="s">
        <v>77</v>
      </c>
      <c r="X1091">
        <v>2</v>
      </c>
      <c r="Y1091" s="24" t="str">
        <f t="shared" si="194"/>
        <v>N</v>
      </c>
      <c r="Z1091" s="24">
        <v>100</v>
      </c>
      <c r="AA1091" s="24">
        <f t="shared" si="195"/>
        <v>0</v>
      </c>
      <c r="AB1091" s="24">
        <f t="shared" si="196"/>
        <v>-100</v>
      </c>
      <c r="AC1091" s="24">
        <f t="shared" si="197"/>
        <v>0</v>
      </c>
      <c r="AD1091" s="24">
        <f t="shared" si="198"/>
        <v>-100</v>
      </c>
      <c r="AE1091" s="24">
        <f t="shared" si="199"/>
        <v>0</v>
      </c>
      <c r="AF1091" s="24">
        <f t="shared" si="200"/>
        <v>-100</v>
      </c>
    </row>
    <row r="1092" spans="1:32" x14ac:dyDescent="0.25">
      <c r="A1092" s="21">
        <v>0.5488241776519539</v>
      </c>
      <c r="B1092" s="21">
        <v>0.44798161924641877</v>
      </c>
      <c r="C1092" s="22">
        <f t="shared" si="201"/>
        <v>1.8220771619033278</v>
      </c>
      <c r="D1092" s="23">
        <f t="shared" si="201"/>
        <v>2.232234442301829</v>
      </c>
      <c r="E1092" s="125"/>
      <c r="F1092" s="8">
        <f t="shared" si="189"/>
        <v>1</v>
      </c>
      <c r="G1092" s="8">
        <f t="shared" si="190"/>
        <v>1.8220771619033278</v>
      </c>
      <c r="H1092" s="8">
        <f t="shared" si="191"/>
        <v>2.232234442301829</v>
      </c>
      <c r="I1092" s="24"/>
      <c r="J1092" s="24"/>
      <c r="K1092" s="8">
        <f t="shared" si="192"/>
        <v>0</v>
      </c>
      <c r="L1092" s="8">
        <f t="shared" si="193"/>
        <v>0</v>
      </c>
      <c r="M1092" s="25" t="e">
        <f t="shared" si="202"/>
        <v>#DIV/0!</v>
      </c>
      <c r="N1092" s="25" t="e">
        <f t="shared" si="202"/>
        <v>#DIV/0!</v>
      </c>
      <c r="O1092" s="24">
        <f t="shared" si="203"/>
        <v>0</v>
      </c>
      <c r="P1092" s="24">
        <f t="shared" si="203"/>
        <v>0</v>
      </c>
      <c r="Q1092" t="s">
        <v>481</v>
      </c>
      <c r="R1092" t="s">
        <v>483</v>
      </c>
      <c r="S1092" t="s">
        <v>279</v>
      </c>
      <c r="T1092" s="26" t="s">
        <v>84</v>
      </c>
      <c r="U1092" s="26" t="s">
        <v>86</v>
      </c>
      <c r="V1092" s="128" t="s">
        <v>607</v>
      </c>
      <c r="W1092" s="127" t="s">
        <v>78</v>
      </c>
      <c r="X1092">
        <v>1</v>
      </c>
      <c r="Y1092" s="24" t="str">
        <f t="shared" si="194"/>
        <v>N</v>
      </c>
      <c r="Z1092" s="24">
        <v>100</v>
      </c>
      <c r="AA1092" s="24">
        <f t="shared" si="195"/>
        <v>0</v>
      </c>
      <c r="AB1092" s="24">
        <f t="shared" si="196"/>
        <v>-100</v>
      </c>
      <c r="AC1092" s="24">
        <f t="shared" si="197"/>
        <v>0</v>
      </c>
      <c r="AD1092" s="24">
        <f t="shared" si="198"/>
        <v>-100</v>
      </c>
      <c r="AE1092" s="24">
        <f t="shared" si="199"/>
        <v>0</v>
      </c>
      <c r="AF1092" s="24">
        <f t="shared" si="200"/>
        <v>-100</v>
      </c>
    </row>
    <row r="1093" spans="1:32" x14ac:dyDescent="0.25">
      <c r="A1093" s="21">
        <v>0.43127553883865999</v>
      </c>
      <c r="B1093" s="21">
        <v>0.56748995735555841</v>
      </c>
      <c r="C1093" s="22">
        <f t="shared" si="201"/>
        <v>2.3187032649540078</v>
      </c>
      <c r="D1093" s="23">
        <f t="shared" si="201"/>
        <v>1.7621457208862188</v>
      </c>
      <c r="E1093" s="125"/>
      <c r="F1093" s="8">
        <f t="shared" si="189"/>
        <v>1</v>
      </c>
      <c r="G1093" s="8">
        <f t="shared" si="190"/>
        <v>2.3187032649540078</v>
      </c>
      <c r="H1093" s="8">
        <f t="shared" si="191"/>
        <v>1.7621457208862188</v>
      </c>
      <c r="I1093" s="24"/>
      <c r="J1093" s="24"/>
      <c r="K1093" s="8">
        <f t="shared" si="192"/>
        <v>0</v>
      </c>
      <c r="L1093" s="8">
        <f t="shared" si="193"/>
        <v>0</v>
      </c>
      <c r="M1093" s="25" t="e">
        <f t="shared" si="202"/>
        <v>#DIV/0!</v>
      </c>
      <c r="N1093" s="25" t="e">
        <f t="shared" si="202"/>
        <v>#DIV/0!</v>
      </c>
      <c r="O1093" s="24">
        <f t="shared" si="203"/>
        <v>0</v>
      </c>
      <c r="P1093" s="24">
        <f t="shared" si="203"/>
        <v>0</v>
      </c>
      <c r="Q1093" t="s">
        <v>514</v>
      </c>
      <c r="R1093" t="s">
        <v>318</v>
      </c>
      <c r="S1093" t="s">
        <v>279</v>
      </c>
      <c r="T1093" s="26" t="s">
        <v>85</v>
      </c>
      <c r="U1093" s="26" t="s">
        <v>79</v>
      </c>
      <c r="V1093" s="128" t="s">
        <v>607</v>
      </c>
      <c r="W1093" s="127" t="s">
        <v>86</v>
      </c>
      <c r="X1093">
        <v>3</v>
      </c>
      <c r="Y1093" s="24" t="str">
        <f t="shared" si="194"/>
        <v>Y</v>
      </c>
      <c r="Z1093" s="24">
        <v>100</v>
      </c>
      <c r="AA1093" s="24">
        <f t="shared" si="195"/>
        <v>0</v>
      </c>
      <c r="AB1093" s="24">
        <f t="shared" si="196"/>
        <v>-100</v>
      </c>
      <c r="AC1093" s="24">
        <f t="shared" si="197"/>
        <v>0</v>
      </c>
      <c r="AD1093" s="24">
        <f t="shared" si="198"/>
        <v>-100</v>
      </c>
      <c r="AE1093" s="24">
        <f t="shared" si="199"/>
        <v>0</v>
      </c>
      <c r="AF1093" s="24">
        <f t="shared" si="200"/>
        <v>-100</v>
      </c>
    </row>
    <row r="1094" spans="1:32" x14ac:dyDescent="0.25">
      <c r="A1094" s="21">
        <v>0.22416184321361857</v>
      </c>
      <c r="B1094" s="21">
        <v>0.7757837881559887</v>
      </c>
      <c r="C1094" s="22">
        <f t="shared" si="201"/>
        <v>4.4610625326052222</v>
      </c>
      <c r="D1094" s="23">
        <f t="shared" si="201"/>
        <v>1.2890189447977065</v>
      </c>
      <c r="E1094" s="125"/>
      <c r="F1094" s="8">
        <f t="shared" si="189"/>
        <v>1</v>
      </c>
      <c r="G1094" s="8">
        <f t="shared" si="190"/>
        <v>4.4610625326052222</v>
      </c>
      <c r="H1094" s="8">
        <f t="shared" si="191"/>
        <v>1.2890189447977065</v>
      </c>
      <c r="I1094" s="24"/>
      <c r="J1094" s="24"/>
      <c r="K1094" s="8">
        <f t="shared" si="192"/>
        <v>0</v>
      </c>
      <c r="L1094" s="8">
        <f t="shared" si="193"/>
        <v>0</v>
      </c>
      <c r="M1094" s="25" t="e">
        <f t="shared" si="202"/>
        <v>#DIV/0!</v>
      </c>
      <c r="N1094" s="25" t="e">
        <f t="shared" si="202"/>
        <v>#DIV/0!</v>
      </c>
      <c r="O1094" s="24">
        <f t="shared" si="203"/>
        <v>0</v>
      </c>
      <c r="P1094" s="24">
        <f t="shared" si="203"/>
        <v>0</v>
      </c>
      <c r="Q1094" t="s">
        <v>528</v>
      </c>
      <c r="R1094" t="s">
        <v>563</v>
      </c>
      <c r="S1094" t="s">
        <v>272</v>
      </c>
      <c r="T1094" s="26" t="s">
        <v>90</v>
      </c>
      <c r="U1094" s="26" t="s">
        <v>75</v>
      </c>
      <c r="V1094" s="128" t="s">
        <v>607</v>
      </c>
      <c r="W1094" s="127" t="s">
        <v>76</v>
      </c>
      <c r="X1094">
        <v>1</v>
      </c>
      <c r="Y1094" s="24" t="str">
        <f t="shared" si="194"/>
        <v>N</v>
      </c>
      <c r="Z1094" s="24">
        <v>100</v>
      </c>
      <c r="AA1094" s="24">
        <f t="shared" si="195"/>
        <v>0</v>
      </c>
      <c r="AB1094" s="24">
        <f t="shared" si="196"/>
        <v>-100</v>
      </c>
      <c r="AC1094" s="24">
        <f t="shared" si="197"/>
        <v>0</v>
      </c>
      <c r="AD1094" s="24">
        <f t="shared" si="198"/>
        <v>-100</v>
      </c>
      <c r="AE1094" s="24">
        <f t="shared" si="199"/>
        <v>0</v>
      </c>
      <c r="AF1094" s="24">
        <f t="shared" si="200"/>
        <v>-100</v>
      </c>
    </row>
    <row r="1095" spans="1:32" x14ac:dyDescent="0.25">
      <c r="A1095" s="21">
        <v>0.44304130708659267</v>
      </c>
      <c r="B1095" s="21">
        <v>0.55635738129174506</v>
      </c>
      <c r="C1095" s="22">
        <f t="shared" si="201"/>
        <v>2.2571258796971483</v>
      </c>
      <c r="D1095" s="23">
        <f t="shared" si="201"/>
        <v>1.797405828746641</v>
      </c>
      <c r="E1095" s="125"/>
      <c r="F1095" s="8">
        <f t="shared" si="189"/>
        <v>1</v>
      </c>
      <c r="G1095" s="8">
        <f t="shared" si="190"/>
        <v>2.2571258796971483</v>
      </c>
      <c r="H1095" s="8">
        <f t="shared" si="191"/>
        <v>1.797405828746641</v>
      </c>
      <c r="I1095" s="24"/>
      <c r="J1095" s="24"/>
      <c r="K1095" s="8">
        <f t="shared" si="192"/>
        <v>0</v>
      </c>
      <c r="L1095" s="8">
        <f t="shared" si="193"/>
        <v>0</v>
      </c>
      <c r="M1095" s="25" t="e">
        <f t="shared" si="202"/>
        <v>#DIV/0!</v>
      </c>
      <c r="N1095" s="25" t="e">
        <f t="shared" si="202"/>
        <v>#DIV/0!</v>
      </c>
      <c r="O1095" s="24">
        <f t="shared" si="203"/>
        <v>0</v>
      </c>
      <c r="P1095" s="24">
        <f t="shared" si="203"/>
        <v>0</v>
      </c>
      <c r="Q1095" t="s">
        <v>561</v>
      </c>
      <c r="R1095" t="s">
        <v>552</v>
      </c>
      <c r="S1095" t="s">
        <v>272</v>
      </c>
      <c r="T1095" s="26" t="s">
        <v>90</v>
      </c>
      <c r="U1095" s="26" t="s">
        <v>75</v>
      </c>
      <c r="V1095" s="128" t="s">
        <v>607</v>
      </c>
      <c r="W1095" s="127" t="s">
        <v>79</v>
      </c>
      <c r="X1095">
        <v>3</v>
      </c>
      <c r="Y1095" s="24" t="str">
        <f t="shared" si="194"/>
        <v>Y</v>
      </c>
      <c r="Z1095" s="24">
        <v>100</v>
      </c>
      <c r="AA1095" s="24">
        <f t="shared" si="195"/>
        <v>0</v>
      </c>
      <c r="AB1095" s="24">
        <f t="shared" si="196"/>
        <v>-100</v>
      </c>
      <c r="AC1095" s="24">
        <f t="shared" si="197"/>
        <v>0</v>
      </c>
      <c r="AD1095" s="24">
        <f t="shared" si="198"/>
        <v>-100</v>
      </c>
      <c r="AE1095" s="24">
        <f t="shared" si="199"/>
        <v>0</v>
      </c>
      <c r="AF1095" s="24">
        <f t="shared" si="200"/>
        <v>-100</v>
      </c>
    </row>
    <row r="1096" spans="1:32" x14ac:dyDescent="0.25">
      <c r="A1096" s="21">
        <v>0.72631626891072987</v>
      </c>
      <c r="B1096" s="21">
        <v>0.23292015679924238</v>
      </c>
      <c r="C1096" s="22">
        <f t="shared" si="201"/>
        <v>1.3768106853777609</v>
      </c>
      <c r="D1096" s="23">
        <f t="shared" si="201"/>
        <v>4.2933167044959362</v>
      </c>
      <c r="E1096" s="125"/>
      <c r="F1096" s="8">
        <f t="shared" si="189"/>
        <v>1</v>
      </c>
      <c r="G1096" s="8">
        <f t="shared" si="190"/>
        <v>1.3768106853777609</v>
      </c>
      <c r="H1096" s="8">
        <f t="shared" si="191"/>
        <v>4.2933167044959362</v>
      </c>
      <c r="I1096" s="24"/>
      <c r="J1096" s="24"/>
      <c r="K1096" s="8">
        <f t="shared" si="192"/>
        <v>0</v>
      </c>
      <c r="L1096" s="8">
        <f t="shared" si="193"/>
        <v>0</v>
      </c>
      <c r="M1096" s="25" t="e">
        <f t="shared" si="202"/>
        <v>#DIV/0!</v>
      </c>
      <c r="N1096" s="25" t="e">
        <f t="shared" si="202"/>
        <v>#DIV/0!</v>
      </c>
      <c r="O1096" s="24">
        <f t="shared" si="203"/>
        <v>0</v>
      </c>
      <c r="P1096" s="24">
        <f t="shared" si="203"/>
        <v>0</v>
      </c>
      <c r="Q1096" t="s">
        <v>556</v>
      </c>
      <c r="R1096" t="s">
        <v>539</v>
      </c>
      <c r="S1096" t="s">
        <v>272</v>
      </c>
      <c r="T1096" s="26" t="s">
        <v>85</v>
      </c>
      <c r="U1096" s="26" t="s">
        <v>102</v>
      </c>
      <c r="V1096" s="128" t="s">
        <v>607</v>
      </c>
      <c r="W1096" s="127" t="s">
        <v>74</v>
      </c>
      <c r="X1096">
        <v>4</v>
      </c>
      <c r="Y1096" s="24" t="str">
        <f t="shared" si="194"/>
        <v>Y</v>
      </c>
      <c r="Z1096" s="24">
        <v>100</v>
      </c>
      <c r="AA1096" s="24">
        <f t="shared" si="195"/>
        <v>0</v>
      </c>
      <c r="AB1096" s="24">
        <f t="shared" si="196"/>
        <v>-100</v>
      </c>
      <c r="AC1096" s="24">
        <f t="shared" si="197"/>
        <v>0</v>
      </c>
      <c r="AD1096" s="24">
        <f t="shared" si="198"/>
        <v>-100</v>
      </c>
      <c r="AE1096" s="24">
        <f t="shared" si="199"/>
        <v>0</v>
      </c>
      <c r="AF1096" s="24">
        <f t="shared" si="200"/>
        <v>-100</v>
      </c>
    </row>
    <row r="1097" spans="1:32" x14ac:dyDescent="0.25">
      <c r="A1097" s="21">
        <v>0.22309791894043338</v>
      </c>
      <c r="B1097" s="21">
        <v>0.7768536090638003</v>
      </c>
      <c r="C1097" s="22">
        <f t="shared" si="201"/>
        <v>4.4823367458976504</v>
      </c>
      <c r="D1097" s="23">
        <f t="shared" si="201"/>
        <v>1.2872438105875794</v>
      </c>
      <c r="E1097" s="125"/>
      <c r="F1097" s="8">
        <f t="shared" si="189"/>
        <v>1</v>
      </c>
      <c r="G1097" s="8">
        <f t="shared" si="190"/>
        <v>4.4823367458976504</v>
      </c>
      <c r="H1097" s="8">
        <f t="shared" si="191"/>
        <v>1.2872438105875794</v>
      </c>
      <c r="I1097" s="24"/>
      <c r="J1097" s="24"/>
      <c r="K1097" s="8">
        <f t="shared" si="192"/>
        <v>0</v>
      </c>
      <c r="L1097" s="8">
        <f t="shared" si="193"/>
        <v>0</v>
      </c>
      <c r="M1097" s="25" t="e">
        <f t="shared" si="202"/>
        <v>#DIV/0!</v>
      </c>
      <c r="N1097" s="25" t="e">
        <f t="shared" si="202"/>
        <v>#DIV/0!</v>
      </c>
      <c r="O1097" s="24">
        <f t="shared" si="203"/>
        <v>0</v>
      </c>
      <c r="P1097" s="24">
        <f t="shared" si="203"/>
        <v>0</v>
      </c>
      <c r="Q1097" t="s">
        <v>558</v>
      </c>
      <c r="R1097" t="s">
        <v>336</v>
      </c>
      <c r="S1097" t="s">
        <v>272</v>
      </c>
      <c r="T1097" s="26" t="s">
        <v>90</v>
      </c>
      <c r="U1097" s="26" t="s">
        <v>75</v>
      </c>
      <c r="V1097" s="128" t="s">
        <v>607</v>
      </c>
      <c r="W1097" s="127" t="s">
        <v>100</v>
      </c>
      <c r="X1097">
        <v>3</v>
      </c>
      <c r="Y1097" s="24" t="str">
        <f t="shared" si="194"/>
        <v>Y</v>
      </c>
      <c r="Z1097" s="24">
        <v>100</v>
      </c>
      <c r="AA1097" s="24">
        <f t="shared" si="195"/>
        <v>0</v>
      </c>
      <c r="AB1097" s="24">
        <f t="shared" si="196"/>
        <v>-100</v>
      </c>
      <c r="AC1097" s="24">
        <f t="shared" si="197"/>
        <v>0</v>
      </c>
      <c r="AD1097" s="24">
        <f t="shared" si="198"/>
        <v>-100</v>
      </c>
      <c r="AE1097" s="24">
        <f t="shared" si="199"/>
        <v>0</v>
      </c>
      <c r="AF1097" s="24">
        <f t="shared" si="200"/>
        <v>-100</v>
      </c>
    </row>
    <row r="1098" spans="1:32" x14ac:dyDescent="0.25">
      <c r="A1098" s="21">
        <v>0.27548247652635627</v>
      </c>
      <c r="B1098" s="21">
        <v>0.72440229665288958</v>
      </c>
      <c r="C1098" s="22">
        <f t="shared" si="201"/>
        <v>3.6299949550668673</v>
      </c>
      <c r="D1098" s="23">
        <f t="shared" si="201"/>
        <v>1.3804484119121561</v>
      </c>
      <c r="E1098" s="125"/>
      <c r="F1098" s="8">
        <f t="shared" si="189"/>
        <v>1</v>
      </c>
      <c r="G1098" s="8">
        <f t="shared" si="190"/>
        <v>3.6299949550668673</v>
      </c>
      <c r="H1098" s="8">
        <f t="shared" si="191"/>
        <v>1.3804484119121561</v>
      </c>
      <c r="I1098" s="24"/>
      <c r="J1098" s="24"/>
      <c r="K1098" s="8">
        <f t="shared" si="192"/>
        <v>0</v>
      </c>
      <c r="L1098" s="8">
        <f t="shared" si="193"/>
        <v>0</v>
      </c>
      <c r="M1098" s="25" t="e">
        <f t="shared" si="202"/>
        <v>#DIV/0!</v>
      </c>
      <c r="N1098" s="25" t="e">
        <f t="shared" si="202"/>
        <v>#DIV/0!</v>
      </c>
      <c r="O1098" s="24">
        <f t="shared" si="203"/>
        <v>0</v>
      </c>
      <c r="P1098" s="24">
        <f t="shared" si="203"/>
        <v>0</v>
      </c>
      <c r="Q1098" t="s">
        <v>487</v>
      </c>
      <c r="R1098" t="s">
        <v>516</v>
      </c>
      <c r="S1098" t="s">
        <v>274</v>
      </c>
      <c r="T1098" s="26" t="s">
        <v>90</v>
      </c>
      <c r="U1098" s="26" t="s">
        <v>75</v>
      </c>
      <c r="V1098" s="128" t="s">
        <v>607</v>
      </c>
      <c r="W1098" s="127" t="s">
        <v>75</v>
      </c>
      <c r="X1098">
        <v>2</v>
      </c>
      <c r="Y1098" s="24" t="str">
        <f t="shared" si="194"/>
        <v>N</v>
      </c>
      <c r="Z1098" s="24">
        <v>100</v>
      </c>
      <c r="AA1098" s="24">
        <f t="shared" si="195"/>
        <v>0</v>
      </c>
      <c r="AB1098" s="24">
        <f t="shared" si="196"/>
        <v>-100</v>
      </c>
      <c r="AC1098" s="24">
        <f t="shared" si="197"/>
        <v>0</v>
      </c>
      <c r="AD1098" s="24">
        <f t="shared" si="198"/>
        <v>-100</v>
      </c>
      <c r="AE1098" s="24">
        <f t="shared" si="199"/>
        <v>0</v>
      </c>
      <c r="AF1098" s="24">
        <f t="shared" si="200"/>
        <v>-100</v>
      </c>
    </row>
    <row r="1099" spans="1:32" x14ac:dyDescent="0.25">
      <c r="A1099" s="21">
        <v>0.54278474767442075</v>
      </c>
      <c r="B1099" s="21">
        <v>0.45521674228631914</v>
      </c>
      <c r="C1099" s="22">
        <f t="shared" si="201"/>
        <v>1.8423509582473221</v>
      </c>
      <c r="D1099" s="23">
        <f t="shared" si="201"/>
        <v>2.1967557585371646</v>
      </c>
      <c r="E1099" s="125"/>
      <c r="F1099" s="8">
        <f t="shared" si="189"/>
        <v>1</v>
      </c>
      <c r="G1099" s="8">
        <f t="shared" si="190"/>
        <v>1.8423509582473221</v>
      </c>
      <c r="H1099" s="8">
        <f t="shared" si="191"/>
        <v>2.1967557585371646</v>
      </c>
      <c r="I1099" s="24"/>
      <c r="J1099" s="24"/>
      <c r="K1099" s="8">
        <f t="shared" si="192"/>
        <v>0</v>
      </c>
      <c r="L1099" s="8">
        <f t="shared" si="193"/>
        <v>0</v>
      </c>
      <c r="M1099" s="25" t="e">
        <f t="shared" si="202"/>
        <v>#DIV/0!</v>
      </c>
      <c r="N1099" s="25" t="e">
        <f t="shared" si="202"/>
        <v>#DIV/0!</v>
      </c>
      <c r="O1099" s="24">
        <f t="shared" si="203"/>
        <v>0</v>
      </c>
      <c r="P1099" s="24">
        <f t="shared" si="203"/>
        <v>0</v>
      </c>
      <c r="Q1099" t="s">
        <v>488</v>
      </c>
      <c r="R1099" t="s">
        <v>517</v>
      </c>
      <c r="S1099" t="s">
        <v>274</v>
      </c>
      <c r="T1099" s="26" t="s">
        <v>84</v>
      </c>
      <c r="U1099" s="26" t="s">
        <v>86</v>
      </c>
      <c r="V1099" s="128" t="s">
        <v>607</v>
      </c>
      <c r="W1099" s="127" t="s">
        <v>73</v>
      </c>
      <c r="X1099">
        <v>0</v>
      </c>
      <c r="Y1099" s="24" t="str">
        <f t="shared" si="194"/>
        <v>N</v>
      </c>
      <c r="Z1099" s="24">
        <v>100</v>
      </c>
      <c r="AA1099" s="24">
        <f t="shared" si="195"/>
        <v>0</v>
      </c>
      <c r="AB1099" s="24">
        <f t="shared" si="196"/>
        <v>-100</v>
      </c>
      <c r="AC1099" s="24">
        <f t="shared" si="197"/>
        <v>0</v>
      </c>
      <c r="AD1099" s="24">
        <f t="shared" si="198"/>
        <v>-100</v>
      </c>
      <c r="AE1099" s="24">
        <f t="shared" si="199"/>
        <v>0</v>
      </c>
      <c r="AF1099" s="24">
        <f t="shared" si="200"/>
        <v>-100</v>
      </c>
    </row>
    <row r="1100" spans="1:32" x14ac:dyDescent="0.25">
      <c r="A1100" s="21">
        <v>0.31499450121583361</v>
      </c>
      <c r="B1100" s="21">
        <v>0.6846075035619883</v>
      </c>
      <c r="C1100" s="22">
        <f t="shared" si="201"/>
        <v>3.1746585928965216</v>
      </c>
      <c r="D1100" s="23">
        <f t="shared" si="201"/>
        <v>1.4606909722681038</v>
      </c>
      <c r="E1100" s="125"/>
      <c r="F1100" s="8">
        <f t="shared" si="189"/>
        <v>1</v>
      </c>
      <c r="G1100" s="8">
        <f t="shared" si="190"/>
        <v>3.1746585928965216</v>
      </c>
      <c r="H1100" s="8">
        <f t="shared" si="191"/>
        <v>1.4606909722681038</v>
      </c>
      <c r="I1100" s="24"/>
      <c r="J1100" s="24"/>
      <c r="K1100" s="8">
        <f t="shared" si="192"/>
        <v>0</v>
      </c>
      <c r="L1100" s="8">
        <f t="shared" si="193"/>
        <v>0</v>
      </c>
      <c r="M1100" s="25" t="e">
        <f t="shared" si="202"/>
        <v>#DIV/0!</v>
      </c>
      <c r="N1100" s="25" t="e">
        <f t="shared" si="202"/>
        <v>#DIV/0!</v>
      </c>
      <c r="O1100" s="24">
        <f t="shared" si="203"/>
        <v>0</v>
      </c>
      <c r="P1100" s="24">
        <f t="shared" si="203"/>
        <v>0</v>
      </c>
      <c r="Q1100" t="s">
        <v>418</v>
      </c>
      <c r="R1100" t="s">
        <v>343</v>
      </c>
      <c r="S1100" t="s">
        <v>274</v>
      </c>
      <c r="T1100" s="26" t="s">
        <v>90</v>
      </c>
      <c r="U1100" s="26" t="s">
        <v>75</v>
      </c>
      <c r="V1100" s="128" t="s">
        <v>607</v>
      </c>
      <c r="W1100" s="127" t="s">
        <v>94</v>
      </c>
      <c r="X1100">
        <v>2</v>
      </c>
      <c r="Y1100" s="24" t="str">
        <f t="shared" si="194"/>
        <v>N</v>
      </c>
      <c r="Z1100" s="24">
        <v>100</v>
      </c>
      <c r="AA1100" s="24">
        <f t="shared" si="195"/>
        <v>0</v>
      </c>
      <c r="AB1100" s="24">
        <f t="shared" si="196"/>
        <v>-100</v>
      </c>
      <c r="AC1100" s="24">
        <f t="shared" si="197"/>
        <v>0</v>
      </c>
      <c r="AD1100" s="24">
        <f t="shared" si="198"/>
        <v>-100</v>
      </c>
      <c r="AE1100" s="24">
        <f t="shared" si="199"/>
        <v>0</v>
      </c>
      <c r="AF1100" s="24">
        <f t="shared" si="200"/>
        <v>-100</v>
      </c>
    </row>
    <row r="1101" spans="1:32" x14ac:dyDescent="0.25">
      <c r="A1101" s="21">
        <v>0.42988700866391039</v>
      </c>
      <c r="B1101" s="21">
        <v>0.56954987436223725</v>
      </c>
      <c r="C1101" s="22">
        <f t="shared" si="201"/>
        <v>2.3261926502687342</v>
      </c>
      <c r="D1101" s="23">
        <f t="shared" si="201"/>
        <v>1.7557724880894168</v>
      </c>
      <c r="E1101" s="125"/>
      <c r="F1101" s="8">
        <f t="shared" si="189"/>
        <v>1</v>
      </c>
      <c r="G1101" s="8">
        <f t="shared" si="190"/>
        <v>2.3261926502687342</v>
      </c>
      <c r="H1101" s="8">
        <f t="shared" si="191"/>
        <v>1.7557724880894168</v>
      </c>
      <c r="I1101" s="24"/>
      <c r="J1101" s="24"/>
      <c r="K1101" s="8">
        <f t="shared" si="192"/>
        <v>0</v>
      </c>
      <c r="L1101" s="8">
        <f t="shared" si="193"/>
        <v>0</v>
      </c>
      <c r="M1101" s="25" t="e">
        <f t="shared" si="202"/>
        <v>#DIV/0!</v>
      </c>
      <c r="N1101" s="25" t="e">
        <f t="shared" si="202"/>
        <v>#DIV/0!</v>
      </c>
      <c r="O1101" s="24">
        <f t="shared" si="203"/>
        <v>0</v>
      </c>
      <c r="P1101" s="24">
        <f t="shared" si="203"/>
        <v>0</v>
      </c>
      <c r="Q1101" t="s">
        <v>547</v>
      </c>
      <c r="R1101" t="s">
        <v>543</v>
      </c>
      <c r="S1101" t="s">
        <v>271</v>
      </c>
      <c r="T1101" s="26" t="s">
        <v>90</v>
      </c>
      <c r="U1101" s="26" t="s">
        <v>75</v>
      </c>
      <c r="V1101" s="128" t="s">
        <v>607</v>
      </c>
      <c r="W1101" s="127" t="s">
        <v>79</v>
      </c>
      <c r="X1101">
        <v>3</v>
      </c>
      <c r="Y1101" s="24" t="str">
        <f t="shared" si="194"/>
        <v>Y</v>
      </c>
      <c r="Z1101" s="24">
        <v>100</v>
      </c>
      <c r="AA1101" s="24">
        <f t="shared" si="195"/>
        <v>0</v>
      </c>
      <c r="AB1101" s="24">
        <f t="shared" si="196"/>
        <v>-100</v>
      </c>
      <c r="AC1101" s="24">
        <f t="shared" si="197"/>
        <v>0</v>
      </c>
      <c r="AD1101" s="24">
        <f t="shared" si="198"/>
        <v>-100</v>
      </c>
      <c r="AE1101" s="24">
        <f t="shared" si="199"/>
        <v>0</v>
      </c>
      <c r="AF1101" s="24">
        <f t="shared" si="200"/>
        <v>-100</v>
      </c>
    </row>
    <row r="1102" spans="1:32" x14ac:dyDescent="0.25">
      <c r="A1102" s="21">
        <v>0.569698314752204</v>
      </c>
      <c r="B1102" s="21">
        <v>0.4193976503195464</v>
      </c>
      <c r="C1102" s="22">
        <f t="shared" si="201"/>
        <v>1.7553150046353219</v>
      </c>
      <c r="D1102" s="23">
        <f t="shared" si="201"/>
        <v>2.3843719659327669</v>
      </c>
      <c r="E1102" s="125"/>
      <c r="F1102" s="8">
        <f t="shared" si="189"/>
        <v>1</v>
      </c>
      <c r="G1102" s="8">
        <f t="shared" si="190"/>
        <v>1.7553150046353219</v>
      </c>
      <c r="H1102" s="8">
        <f t="shared" si="191"/>
        <v>2.3843719659327669</v>
      </c>
      <c r="I1102" s="24"/>
      <c r="J1102" s="24"/>
      <c r="K1102" s="8">
        <f t="shared" si="192"/>
        <v>0</v>
      </c>
      <c r="L1102" s="8">
        <f t="shared" si="193"/>
        <v>0</v>
      </c>
      <c r="M1102" s="25" t="e">
        <f t="shared" si="202"/>
        <v>#DIV/0!</v>
      </c>
      <c r="N1102" s="25" t="e">
        <f t="shared" si="202"/>
        <v>#DIV/0!</v>
      </c>
      <c r="O1102" s="24">
        <f t="shared" si="203"/>
        <v>0</v>
      </c>
      <c r="P1102" s="24">
        <f t="shared" si="203"/>
        <v>0</v>
      </c>
      <c r="Q1102" t="s">
        <v>566</v>
      </c>
      <c r="R1102" t="s">
        <v>551</v>
      </c>
      <c r="S1102" t="s">
        <v>271</v>
      </c>
      <c r="T1102" s="26" t="s">
        <v>84</v>
      </c>
      <c r="U1102" s="26" t="s">
        <v>86</v>
      </c>
      <c r="V1102" s="128" t="s">
        <v>607</v>
      </c>
      <c r="W1102" s="127" t="s">
        <v>164</v>
      </c>
      <c r="X1102">
        <v>5</v>
      </c>
      <c r="Y1102" s="24" t="str">
        <f t="shared" si="194"/>
        <v>Y</v>
      </c>
      <c r="Z1102" s="24">
        <v>100</v>
      </c>
      <c r="AA1102" s="24">
        <f t="shared" si="195"/>
        <v>0</v>
      </c>
      <c r="AB1102" s="24">
        <f t="shared" si="196"/>
        <v>-100</v>
      </c>
      <c r="AC1102" s="24">
        <f t="shared" si="197"/>
        <v>0</v>
      </c>
      <c r="AD1102" s="24">
        <f t="shared" si="198"/>
        <v>-100</v>
      </c>
      <c r="AE1102" s="24">
        <f t="shared" si="199"/>
        <v>0</v>
      </c>
      <c r="AF1102" s="24">
        <f t="shared" si="200"/>
        <v>-100</v>
      </c>
    </row>
    <row r="1103" spans="1:32" x14ac:dyDescent="0.25">
      <c r="A1103" s="21">
        <v>0.19156928383583677</v>
      </c>
      <c r="B1103" s="21">
        <v>0.80837983843127426</v>
      </c>
      <c r="C1103" s="22">
        <f t="shared" si="201"/>
        <v>5.2200435266905272</v>
      </c>
      <c r="D1103" s="23">
        <f t="shared" si="201"/>
        <v>1.2370422324492654</v>
      </c>
      <c r="E1103" s="125"/>
      <c r="F1103" s="8">
        <f t="shared" si="189"/>
        <v>1</v>
      </c>
      <c r="G1103" s="8">
        <f t="shared" si="190"/>
        <v>5.2200435266905272</v>
      </c>
      <c r="H1103" s="8">
        <f t="shared" si="191"/>
        <v>1.2370422324492654</v>
      </c>
      <c r="I1103" s="24"/>
      <c r="J1103" s="24"/>
      <c r="K1103" s="8">
        <f t="shared" si="192"/>
        <v>0</v>
      </c>
      <c r="L1103" s="8">
        <f t="shared" si="193"/>
        <v>0</v>
      </c>
      <c r="M1103" s="25" t="e">
        <f t="shared" si="202"/>
        <v>#DIV/0!</v>
      </c>
      <c r="N1103" s="25" t="e">
        <f t="shared" si="202"/>
        <v>#DIV/0!</v>
      </c>
      <c r="O1103" s="24">
        <f t="shared" si="203"/>
        <v>0</v>
      </c>
      <c r="P1103" s="24">
        <f t="shared" si="203"/>
        <v>0</v>
      </c>
      <c r="Q1103" t="s">
        <v>292</v>
      </c>
      <c r="R1103" t="s">
        <v>294</v>
      </c>
      <c r="S1103" t="s">
        <v>270</v>
      </c>
      <c r="T1103" s="26" t="s">
        <v>90</v>
      </c>
      <c r="U1103" s="26" t="s">
        <v>75</v>
      </c>
      <c r="V1103" s="128" t="s">
        <v>607</v>
      </c>
      <c r="W1103" s="127" t="s">
        <v>78</v>
      </c>
      <c r="X1103">
        <v>1</v>
      </c>
      <c r="Y1103" s="24" t="str">
        <f t="shared" si="194"/>
        <v>N</v>
      </c>
      <c r="Z1103" s="24">
        <v>100</v>
      </c>
      <c r="AA1103" s="24">
        <f t="shared" si="195"/>
        <v>0</v>
      </c>
      <c r="AB1103" s="24">
        <f t="shared" si="196"/>
        <v>-100</v>
      </c>
      <c r="AC1103" s="24">
        <f t="shared" si="197"/>
        <v>0</v>
      </c>
      <c r="AD1103" s="24">
        <f t="shared" si="198"/>
        <v>-100</v>
      </c>
      <c r="AE1103" s="24">
        <f t="shared" si="199"/>
        <v>0</v>
      </c>
      <c r="AF1103" s="24">
        <f t="shared" si="200"/>
        <v>-100</v>
      </c>
    </row>
    <row r="1104" spans="1:32" x14ac:dyDescent="0.25">
      <c r="A1104" s="21">
        <v>9.8324194855237232E-2</v>
      </c>
      <c r="B1104" s="21">
        <v>0.90165497531374872</v>
      </c>
      <c r="C1104" s="22">
        <f t="shared" si="201"/>
        <v>10.170436701488383</v>
      </c>
      <c r="D1104" s="23">
        <f t="shared" si="201"/>
        <v>1.1090716819391255</v>
      </c>
      <c r="E1104" s="125"/>
      <c r="F1104" s="8">
        <f t="shared" si="189"/>
        <v>1</v>
      </c>
      <c r="G1104" s="8">
        <f t="shared" si="190"/>
        <v>10.170436701488383</v>
      </c>
      <c r="H1104" s="8">
        <f t="shared" si="191"/>
        <v>1.1090716819391255</v>
      </c>
      <c r="I1104" s="24"/>
      <c r="J1104" s="24"/>
      <c r="K1104" s="8">
        <f t="shared" si="192"/>
        <v>0</v>
      </c>
      <c r="L1104" s="8">
        <f t="shared" si="193"/>
        <v>0</v>
      </c>
      <c r="M1104" s="25" t="e">
        <f t="shared" si="202"/>
        <v>#DIV/0!</v>
      </c>
      <c r="N1104" s="25" t="e">
        <f t="shared" si="202"/>
        <v>#DIV/0!</v>
      </c>
      <c r="O1104" s="24">
        <f t="shared" si="203"/>
        <v>0</v>
      </c>
      <c r="P1104" s="24">
        <f t="shared" si="203"/>
        <v>0</v>
      </c>
      <c r="Q1104" t="s">
        <v>422</v>
      </c>
      <c r="R1104" t="s">
        <v>491</v>
      </c>
      <c r="S1104" t="s">
        <v>270</v>
      </c>
      <c r="T1104" s="26" t="s">
        <v>84</v>
      </c>
      <c r="U1104" s="26" t="s">
        <v>78</v>
      </c>
      <c r="V1104" s="128" t="s">
        <v>607</v>
      </c>
      <c r="W1104" s="127" t="s">
        <v>77</v>
      </c>
      <c r="X1104">
        <v>2</v>
      </c>
      <c r="Y1104" s="24" t="str">
        <f t="shared" si="194"/>
        <v>N</v>
      </c>
      <c r="Z1104" s="24">
        <v>100</v>
      </c>
      <c r="AA1104" s="24">
        <f t="shared" si="195"/>
        <v>0</v>
      </c>
      <c r="AB1104" s="24">
        <f t="shared" si="196"/>
        <v>-100</v>
      </c>
      <c r="AC1104" s="24">
        <f t="shared" si="197"/>
        <v>0</v>
      </c>
      <c r="AD1104" s="24">
        <f t="shared" si="198"/>
        <v>-100</v>
      </c>
      <c r="AE1104" s="24">
        <f t="shared" si="199"/>
        <v>0</v>
      </c>
      <c r="AF1104" s="24">
        <f t="shared" si="200"/>
        <v>-100</v>
      </c>
    </row>
    <row r="1105" spans="1:32" x14ac:dyDescent="0.25">
      <c r="A1105" s="21">
        <v>0.12040655268333177</v>
      </c>
      <c r="B1105" s="21">
        <v>0.87934149523877325</v>
      </c>
      <c r="C1105" s="22">
        <f t="shared" si="201"/>
        <v>8.3051958362265523</v>
      </c>
      <c r="D1105" s="23">
        <f t="shared" si="201"/>
        <v>1.1372146150437989</v>
      </c>
      <c r="E1105" s="125"/>
      <c r="F1105" s="8">
        <f t="shared" si="189"/>
        <v>1</v>
      </c>
      <c r="G1105" s="8">
        <f t="shared" si="190"/>
        <v>8.3051958362265523</v>
      </c>
      <c r="H1105" s="8">
        <f t="shared" si="191"/>
        <v>1.1372146150437989</v>
      </c>
      <c r="I1105" s="24"/>
      <c r="J1105" s="24"/>
      <c r="K1105" s="8">
        <f t="shared" si="192"/>
        <v>0</v>
      </c>
      <c r="L1105" s="8">
        <f t="shared" si="193"/>
        <v>0</v>
      </c>
      <c r="M1105" s="25" t="e">
        <f t="shared" si="202"/>
        <v>#DIV/0!</v>
      </c>
      <c r="N1105" s="25" t="e">
        <f t="shared" si="202"/>
        <v>#DIV/0!</v>
      </c>
      <c r="O1105" s="24">
        <f t="shared" si="203"/>
        <v>0</v>
      </c>
      <c r="P1105" s="24">
        <f t="shared" si="203"/>
        <v>0</v>
      </c>
      <c r="Q1105" t="s">
        <v>348</v>
      </c>
      <c r="R1105" t="s">
        <v>420</v>
      </c>
      <c r="S1105" t="s">
        <v>270</v>
      </c>
      <c r="T1105" s="26" t="s">
        <v>84</v>
      </c>
      <c r="U1105" s="26" t="s">
        <v>78</v>
      </c>
      <c r="V1105" s="128" t="s">
        <v>607</v>
      </c>
      <c r="W1105" s="127" t="s">
        <v>96</v>
      </c>
      <c r="X1105">
        <v>5</v>
      </c>
      <c r="Y1105" s="24" t="str">
        <f t="shared" si="194"/>
        <v>Y</v>
      </c>
      <c r="Z1105" s="24">
        <v>100</v>
      </c>
      <c r="AA1105" s="24">
        <f t="shared" si="195"/>
        <v>0</v>
      </c>
      <c r="AB1105" s="24">
        <f t="shared" si="196"/>
        <v>-100</v>
      </c>
      <c r="AC1105" s="24">
        <f t="shared" si="197"/>
        <v>0</v>
      </c>
      <c r="AD1105" s="24">
        <f t="shared" si="198"/>
        <v>-100</v>
      </c>
      <c r="AE1105" s="24">
        <f t="shared" si="199"/>
        <v>0</v>
      </c>
      <c r="AF1105" s="24">
        <f t="shared" si="200"/>
        <v>-100</v>
      </c>
    </row>
    <row r="1106" spans="1:32" x14ac:dyDescent="0.25">
      <c r="A1106" s="21">
        <v>1.5815656728735406E-2</v>
      </c>
      <c r="B1106" s="21">
        <v>0.98418422447777298</v>
      </c>
      <c r="C1106" s="22">
        <f t="shared" si="201"/>
        <v>63.228484099753118</v>
      </c>
      <c r="D1106" s="23">
        <f t="shared" si="201"/>
        <v>1.0160699339908839</v>
      </c>
      <c r="E1106" s="125"/>
      <c r="F1106" s="8">
        <f t="shared" si="189"/>
        <v>1</v>
      </c>
      <c r="G1106" s="8">
        <f t="shared" si="190"/>
        <v>63.228484099753118</v>
      </c>
      <c r="H1106" s="8">
        <f t="shared" si="191"/>
        <v>1.0160699339908839</v>
      </c>
      <c r="I1106" s="24"/>
      <c r="J1106" s="24"/>
      <c r="K1106" s="8">
        <f t="shared" si="192"/>
        <v>0</v>
      </c>
      <c r="L1106" s="8">
        <f t="shared" si="193"/>
        <v>0</v>
      </c>
      <c r="M1106" s="25" t="e">
        <f t="shared" si="202"/>
        <v>#DIV/0!</v>
      </c>
      <c r="N1106" s="25" t="e">
        <f t="shared" si="202"/>
        <v>#DIV/0!</v>
      </c>
      <c r="O1106" s="24">
        <f t="shared" si="203"/>
        <v>0</v>
      </c>
      <c r="P1106" s="24">
        <f t="shared" si="203"/>
        <v>0</v>
      </c>
      <c r="Q1106" t="s">
        <v>295</v>
      </c>
      <c r="R1106" t="s">
        <v>492</v>
      </c>
      <c r="S1106" t="s">
        <v>273</v>
      </c>
      <c r="T1106" s="26" t="s">
        <v>90</v>
      </c>
      <c r="U1106" s="26" t="s">
        <v>73</v>
      </c>
      <c r="V1106" s="128" t="s">
        <v>607</v>
      </c>
      <c r="W1106" s="127" t="s">
        <v>73</v>
      </c>
      <c r="X1106">
        <v>0</v>
      </c>
      <c r="Y1106" s="24" t="str">
        <f t="shared" si="194"/>
        <v>N</v>
      </c>
      <c r="Z1106" s="24">
        <v>100</v>
      </c>
      <c r="AA1106" s="24">
        <f t="shared" si="195"/>
        <v>0</v>
      </c>
      <c r="AB1106" s="24">
        <f t="shared" si="196"/>
        <v>-100</v>
      </c>
      <c r="AC1106" s="24">
        <f t="shared" si="197"/>
        <v>0</v>
      </c>
      <c r="AD1106" s="24">
        <f t="shared" si="198"/>
        <v>-100</v>
      </c>
      <c r="AE1106" s="24">
        <f t="shared" si="199"/>
        <v>0</v>
      </c>
      <c r="AF1106" s="24">
        <f t="shared" si="200"/>
        <v>-100</v>
      </c>
    </row>
    <row r="1107" spans="1:32" x14ac:dyDescent="0.25">
      <c r="A1107" s="21">
        <v>0.48489212828341532</v>
      </c>
      <c r="B1107" s="21">
        <v>2.6685910039782913E-2</v>
      </c>
      <c r="C1107" s="22">
        <f t="shared" si="201"/>
        <v>2.0623143616295385</v>
      </c>
      <c r="D1107" s="23">
        <f t="shared" si="201"/>
        <v>37.472958520403331</v>
      </c>
      <c r="E1107" s="125"/>
      <c r="F1107" s="8">
        <f t="shared" si="189"/>
        <v>1</v>
      </c>
      <c r="G1107" s="8">
        <f t="shared" si="190"/>
        <v>2.0623143616295385</v>
      </c>
      <c r="H1107" s="8">
        <f t="shared" si="191"/>
        <v>37.472958520403331</v>
      </c>
      <c r="I1107" s="24"/>
      <c r="J1107" s="24"/>
      <c r="K1107" s="8">
        <f t="shared" si="192"/>
        <v>0</v>
      </c>
      <c r="L1107" s="8">
        <f t="shared" si="193"/>
        <v>0</v>
      </c>
      <c r="M1107" s="25" t="e">
        <f t="shared" si="202"/>
        <v>#DIV/0!</v>
      </c>
      <c r="N1107" s="25" t="e">
        <f t="shared" si="202"/>
        <v>#DIV/0!</v>
      </c>
      <c r="O1107" s="24">
        <f t="shared" si="203"/>
        <v>0</v>
      </c>
      <c r="P1107" s="24">
        <f t="shared" si="203"/>
        <v>0</v>
      </c>
      <c r="Q1107" t="s">
        <v>427</v>
      </c>
      <c r="R1107" t="s">
        <v>352</v>
      </c>
      <c r="S1107" t="s">
        <v>273</v>
      </c>
      <c r="T1107" s="26" t="e">
        <v>#N/A</v>
      </c>
      <c r="U1107" s="26" t="s">
        <v>518</v>
      </c>
      <c r="V1107" s="128" t="s">
        <v>607</v>
      </c>
      <c r="W1107" s="127" t="s">
        <v>92</v>
      </c>
      <c r="X1107">
        <v>5</v>
      </c>
      <c r="Y1107" s="24" t="str">
        <f t="shared" si="194"/>
        <v>Y</v>
      </c>
      <c r="Z1107" s="24">
        <v>100</v>
      </c>
      <c r="AA1107" s="24">
        <f t="shared" si="195"/>
        <v>0</v>
      </c>
      <c r="AB1107" s="24">
        <f t="shared" si="196"/>
        <v>-100</v>
      </c>
      <c r="AC1107" s="24">
        <f t="shared" si="197"/>
        <v>0</v>
      </c>
      <c r="AD1107" s="24">
        <f t="shared" si="198"/>
        <v>-100</v>
      </c>
      <c r="AE1107" s="24">
        <f t="shared" si="199"/>
        <v>0</v>
      </c>
      <c r="AF1107" s="24">
        <f t="shared" si="200"/>
        <v>-100</v>
      </c>
    </row>
    <row r="1108" spans="1:32" x14ac:dyDescent="0.25">
      <c r="A1108" s="21">
        <v>0.40263327642337166</v>
      </c>
      <c r="B1108" s="21">
        <v>0.59602185418584586</v>
      </c>
      <c r="C1108" s="22">
        <f t="shared" si="201"/>
        <v>2.4836496597675479</v>
      </c>
      <c r="D1108" s="23">
        <f t="shared" si="201"/>
        <v>1.6777908275963813</v>
      </c>
      <c r="E1108" s="125"/>
      <c r="F1108" s="8">
        <f t="shared" si="189"/>
        <v>1</v>
      </c>
      <c r="G1108" s="8">
        <f t="shared" si="190"/>
        <v>2.4836496597675479</v>
      </c>
      <c r="H1108" s="8">
        <f t="shared" si="191"/>
        <v>1.6777908275963813</v>
      </c>
      <c r="I1108" s="24"/>
      <c r="J1108" s="24"/>
      <c r="K1108" s="8">
        <f t="shared" si="192"/>
        <v>0</v>
      </c>
      <c r="L1108" s="8">
        <f t="shared" si="193"/>
        <v>0</v>
      </c>
      <c r="M1108" s="25" t="e">
        <f t="shared" si="202"/>
        <v>#DIV/0!</v>
      </c>
      <c r="N1108" s="25" t="e">
        <f t="shared" si="202"/>
        <v>#DIV/0!</v>
      </c>
      <c r="O1108" s="24">
        <f t="shared" si="203"/>
        <v>0</v>
      </c>
      <c r="P1108" s="24">
        <f t="shared" si="203"/>
        <v>0</v>
      </c>
      <c r="Q1108" t="s">
        <v>354</v>
      </c>
      <c r="R1108" t="s">
        <v>356</v>
      </c>
      <c r="S1108" t="s">
        <v>278</v>
      </c>
      <c r="T1108" s="26" t="s">
        <v>85</v>
      </c>
      <c r="U1108" s="26" t="s">
        <v>79</v>
      </c>
      <c r="V1108" s="128" t="s">
        <v>607</v>
      </c>
      <c r="W1108" s="127" t="s">
        <v>73</v>
      </c>
      <c r="X1108">
        <v>0</v>
      </c>
      <c r="Y1108" s="24" t="str">
        <f t="shared" si="194"/>
        <v>N</v>
      </c>
      <c r="Z1108" s="24">
        <v>100</v>
      </c>
      <c r="AA1108" s="24">
        <f t="shared" si="195"/>
        <v>0</v>
      </c>
      <c r="AB1108" s="24">
        <f t="shared" si="196"/>
        <v>-100</v>
      </c>
      <c r="AC1108" s="24">
        <f t="shared" si="197"/>
        <v>0</v>
      </c>
      <c r="AD1108" s="24">
        <f t="shared" si="198"/>
        <v>-100</v>
      </c>
      <c r="AE1108" s="24">
        <f t="shared" si="199"/>
        <v>0</v>
      </c>
      <c r="AF1108" s="24">
        <f t="shared" si="200"/>
        <v>-100</v>
      </c>
    </row>
    <row r="1109" spans="1:32" x14ac:dyDescent="0.25">
      <c r="A1109" s="21">
        <v>0.61756892103964711</v>
      </c>
      <c r="B1109" s="21">
        <v>0.36956687337720123</v>
      </c>
      <c r="C1109" s="22">
        <f t="shared" si="201"/>
        <v>1.6192524687229222</v>
      </c>
      <c r="D1109" s="23">
        <f t="shared" si="201"/>
        <v>2.7058702281991125</v>
      </c>
      <c r="E1109" s="125"/>
      <c r="F1109" s="8">
        <f t="shared" si="189"/>
        <v>1</v>
      </c>
      <c r="G1109" s="8">
        <f t="shared" si="190"/>
        <v>1.6192524687229222</v>
      </c>
      <c r="H1109" s="8">
        <f t="shared" si="191"/>
        <v>2.7058702281991125</v>
      </c>
      <c r="I1109" s="24"/>
      <c r="J1109" s="24"/>
      <c r="K1109" s="8">
        <f t="shared" si="192"/>
        <v>0</v>
      </c>
      <c r="L1109" s="8">
        <f t="shared" si="193"/>
        <v>0</v>
      </c>
      <c r="M1109" s="25" t="e">
        <f t="shared" si="202"/>
        <v>#DIV/0!</v>
      </c>
      <c r="N1109" s="25" t="e">
        <f t="shared" si="202"/>
        <v>#DIV/0!</v>
      </c>
      <c r="O1109" s="24">
        <f t="shared" si="203"/>
        <v>0</v>
      </c>
      <c r="P1109" s="24">
        <f t="shared" si="203"/>
        <v>0</v>
      </c>
      <c r="Q1109" t="s">
        <v>355</v>
      </c>
      <c r="R1109" t="s">
        <v>431</v>
      </c>
      <c r="S1109" t="s">
        <v>278</v>
      </c>
      <c r="T1109" s="26" t="s">
        <v>84</v>
      </c>
      <c r="U1109" s="26" t="s">
        <v>86</v>
      </c>
      <c r="V1109" s="128" t="s">
        <v>607</v>
      </c>
      <c r="W1109" s="127" t="s">
        <v>86</v>
      </c>
      <c r="X1109">
        <v>3</v>
      </c>
      <c r="Y1109" s="24" t="str">
        <f t="shared" si="194"/>
        <v>Y</v>
      </c>
      <c r="Z1109" s="24">
        <v>100</v>
      </c>
      <c r="AA1109" s="24">
        <f t="shared" si="195"/>
        <v>0</v>
      </c>
      <c r="AB1109" s="24">
        <f t="shared" si="196"/>
        <v>-100</v>
      </c>
      <c r="AC1109" s="24">
        <f t="shared" si="197"/>
        <v>0</v>
      </c>
      <c r="AD1109" s="24">
        <f t="shared" si="198"/>
        <v>-100</v>
      </c>
      <c r="AE1109" s="24">
        <f t="shared" si="199"/>
        <v>0</v>
      </c>
      <c r="AF1109" s="24">
        <f t="shared" si="200"/>
        <v>-100</v>
      </c>
    </row>
    <row r="1110" spans="1:32" x14ac:dyDescent="0.25">
      <c r="A1110" s="21">
        <v>0.51624376039619335</v>
      </c>
      <c r="B1110" s="21">
        <v>0.48147241760538229</v>
      </c>
      <c r="C1110" s="22">
        <f t="shared" si="201"/>
        <v>1.9370694170376916</v>
      </c>
      <c r="D1110" s="23">
        <f t="shared" si="201"/>
        <v>2.0769621756808632</v>
      </c>
      <c r="E1110" s="125"/>
      <c r="F1110" s="8">
        <f t="shared" si="189"/>
        <v>1</v>
      </c>
      <c r="G1110" s="8">
        <f t="shared" si="190"/>
        <v>1.9370694170376916</v>
      </c>
      <c r="H1110" s="8">
        <f t="shared" si="191"/>
        <v>2.0769621756808632</v>
      </c>
      <c r="I1110" s="24"/>
      <c r="J1110" s="24"/>
      <c r="K1110" s="8">
        <f t="shared" si="192"/>
        <v>0</v>
      </c>
      <c r="L1110" s="8">
        <f t="shared" si="193"/>
        <v>0</v>
      </c>
      <c r="M1110" s="25" t="e">
        <f t="shared" si="202"/>
        <v>#DIV/0!</v>
      </c>
      <c r="N1110" s="25" t="e">
        <f t="shared" si="202"/>
        <v>#DIV/0!</v>
      </c>
      <c r="O1110" s="24">
        <f t="shared" si="203"/>
        <v>0</v>
      </c>
      <c r="P1110" s="24">
        <f t="shared" si="203"/>
        <v>0</v>
      </c>
      <c r="Q1110" t="s">
        <v>359</v>
      </c>
      <c r="R1110" t="s">
        <v>434</v>
      </c>
      <c r="S1110" t="s">
        <v>278</v>
      </c>
      <c r="T1110" s="26" t="s">
        <v>84</v>
      </c>
      <c r="U1110" s="26" t="s">
        <v>86</v>
      </c>
      <c r="V1110" s="128" t="s">
        <v>607</v>
      </c>
      <c r="W1110" s="127" t="s">
        <v>94</v>
      </c>
      <c r="X1110">
        <v>2</v>
      </c>
      <c r="Y1110" s="24" t="str">
        <f t="shared" si="194"/>
        <v>N</v>
      </c>
      <c r="Z1110" s="24">
        <v>100</v>
      </c>
      <c r="AA1110" s="24">
        <f t="shared" si="195"/>
        <v>0</v>
      </c>
      <c r="AB1110" s="24">
        <f t="shared" si="196"/>
        <v>-100</v>
      </c>
      <c r="AC1110" s="24">
        <f t="shared" si="197"/>
        <v>0</v>
      </c>
      <c r="AD1110" s="24">
        <f t="shared" si="198"/>
        <v>-100</v>
      </c>
      <c r="AE1110" s="24">
        <f t="shared" si="199"/>
        <v>0</v>
      </c>
      <c r="AF1110" s="24">
        <f t="shared" si="200"/>
        <v>-100</v>
      </c>
    </row>
    <row r="1111" spans="1:32" x14ac:dyDescent="0.25">
      <c r="A1111" s="21">
        <v>0.73954089876170737</v>
      </c>
      <c r="B1111" s="21">
        <v>0.18252381970598622</v>
      </c>
      <c r="C1111" s="22">
        <f t="shared" si="201"/>
        <v>1.3521902597603557</v>
      </c>
      <c r="D1111" s="23">
        <f t="shared" si="201"/>
        <v>5.4787369758688165</v>
      </c>
      <c r="E1111" s="125"/>
      <c r="F1111" s="8">
        <f t="shared" si="189"/>
        <v>1</v>
      </c>
      <c r="G1111" s="8">
        <f t="shared" si="190"/>
        <v>1.3521902597603557</v>
      </c>
      <c r="H1111" s="8">
        <f t="shared" si="191"/>
        <v>5.4787369758688165</v>
      </c>
      <c r="I1111" s="24"/>
      <c r="J1111" s="24"/>
      <c r="K1111" s="8">
        <f t="shared" si="192"/>
        <v>0</v>
      </c>
      <c r="L1111" s="8">
        <f t="shared" si="193"/>
        <v>0</v>
      </c>
      <c r="M1111" s="25" t="e">
        <f t="shared" si="202"/>
        <v>#DIV/0!</v>
      </c>
      <c r="N1111" s="25" t="e">
        <f t="shared" si="202"/>
        <v>#DIV/0!</v>
      </c>
      <c r="O1111" s="24">
        <f t="shared" si="203"/>
        <v>0</v>
      </c>
      <c r="P1111" s="24">
        <f t="shared" si="203"/>
        <v>0</v>
      </c>
      <c r="Q1111" t="s">
        <v>361</v>
      </c>
      <c r="R1111" t="s">
        <v>498</v>
      </c>
      <c r="S1111" t="s">
        <v>269</v>
      </c>
      <c r="T1111" s="26" t="s">
        <v>84</v>
      </c>
      <c r="U1111" s="26" t="s">
        <v>99</v>
      </c>
      <c r="V1111" s="128" t="s">
        <v>607</v>
      </c>
      <c r="W1111" s="127" t="s">
        <v>109</v>
      </c>
      <c r="X1111">
        <v>6</v>
      </c>
      <c r="Y1111" s="24" t="str">
        <f t="shared" si="194"/>
        <v>Y</v>
      </c>
      <c r="Z1111" s="24">
        <v>100</v>
      </c>
      <c r="AA1111" s="24">
        <f t="shared" si="195"/>
        <v>0</v>
      </c>
      <c r="AB1111" s="24">
        <f t="shared" si="196"/>
        <v>-100</v>
      </c>
      <c r="AC1111" s="24">
        <f t="shared" si="197"/>
        <v>0</v>
      </c>
      <c r="AD1111" s="24">
        <f t="shared" si="198"/>
        <v>-100</v>
      </c>
      <c r="AE1111" s="24">
        <f t="shared" si="199"/>
        <v>0</v>
      </c>
      <c r="AF1111" s="24">
        <f t="shared" si="200"/>
        <v>-100</v>
      </c>
    </row>
    <row r="1112" spans="1:32" x14ac:dyDescent="0.25">
      <c r="A1112" s="21">
        <v>0.47877246655961347</v>
      </c>
      <c r="B1112" s="21">
        <v>0.50184139578666076</v>
      </c>
      <c r="C1112" s="22">
        <f t="shared" si="201"/>
        <v>2.0886748295820952</v>
      </c>
      <c r="D1112" s="23">
        <f t="shared" si="201"/>
        <v>1.9926614432283958</v>
      </c>
      <c r="E1112" s="125"/>
      <c r="F1112" s="8">
        <f t="shared" si="189"/>
        <v>1</v>
      </c>
      <c r="G1112" s="8">
        <f t="shared" si="190"/>
        <v>2.0886748295820952</v>
      </c>
      <c r="H1112" s="8">
        <f t="shared" si="191"/>
        <v>1.9926614432283958</v>
      </c>
      <c r="I1112" s="24"/>
      <c r="J1112" s="24"/>
      <c r="K1112" s="8">
        <f t="shared" si="192"/>
        <v>0</v>
      </c>
      <c r="L1112" s="8">
        <f t="shared" si="193"/>
        <v>0</v>
      </c>
      <c r="M1112" s="25" t="e">
        <f t="shared" si="202"/>
        <v>#DIV/0!</v>
      </c>
      <c r="N1112" s="25" t="e">
        <f t="shared" si="202"/>
        <v>#DIV/0!</v>
      </c>
      <c r="O1112" s="24">
        <f t="shared" si="203"/>
        <v>0</v>
      </c>
      <c r="P1112" s="24">
        <f t="shared" si="203"/>
        <v>0</v>
      </c>
      <c r="Q1112" t="s">
        <v>365</v>
      </c>
      <c r="R1112" t="s">
        <v>367</v>
      </c>
      <c r="S1112" t="s">
        <v>282</v>
      </c>
      <c r="T1112" s="26" t="s">
        <v>84</v>
      </c>
      <c r="U1112" s="26" t="s">
        <v>100</v>
      </c>
      <c r="V1112" s="128" t="s">
        <v>607</v>
      </c>
      <c r="W1112" s="127" t="s">
        <v>86</v>
      </c>
      <c r="X1112">
        <v>3</v>
      </c>
      <c r="Y1112" s="24" t="str">
        <f t="shared" si="194"/>
        <v>Y</v>
      </c>
      <c r="Z1112" s="24">
        <v>100</v>
      </c>
      <c r="AA1112" s="24">
        <f t="shared" si="195"/>
        <v>0</v>
      </c>
      <c r="AB1112" s="24">
        <f t="shared" si="196"/>
        <v>-100</v>
      </c>
      <c r="AC1112" s="24">
        <f t="shared" si="197"/>
        <v>0</v>
      </c>
      <c r="AD1112" s="24">
        <f t="shared" si="198"/>
        <v>-100</v>
      </c>
      <c r="AE1112" s="24">
        <f t="shared" si="199"/>
        <v>0</v>
      </c>
      <c r="AF1112" s="24">
        <f t="shared" si="200"/>
        <v>-100</v>
      </c>
    </row>
    <row r="1113" spans="1:32" x14ac:dyDescent="0.25">
      <c r="A1113" s="21">
        <v>0.75457948822538901</v>
      </c>
      <c r="B1113" s="21">
        <v>0.18007048295162709</v>
      </c>
      <c r="C1113" s="22">
        <f t="shared" si="201"/>
        <v>1.3252414299675546</v>
      </c>
      <c r="D1113" s="23">
        <f t="shared" si="201"/>
        <v>5.5533810073060845</v>
      </c>
      <c r="E1113" s="125"/>
      <c r="F1113" s="8">
        <f t="shared" si="189"/>
        <v>1</v>
      </c>
      <c r="G1113" s="8">
        <f t="shared" si="190"/>
        <v>1.3252414299675546</v>
      </c>
      <c r="H1113" s="8">
        <f t="shared" si="191"/>
        <v>5.5533810073060845</v>
      </c>
      <c r="I1113" s="24"/>
      <c r="J1113" s="24"/>
      <c r="K1113" s="8">
        <f t="shared" si="192"/>
        <v>0</v>
      </c>
      <c r="L1113" s="8">
        <f t="shared" si="193"/>
        <v>0</v>
      </c>
      <c r="M1113" s="25" t="e">
        <f t="shared" si="202"/>
        <v>#DIV/0!</v>
      </c>
      <c r="N1113" s="25" t="e">
        <f t="shared" si="202"/>
        <v>#DIV/0!</v>
      </c>
      <c r="O1113" s="24">
        <f t="shared" si="203"/>
        <v>0</v>
      </c>
      <c r="P1113" s="24">
        <f t="shared" si="203"/>
        <v>0</v>
      </c>
      <c r="Q1113" t="s">
        <v>449</v>
      </c>
      <c r="R1113" t="s">
        <v>366</v>
      </c>
      <c r="S1113" t="s">
        <v>282</v>
      </c>
      <c r="T1113" s="26" t="s">
        <v>84</v>
      </c>
      <c r="U1113" s="26" t="s">
        <v>99</v>
      </c>
      <c r="V1113" s="128" t="s">
        <v>607</v>
      </c>
      <c r="W1113" s="127" t="s">
        <v>75</v>
      </c>
      <c r="X1113">
        <v>2</v>
      </c>
      <c r="Y1113" s="24" t="str">
        <f t="shared" si="194"/>
        <v>N</v>
      </c>
      <c r="Z1113" s="24">
        <v>100</v>
      </c>
      <c r="AA1113" s="24">
        <f t="shared" si="195"/>
        <v>0</v>
      </c>
      <c r="AB1113" s="24">
        <f t="shared" si="196"/>
        <v>-100</v>
      </c>
      <c r="AC1113" s="24">
        <f t="shared" si="197"/>
        <v>0</v>
      </c>
      <c r="AD1113" s="24">
        <f t="shared" si="198"/>
        <v>-100</v>
      </c>
      <c r="AE1113" s="24">
        <f t="shared" si="199"/>
        <v>0</v>
      </c>
      <c r="AF1113" s="24">
        <f t="shared" si="200"/>
        <v>-100</v>
      </c>
    </row>
    <row r="1114" spans="1:32" x14ac:dyDescent="0.25">
      <c r="A1114" s="21">
        <v>0.34312854168567719</v>
      </c>
      <c r="B1114" s="21">
        <v>0.65654102254027957</v>
      </c>
      <c r="C1114" s="22">
        <f t="shared" si="201"/>
        <v>2.9143597180442358</v>
      </c>
      <c r="D1114" s="23">
        <f t="shared" si="201"/>
        <v>1.5231340703293963</v>
      </c>
      <c r="E1114" s="125"/>
      <c r="F1114" s="8">
        <f t="shared" ref="F1114:F1177" si="204">(E1114/100%) + 1</f>
        <v>1</v>
      </c>
      <c r="G1114" s="8">
        <f t="shared" ref="G1114:G1177" si="205">C1114/F1114</f>
        <v>2.9143597180442358</v>
      </c>
      <c r="H1114" s="8">
        <f t="shared" ref="H1114:H1177" si="206">D1114/F1114</f>
        <v>1.5231340703293963</v>
      </c>
      <c r="I1114" s="24"/>
      <c r="J1114" s="24"/>
      <c r="K1114" s="8">
        <f t="shared" ref="K1114:K1177" si="207">(I1114*F1114)</f>
        <v>0</v>
      </c>
      <c r="L1114" s="8">
        <f t="shared" ref="L1114:L1177" si="208">(J1114*F1114)</f>
        <v>0</v>
      </c>
      <c r="M1114" s="25" t="e">
        <f t="shared" si="202"/>
        <v>#DIV/0!</v>
      </c>
      <c r="N1114" s="25" t="e">
        <f t="shared" si="202"/>
        <v>#DIV/0!</v>
      </c>
      <c r="O1114" s="24">
        <f t="shared" si="203"/>
        <v>0</v>
      </c>
      <c r="P1114" s="24">
        <f t="shared" si="203"/>
        <v>0</v>
      </c>
      <c r="Q1114" t="s">
        <v>505</v>
      </c>
      <c r="R1114" t="s">
        <v>368</v>
      </c>
      <c r="S1114" t="s">
        <v>276</v>
      </c>
      <c r="T1114" s="26" t="s">
        <v>90</v>
      </c>
      <c r="U1114" s="26" t="s">
        <v>75</v>
      </c>
      <c r="V1114" s="128" t="s">
        <v>607</v>
      </c>
      <c r="W1114" s="127" t="s">
        <v>78</v>
      </c>
      <c r="X1114">
        <v>1</v>
      </c>
      <c r="Y1114" s="24" t="str">
        <f t="shared" ref="Y1114:Y1177" si="209">IF(X1114 &gt;=3,"Y","N")</f>
        <v>N</v>
      </c>
      <c r="Z1114" s="24">
        <v>100</v>
      </c>
      <c r="AA1114" s="24">
        <f t="shared" si="195"/>
        <v>0</v>
      </c>
      <c r="AB1114" s="24">
        <f t="shared" si="196"/>
        <v>-100</v>
      </c>
      <c r="AC1114" s="24">
        <f t="shared" si="197"/>
        <v>0</v>
      </c>
      <c r="AD1114" s="24">
        <f t="shared" si="198"/>
        <v>-100</v>
      </c>
      <c r="AE1114" s="24">
        <f t="shared" si="199"/>
        <v>0</v>
      </c>
      <c r="AF1114" s="24">
        <f t="shared" si="200"/>
        <v>-100</v>
      </c>
    </row>
    <row r="1115" spans="1:32" x14ac:dyDescent="0.25">
      <c r="A1115" s="21">
        <v>0.78430613876342414</v>
      </c>
      <c r="B1115" s="21">
        <v>9.4369742868700285E-2</v>
      </c>
      <c r="C1115" s="22">
        <f t="shared" si="201"/>
        <v>1.2750123332920096</v>
      </c>
      <c r="D1115" s="23">
        <f t="shared" si="201"/>
        <v>10.59661677145113</v>
      </c>
      <c r="E1115" s="125"/>
      <c r="F1115" s="8">
        <f t="shared" si="204"/>
        <v>1</v>
      </c>
      <c r="G1115" s="8">
        <f t="shared" si="205"/>
        <v>1.2750123332920096</v>
      </c>
      <c r="H1115" s="8">
        <f t="shared" si="206"/>
        <v>10.59661677145113</v>
      </c>
      <c r="I1115" s="24"/>
      <c r="J1115" s="24"/>
      <c r="K1115" s="8">
        <f t="shared" si="207"/>
        <v>0</v>
      </c>
      <c r="L1115" s="8">
        <f t="shared" si="208"/>
        <v>0</v>
      </c>
      <c r="M1115" s="25" t="e">
        <f t="shared" si="202"/>
        <v>#DIV/0!</v>
      </c>
      <c r="N1115" s="25" t="e">
        <f t="shared" si="202"/>
        <v>#DIV/0!</v>
      </c>
      <c r="O1115" s="24">
        <f t="shared" si="203"/>
        <v>0</v>
      </c>
      <c r="P1115" s="24">
        <f t="shared" si="203"/>
        <v>0</v>
      </c>
      <c r="Q1115" t="s">
        <v>307</v>
      </c>
      <c r="R1115" t="s">
        <v>379</v>
      </c>
      <c r="S1115" t="s">
        <v>275</v>
      </c>
      <c r="T1115" s="26" t="s">
        <v>85</v>
      </c>
      <c r="U1115" s="26" t="s">
        <v>91</v>
      </c>
      <c r="V1115" s="128" t="s">
        <v>608</v>
      </c>
      <c r="W1115" s="127" t="s">
        <v>102</v>
      </c>
      <c r="X1115">
        <v>4</v>
      </c>
      <c r="Y1115" s="24" t="str">
        <f t="shared" si="209"/>
        <v>Y</v>
      </c>
      <c r="Z1115" s="24">
        <v>100</v>
      </c>
      <c r="AA1115" s="24">
        <f t="shared" si="195"/>
        <v>0</v>
      </c>
      <c r="AB1115" s="24">
        <f t="shared" si="196"/>
        <v>-100</v>
      </c>
      <c r="AC1115" s="24">
        <f t="shared" si="197"/>
        <v>0</v>
      </c>
      <c r="AD1115" s="24">
        <f t="shared" si="198"/>
        <v>-100</v>
      </c>
      <c r="AE1115" s="24">
        <f t="shared" si="199"/>
        <v>0</v>
      </c>
      <c r="AF1115" s="24">
        <f t="shared" si="200"/>
        <v>-100</v>
      </c>
    </row>
    <row r="1116" spans="1:32" x14ac:dyDescent="0.25">
      <c r="A1116" s="21">
        <v>0.40495324214291406</v>
      </c>
      <c r="B1116" s="21">
        <v>0.59443265929285127</v>
      </c>
      <c r="C1116" s="22">
        <f t="shared" si="201"/>
        <v>2.4694209008137413</v>
      </c>
      <c r="D1116" s="23">
        <f t="shared" si="201"/>
        <v>1.6822763426047613</v>
      </c>
      <c r="E1116" s="125"/>
      <c r="F1116" s="8">
        <f t="shared" si="204"/>
        <v>1</v>
      </c>
      <c r="G1116" s="8">
        <f t="shared" si="205"/>
        <v>2.4694209008137413</v>
      </c>
      <c r="H1116" s="8">
        <f t="shared" si="206"/>
        <v>1.6822763426047613</v>
      </c>
      <c r="I1116" s="24"/>
      <c r="J1116" s="24"/>
      <c r="K1116" s="8">
        <f t="shared" si="207"/>
        <v>0</v>
      </c>
      <c r="L1116" s="8">
        <f t="shared" si="208"/>
        <v>0</v>
      </c>
      <c r="M1116" s="25" t="e">
        <f t="shared" si="202"/>
        <v>#DIV/0!</v>
      </c>
      <c r="N1116" s="25" t="e">
        <f t="shared" si="202"/>
        <v>#DIV/0!</v>
      </c>
      <c r="O1116" s="24">
        <f t="shared" si="203"/>
        <v>0</v>
      </c>
      <c r="P1116" s="24">
        <f t="shared" si="203"/>
        <v>0</v>
      </c>
      <c r="Q1116" t="s">
        <v>380</v>
      </c>
      <c r="R1116" t="s">
        <v>375</v>
      </c>
      <c r="S1116" t="s">
        <v>275</v>
      </c>
      <c r="T1116" s="26" t="s">
        <v>90</v>
      </c>
      <c r="U1116" s="26" t="s">
        <v>75</v>
      </c>
      <c r="V1116" s="128" t="s">
        <v>608</v>
      </c>
      <c r="W1116" s="127" t="s">
        <v>94</v>
      </c>
      <c r="X1116">
        <v>2</v>
      </c>
      <c r="Y1116" s="24" t="str">
        <f t="shared" si="209"/>
        <v>N</v>
      </c>
      <c r="Z1116" s="24">
        <v>100</v>
      </c>
      <c r="AA1116" s="24">
        <f t="shared" si="195"/>
        <v>0</v>
      </c>
      <c r="AB1116" s="24">
        <f t="shared" si="196"/>
        <v>-100</v>
      </c>
      <c r="AC1116" s="24">
        <f t="shared" si="197"/>
        <v>0</v>
      </c>
      <c r="AD1116" s="24">
        <f t="shared" si="198"/>
        <v>-100</v>
      </c>
      <c r="AE1116" s="24">
        <f t="shared" si="199"/>
        <v>0</v>
      </c>
      <c r="AF1116" s="24">
        <f t="shared" si="200"/>
        <v>-100</v>
      </c>
    </row>
    <row r="1117" spans="1:32" x14ac:dyDescent="0.25">
      <c r="A1117" s="21">
        <v>2.1488353873306561E-2</v>
      </c>
      <c r="B1117" s="21">
        <v>0.97851096482297661</v>
      </c>
      <c r="C1117" s="22">
        <f t="shared" si="201"/>
        <v>46.536835994786379</v>
      </c>
      <c r="D1117" s="23">
        <f t="shared" si="201"/>
        <v>1.0219609549095967</v>
      </c>
      <c r="E1117" s="125"/>
      <c r="F1117" s="8">
        <f t="shared" si="204"/>
        <v>1</v>
      </c>
      <c r="G1117" s="8">
        <f t="shared" si="205"/>
        <v>46.536835994786379</v>
      </c>
      <c r="H1117" s="8">
        <f t="shared" si="206"/>
        <v>1.0219609549095967</v>
      </c>
      <c r="I1117" s="24"/>
      <c r="J1117" s="24"/>
      <c r="K1117" s="8">
        <f t="shared" si="207"/>
        <v>0</v>
      </c>
      <c r="L1117" s="8">
        <f t="shared" si="208"/>
        <v>0</v>
      </c>
      <c r="M1117" s="25" t="e">
        <f t="shared" si="202"/>
        <v>#DIV/0!</v>
      </c>
      <c r="N1117" s="25" t="e">
        <f t="shared" si="202"/>
        <v>#DIV/0!</v>
      </c>
      <c r="O1117" s="24">
        <f t="shared" si="203"/>
        <v>0</v>
      </c>
      <c r="P1117" s="24">
        <f t="shared" si="203"/>
        <v>0</v>
      </c>
      <c r="Q1117" t="s">
        <v>306</v>
      </c>
      <c r="R1117" t="s">
        <v>373</v>
      </c>
      <c r="S1117" t="s">
        <v>275</v>
      </c>
      <c r="T1117" s="26" t="s">
        <v>90</v>
      </c>
      <c r="U1117" s="26" t="s">
        <v>73</v>
      </c>
      <c r="V1117" s="128" t="s">
        <v>608</v>
      </c>
      <c r="W1117" s="127" t="s">
        <v>86</v>
      </c>
      <c r="X1117">
        <v>3</v>
      </c>
      <c r="Y1117" s="24" t="str">
        <f t="shared" si="209"/>
        <v>Y</v>
      </c>
      <c r="Z1117" s="24">
        <v>100</v>
      </c>
      <c r="AA1117" s="24">
        <f t="shared" si="195"/>
        <v>0</v>
      </c>
      <c r="AB1117" s="24">
        <f t="shared" si="196"/>
        <v>-100</v>
      </c>
      <c r="AC1117" s="24">
        <f t="shared" si="197"/>
        <v>0</v>
      </c>
      <c r="AD1117" s="24">
        <f t="shared" si="198"/>
        <v>-100</v>
      </c>
      <c r="AE1117" s="24">
        <f t="shared" si="199"/>
        <v>0</v>
      </c>
      <c r="AF1117" s="24">
        <f t="shared" si="200"/>
        <v>-100</v>
      </c>
    </row>
    <row r="1118" spans="1:32" x14ac:dyDescent="0.25">
      <c r="A1118" s="21">
        <v>0.23551372726014286</v>
      </c>
      <c r="B1118" s="21">
        <v>0.76382634284631257</v>
      </c>
      <c r="C1118" s="22">
        <f t="shared" si="201"/>
        <v>4.2460370001932999</v>
      </c>
      <c r="D1118" s="23">
        <f t="shared" si="201"/>
        <v>1.3091981042099348</v>
      </c>
      <c r="E1118" s="125"/>
      <c r="F1118" s="8">
        <f t="shared" si="204"/>
        <v>1</v>
      </c>
      <c r="G1118" s="8">
        <f t="shared" si="205"/>
        <v>4.2460370001932999</v>
      </c>
      <c r="H1118" s="8">
        <f t="shared" si="206"/>
        <v>1.3091981042099348</v>
      </c>
      <c r="I1118" s="24"/>
      <c r="J1118" s="24"/>
      <c r="K1118" s="8">
        <f t="shared" si="207"/>
        <v>0</v>
      </c>
      <c r="L1118" s="8">
        <f t="shared" si="208"/>
        <v>0</v>
      </c>
      <c r="M1118" s="25" t="e">
        <f t="shared" si="202"/>
        <v>#DIV/0!</v>
      </c>
      <c r="N1118" s="25" t="e">
        <f t="shared" si="202"/>
        <v>#DIV/0!</v>
      </c>
      <c r="O1118" s="24">
        <f t="shared" si="203"/>
        <v>0</v>
      </c>
      <c r="P1118" s="24">
        <f t="shared" si="203"/>
        <v>0</v>
      </c>
      <c r="Q1118" t="s">
        <v>476</v>
      </c>
      <c r="R1118" t="s">
        <v>374</v>
      </c>
      <c r="S1118" t="s">
        <v>275</v>
      </c>
      <c r="T1118" s="26" t="s">
        <v>84</v>
      </c>
      <c r="U1118" s="26" t="s">
        <v>78</v>
      </c>
      <c r="V1118" s="128" t="s">
        <v>608</v>
      </c>
      <c r="W1118" s="127" t="s">
        <v>91</v>
      </c>
      <c r="X1118">
        <v>5</v>
      </c>
      <c r="Y1118" s="24" t="str">
        <f t="shared" si="209"/>
        <v>Y</v>
      </c>
      <c r="Z1118" s="24">
        <v>100</v>
      </c>
      <c r="AA1118" s="24">
        <f t="shared" si="195"/>
        <v>0</v>
      </c>
      <c r="AB1118" s="24">
        <f t="shared" si="196"/>
        <v>-100</v>
      </c>
      <c r="AC1118" s="24">
        <f t="shared" si="197"/>
        <v>0</v>
      </c>
      <c r="AD1118" s="24">
        <f t="shared" si="198"/>
        <v>-100</v>
      </c>
      <c r="AE1118" s="24">
        <f t="shared" si="199"/>
        <v>0</v>
      </c>
      <c r="AF1118" s="24">
        <f t="shared" si="200"/>
        <v>-100</v>
      </c>
    </row>
    <row r="1119" spans="1:32" x14ac:dyDescent="0.25">
      <c r="A1119" s="21">
        <v>0.27204832613992724</v>
      </c>
      <c r="B1119" s="21">
        <v>0.72759377658184654</v>
      </c>
      <c r="C1119" s="22">
        <f t="shared" si="201"/>
        <v>3.675817507091196</v>
      </c>
      <c r="D1119" s="23">
        <f t="shared" si="201"/>
        <v>1.374393283980365</v>
      </c>
      <c r="E1119" s="125"/>
      <c r="F1119" s="8">
        <f t="shared" si="204"/>
        <v>1</v>
      </c>
      <c r="G1119" s="8">
        <f t="shared" si="205"/>
        <v>3.675817507091196</v>
      </c>
      <c r="H1119" s="8">
        <f t="shared" si="206"/>
        <v>1.374393283980365</v>
      </c>
      <c r="I1119" s="24"/>
      <c r="J1119" s="24"/>
      <c r="K1119" s="8">
        <f t="shared" si="207"/>
        <v>0</v>
      </c>
      <c r="L1119" s="8">
        <f t="shared" si="208"/>
        <v>0</v>
      </c>
      <c r="M1119" s="25" t="e">
        <f t="shared" si="202"/>
        <v>#DIV/0!</v>
      </c>
      <c r="N1119" s="25" t="e">
        <f t="shared" si="202"/>
        <v>#DIV/0!</v>
      </c>
      <c r="O1119" s="24">
        <f t="shared" si="203"/>
        <v>0</v>
      </c>
      <c r="P1119" s="24">
        <f t="shared" si="203"/>
        <v>0</v>
      </c>
      <c r="Q1119" t="s">
        <v>313</v>
      </c>
      <c r="R1119" t="s">
        <v>384</v>
      </c>
      <c r="S1119" t="s">
        <v>268</v>
      </c>
      <c r="T1119" s="26" t="s">
        <v>90</v>
      </c>
      <c r="U1119" s="26" t="s">
        <v>75</v>
      </c>
      <c r="V1119" s="128" t="s">
        <v>608</v>
      </c>
      <c r="W1119" s="127" t="s">
        <v>205</v>
      </c>
      <c r="X1119">
        <v>7</v>
      </c>
      <c r="Y1119" s="24" t="str">
        <f t="shared" si="209"/>
        <v>Y</v>
      </c>
      <c r="Z1119" s="24">
        <v>100</v>
      </c>
      <c r="AA1119" s="24">
        <f t="shared" si="195"/>
        <v>0</v>
      </c>
      <c r="AB1119" s="24">
        <f t="shared" si="196"/>
        <v>-100</v>
      </c>
      <c r="AC1119" s="24">
        <f t="shared" si="197"/>
        <v>0</v>
      </c>
      <c r="AD1119" s="24">
        <f t="shared" si="198"/>
        <v>-100</v>
      </c>
      <c r="AE1119" s="24">
        <f t="shared" si="199"/>
        <v>0</v>
      </c>
      <c r="AF1119" s="24">
        <f t="shared" si="200"/>
        <v>-100</v>
      </c>
    </row>
    <row r="1120" spans="1:32" x14ac:dyDescent="0.25">
      <c r="A1120" s="21">
        <v>0.37263580062018187</v>
      </c>
      <c r="B1120" s="21">
        <v>0.6268594908743953</v>
      </c>
      <c r="C1120" s="22">
        <f t="shared" si="201"/>
        <v>2.6835854159361205</v>
      </c>
      <c r="D1120" s="23">
        <f t="shared" si="201"/>
        <v>1.5952538241147431</v>
      </c>
      <c r="E1120" s="125"/>
      <c r="F1120" s="8">
        <f t="shared" si="204"/>
        <v>1</v>
      </c>
      <c r="G1120" s="8">
        <f t="shared" si="205"/>
        <v>2.6835854159361205</v>
      </c>
      <c r="H1120" s="8">
        <f t="shared" si="206"/>
        <v>1.5952538241147431</v>
      </c>
      <c r="I1120" s="24"/>
      <c r="J1120" s="24"/>
      <c r="K1120" s="8">
        <f t="shared" si="207"/>
        <v>0</v>
      </c>
      <c r="L1120" s="8">
        <f t="shared" si="208"/>
        <v>0</v>
      </c>
      <c r="M1120" s="25" t="e">
        <f t="shared" si="202"/>
        <v>#DIV/0!</v>
      </c>
      <c r="N1120" s="25" t="e">
        <f t="shared" si="202"/>
        <v>#DIV/0!</v>
      </c>
      <c r="O1120" s="24">
        <f t="shared" si="203"/>
        <v>0</v>
      </c>
      <c r="P1120" s="24">
        <f t="shared" si="203"/>
        <v>0</v>
      </c>
      <c r="Q1120" t="s">
        <v>311</v>
      </c>
      <c r="R1120" t="s">
        <v>315</v>
      </c>
      <c r="S1120" t="s">
        <v>268</v>
      </c>
      <c r="T1120" s="26" t="s">
        <v>90</v>
      </c>
      <c r="U1120" s="26" t="s">
        <v>75</v>
      </c>
      <c r="V1120" s="128" t="s">
        <v>608</v>
      </c>
      <c r="W1120" s="127" t="s">
        <v>89</v>
      </c>
      <c r="X1120">
        <v>4</v>
      </c>
      <c r="Y1120" s="24" t="str">
        <f t="shared" si="209"/>
        <v>Y</v>
      </c>
      <c r="Z1120" s="24">
        <v>100</v>
      </c>
      <c r="AA1120" s="24">
        <f t="shared" si="195"/>
        <v>0</v>
      </c>
      <c r="AB1120" s="24">
        <f t="shared" si="196"/>
        <v>-100</v>
      </c>
      <c r="AC1120" s="24">
        <f t="shared" si="197"/>
        <v>0</v>
      </c>
      <c r="AD1120" s="24">
        <f t="shared" si="198"/>
        <v>-100</v>
      </c>
      <c r="AE1120" s="24">
        <f t="shared" si="199"/>
        <v>0</v>
      </c>
      <c r="AF1120" s="24">
        <f t="shared" si="200"/>
        <v>-100</v>
      </c>
    </row>
    <row r="1121" spans="1:32" x14ac:dyDescent="0.25">
      <c r="A1121" s="21">
        <v>0.60808632146710218</v>
      </c>
      <c r="B1121" s="21">
        <v>0.38674906140472087</v>
      </c>
      <c r="C1121" s="22">
        <f t="shared" si="201"/>
        <v>1.6445033619360909</v>
      </c>
      <c r="D1121" s="23">
        <f t="shared" si="201"/>
        <v>2.585655919546062</v>
      </c>
      <c r="E1121" s="125"/>
      <c r="F1121" s="8">
        <f t="shared" si="204"/>
        <v>1</v>
      </c>
      <c r="G1121" s="8">
        <f t="shared" si="205"/>
        <v>1.6445033619360909</v>
      </c>
      <c r="H1121" s="8">
        <f t="shared" si="206"/>
        <v>2.585655919546062</v>
      </c>
      <c r="I1121" s="24"/>
      <c r="J1121" s="24"/>
      <c r="K1121" s="8">
        <f t="shared" si="207"/>
        <v>0</v>
      </c>
      <c r="L1121" s="8">
        <f t="shared" si="208"/>
        <v>0</v>
      </c>
      <c r="M1121" s="25" t="e">
        <f t="shared" si="202"/>
        <v>#DIV/0!</v>
      </c>
      <c r="N1121" s="25" t="e">
        <f t="shared" si="202"/>
        <v>#DIV/0!</v>
      </c>
      <c r="O1121" s="24">
        <f t="shared" si="203"/>
        <v>0</v>
      </c>
      <c r="P1121" s="24">
        <f t="shared" si="203"/>
        <v>0</v>
      </c>
      <c r="Q1121" t="s">
        <v>312</v>
      </c>
      <c r="R1121" t="s">
        <v>287</v>
      </c>
      <c r="S1121" t="s">
        <v>268</v>
      </c>
      <c r="T1121" s="26" t="s">
        <v>85</v>
      </c>
      <c r="U1121" s="26" t="s">
        <v>79</v>
      </c>
      <c r="V1121" s="128" t="s">
        <v>608</v>
      </c>
      <c r="W1121" s="127" t="s">
        <v>87</v>
      </c>
      <c r="X1121">
        <v>3</v>
      </c>
      <c r="Y1121" s="24" t="str">
        <f t="shared" si="209"/>
        <v>Y</v>
      </c>
      <c r="Z1121" s="24">
        <v>100</v>
      </c>
      <c r="AA1121" s="24">
        <f t="shared" si="195"/>
        <v>0</v>
      </c>
      <c r="AB1121" s="24">
        <f t="shared" si="196"/>
        <v>-100</v>
      </c>
      <c r="AC1121" s="24">
        <f t="shared" si="197"/>
        <v>0</v>
      </c>
      <c r="AD1121" s="24">
        <f t="shared" si="198"/>
        <v>-100</v>
      </c>
      <c r="AE1121" s="24">
        <f t="shared" si="199"/>
        <v>0</v>
      </c>
      <c r="AF1121" s="24">
        <f t="shared" si="200"/>
        <v>-100</v>
      </c>
    </row>
    <row r="1122" spans="1:32" x14ac:dyDescent="0.25">
      <c r="A1122" s="21">
        <v>0.19684125880810477</v>
      </c>
      <c r="B1122" s="21">
        <v>0.80308567383314888</v>
      </c>
      <c r="C1122" s="22">
        <f t="shared" si="201"/>
        <v>5.0802357496345474</v>
      </c>
      <c r="D1122" s="23">
        <f t="shared" si="201"/>
        <v>1.2451971596342566</v>
      </c>
      <c r="E1122" s="125"/>
      <c r="F1122" s="8">
        <f t="shared" si="204"/>
        <v>1</v>
      </c>
      <c r="G1122" s="8">
        <f t="shared" si="205"/>
        <v>5.0802357496345474</v>
      </c>
      <c r="H1122" s="8">
        <f t="shared" si="206"/>
        <v>1.2451971596342566</v>
      </c>
      <c r="I1122" s="24"/>
      <c r="J1122" s="24"/>
      <c r="K1122" s="8">
        <f t="shared" si="207"/>
        <v>0</v>
      </c>
      <c r="L1122" s="8">
        <f t="shared" si="208"/>
        <v>0</v>
      </c>
      <c r="M1122" s="25" t="e">
        <f t="shared" si="202"/>
        <v>#DIV/0!</v>
      </c>
      <c r="N1122" s="25" t="e">
        <f t="shared" si="202"/>
        <v>#DIV/0!</v>
      </c>
      <c r="O1122" s="24">
        <f t="shared" si="203"/>
        <v>0</v>
      </c>
      <c r="P1122" s="24">
        <f t="shared" si="203"/>
        <v>0</v>
      </c>
      <c r="Q1122" t="s">
        <v>388</v>
      </c>
      <c r="R1122" t="s">
        <v>385</v>
      </c>
      <c r="S1122" t="s">
        <v>279</v>
      </c>
      <c r="T1122" s="26" t="s">
        <v>90</v>
      </c>
      <c r="U1122" s="26" t="s">
        <v>75</v>
      </c>
      <c r="V1122" s="128" t="s">
        <v>608</v>
      </c>
      <c r="W1122" s="127" t="s">
        <v>73</v>
      </c>
      <c r="X1122">
        <v>0</v>
      </c>
      <c r="Y1122" s="24" t="str">
        <f t="shared" si="209"/>
        <v>N</v>
      </c>
      <c r="Z1122" s="24">
        <v>100</v>
      </c>
      <c r="AA1122" s="24">
        <f t="shared" si="195"/>
        <v>0</v>
      </c>
      <c r="AB1122" s="24">
        <f t="shared" si="196"/>
        <v>-100</v>
      </c>
      <c r="AC1122" s="24">
        <f t="shared" si="197"/>
        <v>0</v>
      </c>
      <c r="AD1122" s="24">
        <f t="shared" si="198"/>
        <v>-100</v>
      </c>
      <c r="AE1122" s="24">
        <f t="shared" si="199"/>
        <v>0</v>
      </c>
      <c r="AF1122" s="24">
        <f t="shared" si="200"/>
        <v>-100</v>
      </c>
    </row>
    <row r="1123" spans="1:32" x14ac:dyDescent="0.25">
      <c r="A1123" s="21">
        <v>0.30526362958868741</v>
      </c>
      <c r="B1123" s="21">
        <v>0.69392158494411937</v>
      </c>
      <c r="C1123" s="22">
        <f t="shared" si="201"/>
        <v>3.2758570070971156</v>
      </c>
      <c r="D1123" s="23">
        <f t="shared" si="201"/>
        <v>1.4410850183894031</v>
      </c>
      <c r="E1123" s="125"/>
      <c r="F1123" s="8">
        <f t="shared" si="204"/>
        <v>1</v>
      </c>
      <c r="G1123" s="8">
        <f t="shared" si="205"/>
        <v>3.2758570070971156</v>
      </c>
      <c r="H1123" s="8">
        <f t="shared" si="206"/>
        <v>1.4410850183894031</v>
      </c>
      <c r="I1123" s="24"/>
      <c r="J1123" s="24"/>
      <c r="K1123" s="8">
        <f t="shared" si="207"/>
        <v>0</v>
      </c>
      <c r="L1123" s="8">
        <f t="shared" si="208"/>
        <v>0</v>
      </c>
      <c r="M1123" s="25" t="e">
        <f t="shared" si="202"/>
        <v>#DIV/0!</v>
      </c>
      <c r="N1123" s="25" t="e">
        <f t="shared" si="202"/>
        <v>#DIV/0!</v>
      </c>
      <c r="O1123" s="24">
        <f t="shared" si="203"/>
        <v>0</v>
      </c>
      <c r="P1123" s="24">
        <f t="shared" si="203"/>
        <v>0</v>
      </c>
      <c r="Q1123" t="s">
        <v>317</v>
      </c>
      <c r="R1123" t="s">
        <v>387</v>
      </c>
      <c r="S1123" t="s">
        <v>279</v>
      </c>
      <c r="T1123" s="26" t="s">
        <v>85</v>
      </c>
      <c r="U1123" s="26" t="s">
        <v>76</v>
      </c>
      <c r="V1123" s="128" t="s">
        <v>608</v>
      </c>
      <c r="W1123" s="127" t="s">
        <v>75</v>
      </c>
      <c r="X1123">
        <v>2</v>
      </c>
      <c r="Y1123" s="24" t="str">
        <f t="shared" si="209"/>
        <v>N</v>
      </c>
      <c r="Z1123" s="24">
        <v>100</v>
      </c>
      <c r="AA1123" s="24">
        <f t="shared" si="195"/>
        <v>0</v>
      </c>
      <c r="AB1123" s="24">
        <f t="shared" si="196"/>
        <v>-100</v>
      </c>
      <c r="AC1123" s="24">
        <f t="shared" si="197"/>
        <v>0</v>
      </c>
      <c r="AD1123" s="24">
        <f t="shared" si="198"/>
        <v>-100</v>
      </c>
      <c r="AE1123" s="24">
        <f t="shared" si="199"/>
        <v>0</v>
      </c>
      <c r="AF1123" s="24">
        <f t="shared" si="200"/>
        <v>-100</v>
      </c>
    </row>
    <row r="1124" spans="1:32" x14ac:dyDescent="0.25">
      <c r="A1124" s="21">
        <v>0.35862451143814233</v>
      </c>
      <c r="B1124" s="21">
        <v>0.64083781024097997</v>
      </c>
      <c r="C1124" s="22">
        <f t="shared" si="201"/>
        <v>2.7884318224368942</v>
      </c>
      <c r="D1124" s="23">
        <f t="shared" si="201"/>
        <v>1.5604572389758979</v>
      </c>
      <c r="E1124" s="125"/>
      <c r="F1124" s="8">
        <f t="shared" si="204"/>
        <v>1</v>
      </c>
      <c r="G1124" s="8">
        <f t="shared" si="205"/>
        <v>2.7884318224368942</v>
      </c>
      <c r="H1124" s="8">
        <f t="shared" si="206"/>
        <v>1.5604572389758979</v>
      </c>
      <c r="I1124" s="24"/>
      <c r="J1124" s="24"/>
      <c r="K1124" s="8">
        <f t="shared" si="207"/>
        <v>0</v>
      </c>
      <c r="L1124" s="8">
        <f t="shared" si="208"/>
        <v>0</v>
      </c>
      <c r="M1124" s="25" t="e">
        <f t="shared" si="202"/>
        <v>#DIV/0!</v>
      </c>
      <c r="N1124" s="25" t="e">
        <f t="shared" si="202"/>
        <v>#DIV/0!</v>
      </c>
      <c r="O1124" s="24">
        <f t="shared" si="203"/>
        <v>0</v>
      </c>
      <c r="P1124" s="24">
        <f t="shared" si="203"/>
        <v>0</v>
      </c>
      <c r="Q1124" t="s">
        <v>319</v>
      </c>
      <c r="R1124" t="s">
        <v>390</v>
      </c>
      <c r="S1124" t="s">
        <v>279</v>
      </c>
      <c r="T1124" s="26" t="s">
        <v>90</v>
      </c>
      <c r="U1124" s="26" t="s">
        <v>75</v>
      </c>
      <c r="V1124" s="128" t="s">
        <v>608</v>
      </c>
      <c r="W1124" s="127" t="s">
        <v>86</v>
      </c>
      <c r="X1124">
        <v>3</v>
      </c>
      <c r="Y1124" s="24" t="str">
        <f t="shared" si="209"/>
        <v>Y</v>
      </c>
      <c r="Z1124" s="24">
        <v>100</v>
      </c>
      <c r="AA1124" s="24">
        <f t="shared" si="195"/>
        <v>0</v>
      </c>
      <c r="AB1124" s="24">
        <f t="shared" si="196"/>
        <v>-100</v>
      </c>
      <c r="AC1124" s="24">
        <f t="shared" si="197"/>
        <v>0</v>
      </c>
      <c r="AD1124" s="24">
        <f t="shared" si="198"/>
        <v>-100</v>
      </c>
      <c r="AE1124" s="24">
        <f t="shared" si="199"/>
        <v>0</v>
      </c>
      <c r="AF1124" s="24">
        <f t="shared" si="200"/>
        <v>-100</v>
      </c>
    </row>
    <row r="1125" spans="1:32" x14ac:dyDescent="0.25">
      <c r="A1125" s="21">
        <v>0.53709938839857974</v>
      </c>
      <c r="B1125" s="21">
        <v>0.46092770310032977</v>
      </c>
      <c r="C1125" s="22">
        <f t="shared" si="201"/>
        <v>1.8618527996868677</v>
      </c>
      <c r="D1125" s="23">
        <f t="shared" si="201"/>
        <v>2.1695376374075974</v>
      </c>
      <c r="E1125" s="125"/>
      <c r="F1125" s="8">
        <f t="shared" si="204"/>
        <v>1</v>
      </c>
      <c r="G1125" s="8">
        <f t="shared" si="205"/>
        <v>1.8618527996868677</v>
      </c>
      <c r="H1125" s="8">
        <f t="shared" si="206"/>
        <v>2.1695376374075974</v>
      </c>
      <c r="I1125" s="24"/>
      <c r="J1125" s="24"/>
      <c r="K1125" s="8">
        <f t="shared" si="207"/>
        <v>0</v>
      </c>
      <c r="L1125" s="8">
        <f t="shared" si="208"/>
        <v>0</v>
      </c>
      <c r="M1125" s="25" t="e">
        <f t="shared" si="202"/>
        <v>#DIV/0!</v>
      </c>
      <c r="N1125" s="25" t="e">
        <f t="shared" si="202"/>
        <v>#DIV/0!</v>
      </c>
      <c r="O1125" s="24">
        <f t="shared" si="203"/>
        <v>0</v>
      </c>
      <c r="P1125" s="24">
        <f t="shared" si="203"/>
        <v>0</v>
      </c>
      <c r="Q1125" t="s">
        <v>392</v>
      </c>
      <c r="R1125" t="s">
        <v>386</v>
      </c>
      <c r="S1125" t="s">
        <v>279</v>
      </c>
      <c r="T1125" s="26" t="s">
        <v>84</v>
      </c>
      <c r="U1125" s="26" t="s">
        <v>86</v>
      </c>
      <c r="V1125" s="128" t="s">
        <v>608</v>
      </c>
      <c r="W1125" s="127" t="s">
        <v>94</v>
      </c>
      <c r="X1125">
        <v>2</v>
      </c>
      <c r="Y1125" s="24" t="str">
        <f t="shared" si="209"/>
        <v>N</v>
      </c>
      <c r="Z1125" s="24">
        <v>100</v>
      </c>
      <c r="AA1125" s="24">
        <f t="shared" si="195"/>
        <v>0</v>
      </c>
      <c r="AB1125" s="24">
        <f t="shared" si="196"/>
        <v>-100</v>
      </c>
      <c r="AC1125" s="24">
        <f t="shared" si="197"/>
        <v>0</v>
      </c>
      <c r="AD1125" s="24">
        <f t="shared" si="198"/>
        <v>-100</v>
      </c>
      <c r="AE1125" s="24">
        <f t="shared" si="199"/>
        <v>0</v>
      </c>
      <c r="AF1125" s="24">
        <f t="shared" si="200"/>
        <v>-100</v>
      </c>
    </row>
    <row r="1126" spans="1:32" x14ac:dyDescent="0.25">
      <c r="A1126" s="21">
        <v>0.45688016391244857</v>
      </c>
      <c r="B1126" s="21">
        <v>0.54235870457010082</v>
      </c>
      <c r="C1126" s="22">
        <f t="shared" si="201"/>
        <v>2.1887577509091178</v>
      </c>
      <c r="D1126" s="23">
        <f t="shared" si="201"/>
        <v>1.8437981940248334</v>
      </c>
      <c r="E1126" s="125"/>
      <c r="F1126" s="8">
        <f t="shared" si="204"/>
        <v>1</v>
      </c>
      <c r="G1126" s="8">
        <f t="shared" si="205"/>
        <v>2.1887577509091178</v>
      </c>
      <c r="H1126" s="8">
        <f t="shared" si="206"/>
        <v>1.8437981940248334</v>
      </c>
      <c r="I1126" s="24"/>
      <c r="J1126" s="24"/>
      <c r="K1126" s="8">
        <f t="shared" si="207"/>
        <v>0</v>
      </c>
      <c r="L1126" s="8">
        <f t="shared" si="208"/>
        <v>0</v>
      </c>
      <c r="M1126" s="25" t="e">
        <f t="shared" si="202"/>
        <v>#DIV/0!</v>
      </c>
      <c r="N1126" s="25" t="e">
        <f t="shared" si="202"/>
        <v>#DIV/0!</v>
      </c>
      <c r="O1126" s="24">
        <f t="shared" si="203"/>
        <v>0</v>
      </c>
      <c r="P1126" s="24">
        <f t="shared" si="203"/>
        <v>0</v>
      </c>
      <c r="Q1126" t="s">
        <v>482</v>
      </c>
      <c r="R1126" t="s">
        <v>393</v>
      </c>
      <c r="S1126" t="s">
        <v>279</v>
      </c>
      <c r="T1126" s="26" t="s">
        <v>90</v>
      </c>
      <c r="U1126" s="26" t="s">
        <v>75</v>
      </c>
      <c r="V1126" s="128" t="s">
        <v>608</v>
      </c>
      <c r="W1126" s="127" t="s">
        <v>100</v>
      </c>
      <c r="X1126">
        <v>3</v>
      </c>
      <c r="Y1126" s="24" t="str">
        <f t="shared" si="209"/>
        <v>Y</v>
      </c>
      <c r="Z1126" s="24">
        <v>100</v>
      </c>
      <c r="AA1126" s="24">
        <f t="shared" si="195"/>
        <v>0</v>
      </c>
      <c r="AB1126" s="24">
        <f t="shared" si="196"/>
        <v>-100</v>
      </c>
      <c r="AC1126" s="24">
        <f t="shared" si="197"/>
        <v>0</v>
      </c>
      <c r="AD1126" s="24">
        <f t="shared" si="198"/>
        <v>-100</v>
      </c>
      <c r="AE1126" s="24">
        <f t="shared" si="199"/>
        <v>0</v>
      </c>
      <c r="AF1126" s="24">
        <f t="shared" si="200"/>
        <v>-100</v>
      </c>
    </row>
    <row r="1127" spans="1:32" x14ac:dyDescent="0.25">
      <c r="A1127" s="21">
        <v>0.38487125981938936</v>
      </c>
      <c r="B1127" s="21">
        <v>0.61388668594172924</v>
      </c>
      <c r="C1127" s="22">
        <f t="shared" si="201"/>
        <v>2.5982714335938608</v>
      </c>
      <c r="D1127" s="23">
        <f t="shared" si="201"/>
        <v>1.6289651215776995</v>
      </c>
      <c r="E1127" s="125"/>
      <c r="F1127" s="8">
        <f t="shared" si="204"/>
        <v>1</v>
      </c>
      <c r="G1127" s="8">
        <f t="shared" si="205"/>
        <v>2.5982714335938608</v>
      </c>
      <c r="H1127" s="8">
        <f t="shared" si="206"/>
        <v>1.6289651215776995</v>
      </c>
      <c r="I1127" s="24"/>
      <c r="J1127" s="24"/>
      <c r="K1127" s="8">
        <f t="shared" si="207"/>
        <v>0</v>
      </c>
      <c r="L1127" s="8">
        <f t="shared" si="208"/>
        <v>0</v>
      </c>
      <c r="M1127" s="25" t="e">
        <f t="shared" si="202"/>
        <v>#DIV/0!</v>
      </c>
      <c r="N1127" s="25" t="e">
        <f t="shared" si="202"/>
        <v>#DIV/0!</v>
      </c>
      <c r="O1127" s="24">
        <f t="shared" si="203"/>
        <v>0</v>
      </c>
      <c r="P1127" s="24">
        <f t="shared" si="203"/>
        <v>0</v>
      </c>
      <c r="Q1127" t="s">
        <v>391</v>
      </c>
      <c r="R1127" t="s">
        <v>316</v>
      </c>
      <c r="S1127" t="s">
        <v>279</v>
      </c>
      <c r="T1127" s="26" t="s">
        <v>84</v>
      </c>
      <c r="U1127" s="26" t="s">
        <v>86</v>
      </c>
      <c r="V1127" s="128" t="s">
        <v>608</v>
      </c>
      <c r="W1127" s="127" t="s">
        <v>204</v>
      </c>
      <c r="X1127">
        <v>6</v>
      </c>
      <c r="Y1127" s="24" t="str">
        <f t="shared" si="209"/>
        <v>Y</v>
      </c>
      <c r="Z1127" s="24">
        <v>100</v>
      </c>
      <c r="AA1127" s="24">
        <f t="shared" si="195"/>
        <v>0</v>
      </c>
      <c r="AB1127" s="24">
        <f t="shared" si="196"/>
        <v>-100</v>
      </c>
      <c r="AC1127" s="24">
        <f t="shared" si="197"/>
        <v>0</v>
      </c>
      <c r="AD1127" s="24">
        <f t="shared" si="198"/>
        <v>-100</v>
      </c>
      <c r="AE1127" s="24">
        <f t="shared" si="199"/>
        <v>0</v>
      </c>
      <c r="AF1127" s="24">
        <f t="shared" si="200"/>
        <v>-100</v>
      </c>
    </row>
    <row r="1128" spans="1:32" x14ac:dyDescent="0.25">
      <c r="A1128" s="21">
        <v>9.6238580116149122E-2</v>
      </c>
      <c r="B1128" s="21">
        <v>0.90373288417531605</v>
      </c>
      <c r="C1128" s="22">
        <f t="shared" si="201"/>
        <v>10.390843243874885</v>
      </c>
      <c r="D1128" s="23">
        <f t="shared" si="201"/>
        <v>1.1065216476133106</v>
      </c>
      <c r="E1128" s="125"/>
      <c r="F1128" s="8">
        <f t="shared" si="204"/>
        <v>1</v>
      </c>
      <c r="G1128" s="8">
        <f t="shared" si="205"/>
        <v>10.390843243874885</v>
      </c>
      <c r="H1128" s="8">
        <f t="shared" si="206"/>
        <v>1.1065216476133106</v>
      </c>
      <c r="I1128" s="24"/>
      <c r="J1128" s="24"/>
      <c r="K1128" s="8">
        <f t="shared" si="207"/>
        <v>0</v>
      </c>
      <c r="L1128" s="8">
        <f t="shared" si="208"/>
        <v>0</v>
      </c>
      <c r="M1128" s="25" t="e">
        <f t="shared" si="202"/>
        <v>#DIV/0!</v>
      </c>
      <c r="N1128" s="25" t="e">
        <f t="shared" si="202"/>
        <v>#DIV/0!</v>
      </c>
      <c r="O1128" s="24">
        <f t="shared" si="203"/>
        <v>0</v>
      </c>
      <c r="P1128" s="24">
        <f t="shared" si="203"/>
        <v>0</v>
      </c>
      <c r="Q1128" t="s">
        <v>480</v>
      </c>
      <c r="R1128" t="s">
        <v>389</v>
      </c>
      <c r="S1128" t="s">
        <v>279</v>
      </c>
      <c r="T1128" s="26" t="s">
        <v>85</v>
      </c>
      <c r="U1128" s="26" t="s">
        <v>76</v>
      </c>
      <c r="V1128" s="128" t="s">
        <v>608</v>
      </c>
      <c r="W1128" s="127" t="s">
        <v>76</v>
      </c>
      <c r="X1128">
        <v>1</v>
      </c>
      <c r="Y1128" s="24" t="str">
        <f t="shared" si="209"/>
        <v>N</v>
      </c>
      <c r="Z1128" s="24">
        <v>100</v>
      </c>
      <c r="AA1128" s="24">
        <f t="shared" si="195"/>
        <v>0</v>
      </c>
      <c r="AB1128" s="24">
        <f t="shared" si="196"/>
        <v>-100</v>
      </c>
      <c r="AC1128" s="24">
        <f t="shared" si="197"/>
        <v>0</v>
      </c>
      <c r="AD1128" s="24">
        <f t="shared" si="198"/>
        <v>-100</v>
      </c>
      <c r="AE1128" s="24">
        <f t="shared" si="199"/>
        <v>0</v>
      </c>
      <c r="AF1128" s="24">
        <f t="shared" si="200"/>
        <v>-100</v>
      </c>
    </row>
    <row r="1129" spans="1:32" x14ac:dyDescent="0.25">
      <c r="A1129" s="21">
        <v>0.57116022574864456</v>
      </c>
      <c r="B1129" s="21">
        <v>0.42520920174910631</v>
      </c>
      <c r="C1129" s="22">
        <f t="shared" si="201"/>
        <v>1.7508221947514928</v>
      </c>
      <c r="D1129" s="23">
        <f t="shared" si="201"/>
        <v>2.3517835359312089</v>
      </c>
      <c r="E1129" s="125"/>
      <c r="F1129" s="8">
        <f t="shared" si="204"/>
        <v>1</v>
      </c>
      <c r="G1129" s="8">
        <f t="shared" si="205"/>
        <v>1.7508221947514928</v>
      </c>
      <c r="H1129" s="8">
        <f t="shared" si="206"/>
        <v>2.3517835359312089</v>
      </c>
      <c r="I1129" s="24"/>
      <c r="J1129" s="24"/>
      <c r="K1129" s="8">
        <f t="shared" si="207"/>
        <v>0</v>
      </c>
      <c r="L1129" s="8">
        <f t="shared" si="208"/>
        <v>0</v>
      </c>
      <c r="M1129" s="25" t="e">
        <f t="shared" si="202"/>
        <v>#DIV/0!</v>
      </c>
      <c r="N1129" s="25" t="e">
        <f t="shared" si="202"/>
        <v>#DIV/0!</v>
      </c>
      <c r="O1129" s="24">
        <f t="shared" si="203"/>
        <v>0</v>
      </c>
      <c r="P1129" s="24">
        <f t="shared" si="203"/>
        <v>0</v>
      </c>
      <c r="Q1129" t="s">
        <v>329</v>
      </c>
      <c r="R1129" t="s">
        <v>405</v>
      </c>
      <c r="S1129" t="s">
        <v>281</v>
      </c>
      <c r="T1129" s="26" t="s">
        <v>84</v>
      </c>
      <c r="U1129" s="26" t="s">
        <v>86</v>
      </c>
      <c r="V1129" s="128" t="s">
        <v>608</v>
      </c>
      <c r="W1129" s="127" t="s">
        <v>78</v>
      </c>
      <c r="X1129">
        <v>1</v>
      </c>
      <c r="Y1129" s="24" t="str">
        <f t="shared" si="209"/>
        <v>N</v>
      </c>
      <c r="Z1129" s="24">
        <v>100</v>
      </c>
      <c r="AA1129" s="24">
        <f t="shared" si="195"/>
        <v>0</v>
      </c>
      <c r="AB1129" s="24">
        <f t="shared" si="196"/>
        <v>-100</v>
      </c>
      <c r="AC1129" s="24">
        <f t="shared" si="197"/>
        <v>0</v>
      </c>
      <c r="AD1129" s="24">
        <f t="shared" si="198"/>
        <v>-100</v>
      </c>
      <c r="AE1129" s="24">
        <f t="shared" si="199"/>
        <v>0</v>
      </c>
      <c r="AF1129" s="24">
        <f t="shared" si="200"/>
        <v>-100</v>
      </c>
    </row>
    <row r="1130" spans="1:32" x14ac:dyDescent="0.25">
      <c r="A1130" s="21">
        <v>0.72869868711502739</v>
      </c>
      <c r="B1130" s="21">
        <v>0.26264214647082307</v>
      </c>
      <c r="C1130" s="22">
        <f t="shared" si="201"/>
        <v>1.3723093202748515</v>
      </c>
      <c r="D1130" s="23">
        <f t="shared" si="201"/>
        <v>3.807462029370408</v>
      </c>
      <c r="E1130" s="125"/>
      <c r="F1130" s="8">
        <f t="shared" si="204"/>
        <v>1</v>
      </c>
      <c r="G1130" s="8">
        <f t="shared" si="205"/>
        <v>1.3723093202748515</v>
      </c>
      <c r="H1130" s="8">
        <f t="shared" si="206"/>
        <v>3.807462029370408</v>
      </c>
      <c r="I1130" s="24"/>
      <c r="J1130" s="24"/>
      <c r="K1130" s="8">
        <f t="shared" si="207"/>
        <v>0</v>
      </c>
      <c r="L1130" s="8">
        <f t="shared" si="208"/>
        <v>0</v>
      </c>
      <c r="M1130" s="25" t="e">
        <f t="shared" si="202"/>
        <v>#DIV/0!</v>
      </c>
      <c r="N1130" s="25" t="e">
        <f t="shared" si="202"/>
        <v>#DIV/0!</v>
      </c>
      <c r="O1130" s="24">
        <f t="shared" si="203"/>
        <v>0</v>
      </c>
      <c r="P1130" s="24">
        <f t="shared" si="203"/>
        <v>0</v>
      </c>
      <c r="Q1130" t="s">
        <v>410</v>
      </c>
      <c r="R1130" t="s">
        <v>406</v>
      </c>
      <c r="S1130" t="s">
        <v>281</v>
      </c>
      <c r="T1130" s="26" t="s">
        <v>90</v>
      </c>
      <c r="U1130" s="26" t="s">
        <v>74</v>
      </c>
      <c r="V1130" s="128" t="s">
        <v>608</v>
      </c>
      <c r="W1130" s="127" t="s">
        <v>75</v>
      </c>
      <c r="X1130">
        <v>2</v>
      </c>
      <c r="Y1130" s="24" t="str">
        <f t="shared" si="209"/>
        <v>N</v>
      </c>
      <c r="Z1130" s="24">
        <v>100</v>
      </c>
      <c r="AA1130" s="24">
        <f t="shared" si="195"/>
        <v>0</v>
      </c>
      <c r="AB1130" s="24">
        <f t="shared" si="196"/>
        <v>-100</v>
      </c>
      <c r="AC1130" s="24">
        <f t="shared" si="197"/>
        <v>0</v>
      </c>
      <c r="AD1130" s="24">
        <f t="shared" si="198"/>
        <v>-100</v>
      </c>
      <c r="AE1130" s="24">
        <f t="shared" si="199"/>
        <v>0</v>
      </c>
      <c r="AF1130" s="24">
        <f t="shared" si="200"/>
        <v>-100</v>
      </c>
    </row>
    <row r="1131" spans="1:32" x14ac:dyDescent="0.25">
      <c r="A1131" s="21">
        <v>0.47501377299008157</v>
      </c>
      <c r="B1131" s="21">
        <v>0.51611194992498177</v>
      </c>
      <c r="C1131" s="22">
        <f t="shared" si="201"/>
        <v>2.1052021159413421</v>
      </c>
      <c r="D1131" s="23">
        <f t="shared" si="201"/>
        <v>1.9375641275993563</v>
      </c>
      <c r="E1131" s="125"/>
      <c r="F1131" s="8">
        <f t="shared" si="204"/>
        <v>1</v>
      </c>
      <c r="G1131" s="8">
        <f t="shared" si="205"/>
        <v>2.1052021159413421</v>
      </c>
      <c r="H1131" s="8">
        <f t="shared" si="206"/>
        <v>1.9375641275993563</v>
      </c>
      <c r="I1131" s="24"/>
      <c r="J1131" s="24"/>
      <c r="K1131" s="8">
        <f t="shared" si="207"/>
        <v>0</v>
      </c>
      <c r="L1131" s="8">
        <f t="shared" si="208"/>
        <v>0</v>
      </c>
      <c r="M1131" s="25" t="e">
        <f t="shared" si="202"/>
        <v>#DIV/0!</v>
      </c>
      <c r="N1131" s="25" t="e">
        <f t="shared" si="202"/>
        <v>#DIV/0!</v>
      </c>
      <c r="O1131" s="24">
        <f t="shared" si="203"/>
        <v>0</v>
      </c>
      <c r="P1131" s="24">
        <f t="shared" si="203"/>
        <v>0</v>
      </c>
      <c r="Q1131" t="s">
        <v>403</v>
      </c>
      <c r="R1131" t="s">
        <v>407</v>
      </c>
      <c r="S1131" t="s">
        <v>281</v>
      </c>
      <c r="T1131" s="26" t="s">
        <v>85</v>
      </c>
      <c r="U1131" s="26" t="s">
        <v>77</v>
      </c>
      <c r="V1131" s="128" t="s">
        <v>608</v>
      </c>
      <c r="W1131" s="127" t="s">
        <v>146</v>
      </c>
      <c r="X1131">
        <v>6</v>
      </c>
      <c r="Y1131" s="24" t="str">
        <f t="shared" si="209"/>
        <v>Y</v>
      </c>
      <c r="Z1131" s="24">
        <v>100</v>
      </c>
      <c r="AA1131" s="24">
        <f t="shared" si="195"/>
        <v>0</v>
      </c>
      <c r="AB1131" s="24">
        <f t="shared" si="196"/>
        <v>-100</v>
      </c>
      <c r="AC1131" s="24">
        <f t="shared" si="197"/>
        <v>0</v>
      </c>
      <c r="AD1131" s="24">
        <f t="shared" si="198"/>
        <v>-100</v>
      </c>
      <c r="AE1131" s="24">
        <f t="shared" si="199"/>
        <v>0</v>
      </c>
      <c r="AF1131" s="24">
        <f t="shared" si="200"/>
        <v>-100</v>
      </c>
    </row>
    <row r="1132" spans="1:32" x14ac:dyDescent="0.25">
      <c r="A1132" s="21">
        <v>0.22460953433855688</v>
      </c>
      <c r="B1132" s="21">
        <v>0.77534034622910963</v>
      </c>
      <c r="C1132" s="22">
        <f t="shared" si="201"/>
        <v>4.4521707546603384</v>
      </c>
      <c r="D1132" s="23">
        <f t="shared" si="201"/>
        <v>1.289756175934258</v>
      </c>
      <c r="E1132" s="125"/>
      <c r="F1132" s="8">
        <f t="shared" si="204"/>
        <v>1</v>
      </c>
      <c r="G1132" s="8">
        <f t="shared" si="205"/>
        <v>4.4521707546603384</v>
      </c>
      <c r="H1132" s="8">
        <f t="shared" si="206"/>
        <v>1.289756175934258</v>
      </c>
      <c r="I1132" s="24"/>
      <c r="J1132" s="24"/>
      <c r="K1132" s="8">
        <f t="shared" si="207"/>
        <v>0</v>
      </c>
      <c r="L1132" s="8">
        <f t="shared" si="208"/>
        <v>0</v>
      </c>
      <c r="M1132" s="25" t="e">
        <f t="shared" si="202"/>
        <v>#DIV/0!</v>
      </c>
      <c r="N1132" s="25" t="e">
        <f t="shared" si="202"/>
        <v>#DIV/0!</v>
      </c>
      <c r="O1132" s="24">
        <f t="shared" si="203"/>
        <v>0</v>
      </c>
      <c r="P1132" s="24">
        <f t="shared" si="203"/>
        <v>0</v>
      </c>
      <c r="Q1132" t="s">
        <v>409</v>
      </c>
      <c r="R1132" t="s">
        <v>328</v>
      </c>
      <c r="S1132" t="s">
        <v>281</v>
      </c>
      <c r="T1132" s="26" t="s">
        <v>90</v>
      </c>
      <c r="U1132" s="26" t="s">
        <v>75</v>
      </c>
      <c r="V1132" s="128" t="s">
        <v>608</v>
      </c>
      <c r="W1132" s="127" t="s">
        <v>86</v>
      </c>
      <c r="X1132">
        <v>3</v>
      </c>
      <c r="Y1132" s="24" t="str">
        <f t="shared" si="209"/>
        <v>Y</v>
      </c>
      <c r="Z1132" s="24">
        <v>100</v>
      </c>
      <c r="AA1132" s="24">
        <f t="shared" si="195"/>
        <v>0</v>
      </c>
      <c r="AB1132" s="24">
        <f t="shared" si="196"/>
        <v>-100</v>
      </c>
      <c r="AC1132" s="24">
        <f t="shared" si="197"/>
        <v>0</v>
      </c>
      <c r="AD1132" s="24">
        <f t="shared" si="198"/>
        <v>-100</v>
      </c>
      <c r="AE1132" s="24">
        <f t="shared" si="199"/>
        <v>0</v>
      </c>
      <c r="AF1132" s="24">
        <f t="shared" si="200"/>
        <v>-100</v>
      </c>
    </row>
    <row r="1133" spans="1:32" x14ac:dyDescent="0.25">
      <c r="A1133" s="21">
        <v>0.16821470688642351</v>
      </c>
      <c r="B1133" s="21">
        <v>0.83173099255150151</v>
      </c>
      <c r="C1133" s="22">
        <f t="shared" si="201"/>
        <v>5.9447834170361071</v>
      </c>
      <c r="D1133" s="23">
        <f t="shared" si="201"/>
        <v>1.2023118159061257</v>
      </c>
      <c r="E1133" s="125"/>
      <c r="F1133" s="8">
        <f t="shared" si="204"/>
        <v>1</v>
      </c>
      <c r="G1133" s="8">
        <f t="shared" si="205"/>
        <v>5.9447834170361071</v>
      </c>
      <c r="H1133" s="8">
        <f t="shared" si="206"/>
        <v>1.2023118159061257</v>
      </c>
      <c r="I1133" s="24"/>
      <c r="J1133" s="24"/>
      <c r="K1133" s="8">
        <f t="shared" si="207"/>
        <v>0</v>
      </c>
      <c r="L1133" s="8">
        <f t="shared" si="208"/>
        <v>0</v>
      </c>
      <c r="M1133" s="25" t="e">
        <f t="shared" si="202"/>
        <v>#DIV/0!</v>
      </c>
      <c r="N1133" s="25" t="e">
        <f t="shared" si="202"/>
        <v>#DIV/0!</v>
      </c>
      <c r="O1133" s="24">
        <f t="shared" si="203"/>
        <v>0</v>
      </c>
      <c r="P1133" s="24">
        <f t="shared" si="203"/>
        <v>0</v>
      </c>
      <c r="Q1133" t="s">
        <v>485</v>
      </c>
      <c r="R1133" t="s">
        <v>408</v>
      </c>
      <c r="S1133" t="s">
        <v>281</v>
      </c>
      <c r="T1133" s="26" t="s">
        <v>85</v>
      </c>
      <c r="U1133" s="26" t="s">
        <v>76</v>
      </c>
      <c r="V1133" s="128" t="s">
        <v>608</v>
      </c>
      <c r="W1133" s="127" t="s">
        <v>125</v>
      </c>
      <c r="X1133">
        <v>6</v>
      </c>
      <c r="Y1133" s="24" t="str">
        <f t="shared" si="209"/>
        <v>Y</v>
      </c>
      <c r="Z1133" s="24">
        <v>100</v>
      </c>
      <c r="AA1133" s="24">
        <f t="shared" si="195"/>
        <v>0</v>
      </c>
      <c r="AB1133" s="24">
        <f t="shared" si="196"/>
        <v>-100</v>
      </c>
      <c r="AC1133" s="24">
        <f t="shared" si="197"/>
        <v>0</v>
      </c>
      <c r="AD1133" s="24">
        <f t="shared" si="198"/>
        <v>-100</v>
      </c>
      <c r="AE1133" s="24">
        <f t="shared" si="199"/>
        <v>0</v>
      </c>
      <c r="AF1133" s="24">
        <f t="shared" si="200"/>
        <v>-100</v>
      </c>
    </row>
    <row r="1134" spans="1:32" x14ac:dyDescent="0.25">
      <c r="A1134" s="21">
        <v>0.30573005095769495</v>
      </c>
      <c r="B1134" s="21">
        <v>0.69412647514788117</v>
      </c>
      <c r="C1134" s="22">
        <f t="shared" si="201"/>
        <v>3.270859363898035</v>
      </c>
      <c r="D1134" s="23">
        <f t="shared" si="201"/>
        <v>1.4406596431679883</v>
      </c>
      <c r="E1134" s="125"/>
      <c r="F1134" s="8">
        <f t="shared" si="204"/>
        <v>1</v>
      </c>
      <c r="G1134" s="8">
        <f t="shared" si="205"/>
        <v>3.270859363898035</v>
      </c>
      <c r="H1134" s="8">
        <f t="shared" si="206"/>
        <v>1.4406596431679883</v>
      </c>
      <c r="I1134" s="24"/>
      <c r="J1134" s="24"/>
      <c r="K1134" s="8">
        <f t="shared" si="207"/>
        <v>0</v>
      </c>
      <c r="L1134" s="8">
        <f t="shared" si="208"/>
        <v>0</v>
      </c>
      <c r="M1134" s="25" t="e">
        <f t="shared" si="202"/>
        <v>#DIV/0!</v>
      </c>
      <c r="N1134" s="25" t="e">
        <f t="shared" si="202"/>
        <v>#DIV/0!</v>
      </c>
      <c r="O1134" s="24">
        <f t="shared" si="203"/>
        <v>0</v>
      </c>
      <c r="P1134" s="24">
        <f t="shared" si="203"/>
        <v>0</v>
      </c>
      <c r="Q1134" t="s">
        <v>333</v>
      </c>
      <c r="R1134" t="s">
        <v>331</v>
      </c>
      <c r="S1134" t="s">
        <v>283</v>
      </c>
      <c r="T1134" s="26" t="s">
        <v>90</v>
      </c>
      <c r="U1134" s="26" t="s">
        <v>75</v>
      </c>
      <c r="V1134" s="128" t="s">
        <v>608</v>
      </c>
      <c r="W1134" s="127" t="s">
        <v>76</v>
      </c>
      <c r="X1134">
        <v>1</v>
      </c>
      <c r="Y1134" s="24" t="str">
        <f t="shared" si="209"/>
        <v>N</v>
      </c>
      <c r="Z1134" s="24">
        <v>100</v>
      </c>
      <c r="AA1134" s="24">
        <f t="shared" ref="AA1134:AA1197" si="210">IF(AND(O1134&gt;1,Y1134="Y"),Z1134*I1134,IF(AND(P1134&gt;1,Y1134="N"),Z1134*J1134,0))</f>
        <v>0</v>
      </c>
      <c r="AB1134" s="24">
        <f t="shared" ref="AB1134:AB1197" si="211">AA1134-Z1134</f>
        <v>-100</v>
      </c>
      <c r="AC1134" s="24">
        <f t="shared" ref="AC1134:AC1197" si="212">IF(AND(A1134 &gt; 50%,Y1134 = "Y"),Z1134*I1134,0)</f>
        <v>0</v>
      </c>
      <c r="AD1134" s="24">
        <f t="shared" ref="AD1134:AD1197" si="213">AC1134-Z1134</f>
        <v>-100</v>
      </c>
      <c r="AE1134" s="24">
        <f t="shared" ref="AE1134:AE1197" si="214">IF(AND(B1134 &gt; 50%,Y1134 = "N"),Z1134*J1134,0)</f>
        <v>0</v>
      </c>
      <c r="AF1134" s="24">
        <f t="shared" ref="AF1134:AF1197" si="215">AE1134-Z1134</f>
        <v>-100</v>
      </c>
    </row>
    <row r="1135" spans="1:32" x14ac:dyDescent="0.25">
      <c r="A1135" s="21">
        <v>0.47323526575924657</v>
      </c>
      <c r="B1135" s="21">
        <v>0.52353013805251947</v>
      </c>
      <c r="C1135" s="22">
        <f t="shared" si="201"/>
        <v>2.1131138618666245</v>
      </c>
      <c r="D1135" s="23">
        <f t="shared" si="201"/>
        <v>1.9101097096719235</v>
      </c>
      <c r="E1135" s="125"/>
      <c r="F1135" s="8">
        <f t="shared" si="204"/>
        <v>1</v>
      </c>
      <c r="G1135" s="8">
        <f t="shared" si="205"/>
        <v>2.1131138618666245</v>
      </c>
      <c r="H1135" s="8">
        <f t="shared" si="206"/>
        <v>1.9101097096719235</v>
      </c>
      <c r="I1135" s="24"/>
      <c r="J1135" s="24"/>
      <c r="K1135" s="8">
        <f t="shared" si="207"/>
        <v>0</v>
      </c>
      <c r="L1135" s="8">
        <f t="shared" si="208"/>
        <v>0</v>
      </c>
      <c r="M1135" s="25" t="e">
        <f t="shared" si="202"/>
        <v>#DIV/0!</v>
      </c>
      <c r="N1135" s="25" t="e">
        <f t="shared" si="202"/>
        <v>#DIV/0!</v>
      </c>
      <c r="O1135" s="24">
        <f t="shared" si="203"/>
        <v>0</v>
      </c>
      <c r="P1135" s="24">
        <f t="shared" si="203"/>
        <v>0</v>
      </c>
      <c r="Q1135" t="s">
        <v>330</v>
      </c>
      <c r="R1135" t="s">
        <v>523</v>
      </c>
      <c r="S1135" t="s">
        <v>283</v>
      </c>
      <c r="T1135" s="26" t="s">
        <v>84</v>
      </c>
      <c r="U1135" s="26" t="s">
        <v>86</v>
      </c>
      <c r="V1135" s="128" t="s">
        <v>608</v>
      </c>
      <c r="W1135" s="127" t="s">
        <v>76</v>
      </c>
      <c r="X1135">
        <v>1</v>
      </c>
      <c r="Y1135" s="24" t="str">
        <f t="shared" si="209"/>
        <v>N</v>
      </c>
      <c r="Z1135" s="24">
        <v>100</v>
      </c>
      <c r="AA1135" s="24">
        <f t="shared" si="210"/>
        <v>0</v>
      </c>
      <c r="AB1135" s="24">
        <f t="shared" si="211"/>
        <v>-100</v>
      </c>
      <c r="AC1135" s="24">
        <f t="shared" si="212"/>
        <v>0</v>
      </c>
      <c r="AD1135" s="24">
        <f t="shared" si="213"/>
        <v>-100</v>
      </c>
      <c r="AE1135" s="24">
        <f t="shared" si="214"/>
        <v>0</v>
      </c>
      <c r="AF1135" s="24">
        <f t="shared" si="215"/>
        <v>-100</v>
      </c>
    </row>
    <row r="1136" spans="1:32" x14ac:dyDescent="0.25">
      <c r="A1136" s="21">
        <v>0.4999851319469884</v>
      </c>
      <c r="B1136" s="21">
        <v>0.4985859733150772</v>
      </c>
      <c r="C1136" s="22">
        <f t="shared" si="201"/>
        <v>2.000059473980571</v>
      </c>
      <c r="D1136" s="23">
        <f t="shared" si="201"/>
        <v>2.005672147876608</v>
      </c>
      <c r="E1136" s="125"/>
      <c r="F1136" s="8">
        <f t="shared" si="204"/>
        <v>1</v>
      </c>
      <c r="G1136" s="8">
        <f t="shared" si="205"/>
        <v>2.000059473980571</v>
      </c>
      <c r="H1136" s="8">
        <f t="shared" si="206"/>
        <v>2.005672147876608</v>
      </c>
      <c r="I1136" s="24"/>
      <c r="J1136" s="24"/>
      <c r="K1136" s="8">
        <f t="shared" si="207"/>
        <v>0</v>
      </c>
      <c r="L1136" s="8">
        <f t="shared" si="208"/>
        <v>0</v>
      </c>
      <c r="M1136" s="25" t="e">
        <f t="shared" si="202"/>
        <v>#DIV/0!</v>
      </c>
      <c r="N1136" s="25" t="e">
        <f t="shared" si="202"/>
        <v>#DIV/0!</v>
      </c>
      <c r="O1136" s="24">
        <f t="shared" si="203"/>
        <v>0</v>
      </c>
      <c r="P1136" s="24">
        <f t="shared" si="203"/>
        <v>0</v>
      </c>
      <c r="Q1136" t="s">
        <v>414</v>
      </c>
      <c r="R1136" t="s">
        <v>411</v>
      </c>
      <c r="S1136" t="s">
        <v>283</v>
      </c>
      <c r="T1136" s="26" t="s">
        <v>84</v>
      </c>
      <c r="U1136" s="26" t="s">
        <v>86</v>
      </c>
      <c r="V1136" s="128" t="s">
        <v>608</v>
      </c>
      <c r="W1136" s="127" t="s">
        <v>73</v>
      </c>
      <c r="X1136">
        <v>0</v>
      </c>
      <c r="Y1136" s="24" t="str">
        <f t="shared" si="209"/>
        <v>N</v>
      </c>
      <c r="Z1136" s="24">
        <v>100</v>
      </c>
      <c r="AA1136" s="24">
        <f t="shared" si="210"/>
        <v>0</v>
      </c>
      <c r="AB1136" s="24">
        <f t="shared" si="211"/>
        <v>-100</v>
      </c>
      <c r="AC1136" s="24">
        <f t="shared" si="212"/>
        <v>0</v>
      </c>
      <c r="AD1136" s="24">
        <f t="shared" si="213"/>
        <v>-100</v>
      </c>
      <c r="AE1136" s="24">
        <f t="shared" si="214"/>
        <v>0</v>
      </c>
      <c r="AF1136" s="24">
        <f t="shared" si="215"/>
        <v>-100</v>
      </c>
    </row>
    <row r="1137" spans="1:32" x14ac:dyDescent="0.25">
      <c r="A1137" s="21">
        <v>8.8105956698157198E-2</v>
      </c>
      <c r="B1137" s="21">
        <v>0.91189128800560737</v>
      </c>
      <c r="C1137" s="22">
        <f t="shared" si="201"/>
        <v>11.349970393328874</v>
      </c>
      <c r="D1137" s="23">
        <f t="shared" si="201"/>
        <v>1.096621947323452</v>
      </c>
      <c r="E1137" s="125"/>
      <c r="F1137" s="8">
        <f t="shared" si="204"/>
        <v>1</v>
      </c>
      <c r="G1137" s="8">
        <f t="shared" si="205"/>
        <v>11.349970393328874</v>
      </c>
      <c r="H1137" s="8">
        <f t="shared" si="206"/>
        <v>1.096621947323452</v>
      </c>
      <c r="I1137" s="24"/>
      <c r="J1137" s="24"/>
      <c r="K1137" s="8">
        <f t="shared" si="207"/>
        <v>0</v>
      </c>
      <c r="L1137" s="8">
        <f t="shared" si="208"/>
        <v>0</v>
      </c>
      <c r="M1137" s="25" t="e">
        <f t="shared" si="202"/>
        <v>#DIV/0!</v>
      </c>
      <c r="N1137" s="25" t="e">
        <f t="shared" si="202"/>
        <v>#DIV/0!</v>
      </c>
      <c r="O1137" s="24">
        <f t="shared" si="203"/>
        <v>0</v>
      </c>
      <c r="P1137" s="24">
        <f t="shared" si="203"/>
        <v>0</v>
      </c>
      <c r="Q1137" t="s">
        <v>413</v>
      </c>
      <c r="R1137" t="s">
        <v>289</v>
      </c>
      <c r="S1137" t="s">
        <v>283</v>
      </c>
      <c r="T1137" s="26" t="s">
        <v>84</v>
      </c>
      <c r="U1137" s="26" t="s">
        <v>78</v>
      </c>
      <c r="V1137" s="128" t="s">
        <v>608</v>
      </c>
      <c r="W1137" s="127" t="s">
        <v>73</v>
      </c>
      <c r="X1137">
        <v>0</v>
      </c>
      <c r="Y1137" s="24" t="str">
        <f t="shared" si="209"/>
        <v>N</v>
      </c>
      <c r="Z1137" s="24">
        <v>100</v>
      </c>
      <c r="AA1137" s="24">
        <f t="shared" si="210"/>
        <v>0</v>
      </c>
      <c r="AB1137" s="24">
        <f t="shared" si="211"/>
        <v>-100</v>
      </c>
      <c r="AC1137" s="24">
        <f t="shared" si="212"/>
        <v>0</v>
      </c>
      <c r="AD1137" s="24">
        <f t="shared" si="213"/>
        <v>-100</v>
      </c>
      <c r="AE1137" s="24">
        <f t="shared" si="214"/>
        <v>0</v>
      </c>
      <c r="AF1137" s="24">
        <f t="shared" si="215"/>
        <v>-100</v>
      </c>
    </row>
    <row r="1138" spans="1:32" x14ac:dyDescent="0.25">
      <c r="A1138" s="21">
        <v>0.32187070988340649</v>
      </c>
      <c r="B1138" s="21">
        <v>0.67787625468010115</v>
      </c>
      <c r="C1138" s="22">
        <f t="shared" ref="C1138:D1196" si="216">(100%/A1138)</f>
        <v>3.1068375260434138</v>
      </c>
      <c r="D1138" s="23">
        <f t="shared" si="216"/>
        <v>1.4751954993200247</v>
      </c>
      <c r="E1138" s="125"/>
      <c r="F1138" s="8">
        <f t="shared" si="204"/>
        <v>1</v>
      </c>
      <c r="G1138" s="8">
        <f t="shared" si="205"/>
        <v>3.1068375260434138</v>
      </c>
      <c r="H1138" s="8">
        <f t="shared" si="206"/>
        <v>1.4751954993200247</v>
      </c>
      <c r="I1138" s="24"/>
      <c r="J1138" s="24"/>
      <c r="K1138" s="8">
        <f t="shared" si="207"/>
        <v>0</v>
      </c>
      <c r="L1138" s="8">
        <f t="shared" si="208"/>
        <v>0</v>
      </c>
      <c r="M1138" s="25" t="e">
        <f t="shared" ref="M1138:N1196" si="217">(1/K1138)</f>
        <v>#DIV/0!</v>
      </c>
      <c r="N1138" s="25" t="e">
        <f t="shared" si="217"/>
        <v>#DIV/0!</v>
      </c>
      <c r="O1138" s="24">
        <f t="shared" ref="O1138:P1196" si="218">(I1138/G1138)</f>
        <v>0</v>
      </c>
      <c r="P1138" s="24">
        <f t="shared" si="218"/>
        <v>0</v>
      </c>
      <c r="Q1138" t="s">
        <v>540</v>
      </c>
      <c r="R1138" t="s">
        <v>290</v>
      </c>
      <c r="S1138" t="s">
        <v>283</v>
      </c>
      <c r="T1138" s="26" t="s">
        <v>90</v>
      </c>
      <c r="U1138" s="26" t="s">
        <v>75</v>
      </c>
      <c r="V1138" s="128" t="s">
        <v>608</v>
      </c>
      <c r="W1138" s="127" t="s">
        <v>204</v>
      </c>
      <c r="X1138">
        <v>6</v>
      </c>
      <c r="Y1138" s="24" t="str">
        <f t="shared" si="209"/>
        <v>Y</v>
      </c>
      <c r="Z1138" s="24">
        <v>100</v>
      </c>
      <c r="AA1138" s="24">
        <f t="shared" si="210"/>
        <v>0</v>
      </c>
      <c r="AB1138" s="24">
        <f t="shared" si="211"/>
        <v>-100</v>
      </c>
      <c r="AC1138" s="24">
        <f t="shared" si="212"/>
        <v>0</v>
      </c>
      <c r="AD1138" s="24">
        <f t="shared" si="213"/>
        <v>-100</v>
      </c>
      <c r="AE1138" s="24">
        <f t="shared" si="214"/>
        <v>0</v>
      </c>
      <c r="AF1138" s="24">
        <f t="shared" si="215"/>
        <v>-100</v>
      </c>
    </row>
    <row r="1139" spans="1:32" x14ac:dyDescent="0.25">
      <c r="A1139" s="21">
        <v>0.43429018160854971</v>
      </c>
      <c r="B1139" s="21">
        <v>0.56489175145819237</v>
      </c>
      <c r="C1139" s="22">
        <f t="shared" si="216"/>
        <v>2.3026078929441618</v>
      </c>
      <c r="D1139" s="23">
        <f t="shared" si="216"/>
        <v>1.7702506673511058</v>
      </c>
      <c r="E1139" s="125"/>
      <c r="F1139" s="8">
        <f t="shared" si="204"/>
        <v>1</v>
      </c>
      <c r="G1139" s="8">
        <f t="shared" si="205"/>
        <v>2.3026078929441618</v>
      </c>
      <c r="H1139" s="8">
        <f t="shared" si="206"/>
        <v>1.7702506673511058</v>
      </c>
      <c r="I1139" s="24"/>
      <c r="J1139" s="24"/>
      <c r="K1139" s="8">
        <f t="shared" si="207"/>
        <v>0</v>
      </c>
      <c r="L1139" s="8">
        <f t="shared" si="208"/>
        <v>0</v>
      </c>
      <c r="M1139" s="25" t="e">
        <f t="shared" si="217"/>
        <v>#DIV/0!</v>
      </c>
      <c r="N1139" s="25" t="e">
        <f t="shared" si="217"/>
        <v>#DIV/0!</v>
      </c>
      <c r="O1139" s="24">
        <f t="shared" si="218"/>
        <v>0</v>
      </c>
      <c r="P1139" s="24">
        <f t="shared" si="218"/>
        <v>0</v>
      </c>
      <c r="Q1139" t="s">
        <v>332</v>
      </c>
      <c r="R1139" t="s">
        <v>412</v>
      </c>
      <c r="S1139" t="s">
        <v>283</v>
      </c>
      <c r="T1139" s="26" t="s">
        <v>90</v>
      </c>
      <c r="U1139" s="26" t="s">
        <v>75</v>
      </c>
      <c r="V1139" s="128" t="s">
        <v>608</v>
      </c>
      <c r="W1139" s="127" t="s">
        <v>99</v>
      </c>
      <c r="X1139">
        <v>5</v>
      </c>
      <c r="Y1139" s="24" t="str">
        <f t="shared" si="209"/>
        <v>Y</v>
      </c>
      <c r="Z1139" s="24">
        <v>100</v>
      </c>
      <c r="AA1139" s="24">
        <f t="shared" si="210"/>
        <v>0</v>
      </c>
      <c r="AB1139" s="24">
        <f t="shared" si="211"/>
        <v>-100</v>
      </c>
      <c r="AC1139" s="24">
        <f t="shared" si="212"/>
        <v>0</v>
      </c>
      <c r="AD1139" s="24">
        <f t="shared" si="213"/>
        <v>-100</v>
      </c>
      <c r="AE1139" s="24">
        <f t="shared" si="214"/>
        <v>0</v>
      </c>
      <c r="AF1139" s="24">
        <f t="shared" si="215"/>
        <v>-100</v>
      </c>
    </row>
    <row r="1140" spans="1:32" x14ac:dyDescent="0.25">
      <c r="A1140" s="21">
        <v>0.56612949406333468</v>
      </c>
      <c r="B1140" s="21">
        <v>0.431778305222693</v>
      </c>
      <c r="C1140" s="22">
        <f t="shared" si="216"/>
        <v>1.7663803255022197</v>
      </c>
      <c r="D1140" s="23">
        <f t="shared" si="216"/>
        <v>2.3160033468662635</v>
      </c>
      <c r="E1140" s="125"/>
      <c r="F1140" s="8">
        <f t="shared" si="204"/>
        <v>1</v>
      </c>
      <c r="G1140" s="8">
        <f t="shared" si="205"/>
        <v>1.7663803255022197</v>
      </c>
      <c r="H1140" s="8">
        <f t="shared" si="206"/>
        <v>2.3160033468662635</v>
      </c>
      <c r="I1140" s="24"/>
      <c r="J1140" s="24"/>
      <c r="K1140" s="8">
        <f t="shared" si="207"/>
        <v>0</v>
      </c>
      <c r="L1140" s="8">
        <f t="shared" si="208"/>
        <v>0</v>
      </c>
      <c r="M1140" s="25" t="e">
        <f t="shared" si="217"/>
        <v>#DIV/0!</v>
      </c>
      <c r="N1140" s="25" t="e">
        <f t="shared" si="217"/>
        <v>#DIV/0!</v>
      </c>
      <c r="O1140" s="24">
        <f t="shared" si="218"/>
        <v>0</v>
      </c>
      <c r="P1140" s="24">
        <f t="shared" si="218"/>
        <v>0</v>
      </c>
      <c r="Q1140" t="s">
        <v>535</v>
      </c>
      <c r="R1140" t="s">
        <v>559</v>
      </c>
      <c r="S1140" t="s">
        <v>272</v>
      </c>
      <c r="T1140" s="26" t="s">
        <v>85</v>
      </c>
      <c r="U1140" s="26" t="s">
        <v>79</v>
      </c>
      <c r="V1140" s="128" t="s">
        <v>608</v>
      </c>
      <c r="W1140" s="127" t="s">
        <v>77</v>
      </c>
      <c r="X1140">
        <v>2</v>
      </c>
      <c r="Y1140" s="24" t="str">
        <f t="shared" si="209"/>
        <v>N</v>
      </c>
      <c r="Z1140" s="24">
        <v>100</v>
      </c>
      <c r="AA1140" s="24">
        <f t="shared" si="210"/>
        <v>0</v>
      </c>
      <c r="AB1140" s="24">
        <f t="shared" si="211"/>
        <v>-100</v>
      </c>
      <c r="AC1140" s="24">
        <f t="shared" si="212"/>
        <v>0</v>
      </c>
      <c r="AD1140" s="24">
        <f t="shared" si="213"/>
        <v>-100</v>
      </c>
      <c r="AE1140" s="24">
        <f t="shared" si="214"/>
        <v>0</v>
      </c>
      <c r="AF1140" s="24">
        <f t="shared" si="215"/>
        <v>-100</v>
      </c>
    </row>
    <row r="1141" spans="1:32" x14ac:dyDescent="0.25">
      <c r="A1141" s="21">
        <v>0.46892722463365433</v>
      </c>
      <c r="B1141" s="21">
        <v>0.52942271285242215</v>
      </c>
      <c r="C1141" s="22">
        <f t="shared" si="216"/>
        <v>2.1325270691656728</v>
      </c>
      <c r="D1141" s="23">
        <f t="shared" si="216"/>
        <v>1.8888498277911103</v>
      </c>
      <c r="E1141" s="125"/>
      <c r="F1141" s="8">
        <f t="shared" si="204"/>
        <v>1</v>
      </c>
      <c r="G1141" s="8">
        <f t="shared" si="205"/>
        <v>2.1325270691656728</v>
      </c>
      <c r="H1141" s="8">
        <f t="shared" si="206"/>
        <v>1.8888498277911103</v>
      </c>
      <c r="I1141" s="24"/>
      <c r="J1141" s="24"/>
      <c r="K1141" s="8">
        <f t="shared" si="207"/>
        <v>0</v>
      </c>
      <c r="L1141" s="8">
        <f t="shared" si="208"/>
        <v>0</v>
      </c>
      <c r="M1141" s="25" t="e">
        <f t="shared" si="217"/>
        <v>#DIV/0!</v>
      </c>
      <c r="N1141" s="25" t="e">
        <f t="shared" si="217"/>
        <v>#DIV/0!</v>
      </c>
      <c r="O1141" s="24">
        <f t="shared" si="218"/>
        <v>0</v>
      </c>
      <c r="P1141" s="24">
        <f t="shared" si="218"/>
        <v>0</v>
      </c>
      <c r="Q1141" t="s">
        <v>337</v>
      </c>
      <c r="R1141" t="s">
        <v>335</v>
      </c>
      <c r="S1141" t="s">
        <v>272</v>
      </c>
      <c r="T1141" s="26" t="s">
        <v>85</v>
      </c>
      <c r="U1141" s="26" t="s">
        <v>79</v>
      </c>
      <c r="V1141" s="128" t="s">
        <v>608</v>
      </c>
      <c r="W1141" s="127" t="s">
        <v>79</v>
      </c>
      <c r="X1141">
        <v>3</v>
      </c>
      <c r="Y1141" s="24" t="str">
        <f t="shared" si="209"/>
        <v>Y</v>
      </c>
      <c r="Z1141" s="24">
        <v>100</v>
      </c>
      <c r="AA1141" s="24">
        <f t="shared" si="210"/>
        <v>0</v>
      </c>
      <c r="AB1141" s="24">
        <f t="shared" si="211"/>
        <v>-100</v>
      </c>
      <c r="AC1141" s="24">
        <f t="shared" si="212"/>
        <v>0</v>
      </c>
      <c r="AD1141" s="24">
        <f t="shared" si="213"/>
        <v>-100</v>
      </c>
      <c r="AE1141" s="24">
        <f t="shared" si="214"/>
        <v>0</v>
      </c>
      <c r="AF1141" s="24">
        <f t="shared" si="215"/>
        <v>-100</v>
      </c>
    </row>
    <row r="1142" spans="1:32" x14ac:dyDescent="0.25">
      <c r="A1142" s="21">
        <v>0.38942852876722905</v>
      </c>
      <c r="B1142" s="21">
        <v>0.60742917622759551</v>
      </c>
      <c r="C1142" s="22">
        <f t="shared" si="216"/>
        <v>2.5678652849743435</v>
      </c>
      <c r="D1142" s="23">
        <f t="shared" si="216"/>
        <v>1.6462824624435122</v>
      </c>
      <c r="E1142" s="125"/>
      <c r="F1142" s="8">
        <f t="shared" si="204"/>
        <v>1</v>
      </c>
      <c r="G1142" s="8">
        <f t="shared" si="205"/>
        <v>2.5678652849743435</v>
      </c>
      <c r="H1142" s="8">
        <f t="shared" si="206"/>
        <v>1.6462824624435122</v>
      </c>
      <c r="I1142" s="24"/>
      <c r="J1142" s="24"/>
      <c r="K1142" s="8">
        <f t="shared" si="207"/>
        <v>0</v>
      </c>
      <c r="L1142" s="8">
        <f t="shared" si="208"/>
        <v>0</v>
      </c>
      <c r="M1142" s="25" t="e">
        <f t="shared" si="217"/>
        <v>#DIV/0!</v>
      </c>
      <c r="N1142" s="25" t="e">
        <f t="shared" si="217"/>
        <v>#DIV/0!</v>
      </c>
      <c r="O1142" s="24">
        <f t="shared" si="218"/>
        <v>0</v>
      </c>
      <c r="P1142" s="24">
        <f t="shared" si="218"/>
        <v>0</v>
      </c>
      <c r="Q1142" t="s">
        <v>557</v>
      </c>
      <c r="R1142" t="s">
        <v>515</v>
      </c>
      <c r="S1142" t="s">
        <v>272</v>
      </c>
      <c r="T1142" s="26" t="s">
        <v>84</v>
      </c>
      <c r="U1142" s="26" t="s">
        <v>94</v>
      </c>
      <c r="V1142" s="128" t="s">
        <v>608</v>
      </c>
      <c r="W1142" s="127" t="s">
        <v>78</v>
      </c>
      <c r="X1142">
        <v>1</v>
      </c>
      <c r="Y1142" s="24" t="str">
        <f t="shared" si="209"/>
        <v>N</v>
      </c>
      <c r="Z1142" s="24">
        <v>100</v>
      </c>
      <c r="AA1142" s="24">
        <f t="shared" si="210"/>
        <v>0</v>
      </c>
      <c r="AB1142" s="24">
        <f t="shared" si="211"/>
        <v>-100</v>
      </c>
      <c r="AC1142" s="24">
        <f t="shared" si="212"/>
        <v>0</v>
      </c>
      <c r="AD1142" s="24">
        <f t="shared" si="213"/>
        <v>-100</v>
      </c>
      <c r="AE1142" s="24">
        <f t="shared" si="214"/>
        <v>0</v>
      </c>
      <c r="AF1142" s="24">
        <f t="shared" si="215"/>
        <v>-100</v>
      </c>
    </row>
    <row r="1143" spans="1:32" x14ac:dyDescent="0.25">
      <c r="A1143" s="21">
        <v>0.68372003950310523</v>
      </c>
      <c r="B1143" s="21">
        <v>0.29254076486339564</v>
      </c>
      <c r="C1143" s="22">
        <f t="shared" si="216"/>
        <v>1.4625869394244344</v>
      </c>
      <c r="D1143" s="23">
        <f t="shared" si="216"/>
        <v>3.4183270166363253</v>
      </c>
      <c r="E1143" s="125"/>
      <c r="F1143" s="8">
        <f t="shared" si="204"/>
        <v>1</v>
      </c>
      <c r="G1143" s="8">
        <f t="shared" si="205"/>
        <v>1.4625869394244344</v>
      </c>
      <c r="H1143" s="8">
        <f t="shared" si="206"/>
        <v>3.4183270166363253</v>
      </c>
      <c r="I1143" s="24"/>
      <c r="J1143" s="24"/>
      <c r="K1143" s="8">
        <f t="shared" si="207"/>
        <v>0</v>
      </c>
      <c r="L1143" s="8">
        <f t="shared" si="208"/>
        <v>0</v>
      </c>
      <c r="M1143" s="25" t="e">
        <f t="shared" si="217"/>
        <v>#DIV/0!</v>
      </c>
      <c r="N1143" s="25" t="e">
        <f t="shared" si="217"/>
        <v>#DIV/0!</v>
      </c>
      <c r="O1143" s="24">
        <f t="shared" si="218"/>
        <v>0</v>
      </c>
      <c r="P1143" s="24">
        <f t="shared" si="218"/>
        <v>0</v>
      </c>
      <c r="Q1143" t="s">
        <v>560</v>
      </c>
      <c r="R1143" t="s">
        <v>562</v>
      </c>
      <c r="S1143" t="s">
        <v>272</v>
      </c>
      <c r="T1143" s="26" t="s">
        <v>84</v>
      </c>
      <c r="U1143" s="26" t="s">
        <v>89</v>
      </c>
      <c r="V1143" s="128" t="s">
        <v>608</v>
      </c>
      <c r="W1143" s="127" t="s">
        <v>86</v>
      </c>
      <c r="X1143">
        <v>3</v>
      </c>
      <c r="Y1143" s="24" t="str">
        <f t="shared" si="209"/>
        <v>Y</v>
      </c>
      <c r="Z1143" s="24">
        <v>100</v>
      </c>
      <c r="AA1143" s="24">
        <f t="shared" si="210"/>
        <v>0</v>
      </c>
      <c r="AB1143" s="24">
        <f t="shared" si="211"/>
        <v>-100</v>
      </c>
      <c r="AC1143" s="24">
        <f t="shared" si="212"/>
        <v>0</v>
      </c>
      <c r="AD1143" s="24">
        <f t="shared" si="213"/>
        <v>-100</v>
      </c>
      <c r="AE1143" s="24">
        <f t="shared" si="214"/>
        <v>0</v>
      </c>
      <c r="AF1143" s="24">
        <f t="shared" si="215"/>
        <v>-100</v>
      </c>
    </row>
    <row r="1144" spans="1:32" x14ac:dyDescent="0.25">
      <c r="A1144" s="21">
        <v>0.25541468851692695</v>
      </c>
      <c r="B1144" s="21">
        <v>0.74447491020478584</v>
      </c>
      <c r="C1144" s="22">
        <f t="shared" si="216"/>
        <v>3.9152016111780026</v>
      </c>
      <c r="D1144" s="23">
        <f t="shared" si="216"/>
        <v>1.3432286115927343</v>
      </c>
      <c r="E1144" s="125"/>
      <c r="F1144" s="8">
        <f t="shared" si="204"/>
        <v>1</v>
      </c>
      <c r="G1144" s="8">
        <f t="shared" si="205"/>
        <v>3.9152016111780026</v>
      </c>
      <c r="H1144" s="8">
        <f t="shared" si="206"/>
        <v>1.3432286115927343</v>
      </c>
      <c r="I1144" s="24"/>
      <c r="J1144" s="24"/>
      <c r="K1144" s="8">
        <f t="shared" si="207"/>
        <v>0</v>
      </c>
      <c r="L1144" s="8">
        <f t="shared" si="208"/>
        <v>0</v>
      </c>
      <c r="M1144" s="25" t="e">
        <f t="shared" si="217"/>
        <v>#DIV/0!</v>
      </c>
      <c r="N1144" s="25" t="e">
        <f t="shared" si="217"/>
        <v>#DIV/0!</v>
      </c>
      <c r="O1144" s="24">
        <f t="shared" si="218"/>
        <v>0</v>
      </c>
      <c r="P1144" s="24">
        <f t="shared" si="218"/>
        <v>0</v>
      </c>
      <c r="Q1144" t="s">
        <v>334</v>
      </c>
      <c r="R1144" t="s">
        <v>555</v>
      </c>
      <c r="S1144" t="s">
        <v>272</v>
      </c>
      <c r="T1144" s="26" t="s">
        <v>90</v>
      </c>
      <c r="U1144" s="26" t="s">
        <v>75</v>
      </c>
      <c r="V1144" s="128" t="s">
        <v>608</v>
      </c>
      <c r="W1144" s="127" t="s">
        <v>86</v>
      </c>
      <c r="X1144">
        <v>3</v>
      </c>
      <c r="Y1144" s="24" t="str">
        <f t="shared" si="209"/>
        <v>Y</v>
      </c>
      <c r="Z1144" s="24">
        <v>100</v>
      </c>
      <c r="AA1144" s="24">
        <f t="shared" si="210"/>
        <v>0</v>
      </c>
      <c r="AB1144" s="24">
        <f t="shared" si="211"/>
        <v>-100</v>
      </c>
      <c r="AC1144" s="24">
        <f t="shared" si="212"/>
        <v>0</v>
      </c>
      <c r="AD1144" s="24">
        <f t="shared" si="213"/>
        <v>-100</v>
      </c>
      <c r="AE1144" s="24">
        <f t="shared" si="214"/>
        <v>0</v>
      </c>
      <c r="AF1144" s="24">
        <f t="shared" si="215"/>
        <v>-100</v>
      </c>
    </row>
    <row r="1145" spans="1:32" x14ac:dyDescent="0.25">
      <c r="A1145" s="21">
        <v>0.33789012476999719</v>
      </c>
      <c r="B1145" s="21">
        <v>0.66186317878024403</v>
      </c>
      <c r="C1145" s="22">
        <f t="shared" si="216"/>
        <v>2.9595419537067054</v>
      </c>
      <c r="D1145" s="23">
        <f t="shared" si="216"/>
        <v>1.5108862859585459</v>
      </c>
      <c r="E1145" s="125"/>
      <c r="F1145" s="8">
        <f t="shared" si="204"/>
        <v>1</v>
      </c>
      <c r="G1145" s="8">
        <f t="shared" si="205"/>
        <v>2.9595419537067054</v>
      </c>
      <c r="H1145" s="8">
        <f t="shared" si="206"/>
        <v>1.5108862859585459</v>
      </c>
      <c r="I1145" s="24"/>
      <c r="J1145" s="24"/>
      <c r="K1145" s="8">
        <f t="shared" si="207"/>
        <v>0</v>
      </c>
      <c r="L1145" s="8">
        <f t="shared" si="208"/>
        <v>0</v>
      </c>
      <c r="M1145" s="25" t="e">
        <f t="shared" si="217"/>
        <v>#DIV/0!</v>
      </c>
      <c r="N1145" s="25" t="e">
        <f t="shared" si="217"/>
        <v>#DIV/0!</v>
      </c>
      <c r="O1145" s="24">
        <f t="shared" si="218"/>
        <v>0</v>
      </c>
      <c r="P1145" s="24">
        <f t="shared" si="218"/>
        <v>0</v>
      </c>
      <c r="Q1145" t="s">
        <v>489</v>
      </c>
      <c r="R1145" t="s">
        <v>417</v>
      </c>
      <c r="S1145" t="s">
        <v>274</v>
      </c>
      <c r="T1145" s="26" t="s">
        <v>90</v>
      </c>
      <c r="U1145" s="26" t="s">
        <v>75</v>
      </c>
      <c r="V1145" s="128" t="s">
        <v>608</v>
      </c>
      <c r="W1145" s="127" t="s">
        <v>73</v>
      </c>
      <c r="X1145">
        <v>0</v>
      </c>
      <c r="Y1145" s="24" t="str">
        <f t="shared" si="209"/>
        <v>N</v>
      </c>
      <c r="Z1145" s="24">
        <v>100</v>
      </c>
      <c r="AA1145" s="24">
        <f t="shared" si="210"/>
        <v>0</v>
      </c>
      <c r="AB1145" s="24">
        <f t="shared" si="211"/>
        <v>-100</v>
      </c>
      <c r="AC1145" s="24">
        <f t="shared" si="212"/>
        <v>0</v>
      </c>
      <c r="AD1145" s="24">
        <f t="shared" si="213"/>
        <v>-100</v>
      </c>
      <c r="AE1145" s="24">
        <f t="shared" si="214"/>
        <v>0</v>
      </c>
      <c r="AF1145" s="24">
        <f t="shared" si="215"/>
        <v>-100</v>
      </c>
    </row>
    <row r="1146" spans="1:32" x14ac:dyDescent="0.25">
      <c r="A1146" s="21">
        <v>0.55307963478860989</v>
      </c>
      <c r="B1146" s="21">
        <v>0.44427455023738499</v>
      </c>
      <c r="C1146" s="22">
        <f t="shared" si="216"/>
        <v>1.8080578945601669</v>
      </c>
      <c r="D1146" s="23">
        <f t="shared" si="216"/>
        <v>2.2508604183284402</v>
      </c>
      <c r="E1146" s="125"/>
      <c r="F1146" s="8">
        <f t="shared" si="204"/>
        <v>1</v>
      </c>
      <c r="G1146" s="8">
        <f t="shared" si="205"/>
        <v>1.8080578945601669</v>
      </c>
      <c r="H1146" s="8">
        <f t="shared" si="206"/>
        <v>2.2508604183284402</v>
      </c>
      <c r="I1146" s="24"/>
      <c r="J1146" s="24"/>
      <c r="K1146" s="8">
        <f t="shared" si="207"/>
        <v>0</v>
      </c>
      <c r="L1146" s="8">
        <f t="shared" si="208"/>
        <v>0</v>
      </c>
      <c r="M1146" s="25" t="e">
        <f t="shared" si="217"/>
        <v>#DIV/0!</v>
      </c>
      <c r="N1146" s="25" t="e">
        <f t="shared" si="217"/>
        <v>#DIV/0!</v>
      </c>
      <c r="O1146" s="24">
        <f t="shared" si="218"/>
        <v>0</v>
      </c>
      <c r="P1146" s="24">
        <f t="shared" si="218"/>
        <v>0</v>
      </c>
      <c r="Q1146" t="s">
        <v>519</v>
      </c>
      <c r="R1146" t="s">
        <v>415</v>
      </c>
      <c r="S1146" t="s">
        <v>274</v>
      </c>
      <c r="T1146" s="26" t="s">
        <v>84</v>
      </c>
      <c r="U1146" s="26" t="s">
        <v>86</v>
      </c>
      <c r="V1146" s="128" t="s">
        <v>608</v>
      </c>
      <c r="W1146" s="127" t="s">
        <v>73</v>
      </c>
      <c r="X1146">
        <v>0</v>
      </c>
      <c r="Y1146" s="24" t="str">
        <f t="shared" si="209"/>
        <v>N</v>
      </c>
      <c r="Z1146" s="24">
        <v>100</v>
      </c>
      <c r="AA1146" s="24">
        <f t="shared" si="210"/>
        <v>0</v>
      </c>
      <c r="AB1146" s="24">
        <f t="shared" si="211"/>
        <v>-100</v>
      </c>
      <c r="AC1146" s="24">
        <f t="shared" si="212"/>
        <v>0</v>
      </c>
      <c r="AD1146" s="24">
        <f t="shared" si="213"/>
        <v>-100</v>
      </c>
      <c r="AE1146" s="24">
        <f t="shared" si="214"/>
        <v>0</v>
      </c>
      <c r="AF1146" s="24">
        <f t="shared" si="215"/>
        <v>-100</v>
      </c>
    </row>
    <row r="1147" spans="1:32" x14ac:dyDescent="0.25">
      <c r="A1147" s="21">
        <v>0.72062682363268793</v>
      </c>
      <c r="B1147" s="21">
        <v>0.25552948773906869</v>
      </c>
      <c r="C1147" s="22">
        <f t="shared" si="216"/>
        <v>1.3876807901196193</v>
      </c>
      <c r="D1147" s="23">
        <f t="shared" si="216"/>
        <v>3.9134426670206444</v>
      </c>
      <c r="E1147" s="125"/>
      <c r="F1147" s="8">
        <f t="shared" si="204"/>
        <v>1</v>
      </c>
      <c r="G1147" s="8">
        <f t="shared" si="205"/>
        <v>1.3876807901196193</v>
      </c>
      <c r="H1147" s="8">
        <f t="shared" si="206"/>
        <v>3.9134426670206444</v>
      </c>
      <c r="I1147" s="24"/>
      <c r="J1147" s="24"/>
      <c r="K1147" s="8">
        <f t="shared" si="207"/>
        <v>0</v>
      </c>
      <c r="L1147" s="8">
        <f t="shared" si="208"/>
        <v>0</v>
      </c>
      <c r="M1147" s="25" t="e">
        <f t="shared" si="217"/>
        <v>#DIV/0!</v>
      </c>
      <c r="N1147" s="25" t="e">
        <f t="shared" si="217"/>
        <v>#DIV/0!</v>
      </c>
      <c r="O1147" s="24">
        <f t="shared" si="218"/>
        <v>0</v>
      </c>
      <c r="P1147" s="24">
        <f t="shared" si="218"/>
        <v>0</v>
      </c>
      <c r="Q1147" t="s">
        <v>341</v>
      </c>
      <c r="R1147" t="s">
        <v>416</v>
      </c>
      <c r="S1147" t="s">
        <v>274</v>
      </c>
      <c r="T1147" s="26" t="s">
        <v>84</v>
      </c>
      <c r="U1147" s="26" t="s">
        <v>89</v>
      </c>
      <c r="V1147" s="128" t="s">
        <v>608</v>
      </c>
      <c r="W1147" s="127" t="s">
        <v>79</v>
      </c>
      <c r="X1147">
        <v>3</v>
      </c>
      <c r="Y1147" s="24" t="str">
        <f t="shared" si="209"/>
        <v>Y</v>
      </c>
      <c r="Z1147" s="24">
        <v>100</v>
      </c>
      <c r="AA1147" s="24">
        <f t="shared" si="210"/>
        <v>0</v>
      </c>
      <c r="AB1147" s="24">
        <f t="shared" si="211"/>
        <v>-100</v>
      </c>
      <c r="AC1147" s="24">
        <f t="shared" si="212"/>
        <v>0</v>
      </c>
      <c r="AD1147" s="24">
        <f t="shared" si="213"/>
        <v>-100</v>
      </c>
      <c r="AE1147" s="24">
        <f t="shared" si="214"/>
        <v>0</v>
      </c>
      <c r="AF1147" s="24">
        <f t="shared" si="215"/>
        <v>-100</v>
      </c>
    </row>
    <row r="1148" spans="1:32" x14ac:dyDescent="0.25">
      <c r="A1148" s="21">
        <v>0.38699745520925111</v>
      </c>
      <c r="B1148" s="21">
        <v>0.61267225704812101</v>
      </c>
      <c r="C1148" s="22">
        <f t="shared" si="216"/>
        <v>2.5839963197155802</v>
      </c>
      <c r="D1148" s="23">
        <f t="shared" si="216"/>
        <v>1.6321940295094139</v>
      </c>
      <c r="E1148" s="125"/>
      <c r="F1148" s="8">
        <f t="shared" si="204"/>
        <v>1</v>
      </c>
      <c r="G1148" s="8">
        <f t="shared" si="205"/>
        <v>2.5839963197155802</v>
      </c>
      <c r="H1148" s="8">
        <f t="shared" si="206"/>
        <v>1.6321940295094139</v>
      </c>
      <c r="I1148" s="24"/>
      <c r="J1148" s="24"/>
      <c r="K1148" s="8">
        <f t="shared" si="207"/>
        <v>0</v>
      </c>
      <c r="L1148" s="8">
        <f t="shared" si="208"/>
        <v>0</v>
      </c>
      <c r="M1148" s="25" t="e">
        <f t="shared" si="217"/>
        <v>#DIV/0!</v>
      </c>
      <c r="N1148" s="25" t="e">
        <f t="shared" si="217"/>
        <v>#DIV/0!</v>
      </c>
      <c r="O1148" s="24">
        <f t="shared" si="218"/>
        <v>0</v>
      </c>
      <c r="P1148" s="24">
        <f t="shared" si="218"/>
        <v>0</v>
      </c>
      <c r="Q1148" t="s">
        <v>572</v>
      </c>
      <c r="R1148" t="s">
        <v>549</v>
      </c>
      <c r="S1148" t="s">
        <v>271</v>
      </c>
      <c r="T1148" s="26" t="s">
        <v>90</v>
      </c>
      <c r="U1148" s="26" t="s">
        <v>75</v>
      </c>
      <c r="V1148" s="128" t="s">
        <v>608</v>
      </c>
      <c r="W1148" s="127" t="s">
        <v>89</v>
      </c>
      <c r="X1148">
        <v>4</v>
      </c>
      <c r="Y1148" s="24" t="str">
        <f t="shared" si="209"/>
        <v>Y</v>
      </c>
      <c r="Z1148" s="24">
        <v>100</v>
      </c>
      <c r="AA1148" s="24">
        <f t="shared" si="210"/>
        <v>0</v>
      </c>
      <c r="AB1148" s="24">
        <f t="shared" si="211"/>
        <v>-100</v>
      </c>
      <c r="AC1148" s="24">
        <f t="shared" si="212"/>
        <v>0</v>
      </c>
      <c r="AD1148" s="24">
        <f t="shared" si="213"/>
        <v>-100</v>
      </c>
      <c r="AE1148" s="24">
        <f t="shared" si="214"/>
        <v>0</v>
      </c>
      <c r="AF1148" s="24">
        <f t="shared" si="215"/>
        <v>-100</v>
      </c>
    </row>
    <row r="1149" spans="1:32" x14ac:dyDescent="0.25">
      <c r="A1149" s="21">
        <v>0.56672660243266249</v>
      </c>
      <c r="B1149" s="21">
        <v>0.42290700707702378</v>
      </c>
      <c r="C1149" s="22">
        <f t="shared" si="216"/>
        <v>1.7645192509183798</v>
      </c>
      <c r="D1149" s="23">
        <f t="shared" si="216"/>
        <v>2.364586027816443</v>
      </c>
      <c r="E1149" s="125"/>
      <c r="F1149" s="8">
        <f t="shared" si="204"/>
        <v>1</v>
      </c>
      <c r="G1149" s="8">
        <f t="shared" si="205"/>
        <v>1.7645192509183798</v>
      </c>
      <c r="H1149" s="8">
        <f t="shared" si="206"/>
        <v>2.364586027816443</v>
      </c>
      <c r="I1149" s="24"/>
      <c r="J1149" s="24"/>
      <c r="K1149" s="8">
        <f t="shared" si="207"/>
        <v>0</v>
      </c>
      <c r="L1149" s="8">
        <f t="shared" si="208"/>
        <v>0</v>
      </c>
      <c r="M1149" s="25" t="e">
        <f t="shared" si="217"/>
        <v>#DIV/0!</v>
      </c>
      <c r="N1149" s="25" t="e">
        <f t="shared" si="217"/>
        <v>#DIV/0!</v>
      </c>
      <c r="O1149" s="24">
        <f t="shared" si="218"/>
        <v>0</v>
      </c>
      <c r="P1149" s="24">
        <f t="shared" si="218"/>
        <v>0</v>
      </c>
      <c r="Q1149" t="s">
        <v>545</v>
      </c>
      <c r="R1149" t="s">
        <v>570</v>
      </c>
      <c r="S1149" t="s">
        <v>271</v>
      </c>
      <c r="T1149" s="26" t="s">
        <v>84</v>
      </c>
      <c r="U1149" s="26" t="s">
        <v>86</v>
      </c>
      <c r="V1149" s="128" t="s">
        <v>608</v>
      </c>
      <c r="W1149" s="127" t="s">
        <v>102</v>
      </c>
      <c r="X1149">
        <v>4</v>
      </c>
      <c r="Y1149" s="24" t="str">
        <f t="shared" si="209"/>
        <v>Y</v>
      </c>
      <c r="Z1149" s="24">
        <v>100</v>
      </c>
      <c r="AA1149" s="24">
        <f t="shared" si="210"/>
        <v>0</v>
      </c>
      <c r="AB1149" s="24">
        <f t="shared" si="211"/>
        <v>-100</v>
      </c>
      <c r="AC1149" s="24">
        <f t="shared" si="212"/>
        <v>0</v>
      </c>
      <c r="AD1149" s="24">
        <f t="shared" si="213"/>
        <v>-100</v>
      </c>
      <c r="AE1149" s="24">
        <f t="shared" si="214"/>
        <v>0</v>
      </c>
      <c r="AF1149" s="24">
        <f t="shared" si="215"/>
        <v>-100</v>
      </c>
    </row>
    <row r="1150" spans="1:32" x14ac:dyDescent="0.25">
      <c r="A1150" s="21">
        <v>0.77743193550895351</v>
      </c>
      <c r="B1150" s="21">
        <v>7.9541865336539813E-2</v>
      </c>
      <c r="C1150" s="22">
        <f t="shared" si="216"/>
        <v>1.2862862384799514</v>
      </c>
      <c r="D1150" s="23">
        <f t="shared" si="216"/>
        <v>12.571995838531356</v>
      </c>
      <c r="E1150" s="125"/>
      <c r="F1150" s="8">
        <f t="shared" si="204"/>
        <v>1</v>
      </c>
      <c r="G1150" s="8">
        <f t="shared" si="205"/>
        <v>1.2862862384799514</v>
      </c>
      <c r="H1150" s="8">
        <f t="shared" si="206"/>
        <v>12.571995838531356</v>
      </c>
      <c r="I1150" s="24"/>
      <c r="J1150" s="24"/>
      <c r="K1150" s="8">
        <f t="shared" si="207"/>
        <v>0</v>
      </c>
      <c r="L1150" s="8">
        <f t="shared" si="208"/>
        <v>0</v>
      </c>
      <c r="M1150" s="25" t="e">
        <f t="shared" si="217"/>
        <v>#DIV/0!</v>
      </c>
      <c r="N1150" s="25" t="e">
        <f t="shared" si="217"/>
        <v>#DIV/0!</v>
      </c>
      <c r="O1150" s="24">
        <f t="shared" si="218"/>
        <v>0</v>
      </c>
      <c r="P1150" s="24">
        <f t="shared" si="218"/>
        <v>0</v>
      </c>
      <c r="Q1150" t="s">
        <v>544</v>
      </c>
      <c r="R1150" t="s">
        <v>548</v>
      </c>
      <c r="S1150" t="s">
        <v>271</v>
      </c>
      <c r="T1150" s="26" t="s">
        <v>84</v>
      </c>
      <c r="U1150" s="26" t="s">
        <v>99</v>
      </c>
      <c r="V1150" s="128" t="s">
        <v>608</v>
      </c>
      <c r="W1150" s="127" t="s">
        <v>74</v>
      </c>
      <c r="X1150">
        <v>4</v>
      </c>
      <c r="Y1150" s="24" t="str">
        <f t="shared" si="209"/>
        <v>Y</v>
      </c>
      <c r="Z1150" s="24">
        <v>100</v>
      </c>
      <c r="AA1150" s="24">
        <f t="shared" si="210"/>
        <v>0</v>
      </c>
      <c r="AB1150" s="24">
        <f t="shared" si="211"/>
        <v>-100</v>
      </c>
      <c r="AC1150" s="24">
        <f t="shared" si="212"/>
        <v>0</v>
      </c>
      <c r="AD1150" s="24">
        <f t="shared" si="213"/>
        <v>-100</v>
      </c>
      <c r="AE1150" s="24">
        <f t="shared" si="214"/>
        <v>0</v>
      </c>
      <c r="AF1150" s="24">
        <f t="shared" si="215"/>
        <v>-100</v>
      </c>
    </row>
    <row r="1151" spans="1:32" x14ac:dyDescent="0.25">
      <c r="A1151" s="21">
        <v>0.577123678856447</v>
      </c>
      <c r="B1151" s="21">
        <v>0.41666886845045842</v>
      </c>
      <c r="C1151" s="22">
        <f t="shared" si="216"/>
        <v>1.732730845460144</v>
      </c>
      <c r="D1151" s="23">
        <f t="shared" si="216"/>
        <v>2.3999873177923758</v>
      </c>
      <c r="E1151" s="125"/>
      <c r="F1151" s="8">
        <f t="shared" si="204"/>
        <v>1</v>
      </c>
      <c r="G1151" s="8">
        <f t="shared" si="205"/>
        <v>1.732730845460144</v>
      </c>
      <c r="H1151" s="8">
        <f t="shared" si="206"/>
        <v>2.3999873177923758</v>
      </c>
      <c r="I1151" s="24"/>
      <c r="J1151" s="24"/>
      <c r="K1151" s="8">
        <f t="shared" si="207"/>
        <v>0</v>
      </c>
      <c r="L1151" s="8">
        <f t="shared" si="208"/>
        <v>0</v>
      </c>
      <c r="M1151" s="25" t="e">
        <f t="shared" si="217"/>
        <v>#DIV/0!</v>
      </c>
      <c r="N1151" s="25" t="e">
        <f t="shared" si="217"/>
        <v>#DIV/0!</v>
      </c>
      <c r="O1151" s="24">
        <f t="shared" si="218"/>
        <v>0</v>
      </c>
      <c r="P1151" s="24">
        <f t="shared" si="218"/>
        <v>0</v>
      </c>
      <c r="Q1151" t="s">
        <v>569</v>
      </c>
      <c r="R1151" t="s">
        <v>542</v>
      </c>
      <c r="S1151" t="s">
        <v>271</v>
      </c>
      <c r="T1151" s="26" t="s">
        <v>84</v>
      </c>
      <c r="U1151" s="26" t="s">
        <v>86</v>
      </c>
      <c r="V1151" s="128" t="s">
        <v>608</v>
      </c>
      <c r="W1151" s="127" t="s">
        <v>89</v>
      </c>
      <c r="X1151">
        <v>4</v>
      </c>
      <c r="Y1151" s="24" t="str">
        <f t="shared" si="209"/>
        <v>Y</v>
      </c>
      <c r="Z1151" s="24">
        <v>100</v>
      </c>
      <c r="AA1151" s="24">
        <f t="shared" si="210"/>
        <v>0</v>
      </c>
      <c r="AB1151" s="24">
        <f t="shared" si="211"/>
        <v>-100</v>
      </c>
      <c r="AC1151" s="24">
        <f t="shared" si="212"/>
        <v>0</v>
      </c>
      <c r="AD1151" s="24">
        <f t="shared" si="213"/>
        <v>-100</v>
      </c>
      <c r="AE1151" s="24">
        <f t="shared" si="214"/>
        <v>0</v>
      </c>
      <c r="AF1151" s="24">
        <f t="shared" si="215"/>
        <v>-100</v>
      </c>
    </row>
    <row r="1152" spans="1:32" x14ac:dyDescent="0.25">
      <c r="A1152" s="21">
        <v>0.61356500622732613</v>
      </c>
      <c r="B1152" s="21">
        <v>0.38175652920906772</v>
      </c>
      <c r="C1152" s="22">
        <f t="shared" si="216"/>
        <v>1.6298191550212033</v>
      </c>
      <c r="D1152" s="23">
        <f t="shared" si="216"/>
        <v>2.6194705878949178</v>
      </c>
      <c r="E1152" s="125"/>
      <c r="F1152" s="8">
        <f t="shared" si="204"/>
        <v>1</v>
      </c>
      <c r="G1152" s="8">
        <f t="shared" si="205"/>
        <v>1.6298191550212033</v>
      </c>
      <c r="H1152" s="8">
        <f t="shared" si="206"/>
        <v>2.6194705878949178</v>
      </c>
      <c r="I1152" s="24"/>
      <c r="J1152" s="24"/>
      <c r="K1152" s="8">
        <f t="shared" si="207"/>
        <v>0</v>
      </c>
      <c r="L1152" s="8">
        <f t="shared" si="208"/>
        <v>0</v>
      </c>
      <c r="M1152" s="25" t="e">
        <f t="shared" si="217"/>
        <v>#DIV/0!</v>
      </c>
      <c r="N1152" s="25" t="e">
        <f t="shared" si="217"/>
        <v>#DIV/0!</v>
      </c>
      <c r="O1152" s="24">
        <f t="shared" si="218"/>
        <v>0</v>
      </c>
      <c r="P1152" s="24">
        <f t="shared" si="218"/>
        <v>0</v>
      </c>
      <c r="Q1152" t="s">
        <v>546</v>
      </c>
      <c r="R1152" t="s">
        <v>550</v>
      </c>
      <c r="S1152" t="s">
        <v>271</v>
      </c>
      <c r="T1152" s="26" t="s">
        <v>84</v>
      </c>
      <c r="U1152" s="26" t="s">
        <v>86</v>
      </c>
      <c r="V1152" s="128" t="s">
        <v>608</v>
      </c>
      <c r="W1152" s="127" t="s">
        <v>87</v>
      </c>
      <c r="X1152">
        <v>3</v>
      </c>
      <c r="Y1152" s="24" t="str">
        <f t="shared" si="209"/>
        <v>Y</v>
      </c>
      <c r="Z1152" s="24">
        <v>100</v>
      </c>
      <c r="AA1152" s="24">
        <f t="shared" si="210"/>
        <v>0</v>
      </c>
      <c r="AB1152" s="24">
        <f t="shared" si="211"/>
        <v>-100</v>
      </c>
      <c r="AC1152" s="24">
        <f t="shared" si="212"/>
        <v>0</v>
      </c>
      <c r="AD1152" s="24">
        <f t="shared" si="213"/>
        <v>-100</v>
      </c>
      <c r="AE1152" s="24">
        <f t="shared" si="214"/>
        <v>0</v>
      </c>
      <c r="AF1152" s="24">
        <f t="shared" si="215"/>
        <v>-100</v>
      </c>
    </row>
    <row r="1153" spans="1:32" x14ac:dyDescent="0.25">
      <c r="A1153" s="21">
        <v>0.66803440793452806</v>
      </c>
      <c r="B1153" s="21">
        <v>0.32214379260367393</v>
      </c>
      <c r="C1153" s="22">
        <f t="shared" si="216"/>
        <v>1.4969288828877312</v>
      </c>
      <c r="D1153" s="23">
        <f t="shared" si="216"/>
        <v>3.1042038461075578</v>
      </c>
      <c r="E1153" s="125"/>
      <c r="F1153" s="8">
        <f t="shared" si="204"/>
        <v>1</v>
      </c>
      <c r="G1153" s="8">
        <f t="shared" si="205"/>
        <v>1.4969288828877312</v>
      </c>
      <c r="H1153" s="8">
        <f t="shared" si="206"/>
        <v>3.1042038461075578</v>
      </c>
      <c r="I1153" s="24"/>
      <c r="J1153" s="24"/>
      <c r="K1153" s="8">
        <f t="shared" si="207"/>
        <v>0</v>
      </c>
      <c r="L1153" s="8">
        <f t="shared" si="208"/>
        <v>0</v>
      </c>
      <c r="M1153" s="25" t="e">
        <f t="shared" si="217"/>
        <v>#DIV/0!</v>
      </c>
      <c r="N1153" s="25" t="e">
        <f t="shared" si="217"/>
        <v>#DIV/0!</v>
      </c>
      <c r="O1153" s="24">
        <f t="shared" si="218"/>
        <v>0</v>
      </c>
      <c r="P1153" s="24">
        <f t="shared" si="218"/>
        <v>0</v>
      </c>
      <c r="Q1153" t="s">
        <v>568</v>
      </c>
      <c r="R1153" t="s">
        <v>571</v>
      </c>
      <c r="S1153" t="s">
        <v>271</v>
      </c>
      <c r="T1153" s="26" t="s">
        <v>84</v>
      </c>
      <c r="U1153" s="26" t="s">
        <v>86</v>
      </c>
      <c r="V1153" s="128" t="s">
        <v>608</v>
      </c>
      <c r="W1153" s="127" t="s">
        <v>78</v>
      </c>
      <c r="X1153">
        <v>1</v>
      </c>
      <c r="Y1153" s="24" t="str">
        <f t="shared" si="209"/>
        <v>N</v>
      </c>
      <c r="Z1153" s="24">
        <v>100</v>
      </c>
      <c r="AA1153" s="24">
        <f t="shared" si="210"/>
        <v>0</v>
      </c>
      <c r="AB1153" s="24">
        <f t="shared" si="211"/>
        <v>-100</v>
      </c>
      <c r="AC1153" s="24">
        <f t="shared" si="212"/>
        <v>0</v>
      </c>
      <c r="AD1153" s="24">
        <f t="shared" si="213"/>
        <v>-100</v>
      </c>
      <c r="AE1153" s="24">
        <f t="shared" si="214"/>
        <v>0</v>
      </c>
      <c r="AF1153" s="24">
        <f t="shared" si="215"/>
        <v>-100</v>
      </c>
    </row>
    <row r="1154" spans="1:32" x14ac:dyDescent="0.25">
      <c r="A1154" s="21">
        <v>0.77958637164821865</v>
      </c>
      <c r="B1154" s="21">
        <v>0.18937555747929069</v>
      </c>
      <c r="C1154" s="22">
        <f t="shared" si="216"/>
        <v>1.2827315052798807</v>
      </c>
      <c r="D1154" s="23">
        <f t="shared" si="216"/>
        <v>5.2805125081115909</v>
      </c>
      <c r="E1154" s="125"/>
      <c r="F1154" s="8">
        <f t="shared" si="204"/>
        <v>1</v>
      </c>
      <c r="G1154" s="8">
        <f t="shared" si="205"/>
        <v>1.2827315052798807</v>
      </c>
      <c r="H1154" s="8">
        <f t="shared" si="206"/>
        <v>5.2805125081115909</v>
      </c>
      <c r="I1154" s="24"/>
      <c r="J1154" s="24"/>
      <c r="K1154" s="8">
        <f t="shared" si="207"/>
        <v>0</v>
      </c>
      <c r="L1154" s="8">
        <f t="shared" si="208"/>
        <v>0</v>
      </c>
      <c r="M1154" s="25" t="e">
        <f t="shared" si="217"/>
        <v>#DIV/0!</v>
      </c>
      <c r="N1154" s="25" t="e">
        <f t="shared" si="217"/>
        <v>#DIV/0!</v>
      </c>
      <c r="O1154" s="24">
        <f t="shared" si="218"/>
        <v>0</v>
      </c>
      <c r="P1154" s="24">
        <f t="shared" si="218"/>
        <v>0</v>
      </c>
      <c r="Q1154" t="s">
        <v>291</v>
      </c>
      <c r="R1154" t="s">
        <v>424</v>
      </c>
      <c r="S1154" t="s">
        <v>270</v>
      </c>
      <c r="T1154" s="26" t="s">
        <v>85</v>
      </c>
      <c r="U1154" s="26" t="s">
        <v>102</v>
      </c>
      <c r="V1154" s="128" t="s">
        <v>608</v>
      </c>
      <c r="W1154" s="127" t="s">
        <v>89</v>
      </c>
      <c r="X1154">
        <v>4</v>
      </c>
      <c r="Y1154" s="24" t="str">
        <f t="shared" si="209"/>
        <v>Y</v>
      </c>
      <c r="Z1154" s="24">
        <v>100</v>
      </c>
      <c r="AA1154" s="24">
        <f t="shared" si="210"/>
        <v>0</v>
      </c>
      <c r="AB1154" s="24">
        <f t="shared" si="211"/>
        <v>-100</v>
      </c>
      <c r="AC1154" s="24">
        <f t="shared" si="212"/>
        <v>0</v>
      </c>
      <c r="AD1154" s="24">
        <f t="shared" si="213"/>
        <v>-100</v>
      </c>
      <c r="AE1154" s="24">
        <f t="shared" si="214"/>
        <v>0</v>
      </c>
      <c r="AF1154" s="24">
        <f t="shared" si="215"/>
        <v>-100</v>
      </c>
    </row>
    <row r="1155" spans="1:32" x14ac:dyDescent="0.25">
      <c r="A1155" s="21">
        <v>0.42109805854627302</v>
      </c>
      <c r="B1155" s="21">
        <v>0.57778605025617136</v>
      </c>
      <c r="C1155" s="22">
        <f t="shared" si="216"/>
        <v>2.374743791154557</v>
      </c>
      <c r="D1155" s="23">
        <f t="shared" si="216"/>
        <v>1.7307444504010314</v>
      </c>
      <c r="E1155" s="125"/>
      <c r="F1155" s="8">
        <f t="shared" si="204"/>
        <v>1</v>
      </c>
      <c r="G1155" s="8">
        <f t="shared" si="205"/>
        <v>2.374743791154557</v>
      </c>
      <c r="H1155" s="8">
        <f t="shared" si="206"/>
        <v>1.7307444504010314</v>
      </c>
      <c r="I1155" s="24"/>
      <c r="J1155" s="24"/>
      <c r="K1155" s="8">
        <f t="shared" si="207"/>
        <v>0</v>
      </c>
      <c r="L1155" s="8">
        <f t="shared" si="208"/>
        <v>0</v>
      </c>
      <c r="M1155" s="25" t="e">
        <f t="shared" si="217"/>
        <v>#DIV/0!</v>
      </c>
      <c r="N1155" s="25" t="e">
        <f t="shared" si="217"/>
        <v>#DIV/0!</v>
      </c>
      <c r="O1155" s="24">
        <f t="shared" si="218"/>
        <v>0</v>
      </c>
      <c r="P1155" s="24">
        <f t="shared" si="218"/>
        <v>0</v>
      </c>
      <c r="Q1155" t="s">
        <v>421</v>
      </c>
      <c r="R1155" t="s">
        <v>349</v>
      </c>
      <c r="S1155" t="s">
        <v>270</v>
      </c>
      <c r="T1155" s="26" t="s">
        <v>84</v>
      </c>
      <c r="U1155" s="26" t="s">
        <v>86</v>
      </c>
      <c r="V1155" s="128" t="s">
        <v>608</v>
      </c>
      <c r="W1155" s="127" t="s">
        <v>89</v>
      </c>
      <c r="X1155">
        <v>4</v>
      </c>
      <c r="Y1155" s="24" t="str">
        <f t="shared" si="209"/>
        <v>Y</v>
      </c>
      <c r="Z1155" s="24">
        <v>100</v>
      </c>
      <c r="AA1155" s="24">
        <f t="shared" si="210"/>
        <v>0</v>
      </c>
      <c r="AB1155" s="24">
        <f t="shared" si="211"/>
        <v>-100</v>
      </c>
      <c r="AC1155" s="24">
        <f t="shared" si="212"/>
        <v>0</v>
      </c>
      <c r="AD1155" s="24">
        <f t="shared" si="213"/>
        <v>-100</v>
      </c>
      <c r="AE1155" s="24">
        <f t="shared" si="214"/>
        <v>0</v>
      </c>
      <c r="AF1155" s="24">
        <f t="shared" si="215"/>
        <v>-100</v>
      </c>
    </row>
    <row r="1156" spans="1:32" x14ac:dyDescent="0.25">
      <c r="A1156" s="21">
        <v>0.36593049187205545</v>
      </c>
      <c r="B1156" s="21">
        <v>0.63313459487435808</v>
      </c>
      <c r="C1156" s="22">
        <f t="shared" si="216"/>
        <v>2.7327594234744494</v>
      </c>
      <c r="D1156" s="23">
        <f t="shared" si="216"/>
        <v>1.5794429937894079</v>
      </c>
      <c r="E1156" s="125"/>
      <c r="F1156" s="8">
        <f t="shared" si="204"/>
        <v>1</v>
      </c>
      <c r="G1156" s="8">
        <f t="shared" si="205"/>
        <v>2.7327594234744494</v>
      </c>
      <c r="H1156" s="8">
        <f t="shared" si="206"/>
        <v>1.5794429937894079</v>
      </c>
      <c r="I1156" s="24"/>
      <c r="J1156" s="24"/>
      <c r="K1156" s="8">
        <f t="shared" si="207"/>
        <v>0</v>
      </c>
      <c r="L1156" s="8">
        <f t="shared" si="208"/>
        <v>0</v>
      </c>
      <c r="M1156" s="25" t="e">
        <f t="shared" si="217"/>
        <v>#DIV/0!</v>
      </c>
      <c r="N1156" s="25" t="e">
        <f t="shared" si="217"/>
        <v>#DIV/0!</v>
      </c>
      <c r="O1156" s="24">
        <f t="shared" si="218"/>
        <v>0</v>
      </c>
      <c r="P1156" s="24">
        <f t="shared" si="218"/>
        <v>0</v>
      </c>
      <c r="Q1156" t="s">
        <v>490</v>
      </c>
      <c r="R1156" t="s">
        <v>423</v>
      </c>
      <c r="S1156" t="s">
        <v>270</v>
      </c>
      <c r="T1156" s="26" t="s">
        <v>84</v>
      </c>
      <c r="U1156" s="26" t="s">
        <v>86</v>
      </c>
      <c r="V1156" s="128" t="s">
        <v>608</v>
      </c>
      <c r="W1156" s="127" t="s">
        <v>76</v>
      </c>
      <c r="X1156">
        <v>1</v>
      </c>
      <c r="Y1156" s="24" t="str">
        <f t="shared" si="209"/>
        <v>N</v>
      </c>
      <c r="Z1156" s="24">
        <v>100</v>
      </c>
      <c r="AA1156" s="24">
        <f t="shared" si="210"/>
        <v>0</v>
      </c>
      <c r="AB1156" s="24">
        <f t="shared" si="211"/>
        <v>-100</v>
      </c>
      <c r="AC1156" s="24">
        <f t="shared" si="212"/>
        <v>0</v>
      </c>
      <c r="AD1156" s="24">
        <f t="shared" si="213"/>
        <v>-100</v>
      </c>
      <c r="AE1156" s="24">
        <f t="shared" si="214"/>
        <v>0</v>
      </c>
      <c r="AF1156" s="24">
        <f t="shared" si="215"/>
        <v>-100</v>
      </c>
    </row>
    <row r="1157" spans="1:32" x14ac:dyDescent="0.25">
      <c r="A1157" s="21">
        <v>0.21780258378560574</v>
      </c>
      <c r="B1157" s="21">
        <v>0.78081477524459642</v>
      </c>
      <c r="C1157" s="22">
        <f t="shared" si="216"/>
        <v>4.5913137604664565</v>
      </c>
      <c r="D1157" s="23">
        <f t="shared" si="216"/>
        <v>1.2807134697044407</v>
      </c>
      <c r="E1157" s="125"/>
      <c r="F1157" s="8">
        <f t="shared" si="204"/>
        <v>1</v>
      </c>
      <c r="G1157" s="8">
        <f t="shared" si="205"/>
        <v>4.5913137604664565</v>
      </c>
      <c r="H1157" s="8">
        <f t="shared" si="206"/>
        <v>1.2807134697044407</v>
      </c>
      <c r="I1157" s="24"/>
      <c r="J1157" s="24"/>
      <c r="K1157" s="8">
        <f t="shared" si="207"/>
        <v>0</v>
      </c>
      <c r="L1157" s="8">
        <f t="shared" si="208"/>
        <v>0</v>
      </c>
      <c r="M1157" s="25" t="e">
        <f t="shared" si="217"/>
        <v>#DIV/0!</v>
      </c>
      <c r="N1157" s="25" t="e">
        <f t="shared" si="217"/>
        <v>#DIV/0!</v>
      </c>
      <c r="O1157" s="24">
        <f t="shared" si="218"/>
        <v>0</v>
      </c>
      <c r="P1157" s="24">
        <f t="shared" si="218"/>
        <v>0</v>
      </c>
      <c r="Q1157" t="s">
        <v>425</v>
      </c>
      <c r="R1157" t="s">
        <v>297</v>
      </c>
      <c r="S1157" t="s">
        <v>273</v>
      </c>
      <c r="T1157" s="26" t="s">
        <v>84</v>
      </c>
      <c r="U1157" s="26" t="s">
        <v>94</v>
      </c>
      <c r="V1157" s="128" t="s">
        <v>608</v>
      </c>
      <c r="W1157" s="127" t="s">
        <v>86</v>
      </c>
      <c r="X1157">
        <v>3</v>
      </c>
      <c r="Y1157" s="24" t="str">
        <f t="shared" si="209"/>
        <v>Y</v>
      </c>
      <c r="Z1157" s="24">
        <v>100</v>
      </c>
      <c r="AA1157" s="24">
        <f t="shared" si="210"/>
        <v>0</v>
      </c>
      <c r="AB1157" s="24">
        <f t="shared" si="211"/>
        <v>-100</v>
      </c>
      <c r="AC1157" s="24">
        <f t="shared" si="212"/>
        <v>0</v>
      </c>
      <c r="AD1157" s="24">
        <f t="shared" si="213"/>
        <v>-100</v>
      </c>
      <c r="AE1157" s="24">
        <f t="shared" si="214"/>
        <v>0</v>
      </c>
      <c r="AF1157" s="24">
        <f t="shared" si="215"/>
        <v>-100</v>
      </c>
    </row>
    <row r="1158" spans="1:32" x14ac:dyDescent="0.25">
      <c r="A1158" s="21">
        <v>0.2806382109199772</v>
      </c>
      <c r="B1158" s="21">
        <v>0.71926105656886663</v>
      </c>
      <c r="C1158" s="22">
        <f t="shared" si="216"/>
        <v>3.5633066385430521</v>
      </c>
      <c r="D1158" s="23">
        <f t="shared" si="216"/>
        <v>1.3903157843278195</v>
      </c>
      <c r="E1158" s="125"/>
      <c r="F1158" s="8">
        <f t="shared" si="204"/>
        <v>1</v>
      </c>
      <c r="G1158" s="8">
        <f t="shared" si="205"/>
        <v>3.5633066385430521</v>
      </c>
      <c r="H1158" s="8">
        <f t="shared" si="206"/>
        <v>1.3903157843278195</v>
      </c>
      <c r="I1158" s="24"/>
      <c r="J1158" s="24"/>
      <c r="K1158" s="8">
        <f t="shared" si="207"/>
        <v>0</v>
      </c>
      <c r="L1158" s="8">
        <f t="shared" si="208"/>
        <v>0</v>
      </c>
      <c r="M1158" s="25" t="e">
        <f t="shared" si="217"/>
        <v>#DIV/0!</v>
      </c>
      <c r="N1158" s="25" t="e">
        <f t="shared" si="217"/>
        <v>#DIV/0!</v>
      </c>
      <c r="O1158" s="24">
        <f t="shared" si="218"/>
        <v>0</v>
      </c>
      <c r="P1158" s="24">
        <f t="shared" si="218"/>
        <v>0</v>
      </c>
      <c r="Q1158" t="s">
        <v>351</v>
      </c>
      <c r="R1158" t="s">
        <v>494</v>
      </c>
      <c r="S1158" t="s">
        <v>273</v>
      </c>
      <c r="T1158" s="26" t="s">
        <v>90</v>
      </c>
      <c r="U1158" s="26" t="s">
        <v>75</v>
      </c>
      <c r="V1158" s="128" t="s">
        <v>608</v>
      </c>
      <c r="W1158" s="127" t="s">
        <v>75</v>
      </c>
      <c r="X1158">
        <v>2</v>
      </c>
      <c r="Y1158" s="24" t="str">
        <f t="shared" si="209"/>
        <v>N</v>
      </c>
      <c r="Z1158" s="24">
        <v>100</v>
      </c>
      <c r="AA1158" s="24">
        <f t="shared" si="210"/>
        <v>0</v>
      </c>
      <c r="AB1158" s="24">
        <f t="shared" si="211"/>
        <v>-100</v>
      </c>
      <c r="AC1158" s="24">
        <f t="shared" si="212"/>
        <v>0</v>
      </c>
      <c r="AD1158" s="24">
        <f t="shared" si="213"/>
        <v>-100</v>
      </c>
      <c r="AE1158" s="24">
        <f t="shared" si="214"/>
        <v>0</v>
      </c>
      <c r="AF1158" s="24">
        <f t="shared" si="215"/>
        <v>-100</v>
      </c>
    </row>
    <row r="1159" spans="1:32" x14ac:dyDescent="0.25">
      <c r="A1159" s="21">
        <v>0.11897782999204459</v>
      </c>
      <c r="B1159" s="21">
        <v>0.88101044222775615</v>
      </c>
      <c r="C1159" s="22">
        <f t="shared" si="216"/>
        <v>8.4049272042267429</v>
      </c>
      <c r="D1159" s="23">
        <f t="shared" si="216"/>
        <v>1.1350603262673735</v>
      </c>
      <c r="E1159" s="125"/>
      <c r="F1159" s="8">
        <f t="shared" si="204"/>
        <v>1</v>
      </c>
      <c r="G1159" s="8">
        <f t="shared" si="205"/>
        <v>8.4049272042267429</v>
      </c>
      <c r="H1159" s="8">
        <f t="shared" si="206"/>
        <v>1.1350603262673735</v>
      </c>
      <c r="I1159" s="24"/>
      <c r="J1159" s="24"/>
      <c r="K1159" s="8">
        <f t="shared" si="207"/>
        <v>0</v>
      </c>
      <c r="L1159" s="8">
        <f t="shared" si="208"/>
        <v>0</v>
      </c>
      <c r="M1159" s="25" t="e">
        <f t="shared" si="217"/>
        <v>#DIV/0!</v>
      </c>
      <c r="N1159" s="25" t="e">
        <f t="shared" si="217"/>
        <v>#DIV/0!</v>
      </c>
      <c r="O1159" s="24">
        <f t="shared" si="218"/>
        <v>0</v>
      </c>
      <c r="P1159" s="24">
        <f t="shared" si="218"/>
        <v>0</v>
      </c>
      <c r="Q1159" t="s">
        <v>296</v>
      </c>
      <c r="R1159" t="s">
        <v>353</v>
      </c>
      <c r="S1159" t="s">
        <v>273</v>
      </c>
      <c r="T1159" s="26" t="s">
        <v>85</v>
      </c>
      <c r="U1159" s="26" t="s">
        <v>76</v>
      </c>
      <c r="V1159" s="128" t="s">
        <v>608</v>
      </c>
      <c r="W1159" s="127" t="s">
        <v>76</v>
      </c>
      <c r="X1159">
        <v>1</v>
      </c>
      <c r="Y1159" s="24" t="str">
        <f t="shared" si="209"/>
        <v>N</v>
      </c>
      <c r="Z1159" s="24">
        <v>100</v>
      </c>
      <c r="AA1159" s="24">
        <f t="shared" si="210"/>
        <v>0</v>
      </c>
      <c r="AB1159" s="24">
        <f t="shared" si="211"/>
        <v>-100</v>
      </c>
      <c r="AC1159" s="24">
        <f t="shared" si="212"/>
        <v>0</v>
      </c>
      <c r="AD1159" s="24">
        <f t="shared" si="213"/>
        <v>-100</v>
      </c>
      <c r="AE1159" s="24">
        <f t="shared" si="214"/>
        <v>0</v>
      </c>
      <c r="AF1159" s="24">
        <f t="shared" si="215"/>
        <v>-100</v>
      </c>
    </row>
    <row r="1160" spans="1:32" x14ac:dyDescent="0.25">
      <c r="A1160" s="21">
        <v>0.41792076757024077</v>
      </c>
      <c r="B1160" s="21">
        <v>0.58134288161445724</v>
      </c>
      <c r="C1160" s="22">
        <f t="shared" si="216"/>
        <v>2.3927980555116299</v>
      </c>
      <c r="D1160" s="23">
        <f t="shared" si="216"/>
        <v>1.7201552330405818</v>
      </c>
      <c r="E1160" s="125"/>
      <c r="F1160" s="8">
        <f t="shared" si="204"/>
        <v>1</v>
      </c>
      <c r="G1160" s="8">
        <f t="shared" si="205"/>
        <v>2.3927980555116299</v>
      </c>
      <c r="H1160" s="8">
        <f t="shared" si="206"/>
        <v>1.7201552330405818</v>
      </c>
      <c r="I1160" s="24"/>
      <c r="J1160" s="24"/>
      <c r="K1160" s="8">
        <f t="shared" si="207"/>
        <v>0</v>
      </c>
      <c r="L1160" s="8">
        <f t="shared" si="208"/>
        <v>0</v>
      </c>
      <c r="M1160" s="25" t="e">
        <f t="shared" si="217"/>
        <v>#DIV/0!</v>
      </c>
      <c r="N1160" s="25" t="e">
        <f t="shared" si="217"/>
        <v>#DIV/0!</v>
      </c>
      <c r="O1160" s="24">
        <f t="shared" si="218"/>
        <v>0</v>
      </c>
      <c r="P1160" s="24">
        <f t="shared" si="218"/>
        <v>0</v>
      </c>
      <c r="Q1160" t="s">
        <v>300</v>
      </c>
      <c r="R1160" t="s">
        <v>358</v>
      </c>
      <c r="S1160" t="s">
        <v>278</v>
      </c>
      <c r="T1160" s="26" t="s">
        <v>90</v>
      </c>
      <c r="U1160" s="26" t="s">
        <v>75</v>
      </c>
      <c r="V1160" s="128" t="s">
        <v>608</v>
      </c>
      <c r="W1160" s="127" t="s">
        <v>94</v>
      </c>
      <c r="X1160">
        <v>2</v>
      </c>
      <c r="Y1160" s="24" t="str">
        <f t="shared" si="209"/>
        <v>N</v>
      </c>
      <c r="Z1160" s="24">
        <v>100</v>
      </c>
      <c r="AA1160" s="24">
        <f t="shared" si="210"/>
        <v>0</v>
      </c>
      <c r="AB1160" s="24">
        <f t="shared" si="211"/>
        <v>-100</v>
      </c>
      <c r="AC1160" s="24">
        <f t="shared" si="212"/>
        <v>0</v>
      </c>
      <c r="AD1160" s="24">
        <f t="shared" si="213"/>
        <v>-100</v>
      </c>
      <c r="AE1160" s="24">
        <f t="shared" si="214"/>
        <v>0</v>
      </c>
      <c r="AF1160" s="24">
        <f t="shared" si="215"/>
        <v>-100</v>
      </c>
    </row>
    <row r="1161" spans="1:32" x14ac:dyDescent="0.25">
      <c r="A1161" s="21">
        <v>0.6551121420657986</v>
      </c>
      <c r="B1161" s="21">
        <v>0.33973448709724507</v>
      </c>
      <c r="C1161" s="22">
        <f t="shared" si="216"/>
        <v>1.5264562138119573</v>
      </c>
      <c r="D1161" s="23">
        <f t="shared" si="216"/>
        <v>2.9434750900451316</v>
      </c>
      <c r="E1161" s="125"/>
      <c r="F1161" s="8">
        <f t="shared" si="204"/>
        <v>1</v>
      </c>
      <c r="G1161" s="8">
        <f t="shared" si="205"/>
        <v>1.5264562138119573</v>
      </c>
      <c r="H1161" s="8">
        <f t="shared" si="206"/>
        <v>2.9434750900451316</v>
      </c>
      <c r="I1161" s="24"/>
      <c r="J1161" s="24"/>
      <c r="K1161" s="8">
        <f t="shared" si="207"/>
        <v>0</v>
      </c>
      <c r="L1161" s="8">
        <f t="shared" si="208"/>
        <v>0</v>
      </c>
      <c r="M1161" s="25" t="e">
        <f t="shared" si="217"/>
        <v>#DIV/0!</v>
      </c>
      <c r="N1161" s="25" t="e">
        <f t="shared" si="217"/>
        <v>#DIV/0!</v>
      </c>
      <c r="O1161" s="24">
        <f t="shared" si="218"/>
        <v>0</v>
      </c>
      <c r="P1161" s="24">
        <f t="shared" si="218"/>
        <v>0</v>
      </c>
      <c r="Q1161" t="s">
        <v>299</v>
      </c>
      <c r="R1161" t="s">
        <v>432</v>
      </c>
      <c r="S1161" t="s">
        <v>278</v>
      </c>
      <c r="T1161" s="26" t="s">
        <v>85</v>
      </c>
      <c r="U1161" s="26" t="s">
        <v>79</v>
      </c>
      <c r="V1161" s="128" t="s">
        <v>608</v>
      </c>
      <c r="W1161" s="127" t="s">
        <v>79</v>
      </c>
      <c r="X1161">
        <v>3</v>
      </c>
      <c r="Y1161" s="24" t="str">
        <f t="shared" si="209"/>
        <v>Y</v>
      </c>
      <c r="Z1161" s="24">
        <v>100</v>
      </c>
      <c r="AA1161" s="24">
        <f t="shared" si="210"/>
        <v>0</v>
      </c>
      <c r="AB1161" s="24">
        <f t="shared" si="211"/>
        <v>-100</v>
      </c>
      <c r="AC1161" s="24">
        <f t="shared" si="212"/>
        <v>0</v>
      </c>
      <c r="AD1161" s="24">
        <f t="shared" si="213"/>
        <v>-100</v>
      </c>
      <c r="AE1161" s="24">
        <f t="shared" si="214"/>
        <v>0</v>
      </c>
      <c r="AF1161" s="24">
        <f t="shared" si="215"/>
        <v>-100</v>
      </c>
    </row>
    <row r="1162" spans="1:32" x14ac:dyDescent="0.25">
      <c r="A1162" s="21">
        <v>0.31405749138152772</v>
      </c>
      <c r="B1162" s="21">
        <v>0.68570965215478163</v>
      </c>
      <c r="C1162" s="22">
        <f t="shared" si="216"/>
        <v>3.1841303819916398</v>
      </c>
      <c r="D1162" s="23">
        <f t="shared" si="216"/>
        <v>1.4583431877582427</v>
      </c>
      <c r="E1162" s="125"/>
      <c r="F1162" s="8">
        <f t="shared" si="204"/>
        <v>1</v>
      </c>
      <c r="G1162" s="8">
        <f t="shared" si="205"/>
        <v>3.1841303819916398</v>
      </c>
      <c r="H1162" s="8">
        <f t="shared" si="206"/>
        <v>1.4583431877582427</v>
      </c>
      <c r="I1162" s="24"/>
      <c r="J1162" s="24"/>
      <c r="K1162" s="8">
        <f t="shared" si="207"/>
        <v>0</v>
      </c>
      <c r="L1162" s="8">
        <f t="shared" si="208"/>
        <v>0</v>
      </c>
      <c r="M1162" s="25" t="e">
        <f t="shared" si="217"/>
        <v>#DIV/0!</v>
      </c>
      <c r="N1162" s="25" t="e">
        <f t="shared" si="217"/>
        <v>#DIV/0!</v>
      </c>
      <c r="O1162" s="24">
        <f t="shared" si="218"/>
        <v>0</v>
      </c>
      <c r="P1162" s="24">
        <f t="shared" si="218"/>
        <v>0</v>
      </c>
      <c r="Q1162" t="s">
        <v>430</v>
      </c>
      <c r="R1162" t="s">
        <v>497</v>
      </c>
      <c r="S1162" t="s">
        <v>278</v>
      </c>
      <c r="T1162" s="26" t="s">
        <v>90</v>
      </c>
      <c r="U1162" s="26" t="s">
        <v>75</v>
      </c>
      <c r="V1162" s="128" t="s">
        <v>608</v>
      </c>
      <c r="W1162" s="127" t="s">
        <v>100</v>
      </c>
      <c r="X1162">
        <v>3</v>
      </c>
      <c r="Y1162" s="24" t="str">
        <f t="shared" si="209"/>
        <v>Y</v>
      </c>
      <c r="Z1162" s="24">
        <v>100</v>
      </c>
      <c r="AA1162" s="24">
        <f t="shared" si="210"/>
        <v>0</v>
      </c>
      <c r="AB1162" s="24">
        <f t="shared" si="211"/>
        <v>-100</v>
      </c>
      <c r="AC1162" s="24">
        <f t="shared" si="212"/>
        <v>0</v>
      </c>
      <c r="AD1162" s="24">
        <f t="shared" si="213"/>
        <v>-100</v>
      </c>
      <c r="AE1162" s="24">
        <f t="shared" si="214"/>
        <v>0</v>
      </c>
      <c r="AF1162" s="24">
        <f t="shared" si="215"/>
        <v>-100</v>
      </c>
    </row>
    <row r="1163" spans="1:32" x14ac:dyDescent="0.25">
      <c r="A1163" s="21">
        <v>0.10225815632853021</v>
      </c>
      <c r="B1163" s="21">
        <v>0.89767881905036706</v>
      </c>
      <c r="C1163" s="22">
        <f t="shared" si="216"/>
        <v>9.7791710304970394</v>
      </c>
      <c r="D1163" s="23">
        <f t="shared" si="216"/>
        <v>1.1139841764985343</v>
      </c>
      <c r="E1163" s="125"/>
      <c r="F1163" s="8">
        <f t="shared" si="204"/>
        <v>1</v>
      </c>
      <c r="G1163" s="8">
        <f t="shared" si="205"/>
        <v>9.7791710304970394</v>
      </c>
      <c r="H1163" s="8">
        <f t="shared" si="206"/>
        <v>1.1139841764985343</v>
      </c>
      <c r="I1163" s="24"/>
      <c r="J1163" s="24"/>
      <c r="K1163" s="8">
        <f t="shared" si="207"/>
        <v>0</v>
      </c>
      <c r="L1163" s="8">
        <f t="shared" si="208"/>
        <v>0</v>
      </c>
      <c r="M1163" s="25" t="e">
        <f t="shared" si="217"/>
        <v>#DIV/0!</v>
      </c>
      <c r="N1163" s="25" t="e">
        <f t="shared" si="217"/>
        <v>#DIV/0!</v>
      </c>
      <c r="O1163" s="24">
        <f t="shared" si="218"/>
        <v>0</v>
      </c>
      <c r="P1163" s="24">
        <f t="shared" si="218"/>
        <v>0</v>
      </c>
      <c r="Q1163" t="s">
        <v>360</v>
      </c>
      <c r="R1163" t="s">
        <v>438</v>
      </c>
      <c r="S1163" t="s">
        <v>269</v>
      </c>
      <c r="T1163" s="26" t="s">
        <v>85</v>
      </c>
      <c r="U1163" s="26" t="s">
        <v>76</v>
      </c>
      <c r="V1163" s="128" t="s">
        <v>608</v>
      </c>
      <c r="W1163" s="127" t="s">
        <v>88</v>
      </c>
      <c r="X1163">
        <v>4</v>
      </c>
      <c r="Y1163" s="24" t="str">
        <f t="shared" si="209"/>
        <v>Y</v>
      </c>
      <c r="Z1163" s="24">
        <v>100</v>
      </c>
      <c r="AA1163" s="24">
        <f t="shared" si="210"/>
        <v>0</v>
      </c>
      <c r="AB1163" s="24">
        <f t="shared" si="211"/>
        <v>-100</v>
      </c>
      <c r="AC1163" s="24">
        <f t="shared" si="212"/>
        <v>0</v>
      </c>
      <c r="AD1163" s="24">
        <f t="shared" si="213"/>
        <v>-100</v>
      </c>
      <c r="AE1163" s="24">
        <f t="shared" si="214"/>
        <v>0</v>
      </c>
      <c r="AF1163" s="24">
        <f t="shared" si="215"/>
        <v>-100</v>
      </c>
    </row>
    <row r="1164" spans="1:32" x14ac:dyDescent="0.25">
      <c r="A1164" s="21">
        <v>0.37575446954637359</v>
      </c>
      <c r="B1164" s="21">
        <v>0.62357396790122044</v>
      </c>
      <c r="C1164" s="22">
        <f t="shared" si="216"/>
        <v>2.661312322398298</v>
      </c>
      <c r="D1164" s="23">
        <f t="shared" si="216"/>
        <v>1.6036589907140073</v>
      </c>
      <c r="E1164" s="125"/>
      <c r="F1164" s="8">
        <f t="shared" si="204"/>
        <v>1</v>
      </c>
      <c r="G1164" s="8">
        <f t="shared" si="205"/>
        <v>2.661312322398298</v>
      </c>
      <c r="H1164" s="8">
        <f t="shared" si="206"/>
        <v>1.6036589907140073</v>
      </c>
      <c r="I1164" s="24"/>
      <c r="J1164" s="24"/>
      <c r="K1164" s="8">
        <f t="shared" si="207"/>
        <v>0</v>
      </c>
      <c r="L1164" s="8">
        <f t="shared" si="208"/>
        <v>0</v>
      </c>
      <c r="M1164" s="25" t="e">
        <f t="shared" si="217"/>
        <v>#DIV/0!</v>
      </c>
      <c r="N1164" s="25" t="e">
        <f t="shared" si="217"/>
        <v>#DIV/0!</v>
      </c>
      <c r="O1164" s="24">
        <f t="shared" si="218"/>
        <v>0</v>
      </c>
      <c r="P1164" s="24">
        <f t="shared" si="218"/>
        <v>0</v>
      </c>
      <c r="Q1164" t="s">
        <v>500</v>
      </c>
      <c r="R1164" t="s">
        <v>436</v>
      </c>
      <c r="S1164" t="s">
        <v>269</v>
      </c>
      <c r="T1164" s="26" t="s">
        <v>90</v>
      </c>
      <c r="U1164" s="26" t="s">
        <v>75</v>
      </c>
      <c r="V1164" s="128" t="s">
        <v>608</v>
      </c>
      <c r="W1164" s="127" t="s">
        <v>87</v>
      </c>
      <c r="X1164">
        <v>3</v>
      </c>
      <c r="Y1164" s="24" t="str">
        <f t="shared" si="209"/>
        <v>Y</v>
      </c>
      <c r="Z1164" s="24">
        <v>100</v>
      </c>
      <c r="AA1164" s="24">
        <f t="shared" si="210"/>
        <v>0</v>
      </c>
      <c r="AB1164" s="24">
        <f t="shared" si="211"/>
        <v>-100</v>
      </c>
      <c r="AC1164" s="24">
        <f t="shared" si="212"/>
        <v>0</v>
      </c>
      <c r="AD1164" s="24">
        <f t="shared" si="213"/>
        <v>-100</v>
      </c>
      <c r="AE1164" s="24">
        <f t="shared" si="214"/>
        <v>0</v>
      </c>
      <c r="AF1164" s="24">
        <f t="shared" si="215"/>
        <v>-100</v>
      </c>
    </row>
    <row r="1165" spans="1:32" x14ac:dyDescent="0.25">
      <c r="A1165" s="21">
        <v>0.79746080899537575</v>
      </c>
      <c r="B1165" s="21">
        <v>0.18446331242360139</v>
      </c>
      <c r="C1165" s="22">
        <f t="shared" si="216"/>
        <v>1.2539801187970339</v>
      </c>
      <c r="D1165" s="23">
        <f t="shared" si="216"/>
        <v>5.4211321853724543</v>
      </c>
      <c r="E1165" s="125"/>
      <c r="F1165" s="8">
        <f t="shared" si="204"/>
        <v>1</v>
      </c>
      <c r="G1165" s="8">
        <f t="shared" si="205"/>
        <v>1.2539801187970339</v>
      </c>
      <c r="H1165" s="8">
        <f t="shared" si="206"/>
        <v>5.4211321853724543</v>
      </c>
      <c r="I1165" s="24"/>
      <c r="J1165" s="24"/>
      <c r="K1165" s="8">
        <f t="shared" si="207"/>
        <v>0</v>
      </c>
      <c r="L1165" s="8">
        <f t="shared" si="208"/>
        <v>0</v>
      </c>
      <c r="M1165" s="25" t="e">
        <f t="shared" si="217"/>
        <v>#DIV/0!</v>
      </c>
      <c r="N1165" s="25" t="e">
        <f t="shared" si="217"/>
        <v>#DIV/0!</v>
      </c>
      <c r="O1165" s="24">
        <f t="shared" si="218"/>
        <v>0</v>
      </c>
      <c r="P1165" s="24">
        <f t="shared" si="218"/>
        <v>0</v>
      </c>
      <c r="Q1165" t="s">
        <v>437</v>
      </c>
      <c r="R1165" t="s">
        <v>439</v>
      </c>
      <c r="S1165" t="s">
        <v>269</v>
      </c>
      <c r="T1165" s="26" t="s">
        <v>84</v>
      </c>
      <c r="U1165" s="26" t="s">
        <v>92</v>
      </c>
      <c r="V1165" s="128" t="s">
        <v>608</v>
      </c>
      <c r="W1165" s="127" t="s">
        <v>75</v>
      </c>
      <c r="X1165">
        <v>2</v>
      </c>
      <c r="Y1165" s="24" t="str">
        <f t="shared" si="209"/>
        <v>N</v>
      </c>
      <c r="Z1165" s="24">
        <v>100</v>
      </c>
      <c r="AA1165" s="24">
        <f t="shared" si="210"/>
        <v>0</v>
      </c>
      <c r="AB1165" s="24">
        <f t="shared" si="211"/>
        <v>-100</v>
      </c>
      <c r="AC1165" s="24">
        <f t="shared" si="212"/>
        <v>0</v>
      </c>
      <c r="AD1165" s="24">
        <f t="shared" si="213"/>
        <v>-100</v>
      </c>
      <c r="AE1165" s="24">
        <f t="shared" si="214"/>
        <v>0</v>
      </c>
      <c r="AF1165" s="24">
        <f t="shared" si="215"/>
        <v>-100</v>
      </c>
    </row>
    <row r="1166" spans="1:32" x14ac:dyDescent="0.25">
      <c r="A1166" s="21">
        <v>0.53340328606747689</v>
      </c>
      <c r="B1166" s="21">
        <v>0.46528566225967383</v>
      </c>
      <c r="C1166" s="22">
        <f t="shared" si="216"/>
        <v>1.8747541046709963</v>
      </c>
      <c r="D1166" s="23">
        <f t="shared" si="216"/>
        <v>2.1492173112394437</v>
      </c>
      <c r="E1166" s="125"/>
      <c r="F1166" s="8">
        <f t="shared" si="204"/>
        <v>1</v>
      </c>
      <c r="G1166" s="8">
        <f t="shared" si="205"/>
        <v>1.8747541046709963</v>
      </c>
      <c r="H1166" s="8">
        <f t="shared" si="206"/>
        <v>2.1492173112394437</v>
      </c>
      <c r="I1166" s="24"/>
      <c r="J1166" s="24"/>
      <c r="K1166" s="8">
        <f t="shared" si="207"/>
        <v>0</v>
      </c>
      <c r="L1166" s="8">
        <f t="shared" si="208"/>
        <v>0</v>
      </c>
      <c r="M1166" s="25" t="e">
        <f t="shared" si="217"/>
        <v>#DIV/0!</v>
      </c>
      <c r="N1166" s="25" t="e">
        <f t="shared" si="217"/>
        <v>#DIV/0!</v>
      </c>
      <c r="O1166" s="24">
        <f t="shared" si="218"/>
        <v>0</v>
      </c>
      <c r="P1166" s="24">
        <f t="shared" si="218"/>
        <v>0</v>
      </c>
      <c r="Q1166" t="s">
        <v>440</v>
      </c>
      <c r="R1166" t="s">
        <v>502</v>
      </c>
      <c r="S1166" t="s">
        <v>269</v>
      </c>
      <c r="T1166" s="26" t="s">
        <v>90</v>
      </c>
      <c r="U1166" s="26" t="s">
        <v>75</v>
      </c>
      <c r="V1166" s="128" t="s">
        <v>608</v>
      </c>
      <c r="W1166" s="127" t="s">
        <v>86</v>
      </c>
      <c r="X1166">
        <v>3</v>
      </c>
      <c r="Y1166" s="24" t="str">
        <f t="shared" si="209"/>
        <v>Y</v>
      </c>
      <c r="Z1166" s="24">
        <v>100</v>
      </c>
      <c r="AA1166" s="24">
        <f t="shared" si="210"/>
        <v>0</v>
      </c>
      <c r="AB1166" s="24">
        <f t="shared" si="211"/>
        <v>-100</v>
      </c>
      <c r="AC1166" s="24">
        <f t="shared" si="212"/>
        <v>0</v>
      </c>
      <c r="AD1166" s="24">
        <f t="shared" si="213"/>
        <v>-100</v>
      </c>
      <c r="AE1166" s="24">
        <f t="shared" si="214"/>
        <v>0</v>
      </c>
      <c r="AF1166" s="24">
        <f t="shared" si="215"/>
        <v>-100</v>
      </c>
    </row>
    <row r="1167" spans="1:32" x14ac:dyDescent="0.25">
      <c r="A1167" s="21">
        <v>0.75988629795917528</v>
      </c>
      <c r="B1167" s="21">
        <v>0.19636096278144333</v>
      </c>
      <c r="C1167" s="22">
        <f t="shared" si="216"/>
        <v>1.3159863557030802</v>
      </c>
      <c r="D1167" s="23">
        <f t="shared" si="216"/>
        <v>5.0926619315522261</v>
      </c>
      <c r="E1167" s="125"/>
      <c r="F1167" s="8">
        <f t="shared" si="204"/>
        <v>1</v>
      </c>
      <c r="G1167" s="8">
        <f t="shared" si="205"/>
        <v>1.3159863557030802</v>
      </c>
      <c r="H1167" s="8">
        <f t="shared" si="206"/>
        <v>5.0926619315522261</v>
      </c>
      <c r="I1167" s="24"/>
      <c r="J1167" s="24"/>
      <c r="K1167" s="8">
        <f t="shared" si="207"/>
        <v>0</v>
      </c>
      <c r="L1167" s="8">
        <f t="shared" si="208"/>
        <v>0</v>
      </c>
      <c r="M1167" s="25" t="e">
        <f t="shared" si="217"/>
        <v>#DIV/0!</v>
      </c>
      <c r="N1167" s="25" t="e">
        <f t="shared" si="217"/>
        <v>#DIV/0!</v>
      </c>
      <c r="O1167" s="24">
        <f t="shared" si="218"/>
        <v>0</v>
      </c>
      <c r="P1167" s="24">
        <f t="shared" si="218"/>
        <v>0</v>
      </c>
      <c r="Q1167" t="s">
        <v>364</v>
      </c>
      <c r="R1167" t="s">
        <v>442</v>
      </c>
      <c r="S1167" t="s">
        <v>282</v>
      </c>
      <c r="T1167" s="26" t="s">
        <v>85</v>
      </c>
      <c r="U1167" s="26" t="s">
        <v>102</v>
      </c>
      <c r="V1167" s="128" t="s">
        <v>608</v>
      </c>
      <c r="W1167" s="127" t="s">
        <v>96</v>
      </c>
      <c r="X1167">
        <v>5</v>
      </c>
      <c r="Y1167" s="24" t="str">
        <f t="shared" si="209"/>
        <v>Y</v>
      </c>
      <c r="Z1167" s="24">
        <v>100</v>
      </c>
      <c r="AA1167" s="24">
        <f t="shared" si="210"/>
        <v>0</v>
      </c>
      <c r="AB1167" s="24">
        <f t="shared" si="211"/>
        <v>-100</v>
      </c>
      <c r="AC1167" s="24">
        <f t="shared" si="212"/>
        <v>0</v>
      </c>
      <c r="AD1167" s="24">
        <f t="shared" si="213"/>
        <v>-100</v>
      </c>
      <c r="AE1167" s="24">
        <f t="shared" si="214"/>
        <v>0</v>
      </c>
      <c r="AF1167" s="24">
        <f t="shared" si="215"/>
        <v>-100</v>
      </c>
    </row>
    <row r="1168" spans="1:32" x14ac:dyDescent="0.25">
      <c r="A1168" s="21">
        <v>0.79493573172337184</v>
      </c>
      <c r="B1168" s="21">
        <v>9.3802618209177832E-2</v>
      </c>
      <c r="C1168" s="22">
        <f t="shared" si="216"/>
        <v>1.2579633297298907</v>
      </c>
      <c r="D1168" s="23">
        <f t="shared" si="216"/>
        <v>10.660683242018058</v>
      </c>
      <c r="E1168" s="125"/>
      <c r="F1168" s="8">
        <f t="shared" si="204"/>
        <v>1</v>
      </c>
      <c r="G1168" s="8">
        <f t="shared" si="205"/>
        <v>1.2579633297298907</v>
      </c>
      <c r="H1168" s="8">
        <f t="shared" si="206"/>
        <v>10.660683242018058</v>
      </c>
      <c r="I1168" s="24"/>
      <c r="J1168" s="24"/>
      <c r="K1168" s="8">
        <f t="shared" si="207"/>
        <v>0</v>
      </c>
      <c r="L1168" s="8">
        <f t="shared" si="208"/>
        <v>0</v>
      </c>
      <c r="M1168" s="25" t="e">
        <f t="shared" si="217"/>
        <v>#DIV/0!</v>
      </c>
      <c r="N1168" s="25" t="e">
        <f t="shared" si="217"/>
        <v>#DIV/0!</v>
      </c>
      <c r="O1168" s="24">
        <f t="shared" si="218"/>
        <v>0</v>
      </c>
      <c r="P1168" s="24">
        <f t="shared" si="218"/>
        <v>0</v>
      </c>
      <c r="Q1168" t="s">
        <v>446</v>
      </c>
      <c r="R1168" t="s">
        <v>443</v>
      </c>
      <c r="S1168" t="s">
        <v>282</v>
      </c>
      <c r="T1168" s="26" t="s">
        <v>84</v>
      </c>
      <c r="U1168" s="26" t="s">
        <v>99</v>
      </c>
      <c r="V1168" s="128" t="s">
        <v>608</v>
      </c>
      <c r="W1168" s="127" t="s">
        <v>89</v>
      </c>
      <c r="X1168">
        <v>4</v>
      </c>
      <c r="Y1168" s="24" t="str">
        <f t="shared" si="209"/>
        <v>Y</v>
      </c>
      <c r="Z1168" s="24">
        <v>100</v>
      </c>
      <c r="AA1168" s="24">
        <f t="shared" si="210"/>
        <v>0</v>
      </c>
      <c r="AB1168" s="24">
        <f t="shared" si="211"/>
        <v>-100</v>
      </c>
      <c r="AC1168" s="24">
        <f t="shared" si="212"/>
        <v>0</v>
      </c>
      <c r="AD1168" s="24">
        <f t="shared" si="213"/>
        <v>-100</v>
      </c>
      <c r="AE1168" s="24">
        <f t="shared" si="214"/>
        <v>0</v>
      </c>
      <c r="AF1168" s="24">
        <f t="shared" si="215"/>
        <v>-100</v>
      </c>
    </row>
    <row r="1169" spans="1:32" x14ac:dyDescent="0.25">
      <c r="A1169" s="21">
        <v>0.50902372682135333</v>
      </c>
      <c r="B1169" s="21">
        <v>0.48851770054826393</v>
      </c>
      <c r="C1169" s="22">
        <f t="shared" si="216"/>
        <v>1.964544965800699</v>
      </c>
      <c r="D1169" s="23">
        <f t="shared" si="216"/>
        <v>2.0470087345406296</v>
      </c>
      <c r="E1169" s="125"/>
      <c r="F1169" s="8">
        <f t="shared" si="204"/>
        <v>1</v>
      </c>
      <c r="G1169" s="8">
        <f t="shared" si="205"/>
        <v>1.964544965800699</v>
      </c>
      <c r="H1169" s="8">
        <f t="shared" si="206"/>
        <v>2.0470087345406296</v>
      </c>
      <c r="I1169" s="24"/>
      <c r="J1169" s="24"/>
      <c r="K1169" s="8">
        <f t="shared" si="207"/>
        <v>0</v>
      </c>
      <c r="L1169" s="8">
        <f t="shared" si="208"/>
        <v>0</v>
      </c>
      <c r="M1169" s="25" t="e">
        <f t="shared" si="217"/>
        <v>#DIV/0!</v>
      </c>
      <c r="N1169" s="25" t="e">
        <f t="shared" si="217"/>
        <v>#DIV/0!</v>
      </c>
      <c r="O1169" s="24">
        <f t="shared" si="218"/>
        <v>0</v>
      </c>
      <c r="P1169" s="24">
        <f t="shared" si="218"/>
        <v>0</v>
      </c>
      <c r="Q1169" t="s">
        <v>445</v>
      </c>
      <c r="R1169" t="s">
        <v>448</v>
      </c>
      <c r="S1169" t="s">
        <v>282</v>
      </c>
      <c r="T1169" s="26" t="s">
        <v>84</v>
      </c>
      <c r="U1169" s="26" t="s">
        <v>86</v>
      </c>
      <c r="V1169" s="128" t="s">
        <v>608</v>
      </c>
      <c r="W1169" s="127" t="s">
        <v>89</v>
      </c>
      <c r="X1169">
        <v>4</v>
      </c>
      <c r="Y1169" s="24" t="str">
        <f t="shared" si="209"/>
        <v>Y</v>
      </c>
      <c r="Z1169" s="24">
        <v>100</v>
      </c>
      <c r="AA1169" s="24">
        <f t="shared" si="210"/>
        <v>0</v>
      </c>
      <c r="AB1169" s="24">
        <f t="shared" si="211"/>
        <v>-100</v>
      </c>
      <c r="AC1169" s="24">
        <f t="shared" si="212"/>
        <v>0</v>
      </c>
      <c r="AD1169" s="24">
        <f t="shared" si="213"/>
        <v>-100</v>
      </c>
      <c r="AE1169" s="24">
        <f t="shared" si="214"/>
        <v>0</v>
      </c>
      <c r="AF1169" s="24">
        <f t="shared" si="215"/>
        <v>-100</v>
      </c>
    </row>
    <row r="1170" spans="1:32" x14ac:dyDescent="0.25">
      <c r="A1170" s="21">
        <v>0.65385137065774579</v>
      </c>
      <c r="B1170" s="21">
        <v>0.3351438670879659</v>
      </c>
      <c r="C1170" s="22">
        <f t="shared" si="216"/>
        <v>1.5293995621574423</v>
      </c>
      <c r="D1170" s="23">
        <f t="shared" si="216"/>
        <v>2.9837932249481622</v>
      </c>
      <c r="E1170" s="125"/>
      <c r="F1170" s="8">
        <f t="shared" si="204"/>
        <v>1</v>
      </c>
      <c r="G1170" s="8">
        <f t="shared" si="205"/>
        <v>1.5293995621574423</v>
      </c>
      <c r="H1170" s="8">
        <f t="shared" si="206"/>
        <v>2.9837932249481622</v>
      </c>
      <c r="I1170" s="24"/>
      <c r="J1170" s="24"/>
      <c r="K1170" s="8">
        <f t="shared" si="207"/>
        <v>0</v>
      </c>
      <c r="L1170" s="8">
        <f t="shared" si="208"/>
        <v>0</v>
      </c>
      <c r="M1170" s="25" t="e">
        <f t="shared" si="217"/>
        <v>#DIV/0!</v>
      </c>
      <c r="N1170" s="25" t="e">
        <f t="shared" si="217"/>
        <v>#DIV/0!</v>
      </c>
      <c r="O1170" s="24">
        <f t="shared" si="218"/>
        <v>0</v>
      </c>
      <c r="P1170" s="24">
        <f t="shared" si="218"/>
        <v>0</v>
      </c>
      <c r="Q1170" t="s">
        <v>471</v>
      </c>
      <c r="R1170" t="s">
        <v>474</v>
      </c>
      <c r="S1170" t="s">
        <v>276</v>
      </c>
      <c r="T1170" s="26" t="s">
        <v>84</v>
      </c>
      <c r="U1170" s="26" t="s">
        <v>86</v>
      </c>
      <c r="V1170" s="128" t="s">
        <v>608</v>
      </c>
      <c r="W1170" s="127" t="s">
        <v>86</v>
      </c>
      <c r="X1170">
        <v>3</v>
      </c>
      <c r="Y1170" s="24" t="str">
        <f t="shared" si="209"/>
        <v>Y</v>
      </c>
      <c r="Z1170" s="24">
        <v>100</v>
      </c>
      <c r="AA1170" s="24">
        <f t="shared" si="210"/>
        <v>0</v>
      </c>
      <c r="AB1170" s="24">
        <f t="shared" si="211"/>
        <v>-100</v>
      </c>
      <c r="AC1170" s="24">
        <f t="shared" si="212"/>
        <v>0</v>
      </c>
      <c r="AD1170" s="24">
        <f t="shared" si="213"/>
        <v>-100</v>
      </c>
      <c r="AE1170" s="24">
        <f t="shared" si="214"/>
        <v>0</v>
      </c>
      <c r="AF1170" s="24">
        <f t="shared" si="215"/>
        <v>-100</v>
      </c>
    </row>
    <row r="1171" spans="1:32" x14ac:dyDescent="0.25">
      <c r="A1171" s="21">
        <v>0.50735031464700941</v>
      </c>
      <c r="B1171" s="21">
        <v>0.49162459169659045</v>
      </c>
      <c r="C1171" s="22">
        <f t="shared" si="216"/>
        <v>1.9710246966058416</v>
      </c>
      <c r="D1171" s="23">
        <f t="shared" si="216"/>
        <v>2.0340723732899777</v>
      </c>
      <c r="E1171" s="125"/>
      <c r="F1171" s="8">
        <f t="shared" si="204"/>
        <v>1</v>
      </c>
      <c r="G1171" s="8">
        <f t="shared" si="205"/>
        <v>1.9710246966058416</v>
      </c>
      <c r="H1171" s="8">
        <f t="shared" si="206"/>
        <v>2.0340723732899777</v>
      </c>
      <c r="I1171" s="24"/>
      <c r="J1171" s="24"/>
      <c r="K1171" s="8">
        <f t="shared" si="207"/>
        <v>0</v>
      </c>
      <c r="L1171" s="8">
        <f t="shared" si="208"/>
        <v>0</v>
      </c>
      <c r="M1171" s="25" t="e">
        <f t="shared" si="217"/>
        <v>#DIV/0!</v>
      </c>
      <c r="N1171" s="25" t="e">
        <f t="shared" si="217"/>
        <v>#DIV/0!</v>
      </c>
      <c r="O1171" s="24">
        <f t="shared" si="218"/>
        <v>0</v>
      </c>
      <c r="P1171" s="24">
        <f t="shared" si="218"/>
        <v>0</v>
      </c>
      <c r="Q1171" t="s">
        <v>369</v>
      </c>
      <c r="R1171" t="s">
        <v>472</v>
      </c>
      <c r="S1171" t="s">
        <v>276</v>
      </c>
      <c r="T1171" s="26" t="s">
        <v>90</v>
      </c>
      <c r="U1171" s="26" t="s">
        <v>75</v>
      </c>
      <c r="V1171" s="128" t="s">
        <v>608</v>
      </c>
      <c r="W1171" s="127" t="s">
        <v>86</v>
      </c>
      <c r="X1171">
        <v>3</v>
      </c>
      <c r="Y1171" s="24" t="str">
        <f t="shared" si="209"/>
        <v>Y</v>
      </c>
      <c r="Z1171" s="24">
        <v>100</v>
      </c>
      <c r="AA1171" s="24">
        <f t="shared" si="210"/>
        <v>0</v>
      </c>
      <c r="AB1171" s="24">
        <f t="shared" si="211"/>
        <v>-100</v>
      </c>
      <c r="AC1171" s="24">
        <f t="shared" si="212"/>
        <v>0</v>
      </c>
      <c r="AD1171" s="24">
        <f t="shared" si="213"/>
        <v>-100</v>
      </c>
      <c r="AE1171" s="24">
        <f t="shared" si="214"/>
        <v>0</v>
      </c>
      <c r="AF1171" s="24">
        <f t="shared" si="215"/>
        <v>-100</v>
      </c>
    </row>
    <row r="1172" spans="1:32" x14ac:dyDescent="0.25">
      <c r="A1172" s="21">
        <v>0.67025525244383621</v>
      </c>
      <c r="B1172" s="21">
        <v>0.30328133866835327</v>
      </c>
      <c r="C1172" s="22">
        <f t="shared" si="216"/>
        <v>1.491968912371626</v>
      </c>
      <c r="D1172" s="23">
        <f t="shared" si="216"/>
        <v>3.2972684847369664</v>
      </c>
      <c r="E1172" s="125"/>
      <c r="F1172" s="8">
        <f t="shared" si="204"/>
        <v>1</v>
      </c>
      <c r="G1172" s="8">
        <f t="shared" si="205"/>
        <v>1.491968912371626</v>
      </c>
      <c r="H1172" s="8">
        <f t="shared" si="206"/>
        <v>3.2972684847369664</v>
      </c>
      <c r="I1172" s="24"/>
      <c r="J1172" s="24"/>
      <c r="K1172" s="8">
        <f t="shared" si="207"/>
        <v>0</v>
      </c>
      <c r="L1172" s="8">
        <f t="shared" si="208"/>
        <v>0</v>
      </c>
      <c r="M1172" s="25" t="e">
        <f t="shared" si="217"/>
        <v>#DIV/0!</v>
      </c>
      <c r="N1172" s="25" t="e">
        <f t="shared" si="217"/>
        <v>#DIV/0!</v>
      </c>
      <c r="O1172" s="24">
        <f t="shared" si="218"/>
        <v>0</v>
      </c>
      <c r="P1172" s="24">
        <f t="shared" si="218"/>
        <v>0</v>
      </c>
      <c r="Q1172" t="s">
        <v>506</v>
      </c>
      <c r="R1172" t="s">
        <v>461</v>
      </c>
      <c r="S1172" t="s">
        <v>276</v>
      </c>
      <c r="T1172" s="26" t="s">
        <v>84</v>
      </c>
      <c r="U1172" s="26" t="s">
        <v>89</v>
      </c>
      <c r="V1172" s="128" t="s">
        <v>608</v>
      </c>
      <c r="W1172" s="127" t="s">
        <v>204</v>
      </c>
      <c r="X1172">
        <v>6</v>
      </c>
      <c r="Y1172" s="24" t="str">
        <f t="shared" si="209"/>
        <v>Y</v>
      </c>
      <c r="Z1172" s="24">
        <v>100</v>
      </c>
      <c r="AA1172" s="24">
        <f t="shared" si="210"/>
        <v>0</v>
      </c>
      <c r="AB1172" s="24">
        <f t="shared" si="211"/>
        <v>-100</v>
      </c>
      <c r="AC1172" s="24">
        <f t="shared" si="212"/>
        <v>0</v>
      </c>
      <c r="AD1172" s="24">
        <f t="shared" si="213"/>
        <v>-100</v>
      </c>
      <c r="AE1172" s="24">
        <f t="shared" si="214"/>
        <v>0</v>
      </c>
      <c r="AF1172" s="24">
        <f t="shared" si="215"/>
        <v>-100</v>
      </c>
    </row>
    <row r="1173" spans="1:32" x14ac:dyDescent="0.25">
      <c r="A1173" s="21">
        <v>0.66083003749308089</v>
      </c>
      <c r="B1173" s="21">
        <v>0.31850336289115055</v>
      </c>
      <c r="C1173" s="22">
        <f t="shared" si="216"/>
        <v>1.5132484046784425</v>
      </c>
      <c r="D1173" s="23">
        <f t="shared" si="216"/>
        <v>3.1396842749875544</v>
      </c>
      <c r="E1173" s="125"/>
      <c r="F1173" s="8">
        <f t="shared" si="204"/>
        <v>1</v>
      </c>
      <c r="G1173" s="8">
        <f t="shared" si="205"/>
        <v>1.5132484046784425</v>
      </c>
      <c r="H1173" s="8">
        <f t="shared" si="206"/>
        <v>3.1396842749875544</v>
      </c>
      <c r="I1173" s="24"/>
      <c r="J1173" s="24"/>
      <c r="K1173" s="8">
        <f t="shared" si="207"/>
        <v>0</v>
      </c>
      <c r="L1173" s="8">
        <f t="shared" si="208"/>
        <v>0</v>
      </c>
      <c r="M1173" s="25" t="e">
        <f t="shared" si="217"/>
        <v>#DIV/0!</v>
      </c>
      <c r="N1173" s="25" t="e">
        <f t="shared" si="217"/>
        <v>#DIV/0!</v>
      </c>
      <c r="O1173" s="24">
        <f t="shared" si="218"/>
        <v>0</v>
      </c>
      <c r="P1173" s="24">
        <f t="shared" si="218"/>
        <v>0</v>
      </c>
      <c r="Q1173" t="s">
        <v>464</v>
      </c>
      <c r="R1173" t="s">
        <v>452</v>
      </c>
      <c r="S1173" t="s">
        <v>276</v>
      </c>
      <c r="T1173" s="26" t="s">
        <v>84</v>
      </c>
      <c r="U1173" s="26" t="s">
        <v>89</v>
      </c>
      <c r="V1173" s="128" t="s">
        <v>608</v>
      </c>
      <c r="W1173" s="127" t="s">
        <v>73</v>
      </c>
      <c r="X1173">
        <v>0</v>
      </c>
      <c r="Y1173" s="24" t="str">
        <f t="shared" si="209"/>
        <v>N</v>
      </c>
      <c r="Z1173" s="24">
        <v>100</v>
      </c>
      <c r="AA1173" s="24">
        <f t="shared" si="210"/>
        <v>0</v>
      </c>
      <c r="AB1173" s="24">
        <f t="shared" si="211"/>
        <v>-100</v>
      </c>
      <c r="AC1173" s="24">
        <f t="shared" si="212"/>
        <v>0</v>
      </c>
      <c r="AD1173" s="24">
        <f t="shared" si="213"/>
        <v>-100</v>
      </c>
      <c r="AE1173" s="24">
        <f t="shared" si="214"/>
        <v>0</v>
      </c>
      <c r="AF1173" s="24">
        <f t="shared" si="215"/>
        <v>-100</v>
      </c>
    </row>
    <row r="1174" spans="1:32" x14ac:dyDescent="0.25">
      <c r="A1174" s="21">
        <v>0.23701250339390176</v>
      </c>
      <c r="B1174" s="21">
        <v>0.76278627707482161</v>
      </c>
      <c r="C1174" s="22">
        <f t="shared" si="216"/>
        <v>4.2191866913369331</v>
      </c>
      <c r="D1174" s="23">
        <f t="shared" si="216"/>
        <v>1.3109832072947873</v>
      </c>
      <c r="E1174" s="125"/>
      <c r="F1174" s="8">
        <f t="shared" si="204"/>
        <v>1</v>
      </c>
      <c r="G1174" s="8">
        <f t="shared" si="205"/>
        <v>4.2191866913369331</v>
      </c>
      <c r="H1174" s="8">
        <f t="shared" si="206"/>
        <v>1.3109832072947873</v>
      </c>
      <c r="I1174" s="24"/>
      <c r="J1174" s="24"/>
      <c r="K1174" s="8">
        <f t="shared" si="207"/>
        <v>0</v>
      </c>
      <c r="L1174" s="8">
        <f t="shared" si="208"/>
        <v>0</v>
      </c>
      <c r="M1174" s="25" t="e">
        <f t="shared" si="217"/>
        <v>#DIV/0!</v>
      </c>
      <c r="N1174" s="25" t="e">
        <f t="shared" si="217"/>
        <v>#DIV/0!</v>
      </c>
      <c r="O1174" s="24">
        <f t="shared" si="218"/>
        <v>0</v>
      </c>
      <c r="P1174" s="24">
        <f t="shared" si="218"/>
        <v>0</v>
      </c>
      <c r="Q1174" t="s">
        <v>454</v>
      </c>
      <c r="R1174" t="s">
        <v>467</v>
      </c>
      <c r="S1174" t="s">
        <v>276</v>
      </c>
      <c r="T1174" s="26" t="s">
        <v>90</v>
      </c>
      <c r="U1174" s="26" t="s">
        <v>75</v>
      </c>
      <c r="V1174" s="128" t="s">
        <v>608</v>
      </c>
      <c r="W1174" s="127" t="s">
        <v>94</v>
      </c>
      <c r="X1174">
        <v>2</v>
      </c>
      <c r="Y1174" s="24" t="str">
        <f t="shared" si="209"/>
        <v>N</v>
      </c>
      <c r="Z1174" s="24">
        <v>100</v>
      </c>
      <c r="AA1174" s="24">
        <f t="shared" si="210"/>
        <v>0</v>
      </c>
      <c r="AB1174" s="24">
        <f t="shared" si="211"/>
        <v>-100</v>
      </c>
      <c r="AC1174" s="24">
        <f t="shared" si="212"/>
        <v>0</v>
      </c>
      <c r="AD1174" s="24">
        <f t="shared" si="213"/>
        <v>-100</v>
      </c>
      <c r="AE1174" s="24">
        <f t="shared" si="214"/>
        <v>0</v>
      </c>
      <c r="AF1174" s="24">
        <f t="shared" si="215"/>
        <v>-100</v>
      </c>
    </row>
    <row r="1175" spans="1:32" x14ac:dyDescent="0.25">
      <c r="A1175" s="21">
        <v>0.64831064466450417</v>
      </c>
      <c r="B1175" s="21">
        <v>0.33411335022413791</v>
      </c>
      <c r="C1175" s="22">
        <f t="shared" si="216"/>
        <v>1.5424704317750211</v>
      </c>
      <c r="D1175" s="23">
        <f t="shared" si="216"/>
        <v>2.9929962371427425</v>
      </c>
      <c r="E1175" s="125"/>
      <c r="F1175" s="8">
        <f t="shared" si="204"/>
        <v>1</v>
      </c>
      <c r="G1175" s="8">
        <f t="shared" si="205"/>
        <v>1.5424704317750211</v>
      </c>
      <c r="H1175" s="8">
        <f t="shared" si="206"/>
        <v>2.9929962371427425</v>
      </c>
      <c r="I1175" s="24"/>
      <c r="J1175" s="24"/>
      <c r="K1175" s="8">
        <f t="shared" si="207"/>
        <v>0</v>
      </c>
      <c r="L1175" s="8">
        <f t="shared" si="208"/>
        <v>0</v>
      </c>
      <c r="M1175" s="25" t="e">
        <f t="shared" si="217"/>
        <v>#DIV/0!</v>
      </c>
      <c r="N1175" s="25" t="e">
        <f t="shared" si="217"/>
        <v>#DIV/0!</v>
      </c>
      <c r="O1175" s="24">
        <f t="shared" si="218"/>
        <v>0</v>
      </c>
      <c r="P1175" s="24">
        <f t="shared" si="218"/>
        <v>0</v>
      </c>
      <c r="Q1175" t="s">
        <v>473</v>
      </c>
      <c r="R1175" t="s">
        <v>507</v>
      </c>
      <c r="S1175" t="s">
        <v>276</v>
      </c>
      <c r="T1175" s="26" t="s">
        <v>84</v>
      </c>
      <c r="U1175" s="26" t="s">
        <v>89</v>
      </c>
      <c r="V1175" s="128" t="s">
        <v>608</v>
      </c>
      <c r="W1175" s="127" t="s">
        <v>76</v>
      </c>
      <c r="X1175">
        <v>1</v>
      </c>
      <c r="Y1175" s="24" t="str">
        <f t="shared" si="209"/>
        <v>N</v>
      </c>
      <c r="Z1175" s="24">
        <v>100</v>
      </c>
      <c r="AA1175" s="24">
        <f t="shared" si="210"/>
        <v>0</v>
      </c>
      <c r="AB1175" s="24">
        <f t="shared" si="211"/>
        <v>-100</v>
      </c>
      <c r="AC1175" s="24">
        <f t="shared" si="212"/>
        <v>0</v>
      </c>
      <c r="AD1175" s="24">
        <f t="shared" si="213"/>
        <v>-100</v>
      </c>
      <c r="AE1175" s="24">
        <f t="shared" si="214"/>
        <v>0</v>
      </c>
      <c r="AF1175" s="24">
        <f t="shared" si="215"/>
        <v>-100</v>
      </c>
    </row>
    <row r="1176" spans="1:32" x14ac:dyDescent="0.25">
      <c r="A1176" s="21">
        <v>0.46799935661461395</v>
      </c>
      <c r="B1176" s="21">
        <v>0.53116485458258011</v>
      </c>
      <c r="C1176" s="22">
        <f t="shared" si="216"/>
        <v>2.1367550742670693</v>
      </c>
      <c r="D1176" s="23">
        <f t="shared" si="216"/>
        <v>1.8826546812587168</v>
      </c>
      <c r="E1176" s="125"/>
      <c r="F1176" s="8">
        <f t="shared" si="204"/>
        <v>1</v>
      </c>
      <c r="G1176" s="8">
        <f t="shared" si="205"/>
        <v>2.1367550742670693</v>
      </c>
      <c r="H1176" s="8">
        <f t="shared" si="206"/>
        <v>1.8826546812587168</v>
      </c>
      <c r="I1176" s="24"/>
      <c r="J1176" s="24"/>
      <c r="K1176" s="8">
        <f t="shared" si="207"/>
        <v>0</v>
      </c>
      <c r="L1176" s="8">
        <f t="shared" si="208"/>
        <v>0</v>
      </c>
      <c r="M1176" s="25" t="e">
        <f t="shared" si="217"/>
        <v>#DIV/0!</v>
      </c>
      <c r="N1176" s="25" t="e">
        <f t="shared" si="217"/>
        <v>#DIV/0!</v>
      </c>
      <c r="O1176" s="24">
        <f t="shared" si="218"/>
        <v>0</v>
      </c>
      <c r="P1176" s="24">
        <f t="shared" si="218"/>
        <v>0</v>
      </c>
      <c r="Q1176" t="s">
        <v>466</v>
      </c>
      <c r="R1176" t="s">
        <v>469</v>
      </c>
      <c r="S1176" t="s">
        <v>276</v>
      </c>
      <c r="T1176" s="26" t="s">
        <v>90</v>
      </c>
      <c r="U1176" s="26" t="s">
        <v>75</v>
      </c>
      <c r="V1176" s="128" t="s">
        <v>608</v>
      </c>
      <c r="W1176" s="127" t="s">
        <v>94</v>
      </c>
      <c r="X1176">
        <v>2</v>
      </c>
      <c r="Y1176" s="24" t="str">
        <f t="shared" si="209"/>
        <v>N</v>
      </c>
      <c r="Z1176" s="24">
        <v>100</v>
      </c>
      <c r="AA1176" s="24">
        <f t="shared" si="210"/>
        <v>0</v>
      </c>
      <c r="AB1176" s="24">
        <f t="shared" si="211"/>
        <v>-100</v>
      </c>
      <c r="AC1176" s="24">
        <f t="shared" si="212"/>
        <v>0</v>
      </c>
      <c r="AD1176" s="24">
        <f t="shared" si="213"/>
        <v>-100</v>
      </c>
      <c r="AE1176" s="24">
        <f t="shared" si="214"/>
        <v>0</v>
      </c>
      <c r="AF1176" s="24">
        <f t="shared" si="215"/>
        <v>-100</v>
      </c>
    </row>
    <row r="1177" spans="1:32" x14ac:dyDescent="0.25">
      <c r="A1177" s="21">
        <v>0.60805959357558537</v>
      </c>
      <c r="B1177" s="21">
        <v>0.38886896610798105</v>
      </c>
      <c r="C1177" s="22">
        <f t="shared" si="216"/>
        <v>1.6445756477908346</v>
      </c>
      <c r="D1177" s="23">
        <f t="shared" si="216"/>
        <v>2.5715603124840776</v>
      </c>
      <c r="E1177" s="125"/>
      <c r="F1177" s="8">
        <f t="shared" si="204"/>
        <v>1</v>
      </c>
      <c r="G1177" s="8">
        <f t="shared" si="205"/>
        <v>1.6445756477908346</v>
      </c>
      <c r="H1177" s="8">
        <f t="shared" si="206"/>
        <v>2.5715603124840776</v>
      </c>
      <c r="I1177" s="24"/>
      <c r="J1177" s="24"/>
      <c r="K1177" s="8">
        <f t="shared" si="207"/>
        <v>0</v>
      </c>
      <c r="L1177" s="8">
        <f t="shared" si="208"/>
        <v>0</v>
      </c>
      <c r="M1177" s="25" t="e">
        <f t="shared" si="217"/>
        <v>#DIV/0!</v>
      </c>
      <c r="N1177" s="25" t="e">
        <f t="shared" si="217"/>
        <v>#DIV/0!</v>
      </c>
      <c r="O1177" s="24">
        <f t="shared" si="218"/>
        <v>0</v>
      </c>
      <c r="P1177" s="24">
        <f t="shared" si="218"/>
        <v>0</v>
      </c>
      <c r="Q1177" t="s">
        <v>470</v>
      </c>
      <c r="R1177" t="s">
        <v>457</v>
      </c>
      <c r="S1177" t="s">
        <v>276</v>
      </c>
      <c r="T1177" s="26" t="s">
        <v>84</v>
      </c>
      <c r="U1177" s="26" t="s">
        <v>86</v>
      </c>
      <c r="V1177" s="128" t="s">
        <v>608</v>
      </c>
      <c r="W1177" s="127" t="s">
        <v>78</v>
      </c>
      <c r="X1177">
        <v>1</v>
      </c>
      <c r="Y1177" s="24" t="str">
        <f t="shared" si="209"/>
        <v>N</v>
      </c>
      <c r="Z1177" s="24">
        <v>100</v>
      </c>
      <c r="AA1177" s="24">
        <f t="shared" si="210"/>
        <v>0</v>
      </c>
      <c r="AB1177" s="24">
        <f t="shared" si="211"/>
        <v>-100</v>
      </c>
      <c r="AC1177" s="24">
        <f t="shared" si="212"/>
        <v>0</v>
      </c>
      <c r="AD1177" s="24">
        <f t="shared" si="213"/>
        <v>-100</v>
      </c>
      <c r="AE1177" s="24">
        <f t="shared" si="214"/>
        <v>0</v>
      </c>
      <c r="AF1177" s="24">
        <f t="shared" si="215"/>
        <v>-100</v>
      </c>
    </row>
    <row r="1178" spans="1:32" x14ac:dyDescent="0.25">
      <c r="A1178" s="21">
        <v>0.79633679946217328</v>
      </c>
      <c r="B1178" s="21">
        <v>0.18896390365613819</v>
      </c>
      <c r="C1178" s="22">
        <f t="shared" si="216"/>
        <v>1.2557500804626585</v>
      </c>
      <c r="D1178" s="23">
        <f t="shared" si="216"/>
        <v>5.2920159916876095</v>
      </c>
      <c r="E1178" s="125"/>
      <c r="F1178" s="8">
        <f t="shared" ref="F1178:F1196" si="219">(E1178/100%) + 1</f>
        <v>1</v>
      </c>
      <c r="G1178" s="8">
        <f t="shared" ref="G1178:G1196" si="220">C1178/F1178</f>
        <v>1.2557500804626585</v>
      </c>
      <c r="H1178" s="8">
        <f t="shared" ref="H1178:H1196" si="221">D1178/F1178</f>
        <v>5.2920159916876095</v>
      </c>
      <c r="I1178" s="24"/>
      <c r="J1178" s="24"/>
      <c r="K1178" s="8">
        <f t="shared" ref="K1178:K1196" si="222">(I1178*F1178)</f>
        <v>0</v>
      </c>
      <c r="L1178" s="8">
        <f t="shared" ref="L1178:L1196" si="223">(J1178*F1178)</f>
        <v>0</v>
      </c>
      <c r="M1178" s="25" t="e">
        <f t="shared" si="217"/>
        <v>#DIV/0!</v>
      </c>
      <c r="N1178" s="25" t="e">
        <f t="shared" si="217"/>
        <v>#DIV/0!</v>
      </c>
      <c r="O1178" s="24">
        <f t="shared" si="218"/>
        <v>0</v>
      </c>
      <c r="P1178" s="24">
        <f t="shared" si="218"/>
        <v>0</v>
      </c>
      <c r="Q1178" t="s">
        <v>455</v>
      </c>
      <c r="R1178" t="s">
        <v>463</v>
      </c>
      <c r="S1178" t="s">
        <v>276</v>
      </c>
      <c r="T1178" s="26" t="s">
        <v>90</v>
      </c>
      <c r="U1178" s="26" t="s">
        <v>74</v>
      </c>
      <c r="V1178" s="128" t="s">
        <v>608</v>
      </c>
      <c r="W1178" s="127" t="s">
        <v>203</v>
      </c>
      <c r="X1178">
        <v>7</v>
      </c>
      <c r="Y1178" s="24" t="str">
        <f t="shared" ref="Y1178:Y1196" si="224">IF(X1178 &gt;=3,"Y","N")</f>
        <v>Y</v>
      </c>
      <c r="Z1178" s="24">
        <v>100</v>
      </c>
      <c r="AA1178" s="24">
        <f t="shared" si="210"/>
        <v>0</v>
      </c>
      <c r="AB1178" s="24">
        <f t="shared" si="211"/>
        <v>-100</v>
      </c>
      <c r="AC1178" s="24">
        <f t="shared" si="212"/>
        <v>0</v>
      </c>
      <c r="AD1178" s="24">
        <f t="shared" si="213"/>
        <v>-100</v>
      </c>
      <c r="AE1178" s="24">
        <f t="shared" si="214"/>
        <v>0</v>
      </c>
      <c r="AF1178" s="24">
        <f t="shared" si="215"/>
        <v>-100</v>
      </c>
    </row>
    <row r="1179" spans="1:32" x14ac:dyDescent="0.25">
      <c r="A1179" s="21">
        <v>0.1846380725037334</v>
      </c>
      <c r="B1179" s="21">
        <v>0.81533419135330965</v>
      </c>
      <c r="C1179" s="22">
        <f t="shared" si="216"/>
        <v>5.4160010795161426</v>
      </c>
      <c r="D1179" s="23">
        <f t="shared" si="216"/>
        <v>1.226490941512189</v>
      </c>
      <c r="E1179" s="125"/>
      <c r="F1179" s="8">
        <f t="shared" si="219"/>
        <v>1</v>
      </c>
      <c r="G1179" s="8">
        <f t="shared" si="220"/>
        <v>5.4160010795161426</v>
      </c>
      <c r="H1179" s="8">
        <f t="shared" si="221"/>
        <v>1.226490941512189</v>
      </c>
      <c r="I1179" s="24"/>
      <c r="J1179" s="24"/>
      <c r="K1179" s="8">
        <f t="shared" si="222"/>
        <v>0</v>
      </c>
      <c r="L1179" s="8">
        <f t="shared" si="223"/>
        <v>0</v>
      </c>
      <c r="M1179" s="25" t="e">
        <f t="shared" si="217"/>
        <v>#DIV/0!</v>
      </c>
      <c r="N1179" s="25" t="e">
        <f t="shared" si="217"/>
        <v>#DIV/0!</v>
      </c>
      <c r="O1179" s="24">
        <f t="shared" si="218"/>
        <v>0</v>
      </c>
      <c r="P1179" s="24">
        <f t="shared" si="218"/>
        <v>0</v>
      </c>
      <c r="Q1179" t="s">
        <v>451</v>
      </c>
      <c r="R1179" t="s">
        <v>460</v>
      </c>
      <c r="S1179" t="s">
        <v>276</v>
      </c>
      <c r="T1179" s="26" t="s">
        <v>90</v>
      </c>
      <c r="U1179" s="26" t="s">
        <v>75</v>
      </c>
      <c r="V1179" s="128" t="s">
        <v>608</v>
      </c>
      <c r="W1179" s="127" t="s">
        <v>73</v>
      </c>
      <c r="X1179">
        <v>0</v>
      </c>
      <c r="Y1179" s="24" t="str">
        <f t="shared" si="224"/>
        <v>N</v>
      </c>
      <c r="Z1179" s="24">
        <v>100</v>
      </c>
      <c r="AA1179" s="24">
        <f t="shared" si="210"/>
        <v>0</v>
      </c>
      <c r="AB1179" s="24">
        <f t="shared" si="211"/>
        <v>-100</v>
      </c>
      <c r="AC1179" s="24">
        <f t="shared" si="212"/>
        <v>0</v>
      </c>
      <c r="AD1179" s="24">
        <f t="shared" si="213"/>
        <v>-100</v>
      </c>
      <c r="AE1179" s="24">
        <f t="shared" si="214"/>
        <v>0</v>
      </c>
      <c r="AF1179" s="24">
        <f t="shared" si="215"/>
        <v>-100</v>
      </c>
    </row>
    <row r="1180" spans="1:32" x14ac:dyDescent="0.25">
      <c r="A1180" s="21">
        <v>5.7362309362415813E-2</v>
      </c>
      <c r="B1180" s="21">
        <v>0.94263690013006007</v>
      </c>
      <c r="C1180" s="22">
        <f t="shared" si="216"/>
        <v>17.433049873950978</v>
      </c>
      <c r="D1180" s="23">
        <f t="shared" si="216"/>
        <v>1.0608538662787603</v>
      </c>
      <c r="E1180" s="125"/>
      <c r="F1180" s="8">
        <f t="shared" si="219"/>
        <v>1</v>
      </c>
      <c r="G1180" s="8">
        <f t="shared" si="220"/>
        <v>17.433049873950978</v>
      </c>
      <c r="H1180" s="8">
        <f t="shared" si="221"/>
        <v>1.0608538662787603</v>
      </c>
      <c r="I1180" s="24"/>
      <c r="J1180" s="24"/>
      <c r="K1180" s="8">
        <f t="shared" si="222"/>
        <v>0</v>
      </c>
      <c r="L1180" s="8">
        <f t="shared" si="223"/>
        <v>0</v>
      </c>
      <c r="M1180" s="25" t="e">
        <f t="shared" si="217"/>
        <v>#DIV/0!</v>
      </c>
      <c r="N1180" s="25" t="e">
        <f t="shared" si="217"/>
        <v>#DIV/0!</v>
      </c>
      <c r="O1180" s="24">
        <f t="shared" si="218"/>
        <v>0</v>
      </c>
      <c r="P1180" s="24">
        <f t="shared" si="218"/>
        <v>0</v>
      </c>
      <c r="Q1180" t="s">
        <v>371</v>
      </c>
      <c r="R1180" t="s">
        <v>304</v>
      </c>
      <c r="S1180" t="s">
        <v>275</v>
      </c>
      <c r="T1180" s="26" t="s">
        <v>90</v>
      </c>
      <c r="U1180" s="26" t="s">
        <v>73</v>
      </c>
      <c r="V1180" s="128" t="s">
        <v>609</v>
      </c>
      <c r="W1180" s="127" t="s">
        <v>78</v>
      </c>
      <c r="X1180">
        <v>1</v>
      </c>
      <c r="Y1180" s="24" t="str">
        <f t="shared" si="224"/>
        <v>N</v>
      </c>
      <c r="Z1180" s="24">
        <v>100</v>
      </c>
      <c r="AA1180" s="24">
        <f t="shared" si="210"/>
        <v>0</v>
      </c>
      <c r="AB1180" s="24">
        <f t="shared" si="211"/>
        <v>-100</v>
      </c>
      <c r="AC1180" s="24">
        <f t="shared" si="212"/>
        <v>0</v>
      </c>
      <c r="AD1180" s="24">
        <f t="shared" si="213"/>
        <v>-100</v>
      </c>
      <c r="AE1180" s="24">
        <f t="shared" si="214"/>
        <v>0</v>
      </c>
      <c r="AF1180" s="24">
        <f t="shared" si="215"/>
        <v>-100</v>
      </c>
    </row>
    <row r="1181" spans="1:32" x14ac:dyDescent="0.25">
      <c r="A1181" s="21">
        <v>0.1222309710945863</v>
      </c>
      <c r="B1181" s="21">
        <v>0.87772740917718872</v>
      </c>
      <c r="C1181" s="22">
        <f t="shared" si="216"/>
        <v>8.1812325554230227</v>
      </c>
      <c r="D1181" s="23">
        <f t="shared" si="216"/>
        <v>1.1393058819223085</v>
      </c>
      <c r="E1181" s="125"/>
      <c r="F1181" s="8">
        <f t="shared" si="219"/>
        <v>1</v>
      </c>
      <c r="G1181" s="8">
        <f t="shared" si="220"/>
        <v>8.1812325554230227</v>
      </c>
      <c r="H1181" s="8">
        <f t="shared" si="221"/>
        <v>1.1393058819223085</v>
      </c>
      <c r="I1181" s="24"/>
      <c r="J1181" s="24"/>
      <c r="K1181" s="8">
        <f t="shared" si="222"/>
        <v>0</v>
      </c>
      <c r="L1181" s="8">
        <f t="shared" si="223"/>
        <v>0</v>
      </c>
      <c r="M1181" s="25" t="e">
        <f t="shared" si="217"/>
        <v>#DIV/0!</v>
      </c>
      <c r="N1181" s="25" t="e">
        <f t="shared" si="217"/>
        <v>#DIV/0!</v>
      </c>
      <c r="O1181" s="24">
        <f t="shared" si="218"/>
        <v>0</v>
      </c>
      <c r="P1181" s="24">
        <f t="shared" si="218"/>
        <v>0</v>
      </c>
      <c r="Q1181" t="s">
        <v>510</v>
      </c>
      <c r="R1181" t="s">
        <v>308</v>
      </c>
      <c r="S1181" t="s">
        <v>275</v>
      </c>
      <c r="T1181" s="26" t="s">
        <v>85</v>
      </c>
      <c r="U1181" s="26" t="s">
        <v>76</v>
      </c>
      <c r="V1181" s="128" t="s">
        <v>609</v>
      </c>
      <c r="W1181" s="127" t="s">
        <v>94</v>
      </c>
      <c r="X1181">
        <v>2</v>
      </c>
      <c r="Y1181" s="24" t="str">
        <f t="shared" si="224"/>
        <v>N</v>
      </c>
      <c r="Z1181" s="24">
        <v>100</v>
      </c>
      <c r="AA1181" s="24">
        <f t="shared" si="210"/>
        <v>0</v>
      </c>
      <c r="AB1181" s="24">
        <f t="shared" si="211"/>
        <v>-100</v>
      </c>
      <c r="AC1181" s="24">
        <f t="shared" si="212"/>
        <v>0</v>
      </c>
      <c r="AD1181" s="24">
        <f t="shared" si="213"/>
        <v>-100</v>
      </c>
      <c r="AE1181" s="24">
        <f t="shared" si="214"/>
        <v>0</v>
      </c>
      <c r="AF1181" s="24">
        <f t="shared" si="215"/>
        <v>-100</v>
      </c>
    </row>
    <row r="1182" spans="1:32" x14ac:dyDescent="0.25">
      <c r="A1182" s="21">
        <v>0.13477375963168806</v>
      </c>
      <c r="B1182" s="21">
        <v>0.86520883926321845</v>
      </c>
      <c r="C1182" s="22">
        <f t="shared" si="216"/>
        <v>7.4198419835791212</v>
      </c>
      <c r="D1182" s="23">
        <f t="shared" si="216"/>
        <v>1.1557903186143648</v>
      </c>
      <c r="E1182" s="125"/>
      <c r="F1182" s="8">
        <f t="shared" si="219"/>
        <v>1</v>
      </c>
      <c r="G1182" s="8">
        <f t="shared" si="220"/>
        <v>7.4198419835791212</v>
      </c>
      <c r="H1182" s="8">
        <f t="shared" si="221"/>
        <v>1.1557903186143648</v>
      </c>
      <c r="I1182" s="24"/>
      <c r="J1182" s="24"/>
      <c r="K1182" s="8">
        <f t="shared" si="222"/>
        <v>0</v>
      </c>
      <c r="L1182" s="8">
        <f t="shared" si="223"/>
        <v>0</v>
      </c>
      <c r="M1182" s="25" t="e">
        <f t="shared" si="217"/>
        <v>#DIV/0!</v>
      </c>
      <c r="N1182" s="25" t="e">
        <f t="shared" si="217"/>
        <v>#DIV/0!</v>
      </c>
      <c r="O1182" s="24">
        <f t="shared" si="218"/>
        <v>0</v>
      </c>
      <c r="P1182" s="24">
        <f t="shared" si="218"/>
        <v>0</v>
      </c>
      <c r="Q1182" t="s">
        <v>394</v>
      </c>
      <c r="R1182" t="s">
        <v>513</v>
      </c>
      <c r="S1182" t="s">
        <v>279</v>
      </c>
      <c r="T1182" s="26" t="s">
        <v>85</v>
      </c>
      <c r="U1182" s="26" t="s">
        <v>76</v>
      </c>
      <c r="V1182" s="128" t="s">
        <v>609</v>
      </c>
      <c r="W1182" s="127" t="s">
        <v>73</v>
      </c>
      <c r="X1182">
        <v>0</v>
      </c>
      <c r="Y1182" s="24" t="str">
        <f t="shared" si="224"/>
        <v>N</v>
      </c>
      <c r="Z1182" s="24">
        <v>100</v>
      </c>
      <c r="AA1182" s="24">
        <f t="shared" si="210"/>
        <v>0</v>
      </c>
      <c r="AB1182" s="24">
        <f t="shared" si="211"/>
        <v>-100</v>
      </c>
      <c r="AC1182" s="24">
        <f t="shared" si="212"/>
        <v>0</v>
      </c>
      <c r="AD1182" s="24">
        <f t="shared" si="213"/>
        <v>-100</v>
      </c>
      <c r="AE1182" s="24">
        <f t="shared" si="214"/>
        <v>0</v>
      </c>
      <c r="AF1182" s="24">
        <f t="shared" si="215"/>
        <v>-100</v>
      </c>
    </row>
    <row r="1183" spans="1:32" x14ac:dyDescent="0.25">
      <c r="A1183" s="21">
        <v>0.18445404736355903</v>
      </c>
      <c r="B1183" s="21">
        <v>0.81535840369823764</v>
      </c>
      <c r="C1183" s="22">
        <f t="shared" si="216"/>
        <v>5.4214044868801361</v>
      </c>
      <c r="D1183" s="23">
        <f t="shared" si="216"/>
        <v>1.2264545204468118</v>
      </c>
      <c r="E1183" s="125"/>
      <c r="F1183" s="8">
        <f t="shared" si="219"/>
        <v>1</v>
      </c>
      <c r="G1183" s="8">
        <f t="shared" si="220"/>
        <v>5.4214044868801361</v>
      </c>
      <c r="H1183" s="8">
        <f t="shared" si="221"/>
        <v>1.2264545204468118</v>
      </c>
      <c r="I1183" s="24"/>
      <c r="J1183" s="24"/>
      <c r="K1183" s="8">
        <f t="shared" si="222"/>
        <v>0</v>
      </c>
      <c r="L1183" s="8">
        <f t="shared" si="223"/>
        <v>0</v>
      </c>
      <c r="M1183" s="25" t="e">
        <f t="shared" si="217"/>
        <v>#DIV/0!</v>
      </c>
      <c r="N1183" s="25" t="e">
        <f t="shared" si="217"/>
        <v>#DIV/0!</v>
      </c>
      <c r="O1183" s="24">
        <f t="shared" si="218"/>
        <v>0</v>
      </c>
      <c r="P1183" s="24">
        <f t="shared" si="218"/>
        <v>0</v>
      </c>
      <c r="Q1183" t="s">
        <v>404</v>
      </c>
      <c r="R1183" t="s">
        <v>484</v>
      </c>
      <c r="S1183" t="s">
        <v>281</v>
      </c>
      <c r="T1183" s="26" t="s">
        <v>84</v>
      </c>
      <c r="U1183" s="26" t="s">
        <v>78</v>
      </c>
      <c r="V1183" s="128" t="s">
        <v>609</v>
      </c>
      <c r="W1183" s="127" t="s">
        <v>78</v>
      </c>
      <c r="X1183">
        <v>1</v>
      </c>
      <c r="Y1183" s="24" t="str">
        <f t="shared" si="224"/>
        <v>N</v>
      </c>
      <c r="Z1183" s="24">
        <v>100</v>
      </c>
      <c r="AA1183" s="24">
        <f t="shared" si="210"/>
        <v>0</v>
      </c>
      <c r="AB1183" s="24">
        <f t="shared" si="211"/>
        <v>-100</v>
      </c>
      <c r="AC1183" s="24">
        <f t="shared" si="212"/>
        <v>0</v>
      </c>
      <c r="AD1183" s="24">
        <f t="shared" si="213"/>
        <v>-100</v>
      </c>
      <c r="AE1183" s="24">
        <f t="shared" si="214"/>
        <v>0</v>
      </c>
      <c r="AF1183" s="24">
        <f t="shared" si="215"/>
        <v>-100</v>
      </c>
    </row>
    <row r="1184" spans="1:32" x14ac:dyDescent="0.25">
      <c r="A1184" s="21">
        <v>0.41114009942329077</v>
      </c>
      <c r="B1184" s="21">
        <v>0.58839953094172781</v>
      </c>
      <c r="C1184" s="22">
        <f t="shared" si="216"/>
        <v>2.4322609285805674</v>
      </c>
      <c r="D1184" s="23">
        <f t="shared" si="216"/>
        <v>1.6995254880633734</v>
      </c>
      <c r="E1184" s="125"/>
      <c r="F1184" s="8">
        <f t="shared" si="219"/>
        <v>1</v>
      </c>
      <c r="G1184" s="8">
        <f t="shared" si="220"/>
        <v>2.4322609285805674</v>
      </c>
      <c r="H1184" s="8">
        <f t="shared" si="221"/>
        <v>1.6995254880633734</v>
      </c>
      <c r="I1184" s="24"/>
      <c r="J1184" s="24"/>
      <c r="K1184" s="8">
        <f t="shared" si="222"/>
        <v>0</v>
      </c>
      <c r="L1184" s="8">
        <f t="shared" si="223"/>
        <v>0</v>
      </c>
      <c r="M1184" s="25" t="e">
        <f t="shared" si="217"/>
        <v>#DIV/0!</v>
      </c>
      <c r="N1184" s="25" t="e">
        <f t="shared" si="217"/>
        <v>#DIV/0!</v>
      </c>
      <c r="O1184" s="24">
        <f t="shared" si="218"/>
        <v>0</v>
      </c>
      <c r="P1184" s="24">
        <f t="shared" si="218"/>
        <v>0</v>
      </c>
      <c r="Q1184" t="s">
        <v>527</v>
      </c>
      <c r="R1184" t="s">
        <v>525</v>
      </c>
      <c r="S1184" t="s">
        <v>277</v>
      </c>
      <c r="T1184" s="26" t="s">
        <v>90</v>
      </c>
      <c r="U1184" s="26" t="s">
        <v>75</v>
      </c>
      <c r="V1184" s="128" t="s">
        <v>609</v>
      </c>
      <c r="W1184" s="127" t="s">
        <v>86</v>
      </c>
      <c r="X1184">
        <v>3</v>
      </c>
      <c r="Y1184" s="24" t="str">
        <f t="shared" si="224"/>
        <v>Y</v>
      </c>
      <c r="Z1184" s="24">
        <v>100</v>
      </c>
      <c r="AA1184" s="24">
        <f t="shared" si="210"/>
        <v>0</v>
      </c>
      <c r="AB1184" s="24">
        <f t="shared" si="211"/>
        <v>-100</v>
      </c>
      <c r="AC1184" s="24">
        <f t="shared" si="212"/>
        <v>0</v>
      </c>
      <c r="AD1184" s="24">
        <f t="shared" si="213"/>
        <v>-100</v>
      </c>
      <c r="AE1184" s="24">
        <f t="shared" si="214"/>
        <v>0</v>
      </c>
      <c r="AF1184" s="24">
        <f t="shared" si="215"/>
        <v>-100</v>
      </c>
    </row>
    <row r="1185" spans="1:32" x14ac:dyDescent="0.25">
      <c r="A1185" s="21">
        <v>0.46393448952008703</v>
      </c>
      <c r="B1185" s="21">
        <v>0.53509409943639419</v>
      </c>
      <c r="C1185" s="22">
        <f t="shared" si="216"/>
        <v>2.1554767377489896</v>
      </c>
      <c r="D1185" s="23">
        <f t="shared" si="216"/>
        <v>1.8688301759508907</v>
      </c>
      <c r="E1185" s="125"/>
      <c r="F1185" s="8">
        <f t="shared" si="219"/>
        <v>1</v>
      </c>
      <c r="G1185" s="8">
        <f t="shared" si="220"/>
        <v>2.1554767377489896</v>
      </c>
      <c r="H1185" s="8">
        <f t="shared" si="221"/>
        <v>1.8688301759508907</v>
      </c>
      <c r="I1185" s="24"/>
      <c r="J1185" s="24"/>
      <c r="K1185" s="8">
        <f t="shared" si="222"/>
        <v>0</v>
      </c>
      <c r="L1185" s="8">
        <f t="shared" si="223"/>
        <v>0</v>
      </c>
      <c r="M1185" s="25" t="e">
        <f t="shared" si="217"/>
        <v>#DIV/0!</v>
      </c>
      <c r="N1185" s="25" t="e">
        <f t="shared" si="217"/>
        <v>#DIV/0!</v>
      </c>
      <c r="O1185" s="24">
        <f t="shared" si="218"/>
        <v>0</v>
      </c>
      <c r="P1185" s="24">
        <f t="shared" si="218"/>
        <v>0</v>
      </c>
      <c r="Q1185" t="s">
        <v>339</v>
      </c>
      <c r="R1185" t="s">
        <v>486</v>
      </c>
      <c r="S1185" t="s">
        <v>274</v>
      </c>
      <c r="T1185" s="26" t="s">
        <v>90</v>
      </c>
      <c r="U1185" s="26" t="s">
        <v>75</v>
      </c>
      <c r="V1185" s="128" t="s">
        <v>609</v>
      </c>
      <c r="W1185" s="127" t="s">
        <v>79</v>
      </c>
      <c r="X1185">
        <v>3</v>
      </c>
      <c r="Y1185" s="24" t="str">
        <f t="shared" si="224"/>
        <v>Y</v>
      </c>
      <c r="Z1185" s="24">
        <v>100</v>
      </c>
      <c r="AA1185" s="24">
        <f t="shared" si="210"/>
        <v>0</v>
      </c>
      <c r="AB1185" s="24">
        <f t="shared" si="211"/>
        <v>-100</v>
      </c>
      <c r="AC1185" s="24">
        <f t="shared" si="212"/>
        <v>0</v>
      </c>
      <c r="AD1185" s="24">
        <f t="shared" si="213"/>
        <v>-100</v>
      </c>
      <c r="AE1185" s="24">
        <f t="shared" si="214"/>
        <v>0</v>
      </c>
      <c r="AF1185" s="24">
        <f t="shared" si="215"/>
        <v>-100</v>
      </c>
    </row>
    <row r="1186" spans="1:32" x14ac:dyDescent="0.25">
      <c r="A1186" s="21">
        <v>0.6581392659531472</v>
      </c>
      <c r="B1186" s="21">
        <v>0.33554292422958598</v>
      </c>
      <c r="C1186" s="22">
        <f t="shared" si="216"/>
        <v>1.5194352498505836</v>
      </c>
      <c r="D1186" s="23">
        <f t="shared" si="216"/>
        <v>2.980244635752705</v>
      </c>
      <c r="E1186" s="125"/>
      <c r="F1186" s="8">
        <f t="shared" si="219"/>
        <v>1</v>
      </c>
      <c r="G1186" s="8">
        <f t="shared" si="220"/>
        <v>1.5194352498505836</v>
      </c>
      <c r="H1186" s="8">
        <f t="shared" si="221"/>
        <v>2.980244635752705</v>
      </c>
      <c r="I1186" s="24"/>
      <c r="J1186" s="24"/>
      <c r="K1186" s="8">
        <f t="shared" si="222"/>
        <v>0</v>
      </c>
      <c r="L1186" s="8">
        <f t="shared" si="223"/>
        <v>0</v>
      </c>
      <c r="M1186" s="25" t="e">
        <f t="shared" si="217"/>
        <v>#DIV/0!</v>
      </c>
      <c r="N1186" s="25" t="e">
        <f t="shared" si="217"/>
        <v>#DIV/0!</v>
      </c>
      <c r="O1186" s="24">
        <f t="shared" si="218"/>
        <v>0</v>
      </c>
      <c r="P1186" s="24">
        <f t="shared" si="218"/>
        <v>0</v>
      </c>
      <c r="Q1186" t="s">
        <v>419</v>
      </c>
      <c r="R1186" t="s">
        <v>345</v>
      </c>
      <c r="S1186" t="s">
        <v>270</v>
      </c>
      <c r="T1186" s="26" t="s">
        <v>84</v>
      </c>
      <c r="U1186" s="26" t="s">
        <v>86</v>
      </c>
      <c r="V1186" s="128" t="s">
        <v>609</v>
      </c>
      <c r="W1186" s="127" t="s">
        <v>125</v>
      </c>
      <c r="X1186">
        <v>6</v>
      </c>
      <c r="Y1186" s="24" t="str">
        <f t="shared" si="224"/>
        <v>Y</v>
      </c>
      <c r="Z1186" s="24">
        <v>100</v>
      </c>
      <c r="AA1186" s="24">
        <f t="shared" si="210"/>
        <v>0</v>
      </c>
      <c r="AB1186" s="24">
        <f t="shared" si="211"/>
        <v>-100</v>
      </c>
      <c r="AC1186" s="24">
        <f t="shared" si="212"/>
        <v>0</v>
      </c>
      <c r="AD1186" s="24">
        <f t="shared" si="213"/>
        <v>-100</v>
      </c>
      <c r="AE1186" s="24">
        <f t="shared" si="214"/>
        <v>0</v>
      </c>
      <c r="AF1186" s="24">
        <f t="shared" si="215"/>
        <v>-100</v>
      </c>
    </row>
    <row r="1187" spans="1:32" x14ac:dyDescent="0.25">
      <c r="A1187" s="21">
        <v>0.24560024770688688</v>
      </c>
      <c r="B1187" s="21">
        <v>0.75425713039569697</v>
      </c>
      <c r="C1187" s="22">
        <f t="shared" si="216"/>
        <v>4.0716571311990535</v>
      </c>
      <c r="D1187" s="23">
        <f t="shared" si="216"/>
        <v>1.3258078176541492</v>
      </c>
      <c r="E1187" s="125"/>
      <c r="F1187" s="8">
        <f t="shared" si="219"/>
        <v>1</v>
      </c>
      <c r="G1187" s="8">
        <f t="shared" si="220"/>
        <v>4.0716571311990535</v>
      </c>
      <c r="H1187" s="8">
        <f t="shared" si="221"/>
        <v>1.3258078176541492</v>
      </c>
      <c r="I1187" s="24"/>
      <c r="J1187" s="24"/>
      <c r="K1187" s="8">
        <f t="shared" si="222"/>
        <v>0</v>
      </c>
      <c r="L1187" s="8">
        <f t="shared" si="223"/>
        <v>0</v>
      </c>
      <c r="M1187" s="25" t="e">
        <f t="shared" si="217"/>
        <v>#DIV/0!</v>
      </c>
      <c r="N1187" s="25" t="e">
        <f t="shared" si="217"/>
        <v>#DIV/0!</v>
      </c>
      <c r="O1187" s="24">
        <f t="shared" si="218"/>
        <v>0</v>
      </c>
      <c r="P1187" s="24">
        <f t="shared" si="218"/>
        <v>0</v>
      </c>
      <c r="Q1187" t="s">
        <v>426</v>
      </c>
      <c r="R1187" t="s">
        <v>493</v>
      </c>
      <c r="S1187" t="s">
        <v>273</v>
      </c>
      <c r="T1187" s="26" t="s">
        <v>90</v>
      </c>
      <c r="U1187" s="26" t="s">
        <v>75</v>
      </c>
      <c r="V1187" s="128" t="s">
        <v>609</v>
      </c>
      <c r="W1187" s="127" t="s">
        <v>73</v>
      </c>
      <c r="X1187">
        <v>0</v>
      </c>
      <c r="Y1187" s="24" t="str">
        <f t="shared" si="224"/>
        <v>N</v>
      </c>
      <c r="Z1187" s="24">
        <v>100</v>
      </c>
      <c r="AA1187" s="24">
        <f t="shared" si="210"/>
        <v>0</v>
      </c>
      <c r="AB1187" s="24">
        <f t="shared" si="211"/>
        <v>-100</v>
      </c>
      <c r="AC1187" s="24">
        <f t="shared" si="212"/>
        <v>0</v>
      </c>
      <c r="AD1187" s="24">
        <f t="shared" si="213"/>
        <v>-100</v>
      </c>
      <c r="AE1187" s="24">
        <f t="shared" si="214"/>
        <v>0</v>
      </c>
      <c r="AF1187" s="24">
        <f t="shared" si="215"/>
        <v>-100</v>
      </c>
    </row>
    <row r="1188" spans="1:32" x14ac:dyDescent="0.25">
      <c r="A1188" s="21">
        <v>0.54414889492684981</v>
      </c>
      <c r="B1188" s="21">
        <v>0.42209548075182091</v>
      </c>
      <c r="C1188" s="22">
        <f t="shared" si="216"/>
        <v>1.8377322996023551</v>
      </c>
      <c r="D1188" s="23">
        <f t="shared" si="216"/>
        <v>2.3691322120266176</v>
      </c>
      <c r="E1188" s="125"/>
      <c r="F1188" s="8">
        <f t="shared" si="219"/>
        <v>1</v>
      </c>
      <c r="G1188" s="8">
        <f t="shared" si="220"/>
        <v>1.8377322996023551</v>
      </c>
      <c r="H1188" s="8">
        <f t="shared" si="221"/>
        <v>2.3691322120266176</v>
      </c>
      <c r="I1188" s="24"/>
      <c r="J1188" s="24"/>
      <c r="K1188" s="8">
        <f t="shared" si="222"/>
        <v>0</v>
      </c>
      <c r="L1188" s="8">
        <f t="shared" si="223"/>
        <v>0</v>
      </c>
      <c r="M1188" s="25" t="e">
        <f t="shared" si="217"/>
        <v>#DIV/0!</v>
      </c>
      <c r="N1188" s="25" t="e">
        <f t="shared" si="217"/>
        <v>#DIV/0!</v>
      </c>
      <c r="O1188" s="24">
        <f t="shared" si="218"/>
        <v>0</v>
      </c>
      <c r="P1188" s="24">
        <f t="shared" si="218"/>
        <v>0</v>
      </c>
      <c r="Q1188" t="s">
        <v>428</v>
      </c>
      <c r="R1188" t="s">
        <v>495</v>
      </c>
      <c r="S1188" t="s">
        <v>273</v>
      </c>
      <c r="T1188" s="26" t="s">
        <v>84</v>
      </c>
      <c r="U1188" s="26" t="s">
        <v>100</v>
      </c>
      <c r="V1188" s="128" t="s">
        <v>609</v>
      </c>
      <c r="W1188" s="127" t="s">
        <v>164</v>
      </c>
      <c r="X1188">
        <v>5</v>
      </c>
      <c r="Y1188" s="24" t="str">
        <f t="shared" si="224"/>
        <v>Y</v>
      </c>
      <c r="Z1188" s="24">
        <v>100</v>
      </c>
      <c r="AA1188" s="24">
        <f t="shared" si="210"/>
        <v>0</v>
      </c>
      <c r="AB1188" s="24">
        <f t="shared" si="211"/>
        <v>-100</v>
      </c>
      <c r="AC1188" s="24">
        <f t="shared" si="212"/>
        <v>0</v>
      </c>
      <c r="AD1188" s="24">
        <f t="shared" si="213"/>
        <v>-100</v>
      </c>
      <c r="AE1188" s="24">
        <f t="shared" si="214"/>
        <v>0</v>
      </c>
      <c r="AF1188" s="24">
        <f t="shared" si="215"/>
        <v>-100</v>
      </c>
    </row>
    <row r="1189" spans="1:32" x14ac:dyDescent="0.25">
      <c r="A1189" s="21">
        <v>0.46332715295341886</v>
      </c>
      <c r="B1189" s="21">
        <v>0.53528253296859452</v>
      </c>
      <c r="C1189" s="22">
        <f t="shared" si="216"/>
        <v>2.1583021707785299</v>
      </c>
      <c r="D1189" s="23">
        <f t="shared" si="216"/>
        <v>1.8681722985694189</v>
      </c>
      <c r="E1189" s="125"/>
      <c r="F1189" s="8">
        <f t="shared" si="219"/>
        <v>1</v>
      </c>
      <c r="G1189" s="8">
        <f t="shared" si="220"/>
        <v>2.1583021707785299</v>
      </c>
      <c r="H1189" s="8">
        <f t="shared" si="221"/>
        <v>1.8681722985694189</v>
      </c>
      <c r="I1189" s="24"/>
      <c r="J1189" s="24"/>
      <c r="K1189" s="8">
        <f t="shared" si="222"/>
        <v>0</v>
      </c>
      <c r="L1189" s="8">
        <f t="shared" si="223"/>
        <v>0</v>
      </c>
      <c r="M1189" s="25" t="e">
        <f t="shared" si="217"/>
        <v>#DIV/0!</v>
      </c>
      <c r="N1189" s="25" t="e">
        <f t="shared" si="217"/>
        <v>#DIV/0!</v>
      </c>
      <c r="O1189" s="24">
        <f t="shared" si="218"/>
        <v>0</v>
      </c>
      <c r="P1189" s="24">
        <f t="shared" si="218"/>
        <v>0</v>
      </c>
      <c r="Q1189" t="s">
        <v>429</v>
      </c>
      <c r="R1189" t="s">
        <v>357</v>
      </c>
      <c r="S1189" t="s">
        <v>278</v>
      </c>
      <c r="T1189" s="26" t="s">
        <v>85</v>
      </c>
      <c r="U1189" s="26" t="s">
        <v>79</v>
      </c>
      <c r="V1189" s="128" t="s">
        <v>609</v>
      </c>
      <c r="W1189" s="127" t="s">
        <v>94</v>
      </c>
      <c r="X1189">
        <v>2</v>
      </c>
      <c r="Y1189" s="24" t="str">
        <f t="shared" si="224"/>
        <v>N</v>
      </c>
      <c r="Z1189" s="24">
        <v>100</v>
      </c>
      <c r="AA1189" s="24">
        <f t="shared" si="210"/>
        <v>0</v>
      </c>
      <c r="AB1189" s="24">
        <f t="shared" si="211"/>
        <v>-100</v>
      </c>
      <c r="AC1189" s="24">
        <f t="shared" si="212"/>
        <v>0</v>
      </c>
      <c r="AD1189" s="24">
        <f t="shared" si="213"/>
        <v>-100</v>
      </c>
      <c r="AE1189" s="24">
        <f t="shared" si="214"/>
        <v>0</v>
      </c>
      <c r="AF1189" s="24">
        <f t="shared" si="215"/>
        <v>-100</v>
      </c>
    </row>
    <row r="1190" spans="1:32" x14ac:dyDescent="0.25">
      <c r="A1190" s="21">
        <v>0.49261856301780843</v>
      </c>
      <c r="B1190" s="21">
        <v>0.50593338642327101</v>
      </c>
      <c r="C1190" s="22">
        <f t="shared" si="216"/>
        <v>2.0299681641591922</v>
      </c>
      <c r="D1190" s="23">
        <f t="shared" si="216"/>
        <v>1.9765447919331141</v>
      </c>
      <c r="E1190" s="125"/>
      <c r="F1190" s="8">
        <f t="shared" si="219"/>
        <v>1</v>
      </c>
      <c r="G1190" s="8">
        <f t="shared" si="220"/>
        <v>2.0299681641591922</v>
      </c>
      <c r="H1190" s="8">
        <f t="shared" si="221"/>
        <v>1.9765447919331141</v>
      </c>
      <c r="I1190" s="24"/>
      <c r="J1190" s="24"/>
      <c r="K1190" s="8">
        <f t="shared" si="222"/>
        <v>0</v>
      </c>
      <c r="L1190" s="8">
        <f t="shared" si="223"/>
        <v>0</v>
      </c>
      <c r="M1190" s="25" t="e">
        <f t="shared" si="217"/>
        <v>#DIV/0!</v>
      </c>
      <c r="N1190" s="25" t="e">
        <f t="shared" si="217"/>
        <v>#DIV/0!</v>
      </c>
      <c r="O1190" s="24">
        <f t="shared" si="218"/>
        <v>0</v>
      </c>
      <c r="P1190" s="24">
        <f t="shared" si="218"/>
        <v>0</v>
      </c>
      <c r="Q1190" t="s">
        <v>496</v>
      </c>
      <c r="R1190" t="s">
        <v>433</v>
      </c>
      <c r="S1190" t="s">
        <v>278</v>
      </c>
      <c r="T1190" s="26" t="s">
        <v>85</v>
      </c>
      <c r="U1190" s="26" t="s">
        <v>79</v>
      </c>
      <c r="V1190" s="128" t="s">
        <v>609</v>
      </c>
      <c r="W1190" s="127" t="s">
        <v>77</v>
      </c>
      <c r="X1190">
        <v>2</v>
      </c>
      <c r="Y1190" s="24" t="str">
        <f t="shared" si="224"/>
        <v>N</v>
      </c>
      <c r="Z1190" s="24">
        <v>100</v>
      </c>
      <c r="AA1190" s="24">
        <f t="shared" si="210"/>
        <v>0</v>
      </c>
      <c r="AB1190" s="24">
        <f t="shared" si="211"/>
        <v>-100</v>
      </c>
      <c r="AC1190" s="24">
        <f t="shared" si="212"/>
        <v>0</v>
      </c>
      <c r="AD1190" s="24">
        <f t="shared" si="213"/>
        <v>-100</v>
      </c>
      <c r="AE1190" s="24">
        <f t="shared" si="214"/>
        <v>0</v>
      </c>
      <c r="AF1190" s="24">
        <f t="shared" si="215"/>
        <v>-100</v>
      </c>
    </row>
    <row r="1191" spans="1:32" x14ac:dyDescent="0.25">
      <c r="A1191" s="21">
        <v>0.44502088201636714</v>
      </c>
      <c r="B1191" s="21">
        <v>0.55435041159997978</v>
      </c>
      <c r="C1191" s="22">
        <f t="shared" si="216"/>
        <v>2.2470855647695687</v>
      </c>
      <c r="D1191" s="23">
        <f t="shared" si="216"/>
        <v>1.8039131550633749</v>
      </c>
      <c r="E1191" s="125"/>
      <c r="F1191" s="8">
        <f t="shared" si="219"/>
        <v>1</v>
      </c>
      <c r="G1191" s="8">
        <f t="shared" si="220"/>
        <v>2.2470855647695687</v>
      </c>
      <c r="H1191" s="8">
        <f t="shared" si="221"/>
        <v>1.8039131550633749</v>
      </c>
      <c r="I1191" s="24"/>
      <c r="J1191" s="24"/>
      <c r="K1191" s="8">
        <f t="shared" si="222"/>
        <v>0</v>
      </c>
      <c r="L1191" s="8">
        <f t="shared" si="223"/>
        <v>0</v>
      </c>
      <c r="M1191" s="25" t="e">
        <f t="shared" si="217"/>
        <v>#DIV/0!</v>
      </c>
      <c r="N1191" s="25" t="e">
        <f t="shared" si="217"/>
        <v>#DIV/0!</v>
      </c>
      <c r="O1191" s="24">
        <f t="shared" si="218"/>
        <v>0</v>
      </c>
      <c r="P1191" s="24">
        <f t="shared" si="218"/>
        <v>0</v>
      </c>
      <c r="Q1191" t="s">
        <v>363</v>
      </c>
      <c r="R1191" t="s">
        <v>499</v>
      </c>
      <c r="S1191" t="s">
        <v>269</v>
      </c>
      <c r="T1191" s="26" t="s">
        <v>90</v>
      </c>
      <c r="U1191" s="26" t="s">
        <v>75</v>
      </c>
      <c r="V1191" s="128" t="s">
        <v>609</v>
      </c>
      <c r="W1191" s="127" t="s">
        <v>86</v>
      </c>
      <c r="X1191">
        <v>3</v>
      </c>
      <c r="Y1191" s="24" t="str">
        <f t="shared" si="224"/>
        <v>Y</v>
      </c>
      <c r="Z1191" s="24">
        <v>100</v>
      </c>
      <c r="AA1191" s="24">
        <f t="shared" si="210"/>
        <v>0</v>
      </c>
      <c r="AB1191" s="24">
        <f t="shared" si="211"/>
        <v>-100</v>
      </c>
      <c r="AC1191" s="24">
        <f t="shared" si="212"/>
        <v>0</v>
      </c>
      <c r="AD1191" s="24">
        <f t="shared" si="213"/>
        <v>-100</v>
      </c>
      <c r="AE1191" s="24">
        <f t="shared" si="214"/>
        <v>0</v>
      </c>
      <c r="AF1191" s="24">
        <f t="shared" si="215"/>
        <v>-100</v>
      </c>
    </row>
    <row r="1192" spans="1:32" x14ac:dyDescent="0.25">
      <c r="A1192" s="21">
        <v>0.46917230702726453</v>
      </c>
      <c r="B1192" s="21">
        <v>0.53003968972769044</v>
      </c>
      <c r="C1192" s="22">
        <f t="shared" si="216"/>
        <v>2.1314130971116505</v>
      </c>
      <c r="D1192" s="23">
        <f t="shared" si="216"/>
        <v>1.8866511685450444</v>
      </c>
      <c r="E1192" s="125"/>
      <c r="F1192" s="8">
        <f t="shared" si="219"/>
        <v>1</v>
      </c>
      <c r="G1192" s="8">
        <f t="shared" si="220"/>
        <v>2.1314130971116505</v>
      </c>
      <c r="H1192" s="8">
        <f t="shared" si="221"/>
        <v>1.8866511685450444</v>
      </c>
      <c r="I1192" s="24"/>
      <c r="J1192" s="24"/>
      <c r="K1192" s="8">
        <f t="shared" si="222"/>
        <v>0</v>
      </c>
      <c r="L1192" s="8">
        <f t="shared" si="223"/>
        <v>0</v>
      </c>
      <c r="M1192" s="25" t="e">
        <f t="shared" si="217"/>
        <v>#DIV/0!</v>
      </c>
      <c r="N1192" s="25" t="e">
        <f t="shared" si="217"/>
        <v>#DIV/0!</v>
      </c>
      <c r="O1192" s="24">
        <f t="shared" si="218"/>
        <v>0</v>
      </c>
      <c r="P1192" s="24">
        <f t="shared" si="218"/>
        <v>0</v>
      </c>
      <c r="Q1192" t="s">
        <v>503</v>
      </c>
      <c r="R1192" t="s">
        <v>435</v>
      </c>
      <c r="S1192" t="s">
        <v>269</v>
      </c>
      <c r="T1192" s="26" t="s">
        <v>90</v>
      </c>
      <c r="U1192" s="26" t="s">
        <v>75</v>
      </c>
      <c r="V1192" s="128" t="s">
        <v>609</v>
      </c>
      <c r="W1192" s="127" t="s">
        <v>77</v>
      </c>
      <c r="X1192">
        <v>2</v>
      </c>
      <c r="Y1192" s="24" t="str">
        <f t="shared" si="224"/>
        <v>N</v>
      </c>
      <c r="Z1192" s="24">
        <v>100</v>
      </c>
      <c r="AA1192" s="24">
        <f t="shared" si="210"/>
        <v>0</v>
      </c>
      <c r="AB1192" s="24">
        <f t="shared" si="211"/>
        <v>-100</v>
      </c>
      <c r="AC1192" s="24">
        <f t="shared" si="212"/>
        <v>0</v>
      </c>
      <c r="AD1192" s="24">
        <f t="shared" si="213"/>
        <v>-100</v>
      </c>
      <c r="AE1192" s="24">
        <f t="shared" si="214"/>
        <v>0</v>
      </c>
      <c r="AF1192" s="24">
        <f t="shared" si="215"/>
        <v>-100</v>
      </c>
    </row>
    <row r="1193" spans="1:32" x14ac:dyDescent="0.25">
      <c r="A1193" s="21">
        <v>0.21444392276668489</v>
      </c>
      <c r="B1193" s="21">
        <v>0.78538807882547501</v>
      </c>
      <c r="C1193" s="22">
        <f t="shared" si="216"/>
        <v>4.663223779430675</v>
      </c>
      <c r="D1193" s="23">
        <f t="shared" si="216"/>
        <v>1.273255893437383</v>
      </c>
      <c r="E1193" s="125"/>
      <c r="F1193" s="8">
        <f t="shared" si="219"/>
        <v>1</v>
      </c>
      <c r="G1193" s="8">
        <f t="shared" si="220"/>
        <v>4.663223779430675</v>
      </c>
      <c r="H1193" s="8">
        <f t="shared" si="221"/>
        <v>1.273255893437383</v>
      </c>
      <c r="I1193" s="24"/>
      <c r="J1193" s="24"/>
      <c r="K1193" s="8">
        <f t="shared" si="222"/>
        <v>0</v>
      </c>
      <c r="L1193" s="8">
        <f t="shared" si="223"/>
        <v>0</v>
      </c>
      <c r="M1193" s="25" t="e">
        <f t="shared" si="217"/>
        <v>#DIV/0!</v>
      </c>
      <c r="N1193" s="25" t="e">
        <f t="shared" si="217"/>
        <v>#DIV/0!</v>
      </c>
      <c r="O1193" s="24">
        <f t="shared" si="218"/>
        <v>0</v>
      </c>
      <c r="P1193" s="24">
        <f t="shared" si="218"/>
        <v>0</v>
      </c>
      <c r="Q1193" t="s">
        <v>501</v>
      </c>
      <c r="R1193" t="s">
        <v>362</v>
      </c>
      <c r="S1193" t="s">
        <v>269</v>
      </c>
      <c r="T1193" s="26" t="s">
        <v>84</v>
      </c>
      <c r="U1193" s="26" t="s">
        <v>78</v>
      </c>
      <c r="V1193" s="128" t="s">
        <v>609</v>
      </c>
      <c r="W1193" s="127" t="s">
        <v>75</v>
      </c>
      <c r="X1193">
        <v>2</v>
      </c>
      <c r="Y1193" s="24" t="str">
        <f t="shared" si="224"/>
        <v>N</v>
      </c>
      <c r="Z1193" s="24">
        <v>100</v>
      </c>
      <c r="AA1193" s="24">
        <f t="shared" si="210"/>
        <v>0</v>
      </c>
      <c r="AB1193" s="24">
        <f t="shared" si="211"/>
        <v>-100</v>
      </c>
      <c r="AC1193" s="24">
        <f t="shared" si="212"/>
        <v>0</v>
      </c>
      <c r="AD1193" s="24">
        <f t="shared" si="213"/>
        <v>-100</v>
      </c>
      <c r="AE1193" s="24">
        <f t="shared" si="214"/>
        <v>0</v>
      </c>
      <c r="AF1193" s="24">
        <f t="shared" si="215"/>
        <v>-100</v>
      </c>
    </row>
    <row r="1194" spans="1:32" x14ac:dyDescent="0.25">
      <c r="A1194" s="21">
        <v>0.41963981275318268</v>
      </c>
      <c r="B1194" s="21">
        <v>0.57967396665984783</v>
      </c>
      <c r="C1194" s="22">
        <f t="shared" si="216"/>
        <v>2.3829960113631179</v>
      </c>
      <c r="D1194" s="23">
        <f t="shared" si="216"/>
        <v>1.7251076596765629</v>
      </c>
      <c r="E1194" s="125"/>
      <c r="F1194" s="8">
        <f t="shared" si="219"/>
        <v>1</v>
      </c>
      <c r="G1194" s="8">
        <f t="shared" si="220"/>
        <v>2.3829960113631179</v>
      </c>
      <c r="H1194" s="8">
        <f t="shared" si="221"/>
        <v>1.7251076596765629</v>
      </c>
      <c r="I1194" s="24"/>
      <c r="J1194" s="24"/>
      <c r="K1194" s="8">
        <f t="shared" si="222"/>
        <v>0</v>
      </c>
      <c r="L1194" s="8">
        <f t="shared" si="223"/>
        <v>0</v>
      </c>
      <c r="M1194" s="25" t="e">
        <f t="shared" si="217"/>
        <v>#DIV/0!</v>
      </c>
      <c r="N1194" s="25" t="e">
        <f t="shared" si="217"/>
        <v>#DIV/0!</v>
      </c>
      <c r="O1194" s="24">
        <f t="shared" si="218"/>
        <v>0</v>
      </c>
      <c r="P1194" s="24">
        <f t="shared" si="218"/>
        <v>0</v>
      </c>
      <c r="Q1194" t="s">
        <v>509</v>
      </c>
      <c r="R1194" t="s">
        <v>508</v>
      </c>
      <c r="S1194" t="s">
        <v>276</v>
      </c>
      <c r="T1194" s="26" t="s">
        <v>90</v>
      </c>
      <c r="U1194" s="26" t="s">
        <v>75</v>
      </c>
      <c r="V1194" s="128" t="s">
        <v>609</v>
      </c>
      <c r="W1194" s="127" t="s">
        <v>79</v>
      </c>
      <c r="X1194">
        <v>3</v>
      </c>
      <c r="Y1194" s="24" t="str">
        <f t="shared" si="224"/>
        <v>Y</v>
      </c>
      <c r="Z1194" s="24">
        <v>100</v>
      </c>
      <c r="AA1194" s="24">
        <f t="shared" si="210"/>
        <v>0</v>
      </c>
      <c r="AB1194" s="24">
        <f t="shared" si="211"/>
        <v>-100</v>
      </c>
      <c r="AC1194" s="24">
        <f t="shared" si="212"/>
        <v>0</v>
      </c>
      <c r="AD1194" s="24">
        <f t="shared" si="213"/>
        <v>-100</v>
      </c>
      <c r="AE1194" s="24">
        <f t="shared" si="214"/>
        <v>0</v>
      </c>
      <c r="AF1194" s="24">
        <f t="shared" si="215"/>
        <v>-100</v>
      </c>
    </row>
    <row r="1195" spans="1:32" x14ac:dyDescent="0.25">
      <c r="A1195" s="21">
        <v>0.70993573039515179</v>
      </c>
      <c r="B1195" s="21">
        <v>0.28356990583121</v>
      </c>
      <c r="C1195" s="22">
        <f t="shared" si="216"/>
        <v>1.4085782095280621</v>
      </c>
      <c r="D1195" s="23">
        <f t="shared" si="216"/>
        <v>3.5264672993728481</v>
      </c>
      <c r="E1195" s="125"/>
      <c r="F1195" s="8">
        <f t="shared" si="219"/>
        <v>1</v>
      </c>
      <c r="G1195" s="8">
        <f t="shared" si="220"/>
        <v>1.4085782095280621</v>
      </c>
      <c r="H1195" s="8">
        <f t="shared" si="221"/>
        <v>3.5264672993728481</v>
      </c>
      <c r="I1195" s="24"/>
      <c r="J1195" s="24"/>
      <c r="K1195" s="8">
        <f t="shared" si="222"/>
        <v>0</v>
      </c>
      <c r="L1195" s="8">
        <f t="shared" si="223"/>
        <v>0</v>
      </c>
      <c r="M1195" s="25" t="e">
        <f t="shared" si="217"/>
        <v>#DIV/0!</v>
      </c>
      <c r="N1195" s="25" t="e">
        <f t="shared" si="217"/>
        <v>#DIV/0!</v>
      </c>
      <c r="O1195" s="24">
        <f t="shared" si="218"/>
        <v>0</v>
      </c>
      <c r="P1195" s="24">
        <f t="shared" si="218"/>
        <v>0</v>
      </c>
      <c r="Q1195" t="s">
        <v>522</v>
      </c>
      <c r="R1195" t="s">
        <v>458</v>
      </c>
      <c r="S1195" t="s">
        <v>276</v>
      </c>
      <c r="T1195" s="26" t="s">
        <v>90</v>
      </c>
      <c r="U1195" s="26" t="s">
        <v>74</v>
      </c>
      <c r="V1195" s="128" t="s">
        <v>609</v>
      </c>
      <c r="W1195" s="127" t="s">
        <v>94</v>
      </c>
      <c r="X1195">
        <v>2</v>
      </c>
      <c r="Y1195" s="24" t="str">
        <f t="shared" si="224"/>
        <v>N</v>
      </c>
      <c r="Z1195" s="24">
        <v>100</v>
      </c>
      <c r="AA1195" s="24">
        <f t="shared" si="210"/>
        <v>0</v>
      </c>
      <c r="AB1195" s="24">
        <f t="shared" si="211"/>
        <v>-100</v>
      </c>
      <c r="AC1195" s="24">
        <f t="shared" si="212"/>
        <v>0</v>
      </c>
      <c r="AD1195" s="24">
        <f t="shared" si="213"/>
        <v>-100</v>
      </c>
      <c r="AE1195" s="24">
        <f t="shared" si="214"/>
        <v>0</v>
      </c>
      <c r="AF1195" s="24">
        <f t="shared" si="215"/>
        <v>-100</v>
      </c>
    </row>
    <row r="1196" spans="1:32" x14ac:dyDescent="0.25">
      <c r="A1196" s="21">
        <v>0.23838310038310628</v>
      </c>
      <c r="B1196" s="21">
        <v>0.76155908862971211</v>
      </c>
      <c r="C1196" s="22">
        <f t="shared" si="216"/>
        <v>4.1949282411081015</v>
      </c>
      <c r="D1196" s="23">
        <f t="shared" si="216"/>
        <v>1.313095746515637</v>
      </c>
      <c r="E1196" s="125"/>
      <c r="F1196" s="8">
        <f t="shared" si="219"/>
        <v>1</v>
      </c>
      <c r="G1196" s="8">
        <f t="shared" si="220"/>
        <v>4.1949282411081015</v>
      </c>
      <c r="H1196" s="8">
        <f t="shared" si="221"/>
        <v>1.313095746515637</v>
      </c>
      <c r="I1196" s="24"/>
      <c r="J1196" s="24"/>
      <c r="K1196" s="8">
        <f t="shared" si="222"/>
        <v>0</v>
      </c>
      <c r="L1196" s="8">
        <f t="shared" si="223"/>
        <v>0</v>
      </c>
      <c r="M1196" s="25" t="e">
        <f t="shared" si="217"/>
        <v>#DIV/0!</v>
      </c>
      <c r="N1196" s="25" t="e">
        <f t="shared" si="217"/>
        <v>#DIV/0!</v>
      </c>
      <c r="O1196" s="24">
        <f t="shared" si="218"/>
        <v>0</v>
      </c>
      <c r="P1196" s="24">
        <f t="shared" si="218"/>
        <v>0</v>
      </c>
      <c r="Q1196" t="s">
        <v>511</v>
      </c>
      <c r="R1196" t="s">
        <v>285</v>
      </c>
      <c r="S1196" t="s">
        <v>275</v>
      </c>
      <c r="T1196" s="26" t="s">
        <v>90</v>
      </c>
      <c r="U1196" s="26" t="s">
        <v>75</v>
      </c>
      <c r="V1196" s="128" t="s">
        <v>610</v>
      </c>
      <c r="W1196" s="127" t="s">
        <v>76</v>
      </c>
      <c r="X1196">
        <v>1</v>
      </c>
      <c r="Y1196" s="24" t="str">
        <f t="shared" si="224"/>
        <v>N</v>
      </c>
      <c r="Z1196" s="24">
        <v>100</v>
      </c>
      <c r="AA1196" s="24">
        <f t="shared" si="210"/>
        <v>0</v>
      </c>
      <c r="AB1196" s="24">
        <f t="shared" si="211"/>
        <v>-100</v>
      </c>
      <c r="AC1196" s="24">
        <f t="shared" si="212"/>
        <v>0</v>
      </c>
      <c r="AD1196" s="24">
        <f t="shared" si="213"/>
        <v>-100</v>
      </c>
      <c r="AE1196" s="24">
        <f t="shared" si="214"/>
        <v>0</v>
      </c>
      <c r="AF1196" s="24">
        <f t="shared" si="215"/>
        <v>-100</v>
      </c>
    </row>
    <row r="1197" spans="1:32" x14ac:dyDescent="0.25">
      <c r="A1197" s="18">
        <v>0.51435484833866141</v>
      </c>
      <c r="B1197" s="18">
        <v>0.48355087806581687</v>
      </c>
      <c r="C1197" s="22">
        <v>1.9441830931115871</v>
      </c>
      <c r="D1197" s="23">
        <v>2.0680347102252359</v>
      </c>
      <c r="E1197" s="28"/>
      <c r="F1197" s="8">
        <v>1</v>
      </c>
      <c r="G1197" s="8">
        <v>1.9441830931115871</v>
      </c>
      <c r="H1197" s="8">
        <v>2.0680347102252359</v>
      </c>
      <c r="K1197" s="8">
        <v>0</v>
      </c>
      <c r="L1197" s="8">
        <v>0</v>
      </c>
      <c r="M1197" s="25" t="e">
        <v>#DIV/0!</v>
      </c>
      <c r="N1197" s="25" t="e">
        <v>#DIV/0!</v>
      </c>
      <c r="O1197" s="24">
        <v>0</v>
      </c>
      <c r="P1197" s="24">
        <v>0</v>
      </c>
      <c r="Q1197" t="s">
        <v>302</v>
      </c>
      <c r="R1197" t="s">
        <v>380</v>
      </c>
      <c r="S1197" t="s">
        <v>275</v>
      </c>
      <c r="T1197" s="67" t="s">
        <v>84</v>
      </c>
      <c r="U1197" s="66" t="s">
        <v>86</v>
      </c>
      <c r="V1197" s="20" t="s">
        <v>611</v>
      </c>
      <c r="W1197" s="26" t="s">
        <v>79</v>
      </c>
      <c r="X1197" s="90">
        <v>3</v>
      </c>
      <c r="Y1197" s="24" t="s">
        <v>591</v>
      </c>
      <c r="Z1197" s="24">
        <v>100</v>
      </c>
      <c r="AA1197" s="24">
        <f t="shared" si="210"/>
        <v>0</v>
      </c>
      <c r="AB1197" s="24">
        <f t="shared" si="211"/>
        <v>-100</v>
      </c>
      <c r="AC1197" s="24">
        <f t="shared" si="212"/>
        <v>0</v>
      </c>
      <c r="AD1197" s="24">
        <f t="shared" si="213"/>
        <v>-100</v>
      </c>
      <c r="AE1197" s="24">
        <f t="shared" si="214"/>
        <v>0</v>
      </c>
      <c r="AF1197" s="24">
        <f t="shared" si="215"/>
        <v>-100</v>
      </c>
    </row>
    <row r="1198" spans="1:32" x14ac:dyDescent="0.25">
      <c r="A1198" s="18">
        <v>0.52419376537494222</v>
      </c>
      <c r="B1198" s="18">
        <v>0.468855873184719</v>
      </c>
      <c r="C1198" s="22">
        <v>1.9076915180109513</v>
      </c>
      <c r="D1198" s="23">
        <v>2.1328516015112853</v>
      </c>
      <c r="E1198" s="28"/>
      <c r="F1198" s="8">
        <v>1</v>
      </c>
      <c r="G1198" s="8">
        <v>1.9076915180109513</v>
      </c>
      <c r="H1198" s="8">
        <v>2.1328516015112853</v>
      </c>
      <c r="K1198" s="8">
        <v>0</v>
      </c>
      <c r="L1198" s="8">
        <v>0</v>
      </c>
      <c r="M1198" s="25" t="e">
        <v>#DIV/0!</v>
      </c>
      <c r="N1198" s="25" t="e">
        <v>#DIV/0!</v>
      </c>
      <c r="O1198" s="24">
        <v>0</v>
      </c>
      <c r="P1198" s="24">
        <v>0</v>
      </c>
      <c r="Q1198" t="s">
        <v>406</v>
      </c>
      <c r="R1198" t="s">
        <v>485</v>
      </c>
      <c r="S1198" t="s">
        <v>281</v>
      </c>
      <c r="T1198" s="67" t="s">
        <v>84</v>
      </c>
      <c r="U1198" s="66" t="s">
        <v>86</v>
      </c>
      <c r="V1198" s="20" t="s">
        <v>611</v>
      </c>
      <c r="W1198" s="26" t="s">
        <v>182</v>
      </c>
      <c r="X1198" s="90">
        <v>6</v>
      </c>
      <c r="Y1198" s="24" t="s">
        <v>591</v>
      </c>
      <c r="Z1198" s="24">
        <v>100</v>
      </c>
      <c r="AA1198" s="24">
        <f t="shared" ref="AA1198:AA1261" si="225">IF(AND(O1198&gt;1,Y1198="Y"),Z1198*I1198,IF(AND(P1198&gt;1,Y1198="N"),Z1198*J1198,0))</f>
        <v>0</v>
      </c>
      <c r="AB1198" s="24">
        <f t="shared" ref="AB1198:AB1261" si="226">AA1198-Z1198</f>
        <v>-100</v>
      </c>
      <c r="AC1198" s="24">
        <f t="shared" ref="AC1198:AC1261" si="227">IF(AND(A1198 &gt; 50%,Y1198 = "Y"),Z1198*I1198,0)</f>
        <v>0</v>
      </c>
      <c r="AD1198" s="24">
        <f t="shared" ref="AD1198:AD1261" si="228">AC1198-Z1198</f>
        <v>-100</v>
      </c>
      <c r="AE1198" s="24">
        <f t="shared" ref="AE1198:AE1261" si="229">IF(AND(B1198 &gt; 50%,Y1198 = "N"),Z1198*J1198,0)</f>
        <v>0</v>
      </c>
      <c r="AF1198" s="24">
        <f t="shared" ref="AF1198:AF1261" si="230">AE1198-Z1198</f>
        <v>-100</v>
      </c>
    </row>
    <row r="1199" spans="1:32" x14ac:dyDescent="0.25">
      <c r="A1199" s="18">
        <v>0.55505193262257269</v>
      </c>
      <c r="B1199" s="18">
        <v>0.44324926197312858</v>
      </c>
      <c r="C1199" s="22">
        <v>1.8016332188505064</v>
      </c>
      <c r="D1199" s="23">
        <v>2.2560669261996962</v>
      </c>
      <c r="E1199" s="28"/>
      <c r="F1199" s="8">
        <v>1</v>
      </c>
      <c r="G1199" s="8">
        <v>1.8016332188505064</v>
      </c>
      <c r="H1199" s="8">
        <v>2.2560669261996962</v>
      </c>
      <c r="K1199" s="8">
        <v>0</v>
      </c>
      <c r="L1199" s="8">
        <v>0</v>
      </c>
      <c r="M1199" s="25" t="e">
        <v>#DIV/0!</v>
      </c>
      <c r="N1199" s="25" t="e">
        <v>#DIV/0!</v>
      </c>
      <c r="O1199" s="24">
        <v>0</v>
      </c>
      <c r="P1199" s="24">
        <v>0</v>
      </c>
      <c r="Q1199" t="s">
        <v>531</v>
      </c>
      <c r="R1199" t="s">
        <v>534</v>
      </c>
      <c r="S1199" t="s">
        <v>277</v>
      </c>
      <c r="T1199" s="67" t="s">
        <v>84</v>
      </c>
      <c r="U1199" s="66" t="s">
        <v>86</v>
      </c>
      <c r="V1199" s="20" t="s">
        <v>611</v>
      </c>
      <c r="W1199" s="26" t="s">
        <v>76</v>
      </c>
      <c r="X1199" s="90">
        <v>1</v>
      </c>
      <c r="Y1199" s="24" t="s">
        <v>590</v>
      </c>
      <c r="Z1199" s="24">
        <v>100</v>
      </c>
      <c r="AA1199" s="24">
        <f t="shared" si="225"/>
        <v>0</v>
      </c>
      <c r="AB1199" s="24">
        <f t="shared" si="226"/>
        <v>-100</v>
      </c>
      <c r="AC1199" s="24">
        <f t="shared" si="227"/>
        <v>0</v>
      </c>
      <c r="AD1199" s="24">
        <f t="shared" si="228"/>
        <v>-100</v>
      </c>
      <c r="AE1199" s="24">
        <f t="shared" si="229"/>
        <v>0</v>
      </c>
      <c r="AF1199" s="24">
        <f t="shared" si="230"/>
        <v>-100</v>
      </c>
    </row>
    <row r="1200" spans="1:32" x14ac:dyDescent="0.25">
      <c r="A1200" s="18">
        <v>0.40295508745215292</v>
      </c>
      <c r="B1200" s="18">
        <v>0.59662053235271972</v>
      </c>
      <c r="C1200" s="22">
        <v>2.4816661487584284</v>
      </c>
      <c r="D1200" s="23">
        <v>1.6761072503766998</v>
      </c>
      <c r="E1200" s="28"/>
      <c r="F1200" s="8">
        <v>1</v>
      </c>
      <c r="G1200" s="8">
        <v>2.4816661487584284</v>
      </c>
      <c r="H1200" s="8">
        <v>1.6761072503766998</v>
      </c>
      <c r="K1200" s="8">
        <v>0</v>
      </c>
      <c r="L1200" s="8">
        <v>0</v>
      </c>
      <c r="M1200" s="25" t="e">
        <v>#DIV/0!</v>
      </c>
      <c r="N1200" s="25" t="e">
        <v>#DIV/0!</v>
      </c>
      <c r="O1200" s="24">
        <v>0</v>
      </c>
      <c r="P1200" s="24">
        <v>0</v>
      </c>
      <c r="Q1200" t="s">
        <v>524</v>
      </c>
      <c r="R1200" t="s">
        <v>527</v>
      </c>
      <c r="S1200" t="s">
        <v>277</v>
      </c>
      <c r="T1200" s="67" t="s">
        <v>90</v>
      </c>
      <c r="U1200" s="66" t="s">
        <v>75</v>
      </c>
      <c r="V1200" s="20" t="s">
        <v>611</v>
      </c>
      <c r="W1200" s="26" t="s">
        <v>74</v>
      </c>
      <c r="X1200" s="90">
        <v>4</v>
      </c>
      <c r="Y1200" s="24" t="s">
        <v>591</v>
      </c>
      <c r="Z1200" s="24">
        <v>100</v>
      </c>
      <c r="AA1200" s="24">
        <f t="shared" si="225"/>
        <v>0</v>
      </c>
      <c r="AB1200" s="24">
        <f t="shared" si="226"/>
        <v>-100</v>
      </c>
      <c r="AC1200" s="24">
        <f t="shared" si="227"/>
        <v>0</v>
      </c>
      <c r="AD1200" s="24">
        <f t="shared" si="228"/>
        <v>-100</v>
      </c>
      <c r="AE1200" s="24">
        <f t="shared" si="229"/>
        <v>0</v>
      </c>
      <c r="AF1200" s="24">
        <f t="shared" si="230"/>
        <v>-100</v>
      </c>
    </row>
    <row r="1201" spans="1:32" x14ac:dyDescent="0.25">
      <c r="A1201" s="18">
        <v>0.39760756583825485</v>
      </c>
      <c r="B1201" s="18">
        <v>0.60162420667045402</v>
      </c>
      <c r="C1201" s="22">
        <v>2.5150426850951724</v>
      </c>
      <c r="D1201" s="23">
        <v>1.6621671616809801</v>
      </c>
      <c r="E1201" s="28"/>
      <c r="F1201" s="8">
        <v>1</v>
      </c>
      <c r="G1201" s="8">
        <v>2.5150426850951724</v>
      </c>
      <c r="H1201" s="8">
        <v>1.6621671616809801</v>
      </c>
      <c r="K1201" s="8">
        <v>0</v>
      </c>
      <c r="L1201" s="8">
        <v>0</v>
      </c>
      <c r="M1201" s="25" t="e">
        <v>#DIV/0!</v>
      </c>
      <c r="N1201" s="25" t="e">
        <v>#DIV/0!</v>
      </c>
      <c r="O1201" s="24">
        <v>0</v>
      </c>
      <c r="P1201" s="24">
        <v>0</v>
      </c>
      <c r="Q1201" t="s">
        <v>533</v>
      </c>
      <c r="R1201" t="s">
        <v>538</v>
      </c>
      <c r="S1201" t="s">
        <v>277</v>
      </c>
      <c r="T1201" s="67" t="s">
        <v>90</v>
      </c>
      <c r="U1201" s="66" t="s">
        <v>75</v>
      </c>
      <c r="V1201" s="20" t="s">
        <v>611</v>
      </c>
      <c r="W1201" s="26" t="s">
        <v>86</v>
      </c>
      <c r="X1201" s="90">
        <v>3</v>
      </c>
      <c r="Y1201" s="24" t="s">
        <v>591</v>
      </c>
      <c r="Z1201" s="24">
        <v>100</v>
      </c>
      <c r="AA1201" s="24">
        <f t="shared" si="225"/>
        <v>0</v>
      </c>
      <c r="AB1201" s="24">
        <f t="shared" si="226"/>
        <v>-100</v>
      </c>
      <c r="AC1201" s="24">
        <f t="shared" si="227"/>
        <v>0</v>
      </c>
      <c r="AD1201" s="24">
        <f t="shared" si="228"/>
        <v>-100</v>
      </c>
      <c r="AE1201" s="24">
        <f t="shared" si="229"/>
        <v>0</v>
      </c>
      <c r="AF1201" s="24">
        <f t="shared" si="230"/>
        <v>-100</v>
      </c>
    </row>
    <row r="1202" spans="1:32" x14ac:dyDescent="0.25">
      <c r="A1202" s="18">
        <v>0.36681196372565583</v>
      </c>
      <c r="B1202" s="18">
        <v>0.63235259928465004</v>
      </c>
      <c r="C1202" s="22">
        <v>2.7261924334286842</v>
      </c>
      <c r="D1202" s="23">
        <v>1.5813962038445823</v>
      </c>
      <c r="E1202" s="28"/>
      <c r="F1202" s="8">
        <v>1</v>
      </c>
      <c r="G1202" s="8">
        <v>2.7261924334286842</v>
      </c>
      <c r="H1202" s="8">
        <v>1.5813962038445823</v>
      </c>
      <c r="K1202" s="8">
        <v>0</v>
      </c>
      <c r="L1202" s="8">
        <v>0</v>
      </c>
      <c r="M1202" s="25" t="e">
        <v>#DIV/0!</v>
      </c>
      <c r="N1202" s="25" t="e">
        <v>#DIV/0!</v>
      </c>
      <c r="O1202" s="24">
        <v>0</v>
      </c>
      <c r="P1202" s="24">
        <v>0</v>
      </c>
      <c r="Q1202" t="s">
        <v>562</v>
      </c>
      <c r="R1202" t="s">
        <v>539</v>
      </c>
      <c r="S1202" t="s">
        <v>272</v>
      </c>
      <c r="T1202" s="67" t="s">
        <v>90</v>
      </c>
      <c r="U1202" s="66" t="s">
        <v>75</v>
      </c>
      <c r="V1202" s="20" t="s">
        <v>611</v>
      </c>
      <c r="W1202" s="26" t="s">
        <v>76</v>
      </c>
      <c r="X1202" s="90">
        <v>1</v>
      </c>
      <c r="Y1202" s="24" t="s">
        <v>590</v>
      </c>
      <c r="Z1202" s="24">
        <v>100</v>
      </c>
      <c r="AA1202" s="24">
        <f t="shared" si="225"/>
        <v>0</v>
      </c>
      <c r="AB1202" s="24">
        <f t="shared" si="226"/>
        <v>-100</v>
      </c>
      <c r="AC1202" s="24">
        <f t="shared" si="227"/>
        <v>0</v>
      </c>
      <c r="AD1202" s="24">
        <f t="shared" si="228"/>
        <v>-100</v>
      </c>
      <c r="AE1202" s="24">
        <f t="shared" si="229"/>
        <v>0</v>
      </c>
      <c r="AF1202" s="24">
        <f t="shared" si="230"/>
        <v>-100</v>
      </c>
    </row>
    <row r="1203" spans="1:32" x14ac:dyDescent="0.25">
      <c r="A1203" s="18">
        <v>0.64300507183661759</v>
      </c>
      <c r="B1203" s="18">
        <v>0.33847379596374233</v>
      </c>
      <c r="C1203" s="22">
        <v>1.5551976863008197</v>
      </c>
      <c r="D1203" s="23">
        <v>2.9544384585302463</v>
      </c>
      <c r="E1203" s="28"/>
      <c r="F1203" s="8">
        <v>1</v>
      </c>
      <c r="G1203" s="8">
        <v>1.5551976863008197</v>
      </c>
      <c r="H1203" s="8">
        <v>2.9544384585302463</v>
      </c>
      <c r="K1203" s="8">
        <v>0</v>
      </c>
      <c r="L1203" s="8">
        <v>0</v>
      </c>
      <c r="M1203" s="25" t="e">
        <v>#DIV/0!</v>
      </c>
      <c r="N1203" s="25" t="e">
        <v>#DIV/0!</v>
      </c>
      <c r="O1203" s="24">
        <v>0</v>
      </c>
      <c r="P1203" s="24">
        <v>0</v>
      </c>
      <c r="Q1203" t="s">
        <v>491</v>
      </c>
      <c r="R1203" t="s">
        <v>346</v>
      </c>
      <c r="S1203" t="s">
        <v>270</v>
      </c>
      <c r="T1203" s="67" t="s">
        <v>84</v>
      </c>
      <c r="U1203" s="66" t="s">
        <v>89</v>
      </c>
      <c r="V1203" s="20" t="s">
        <v>611</v>
      </c>
      <c r="W1203" s="26" t="s">
        <v>76</v>
      </c>
      <c r="X1203" s="90">
        <v>1</v>
      </c>
      <c r="Y1203" s="24" t="s">
        <v>590</v>
      </c>
      <c r="Z1203" s="24">
        <v>100</v>
      </c>
      <c r="AA1203" s="24">
        <f t="shared" si="225"/>
        <v>0</v>
      </c>
      <c r="AB1203" s="24">
        <f t="shared" si="226"/>
        <v>-100</v>
      </c>
      <c r="AC1203" s="24">
        <f t="shared" si="227"/>
        <v>0</v>
      </c>
      <c r="AD1203" s="24">
        <f t="shared" si="228"/>
        <v>-100</v>
      </c>
      <c r="AE1203" s="24">
        <f t="shared" si="229"/>
        <v>0</v>
      </c>
      <c r="AF1203" s="24">
        <f t="shared" si="230"/>
        <v>-100</v>
      </c>
    </row>
    <row r="1204" spans="1:32" x14ac:dyDescent="0.25">
      <c r="A1204" s="18">
        <v>0.86994468403784131</v>
      </c>
      <c r="B1204" s="18">
        <v>7.9812789108520479E-2</v>
      </c>
      <c r="C1204" s="22">
        <v>1.1494983742627267</v>
      </c>
      <c r="D1204" s="23">
        <v>12.529320315323302</v>
      </c>
      <c r="E1204" s="28"/>
      <c r="F1204" s="8">
        <v>1</v>
      </c>
      <c r="G1204" s="8">
        <v>1.1494983742627267</v>
      </c>
      <c r="H1204" s="8">
        <v>12.529320315323302</v>
      </c>
      <c r="K1204" s="8">
        <v>0</v>
      </c>
      <c r="L1204" s="8">
        <v>0</v>
      </c>
      <c r="M1204" s="25" t="e">
        <v>#DIV/0!</v>
      </c>
      <c r="N1204" s="25" t="e">
        <v>#DIV/0!</v>
      </c>
      <c r="O1204" s="24">
        <v>0</v>
      </c>
      <c r="P1204" s="24">
        <v>0</v>
      </c>
      <c r="Q1204" t="s">
        <v>419</v>
      </c>
      <c r="R1204" t="s">
        <v>490</v>
      </c>
      <c r="S1204" t="s">
        <v>270</v>
      </c>
      <c r="T1204" s="67" t="s">
        <v>90</v>
      </c>
      <c r="U1204" s="66" t="s">
        <v>93</v>
      </c>
      <c r="V1204" s="20" t="s">
        <v>611</v>
      </c>
      <c r="W1204" s="26" t="s">
        <v>78</v>
      </c>
      <c r="X1204" s="79">
        <v>1</v>
      </c>
      <c r="Y1204" s="24" t="s">
        <v>590</v>
      </c>
      <c r="Z1204" s="24">
        <v>100</v>
      </c>
      <c r="AA1204" s="24">
        <f t="shared" si="225"/>
        <v>0</v>
      </c>
      <c r="AB1204" s="24">
        <f t="shared" si="226"/>
        <v>-100</v>
      </c>
      <c r="AC1204" s="24">
        <f t="shared" si="227"/>
        <v>0</v>
      </c>
      <c r="AD1204" s="24">
        <f t="shared" si="228"/>
        <v>-100</v>
      </c>
      <c r="AE1204" s="24">
        <f t="shared" si="229"/>
        <v>0</v>
      </c>
      <c r="AF1204" s="24">
        <f t="shared" si="230"/>
        <v>-100</v>
      </c>
    </row>
    <row r="1205" spans="1:32" x14ac:dyDescent="0.25">
      <c r="A1205" s="18">
        <v>0.27476295422372682</v>
      </c>
      <c r="B1205" s="18">
        <v>0.72330876877963668</v>
      </c>
      <c r="C1205" s="22">
        <v>3.6395008301801344</v>
      </c>
      <c r="D1205" s="23">
        <v>1.3825354304596578</v>
      </c>
      <c r="E1205" s="28"/>
      <c r="F1205" s="8">
        <v>1</v>
      </c>
      <c r="G1205" s="8">
        <v>3.6395008301801344</v>
      </c>
      <c r="H1205" s="8">
        <v>1.3825354304596578</v>
      </c>
      <c r="K1205" s="8">
        <v>0</v>
      </c>
      <c r="L1205" s="8">
        <v>0</v>
      </c>
      <c r="M1205" s="25" t="e">
        <v>#DIV/0!</v>
      </c>
      <c r="N1205" s="25" t="e">
        <v>#DIV/0!</v>
      </c>
      <c r="O1205" s="24">
        <v>0</v>
      </c>
      <c r="P1205" s="24">
        <v>0</v>
      </c>
      <c r="Q1205" t="s">
        <v>297</v>
      </c>
      <c r="R1205" t="s">
        <v>295</v>
      </c>
      <c r="S1205" t="s">
        <v>273</v>
      </c>
      <c r="T1205" s="67" t="s">
        <v>85</v>
      </c>
      <c r="U1205" s="66" t="s">
        <v>77</v>
      </c>
      <c r="V1205" s="20" t="s">
        <v>611</v>
      </c>
      <c r="W1205" s="26" t="s">
        <v>73</v>
      </c>
      <c r="X1205" s="79">
        <v>0</v>
      </c>
      <c r="Y1205" s="24" t="s">
        <v>590</v>
      </c>
      <c r="Z1205" s="24">
        <v>100</v>
      </c>
      <c r="AA1205" s="24">
        <f t="shared" si="225"/>
        <v>0</v>
      </c>
      <c r="AB1205" s="24">
        <f t="shared" si="226"/>
        <v>-100</v>
      </c>
      <c r="AC1205" s="24">
        <f t="shared" si="227"/>
        <v>0</v>
      </c>
      <c r="AD1205" s="24">
        <f t="shared" si="228"/>
        <v>-100</v>
      </c>
      <c r="AE1205" s="24">
        <f t="shared" si="229"/>
        <v>0</v>
      </c>
      <c r="AF1205" s="24">
        <f t="shared" si="230"/>
        <v>-100</v>
      </c>
    </row>
    <row r="1206" spans="1:32" x14ac:dyDescent="0.25">
      <c r="A1206" s="18">
        <v>0.31539324316381362</v>
      </c>
      <c r="B1206" s="18">
        <v>0.68391794342502377</v>
      </c>
      <c r="C1206" s="22">
        <v>3.17064496997041</v>
      </c>
      <c r="D1206" s="23">
        <v>1.4621637136643244</v>
      </c>
      <c r="E1206" s="28"/>
      <c r="F1206" s="8">
        <v>1</v>
      </c>
      <c r="G1206" s="8">
        <v>3.17064496997041</v>
      </c>
      <c r="H1206" s="8">
        <v>1.4621637136643244</v>
      </c>
      <c r="K1206" s="8">
        <v>0</v>
      </c>
      <c r="L1206" s="8">
        <v>0</v>
      </c>
      <c r="M1206" s="25" t="e">
        <v>#DIV/0!</v>
      </c>
      <c r="N1206" s="25" t="e">
        <v>#DIV/0!</v>
      </c>
      <c r="O1206" s="24">
        <v>0</v>
      </c>
      <c r="P1206" s="24">
        <v>0</v>
      </c>
      <c r="Q1206" t="s">
        <v>492</v>
      </c>
      <c r="R1206" t="s">
        <v>427</v>
      </c>
      <c r="S1206" t="s">
        <v>273</v>
      </c>
      <c r="T1206" s="67" t="s">
        <v>90</v>
      </c>
      <c r="U1206" s="66" t="s">
        <v>75</v>
      </c>
      <c r="V1206" s="20" t="s">
        <v>611</v>
      </c>
      <c r="W1206" s="26" t="s">
        <v>76</v>
      </c>
      <c r="X1206" s="79">
        <v>1</v>
      </c>
      <c r="Y1206" s="24" t="s">
        <v>590</v>
      </c>
      <c r="Z1206" s="24">
        <v>100</v>
      </c>
      <c r="AA1206" s="24">
        <f t="shared" si="225"/>
        <v>0</v>
      </c>
      <c r="AB1206" s="24">
        <f t="shared" si="226"/>
        <v>-100</v>
      </c>
      <c r="AC1206" s="24">
        <f t="shared" si="227"/>
        <v>0</v>
      </c>
      <c r="AD1206" s="24">
        <f t="shared" si="228"/>
        <v>-100</v>
      </c>
      <c r="AE1206" s="24">
        <f t="shared" si="229"/>
        <v>0</v>
      </c>
      <c r="AF1206" s="24">
        <f t="shared" si="230"/>
        <v>-100</v>
      </c>
    </row>
    <row r="1207" spans="1:32" x14ac:dyDescent="0.25">
      <c r="A1207" s="18">
        <v>0.59054888443341746</v>
      </c>
      <c r="B1207" s="18">
        <v>0.40525761412713474</v>
      </c>
      <c r="C1207" s="22">
        <v>1.6933399187764393</v>
      </c>
      <c r="D1207" s="23">
        <v>2.4675662224233661</v>
      </c>
      <c r="E1207" s="28"/>
      <c r="F1207" s="8">
        <v>1</v>
      </c>
      <c r="G1207" s="8">
        <v>1.6933399187764393</v>
      </c>
      <c r="H1207" s="8">
        <v>2.4675662224233661</v>
      </c>
      <c r="K1207" s="8">
        <v>0</v>
      </c>
      <c r="L1207" s="8">
        <v>0</v>
      </c>
      <c r="M1207" s="25" t="e">
        <v>#DIV/0!</v>
      </c>
      <c r="N1207" s="25" t="e">
        <v>#DIV/0!</v>
      </c>
      <c r="O1207" s="24">
        <v>0</v>
      </c>
      <c r="P1207" s="24">
        <v>0</v>
      </c>
      <c r="Q1207" t="s">
        <v>438</v>
      </c>
      <c r="R1207" t="s">
        <v>503</v>
      </c>
      <c r="S1207" t="s">
        <v>269</v>
      </c>
      <c r="T1207" s="67" t="s">
        <v>84</v>
      </c>
      <c r="U1207" s="66" t="s">
        <v>86</v>
      </c>
      <c r="V1207" s="20" t="s">
        <v>611</v>
      </c>
      <c r="W1207" s="26" t="s">
        <v>78</v>
      </c>
      <c r="X1207" s="79">
        <v>1</v>
      </c>
      <c r="Y1207" s="24" t="s">
        <v>590</v>
      </c>
      <c r="Z1207" s="24">
        <v>100</v>
      </c>
      <c r="AA1207" s="24">
        <f t="shared" si="225"/>
        <v>0</v>
      </c>
      <c r="AB1207" s="24">
        <f t="shared" si="226"/>
        <v>-100</v>
      </c>
      <c r="AC1207" s="24">
        <f t="shared" si="227"/>
        <v>0</v>
      </c>
      <c r="AD1207" s="24">
        <f t="shared" si="228"/>
        <v>-100</v>
      </c>
      <c r="AE1207" s="24">
        <f t="shared" si="229"/>
        <v>0</v>
      </c>
      <c r="AF1207" s="24">
        <f t="shared" si="230"/>
        <v>-100</v>
      </c>
    </row>
    <row r="1208" spans="1:32" x14ac:dyDescent="0.25">
      <c r="A1208" s="18">
        <v>0.23713457442049302</v>
      </c>
      <c r="B1208" s="18">
        <v>0.76267060973853551</v>
      </c>
      <c r="C1208" s="22">
        <v>4.2170147581548978</v>
      </c>
      <c r="D1208" s="23">
        <v>1.3111820322312244</v>
      </c>
      <c r="E1208" s="28"/>
      <c r="F1208" s="8">
        <v>1</v>
      </c>
      <c r="G1208" s="8">
        <v>4.2170147581548978</v>
      </c>
      <c r="H1208" s="8">
        <v>1.3111820322312244</v>
      </c>
      <c r="K1208" s="8">
        <v>0</v>
      </c>
      <c r="L1208" s="8">
        <v>0</v>
      </c>
      <c r="M1208" s="25" t="e">
        <v>#DIV/0!</v>
      </c>
      <c r="N1208" s="25" t="e">
        <v>#DIV/0!</v>
      </c>
      <c r="O1208" s="24">
        <v>0</v>
      </c>
      <c r="P1208" s="24">
        <v>0</v>
      </c>
      <c r="Q1208" t="s">
        <v>305</v>
      </c>
      <c r="R1208" t="s">
        <v>307</v>
      </c>
      <c r="S1208" t="s">
        <v>275</v>
      </c>
      <c r="T1208" s="67" t="s">
        <v>90</v>
      </c>
      <c r="U1208" s="66" t="s">
        <v>75</v>
      </c>
      <c r="V1208" s="20" t="s">
        <v>612</v>
      </c>
      <c r="W1208" s="26" t="s">
        <v>86</v>
      </c>
      <c r="X1208" s="79">
        <v>3</v>
      </c>
      <c r="Y1208" s="24" t="s">
        <v>591</v>
      </c>
      <c r="Z1208" s="24">
        <v>100</v>
      </c>
      <c r="AA1208" s="24">
        <f t="shared" si="225"/>
        <v>0</v>
      </c>
      <c r="AB1208" s="24">
        <f t="shared" si="226"/>
        <v>-100</v>
      </c>
      <c r="AC1208" s="24">
        <f t="shared" si="227"/>
        <v>0</v>
      </c>
      <c r="AD1208" s="24">
        <f t="shared" si="228"/>
        <v>-100</v>
      </c>
      <c r="AE1208" s="24">
        <f t="shared" si="229"/>
        <v>0</v>
      </c>
      <c r="AF1208" s="24">
        <f t="shared" si="230"/>
        <v>-100</v>
      </c>
    </row>
    <row r="1209" spans="1:32" x14ac:dyDescent="0.25">
      <c r="A1209" s="18">
        <v>0.38794074817245477</v>
      </c>
      <c r="B1209" s="18">
        <v>0.61067970614707445</v>
      </c>
      <c r="C1209" s="22">
        <v>2.5777132325255532</v>
      </c>
      <c r="D1209" s="23">
        <v>1.637519619424135</v>
      </c>
      <c r="E1209" s="28"/>
      <c r="F1209" s="8">
        <v>1</v>
      </c>
      <c r="G1209" s="8">
        <v>2.5777132325255532</v>
      </c>
      <c r="H1209" s="8">
        <v>1.637519619424135</v>
      </c>
      <c r="K1209" s="8">
        <v>0</v>
      </c>
      <c r="L1209" s="8">
        <v>0</v>
      </c>
      <c r="M1209" s="25" t="e">
        <v>#DIV/0!</v>
      </c>
      <c r="N1209" s="25" t="e">
        <v>#DIV/0!</v>
      </c>
      <c r="O1209" s="24">
        <v>0</v>
      </c>
      <c r="P1209" s="24">
        <v>0</v>
      </c>
      <c r="Q1209" t="s">
        <v>374</v>
      </c>
      <c r="R1209" t="s">
        <v>511</v>
      </c>
      <c r="S1209" t="s">
        <v>275</v>
      </c>
      <c r="T1209" s="67" t="s">
        <v>84</v>
      </c>
      <c r="U1209" s="66" t="s">
        <v>86</v>
      </c>
      <c r="V1209" s="20" t="s">
        <v>612</v>
      </c>
      <c r="W1209" s="26" t="s">
        <v>74</v>
      </c>
      <c r="X1209" s="79">
        <v>4</v>
      </c>
      <c r="Y1209" s="24" t="s">
        <v>591</v>
      </c>
      <c r="Z1209" s="24">
        <v>100</v>
      </c>
      <c r="AA1209" s="24">
        <f t="shared" si="225"/>
        <v>0</v>
      </c>
      <c r="AB1209" s="24">
        <f t="shared" si="226"/>
        <v>-100</v>
      </c>
      <c r="AC1209" s="24">
        <f t="shared" si="227"/>
        <v>0</v>
      </c>
      <c r="AD1209" s="24">
        <f t="shared" si="228"/>
        <v>-100</v>
      </c>
      <c r="AE1209" s="24">
        <f t="shared" si="229"/>
        <v>0</v>
      </c>
      <c r="AF1209" s="24">
        <f t="shared" si="230"/>
        <v>-100</v>
      </c>
    </row>
    <row r="1210" spans="1:32" x14ac:dyDescent="0.25">
      <c r="A1210" s="18">
        <v>0.34706180026270467</v>
      </c>
      <c r="B1210" s="18">
        <v>0.65271656287953461</v>
      </c>
      <c r="C1210" s="22">
        <v>2.8813312189444669</v>
      </c>
      <c r="D1210" s="23">
        <v>1.5320585639628699</v>
      </c>
      <c r="E1210" s="28"/>
      <c r="F1210" s="8">
        <v>1</v>
      </c>
      <c r="G1210" s="8">
        <v>2.8813312189444669</v>
      </c>
      <c r="H1210" s="8">
        <v>1.5320585639628699</v>
      </c>
      <c r="K1210" s="8">
        <v>0</v>
      </c>
      <c r="L1210" s="8">
        <v>0</v>
      </c>
      <c r="M1210" s="25" t="e">
        <v>#DIV/0!</v>
      </c>
      <c r="N1210" s="25" t="e">
        <v>#DIV/0!</v>
      </c>
      <c r="O1210" s="24">
        <v>0</v>
      </c>
      <c r="P1210" s="24">
        <v>0</v>
      </c>
      <c r="Q1210" t="s">
        <v>301</v>
      </c>
      <c r="R1210" t="s">
        <v>375</v>
      </c>
      <c r="S1210" t="s">
        <v>275</v>
      </c>
      <c r="T1210" s="67" t="s">
        <v>90</v>
      </c>
      <c r="U1210" s="66" t="s">
        <v>75</v>
      </c>
      <c r="V1210" s="20" t="s">
        <v>612</v>
      </c>
      <c r="W1210" s="26" t="s">
        <v>73</v>
      </c>
      <c r="X1210" s="79">
        <v>0</v>
      </c>
      <c r="Y1210" s="24" t="s">
        <v>590</v>
      </c>
      <c r="Z1210" s="24">
        <v>100</v>
      </c>
      <c r="AA1210" s="24">
        <f t="shared" si="225"/>
        <v>0</v>
      </c>
      <c r="AB1210" s="24">
        <f t="shared" si="226"/>
        <v>-100</v>
      </c>
      <c r="AC1210" s="24">
        <f t="shared" si="227"/>
        <v>0</v>
      </c>
      <c r="AD1210" s="24">
        <f t="shared" si="228"/>
        <v>-100</v>
      </c>
      <c r="AE1210" s="24">
        <f t="shared" si="229"/>
        <v>0</v>
      </c>
      <c r="AF1210" s="24">
        <f t="shared" si="230"/>
        <v>-100</v>
      </c>
    </row>
    <row r="1211" spans="1:32" x14ac:dyDescent="0.25">
      <c r="A1211" s="18">
        <v>0.2224682772991825</v>
      </c>
      <c r="B1211" s="18">
        <v>0.77662912296148667</v>
      </c>
      <c r="C1211" s="22">
        <v>4.4950228955797042</v>
      </c>
      <c r="D1211" s="23">
        <v>1.2876158908215323</v>
      </c>
      <c r="E1211" s="28"/>
      <c r="F1211" s="8">
        <v>1</v>
      </c>
      <c r="G1211" s="8">
        <v>4.4950228955797042</v>
      </c>
      <c r="H1211" s="8">
        <v>1.2876158908215323</v>
      </c>
      <c r="K1211" s="8">
        <v>0</v>
      </c>
      <c r="L1211" s="8">
        <v>0</v>
      </c>
      <c r="M1211" s="25" t="e">
        <v>#DIV/0!</v>
      </c>
      <c r="N1211" s="25" t="e">
        <v>#DIV/0!</v>
      </c>
      <c r="O1211" s="24">
        <v>0</v>
      </c>
      <c r="P1211" s="24">
        <v>0</v>
      </c>
      <c r="Q1211" t="s">
        <v>285</v>
      </c>
      <c r="R1211" t="s">
        <v>479</v>
      </c>
      <c r="S1211" t="s">
        <v>275</v>
      </c>
      <c r="T1211" s="67" t="s">
        <v>84</v>
      </c>
      <c r="U1211" s="66" t="s">
        <v>78</v>
      </c>
      <c r="V1211" s="20" t="s">
        <v>612</v>
      </c>
      <c r="W1211" s="26" t="s">
        <v>78</v>
      </c>
      <c r="X1211" s="79">
        <v>1</v>
      </c>
      <c r="Y1211" s="24" t="s">
        <v>590</v>
      </c>
      <c r="Z1211" s="24">
        <v>100</v>
      </c>
      <c r="AA1211" s="24">
        <f t="shared" si="225"/>
        <v>0</v>
      </c>
      <c r="AB1211" s="24">
        <f t="shared" si="226"/>
        <v>-100</v>
      </c>
      <c r="AC1211" s="24">
        <f t="shared" si="227"/>
        <v>0</v>
      </c>
      <c r="AD1211" s="24">
        <f t="shared" si="228"/>
        <v>-100</v>
      </c>
      <c r="AE1211" s="24">
        <f t="shared" si="229"/>
        <v>0</v>
      </c>
      <c r="AF1211" s="24">
        <f t="shared" si="230"/>
        <v>-100</v>
      </c>
    </row>
    <row r="1212" spans="1:32" x14ac:dyDescent="0.25">
      <c r="A1212" s="18">
        <v>0.2393008843013093</v>
      </c>
      <c r="B1212" s="18">
        <v>0.76035750530186375</v>
      </c>
      <c r="C1212" s="22">
        <v>4.178839551386182</v>
      </c>
      <c r="D1212" s="23">
        <v>1.3151708150799375</v>
      </c>
      <c r="E1212" s="28"/>
      <c r="F1212" s="8">
        <v>1</v>
      </c>
      <c r="G1212" s="8">
        <v>4.178839551386182</v>
      </c>
      <c r="H1212" s="8">
        <v>1.3151708150799375</v>
      </c>
      <c r="K1212" s="8">
        <v>0</v>
      </c>
      <c r="L1212" s="8">
        <v>0</v>
      </c>
      <c r="M1212" s="25" t="e">
        <v>#DIV/0!</v>
      </c>
      <c r="N1212" s="25" t="e">
        <v>#DIV/0!</v>
      </c>
      <c r="O1212" s="24">
        <v>0</v>
      </c>
      <c r="P1212" s="24">
        <v>0</v>
      </c>
      <c r="Q1212" t="s">
        <v>284</v>
      </c>
      <c r="R1212" t="s">
        <v>306</v>
      </c>
      <c r="S1212" t="s">
        <v>275</v>
      </c>
      <c r="T1212" s="67" t="s">
        <v>84</v>
      </c>
      <c r="U1212" s="66" t="s">
        <v>78</v>
      </c>
      <c r="V1212" s="20" t="s">
        <v>612</v>
      </c>
      <c r="W1212" s="26" t="s">
        <v>73</v>
      </c>
      <c r="X1212" s="79">
        <v>0</v>
      </c>
      <c r="Y1212" s="24" t="s">
        <v>590</v>
      </c>
      <c r="Z1212" s="24">
        <v>100</v>
      </c>
      <c r="AA1212" s="24">
        <f t="shared" si="225"/>
        <v>0</v>
      </c>
      <c r="AB1212" s="24">
        <f t="shared" si="226"/>
        <v>-100</v>
      </c>
      <c r="AC1212" s="24">
        <f t="shared" si="227"/>
        <v>0</v>
      </c>
      <c r="AD1212" s="24">
        <f t="shared" si="228"/>
        <v>-100</v>
      </c>
      <c r="AE1212" s="24">
        <f t="shared" si="229"/>
        <v>0</v>
      </c>
      <c r="AF1212" s="24">
        <f t="shared" si="230"/>
        <v>-100</v>
      </c>
    </row>
    <row r="1213" spans="1:32" x14ac:dyDescent="0.25">
      <c r="A1213" s="18">
        <v>0.16284661455473215</v>
      </c>
      <c r="B1213" s="18">
        <v>0.83709786490800386</v>
      </c>
      <c r="C1213" s="22">
        <v>6.1407478610118948</v>
      </c>
      <c r="D1213" s="23">
        <v>1.1946034530979228</v>
      </c>
      <c r="E1213" s="28"/>
      <c r="F1213" s="8">
        <v>1</v>
      </c>
      <c r="G1213" s="8">
        <v>6.1407478610118948</v>
      </c>
      <c r="H1213" s="8">
        <v>1.1946034530979228</v>
      </c>
      <c r="K1213" s="8">
        <v>0</v>
      </c>
      <c r="L1213" s="8">
        <v>0</v>
      </c>
      <c r="M1213" s="25" t="e">
        <v>#DIV/0!</v>
      </c>
      <c r="N1213" s="25" t="e">
        <v>#DIV/0!</v>
      </c>
      <c r="O1213" s="24">
        <v>0</v>
      </c>
      <c r="P1213" s="24">
        <v>0</v>
      </c>
      <c r="Q1213" t="s">
        <v>315</v>
      </c>
      <c r="R1213" t="s">
        <v>310</v>
      </c>
      <c r="S1213" t="s">
        <v>268</v>
      </c>
      <c r="T1213" s="67" t="s">
        <v>84</v>
      </c>
      <c r="U1213" s="66" t="s">
        <v>78</v>
      </c>
      <c r="V1213" s="20" t="s">
        <v>612</v>
      </c>
      <c r="W1213" s="26" t="s">
        <v>94</v>
      </c>
      <c r="X1213" s="79">
        <v>2</v>
      </c>
      <c r="Y1213" s="24" t="s">
        <v>590</v>
      </c>
      <c r="Z1213" s="24">
        <v>100</v>
      </c>
      <c r="AA1213" s="24">
        <f t="shared" si="225"/>
        <v>0</v>
      </c>
      <c r="AB1213" s="24">
        <f t="shared" si="226"/>
        <v>-100</v>
      </c>
      <c r="AC1213" s="24">
        <f t="shared" si="227"/>
        <v>0</v>
      </c>
      <c r="AD1213" s="24">
        <f t="shared" si="228"/>
        <v>-100</v>
      </c>
      <c r="AE1213" s="24">
        <f t="shared" si="229"/>
        <v>0</v>
      </c>
      <c r="AF1213" s="24">
        <f t="shared" si="230"/>
        <v>-100</v>
      </c>
    </row>
    <row r="1214" spans="1:32" x14ac:dyDescent="0.25">
      <c r="A1214" s="18">
        <v>0.70195814412321189</v>
      </c>
      <c r="B1214" s="18">
        <v>0.2582880250485779</v>
      </c>
      <c r="C1214" s="22">
        <v>1.4245863636913285</v>
      </c>
      <c r="D1214" s="23">
        <v>3.8716467780955912</v>
      </c>
      <c r="E1214" s="28"/>
      <c r="F1214" s="8">
        <v>1</v>
      </c>
      <c r="G1214" s="8">
        <v>1.4245863636913285</v>
      </c>
      <c r="H1214" s="8">
        <v>3.8716467780955912</v>
      </c>
      <c r="K1214" s="8">
        <v>0</v>
      </c>
      <c r="L1214" s="8">
        <v>0</v>
      </c>
      <c r="M1214" s="25" t="e">
        <v>#DIV/0!</v>
      </c>
      <c r="N1214" s="25" t="e">
        <v>#DIV/0!</v>
      </c>
      <c r="O1214" s="24">
        <v>0</v>
      </c>
      <c r="P1214" s="24">
        <v>0</v>
      </c>
      <c r="Q1214" t="s">
        <v>383</v>
      </c>
      <c r="R1214" t="s">
        <v>381</v>
      </c>
      <c r="S1214" t="s">
        <v>268</v>
      </c>
      <c r="T1214" s="67" t="s">
        <v>84</v>
      </c>
      <c r="U1214" s="66" t="s">
        <v>89</v>
      </c>
      <c r="V1214" s="20" t="s">
        <v>612</v>
      </c>
      <c r="W1214" s="26" t="s">
        <v>75</v>
      </c>
      <c r="X1214" s="79">
        <v>2</v>
      </c>
      <c r="Y1214" s="24" t="s">
        <v>590</v>
      </c>
      <c r="Z1214" s="24">
        <v>100</v>
      </c>
      <c r="AA1214" s="24">
        <f t="shared" si="225"/>
        <v>0</v>
      </c>
      <c r="AB1214" s="24">
        <f t="shared" si="226"/>
        <v>-100</v>
      </c>
      <c r="AC1214" s="24">
        <f t="shared" si="227"/>
        <v>0</v>
      </c>
      <c r="AD1214" s="24">
        <f t="shared" si="228"/>
        <v>-100</v>
      </c>
      <c r="AE1214" s="24">
        <f t="shared" si="229"/>
        <v>0</v>
      </c>
      <c r="AF1214" s="24">
        <f t="shared" si="230"/>
        <v>-100</v>
      </c>
    </row>
    <row r="1215" spans="1:32" x14ac:dyDescent="0.25">
      <c r="A1215" s="21">
        <v>0.69075531242058574</v>
      </c>
      <c r="B1215" s="21">
        <v>0.30034314723061128</v>
      </c>
      <c r="C1215" s="22">
        <v>1.447690639534484</v>
      </c>
      <c r="D1215" s="23">
        <v>3.3295249424558171</v>
      </c>
      <c r="E1215" s="28"/>
      <c r="F1215" s="8">
        <v>1</v>
      </c>
      <c r="G1215" s="8">
        <v>1.447690639534484</v>
      </c>
      <c r="H1215" s="8">
        <v>3.3295249424558171</v>
      </c>
      <c r="K1215" s="8">
        <v>0</v>
      </c>
      <c r="L1215" s="8">
        <v>0</v>
      </c>
      <c r="M1215" s="25" t="e">
        <v>#DIV/0!</v>
      </c>
      <c r="N1215" s="25" t="e">
        <v>#DIV/0!</v>
      </c>
      <c r="O1215" s="24">
        <v>0</v>
      </c>
      <c r="P1215" s="24">
        <v>0</v>
      </c>
      <c r="Q1215" t="s">
        <v>382</v>
      </c>
      <c r="R1215" t="s">
        <v>384</v>
      </c>
      <c r="S1215" t="s">
        <v>268</v>
      </c>
      <c r="T1215" s="26" t="s">
        <v>85</v>
      </c>
      <c r="U1215" s="72" t="s">
        <v>79</v>
      </c>
      <c r="V1215" s="20" t="s">
        <v>612</v>
      </c>
      <c r="W1215" s="26" t="s">
        <v>78</v>
      </c>
      <c r="X1215" s="90">
        <v>1</v>
      </c>
      <c r="Y1215" s="24" t="s">
        <v>590</v>
      </c>
      <c r="Z1215" s="24">
        <v>100</v>
      </c>
      <c r="AA1215" s="24">
        <f t="shared" si="225"/>
        <v>0</v>
      </c>
      <c r="AB1215" s="24">
        <f t="shared" si="226"/>
        <v>-100</v>
      </c>
      <c r="AC1215" s="24">
        <f t="shared" si="227"/>
        <v>0</v>
      </c>
      <c r="AD1215" s="24">
        <f t="shared" si="228"/>
        <v>-100</v>
      </c>
      <c r="AE1215" s="24">
        <f t="shared" si="229"/>
        <v>0</v>
      </c>
      <c r="AF1215" s="24">
        <f t="shared" si="230"/>
        <v>-100</v>
      </c>
    </row>
    <row r="1216" spans="1:32" x14ac:dyDescent="0.25">
      <c r="A1216" s="18">
        <v>0.52985700880919717</v>
      </c>
      <c r="B1216" s="18">
        <v>0.4684274140352826</v>
      </c>
      <c r="C1216" s="22">
        <v>1.8873016368083988</v>
      </c>
      <c r="D1216" s="23">
        <v>2.1348024689363689</v>
      </c>
      <c r="E1216" s="28"/>
      <c r="F1216" s="8">
        <v>1</v>
      </c>
      <c r="G1216" s="8">
        <v>1.8873016368083988</v>
      </c>
      <c r="H1216" s="8">
        <v>2.1348024689363689</v>
      </c>
      <c r="K1216" s="8">
        <v>0</v>
      </c>
      <c r="L1216" s="8">
        <v>0</v>
      </c>
      <c r="M1216" s="25" t="e">
        <v>#DIV/0!</v>
      </c>
      <c r="N1216" s="25" t="e">
        <v>#DIV/0!</v>
      </c>
      <c r="O1216" s="24">
        <v>0</v>
      </c>
      <c r="P1216" s="24">
        <v>0</v>
      </c>
      <c r="Q1216" t="s">
        <v>513</v>
      </c>
      <c r="R1216" t="s">
        <v>317</v>
      </c>
      <c r="S1216" t="s">
        <v>279</v>
      </c>
      <c r="T1216" s="67" t="s">
        <v>84</v>
      </c>
      <c r="U1216" s="66" t="s">
        <v>86</v>
      </c>
      <c r="V1216" s="20" t="s">
        <v>612</v>
      </c>
      <c r="W1216" s="26" t="s">
        <v>77</v>
      </c>
      <c r="X1216" s="90">
        <v>2</v>
      </c>
      <c r="Y1216" s="24" t="s">
        <v>590</v>
      </c>
      <c r="Z1216" s="24">
        <v>100</v>
      </c>
      <c r="AA1216" s="24">
        <f t="shared" si="225"/>
        <v>0</v>
      </c>
      <c r="AB1216" s="24">
        <f t="shared" si="226"/>
        <v>-100</v>
      </c>
      <c r="AC1216" s="24">
        <f t="shared" si="227"/>
        <v>0</v>
      </c>
      <c r="AD1216" s="24">
        <f t="shared" si="228"/>
        <v>-100</v>
      </c>
      <c r="AE1216" s="24">
        <f t="shared" si="229"/>
        <v>0</v>
      </c>
      <c r="AF1216" s="24">
        <f t="shared" si="230"/>
        <v>-100</v>
      </c>
    </row>
    <row r="1217" spans="1:32" x14ac:dyDescent="0.25">
      <c r="A1217" s="18">
        <v>0.43582384711566108</v>
      </c>
      <c r="B1217" s="18">
        <v>0.56188459901867138</v>
      </c>
      <c r="C1217" s="22">
        <v>2.294505008429736</v>
      </c>
      <c r="D1217" s="23">
        <v>1.7797248789991662</v>
      </c>
      <c r="E1217" s="28"/>
      <c r="F1217" s="8">
        <v>1</v>
      </c>
      <c r="G1217" s="8">
        <v>2.294505008429736</v>
      </c>
      <c r="H1217" s="8">
        <v>1.7797248789991662</v>
      </c>
      <c r="K1217" s="8">
        <v>0</v>
      </c>
      <c r="L1217" s="8">
        <v>0</v>
      </c>
      <c r="M1217" s="25" t="e">
        <v>#DIV/0!</v>
      </c>
      <c r="N1217" s="25" t="e">
        <v>#DIV/0!</v>
      </c>
      <c r="O1217" s="24">
        <v>0</v>
      </c>
      <c r="P1217" s="24">
        <v>0</v>
      </c>
      <c r="Q1217" t="s">
        <v>389</v>
      </c>
      <c r="R1217" t="s">
        <v>394</v>
      </c>
      <c r="S1217" t="s">
        <v>279</v>
      </c>
      <c r="T1217" s="67" t="s">
        <v>84</v>
      </c>
      <c r="U1217" s="66" t="s">
        <v>86</v>
      </c>
      <c r="V1217" s="20" t="s">
        <v>612</v>
      </c>
      <c r="W1217" s="26" t="s">
        <v>87</v>
      </c>
      <c r="X1217" s="90">
        <v>3</v>
      </c>
      <c r="Y1217" s="24" t="s">
        <v>591</v>
      </c>
      <c r="Z1217" s="24">
        <v>100</v>
      </c>
      <c r="AA1217" s="24">
        <f t="shared" si="225"/>
        <v>0</v>
      </c>
      <c r="AB1217" s="24">
        <f t="shared" si="226"/>
        <v>-100</v>
      </c>
      <c r="AC1217" s="24">
        <f t="shared" si="227"/>
        <v>0</v>
      </c>
      <c r="AD1217" s="24">
        <f t="shared" si="228"/>
        <v>-100</v>
      </c>
      <c r="AE1217" s="24">
        <f t="shared" si="229"/>
        <v>0</v>
      </c>
      <c r="AF1217" s="24">
        <f t="shared" si="230"/>
        <v>-100</v>
      </c>
    </row>
    <row r="1218" spans="1:32" x14ac:dyDescent="0.25">
      <c r="A1218" s="18">
        <v>0.23791583165550242</v>
      </c>
      <c r="B1218" s="18">
        <v>0.76193788268356488</v>
      </c>
      <c r="C1218" s="22">
        <v>4.2031671160411923</v>
      </c>
      <c r="D1218" s="23">
        <v>1.3124429467635528</v>
      </c>
      <c r="E1218" s="28"/>
      <c r="F1218" s="8">
        <v>1</v>
      </c>
      <c r="G1218" s="8">
        <v>4.2031671160411923</v>
      </c>
      <c r="H1218" s="8">
        <v>1.3124429467635528</v>
      </c>
      <c r="K1218" s="8">
        <v>0</v>
      </c>
      <c r="L1218" s="8">
        <v>0</v>
      </c>
      <c r="M1218" s="25" t="e">
        <v>#DIV/0!</v>
      </c>
      <c r="N1218" s="25" t="e">
        <v>#DIV/0!</v>
      </c>
      <c r="O1218" s="24">
        <v>0</v>
      </c>
      <c r="P1218" s="24">
        <v>0</v>
      </c>
      <c r="Q1218" t="s">
        <v>390</v>
      </c>
      <c r="R1218" t="s">
        <v>514</v>
      </c>
      <c r="S1218" t="s">
        <v>279</v>
      </c>
      <c r="T1218" s="67" t="s">
        <v>90</v>
      </c>
      <c r="U1218" s="66" t="s">
        <v>75</v>
      </c>
      <c r="V1218" s="20" t="s">
        <v>612</v>
      </c>
      <c r="W1218" s="26" t="s">
        <v>74</v>
      </c>
      <c r="X1218" s="90">
        <v>4</v>
      </c>
      <c r="Y1218" s="24" t="s">
        <v>591</v>
      </c>
      <c r="Z1218" s="24">
        <v>100</v>
      </c>
      <c r="AA1218" s="24">
        <f t="shared" si="225"/>
        <v>0</v>
      </c>
      <c r="AB1218" s="24">
        <f t="shared" si="226"/>
        <v>-100</v>
      </c>
      <c r="AC1218" s="24">
        <f t="shared" si="227"/>
        <v>0</v>
      </c>
      <c r="AD1218" s="24">
        <f t="shared" si="228"/>
        <v>-100</v>
      </c>
      <c r="AE1218" s="24">
        <f t="shared" si="229"/>
        <v>0</v>
      </c>
      <c r="AF1218" s="24">
        <f t="shared" si="230"/>
        <v>-100</v>
      </c>
    </row>
    <row r="1219" spans="1:32" x14ac:dyDescent="0.25">
      <c r="A1219" s="18">
        <v>0.39181740269998616</v>
      </c>
      <c r="B1219" s="18">
        <v>0.60780560880409995</v>
      </c>
      <c r="C1219" s="22">
        <v>2.5522092513223513</v>
      </c>
      <c r="D1219" s="23">
        <v>1.6452628694354596</v>
      </c>
      <c r="E1219" s="28"/>
      <c r="F1219" s="8">
        <v>1</v>
      </c>
      <c r="G1219" s="8">
        <v>2.5522092513223513</v>
      </c>
      <c r="H1219" s="8">
        <v>1.6452628694354596</v>
      </c>
      <c r="K1219" s="8">
        <v>0</v>
      </c>
      <c r="L1219" s="8">
        <v>0</v>
      </c>
      <c r="M1219" s="25" t="e">
        <v>#DIV/0!</v>
      </c>
      <c r="N1219" s="25" t="e">
        <v>#DIV/0!</v>
      </c>
      <c r="O1219" s="24">
        <v>0</v>
      </c>
      <c r="P1219" s="24">
        <v>0</v>
      </c>
      <c r="Q1219" t="s">
        <v>411</v>
      </c>
      <c r="R1219" t="s">
        <v>540</v>
      </c>
      <c r="S1219" t="s">
        <v>283</v>
      </c>
      <c r="T1219" s="67" t="s">
        <v>90</v>
      </c>
      <c r="U1219" s="66" t="s">
        <v>75</v>
      </c>
      <c r="V1219" s="20" t="s">
        <v>612</v>
      </c>
      <c r="W1219" s="26" t="s">
        <v>75</v>
      </c>
      <c r="X1219" s="90">
        <v>2</v>
      </c>
      <c r="Y1219" s="24" t="s">
        <v>590</v>
      </c>
      <c r="Z1219" s="24">
        <v>100</v>
      </c>
      <c r="AA1219" s="24">
        <f t="shared" si="225"/>
        <v>0</v>
      </c>
      <c r="AB1219" s="24">
        <f t="shared" si="226"/>
        <v>-100</v>
      </c>
      <c r="AC1219" s="24">
        <f t="shared" si="227"/>
        <v>0</v>
      </c>
      <c r="AD1219" s="24">
        <f t="shared" si="228"/>
        <v>-100</v>
      </c>
      <c r="AE1219" s="24">
        <f t="shared" si="229"/>
        <v>0</v>
      </c>
      <c r="AF1219" s="24">
        <f t="shared" si="230"/>
        <v>-100</v>
      </c>
    </row>
    <row r="1220" spans="1:32" x14ac:dyDescent="0.25">
      <c r="A1220" s="18">
        <v>0.43922697520736248</v>
      </c>
      <c r="B1220" s="18">
        <v>0.5543189124680904</v>
      </c>
      <c r="C1220" s="22">
        <v>2.2767271967480873</v>
      </c>
      <c r="D1220" s="23">
        <v>1.8040156622972257</v>
      </c>
      <c r="E1220" s="28"/>
      <c r="F1220" s="8">
        <v>1</v>
      </c>
      <c r="G1220" s="8">
        <v>2.2767271967480873</v>
      </c>
      <c r="H1220" s="8">
        <v>1.8040156622972257</v>
      </c>
      <c r="K1220" s="8">
        <v>0</v>
      </c>
      <c r="L1220" s="8">
        <v>0</v>
      </c>
      <c r="M1220" s="25" t="e">
        <v>#DIV/0!</v>
      </c>
      <c r="N1220" s="25" t="e">
        <v>#DIV/0!</v>
      </c>
      <c r="O1220" s="24">
        <v>0</v>
      </c>
      <c r="P1220" s="24">
        <v>0</v>
      </c>
      <c r="Q1220" t="s">
        <v>413</v>
      </c>
      <c r="R1220" t="s">
        <v>414</v>
      </c>
      <c r="S1220" t="s">
        <v>283</v>
      </c>
      <c r="T1220" s="67" t="s">
        <v>84</v>
      </c>
      <c r="U1220" s="66" t="s">
        <v>94</v>
      </c>
      <c r="V1220" s="20" t="s">
        <v>612</v>
      </c>
      <c r="W1220" s="26" t="s">
        <v>86</v>
      </c>
      <c r="X1220" s="90">
        <v>3</v>
      </c>
      <c r="Y1220" s="24" t="s">
        <v>591</v>
      </c>
      <c r="Z1220" s="24">
        <v>100</v>
      </c>
      <c r="AA1220" s="24">
        <f t="shared" si="225"/>
        <v>0</v>
      </c>
      <c r="AB1220" s="24">
        <f t="shared" si="226"/>
        <v>-100</v>
      </c>
      <c r="AC1220" s="24">
        <f t="shared" si="227"/>
        <v>0</v>
      </c>
      <c r="AD1220" s="24">
        <f t="shared" si="228"/>
        <v>-100</v>
      </c>
      <c r="AE1220" s="24">
        <f t="shared" si="229"/>
        <v>0</v>
      </c>
      <c r="AF1220" s="24">
        <f t="shared" si="230"/>
        <v>-100</v>
      </c>
    </row>
    <row r="1221" spans="1:32" x14ac:dyDescent="0.25">
      <c r="A1221" s="18">
        <v>0.28758656008114952</v>
      </c>
      <c r="B1221" s="18">
        <v>0.71199591190833234</v>
      </c>
      <c r="C1221" s="22">
        <v>3.4772139550534829</v>
      </c>
      <c r="D1221" s="23">
        <v>1.4045024462566682</v>
      </c>
      <c r="E1221" s="28"/>
      <c r="F1221" s="8">
        <v>1</v>
      </c>
      <c r="G1221" s="8">
        <v>3.4772139550534829</v>
      </c>
      <c r="H1221" s="8">
        <v>1.4045024462566682</v>
      </c>
      <c r="K1221" s="8">
        <v>0</v>
      </c>
      <c r="L1221" s="8">
        <v>0</v>
      </c>
      <c r="M1221" s="25" t="e">
        <v>#DIV/0!</v>
      </c>
      <c r="N1221" s="25" t="e">
        <v>#DIV/0!</v>
      </c>
      <c r="O1221" s="24">
        <v>0</v>
      </c>
      <c r="P1221" s="24">
        <v>0</v>
      </c>
      <c r="Q1221" t="s">
        <v>537</v>
      </c>
      <c r="R1221" t="s">
        <v>525</v>
      </c>
      <c r="S1221" t="s">
        <v>277</v>
      </c>
      <c r="T1221" s="67" t="s">
        <v>90</v>
      </c>
      <c r="U1221" s="66" t="s">
        <v>75</v>
      </c>
      <c r="V1221" s="20" t="s">
        <v>612</v>
      </c>
      <c r="W1221" s="26" t="s">
        <v>91</v>
      </c>
      <c r="X1221" s="90">
        <v>5</v>
      </c>
      <c r="Y1221" s="24" t="s">
        <v>591</v>
      </c>
      <c r="Z1221" s="24">
        <v>100</v>
      </c>
      <c r="AA1221" s="24">
        <f t="shared" si="225"/>
        <v>0</v>
      </c>
      <c r="AB1221" s="24">
        <f t="shared" si="226"/>
        <v>-100</v>
      </c>
      <c r="AC1221" s="24">
        <f t="shared" si="227"/>
        <v>0</v>
      </c>
      <c r="AD1221" s="24">
        <f t="shared" si="228"/>
        <v>-100</v>
      </c>
      <c r="AE1221" s="24">
        <f t="shared" si="229"/>
        <v>0</v>
      </c>
      <c r="AF1221" s="24">
        <f t="shared" si="230"/>
        <v>-100</v>
      </c>
    </row>
    <row r="1222" spans="1:32" x14ac:dyDescent="0.25">
      <c r="A1222" s="18">
        <v>0.37766373815778193</v>
      </c>
      <c r="B1222" s="18">
        <v>0.62075994316295791</v>
      </c>
      <c r="C1222" s="22">
        <v>2.6478581313576255</v>
      </c>
      <c r="D1222" s="23">
        <v>1.6109286867072967</v>
      </c>
      <c r="E1222" s="28"/>
      <c r="F1222" s="8">
        <v>1</v>
      </c>
      <c r="G1222" s="8">
        <v>2.6478581313576255</v>
      </c>
      <c r="H1222" s="8">
        <v>1.6109286867072967</v>
      </c>
      <c r="K1222" s="8">
        <v>0</v>
      </c>
      <c r="L1222" s="8">
        <v>0</v>
      </c>
      <c r="M1222" s="25" t="e">
        <v>#DIV/0!</v>
      </c>
      <c r="N1222" s="25" t="e">
        <v>#DIV/0!</v>
      </c>
      <c r="O1222" s="24">
        <v>0</v>
      </c>
      <c r="P1222" s="24">
        <v>0</v>
      </c>
      <c r="Q1222" t="s">
        <v>526</v>
      </c>
      <c r="R1222" t="s">
        <v>532</v>
      </c>
      <c r="S1222" t="s">
        <v>277</v>
      </c>
      <c r="T1222" s="67" t="s">
        <v>84</v>
      </c>
      <c r="U1222" s="66" t="s">
        <v>86</v>
      </c>
      <c r="V1222" s="20" t="s">
        <v>612</v>
      </c>
      <c r="W1222" s="26" t="s">
        <v>75</v>
      </c>
      <c r="X1222" s="79">
        <v>2</v>
      </c>
      <c r="Y1222" s="24" t="s">
        <v>590</v>
      </c>
      <c r="Z1222" s="24">
        <v>100</v>
      </c>
      <c r="AA1222" s="24">
        <f t="shared" si="225"/>
        <v>0</v>
      </c>
      <c r="AB1222" s="24">
        <f t="shared" si="226"/>
        <v>-100</v>
      </c>
      <c r="AC1222" s="24">
        <f t="shared" si="227"/>
        <v>0</v>
      </c>
      <c r="AD1222" s="24">
        <f t="shared" si="228"/>
        <v>-100</v>
      </c>
      <c r="AE1222" s="24">
        <f t="shared" si="229"/>
        <v>0</v>
      </c>
      <c r="AF1222" s="24">
        <f t="shared" si="230"/>
        <v>-100</v>
      </c>
    </row>
    <row r="1223" spans="1:32" x14ac:dyDescent="0.25">
      <c r="A1223" s="18">
        <v>0.39522194339532707</v>
      </c>
      <c r="B1223" s="18">
        <v>0.60425174262725367</v>
      </c>
      <c r="C1223" s="22">
        <v>2.5302238823306782</v>
      </c>
      <c r="D1223" s="23">
        <v>1.6549393728714037</v>
      </c>
      <c r="E1223" s="28"/>
      <c r="F1223" s="8">
        <v>1</v>
      </c>
      <c r="G1223" s="8">
        <v>2.5302238823306782</v>
      </c>
      <c r="H1223" s="8">
        <v>1.6549393728714037</v>
      </c>
      <c r="K1223" s="8">
        <v>0</v>
      </c>
      <c r="L1223" s="8">
        <v>0</v>
      </c>
      <c r="M1223" s="25" t="e">
        <v>#DIV/0!</v>
      </c>
      <c r="N1223" s="25" t="e">
        <v>#DIV/0!</v>
      </c>
      <c r="O1223" s="24">
        <v>0</v>
      </c>
      <c r="P1223" s="24">
        <v>0</v>
      </c>
      <c r="Q1223" t="s">
        <v>558</v>
      </c>
      <c r="R1223" t="s">
        <v>553</v>
      </c>
      <c r="S1223" t="s">
        <v>272</v>
      </c>
      <c r="T1223" s="67" t="s">
        <v>90</v>
      </c>
      <c r="U1223" s="66" t="s">
        <v>75</v>
      </c>
      <c r="V1223" s="20" t="s">
        <v>612</v>
      </c>
      <c r="W1223" s="26" t="s">
        <v>79</v>
      </c>
      <c r="X1223" s="79">
        <v>3</v>
      </c>
      <c r="Y1223" s="24" t="s">
        <v>591</v>
      </c>
      <c r="Z1223" s="24">
        <v>100</v>
      </c>
      <c r="AA1223" s="24">
        <f t="shared" si="225"/>
        <v>0</v>
      </c>
      <c r="AB1223" s="24">
        <f t="shared" si="226"/>
        <v>-100</v>
      </c>
      <c r="AC1223" s="24">
        <f t="shared" si="227"/>
        <v>0</v>
      </c>
      <c r="AD1223" s="24">
        <f t="shared" si="228"/>
        <v>-100</v>
      </c>
      <c r="AE1223" s="24">
        <f t="shared" si="229"/>
        <v>0</v>
      </c>
      <c r="AF1223" s="24">
        <f t="shared" si="230"/>
        <v>-100</v>
      </c>
    </row>
    <row r="1224" spans="1:32" x14ac:dyDescent="0.25">
      <c r="A1224" s="18">
        <v>0.20698519861171252</v>
      </c>
      <c r="B1224" s="18">
        <v>0.79291179457744021</v>
      </c>
      <c r="C1224" s="22">
        <v>4.8312633304563919</v>
      </c>
      <c r="D1224" s="23">
        <v>1.2611743283916235</v>
      </c>
      <c r="E1224" s="28"/>
      <c r="F1224" s="8">
        <v>1</v>
      </c>
      <c r="G1224" s="8">
        <v>4.8312633304563919</v>
      </c>
      <c r="H1224" s="8">
        <v>1.2611743283916235</v>
      </c>
      <c r="K1224" s="8">
        <v>0</v>
      </c>
      <c r="L1224" s="8">
        <v>0</v>
      </c>
      <c r="M1224" s="25" t="e">
        <v>#DIV/0!</v>
      </c>
      <c r="N1224" s="25" t="e">
        <v>#DIV/0!</v>
      </c>
      <c r="O1224" s="24">
        <v>0</v>
      </c>
      <c r="P1224" s="24">
        <v>0</v>
      </c>
      <c r="Q1224" t="s">
        <v>554</v>
      </c>
      <c r="R1224" t="s">
        <v>552</v>
      </c>
      <c r="S1224" t="s">
        <v>272</v>
      </c>
      <c r="T1224" s="67" t="s">
        <v>90</v>
      </c>
      <c r="U1224" s="66" t="s">
        <v>75</v>
      </c>
      <c r="V1224" s="20" t="s">
        <v>612</v>
      </c>
      <c r="W1224" s="26" t="s">
        <v>109</v>
      </c>
      <c r="X1224" s="79">
        <v>6</v>
      </c>
      <c r="Y1224" s="24" t="s">
        <v>591</v>
      </c>
      <c r="Z1224" s="24">
        <v>100</v>
      </c>
      <c r="AA1224" s="24">
        <f t="shared" si="225"/>
        <v>0</v>
      </c>
      <c r="AB1224" s="24">
        <f t="shared" si="226"/>
        <v>-100</v>
      </c>
      <c r="AC1224" s="24">
        <f t="shared" si="227"/>
        <v>0</v>
      </c>
      <c r="AD1224" s="24">
        <f t="shared" si="228"/>
        <v>-100</v>
      </c>
      <c r="AE1224" s="24">
        <f t="shared" si="229"/>
        <v>0</v>
      </c>
      <c r="AF1224" s="24">
        <f t="shared" si="230"/>
        <v>-100</v>
      </c>
    </row>
    <row r="1225" spans="1:32" x14ac:dyDescent="0.25">
      <c r="A1225" s="18">
        <v>0.7155277394767301</v>
      </c>
      <c r="B1225" s="18">
        <v>0.17226763513597559</v>
      </c>
      <c r="C1225" s="22">
        <v>1.3975698562452747</v>
      </c>
      <c r="D1225" s="23">
        <v>5.8049209255741649</v>
      </c>
      <c r="E1225" s="28"/>
      <c r="F1225" s="8">
        <v>1</v>
      </c>
      <c r="G1225" s="8">
        <v>1.3975698562452747</v>
      </c>
      <c r="H1225" s="8">
        <v>5.8049209255741649</v>
      </c>
      <c r="K1225" s="8">
        <v>0</v>
      </c>
      <c r="L1225" s="8">
        <v>0</v>
      </c>
      <c r="M1225" s="25" t="e">
        <v>#DIV/0!</v>
      </c>
      <c r="N1225" s="25" t="e">
        <v>#DIV/0!</v>
      </c>
      <c r="O1225" s="24">
        <v>0</v>
      </c>
      <c r="P1225" s="24">
        <v>0</v>
      </c>
      <c r="Q1225" t="s">
        <v>335</v>
      </c>
      <c r="R1225" t="s">
        <v>556</v>
      </c>
      <c r="S1225" t="s">
        <v>272</v>
      </c>
      <c r="T1225" s="67" t="s">
        <v>84</v>
      </c>
      <c r="U1225" s="66" t="s">
        <v>88</v>
      </c>
      <c r="V1225" s="20" t="s">
        <v>612</v>
      </c>
      <c r="W1225" s="26" t="s">
        <v>79</v>
      </c>
      <c r="X1225" s="79">
        <v>3</v>
      </c>
      <c r="Y1225" s="24" t="s">
        <v>591</v>
      </c>
      <c r="Z1225" s="24">
        <v>100</v>
      </c>
      <c r="AA1225" s="24">
        <f t="shared" si="225"/>
        <v>0</v>
      </c>
      <c r="AB1225" s="24">
        <f t="shared" si="226"/>
        <v>-100</v>
      </c>
      <c r="AC1225" s="24">
        <f t="shared" si="227"/>
        <v>0</v>
      </c>
      <c r="AD1225" s="24">
        <f t="shared" si="228"/>
        <v>-100</v>
      </c>
      <c r="AE1225" s="24">
        <f t="shared" si="229"/>
        <v>0</v>
      </c>
      <c r="AF1225" s="24">
        <f t="shared" si="230"/>
        <v>-100</v>
      </c>
    </row>
    <row r="1226" spans="1:32" x14ac:dyDescent="0.25">
      <c r="A1226" s="18">
        <v>0.60575506298466253</v>
      </c>
      <c r="B1226" s="18">
        <v>0.39136515602152722</v>
      </c>
      <c r="C1226" s="22">
        <v>1.650832260605174</v>
      </c>
      <c r="D1226" s="23">
        <v>2.5551584871929545</v>
      </c>
      <c r="E1226" s="28"/>
      <c r="F1226" s="8">
        <v>1</v>
      </c>
      <c r="G1226" s="8">
        <v>1.650832260605174</v>
      </c>
      <c r="H1226" s="8">
        <v>2.5551584871929545</v>
      </c>
      <c r="K1226" s="8">
        <v>0</v>
      </c>
      <c r="L1226" s="8">
        <v>0</v>
      </c>
      <c r="M1226" s="25" t="e">
        <v>#DIV/0!</v>
      </c>
      <c r="N1226" s="25" t="e">
        <v>#DIV/0!</v>
      </c>
      <c r="O1226" s="24">
        <v>0</v>
      </c>
      <c r="P1226" s="24">
        <v>0</v>
      </c>
      <c r="Q1226" t="s">
        <v>555</v>
      </c>
      <c r="R1226" t="s">
        <v>528</v>
      </c>
      <c r="S1226" t="s">
        <v>272</v>
      </c>
      <c r="T1226" s="67" t="s">
        <v>84</v>
      </c>
      <c r="U1226" s="66" t="s">
        <v>86</v>
      </c>
      <c r="V1226" s="20" t="s">
        <v>612</v>
      </c>
      <c r="W1226" s="26" t="s">
        <v>75</v>
      </c>
      <c r="X1226" s="79">
        <v>2</v>
      </c>
      <c r="Y1226" s="24" t="s">
        <v>590</v>
      </c>
      <c r="Z1226" s="24">
        <v>100</v>
      </c>
      <c r="AA1226" s="24">
        <f t="shared" si="225"/>
        <v>0</v>
      </c>
      <c r="AB1226" s="24">
        <f t="shared" si="226"/>
        <v>-100</v>
      </c>
      <c r="AC1226" s="24">
        <f t="shared" si="227"/>
        <v>0</v>
      </c>
      <c r="AD1226" s="24">
        <f t="shared" si="228"/>
        <v>-100</v>
      </c>
      <c r="AE1226" s="24">
        <f t="shared" si="229"/>
        <v>0</v>
      </c>
      <c r="AF1226" s="24">
        <f t="shared" si="230"/>
        <v>-100</v>
      </c>
    </row>
    <row r="1227" spans="1:32" x14ac:dyDescent="0.25">
      <c r="A1227" s="18">
        <v>0.43969285144572351</v>
      </c>
      <c r="B1227" s="18">
        <v>0.55830523886875771</v>
      </c>
      <c r="C1227" s="22">
        <v>2.2743148921160978</v>
      </c>
      <c r="D1227" s="23">
        <v>1.7911349032407569</v>
      </c>
      <c r="E1227" s="28"/>
      <c r="F1227" s="8">
        <v>1</v>
      </c>
      <c r="G1227" s="8">
        <v>2.2743148921160978</v>
      </c>
      <c r="H1227" s="8">
        <v>1.7911349032407569</v>
      </c>
      <c r="K1227" s="8">
        <v>0</v>
      </c>
      <c r="L1227" s="8">
        <v>0</v>
      </c>
      <c r="M1227" s="25" t="e">
        <v>#DIV/0!</v>
      </c>
      <c r="N1227" s="25" t="e">
        <v>#DIV/0!</v>
      </c>
      <c r="O1227" s="24">
        <v>0</v>
      </c>
      <c r="P1227" s="24">
        <v>0</v>
      </c>
      <c r="Q1227" t="s">
        <v>560</v>
      </c>
      <c r="R1227" t="s">
        <v>561</v>
      </c>
      <c r="S1227" t="s">
        <v>272</v>
      </c>
      <c r="T1227" s="67" t="s">
        <v>84</v>
      </c>
      <c r="U1227" s="66" t="s">
        <v>86</v>
      </c>
      <c r="V1227" s="20" t="s">
        <v>612</v>
      </c>
      <c r="W1227" s="26" t="s">
        <v>78</v>
      </c>
      <c r="X1227" s="79">
        <v>1</v>
      </c>
      <c r="Y1227" s="24" t="s">
        <v>590</v>
      </c>
      <c r="Z1227" s="24">
        <v>100</v>
      </c>
      <c r="AA1227" s="24">
        <f t="shared" si="225"/>
        <v>0</v>
      </c>
      <c r="AB1227" s="24">
        <f t="shared" si="226"/>
        <v>-100</v>
      </c>
      <c r="AC1227" s="24">
        <f t="shared" si="227"/>
        <v>0</v>
      </c>
      <c r="AD1227" s="24">
        <f t="shared" si="228"/>
        <v>-100</v>
      </c>
      <c r="AE1227" s="24">
        <f t="shared" si="229"/>
        <v>0</v>
      </c>
      <c r="AF1227" s="24">
        <f t="shared" si="230"/>
        <v>-100</v>
      </c>
    </row>
    <row r="1228" spans="1:32" x14ac:dyDescent="0.25">
      <c r="A1228" s="18">
        <v>0.28081164541521281</v>
      </c>
      <c r="B1228" s="18">
        <v>0.71906457372283905</v>
      </c>
      <c r="C1228" s="22">
        <v>3.5611058740864654</v>
      </c>
      <c r="D1228" s="23">
        <v>1.3906956851213845</v>
      </c>
      <c r="E1228" s="28"/>
      <c r="F1228" s="8">
        <v>1</v>
      </c>
      <c r="G1228" s="8">
        <v>3.5611058740864654</v>
      </c>
      <c r="H1228" s="8">
        <v>1.3906956851213845</v>
      </c>
      <c r="K1228" s="8">
        <v>0</v>
      </c>
      <c r="L1228" s="8">
        <v>0</v>
      </c>
      <c r="M1228" s="25" t="e">
        <v>#DIV/0!</v>
      </c>
      <c r="N1228" s="25" t="e">
        <v>#DIV/0!</v>
      </c>
      <c r="O1228" s="24">
        <v>0</v>
      </c>
      <c r="P1228" s="24">
        <v>0</v>
      </c>
      <c r="Q1228" t="s">
        <v>334</v>
      </c>
      <c r="R1228" t="s">
        <v>535</v>
      </c>
      <c r="S1228" t="s">
        <v>272</v>
      </c>
      <c r="T1228" s="67" t="s">
        <v>90</v>
      </c>
      <c r="U1228" s="66" t="s">
        <v>75</v>
      </c>
      <c r="V1228" s="20" t="s">
        <v>612</v>
      </c>
      <c r="W1228" s="26" t="s">
        <v>146</v>
      </c>
      <c r="X1228" s="79">
        <v>6</v>
      </c>
      <c r="Y1228" s="24" t="s">
        <v>591</v>
      </c>
      <c r="Z1228" s="24">
        <v>100</v>
      </c>
      <c r="AA1228" s="24">
        <f t="shared" si="225"/>
        <v>0</v>
      </c>
      <c r="AB1228" s="24">
        <f t="shared" si="226"/>
        <v>-100</v>
      </c>
      <c r="AC1228" s="24">
        <f t="shared" si="227"/>
        <v>0</v>
      </c>
      <c r="AD1228" s="24">
        <f t="shared" si="228"/>
        <v>-100</v>
      </c>
      <c r="AE1228" s="24">
        <f t="shared" si="229"/>
        <v>0</v>
      </c>
      <c r="AF1228" s="24">
        <f t="shared" si="230"/>
        <v>-100</v>
      </c>
    </row>
    <row r="1229" spans="1:32" x14ac:dyDescent="0.25">
      <c r="A1229" s="18">
        <v>0.31078927827698777</v>
      </c>
      <c r="B1229" s="18">
        <v>0.68904665863965631</v>
      </c>
      <c r="C1229" s="22">
        <v>3.2176142161144963</v>
      </c>
      <c r="D1229" s="23">
        <v>1.4512805300794003</v>
      </c>
      <c r="E1229" s="28"/>
      <c r="F1229" s="8">
        <v>1</v>
      </c>
      <c r="G1229" s="8">
        <v>3.2176142161144963</v>
      </c>
      <c r="H1229" s="8">
        <v>1.4512805300794003</v>
      </c>
      <c r="K1229" s="8">
        <v>0</v>
      </c>
      <c r="L1229" s="8">
        <v>0</v>
      </c>
      <c r="M1229" s="25" t="e">
        <v>#DIV/0!</v>
      </c>
      <c r="N1229" s="25" t="e">
        <v>#DIV/0!</v>
      </c>
      <c r="O1229" s="24">
        <v>0</v>
      </c>
      <c r="P1229" s="24">
        <v>0</v>
      </c>
      <c r="Q1229" t="s">
        <v>487</v>
      </c>
      <c r="R1229" t="s">
        <v>342</v>
      </c>
      <c r="S1229" t="s">
        <v>274</v>
      </c>
      <c r="T1229" s="67" t="s">
        <v>90</v>
      </c>
      <c r="U1229" s="66" t="s">
        <v>75</v>
      </c>
      <c r="V1229" s="20" t="s">
        <v>612</v>
      </c>
      <c r="W1229" s="26" t="s">
        <v>79</v>
      </c>
      <c r="X1229" s="79">
        <v>3</v>
      </c>
      <c r="Y1229" s="24" t="s">
        <v>591</v>
      </c>
      <c r="Z1229" s="24">
        <v>100</v>
      </c>
      <c r="AA1229" s="24">
        <f t="shared" si="225"/>
        <v>0</v>
      </c>
      <c r="AB1229" s="24">
        <f t="shared" si="226"/>
        <v>-100</v>
      </c>
      <c r="AC1229" s="24">
        <f t="shared" si="227"/>
        <v>0</v>
      </c>
      <c r="AD1229" s="24">
        <f t="shared" si="228"/>
        <v>-100</v>
      </c>
      <c r="AE1229" s="24">
        <f t="shared" si="229"/>
        <v>0</v>
      </c>
      <c r="AF1229" s="24">
        <f t="shared" si="230"/>
        <v>-100</v>
      </c>
    </row>
    <row r="1230" spans="1:32" x14ac:dyDescent="0.25">
      <c r="A1230" s="18">
        <v>0.35831689615789636</v>
      </c>
      <c r="B1230" s="18">
        <v>0.64092836238130602</v>
      </c>
      <c r="C1230" s="22">
        <v>2.7908256929065907</v>
      </c>
      <c r="D1230" s="23">
        <v>1.5602367732403022</v>
      </c>
      <c r="E1230" s="28"/>
      <c r="F1230" s="8">
        <v>1</v>
      </c>
      <c r="G1230" s="8">
        <v>2.7908256929065907</v>
      </c>
      <c r="H1230" s="8">
        <v>1.5602367732403022</v>
      </c>
      <c r="K1230" s="8">
        <v>0</v>
      </c>
      <c r="L1230" s="8">
        <v>0</v>
      </c>
      <c r="M1230" s="25" t="e">
        <v>#DIV/0!</v>
      </c>
      <c r="N1230" s="25" t="e">
        <v>#DIV/0!</v>
      </c>
      <c r="O1230" s="24">
        <v>0</v>
      </c>
      <c r="P1230" s="24">
        <v>0</v>
      </c>
      <c r="Q1230" t="s">
        <v>340</v>
      </c>
      <c r="R1230" t="s">
        <v>486</v>
      </c>
      <c r="S1230" t="s">
        <v>274</v>
      </c>
      <c r="T1230" s="67" t="s">
        <v>90</v>
      </c>
      <c r="U1230" s="66" t="s">
        <v>75</v>
      </c>
      <c r="V1230" s="20" t="s">
        <v>612</v>
      </c>
      <c r="W1230" s="26" t="s">
        <v>89</v>
      </c>
      <c r="X1230" s="79">
        <v>4</v>
      </c>
      <c r="Y1230" s="24" t="s">
        <v>591</v>
      </c>
      <c r="Z1230" s="24">
        <v>100</v>
      </c>
      <c r="AA1230" s="24">
        <f t="shared" si="225"/>
        <v>0</v>
      </c>
      <c r="AB1230" s="24">
        <f t="shared" si="226"/>
        <v>-100</v>
      </c>
      <c r="AC1230" s="24">
        <f t="shared" si="227"/>
        <v>0</v>
      </c>
      <c r="AD1230" s="24">
        <f t="shared" si="228"/>
        <v>-100</v>
      </c>
      <c r="AE1230" s="24">
        <f t="shared" si="229"/>
        <v>0</v>
      </c>
      <c r="AF1230" s="24">
        <f t="shared" si="230"/>
        <v>-100</v>
      </c>
    </row>
    <row r="1231" spans="1:32" x14ac:dyDescent="0.25">
      <c r="A1231" s="18">
        <v>0.64143720089368661</v>
      </c>
      <c r="B1231" s="18">
        <v>0.34363257263358582</v>
      </c>
      <c r="C1231" s="22">
        <v>1.5589990705352659</v>
      </c>
      <c r="D1231" s="23">
        <v>2.9100850141651047</v>
      </c>
      <c r="E1231" s="28"/>
      <c r="F1231" s="8">
        <v>1</v>
      </c>
      <c r="G1231" s="8">
        <v>1.5589990705352659</v>
      </c>
      <c r="H1231" s="8">
        <v>2.9100850141651047</v>
      </c>
      <c r="K1231" s="8">
        <v>0</v>
      </c>
      <c r="L1231" s="8">
        <v>0</v>
      </c>
      <c r="M1231" s="25" t="e">
        <v>#DIV/0!</v>
      </c>
      <c r="N1231" s="25" t="e">
        <v>#DIV/0!</v>
      </c>
      <c r="O1231" s="24">
        <v>0</v>
      </c>
      <c r="P1231" s="24">
        <v>0</v>
      </c>
      <c r="Q1231" t="s">
        <v>343</v>
      </c>
      <c r="R1231" t="s">
        <v>416</v>
      </c>
      <c r="S1231" t="s">
        <v>274</v>
      </c>
      <c r="T1231" s="67" t="s">
        <v>84</v>
      </c>
      <c r="U1231" s="66" t="s">
        <v>89</v>
      </c>
      <c r="V1231" s="20" t="s">
        <v>612</v>
      </c>
      <c r="W1231" s="26" t="s">
        <v>73</v>
      </c>
      <c r="X1231" s="79">
        <v>0</v>
      </c>
      <c r="Y1231" s="24" t="s">
        <v>590</v>
      </c>
      <c r="Z1231" s="24">
        <v>100</v>
      </c>
      <c r="AA1231" s="24">
        <f t="shared" si="225"/>
        <v>0</v>
      </c>
      <c r="AB1231" s="24">
        <f t="shared" si="226"/>
        <v>-100</v>
      </c>
      <c r="AC1231" s="24">
        <f t="shared" si="227"/>
        <v>0</v>
      </c>
      <c r="AD1231" s="24">
        <f t="shared" si="228"/>
        <v>-100</v>
      </c>
      <c r="AE1231" s="24">
        <f t="shared" si="229"/>
        <v>0</v>
      </c>
      <c r="AF1231" s="24">
        <f t="shared" si="230"/>
        <v>-100</v>
      </c>
    </row>
    <row r="1232" spans="1:32" x14ac:dyDescent="0.25">
      <c r="A1232" s="18">
        <v>0.37510996330297663</v>
      </c>
      <c r="B1232" s="18">
        <v>0.62446352235884495</v>
      </c>
      <c r="C1232" s="22">
        <v>2.665884934632619</v>
      </c>
      <c r="D1232" s="23">
        <v>1.6013745626367506</v>
      </c>
      <c r="E1232" s="28"/>
      <c r="F1232" s="8">
        <v>1</v>
      </c>
      <c r="G1232" s="8">
        <v>2.665884934632619</v>
      </c>
      <c r="H1232" s="8">
        <v>1.6013745626367506</v>
      </c>
      <c r="K1232" s="8">
        <v>0</v>
      </c>
      <c r="L1232" s="8">
        <v>0</v>
      </c>
      <c r="M1232" s="25" t="e">
        <v>#DIV/0!</v>
      </c>
      <c r="N1232" s="25" t="e">
        <v>#DIV/0!</v>
      </c>
      <c r="O1232" s="24">
        <v>0</v>
      </c>
      <c r="P1232" s="24">
        <v>0</v>
      </c>
      <c r="Q1232" t="s">
        <v>551</v>
      </c>
      <c r="R1232" t="s">
        <v>547</v>
      </c>
      <c r="S1232" t="s">
        <v>271</v>
      </c>
      <c r="T1232" s="67" t="s">
        <v>90</v>
      </c>
      <c r="U1232" s="66" t="s">
        <v>75</v>
      </c>
      <c r="V1232" s="20" t="s">
        <v>612</v>
      </c>
      <c r="W1232" s="26" t="s">
        <v>86</v>
      </c>
      <c r="X1232" s="79">
        <v>3</v>
      </c>
      <c r="Y1232" s="24" t="s">
        <v>591</v>
      </c>
      <c r="Z1232" s="24">
        <v>100</v>
      </c>
      <c r="AA1232" s="24">
        <f t="shared" si="225"/>
        <v>0</v>
      </c>
      <c r="AB1232" s="24">
        <f t="shared" si="226"/>
        <v>-100</v>
      </c>
      <c r="AC1232" s="24">
        <f t="shared" si="227"/>
        <v>0</v>
      </c>
      <c r="AD1232" s="24">
        <f t="shared" si="228"/>
        <v>-100</v>
      </c>
      <c r="AE1232" s="24">
        <f t="shared" si="229"/>
        <v>0</v>
      </c>
      <c r="AF1232" s="24">
        <f t="shared" si="230"/>
        <v>-100</v>
      </c>
    </row>
    <row r="1233" spans="1:32" x14ac:dyDescent="0.25">
      <c r="A1233" s="18">
        <v>0.79734290478331149</v>
      </c>
      <c r="B1233" s="18">
        <v>0.17771342713382157</v>
      </c>
      <c r="C1233" s="22">
        <v>1.2541655465934864</v>
      </c>
      <c r="D1233" s="23">
        <v>5.6270368318707913</v>
      </c>
      <c r="E1233" s="28"/>
      <c r="F1233" s="8">
        <v>1</v>
      </c>
      <c r="G1233" s="8">
        <v>1.2541655465934864</v>
      </c>
      <c r="H1233" s="8">
        <v>5.6270368318707913</v>
      </c>
      <c r="K1233" s="8">
        <v>0</v>
      </c>
      <c r="L1233" s="8">
        <v>0</v>
      </c>
      <c r="M1233" s="25" t="e">
        <v>#DIV/0!</v>
      </c>
      <c r="N1233" s="25" t="e">
        <v>#DIV/0!</v>
      </c>
      <c r="O1233" s="24">
        <v>0</v>
      </c>
      <c r="P1233" s="24">
        <v>0</v>
      </c>
      <c r="Q1233" t="s">
        <v>548</v>
      </c>
      <c r="R1233" t="s">
        <v>546</v>
      </c>
      <c r="S1233" t="s">
        <v>271</v>
      </c>
      <c r="T1233" s="67" t="s">
        <v>84</v>
      </c>
      <c r="U1233" s="66" t="s">
        <v>92</v>
      </c>
      <c r="V1233" s="20" t="s">
        <v>612</v>
      </c>
      <c r="W1233" s="26" t="s">
        <v>86</v>
      </c>
      <c r="X1233" s="79">
        <v>3</v>
      </c>
      <c r="Y1233" s="24" t="s">
        <v>591</v>
      </c>
      <c r="Z1233" s="24">
        <v>100</v>
      </c>
      <c r="AA1233" s="24">
        <f t="shared" si="225"/>
        <v>0</v>
      </c>
      <c r="AB1233" s="24">
        <f t="shared" si="226"/>
        <v>-100</v>
      </c>
      <c r="AC1233" s="24">
        <f t="shared" si="227"/>
        <v>0</v>
      </c>
      <c r="AD1233" s="24">
        <f t="shared" si="228"/>
        <v>-100</v>
      </c>
      <c r="AE1233" s="24">
        <f t="shared" si="229"/>
        <v>0</v>
      </c>
      <c r="AF1233" s="24">
        <f t="shared" si="230"/>
        <v>-100</v>
      </c>
    </row>
    <row r="1234" spans="1:32" x14ac:dyDescent="0.25">
      <c r="A1234" s="18">
        <v>0.12480605002062077</v>
      </c>
      <c r="B1234" s="18">
        <v>0.87511553840411793</v>
      </c>
      <c r="C1234" s="22">
        <v>8.0124320883064364</v>
      </c>
      <c r="D1234" s="23">
        <v>1.1427062554775618</v>
      </c>
      <c r="E1234" s="28"/>
      <c r="F1234" s="8">
        <v>1</v>
      </c>
      <c r="G1234" s="8">
        <v>8.0124320883064364</v>
      </c>
      <c r="H1234" s="8">
        <v>1.1427062554775618</v>
      </c>
      <c r="K1234" s="8">
        <v>0</v>
      </c>
      <c r="L1234" s="8">
        <v>0</v>
      </c>
      <c r="M1234" s="25" t="e">
        <v>#DIV/0!</v>
      </c>
      <c r="N1234" s="25" t="e">
        <v>#DIV/0!</v>
      </c>
      <c r="O1234" s="24">
        <v>0</v>
      </c>
      <c r="P1234" s="24">
        <v>0</v>
      </c>
      <c r="Q1234" t="s">
        <v>294</v>
      </c>
      <c r="R1234" t="s">
        <v>291</v>
      </c>
      <c r="S1234" t="s">
        <v>270</v>
      </c>
      <c r="T1234" s="67" t="s">
        <v>84</v>
      </c>
      <c r="U1234" s="66" t="s">
        <v>78</v>
      </c>
      <c r="V1234" s="20" t="s">
        <v>612</v>
      </c>
      <c r="W1234" s="26" t="s">
        <v>75</v>
      </c>
      <c r="X1234" s="79">
        <v>2</v>
      </c>
      <c r="Y1234" s="24" t="s">
        <v>590</v>
      </c>
      <c r="Z1234" s="24">
        <v>100</v>
      </c>
      <c r="AA1234" s="24">
        <f t="shared" si="225"/>
        <v>0</v>
      </c>
      <c r="AB1234" s="24">
        <f t="shared" si="226"/>
        <v>-100</v>
      </c>
      <c r="AC1234" s="24">
        <f t="shared" si="227"/>
        <v>0</v>
      </c>
      <c r="AD1234" s="24">
        <f t="shared" si="228"/>
        <v>-100</v>
      </c>
      <c r="AE1234" s="24">
        <f t="shared" si="229"/>
        <v>0</v>
      </c>
      <c r="AF1234" s="24">
        <f t="shared" si="230"/>
        <v>-100</v>
      </c>
    </row>
    <row r="1235" spans="1:32" x14ac:dyDescent="0.25">
      <c r="A1235" s="18">
        <v>0.58931743728751684</v>
      </c>
      <c r="B1235" s="18">
        <v>0.40678822936682568</v>
      </c>
      <c r="C1235" s="22">
        <v>1.6968783489637671</v>
      </c>
      <c r="D1235" s="23">
        <v>2.458281552434594</v>
      </c>
      <c r="E1235" s="28"/>
      <c r="F1235" s="8">
        <v>1</v>
      </c>
      <c r="G1235" s="8">
        <v>1.6968783489637671</v>
      </c>
      <c r="H1235" s="8">
        <v>2.458281552434594</v>
      </c>
      <c r="K1235" s="8">
        <v>0</v>
      </c>
      <c r="L1235" s="8">
        <v>0</v>
      </c>
      <c r="M1235" s="25" t="e">
        <v>#DIV/0!</v>
      </c>
      <c r="N1235" s="25" t="e">
        <v>#DIV/0!</v>
      </c>
      <c r="O1235" s="24">
        <v>0</v>
      </c>
      <c r="P1235" s="24">
        <v>0</v>
      </c>
      <c r="Q1235" t="s">
        <v>345</v>
      </c>
      <c r="R1235" t="s">
        <v>292</v>
      </c>
      <c r="S1235" t="s">
        <v>270</v>
      </c>
      <c r="T1235" s="67" t="s">
        <v>84</v>
      </c>
      <c r="U1235" s="66" t="s">
        <v>86</v>
      </c>
      <c r="V1235" s="20" t="s">
        <v>612</v>
      </c>
      <c r="W1235" s="26" t="s">
        <v>93</v>
      </c>
      <c r="X1235" s="79">
        <v>6</v>
      </c>
      <c r="Y1235" s="24" t="s">
        <v>591</v>
      </c>
      <c r="Z1235" s="24">
        <v>100</v>
      </c>
      <c r="AA1235" s="24">
        <f t="shared" si="225"/>
        <v>0</v>
      </c>
      <c r="AB1235" s="24">
        <f t="shared" si="226"/>
        <v>-100</v>
      </c>
      <c r="AC1235" s="24">
        <f t="shared" si="227"/>
        <v>0</v>
      </c>
      <c r="AD1235" s="24">
        <f t="shared" si="228"/>
        <v>-100</v>
      </c>
      <c r="AE1235" s="24">
        <f t="shared" si="229"/>
        <v>0</v>
      </c>
      <c r="AF1235" s="24">
        <f t="shared" si="230"/>
        <v>-100</v>
      </c>
    </row>
    <row r="1236" spans="1:32" x14ac:dyDescent="0.25">
      <c r="A1236" s="18">
        <v>0.22712468061338711</v>
      </c>
      <c r="B1236" s="18">
        <v>0.77243300403614135</v>
      </c>
      <c r="C1236" s="22">
        <v>4.4028680515888343</v>
      </c>
      <c r="D1236" s="23">
        <v>1.2946106584969419</v>
      </c>
      <c r="E1236" s="28"/>
      <c r="F1236" s="8">
        <v>1</v>
      </c>
      <c r="G1236" s="8">
        <v>4.4028680515888343</v>
      </c>
      <c r="H1236" s="8">
        <v>1.2946106584969419</v>
      </c>
      <c r="K1236" s="8">
        <v>0</v>
      </c>
      <c r="L1236" s="8">
        <v>0</v>
      </c>
      <c r="M1236" s="25" t="e">
        <v>#DIV/0!</v>
      </c>
      <c r="N1236" s="25" t="e">
        <v>#DIV/0!</v>
      </c>
      <c r="O1236" s="24">
        <v>0</v>
      </c>
      <c r="P1236" s="24">
        <v>0</v>
      </c>
      <c r="Q1236" t="s">
        <v>293</v>
      </c>
      <c r="R1236" t="s">
        <v>421</v>
      </c>
      <c r="S1236" t="s">
        <v>270</v>
      </c>
      <c r="T1236" s="67" t="s">
        <v>84</v>
      </c>
      <c r="U1236" s="66" t="s">
        <v>78</v>
      </c>
      <c r="V1236" s="20" t="s">
        <v>612</v>
      </c>
      <c r="W1236" s="26" t="s">
        <v>88</v>
      </c>
      <c r="X1236" s="79">
        <v>4</v>
      </c>
      <c r="Y1236" s="24" t="s">
        <v>591</v>
      </c>
      <c r="Z1236" s="24">
        <v>100</v>
      </c>
      <c r="AA1236" s="24">
        <f t="shared" si="225"/>
        <v>0</v>
      </c>
      <c r="AB1236" s="24">
        <f t="shared" si="226"/>
        <v>-100</v>
      </c>
      <c r="AC1236" s="24">
        <f t="shared" si="227"/>
        <v>0</v>
      </c>
      <c r="AD1236" s="24">
        <f t="shared" si="228"/>
        <v>-100</v>
      </c>
      <c r="AE1236" s="24">
        <f t="shared" si="229"/>
        <v>0</v>
      </c>
      <c r="AF1236" s="24">
        <f t="shared" si="230"/>
        <v>-100</v>
      </c>
    </row>
    <row r="1237" spans="1:32" x14ac:dyDescent="0.25">
      <c r="A1237" s="18">
        <v>0.39366135604868191</v>
      </c>
      <c r="B1237" s="18">
        <v>0.6059848455550122</v>
      </c>
      <c r="C1237" s="22">
        <v>2.5402544207980009</v>
      </c>
      <c r="D1237" s="23">
        <v>1.650206283762947</v>
      </c>
      <c r="E1237" s="28"/>
      <c r="F1237" s="8">
        <v>1</v>
      </c>
      <c r="G1237" s="8">
        <v>2.5402544207980009</v>
      </c>
      <c r="H1237" s="8">
        <v>1.650206283762947</v>
      </c>
      <c r="K1237" s="8">
        <v>0</v>
      </c>
      <c r="L1237" s="8">
        <v>0</v>
      </c>
      <c r="M1237" s="25" t="e">
        <v>#DIV/0!</v>
      </c>
      <c r="N1237" s="25" t="e">
        <v>#DIV/0!</v>
      </c>
      <c r="O1237" s="24">
        <v>0</v>
      </c>
      <c r="P1237" s="24">
        <v>0</v>
      </c>
      <c r="Q1237" t="s">
        <v>424</v>
      </c>
      <c r="R1237" t="s">
        <v>349</v>
      </c>
      <c r="S1237" t="s">
        <v>270</v>
      </c>
      <c r="T1237" s="67" t="s">
        <v>90</v>
      </c>
      <c r="U1237" s="66" t="s">
        <v>75</v>
      </c>
      <c r="V1237" s="20" t="s">
        <v>612</v>
      </c>
      <c r="W1237" s="26" t="s">
        <v>204</v>
      </c>
      <c r="X1237" s="79">
        <v>6</v>
      </c>
      <c r="Y1237" s="24" t="s">
        <v>591</v>
      </c>
      <c r="Z1237" s="24">
        <v>100</v>
      </c>
      <c r="AA1237" s="24">
        <f t="shared" si="225"/>
        <v>0</v>
      </c>
      <c r="AB1237" s="24">
        <f t="shared" si="226"/>
        <v>-100</v>
      </c>
      <c r="AC1237" s="24">
        <f t="shared" si="227"/>
        <v>0</v>
      </c>
      <c r="AD1237" s="24">
        <f t="shared" si="228"/>
        <v>-100</v>
      </c>
      <c r="AE1237" s="24">
        <f t="shared" si="229"/>
        <v>0</v>
      </c>
      <c r="AF1237" s="24">
        <f t="shared" si="230"/>
        <v>-100</v>
      </c>
    </row>
    <row r="1238" spans="1:32" x14ac:dyDescent="0.25">
      <c r="A1238" s="18">
        <v>0.32746572640188115</v>
      </c>
      <c r="B1238" s="18">
        <v>0.67172531070825658</v>
      </c>
      <c r="C1238" s="22">
        <v>3.0537546966755036</v>
      </c>
      <c r="D1238" s="23">
        <v>1.488703766344037</v>
      </c>
      <c r="E1238" s="28"/>
      <c r="F1238" s="8">
        <v>1</v>
      </c>
      <c r="G1238" s="8">
        <v>3.0537546966755036</v>
      </c>
      <c r="H1238" s="8">
        <v>1.488703766344037</v>
      </c>
      <c r="K1238" s="8">
        <v>0</v>
      </c>
      <c r="L1238" s="8">
        <v>0</v>
      </c>
      <c r="M1238" s="25" t="e">
        <v>#DIV/0!</v>
      </c>
      <c r="N1238" s="25" t="e">
        <v>#DIV/0!</v>
      </c>
      <c r="O1238" s="24">
        <v>0</v>
      </c>
      <c r="P1238" s="24">
        <v>0</v>
      </c>
      <c r="Q1238" t="s">
        <v>495</v>
      </c>
      <c r="R1238" t="s">
        <v>296</v>
      </c>
      <c r="S1238" t="s">
        <v>273</v>
      </c>
      <c r="T1238" s="67" t="s">
        <v>90</v>
      </c>
      <c r="U1238" s="66" t="s">
        <v>75</v>
      </c>
      <c r="V1238" s="20" t="s">
        <v>612</v>
      </c>
      <c r="W1238" s="26" t="s">
        <v>74</v>
      </c>
      <c r="X1238" s="79">
        <v>4</v>
      </c>
      <c r="Y1238" s="24" t="s">
        <v>591</v>
      </c>
      <c r="Z1238" s="24">
        <v>100</v>
      </c>
      <c r="AA1238" s="24">
        <f t="shared" si="225"/>
        <v>0</v>
      </c>
      <c r="AB1238" s="24">
        <f t="shared" si="226"/>
        <v>-100</v>
      </c>
      <c r="AC1238" s="24">
        <f t="shared" si="227"/>
        <v>0</v>
      </c>
      <c r="AD1238" s="24">
        <f t="shared" si="228"/>
        <v>-100</v>
      </c>
      <c r="AE1238" s="24">
        <f t="shared" si="229"/>
        <v>0</v>
      </c>
      <c r="AF1238" s="24">
        <f t="shared" si="230"/>
        <v>-100</v>
      </c>
    </row>
    <row r="1239" spans="1:32" x14ac:dyDescent="0.25">
      <c r="A1239" s="18">
        <v>0.43746535239418782</v>
      </c>
      <c r="B1239" s="18">
        <v>0.55613437456455994</v>
      </c>
      <c r="C1239" s="22">
        <v>2.2858953161139213</v>
      </c>
      <c r="D1239" s="23">
        <v>1.7981265782806113</v>
      </c>
      <c r="E1239" s="28"/>
      <c r="F1239" s="8">
        <v>1</v>
      </c>
      <c r="G1239" s="8">
        <v>2.2858953161139213</v>
      </c>
      <c r="H1239" s="8">
        <v>1.7981265782806113</v>
      </c>
      <c r="K1239" s="8">
        <v>0</v>
      </c>
      <c r="L1239" s="8">
        <v>0</v>
      </c>
      <c r="M1239" s="25" t="e">
        <v>#DIV/0!</v>
      </c>
      <c r="N1239" s="25" t="e">
        <v>#DIV/0!</v>
      </c>
      <c r="O1239" s="24">
        <v>0</v>
      </c>
      <c r="P1239" s="24">
        <v>0</v>
      </c>
      <c r="Q1239" t="s">
        <v>493</v>
      </c>
      <c r="R1239" t="s">
        <v>298</v>
      </c>
      <c r="S1239" t="s">
        <v>273</v>
      </c>
      <c r="T1239" s="67" t="s">
        <v>85</v>
      </c>
      <c r="U1239" s="66" t="s">
        <v>77</v>
      </c>
      <c r="V1239" s="20" t="s">
        <v>612</v>
      </c>
      <c r="W1239" s="26" t="s">
        <v>74</v>
      </c>
      <c r="X1239" s="79">
        <v>4</v>
      </c>
      <c r="Y1239" s="24" t="s">
        <v>591</v>
      </c>
      <c r="Z1239" s="24">
        <v>100</v>
      </c>
      <c r="AA1239" s="24">
        <f t="shared" si="225"/>
        <v>0</v>
      </c>
      <c r="AB1239" s="24">
        <f t="shared" si="226"/>
        <v>-100</v>
      </c>
      <c r="AC1239" s="24">
        <f t="shared" si="227"/>
        <v>0</v>
      </c>
      <c r="AD1239" s="24">
        <f t="shared" si="228"/>
        <v>-100</v>
      </c>
      <c r="AE1239" s="24">
        <f t="shared" si="229"/>
        <v>0</v>
      </c>
      <c r="AF1239" s="24">
        <f t="shared" si="230"/>
        <v>-100</v>
      </c>
    </row>
    <row r="1240" spans="1:32" x14ac:dyDescent="0.25">
      <c r="A1240" s="18">
        <v>0.43563141536270478</v>
      </c>
      <c r="B1240" s="18">
        <v>0.56382214789136831</v>
      </c>
      <c r="C1240" s="22">
        <v>2.2955185616432288</v>
      </c>
      <c r="D1240" s="23">
        <v>1.7736089363283936</v>
      </c>
      <c r="E1240" s="28"/>
      <c r="F1240" s="8">
        <v>1</v>
      </c>
      <c r="G1240" s="8">
        <v>2.2955185616432288</v>
      </c>
      <c r="H1240" s="8">
        <v>1.7736089363283936</v>
      </c>
      <c r="K1240" s="8">
        <v>0</v>
      </c>
      <c r="L1240" s="8">
        <v>0</v>
      </c>
      <c r="M1240" s="25" t="e">
        <v>#DIV/0!</v>
      </c>
      <c r="N1240" s="25" t="e">
        <v>#DIV/0!</v>
      </c>
      <c r="O1240" s="24">
        <v>0</v>
      </c>
      <c r="P1240" s="24">
        <v>0</v>
      </c>
      <c r="Q1240" t="s">
        <v>358</v>
      </c>
      <c r="R1240" t="s">
        <v>496</v>
      </c>
      <c r="S1240" t="s">
        <v>278</v>
      </c>
      <c r="T1240" s="67" t="s">
        <v>90</v>
      </c>
      <c r="U1240" s="66" t="s">
        <v>75</v>
      </c>
      <c r="V1240" s="20" t="s">
        <v>612</v>
      </c>
      <c r="W1240" s="26" t="s">
        <v>76</v>
      </c>
      <c r="X1240" s="79">
        <v>1</v>
      </c>
      <c r="Y1240" s="24" t="s">
        <v>590</v>
      </c>
      <c r="Z1240" s="24">
        <v>100</v>
      </c>
      <c r="AA1240" s="24">
        <f t="shared" si="225"/>
        <v>0</v>
      </c>
      <c r="AB1240" s="24">
        <f t="shared" si="226"/>
        <v>-100</v>
      </c>
      <c r="AC1240" s="24">
        <f t="shared" si="227"/>
        <v>0</v>
      </c>
      <c r="AD1240" s="24">
        <f t="shared" si="228"/>
        <v>-100</v>
      </c>
      <c r="AE1240" s="24">
        <f t="shared" si="229"/>
        <v>0</v>
      </c>
      <c r="AF1240" s="24">
        <f t="shared" si="230"/>
        <v>-100</v>
      </c>
    </row>
    <row r="1241" spans="1:32" x14ac:dyDescent="0.25">
      <c r="A1241" s="18">
        <v>0.43858095924147061</v>
      </c>
      <c r="B1241" s="18">
        <v>0.5606811403133074</v>
      </c>
      <c r="C1241" s="22">
        <v>2.2800807443385329</v>
      </c>
      <c r="D1241" s="23">
        <v>1.783544920810431</v>
      </c>
      <c r="E1241" s="28"/>
      <c r="F1241" s="8">
        <v>1</v>
      </c>
      <c r="G1241" s="8">
        <v>2.2800807443385329</v>
      </c>
      <c r="H1241" s="8">
        <v>1.783544920810431</v>
      </c>
      <c r="K1241" s="8">
        <v>0</v>
      </c>
      <c r="L1241" s="8">
        <v>0</v>
      </c>
      <c r="M1241" s="25" t="e">
        <v>#DIV/0!</v>
      </c>
      <c r="N1241" s="25" t="e">
        <v>#DIV/0!</v>
      </c>
      <c r="O1241" s="24">
        <v>0</v>
      </c>
      <c r="P1241" s="24">
        <v>0</v>
      </c>
      <c r="Q1241" t="s">
        <v>300</v>
      </c>
      <c r="R1241" t="s">
        <v>431</v>
      </c>
      <c r="S1241" t="s">
        <v>278</v>
      </c>
      <c r="T1241" s="67" t="s">
        <v>90</v>
      </c>
      <c r="U1241" s="66" t="s">
        <v>75</v>
      </c>
      <c r="V1241" s="20" t="s">
        <v>612</v>
      </c>
      <c r="W1241" s="26" t="s">
        <v>76</v>
      </c>
      <c r="X1241" s="79">
        <v>1</v>
      </c>
      <c r="Y1241" s="24" t="s">
        <v>590</v>
      </c>
      <c r="Z1241" s="24">
        <v>100</v>
      </c>
      <c r="AA1241" s="24">
        <f t="shared" si="225"/>
        <v>0</v>
      </c>
      <c r="AB1241" s="24">
        <f t="shared" si="226"/>
        <v>-100</v>
      </c>
      <c r="AC1241" s="24">
        <f t="shared" si="227"/>
        <v>0</v>
      </c>
      <c r="AD1241" s="24">
        <f t="shared" si="228"/>
        <v>-100</v>
      </c>
      <c r="AE1241" s="24">
        <f t="shared" si="229"/>
        <v>0</v>
      </c>
      <c r="AF1241" s="24">
        <f t="shared" si="230"/>
        <v>-100</v>
      </c>
    </row>
    <row r="1242" spans="1:32" x14ac:dyDescent="0.25">
      <c r="A1242" s="18">
        <v>0.64127972023419921</v>
      </c>
      <c r="B1242" s="18">
        <v>0.3539452830925211</v>
      </c>
      <c r="C1242" s="22">
        <v>1.5593819178233079</v>
      </c>
      <c r="D1242" s="23">
        <v>2.8252954560171397</v>
      </c>
      <c r="E1242" s="28"/>
      <c r="F1242" s="8">
        <v>1</v>
      </c>
      <c r="G1242" s="8">
        <v>1.5593819178233079</v>
      </c>
      <c r="H1242" s="8">
        <v>2.8252954560171397</v>
      </c>
      <c r="K1242" s="8">
        <v>0</v>
      </c>
      <c r="L1242" s="8">
        <v>0</v>
      </c>
      <c r="M1242" s="25" t="e">
        <v>#DIV/0!</v>
      </c>
      <c r="N1242" s="25" t="e">
        <v>#DIV/0!</v>
      </c>
      <c r="O1242" s="24">
        <v>0</v>
      </c>
      <c r="P1242" s="24">
        <v>0</v>
      </c>
      <c r="Q1242" t="s">
        <v>357</v>
      </c>
      <c r="R1242" t="s">
        <v>354</v>
      </c>
      <c r="S1242" t="s">
        <v>278</v>
      </c>
      <c r="T1242" s="67" t="s">
        <v>84</v>
      </c>
      <c r="U1242" s="66" t="s">
        <v>86</v>
      </c>
      <c r="V1242" s="20" t="s">
        <v>612</v>
      </c>
      <c r="W1242" s="26" t="s">
        <v>73</v>
      </c>
      <c r="X1242" s="79">
        <v>0</v>
      </c>
      <c r="Y1242" s="24" t="s">
        <v>590</v>
      </c>
      <c r="Z1242" s="24">
        <v>100</v>
      </c>
      <c r="AA1242" s="24">
        <f t="shared" si="225"/>
        <v>0</v>
      </c>
      <c r="AB1242" s="24">
        <f t="shared" si="226"/>
        <v>-100</v>
      </c>
      <c r="AC1242" s="24">
        <f t="shared" si="227"/>
        <v>0</v>
      </c>
      <c r="AD1242" s="24">
        <f t="shared" si="228"/>
        <v>-100</v>
      </c>
      <c r="AE1242" s="24">
        <f t="shared" si="229"/>
        <v>0</v>
      </c>
      <c r="AF1242" s="24">
        <f t="shared" si="230"/>
        <v>-100</v>
      </c>
    </row>
    <row r="1243" spans="1:32" x14ac:dyDescent="0.25">
      <c r="A1243" s="18">
        <v>0.25557551225702579</v>
      </c>
      <c r="B1243" s="18">
        <v>0.74430069191464188</v>
      </c>
      <c r="C1243" s="22">
        <v>3.9127379269197178</v>
      </c>
      <c r="D1243" s="23">
        <v>1.3435430208019776</v>
      </c>
      <c r="E1243" s="28"/>
      <c r="F1243" s="8">
        <v>1</v>
      </c>
      <c r="G1243" s="8">
        <v>3.9127379269197178</v>
      </c>
      <c r="H1243" s="8">
        <v>1.3435430208019776</v>
      </c>
      <c r="K1243" s="8">
        <v>0</v>
      </c>
      <c r="L1243" s="8">
        <v>0</v>
      </c>
      <c r="M1243" s="25" t="e">
        <v>#DIV/0!</v>
      </c>
      <c r="N1243" s="25" t="e">
        <v>#DIV/0!</v>
      </c>
      <c r="O1243" s="24">
        <v>0</v>
      </c>
      <c r="P1243" s="24">
        <v>0</v>
      </c>
      <c r="Q1243" t="s">
        <v>433</v>
      </c>
      <c r="R1243" t="s">
        <v>430</v>
      </c>
      <c r="S1243" t="s">
        <v>278</v>
      </c>
      <c r="T1243" s="67" t="s">
        <v>90</v>
      </c>
      <c r="U1243" s="66" t="s">
        <v>75</v>
      </c>
      <c r="V1243" s="20" t="s">
        <v>612</v>
      </c>
      <c r="W1243" s="26" t="s">
        <v>73</v>
      </c>
      <c r="X1243" s="79">
        <v>0</v>
      </c>
      <c r="Y1243" s="24" t="s">
        <v>590</v>
      </c>
      <c r="Z1243" s="24">
        <v>100</v>
      </c>
      <c r="AA1243" s="24">
        <f t="shared" si="225"/>
        <v>0</v>
      </c>
      <c r="AB1243" s="24">
        <f t="shared" si="226"/>
        <v>-100</v>
      </c>
      <c r="AC1243" s="24">
        <f t="shared" si="227"/>
        <v>0</v>
      </c>
      <c r="AD1243" s="24">
        <f t="shared" si="228"/>
        <v>-100</v>
      </c>
      <c r="AE1243" s="24">
        <f t="shared" si="229"/>
        <v>0</v>
      </c>
      <c r="AF1243" s="24">
        <f t="shared" si="230"/>
        <v>-100</v>
      </c>
    </row>
    <row r="1244" spans="1:32" x14ac:dyDescent="0.25">
      <c r="A1244" s="18">
        <v>0.47408812643020792</v>
      </c>
      <c r="B1244" s="18">
        <v>0.52369878217985411</v>
      </c>
      <c r="C1244" s="22">
        <v>2.1093124764161613</v>
      </c>
      <c r="D1244" s="23">
        <v>1.9094946064941765</v>
      </c>
      <c r="E1244" s="28"/>
      <c r="F1244" s="8">
        <v>1</v>
      </c>
      <c r="G1244" s="8">
        <v>2.1093124764161613</v>
      </c>
      <c r="H1244" s="8">
        <v>1.9094946064941765</v>
      </c>
      <c r="K1244" s="8">
        <v>0</v>
      </c>
      <c r="L1244" s="8">
        <v>0</v>
      </c>
      <c r="M1244" s="25" t="e">
        <v>#DIV/0!</v>
      </c>
      <c r="N1244" s="25" t="e">
        <v>#DIV/0!</v>
      </c>
      <c r="O1244" s="24">
        <v>0</v>
      </c>
      <c r="P1244" s="24">
        <v>0</v>
      </c>
      <c r="Q1244" t="s">
        <v>502</v>
      </c>
      <c r="R1244" t="s">
        <v>363</v>
      </c>
      <c r="S1244" t="s">
        <v>269</v>
      </c>
      <c r="T1244" s="67" t="s">
        <v>84</v>
      </c>
      <c r="U1244" s="66" t="s">
        <v>86</v>
      </c>
      <c r="V1244" s="20" t="s">
        <v>612</v>
      </c>
      <c r="W1244" s="26" t="s">
        <v>73</v>
      </c>
      <c r="X1244" s="79">
        <v>0</v>
      </c>
      <c r="Y1244" s="24" t="s">
        <v>590</v>
      </c>
      <c r="Z1244" s="24">
        <v>100</v>
      </c>
      <c r="AA1244" s="24">
        <f t="shared" si="225"/>
        <v>0</v>
      </c>
      <c r="AB1244" s="24">
        <f t="shared" si="226"/>
        <v>-100</v>
      </c>
      <c r="AC1244" s="24">
        <f t="shared" si="227"/>
        <v>0</v>
      </c>
      <c r="AD1244" s="24">
        <f t="shared" si="228"/>
        <v>-100</v>
      </c>
      <c r="AE1244" s="24">
        <f t="shared" si="229"/>
        <v>0</v>
      </c>
      <c r="AF1244" s="24">
        <f t="shared" si="230"/>
        <v>-100</v>
      </c>
    </row>
    <row r="1245" spans="1:32" x14ac:dyDescent="0.25">
      <c r="A1245" s="18">
        <v>8.9103960555070194E-2</v>
      </c>
      <c r="B1245" s="18">
        <v>0.91083872605068861</v>
      </c>
      <c r="C1245" s="22">
        <v>11.222845693620496</v>
      </c>
      <c r="D1245" s="23">
        <v>1.0978891997004852</v>
      </c>
      <c r="E1245" s="28"/>
      <c r="F1245" s="8">
        <v>1</v>
      </c>
      <c r="G1245" s="8">
        <v>11.222845693620496</v>
      </c>
      <c r="H1245" s="8">
        <v>1.0978891997004852</v>
      </c>
      <c r="K1245" s="8">
        <v>0</v>
      </c>
      <c r="L1245" s="8">
        <v>0</v>
      </c>
      <c r="M1245" s="25" t="e">
        <v>#DIV/0!</v>
      </c>
      <c r="N1245" s="25" t="e">
        <v>#DIV/0!</v>
      </c>
      <c r="O1245" s="24">
        <v>0</v>
      </c>
      <c r="P1245" s="24">
        <v>0</v>
      </c>
      <c r="Q1245" t="s">
        <v>501</v>
      </c>
      <c r="R1245" t="s">
        <v>500</v>
      </c>
      <c r="S1245" t="s">
        <v>269</v>
      </c>
      <c r="T1245" s="67" t="s">
        <v>84</v>
      </c>
      <c r="U1245" s="66" t="s">
        <v>78</v>
      </c>
      <c r="V1245" s="20" t="s">
        <v>612</v>
      </c>
      <c r="W1245" s="26" t="s">
        <v>75</v>
      </c>
      <c r="X1245" s="79">
        <v>2</v>
      </c>
      <c r="Y1245" s="24" t="s">
        <v>590</v>
      </c>
      <c r="Z1245" s="24">
        <v>100</v>
      </c>
      <c r="AA1245" s="24">
        <f t="shared" si="225"/>
        <v>0</v>
      </c>
      <c r="AB1245" s="24">
        <f t="shared" si="226"/>
        <v>-100</v>
      </c>
      <c r="AC1245" s="24">
        <f t="shared" si="227"/>
        <v>0</v>
      </c>
      <c r="AD1245" s="24">
        <f t="shared" si="228"/>
        <v>-100</v>
      </c>
      <c r="AE1245" s="24">
        <f t="shared" si="229"/>
        <v>0</v>
      </c>
      <c r="AF1245" s="24">
        <f t="shared" si="230"/>
        <v>-100</v>
      </c>
    </row>
    <row r="1246" spans="1:32" x14ac:dyDescent="0.25">
      <c r="A1246" s="18">
        <v>0.58619665236705143</v>
      </c>
      <c r="B1246" s="18">
        <v>0.40998361886145634</v>
      </c>
      <c r="C1246" s="22">
        <v>1.7059121643940105</v>
      </c>
      <c r="D1246" s="23">
        <v>2.43912184290935</v>
      </c>
      <c r="E1246" s="28"/>
      <c r="F1246" s="8">
        <v>1</v>
      </c>
      <c r="G1246" s="8">
        <v>1.7059121643940105</v>
      </c>
      <c r="H1246" s="8">
        <v>2.43912184290935</v>
      </c>
      <c r="K1246" s="8">
        <v>0</v>
      </c>
      <c r="L1246" s="8">
        <v>0</v>
      </c>
      <c r="M1246" s="25" t="e">
        <v>#DIV/0!</v>
      </c>
      <c r="N1246" s="25" t="e">
        <v>#DIV/0!</v>
      </c>
      <c r="O1246" s="24">
        <v>0</v>
      </c>
      <c r="P1246" s="24">
        <v>0</v>
      </c>
      <c r="Q1246" t="s">
        <v>445</v>
      </c>
      <c r="R1246" t="s">
        <v>367</v>
      </c>
      <c r="S1246" t="s">
        <v>282</v>
      </c>
      <c r="T1246" s="67" t="s">
        <v>84</v>
      </c>
      <c r="U1246" s="66" t="s">
        <v>86</v>
      </c>
      <c r="V1246" s="20" t="s">
        <v>612</v>
      </c>
      <c r="W1246" s="26" t="s">
        <v>165</v>
      </c>
      <c r="X1246" s="79">
        <v>7</v>
      </c>
      <c r="Y1246" s="24" t="s">
        <v>591</v>
      </c>
      <c r="Z1246" s="24">
        <v>100</v>
      </c>
      <c r="AA1246" s="24">
        <f t="shared" si="225"/>
        <v>0</v>
      </c>
      <c r="AB1246" s="24">
        <f t="shared" si="226"/>
        <v>-100</v>
      </c>
      <c r="AC1246" s="24">
        <f t="shared" si="227"/>
        <v>0</v>
      </c>
      <c r="AD1246" s="24">
        <f t="shared" si="228"/>
        <v>-100</v>
      </c>
      <c r="AE1246" s="24">
        <f t="shared" si="229"/>
        <v>0</v>
      </c>
      <c r="AF1246" s="24">
        <f t="shared" si="230"/>
        <v>-100</v>
      </c>
    </row>
    <row r="1247" spans="1:32" x14ac:dyDescent="0.25">
      <c r="A1247" s="18">
        <v>0.33952495312971331</v>
      </c>
      <c r="B1247" s="18">
        <v>0.66011948118955444</v>
      </c>
      <c r="C1247" s="22">
        <v>2.9452916222565722</v>
      </c>
      <c r="D1247" s="23">
        <v>1.5148772737292513</v>
      </c>
      <c r="E1247" s="28"/>
      <c r="F1247" s="8">
        <v>1</v>
      </c>
      <c r="G1247" s="8">
        <v>2.9452916222565722</v>
      </c>
      <c r="H1247" s="8">
        <v>1.5148772737292513</v>
      </c>
      <c r="K1247" s="8">
        <v>0</v>
      </c>
      <c r="L1247" s="8">
        <v>0</v>
      </c>
      <c r="M1247" s="25" t="e">
        <v>#DIV/0!</v>
      </c>
      <c r="N1247" s="25" t="e">
        <v>#DIV/0!</v>
      </c>
      <c r="O1247" s="24">
        <v>0</v>
      </c>
      <c r="P1247" s="24">
        <v>0</v>
      </c>
      <c r="Q1247" t="s">
        <v>442</v>
      </c>
      <c r="R1247" t="s">
        <v>366</v>
      </c>
      <c r="S1247" t="s">
        <v>282</v>
      </c>
      <c r="T1247" s="67" t="s">
        <v>90</v>
      </c>
      <c r="U1247" s="66" t="s">
        <v>75</v>
      </c>
      <c r="V1247" s="20" t="s">
        <v>612</v>
      </c>
      <c r="W1247" s="26" t="s">
        <v>94</v>
      </c>
      <c r="X1247" s="79">
        <v>2</v>
      </c>
      <c r="Y1247" s="24" t="s">
        <v>590</v>
      </c>
      <c r="Z1247" s="24">
        <v>100</v>
      </c>
      <c r="AA1247" s="24">
        <f t="shared" si="225"/>
        <v>0</v>
      </c>
      <c r="AB1247" s="24">
        <f t="shared" si="226"/>
        <v>-100</v>
      </c>
      <c r="AC1247" s="24">
        <f t="shared" si="227"/>
        <v>0</v>
      </c>
      <c r="AD1247" s="24">
        <f t="shared" si="228"/>
        <v>-100</v>
      </c>
      <c r="AE1247" s="24">
        <f t="shared" si="229"/>
        <v>0</v>
      </c>
      <c r="AF1247" s="24">
        <f t="shared" si="230"/>
        <v>-100</v>
      </c>
    </row>
    <row r="1248" spans="1:32" x14ac:dyDescent="0.25">
      <c r="A1248" s="18">
        <v>0.78767929646692347</v>
      </c>
      <c r="B1248" s="18">
        <v>0.19474902122563098</v>
      </c>
      <c r="C1248" s="22">
        <v>1.2695522206631875</v>
      </c>
      <c r="D1248" s="23">
        <v>5.1348139965305748</v>
      </c>
      <c r="E1248" s="28"/>
      <c r="F1248" s="8">
        <v>1</v>
      </c>
      <c r="G1248" s="8">
        <v>1.2695522206631875</v>
      </c>
      <c r="H1248" s="8">
        <v>5.1348139965305748</v>
      </c>
      <c r="K1248" s="8">
        <v>0</v>
      </c>
      <c r="L1248" s="8">
        <v>0</v>
      </c>
      <c r="M1248" s="25" t="e">
        <v>#DIV/0!</v>
      </c>
      <c r="N1248" s="25" t="e">
        <v>#DIV/0!</v>
      </c>
      <c r="O1248" s="24">
        <v>0</v>
      </c>
      <c r="P1248" s="24">
        <v>0</v>
      </c>
      <c r="Q1248" t="s">
        <v>522</v>
      </c>
      <c r="R1248" t="s">
        <v>463</v>
      </c>
      <c r="S1248" t="s">
        <v>276</v>
      </c>
      <c r="T1248" s="67" t="s">
        <v>85</v>
      </c>
      <c r="U1248" s="66" t="s">
        <v>96</v>
      </c>
      <c r="V1248" s="20" t="s">
        <v>612</v>
      </c>
      <c r="W1248" s="26" t="s">
        <v>86</v>
      </c>
      <c r="X1248" s="79">
        <v>3</v>
      </c>
      <c r="Y1248" s="24" t="s">
        <v>591</v>
      </c>
      <c r="Z1248" s="24">
        <v>100</v>
      </c>
      <c r="AA1248" s="24">
        <f t="shared" si="225"/>
        <v>0</v>
      </c>
      <c r="AB1248" s="24">
        <f t="shared" si="226"/>
        <v>-100</v>
      </c>
      <c r="AC1248" s="24">
        <f t="shared" si="227"/>
        <v>0</v>
      </c>
      <c r="AD1248" s="24">
        <f t="shared" si="228"/>
        <v>-100</v>
      </c>
      <c r="AE1248" s="24">
        <f t="shared" si="229"/>
        <v>0</v>
      </c>
      <c r="AF1248" s="24">
        <f t="shared" si="230"/>
        <v>-100</v>
      </c>
    </row>
    <row r="1249" spans="1:32" x14ac:dyDescent="0.25">
      <c r="A1249" s="18">
        <v>0.34226865263686229</v>
      </c>
      <c r="B1249" s="18">
        <v>0.65700593905102922</v>
      </c>
      <c r="C1249" s="22">
        <v>2.9216815279340604</v>
      </c>
      <c r="D1249" s="23">
        <v>1.5220562563625939</v>
      </c>
      <c r="E1249" s="28"/>
      <c r="F1249" s="8">
        <v>1</v>
      </c>
      <c r="G1249" s="8">
        <v>2.9216815279340604</v>
      </c>
      <c r="H1249" s="8">
        <v>1.5220562563625939</v>
      </c>
      <c r="K1249" s="8">
        <v>0</v>
      </c>
      <c r="L1249" s="8">
        <v>0</v>
      </c>
      <c r="M1249" s="25" t="e">
        <v>#DIV/0!</v>
      </c>
      <c r="N1249" s="25" t="e">
        <v>#DIV/0!</v>
      </c>
      <c r="O1249" s="24">
        <v>0</v>
      </c>
      <c r="P1249" s="24">
        <v>0</v>
      </c>
      <c r="Q1249" t="s">
        <v>378</v>
      </c>
      <c r="R1249" t="s">
        <v>476</v>
      </c>
      <c r="S1249" t="s">
        <v>275</v>
      </c>
      <c r="T1249" s="67" t="s">
        <v>90</v>
      </c>
      <c r="U1249" s="66" t="s">
        <v>75</v>
      </c>
      <c r="V1249" s="20" t="s">
        <v>613</v>
      </c>
      <c r="W1249" s="26" t="s">
        <v>93</v>
      </c>
      <c r="X1249" s="79">
        <v>6</v>
      </c>
      <c r="Y1249" s="24" t="s">
        <v>591</v>
      </c>
      <c r="Z1249" s="24">
        <v>100</v>
      </c>
      <c r="AA1249" s="24">
        <f t="shared" si="225"/>
        <v>0</v>
      </c>
      <c r="AB1249" s="24">
        <f t="shared" si="226"/>
        <v>-100</v>
      </c>
      <c r="AC1249" s="24">
        <f t="shared" si="227"/>
        <v>0</v>
      </c>
      <c r="AD1249" s="24">
        <f t="shared" si="228"/>
        <v>-100</v>
      </c>
      <c r="AE1249" s="24">
        <f t="shared" si="229"/>
        <v>0</v>
      </c>
      <c r="AF1249" s="24">
        <f t="shared" si="230"/>
        <v>-100</v>
      </c>
    </row>
    <row r="1250" spans="1:32" x14ac:dyDescent="0.25">
      <c r="A1250" s="18">
        <v>0.20276197636122126</v>
      </c>
      <c r="B1250" s="18">
        <v>0.7970445489193112</v>
      </c>
      <c r="C1250" s="22">
        <v>4.9318911659180911</v>
      </c>
      <c r="D1250" s="23">
        <v>1.2546350155155945</v>
      </c>
      <c r="E1250" s="28"/>
      <c r="F1250" s="8">
        <v>1</v>
      </c>
      <c r="G1250" s="8">
        <v>4.9318911659180911</v>
      </c>
      <c r="H1250" s="8">
        <v>1.2546350155155945</v>
      </c>
      <c r="K1250" s="8">
        <v>0</v>
      </c>
      <c r="L1250" s="8">
        <v>0</v>
      </c>
      <c r="M1250" s="25" t="e">
        <v>#DIV/0!</v>
      </c>
      <c r="N1250" s="25" t="e">
        <v>#DIV/0!</v>
      </c>
      <c r="O1250" s="24">
        <v>0</v>
      </c>
      <c r="P1250" s="24">
        <v>0</v>
      </c>
      <c r="Q1250" t="s">
        <v>309</v>
      </c>
      <c r="R1250" t="s">
        <v>376</v>
      </c>
      <c r="S1250" t="s">
        <v>275</v>
      </c>
      <c r="T1250" s="67" t="s">
        <v>84</v>
      </c>
      <c r="U1250" s="66" t="s">
        <v>78</v>
      </c>
      <c r="V1250" s="20" t="s">
        <v>613</v>
      </c>
      <c r="W1250" s="26" t="s">
        <v>76</v>
      </c>
      <c r="X1250" s="79">
        <v>1</v>
      </c>
      <c r="Y1250" s="24" t="s">
        <v>590</v>
      </c>
      <c r="Z1250" s="24">
        <v>100</v>
      </c>
      <c r="AA1250" s="24">
        <f t="shared" si="225"/>
        <v>0</v>
      </c>
      <c r="AB1250" s="24">
        <f t="shared" si="226"/>
        <v>-100</v>
      </c>
      <c r="AC1250" s="24">
        <f t="shared" si="227"/>
        <v>0</v>
      </c>
      <c r="AD1250" s="24">
        <f t="shared" si="228"/>
        <v>-100</v>
      </c>
      <c r="AE1250" s="24">
        <f t="shared" si="229"/>
        <v>0</v>
      </c>
      <c r="AF1250" s="24">
        <f t="shared" si="230"/>
        <v>-100</v>
      </c>
    </row>
    <row r="1251" spans="1:32" x14ac:dyDescent="0.25">
      <c r="A1251" s="18">
        <v>0.11339608965732577</v>
      </c>
      <c r="B1251" s="18">
        <v>0.88659512179652777</v>
      </c>
      <c r="C1251" s="22">
        <v>8.8186462427577776</v>
      </c>
      <c r="D1251" s="23">
        <v>1.1279105596404335</v>
      </c>
      <c r="E1251" s="28"/>
      <c r="F1251" s="8">
        <v>1</v>
      </c>
      <c r="G1251" s="8">
        <v>8.8186462427577776</v>
      </c>
      <c r="H1251" s="8">
        <v>1.1279105596404335</v>
      </c>
      <c r="K1251" s="8">
        <v>0</v>
      </c>
      <c r="L1251" s="8">
        <v>0</v>
      </c>
      <c r="M1251" s="25" t="e">
        <v>#DIV/0!</v>
      </c>
      <c r="N1251" s="25" t="e">
        <v>#DIV/0!</v>
      </c>
      <c r="O1251" s="24">
        <v>0</v>
      </c>
      <c r="P1251" s="24">
        <v>0</v>
      </c>
      <c r="Q1251" t="s">
        <v>377</v>
      </c>
      <c r="R1251" t="s">
        <v>510</v>
      </c>
      <c r="S1251" t="s">
        <v>275</v>
      </c>
      <c r="T1251" s="67" t="s">
        <v>84</v>
      </c>
      <c r="U1251" s="66" t="s">
        <v>78</v>
      </c>
      <c r="V1251" s="20" t="s">
        <v>613</v>
      </c>
      <c r="W1251" s="26" t="s">
        <v>76</v>
      </c>
      <c r="X1251" s="79">
        <v>1</v>
      </c>
      <c r="Y1251" s="24" t="s">
        <v>590</v>
      </c>
      <c r="Z1251" s="24">
        <v>100</v>
      </c>
      <c r="AA1251" s="24">
        <f t="shared" si="225"/>
        <v>0</v>
      </c>
      <c r="AB1251" s="24">
        <f t="shared" si="226"/>
        <v>-100</v>
      </c>
      <c r="AC1251" s="24">
        <f t="shared" si="227"/>
        <v>0</v>
      </c>
      <c r="AD1251" s="24">
        <f t="shared" si="228"/>
        <v>-100</v>
      </c>
      <c r="AE1251" s="24">
        <f t="shared" si="229"/>
        <v>0</v>
      </c>
      <c r="AF1251" s="24">
        <f t="shared" si="230"/>
        <v>-100</v>
      </c>
    </row>
    <row r="1252" spans="1:32" x14ac:dyDescent="0.25">
      <c r="A1252" s="18">
        <v>0.24598115142073013</v>
      </c>
      <c r="B1252" s="18">
        <v>0.75393174834764809</v>
      </c>
      <c r="C1252" s="22">
        <v>4.0653521386668521</v>
      </c>
      <c r="D1252" s="23">
        <v>1.3263800101158314</v>
      </c>
      <c r="E1252" s="28"/>
      <c r="F1252" s="8">
        <v>1</v>
      </c>
      <c r="G1252" s="8">
        <v>4.0653521386668521</v>
      </c>
      <c r="H1252" s="8">
        <v>1.3263800101158314</v>
      </c>
      <c r="K1252" s="8">
        <v>0</v>
      </c>
      <c r="L1252" s="8">
        <v>0</v>
      </c>
      <c r="M1252" s="25" t="e">
        <v>#DIV/0!</v>
      </c>
      <c r="N1252" s="25" t="e">
        <v>#DIV/0!</v>
      </c>
      <c r="O1252" s="24">
        <v>0</v>
      </c>
      <c r="P1252" s="24">
        <v>0</v>
      </c>
      <c r="Q1252" t="s">
        <v>379</v>
      </c>
      <c r="R1252" t="s">
        <v>371</v>
      </c>
      <c r="S1252" t="s">
        <v>275</v>
      </c>
      <c r="T1252" s="67" t="s">
        <v>90</v>
      </c>
      <c r="U1252" s="66" t="s">
        <v>75</v>
      </c>
      <c r="V1252" s="20" t="s">
        <v>613</v>
      </c>
      <c r="W1252" s="26" t="s">
        <v>86</v>
      </c>
      <c r="X1252" s="79">
        <v>3</v>
      </c>
      <c r="Y1252" s="24" t="s">
        <v>591</v>
      </c>
      <c r="Z1252" s="24">
        <v>100</v>
      </c>
      <c r="AA1252" s="24">
        <f t="shared" si="225"/>
        <v>0</v>
      </c>
      <c r="AB1252" s="24">
        <f t="shared" si="226"/>
        <v>-100</v>
      </c>
      <c r="AC1252" s="24">
        <f t="shared" si="227"/>
        <v>0</v>
      </c>
      <c r="AD1252" s="24">
        <f t="shared" si="228"/>
        <v>-100</v>
      </c>
      <c r="AE1252" s="24">
        <f t="shared" si="229"/>
        <v>0</v>
      </c>
      <c r="AF1252" s="24">
        <f t="shared" si="230"/>
        <v>-100</v>
      </c>
    </row>
    <row r="1253" spans="1:32" x14ac:dyDescent="0.25">
      <c r="A1253" s="18">
        <v>0.60623228501660287</v>
      </c>
      <c r="B1253" s="18">
        <v>0.36749977260333999</v>
      </c>
      <c r="C1253" s="22">
        <v>1.6495327364041872</v>
      </c>
      <c r="D1253" s="23">
        <v>2.7210901190933461</v>
      </c>
      <c r="E1253" s="28"/>
      <c r="F1253" s="8">
        <v>1</v>
      </c>
      <c r="G1253" s="8">
        <v>1.6495327364041872</v>
      </c>
      <c r="H1253" s="8">
        <v>2.7210901190933461</v>
      </c>
      <c r="K1253" s="8">
        <v>0</v>
      </c>
      <c r="L1253" s="8">
        <v>0</v>
      </c>
      <c r="M1253" s="25" t="e">
        <v>#DIV/0!</v>
      </c>
      <c r="N1253" s="25" t="e">
        <v>#DIV/0!</v>
      </c>
      <c r="O1253" s="24">
        <v>0</v>
      </c>
      <c r="P1253" s="24">
        <v>0</v>
      </c>
      <c r="Q1253" t="s">
        <v>313</v>
      </c>
      <c r="R1253" t="s">
        <v>287</v>
      </c>
      <c r="S1253" t="s">
        <v>268</v>
      </c>
      <c r="T1253" s="67" t="s">
        <v>85</v>
      </c>
      <c r="U1253" s="66" t="s">
        <v>87</v>
      </c>
      <c r="V1253" s="20" t="s">
        <v>613</v>
      </c>
      <c r="W1253" s="26" t="s">
        <v>92</v>
      </c>
      <c r="X1253" s="79">
        <v>5</v>
      </c>
      <c r="Y1253" s="24" t="s">
        <v>591</v>
      </c>
      <c r="Z1253" s="24">
        <v>100</v>
      </c>
      <c r="AA1253" s="24">
        <f t="shared" si="225"/>
        <v>0</v>
      </c>
      <c r="AB1253" s="24">
        <f t="shared" si="226"/>
        <v>-100</v>
      </c>
      <c r="AC1253" s="24">
        <f t="shared" si="227"/>
        <v>0</v>
      </c>
      <c r="AD1253" s="24">
        <f t="shared" si="228"/>
        <v>-100</v>
      </c>
      <c r="AE1253" s="24">
        <f t="shared" si="229"/>
        <v>0</v>
      </c>
      <c r="AF1253" s="24">
        <f t="shared" si="230"/>
        <v>-100</v>
      </c>
    </row>
    <row r="1254" spans="1:32" x14ac:dyDescent="0.25">
      <c r="A1254" s="18">
        <v>0.6625695155781739</v>
      </c>
      <c r="B1254" s="18">
        <v>0.31583941935810117</v>
      </c>
      <c r="C1254" s="22">
        <v>1.5092755952216972</v>
      </c>
      <c r="D1254" s="23">
        <v>3.1661659017495607</v>
      </c>
      <c r="E1254" s="28"/>
      <c r="F1254" s="8">
        <v>1</v>
      </c>
      <c r="G1254" s="8">
        <v>1.5092755952216972</v>
      </c>
      <c r="H1254" s="8">
        <v>3.1661659017495607</v>
      </c>
      <c r="K1254" s="8">
        <v>0</v>
      </c>
      <c r="L1254" s="8">
        <v>0</v>
      </c>
      <c r="M1254" s="25" t="e">
        <v>#DIV/0!</v>
      </c>
      <c r="N1254" s="25" t="e">
        <v>#DIV/0!</v>
      </c>
      <c r="O1254" s="24">
        <v>0</v>
      </c>
      <c r="P1254" s="24">
        <v>0</v>
      </c>
      <c r="Q1254" t="s">
        <v>312</v>
      </c>
      <c r="R1254" t="s">
        <v>314</v>
      </c>
      <c r="S1254" t="s">
        <v>268</v>
      </c>
      <c r="T1254" s="67" t="s">
        <v>84</v>
      </c>
      <c r="U1254" s="66" t="s">
        <v>89</v>
      </c>
      <c r="V1254" s="20" t="s">
        <v>613</v>
      </c>
      <c r="W1254" s="26" t="s">
        <v>165</v>
      </c>
      <c r="X1254" s="79">
        <v>7</v>
      </c>
      <c r="Y1254" s="24" t="s">
        <v>591</v>
      </c>
      <c r="Z1254" s="24">
        <v>100</v>
      </c>
      <c r="AA1254" s="24">
        <f t="shared" si="225"/>
        <v>0</v>
      </c>
      <c r="AB1254" s="24">
        <f t="shared" si="226"/>
        <v>-100</v>
      </c>
      <c r="AC1254" s="24">
        <f t="shared" si="227"/>
        <v>0</v>
      </c>
      <c r="AD1254" s="24">
        <f t="shared" si="228"/>
        <v>-100</v>
      </c>
      <c r="AE1254" s="24">
        <f t="shared" si="229"/>
        <v>0</v>
      </c>
      <c r="AF1254" s="24">
        <f t="shared" si="230"/>
        <v>-100</v>
      </c>
    </row>
    <row r="1255" spans="1:32" x14ac:dyDescent="0.25">
      <c r="A1255" s="18">
        <v>0.27356985250318905</v>
      </c>
      <c r="B1255" s="18">
        <v>0.72543380330405594</v>
      </c>
      <c r="C1255" s="22">
        <v>3.6553735393352338</v>
      </c>
      <c r="D1255" s="23">
        <v>1.3784855288592932</v>
      </c>
      <c r="E1255" s="28"/>
      <c r="F1255" s="8">
        <v>1</v>
      </c>
      <c r="G1255" s="8">
        <v>3.6553735393352338</v>
      </c>
      <c r="H1255" s="8">
        <v>1.3784855288592932</v>
      </c>
      <c r="K1255" s="8">
        <v>0</v>
      </c>
      <c r="L1255" s="8">
        <v>0</v>
      </c>
      <c r="M1255" s="25" t="e">
        <v>#DIV/0!</v>
      </c>
      <c r="N1255" s="25" t="e">
        <v>#DIV/0!</v>
      </c>
      <c r="O1255" s="24">
        <v>0</v>
      </c>
      <c r="P1255" s="24">
        <v>0</v>
      </c>
      <c r="Q1255" t="s">
        <v>288</v>
      </c>
      <c r="R1255" t="s">
        <v>311</v>
      </c>
      <c r="S1255" t="s">
        <v>268</v>
      </c>
      <c r="T1255" s="67" t="s">
        <v>84</v>
      </c>
      <c r="U1255" s="66" t="s">
        <v>94</v>
      </c>
      <c r="V1255" s="20" t="s">
        <v>613</v>
      </c>
      <c r="W1255" s="26" t="s">
        <v>89</v>
      </c>
      <c r="X1255" s="79">
        <v>4</v>
      </c>
      <c r="Y1255" s="24" t="s">
        <v>591</v>
      </c>
      <c r="Z1255" s="24">
        <v>100</v>
      </c>
      <c r="AA1255" s="24">
        <f t="shared" si="225"/>
        <v>0</v>
      </c>
      <c r="AB1255" s="24">
        <f t="shared" si="226"/>
        <v>-100</v>
      </c>
      <c r="AC1255" s="24">
        <f t="shared" si="227"/>
        <v>0</v>
      </c>
      <c r="AD1255" s="24">
        <f t="shared" si="228"/>
        <v>-100</v>
      </c>
      <c r="AE1255" s="24">
        <f t="shared" si="229"/>
        <v>0</v>
      </c>
      <c r="AF1255" s="24">
        <f t="shared" si="230"/>
        <v>-100</v>
      </c>
    </row>
    <row r="1256" spans="1:32" x14ac:dyDescent="0.25">
      <c r="A1256" s="18">
        <v>0.47370225145233169</v>
      </c>
      <c r="B1256" s="18">
        <v>0.522014914217802</v>
      </c>
      <c r="C1256" s="22">
        <v>2.1110307095524314</v>
      </c>
      <c r="D1256" s="23">
        <v>1.9156540795360624</v>
      </c>
      <c r="E1256" s="28"/>
      <c r="F1256" s="8">
        <v>1</v>
      </c>
      <c r="G1256" s="8">
        <v>2.1110307095524314</v>
      </c>
      <c r="H1256" s="8">
        <v>1.9156540795360624</v>
      </c>
      <c r="K1256" s="8">
        <v>0</v>
      </c>
      <c r="L1256" s="8">
        <v>0</v>
      </c>
      <c r="M1256" s="25" t="e">
        <v>#DIV/0!</v>
      </c>
      <c r="N1256" s="25" t="e">
        <v>#DIV/0!</v>
      </c>
      <c r="O1256" s="24">
        <v>0</v>
      </c>
      <c r="P1256" s="24">
        <v>0</v>
      </c>
      <c r="Q1256" t="s">
        <v>385</v>
      </c>
      <c r="R1256" t="s">
        <v>392</v>
      </c>
      <c r="S1256" t="s">
        <v>279</v>
      </c>
      <c r="T1256" s="67" t="s">
        <v>84</v>
      </c>
      <c r="U1256" s="66" t="s">
        <v>86</v>
      </c>
      <c r="V1256" s="20" t="s">
        <v>613</v>
      </c>
      <c r="W1256" s="26" t="s">
        <v>78</v>
      </c>
      <c r="X1256" s="79">
        <v>1</v>
      </c>
      <c r="Y1256" s="24" t="s">
        <v>590</v>
      </c>
      <c r="Z1256" s="24">
        <v>100</v>
      </c>
      <c r="AA1256" s="24">
        <f t="shared" si="225"/>
        <v>0</v>
      </c>
      <c r="AB1256" s="24">
        <f t="shared" si="226"/>
        <v>-100</v>
      </c>
      <c r="AC1256" s="24">
        <f t="shared" si="227"/>
        <v>0</v>
      </c>
      <c r="AD1256" s="24">
        <f t="shared" si="228"/>
        <v>-100</v>
      </c>
      <c r="AE1256" s="24">
        <f t="shared" si="229"/>
        <v>0</v>
      </c>
      <c r="AF1256" s="24">
        <f t="shared" si="230"/>
        <v>-100</v>
      </c>
    </row>
    <row r="1257" spans="1:32" x14ac:dyDescent="0.25">
      <c r="A1257" s="21">
        <v>0.31298714707076997</v>
      </c>
      <c r="B1257" s="21">
        <v>0.68650125614163893</v>
      </c>
      <c r="C1257" s="22">
        <v>3.1950193781404339</v>
      </c>
      <c r="D1257" s="23">
        <v>1.4566615735276673</v>
      </c>
      <c r="E1257" s="28"/>
      <c r="F1257" s="8">
        <v>1</v>
      </c>
      <c r="G1257" s="8">
        <v>3.1950193781404339</v>
      </c>
      <c r="H1257" s="8">
        <v>1.4566615735276673</v>
      </c>
      <c r="K1257" s="8">
        <v>0</v>
      </c>
      <c r="L1257" s="8">
        <v>0</v>
      </c>
      <c r="M1257" s="25" t="e">
        <v>#DIV/0!</v>
      </c>
      <c r="N1257" s="25" t="e">
        <v>#DIV/0!</v>
      </c>
      <c r="O1257" s="24">
        <v>0</v>
      </c>
      <c r="P1257" s="24">
        <v>0</v>
      </c>
      <c r="Q1257" t="s">
        <v>483</v>
      </c>
      <c r="R1257" t="s">
        <v>388</v>
      </c>
      <c r="S1257" t="s">
        <v>279</v>
      </c>
      <c r="T1257" s="26" t="s">
        <v>90</v>
      </c>
      <c r="U1257" s="72" t="s">
        <v>75</v>
      </c>
      <c r="V1257" s="20" t="s">
        <v>613</v>
      </c>
      <c r="W1257" s="26" t="s">
        <v>75</v>
      </c>
      <c r="X1257" s="90">
        <v>2</v>
      </c>
      <c r="Y1257" s="24" t="s">
        <v>590</v>
      </c>
      <c r="Z1257" s="24">
        <v>100</v>
      </c>
      <c r="AA1257" s="24">
        <f t="shared" si="225"/>
        <v>0</v>
      </c>
      <c r="AB1257" s="24">
        <f t="shared" si="226"/>
        <v>-100</v>
      </c>
      <c r="AC1257" s="24">
        <f t="shared" si="227"/>
        <v>0</v>
      </c>
      <c r="AD1257" s="24">
        <f t="shared" si="228"/>
        <v>-100</v>
      </c>
      <c r="AE1257" s="24">
        <f t="shared" si="229"/>
        <v>0</v>
      </c>
      <c r="AF1257" s="24">
        <f t="shared" si="230"/>
        <v>-100</v>
      </c>
    </row>
    <row r="1258" spans="1:32" x14ac:dyDescent="0.25">
      <c r="A1258" s="40">
        <v>0.57180012576597539</v>
      </c>
      <c r="B1258" s="40">
        <v>0.42619059305748741</v>
      </c>
      <c r="C1258" s="22">
        <v>1.7488628542367215</v>
      </c>
      <c r="D1258" s="23">
        <v>2.3463680716789388</v>
      </c>
      <c r="E1258" s="28"/>
      <c r="F1258" s="8">
        <v>1</v>
      </c>
      <c r="G1258" s="8">
        <v>1.7488628542367215</v>
      </c>
      <c r="H1258" s="8">
        <v>2.3463680716789388</v>
      </c>
      <c r="K1258" s="8">
        <v>0</v>
      </c>
      <c r="L1258" s="8">
        <v>0</v>
      </c>
      <c r="M1258" s="25" t="e">
        <v>#DIV/0!</v>
      </c>
      <c r="N1258" s="25" t="e">
        <v>#DIV/0!</v>
      </c>
      <c r="O1258" s="24">
        <v>0</v>
      </c>
      <c r="P1258" s="24">
        <v>0</v>
      </c>
      <c r="Q1258" t="s">
        <v>387</v>
      </c>
      <c r="R1258" t="s">
        <v>391</v>
      </c>
      <c r="S1258" t="s">
        <v>279</v>
      </c>
      <c r="T1258" s="67" t="s">
        <v>84</v>
      </c>
      <c r="U1258" s="67" t="s">
        <v>86</v>
      </c>
      <c r="V1258" s="20" t="s">
        <v>613</v>
      </c>
      <c r="W1258" s="26" t="s">
        <v>100</v>
      </c>
      <c r="X1258" s="90">
        <v>3</v>
      </c>
      <c r="Y1258" s="24" t="s">
        <v>591</v>
      </c>
      <c r="Z1258" s="24">
        <v>100</v>
      </c>
      <c r="AA1258" s="24">
        <f t="shared" si="225"/>
        <v>0</v>
      </c>
      <c r="AB1258" s="24">
        <f t="shared" si="226"/>
        <v>-100</v>
      </c>
      <c r="AC1258" s="24">
        <f t="shared" si="227"/>
        <v>0</v>
      </c>
      <c r="AD1258" s="24">
        <f t="shared" si="228"/>
        <v>-100</v>
      </c>
      <c r="AE1258" s="24">
        <f t="shared" si="229"/>
        <v>0</v>
      </c>
      <c r="AF1258" s="24">
        <f t="shared" si="230"/>
        <v>-100</v>
      </c>
    </row>
    <row r="1259" spans="1:32" x14ac:dyDescent="0.25">
      <c r="A1259" s="40">
        <v>0.57220660820673264</v>
      </c>
      <c r="B1259" s="40">
        <v>0.42434081196812384</v>
      </c>
      <c r="C1259" s="22">
        <v>1.7476205022062761</v>
      </c>
      <c r="D1259" s="23">
        <v>2.356596329638732</v>
      </c>
      <c r="E1259" s="28"/>
      <c r="F1259" s="8">
        <v>1</v>
      </c>
      <c r="G1259" s="8">
        <v>1.7476205022062761</v>
      </c>
      <c r="H1259" s="8">
        <v>2.356596329638732</v>
      </c>
      <c r="K1259" s="8">
        <v>0</v>
      </c>
      <c r="L1259" s="8">
        <v>0</v>
      </c>
      <c r="M1259" s="25" t="e">
        <v>#DIV/0!</v>
      </c>
      <c r="N1259" s="25" t="e">
        <v>#DIV/0!</v>
      </c>
      <c r="O1259" s="24">
        <v>0</v>
      </c>
      <c r="P1259" s="24">
        <v>0</v>
      </c>
      <c r="Q1259" t="s">
        <v>318</v>
      </c>
      <c r="R1259" t="s">
        <v>482</v>
      </c>
      <c r="S1259" t="s">
        <v>279</v>
      </c>
      <c r="T1259" s="67" t="s">
        <v>84</v>
      </c>
      <c r="U1259" s="67" t="s">
        <v>86</v>
      </c>
      <c r="V1259" s="20" t="s">
        <v>613</v>
      </c>
      <c r="W1259" s="26" t="s">
        <v>75</v>
      </c>
      <c r="X1259" s="90">
        <v>2</v>
      </c>
      <c r="Y1259" s="24" t="s">
        <v>590</v>
      </c>
      <c r="Z1259" s="24">
        <v>100</v>
      </c>
      <c r="AA1259" s="24">
        <f t="shared" si="225"/>
        <v>0</v>
      </c>
      <c r="AB1259" s="24">
        <f t="shared" si="226"/>
        <v>-100</v>
      </c>
      <c r="AC1259" s="24">
        <f t="shared" si="227"/>
        <v>0</v>
      </c>
      <c r="AD1259" s="24">
        <f t="shared" si="228"/>
        <v>-100</v>
      </c>
      <c r="AE1259" s="24">
        <f t="shared" si="229"/>
        <v>0</v>
      </c>
      <c r="AF1259" s="24">
        <f t="shared" si="230"/>
        <v>-100</v>
      </c>
    </row>
    <row r="1260" spans="1:32" x14ac:dyDescent="0.25">
      <c r="A1260" s="40">
        <v>0.20352723654092339</v>
      </c>
      <c r="B1260" s="40">
        <v>0.79572133071827844</v>
      </c>
      <c r="C1260" s="22">
        <v>4.9133473091643394</v>
      </c>
      <c r="D1260" s="23">
        <v>1.2567213688959729</v>
      </c>
      <c r="E1260" s="28"/>
      <c r="F1260" s="8">
        <v>1</v>
      </c>
      <c r="G1260" s="8">
        <v>4.9133473091643394</v>
      </c>
      <c r="H1260" s="8">
        <v>1.2567213688959729</v>
      </c>
      <c r="K1260" s="8">
        <v>0</v>
      </c>
      <c r="L1260" s="8">
        <v>0</v>
      </c>
      <c r="M1260" s="25" t="e">
        <v>#DIV/0!</v>
      </c>
      <c r="N1260" s="25" t="e">
        <v>#DIV/0!</v>
      </c>
      <c r="O1260" s="24">
        <v>0</v>
      </c>
      <c r="P1260" s="24">
        <v>0</v>
      </c>
      <c r="Q1260" t="s">
        <v>328</v>
      </c>
      <c r="R1260" t="s">
        <v>484</v>
      </c>
      <c r="S1260" t="s">
        <v>281</v>
      </c>
      <c r="T1260" s="67" t="s">
        <v>84</v>
      </c>
      <c r="U1260" s="67" t="s">
        <v>78</v>
      </c>
      <c r="V1260" s="20" t="s">
        <v>613</v>
      </c>
      <c r="W1260" s="26" t="s">
        <v>88</v>
      </c>
      <c r="X1260" s="90">
        <v>4</v>
      </c>
      <c r="Y1260" s="24" t="s">
        <v>591</v>
      </c>
      <c r="Z1260" s="24">
        <v>100</v>
      </c>
      <c r="AA1260" s="24">
        <f t="shared" si="225"/>
        <v>0</v>
      </c>
      <c r="AB1260" s="24">
        <f t="shared" si="226"/>
        <v>-100</v>
      </c>
      <c r="AC1260" s="24">
        <f t="shared" si="227"/>
        <v>0</v>
      </c>
      <c r="AD1260" s="24">
        <f t="shared" si="228"/>
        <v>-100</v>
      </c>
      <c r="AE1260" s="24">
        <f t="shared" si="229"/>
        <v>0</v>
      </c>
      <c r="AF1260" s="24">
        <f t="shared" si="230"/>
        <v>-100</v>
      </c>
    </row>
    <row r="1261" spans="1:32" x14ac:dyDescent="0.25">
      <c r="A1261" s="40">
        <v>0.35156812120028763</v>
      </c>
      <c r="B1261" s="40">
        <v>0.64801315526403713</v>
      </c>
      <c r="C1261" s="22">
        <v>2.8443989648034727</v>
      </c>
      <c r="D1261" s="23">
        <v>1.5431785479610265</v>
      </c>
      <c r="E1261" s="28"/>
      <c r="F1261" s="8">
        <v>1</v>
      </c>
      <c r="G1261" s="8">
        <v>2.8443989648034727</v>
      </c>
      <c r="H1261" s="8">
        <v>1.5431785479610265</v>
      </c>
      <c r="K1261" s="8">
        <v>0</v>
      </c>
      <c r="L1261" s="8">
        <v>0</v>
      </c>
      <c r="M1261" s="25" t="e">
        <v>#DIV/0!</v>
      </c>
      <c r="N1261" s="25" t="e">
        <v>#DIV/0!</v>
      </c>
      <c r="O1261" s="24">
        <v>0</v>
      </c>
      <c r="P1261" s="24">
        <v>0</v>
      </c>
      <c r="Q1261" t="s">
        <v>408</v>
      </c>
      <c r="R1261" t="s">
        <v>403</v>
      </c>
      <c r="S1261" t="s">
        <v>281</v>
      </c>
      <c r="T1261" s="67" t="s">
        <v>90</v>
      </c>
      <c r="U1261" s="67" t="s">
        <v>75</v>
      </c>
      <c r="V1261" s="20" t="s">
        <v>613</v>
      </c>
      <c r="W1261" s="26" t="s">
        <v>99</v>
      </c>
      <c r="X1261" s="90">
        <v>5</v>
      </c>
      <c r="Y1261" s="24" t="s">
        <v>591</v>
      </c>
      <c r="Z1261" s="24">
        <v>100</v>
      </c>
      <c r="AA1261" s="24">
        <f t="shared" si="225"/>
        <v>0</v>
      </c>
      <c r="AB1261" s="24">
        <f t="shared" si="226"/>
        <v>-100</v>
      </c>
      <c r="AC1261" s="24">
        <f t="shared" si="227"/>
        <v>0</v>
      </c>
      <c r="AD1261" s="24">
        <f t="shared" si="228"/>
        <v>-100</v>
      </c>
      <c r="AE1261" s="24">
        <f t="shared" si="229"/>
        <v>0</v>
      </c>
      <c r="AF1261" s="24">
        <f t="shared" si="230"/>
        <v>-100</v>
      </c>
    </row>
    <row r="1262" spans="1:32" x14ac:dyDescent="0.25">
      <c r="A1262" s="40">
        <v>0.38558111934404893</v>
      </c>
      <c r="B1262" s="40">
        <v>0.61068513004762826</v>
      </c>
      <c r="C1262" s="22">
        <v>2.5934879843214347</v>
      </c>
      <c r="D1262" s="23">
        <v>1.6375050755239586</v>
      </c>
      <c r="E1262" s="28"/>
      <c r="F1262" s="8">
        <v>1</v>
      </c>
      <c r="G1262" s="8">
        <v>2.5934879843214347</v>
      </c>
      <c r="H1262" s="8">
        <v>1.6375050755239586</v>
      </c>
      <c r="K1262" s="8">
        <v>0</v>
      </c>
      <c r="L1262" s="8">
        <v>0</v>
      </c>
      <c r="M1262" s="25" t="e">
        <v>#DIV/0!</v>
      </c>
      <c r="N1262" s="25" t="e">
        <v>#DIV/0!</v>
      </c>
      <c r="O1262" s="24">
        <v>0</v>
      </c>
      <c r="P1262" s="24">
        <v>0</v>
      </c>
      <c r="Q1262" t="s">
        <v>329</v>
      </c>
      <c r="R1262" t="s">
        <v>404</v>
      </c>
      <c r="S1262" t="s">
        <v>281</v>
      </c>
      <c r="T1262" s="67" t="s">
        <v>84</v>
      </c>
      <c r="U1262" s="67" t="s">
        <v>94</v>
      </c>
      <c r="V1262" s="20" t="s">
        <v>613</v>
      </c>
      <c r="W1262" s="26" t="s">
        <v>88</v>
      </c>
      <c r="X1262" s="90">
        <v>4</v>
      </c>
      <c r="Y1262" s="24" t="s">
        <v>591</v>
      </c>
      <c r="Z1262" s="24">
        <v>100</v>
      </c>
      <c r="AA1262" s="24">
        <f t="shared" ref="AA1262:AA1325" si="231">IF(AND(O1262&gt;1,Y1262="Y"),Z1262*I1262,IF(AND(P1262&gt;1,Y1262="N"),Z1262*J1262,0))</f>
        <v>0</v>
      </c>
      <c r="AB1262" s="24">
        <f t="shared" ref="AB1262:AB1325" si="232">AA1262-Z1262</f>
        <v>-100</v>
      </c>
      <c r="AC1262" s="24">
        <f t="shared" ref="AC1262:AC1325" si="233">IF(AND(A1262 &gt; 50%,Y1262 = "Y"),Z1262*I1262,0)</f>
        <v>0</v>
      </c>
      <c r="AD1262" s="24">
        <f t="shared" ref="AD1262:AD1325" si="234">AC1262-Z1262</f>
        <v>-100</v>
      </c>
      <c r="AE1262" s="24">
        <f t="shared" ref="AE1262:AE1325" si="235">IF(AND(B1262 &gt; 50%,Y1262 = "N"),Z1262*J1262,0)</f>
        <v>0</v>
      </c>
      <c r="AF1262" s="24">
        <f t="shared" ref="AF1262:AF1325" si="236">AE1262-Z1262</f>
        <v>-100</v>
      </c>
    </row>
    <row r="1263" spans="1:32" x14ac:dyDescent="0.25">
      <c r="A1263" s="40">
        <v>0.63062980422958637</v>
      </c>
      <c r="B1263" s="40">
        <v>0.3657075382403695</v>
      </c>
      <c r="C1263" s="22">
        <v>1.5857163636940019</v>
      </c>
      <c r="D1263" s="23">
        <v>2.7344254504886019</v>
      </c>
      <c r="E1263" s="28"/>
      <c r="F1263" s="8">
        <v>1</v>
      </c>
      <c r="G1263" s="8">
        <v>1.5857163636940019</v>
      </c>
      <c r="H1263" s="8">
        <v>2.7344254504886019</v>
      </c>
      <c r="K1263" s="8">
        <v>0</v>
      </c>
      <c r="L1263" s="8">
        <v>0</v>
      </c>
      <c r="M1263" s="25" t="e">
        <v>#DIV/0!</v>
      </c>
      <c r="N1263" s="25" t="e">
        <v>#DIV/0!</v>
      </c>
      <c r="O1263" s="24">
        <v>0</v>
      </c>
      <c r="P1263" s="24">
        <v>0</v>
      </c>
      <c r="Q1263" t="s">
        <v>405</v>
      </c>
      <c r="R1263" t="s">
        <v>409</v>
      </c>
      <c r="S1263" t="s">
        <v>281</v>
      </c>
      <c r="T1263" s="67" t="s">
        <v>84</v>
      </c>
      <c r="U1263" s="67" t="s">
        <v>86</v>
      </c>
      <c r="V1263" s="20" t="s">
        <v>613</v>
      </c>
      <c r="W1263" s="26" t="s">
        <v>75</v>
      </c>
      <c r="X1263" s="90">
        <v>2</v>
      </c>
      <c r="Y1263" s="24" t="s">
        <v>590</v>
      </c>
      <c r="Z1263" s="24">
        <v>100</v>
      </c>
      <c r="AA1263" s="24">
        <f t="shared" si="231"/>
        <v>0</v>
      </c>
      <c r="AB1263" s="24">
        <f t="shared" si="232"/>
        <v>-100</v>
      </c>
      <c r="AC1263" s="24">
        <f t="shared" si="233"/>
        <v>0</v>
      </c>
      <c r="AD1263" s="24">
        <f t="shared" si="234"/>
        <v>-100</v>
      </c>
      <c r="AE1263" s="24">
        <f t="shared" si="235"/>
        <v>0</v>
      </c>
      <c r="AF1263" s="24">
        <f t="shared" si="236"/>
        <v>-100</v>
      </c>
    </row>
    <row r="1264" spans="1:32" x14ac:dyDescent="0.25">
      <c r="A1264" s="40">
        <v>0.65275084647237969</v>
      </c>
      <c r="B1264" s="40">
        <v>0.33917372359309045</v>
      </c>
      <c r="C1264" s="22">
        <v>1.5319780976221433</v>
      </c>
      <c r="D1264" s="23">
        <v>2.9483416032537604</v>
      </c>
      <c r="E1264" s="28"/>
      <c r="F1264" s="8">
        <v>1</v>
      </c>
      <c r="G1264" s="8">
        <v>1.5319780976221433</v>
      </c>
      <c r="H1264" s="8">
        <v>2.9483416032537604</v>
      </c>
      <c r="K1264" s="8">
        <v>0</v>
      </c>
      <c r="L1264" s="8">
        <v>0</v>
      </c>
      <c r="M1264" s="25" t="e">
        <v>#DIV/0!</v>
      </c>
      <c r="N1264" s="25" t="e">
        <v>#DIV/0!</v>
      </c>
      <c r="O1264" s="24">
        <v>0</v>
      </c>
      <c r="P1264" s="24">
        <v>0</v>
      </c>
      <c r="Q1264" t="s">
        <v>407</v>
      </c>
      <c r="R1264" t="s">
        <v>410</v>
      </c>
      <c r="S1264" t="s">
        <v>281</v>
      </c>
      <c r="T1264" s="67" t="s">
        <v>84</v>
      </c>
      <c r="U1264" s="67" t="s">
        <v>86</v>
      </c>
      <c r="V1264" s="20" t="s">
        <v>613</v>
      </c>
      <c r="W1264" s="26" t="s">
        <v>75</v>
      </c>
      <c r="X1264" s="90">
        <v>2</v>
      </c>
      <c r="Y1264" s="24" t="s">
        <v>590</v>
      </c>
      <c r="Z1264" s="24">
        <v>100</v>
      </c>
      <c r="AA1264" s="24">
        <f t="shared" si="231"/>
        <v>0</v>
      </c>
      <c r="AB1264" s="24">
        <f t="shared" si="232"/>
        <v>-100</v>
      </c>
      <c r="AC1264" s="24">
        <f t="shared" si="233"/>
        <v>0</v>
      </c>
      <c r="AD1264" s="24">
        <f t="shared" si="234"/>
        <v>-100</v>
      </c>
      <c r="AE1264" s="24">
        <f t="shared" si="235"/>
        <v>0</v>
      </c>
      <c r="AF1264" s="24">
        <f t="shared" si="236"/>
        <v>-100</v>
      </c>
    </row>
    <row r="1265" spans="1:32" x14ac:dyDescent="0.25">
      <c r="A1265" s="40">
        <v>0.54192494972311911</v>
      </c>
      <c r="B1265" s="40">
        <v>0.45248526699861386</v>
      </c>
      <c r="C1265" s="22">
        <v>1.8452739636935356</v>
      </c>
      <c r="D1265" s="23">
        <v>2.2100167075783781</v>
      </c>
      <c r="E1265" s="28"/>
      <c r="F1265" s="8">
        <v>1</v>
      </c>
      <c r="G1265" s="8">
        <v>1.8452739636935356</v>
      </c>
      <c r="H1265" s="8">
        <v>2.2100167075783781</v>
      </c>
      <c r="K1265" s="8">
        <v>0</v>
      </c>
      <c r="L1265" s="8">
        <v>0</v>
      </c>
      <c r="M1265" s="25" t="e">
        <v>#DIV/0!</v>
      </c>
      <c r="N1265" s="25" t="e">
        <v>#DIV/0!</v>
      </c>
      <c r="O1265" s="24">
        <v>0</v>
      </c>
      <c r="P1265" s="24">
        <v>0</v>
      </c>
      <c r="Q1265" t="s">
        <v>412</v>
      </c>
      <c r="R1265" t="s">
        <v>290</v>
      </c>
      <c r="S1265" t="s">
        <v>283</v>
      </c>
      <c r="T1265" s="67" t="s">
        <v>84</v>
      </c>
      <c r="U1265" s="67" t="s">
        <v>86</v>
      </c>
      <c r="V1265" s="20" t="s">
        <v>613</v>
      </c>
      <c r="W1265" s="26" t="s">
        <v>86</v>
      </c>
      <c r="X1265" s="88">
        <v>3</v>
      </c>
      <c r="Y1265" s="24" t="s">
        <v>591</v>
      </c>
      <c r="Z1265" s="24">
        <v>100</v>
      </c>
      <c r="AA1265" s="24">
        <f t="shared" si="231"/>
        <v>0</v>
      </c>
      <c r="AB1265" s="24">
        <f t="shared" si="232"/>
        <v>-100</v>
      </c>
      <c r="AC1265" s="24">
        <f t="shared" si="233"/>
        <v>0</v>
      </c>
      <c r="AD1265" s="24">
        <f t="shared" si="234"/>
        <v>-100</v>
      </c>
      <c r="AE1265" s="24">
        <f t="shared" si="235"/>
        <v>0</v>
      </c>
      <c r="AF1265" s="24">
        <f t="shared" si="236"/>
        <v>-100</v>
      </c>
    </row>
    <row r="1266" spans="1:32" x14ac:dyDescent="0.25">
      <c r="A1266" s="40">
        <v>0.3947791081537364</v>
      </c>
      <c r="B1266" s="40">
        <v>0.60455519669177249</v>
      </c>
      <c r="C1266" s="22">
        <v>2.5330621082678371</v>
      </c>
      <c r="D1266" s="23">
        <v>1.6541086826681299</v>
      </c>
      <c r="E1266" s="28"/>
      <c r="F1266" s="8">
        <v>1</v>
      </c>
      <c r="G1266" s="8">
        <v>2.5330621082678371</v>
      </c>
      <c r="H1266" s="8">
        <v>1.6541086826681299</v>
      </c>
      <c r="K1266" s="8">
        <v>0</v>
      </c>
      <c r="L1266" s="8">
        <v>0</v>
      </c>
      <c r="M1266" s="25" t="e">
        <v>#DIV/0!</v>
      </c>
      <c r="N1266" s="25" t="e">
        <v>#DIV/0!</v>
      </c>
      <c r="O1266" s="24">
        <v>0</v>
      </c>
      <c r="P1266" s="24">
        <v>0</v>
      </c>
      <c r="Q1266" t="s">
        <v>331</v>
      </c>
      <c r="R1266" t="s">
        <v>333</v>
      </c>
      <c r="S1266" t="s">
        <v>283</v>
      </c>
      <c r="T1266" s="67" t="s">
        <v>90</v>
      </c>
      <c r="U1266" s="67" t="s">
        <v>75</v>
      </c>
      <c r="V1266" s="20" t="s">
        <v>613</v>
      </c>
      <c r="W1266" s="26" t="s">
        <v>73</v>
      </c>
      <c r="X1266" s="90">
        <v>0</v>
      </c>
      <c r="Y1266" s="24" t="s">
        <v>590</v>
      </c>
      <c r="Z1266" s="24">
        <v>100</v>
      </c>
      <c r="AA1266" s="24">
        <f t="shared" si="231"/>
        <v>0</v>
      </c>
      <c r="AB1266" s="24">
        <f t="shared" si="232"/>
        <v>-100</v>
      </c>
      <c r="AC1266" s="24">
        <f t="shared" si="233"/>
        <v>0</v>
      </c>
      <c r="AD1266" s="24">
        <f t="shared" si="234"/>
        <v>-100</v>
      </c>
      <c r="AE1266" s="24">
        <f t="shared" si="235"/>
        <v>0</v>
      </c>
      <c r="AF1266" s="24">
        <f t="shared" si="236"/>
        <v>-100</v>
      </c>
    </row>
    <row r="1267" spans="1:32" x14ac:dyDescent="0.25">
      <c r="A1267" s="40">
        <v>0.16053158690735173</v>
      </c>
      <c r="B1267" s="40">
        <v>0.83942967909485533</v>
      </c>
      <c r="C1267" s="22">
        <v>6.2293036483663133</v>
      </c>
      <c r="D1267" s="23">
        <v>1.191285017558928</v>
      </c>
      <c r="E1267" s="28"/>
      <c r="F1267" s="8">
        <v>1</v>
      </c>
      <c r="G1267" s="8">
        <v>6.2293036483663133</v>
      </c>
      <c r="H1267" s="8">
        <v>1.191285017558928</v>
      </c>
      <c r="K1267" s="8">
        <v>0</v>
      </c>
      <c r="L1267" s="8">
        <v>0</v>
      </c>
      <c r="M1267" s="25" t="e">
        <v>#DIV/0!</v>
      </c>
      <c r="N1267" s="25" t="e">
        <v>#DIV/0!</v>
      </c>
      <c r="O1267" s="24">
        <v>0</v>
      </c>
      <c r="P1267" s="24">
        <v>0</v>
      </c>
      <c r="Q1267" t="s">
        <v>523</v>
      </c>
      <c r="R1267" t="s">
        <v>289</v>
      </c>
      <c r="S1267" t="s">
        <v>283</v>
      </c>
      <c r="T1267" s="67" t="s">
        <v>85</v>
      </c>
      <c r="U1267" s="67" t="s">
        <v>76</v>
      </c>
      <c r="V1267" s="20" t="s">
        <v>613</v>
      </c>
      <c r="W1267" s="26" t="s">
        <v>94</v>
      </c>
      <c r="X1267" s="90">
        <v>2</v>
      </c>
      <c r="Y1267" s="24" t="s">
        <v>590</v>
      </c>
      <c r="Z1267" s="24">
        <v>100</v>
      </c>
      <c r="AA1267" s="24">
        <f t="shared" si="231"/>
        <v>0</v>
      </c>
      <c r="AB1267" s="24">
        <f t="shared" si="232"/>
        <v>-100</v>
      </c>
      <c r="AC1267" s="24">
        <f t="shared" si="233"/>
        <v>0</v>
      </c>
      <c r="AD1267" s="24">
        <f t="shared" si="234"/>
        <v>-100</v>
      </c>
      <c r="AE1267" s="24">
        <f t="shared" si="235"/>
        <v>0</v>
      </c>
      <c r="AF1267" s="24">
        <f t="shared" si="236"/>
        <v>-100</v>
      </c>
    </row>
    <row r="1268" spans="1:32" x14ac:dyDescent="0.25">
      <c r="A1268" s="40">
        <v>0.29728690118621537</v>
      </c>
      <c r="B1268" s="40">
        <v>0.70173193212589746</v>
      </c>
      <c r="C1268" s="22">
        <v>3.363753989865895</v>
      </c>
      <c r="D1268" s="23">
        <v>1.4250455967857971</v>
      </c>
      <c r="E1268" s="28"/>
      <c r="F1268" s="8">
        <v>1</v>
      </c>
      <c r="G1268" s="8">
        <v>3.363753989865895</v>
      </c>
      <c r="H1268" s="8">
        <v>1.4250455967857971</v>
      </c>
      <c r="K1268" s="8">
        <v>0</v>
      </c>
      <c r="L1268" s="8">
        <v>0</v>
      </c>
      <c r="M1268" s="25" t="e">
        <v>#DIV/0!</v>
      </c>
      <c r="N1268" s="25" t="e">
        <v>#DIV/0!</v>
      </c>
      <c r="O1268" s="24">
        <v>0</v>
      </c>
      <c r="P1268" s="24">
        <v>0</v>
      </c>
      <c r="Q1268" t="s">
        <v>330</v>
      </c>
      <c r="R1268" t="s">
        <v>332</v>
      </c>
      <c r="S1268" t="s">
        <v>283</v>
      </c>
      <c r="T1268" s="67" t="s">
        <v>84</v>
      </c>
      <c r="U1268" s="67" t="s">
        <v>94</v>
      </c>
      <c r="V1268" s="20" t="s">
        <v>613</v>
      </c>
      <c r="W1268" s="26" t="s">
        <v>96</v>
      </c>
      <c r="X1268" s="88">
        <v>5</v>
      </c>
      <c r="Y1268" s="24" t="s">
        <v>591</v>
      </c>
      <c r="Z1268" s="24">
        <v>100</v>
      </c>
      <c r="AA1268" s="24">
        <f t="shared" si="231"/>
        <v>0</v>
      </c>
      <c r="AB1268" s="24">
        <f t="shared" si="232"/>
        <v>-100</v>
      </c>
      <c r="AC1268" s="24">
        <f t="shared" si="233"/>
        <v>0</v>
      </c>
      <c r="AD1268" s="24">
        <f t="shared" si="234"/>
        <v>-100</v>
      </c>
      <c r="AE1268" s="24">
        <f t="shared" si="235"/>
        <v>0</v>
      </c>
      <c r="AF1268" s="24">
        <f t="shared" si="236"/>
        <v>-100</v>
      </c>
    </row>
    <row r="1269" spans="1:32" x14ac:dyDescent="0.25">
      <c r="A1269" s="40">
        <v>0.19689875554563518</v>
      </c>
      <c r="B1269" s="40">
        <v>0.80302188969686694</v>
      </c>
      <c r="C1269" s="22">
        <v>5.0787522614292513</v>
      </c>
      <c r="D1269" s="23">
        <v>1.2452960658114691</v>
      </c>
      <c r="E1269" s="28"/>
      <c r="F1269" s="8">
        <v>1</v>
      </c>
      <c r="G1269" s="8">
        <v>5.0787522614292513</v>
      </c>
      <c r="H1269" s="8">
        <v>1.2452960658114691</v>
      </c>
      <c r="K1269" s="8">
        <v>0</v>
      </c>
      <c r="L1269" s="8">
        <v>0</v>
      </c>
      <c r="M1269" s="25" t="e">
        <v>#DIV/0!</v>
      </c>
      <c r="N1269" s="25" t="e">
        <v>#DIV/0!</v>
      </c>
      <c r="O1269" s="24">
        <v>0</v>
      </c>
      <c r="P1269" s="24">
        <v>0</v>
      </c>
      <c r="Q1269" t="s">
        <v>563</v>
      </c>
      <c r="R1269" t="s">
        <v>336</v>
      </c>
      <c r="S1269" t="s">
        <v>272</v>
      </c>
      <c r="T1269" s="67" t="s">
        <v>90</v>
      </c>
      <c r="U1269" s="67" t="s">
        <v>75</v>
      </c>
      <c r="V1269" s="20" t="s">
        <v>613</v>
      </c>
      <c r="W1269" s="26" t="s">
        <v>100</v>
      </c>
      <c r="X1269" s="90">
        <v>3</v>
      </c>
      <c r="Y1269" s="24" t="s">
        <v>591</v>
      </c>
      <c r="Z1269" s="24">
        <v>100</v>
      </c>
      <c r="AA1269" s="24">
        <f t="shared" si="231"/>
        <v>0</v>
      </c>
      <c r="AB1269" s="24">
        <f t="shared" si="232"/>
        <v>-100</v>
      </c>
      <c r="AC1269" s="24">
        <f t="shared" si="233"/>
        <v>0</v>
      </c>
      <c r="AD1269" s="24">
        <f t="shared" si="234"/>
        <v>-100</v>
      </c>
      <c r="AE1269" s="24">
        <f t="shared" si="235"/>
        <v>0</v>
      </c>
      <c r="AF1269" s="24">
        <f t="shared" si="236"/>
        <v>-100</v>
      </c>
    </row>
    <row r="1270" spans="1:32" x14ac:dyDescent="0.25">
      <c r="A1270" s="40">
        <v>0.24047163593157408</v>
      </c>
      <c r="B1270" s="40">
        <v>0.75939921188009551</v>
      </c>
      <c r="C1270" s="22">
        <v>4.1584946021848035</v>
      </c>
      <c r="D1270" s="23">
        <v>1.316830442217912</v>
      </c>
      <c r="E1270" s="28"/>
      <c r="F1270" s="8">
        <v>1</v>
      </c>
      <c r="G1270" s="8">
        <v>4.1584946021848035</v>
      </c>
      <c r="H1270" s="8">
        <v>1.316830442217912</v>
      </c>
      <c r="K1270" s="8">
        <v>0</v>
      </c>
      <c r="L1270" s="8">
        <v>0</v>
      </c>
      <c r="M1270" s="25" t="e">
        <v>#DIV/0!</v>
      </c>
      <c r="N1270" s="25" t="e">
        <v>#DIV/0!</v>
      </c>
      <c r="O1270" s="24">
        <v>0</v>
      </c>
      <c r="P1270" s="24">
        <v>0</v>
      </c>
      <c r="Q1270" t="s">
        <v>559</v>
      </c>
      <c r="R1270" t="s">
        <v>557</v>
      </c>
      <c r="S1270" t="s">
        <v>272</v>
      </c>
      <c r="T1270" s="67" t="s">
        <v>90</v>
      </c>
      <c r="U1270" s="67" t="s">
        <v>75</v>
      </c>
      <c r="V1270" s="20" t="s">
        <v>613</v>
      </c>
      <c r="W1270" s="26" t="s">
        <v>78</v>
      </c>
      <c r="X1270" s="90">
        <v>1</v>
      </c>
      <c r="Y1270" s="24" t="s">
        <v>590</v>
      </c>
      <c r="Z1270" s="24">
        <v>100</v>
      </c>
      <c r="AA1270" s="24">
        <f t="shared" si="231"/>
        <v>0</v>
      </c>
      <c r="AB1270" s="24">
        <f t="shared" si="232"/>
        <v>-100</v>
      </c>
      <c r="AC1270" s="24">
        <f t="shared" si="233"/>
        <v>0</v>
      </c>
      <c r="AD1270" s="24">
        <f t="shared" si="234"/>
        <v>-100</v>
      </c>
      <c r="AE1270" s="24">
        <f t="shared" si="235"/>
        <v>0</v>
      </c>
      <c r="AF1270" s="24">
        <f t="shared" si="236"/>
        <v>-100</v>
      </c>
    </row>
    <row r="1271" spans="1:32" x14ac:dyDescent="0.25">
      <c r="A1271" s="40">
        <v>0.36014947353679788</v>
      </c>
      <c r="B1271" s="40">
        <v>0.6393299264802339</v>
      </c>
      <c r="C1271" s="22">
        <v>2.7766249112615351</v>
      </c>
      <c r="D1271" s="23">
        <v>1.5641376362677071</v>
      </c>
      <c r="E1271" s="28"/>
      <c r="F1271" s="8">
        <v>1</v>
      </c>
      <c r="G1271" s="8">
        <v>2.7766249112615351</v>
      </c>
      <c r="H1271" s="8">
        <v>1.5641376362677071</v>
      </c>
      <c r="K1271" s="8">
        <v>0</v>
      </c>
      <c r="L1271" s="8">
        <v>0</v>
      </c>
      <c r="M1271" s="25" t="e">
        <v>#DIV/0!</v>
      </c>
      <c r="N1271" s="25" t="e">
        <v>#DIV/0!</v>
      </c>
      <c r="O1271" s="24">
        <v>0</v>
      </c>
      <c r="P1271" s="24">
        <v>0</v>
      </c>
      <c r="Q1271" t="s">
        <v>515</v>
      </c>
      <c r="R1271" t="s">
        <v>337</v>
      </c>
      <c r="S1271" t="s">
        <v>272</v>
      </c>
      <c r="T1271" s="67" t="s">
        <v>90</v>
      </c>
      <c r="U1271" s="67" t="s">
        <v>75</v>
      </c>
      <c r="V1271" s="20" t="s">
        <v>613</v>
      </c>
      <c r="W1271" s="26" t="s">
        <v>78</v>
      </c>
      <c r="X1271" s="90">
        <v>1</v>
      </c>
      <c r="Y1271" s="24" t="s">
        <v>590</v>
      </c>
      <c r="Z1271" s="24">
        <v>100</v>
      </c>
      <c r="AA1271" s="24">
        <f t="shared" si="231"/>
        <v>0</v>
      </c>
      <c r="AB1271" s="24">
        <f t="shared" si="232"/>
        <v>-100</v>
      </c>
      <c r="AC1271" s="24">
        <f t="shared" si="233"/>
        <v>0</v>
      </c>
      <c r="AD1271" s="24">
        <f t="shared" si="234"/>
        <v>-100</v>
      </c>
      <c r="AE1271" s="24">
        <f t="shared" si="235"/>
        <v>0</v>
      </c>
      <c r="AF1271" s="24">
        <f t="shared" si="236"/>
        <v>-100</v>
      </c>
    </row>
    <row r="1272" spans="1:32" x14ac:dyDescent="0.25">
      <c r="A1272" s="40">
        <v>0.64411311797152726</v>
      </c>
      <c r="B1272" s="40">
        <v>0.34062376634817193</v>
      </c>
      <c r="C1272" s="22">
        <v>1.5525223320233708</v>
      </c>
      <c r="D1272" s="23">
        <v>2.9357904491545086</v>
      </c>
      <c r="E1272" s="28"/>
      <c r="F1272" s="8">
        <v>1</v>
      </c>
      <c r="G1272" s="8">
        <v>1.5525223320233708</v>
      </c>
      <c r="H1272" s="8">
        <v>2.9357904491545086</v>
      </c>
      <c r="K1272" s="8">
        <v>0</v>
      </c>
      <c r="L1272" s="8">
        <v>0</v>
      </c>
      <c r="M1272" s="25" t="e">
        <v>#DIV/0!</v>
      </c>
      <c r="N1272" s="25" t="e">
        <v>#DIV/0!</v>
      </c>
      <c r="O1272" s="24">
        <v>0</v>
      </c>
      <c r="P1272" s="24">
        <v>0</v>
      </c>
      <c r="Q1272" t="s">
        <v>339</v>
      </c>
      <c r="R1272" t="s">
        <v>517</v>
      </c>
      <c r="S1272" t="s">
        <v>274</v>
      </c>
      <c r="T1272" s="67" t="s">
        <v>84</v>
      </c>
      <c r="U1272" s="67" t="s">
        <v>89</v>
      </c>
      <c r="V1272" s="20" t="s">
        <v>613</v>
      </c>
      <c r="W1272" s="26" t="s">
        <v>78</v>
      </c>
      <c r="X1272" s="90">
        <v>1</v>
      </c>
      <c r="Y1272" s="24" t="s">
        <v>590</v>
      </c>
      <c r="Z1272" s="24">
        <v>100</v>
      </c>
      <c r="AA1272" s="24">
        <f t="shared" si="231"/>
        <v>0</v>
      </c>
      <c r="AB1272" s="24">
        <f t="shared" si="232"/>
        <v>-100</v>
      </c>
      <c r="AC1272" s="24">
        <f t="shared" si="233"/>
        <v>0</v>
      </c>
      <c r="AD1272" s="24">
        <f t="shared" si="234"/>
        <v>-100</v>
      </c>
      <c r="AE1272" s="24">
        <f t="shared" si="235"/>
        <v>0</v>
      </c>
      <c r="AF1272" s="24">
        <f t="shared" si="236"/>
        <v>-100</v>
      </c>
    </row>
    <row r="1273" spans="1:32" x14ac:dyDescent="0.25">
      <c r="A1273" s="40">
        <v>0.24667928633426719</v>
      </c>
      <c r="B1273" s="40">
        <v>0.75325483996718312</v>
      </c>
      <c r="C1273" s="22">
        <v>4.0538466559568853</v>
      </c>
      <c r="D1273" s="23">
        <v>1.3275719543250022</v>
      </c>
      <c r="E1273" s="28"/>
      <c r="F1273" s="8">
        <v>1</v>
      </c>
      <c r="G1273" s="8">
        <v>4.0538466559568853</v>
      </c>
      <c r="H1273" s="8">
        <v>1.3275719543250022</v>
      </c>
      <c r="K1273" s="8">
        <v>0</v>
      </c>
      <c r="L1273" s="8">
        <v>0</v>
      </c>
      <c r="M1273" s="25" t="e">
        <v>#DIV/0!</v>
      </c>
      <c r="N1273" s="25" t="e">
        <v>#DIV/0!</v>
      </c>
      <c r="O1273" s="24">
        <v>0</v>
      </c>
      <c r="P1273" s="24">
        <v>0</v>
      </c>
      <c r="Q1273" t="s">
        <v>415</v>
      </c>
      <c r="R1273" t="s">
        <v>418</v>
      </c>
      <c r="S1273" t="s">
        <v>274</v>
      </c>
      <c r="T1273" s="67" t="s">
        <v>90</v>
      </c>
      <c r="U1273" s="67" t="s">
        <v>75</v>
      </c>
      <c r="V1273" s="20" t="s">
        <v>613</v>
      </c>
      <c r="W1273" s="26" t="s">
        <v>76</v>
      </c>
      <c r="X1273" s="90">
        <v>1</v>
      </c>
      <c r="Y1273" s="24" t="s">
        <v>590</v>
      </c>
      <c r="Z1273" s="24">
        <v>100</v>
      </c>
      <c r="AA1273" s="24">
        <f t="shared" si="231"/>
        <v>0</v>
      </c>
      <c r="AB1273" s="24">
        <f t="shared" si="232"/>
        <v>-100</v>
      </c>
      <c r="AC1273" s="24">
        <f t="shared" si="233"/>
        <v>0</v>
      </c>
      <c r="AD1273" s="24">
        <f t="shared" si="234"/>
        <v>-100</v>
      </c>
      <c r="AE1273" s="24">
        <f t="shared" si="235"/>
        <v>0</v>
      </c>
      <c r="AF1273" s="24">
        <f t="shared" si="236"/>
        <v>-100</v>
      </c>
    </row>
    <row r="1274" spans="1:32" x14ac:dyDescent="0.25">
      <c r="A1274" s="40">
        <v>0.71465808885723248</v>
      </c>
      <c r="B1274" s="40">
        <v>0.24770173994652622</v>
      </c>
      <c r="C1274" s="22">
        <v>1.3992705261323508</v>
      </c>
      <c r="D1274" s="23">
        <v>4.0371133453316865</v>
      </c>
      <c r="E1274" s="28"/>
      <c r="F1274" s="8">
        <v>1</v>
      </c>
      <c r="G1274" s="8">
        <v>1.3992705261323508</v>
      </c>
      <c r="H1274" s="8">
        <v>4.0371133453316865</v>
      </c>
      <c r="K1274" s="8">
        <v>0</v>
      </c>
      <c r="L1274" s="8">
        <v>0</v>
      </c>
      <c r="M1274" s="25" t="e">
        <v>#DIV/0!</v>
      </c>
      <c r="N1274" s="25" t="e">
        <v>#DIV/0!</v>
      </c>
      <c r="O1274" s="24">
        <v>0</v>
      </c>
      <c r="P1274" s="24">
        <v>0</v>
      </c>
      <c r="Q1274" t="s">
        <v>341</v>
      </c>
      <c r="R1274" t="s">
        <v>529</v>
      </c>
      <c r="S1274" t="s">
        <v>274</v>
      </c>
      <c r="T1274" s="67" t="s">
        <v>84</v>
      </c>
      <c r="U1274" s="67" t="s">
        <v>89</v>
      </c>
      <c r="V1274" s="20" t="s">
        <v>613</v>
      </c>
      <c r="W1274" s="26" t="s">
        <v>75</v>
      </c>
      <c r="X1274" s="90">
        <v>2</v>
      </c>
      <c r="Y1274" s="24" t="s">
        <v>590</v>
      </c>
      <c r="Z1274" s="24">
        <v>100</v>
      </c>
      <c r="AA1274" s="24">
        <f t="shared" si="231"/>
        <v>0</v>
      </c>
      <c r="AB1274" s="24">
        <f t="shared" si="232"/>
        <v>-100</v>
      </c>
      <c r="AC1274" s="24">
        <f t="shared" si="233"/>
        <v>0</v>
      </c>
      <c r="AD1274" s="24">
        <f t="shared" si="234"/>
        <v>-100</v>
      </c>
      <c r="AE1274" s="24">
        <f t="shared" si="235"/>
        <v>0</v>
      </c>
      <c r="AF1274" s="24">
        <f t="shared" si="236"/>
        <v>-100</v>
      </c>
    </row>
    <row r="1275" spans="1:32" x14ac:dyDescent="0.25">
      <c r="A1275" s="40">
        <v>0.3881495930457613</v>
      </c>
      <c r="B1275" s="40">
        <v>0.6106259898502977</v>
      </c>
      <c r="C1275" s="22">
        <v>2.5763262873809172</v>
      </c>
      <c r="D1275" s="23">
        <v>1.6376636707604961</v>
      </c>
      <c r="E1275" s="28"/>
      <c r="F1275" s="8">
        <v>1</v>
      </c>
      <c r="G1275" s="8">
        <v>2.5763262873809172</v>
      </c>
      <c r="H1275" s="8">
        <v>1.6376636707604961</v>
      </c>
      <c r="K1275" s="8">
        <v>0</v>
      </c>
      <c r="L1275" s="8">
        <v>0</v>
      </c>
      <c r="M1275" s="25" t="e">
        <v>#DIV/0!</v>
      </c>
      <c r="N1275" s="25" t="e">
        <v>#DIV/0!</v>
      </c>
      <c r="O1275" s="24">
        <v>0</v>
      </c>
      <c r="P1275" s="24">
        <v>0</v>
      </c>
      <c r="Q1275" t="s">
        <v>519</v>
      </c>
      <c r="R1275" t="s">
        <v>417</v>
      </c>
      <c r="S1275" t="s">
        <v>274</v>
      </c>
      <c r="T1275" s="67" t="s">
        <v>84</v>
      </c>
      <c r="U1275" s="67" t="s">
        <v>86</v>
      </c>
      <c r="V1275" s="20" t="s">
        <v>613</v>
      </c>
      <c r="W1275" s="26" t="s">
        <v>94</v>
      </c>
      <c r="X1275" s="90">
        <v>2</v>
      </c>
      <c r="Y1275" s="24" t="s">
        <v>590</v>
      </c>
      <c r="Z1275" s="24">
        <v>100</v>
      </c>
      <c r="AA1275" s="24">
        <f t="shared" si="231"/>
        <v>0</v>
      </c>
      <c r="AB1275" s="24">
        <f t="shared" si="232"/>
        <v>-100</v>
      </c>
      <c r="AC1275" s="24">
        <f t="shared" si="233"/>
        <v>0</v>
      </c>
      <c r="AD1275" s="24">
        <f t="shared" si="234"/>
        <v>-100</v>
      </c>
      <c r="AE1275" s="24">
        <f t="shared" si="235"/>
        <v>0</v>
      </c>
      <c r="AF1275" s="24">
        <f t="shared" si="236"/>
        <v>-100</v>
      </c>
    </row>
    <row r="1276" spans="1:32" x14ac:dyDescent="0.25">
      <c r="A1276" s="40">
        <v>0.46458098538119763</v>
      </c>
      <c r="B1276" s="40">
        <v>0.53457418037274085</v>
      </c>
      <c r="C1276" s="22">
        <v>2.1524772460919399</v>
      </c>
      <c r="D1276" s="23">
        <v>1.8706477729671365</v>
      </c>
      <c r="E1276" s="28"/>
      <c r="F1276" s="8">
        <v>1</v>
      </c>
      <c r="G1276" s="8">
        <v>2.1524772460919399</v>
      </c>
      <c r="H1276" s="8">
        <v>1.8706477729671365</v>
      </c>
      <c r="K1276" s="8">
        <v>0</v>
      </c>
      <c r="L1276" s="8">
        <v>0</v>
      </c>
      <c r="M1276" s="25" t="e">
        <v>#DIV/0!</v>
      </c>
      <c r="N1276" s="25" t="e">
        <v>#DIV/0!</v>
      </c>
      <c r="O1276" s="24">
        <v>0</v>
      </c>
      <c r="P1276" s="24">
        <v>0</v>
      </c>
      <c r="Q1276" t="s">
        <v>542</v>
      </c>
      <c r="R1276" t="s">
        <v>572</v>
      </c>
      <c r="S1276" t="s">
        <v>271</v>
      </c>
      <c r="T1276" s="67" t="s">
        <v>90</v>
      </c>
      <c r="U1276" s="67" t="s">
        <v>75</v>
      </c>
      <c r="V1276" s="20" t="s">
        <v>613</v>
      </c>
      <c r="W1276" s="26" t="s">
        <v>75</v>
      </c>
      <c r="X1276" s="90">
        <v>2</v>
      </c>
      <c r="Y1276" s="24" t="s">
        <v>590</v>
      </c>
      <c r="Z1276" s="24">
        <v>100</v>
      </c>
      <c r="AA1276" s="24">
        <f t="shared" si="231"/>
        <v>0</v>
      </c>
      <c r="AB1276" s="24">
        <f t="shared" si="232"/>
        <v>-100</v>
      </c>
      <c r="AC1276" s="24">
        <f t="shared" si="233"/>
        <v>0</v>
      </c>
      <c r="AD1276" s="24">
        <f t="shared" si="234"/>
        <v>-100</v>
      </c>
      <c r="AE1276" s="24">
        <f t="shared" si="235"/>
        <v>0</v>
      </c>
      <c r="AF1276" s="24">
        <f t="shared" si="236"/>
        <v>-100</v>
      </c>
    </row>
    <row r="1277" spans="1:32" x14ac:dyDescent="0.25">
      <c r="A1277" s="40">
        <v>0.64935452261242821</v>
      </c>
      <c r="B1277" s="40">
        <v>0.34666514439559726</v>
      </c>
      <c r="C1277" s="22">
        <v>1.5399908142271568</v>
      </c>
      <c r="D1277" s="23">
        <v>2.8846280514975833</v>
      </c>
      <c r="E1277" s="28"/>
      <c r="F1277" s="8">
        <v>1</v>
      </c>
      <c r="G1277" s="8">
        <v>1.5399908142271568</v>
      </c>
      <c r="H1277" s="8">
        <v>2.8846280514975833</v>
      </c>
      <c r="K1277" s="8">
        <v>0</v>
      </c>
      <c r="L1277" s="8">
        <v>0</v>
      </c>
      <c r="M1277" s="25" t="e">
        <v>#DIV/0!</v>
      </c>
      <c r="N1277" s="25" t="e">
        <v>#DIV/0!</v>
      </c>
      <c r="O1277" s="24">
        <v>0</v>
      </c>
      <c r="P1277" s="24">
        <v>0</v>
      </c>
      <c r="Q1277" t="s">
        <v>570</v>
      </c>
      <c r="R1277" t="s">
        <v>544</v>
      </c>
      <c r="S1277" t="s">
        <v>271</v>
      </c>
      <c r="T1277" s="67" t="s">
        <v>90</v>
      </c>
      <c r="U1277" s="67" t="s">
        <v>74</v>
      </c>
      <c r="V1277" s="20" t="s">
        <v>613</v>
      </c>
      <c r="W1277" s="26" t="s">
        <v>102</v>
      </c>
      <c r="X1277" s="90">
        <v>4</v>
      </c>
      <c r="Y1277" s="24" t="s">
        <v>591</v>
      </c>
      <c r="Z1277" s="24">
        <v>100</v>
      </c>
      <c r="AA1277" s="24">
        <f t="shared" si="231"/>
        <v>0</v>
      </c>
      <c r="AB1277" s="24">
        <f t="shared" si="232"/>
        <v>-100</v>
      </c>
      <c r="AC1277" s="24">
        <f t="shared" si="233"/>
        <v>0</v>
      </c>
      <c r="AD1277" s="24">
        <f t="shared" si="234"/>
        <v>-100</v>
      </c>
      <c r="AE1277" s="24">
        <f t="shared" si="235"/>
        <v>0</v>
      </c>
      <c r="AF1277" s="24">
        <f t="shared" si="236"/>
        <v>-100</v>
      </c>
    </row>
    <row r="1278" spans="1:32" x14ac:dyDescent="0.25">
      <c r="A1278" s="40">
        <v>0.56537569131633547</v>
      </c>
      <c r="B1278" s="40">
        <v>0.42451489615591048</v>
      </c>
      <c r="C1278" s="22">
        <v>1.7687354008301115</v>
      </c>
      <c r="D1278" s="23">
        <v>2.3556299415055921</v>
      </c>
      <c r="E1278" s="28"/>
      <c r="F1278" s="8">
        <v>1</v>
      </c>
      <c r="G1278" s="8">
        <v>1.7687354008301115</v>
      </c>
      <c r="H1278" s="8">
        <v>2.3556299415055921</v>
      </c>
      <c r="K1278" s="8">
        <v>0</v>
      </c>
      <c r="L1278" s="8">
        <v>0</v>
      </c>
      <c r="M1278" s="25" t="e">
        <v>#DIV/0!</v>
      </c>
      <c r="N1278" s="25" t="e">
        <v>#DIV/0!</v>
      </c>
      <c r="O1278" s="24">
        <v>0</v>
      </c>
      <c r="P1278" s="24">
        <v>0</v>
      </c>
      <c r="Q1278" t="s">
        <v>550</v>
      </c>
      <c r="R1278" t="s">
        <v>568</v>
      </c>
      <c r="S1278" t="s">
        <v>271</v>
      </c>
      <c r="T1278" s="67" t="s">
        <v>85</v>
      </c>
      <c r="U1278" s="67" t="s">
        <v>79</v>
      </c>
      <c r="V1278" s="20" t="s">
        <v>613</v>
      </c>
      <c r="W1278" s="26" t="s">
        <v>87</v>
      </c>
      <c r="X1278" s="90">
        <v>3</v>
      </c>
      <c r="Y1278" s="24" t="s">
        <v>591</v>
      </c>
      <c r="Z1278" s="24">
        <v>100</v>
      </c>
      <c r="AA1278" s="24">
        <f t="shared" si="231"/>
        <v>0</v>
      </c>
      <c r="AB1278" s="24">
        <f t="shared" si="232"/>
        <v>-100</v>
      </c>
      <c r="AC1278" s="24">
        <f t="shared" si="233"/>
        <v>0</v>
      </c>
      <c r="AD1278" s="24">
        <f t="shared" si="234"/>
        <v>-100</v>
      </c>
      <c r="AE1278" s="24">
        <f t="shared" si="235"/>
        <v>0</v>
      </c>
      <c r="AF1278" s="24">
        <f t="shared" si="236"/>
        <v>-100</v>
      </c>
    </row>
    <row r="1279" spans="1:32" x14ac:dyDescent="0.25">
      <c r="A1279" s="40">
        <v>0.63974682311125286</v>
      </c>
      <c r="B1279" s="40">
        <v>0.35453847824098683</v>
      </c>
      <c r="C1279" s="22">
        <v>1.5631183522518228</v>
      </c>
      <c r="D1279" s="23">
        <v>2.8205683201479759</v>
      </c>
      <c r="E1279" s="28"/>
      <c r="F1279" s="8">
        <v>1</v>
      </c>
      <c r="G1279" s="8">
        <v>1.5631183522518228</v>
      </c>
      <c r="H1279" s="8">
        <v>2.8205683201479759</v>
      </c>
      <c r="K1279" s="8">
        <v>0</v>
      </c>
      <c r="L1279" s="8">
        <v>0</v>
      </c>
      <c r="M1279" s="25" t="e">
        <v>#DIV/0!</v>
      </c>
      <c r="N1279" s="25" t="e">
        <v>#DIV/0!</v>
      </c>
      <c r="O1279" s="24">
        <v>0</v>
      </c>
      <c r="P1279" s="24">
        <v>0</v>
      </c>
      <c r="Q1279" t="s">
        <v>543</v>
      </c>
      <c r="R1279" t="s">
        <v>545</v>
      </c>
      <c r="S1279" t="s">
        <v>271</v>
      </c>
      <c r="T1279" s="67" t="s">
        <v>85</v>
      </c>
      <c r="U1279" s="67" t="s">
        <v>79</v>
      </c>
      <c r="V1279" s="20" t="s">
        <v>613</v>
      </c>
      <c r="W1279" s="26" t="s">
        <v>94</v>
      </c>
      <c r="X1279" s="90">
        <v>2</v>
      </c>
      <c r="Y1279" s="24" t="s">
        <v>590</v>
      </c>
      <c r="Z1279" s="24">
        <v>100</v>
      </c>
      <c r="AA1279" s="24">
        <f t="shared" si="231"/>
        <v>0</v>
      </c>
      <c r="AB1279" s="24">
        <f t="shared" si="232"/>
        <v>-100</v>
      </c>
      <c r="AC1279" s="24">
        <f t="shared" si="233"/>
        <v>0</v>
      </c>
      <c r="AD1279" s="24">
        <f t="shared" si="234"/>
        <v>-100</v>
      </c>
      <c r="AE1279" s="24">
        <f t="shared" si="235"/>
        <v>0</v>
      </c>
      <c r="AF1279" s="24">
        <f t="shared" si="236"/>
        <v>-100</v>
      </c>
    </row>
    <row r="1280" spans="1:32" x14ac:dyDescent="0.25">
      <c r="A1280" s="40">
        <v>0.49754430202740646</v>
      </c>
      <c r="B1280" s="40">
        <v>0.49729468634202145</v>
      </c>
      <c r="C1280" s="22">
        <v>2.0098712736236228</v>
      </c>
      <c r="D1280" s="23">
        <v>2.010880122922198</v>
      </c>
      <c r="E1280" s="28"/>
      <c r="F1280" s="8">
        <v>1</v>
      </c>
      <c r="G1280" s="8">
        <v>2.0098712736236228</v>
      </c>
      <c r="H1280" s="8">
        <v>2.010880122922198</v>
      </c>
      <c r="K1280" s="8">
        <v>0</v>
      </c>
      <c r="L1280" s="8">
        <v>0</v>
      </c>
      <c r="M1280" s="25" t="e">
        <v>#DIV/0!</v>
      </c>
      <c r="N1280" s="25" t="e">
        <v>#DIV/0!</v>
      </c>
      <c r="O1280" s="24">
        <v>0</v>
      </c>
      <c r="P1280" s="24">
        <v>0</v>
      </c>
      <c r="Q1280" t="s">
        <v>571</v>
      </c>
      <c r="R1280" t="s">
        <v>566</v>
      </c>
      <c r="S1280" t="s">
        <v>271</v>
      </c>
      <c r="T1280" s="67" t="s">
        <v>84</v>
      </c>
      <c r="U1280" s="67" t="s">
        <v>86</v>
      </c>
      <c r="V1280" s="20" t="s">
        <v>613</v>
      </c>
      <c r="W1280" s="26" t="s">
        <v>100</v>
      </c>
      <c r="X1280" s="90">
        <v>3</v>
      </c>
      <c r="Y1280" s="24" t="s">
        <v>591</v>
      </c>
      <c r="Z1280" s="24">
        <v>100</v>
      </c>
      <c r="AA1280" s="24">
        <f t="shared" si="231"/>
        <v>0</v>
      </c>
      <c r="AB1280" s="24">
        <f t="shared" si="232"/>
        <v>-100</v>
      </c>
      <c r="AC1280" s="24">
        <f t="shared" si="233"/>
        <v>0</v>
      </c>
      <c r="AD1280" s="24">
        <f t="shared" si="234"/>
        <v>-100</v>
      </c>
      <c r="AE1280" s="24">
        <f t="shared" si="235"/>
        <v>0</v>
      </c>
      <c r="AF1280" s="24">
        <f t="shared" si="236"/>
        <v>-100</v>
      </c>
    </row>
    <row r="1281" spans="1:32" x14ac:dyDescent="0.25">
      <c r="A1281" s="40">
        <v>0.50449562758721955</v>
      </c>
      <c r="B1281" s="40">
        <v>0.49394900729973962</v>
      </c>
      <c r="C1281" s="22">
        <v>1.9821777341907989</v>
      </c>
      <c r="D1281" s="23">
        <v>2.0245004751941469</v>
      </c>
      <c r="E1281" s="28"/>
      <c r="F1281" s="8">
        <v>1</v>
      </c>
      <c r="G1281" s="8">
        <v>1.9821777341907989</v>
      </c>
      <c r="H1281" s="8">
        <v>2.0245004751941469</v>
      </c>
      <c r="K1281" s="8">
        <v>0</v>
      </c>
      <c r="L1281" s="8">
        <v>0</v>
      </c>
      <c r="M1281" s="25" t="e">
        <v>#DIV/0!</v>
      </c>
      <c r="N1281" s="25" t="e">
        <v>#DIV/0!</v>
      </c>
      <c r="O1281" s="24">
        <v>0</v>
      </c>
      <c r="P1281" s="24">
        <v>0</v>
      </c>
      <c r="Q1281" t="s">
        <v>549</v>
      </c>
      <c r="R1281" t="s">
        <v>569</v>
      </c>
      <c r="S1281" t="s">
        <v>271</v>
      </c>
      <c r="T1281" s="67" t="s">
        <v>84</v>
      </c>
      <c r="U1281" s="67" t="s">
        <v>86</v>
      </c>
      <c r="V1281" s="20" t="s">
        <v>613</v>
      </c>
      <c r="W1281" s="26" t="s">
        <v>78</v>
      </c>
      <c r="X1281" s="90">
        <v>1</v>
      </c>
      <c r="Y1281" s="24" t="s">
        <v>590</v>
      </c>
      <c r="Z1281" s="24">
        <v>100</v>
      </c>
      <c r="AA1281" s="24">
        <f t="shared" si="231"/>
        <v>0</v>
      </c>
      <c r="AB1281" s="24">
        <f t="shared" si="232"/>
        <v>-100</v>
      </c>
      <c r="AC1281" s="24">
        <f t="shared" si="233"/>
        <v>0</v>
      </c>
      <c r="AD1281" s="24">
        <f t="shared" si="234"/>
        <v>-100</v>
      </c>
      <c r="AE1281" s="24">
        <f t="shared" si="235"/>
        <v>0</v>
      </c>
      <c r="AF1281" s="24">
        <f t="shared" si="236"/>
        <v>-100</v>
      </c>
    </row>
    <row r="1282" spans="1:32" x14ac:dyDescent="0.25">
      <c r="A1282" s="40">
        <v>0.74986513692554457</v>
      </c>
      <c r="B1282" s="40">
        <v>0.22700699350870757</v>
      </c>
      <c r="C1282" s="22">
        <v>1.3335731330303089</v>
      </c>
      <c r="D1282" s="23">
        <v>4.4051506279327111</v>
      </c>
      <c r="E1282" s="28"/>
      <c r="F1282" s="8">
        <v>1</v>
      </c>
      <c r="G1282" s="8">
        <v>1.3335731330303089</v>
      </c>
      <c r="H1282" s="8">
        <v>4.4051506279327111</v>
      </c>
      <c r="K1282" s="8">
        <v>0</v>
      </c>
      <c r="L1282" s="8">
        <v>0</v>
      </c>
      <c r="M1282" s="25" t="e">
        <v>#DIV/0!</v>
      </c>
      <c r="N1282" s="25" t="e">
        <v>#DIV/0!</v>
      </c>
      <c r="O1282" s="24">
        <v>0</v>
      </c>
      <c r="P1282" s="24">
        <v>0</v>
      </c>
      <c r="Q1282" t="s">
        <v>420</v>
      </c>
      <c r="R1282" t="s">
        <v>422</v>
      </c>
      <c r="S1282" t="s">
        <v>270</v>
      </c>
      <c r="T1282" s="67" t="s">
        <v>85</v>
      </c>
      <c r="U1282" s="67" t="s">
        <v>102</v>
      </c>
      <c r="V1282" s="20" t="s">
        <v>613</v>
      </c>
      <c r="W1282" s="26" t="s">
        <v>100</v>
      </c>
      <c r="X1282" s="90">
        <v>3</v>
      </c>
      <c r="Y1282" s="24" t="s">
        <v>591</v>
      </c>
      <c r="Z1282" s="24">
        <v>100</v>
      </c>
      <c r="AA1282" s="24">
        <f t="shared" si="231"/>
        <v>0</v>
      </c>
      <c r="AB1282" s="24">
        <f t="shared" si="232"/>
        <v>-100</v>
      </c>
      <c r="AC1282" s="24">
        <f t="shared" si="233"/>
        <v>0</v>
      </c>
      <c r="AD1282" s="24">
        <f t="shared" si="234"/>
        <v>-100</v>
      </c>
      <c r="AE1282" s="24">
        <f t="shared" si="235"/>
        <v>0</v>
      </c>
      <c r="AF1282" s="24">
        <f t="shared" si="236"/>
        <v>-100</v>
      </c>
    </row>
    <row r="1283" spans="1:32" x14ac:dyDescent="0.25">
      <c r="A1283" s="40">
        <v>0.52869222449473374</v>
      </c>
      <c r="B1283" s="40">
        <v>0.45280208042259196</v>
      </c>
      <c r="C1283" s="22">
        <v>1.8914596312735461</v>
      </c>
      <c r="D1283" s="23">
        <v>2.2084704183927735</v>
      </c>
      <c r="E1283" s="28"/>
      <c r="F1283" s="8">
        <v>1</v>
      </c>
      <c r="G1283" s="8">
        <v>1.8914596312735461</v>
      </c>
      <c r="H1283" s="8">
        <v>2.2084704183927735</v>
      </c>
      <c r="K1283" s="8">
        <v>0</v>
      </c>
      <c r="L1283" s="8">
        <v>0</v>
      </c>
      <c r="M1283" s="25" t="e">
        <v>#DIV/0!</v>
      </c>
      <c r="N1283" s="25" t="e">
        <v>#DIV/0!</v>
      </c>
      <c r="O1283" s="24">
        <v>0</v>
      </c>
      <c r="P1283" s="24">
        <v>0</v>
      </c>
      <c r="Q1283" t="s">
        <v>423</v>
      </c>
      <c r="R1283" t="s">
        <v>344</v>
      </c>
      <c r="S1283" t="s">
        <v>270</v>
      </c>
      <c r="T1283" s="67" t="s">
        <v>84</v>
      </c>
      <c r="U1283" s="67" t="s">
        <v>100</v>
      </c>
      <c r="V1283" s="20" t="s">
        <v>613</v>
      </c>
      <c r="W1283" s="26" t="s">
        <v>99</v>
      </c>
      <c r="X1283" s="90">
        <v>5</v>
      </c>
      <c r="Y1283" s="24" t="s">
        <v>591</v>
      </c>
      <c r="Z1283" s="24">
        <v>100</v>
      </c>
      <c r="AA1283" s="24">
        <f t="shared" si="231"/>
        <v>0</v>
      </c>
      <c r="AB1283" s="24">
        <f t="shared" si="232"/>
        <v>-100</v>
      </c>
      <c r="AC1283" s="24">
        <f t="shared" si="233"/>
        <v>0</v>
      </c>
      <c r="AD1283" s="24">
        <f t="shared" si="234"/>
        <v>-100</v>
      </c>
      <c r="AE1283" s="24">
        <f t="shared" si="235"/>
        <v>0</v>
      </c>
      <c r="AF1283" s="24">
        <f t="shared" si="236"/>
        <v>-100</v>
      </c>
    </row>
    <row r="1284" spans="1:32" x14ac:dyDescent="0.25">
      <c r="A1284" s="40">
        <v>0.26560073754006264</v>
      </c>
      <c r="B1284" s="40">
        <v>0.73365477227852205</v>
      </c>
      <c r="C1284" s="22">
        <v>3.7650497858619922</v>
      </c>
      <c r="D1284" s="23">
        <v>1.3630389084695596</v>
      </c>
      <c r="E1284" s="28"/>
      <c r="F1284" s="8">
        <v>1</v>
      </c>
      <c r="G1284" s="8">
        <v>3.7650497858619922</v>
      </c>
      <c r="H1284" s="8">
        <v>1.3630389084695596</v>
      </c>
      <c r="K1284" s="8">
        <v>0</v>
      </c>
      <c r="L1284" s="8">
        <v>0</v>
      </c>
      <c r="M1284" s="25" t="e">
        <v>#DIV/0!</v>
      </c>
      <c r="N1284" s="25" t="e">
        <v>#DIV/0!</v>
      </c>
      <c r="O1284" s="24">
        <v>0</v>
      </c>
      <c r="P1284" s="24">
        <v>0</v>
      </c>
      <c r="Q1284" t="s">
        <v>347</v>
      </c>
      <c r="R1284" t="s">
        <v>348</v>
      </c>
      <c r="S1284" t="s">
        <v>270</v>
      </c>
      <c r="T1284" s="67" t="s">
        <v>84</v>
      </c>
      <c r="U1284" s="67" t="s">
        <v>78</v>
      </c>
      <c r="V1284" s="20" t="s">
        <v>613</v>
      </c>
      <c r="W1284" s="26" t="s">
        <v>89</v>
      </c>
      <c r="X1284" s="90">
        <v>4</v>
      </c>
      <c r="Y1284" s="24" t="s">
        <v>591</v>
      </c>
      <c r="Z1284" s="24">
        <v>100</v>
      </c>
      <c r="AA1284" s="24">
        <f t="shared" si="231"/>
        <v>0</v>
      </c>
      <c r="AB1284" s="24">
        <f t="shared" si="232"/>
        <v>-100</v>
      </c>
      <c r="AC1284" s="24">
        <f t="shared" si="233"/>
        <v>0</v>
      </c>
      <c r="AD1284" s="24">
        <f t="shared" si="234"/>
        <v>-100</v>
      </c>
      <c r="AE1284" s="24">
        <f t="shared" si="235"/>
        <v>0</v>
      </c>
      <c r="AF1284" s="24">
        <f t="shared" si="236"/>
        <v>-100</v>
      </c>
    </row>
    <row r="1285" spans="1:32" x14ac:dyDescent="0.25">
      <c r="A1285" s="40">
        <v>0.13946436558916858</v>
      </c>
      <c r="B1285" s="40">
        <v>0.86035154855243945</v>
      </c>
      <c r="C1285" s="22">
        <v>7.1702903876233197</v>
      </c>
      <c r="D1285" s="23">
        <v>1.1623155693536231</v>
      </c>
      <c r="E1285" s="28"/>
      <c r="F1285" s="8">
        <v>1</v>
      </c>
      <c r="G1285" s="8">
        <v>7.1702903876233197</v>
      </c>
      <c r="H1285" s="8">
        <v>1.1623155693536231</v>
      </c>
      <c r="K1285" s="8">
        <v>0</v>
      </c>
      <c r="L1285" s="8">
        <v>0</v>
      </c>
      <c r="M1285" s="25" t="e">
        <v>#DIV/0!</v>
      </c>
      <c r="N1285" s="25" t="e">
        <v>#DIV/0!</v>
      </c>
      <c r="O1285" s="24">
        <v>0</v>
      </c>
      <c r="P1285" s="24">
        <v>0</v>
      </c>
      <c r="Q1285" t="s">
        <v>350</v>
      </c>
      <c r="R1285" t="s">
        <v>425</v>
      </c>
      <c r="S1285" t="s">
        <v>273</v>
      </c>
      <c r="T1285" s="67" t="s">
        <v>84</v>
      </c>
      <c r="U1285" s="67" t="s">
        <v>78</v>
      </c>
      <c r="V1285" s="20" t="s">
        <v>613</v>
      </c>
      <c r="W1285" s="26" t="s">
        <v>78</v>
      </c>
      <c r="X1285" s="90">
        <v>1</v>
      </c>
      <c r="Y1285" s="24" t="s">
        <v>590</v>
      </c>
      <c r="Z1285" s="24">
        <v>100</v>
      </c>
      <c r="AA1285" s="24">
        <f t="shared" si="231"/>
        <v>0</v>
      </c>
      <c r="AB1285" s="24">
        <f t="shared" si="232"/>
        <v>-100</v>
      </c>
      <c r="AC1285" s="24">
        <f t="shared" si="233"/>
        <v>0</v>
      </c>
      <c r="AD1285" s="24">
        <f t="shared" si="234"/>
        <v>-100</v>
      </c>
      <c r="AE1285" s="24">
        <f t="shared" si="235"/>
        <v>0</v>
      </c>
      <c r="AF1285" s="24">
        <f t="shared" si="236"/>
        <v>-100</v>
      </c>
    </row>
    <row r="1286" spans="1:32" x14ac:dyDescent="0.25">
      <c r="A1286" s="40">
        <v>0.54830747451007444</v>
      </c>
      <c r="B1286" s="40">
        <v>0.44071991616530287</v>
      </c>
      <c r="C1286" s="22">
        <v>1.8237942149038244</v>
      </c>
      <c r="D1286" s="23">
        <v>2.2690147717874529</v>
      </c>
      <c r="E1286" s="28"/>
      <c r="F1286" s="8">
        <v>1</v>
      </c>
      <c r="G1286" s="8">
        <v>1.8237942149038244</v>
      </c>
      <c r="H1286" s="8">
        <v>2.2690147717874529</v>
      </c>
      <c r="K1286" s="8">
        <v>0</v>
      </c>
      <c r="L1286" s="8">
        <v>0</v>
      </c>
      <c r="M1286" s="25" t="e">
        <v>#DIV/0!</v>
      </c>
      <c r="N1286" s="25" t="e">
        <v>#DIV/0!</v>
      </c>
      <c r="O1286" s="24">
        <v>0</v>
      </c>
      <c r="P1286" s="24">
        <v>0</v>
      </c>
      <c r="Q1286" t="s">
        <v>353</v>
      </c>
      <c r="R1286" t="s">
        <v>426</v>
      </c>
      <c r="S1286" t="s">
        <v>273</v>
      </c>
      <c r="T1286" s="67" t="s">
        <v>84</v>
      </c>
      <c r="U1286" s="67" t="s">
        <v>86</v>
      </c>
      <c r="V1286" s="20" t="s">
        <v>613</v>
      </c>
      <c r="W1286" s="26" t="s">
        <v>86</v>
      </c>
      <c r="X1286" s="90">
        <v>3</v>
      </c>
      <c r="Y1286" s="24" t="s">
        <v>591</v>
      </c>
      <c r="Z1286" s="24">
        <v>100</v>
      </c>
      <c r="AA1286" s="24">
        <f t="shared" si="231"/>
        <v>0</v>
      </c>
      <c r="AB1286" s="24">
        <f t="shared" si="232"/>
        <v>-100</v>
      </c>
      <c r="AC1286" s="24">
        <f t="shared" si="233"/>
        <v>0</v>
      </c>
      <c r="AD1286" s="24">
        <f t="shared" si="234"/>
        <v>-100</v>
      </c>
      <c r="AE1286" s="24">
        <f t="shared" si="235"/>
        <v>0</v>
      </c>
      <c r="AF1286" s="24">
        <f t="shared" si="236"/>
        <v>-100</v>
      </c>
    </row>
    <row r="1287" spans="1:32" x14ac:dyDescent="0.25">
      <c r="A1287" s="40">
        <v>0.54238388668717463</v>
      </c>
      <c r="B1287" s="40">
        <v>0.44160005603457786</v>
      </c>
      <c r="C1287" s="22">
        <v>1.84371258908132</v>
      </c>
      <c r="D1287" s="23">
        <v>2.2644924662819759</v>
      </c>
      <c r="E1287" s="28"/>
      <c r="F1287" s="8">
        <v>1</v>
      </c>
      <c r="G1287" s="8">
        <v>1.84371258908132</v>
      </c>
      <c r="H1287" s="8">
        <v>2.2644924662819759</v>
      </c>
      <c r="K1287" s="8">
        <v>0</v>
      </c>
      <c r="L1287" s="8">
        <v>0</v>
      </c>
      <c r="M1287" s="25" t="e">
        <v>#DIV/0!</v>
      </c>
      <c r="N1287" s="25" t="e">
        <v>#DIV/0!</v>
      </c>
      <c r="O1287" s="24">
        <v>0</v>
      </c>
      <c r="P1287" s="24">
        <v>0</v>
      </c>
      <c r="Q1287" t="s">
        <v>352</v>
      </c>
      <c r="R1287" t="s">
        <v>351</v>
      </c>
      <c r="S1287" t="s">
        <v>273</v>
      </c>
      <c r="T1287" s="67" t="s">
        <v>85</v>
      </c>
      <c r="U1287" s="67" t="s">
        <v>87</v>
      </c>
      <c r="V1287" s="20" t="s">
        <v>613</v>
      </c>
      <c r="W1287" s="26" t="s">
        <v>75</v>
      </c>
      <c r="X1287" s="90">
        <v>2</v>
      </c>
      <c r="Y1287" s="24" t="s">
        <v>590</v>
      </c>
      <c r="Z1287" s="24">
        <v>100</v>
      </c>
      <c r="AA1287" s="24">
        <f t="shared" si="231"/>
        <v>0</v>
      </c>
      <c r="AB1287" s="24">
        <f t="shared" si="232"/>
        <v>-100</v>
      </c>
      <c r="AC1287" s="24">
        <f t="shared" si="233"/>
        <v>0</v>
      </c>
      <c r="AD1287" s="24">
        <f t="shared" si="234"/>
        <v>-100</v>
      </c>
      <c r="AE1287" s="24">
        <f t="shared" si="235"/>
        <v>0</v>
      </c>
      <c r="AF1287" s="24">
        <f t="shared" si="236"/>
        <v>-100</v>
      </c>
    </row>
    <row r="1288" spans="1:32" x14ac:dyDescent="0.25">
      <c r="A1288" s="40">
        <v>0.10983483461486482</v>
      </c>
      <c r="B1288" s="40">
        <v>0.89015632906546971</v>
      </c>
      <c r="C1288" s="22">
        <v>9.1045796491294766</v>
      </c>
      <c r="D1288" s="23">
        <v>1.1233981800138968</v>
      </c>
      <c r="E1288" s="28"/>
      <c r="F1288" s="8">
        <v>1</v>
      </c>
      <c r="G1288" s="8">
        <v>9.1045796491294766</v>
      </c>
      <c r="H1288" s="8">
        <v>1.1233981800138968</v>
      </c>
      <c r="K1288" s="8">
        <v>0</v>
      </c>
      <c r="L1288" s="8">
        <v>0</v>
      </c>
      <c r="M1288" s="25" t="e">
        <v>#DIV/0!</v>
      </c>
      <c r="N1288" s="25" t="e">
        <v>#DIV/0!</v>
      </c>
      <c r="O1288" s="24">
        <v>0</v>
      </c>
      <c r="P1288" s="24">
        <v>0</v>
      </c>
      <c r="Q1288" t="s">
        <v>494</v>
      </c>
      <c r="R1288" t="s">
        <v>428</v>
      </c>
      <c r="S1288" t="s">
        <v>273</v>
      </c>
      <c r="T1288" s="67" t="s">
        <v>84</v>
      </c>
      <c r="U1288" s="67" t="s">
        <v>78</v>
      </c>
      <c r="V1288" s="20" t="s">
        <v>613</v>
      </c>
      <c r="W1288" s="26" t="s">
        <v>77</v>
      </c>
      <c r="X1288" s="90">
        <v>2</v>
      </c>
      <c r="Y1288" s="24" t="s">
        <v>590</v>
      </c>
      <c r="Z1288" s="24">
        <v>100</v>
      </c>
      <c r="AA1288" s="24">
        <f t="shared" si="231"/>
        <v>0</v>
      </c>
      <c r="AB1288" s="24">
        <f t="shared" si="232"/>
        <v>-100</v>
      </c>
      <c r="AC1288" s="24">
        <f t="shared" si="233"/>
        <v>0</v>
      </c>
      <c r="AD1288" s="24">
        <f t="shared" si="234"/>
        <v>-100</v>
      </c>
      <c r="AE1288" s="24">
        <f t="shared" si="235"/>
        <v>0</v>
      </c>
      <c r="AF1288" s="24">
        <f t="shared" si="236"/>
        <v>-100</v>
      </c>
    </row>
    <row r="1289" spans="1:32" x14ac:dyDescent="0.25">
      <c r="A1289" s="40">
        <v>0.47000116754233334</v>
      </c>
      <c r="B1289" s="40">
        <v>0.51199574756574373</v>
      </c>
      <c r="C1289" s="22">
        <v>2.1276542890926526</v>
      </c>
      <c r="D1289" s="23">
        <v>1.9531412218840611</v>
      </c>
      <c r="E1289" s="28"/>
      <c r="F1289" s="8">
        <v>1</v>
      </c>
      <c r="G1289" s="8">
        <v>2.1276542890926526</v>
      </c>
      <c r="H1289" s="8">
        <v>1.9531412218840611</v>
      </c>
      <c r="K1289" s="8">
        <v>0</v>
      </c>
      <c r="L1289" s="8">
        <v>0</v>
      </c>
      <c r="M1289" s="25" t="e">
        <v>#DIV/0!</v>
      </c>
      <c r="N1289" s="25" t="e">
        <v>#DIV/0!</v>
      </c>
      <c r="O1289" s="24">
        <v>0</v>
      </c>
      <c r="P1289" s="24">
        <v>0</v>
      </c>
      <c r="Q1289" t="s">
        <v>434</v>
      </c>
      <c r="R1289" t="s">
        <v>429</v>
      </c>
      <c r="S1289" t="s">
        <v>278</v>
      </c>
      <c r="T1289" s="67" t="s">
        <v>84</v>
      </c>
      <c r="U1289" s="67" t="s">
        <v>100</v>
      </c>
      <c r="V1289" s="20" t="s">
        <v>613</v>
      </c>
      <c r="W1289" s="26" t="s">
        <v>76</v>
      </c>
      <c r="X1289" s="90">
        <v>1</v>
      </c>
      <c r="Y1289" s="24" t="s">
        <v>590</v>
      </c>
      <c r="Z1289" s="24">
        <v>100</v>
      </c>
      <c r="AA1289" s="24">
        <f t="shared" si="231"/>
        <v>0</v>
      </c>
      <c r="AB1289" s="24">
        <f t="shared" si="232"/>
        <v>-100</v>
      </c>
      <c r="AC1289" s="24">
        <f t="shared" si="233"/>
        <v>0</v>
      </c>
      <c r="AD1289" s="24">
        <f t="shared" si="234"/>
        <v>-100</v>
      </c>
      <c r="AE1289" s="24">
        <f t="shared" si="235"/>
        <v>0</v>
      </c>
      <c r="AF1289" s="24">
        <f t="shared" si="236"/>
        <v>-100</v>
      </c>
    </row>
    <row r="1290" spans="1:32" x14ac:dyDescent="0.25">
      <c r="A1290" s="40">
        <v>0.43191045037573639</v>
      </c>
      <c r="B1290" s="40">
        <v>0.56653313150079421</v>
      </c>
      <c r="C1290" s="22">
        <v>2.3152947541094675</v>
      </c>
      <c r="D1290" s="23">
        <v>1.7651218338297627</v>
      </c>
      <c r="E1290" s="28"/>
      <c r="F1290" s="8">
        <v>1</v>
      </c>
      <c r="G1290" s="8">
        <v>2.3152947541094675</v>
      </c>
      <c r="H1290" s="8">
        <v>1.7651218338297627</v>
      </c>
      <c r="K1290" s="8">
        <v>0</v>
      </c>
      <c r="L1290" s="8">
        <v>0</v>
      </c>
      <c r="M1290" s="25" t="e">
        <v>#DIV/0!</v>
      </c>
      <c r="N1290" s="25" t="e">
        <v>#DIV/0!</v>
      </c>
      <c r="O1290" s="24">
        <v>0</v>
      </c>
      <c r="P1290" s="24">
        <v>0</v>
      </c>
      <c r="Q1290" t="s">
        <v>355</v>
      </c>
      <c r="R1290" t="s">
        <v>497</v>
      </c>
      <c r="S1290" t="s">
        <v>278</v>
      </c>
      <c r="T1290" s="67" t="s">
        <v>84</v>
      </c>
      <c r="U1290" s="67" t="s">
        <v>86</v>
      </c>
      <c r="V1290" s="20" t="s">
        <v>613</v>
      </c>
      <c r="W1290" s="26" t="s">
        <v>79</v>
      </c>
      <c r="X1290" s="88">
        <v>3</v>
      </c>
      <c r="Y1290" s="24" t="s">
        <v>591</v>
      </c>
      <c r="Z1290" s="24">
        <v>100</v>
      </c>
      <c r="AA1290" s="24">
        <f t="shared" si="231"/>
        <v>0</v>
      </c>
      <c r="AB1290" s="24">
        <f t="shared" si="232"/>
        <v>-100</v>
      </c>
      <c r="AC1290" s="24">
        <f t="shared" si="233"/>
        <v>0</v>
      </c>
      <c r="AD1290" s="24">
        <f t="shared" si="234"/>
        <v>-100</v>
      </c>
      <c r="AE1290" s="24">
        <f t="shared" si="235"/>
        <v>0</v>
      </c>
      <c r="AF1290" s="24">
        <f t="shared" si="236"/>
        <v>-100</v>
      </c>
    </row>
    <row r="1291" spans="1:32" x14ac:dyDescent="0.25">
      <c r="A1291" s="40">
        <v>0.12876274617030517</v>
      </c>
      <c r="B1291" s="40">
        <v>0.87122860764795207</v>
      </c>
      <c r="C1291" s="22">
        <v>7.7662214401467669</v>
      </c>
      <c r="D1291" s="23">
        <v>1.1478043664104314</v>
      </c>
      <c r="E1291" s="28"/>
      <c r="F1291" s="8">
        <v>1</v>
      </c>
      <c r="G1291" s="8">
        <v>7.7662214401467669</v>
      </c>
      <c r="H1291" s="8">
        <v>1.1478043664104314</v>
      </c>
      <c r="K1291" s="8">
        <v>0</v>
      </c>
      <c r="L1291" s="8">
        <v>0</v>
      </c>
      <c r="M1291" s="25" t="e">
        <v>#DIV/0!</v>
      </c>
      <c r="N1291" s="25" t="e">
        <v>#DIV/0!</v>
      </c>
      <c r="O1291" s="24">
        <v>0</v>
      </c>
      <c r="P1291" s="24">
        <v>0</v>
      </c>
      <c r="Q1291" t="s">
        <v>432</v>
      </c>
      <c r="R1291" t="s">
        <v>359</v>
      </c>
      <c r="S1291" t="s">
        <v>278</v>
      </c>
      <c r="T1291" s="67" t="s">
        <v>90</v>
      </c>
      <c r="U1291" s="67" t="s">
        <v>75</v>
      </c>
      <c r="V1291" s="20" t="s">
        <v>613</v>
      </c>
      <c r="W1291" s="26" t="s">
        <v>76</v>
      </c>
      <c r="X1291" s="88">
        <v>1</v>
      </c>
      <c r="Y1291" s="24" t="s">
        <v>590</v>
      </c>
      <c r="Z1291" s="24">
        <v>100</v>
      </c>
      <c r="AA1291" s="24">
        <f t="shared" si="231"/>
        <v>0</v>
      </c>
      <c r="AB1291" s="24">
        <f t="shared" si="232"/>
        <v>-100</v>
      </c>
      <c r="AC1291" s="24">
        <f t="shared" si="233"/>
        <v>0</v>
      </c>
      <c r="AD1291" s="24">
        <f t="shared" si="234"/>
        <v>-100</v>
      </c>
      <c r="AE1291" s="24">
        <f t="shared" si="235"/>
        <v>0</v>
      </c>
      <c r="AF1291" s="24">
        <f t="shared" si="236"/>
        <v>-100</v>
      </c>
    </row>
    <row r="1292" spans="1:32" x14ac:dyDescent="0.25">
      <c r="A1292" s="40">
        <v>0.63316758230882364</v>
      </c>
      <c r="B1292" s="40">
        <v>0.35365524352559663</v>
      </c>
      <c r="C1292" s="22">
        <v>1.5793607062975881</v>
      </c>
      <c r="D1292" s="23">
        <v>2.8276125359572752</v>
      </c>
      <c r="E1292" s="28"/>
      <c r="F1292" s="8">
        <v>1</v>
      </c>
      <c r="G1292" s="8">
        <v>1.5793607062975881</v>
      </c>
      <c r="H1292" s="8">
        <v>2.8276125359572752</v>
      </c>
      <c r="K1292" s="8">
        <v>0</v>
      </c>
      <c r="L1292" s="8">
        <v>0</v>
      </c>
      <c r="M1292" s="25" t="e">
        <v>#DIV/0!</v>
      </c>
      <c r="N1292" s="25" t="e">
        <v>#DIV/0!</v>
      </c>
      <c r="O1292" s="24">
        <v>0</v>
      </c>
      <c r="P1292" s="24">
        <v>0</v>
      </c>
      <c r="Q1292" t="s">
        <v>356</v>
      </c>
      <c r="R1292" t="s">
        <v>299</v>
      </c>
      <c r="S1292" t="s">
        <v>278</v>
      </c>
      <c r="T1292" s="67" t="s">
        <v>84</v>
      </c>
      <c r="U1292" s="67" t="s">
        <v>86</v>
      </c>
      <c r="V1292" s="20" t="s">
        <v>613</v>
      </c>
      <c r="W1292" s="26" t="s">
        <v>79</v>
      </c>
      <c r="X1292" s="88">
        <v>3</v>
      </c>
      <c r="Y1292" s="24" t="s">
        <v>591</v>
      </c>
      <c r="Z1292" s="24">
        <v>100</v>
      </c>
      <c r="AA1292" s="24">
        <f t="shared" si="231"/>
        <v>0</v>
      </c>
      <c r="AB1292" s="24">
        <f t="shared" si="232"/>
        <v>-100</v>
      </c>
      <c r="AC1292" s="24">
        <f t="shared" si="233"/>
        <v>0</v>
      </c>
      <c r="AD1292" s="24">
        <f t="shared" si="234"/>
        <v>-100</v>
      </c>
      <c r="AE1292" s="24">
        <f t="shared" si="235"/>
        <v>0</v>
      </c>
      <c r="AF1292" s="24">
        <f t="shared" si="236"/>
        <v>-100</v>
      </c>
    </row>
    <row r="1293" spans="1:32" x14ac:dyDescent="0.25">
      <c r="A1293" s="40">
        <v>0.19813598103802549</v>
      </c>
      <c r="B1293" s="40">
        <v>0.80180048059645581</v>
      </c>
      <c r="C1293" s="22">
        <v>5.0470388808789046</v>
      </c>
      <c r="D1293" s="23">
        <v>1.2471930663549919</v>
      </c>
      <c r="E1293" s="28"/>
      <c r="F1293" s="8">
        <v>1</v>
      </c>
      <c r="G1293" s="8">
        <v>5.0470388808789046</v>
      </c>
      <c r="H1293" s="8">
        <v>1.2471930663549919</v>
      </c>
      <c r="K1293" s="8">
        <v>0</v>
      </c>
      <c r="L1293" s="8">
        <v>0</v>
      </c>
      <c r="M1293" s="25" t="e">
        <v>#DIV/0!</v>
      </c>
      <c r="N1293" s="25" t="e">
        <v>#DIV/0!</v>
      </c>
      <c r="O1293" s="24">
        <v>0</v>
      </c>
      <c r="P1293" s="24">
        <v>0</v>
      </c>
      <c r="Q1293" t="s">
        <v>499</v>
      </c>
      <c r="R1293" t="s">
        <v>436</v>
      </c>
      <c r="S1293" t="s">
        <v>269</v>
      </c>
      <c r="T1293" s="67" t="s">
        <v>90</v>
      </c>
      <c r="U1293" s="67" t="s">
        <v>75</v>
      </c>
      <c r="V1293" s="20" t="s">
        <v>613</v>
      </c>
      <c r="W1293" s="26" t="s">
        <v>78</v>
      </c>
      <c r="X1293" s="88">
        <v>1</v>
      </c>
      <c r="Y1293" s="24" t="s">
        <v>590</v>
      </c>
      <c r="Z1293" s="24">
        <v>100</v>
      </c>
      <c r="AA1293" s="24">
        <f t="shared" si="231"/>
        <v>0</v>
      </c>
      <c r="AB1293" s="24">
        <f t="shared" si="232"/>
        <v>-100</v>
      </c>
      <c r="AC1293" s="24">
        <f t="shared" si="233"/>
        <v>0</v>
      </c>
      <c r="AD1293" s="24">
        <f t="shared" si="234"/>
        <v>-100</v>
      </c>
      <c r="AE1293" s="24">
        <f t="shared" si="235"/>
        <v>0</v>
      </c>
      <c r="AF1293" s="24">
        <f t="shared" si="236"/>
        <v>-100</v>
      </c>
    </row>
    <row r="1294" spans="1:32" x14ac:dyDescent="0.25">
      <c r="A1294" s="40">
        <v>0.47731610503509764</v>
      </c>
      <c r="B1294" s="40">
        <v>0.52149675115676775</v>
      </c>
      <c r="C1294" s="22">
        <v>2.0950476831835974</v>
      </c>
      <c r="D1294" s="23">
        <v>1.9175574877155637</v>
      </c>
      <c r="E1294" s="28"/>
      <c r="F1294" s="8">
        <v>1</v>
      </c>
      <c r="G1294" s="8">
        <v>2.0950476831835974</v>
      </c>
      <c r="H1294" s="8">
        <v>1.9175574877155637</v>
      </c>
      <c r="K1294" s="8">
        <v>0</v>
      </c>
      <c r="L1294" s="8">
        <v>0</v>
      </c>
      <c r="M1294" s="25" t="e">
        <v>#DIV/0!</v>
      </c>
      <c r="N1294" s="25" t="e">
        <v>#DIV/0!</v>
      </c>
      <c r="O1294" s="24">
        <v>0</v>
      </c>
      <c r="P1294" s="24">
        <v>0</v>
      </c>
      <c r="Q1294" t="s">
        <v>435</v>
      </c>
      <c r="R1294" t="s">
        <v>362</v>
      </c>
      <c r="S1294" t="s">
        <v>269</v>
      </c>
      <c r="T1294" s="67" t="s">
        <v>84</v>
      </c>
      <c r="U1294" s="67" t="s">
        <v>86</v>
      </c>
      <c r="V1294" s="20" t="s">
        <v>613</v>
      </c>
      <c r="W1294" s="26" t="s">
        <v>89</v>
      </c>
      <c r="X1294" s="79">
        <v>4</v>
      </c>
      <c r="Y1294" s="24" t="s">
        <v>591</v>
      </c>
      <c r="Z1294" s="24">
        <v>100</v>
      </c>
      <c r="AA1294" s="24">
        <f t="shared" si="231"/>
        <v>0</v>
      </c>
      <c r="AB1294" s="24">
        <f t="shared" si="232"/>
        <v>-100</v>
      </c>
      <c r="AC1294" s="24">
        <f t="shared" si="233"/>
        <v>0</v>
      </c>
      <c r="AD1294" s="24">
        <f t="shared" si="234"/>
        <v>-100</v>
      </c>
      <c r="AE1294" s="24">
        <f t="shared" si="235"/>
        <v>0</v>
      </c>
      <c r="AF1294" s="24">
        <f t="shared" si="236"/>
        <v>-100</v>
      </c>
    </row>
    <row r="1295" spans="1:32" x14ac:dyDescent="0.25">
      <c r="A1295" s="40">
        <v>0.41230628572309458</v>
      </c>
      <c r="B1295" s="40">
        <v>0.58687981156291735</v>
      </c>
      <c r="C1295" s="22">
        <v>2.4253814084988297</v>
      </c>
      <c r="D1295" s="23">
        <v>1.7039263922487022</v>
      </c>
      <c r="E1295" s="28"/>
      <c r="F1295" s="8">
        <v>1</v>
      </c>
      <c r="G1295" s="8">
        <v>2.4253814084988297</v>
      </c>
      <c r="H1295" s="8">
        <v>1.7039263922487022</v>
      </c>
      <c r="K1295" s="8">
        <v>0</v>
      </c>
      <c r="L1295" s="8">
        <v>0</v>
      </c>
      <c r="M1295" s="25" t="e">
        <v>#DIV/0!</v>
      </c>
      <c r="N1295" s="25" t="e">
        <v>#DIV/0!</v>
      </c>
      <c r="O1295" s="24">
        <v>0</v>
      </c>
      <c r="P1295" s="24">
        <v>0</v>
      </c>
      <c r="Q1295" t="s">
        <v>498</v>
      </c>
      <c r="R1295" t="s">
        <v>437</v>
      </c>
      <c r="S1295" t="s">
        <v>269</v>
      </c>
      <c r="T1295" s="67" t="s">
        <v>90</v>
      </c>
      <c r="U1295" s="67" t="s">
        <v>75</v>
      </c>
      <c r="V1295" s="20" t="s">
        <v>613</v>
      </c>
      <c r="W1295" s="26" t="s">
        <v>79</v>
      </c>
      <c r="X1295" s="79">
        <v>3</v>
      </c>
      <c r="Y1295" s="24" t="s">
        <v>591</v>
      </c>
      <c r="Z1295" s="24">
        <v>100</v>
      </c>
      <c r="AA1295" s="24">
        <f t="shared" si="231"/>
        <v>0</v>
      </c>
      <c r="AB1295" s="24">
        <f t="shared" si="232"/>
        <v>-100</v>
      </c>
      <c r="AC1295" s="24">
        <f t="shared" si="233"/>
        <v>0</v>
      </c>
      <c r="AD1295" s="24">
        <f t="shared" si="234"/>
        <v>-100</v>
      </c>
      <c r="AE1295" s="24">
        <f t="shared" si="235"/>
        <v>0</v>
      </c>
      <c r="AF1295" s="24">
        <f t="shared" si="236"/>
        <v>-100</v>
      </c>
    </row>
    <row r="1296" spans="1:32" x14ac:dyDescent="0.25">
      <c r="A1296" s="40">
        <v>0.57407990687526744</v>
      </c>
      <c r="B1296" s="40">
        <v>0.42165593395935336</v>
      </c>
      <c r="C1296" s="22">
        <v>1.7419177853533094</v>
      </c>
      <c r="D1296" s="23">
        <v>2.3716018665028384</v>
      </c>
      <c r="E1296" s="28"/>
      <c r="F1296" s="8">
        <v>1</v>
      </c>
      <c r="G1296" s="8">
        <v>1.7419177853533094</v>
      </c>
      <c r="H1296" s="8">
        <v>2.3716018665028384</v>
      </c>
      <c r="K1296" s="8">
        <v>0</v>
      </c>
      <c r="L1296" s="8">
        <v>0</v>
      </c>
      <c r="M1296" s="25" t="e">
        <v>#DIV/0!</v>
      </c>
      <c r="N1296" s="25" t="e">
        <v>#DIV/0!</v>
      </c>
      <c r="O1296" s="24">
        <v>0</v>
      </c>
      <c r="P1296" s="24">
        <v>0</v>
      </c>
      <c r="Q1296" t="s">
        <v>361</v>
      </c>
      <c r="R1296" t="s">
        <v>360</v>
      </c>
      <c r="S1296" t="s">
        <v>269</v>
      </c>
      <c r="T1296" s="67" t="s">
        <v>84</v>
      </c>
      <c r="U1296" s="67" t="s">
        <v>86</v>
      </c>
      <c r="V1296" s="20" t="s">
        <v>613</v>
      </c>
      <c r="W1296" s="26" t="s">
        <v>76</v>
      </c>
      <c r="X1296" s="79">
        <v>1</v>
      </c>
      <c r="Y1296" s="24" t="s">
        <v>590</v>
      </c>
      <c r="Z1296" s="24">
        <v>100</v>
      </c>
      <c r="AA1296" s="24">
        <f t="shared" si="231"/>
        <v>0</v>
      </c>
      <c r="AB1296" s="24">
        <f t="shared" si="232"/>
        <v>-100</v>
      </c>
      <c r="AC1296" s="24">
        <f t="shared" si="233"/>
        <v>0</v>
      </c>
      <c r="AD1296" s="24">
        <f t="shared" si="234"/>
        <v>-100</v>
      </c>
      <c r="AE1296" s="24">
        <f t="shared" si="235"/>
        <v>0</v>
      </c>
      <c r="AF1296" s="24">
        <f t="shared" si="236"/>
        <v>-100</v>
      </c>
    </row>
    <row r="1297" spans="1:32" x14ac:dyDescent="0.25">
      <c r="A1297" s="40">
        <v>0.59865198896867466</v>
      </c>
      <c r="B1297" s="40">
        <v>0.39673948939254144</v>
      </c>
      <c r="C1297" s="22">
        <v>1.670419573353036</v>
      </c>
      <c r="D1297" s="23">
        <v>2.5205456646907698</v>
      </c>
      <c r="E1297" s="28"/>
      <c r="F1297" s="8">
        <v>1</v>
      </c>
      <c r="G1297" s="8">
        <v>1.670419573353036</v>
      </c>
      <c r="H1297" s="8">
        <v>2.5205456646907698</v>
      </c>
      <c r="K1297" s="8">
        <v>0</v>
      </c>
      <c r="L1297" s="8">
        <v>0</v>
      </c>
      <c r="M1297" s="25" t="e">
        <v>#DIV/0!</v>
      </c>
      <c r="N1297" s="25" t="e">
        <v>#DIV/0!</v>
      </c>
      <c r="O1297" s="24">
        <v>0</v>
      </c>
      <c r="P1297" s="24">
        <v>0</v>
      </c>
      <c r="Q1297" t="s">
        <v>440</v>
      </c>
      <c r="R1297" t="s">
        <v>439</v>
      </c>
      <c r="S1297" t="s">
        <v>269</v>
      </c>
      <c r="T1297" s="67" t="s">
        <v>84</v>
      </c>
      <c r="U1297" s="67" t="s">
        <v>86</v>
      </c>
      <c r="V1297" s="20" t="s">
        <v>613</v>
      </c>
      <c r="W1297" s="26" t="s">
        <v>89</v>
      </c>
      <c r="X1297" s="79">
        <v>4</v>
      </c>
      <c r="Y1297" s="24" t="s">
        <v>591</v>
      </c>
      <c r="Z1297" s="24">
        <v>100</v>
      </c>
      <c r="AA1297" s="24">
        <f t="shared" si="231"/>
        <v>0</v>
      </c>
      <c r="AB1297" s="24">
        <f t="shared" si="232"/>
        <v>-100</v>
      </c>
      <c r="AC1297" s="24">
        <f t="shared" si="233"/>
        <v>0</v>
      </c>
      <c r="AD1297" s="24">
        <f t="shared" si="234"/>
        <v>-100</v>
      </c>
      <c r="AE1297" s="24">
        <f t="shared" si="235"/>
        <v>0</v>
      </c>
      <c r="AF1297" s="24">
        <f t="shared" si="236"/>
        <v>-100</v>
      </c>
    </row>
    <row r="1298" spans="1:32" x14ac:dyDescent="0.25">
      <c r="A1298" s="40">
        <v>0.73661120011557901</v>
      </c>
      <c r="B1298" s="40">
        <v>0.20845327068833722</v>
      </c>
      <c r="C1298" s="22">
        <v>1.3575682800412125</v>
      </c>
      <c r="D1298" s="23">
        <v>4.7972382332878842</v>
      </c>
      <c r="E1298" s="28"/>
      <c r="F1298" s="8">
        <v>1</v>
      </c>
      <c r="G1298" s="8">
        <v>1.3575682800412125</v>
      </c>
      <c r="H1298" s="8">
        <v>4.7972382332878842</v>
      </c>
      <c r="K1298" s="8">
        <v>0</v>
      </c>
      <c r="L1298" s="8">
        <v>0</v>
      </c>
      <c r="M1298" s="25" t="e">
        <v>#DIV/0!</v>
      </c>
      <c r="N1298" s="25" t="e">
        <v>#DIV/0!</v>
      </c>
      <c r="O1298" s="24">
        <v>0</v>
      </c>
      <c r="P1298" s="24">
        <v>0</v>
      </c>
      <c r="Q1298" t="s">
        <v>443</v>
      </c>
      <c r="R1298" t="s">
        <v>448</v>
      </c>
      <c r="S1298" t="s">
        <v>282</v>
      </c>
      <c r="T1298" s="67" t="s">
        <v>84</v>
      </c>
      <c r="U1298" s="67" t="s">
        <v>89</v>
      </c>
      <c r="V1298" s="20" t="s">
        <v>613</v>
      </c>
      <c r="W1298" s="26" t="s">
        <v>166</v>
      </c>
      <c r="X1298" s="79">
        <v>8</v>
      </c>
      <c r="Y1298" s="24" t="s">
        <v>591</v>
      </c>
      <c r="Z1298" s="24">
        <v>100</v>
      </c>
      <c r="AA1298" s="24">
        <f t="shared" si="231"/>
        <v>0</v>
      </c>
      <c r="AB1298" s="24">
        <f t="shared" si="232"/>
        <v>-100</v>
      </c>
      <c r="AC1298" s="24">
        <f t="shared" si="233"/>
        <v>0</v>
      </c>
      <c r="AD1298" s="24">
        <f t="shared" si="234"/>
        <v>-100</v>
      </c>
      <c r="AE1298" s="24">
        <f t="shared" si="235"/>
        <v>0</v>
      </c>
      <c r="AF1298" s="24">
        <f t="shared" si="236"/>
        <v>-100</v>
      </c>
    </row>
    <row r="1299" spans="1:32" x14ac:dyDescent="0.25">
      <c r="A1299" s="40">
        <v>0.68975788677731342</v>
      </c>
      <c r="B1299" s="40">
        <v>6.6934679249997645E-2</v>
      </c>
      <c r="C1299" s="22">
        <v>1.4497840752096358</v>
      </c>
      <c r="D1299" s="23">
        <v>14.939938626807347</v>
      </c>
      <c r="E1299" s="28"/>
      <c r="F1299" s="8">
        <v>1</v>
      </c>
      <c r="G1299" s="8">
        <v>1.4497840752096358</v>
      </c>
      <c r="H1299" s="8">
        <v>14.939938626807347</v>
      </c>
      <c r="K1299" s="8">
        <v>0</v>
      </c>
      <c r="L1299" s="8">
        <v>0</v>
      </c>
      <c r="M1299" s="25" t="e">
        <v>#DIV/0!</v>
      </c>
      <c r="N1299" s="25" t="e">
        <v>#DIV/0!</v>
      </c>
      <c r="O1299" s="24">
        <v>0</v>
      </c>
      <c r="P1299" s="24">
        <v>0</v>
      </c>
      <c r="Q1299" t="s">
        <v>446</v>
      </c>
      <c r="R1299" t="s">
        <v>364</v>
      </c>
      <c r="S1299" t="s">
        <v>282</v>
      </c>
      <c r="T1299" s="67" t="s">
        <v>84</v>
      </c>
      <c r="U1299" s="67" t="s">
        <v>109</v>
      </c>
      <c r="V1299" s="20" t="s">
        <v>613</v>
      </c>
      <c r="W1299" s="26" t="s">
        <v>75</v>
      </c>
      <c r="X1299" s="79">
        <v>2</v>
      </c>
      <c r="Y1299" s="24" t="s">
        <v>590</v>
      </c>
      <c r="Z1299" s="24">
        <v>100</v>
      </c>
      <c r="AA1299" s="24">
        <f t="shared" si="231"/>
        <v>0</v>
      </c>
      <c r="AB1299" s="24">
        <f t="shared" si="232"/>
        <v>-100</v>
      </c>
      <c r="AC1299" s="24">
        <f t="shared" si="233"/>
        <v>0</v>
      </c>
      <c r="AD1299" s="24">
        <f t="shared" si="234"/>
        <v>-100</v>
      </c>
      <c r="AE1299" s="24">
        <f t="shared" si="235"/>
        <v>0</v>
      </c>
      <c r="AF1299" s="24">
        <f t="shared" si="236"/>
        <v>-100</v>
      </c>
    </row>
    <row r="1300" spans="1:32" x14ac:dyDescent="0.25">
      <c r="A1300" s="40">
        <v>0.83298564529803387</v>
      </c>
      <c r="B1300" s="40">
        <v>0.14435971028329586</v>
      </c>
      <c r="C1300" s="22">
        <v>1.2005008797507069</v>
      </c>
      <c r="D1300" s="23">
        <v>6.9271405299828448</v>
      </c>
      <c r="E1300" s="28"/>
      <c r="F1300" s="8">
        <v>1</v>
      </c>
      <c r="G1300" s="8">
        <v>1.2005008797507069</v>
      </c>
      <c r="H1300" s="8">
        <v>6.9271405299828448</v>
      </c>
      <c r="K1300" s="8">
        <v>0</v>
      </c>
      <c r="L1300" s="8">
        <v>0</v>
      </c>
      <c r="M1300" s="25" t="e">
        <v>#DIV/0!</v>
      </c>
      <c r="N1300" s="25" t="e">
        <v>#DIV/0!</v>
      </c>
      <c r="O1300" s="24">
        <v>0</v>
      </c>
      <c r="P1300" s="24">
        <v>0</v>
      </c>
      <c r="Q1300" t="s">
        <v>449</v>
      </c>
      <c r="R1300" t="s">
        <v>365</v>
      </c>
      <c r="S1300" t="s">
        <v>282</v>
      </c>
      <c r="T1300" s="67" t="s">
        <v>90</v>
      </c>
      <c r="U1300" s="67" t="s">
        <v>74</v>
      </c>
      <c r="V1300" s="20" t="s">
        <v>613</v>
      </c>
      <c r="W1300" s="26" t="s">
        <v>237</v>
      </c>
      <c r="X1300" s="79">
        <v>6</v>
      </c>
      <c r="Y1300" s="24" t="s">
        <v>591</v>
      </c>
      <c r="Z1300" s="24">
        <v>100</v>
      </c>
      <c r="AA1300" s="24">
        <f t="shared" si="231"/>
        <v>0</v>
      </c>
      <c r="AB1300" s="24">
        <f t="shared" si="232"/>
        <v>-100</v>
      </c>
      <c r="AC1300" s="24">
        <f t="shared" si="233"/>
        <v>0</v>
      </c>
      <c r="AD1300" s="24">
        <f t="shared" si="234"/>
        <v>-100</v>
      </c>
      <c r="AE1300" s="24">
        <f t="shared" si="235"/>
        <v>0</v>
      </c>
      <c r="AF1300" s="24">
        <f t="shared" si="236"/>
        <v>-100</v>
      </c>
    </row>
    <row r="1301" spans="1:32" x14ac:dyDescent="0.25">
      <c r="A1301" s="40">
        <v>0.58967829480013056</v>
      </c>
      <c r="B1301" s="40">
        <v>0.40736867628727391</v>
      </c>
      <c r="C1301" s="22">
        <v>1.69583993309258</v>
      </c>
      <c r="D1301" s="23">
        <v>2.4547788237277381</v>
      </c>
      <c r="E1301" s="28"/>
      <c r="F1301" s="8">
        <v>1</v>
      </c>
      <c r="G1301" s="8">
        <v>1.69583993309258</v>
      </c>
      <c r="H1301" s="8">
        <v>2.4547788237277381</v>
      </c>
      <c r="K1301" s="8">
        <v>0</v>
      </c>
      <c r="L1301" s="8">
        <v>0</v>
      </c>
      <c r="M1301" s="25" t="e">
        <v>#DIV/0!</v>
      </c>
      <c r="N1301" s="25" t="e">
        <v>#DIV/0!</v>
      </c>
      <c r="O1301" s="24">
        <v>0</v>
      </c>
      <c r="P1301" s="24">
        <v>0</v>
      </c>
      <c r="Q1301" t="s">
        <v>472</v>
      </c>
      <c r="R1301" t="s">
        <v>368</v>
      </c>
      <c r="S1301" t="s">
        <v>276</v>
      </c>
      <c r="T1301" s="67" t="s">
        <v>84</v>
      </c>
      <c r="U1301" s="67" t="s">
        <v>86</v>
      </c>
      <c r="V1301" s="20" t="s">
        <v>613</v>
      </c>
      <c r="W1301" s="26" t="s">
        <v>86</v>
      </c>
      <c r="X1301" s="79">
        <v>3</v>
      </c>
      <c r="Y1301" s="24" t="s">
        <v>591</v>
      </c>
      <c r="Z1301" s="24">
        <v>100</v>
      </c>
      <c r="AA1301" s="24">
        <f t="shared" si="231"/>
        <v>0</v>
      </c>
      <c r="AB1301" s="24">
        <f t="shared" si="232"/>
        <v>-100</v>
      </c>
      <c r="AC1301" s="24">
        <f t="shared" si="233"/>
        <v>0</v>
      </c>
      <c r="AD1301" s="24">
        <f t="shared" si="234"/>
        <v>-100</v>
      </c>
      <c r="AE1301" s="24">
        <f t="shared" si="235"/>
        <v>0</v>
      </c>
      <c r="AF1301" s="24">
        <f t="shared" si="236"/>
        <v>-100</v>
      </c>
    </row>
    <row r="1302" spans="1:32" x14ac:dyDescent="0.25">
      <c r="A1302" s="40">
        <v>0.3468812968548593</v>
      </c>
      <c r="B1302" s="40">
        <v>0.65272344006129746</v>
      </c>
      <c r="C1302" s="22">
        <v>2.8828305505857701</v>
      </c>
      <c r="D1302" s="23">
        <v>1.5320424219882309</v>
      </c>
      <c r="E1302" s="28"/>
      <c r="F1302" s="8">
        <v>1</v>
      </c>
      <c r="G1302" s="8">
        <v>2.8828305505857701</v>
      </c>
      <c r="H1302" s="8">
        <v>1.5320424219882309</v>
      </c>
      <c r="K1302" s="8">
        <v>0</v>
      </c>
      <c r="L1302" s="8">
        <v>0</v>
      </c>
      <c r="M1302" s="25" t="e">
        <v>#DIV/0!</v>
      </c>
      <c r="N1302" s="25" t="e">
        <v>#DIV/0!</v>
      </c>
      <c r="O1302" s="24">
        <v>0</v>
      </c>
      <c r="P1302" s="24">
        <v>0</v>
      </c>
      <c r="Q1302" t="s">
        <v>461</v>
      </c>
      <c r="R1302" t="s">
        <v>507</v>
      </c>
      <c r="S1302" t="s">
        <v>276</v>
      </c>
      <c r="T1302" s="67" t="s">
        <v>90</v>
      </c>
      <c r="U1302" s="67" t="s">
        <v>75</v>
      </c>
      <c r="V1302" s="20" t="s">
        <v>613</v>
      </c>
      <c r="W1302" s="26" t="s">
        <v>76</v>
      </c>
      <c r="X1302" s="79">
        <v>1</v>
      </c>
      <c r="Y1302" s="24" t="s">
        <v>590</v>
      </c>
      <c r="Z1302" s="24">
        <v>100</v>
      </c>
      <c r="AA1302" s="24">
        <f t="shared" si="231"/>
        <v>0</v>
      </c>
      <c r="AB1302" s="24">
        <f t="shared" si="232"/>
        <v>-100</v>
      </c>
      <c r="AC1302" s="24">
        <f t="shared" si="233"/>
        <v>0</v>
      </c>
      <c r="AD1302" s="24">
        <f t="shared" si="234"/>
        <v>-100</v>
      </c>
      <c r="AE1302" s="24">
        <f t="shared" si="235"/>
        <v>0</v>
      </c>
      <c r="AF1302" s="24">
        <f t="shared" si="236"/>
        <v>-100</v>
      </c>
    </row>
    <row r="1303" spans="1:32" x14ac:dyDescent="0.25">
      <c r="A1303" s="40">
        <v>0.66032271678242804</v>
      </c>
      <c r="B1303" s="40">
        <v>0.33190981022471072</v>
      </c>
      <c r="C1303" s="22">
        <v>1.5144110214361948</v>
      </c>
      <c r="D1303" s="23">
        <v>3.0128666559237178</v>
      </c>
      <c r="E1303" s="28"/>
      <c r="F1303" s="8">
        <v>1</v>
      </c>
      <c r="G1303" s="8">
        <v>1.5144110214361948</v>
      </c>
      <c r="H1303" s="8">
        <v>3.0128666559237178</v>
      </c>
      <c r="K1303" s="8">
        <v>0</v>
      </c>
      <c r="L1303" s="8">
        <v>0</v>
      </c>
      <c r="M1303" s="25" t="e">
        <v>#DIV/0!</v>
      </c>
      <c r="N1303" s="25" t="e">
        <v>#DIV/0!</v>
      </c>
      <c r="O1303" s="24">
        <v>0</v>
      </c>
      <c r="P1303" s="24">
        <v>0</v>
      </c>
      <c r="Q1303" t="s">
        <v>474</v>
      </c>
      <c r="R1303" t="s">
        <v>506</v>
      </c>
      <c r="S1303" t="s">
        <v>276</v>
      </c>
      <c r="T1303" s="67" t="s">
        <v>84</v>
      </c>
      <c r="U1303" s="67" t="s">
        <v>86</v>
      </c>
      <c r="V1303" s="20" t="s">
        <v>613</v>
      </c>
      <c r="W1303" s="26" t="s">
        <v>86</v>
      </c>
      <c r="X1303" s="79">
        <v>3</v>
      </c>
      <c r="Y1303" s="24" t="s">
        <v>591</v>
      </c>
      <c r="Z1303" s="24">
        <v>100</v>
      </c>
      <c r="AA1303" s="24">
        <f t="shared" si="231"/>
        <v>0</v>
      </c>
      <c r="AB1303" s="24">
        <f t="shared" si="232"/>
        <v>-100</v>
      </c>
      <c r="AC1303" s="24">
        <f t="shared" si="233"/>
        <v>0</v>
      </c>
      <c r="AD1303" s="24">
        <f t="shared" si="234"/>
        <v>-100</v>
      </c>
      <c r="AE1303" s="24">
        <f t="shared" si="235"/>
        <v>0</v>
      </c>
      <c r="AF1303" s="24">
        <f t="shared" si="236"/>
        <v>-100</v>
      </c>
    </row>
    <row r="1304" spans="1:32" x14ac:dyDescent="0.25">
      <c r="A1304" s="40">
        <v>0.4972197252106601</v>
      </c>
      <c r="B1304" s="40">
        <v>0.50013777003853854</v>
      </c>
      <c r="C1304" s="22">
        <v>2.0111832843645212</v>
      </c>
      <c r="D1304" s="23">
        <v>1.9994490716486861</v>
      </c>
      <c r="E1304" s="28"/>
      <c r="F1304" s="8">
        <v>1</v>
      </c>
      <c r="G1304" s="8">
        <v>2.0111832843645212</v>
      </c>
      <c r="H1304" s="8">
        <v>1.9994490716486861</v>
      </c>
      <c r="K1304" s="8">
        <v>0</v>
      </c>
      <c r="L1304" s="8">
        <v>0</v>
      </c>
      <c r="M1304" s="25" t="e">
        <v>#DIV/0!</v>
      </c>
      <c r="N1304" s="25" t="e">
        <v>#DIV/0!</v>
      </c>
      <c r="O1304" s="24">
        <v>0</v>
      </c>
      <c r="P1304" s="24">
        <v>0</v>
      </c>
      <c r="Q1304" t="s">
        <v>457</v>
      </c>
      <c r="R1304" t="s">
        <v>454</v>
      </c>
      <c r="S1304" t="s">
        <v>276</v>
      </c>
      <c r="T1304" s="67" t="s">
        <v>84</v>
      </c>
      <c r="U1304" s="67" t="s">
        <v>86</v>
      </c>
      <c r="V1304" s="20" t="s">
        <v>613</v>
      </c>
      <c r="W1304" s="26" t="s">
        <v>73</v>
      </c>
      <c r="X1304" s="79">
        <v>0</v>
      </c>
      <c r="Y1304" s="24" t="s">
        <v>590</v>
      </c>
      <c r="Z1304" s="24">
        <v>100</v>
      </c>
      <c r="AA1304" s="24">
        <f t="shared" si="231"/>
        <v>0</v>
      </c>
      <c r="AB1304" s="24">
        <f t="shared" si="232"/>
        <v>-100</v>
      </c>
      <c r="AC1304" s="24">
        <f t="shared" si="233"/>
        <v>0</v>
      </c>
      <c r="AD1304" s="24">
        <f t="shared" si="234"/>
        <v>-100</v>
      </c>
      <c r="AE1304" s="24">
        <f t="shared" si="235"/>
        <v>0</v>
      </c>
      <c r="AF1304" s="24">
        <f t="shared" si="236"/>
        <v>-100</v>
      </c>
    </row>
    <row r="1305" spans="1:32" x14ac:dyDescent="0.25">
      <c r="A1305" s="40">
        <v>0.44495817406865834</v>
      </c>
      <c r="B1305" s="40">
        <v>0.55446026689882422</v>
      </c>
      <c r="C1305" s="22">
        <v>2.2474022464990093</v>
      </c>
      <c r="D1305" s="23">
        <v>1.803555745469632</v>
      </c>
      <c r="E1305" s="28"/>
      <c r="F1305" s="8">
        <v>1</v>
      </c>
      <c r="G1305" s="8">
        <v>2.2474022464990093</v>
      </c>
      <c r="H1305" s="8">
        <v>1.803555745469632</v>
      </c>
      <c r="K1305" s="8">
        <v>0</v>
      </c>
      <c r="L1305" s="8">
        <v>0</v>
      </c>
      <c r="M1305" s="25" t="e">
        <v>#DIV/0!</v>
      </c>
      <c r="N1305" s="25" t="e">
        <v>#DIV/0!</v>
      </c>
      <c r="O1305" s="24">
        <v>0</v>
      </c>
      <c r="P1305" s="24">
        <v>0</v>
      </c>
      <c r="Q1305" t="s">
        <v>470</v>
      </c>
      <c r="R1305" t="s">
        <v>466</v>
      </c>
      <c r="S1305" t="s">
        <v>276</v>
      </c>
      <c r="T1305" s="67" t="s">
        <v>90</v>
      </c>
      <c r="U1305" s="67" t="s">
        <v>75</v>
      </c>
      <c r="V1305" s="20" t="s">
        <v>613</v>
      </c>
      <c r="W1305" s="26" t="s">
        <v>100</v>
      </c>
      <c r="X1305" s="79">
        <v>3</v>
      </c>
      <c r="Y1305" s="24" t="s">
        <v>591</v>
      </c>
      <c r="Z1305" s="24">
        <v>100</v>
      </c>
      <c r="AA1305" s="24">
        <f t="shared" si="231"/>
        <v>0</v>
      </c>
      <c r="AB1305" s="24">
        <f t="shared" si="232"/>
        <v>-100</v>
      </c>
      <c r="AC1305" s="24">
        <f t="shared" si="233"/>
        <v>0</v>
      </c>
      <c r="AD1305" s="24">
        <f t="shared" si="234"/>
        <v>-100</v>
      </c>
      <c r="AE1305" s="24">
        <f t="shared" si="235"/>
        <v>0</v>
      </c>
      <c r="AF1305" s="24">
        <f t="shared" si="236"/>
        <v>-100</v>
      </c>
    </row>
    <row r="1306" spans="1:32" x14ac:dyDescent="0.25">
      <c r="A1306" s="40">
        <v>0.40517708748335646</v>
      </c>
      <c r="B1306" s="40">
        <v>0.59422661097564888</v>
      </c>
      <c r="C1306" s="22">
        <v>2.4680566371884916</v>
      </c>
      <c r="D1306" s="23">
        <v>1.6828596726055736</v>
      </c>
      <c r="E1306" s="28"/>
      <c r="F1306" s="8">
        <v>1</v>
      </c>
      <c r="G1306" s="8">
        <v>2.4680566371884916</v>
      </c>
      <c r="H1306" s="8">
        <v>1.6828596726055736</v>
      </c>
      <c r="K1306" s="8">
        <v>0</v>
      </c>
      <c r="L1306" s="8">
        <v>0</v>
      </c>
      <c r="M1306" s="25" t="e">
        <v>#DIV/0!</v>
      </c>
      <c r="N1306" s="25" t="e">
        <v>#DIV/0!</v>
      </c>
      <c r="O1306" s="24">
        <v>0</v>
      </c>
      <c r="P1306" s="24">
        <v>0</v>
      </c>
      <c r="Q1306" t="s">
        <v>473</v>
      </c>
      <c r="R1306" t="s">
        <v>460</v>
      </c>
      <c r="S1306" t="s">
        <v>276</v>
      </c>
      <c r="T1306" s="67" t="s">
        <v>90</v>
      </c>
      <c r="U1306" s="67" t="s">
        <v>75</v>
      </c>
      <c r="V1306" s="20" t="s">
        <v>613</v>
      </c>
      <c r="W1306" s="26" t="s">
        <v>73</v>
      </c>
      <c r="X1306" s="79">
        <v>0</v>
      </c>
      <c r="Y1306" s="24" t="s">
        <v>590</v>
      </c>
      <c r="Z1306" s="24">
        <v>100</v>
      </c>
      <c r="AA1306" s="24">
        <f t="shared" si="231"/>
        <v>0</v>
      </c>
      <c r="AB1306" s="24">
        <f t="shared" si="232"/>
        <v>-100</v>
      </c>
      <c r="AC1306" s="24">
        <f t="shared" si="233"/>
        <v>0</v>
      </c>
      <c r="AD1306" s="24">
        <f t="shared" si="234"/>
        <v>-100</v>
      </c>
      <c r="AE1306" s="24">
        <f t="shared" si="235"/>
        <v>0</v>
      </c>
      <c r="AF1306" s="24">
        <f t="shared" si="236"/>
        <v>-100</v>
      </c>
    </row>
    <row r="1307" spans="1:32" x14ac:dyDescent="0.25">
      <c r="A1307" s="40">
        <v>0.20017656506011211</v>
      </c>
      <c r="B1307" s="40">
        <v>0.79966855236207746</v>
      </c>
      <c r="C1307" s="22">
        <v>4.995589766962504</v>
      </c>
      <c r="D1307" s="23">
        <v>1.2505181015886886</v>
      </c>
      <c r="E1307" s="28"/>
      <c r="F1307" s="8">
        <v>1</v>
      </c>
      <c r="G1307" s="8">
        <v>4.995589766962504</v>
      </c>
      <c r="H1307" s="8">
        <v>1.2505181015886886</v>
      </c>
      <c r="K1307" s="8">
        <v>0</v>
      </c>
      <c r="L1307" s="8">
        <v>0</v>
      </c>
      <c r="M1307" s="25" t="e">
        <v>#DIV/0!</v>
      </c>
      <c r="N1307" s="25" t="e">
        <v>#DIV/0!</v>
      </c>
      <c r="O1307" s="24">
        <v>0</v>
      </c>
      <c r="P1307" s="24">
        <v>0</v>
      </c>
      <c r="Q1307" t="s">
        <v>505</v>
      </c>
      <c r="R1307" t="s">
        <v>369</v>
      </c>
      <c r="S1307" t="s">
        <v>276</v>
      </c>
      <c r="T1307" s="67" t="s">
        <v>84</v>
      </c>
      <c r="U1307" s="67" t="s">
        <v>78</v>
      </c>
      <c r="V1307" s="20" t="s">
        <v>613</v>
      </c>
      <c r="W1307" s="26" t="s">
        <v>100</v>
      </c>
      <c r="X1307" s="79">
        <v>3</v>
      </c>
      <c r="Y1307" s="24" t="s">
        <v>591</v>
      </c>
      <c r="Z1307" s="24">
        <v>100</v>
      </c>
      <c r="AA1307" s="24">
        <f t="shared" si="231"/>
        <v>0</v>
      </c>
      <c r="AB1307" s="24">
        <f t="shared" si="232"/>
        <v>-100</v>
      </c>
      <c r="AC1307" s="24">
        <f t="shared" si="233"/>
        <v>0</v>
      </c>
      <c r="AD1307" s="24">
        <f t="shared" si="234"/>
        <v>-100</v>
      </c>
      <c r="AE1307" s="24">
        <f t="shared" si="235"/>
        <v>0</v>
      </c>
      <c r="AF1307" s="24">
        <f t="shared" si="236"/>
        <v>-100</v>
      </c>
    </row>
    <row r="1308" spans="1:32" x14ac:dyDescent="0.25">
      <c r="A1308" s="40">
        <v>0.51698462514987942</v>
      </c>
      <c r="B1308" s="40">
        <v>0.47818046067422343</v>
      </c>
      <c r="C1308" s="22">
        <v>1.9342934999471004</v>
      </c>
      <c r="D1308" s="23">
        <v>2.0912606897195736</v>
      </c>
      <c r="E1308" s="28"/>
      <c r="F1308" s="8">
        <v>1</v>
      </c>
      <c r="G1308" s="8">
        <v>1.9342934999471004</v>
      </c>
      <c r="H1308" s="8">
        <v>2.0912606897195736</v>
      </c>
      <c r="K1308" s="8">
        <v>0</v>
      </c>
      <c r="L1308" s="8">
        <v>0</v>
      </c>
      <c r="M1308" s="25" t="e">
        <v>#DIV/0!</v>
      </c>
      <c r="N1308" s="25" t="e">
        <v>#DIV/0!</v>
      </c>
      <c r="O1308" s="24">
        <v>0</v>
      </c>
      <c r="P1308" s="24">
        <v>0</v>
      </c>
      <c r="Q1308" t="s">
        <v>509</v>
      </c>
      <c r="R1308" t="s">
        <v>467</v>
      </c>
      <c r="S1308" t="s">
        <v>276</v>
      </c>
      <c r="T1308" s="67" t="s">
        <v>84</v>
      </c>
      <c r="U1308" s="67" t="s">
        <v>86</v>
      </c>
      <c r="V1308" s="20" t="s">
        <v>613</v>
      </c>
      <c r="W1308" s="26" t="s">
        <v>204</v>
      </c>
      <c r="X1308" s="79">
        <v>6</v>
      </c>
      <c r="Y1308" s="24" t="s">
        <v>591</v>
      </c>
      <c r="Z1308" s="24">
        <v>100</v>
      </c>
      <c r="AA1308" s="24">
        <f t="shared" si="231"/>
        <v>0</v>
      </c>
      <c r="AB1308" s="24">
        <f t="shared" si="232"/>
        <v>-100</v>
      </c>
      <c r="AC1308" s="24">
        <f t="shared" si="233"/>
        <v>0</v>
      </c>
      <c r="AD1308" s="24">
        <f t="shared" si="234"/>
        <v>-100</v>
      </c>
      <c r="AE1308" s="24">
        <f t="shared" si="235"/>
        <v>0</v>
      </c>
      <c r="AF1308" s="24">
        <f t="shared" si="236"/>
        <v>-100</v>
      </c>
    </row>
    <row r="1309" spans="1:32" x14ac:dyDescent="0.25">
      <c r="A1309" s="40">
        <v>0.39714578700801978</v>
      </c>
      <c r="B1309" s="40">
        <v>0.60126953566450558</v>
      </c>
      <c r="C1309" s="22">
        <v>2.5179670355657242</v>
      </c>
      <c r="D1309" s="23">
        <v>1.6631476246253341</v>
      </c>
      <c r="E1309" s="28"/>
      <c r="F1309" s="8">
        <v>1</v>
      </c>
      <c r="G1309" s="8">
        <v>2.5179670355657242</v>
      </c>
      <c r="H1309" s="8">
        <v>1.6631476246253341</v>
      </c>
      <c r="K1309" s="8">
        <v>0</v>
      </c>
      <c r="L1309" s="8">
        <v>0</v>
      </c>
      <c r="M1309" s="25" t="e">
        <v>#DIV/0!</v>
      </c>
      <c r="N1309" s="25" t="e">
        <v>#DIV/0!</v>
      </c>
      <c r="O1309" s="24">
        <v>0</v>
      </c>
      <c r="P1309" s="24">
        <v>0</v>
      </c>
      <c r="Q1309" t="s">
        <v>452</v>
      </c>
      <c r="R1309" t="s">
        <v>451</v>
      </c>
      <c r="S1309" t="s">
        <v>276</v>
      </c>
      <c r="T1309" s="67" t="s">
        <v>84</v>
      </c>
      <c r="U1309" s="67" t="s">
        <v>86</v>
      </c>
      <c r="V1309" s="20" t="s">
        <v>613</v>
      </c>
      <c r="W1309" s="26" t="s">
        <v>89</v>
      </c>
      <c r="X1309" s="79">
        <v>4</v>
      </c>
      <c r="Y1309" s="24" t="s">
        <v>591</v>
      </c>
      <c r="Z1309" s="24">
        <v>100</v>
      </c>
      <c r="AA1309" s="24">
        <f t="shared" si="231"/>
        <v>0</v>
      </c>
      <c r="AB1309" s="24">
        <f t="shared" si="232"/>
        <v>-100</v>
      </c>
      <c r="AC1309" s="24">
        <f t="shared" si="233"/>
        <v>0</v>
      </c>
      <c r="AD1309" s="24">
        <f t="shared" si="234"/>
        <v>-100</v>
      </c>
      <c r="AE1309" s="24">
        <f t="shared" si="235"/>
        <v>0</v>
      </c>
      <c r="AF1309" s="24">
        <f t="shared" si="236"/>
        <v>-100</v>
      </c>
    </row>
    <row r="1310" spans="1:32" x14ac:dyDescent="0.25">
      <c r="A1310" s="40">
        <v>0.27941765127400314</v>
      </c>
      <c r="B1310" s="40">
        <v>0.72048206766813028</v>
      </c>
      <c r="C1310" s="22">
        <v>3.5788719697574791</v>
      </c>
      <c r="D1310" s="23">
        <v>1.3879595966025093</v>
      </c>
      <c r="E1310" s="28"/>
      <c r="F1310" s="8">
        <v>1</v>
      </c>
      <c r="G1310" s="8">
        <v>3.5788719697574791</v>
      </c>
      <c r="H1310" s="8">
        <v>1.3879595966025093</v>
      </c>
      <c r="K1310" s="8">
        <v>0</v>
      </c>
      <c r="L1310" s="8">
        <v>0</v>
      </c>
      <c r="M1310" s="25" t="e">
        <v>#DIV/0!</v>
      </c>
      <c r="N1310" s="25" t="e">
        <v>#DIV/0!</v>
      </c>
      <c r="O1310" s="24">
        <v>0</v>
      </c>
      <c r="P1310" s="24">
        <v>0</v>
      </c>
      <c r="Q1310" t="s">
        <v>455</v>
      </c>
      <c r="R1310" t="s">
        <v>504</v>
      </c>
      <c r="S1310" t="s">
        <v>276</v>
      </c>
      <c r="T1310" s="67" t="s">
        <v>90</v>
      </c>
      <c r="U1310" s="67" t="s">
        <v>75</v>
      </c>
      <c r="V1310" s="20" t="s">
        <v>613</v>
      </c>
      <c r="W1310" s="26" t="s">
        <v>78</v>
      </c>
      <c r="X1310" s="79">
        <v>1</v>
      </c>
      <c r="Y1310" s="24" t="s">
        <v>590</v>
      </c>
      <c r="Z1310" s="24">
        <v>100</v>
      </c>
      <c r="AA1310" s="24">
        <f t="shared" si="231"/>
        <v>0</v>
      </c>
      <c r="AB1310" s="24">
        <f t="shared" si="232"/>
        <v>-100</v>
      </c>
      <c r="AC1310" s="24">
        <f t="shared" si="233"/>
        <v>0</v>
      </c>
      <c r="AD1310" s="24">
        <f t="shared" si="234"/>
        <v>-100</v>
      </c>
      <c r="AE1310" s="24">
        <f t="shared" si="235"/>
        <v>0</v>
      </c>
      <c r="AF1310" s="24">
        <f t="shared" si="236"/>
        <v>-100</v>
      </c>
    </row>
    <row r="1311" spans="1:32" x14ac:dyDescent="0.25">
      <c r="A1311" s="40">
        <v>0.14890045091940368</v>
      </c>
      <c r="B1311" s="40">
        <v>0.85108666649708875</v>
      </c>
      <c r="C1311" s="22">
        <v>6.7158963846340303</v>
      </c>
      <c r="D1311" s="23">
        <v>1.1749684719134543</v>
      </c>
      <c r="E1311" s="28"/>
      <c r="F1311" s="8">
        <v>1</v>
      </c>
      <c r="G1311" s="8">
        <v>6.7158963846340303</v>
      </c>
      <c r="H1311" s="8">
        <v>1.1749684719134543</v>
      </c>
      <c r="K1311" s="8">
        <v>0</v>
      </c>
      <c r="L1311" s="8">
        <v>0</v>
      </c>
      <c r="M1311" s="25" t="e">
        <v>#DIV/0!</v>
      </c>
      <c r="N1311" s="25" t="e">
        <v>#DIV/0!</v>
      </c>
      <c r="O1311" s="24">
        <v>0</v>
      </c>
      <c r="P1311" s="24">
        <v>0</v>
      </c>
      <c r="Q1311" t="s">
        <v>308</v>
      </c>
      <c r="R1311" t="s">
        <v>475</v>
      </c>
      <c r="S1311" t="s">
        <v>275</v>
      </c>
      <c r="T1311" s="67" t="s">
        <v>90</v>
      </c>
      <c r="U1311" s="67" t="s">
        <v>75</v>
      </c>
      <c r="V1311" s="20" t="s">
        <v>614</v>
      </c>
      <c r="W1311" s="26" t="s">
        <v>75</v>
      </c>
      <c r="X1311" s="79">
        <v>2</v>
      </c>
      <c r="Y1311" s="24" t="s">
        <v>590</v>
      </c>
      <c r="Z1311" s="24">
        <v>100</v>
      </c>
      <c r="AA1311" s="24">
        <f t="shared" si="231"/>
        <v>0</v>
      </c>
      <c r="AB1311" s="24">
        <f t="shared" si="232"/>
        <v>-100</v>
      </c>
      <c r="AC1311" s="24">
        <f t="shared" si="233"/>
        <v>0</v>
      </c>
      <c r="AD1311" s="24">
        <f t="shared" si="234"/>
        <v>-100</v>
      </c>
      <c r="AE1311" s="24">
        <f t="shared" si="235"/>
        <v>0</v>
      </c>
      <c r="AF1311" s="24">
        <f t="shared" si="236"/>
        <v>-100</v>
      </c>
    </row>
    <row r="1312" spans="1:32" x14ac:dyDescent="0.25">
      <c r="A1312" s="40">
        <v>0.68204374162418124</v>
      </c>
      <c r="B1312" s="40">
        <v>0.31313028913279317</v>
      </c>
      <c r="C1312" s="22">
        <v>1.4661816229244407</v>
      </c>
      <c r="D1312" s="23">
        <v>3.1935588306371638</v>
      </c>
      <c r="E1312" s="28"/>
      <c r="F1312" s="8">
        <v>1</v>
      </c>
      <c r="G1312" s="8">
        <v>1.4661816229244407</v>
      </c>
      <c r="H1312" s="8">
        <v>3.1935588306371638</v>
      </c>
      <c r="K1312" s="8">
        <v>0</v>
      </c>
      <c r="L1312" s="8">
        <v>0</v>
      </c>
      <c r="M1312" s="25" t="e">
        <v>#DIV/0!</v>
      </c>
      <c r="N1312" s="25" t="e">
        <v>#DIV/0!</v>
      </c>
      <c r="O1312" s="24">
        <v>0</v>
      </c>
      <c r="P1312" s="24">
        <v>0</v>
      </c>
      <c r="Q1312" t="s">
        <v>373</v>
      </c>
      <c r="R1312" t="s">
        <v>478</v>
      </c>
      <c r="S1312" t="s">
        <v>275</v>
      </c>
      <c r="T1312" s="67" t="s">
        <v>90</v>
      </c>
      <c r="U1312" s="67" t="s">
        <v>74</v>
      </c>
      <c r="V1312" s="20" t="s">
        <v>614</v>
      </c>
      <c r="W1312" s="26" t="s">
        <v>100</v>
      </c>
      <c r="X1312" s="79">
        <v>3</v>
      </c>
      <c r="Y1312" s="24" t="s">
        <v>591</v>
      </c>
      <c r="Z1312" s="24">
        <v>100</v>
      </c>
      <c r="AA1312" s="24">
        <f t="shared" si="231"/>
        <v>0</v>
      </c>
      <c r="AB1312" s="24">
        <f t="shared" si="232"/>
        <v>-100</v>
      </c>
      <c r="AC1312" s="24">
        <f t="shared" si="233"/>
        <v>0</v>
      </c>
      <c r="AD1312" s="24">
        <f t="shared" si="234"/>
        <v>-100</v>
      </c>
      <c r="AE1312" s="24">
        <f t="shared" si="235"/>
        <v>0</v>
      </c>
      <c r="AF1312" s="24">
        <f t="shared" si="236"/>
        <v>-100</v>
      </c>
    </row>
    <row r="1313" spans="1:32" x14ac:dyDescent="0.25">
      <c r="A1313" s="40">
        <v>0.12317465293768966</v>
      </c>
      <c r="B1313" s="40">
        <v>0.8767953129014977</v>
      </c>
      <c r="C1313" s="22">
        <v>8.1185534210993051</v>
      </c>
      <c r="D1313" s="23">
        <v>1.1405170457524372</v>
      </c>
      <c r="E1313" s="28"/>
      <c r="F1313" s="8">
        <v>1</v>
      </c>
      <c r="G1313" s="8">
        <v>8.1185534210993051</v>
      </c>
      <c r="H1313" s="8">
        <v>1.1405170457524372</v>
      </c>
      <c r="K1313" s="8">
        <v>0</v>
      </c>
      <c r="L1313" s="8">
        <v>0</v>
      </c>
      <c r="M1313" s="25" t="e">
        <v>#DIV/0!</v>
      </c>
      <c r="N1313" s="25" t="e">
        <v>#DIV/0!</v>
      </c>
      <c r="O1313" s="24">
        <v>0</v>
      </c>
      <c r="P1313" s="24">
        <v>0</v>
      </c>
      <c r="Q1313" t="s">
        <v>316</v>
      </c>
      <c r="R1313" t="s">
        <v>480</v>
      </c>
      <c r="S1313" t="s">
        <v>279</v>
      </c>
      <c r="T1313" s="67" t="s">
        <v>84</v>
      </c>
      <c r="U1313" s="67" t="s">
        <v>78</v>
      </c>
      <c r="V1313" s="20" t="s">
        <v>614</v>
      </c>
      <c r="W1313" s="26" t="s">
        <v>79</v>
      </c>
      <c r="X1313" s="79">
        <v>3</v>
      </c>
      <c r="Y1313" s="24" t="s">
        <v>591</v>
      </c>
      <c r="Z1313" s="24">
        <v>100</v>
      </c>
      <c r="AA1313" s="24">
        <f t="shared" si="231"/>
        <v>0</v>
      </c>
      <c r="AB1313" s="24">
        <f t="shared" si="232"/>
        <v>-100</v>
      </c>
      <c r="AC1313" s="24">
        <f t="shared" si="233"/>
        <v>0</v>
      </c>
      <c r="AD1313" s="24">
        <f t="shared" si="234"/>
        <v>-100</v>
      </c>
      <c r="AE1313" s="24">
        <f t="shared" si="235"/>
        <v>0</v>
      </c>
      <c r="AF1313" s="24">
        <f t="shared" si="236"/>
        <v>-100</v>
      </c>
    </row>
    <row r="1314" spans="1:32" x14ac:dyDescent="0.25">
      <c r="A1314" s="40">
        <v>0.45738004767123491</v>
      </c>
      <c r="B1314" s="40">
        <v>0.54131605670893312</v>
      </c>
      <c r="C1314" s="22">
        <v>2.1863655948516598</v>
      </c>
      <c r="D1314" s="23">
        <v>1.8473495984577866</v>
      </c>
      <c r="E1314" s="28"/>
      <c r="F1314" s="8">
        <v>1</v>
      </c>
      <c r="G1314" s="8">
        <v>2.1863655948516598</v>
      </c>
      <c r="H1314" s="8">
        <v>1.8473495984577866</v>
      </c>
      <c r="K1314" s="8">
        <v>0</v>
      </c>
      <c r="L1314" s="8">
        <v>0</v>
      </c>
      <c r="M1314" s="25" t="e">
        <v>#DIV/0!</v>
      </c>
      <c r="N1314" s="25" t="e">
        <v>#DIV/0!</v>
      </c>
      <c r="O1314" s="24">
        <v>0</v>
      </c>
      <c r="P1314" s="24">
        <v>0</v>
      </c>
      <c r="Q1314" t="s">
        <v>489</v>
      </c>
      <c r="R1314" t="s">
        <v>338</v>
      </c>
      <c r="S1314" t="s">
        <v>274</v>
      </c>
      <c r="T1314" s="67" t="s">
        <v>84</v>
      </c>
      <c r="U1314" s="67" t="s">
        <v>86</v>
      </c>
      <c r="V1314" s="20" t="s">
        <v>614</v>
      </c>
      <c r="W1314" s="26" t="s">
        <v>73</v>
      </c>
      <c r="X1314" s="79">
        <v>0</v>
      </c>
      <c r="Y1314" s="24" t="s">
        <v>590</v>
      </c>
      <c r="Z1314" s="24">
        <v>100</v>
      </c>
      <c r="AA1314" s="24">
        <f t="shared" si="231"/>
        <v>0</v>
      </c>
      <c r="AB1314" s="24">
        <f t="shared" si="232"/>
        <v>-100</v>
      </c>
      <c r="AC1314" s="24">
        <f t="shared" si="233"/>
        <v>0</v>
      </c>
      <c r="AD1314" s="24">
        <f t="shared" si="234"/>
        <v>-100</v>
      </c>
      <c r="AE1314" s="24">
        <f t="shared" si="235"/>
        <v>0</v>
      </c>
      <c r="AF1314" s="24">
        <f t="shared" si="236"/>
        <v>-100</v>
      </c>
    </row>
    <row r="1315" spans="1:32" x14ac:dyDescent="0.25">
      <c r="A1315" s="40">
        <v>0.28628972770182215</v>
      </c>
      <c r="B1315" s="40">
        <v>0.7135174799333186</v>
      </c>
      <c r="C1315" s="22">
        <v>3.4929650044640259</v>
      </c>
      <c r="D1315" s="23">
        <v>1.4015073605393025</v>
      </c>
      <c r="E1315" s="28"/>
      <c r="F1315" s="8">
        <v>1</v>
      </c>
      <c r="G1315" s="8">
        <v>3.4929650044640259</v>
      </c>
      <c r="H1315" s="8">
        <v>1.4015073605393025</v>
      </c>
      <c r="K1315" s="8">
        <v>0</v>
      </c>
      <c r="L1315" s="8">
        <v>0</v>
      </c>
      <c r="M1315" s="25" t="e">
        <v>#DIV/0!</v>
      </c>
      <c r="N1315" s="25" t="e">
        <v>#DIV/0!</v>
      </c>
      <c r="O1315" s="24">
        <v>0</v>
      </c>
      <c r="P1315" s="24">
        <v>0</v>
      </c>
      <c r="Q1315" t="s">
        <v>488</v>
      </c>
      <c r="R1315" t="s">
        <v>516</v>
      </c>
      <c r="S1315" t="s">
        <v>274</v>
      </c>
      <c r="T1315" s="67" t="s">
        <v>90</v>
      </c>
      <c r="U1315" s="67" t="s">
        <v>75</v>
      </c>
      <c r="V1315" s="20" t="s">
        <v>614</v>
      </c>
      <c r="W1315" s="26" t="s">
        <v>76</v>
      </c>
      <c r="X1315" s="79">
        <v>1</v>
      </c>
      <c r="Y1315" s="24" t="s">
        <v>590</v>
      </c>
      <c r="Z1315" s="24">
        <v>100</v>
      </c>
      <c r="AA1315" s="24">
        <f t="shared" si="231"/>
        <v>0</v>
      </c>
      <c r="AB1315" s="24">
        <f t="shared" si="232"/>
        <v>-100</v>
      </c>
      <c r="AC1315" s="24">
        <f t="shared" si="233"/>
        <v>0</v>
      </c>
      <c r="AD1315" s="24">
        <f t="shared" si="234"/>
        <v>-100</v>
      </c>
      <c r="AE1315" s="24">
        <f t="shared" si="235"/>
        <v>0</v>
      </c>
      <c r="AF1315" s="24">
        <f t="shared" si="236"/>
        <v>-100</v>
      </c>
    </row>
    <row r="1316" spans="1:32" x14ac:dyDescent="0.25">
      <c r="A1316" s="40">
        <v>0.43605252956596102</v>
      </c>
      <c r="B1316" s="40">
        <v>0.56317972672242234</v>
      </c>
      <c r="C1316" s="22">
        <v>2.2933016831604722</v>
      </c>
      <c r="D1316" s="23">
        <v>1.7756320985128</v>
      </c>
      <c r="E1316" s="28"/>
      <c r="F1316" s="8">
        <v>1</v>
      </c>
      <c r="G1316" s="8">
        <v>2.2933016831604722</v>
      </c>
      <c r="H1316" s="8">
        <v>1.7756320985128</v>
      </c>
      <c r="K1316" s="8">
        <v>0</v>
      </c>
      <c r="L1316" s="8">
        <v>0</v>
      </c>
      <c r="M1316" s="25" t="e">
        <v>#DIV/0!</v>
      </c>
      <c r="N1316" s="25" t="e">
        <v>#DIV/0!</v>
      </c>
      <c r="O1316" s="24">
        <v>0</v>
      </c>
      <c r="P1316" s="24">
        <v>0</v>
      </c>
      <c r="Q1316" t="s">
        <v>458</v>
      </c>
      <c r="R1316" t="s">
        <v>469</v>
      </c>
      <c r="S1316" t="s">
        <v>276</v>
      </c>
      <c r="T1316" s="67" t="s">
        <v>90</v>
      </c>
      <c r="U1316" s="67" t="s">
        <v>75</v>
      </c>
      <c r="V1316" s="20" t="s">
        <v>614</v>
      </c>
      <c r="W1316" s="26" t="s">
        <v>75</v>
      </c>
      <c r="X1316" s="79">
        <v>2</v>
      </c>
      <c r="Y1316" s="24" t="s">
        <v>590</v>
      </c>
      <c r="Z1316" s="24">
        <v>100</v>
      </c>
      <c r="AA1316" s="24">
        <f t="shared" si="231"/>
        <v>0</v>
      </c>
      <c r="AB1316" s="24">
        <f t="shared" si="232"/>
        <v>-100</v>
      </c>
      <c r="AC1316" s="24">
        <f t="shared" si="233"/>
        <v>0</v>
      </c>
      <c r="AD1316" s="24">
        <f t="shared" si="234"/>
        <v>-100</v>
      </c>
      <c r="AE1316" s="24">
        <f t="shared" si="235"/>
        <v>0</v>
      </c>
      <c r="AF1316" s="24">
        <f t="shared" si="236"/>
        <v>-100</v>
      </c>
    </row>
    <row r="1317" spans="1:32" x14ac:dyDescent="0.25">
      <c r="A1317" s="18">
        <v>0.29700959813397027</v>
      </c>
      <c r="B1317" s="18">
        <v>0.70286548457253495</v>
      </c>
      <c r="C1317" s="74">
        <v>3.3668945592422781</v>
      </c>
      <c r="D1317" s="74">
        <v>1.4227473420581676</v>
      </c>
      <c r="E1317" s="75"/>
      <c r="F1317" s="5">
        <v>1</v>
      </c>
      <c r="G1317" s="5">
        <v>3.3668945592422781</v>
      </c>
      <c r="H1317" s="5">
        <v>1.4227473420581676</v>
      </c>
      <c r="K1317" s="5">
        <v>0</v>
      </c>
      <c r="L1317" s="5">
        <v>0</v>
      </c>
      <c r="M1317" s="18" t="e">
        <v>#DIV/0!</v>
      </c>
      <c r="N1317" s="18" t="e">
        <v>#DIV/0!</v>
      </c>
      <c r="O1317">
        <v>0</v>
      </c>
      <c r="P1317">
        <v>0</v>
      </c>
      <c r="Q1317" t="s">
        <v>508</v>
      </c>
      <c r="R1317" t="s">
        <v>464</v>
      </c>
      <c r="S1317" t="s">
        <v>276</v>
      </c>
      <c r="T1317" s="67" t="s">
        <v>90</v>
      </c>
      <c r="U1317" s="67" t="s">
        <v>75</v>
      </c>
      <c r="V1317" s="20" t="s">
        <v>614</v>
      </c>
      <c r="W1317" s="26" t="s">
        <v>100</v>
      </c>
      <c r="X1317" s="79">
        <v>3</v>
      </c>
      <c r="Y1317" s="24" t="s">
        <v>591</v>
      </c>
      <c r="Z1317" s="24">
        <v>100</v>
      </c>
      <c r="AA1317" s="24">
        <f t="shared" si="231"/>
        <v>0</v>
      </c>
      <c r="AB1317" s="24">
        <f t="shared" si="232"/>
        <v>-100</v>
      </c>
      <c r="AC1317" s="24">
        <f t="shared" si="233"/>
        <v>0</v>
      </c>
      <c r="AD1317" s="24">
        <f t="shared" si="234"/>
        <v>-100</v>
      </c>
      <c r="AE1317" s="24">
        <f t="shared" si="235"/>
        <v>0</v>
      </c>
      <c r="AF1317" s="24">
        <f t="shared" si="236"/>
        <v>-100</v>
      </c>
    </row>
    <row r="1318" spans="1:32" x14ac:dyDescent="0.25">
      <c r="A1318" s="18">
        <v>0.12293698583018949</v>
      </c>
      <c r="B1318" s="18">
        <v>0.87705569555036766</v>
      </c>
      <c r="C1318" s="74">
        <v>8.1342485603257018</v>
      </c>
      <c r="D1318" s="74">
        <v>1.1401784459908018</v>
      </c>
      <c r="E1318" s="75"/>
      <c r="F1318" s="5">
        <v>1</v>
      </c>
      <c r="G1318" s="5">
        <v>8.1342485603257018</v>
      </c>
      <c r="H1318" s="5">
        <v>1.1401784459908018</v>
      </c>
      <c r="K1318" s="5">
        <v>0</v>
      </c>
      <c r="L1318" s="5">
        <v>0</v>
      </c>
      <c r="M1318" s="18" t="e">
        <v>#DIV/0!</v>
      </c>
      <c r="N1318" s="18" t="e">
        <v>#DIV/0!</v>
      </c>
      <c r="O1318">
        <v>0</v>
      </c>
      <c r="P1318">
        <v>0</v>
      </c>
      <c r="Q1318" t="s">
        <v>304</v>
      </c>
      <c r="R1318" t="s">
        <v>370</v>
      </c>
      <c r="S1318" t="s">
        <v>275</v>
      </c>
      <c r="T1318" s="67" t="s">
        <v>90</v>
      </c>
      <c r="U1318" s="67" t="s">
        <v>75</v>
      </c>
      <c r="V1318" s="20" t="s">
        <v>615</v>
      </c>
      <c r="W1318" s="26" t="s">
        <v>73</v>
      </c>
      <c r="X1318" s="79">
        <v>0</v>
      </c>
      <c r="Y1318" s="24" t="s">
        <v>590</v>
      </c>
      <c r="Z1318" s="24">
        <v>100</v>
      </c>
      <c r="AA1318" s="24">
        <f t="shared" si="231"/>
        <v>0</v>
      </c>
      <c r="AB1318" s="24">
        <f t="shared" si="232"/>
        <v>-100</v>
      </c>
      <c r="AC1318" s="24">
        <f t="shared" si="233"/>
        <v>0</v>
      </c>
      <c r="AD1318" s="24">
        <f t="shared" si="234"/>
        <v>-100</v>
      </c>
      <c r="AE1318" s="24">
        <f t="shared" si="235"/>
        <v>0</v>
      </c>
      <c r="AF1318" s="24">
        <f t="shared" si="236"/>
        <v>-100</v>
      </c>
    </row>
    <row r="1319" spans="1:32" x14ac:dyDescent="0.25">
      <c r="A1319" s="18">
        <v>0.51982423414865364</v>
      </c>
      <c r="B1319" s="18">
        <v>0.47887108549135887</v>
      </c>
      <c r="C1319" s="74">
        <v>1.9237271645054372</v>
      </c>
      <c r="D1319" s="74">
        <v>2.0882446869263833</v>
      </c>
      <c r="E1319" s="75"/>
      <c r="F1319" s="5">
        <v>1</v>
      </c>
      <c r="G1319" s="5">
        <v>1.9237271645054372</v>
      </c>
      <c r="H1319" s="5">
        <v>2.0882446869263833</v>
      </c>
      <c r="K1319" s="5">
        <v>0</v>
      </c>
      <c r="L1319" s="5">
        <v>0</v>
      </c>
      <c r="M1319" s="18" t="e">
        <v>#DIV/0!</v>
      </c>
      <c r="N1319" s="18" t="e">
        <v>#DIV/0!</v>
      </c>
      <c r="O1319">
        <v>0</v>
      </c>
      <c r="P1319">
        <v>0</v>
      </c>
      <c r="Q1319" t="s">
        <v>514</v>
      </c>
      <c r="R1319" t="s">
        <v>386</v>
      </c>
      <c r="S1319" t="s">
        <v>279</v>
      </c>
      <c r="T1319" s="67" t="s">
        <v>84</v>
      </c>
      <c r="U1319" s="67" t="s">
        <v>86</v>
      </c>
      <c r="V1319" s="20" t="s">
        <v>616</v>
      </c>
      <c r="W1319" s="26" t="s">
        <v>89</v>
      </c>
      <c r="X1319" s="79">
        <v>4</v>
      </c>
      <c r="Y1319" s="24" t="s">
        <v>591</v>
      </c>
      <c r="Z1319" s="24">
        <v>100</v>
      </c>
      <c r="AA1319" s="24">
        <f t="shared" si="231"/>
        <v>0</v>
      </c>
      <c r="AB1319" s="24">
        <f t="shared" si="232"/>
        <v>-100</v>
      </c>
      <c r="AC1319" s="24">
        <f t="shared" si="233"/>
        <v>0</v>
      </c>
      <c r="AD1319" s="24">
        <f t="shared" si="234"/>
        <v>-100</v>
      </c>
      <c r="AE1319" s="24">
        <f t="shared" si="235"/>
        <v>0</v>
      </c>
      <c r="AF1319" s="24">
        <f t="shared" si="236"/>
        <v>-100</v>
      </c>
    </row>
    <row r="1320" spans="1:32" x14ac:dyDescent="0.25">
      <c r="A1320" s="18">
        <v>0.25807874612090492</v>
      </c>
      <c r="B1320" s="18">
        <v>0.74184334302049981</v>
      </c>
      <c r="C1320" s="74">
        <v>3.8747863395597841</v>
      </c>
      <c r="D1320" s="74">
        <v>1.3479934940554779</v>
      </c>
      <c r="E1320" s="75"/>
      <c r="F1320" s="5">
        <v>1</v>
      </c>
      <c r="G1320" s="5">
        <v>3.8747863395597841</v>
      </c>
      <c r="H1320" s="5">
        <v>1.3479934940554779</v>
      </c>
      <c r="K1320" s="5">
        <v>0</v>
      </c>
      <c r="L1320" s="5">
        <v>0</v>
      </c>
      <c r="M1320" s="18" t="e">
        <v>#DIV/0!</v>
      </c>
      <c r="N1320" s="18" t="e">
        <v>#DIV/0!</v>
      </c>
      <c r="O1320">
        <v>0</v>
      </c>
      <c r="P1320">
        <v>0</v>
      </c>
      <c r="Q1320" t="s">
        <v>394</v>
      </c>
      <c r="R1320" t="s">
        <v>391</v>
      </c>
      <c r="S1320" t="s">
        <v>279</v>
      </c>
      <c r="T1320" s="67" t="s">
        <v>90</v>
      </c>
      <c r="U1320" s="67" t="s">
        <v>75</v>
      </c>
      <c r="V1320" s="20" t="s">
        <v>616</v>
      </c>
      <c r="W1320" s="26" t="s">
        <v>77</v>
      </c>
      <c r="X1320" s="88">
        <v>2</v>
      </c>
      <c r="Y1320" s="24" t="s">
        <v>590</v>
      </c>
      <c r="Z1320" s="24">
        <v>100</v>
      </c>
      <c r="AA1320" s="24">
        <f t="shared" si="231"/>
        <v>0</v>
      </c>
      <c r="AB1320" s="24">
        <f t="shared" si="232"/>
        <v>-100</v>
      </c>
      <c r="AC1320" s="24">
        <f t="shared" si="233"/>
        <v>0</v>
      </c>
      <c r="AD1320" s="24">
        <f t="shared" si="234"/>
        <v>-100</v>
      </c>
      <c r="AE1320" s="24">
        <f t="shared" si="235"/>
        <v>0</v>
      </c>
      <c r="AF1320" s="24">
        <f t="shared" si="236"/>
        <v>-100</v>
      </c>
    </row>
    <row r="1321" spans="1:32" x14ac:dyDescent="0.25">
      <c r="A1321" s="18">
        <v>0.40443901835559365</v>
      </c>
      <c r="B1321" s="18">
        <v>0.59515872427793259</v>
      </c>
      <c r="C1321" s="74">
        <v>2.472560644781244</v>
      </c>
      <c r="D1321" s="74">
        <v>1.6802240464730396</v>
      </c>
      <c r="E1321" s="75"/>
      <c r="F1321" s="5">
        <v>1</v>
      </c>
      <c r="G1321" s="5">
        <v>2.472560644781244</v>
      </c>
      <c r="H1321" s="5">
        <v>1.6802240464730396</v>
      </c>
      <c r="K1321" s="5">
        <v>0</v>
      </c>
      <c r="L1321" s="5">
        <v>0</v>
      </c>
      <c r="M1321" s="18" t="e">
        <v>#DIV/0!</v>
      </c>
      <c r="N1321" s="18" t="e">
        <v>#DIV/0!</v>
      </c>
      <c r="O1321">
        <v>0</v>
      </c>
      <c r="P1321">
        <v>0</v>
      </c>
      <c r="Q1321" t="s">
        <v>481</v>
      </c>
      <c r="R1321" t="s">
        <v>392</v>
      </c>
      <c r="S1321" t="s">
        <v>279</v>
      </c>
      <c r="T1321" s="67" t="s">
        <v>90</v>
      </c>
      <c r="U1321" s="67" t="s">
        <v>75</v>
      </c>
      <c r="V1321" s="20" t="s">
        <v>616</v>
      </c>
      <c r="W1321" s="26" t="s">
        <v>73</v>
      </c>
      <c r="X1321" s="79">
        <v>0</v>
      </c>
      <c r="Y1321" s="24" t="s">
        <v>590</v>
      </c>
      <c r="Z1321" s="24">
        <v>100</v>
      </c>
      <c r="AA1321" s="24">
        <f t="shared" si="231"/>
        <v>0</v>
      </c>
      <c r="AB1321" s="24">
        <f t="shared" si="232"/>
        <v>-100</v>
      </c>
      <c r="AC1321" s="24">
        <f t="shared" si="233"/>
        <v>0</v>
      </c>
      <c r="AD1321" s="24">
        <f t="shared" si="234"/>
        <v>-100</v>
      </c>
      <c r="AE1321" s="24">
        <f t="shared" si="235"/>
        <v>0</v>
      </c>
      <c r="AF1321" s="24">
        <f t="shared" si="236"/>
        <v>-100</v>
      </c>
    </row>
    <row r="1322" spans="1:32" x14ac:dyDescent="0.25">
      <c r="A1322" s="18">
        <v>0.38207756795535636</v>
      </c>
      <c r="B1322" s="18">
        <v>0.61430323782058838</v>
      </c>
      <c r="C1322" s="74">
        <v>2.6172695909665245</v>
      </c>
      <c r="D1322" s="74">
        <v>1.6278605392798811</v>
      </c>
      <c r="E1322" s="75"/>
      <c r="F1322" s="5">
        <v>1</v>
      </c>
      <c r="G1322" s="5">
        <v>2.6172695909665245</v>
      </c>
      <c r="H1322" s="5">
        <v>1.6278605392798811</v>
      </c>
      <c r="K1322" s="5">
        <v>0</v>
      </c>
      <c r="L1322" s="5">
        <v>0</v>
      </c>
      <c r="M1322" s="18" t="e">
        <v>#DIV/0!</v>
      </c>
      <c r="N1322" s="18" t="e">
        <v>#DIV/0!</v>
      </c>
      <c r="O1322">
        <v>0</v>
      </c>
      <c r="P1322">
        <v>0</v>
      </c>
      <c r="Q1322" t="s">
        <v>483</v>
      </c>
      <c r="R1322" t="s">
        <v>385</v>
      </c>
      <c r="S1322" t="s">
        <v>279</v>
      </c>
      <c r="T1322" s="67" t="s">
        <v>85</v>
      </c>
      <c r="U1322" s="67" t="s">
        <v>77</v>
      </c>
      <c r="V1322" s="20" t="s">
        <v>616</v>
      </c>
      <c r="W1322" s="26" t="s">
        <v>74</v>
      </c>
      <c r="X1322" s="79">
        <v>4</v>
      </c>
      <c r="Y1322" s="24" t="s">
        <v>591</v>
      </c>
      <c r="Z1322" s="24">
        <v>100</v>
      </c>
      <c r="AA1322" s="24">
        <f t="shared" si="231"/>
        <v>0</v>
      </c>
      <c r="AB1322" s="24">
        <f t="shared" si="232"/>
        <v>-100</v>
      </c>
      <c r="AC1322" s="24">
        <f t="shared" si="233"/>
        <v>0</v>
      </c>
      <c r="AD1322" s="24">
        <f t="shared" si="234"/>
        <v>-100</v>
      </c>
      <c r="AE1322" s="24">
        <f t="shared" si="235"/>
        <v>0</v>
      </c>
      <c r="AF1322" s="24">
        <f t="shared" si="236"/>
        <v>-100</v>
      </c>
    </row>
    <row r="1323" spans="1:32" x14ac:dyDescent="0.25">
      <c r="A1323" s="18">
        <v>4.9323853139121659E-2</v>
      </c>
      <c r="B1323" s="18">
        <v>0.95067186966254358</v>
      </c>
      <c r="C1323" s="74">
        <v>20.274166277712009</v>
      </c>
      <c r="D1323" s="74">
        <v>1.0518876511566144</v>
      </c>
      <c r="E1323" s="75"/>
      <c r="F1323" s="5">
        <v>1</v>
      </c>
      <c r="G1323" s="5">
        <v>20.274166277712009</v>
      </c>
      <c r="H1323" s="5">
        <v>1.0518876511566144</v>
      </c>
      <c r="K1323" s="5">
        <v>0</v>
      </c>
      <c r="L1323" s="5">
        <v>0</v>
      </c>
      <c r="M1323" s="18" t="e">
        <v>#DIV/0!</v>
      </c>
      <c r="N1323" s="18" t="e">
        <v>#DIV/0!</v>
      </c>
      <c r="O1323">
        <v>0</v>
      </c>
      <c r="P1323">
        <v>0</v>
      </c>
      <c r="Q1323" t="s">
        <v>480</v>
      </c>
      <c r="R1323" t="s">
        <v>482</v>
      </c>
      <c r="S1323" t="s">
        <v>279</v>
      </c>
      <c r="T1323" s="67" t="s">
        <v>85</v>
      </c>
      <c r="U1323" s="67" t="s">
        <v>76</v>
      </c>
      <c r="V1323" s="20" t="s">
        <v>616</v>
      </c>
      <c r="W1323" s="26" t="s">
        <v>89</v>
      </c>
      <c r="X1323" s="79">
        <v>4</v>
      </c>
      <c r="Y1323" s="24" t="s">
        <v>591</v>
      </c>
      <c r="Z1323" s="24">
        <v>100</v>
      </c>
      <c r="AA1323" s="24">
        <f t="shared" si="231"/>
        <v>0</v>
      </c>
      <c r="AB1323" s="24">
        <f t="shared" si="232"/>
        <v>-100</v>
      </c>
      <c r="AC1323" s="24">
        <f t="shared" si="233"/>
        <v>0</v>
      </c>
      <c r="AD1323" s="24">
        <f t="shared" si="234"/>
        <v>-100</v>
      </c>
      <c r="AE1323" s="24">
        <f t="shared" si="235"/>
        <v>0</v>
      </c>
      <c r="AF1323" s="24">
        <f t="shared" si="236"/>
        <v>-100</v>
      </c>
    </row>
    <row r="1324" spans="1:32" x14ac:dyDescent="0.25">
      <c r="A1324" s="18">
        <v>0.73150627321614203</v>
      </c>
      <c r="B1324" s="18">
        <v>0.21971558305060671</v>
      </c>
      <c r="C1324" s="74">
        <v>1.3670422751173381</v>
      </c>
      <c r="D1324" s="74">
        <v>4.5513385355542662</v>
      </c>
      <c r="E1324" s="75"/>
      <c r="F1324" s="5">
        <v>1</v>
      </c>
      <c r="G1324" s="5">
        <v>1.3670422751173381</v>
      </c>
      <c r="H1324" s="5">
        <v>4.5513385355542662</v>
      </c>
      <c r="K1324" s="5">
        <v>0</v>
      </c>
      <c r="L1324" s="5">
        <v>0</v>
      </c>
      <c r="M1324" s="18" t="e">
        <v>#DIV/0!</v>
      </c>
      <c r="N1324" s="18" t="e">
        <v>#DIV/0!</v>
      </c>
      <c r="O1324">
        <v>0</v>
      </c>
      <c r="P1324">
        <v>0</v>
      </c>
      <c r="Q1324" t="s">
        <v>390</v>
      </c>
      <c r="R1324" t="s">
        <v>387</v>
      </c>
      <c r="S1324" t="s">
        <v>279</v>
      </c>
      <c r="T1324" s="67" t="s">
        <v>85</v>
      </c>
      <c r="U1324" s="67" t="s">
        <v>102</v>
      </c>
      <c r="V1324" s="20" t="s">
        <v>617</v>
      </c>
      <c r="W1324" s="26" t="s">
        <v>75</v>
      </c>
      <c r="X1324" s="79">
        <v>2</v>
      </c>
      <c r="Y1324" s="24" t="s">
        <v>590</v>
      </c>
      <c r="Z1324" s="24">
        <v>100</v>
      </c>
      <c r="AA1324" s="24">
        <f t="shared" si="231"/>
        <v>0</v>
      </c>
      <c r="AB1324" s="24">
        <f t="shared" si="232"/>
        <v>-100</v>
      </c>
      <c r="AC1324" s="24">
        <f t="shared" si="233"/>
        <v>0</v>
      </c>
      <c r="AD1324" s="24">
        <f t="shared" si="234"/>
        <v>-100</v>
      </c>
      <c r="AE1324" s="24">
        <f t="shared" si="235"/>
        <v>0</v>
      </c>
      <c r="AF1324" s="24">
        <f t="shared" si="236"/>
        <v>-100</v>
      </c>
    </row>
    <row r="1325" spans="1:32" x14ac:dyDescent="0.25">
      <c r="A1325" s="18">
        <v>0.15672907181071846</v>
      </c>
      <c r="B1325" s="18">
        <v>0.84324667792871322</v>
      </c>
      <c r="C1325" s="74">
        <v>6.380437199345498</v>
      </c>
      <c r="D1325" s="74">
        <v>1.1858926055378287</v>
      </c>
      <c r="E1325" s="75"/>
      <c r="F1325" s="5">
        <v>1</v>
      </c>
      <c r="G1325" s="5">
        <v>6.380437199345498</v>
      </c>
      <c r="H1325" s="5">
        <v>1.1858926055378287</v>
      </c>
      <c r="K1325" s="5">
        <v>0</v>
      </c>
      <c r="L1325" s="5">
        <v>0</v>
      </c>
      <c r="M1325" s="18" t="e">
        <v>#DIV/0!</v>
      </c>
      <c r="N1325" s="18" t="e">
        <v>#DIV/0!</v>
      </c>
      <c r="O1325">
        <v>0</v>
      </c>
      <c r="P1325">
        <v>0</v>
      </c>
      <c r="Q1325" t="s">
        <v>317</v>
      </c>
      <c r="R1325" t="s">
        <v>318</v>
      </c>
      <c r="S1325" t="s">
        <v>279</v>
      </c>
      <c r="T1325" s="67" t="s">
        <v>90</v>
      </c>
      <c r="U1325" s="67" t="s">
        <v>75</v>
      </c>
      <c r="V1325" s="20" t="s">
        <v>617</v>
      </c>
      <c r="W1325" s="26" t="s">
        <v>86</v>
      </c>
      <c r="X1325" s="79">
        <v>3</v>
      </c>
      <c r="Y1325" s="24" t="s">
        <v>591</v>
      </c>
      <c r="Z1325" s="24">
        <v>100</v>
      </c>
      <c r="AA1325" s="24">
        <f t="shared" si="231"/>
        <v>0</v>
      </c>
      <c r="AB1325" s="24">
        <f t="shared" si="232"/>
        <v>-100</v>
      </c>
      <c r="AC1325" s="24">
        <f t="shared" si="233"/>
        <v>0</v>
      </c>
      <c r="AD1325" s="24">
        <f t="shared" si="234"/>
        <v>-100</v>
      </c>
      <c r="AE1325" s="24">
        <f t="shared" si="235"/>
        <v>0</v>
      </c>
      <c r="AF1325" s="24">
        <f t="shared" si="236"/>
        <v>-100</v>
      </c>
    </row>
    <row r="1326" spans="1:32" x14ac:dyDescent="0.25">
      <c r="A1326" s="18">
        <v>0.36457241582586908</v>
      </c>
      <c r="B1326" s="18">
        <v>0.63500001645764448</v>
      </c>
      <c r="C1326" s="74">
        <v>2.7429392806219068</v>
      </c>
      <c r="D1326" s="74">
        <v>1.5748031087912604</v>
      </c>
      <c r="E1326" s="75"/>
      <c r="F1326" s="5">
        <v>1</v>
      </c>
      <c r="G1326" s="5">
        <v>2.7429392806219068</v>
      </c>
      <c r="H1326" s="5">
        <v>1.5748031087912604</v>
      </c>
      <c r="K1326" s="5">
        <v>0</v>
      </c>
      <c r="L1326" s="5">
        <v>0</v>
      </c>
      <c r="M1326" s="18" t="e">
        <v>#DIV/0!</v>
      </c>
      <c r="N1326" s="18" t="e">
        <v>#DIV/0!</v>
      </c>
      <c r="O1326">
        <v>0</v>
      </c>
      <c r="P1326">
        <v>0</v>
      </c>
      <c r="Q1326" t="s">
        <v>319</v>
      </c>
      <c r="R1326" t="s">
        <v>389</v>
      </c>
      <c r="S1326" t="s">
        <v>279</v>
      </c>
      <c r="T1326" s="67" t="s">
        <v>90</v>
      </c>
      <c r="U1326" s="67" t="s">
        <v>75</v>
      </c>
      <c r="V1326" s="20" t="s">
        <v>617</v>
      </c>
      <c r="W1326" s="26" t="s">
        <v>77</v>
      </c>
      <c r="X1326" s="79">
        <v>2</v>
      </c>
      <c r="Y1326" s="24" t="s">
        <v>590</v>
      </c>
      <c r="Z1326" s="24">
        <v>100</v>
      </c>
      <c r="AA1326" s="24">
        <f t="shared" ref="AA1326:AA1389" si="237">IF(AND(O1326&gt;1,Y1326="Y"),Z1326*I1326,IF(AND(P1326&gt;1,Y1326="N"),Z1326*J1326,0))</f>
        <v>0</v>
      </c>
      <c r="AB1326" s="24">
        <f t="shared" ref="AB1326:AB1389" si="238">AA1326-Z1326</f>
        <v>-100</v>
      </c>
      <c r="AC1326" s="24">
        <f t="shared" ref="AC1326:AC1389" si="239">IF(AND(A1326 &gt; 50%,Y1326 = "Y"),Z1326*I1326,0)</f>
        <v>0</v>
      </c>
      <c r="AD1326" s="24">
        <f t="shared" ref="AD1326:AD1389" si="240">AC1326-Z1326</f>
        <v>-100</v>
      </c>
      <c r="AE1326" s="24">
        <f t="shared" ref="AE1326:AE1389" si="241">IF(AND(B1326 &gt; 50%,Y1326 = "N"),Z1326*J1326,0)</f>
        <v>0</v>
      </c>
      <c r="AF1326" s="24">
        <f t="shared" ref="AF1326:AF1389" si="242">AE1326-Z1326</f>
        <v>-100</v>
      </c>
    </row>
    <row r="1327" spans="1:32" x14ac:dyDescent="0.25">
      <c r="A1327" s="18">
        <v>0.12315770728351812</v>
      </c>
      <c r="B1327" s="18">
        <v>0.87683396057853757</v>
      </c>
      <c r="C1327" s="74">
        <v>8.1196704782586302</v>
      </c>
      <c r="D1327" s="74">
        <v>1.1404667758764693</v>
      </c>
      <c r="E1327" s="75"/>
      <c r="F1327" s="5">
        <v>1</v>
      </c>
      <c r="G1327" s="5">
        <v>8.1196704782586302</v>
      </c>
      <c r="H1327" s="5">
        <v>1.1404667758764693</v>
      </c>
      <c r="K1327" s="5">
        <v>0</v>
      </c>
      <c r="L1327" s="5">
        <v>0</v>
      </c>
      <c r="M1327" s="18" t="e">
        <v>#DIV/0!</v>
      </c>
      <c r="N1327" s="18" t="e">
        <v>#DIV/0!</v>
      </c>
      <c r="O1327">
        <v>0</v>
      </c>
      <c r="P1327">
        <v>0</v>
      </c>
      <c r="Q1327" t="s">
        <v>316</v>
      </c>
      <c r="R1327" t="s">
        <v>513</v>
      </c>
      <c r="S1327" t="s">
        <v>279</v>
      </c>
      <c r="T1327" s="67" t="s">
        <v>90</v>
      </c>
      <c r="U1327" s="67" t="s">
        <v>75</v>
      </c>
      <c r="V1327" s="20" t="s">
        <v>617</v>
      </c>
      <c r="W1327" s="26" t="s">
        <v>74</v>
      </c>
      <c r="X1327" s="79">
        <v>4</v>
      </c>
      <c r="Y1327" s="24" t="s">
        <v>591</v>
      </c>
      <c r="Z1327" s="24">
        <v>100</v>
      </c>
      <c r="AA1327" s="24">
        <f t="shared" si="237"/>
        <v>0</v>
      </c>
      <c r="AB1327" s="24">
        <f t="shared" si="238"/>
        <v>-100</v>
      </c>
      <c r="AC1327" s="24">
        <f t="shared" si="239"/>
        <v>0</v>
      </c>
      <c r="AD1327" s="24">
        <f t="shared" si="240"/>
        <v>-100</v>
      </c>
      <c r="AE1327" s="24">
        <f t="shared" si="241"/>
        <v>0</v>
      </c>
      <c r="AF1327" s="24">
        <f t="shared" si="242"/>
        <v>-100</v>
      </c>
    </row>
    <row r="1328" spans="1:32" x14ac:dyDescent="0.25">
      <c r="A1328" s="124">
        <v>0.30427827833738474</v>
      </c>
      <c r="B1328" s="124">
        <v>0.69540320265374733</v>
      </c>
      <c r="C1328" s="120">
        <f t="shared" ref="C1328:D1343" si="243">(100%/A1328)</f>
        <v>3.2864652891561215</v>
      </c>
      <c r="D1328" s="121">
        <f t="shared" si="243"/>
        <v>1.4380146599611168</v>
      </c>
      <c r="E1328" s="129"/>
      <c r="F1328" s="122">
        <f t="shared" ref="F1328:F1391" si="244">(E1328/100%) + 1</f>
        <v>1</v>
      </c>
      <c r="G1328" s="122">
        <f t="shared" ref="G1328:G1391" si="245">C1328/F1328</f>
        <v>3.2864652891561215</v>
      </c>
      <c r="H1328" s="122">
        <f t="shared" ref="H1328:H1391" si="246">D1328/F1328</f>
        <v>1.4380146599611168</v>
      </c>
      <c r="I1328" s="97"/>
      <c r="J1328" s="97"/>
      <c r="K1328" s="122">
        <f t="shared" ref="K1328:K1391" si="247">(I1328*F1328)</f>
        <v>0</v>
      </c>
      <c r="L1328" s="122">
        <f t="shared" ref="L1328:L1391" si="248">(J1328*F1328)</f>
        <v>0</v>
      </c>
      <c r="M1328" s="123" t="e">
        <f t="shared" ref="M1328:N1343" si="249">(1/K1328)</f>
        <v>#DIV/0!</v>
      </c>
      <c r="N1328" s="123" t="e">
        <f t="shared" si="249"/>
        <v>#DIV/0!</v>
      </c>
      <c r="O1328" s="97">
        <f t="shared" ref="O1328:P1343" si="250">(I1328/G1328)</f>
        <v>0</v>
      </c>
      <c r="P1328" s="97">
        <f t="shared" si="250"/>
        <v>0</v>
      </c>
      <c r="Q1328" s="97" t="s">
        <v>388</v>
      </c>
      <c r="R1328" s="97" t="s">
        <v>393</v>
      </c>
      <c r="S1328" s="97" t="s">
        <v>279</v>
      </c>
      <c r="T1328" s="117" t="s">
        <v>90</v>
      </c>
      <c r="U1328" s="117" t="s">
        <v>75</v>
      </c>
      <c r="V1328" s="130" t="s">
        <v>617</v>
      </c>
      <c r="W1328" s="117" t="s">
        <v>75</v>
      </c>
      <c r="X1328" s="96">
        <v>2</v>
      </c>
      <c r="Y1328" s="24" t="str">
        <f t="shared" ref="Y1328:Y1391" si="251">IF(X1328 &gt;=3,"Y","N")</f>
        <v>N</v>
      </c>
      <c r="Z1328" s="24">
        <v>100</v>
      </c>
      <c r="AA1328" s="24">
        <f t="shared" si="237"/>
        <v>0</v>
      </c>
      <c r="AB1328" s="24">
        <f t="shared" si="238"/>
        <v>-100</v>
      </c>
      <c r="AC1328" s="24">
        <f t="shared" si="239"/>
        <v>0</v>
      </c>
      <c r="AD1328" s="24">
        <f t="shared" si="240"/>
        <v>-100</v>
      </c>
      <c r="AE1328" s="24">
        <f t="shared" si="241"/>
        <v>0</v>
      </c>
      <c r="AF1328" s="24">
        <f t="shared" si="242"/>
        <v>-100</v>
      </c>
    </row>
    <row r="1329" spans="1:32" x14ac:dyDescent="0.25">
      <c r="A1329" s="21">
        <v>0.6244676905229668</v>
      </c>
      <c r="B1329" s="21">
        <v>0.3726553556983857</v>
      </c>
      <c r="C1329" s="22">
        <f t="shared" si="243"/>
        <v>1.6013638738659799</v>
      </c>
      <c r="D1329" s="23">
        <f t="shared" si="243"/>
        <v>2.6834445948748562</v>
      </c>
      <c r="E1329" s="125"/>
      <c r="F1329" s="8">
        <f t="shared" si="244"/>
        <v>1</v>
      </c>
      <c r="G1329" s="8">
        <f t="shared" si="245"/>
        <v>1.6013638738659799</v>
      </c>
      <c r="H1329" s="8">
        <f t="shared" si="246"/>
        <v>2.6834445948748562</v>
      </c>
      <c r="I1329" s="24"/>
      <c r="J1329" s="24"/>
      <c r="K1329" s="8">
        <f t="shared" si="247"/>
        <v>0</v>
      </c>
      <c r="L1329" s="8">
        <f t="shared" si="248"/>
        <v>0</v>
      </c>
      <c r="M1329" s="25" t="e">
        <f t="shared" si="249"/>
        <v>#DIV/0!</v>
      </c>
      <c r="N1329" s="25" t="e">
        <f t="shared" si="249"/>
        <v>#DIV/0!</v>
      </c>
      <c r="O1329" s="24">
        <f t="shared" si="250"/>
        <v>0</v>
      </c>
      <c r="P1329" s="24">
        <f t="shared" si="250"/>
        <v>0</v>
      </c>
      <c r="Q1329" t="s">
        <v>380</v>
      </c>
      <c r="R1329" t="s">
        <v>301</v>
      </c>
      <c r="S1329" t="s">
        <v>275</v>
      </c>
      <c r="T1329" s="26" t="s">
        <v>90</v>
      </c>
      <c r="U1329" s="26" t="s">
        <v>74</v>
      </c>
      <c r="V1329" s="128" t="s">
        <v>618</v>
      </c>
      <c r="W1329" s="26" t="s">
        <v>79</v>
      </c>
      <c r="X1329" s="90">
        <v>3</v>
      </c>
      <c r="Y1329" s="24" t="str">
        <f t="shared" si="251"/>
        <v>Y</v>
      </c>
      <c r="Z1329" s="24">
        <v>100</v>
      </c>
      <c r="AA1329" s="24">
        <f t="shared" si="237"/>
        <v>0</v>
      </c>
      <c r="AB1329" s="24">
        <f t="shared" si="238"/>
        <v>-100</v>
      </c>
      <c r="AC1329" s="24">
        <f t="shared" si="239"/>
        <v>0</v>
      </c>
      <c r="AD1329" s="24">
        <f t="shared" si="240"/>
        <v>-100</v>
      </c>
      <c r="AE1329" s="24">
        <f t="shared" si="241"/>
        <v>0</v>
      </c>
      <c r="AF1329" s="24">
        <f t="shared" si="242"/>
        <v>-100</v>
      </c>
    </row>
    <row r="1330" spans="1:32" x14ac:dyDescent="0.25">
      <c r="A1330" s="21">
        <v>0.20300482038335785</v>
      </c>
      <c r="B1330" s="21">
        <v>0.79696076943497118</v>
      </c>
      <c r="C1330" s="22">
        <f t="shared" si="243"/>
        <v>4.9259914031183225</v>
      </c>
      <c r="D1330" s="23">
        <f t="shared" si="243"/>
        <v>1.2547669074212768</v>
      </c>
      <c r="E1330" s="125"/>
      <c r="F1330" s="8">
        <f t="shared" si="244"/>
        <v>1</v>
      </c>
      <c r="G1330" s="8">
        <f t="shared" si="245"/>
        <v>4.9259914031183225</v>
      </c>
      <c r="H1330" s="8">
        <f t="shared" si="246"/>
        <v>1.2547669074212768</v>
      </c>
      <c r="I1330" s="24"/>
      <c r="J1330" s="24"/>
      <c r="K1330" s="8">
        <f t="shared" si="247"/>
        <v>0</v>
      </c>
      <c r="L1330" s="8">
        <f t="shared" si="248"/>
        <v>0</v>
      </c>
      <c r="M1330" s="25" t="e">
        <f t="shared" si="249"/>
        <v>#DIV/0!</v>
      </c>
      <c r="N1330" s="25" t="e">
        <f t="shared" si="249"/>
        <v>#DIV/0!</v>
      </c>
      <c r="O1330" s="24">
        <f t="shared" si="250"/>
        <v>0</v>
      </c>
      <c r="P1330" s="24">
        <f t="shared" si="250"/>
        <v>0</v>
      </c>
      <c r="Q1330" t="s">
        <v>307</v>
      </c>
      <c r="R1330" t="s">
        <v>285</v>
      </c>
      <c r="S1330" t="s">
        <v>275</v>
      </c>
      <c r="T1330" s="26" t="s">
        <v>90</v>
      </c>
      <c r="U1330" s="26" t="s">
        <v>75</v>
      </c>
      <c r="V1330" s="128" t="s">
        <v>618</v>
      </c>
      <c r="W1330" s="26" t="s">
        <v>79</v>
      </c>
      <c r="X1330" s="90">
        <v>3</v>
      </c>
      <c r="Y1330" s="24" t="str">
        <f t="shared" si="251"/>
        <v>Y</v>
      </c>
      <c r="Z1330" s="24">
        <v>100</v>
      </c>
      <c r="AA1330" s="24">
        <f t="shared" si="237"/>
        <v>0</v>
      </c>
      <c r="AB1330" s="24">
        <f t="shared" si="238"/>
        <v>-100</v>
      </c>
      <c r="AC1330" s="24">
        <f t="shared" si="239"/>
        <v>0</v>
      </c>
      <c r="AD1330" s="24">
        <f t="shared" si="240"/>
        <v>-100</v>
      </c>
      <c r="AE1330" s="24">
        <f t="shared" si="241"/>
        <v>0</v>
      </c>
      <c r="AF1330" s="24">
        <f t="shared" si="242"/>
        <v>-100</v>
      </c>
    </row>
    <row r="1331" spans="1:32" x14ac:dyDescent="0.25">
      <c r="A1331" s="21">
        <v>0.40458683021542913</v>
      </c>
      <c r="B1331" s="21">
        <v>0.59343796419806449</v>
      </c>
      <c r="C1331" s="22">
        <f t="shared" si="243"/>
        <v>2.4716573188196289</v>
      </c>
      <c r="D1331" s="23">
        <f t="shared" si="243"/>
        <v>1.6850961015804549</v>
      </c>
      <c r="E1331" s="125"/>
      <c r="F1331" s="8">
        <f t="shared" si="244"/>
        <v>1</v>
      </c>
      <c r="G1331" s="8">
        <f t="shared" si="245"/>
        <v>2.4716573188196289</v>
      </c>
      <c r="H1331" s="8">
        <f t="shared" si="246"/>
        <v>1.6850961015804549</v>
      </c>
      <c r="I1331" s="24"/>
      <c r="J1331" s="24"/>
      <c r="K1331" s="8">
        <f t="shared" si="247"/>
        <v>0</v>
      </c>
      <c r="L1331" s="8">
        <f t="shared" si="248"/>
        <v>0</v>
      </c>
      <c r="M1331" s="25" t="e">
        <f t="shared" si="249"/>
        <v>#DIV/0!</v>
      </c>
      <c r="N1331" s="25" t="e">
        <f t="shared" si="249"/>
        <v>#DIV/0!</v>
      </c>
      <c r="O1331" s="24">
        <f t="shared" si="250"/>
        <v>0</v>
      </c>
      <c r="P1331" s="24">
        <f t="shared" si="250"/>
        <v>0</v>
      </c>
      <c r="Q1331" t="s">
        <v>475</v>
      </c>
      <c r="R1331" t="s">
        <v>377</v>
      </c>
      <c r="S1331" t="s">
        <v>275</v>
      </c>
      <c r="T1331" s="26" t="s">
        <v>84</v>
      </c>
      <c r="U1331" s="26" t="s">
        <v>86</v>
      </c>
      <c r="V1331" s="128" t="s">
        <v>618</v>
      </c>
      <c r="W1331" s="26" t="s">
        <v>74</v>
      </c>
      <c r="X1331" s="90">
        <v>4</v>
      </c>
      <c r="Y1331" s="24" t="str">
        <f t="shared" si="251"/>
        <v>Y</v>
      </c>
      <c r="Z1331" s="24">
        <v>100</v>
      </c>
      <c r="AA1331" s="24">
        <f t="shared" si="237"/>
        <v>0</v>
      </c>
      <c r="AB1331" s="24">
        <f t="shared" si="238"/>
        <v>-100</v>
      </c>
      <c r="AC1331" s="24">
        <f t="shared" si="239"/>
        <v>0</v>
      </c>
      <c r="AD1331" s="24">
        <f t="shared" si="240"/>
        <v>-100</v>
      </c>
      <c r="AE1331" s="24">
        <f t="shared" si="241"/>
        <v>0</v>
      </c>
      <c r="AF1331" s="24">
        <f t="shared" si="242"/>
        <v>-100</v>
      </c>
    </row>
    <row r="1332" spans="1:32" x14ac:dyDescent="0.25">
      <c r="A1332" s="21">
        <v>0.48437173144049661</v>
      </c>
      <c r="B1332" s="21">
        <v>0.51091697757727728</v>
      </c>
      <c r="C1332" s="22">
        <f t="shared" si="243"/>
        <v>2.0645300604683339</v>
      </c>
      <c r="D1332" s="23">
        <f t="shared" si="243"/>
        <v>1.9572651602651976</v>
      </c>
      <c r="E1332" s="125"/>
      <c r="F1332" s="8">
        <f t="shared" si="244"/>
        <v>1</v>
      </c>
      <c r="G1332" s="8">
        <f t="shared" si="245"/>
        <v>2.0645300604683339</v>
      </c>
      <c r="H1332" s="8">
        <f t="shared" si="246"/>
        <v>1.9572651602651976</v>
      </c>
      <c r="I1332" s="24"/>
      <c r="J1332" s="24"/>
      <c r="K1332" s="8">
        <f t="shared" si="247"/>
        <v>0</v>
      </c>
      <c r="L1332" s="8">
        <f t="shared" si="248"/>
        <v>0</v>
      </c>
      <c r="M1332" s="25" t="e">
        <f t="shared" si="249"/>
        <v>#DIV/0!</v>
      </c>
      <c r="N1332" s="25" t="e">
        <f t="shared" si="249"/>
        <v>#DIV/0!</v>
      </c>
      <c r="O1332" s="24">
        <f t="shared" si="250"/>
        <v>0</v>
      </c>
      <c r="P1332" s="24">
        <f t="shared" si="250"/>
        <v>0</v>
      </c>
      <c r="Q1332" t="s">
        <v>527</v>
      </c>
      <c r="R1332" t="s">
        <v>533</v>
      </c>
      <c r="S1332" t="s">
        <v>277</v>
      </c>
      <c r="T1332" s="26" t="s">
        <v>85</v>
      </c>
      <c r="U1332" s="26" t="s">
        <v>79</v>
      </c>
      <c r="V1332" s="128" t="s">
        <v>618</v>
      </c>
      <c r="W1332" s="26" t="s">
        <v>78</v>
      </c>
      <c r="X1332" s="90">
        <v>1</v>
      </c>
      <c r="Y1332" s="24" t="str">
        <f t="shared" si="251"/>
        <v>N</v>
      </c>
      <c r="Z1332" s="24">
        <v>100</v>
      </c>
      <c r="AA1332" s="24">
        <f t="shared" si="237"/>
        <v>0</v>
      </c>
      <c r="AB1332" s="24">
        <f t="shared" si="238"/>
        <v>-100</v>
      </c>
      <c r="AC1332" s="24">
        <f t="shared" si="239"/>
        <v>0</v>
      </c>
      <c r="AD1332" s="24">
        <f t="shared" si="240"/>
        <v>-100</v>
      </c>
      <c r="AE1332" s="24">
        <f t="shared" si="241"/>
        <v>0</v>
      </c>
      <c r="AF1332" s="24">
        <f t="shared" si="242"/>
        <v>-100</v>
      </c>
    </row>
    <row r="1333" spans="1:32" x14ac:dyDescent="0.25">
      <c r="A1333" s="21">
        <v>0.21332200036266227</v>
      </c>
      <c r="B1333" s="21">
        <v>0.78645134844316522</v>
      </c>
      <c r="C1333" s="22">
        <f t="shared" si="243"/>
        <v>4.6877490286980725</v>
      </c>
      <c r="D1333" s="23">
        <f t="shared" si="243"/>
        <v>1.2715344718774646</v>
      </c>
      <c r="E1333" s="125"/>
      <c r="F1333" s="8">
        <f t="shared" si="244"/>
        <v>1</v>
      </c>
      <c r="G1333" s="8">
        <f t="shared" si="245"/>
        <v>4.6877490286980725</v>
      </c>
      <c r="H1333" s="8">
        <f t="shared" si="246"/>
        <v>1.2715344718774646</v>
      </c>
      <c r="I1333" s="24"/>
      <c r="J1333" s="24"/>
      <c r="K1333" s="8">
        <f t="shared" si="247"/>
        <v>0</v>
      </c>
      <c r="L1333" s="8">
        <f t="shared" si="248"/>
        <v>0</v>
      </c>
      <c r="M1333" s="25" t="e">
        <f t="shared" si="249"/>
        <v>#DIV/0!</v>
      </c>
      <c r="N1333" s="25" t="e">
        <f t="shared" si="249"/>
        <v>#DIV/0!</v>
      </c>
      <c r="O1333" s="24">
        <f t="shared" si="250"/>
        <v>0</v>
      </c>
      <c r="P1333" s="24">
        <f t="shared" si="250"/>
        <v>0</v>
      </c>
      <c r="Q1333" t="s">
        <v>511</v>
      </c>
      <c r="R1333" t="s">
        <v>378</v>
      </c>
      <c r="S1333" t="s">
        <v>275</v>
      </c>
      <c r="T1333" s="26" t="s">
        <v>84</v>
      </c>
      <c r="U1333" s="26" t="s">
        <v>78</v>
      </c>
      <c r="V1333" s="128" t="s">
        <v>619</v>
      </c>
      <c r="W1333" s="26" t="s">
        <v>79</v>
      </c>
      <c r="X1333" s="90">
        <v>3</v>
      </c>
      <c r="Y1333" s="24" t="str">
        <f t="shared" si="251"/>
        <v>Y</v>
      </c>
      <c r="Z1333" s="24">
        <v>100</v>
      </c>
      <c r="AA1333" s="24">
        <f t="shared" si="237"/>
        <v>0</v>
      </c>
      <c r="AB1333" s="24">
        <f t="shared" si="238"/>
        <v>-100</v>
      </c>
      <c r="AC1333" s="24">
        <f t="shared" si="239"/>
        <v>0</v>
      </c>
      <c r="AD1333" s="24">
        <f t="shared" si="240"/>
        <v>-100</v>
      </c>
      <c r="AE1333" s="24">
        <f t="shared" si="241"/>
        <v>0</v>
      </c>
      <c r="AF1333" s="24">
        <f t="shared" si="242"/>
        <v>-100</v>
      </c>
    </row>
    <row r="1334" spans="1:32" x14ac:dyDescent="0.25">
      <c r="A1334" s="21">
        <v>2.62944966365628E-2</v>
      </c>
      <c r="B1334" s="21">
        <v>0.97370470999050185</v>
      </c>
      <c r="C1334" s="22">
        <f t="shared" si="243"/>
        <v>38.030771755086143</v>
      </c>
      <c r="D1334" s="23">
        <f t="shared" si="243"/>
        <v>1.0270054049648734</v>
      </c>
      <c r="E1334" s="125"/>
      <c r="F1334" s="8">
        <f t="shared" si="244"/>
        <v>1</v>
      </c>
      <c r="G1334" s="8">
        <f t="shared" si="245"/>
        <v>38.030771755086143</v>
      </c>
      <c r="H1334" s="8">
        <f t="shared" si="246"/>
        <v>1.0270054049648734</v>
      </c>
      <c r="I1334" s="24"/>
      <c r="J1334" s="24"/>
      <c r="K1334" s="8">
        <f t="shared" si="247"/>
        <v>0</v>
      </c>
      <c r="L1334" s="8">
        <f t="shared" si="248"/>
        <v>0</v>
      </c>
      <c r="M1334" s="25" t="e">
        <f t="shared" si="249"/>
        <v>#DIV/0!</v>
      </c>
      <c r="N1334" s="25" t="e">
        <f t="shared" si="249"/>
        <v>#DIV/0!</v>
      </c>
      <c r="O1334" s="24">
        <f t="shared" si="250"/>
        <v>0</v>
      </c>
      <c r="P1334" s="24">
        <f t="shared" si="250"/>
        <v>0</v>
      </c>
      <c r="Q1334" t="s">
        <v>510</v>
      </c>
      <c r="R1334" t="s">
        <v>373</v>
      </c>
      <c r="S1334" t="s">
        <v>275</v>
      </c>
      <c r="T1334" s="26" t="s">
        <v>90</v>
      </c>
      <c r="U1334" s="26" t="s">
        <v>73</v>
      </c>
      <c r="V1334" s="128" t="s">
        <v>619</v>
      </c>
      <c r="W1334" s="26" t="s">
        <v>77</v>
      </c>
      <c r="X1334" s="90">
        <v>2</v>
      </c>
      <c r="Y1334" s="24" t="str">
        <f t="shared" si="251"/>
        <v>N</v>
      </c>
      <c r="Z1334" s="24">
        <v>100</v>
      </c>
      <c r="AA1334" s="24">
        <f t="shared" si="237"/>
        <v>0</v>
      </c>
      <c r="AB1334" s="24">
        <f t="shared" si="238"/>
        <v>-100</v>
      </c>
      <c r="AC1334" s="24">
        <f t="shared" si="239"/>
        <v>0</v>
      </c>
      <c r="AD1334" s="24">
        <f t="shared" si="240"/>
        <v>-100</v>
      </c>
      <c r="AE1334" s="24">
        <f t="shared" si="241"/>
        <v>0</v>
      </c>
      <c r="AF1334" s="24">
        <f t="shared" si="242"/>
        <v>-100</v>
      </c>
    </row>
    <row r="1335" spans="1:32" x14ac:dyDescent="0.25">
      <c r="A1335" s="21">
        <v>0.43582103121941124</v>
      </c>
      <c r="B1335" s="21">
        <v>0.5635608094845096</v>
      </c>
      <c r="C1335" s="22">
        <f t="shared" si="243"/>
        <v>2.2945198335244097</v>
      </c>
      <c r="D1335" s="23">
        <f t="shared" si="243"/>
        <v>1.7744314068160671</v>
      </c>
      <c r="E1335" s="125"/>
      <c r="F1335" s="8">
        <f t="shared" si="244"/>
        <v>1</v>
      </c>
      <c r="G1335" s="8">
        <f t="shared" si="245"/>
        <v>2.2945198335244097</v>
      </c>
      <c r="H1335" s="8">
        <f t="shared" si="246"/>
        <v>1.7744314068160671</v>
      </c>
      <c r="I1335" s="24"/>
      <c r="J1335" s="24"/>
      <c r="K1335" s="8">
        <f t="shared" si="247"/>
        <v>0</v>
      </c>
      <c r="L1335" s="8">
        <f t="shared" si="248"/>
        <v>0</v>
      </c>
      <c r="M1335" s="25" t="e">
        <f t="shared" si="249"/>
        <v>#DIV/0!</v>
      </c>
      <c r="N1335" s="25" t="e">
        <f t="shared" si="249"/>
        <v>#DIV/0!</v>
      </c>
      <c r="O1335" s="24">
        <f t="shared" si="250"/>
        <v>0</v>
      </c>
      <c r="P1335" s="24">
        <f t="shared" si="250"/>
        <v>0</v>
      </c>
      <c r="Q1335" t="s">
        <v>376</v>
      </c>
      <c r="R1335" t="s">
        <v>302</v>
      </c>
      <c r="S1335" t="s">
        <v>275</v>
      </c>
      <c r="T1335" s="26" t="s">
        <v>90</v>
      </c>
      <c r="U1335" s="26" t="s">
        <v>75</v>
      </c>
      <c r="V1335" s="128" t="s">
        <v>619</v>
      </c>
      <c r="W1335" s="26" t="s">
        <v>100</v>
      </c>
      <c r="X1335" s="90">
        <v>3</v>
      </c>
      <c r="Y1335" s="24" t="str">
        <f t="shared" si="251"/>
        <v>Y</v>
      </c>
      <c r="Z1335" s="24">
        <v>100</v>
      </c>
      <c r="AA1335" s="24">
        <f t="shared" si="237"/>
        <v>0</v>
      </c>
      <c r="AB1335" s="24">
        <f t="shared" si="238"/>
        <v>-100</v>
      </c>
      <c r="AC1335" s="24">
        <f t="shared" si="239"/>
        <v>0</v>
      </c>
      <c r="AD1335" s="24">
        <f t="shared" si="240"/>
        <v>-100</v>
      </c>
      <c r="AE1335" s="24">
        <f t="shared" si="241"/>
        <v>0</v>
      </c>
      <c r="AF1335" s="24">
        <f t="shared" si="242"/>
        <v>-100</v>
      </c>
    </row>
    <row r="1336" spans="1:32" x14ac:dyDescent="0.25">
      <c r="A1336" s="21">
        <v>4.4660553597928143E-2</v>
      </c>
      <c r="B1336" s="21">
        <v>0.95533740637073439</v>
      </c>
      <c r="C1336" s="22">
        <f t="shared" si="243"/>
        <v>22.391124145097727</v>
      </c>
      <c r="D1336" s="23">
        <f t="shared" si="243"/>
        <v>1.0467505965237307</v>
      </c>
      <c r="E1336" s="125"/>
      <c r="F1336" s="8">
        <f t="shared" si="244"/>
        <v>1</v>
      </c>
      <c r="G1336" s="8">
        <f t="shared" si="245"/>
        <v>22.391124145097727</v>
      </c>
      <c r="H1336" s="8">
        <f t="shared" si="246"/>
        <v>1.0467505965237307</v>
      </c>
      <c r="I1336" s="24"/>
      <c r="J1336" s="24"/>
      <c r="K1336" s="8">
        <f t="shared" si="247"/>
        <v>0</v>
      </c>
      <c r="L1336" s="8">
        <f t="shared" si="248"/>
        <v>0</v>
      </c>
      <c r="M1336" s="25" t="e">
        <f t="shared" si="249"/>
        <v>#DIV/0!</v>
      </c>
      <c r="N1336" s="25" t="e">
        <f t="shared" si="249"/>
        <v>#DIV/0!</v>
      </c>
      <c r="O1336" s="24">
        <f t="shared" si="250"/>
        <v>0</v>
      </c>
      <c r="P1336" s="24">
        <f t="shared" si="250"/>
        <v>0</v>
      </c>
      <c r="Q1336" t="s">
        <v>375</v>
      </c>
      <c r="R1336" t="s">
        <v>308</v>
      </c>
      <c r="S1336" t="s">
        <v>275</v>
      </c>
      <c r="T1336" s="26" t="s">
        <v>85</v>
      </c>
      <c r="U1336" s="26" t="s">
        <v>76</v>
      </c>
      <c r="V1336" s="128" t="s">
        <v>619</v>
      </c>
      <c r="W1336" s="26" t="s">
        <v>79</v>
      </c>
      <c r="X1336" s="90">
        <v>3</v>
      </c>
      <c r="Y1336" s="24" t="str">
        <f t="shared" si="251"/>
        <v>Y</v>
      </c>
      <c r="Z1336" s="24">
        <v>100</v>
      </c>
      <c r="AA1336" s="24">
        <f t="shared" si="237"/>
        <v>0</v>
      </c>
      <c r="AB1336" s="24">
        <f t="shared" si="238"/>
        <v>-100</v>
      </c>
      <c r="AC1336" s="24">
        <f t="shared" si="239"/>
        <v>0</v>
      </c>
      <c r="AD1336" s="24">
        <f t="shared" si="240"/>
        <v>-100</v>
      </c>
      <c r="AE1336" s="24">
        <f t="shared" si="241"/>
        <v>0</v>
      </c>
      <c r="AF1336" s="24">
        <f t="shared" si="242"/>
        <v>-100</v>
      </c>
    </row>
    <row r="1337" spans="1:32" x14ac:dyDescent="0.25">
      <c r="A1337" s="21">
        <v>0.73092515819172132</v>
      </c>
      <c r="B1337" s="21">
        <v>0.16633024362418153</v>
      </c>
      <c r="C1337" s="22">
        <f t="shared" si="243"/>
        <v>1.36812912894387</v>
      </c>
      <c r="D1337" s="23">
        <f t="shared" si="243"/>
        <v>6.0121357259565595</v>
      </c>
      <c r="E1337" s="125"/>
      <c r="F1337" s="8">
        <f t="shared" si="244"/>
        <v>1</v>
      </c>
      <c r="G1337" s="8">
        <f t="shared" si="245"/>
        <v>1.36812912894387</v>
      </c>
      <c r="H1337" s="8">
        <f t="shared" si="246"/>
        <v>6.0121357259565595</v>
      </c>
      <c r="I1337" s="24"/>
      <c r="J1337" s="24"/>
      <c r="K1337" s="8">
        <f t="shared" si="247"/>
        <v>0</v>
      </c>
      <c r="L1337" s="8">
        <f t="shared" si="248"/>
        <v>0</v>
      </c>
      <c r="M1337" s="25" t="e">
        <f t="shared" si="249"/>
        <v>#DIV/0!</v>
      </c>
      <c r="N1337" s="25" t="e">
        <f t="shared" si="249"/>
        <v>#DIV/0!</v>
      </c>
      <c r="O1337" s="24">
        <f t="shared" si="250"/>
        <v>0</v>
      </c>
      <c r="P1337" s="24">
        <f t="shared" si="250"/>
        <v>0</v>
      </c>
      <c r="Q1337" t="s">
        <v>370</v>
      </c>
      <c r="R1337" t="s">
        <v>379</v>
      </c>
      <c r="S1337" t="s">
        <v>275</v>
      </c>
      <c r="T1337" s="26" t="s">
        <v>85</v>
      </c>
      <c r="U1337" s="26" t="s">
        <v>91</v>
      </c>
      <c r="V1337" s="128" t="s">
        <v>619</v>
      </c>
      <c r="W1337" s="26" t="s">
        <v>76</v>
      </c>
      <c r="X1337" s="90">
        <v>1</v>
      </c>
      <c r="Y1337" s="24" t="str">
        <f t="shared" si="251"/>
        <v>N</v>
      </c>
      <c r="Z1337" s="24">
        <v>100</v>
      </c>
      <c r="AA1337" s="24">
        <f t="shared" si="237"/>
        <v>0</v>
      </c>
      <c r="AB1337" s="24">
        <f t="shared" si="238"/>
        <v>-100</v>
      </c>
      <c r="AC1337" s="24">
        <f t="shared" si="239"/>
        <v>0</v>
      </c>
      <c r="AD1337" s="24">
        <f t="shared" si="240"/>
        <v>-100</v>
      </c>
      <c r="AE1337" s="24">
        <f t="shared" si="241"/>
        <v>0</v>
      </c>
      <c r="AF1337" s="24">
        <f t="shared" si="242"/>
        <v>-100</v>
      </c>
    </row>
    <row r="1338" spans="1:32" x14ac:dyDescent="0.25">
      <c r="A1338" s="21">
        <v>0.4700196480275794</v>
      </c>
      <c r="B1338" s="21">
        <v>0.51937434181012354</v>
      </c>
      <c r="C1338" s="22">
        <f t="shared" si="243"/>
        <v>2.1275706328372954</v>
      </c>
      <c r="D1338" s="23">
        <f t="shared" si="243"/>
        <v>1.9253935350652862</v>
      </c>
      <c r="E1338" s="125"/>
      <c r="F1338" s="8">
        <f t="shared" si="244"/>
        <v>1</v>
      </c>
      <c r="G1338" s="8">
        <f t="shared" si="245"/>
        <v>2.1275706328372954</v>
      </c>
      <c r="H1338" s="8">
        <f t="shared" si="246"/>
        <v>1.9253935350652862</v>
      </c>
      <c r="I1338" s="24"/>
      <c r="J1338" s="24"/>
      <c r="K1338" s="8">
        <f t="shared" si="247"/>
        <v>0</v>
      </c>
      <c r="L1338" s="8">
        <f t="shared" si="248"/>
        <v>0</v>
      </c>
      <c r="M1338" s="25" t="e">
        <f t="shared" si="249"/>
        <v>#DIV/0!</v>
      </c>
      <c r="N1338" s="25" t="e">
        <f t="shared" si="249"/>
        <v>#DIV/0!</v>
      </c>
      <c r="O1338" s="24">
        <f t="shared" si="250"/>
        <v>0</v>
      </c>
      <c r="P1338" s="24">
        <f t="shared" si="250"/>
        <v>0</v>
      </c>
      <c r="Q1338" t="s">
        <v>385</v>
      </c>
      <c r="R1338" t="s">
        <v>481</v>
      </c>
      <c r="S1338" t="s">
        <v>279</v>
      </c>
      <c r="T1338" s="26" t="s">
        <v>84</v>
      </c>
      <c r="U1338" s="26" t="s">
        <v>94</v>
      </c>
      <c r="V1338" s="128" t="s">
        <v>619</v>
      </c>
      <c r="W1338" s="26" t="s">
        <v>89</v>
      </c>
      <c r="X1338" s="90">
        <v>4</v>
      </c>
      <c r="Y1338" s="24" t="str">
        <f t="shared" si="251"/>
        <v>Y</v>
      </c>
      <c r="Z1338" s="24">
        <v>100</v>
      </c>
      <c r="AA1338" s="24">
        <f t="shared" si="237"/>
        <v>0</v>
      </c>
      <c r="AB1338" s="24">
        <f t="shared" si="238"/>
        <v>-100</v>
      </c>
      <c r="AC1338" s="24">
        <f t="shared" si="239"/>
        <v>0</v>
      </c>
      <c r="AD1338" s="24">
        <f t="shared" si="240"/>
        <v>-100</v>
      </c>
      <c r="AE1338" s="24">
        <f t="shared" si="241"/>
        <v>0</v>
      </c>
      <c r="AF1338" s="24">
        <f t="shared" si="242"/>
        <v>-100</v>
      </c>
    </row>
    <row r="1339" spans="1:32" x14ac:dyDescent="0.25">
      <c r="A1339" s="21">
        <v>0.29486913600897768</v>
      </c>
      <c r="B1339" s="21">
        <v>0.70499485528992156</v>
      </c>
      <c r="C1339" s="22">
        <f t="shared" si="243"/>
        <v>3.3913349275373252</v>
      </c>
      <c r="D1339" s="23">
        <f t="shared" si="243"/>
        <v>1.4184500673962517</v>
      </c>
      <c r="E1339" s="125"/>
      <c r="F1339" s="8">
        <f t="shared" si="244"/>
        <v>1</v>
      </c>
      <c r="G1339" s="8">
        <f t="shared" si="245"/>
        <v>3.3913349275373252</v>
      </c>
      <c r="H1339" s="8">
        <f t="shared" si="246"/>
        <v>1.4184500673962517</v>
      </c>
      <c r="I1339" s="24"/>
      <c r="J1339" s="24"/>
      <c r="K1339" s="8">
        <f t="shared" si="247"/>
        <v>0</v>
      </c>
      <c r="L1339" s="8">
        <f t="shared" si="248"/>
        <v>0</v>
      </c>
      <c r="M1339" s="25" t="e">
        <f t="shared" si="249"/>
        <v>#DIV/0!</v>
      </c>
      <c r="N1339" s="25" t="e">
        <f t="shared" si="249"/>
        <v>#DIV/0!</v>
      </c>
      <c r="O1339" s="24">
        <f t="shared" si="250"/>
        <v>0</v>
      </c>
      <c r="P1339" s="24">
        <f t="shared" si="250"/>
        <v>0</v>
      </c>
      <c r="Q1339" t="s">
        <v>319</v>
      </c>
      <c r="R1339" t="s">
        <v>394</v>
      </c>
      <c r="S1339" t="s">
        <v>279</v>
      </c>
      <c r="T1339" s="26" t="s">
        <v>90</v>
      </c>
      <c r="U1339" s="26" t="s">
        <v>75</v>
      </c>
      <c r="V1339" s="128" t="s">
        <v>619</v>
      </c>
      <c r="W1339" s="26" t="s">
        <v>73</v>
      </c>
      <c r="X1339" s="90">
        <v>0</v>
      </c>
      <c r="Y1339" s="24" t="str">
        <f t="shared" si="251"/>
        <v>N</v>
      </c>
      <c r="Z1339" s="24">
        <v>100</v>
      </c>
      <c r="AA1339" s="24">
        <f t="shared" si="237"/>
        <v>0</v>
      </c>
      <c r="AB1339" s="24">
        <f t="shared" si="238"/>
        <v>-100</v>
      </c>
      <c r="AC1339" s="24">
        <f t="shared" si="239"/>
        <v>0</v>
      </c>
      <c r="AD1339" s="24">
        <f t="shared" si="240"/>
        <v>-100</v>
      </c>
      <c r="AE1339" s="24">
        <f t="shared" si="241"/>
        <v>0</v>
      </c>
      <c r="AF1339" s="24">
        <f t="shared" si="242"/>
        <v>-100</v>
      </c>
    </row>
    <row r="1340" spans="1:32" x14ac:dyDescent="0.25">
      <c r="A1340" s="21">
        <v>3.5404762600999708E-2</v>
      </c>
      <c r="B1340" s="21">
        <v>0.9645902924733879</v>
      </c>
      <c r="C1340" s="22">
        <f t="shared" si="243"/>
        <v>28.244787608652501</v>
      </c>
      <c r="D1340" s="23">
        <f t="shared" si="243"/>
        <v>1.0367095831286204</v>
      </c>
      <c r="E1340" s="125"/>
      <c r="F1340" s="8">
        <f t="shared" si="244"/>
        <v>1</v>
      </c>
      <c r="G1340" s="8">
        <f t="shared" si="245"/>
        <v>28.244787608652501</v>
      </c>
      <c r="H1340" s="8">
        <f t="shared" si="246"/>
        <v>1.0367095831286204</v>
      </c>
      <c r="I1340" s="24"/>
      <c r="J1340" s="24"/>
      <c r="K1340" s="8">
        <f t="shared" si="247"/>
        <v>0</v>
      </c>
      <c r="L1340" s="8">
        <f t="shared" si="248"/>
        <v>0</v>
      </c>
      <c r="M1340" s="25" t="e">
        <f t="shared" si="249"/>
        <v>#DIV/0!</v>
      </c>
      <c r="N1340" s="25" t="e">
        <f t="shared" si="249"/>
        <v>#DIV/0!</v>
      </c>
      <c r="O1340" s="24">
        <f t="shared" si="250"/>
        <v>0</v>
      </c>
      <c r="P1340" s="24">
        <f t="shared" si="250"/>
        <v>0</v>
      </c>
      <c r="Q1340" t="s">
        <v>480</v>
      </c>
      <c r="R1340" t="s">
        <v>514</v>
      </c>
      <c r="S1340" t="s">
        <v>279</v>
      </c>
      <c r="T1340" s="26" t="s">
        <v>85</v>
      </c>
      <c r="U1340" s="26" t="s">
        <v>76</v>
      </c>
      <c r="V1340" s="128" t="s">
        <v>619</v>
      </c>
      <c r="W1340" s="26" t="s">
        <v>78</v>
      </c>
      <c r="X1340" s="90">
        <v>1</v>
      </c>
      <c r="Y1340" s="24" t="str">
        <f t="shared" si="251"/>
        <v>N</v>
      </c>
      <c r="Z1340" s="24">
        <v>100</v>
      </c>
      <c r="AA1340" s="24">
        <f t="shared" si="237"/>
        <v>0</v>
      </c>
      <c r="AB1340" s="24">
        <f t="shared" si="238"/>
        <v>-100</v>
      </c>
      <c r="AC1340" s="24">
        <f t="shared" si="239"/>
        <v>0</v>
      </c>
      <c r="AD1340" s="24">
        <f t="shared" si="240"/>
        <v>-100</v>
      </c>
      <c r="AE1340" s="24">
        <f t="shared" si="241"/>
        <v>0</v>
      </c>
      <c r="AF1340" s="24">
        <f t="shared" si="242"/>
        <v>-100</v>
      </c>
    </row>
    <row r="1341" spans="1:32" x14ac:dyDescent="0.25">
      <c r="A1341" s="21">
        <v>0.56938967398805418</v>
      </c>
      <c r="B1341" s="21">
        <v>0.4267021608997244</v>
      </c>
      <c r="C1341" s="22">
        <f t="shared" si="243"/>
        <v>1.756266482663646</v>
      </c>
      <c r="D1341" s="23">
        <f t="shared" si="243"/>
        <v>2.3435550405731398</v>
      </c>
      <c r="E1341" s="125"/>
      <c r="F1341" s="8">
        <f t="shared" si="244"/>
        <v>1</v>
      </c>
      <c r="G1341" s="8">
        <f t="shared" si="245"/>
        <v>1.756266482663646</v>
      </c>
      <c r="H1341" s="8">
        <f t="shared" si="246"/>
        <v>2.3435550405731398</v>
      </c>
      <c r="I1341" s="24"/>
      <c r="J1341" s="24"/>
      <c r="K1341" s="8">
        <f t="shared" si="247"/>
        <v>0</v>
      </c>
      <c r="L1341" s="8">
        <f t="shared" si="248"/>
        <v>0</v>
      </c>
      <c r="M1341" s="25" t="e">
        <f t="shared" si="249"/>
        <v>#DIV/0!</v>
      </c>
      <c r="N1341" s="25" t="e">
        <f t="shared" si="249"/>
        <v>#DIV/0!</v>
      </c>
      <c r="O1341" s="24">
        <f t="shared" si="250"/>
        <v>0</v>
      </c>
      <c r="P1341" s="24">
        <f t="shared" si="250"/>
        <v>0</v>
      </c>
      <c r="Q1341" t="s">
        <v>391</v>
      </c>
      <c r="R1341" t="s">
        <v>386</v>
      </c>
      <c r="S1341" t="s">
        <v>279</v>
      </c>
      <c r="T1341" s="26" t="s">
        <v>84</v>
      </c>
      <c r="U1341" s="26" t="s">
        <v>86</v>
      </c>
      <c r="V1341" s="128" t="s">
        <v>619</v>
      </c>
      <c r="W1341" s="26" t="s">
        <v>77</v>
      </c>
      <c r="X1341" s="90">
        <v>2</v>
      </c>
      <c r="Y1341" s="24" t="str">
        <f t="shared" si="251"/>
        <v>N</v>
      </c>
      <c r="Z1341" s="24">
        <v>100</v>
      </c>
      <c r="AA1341" s="24">
        <f t="shared" si="237"/>
        <v>0</v>
      </c>
      <c r="AB1341" s="24">
        <f t="shared" si="238"/>
        <v>-100</v>
      </c>
      <c r="AC1341" s="24">
        <f t="shared" si="239"/>
        <v>0</v>
      </c>
      <c r="AD1341" s="24">
        <f t="shared" si="240"/>
        <v>-100</v>
      </c>
      <c r="AE1341" s="24">
        <f t="shared" si="241"/>
        <v>0</v>
      </c>
      <c r="AF1341" s="24">
        <f t="shared" si="242"/>
        <v>-100</v>
      </c>
    </row>
    <row r="1342" spans="1:32" x14ac:dyDescent="0.25">
      <c r="A1342" s="21">
        <v>0.48300425485359</v>
      </c>
      <c r="B1342" s="21">
        <v>0.51542407144435398</v>
      </c>
      <c r="C1342" s="22">
        <f t="shared" si="243"/>
        <v>2.0703751363497278</v>
      </c>
      <c r="D1342" s="23">
        <f t="shared" si="243"/>
        <v>1.9401499763054075</v>
      </c>
      <c r="E1342" s="125"/>
      <c r="F1342" s="8">
        <f t="shared" si="244"/>
        <v>1</v>
      </c>
      <c r="G1342" s="8">
        <f t="shared" si="245"/>
        <v>2.0703751363497278</v>
      </c>
      <c r="H1342" s="8">
        <f t="shared" si="246"/>
        <v>1.9401499763054075</v>
      </c>
      <c r="I1342" s="24"/>
      <c r="J1342" s="24"/>
      <c r="K1342" s="8">
        <f t="shared" si="247"/>
        <v>0</v>
      </c>
      <c r="L1342" s="8">
        <f t="shared" si="248"/>
        <v>0</v>
      </c>
      <c r="M1342" s="25" t="e">
        <f t="shared" si="249"/>
        <v>#DIV/0!</v>
      </c>
      <c r="N1342" s="25" t="e">
        <f t="shared" si="249"/>
        <v>#DIV/0!</v>
      </c>
      <c r="O1342" s="24">
        <f t="shared" si="250"/>
        <v>0</v>
      </c>
      <c r="P1342" s="24">
        <f t="shared" si="250"/>
        <v>0</v>
      </c>
      <c r="Q1342" t="s">
        <v>389</v>
      </c>
      <c r="R1342" t="s">
        <v>387</v>
      </c>
      <c r="S1342" t="s">
        <v>279</v>
      </c>
      <c r="T1342" s="26" t="s">
        <v>85</v>
      </c>
      <c r="U1342" s="26" t="s">
        <v>79</v>
      </c>
      <c r="V1342" s="128" t="s">
        <v>619</v>
      </c>
      <c r="W1342" s="26" t="s">
        <v>87</v>
      </c>
      <c r="X1342" s="90">
        <v>3</v>
      </c>
      <c r="Y1342" s="24" t="str">
        <f t="shared" si="251"/>
        <v>Y</v>
      </c>
      <c r="Z1342" s="24">
        <v>100</v>
      </c>
      <c r="AA1342" s="24">
        <f t="shared" si="237"/>
        <v>0</v>
      </c>
      <c r="AB1342" s="24">
        <f t="shared" si="238"/>
        <v>-100</v>
      </c>
      <c r="AC1342" s="24">
        <f t="shared" si="239"/>
        <v>0</v>
      </c>
      <c r="AD1342" s="24">
        <f t="shared" si="240"/>
        <v>-100</v>
      </c>
      <c r="AE1342" s="24">
        <f t="shared" si="241"/>
        <v>0</v>
      </c>
      <c r="AF1342" s="24">
        <f t="shared" si="242"/>
        <v>-100</v>
      </c>
    </row>
    <row r="1343" spans="1:32" x14ac:dyDescent="0.25">
      <c r="A1343" s="21">
        <v>0.35529399894932623</v>
      </c>
      <c r="B1343" s="21">
        <v>0.64420204457697849</v>
      </c>
      <c r="C1343" s="22">
        <f t="shared" si="243"/>
        <v>2.814570476724052</v>
      </c>
      <c r="D1343" s="23">
        <f t="shared" si="243"/>
        <v>1.5523080195385901</v>
      </c>
      <c r="E1343" s="125"/>
      <c r="F1343" s="8">
        <f t="shared" si="244"/>
        <v>1</v>
      </c>
      <c r="G1343" s="8">
        <f t="shared" si="245"/>
        <v>2.814570476724052</v>
      </c>
      <c r="H1343" s="8">
        <f t="shared" si="246"/>
        <v>1.5523080195385901</v>
      </c>
      <c r="I1343" s="24"/>
      <c r="J1343" s="24"/>
      <c r="K1343" s="8">
        <f t="shared" si="247"/>
        <v>0</v>
      </c>
      <c r="L1343" s="8">
        <f t="shared" si="248"/>
        <v>0</v>
      </c>
      <c r="M1343" s="25" t="e">
        <f t="shared" si="249"/>
        <v>#DIV/0!</v>
      </c>
      <c r="N1343" s="25" t="e">
        <f t="shared" si="249"/>
        <v>#DIV/0!</v>
      </c>
      <c r="O1343" s="24">
        <f t="shared" si="250"/>
        <v>0</v>
      </c>
      <c r="P1343" s="24">
        <f t="shared" si="250"/>
        <v>0</v>
      </c>
      <c r="Q1343" t="s">
        <v>340</v>
      </c>
      <c r="R1343" t="s">
        <v>529</v>
      </c>
      <c r="S1343" t="s">
        <v>274</v>
      </c>
      <c r="T1343" s="26" t="s">
        <v>90</v>
      </c>
      <c r="U1343" s="26" t="s">
        <v>75</v>
      </c>
      <c r="V1343" s="128" t="s">
        <v>619</v>
      </c>
      <c r="W1343" s="26" t="s">
        <v>73</v>
      </c>
      <c r="X1343" s="90">
        <v>0</v>
      </c>
      <c r="Y1343" s="24" t="str">
        <f t="shared" si="251"/>
        <v>N</v>
      </c>
      <c r="Z1343" s="24">
        <v>100</v>
      </c>
      <c r="AA1343" s="24">
        <f t="shared" si="237"/>
        <v>0</v>
      </c>
      <c r="AB1343" s="24">
        <f t="shared" si="238"/>
        <v>-100</v>
      </c>
      <c r="AC1343" s="24">
        <f t="shared" si="239"/>
        <v>0</v>
      </c>
      <c r="AD1343" s="24">
        <f t="shared" si="240"/>
        <v>-100</v>
      </c>
      <c r="AE1343" s="24">
        <f t="shared" si="241"/>
        <v>0</v>
      </c>
      <c r="AF1343" s="24">
        <f t="shared" si="242"/>
        <v>-100</v>
      </c>
    </row>
    <row r="1344" spans="1:32" x14ac:dyDescent="0.25">
      <c r="A1344" s="21">
        <v>0.11242776299384508</v>
      </c>
      <c r="B1344" s="21">
        <v>0.88756603995969874</v>
      </c>
      <c r="C1344" s="22">
        <f t="shared" ref="C1344:D1372" si="252">(100%/A1344)</f>
        <v>8.894600171442935</v>
      </c>
      <c r="D1344" s="23">
        <f t="shared" si="252"/>
        <v>1.1266767259880814</v>
      </c>
      <c r="E1344" s="125"/>
      <c r="F1344" s="8">
        <f t="shared" si="244"/>
        <v>1</v>
      </c>
      <c r="G1344" s="8">
        <f t="shared" si="245"/>
        <v>8.894600171442935</v>
      </c>
      <c r="H1344" s="8">
        <f t="shared" si="246"/>
        <v>1.1266767259880814</v>
      </c>
      <c r="I1344" s="24"/>
      <c r="J1344" s="24"/>
      <c r="K1344" s="8">
        <f t="shared" si="247"/>
        <v>0</v>
      </c>
      <c r="L1344" s="8">
        <f t="shared" si="248"/>
        <v>0</v>
      </c>
      <c r="M1344" s="25" t="e">
        <f t="shared" ref="M1344:N1372" si="253">(1/K1344)</f>
        <v>#DIV/0!</v>
      </c>
      <c r="N1344" s="25" t="e">
        <f t="shared" si="253"/>
        <v>#DIV/0!</v>
      </c>
      <c r="O1344" s="24">
        <f t="shared" ref="O1344:P1372" si="254">(I1344/G1344)</f>
        <v>0</v>
      </c>
      <c r="P1344" s="24">
        <f t="shared" si="254"/>
        <v>0</v>
      </c>
      <c r="Q1344" t="s">
        <v>507</v>
      </c>
      <c r="R1344" t="s">
        <v>504</v>
      </c>
      <c r="S1344" t="s">
        <v>276</v>
      </c>
      <c r="T1344" s="26" t="s">
        <v>90</v>
      </c>
      <c r="U1344" s="26" t="s">
        <v>75</v>
      </c>
      <c r="V1344" s="128" t="s">
        <v>619</v>
      </c>
      <c r="W1344" s="26" t="s">
        <v>78</v>
      </c>
      <c r="X1344" s="90">
        <v>1</v>
      </c>
      <c r="Y1344" s="24" t="str">
        <f t="shared" si="251"/>
        <v>N</v>
      </c>
      <c r="Z1344" s="24">
        <v>100</v>
      </c>
      <c r="AA1344" s="24">
        <f t="shared" si="237"/>
        <v>0</v>
      </c>
      <c r="AB1344" s="24">
        <f t="shared" si="238"/>
        <v>-100</v>
      </c>
      <c r="AC1344" s="24">
        <f t="shared" si="239"/>
        <v>0</v>
      </c>
      <c r="AD1344" s="24">
        <f t="shared" si="240"/>
        <v>-100</v>
      </c>
      <c r="AE1344" s="24">
        <f t="shared" si="241"/>
        <v>0</v>
      </c>
      <c r="AF1344" s="24">
        <f t="shared" si="242"/>
        <v>-100</v>
      </c>
    </row>
    <row r="1345" spans="1:32" x14ac:dyDescent="0.25">
      <c r="A1345" s="21">
        <v>0.28280578093595088</v>
      </c>
      <c r="B1345" s="21">
        <v>0.71671669450904085</v>
      </c>
      <c r="C1345" s="22">
        <f t="shared" si="252"/>
        <v>3.5359956104520984</v>
      </c>
      <c r="D1345" s="23">
        <f t="shared" si="252"/>
        <v>1.3952514398803162</v>
      </c>
      <c r="E1345" s="125"/>
      <c r="F1345" s="8">
        <f t="shared" si="244"/>
        <v>1</v>
      </c>
      <c r="G1345" s="8">
        <f t="shared" si="245"/>
        <v>3.5359956104520984</v>
      </c>
      <c r="H1345" s="8">
        <f t="shared" si="246"/>
        <v>1.3952514398803162</v>
      </c>
      <c r="I1345" s="24"/>
      <c r="J1345" s="24"/>
      <c r="K1345" s="8">
        <f t="shared" si="247"/>
        <v>0</v>
      </c>
      <c r="L1345" s="8">
        <f t="shared" si="248"/>
        <v>0</v>
      </c>
      <c r="M1345" s="25" t="e">
        <f t="shared" si="253"/>
        <v>#DIV/0!</v>
      </c>
      <c r="N1345" s="25" t="e">
        <f t="shared" si="253"/>
        <v>#DIV/0!</v>
      </c>
      <c r="O1345" s="24">
        <f t="shared" si="254"/>
        <v>0</v>
      </c>
      <c r="P1345" s="24">
        <f t="shared" si="254"/>
        <v>0</v>
      </c>
      <c r="Q1345" t="s">
        <v>371</v>
      </c>
      <c r="R1345" t="s">
        <v>305</v>
      </c>
      <c r="S1345" t="s">
        <v>275</v>
      </c>
      <c r="T1345" s="26" t="s">
        <v>90</v>
      </c>
      <c r="U1345" s="26" t="s">
        <v>75</v>
      </c>
      <c r="V1345" s="128" t="s">
        <v>620</v>
      </c>
      <c r="W1345" s="26" t="s">
        <v>204</v>
      </c>
      <c r="X1345" s="90">
        <v>6</v>
      </c>
      <c r="Y1345" s="24" t="str">
        <f t="shared" si="251"/>
        <v>Y</v>
      </c>
      <c r="Z1345" s="24">
        <v>100</v>
      </c>
      <c r="AA1345" s="24">
        <f t="shared" si="237"/>
        <v>0</v>
      </c>
      <c r="AB1345" s="24">
        <f t="shared" si="238"/>
        <v>-100</v>
      </c>
      <c r="AC1345" s="24">
        <f t="shared" si="239"/>
        <v>0</v>
      </c>
      <c r="AD1345" s="24">
        <f t="shared" si="240"/>
        <v>-100</v>
      </c>
      <c r="AE1345" s="24">
        <f t="shared" si="241"/>
        <v>0</v>
      </c>
      <c r="AF1345" s="24">
        <f t="shared" si="242"/>
        <v>-100</v>
      </c>
    </row>
    <row r="1346" spans="1:32" x14ac:dyDescent="0.25">
      <c r="A1346" s="21">
        <v>0.39589149154100189</v>
      </c>
      <c r="B1346" s="21">
        <v>0.60368773514338114</v>
      </c>
      <c r="C1346" s="22">
        <f t="shared" si="252"/>
        <v>2.5259446625324391</v>
      </c>
      <c r="D1346" s="23">
        <f t="shared" si="252"/>
        <v>1.6564855334728494</v>
      </c>
      <c r="E1346" s="125"/>
      <c r="F1346" s="8">
        <f t="shared" si="244"/>
        <v>1</v>
      </c>
      <c r="G1346" s="8">
        <f t="shared" si="245"/>
        <v>2.5259446625324391</v>
      </c>
      <c r="H1346" s="8">
        <f t="shared" si="246"/>
        <v>1.6564855334728494</v>
      </c>
      <c r="I1346" s="24"/>
      <c r="J1346" s="24"/>
      <c r="K1346" s="8">
        <f t="shared" si="247"/>
        <v>0</v>
      </c>
      <c r="L1346" s="8">
        <f t="shared" si="248"/>
        <v>0</v>
      </c>
      <c r="M1346" s="25" t="e">
        <f t="shared" si="253"/>
        <v>#DIV/0!</v>
      </c>
      <c r="N1346" s="25" t="e">
        <f t="shared" si="253"/>
        <v>#DIV/0!</v>
      </c>
      <c r="O1346" s="24">
        <f t="shared" si="254"/>
        <v>0</v>
      </c>
      <c r="P1346" s="24">
        <f t="shared" si="254"/>
        <v>0</v>
      </c>
      <c r="Q1346" t="s">
        <v>482</v>
      </c>
      <c r="R1346" t="s">
        <v>317</v>
      </c>
      <c r="S1346" t="s">
        <v>279</v>
      </c>
      <c r="T1346" s="26" t="s">
        <v>90</v>
      </c>
      <c r="U1346" s="26" t="s">
        <v>75</v>
      </c>
      <c r="V1346" s="128" t="s">
        <v>620</v>
      </c>
      <c r="W1346" s="26" t="s">
        <v>75</v>
      </c>
      <c r="X1346" s="90">
        <v>2</v>
      </c>
      <c r="Y1346" s="24" t="str">
        <f t="shared" si="251"/>
        <v>N</v>
      </c>
      <c r="Z1346" s="24">
        <v>100</v>
      </c>
      <c r="AA1346" s="24">
        <f t="shared" si="237"/>
        <v>0</v>
      </c>
      <c r="AB1346" s="24">
        <f t="shared" si="238"/>
        <v>-100</v>
      </c>
      <c r="AC1346" s="24">
        <f t="shared" si="239"/>
        <v>0</v>
      </c>
      <c r="AD1346" s="24">
        <f t="shared" si="240"/>
        <v>-100</v>
      </c>
      <c r="AE1346" s="24">
        <f t="shared" si="241"/>
        <v>0</v>
      </c>
      <c r="AF1346" s="24">
        <f t="shared" si="242"/>
        <v>-100</v>
      </c>
    </row>
    <row r="1347" spans="1:32" x14ac:dyDescent="0.25">
      <c r="A1347" s="21">
        <v>0.6851781499063786</v>
      </c>
      <c r="B1347" s="21">
        <v>0.30757626970367496</v>
      </c>
      <c r="C1347" s="22">
        <f t="shared" si="252"/>
        <v>1.4594744449113535</v>
      </c>
      <c r="D1347" s="23">
        <f t="shared" si="252"/>
        <v>3.2512261136511595</v>
      </c>
      <c r="E1347" s="125"/>
      <c r="F1347" s="8">
        <f t="shared" si="244"/>
        <v>1</v>
      </c>
      <c r="G1347" s="8">
        <f t="shared" si="245"/>
        <v>1.4594744449113535</v>
      </c>
      <c r="H1347" s="8">
        <f t="shared" si="246"/>
        <v>3.2512261136511595</v>
      </c>
      <c r="I1347" s="24"/>
      <c r="J1347" s="24"/>
      <c r="K1347" s="8">
        <f t="shared" si="247"/>
        <v>0</v>
      </c>
      <c r="L1347" s="8">
        <f t="shared" si="248"/>
        <v>0</v>
      </c>
      <c r="M1347" s="25" t="e">
        <f t="shared" si="253"/>
        <v>#DIV/0!</v>
      </c>
      <c r="N1347" s="25" t="e">
        <f t="shared" si="253"/>
        <v>#DIV/0!</v>
      </c>
      <c r="O1347" s="24">
        <f t="shared" si="254"/>
        <v>0</v>
      </c>
      <c r="P1347" s="24">
        <f t="shared" si="254"/>
        <v>0</v>
      </c>
      <c r="Q1347" t="s">
        <v>318</v>
      </c>
      <c r="R1347" t="s">
        <v>390</v>
      </c>
      <c r="S1347" t="s">
        <v>279</v>
      </c>
      <c r="T1347" s="26" t="s">
        <v>85</v>
      </c>
      <c r="U1347" s="26" t="s">
        <v>79</v>
      </c>
      <c r="V1347" s="128" t="s">
        <v>620</v>
      </c>
      <c r="W1347" s="26" t="s">
        <v>125</v>
      </c>
      <c r="X1347" s="90">
        <v>6</v>
      </c>
      <c r="Y1347" s="24" t="str">
        <f t="shared" si="251"/>
        <v>Y</v>
      </c>
      <c r="Z1347" s="24">
        <v>100</v>
      </c>
      <c r="AA1347" s="24">
        <f t="shared" si="237"/>
        <v>0</v>
      </c>
      <c r="AB1347" s="24">
        <f t="shared" si="238"/>
        <v>-100</v>
      </c>
      <c r="AC1347" s="24">
        <f t="shared" si="239"/>
        <v>0</v>
      </c>
      <c r="AD1347" s="24">
        <f t="shared" si="240"/>
        <v>-100</v>
      </c>
      <c r="AE1347" s="24">
        <f t="shared" si="241"/>
        <v>0</v>
      </c>
      <c r="AF1347" s="24">
        <f t="shared" si="242"/>
        <v>-100</v>
      </c>
    </row>
    <row r="1348" spans="1:32" x14ac:dyDescent="0.25">
      <c r="A1348" s="21">
        <v>0.51625866194798709</v>
      </c>
      <c r="B1348" s="21">
        <v>0.48220804149549062</v>
      </c>
      <c r="C1348" s="22">
        <f t="shared" si="252"/>
        <v>1.9370135044838235</v>
      </c>
      <c r="D1348" s="23">
        <f t="shared" si="252"/>
        <v>2.0737937030221665</v>
      </c>
      <c r="E1348" s="125"/>
      <c r="F1348" s="8">
        <f t="shared" si="244"/>
        <v>1</v>
      </c>
      <c r="G1348" s="8">
        <f t="shared" si="245"/>
        <v>1.9370135044838235</v>
      </c>
      <c r="H1348" s="8">
        <f t="shared" si="246"/>
        <v>2.0737937030221665</v>
      </c>
      <c r="I1348" s="24"/>
      <c r="J1348" s="24"/>
      <c r="K1348" s="8">
        <f t="shared" si="247"/>
        <v>0</v>
      </c>
      <c r="L1348" s="8">
        <f t="shared" si="248"/>
        <v>0</v>
      </c>
      <c r="M1348" s="25" t="e">
        <f t="shared" si="253"/>
        <v>#DIV/0!</v>
      </c>
      <c r="N1348" s="25" t="e">
        <f t="shared" si="253"/>
        <v>#DIV/0!</v>
      </c>
      <c r="O1348" s="24">
        <f t="shared" si="254"/>
        <v>0</v>
      </c>
      <c r="P1348" s="24">
        <f t="shared" si="254"/>
        <v>0</v>
      </c>
      <c r="Q1348" t="s">
        <v>392</v>
      </c>
      <c r="R1348" t="s">
        <v>483</v>
      </c>
      <c r="S1348" t="s">
        <v>279</v>
      </c>
      <c r="T1348" s="26" t="s">
        <v>84</v>
      </c>
      <c r="U1348" s="26" t="s">
        <v>86</v>
      </c>
      <c r="V1348" s="128" t="s">
        <v>620</v>
      </c>
      <c r="W1348" s="26" t="s">
        <v>165</v>
      </c>
      <c r="X1348" s="90">
        <v>7</v>
      </c>
      <c r="Y1348" s="24" t="str">
        <f t="shared" si="251"/>
        <v>Y</v>
      </c>
      <c r="Z1348" s="24">
        <v>100</v>
      </c>
      <c r="AA1348" s="24">
        <f t="shared" si="237"/>
        <v>0</v>
      </c>
      <c r="AB1348" s="24">
        <f t="shared" si="238"/>
        <v>-100</v>
      </c>
      <c r="AC1348" s="24">
        <f t="shared" si="239"/>
        <v>0</v>
      </c>
      <c r="AD1348" s="24">
        <f t="shared" si="240"/>
        <v>-100</v>
      </c>
      <c r="AE1348" s="24">
        <f t="shared" si="241"/>
        <v>0</v>
      </c>
      <c r="AF1348" s="24">
        <f t="shared" si="242"/>
        <v>-100</v>
      </c>
    </row>
    <row r="1349" spans="1:32" x14ac:dyDescent="0.25">
      <c r="A1349" s="21">
        <v>0.21039202393303921</v>
      </c>
      <c r="B1349" s="21">
        <v>0.78949080979656494</v>
      </c>
      <c r="C1349" s="22">
        <f t="shared" si="252"/>
        <v>4.7530318940145122</v>
      </c>
      <c r="D1349" s="23">
        <f t="shared" si="252"/>
        <v>1.2666391902113197</v>
      </c>
      <c r="E1349" s="125"/>
      <c r="F1349" s="8">
        <f t="shared" si="244"/>
        <v>1</v>
      </c>
      <c r="G1349" s="8">
        <f t="shared" si="245"/>
        <v>4.7530318940145122</v>
      </c>
      <c r="H1349" s="8">
        <f t="shared" si="246"/>
        <v>1.2666391902113197</v>
      </c>
      <c r="I1349" s="24"/>
      <c r="J1349" s="24"/>
      <c r="K1349" s="8">
        <f t="shared" si="247"/>
        <v>0</v>
      </c>
      <c r="L1349" s="8">
        <f t="shared" si="248"/>
        <v>0</v>
      </c>
      <c r="M1349" s="25" t="e">
        <f t="shared" si="253"/>
        <v>#DIV/0!</v>
      </c>
      <c r="N1349" s="25" t="e">
        <f t="shared" si="253"/>
        <v>#DIV/0!</v>
      </c>
      <c r="O1349" s="24">
        <f t="shared" si="254"/>
        <v>0</v>
      </c>
      <c r="P1349" s="24">
        <f t="shared" si="254"/>
        <v>0</v>
      </c>
      <c r="Q1349" t="s">
        <v>393</v>
      </c>
      <c r="R1349" t="s">
        <v>316</v>
      </c>
      <c r="S1349" t="s">
        <v>279</v>
      </c>
      <c r="T1349" s="26" t="s">
        <v>90</v>
      </c>
      <c r="U1349" s="26" t="s">
        <v>75</v>
      </c>
      <c r="V1349" s="128" t="s">
        <v>620</v>
      </c>
      <c r="W1349" s="26" t="s">
        <v>78</v>
      </c>
      <c r="X1349" s="90">
        <v>1</v>
      </c>
      <c r="Y1349" s="24" t="str">
        <f t="shared" si="251"/>
        <v>N</v>
      </c>
      <c r="Z1349" s="24">
        <v>100</v>
      </c>
      <c r="AA1349" s="24">
        <f t="shared" si="237"/>
        <v>0</v>
      </c>
      <c r="AB1349" s="24">
        <f t="shared" si="238"/>
        <v>-100</v>
      </c>
      <c r="AC1349" s="24">
        <f t="shared" si="239"/>
        <v>0</v>
      </c>
      <c r="AD1349" s="24">
        <f t="shared" si="240"/>
        <v>-100</v>
      </c>
      <c r="AE1349" s="24">
        <f t="shared" si="241"/>
        <v>0</v>
      </c>
      <c r="AF1349" s="24">
        <f t="shared" si="242"/>
        <v>-100</v>
      </c>
    </row>
    <row r="1350" spans="1:32" x14ac:dyDescent="0.25">
      <c r="A1350" s="21">
        <v>0.29784759453004372</v>
      </c>
      <c r="B1350" s="21">
        <v>0.7018760768540302</v>
      </c>
      <c r="C1350" s="22">
        <f t="shared" si="252"/>
        <v>3.3574217766567545</v>
      </c>
      <c r="D1350" s="23">
        <f t="shared" si="252"/>
        <v>1.4247529342818317</v>
      </c>
      <c r="E1350" s="125"/>
      <c r="F1350" s="8">
        <f t="shared" si="244"/>
        <v>1</v>
      </c>
      <c r="G1350" s="8">
        <f t="shared" si="245"/>
        <v>3.3574217766567545</v>
      </c>
      <c r="H1350" s="8">
        <f t="shared" si="246"/>
        <v>1.4247529342818317</v>
      </c>
      <c r="I1350" s="24"/>
      <c r="J1350" s="24"/>
      <c r="K1350" s="8">
        <f t="shared" si="247"/>
        <v>0</v>
      </c>
      <c r="L1350" s="8">
        <f t="shared" si="248"/>
        <v>0</v>
      </c>
      <c r="M1350" s="25" t="e">
        <f t="shared" si="253"/>
        <v>#DIV/0!</v>
      </c>
      <c r="N1350" s="25" t="e">
        <f t="shared" si="253"/>
        <v>#DIV/0!</v>
      </c>
      <c r="O1350" s="24">
        <f t="shared" si="254"/>
        <v>0</v>
      </c>
      <c r="P1350" s="24">
        <f t="shared" si="254"/>
        <v>0</v>
      </c>
      <c r="Q1350" t="s">
        <v>461</v>
      </c>
      <c r="R1350" t="s">
        <v>505</v>
      </c>
      <c r="S1350" t="s">
        <v>276</v>
      </c>
      <c r="T1350" s="26" t="s">
        <v>90</v>
      </c>
      <c r="U1350" s="26" t="s">
        <v>75</v>
      </c>
      <c r="V1350" s="128" t="s">
        <v>620</v>
      </c>
      <c r="W1350" s="26" t="s">
        <v>79</v>
      </c>
      <c r="X1350" s="90">
        <v>3</v>
      </c>
      <c r="Y1350" s="24" t="str">
        <f t="shared" si="251"/>
        <v>Y</v>
      </c>
      <c r="Z1350" s="24">
        <v>100</v>
      </c>
      <c r="AA1350" s="24">
        <f t="shared" si="237"/>
        <v>0</v>
      </c>
      <c r="AB1350" s="24">
        <f t="shared" si="238"/>
        <v>-100</v>
      </c>
      <c r="AC1350" s="24">
        <f t="shared" si="239"/>
        <v>0</v>
      </c>
      <c r="AD1350" s="24">
        <f t="shared" si="240"/>
        <v>-100</v>
      </c>
      <c r="AE1350" s="24">
        <f t="shared" si="241"/>
        <v>0</v>
      </c>
      <c r="AF1350" s="24">
        <f t="shared" si="242"/>
        <v>-100</v>
      </c>
    </row>
    <row r="1351" spans="1:32" x14ac:dyDescent="0.25">
      <c r="A1351" s="21">
        <v>0.42194159431548361</v>
      </c>
      <c r="B1351" s="21">
        <v>0.57704800539215795</v>
      </c>
      <c r="C1351" s="22">
        <f t="shared" si="252"/>
        <v>2.3699962588952657</v>
      </c>
      <c r="D1351" s="23">
        <f t="shared" si="252"/>
        <v>1.7329580739481227</v>
      </c>
      <c r="E1351" s="125"/>
      <c r="F1351" s="8">
        <f t="shared" si="244"/>
        <v>1</v>
      </c>
      <c r="G1351" s="8">
        <f t="shared" si="245"/>
        <v>2.3699962588952657</v>
      </c>
      <c r="H1351" s="8">
        <f t="shared" si="246"/>
        <v>1.7329580739481227</v>
      </c>
      <c r="I1351" s="24"/>
      <c r="J1351" s="24"/>
      <c r="K1351" s="8">
        <f t="shared" si="247"/>
        <v>0</v>
      </c>
      <c r="L1351" s="8">
        <f t="shared" si="248"/>
        <v>0</v>
      </c>
      <c r="M1351" s="25" t="e">
        <f t="shared" si="253"/>
        <v>#DIV/0!</v>
      </c>
      <c r="N1351" s="25" t="e">
        <f t="shared" si="253"/>
        <v>#DIV/0!</v>
      </c>
      <c r="O1351" s="24">
        <f t="shared" si="254"/>
        <v>0</v>
      </c>
      <c r="P1351" s="24">
        <f t="shared" si="254"/>
        <v>0</v>
      </c>
      <c r="Q1351" t="s">
        <v>508</v>
      </c>
      <c r="R1351" t="s">
        <v>470</v>
      </c>
      <c r="S1351" t="s">
        <v>276</v>
      </c>
      <c r="T1351" s="26" t="s">
        <v>84</v>
      </c>
      <c r="U1351" s="26" t="s">
        <v>86</v>
      </c>
      <c r="V1351" s="128" t="s">
        <v>620</v>
      </c>
      <c r="W1351" s="26" t="s">
        <v>99</v>
      </c>
      <c r="X1351" s="90">
        <v>5</v>
      </c>
      <c r="Y1351" s="24" t="str">
        <f t="shared" si="251"/>
        <v>Y</v>
      </c>
      <c r="Z1351" s="24">
        <v>100</v>
      </c>
      <c r="AA1351" s="24">
        <f t="shared" si="237"/>
        <v>0</v>
      </c>
      <c r="AB1351" s="24">
        <f t="shared" si="238"/>
        <v>-100</v>
      </c>
      <c r="AC1351" s="24">
        <f t="shared" si="239"/>
        <v>0</v>
      </c>
      <c r="AD1351" s="24">
        <f t="shared" si="240"/>
        <v>-100</v>
      </c>
      <c r="AE1351" s="24">
        <f t="shared" si="241"/>
        <v>0</v>
      </c>
      <c r="AF1351" s="24">
        <f t="shared" si="242"/>
        <v>-100</v>
      </c>
    </row>
    <row r="1352" spans="1:32" x14ac:dyDescent="0.25">
      <c r="A1352" s="21">
        <v>0.18495519221291257</v>
      </c>
      <c r="B1352" s="21">
        <v>0.81501151522885129</v>
      </c>
      <c r="C1352" s="22">
        <f t="shared" si="252"/>
        <v>5.4067149347656187</v>
      </c>
      <c r="D1352" s="23">
        <f t="shared" si="252"/>
        <v>1.226976528938005</v>
      </c>
      <c r="E1352" s="125"/>
      <c r="F1352" s="8">
        <f t="shared" si="244"/>
        <v>1</v>
      </c>
      <c r="G1352" s="8">
        <f t="shared" si="245"/>
        <v>5.4067149347656187</v>
      </c>
      <c r="H1352" s="8">
        <f t="shared" si="246"/>
        <v>1.226976528938005</v>
      </c>
      <c r="I1352" s="24"/>
      <c r="J1352" s="24"/>
      <c r="K1352" s="8">
        <f t="shared" si="247"/>
        <v>0</v>
      </c>
      <c r="L1352" s="8">
        <f t="shared" si="248"/>
        <v>0</v>
      </c>
      <c r="M1352" s="25" t="e">
        <f t="shared" si="253"/>
        <v>#DIV/0!</v>
      </c>
      <c r="N1352" s="25" t="e">
        <f t="shared" si="253"/>
        <v>#DIV/0!</v>
      </c>
      <c r="O1352" s="24">
        <f t="shared" si="254"/>
        <v>0</v>
      </c>
      <c r="P1352" s="24">
        <f t="shared" si="254"/>
        <v>0</v>
      </c>
      <c r="Q1352" t="s">
        <v>454</v>
      </c>
      <c r="R1352" t="s">
        <v>464</v>
      </c>
      <c r="S1352" t="s">
        <v>276</v>
      </c>
      <c r="T1352" s="26" t="s">
        <v>90</v>
      </c>
      <c r="U1352" s="26" t="s">
        <v>75</v>
      </c>
      <c r="V1352" s="128" t="s">
        <v>620</v>
      </c>
      <c r="W1352" s="26" t="s">
        <v>102</v>
      </c>
      <c r="X1352" s="90">
        <v>4</v>
      </c>
      <c r="Y1352" s="24" t="str">
        <f t="shared" si="251"/>
        <v>Y</v>
      </c>
      <c r="Z1352" s="24">
        <v>100</v>
      </c>
      <c r="AA1352" s="24">
        <f t="shared" si="237"/>
        <v>0</v>
      </c>
      <c r="AB1352" s="24">
        <f t="shared" si="238"/>
        <v>-100</v>
      </c>
      <c r="AC1352" s="24">
        <f t="shared" si="239"/>
        <v>0</v>
      </c>
      <c r="AD1352" s="24">
        <f t="shared" si="240"/>
        <v>-100</v>
      </c>
      <c r="AE1352" s="24">
        <f t="shared" si="241"/>
        <v>0</v>
      </c>
      <c r="AF1352" s="24">
        <f t="shared" si="242"/>
        <v>-100</v>
      </c>
    </row>
    <row r="1353" spans="1:32" x14ac:dyDescent="0.25">
      <c r="A1353" s="21">
        <v>0.46136664563332963</v>
      </c>
      <c r="B1353" s="21">
        <v>0.53740867569248008</v>
      </c>
      <c r="C1353" s="22">
        <f t="shared" si="252"/>
        <v>2.1674735472636404</v>
      </c>
      <c r="D1353" s="23">
        <f t="shared" si="252"/>
        <v>1.8607812736023401</v>
      </c>
      <c r="E1353" s="125"/>
      <c r="F1353" s="8">
        <f t="shared" si="244"/>
        <v>1</v>
      </c>
      <c r="G1353" s="8">
        <f t="shared" si="245"/>
        <v>2.1674735472636404</v>
      </c>
      <c r="H1353" s="8">
        <f t="shared" si="246"/>
        <v>1.8607812736023401</v>
      </c>
      <c r="I1353" s="24"/>
      <c r="J1353" s="24"/>
      <c r="K1353" s="8">
        <f t="shared" si="247"/>
        <v>0</v>
      </c>
      <c r="L1353" s="8">
        <f t="shared" si="248"/>
        <v>0</v>
      </c>
      <c r="M1353" s="25" t="e">
        <f t="shared" si="253"/>
        <v>#DIV/0!</v>
      </c>
      <c r="N1353" s="25" t="e">
        <f t="shared" si="253"/>
        <v>#DIV/0!</v>
      </c>
      <c r="O1353" s="24">
        <f t="shared" si="254"/>
        <v>0</v>
      </c>
      <c r="P1353" s="24">
        <f t="shared" si="254"/>
        <v>0</v>
      </c>
      <c r="Q1353" t="s">
        <v>479</v>
      </c>
      <c r="R1353" t="s">
        <v>374</v>
      </c>
      <c r="S1353" t="s">
        <v>275</v>
      </c>
      <c r="T1353" s="26" t="s">
        <v>85</v>
      </c>
      <c r="U1353" s="26" t="s">
        <v>79</v>
      </c>
      <c r="V1353" s="128" t="s">
        <v>621</v>
      </c>
      <c r="W1353" s="26" t="s">
        <v>73</v>
      </c>
      <c r="X1353" s="90">
        <v>0</v>
      </c>
      <c r="Y1353" s="24" t="str">
        <f t="shared" si="251"/>
        <v>N</v>
      </c>
      <c r="Z1353" s="24">
        <v>100</v>
      </c>
      <c r="AA1353" s="24">
        <f t="shared" si="237"/>
        <v>0</v>
      </c>
      <c r="AB1353" s="24">
        <f t="shared" si="238"/>
        <v>-100</v>
      </c>
      <c r="AC1353" s="24">
        <f t="shared" si="239"/>
        <v>0</v>
      </c>
      <c r="AD1353" s="24">
        <f t="shared" si="240"/>
        <v>-100</v>
      </c>
      <c r="AE1353" s="24">
        <f t="shared" si="241"/>
        <v>0</v>
      </c>
      <c r="AF1353" s="24">
        <f t="shared" si="242"/>
        <v>-100</v>
      </c>
    </row>
    <row r="1354" spans="1:32" x14ac:dyDescent="0.25">
      <c r="A1354" s="21">
        <v>0.25095369473871432</v>
      </c>
      <c r="B1354" s="21">
        <v>0.748666177046863</v>
      </c>
      <c r="C1354" s="22">
        <f t="shared" si="252"/>
        <v>3.9847988731194848</v>
      </c>
      <c r="D1354" s="23">
        <f t="shared" si="252"/>
        <v>1.3357087987392873</v>
      </c>
      <c r="E1354" s="125"/>
      <c r="F1354" s="8">
        <f t="shared" si="244"/>
        <v>1</v>
      </c>
      <c r="G1354" s="8">
        <f t="shared" si="245"/>
        <v>3.9847988731194848</v>
      </c>
      <c r="H1354" s="8">
        <f t="shared" si="246"/>
        <v>1.3357087987392873</v>
      </c>
      <c r="I1354" s="24"/>
      <c r="J1354" s="24"/>
      <c r="K1354" s="8">
        <f t="shared" si="247"/>
        <v>0</v>
      </c>
      <c r="L1354" s="8">
        <f t="shared" si="248"/>
        <v>0</v>
      </c>
      <c r="M1354" s="25" t="e">
        <f t="shared" si="253"/>
        <v>#DIV/0!</v>
      </c>
      <c r="N1354" s="25" t="e">
        <f t="shared" si="253"/>
        <v>#DIV/0!</v>
      </c>
      <c r="O1354" s="24">
        <f t="shared" si="254"/>
        <v>0</v>
      </c>
      <c r="P1354" s="24">
        <f t="shared" si="254"/>
        <v>0</v>
      </c>
      <c r="Q1354" t="s">
        <v>306</v>
      </c>
      <c r="R1354" t="s">
        <v>304</v>
      </c>
      <c r="S1354" t="s">
        <v>275</v>
      </c>
      <c r="T1354" s="26" t="s">
        <v>84</v>
      </c>
      <c r="U1354" s="26" t="s">
        <v>78</v>
      </c>
      <c r="V1354" s="128" t="s">
        <v>621</v>
      </c>
      <c r="W1354" s="26" t="s">
        <v>79</v>
      </c>
      <c r="X1354" s="90">
        <v>3</v>
      </c>
      <c r="Y1354" s="24" t="str">
        <f t="shared" si="251"/>
        <v>Y</v>
      </c>
      <c r="Z1354" s="24">
        <v>100</v>
      </c>
      <c r="AA1354" s="24">
        <f t="shared" si="237"/>
        <v>0</v>
      </c>
      <c r="AB1354" s="24">
        <f t="shared" si="238"/>
        <v>-100</v>
      </c>
      <c r="AC1354" s="24">
        <f t="shared" si="239"/>
        <v>0</v>
      </c>
      <c r="AD1354" s="24">
        <f t="shared" si="240"/>
        <v>-100</v>
      </c>
      <c r="AE1354" s="24">
        <f t="shared" si="241"/>
        <v>0</v>
      </c>
      <c r="AF1354" s="24">
        <f t="shared" si="242"/>
        <v>-100</v>
      </c>
    </row>
    <row r="1355" spans="1:32" x14ac:dyDescent="0.25">
      <c r="A1355" s="21">
        <v>0.2367742022999379</v>
      </c>
      <c r="B1355" s="21">
        <v>0.76185118641654825</v>
      </c>
      <c r="C1355" s="22">
        <f t="shared" si="252"/>
        <v>4.2234330864020073</v>
      </c>
      <c r="D1355" s="23">
        <f t="shared" si="252"/>
        <v>1.3125922986398579</v>
      </c>
      <c r="E1355" s="125"/>
      <c r="F1355" s="8">
        <f t="shared" si="244"/>
        <v>1</v>
      </c>
      <c r="G1355" s="8">
        <f t="shared" si="245"/>
        <v>4.2234330864020073</v>
      </c>
      <c r="H1355" s="8">
        <f t="shared" si="246"/>
        <v>1.3125922986398579</v>
      </c>
      <c r="I1355" s="24"/>
      <c r="J1355" s="24"/>
      <c r="K1355" s="8">
        <f t="shared" si="247"/>
        <v>0</v>
      </c>
      <c r="L1355" s="8">
        <f t="shared" si="248"/>
        <v>0</v>
      </c>
      <c r="M1355" s="25" t="e">
        <f t="shared" si="253"/>
        <v>#DIV/0!</v>
      </c>
      <c r="N1355" s="25" t="e">
        <f t="shared" si="253"/>
        <v>#DIV/0!</v>
      </c>
      <c r="O1355" s="24">
        <f t="shared" si="254"/>
        <v>0</v>
      </c>
      <c r="P1355" s="24">
        <f t="shared" si="254"/>
        <v>0</v>
      </c>
      <c r="Q1355" t="s">
        <v>476</v>
      </c>
      <c r="R1355" t="s">
        <v>309</v>
      </c>
      <c r="S1355" t="s">
        <v>275</v>
      </c>
      <c r="T1355" s="26" t="s">
        <v>84</v>
      </c>
      <c r="U1355" s="26" t="s">
        <v>94</v>
      </c>
      <c r="V1355" s="128" t="s">
        <v>621</v>
      </c>
      <c r="W1355" s="26" t="s">
        <v>75</v>
      </c>
      <c r="X1355" s="90">
        <v>2</v>
      </c>
      <c r="Y1355" s="24" t="str">
        <f t="shared" si="251"/>
        <v>N</v>
      </c>
      <c r="Z1355" s="24">
        <v>100</v>
      </c>
      <c r="AA1355" s="24">
        <f t="shared" si="237"/>
        <v>0</v>
      </c>
      <c r="AB1355" s="24">
        <f t="shared" si="238"/>
        <v>-100</v>
      </c>
      <c r="AC1355" s="24">
        <f t="shared" si="239"/>
        <v>0</v>
      </c>
      <c r="AD1355" s="24">
        <f t="shared" si="240"/>
        <v>-100</v>
      </c>
      <c r="AE1355" s="24">
        <f t="shared" si="241"/>
        <v>0</v>
      </c>
      <c r="AF1355" s="24">
        <f t="shared" si="242"/>
        <v>-100</v>
      </c>
    </row>
    <row r="1356" spans="1:32" x14ac:dyDescent="0.25">
      <c r="A1356" s="21">
        <v>0.51327238253564145</v>
      </c>
      <c r="B1356" s="21">
        <v>0.47039835401653229</v>
      </c>
      <c r="C1356" s="22">
        <f t="shared" si="252"/>
        <v>1.9482832780907715</v>
      </c>
      <c r="D1356" s="23">
        <f t="shared" si="252"/>
        <v>2.1258577787558641</v>
      </c>
      <c r="E1356" s="125"/>
      <c r="F1356" s="8">
        <f t="shared" si="244"/>
        <v>1</v>
      </c>
      <c r="G1356" s="8">
        <f t="shared" si="245"/>
        <v>1.9482832780907715</v>
      </c>
      <c r="H1356" s="8">
        <f t="shared" si="246"/>
        <v>2.1258577787558641</v>
      </c>
      <c r="I1356" s="24"/>
      <c r="J1356" s="24"/>
      <c r="K1356" s="8">
        <f t="shared" si="247"/>
        <v>0</v>
      </c>
      <c r="L1356" s="8">
        <f t="shared" si="248"/>
        <v>0</v>
      </c>
      <c r="M1356" s="25" t="e">
        <f t="shared" si="253"/>
        <v>#DIV/0!</v>
      </c>
      <c r="N1356" s="25" t="e">
        <f t="shared" si="253"/>
        <v>#DIV/0!</v>
      </c>
      <c r="O1356" s="24">
        <f t="shared" si="254"/>
        <v>0</v>
      </c>
      <c r="P1356" s="24">
        <f t="shared" si="254"/>
        <v>0</v>
      </c>
      <c r="Q1356" t="s">
        <v>478</v>
      </c>
      <c r="R1356" t="s">
        <v>284</v>
      </c>
      <c r="S1356" t="s">
        <v>275</v>
      </c>
      <c r="T1356" s="26" t="s">
        <v>84</v>
      </c>
      <c r="U1356" s="26" t="s">
        <v>100</v>
      </c>
      <c r="V1356" s="128" t="s">
        <v>622</v>
      </c>
      <c r="W1356" s="26" t="s">
        <v>94</v>
      </c>
      <c r="X1356" s="90">
        <v>2</v>
      </c>
      <c r="Y1356" s="24" t="str">
        <f t="shared" si="251"/>
        <v>N</v>
      </c>
      <c r="Z1356" s="24">
        <v>100</v>
      </c>
      <c r="AA1356" s="24">
        <f t="shared" si="237"/>
        <v>0</v>
      </c>
      <c r="AB1356" s="24">
        <f t="shared" si="238"/>
        <v>-100</v>
      </c>
      <c r="AC1356" s="24">
        <f t="shared" si="239"/>
        <v>0</v>
      </c>
      <c r="AD1356" s="24">
        <f t="shared" si="240"/>
        <v>-100</v>
      </c>
      <c r="AE1356" s="24">
        <f t="shared" si="241"/>
        <v>0</v>
      </c>
      <c r="AF1356" s="24">
        <f t="shared" si="242"/>
        <v>-100</v>
      </c>
    </row>
    <row r="1357" spans="1:32" x14ac:dyDescent="0.25">
      <c r="A1357" s="124">
        <v>0.4630978327178652</v>
      </c>
      <c r="B1357" s="124">
        <v>0.53601544067769136</v>
      </c>
      <c r="C1357" s="120">
        <f t="shared" si="252"/>
        <v>2.1593709349299282</v>
      </c>
      <c r="D1357" s="121">
        <f t="shared" si="252"/>
        <v>1.8656178984987575</v>
      </c>
      <c r="E1357" s="129"/>
      <c r="F1357" s="122">
        <f t="shared" si="244"/>
        <v>1</v>
      </c>
      <c r="G1357" s="122">
        <f t="shared" si="245"/>
        <v>2.1593709349299282</v>
      </c>
      <c r="H1357" s="122">
        <f t="shared" si="246"/>
        <v>1.8656178984987575</v>
      </c>
      <c r="I1357" s="97"/>
      <c r="J1357" s="97"/>
      <c r="K1357" s="122">
        <f t="shared" si="247"/>
        <v>0</v>
      </c>
      <c r="L1357" s="122">
        <f t="shared" si="248"/>
        <v>0</v>
      </c>
      <c r="M1357" s="123" t="e">
        <f t="shared" si="253"/>
        <v>#DIV/0!</v>
      </c>
      <c r="N1357" s="123" t="e">
        <f t="shared" si="253"/>
        <v>#DIV/0!</v>
      </c>
      <c r="O1357" s="97">
        <f t="shared" si="254"/>
        <v>0</v>
      </c>
      <c r="P1357" s="97">
        <f t="shared" si="254"/>
        <v>0</v>
      </c>
      <c r="Q1357" s="97" t="s">
        <v>513</v>
      </c>
      <c r="R1357" s="97" t="s">
        <v>388</v>
      </c>
      <c r="S1357" s="97" t="s">
        <v>279</v>
      </c>
      <c r="T1357" s="117" t="s">
        <v>90</v>
      </c>
      <c r="U1357" s="117" t="s">
        <v>75</v>
      </c>
      <c r="V1357" s="130" t="s">
        <v>622</v>
      </c>
      <c r="W1357" s="117" t="s">
        <v>73</v>
      </c>
      <c r="X1357" s="96">
        <v>0</v>
      </c>
      <c r="Y1357" s="24" t="str">
        <f t="shared" si="251"/>
        <v>N</v>
      </c>
      <c r="Z1357" s="24">
        <v>100</v>
      </c>
      <c r="AA1357" s="24">
        <f t="shared" si="237"/>
        <v>0</v>
      </c>
      <c r="AB1357" s="24">
        <f t="shared" si="238"/>
        <v>-100</v>
      </c>
      <c r="AC1357" s="24">
        <f t="shared" si="239"/>
        <v>0</v>
      </c>
      <c r="AD1357" s="24">
        <f t="shared" si="240"/>
        <v>-100</v>
      </c>
      <c r="AE1357" s="24">
        <f t="shared" si="241"/>
        <v>0</v>
      </c>
      <c r="AF1357" s="24">
        <f t="shared" si="242"/>
        <v>-100</v>
      </c>
    </row>
    <row r="1358" spans="1:32" x14ac:dyDescent="0.25">
      <c r="A1358" s="21">
        <v>0.55026630323643611</v>
      </c>
      <c r="B1358" s="21">
        <v>0.44812531413533002</v>
      </c>
      <c r="C1358" s="22">
        <f t="shared" si="252"/>
        <v>1.8173019029484787</v>
      </c>
      <c r="D1358" s="23">
        <f t="shared" si="252"/>
        <v>2.2315186588589113</v>
      </c>
      <c r="E1358" s="125"/>
      <c r="F1358" s="8">
        <f t="shared" si="244"/>
        <v>1</v>
      </c>
      <c r="G1358" s="8">
        <f t="shared" si="245"/>
        <v>1.8173019029484787</v>
      </c>
      <c r="H1358" s="8">
        <f t="shared" si="246"/>
        <v>2.2315186588589113</v>
      </c>
      <c r="I1358" s="24"/>
      <c r="J1358" s="24"/>
      <c r="K1358" s="8">
        <f t="shared" si="247"/>
        <v>0</v>
      </c>
      <c r="L1358" s="8">
        <f t="shared" si="248"/>
        <v>0</v>
      </c>
      <c r="M1358" s="25" t="e">
        <f t="shared" si="253"/>
        <v>#DIV/0!</v>
      </c>
      <c r="N1358" s="25" t="e">
        <f t="shared" si="253"/>
        <v>#DIV/0!</v>
      </c>
      <c r="O1358" s="24">
        <f t="shared" si="254"/>
        <v>0</v>
      </c>
      <c r="P1358" s="24">
        <f t="shared" si="254"/>
        <v>0</v>
      </c>
      <c r="Q1358" t="s">
        <v>390</v>
      </c>
      <c r="R1358" t="s">
        <v>394</v>
      </c>
      <c r="S1358" t="s">
        <v>279</v>
      </c>
      <c r="T1358" s="26" t="s">
        <v>84</v>
      </c>
      <c r="U1358" s="26" t="s">
        <v>86</v>
      </c>
      <c r="V1358" s="80" t="s">
        <v>622</v>
      </c>
      <c r="W1358" s="26" t="s">
        <v>78</v>
      </c>
      <c r="X1358" s="90">
        <v>1</v>
      </c>
      <c r="Y1358" s="24" t="str">
        <f t="shared" si="251"/>
        <v>N</v>
      </c>
      <c r="Z1358" s="24">
        <v>100</v>
      </c>
      <c r="AA1358" s="24">
        <f t="shared" si="237"/>
        <v>0</v>
      </c>
      <c r="AB1358" s="24">
        <f t="shared" si="238"/>
        <v>-100</v>
      </c>
      <c r="AC1358" s="24">
        <f t="shared" si="239"/>
        <v>0</v>
      </c>
      <c r="AD1358" s="24">
        <f t="shared" si="240"/>
        <v>-100</v>
      </c>
      <c r="AE1358" s="24">
        <f t="shared" si="241"/>
        <v>0</v>
      </c>
      <c r="AF1358" s="24">
        <f t="shared" si="242"/>
        <v>-100</v>
      </c>
    </row>
    <row r="1359" spans="1:32" x14ac:dyDescent="0.25">
      <c r="A1359" s="21">
        <v>0.54581175592761644</v>
      </c>
      <c r="B1359" s="21">
        <v>0.44999416639925383</v>
      </c>
      <c r="C1359" s="22">
        <f t="shared" si="252"/>
        <v>1.8321334950004564</v>
      </c>
      <c r="D1359" s="23">
        <f t="shared" si="252"/>
        <v>2.2222510305005994</v>
      </c>
      <c r="E1359" s="125"/>
      <c r="F1359" s="8">
        <f t="shared" si="244"/>
        <v>1</v>
      </c>
      <c r="G1359" s="8">
        <f t="shared" si="245"/>
        <v>1.8321334950004564</v>
      </c>
      <c r="H1359" s="8">
        <f t="shared" si="246"/>
        <v>2.2222510305005994</v>
      </c>
      <c r="I1359" s="24"/>
      <c r="J1359" s="24"/>
      <c r="K1359" s="8">
        <f t="shared" si="247"/>
        <v>0</v>
      </c>
      <c r="L1359" s="8">
        <f t="shared" si="248"/>
        <v>0</v>
      </c>
      <c r="M1359" s="25" t="e">
        <f t="shared" si="253"/>
        <v>#DIV/0!</v>
      </c>
      <c r="N1359" s="25" t="e">
        <f t="shared" si="253"/>
        <v>#DIV/0!</v>
      </c>
      <c r="O1359" s="24">
        <f t="shared" si="254"/>
        <v>0</v>
      </c>
      <c r="P1359" s="24">
        <f t="shared" si="254"/>
        <v>0</v>
      </c>
      <c r="Q1359" t="s">
        <v>386</v>
      </c>
      <c r="R1359" t="s">
        <v>318</v>
      </c>
      <c r="S1359" t="s">
        <v>279</v>
      </c>
      <c r="T1359" s="26" t="s">
        <v>85</v>
      </c>
      <c r="U1359" s="26" t="s">
        <v>79</v>
      </c>
      <c r="V1359" s="128" t="s">
        <v>623</v>
      </c>
      <c r="W1359" s="26" t="s">
        <v>73</v>
      </c>
      <c r="X1359" s="90">
        <v>0</v>
      </c>
      <c r="Y1359" s="24" t="str">
        <f t="shared" si="251"/>
        <v>N</v>
      </c>
      <c r="Z1359" s="24">
        <v>100</v>
      </c>
      <c r="AA1359" s="24">
        <f t="shared" si="237"/>
        <v>0</v>
      </c>
      <c r="AB1359" s="24">
        <f t="shared" si="238"/>
        <v>-100</v>
      </c>
      <c r="AC1359" s="24">
        <f t="shared" si="239"/>
        <v>0</v>
      </c>
      <c r="AD1359" s="24">
        <f t="shared" si="240"/>
        <v>-100</v>
      </c>
      <c r="AE1359" s="24">
        <f t="shared" si="241"/>
        <v>0</v>
      </c>
      <c r="AF1359" s="24">
        <f t="shared" si="242"/>
        <v>-100</v>
      </c>
    </row>
    <row r="1360" spans="1:32" x14ac:dyDescent="0.25">
      <c r="A1360" s="21">
        <v>0.61800359312290787</v>
      </c>
      <c r="B1360" s="21">
        <v>0.35320038241852092</v>
      </c>
      <c r="C1360" s="22">
        <f t="shared" si="252"/>
        <v>1.6181135694483271</v>
      </c>
      <c r="D1360" s="23">
        <f t="shared" si="252"/>
        <v>2.8312540126727863</v>
      </c>
      <c r="E1360" s="125"/>
      <c r="F1360" s="8">
        <f t="shared" si="244"/>
        <v>1</v>
      </c>
      <c r="G1360" s="8">
        <f t="shared" si="245"/>
        <v>1.6181135694483271</v>
      </c>
      <c r="H1360" s="8">
        <f t="shared" si="246"/>
        <v>2.8312540126727863</v>
      </c>
      <c r="I1360" s="24"/>
      <c r="J1360" s="24"/>
      <c r="K1360" s="8">
        <f t="shared" si="247"/>
        <v>0</v>
      </c>
      <c r="L1360" s="8">
        <f t="shared" si="248"/>
        <v>0</v>
      </c>
      <c r="M1360" s="25" t="e">
        <f t="shared" si="253"/>
        <v>#DIV/0!</v>
      </c>
      <c r="N1360" s="25" t="e">
        <f t="shared" si="253"/>
        <v>#DIV/0!</v>
      </c>
      <c r="O1360" s="24">
        <f t="shared" si="254"/>
        <v>0</v>
      </c>
      <c r="P1360" s="24">
        <f t="shared" si="254"/>
        <v>0</v>
      </c>
      <c r="Q1360" t="s">
        <v>385</v>
      </c>
      <c r="R1360" t="s">
        <v>393</v>
      </c>
      <c r="S1360" t="s">
        <v>279</v>
      </c>
      <c r="T1360" s="26" t="s">
        <v>84</v>
      </c>
      <c r="U1360" s="26" t="s">
        <v>100</v>
      </c>
      <c r="V1360" s="128" t="s">
        <v>623</v>
      </c>
      <c r="W1360" s="26" t="s">
        <v>89</v>
      </c>
      <c r="X1360" s="90">
        <v>4</v>
      </c>
      <c r="Y1360" s="24" t="str">
        <f t="shared" si="251"/>
        <v>Y</v>
      </c>
      <c r="Z1360" s="24">
        <v>100</v>
      </c>
      <c r="AA1360" s="24">
        <f t="shared" si="237"/>
        <v>0</v>
      </c>
      <c r="AB1360" s="24">
        <f t="shared" si="238"/>
        <v>-100</v>
      </c>
      <c r="AC1360" s="24">
        <f t="shared" si="239"/>
        <v>0</v>
      </c>
      <c r="AD1360" s="24">
        <f t="shared" si="240"/>
        <v>-100</v>
      </c>
      <c r="AE1360" s="24">
        <f t="shared" si="241"/>
        <v>0</v>
      </c>
      <c r="AF1360" s="24">
        <f t="shared" si="242"/>
        <v>-100</v>
      </c>
    </row>
    <row r="1361" spans="1:32" x14ac:dyDescent="0.25">
      <c r="A1361" s="21">
        <v>0.4338924439879624</v>
      </c>
      <c r="B1361" s="21">
        <v>0.56248726488085521</v>
      </c>
      <c r="C1361" s="22">
        <f t="shared" si="252"/>
        <v>2.3047186321312001</v>
      </c>
      <c r="D1361" s="23">
        <f t="shared" si="252"/>
        <v>1.7778180279544955</v>
      </c>
      <c r="E1361" s="125"/>
      <c r="F1361" s="8">
        <f t="shared" si="244"/>
        <v>1</v>
      </c>
      <c r="G1361" s="8">
        <f t="shared" si="245"/>
        <v>2.3047186321312001</v>
      </c>
      <c r="H1361" s="8">
        <f t="shared" si="246"/>
        <v>1.7778180279544955</v>
      </c>
      <c r="I1361" s="24"/>
      <c r="J1361" s="24"/>
      <c r="K1361" s="8">
        <f t="shared" si="247"/>
        <v>0</v>
      </c>
      <c r="L1361" s="8">
        <f t="shared" si="248"/>
        <v>0</v>
      </c>
      <c r="M1361" s="25" t="e">
        <f t="shared" si="253"/>
        <v>#DIV/0!</v>
      </c>
      <c r="N1361" s="25" t="e">
        <f t="shared" si="253"/>
        <v>#DIV/0!</v>
      </c>
      <c r="O1361" s="24">
        <f t="shared" si="254"/>
        <v>0</v>
      </c>
      <c r="P1361" s="24">
        <f t="shared" si="254"/>
        <v>0</v>
      </c>
      <c r="Q1361" t="s">
        <v>483</v>
      </c>
      <c r="R1361" t="s">
        <v>391</v>
      </c>
      <c r="S1361" t="s">
        <v>279</v>
      </c>
      <c r="T1361" s="26" t="s">
        <v>85</v>
      </c>
      <c r="U1361" s="26" t="s">
        <v>79</v>
      </c>
      <c r="V1361" s="128" t="s">
        <v>623</v>
      </c>
      <c r="W1361" s="26" t="s">
        <v>75</v>
      </c>
      <c r="X1361" s="90">
        <v>2</v>
      </c>
      <c r="Y1361" s="24" t="str">
        <f t="shared" si="251"/>
        <v>N</v>
      </c>
      <c r="Z1361" s="24">
        <v>100</v>
      </c>
      <c r="AA1361" s="24">
        <f t="shared" si="237"/>
        <v>0</v>
      </c>
      <c r="AB1361" s="24">
        <f t="shared" si="238"/>
        <v>-100</v>
      </c>
      <c r="AC1361" s="24">
        <f t="shared" si="239"/>
        <v>0</v>
      </c>
      <c r="AD1361" s="24">
        <f t="shared" si="240"/>
        <v>-100</v>
      </c>
      <c r="AE1361" s="24">
        <f t="shared" si="241"/>
        <v>0</v>
      </c>
      <c r="AF1361" s="24">
        <f t="shared" si="242"/>
        <v>-100</v>
      </c>
    </row>
    <row r="1362" spans="1:32" x14ac:dyDescent="0.25">
      <c r="A1362" s="21">
        <v>0.47345924670587081</v>
      </c>
      <c r="B1362" s="21">
        <v>0.52485989646475273</v>
      </c>
      <c r="C1362" s="22">
        <f t="shared" si="252"/>
        <v>2.1121142040367298</v>
      </c>
      <c r="D1362" s="23">
        <f t="shared" si="252"/>
        <v>1.9052703525942862</v>
      </c>
      <c r="E1362" s="125"/>
      <c r="F1362" s="8">
        <f t="shared" si="244"/>
        <v>1</v>
      </c>
      <c r="G1362" s="8">
        <f t="shared" si="245"/>
        <v>2.1121142040367298</v>
      </c>
      <c r="H1362" s="8">
        <f t="shared" si="246"/>
        <v>1.9052703525942862</v>
      </c>
      <c r="I1362" s="24"/>
      <c r="J1362" s="24"/>
      <c r="K1362" s="8">
        <f t="shared" si="247"/>
        <v>0</v>
      </c>
      <c r="L1362" s="8">
        <f t="shared" si="248"/>
        <v>0</v>
      </c>
      <c r="M1362" s="25" t="e">
        <f t="shared" si="253"/>
        <v>#DIV/0!</v>
      </c>
      <c r="N1362" s="25" t="e">
        <f t="shared" si="253"/>
        <v>#DIV/0!</v>
      </c>
      <c r="O1362" s="24">
        <f t="shared" si="254"/>
        <v>0</v>
      </c>
      <c r="P1362" s="24">
        <f t="shared" si="254"/>
        <v>0</v>
      </c>
      <c r="Q1362" t="s">
        <v>387</v>
      </c>
      <c r="R1362" t="s">
        <v>482</v>
      </c>
      <c r="S1362" t="s">
        <v>279</v>
      </c>
      <c r="T1362" s="26" t="s">
        <v>84</v>
      </c>
      <c r="U1362" s="26" t="s">
        <v>86</v>
      </c>
      <c r="V1362" s="128" t="s">
        <v>623</v>
      </c>
      <c r="W1362" s="26" t="s">
        <v>89</v>
      </c>
      <c r="X1362" s="90">
        <v>4</v>
      </c>
      <c r="Y1362" s="24" t="str">
        <f t="shared" si="251"/>
        <v>Y</v>
      </c>
      <c r="Z1362" s="24">
        <v>100</v>
      </c>
      <c r="AA1362" s="24">
        <f t="shared" si="237"/>
        <v>0</v>
      </c>
      <c r="AB1362" s="24">
        <f t="shared" si="238"/>
        <v>-100</v>
      </c>
      <c r="AC1362" s="24">
        <f t="shared" si="239"/>
        <v>0</v>
      </c>
      <c r="AD1362" s="24">
        <f t="shared" si="240"/>
        <v>-100</v>
      </c>
      <c r="AE1362" s="24">
        <f t="shared" si="241"/>
        <v>0</v>
      </c>
      <c r="AF1362" s="24">
        <f t="shared" si="242"/>
        <v>-100</v>
      </c>
    </row>
    <row r="1363" spans="1:32" x14ac:dyDescent="0.25">
      <c r="A1363" s="21">
        <v>0.38545911442096603</v>
      </c>
      <c r="B1363" s="21">
        <v>0.61201325310290378</v>
      </c>
      <c r="C1363" s="22">
        <f t="shared" si="252"/>
        <v>2.5943088711294138</v>
      </c>
      <c r="D1363" s="23">
        <f t="shared" si="252"/>
        <v>1.6339515442353667</v>
      </c>
      <c r="E1363" s="125"/>
      <c r="F1363" s="8">
        <f t="shared" si="244"/>
        <v>1</v>
      </c>
      <c r="G1363" s="8">
        <f t="shared" si="245"/>
        <v>2.5943088711294138</v>
      </c>
      <c r="H1363" s="8">
        <f t="shared" si="246"/>
        <v>1.6339515442353667</v>
      </c>
      <c r="I1363" s="24"/>
      <c r="J1363" s="24"/>
      <c r="K1363" s="8">
        <f t="shared" si="247"/>
        <v>0</v>
      </c>
      <c r="L1363" s="8">
        <f t="shared" si="248"/>
        <v>0</v>
      </c>
      <c r="M1363" s="25" t="e">
        <f t="shared" si="253"/>
        <v>#DIV/0!</v>
      </c>
      <c r="N1363" s="25" t="e">
        <f t="shared" si="253"/>
        <v>#DIV/0!</v>
      </c>
      <c r="O1363" s="24">
        <f t="shared" si="254"/>
        <v>0</v>
      </c>
      <c r="P1363" s="24">
        <f t="shared" si="254"/>
        <v>0</v>
      </c>
      <c r="Q1363" t="s">
        <v>389</v>
      </c>
      <c r="R1363" t="s">
        <v>316</v>
      </c>
      <c r="S1363" t="s">
        <v>279</v>
      </c>
      <c r="T1363" s="26" t="s">
        <v>84</v>
      </c>
      <c r="U1363" s="26" t="s">
        <v>94</v>
      </c>
      <c r="V1363" s="128" t="s">
        <v>624</v>
      </c>
      <c r="W1363" s="26" t="s">
        <v>78</v>
      </c>
      <c r="X1363" s="90">
        <v>1</v>
      </c>
      <c r="Y1363" s="24" t="str">
        <f t="shared" si="251"/>
        <v>N</v>
      </c>
      <c r="Z1363" s="24">
        <v>100</v>
      </c>
      <c r="AA1363" s="24">
        <f t="shared" si="237"/>
        <v>0</v>
      </c>
      <c r="AB1363" s="24">
        <f t="shared" si="238"/>
        <v>-100</v>
      </c>
      <c r="AC1363" s="24">
        <f t="shared" si="239"/>
        <v>0</v>
      </c>
      <c r="AD1363" s="24">
        <f t="shared" si="240"/>
        <v>-100</v>
      </c>
      <c r="AE1363" s="24">
        <f t="shared" si="241"/>
        <v>0</v>
      </c>
      <c r="AF1363" s="24">
        <f t="shared" si="242"/>
        <v>-100</v>
      </c>
    </row>
    <row r="1364" spans="1:32" x14ac:dyDescent="0.25">
      <c r="A1364" s="21">
        <v>0.47135787134464346</v>
      </c>
      <c r="B1364" s="21">
        <v>0.52786845321139619</v>
      </c>
      <c r="C1364" s="22">
        <f t="shared" si="252"/>
        <v>2.1215302868440453</v>
      </c>
      <c r="D1364" s="23">
        <f t="shared" si="252"/>
        <v>1.8944113707047552</v>
      </c>
      <c r="E1364" s="125"/>
      <c r="F1364" s="8">
        <f t="shared" si="244"/>
        <v>1</v>
      </c>
      <c r="G1364" s="8">
        <f t="shared" si="245"/>
        <v>2.1215302868440453</v>
      </c>
      <c r="H1364" s="8">
        <f t="shared" si="246"/>
        <v>1.8944113707047552</v>
      </c>
      <c r="I1364" s="24"/>
      <c r="J1364" s="24"/>
      <c r="K1364" s="8">
        <f t="shared" si="247"/>
        <v>0</v>
      </c>
      <c r="L1364" s="8">
        <f t="shared" si="248"/>
        <v>0</v>
      </c>
      <c r="M1364" s="25" t="e">
        <f t="shared" si="253"/>
        <v>#DIV/0!</v>
      </c>
      <c r="N1364" s="25" t="e">
        <f t="shared" si="253"/>
        <v>#DIV/0!</v>
      </c>
      <c r="O1364" s="24">
        <f t="shared" si="254"/>
        <v>0</v>
      </c>
      <c r="P1364" s="24">
        <f t="shared" si="254"/>
        <v>0</v>
      </c>
      <c r="Q1364" t="s">
        <v>514</v>
      </c>
      <c r="R1364" t="s">
        <v>319</v>
      </c>
      <c r="S1364" t="s">
        <v>279</v>
      </c>
      <c r="T1364" s="26" t="s">
        <v>90</v>
      </c>
      <c r="U1364" s="26" t="s">
        <v>75</v>
      </c>
      <c r="V1364" s="128" t="s">
        <v>624</v>
      </c>
      <c r="W1364" s="26" t="s">
        <v>78</v>
      </c>
      <c r="X1364" s="90">
        <v>1</v>
      </c>
      <c r="Y1364" s="24" t="str">
        <f t="shared" si="251"/>
        <v>N</v>
      </c>
      <c r="Z1364" s="24">
        <v>100</v>
      </c>
      <c r="AA1364" s="24">
        <f t="shared" si="237"/>
        <v>0</v>
      </c>
      <c r="AB1364" s="24">
        <f t="shared" si="238"/>
        <v>-100</v>
      </c>
      <c r="AC1364" s="24">
        <f t="shared" si="239"/>
        <v>0</v>
      </c>
      <c r="AD1364" s="24">
        <f t="shared" si="240"/>
        <v>-100</v>
      </c>
      <c r="AE1364" s="24">
        <f t="shared" si="241"/>
        <v>0</v>
      </c>
      <c r="AF1364" s="24">
        <f t="shared" si="242"/>
        <v>-100</v>
      </c>
    </row>
    <row r="1365" spans="1:32" x14ac:dyDescent="0.25">
      <c r="A1365" s="21">
        <v>0.48063203168825058</v>
      </c>
      <c r="B1365" s="21">
        <v>0.51767697418769376</v>
      </c>
      <c r="C1365" s="22">
        <f t="shared" si="252"/>
        <v>2.0805937475441167</v>
      </c>
      <c r="D1365" s="23">
        <f t="shared" si="252"/>
        <v>1.9317065464793701</v>
      </c>
      <c r="E1365" s="125"/>
      <c r="F1365" s="8">
        <f t="shared" si="244"/>
        <v>1</v>
      </c>
      <c r="G1365" s="8">
        <f t="shared" si="245"/>
        <v>2.0805937475441167</v>
      </c>
      <c r="H1365" s="8">
        <f t="shared" si="246"/>
        <v>1.9317065464793701</v>
      </c>
      <c r="I1365" s="24"/>
      <c r="J1365" s="24"/>
      <c r="K1365" s="8">
        <f t="shared" si="247"/>
        <v>0</v>
      </c>
      <c r="L1365" s="8">
        <f t="shared" si="248"/>
        <v>0</v>
      </c>
      <c r="M1365" s="25" t="e">
        <f t="shared" si="253"/>
        <v>#DIV/0!</v>
      </c>
      <c r="N1365" s="25" t="e">
        <f t="shared" si="253"/>
        <v>#DIV/0!</v>
      </c>
      <c r="O1365" s="24">
        <f t="shared" si="254"/>
        <v>0</v>
      </c>
      <c r="P1365" s="24">
        <f t="shared" si="254"/>
        <v>0</v>
      </c>
      <c r="Q1365" t="s">
        <v>392</v>
      </c>
      <c r="R1365" t="s">
        <v>317</v>
      </c>
      <c r="S1365" t="s">
        <v>279</v>
      </c>
      <c r="T1365" s="26" t="s">
        <v>84</v>
      </c>
      <c r="U1365" s="26" t="s">
        <v>86</v>
      </c>
      <c r="V1365" s="128" t="s">
        <v>624</v>
      </c>
      <c r="W1365" s="26" t="s">
        <v>89</v>
      </c>
      <c r="X1365" s="90">
        <v>4</v>
      </c>
      <c r="Y1365" s="24" t="str">
        <f t="shared" si="251"/>
        <v>Y</v>
      </c>
      <c r="Z1365" s="24">
        <v>100</v>
      </c>
      <c r="AA1365" s="24">
        <f t="shared" si="237"/>
        <v>0</v>
      </c>
      <c r="AB1365" s="24">
        <f t="shared" si="238"/>
        <v>-100</v>
      </c>
      <c r="AC1365" s="24">
        <f t="shared" si="239"/>
        <v>0</v>
      </c>
      <c r="AD1365" s="24">
        <f t="shared" si="240"/>
        <v>-100</v>
      </c>
      <c r="AE1365" s="24">
        <f t="shared" si="241"/>
        <v>0</v>
      </c>
      <c r="AF1365" s="24">
        <f t="shared" si="242"/>
        <v>-100</v>
      </c>
    </row>
    <row r="1366" spans="1:32" x14ac:dyDescent="0.25">
      <c r="A1366" s="21">
        <v>0.27546475551726268</v>
      </c>
      <c r="B1366" s="21">
        <v>0.72436535952487768</v>
      </c>
      <c r="C1366" s="22">
        <f t="shared" si="252"/>
        <v>3.6302284774043718</v>
      </c>
      <c r="D1366" s="23">
        <f t="shared" si="252"/>
        <v>1.3805188042894752</v>
      </c>
      <c r="E1366" s="125"/>
      <c r="F1366" s="8">
        <f t="shared" si="244"/>
        <v>1</v>
      </c>
      <c r="G1366" s="8">
        <f t="shared" si="245"/>
        <v>3.6302284774043718</v>
      </c>
      <c r="H1366" s="8">
        <f t="shared" si="246"/>
        <v>1.3805188042894752</v>
      </c>
      <c r="I1366" s="24"/>
      <c r="J1366" s="24"/>
      <c r="K1366" s="8">
        <f t="shared" si="247"/>
        <v>0</v>
      </c>
      <c r="L1366" s="8">
        <f t="shared" si="248"/>
        <v>0</v>
      </c>
      <c r="M1366" s="25" t="e">
        <f t="shared" si="253"/>
        <v>#DIV/0!</v>
      </c>
      <c r="N1366" s="25" t="e">
        <f t="shared" si="253"/>
        <v>#DIV/0!</v>
      </c>
      <c r="O1366" s="24">
        <f t="shared" si="254"/>
        <v>0</v>
      </c>
      <c r="P1366" s="24">
        <f t="shared" si="254"/>
        <v>0</v>
      </c>
      <c r="Q1366" t="s">
        <v>513</v>
      </c>
      <c r="R1366" t="s">
        <v>480</v>
      </c>
      <c r="S1366" t="s">
        <v>279</v>
      </c>
      <c r="T1366" s="26" t="s">
        <v>90</v>
      </c>
      <c r="U1366" s="26" t="s">
        <v>75</v>
      </c>
      <c r="V1366" s="128" t="s">
        <v>624</v>
      </c>
      <c r="W1366" s="26" t="s">
        <v>78</v>
      </c>
      <c r="X1366" s="90">
        <v>1</v>
      </c>
      <c r="Y1366" s="24" t="str">
        <f t="shared" si="251"/>
        <v>N</v>
      </c>
      <c r="Z1366" s="24">
        <v>100</v>
      </c>
      <c r="AA1366" s="24">
        <f t="shared" si="237"/>
        <v>0</v>
      </c>
      <c r="AB1366" s="24">
        <f t="shared" si="238"/>
        <v>-100</v>
      </c>
      <c r="AC1366" s="24">
        <f t="shared" si="239"/>
        <v>0</v>
      </c>
      <c r="AD1366" s="24">
        <f t="shared" si="240"/>
        <v>-100</v>
      </c>
      <c r="AE1366" s="24">
        <f t="shared" si="241"/>
        <v>0</v>
      </c>
      <c r="AF1366" s="24">
        <f t="shared" si="242"/>
        <v>-100</v>
      </c>
    </row>
    <row r="1367" spans="1:32" x14ac:dyDescent="0.25">
      <c r="A1367" s="21">
        <v>0.1645382372673137</v>
      </c>
      <c r="B1367" s="21">
        <v>0.83537286206132655</v>
      </c>
      <c r="C1367" s="22">
        <f t="shared" si="252"/>
        <v>6.0776146420930131</v>
      </c>
      <c r="D1367" s="23">
        <f t="shared" si="252"/>
        <v>1.1970702490052734</v>
      </c>
      <c r="E1367" s="125"/>
      <c r="F1367" s="8">
        <f t="shared" si="244"/>
        <v>1</v>
      </c>
      <c r="G1367" s="8">
        <f t="shared" si="245"/>
        <v>6.0776146420930131</v>
      </c>
      <c r="H1367" s="8">
        <f t="shared" si="246"/>
        <v>1.1970702490052734</v>
      </c>
      <c r="I1367" s="24"/>
      <c r="J1367" s="24"/>
      <c r="K1367" s="8">
        <f t="shared" si="247"/>
        <v>0</v>
      </c>
      <c r="L1367" s="8">
        <f t="shared" si="248"/>
        <v>0</v>
      </c>
      <c r="M1367" s="25" t="e">
        <f t="shared" si="253"/>
        <v>#DIV/0!</v>
      </c>
      <c r="N1367" s="25" t="e">
        <f t="shared" si="253"/>
        <v>#DIV/0!</v>
      </c>
      <c r="O1367" s="24">
        <f t="shared" si="254"/>
        <v>0</v>
      </c>
      <c r="P1367" s="24">
        <f t="shared" si="254"/>
        <v>0</v>
      </c>
      <c r="Q1367" t="s">
        <v>388</v>
      </c>
      <c r="R1367" t="s">
        <v>481</v>
      </c>
      <c r="S1367" t="s">
        <v>279</v>
      </c>
      <c r="T1367" s="26" t="s">
        <v>84</v>
      </c>
      <c r="U1367" s="26" t="s">
        <v>78</v>
      </c>
      <c r="V1367" s="128" t="s">
        <v>624</v>
      </c>
      <c r="W1367" s="26" t="s">
        <v>75</v>
      </c>
      <c r="X1367" s="90">
        <v>2</v>
      </c>
      <c r="Y1367" s="24" t="str">
        <f t="shared" si="251"/>
        <v>N</v>
      </c>
      <c r="Z1367" s="24">
        <v>100</v>
      </c>
      <c r="AA1367" s="24">
        <f t="shared" si="237"/>
        <v>0</v>
      </c>
      <c r="AB1367" s="24">
        <f t="shared" si="238"/>
        <v>-100</v>
      </c>
      <c r="AC1367" s="24">
        <f t="shared" si="239"/>
        <v>0</v>
      </c>
      <c r="AD1367" s="24">
        <f t="shared" si="240"/>
        <v>-100</v>
      </c>
      <c r="AE1367" s="24">
        <f t="shared" si="241"/>
        <v>0</v>
      </c>
      <c r="AF1367" s="24">
        <f t="shared" si="242"/>
        <v>-100</v>
      </c>
    </row>
    <row r="1368" spans="1:32" x14ac:dyDescent="0.25">
      <c r="A1368" s="124">
        <v>0.49855649979663125</v>
      </c>
      <c r="B1368" s="124">
        <v>0.49587016065601808</v>
      </c>
      <c r="C1368" s="120">
        <f t="shared" si="252"/>
        <v>2.0057907186204877</v>
      </c>
      <c r="D1368" s="121">
        <f t="shared" si="252"/>
        <v>2.0166569383344957</v>
      </c>
      <c r="E1368" s="129"/>
      <c r="F1368" s="122">
        <f t="shared" si="244"/>
        <v>1</v>
      </c>
      <c r="G1368" s="122">
        <f t="shared" si="245"/>
        <v>2.0057907186204877</v>
      </c>
      <c r="H1368" s="122">
        <f t="shared" si="246"/>
        <v>2.0166569383344957</v>
      </c>
      <c r="I1368" s="97"/>
      <c r="J1368" s="97"/>
      <c r="K1368" s="122">
        <f t="shared" si="247"/>
        <v>0</v>
      </c>
      <c r="L1368" s="122">
        <f t="shared" si="248"/>
        <v>0</v>
      </c>
      <c r="M1368" s="123" t="e">
        <f t="shared" si="253"/>
        <v>#DIV/0!</v>
      </c>
      <c r="N1368" s="123" t="e">
        <f t="shared" si="253"/>
        <v>#DIV/0!</v>
      </c>
      <c r="O1368" s="97">
        <f t="shared" si="254"/>
        <v>0</v>
      </c>
      <c r="P1368" s="97">
        <f t="shared" si="254"/>
        <v>0</v>
      </c>
      <c r="Q1368" s="97" t="s">
        <v>529</v>
      </c>
      <c r="R1368" s="97" t="s">
        <v>488</v>
      </c>
      <c r="S1368" s="97" t="s">
        <v>274</v>
      </c>
      <c r="T1368" s="117" t="s">
        <v>84</v>
      </c>
      <c r="U1368" s="117" t="s">
        <v>86</v>
      </c>
      <c r="V1368" s="130" t="s">
        <v>625</v>
      </c>
      <c r="W1368" s="117" t="s">
        <v>75</v>
      </c>
      <c r="X1368" s="96">
        <v>2</v>
      </c>
      <c r="Y1368" s="24" t="str">
        <f t="shared" si="251"/>
        <v>N</v>
      </c>
      <c r="Z1368" s="24">
        <v>100</v>
      </c>
      <c r="AA1368" s="24">
        <f t="shared" si="237"/>
        <v>0</v>
      </c>
      <c r="AB1368" s="24">
        <f t="shared" si="238"/>
        <v>-100</v>
      </c>
      <c r="AC1368" s="24">
        <f t="shared" si="239"/>
        <v>0</v>
      </c>
      <c r="AD1368" s="24">
        <f t="shared" si="240"/>
        <v>-100</v>
      </c>
      <c r="AE1368" s="24">
        <f t="shared" si="241"/>
        <v>0</v>
      </c>
      <c r="AF1368" s="24">
        <f t="shared" si="242"/>
        <v>-100</v>
      </c>
    </row>
    <row r="1369" spans="1:32" x14ac:dyDescent="0.25">
      <c r="A1369" s="21">
        <v>0.20954693951930123</v>
      </c>
      <c r="B1369" s="21">
        <v>0.79025938319215139</v>
      </c>
      <c r="C1369" s="22">
        <f t="shared" si="252"/>
        <v>4.7722004544375158</v>
      </c>
      <c r="D1369" s="23">
        <f t="shared" si="252"/>
        <v>1.2654073096362719</v>
      </c>
      <c r="E1369" s="125"/>
      <c r="F1369" s="8">
        <f t="shared" si="244"/>
        <v>1</v>
      </c>
      <c r="G1369" s="8">
        <f t="shared" si="245"/>
        <v>4.7722004544375158</v>
      </c>
      <c r="H1369" s="8">
        <f t="shared" si="246"/>
        <v>1.2654073096362719</v>
      </c>
      <c r="I1369" s="24"/>
      <c r="J1369" s="24"/>
      <c r="K1369" s="8">
        <f t="shared" si="247"/>
        <v>0</v>
      </c>
      <c r="L1369" s="8">
        <f t="shared" si="248"/>
        <v>0</v>
      </c>
      <c r="M1369" s="25" t="e">
        <f t="shared" si="253"/>
        <v>#DIV/0!</v>
      </c>
      <c r="N1369" s="25" t="e">
        <f t="shared" si="253"/>
        <v>#DIV/0!</v>
      </c>
      <c r="O1369" s="24">
        <f t="shared" si="254"/>
        <v>0</v>
      </c>
      <c r="P1369" s="24">
        <f t="shared" si="254"/>
        <v>0</v>
      </c>
      <c r="Q1369" t="s">
        <v>374</v>
      </c>
      <c r="R1369" t="s">
        <v>307</v>
      </c>
      <c r="S1369" t="s">
        <v>275</v>
      </c>
      <c r="T1369" s="26" t="s">
        <v>84</v>
      </c>
      <c r="U1369" s="26" t="s">
        <v>78</v>
      </c>
      <c r="V1369" t="s">
        <v>625</v>
      </c>
      <c r="W1369" s="26" t="s">
        <v>73</v>
      </c>
      <c r="X1369" s="90">
        <v>0</v>
      </c>
      <c r="Y1369" s="24" t="str">
        <f t="shared" si="251"/>
        <v>N</v>
      </c>
      <c r="Z1369" s="24">
        <v>100</v>
      </c>
      <c r="AA1369" s="24">
        <f t="shared" si="237"/>
        <v>0</v>
      </c>
      <c r="AB1369" s="24">
        <f t="shared" si="238"/>
        <v>-100</v>
      </c>
      <c r="AC1369" s="24">
        <f t="shared" si="239"/>
        <v>0</v>
      </c>
      <c r="AD1369" s="24">
        <f t="shared" si="240"/>
        <v>-100</v>
      </c>
      <c r="AE1369" s="24">
        <f t="shared" si="241"/>
        <v>0</v>
      </c>
      <c r="AF1369" s="24">
        <f t="shared" si="242"/>
        <v>-100</v>
      </c>
    </row>
    <row r="1370" spans="1:32" x14ac:dyDescent="0.25">
      <c r="A1370" s="21">
        <v>0.51292061854163584</v>
      </c>
      <c r="B1370" s="21">
        <v>0.48438366816708567</v>
      </c>
      <c r="C1370" s="22">
        <f t="shared" si="252"/>
        <v>1.9496194222865424</v>
      </c>
      <c r="D1370" s="23">
        <f t="shared" si="252"/>
        <v>2.0644791839989436</v>
      </c>
      <c r="E1370" s="125"/>
      <c r="F1370" s="8">
        <f t="shared" si="244"/>
        <v>1</v>
      </c>
      <c r="G1370" s="8">
        <f t="shared" si="245"/>
        <v>1.9496194222865424</v>
      </c>
      <c r="H1370" s="8">
        <f t="shared" si="246"/>
        <v>2.0644791839989436</v>
      </c>
      <c r="I1370" s="24"/>
      <c r="J1370" s="24"/>
      <c r="K1370" s="8">
        <f t="shared" si="247"/>
        <v>0</v>
      </c>
      <c r="L1370" s="8">
        <f t="shared" si="248"/>
        <v>0</v>
      </c>
      <c r="M1370" s="25" t="e">
        <f t="shared" si="253"/>
        <v>#DIV/0!</v>
      </c>
      <c r="N1370" s="25" t="e">
        <f t="shared" si="253"/>
        <v>#DIV/0!</v>
      </c>
      <c r="O1370" s="24">
        <f t="shared" si="254"/>
        <v>0</v>
      </c>
      <c r="P1370" s="24">
        <f t="shared" si="254"/>
        <v>0</v>
      </c>
      <c r="Q1370" t="s">
        <v>377</v>
      </c>
      <c r="R1370" t="s">
        <v>375</v>
      </c>
      <c r="S1370" t="s">
        <v>275</v>
      </c>
      <c r="T1370" s="26" t="s">
        <v>84</v>
      </c>
      <c r="U1370" s="26" t="s">
        <v>86</v>
      </c>
      <c r="V1370" t="s">
        <v>625</v>
      </c>
      <c r="W1370" s="26" t="s">
        <v>92</v>
      </c>
      <c r="X1370" s="90">
        <v>5</v>
      </c>
      <c r="Y1370" s="24" t="str">
        <f t="shared" si="251"/>
        <v>Y</v>
      </c>
      <c r="Z1370" s="24">
        <v>100</v>
      </c>
      <c r="AA1370" s="24">
        <f t="shared" si="237"/>
        <v>0</v>
      </c>
      <c r="AB1370" s="24">
        <f t="shared" si="238"/>
        <v>-100</v>
      </c>
      <c r="AC1370" s="24">
        <f t="shared" si="239"/>
        <v>0</v>
      </c>
      <c r="AD1370" s="24">
        <f t="shared" si="240"/>
        <v>-100</v>
      </c>
      <c r="AE1370" s="24">
        <f t="shared" si="241"/>
        <v>0</v>
      </c>
      <c r="AF1370" s="24">
        <f t="shared" si="242"/>
        <v>-100</v>
      </c>
    </row>
    <row r="1371" spans="1:32" x14ac:dyDescent="0.25">
      <c r="A1371" s="21">
        <v>0.17881640673458052</v>
      </c>
      <c r="B1371" s="21">
        <v>0.82114007314764559</v>
      </c>
      <c r="C1371" s="22">
        <f t="shared" si="252"/>
        <v>5.5923280098358807</v>
      </c>
      <c r="D1371" s="23">
        <f t="shared" si="252"/>
        <v>1.2178190210188347</v>
      </c>
      <c r="E1371" s="125"/>
      <c r="F1371" s="8">
        <f t="shared" si="244"/>
        <v>1</v>
      </c>
      <c r="G1371" s="8">
        <f t="shared" si="245"/>
        <v>5.5923280098358807</v>
      </c>
      <c r="H1371" s="8">
        <f t="shared" si="246"/>
        <v>1.2178190210188347</v>
      </c>
      <c r="I1371" s="24"/>
      <c r="J1371" s="24"/>
      <c r="K1371" s="8">
        <f t="shared" si="247"/>
        <v>0</v>
      </c>
      <c r="L1371" s="8">
        <f t="shared" si="248"/>
        <v>0</v>
      </c>
      <c r="M1371" s="25" t="e">
        <f t="shared" si="253"/>
        <v>#DIV/0!</v>
      </c>
      <c r="N1371" s="25" t="e">
        <f t="shared" si="253"/>
        <v>#DIV/0!</v>
      </c>
      <c r="O1371" s="24">
        <f t="shared" si="254"/>
        <v>0</v>
      </c>
      <c r="P1371" s="24">
        <f t="shared" si="254"/>
        <v>0</v>
      </c>
      <c r="Q1371" t="s">
        <v>308</v>
      </c>
      <c r="R1371" t="s">
        <v>301</v>
      </c>
      <c r="S1371" t="s">
        <v>275</v>
      </c>
      <c r="T1371" s="26" t="s">
        <v>90</v>
      </c>
      <c r="U1371" s="26" t="s">
        <v>75</v>
      </c>
      <c r="V1371" t="s">
        <v>625</v>
      </c>
      <c r="W1371" s="26" t="s">
        <v>76</v>
      </c>
      <c r="X1371" s="90">
        <v>1</v>
      </c>
      <c r="Y1371" s="24" t="str">
        <f t="shared" si="251"/>
        <v>N</v>
      </c>
      <c r="Z1371" s="24">
        <v>100</v>
      </c>
      <c r="AA1371" s="24">
        <f t="shared" si="237"/>
        <v>0</v>
      </c>
      <c r="AB1371" s="24">
        <f t="shared" si="238"/>
        <v>-100</v>
      </c>
      <c r="AC1371" s="24">
        <f t="shared" si="239"/>
        <v>0</v>
      </c>
      <c r="AD1371" s="24">
        <f t="shared" si="240"/>
        <v>-100</v>
      </c>
      <c r="AE1371" s="24">
        <f t="shared" si="241"/>
        <v>0</v>
      </c>
      <c r="AF1371" s="24">
        <f t="shared" si="242"/>
        <v>-100</v>
      </c>
    </row>
    <row r="1372" spans="1:32" x14ac:dyDescent="0.25">
      <c r="A1372" s="21">
        <v>0.30781831658764736</v>
      </c>
      <c r="B1372" s="21">
        <v>0.69191128246686873</v>
      </c>
      <c r="C1372" s="22">
        <f t="shared" si="252"/>
        <v>3.2486695758901103</v>
      </c>
      <c r="D1372" s="23">
        <f t="shared" si="252"/>
        <v>1.4452719956158306</v>
      </c>
      <c r="E1372" s="125"/>
      <c r="F1372" s="8">
        <f t="shared" si="244"/>
        <v>1</v>
      </c>
      <c r="G1372" s="8">
        <f t="shared" si="245"/>
        <v>3.2486695758901103</v>
      </c>
      <c r="H1372" s="8">
        <f t="shared" si="246"/>
        <v>1.4452719956158306</v>
      </c>
      <c r="I1372" s="24"/>
      <c r="J1372" s="24"/>
      <c r="K1372" s="8">
        <f t="shared" si="247"/>
        <v>0</v>
      </c>
      <c r="L1372" s="8">
        <f t="shared" si="248"/>
        <v>0</v>
      </c>
      <c r="M1372" s="25" t="e">
        <f t="shared" si="253"/>
        <v>#DIV/0!</v>
      </c>
      <c r="N1372" s="25" t="e">
        <f t="shared" si="253"/>
        <v>#DIV/0!</v>
      </c>
      <c r="O1372" s="24">
        <f t="shared" si="254"/>
        <v>0</v>
      </c>
      <c r="P1372" s="24">
        <f t="shared" si="254"/>
        <v>0</v>
      </c>
      <c r="Q1372" t="s">
        <v>410</v>
      </c>
      <c r="R1372" t="s">
        <v>408</v>
      </c>
      <c r="S1372" t="s">
        <v>281</v>
      </c>
      <c r="T1372" s="26" t="s">
        <v>90</v>
      </c>
      <c r="U1372" s="26" t="s">
        <v>75</v>
      </c>
      <c r="V1372" t="s">
        <v>625</v>
      </c>
      <c r="W1372" s="26" t="s">
        <v>75</v>
      </c>
      <c r="X1372" s="90">
        <v>2</v>
      </c>
      <c r="Y1372" s="24" t="str">
        <f t="shared" si="251"/>
        <v>N</v>
      </c>
      <c r="Z1372" s="24">
        <v>100</v>
      </c>
      <c r="AA1372" s="24">
        <f t="shared" si="237"/>
        <v>0</v>
      </c>
      <c r="AB1372" s="24">
        <f t="shared" si="238"/>
        <v>-100</v>
      </c>
      <c r="AC1372" s="24">
        <f t="shared" si="239"/>
        <v>0</v>
      </c>
      <c r="AD1372" s="24">
        <f t="shared" si="240"/>
        <v>-100</v>
      </c>
      <c r="AE1372" s="24">
        <f t="shared" si="241"/>
        <v>0</v>
      </c>
      <c r="AF1372" s="24">
        <f t="shared" si="242"/>
        <v>-100</v>
      </c>
    </row>
    <row r="1373" spans="1:32" x14ac:dyDescent="0.25">
      <c r="A1373" s="21">
        <v>0.67238425049478101</v>
      </c>
      <c r="B1373" s="21">
        <v>0.31499349375234864</v>
      </c>
      <c r="C1373" s="22">
        <f t="shared" ref="C1373:D1436" si="255">(100%/A1373)</f>
        <v>1.4872448295214225</v>
      </c>
      <c r="D1373" s="23">
        <f t="shared" si="255"/>
        <v>3.1746687466065917</v>
      </c>
      <c r="E1373" s="125"/>
      <c r="F1373" s="8">
        <f t="shared" si="244"/>
        <v>1</v>
      </c>
      <c r="G1373" s="8">
        <f t="shared" si="245"/>
        <v>1.4872448295214225</v>
      </c>
      <c r="H1373" s="8">
        <f t="shared" si="246"/>
        <v>3.1746687466065917</v>
      </c>
      <c r="I1373" s="24"/>
      <c r="J1373" s="24"/>
      <c r="K1373" s="8">
        <f t="shared" si="247"/>
        <v>0</v>
      </c>
      <c r="L1373" s="8">
        <f t="shared" si="248"/>
        <v>0</v>
      </c>
      <c r="M1373" s="25" t="e">
        <f t="shared" ref="M1373:N1436" si="256">(1/K1373)</f>
        <v>#DIV/0!</v>
      </c>
      <c r="N1373" s="25" t="e">
        <f t="shared" si="256"/>
        <v>#DIV/0!</v>
      </c>
      <c r="O1373" s="24">
        <f t="shared" ref="O1373:P1436" si="257">(I1373/G1373)</f>
        <v>0</v>
      </c>
      <c r="P1373" s="24">
        <f t="shared" si="257"/>
        <v>0</v>
      </c>
      <c r="Q1373" t="s">
        <v>525</v>
      </c>
      <c r="R1373" t="s">
        <v>527</v>
      </c>
      <c r="S1373" t="s">
        <v>277</v>
      </c>
      <c r="T1373" s="26" t="s">
        <v>84</v>
      </c>
      <c r="U1373" s="26" t="s">
        <v>86</v>
      </c>
      <c r="V1373" t="s">
        <v>625</v>
      </c>
      <c r="W1373" s="26" t="s">
        <v>75</v>
      </c>
      <c r="X1373" s="90">
        <v>2</v>
      </c>
      <c r="Y1373" s="24" t="str">
        <f t="shared" si="251"/>
        <v>N</v>
      </c>
      <c r="Z1373" s="24">
        <v>100</v>
      </c>
      <c r="AA1373" s="24">
        <f t="shared" si="237"/>
        <v>0</v>
      </c>
      <c r="AB1373" s="24">
        <f t="shared" si="238"/>
        <v>-100</v>
      </c>
      <c r="AC1373" s="24">
        <f t="shared" si="239"/>
        <v>0</v>
      </c>
      <c r="AD1373" s="24">
        <f t="shared" si="240"/>
        <v>-100</v>
      </c>
      <c r="AE1373" s="24">
        <f t="shared" si="241"/>
        <v>0</v>
      </c>
      <c r="AF1373" s="24">
        <f t="shared" si="242"/>
        <v>-100</v>
      </c>
    </row>
    <row r="1374" spans="1:32" x14ac:dyDescent="0.25">
      <c r="A1374" s="21">
        <v>0.63105661634935317</v>
      </c>
      <c r="B1374" s="21">
        <v>0.36589222124059423</v>
      </c>
      <c r="C1374" s="22">
        <f t="shared" si="255"/>
        <v>1.5846438720268479</v>
      </c>
      <c r="D1374" s="23">
        <f t="shared" si="255"/>
        <v>2.7330452574514972</v>
      </c>
      <c r="E1374" s="125"/>
      <c r="F1374" s="8">
        <f t="shared" si="244"/>
        <v>1</v>
      </c>
      <c r="G1374" s="8">
        <f t="shared" si="245"/>
        <v>1.5846438720268479</v>
      </c>
      <c r="H1374" s="8">
        <f t="shared" si="246"/>
        <v>2.7330452574514972</v>
      </c>
      <c r="I1374" s="24"/>
      <c r="J1374" s="24"/>
      <c r="K1374" s="8">
        <f t="shared" si="247"/>
        <v>0</v>
      </c>
      <c r="L1374" s="8">
        <f t="shared" si="248"/>
        <v>0</v>
      </c>
      <c r="M1374" s="25" t="e">
        <f t="shared" si="256"/>
        <v>#DIV/0!</v>
      </c>
      <c r="N1374" s="25" t="e">
        <f t="shared" si="256"/>
        <v>#DIV/0!</v>
      </c>
      <c r="O1374" s="24">
        <f t="shared" si="257"/>
        <v>0</v>
      </c>
      <c r="P1374" s="24">
        <f t="shared" si="257"/>
        <v>0</v>
      </c>
      <c r="Q1374" t="s">
        <v>538</v>
      </c>
      <c r="R1374" t="s">
        <v>534</v>
      </c>
      <c r="S1374" t="s">
        <v>277</v>
      </c>
      <c r="T1374" s="26" t="s">
        <v>90</v>
      </c>
      <c r="U1374" s="26" t="s">
        <v>74</v>
      </c>
      <c r="V1374" t="s">
        <v>625</v>
      </c>
      <c r="W1374" s="26" t="s">
        <v>78</v>
      </c>
      <c r="X1374" s="90">
        <v>1</v>
      </c>
      <c r="Y1374" s="24" t="str">
        <f t="shared" si="251"/>
        <v>N</v>
      </c>
      <c r="Z1374" s="24">
        <v>100</v>
      </c>
      <c r="AA1374" s="24">
        <f t="shared" si="237"/>
        <v>0</v>
      </c>
      <c r="AB1374" s="24">
        <f t="shared" si="238"/>
        <v>-100</v>
      </c>
      <c r="AC1374" s="24">
        <f t="shared" si="239"/>
        <v>0</v>
      </c>
      <c r="AD1374" s="24">
        <f t="shared" si="240"/>
        <v>-100</v>
      </c>
      <c r="AE1374" s="24">
        <f t="shared" si="241"/>
        <v>0</v>
      </c>
      <c r="AF1374" s="24">
        <f t="shared" si="242"/>
        <v>-100</v>
      </c>
    </row>
    <row r="1375" spans="1:32" x14ac:dyDescent="0.25">
      <c r="A1375" s="21">
        <v>0.51616530237499303</v>
      </c>
      <c r="B1375" s="21">
        <v>0.47921833059540808</v>
      </c>
      <c r="C1375" s="22">
        <f t="shared" si="255"/>
        <v>1.9373638549487429</v>
      </c>
      <c r="D1375" s="23">
        <f t="shared" si="255"/>
        <v>2.0867315295672082</v>
      </c>
      <c r="E1375" s="125"/>
      <c r="F1375" s="8">
        <f t="shared" si="244"/>
        <v>1</v>
      </c>
      <c r="G1375" s="8">
        <f t="shared" si="245"/>
        <v>1.9373638549487429</v>
      </c>
      <c r="H1375" s="8">
        <f t="shared" si="246"/>
        <v>2.0867315295672082</v>
      </c>
      <c r="I1375" s="24"/>
      <c r="J1375" s="24"/>
      <c r="K1375" s="8">
        <f t="shared" si="247"/>
        <v>0</v>
      </c>
      <c r="L1375" s="8">
        <f t="shared" si="248"/>
        <v>0</v>
      </c>
      <c r="M1375" s="25" t="e">
        <f t="shared" si="256"/>
        <v>#DIV/0!</v>
      </c>
      <c r="N1375" s="25" t="e">
        <f t="shared" si="256"/>
        <v>#DIV/0!</v>
      </c>
      <c r="O1375" s="24">
        <f t="shared" si="257"/>
        <v>0</v>
      </c>
      <c r="P1375" s="24">
        <f t="shared" si="257"/>
        <v>0</v>
      </c>
      <c r="Q1375" t="s">
        <v>531</v>
      </c>
      <c r="R1375" t="s">
        <v>537</v>
      </c>
      <c r="S1375" t="s">
        <v>277</v>
      </c>
      <c r="T1375" s="26" t="s">
        <v>84</v>
      </c>
      <c r="U1375" s="26" t="s">
        <v>86</v>
      </c>
      <c r="V1375" t="s">
        <v>625</v>
      </c>
      <c r="W1375" s="26" t="s">
        <v>94</v>
      </c>
      <c r="X1375" s="90">
        <v>2</v>
      </c>
      <c r="Y1375" s="24" t="str">
        <f t="shared" si="251"/>
        <v>N</v>
      </c>
      <c r="Z1375" s="24">
        <v>100</v>
      </c>
      <c r="AA1375" s="24">
        <f t="shared" si="237"/>
        <v>0</v>
      </c>
      <c r="AB1375" s="24">
        <f t="shared" si="238"/>
        <v>-100</v>
      </c>
      <c r="AC1375" s="24">
        <f t="shared" si="239"/>
        <v>0</v>
      </c>
      <c r="AD1375" s="24">
        <f t="shared" si="240"/>
        <v>-100</v>
      </c>
      <c r="AE1375" s="24">
        <f t="shared" si="241"/>
        <v>0</v>
      </c>
      <c r="AF1375" s="24">
        <f t="shared" si="242"/>
        <v>-100</v>
      </c>
    </row>
    <row r="1376" spans="1:32" x14ac:dyDescent="0.25">
      <c r="A1376" s="21">
        <v>0.49346645855389376</v>
      </c>
      <c r="B1376" s="21">
        <v>0.50470251132235655</v>
      </c>
      <c r="C1376" s="22">
        <f t="shared" si="255"/>
        <v>2.0264801845509535</v>
      </c>
      <c r="D1376" s="23">
        <f t="shared" si="255"/>
        <v>1.9813652152828183</v>
      </c>
      <c r="E1376" s="125"/>
      <c r="F1376" s="8">
        <f t="shared" si="244"/>
        <v>1</v>
      </c>
      <c r="G1376" s="8">
        <f t="shared" si="245"/>
        <v>2.0264801845509535</v>
      </c>
      <c r="H1376" s="8">
        <f t="shared" si="246"/>
        <v>1.9813652152828183</v>
      </c>
      <c r="I1376" s="24"/>
      <c r="J1376" s="24"/>
      <c r="K1376" s="8">
        <f t="shared" si="247"/>
        <v>0</v>
      </c>
      <c r="L1376" s="8">
        <f t="shared" si="248"/>
        <v>0</v>
      </c>
      <c r="M1376" s="25" t="e">
        <f t="shared" si="256"/>
        <v>#DIV/0!</v>
      </c>
      <c r="N1376" s="25" t="e">
        <f t="shared" si="256"/>
        <v>#DIV/0!</v>
      </c>
      <c r="O1376" s="24">
        <f t="shared" si="257"/>
        <v>0</v>
      </c>
      <c r="P1376" s="24">
        <f t="shared" si="257"/>
        <v>0</v>
      </c>
      <c r="Q1376" t="s">
        <v>532</v>
      </c>
      <c r="R1376" t="s">
        <v>524</v>
      </c>
      <c r="S1376" t="s">
        <v>277</v>
      </c>
      <c r="T1376" s="26" t="s">
        <v>85</v>
      </c>
      <c r="U1376" s="26" t="s">
        <v>79</v>
      </c>
      <c r="V1376" t="s">
        <v>625</v>
      </c>
      <c r="W1376" s="26" t="s">
        <v>99</v>
      </c>
      <c r="X1376" s="90">
        <v>5</v>
      </c>
      <c r="Y1376" s="24" t="str">
        <f t="shared" si="251"/>
        <v>Y</v>
      </c>
      <c r="Z1376" s="24">
        <v>100</v>
      </c>
      <c r="AA1376" s="24">
        <f t="shared" si="237"/>
        <v>0</v>
      </c>
      <c r="AB1376" s="24">
        <f t="shared" si="238"/>
        <v>-100</v>
      </c>
      <c r="AC1376" s="24">
        <f t="shared" si="239"/>
        <v>0</v>
      </c>
      <c r="AD1376" s="24">
        <f t="shared" si="240"/>
        <v>-100</v>
      </c>
      <c r="AE1376" s="24">
        <f t="shared" si="241"/>
        <v>0</v>
      </c>
      <c r="AF1376" s="24">
        <f t="shared" si="242"/>
        <v>-100</v>
      </c>
    </row>
    <row r="1377" spans="1:32" x14ac:dyDescent="0.25">
      <c r="A1377" s="21">
        <v>0.19238074657228962</v>
      </c>
      <c r="B1377" s="21">
        <v>0.80758024824142993</v>
      </c>
      <c r="C1377" s="22">
        <f t="shared" si="255"/>
        <v>5.198025362814759</v>
      </c>
      <c r="D1377" s="23">
        <f t="shared" si="255"/>
        <v>1.2382670356012042</v>
      </c>
      <c r="E1377" s="125"/>
      <c r="F1377" s="8">
        <f t="shared" si="244"/>
        <v>1</v>
      </c>
      <c r="G1377" s="8">
        <f t="shared" si="245"/>
        <v>5.198025362814759</v>
      </c>
      <c r="H1377" s="8">
        <f t="shared" si="246"/>
        <v>1.2382670356012042</v>
      </c>
      <c r="I1377" s="24"/>
      <c r="J1377" s="24"/>
      <c r="K1377" s="8">
        <f t="shared" si="247"/>
        <v>0</v>
      </c>
      <c r="L1377" s="8">
        <f t="shared" si="248"/>
        <v>0</v>
      </c>
      <c r="M1377" s="25" t="e">
        <f t="shared" si="256"/>
        <v>#DIV/0!</v>
      </c>
      <c r="N1377" s="25" t="e">
        <f t="shared" si="256"/>
        <v>#DIV/0!</v>
      </c>
      <c r="O1377" s="24">
        <f t="shared" si="257"/>
        <v>0</v>
      </c>
      <c r="P1377" s="24">
        <f t="shared" si="257"/>
        <v>0</v>
      </c>
      <c r="Q1377" t="s">
        <v>533</v>
      </c>
      <c r="R1377" t="s">
        <v>526</v>
      </c>
      <c r="S1377" t="s">
        <v>277</v>
      </c>
      <c r="T1377" s="26" t="s">
        <v>90</v>
      </c>
      <c r="U1377" s="26" t="s">
        <v>75</v>
      </c>
      <c r="V1377" t="s">
        <v>625</v>
      </c>
      <c r="W1377" s="26" t="s">
        <v>94</v>
      </c>
      <c r="X1377" s="90">
        <v>2</v>
      </c>
      <c r="Y1377" s="24" t="str">
        <f t="shared" si="251"/>
        <v>N</v>
      </c>
      <c r="Z1377" s="24">
        <v>100</v>
      </c>
      <c r="AA1377" s="24">
        <f t="shared" si="237"/>
        <v>0</v>
      </c>
      <c r="AB1377" s="24">
        <f t="shared" si="238"/>
        <v>-100</v>
      </c>
      <c r="AC1377" s="24">
        <f t="shared" si="239"/>
        <v>0</v>
      </c>
      <c r="AD1377" s="24">
        <f t="shared" si="240"/>
        <v>-100</v>
      </c>
      <c r="AE1377" s="24">
        <f t="shared" si="241"/>
        <v>0</v>
      </c>
      <c r="AF1377" s="24">
        <f t="shared" si="242"/>
        <v>-100</v>
      </c>
    </row>
    <row r="1378" spans="1:32" x14ac:dyDescent="0.25">
      <c r="A1378" s="21">
        <v>0.25143175525120515</v>
      </c>
      <c r="B1378" s="21">
        <v>0.74643046507433031</v>
      </c>
      <c r="C1378" s="22">
        <f t="shared" si="255"/>
        <v>3.9772223639806406</v>
      </c>
      <c r="D1378" s="23">
        <f t="shared" si="255"/>
        <v>1.3397095198953581</v>
      </c>
      <c r="E1378" s="125"/>
      <c r="F1378" s="8">
        <f t="shared" si="244"/>
        <v>1</v>
      </c>
      <c r="G1378" s="8">
        <f t="shared" si="245"/>
        <v>3.9772223639806406</v>
      </c>
      <c r="H1378" s="8">
        <f t="shared" si="246"/>
        <v>1.3397095198953581</v>
      </c>
      <c r="I1378" s="24"/>
      <c r="J1378" s="24"/>
      <c r="K1378" s="8">
        <f t="shared" si="247"/>
        <v>0</v>
      </c>
      <c r="L1378" s="8">
        <f t="shared" si="248"/>
        <v>0</v>
      </c>
      <c r="M1378" s="25" t="e">
        <f t="shared" si="256"/>
        <v>#DIV/0!</v>
      </c>
      <c r="N1378" s="25" t="e">
        <f t="shared" si="256"/>
        <v>#DIV/0!</v>
      </c>
      <c r="O1378" s="24">
        <f t="shared" si="257"/>
        <v>0</v>
      </c>
      <c r="P1378" s="24">
        <f t="shared" si="257"/>
        <v>0</v>
      </c>
      <c r="Q1378" t="s">
        <v>426</v>
      </c>
      <c r="R1378" t="s">
        <v>495</v>
      </c>
      <c r="S1378" t="s">
        <v>273</v>
      </c>
      <c r="T1378" s="26" t="s">
        <v>84</v>
      </c>
      <c r="U1378" s="26" t="s">
        <v>94</v>
      </c>
      <c r="V1378" t="s">
        <v>625</v>
      </c>
      <c r="W1378" s="26" t="s">
        <v>86</v>
      </c>
      <c r="X1378" s="90">
        <v>3</v>
      </c>
      <c r="Y1378" s="24" t="str">
        <f t="shared" si="251"/>
        <v>Y</v>
      </c>
      <c r="Z1378" s="24">
        <v>100</v>
      </c>
      <c r="AA1378" s="24">
        <f t="shared" si="237"/>
        <v>0</v>
      </c>
      <c r="AB1378" s="24">
        <f t="shared" si="238"/>
        <v>-100</v>
      </c>
      <c r="AC1378" s="24">
        <f t="shared" si="239"/>
        <v>0</v>
      </c>
      <c r="AD1378" s="24">
        <f t="shared" si="240"/>
        <v>-100</v>
      </c>
      <c r="AE1378" s="24">
        <f t="shared" si="241"/>
        <v>0</v>
      </c>
      <c r="AF1378" s="24">
        <f t="shared" si="242"/>
        <v>-100</v>
      </c>
    </row>
    <row r="1379" spans="1:32" x14ac:dyDescent="0.25">
      <c r="A1379" s="21">
        <v>0.76818947148861993</v>
      </c>
      <c r="B1379" s="21">
        <v>0.2204597830176003</v>
      </c>
      <c r="C1379" s="22">
        <f t="shared" si="255"/>
        <v>1.3017621786226397</v>
      </c>
      <c r="D1379" s="23">
        <f t="shared" si="255"/>
        <v>4.5359747084581201</v>
      </c>
      <c r="E1379" s="125"/>
      <c r="F1379" s="8">
        <f t="shared" si="244"/>
        <v>1</v>
      </c>
      <c r="G1379" s="8">
        <f t="shared" si="245"/>
        <v>1.3017621786226397</v>
      </c>
      <c r="H1379" s="8">
        <f t="shared" si="246"/>
        <v>4.5359747084581201</v>
      </c>
      <c r="I1379" s="24"/>
      <c r="J1379" s="24"/>
      <c r="K1379" s="8">
        <f t="shared" si="247"/>
        <v>0</v>
      </c>
      <c r="L1379" s="8">
        <f t="shared" si="248"/>
        <v>0</v>
      </c>
      <c r="M1379" s="25" t="e">
        <f t="shared" si="256"/>
        <v>#DIV/0!</v>
      </c>
      <c r="N1379" s="25" t="e">
        <f t="shared" si="256"/>
        <v>#DIV/0!</v>
      </c>
      <c r="O1379" s="24">
        <f t="shared" si="257"/>
        <v>0</v>
      </c>
      <c r="P1379" s="24">
        <f t="shared" si="257"/>
        <v>0</v>
      </c>
      <c r="Q1379" t="s">
        <v>373</v>
      </c>
      <c r="R1379" t="s">
        <v>475</v>
      </c>
      <c r="S1379" t="s">
        <v>275</v>
      </c>
      <c r="T1379" s="26" t="s">
        <v>90</v>
      </c>
      <c r="U1379" s="26" t="s">
        <v>74</v>
      </c>
      <c r="V1379" t="s">
        <v>626</v>
      </c>
      <c r="W1379" s="26" t="s">
        <v>86</v>
      </c>
      <c r="X1379" s="90">
        <v>3</v>
      </c>
      <c r="Y1379" s="24" t="str">
        <f t="shared" si="251"/>
        <v>Y</v>
      </c>
      <c r="Z1379" s="24">
        <v>100</v>
      </c>
      <c r="AA1379" s="24">
        <f t="shared" si="237"/>
        <v>0</v>
      </c>
      <c r="AB1379" s="24">
        <f t="shared" si="238"/>
        <v>-100</v>
      </c>
      <c r="AC1379" s="24">
        <f t="shared" si="239"/>
        <v>0</v>
      </c>
      <c r="AD1379" s="24">
        <f t="shared" si="240"/>
        <v>-100</v>
      </c>
      <c r="AE1379" s="24">
        <f t="shared" si="241"/>
        <v>0</v>
      </c>
      <c r="AF1379" s="24">
        <f t="shared" si="242"/>
        <v>-100</v>
      </c>
    </row>
    <row r="1380" spans="1:32" x14ac:dyDescent="0.25">
      <c r="A1380" s="21">
        <v>0.65265034323306892</v>
      </c>
      <c r="B1380" s="21">
        <v>0.2625598881197268</v>
      </c>
      <c r="C1380" s="22">
        <f t="shared" si="255"/>
        <v>1.532214010715518</v>
      </c>
      <c r="D1380" s="23">
        <f t="shared" si="255"/>
        <v>3.8086548831251861</v>
      </c>
      <c r="E1380" s="125"/>
      <c r="F1380" s="8">
        <f t="shared" si="244"/>
        <v>1</v>
      </c>
      <c r="G1380" s="8">
        <f t="shared" si="245"/>
        <v>1.532214010715518</v>
      </c>
      <c r="H1380" s="8">
        <f t="shared" si="246"/>
        <v>3.8086548831251861</v>
      </c>
      <c r="I1380" s="24"/>
      <c r="J1380" s="24"/>
      <c r="K1380" s="8">
        <f t="shared" si="247"/>
        <v>0</v>
      </c>
      <c r="L1380" s="8">
        <f t="shared" si="248"/>
        <v>0</v>
      </c>
      <c r="M1380" s="25" t="e">
        <f t="shared" si="256"/>
        <v>#DIV/0!</v>
      </c>
      <c r="N1380" s="25" t="e">
        <f t="shared" si="256"/>
        <v>#DIV/0!</v>
      </c>
      <c r="O1380" s="24">
        <f t="shared" si="257"/>
        <v>0</v>
      </c>
      <c r="P1380" s="24">
        <f t="shared" si="257"/>
        <v>0</v>
      </c>
      <c r="Q1380" t="s">
        <v>378</v>
      </c>
      <c r="R1380" t="s">
        <v>479</v>
      </c>
      <c r="S1380" t="s">
        <v>275</v>
      </c>
      <c r="T1380" s="26" t="s">
        <v>84</v>
      </c>
      <c r="U1380" s="26" t="s">
        <v>88</v>
      </c>
      <c r="V1380" t="s">
        <v>626</v>
      </c>
      <c r="W1380" s="26" t="s">
        <v>73</v>
      </c>
      <c r="X1380" s="90">
        <v>0</v>
      </c>
      <c r="Y1380" s="24" t="str">
        <f t="shared" si="251"/>
        <v>N</v>
      </c>
      <c r="Z1380" s="24">
        <v>100</v>
      </c>
      <c r="AA1380" s="24">
        <f t="shared" si="237"/>
        <v>0</v>
      </c>
      <c r="AB1380" s="24">
        <f t="shared" si="238"/>
        <v>-100</v>
      </c>
      <c r="AC1380" s="24">
        <f t="shared" si="239"/>
        <v>0</v>
      </c>
      <c r="AD1380" s="24">
        <f t="shared" si="240"/>
        <v>-100</v>
      </c>
      <c r="AE1380" s="24">
        <f t="shared" si="241"/>
        <v>0</v>
      </c>
      <c r="AF1380" s="24">
        <f t="shared" si="242"/>
        <v>-100</v>
      </c>
    </row>
    <row r="1381" spans="1:32" x14ac:dyDescent="0.25">
      <c r="A1381" s="21">
        <v>0.30584316638955872</v>
      </c>
      <c r="B1381" s="21">
        <v>0.69331794127283375</v>
      </c>
      <c r="C1381" s="22">
        <f t="shared" si="255"/>
        <v>3.2696496436552041</v>
      </c>
      <c r="D1381" s="23">
        <f t="shared" si="255"/>
        <v>1.4423397123751642</v>
      </c>
      <c r="E1381" s="125"/>
      <c r="F1381" s="8">
        <f t="shared" si="244"/>
        <v>1</v>
      </c>
      <c r="G1381" s="8">
        <f t="shared" si="245"/>
        <v>3.2696496436552041</v>
      </c>
      <c r="H1381" s="8">
        <f t="shared" si="246"/>
        <v>1.4423397123751642</v>
      </c>
      <c r="I1381" s="24"/>
      <c r="J1381" s="24"/>
      <c r="K1381" s="8">
        <f t="shared" si="247"/>
        <v>0</v>
      </c>
      <c r="L1381" s="8">
        <f t="shared" si="248"/>
        <v>0</v>
      </c>
      <c r="M1381" s="25" t="e">
        <f t="shared" si="256"/>
        <v>#DIV/0!</v>
      </c>
      <c r="N1381" s="25" t="e">
        <f t="shared" si="256"/>
        <v>#DIV/0!</v>
      </c>
      <c r="O1381" s="24">
        <f t="shared" si="257"/>
        <v>0</v>
      </c>
      <c r="P1381" s="24">
        <f t="shared" si="257"/>
        <v>0</v>
      </c>
      <c r="Q1381" t="s">
        <v>376</v>
      </c>
      <c r="R1381" t="s">
        <v>380</v>
      </c>
      <c r="S1381" t="s">
        <v>275</v>
      </c>
      <c r="T1381" s="26" t="s">
        <v>84</v>
      </c>
      <c r="U1381" s="26" t="s">
        <v>78</v>
      </c>
      <c r="V1381" t="s">
        <v>626</v>
      </c>
      <c r="W1381" s="26" t="s">
        <v>205</v>
      </c>
      <c r="X1381" s="90">
        <v>7</v>
      </c>
      <c r="Y1381" s="24" t="str">
        <f t="shared" si="251"/>
        <v>Y</v>
      </c>
      <c r="Z1381" s="24">
        <v>100</v>
      </c>
      <c r="AA1381" s="24">
        <f t="shared" si="237"/>
        <v>0</v>
      </c>
      <c r="AB1381" s="24">
        <f t="shared" si="238"/>
        <v>-100</v>
      </c>
      <c r="AC1381" s="24">
        <f t="shared" si="239"/>
        <v>0</v>
      </c>
      <c r="AD1381" s="24">
        <f t="shared" si="240"/>
        <v>-100</v>
      </c>
      <c r="AE1381" s="24">
        <f t="shared" si="241"/>
        <v>0</v>
      </c>
      <c r="AF1381" s="24">
        <f t="shared" si="242"/>
        <v>-100</v>
      </c>
    </row>
    <row r="1382" spans="1:32" x14ac:dyDescent="0.25">
      <c r="A1382" s="21">
        <v>8.8328268967526685E-2</v>
      </c>
      <c r="B1382" s="21">
        <v>0.91165030818446413</v>
      </c>
      <c r="C1382" s="22">
        <f t="shared" si="255"/>
        <v>11.321403800720283</v>
      </c>
      <c r="D1382" s="23">
        <f t="shared" si="255"/>
        <v>1.0969118213665532</v>
      </c>
      <c r="E1382" s="125"/>
      <c r="F1382" s="8">
        <f t="shared" si="244"/>
        <v>1</v>
      </c>
      <c r="G1382" s="8">
        <f t="shared" si="245"/>
        <v>11.321403800720283</v>
      </c>
      <c r="H1382" s="8">
        <f t="shared" si="246"/>
        <v>1.0969118213665532</v>
      </c>
      <c r="I1382" s="24"/>
      <c r="J1382" s="24"/>
      <c r="K1382" s="8">
        <f t="shared" si="247"/>
        <v>0</v>
      </c>
      <c r="L1382" s="8">
        <f t="shared" si="248"/>
        <v>0</v>
      </c>
      <c r="M1382" s="25" t="e">
        <f t="shared" si="256"/>
        <v>#DIV/0!</v>
      </c>
      <c r="N1382" s="25" t="e">
        <f t="shared" si="256"/>
        <v>#DIV/0!</v>
      </c>
      <c r="O1382" s="24">
        <f t="shared" si="257"/>
        <v>0</v>
      </c>
      <c r="P1382" s="24">
        <f t="shared" si="257"/>
        <v>0</v>
      </c>
      <c r="Q1382" t="s">
        <v>309</v>
      </c>
      <c r="R1382" t="s">
        <v>511</v>
      </c>
      <c r="S1382" t="s">
        <v>275</v>
      </c>
      <c r="T1382" s="26" t="s">
        <v>84</v>
      </c>
      <c r="U1382" s="26" t="s">
        <v>78</v>
      </c>
      <c r="V1382" t="s">
        <v>626</v>
      </c>
      <c r="W1382" s="26" t="s">
        <v>78</v>
      </c>
      <c r="X1382" s="90">
        <v>1</v>
      </c>
      <c r="Y1382" s="24" t="str">
        <f t="shared" si="251"/>
        <v>N</v>
      </c>
      <c r="Z1382" s="24">
        <v>100</v>
      </c>
      <c r="AA1382" s="24">
        <f t="shared" si="237"/>
        <v>0</v>
      </c>
      <c r="AB1382" s="24">
        <f t="shared" si="238"/>
        <v>-100</v>
      </c>
      <c r="AC1382" s="24">
        <f t="shared" si="239"/>
        <v>0</v>
      </c>
      <c r="AD1382" s="24">
        <f t="shared" si="240"/>
        <v>-100</v>
      </c>
      <c r="AE1382" s="24">
        <f t="shared" si="241"/>
        <v>0</v>
      </c>
      <c r="AF1382" s="24">
        <f t="shared" si="242"/>
        <v>-100</v>
      </c>
    </row>
    <row r="1383" spans="1:32" x14ac:dyDescent="0.25">
      <c r="A1383" s="21">
        <v>0.29464847989367382</v>
      </c>
      <c r="B1383" s="21">
        <v>0.70522941153147933</v>
      </c>
      <c r="C1383" s="22">
        <f t="shared" si="255"/>
        <v>3.3938746276948644</v>
      </c>
      <c r="D1383" s="23">
        <f t="shared" si="255"/>
        <v>1.4179782970599533</v>
      </c>
      <c r="E1383" s="125"/>
      <c r="F1383" s="8">
        <f t="shared" si="244"/>
        <v>1</v>
      </c>
      <c r="G1383" s="8">
        <f t="shared" si="245"/>
        <v>3.3938746276948644</v>
      </c>
      <c r="H1383" s="8">
        <f t="shared" si="246"/>
        <v>1.4179782970599533</v>
      </c>
      <c r="I1383" s="24"/>
      <c r="J1383" s="24"/>
      <c r="K1383" s="8">
        <f t="shared" si="247"/>
        <v>0</v>
      </c>
      <c r="L1383" s="8">
        <f t="shared" si="248"/>
        <v>0</v>
      </c>
      <c r="M1383" s="25" t="e">
        <f t="shared" si="256"/>
        <v>#DIV/0!</v>
      </c>
      <c r="N1383" s="25" t="e">
        <f t="shared" si="256"/>
        <v>#DIV/0!</v>
      </c>
      <c r="O1383" s="24">
        <f t="shared" si="257"/>
        <v>0</v>
      </c>
      <c r="P1383" s="24">
        <f t="shared" si="257"/>
        <v>0</v>
      </c>
      <c r="Q1383" t="s">
        <v>305</v>
      </c>
      <c r="R1383" t="s">
        <v>370</v>
      </c>
      <c r="S1383" t="s">
        <v>275</v>
      </c>
      <c r="T1383" s="26" t="s">
        <v>90</v>
      </c>
      <c r="U1383" s="26" t="s">
        <v>75</v>
      </c>
      <c r="V1383" t="s">
        <v>626</v>
      </c>
      <c r="W1383" s="26" t="s">
        <v>75</v>
      </c>
      <c r="X1383" s="90">
        <v>2</v>
      </c>
      <c r="Y1383" s="24" t="str">
        <f t="shared" si="251"/>
        <v>N</v>
      </c>
      <c r="Z1383" s="24">
        <v>100</v>
      </c>
      <c r="AA1383" s="24">
        <f t="shared" si="237"/>
        <v>0</v>
      </c>
      <c r="AB1383" s="24">
        <f t="shared" si="238"/>
        <v>-100</v>
      </c>
      <c r="AC1383" s="24">
        <f t="shared" si="239"/>
        <v>0</v>
      </c>
      <c r="AD1383" s="24">
        <f t="shared" si="240"/>
        <v>-100</v>
      </c>
      <c r="AE1383" s="24">
        <f t="shared" si="241"/>
        <v>0</v>
      </c>
      <c r="AF1383" s="24">
        <f t="shared" si="242"/>
        <v>-100</v>
      </c>
    </row>
    <row r="1384" spans="1:32" x14ac:dyDescent="0.25">
      <c r="A1384" s="21">
        <v>0.52014954018123338</v>
      </c>
      <c r="B1384" s="21">
        <v>0.47664526460035106</v>
      </c>
      <c r="C1384" s="22">
        <f t="shared" si="255"/>
        <v>1.9225240488563624</v>
      </c>
      <c r="D1384" s="23">
        <f t="shared" si="255"/>
        <v>2.0979962967605732</v>
      </c>
      <c r="E1384" s="125"/>
      <c r="F1384" s="8">
        <f t="shared" si="244"/>
        <v>1</v>
      </c>
      <c r="G1384" s="8">
        <f t="shared" si="245"/>
        <v>1.9225240488563624</v>
      </c>
      <c r="H1384" s="8">
        <f t="shared" si="246"/>
        <v>2.0979962967605732</v>
      </c>
      <c r="I1384" s="24"/>
      <c r="J1384" s="24"/>
      <c r="K1384" s="8">
        <f t="shared" si="247"/>
        <v>0</v>
      </c>
      <c r="L1384" s="8">
        <f t="shared" si="248"/>
        <v>0</v>
      </c>
      <c r="M1384" s="25" t="e">
        <f t="shared" si="256"/>
        <v>#DIV/0!</v>
      </c>
      <c r="N1384" s="25" t="e">
        <f t="shared" si="256"/>
        <v>#DIV/0!</v>
      </c>
      <c r="O1384" s="24">
        <f t="shared" si="257"/>
        <v>0</v>
      </c>
      <c r="P1384" s="24">
        <f t="shared" si="257"/>
        <v>0</v>
      </c>
      <c r="Q1384" t="s">
        <v>381</v>
      </c>
      <c r="R1384" t="s">
        <v>312</v>
      </c>
      <c r="S1384" t="s">
        <v>627</v>
      </c>
      <c r="T1384" s="26" t="s">
        <v>84</v>
      </c>
      <c r="U1384" s="26" t="s">
        <v>86</v>
      </c>
      <c r="V1384" t="s">
        <v>626</v>
      </c>
      <c r="W1384" s="26" t="s">
        <v>75</v>
      </c>
      <c r="X1384" s="90">
        <v>2</v>
      </c>
      <c r="Y1384" s="24" t="str">
        <f t="shared" si="251"/>
        <v>N</v>
      </c>
      <c r="Z1384" s="24">
        <v>100</v>
      </c>
      <c r="AA1384" s="24">
        <f t="shared" si="237"/>
        <v>0</v>
      </c>
      <c r="AB1384" s="24">
        <f t="shared" si="238"/>
        <v>-100</v>
      </c>
      <c r="AC1384" s="24">
        <f t="shared" si="239"/>
        <v>0</v>
      </c>
      <c r="AD1384" s="24">
        <f t="shared" si="240"/>
        <v>-100</v>
      </c>
      <c r="AE1384" s="24">
        <f t="shared" si="241"/>
        <v>0</v>
      </c>
      <c r="AF1384" s="24">
        <f t="shared" si="242"/>
        <v>-100</v>
      </c>
    </row>
    <row r="1385" spans="1:32" x14ac:dyDescent="0.25">
      <c r="A1385" s="21">
        <v>0.40253240273291196</v>
      </c>
      <c r="B1385" s="21">
        <v>0.59293374871434712</v>
      </c>
      <c r="C1385" s="22">
        <f t="shared" si="255"/>
        <v>2.4842720566361942</v>
      </c>
      <c r="D1385" s="23">
        <f t="shared" si="255"/>
        <v>1.6865290636066692</v>
      </c>
      <c r="E1385" s="125"/>
      <c r="F1385" s="8">
        <f t="shared" si="244"/>
        <v>1</v>
      </c>
      <c r="G1385" s="8">
        <f t="shared" si="245"/>
        <v>2.4842720566361942</v>
      </c>
      <c r="H1385" s="8">
        <f t="shared" si="246"/>
        <v>1.6865290636066692</v>
      </c>
      <c r="I1385" s="24"/>
      <c r="J1385" s="24"/>
      <c r="K1385" s="8">
        <f t="shared" si="247"/>
        <v>0</v>
      </c>
      <c r="L1385" s="8">
        <f t="shared" si="248"/>
        <v>0</v>
      </c>
      <c r="M1385" s="25" t="e">
        <f t="shared" si="256"/>
        <v>#DIV/0!</v>
      </c>
      <c r="N1385" s="25" t="e">
        <f t="shared" si="256"/>
        <v>#DIV/0!</v>
      </c>
      <c r="O1385" s="24">
        <f t="shared" si="257"/>
        <v>0</v>
      </c>
      <c r="P1385" s="24">
        <f t="shared" si="257"/>
        <v>0</v>
      </c>
      <c r="Q1385" t="s">
        <v>310</v>
      </c>
      <c r="R1385" t="s">
        <v>288</v>
      </c>
      <c r="S1385" t="s">
        <v>627</v>
      </c>
      <c r="T1385" s="26" t="s">
        <v>85</v>
      </c>
      <c r="U1385" s="26" t="s">
        <v>77</v>
      </c>
      <c r="V1385" t="s">
        <v>626</v>
      </c>
      <c r="W1385" s="26" t="s">
        <v>75</v>
      </c>
      <c r="X1385" s="90">
        <v>2</v>
      </c>
      <c r="Y1385" s="24" t="str">
        <f t="shared" si="251"/>
        <v>N</v>
      </c>
      <c r="Z1385" s="24">
        <v>100</v>
      </c>
      <c r="AA1385" s="24">
        <f t="shared" si="237"/>
        <v>0</v>
      </c>
      <c r="AB1385" s="24">
        <f t="shared" si="238"/>
        <v>-100</v>
      </c>
      <c r="AC1385" s="24">
        <f t="shared" si="239"/>
        <v>0</v>
      </c>
      <c r="AD1385" s="24">
        <f t="shared" si="240"/>
        <v>-100</v>
      </c>
      <c r="AE1385" s="24">
        <f t="shared" si="241"/>
        <v>0</v>
      </c>
      <c r="AF1385" s="24">
        <f t="shared" si="242"/>
        <v>-100</v>
      </c>
    </row>
    <row r="1386" spans="1:32" x14ac:dyDescent="0.25">
      <c r="A1386" s="21">
        <v>0.17087454480375949</v>
      </c>
      <c r="B1386" s="21">
        <v>0.82909826822013821</v>
      </c>
      <c r="C1386" s="22">
        <f t="shared" si="255"/>
        <v>5.8522467530108004</v>
      </c>
      <c r="D1386" s="23">
        <f t="shared" si="255"/>
        <v>1.2061296450983356</v>
      </c>
      <c r="E1386" s="125"/>
      <c r="F1386" s="8">
        <f t="shared" si="244"/>
        <v>1</v>
      </c>
      <c r="G1386" s="8">
        <f t="shared" si="245"/>
        <v>5.8522467530108004</v>
      </c>
      <c r="H1386" s="8">
        <f t="shared" si="246"/>
        <v>1.2061296450983356</v>
      </c>
      <c r="I1386" s="24"/>
      <c r="J1386" s="24"/>
      <c r="K1386" s="8">
        <f t="shared" si="247"/>
        <v>0</v>
      </c>
      <c r="L1386" s="8">
        <f t="shared" si="248"/>
        <v>0</v>
      </c>
      <c r="M1386" s="25" t="e">
        <f t="shared" si="256"/>
        <v>#DIV/0!</v>
      </c>
      <c r="N1386" s="25" t="e">
        <f t="shared" si="256"/>
        <v>#DIV/0!</v>
      </c>
      <c r="O1386" s="24">
        <f t="shared" si="257"/>
        <v>0</v>
      </c>
      <c r="P1386" s="24">
        <f t="shared" si="257"/>
        <v>0</v>
      </c>
      <c r="Q1386" t="s">
        <v>384</v>
      </c>
      <c r="R1386" t="s">
        <v>315</v>
      </c>
      <c r="S1386" t="s">
        <v>627</v>
      </c>
      <c r="T1386" s="26" t="s">
        <v>90</v>
      </c>
      <c r="U1386" s="26" t="s">
        <v>75</v>
      </c>
      <c r="V1386" t="s">
        <v>626</v>
      </c>
      <c r="W1386" s="26" t="s">
        <v>74</v>
      </c>
      <c r="X1386" s="90">
        <v>4</v>
      </c>
      <c r="Y1386" s="24" t="str">
        <f t="shared" si="251"/>
        <v>Y</v>
      </c>
      <c r="Z1386" s="24">
        <v>100</v>
      </c>
      <c r="AA1386" s="24">
        <f t="shared" si="237"/>
        <v>0</v>
      </c>
      <c r="AB1386" s="24">
        <f t="shared" si="238"/>
        <v>-100</v>
      </c>
      <c r="AC1386" s="24">
        <f t="shared" si="239"/>
        <v>0</v>
      </c>
      <c r="AD1386" s="24">
        <f t="shared" si="240"/>
        <v>-100</v>
      </c>
      <c r="AE1386" s="24">
        <f t="shared" si="241"/>
        <v>0</v>
      </c>
      <c r="AF1386" s="24">
        <f t="shared" si="242"/>
        <v>-100</v>
      </c>
    </row>
    <row r="1387" spans="1:32" x14ac:dyDescent="0.25">
      <c r="A1387" s="21">
        <v>0.39456943406558481</v>
      </c>
      <c r="B1387" s="21">
        <v>0.60398057790156512</v>
      </c>
      <c r="C1387" s="22">
        <f t="shared" si="255"/>
        <v>2.5344081767716991</v>
      </c>
      <c r="D1387" s="23">
        <f t="shared" si="255"/>
        <v>1.6556823788512234</v>
      </c>
      <c r="E1387" s="125"/>
      <c r="F1387" s="8">
        <f t="shared" si="244"/>
        <v>1</v>
      </c>
      <c r="G1387" s="8">
        <f t="shared" si="245"/>
        <v>2.5344081767716991</v>
      </c>
      <c r="H1387" s="8">
        <f t="shared" si="246"/>
        <v>1.6556823788512234</v>
      </c>
      <c r="I1387" s="24"/>
      <c r="J1387" s="24"/>
      <c r="K1387" s="8">
        <f t="shared" si="247"/>
        <v>0</v>
      </c>
      <c r="L1387" s="8">
        <f t="shared" si="248"/>
        <v>0</v>
      </c>
      <c r="M1387" s="25" t="e">
        <f t="shared" si="256"/>
        <v>#DIV/0!</v>
      </c>
      <c r="N1387" s="25" t="e">
        <f t="shared" si="256"/>
        <v>#DIV/0!</v>
      </c>
      <c r="O1387" s="24">
        <f t="shared" si="257"/>
        <v>0</v>
      </c>
      <c r="P1387" s="24">
        <f t="shared" si="257"/>
        <v>0</v>
      </c>
      <c r="Q1387" t="s">
        <v>483</v>
      </c>
      <c r="R1387" t="s">
        <v>389</v>
      </c>
      <c r="S1387" t="s">
        <v>279</v>
      </c>
      <c r="T1387" s="26" t="s">
        <v>85</v>
      </c>
      <c r="U1387" s="26" t="s">
        <v>79</v>
      </c>
      <c r="V1387" t="s">
        <v>626</v>
      </c>
      <c r="W1387" s="26" t="s">
        <v>79</v>
      </c>
      <c r="X1387" s="90">
        <v>3</v>
      </c>
      <c r="Y1387" s="24" t="str">
        <f t="shared" si="251"/>
        <v>Y</v>
      </c>
      <c r="Z1387" s="24">
        <v>100</v>
      </c>
      <c r="AA1387" s="24">
        <f t="shared" si="237"/>
        <v>0</v>
      </c>
      <c r="AB1387" s="24">
        <f t="shared" si="238"/>
        <v>-100</v>
      </c>
      <c r="AC1387" s="24">
        <f t="shared" si="239"/>
        <v>0</v>
      </c>
      <c r="AD1387" s="24">
        <f t="shared" si="240"/>
        <v>-100</v>
      </c>
      <c r="AE1387" s="24">
        <f t="shared" si="241"/>
        <v>0</v>
      </c>
      <c r="AF1387" s="24">
        <f t="shared" si="242"/>
        <v>-100</v>
      </c>
    </row>
    <row r="1388" spans="1:32" x14ac:dyDescent="0.25">
      <c r="A1388" s="21">
        <v>0.12628510725726941</v>
      </c>
      <c r="B1388" s="21">
        <v>0.87368645052735849</v>
      </c>
      <c r="C1388" s="22">
        <f t="shared" si="255"/>
        <v>7.9185900991697222</v>
      </c>
      <c r="D1388" s="23">
        <f t="shared" si="255"/>
        <v>1.1445753787258557</v>
      </c>
      <c r="E1388" s="125"/>
      <c r="F1388" s="8">
        <f t="shared" si="244"/>
        <v>1</v>
      </c>
      <c r="G1388" s="8">
        <f t="shared" si="245"/>
        <v>7.9185900991697222</v>
      </c>
      <c r="H1388" s="8">
        <f t="shared" si="246"/>
        <v>1.1445753787258557</v>
      </c>
      <c r="I1388" s="24"/>
      <c r="J1388" s="24"/>
      <c r="K1388" s="8">
        <f t="shared" si="247"/>
        <v>0</v>
      </c>
      <c r="L1388" s="8">
        <f t="shared" si="248"/>
        <v>0</v>
      </c>
      <c r="M1388" s="25" t="e">
        <f t="shared" si="256"/>
        <v>#DIV/0!</v>
      </c>
      <c r="N1388" s="25" t="e">
        <f t="shared" si="256"/>
        <v>#DIV/0!</v>
      </c>
      <c r="O1388" s="24">
        <f t="shared" si="257"/>
        <v>0</v>
      </c>
      <c r="P1388" s="24">
        <f t="shared" si="257"/>
        <v>0</v>
      </c>
      <c r="Q1388" t="s">
        <v>414</v>
      </c>
      <c r="R1388" t="s">
        <v>330</v>
      </c>
      <c r="S1388" t="s">
        <v>283</v>
      </c>
      <c r="T1388" s="26" t="s">
        <v>85</v>
      </c>
      <c r="U1388" s="26" t="s">
        <v>76</v>
      </c>
      <c r="V1388" t="s">
        <v>626</v>
      </c>
      <c r="W1388" s="26" t="s">
        <v>96</v>
      </c>
      <c r="X1388" s="90">
        <v>5</v>
      </c>
      <c r="Y1388" s="24" t="str">
        <f t="shared" si="251"/>
        <v>Y</v>
      </c>
      <c r="Z1388" s="24">
        <v>100</v>
      </c>
      <c r="AA1388" s="24">
        <f t="shared" si="237"/>
        <v>0</v>
      </c>
      <c r="AB1388" s="24">
        <f t="shared" si="238"/>
        <v>-100</v>
      </c>
      <c r="AC1388" s="24">
        <f t="shared" si="239"/>
        <v>0</v>
      </c>
      <c r="AD1388" s="24">
        <f t="shared" si="240"/>
        <v>-100</v>
      </c>
      <c r="AE1388" s="24">
        <f t="shared" si="241"/>
        <v>0</v>
      </c>
      <c r="AF1388" s="24">
        <f t="shared" si="242"/>
        <v>-100</v>
      </c>
    </row>
    <row r="1389" spans="1:32" x14ac:dyDescent="0.25">
      <c r="A1389" s="21">
        <v>0.33275862700341463</v>
      </c>
      <c r="B1389" s="21">
        <v>0.66701153556283399</v>
      </c>
      <c r="C1389" s="22">
        <f t="shared" si="255"/>
        <v>3.0051812901299728</v>
      </c>
      <c r="D1389" s="23">
        <f t="shared" si="255"/>
        <v>1.4992244461802082</v>
      </c>
      <c r="E1389" s="125"/>
      <c r="F1389" s="8">
        <f t="shared" si="244"/>
        <v>1</v>
      </c>
      <c r="G1389" s="8">
        <f t="shared" si="245"/>
        <v>3.0051812901299728</v>
      </c>
      <c r="H1389" s="8">
        <f t="shared" si="246"/>
        <v>1.4992244461802082</v>
      </c>
      <c r="I1389" s="24"/>
      <c r="J1389" s="24"/>
      <c r="K1389" s="8">
        <f t="shared" si="247"/>
        <v>0</v>
      </c>
      <c r="L1389" s="8">
        <f t="shared" si="248"/>
        <v>0</v>
      </c>
      <c r="M1389" s="25" t="e">
        <f t="shared" si="256"/>
        <v>#DIV/0!</v>
      </c>
      <c r="N1389" s="25" t="e">
        <f t="shared" si="256"/>
        <v>#DIV/0!</v>
      </c>
      <c r="O1389" s="24">
        <f t="shared" si="257"/>
        <v>0</v>
      </c>
      <c r="P1389" s="24">
        <f t="shared" si="257"/>
        <v>0</v>
      </c>
      <c r="Q1389" t="s">
        <v>333</v>
      </c>
      <c r="R1389" t="s">
        <v>540</v>
      </c>
      <c r="S1389" t="s">
        <v>283</v>
      </c>
      <c r="T1389" s="26" t="s">
        <v>90</v>
      </c>
      <c r="U1389" s="26" t="s">
        <v>75</v>
      </c>
      <c r="V1389" t="s">
        <v>626</v>
      </c>
      <c r="W1389" s="26" t="s">
        <v>79</v>
      </c>
      <c r="X1389" s="90">
        <v>3</v>
      </c>
      <c r="Y1389" s="24" t="str">
        <f t="shared" si="251"/>
        <v>Y</v>
      </c>
      <c r="Z1389" s="24">
        <v>100</v>
      </c>
      <c r="AA1389" s="24">
        <f t="shared" si="237"/>
        <v>0</v>
      </c>
      <c r="AB1389" s="24">
        <f t="shared" si="238"/>
        <v>-100</v>
      </c>
      <c r="AC1389" s="24">
        <f t="shared" si="239"/>
        <v>0</v>
      </c>
      <c r="AD1389" s="24">
        <f t="shared" si="240"/>
        <v>-100</v>
      </c>
      <c r="AE1389" s="24">
        <f t="shared" si="241"/>
        <v>0</v>
      </c>
      <c r="AF1389" s="24">
        <f t="shared" si="242"/>
        <v>-100</v>
      </c>
    </row>
    <row r="1390" spans="1:32" x14ac:dyDescent="0.25">
      <c r="A1390" s="21">
        <v>0.32372717338037682</v>
      </c>
      <c r="B1390" s="21">
        <v>0.67591305795861734</v>
      </c>
      <c r="C1390" s="22">
        <f t="shared" si="255"/>
        <v>3.0890208861923618</v>
      </c>
      <c r="D1390" s="23">
        <f t="shared" si="255"/>
        <v>1.4794802204593964</v>
      </c>
      <c r="E1390" s="125"/>
      <c r="F1390" s="8">
        <f t="shared" si="244"/>
        <v>1</v>
      </c>
      <c r="G1390" s="8">
        <f t="shared" si="245"/>
        <v>3.0890208861923618</v>
      </c>
      <c r="H1390" s="8">
        <f t="shared" si="246"/>
        <v>1.4794802204593964</v>
      </c>
      <c r="I1390" s="24"/>
      <c r="J1390" s="24"/>
      <c r="K1390" s="8">
        <f t="shared" si="247"/>
        <v>0</v>
      </c>
      <c r="L1390" s="8">
        <f t="shared" si="248"/>
        <v>0</v>
      </c>
      <c r="M1390" s="25" t="e">
        <f t="shared" si="256"/>
        <v>#DIV/0!</v>
      </c>
      <c r="N1390" s="25" t="e">
        <f t="shared" si="256"/>
        <v>#DIV/0!</v>
      </c>
      <c r="O1390" s="24">
        <f t="shared" si="257"/>
        <v>0</v>
      </c>
      <c r="P1390" s="24">
        <f t="shared" si="257"/>
        <v>0</v>
      </c>
      <c r="Q1390" t="s">
        <v>331</v>
      </c>
      <c r="R1390" t="s">
        <v>412</v>
      </c>
      <c r="S1390" t="s">
        <v>283</v>
      </c>
      <c r="T1390" s="26" t="s">
        <v>90</v>
      </c>
      <c r="U1390" s="26" t="s">
        <v>75</v>
      </c>
      <c r="V1390" t="s">
        <v>626</v>
      </c>
      <c r="W1390" s="26" t="s">
        <v>75</v>
      </c>
      <c r="X1390" s="90">
        <v>2</v>
      </c>
      <c r="Y1390" s="24" t="str">
        <f t="shared" si="251"/>
        <v>N</v>
      </c>
      <c r="Z1390" s="24">
        <v>100</v>
      </c>
      <c r="AA1390" s="24">
        <f t="shared" ref="AA1390:AA1453" si="258">IF(AND(O1390&gt;1,Y1390="Y"),Z1390*I1390,IF(AND(P1390&gt;1,Y1390="N"),Z1390*J1390,0))</f>
        <v>0</v>
      </c>
      <c r="AB1390" s="24">
        <f t="shared" ref="AB1390:AB1453" si="259">AA1390-Z1390</f>
        <v>-100</v>
      </c>
      <c r="AC1390" s="24">
        <f t="shared" ref="AC1390:AC1453" si="260">IF(AND(A1390 &gt; 50%,Y1390 = "Y"),Z1390*I1390,0)</f>
        <v>0</v>
      </c>
      <c r="AD1390" s="24">
        <f t="shared" ref="AD1390:AD1453" si="261">AC1390-Z1390</f>
        <v>-100</v>
      </c>
      <c r="AE1390" s="24">
        <f t="shared" ref="AE1390:AE1453" si="262">IF(AND(B1390 &gt; 50%,Y1390 = "N"),Z1390*J1390,0)</f>
        <v>0</v>
      </c>
      <c r="AF1390" s="24">
        <f t="shared" ref="AF1390:AF1453" si="263">AE1390-Z1390</f>
        <v>-100</v>
      </c>
    </row>
    <row r="1391" spans="1:32" x14ac:dyDescent="0.25">
      <c r="A1391" s="21">
        <v>0.2932138714928707</v>
      </c>
      <c r="B1391" s="21">
        <v>0.70666740834966246</v>
      </c>
      <c r="C1391" s="22">
        <f t="shared" si="255"/>
        <v>3.410479848407562</v>
      </c>
      <c r="D1391" s="23">
        <f t="shared" si="255"/>
        <v>1.4150928544099421</v>
      </c>
      <c r="E1391" s="125"/>
      <c r="F1391" s="8">
        <f t="shared" si="244"/>
        <v>1</v>
      </c>
      <c r="G1391" s="8">
        <f t="shared" si="245"/>
        <v>3.410479848407562</v>
      </c>
      <c r="H1391" s="8">
        <f t="shared" si="246"/>
        <v>1.4150928544099421</v>
      </c>
      <c r="I1391" s="24"/>
      <c r="J1391" s="24"/>
      <c r="K1391" s="8">
        <f t="shared" si="247"/>
        <v>0</v>
      </c>
      <c r="L1391" s="8">
        <f t="shared" si="248"/>
        <v>0</v>
      </c>
      <c r="M1391" s="25" t="e">
        <f t="shared" si="256"/>
        <v>#DIV/0!</v>
      </c>
      <c r="N1391" s="25" t="e">
        <f t="shared" si="256"/>
        <v>#DIV/0!</v>
      </c>
      <c r="O1391" s="24">
        <f t="shared" si="257"/>
        <v>0</v>
      </c>
      <c r="P1391" s="24">
        <f t="shared" si="257"/>
        <v>0</v>
      </c>
      <c r="Q1391" t="s">
        <v>289</v>
      </c>
      <c r="R1391" t="s">
        <v>332</v>
      </c>
      <c r="S1391" t="s">
        <v>283</v>
      </c>
      <c r="T1391" s="26" t="s">
        <v>90</v>
      </c>
      <c r="U1391" s="26" t="s">
        <v>75</v>
      </c>
      <c r="V1391" t="s">
        <v>626</v>
      </c>
      <c r="W1391" s="26" t="s">
        <v>74</v>
      </c>
      <c r="X1391" s="90">
        <v>4</v>
      </c>
      <c r="Y1391" s="24" t="str">
        <f t="shared" si="251"/>
        <v>Y</v>
      </c>
      <c r="Z1391" s="24">
        <v>100</v>
      </c>
      <c r="AA1391" s="24">
        <f t="shared" si="258"/>
        <v>0</v>
      </c>
      <c r="AB1391" s="24">
        <f t="shared" si="259"/>
        <v>-100</v>
      </c>
      <c r="AC1391" s="24">
        <f t="shared" si="260"/>
        <v>0</v>
      </c>
      <c r="AD1391" s="24">
        <f t="shared" si="261"/>
        <v>-100</v>
      </c>
      <c r="AE1391" s="24">
        <f t="shared" si="262"/>
        <v>0</v>
      </c>
      <c r="AF1391" s="24">
        <f t="shared" si="263"/>
        <v>-100</v>
      </c>
    </row>
    <row r="1392" spans="1:32" x14ac:dyDescent="0.25">
      <c r="A1392" s="21">
        <v>0.46181075198859245</v>
      </c>
      <c r="B1392" s="21">
        <v>0.53749749580288109</v>
      </c>
      <c r="C1392" s="22">
        <f t="shared" si="255"/>
        <v>2.165389167952291</v>
      </c>
      <c r="D1392" s="23">
        <f t="shared" si="255"/>
        <v>1.8604737841731909</v>
      </c>
      <c r="E1392" s="125"/>
      <c r="F1392" s="8">
        <f t="shared" ref="F1392:F1455" si="264">(E1392/100%) + 1</f>
        <v>1</v>
      </c>
      <c r="G1392" s="8">
        <f t="shared" ref="G1392:G1455" si="265">C1392/F1392</f>
        <v>2.165389167952291</v>
      </c>
      <c r="H1392" s="8">
        <f t="shared" ref="H1392:H1455" si="266">D1392/F1392</f>
        <v>1.8604737841731909</v>
      </c>
      <c r="I1392" s="24"/>
      <c r="J1392" s="24"/>
      <c r="K1392" s="8">
        <f t="shared" ref="K1392:K1455" si="267">(I1392*F1392)</f>
        <v>0</v>
      </c>
      <c r="L1392" s="8">
        <f t="shared" ref="L1392:L1455" si="268">(J1392*F1392)</f>
        <v>0</v>
      </c>
      <c r="M1392" s="25" t="e">
        <f t="shared" si="256"/>
        <v>#DIV/0!</v>
      </c>
      <c r="N1392" s="25" t="e">
        <f t="shared" si="256"/>
        <v>#DIV/0!</v>
      </c>
      <c r="O1392" s="24">
        <f t="shared" si="257"/>
        <v>0</v>
      </c>
      <c r="P1392" s="24">
        <f t="shared" si="257"/>
        <v>0</v>
      </c>
      <c r="Q1392" t="s">
        <v>523</v>
      </c>
      <c r="R1392" t="s">
        <v>413</v>
      </c>
      <c r="S1392" t="s">
        <v>283</v>
      </c>
      <c r="T1392" s="26" t="s">
        <v>90</v>
      </c>
      <c r="U1392" s="26" t="s">
        <v>75</v>
      </c>
      <c r="V1392" t="s">
        <v>626</v>
      </c>
      <c r="W1392" s="26" t="s">
        <v>96</v>
      </c>
      <c r="X1392" s="90">
        <v>5</v>
      </c>
      <c r="Y1392" s="24" t="str">
        <f t="shared" ref="Y1392:Y1455" si="269">IF(X1392 &gt;=3,"Y","N")</f>
        <v>Y</v>
      </c>
      <c r="Z1392" s="24">
        <v>100</v>
      </c>
      <c r="AA1392" s="24">
        <f t="shared" si="258"/>
        <v>0</v>
      </c>
      <c r="AB1392" s="24">
        <f t="shared" si="259"/>
        <v>-100</v>
      </c>
      <c r="AC1392" s="24">
        <f t="shared" si="260"/>
        <v>0</v>
      </c>
      <c r="AD1392" s="24">
        <f t="shared" si="261"/>
        <v>-100</v>
      </c>
      <c r="AE1392" s="24">
        <f t="shared" si="262"/>
        <v>0</v>
      </c>
      <c r="AF1392" s="24">
        <f t="shared" si="263"/>
        <v>-100</v>
      </c>
    </row>
    <row r="1393" spans="1:32" x14ac:dyDescent="0.25">
      <c r="A1393" s="21">
        <v>0.66277539581871714</v>
      </c>
      <c r="B1393" s="21">
        <v>0.31702805250139676</v>
      </c>
      <c r="C1393" s="22">
        <f t="shared" si="255"/>
        <v>1.5088067636619402</v>
      </c>
      <c r="D1393" s="23">
        <f t="shared" si="255"/>
        <v>3.1542949972718715</v>
      </c>
      <c r="E1393" s="125"/>
      <c r="F1393" s="8">
        <f t="shared" si="264"/>
        <v>1</v>
      </c>
      <c r="G1393" s="8">
        <f t="shared" si="265"/>
        <v>1.5088067636619402</v>
      </c>
      <c r="H1393" s="8">
        <f t="shared" si="266"/>
        <v>3.1542949972718715</v>
      </c>
      <c r="I1393" s="24"/>
      <c r="J1393" s="24"/>
      <c r="K1393" s="8">
        <f t="shared" si="267"/>
        <v>0</v>
      </c>
      <c r="L1393" s="8">
        <f t="shared" si="268"/>
        <v>0</v>
      </c>
      <c r="M1393" s="25" t="e">
        <f t="shared" si="256"/>
        <v>#DIV/0!</v>
      </c>
      <c r="N1393" s="25" t="e">
        <f t="shared" si="256"/>
        <v>#DIV/0!</v>
      </c>
      <c r="O1393" s="24">
        <f t="shared" si="257"/>
        <v>0</v>
      </c>
      <c r="P1393" s="24">
        <f t="shared" si="257"/>
        <v>0</v>
      </c>
      <c r="Q1393" t="s">
        <v>290</v>
      </c>
      <c r="R1393" t="s">
        <v>411</v>
      </c>
      <c r="S1393" t="s">
        <v>283</v>
      </c>
      <c r="T1393" s="26" t="s">
        <v>85</v>
      </c>
      <c r="U1393" s="26" t="s">
        <v>102</v>
      </c>
      <c r="V1393" t="s">
        <v>626</v>
      </c>
      <c r="W1393" s="26" t="s">
        <v>94</v>
      </c>
      <c r="X1393" s="90">
        <v>2</v>
      </c>
      <c r="Y1393" s="24" t="str">
        <f t="shared" si="269"/>
        <v>N</v>
      </c>
      <c r="Z1393" s="24">
        <v>100</v>
      </c>
      <c r="AA1393" s="24">
        <f t="shared" si="258"/>
        <v>0</v>
      </c>
      <c r="AB1393" s="24">
        <f t="shared" si="259"/>
        <v>-100</v>
      </c>
      <c r="AC1393" s="24">
        <f t="shared" si="260"/>
        <v>0</v>
      </c>
      <c r="AD1393" s="24">
        <f t="shared" si="261"/>
        <v>-100</v>
      </c>
      <c r="AE1393" s="24">
        <f t="shared" si="262"/>
        <v>0</v>
      </c>
      <c r="AF1393" s="24">
        <f t="shared" si="263"/>
        <v>-100</v>
      </c>
    </row>
    <row r="1394" spans="1:32" x14ac:dyDescent="0.25">
      <c r="A1394" s="21">
        <v>0.58254607849765949</v>
      </c>
      <c r="B1394" s="21">
        <v>0.40952335329758704</v>
      </c>
      <c r="C1394" s="22">
        <f t="shared" si="255"/>
        <v>1.7166024060773379</v>
      </c>
      <c r="D1394" s="23">
        <f t="shared" si="255"/>
        <v>2.4418631854514365</v>
      </c>
      <c r="E1394" s="125"/>
      <c r="F1394" s="8">
        <f t="shared" si="264"/>
        <v>1</v>
      </c>
      <c r="G1394" s="8">
        <f t="shared" si="265"/>
        <v>1.7166024060773379</v>
      </c>
      <c r="H1394" s="8">
        <f t="shared" si="266"/>
        <v>2.4418631854514365</v>
      </c>
      <c r="I1394" s="24"/>
      <c r="J1394" s="24"/>
      <c r="K1394" s="8">
        <f t="shared" si="267"/>
        <v>0</v>
      </c>
      <c r="L1394" s="8">
        <f t="shared" si="268"/>
        <v>0</v>
      </c>
      <c r="M1394" s="25" t="e">
        <f t="shared" si="256"/>
        <v>#DIV/0!</v>
      </c>
      <c r="N1394" s="25" t="e">
        <f t="shared" si="256"/>
        <v>#DIV/0!</v>
      </c>
      <c r="O1394" s="24">
        <f t="shared" si="257"/>
        <v>0</v>
      </c>
      <c r="P1394" s="24">
        <f t="shared" si="257"/>
        <v>0</v>
      </c>
      <c r="Q1394" t="s">
        <v>336</v>
      </c>
      <c r="R1394" t="s">
        <v>562</v>
      </c>
      <c r="S1394" t="s">
        <v>272</v>
      </c>
      <c r="T1394" s="26" t="s">
        <v>84</v>
      </c>
      <c r="U1394" s="26" t="s">
        <v>86</v>
      </c>
      <c r="V1394" t="s">
        <v>626</v>
      </c>
      <c r="W1394" s="26" t="s">
        <v>75</v>
      </c>
      <c r="X1394" s="90">
        <v>2</v>
      </c>
      <c r="Y1394" s="24" t="str">
        <f t="shared" si="269"/>
        <v>N</v>
      </c>
      <c r="Z1394" s="24">
        <v>100</v>
      </c>
      <c r="AA1394" s="24">
        <f t="shared" si="258"/>
        <v>0</v>
      </c>
      <c r="AB1394" s="24">
        <f t="shared" si="259"/>
        <v>-100</v>
      </c>
      <c r="AC1394" s="24">
        <f t="shared" si="260"/>
        <v>0</v>
      </c>
      <c r="AD1394" s="24">
        <f t="shared" si="261"/>
        <v>-100</v>
      </c>
      <c r="AE1394" s="24">
        <f t="shared" si="262"/>
        <v>0</v>
      </c>
      <c r="AF1394" s="24">
        <f t="shared" si="263"/>
        <v>-100</v>
      </c>
    </row>
    <row r="1395" spans="1:32" x14ac:dyDescent="0.25">
      <c r="A1395" s="21">
        <v>0.29891132619780281</v>
      </c>
      <c r="B1395" s="21">
        <v>0.70083291370277179</v>
      </c>
      <c r="C1395" s="22">
        <f t="shared" si="255"/>
        <v>3.3454737654813917</v>
      </c>
      <c r="D1395" s="23">
        <f t="shared" si="255"/>
        <v>1.4268736248653229</v>
      </c>
      <c r="E1395" s="125"/>
      <c r="F1395" s="8">
        <f t="shared" si="264"/>
        <v>1</v>
      </c>
      <c r="G1395" s="8">
        <f t="shared" si="265"/>
        <v>3.3454737654813917</v>
      </c>
      <c r="H1395" s="8">
        <f t="shared" si="266"/>
        <v>1.4268736248653229</v>
      </c>
      <c r="I1395" s="24"/>
      <c r="J1395" s="24"/>
      <c r="K1395" s="8">
        <f t="shared" si="267"/>
        <v>0</v>
      </c>
      <c r="L1395" s="8">
        <f t="shared" si="268"/>
        <v>0</v>
      </c>
      <c r="M1395" s="25" t="e">
        <f t="shared" si="256"/>
        <v>#DIV/0!</v>
      </c>
      <c r="N1395" s="25" t="e">
        <f t="shared" si="256"/>
        <v>#DIV/0!</v>
      </c>
      <c r="O1395" s="24">
        <f t="shared" si="257"/>
        <v>0</v>
      </c>
      <c r="P1395" s="24">
        <f t="shared" si="257"/>
        <v>0</v>
      </c>
      <c r="Q1395" t="s">
        <v>553</v>
      </c>
      <c r="R1395" t="s">
        <v>555</v>
      </c>
      <c r="S1395" t="s">
        <v>272</v>
      </c>
      <c r="T1395" s="26" t="s">
        <v>90</v>
      </c>
      <c r="U1395" s="26" t="s">
        <v>75</v>
      </c>
      <c r="V1395" t="s">
        <v>626</v>
      </c>
      <c r="W1395" s="26" t="s">
        <v>76</v>
      </c>
      <c r="X1395" s="90">
        <v>1</v>
      </c>
      <c r="Y1395" s="24" t="str">
        <f t="shared" si="269"/>
        <v>N</v>
      </c>
      <c r="Z1395" s="24">
        <v>100</v>
      </c>
      <c r="AA1395" s="24">
        <f t="shared" si="258"/>
        <v>0</v>
      </c>
      <c r="AB1395" s="24">
        <f t="shared" si="259"/>
        <v>-100</v>
      </c>
      <c r="AC1395" s="24">
        <f t="shared" si="260"/>
        <v>0</v>
      </c>
      <c r="AD1395" s="24">
        <f t="shared" si="261"/>
        <v>-100</v>
      </c>
      <c r="AE1395" s="24">
        <f t="shared" si="262"/>
        <v>0</v>
      </c>
      <c r="AF1395" s="24">
        <f t="shared" si="263"/>
        <v>-100</v>
      </c>
    </row>
    <row r="1396" spans="1:32" x14ac:dyDescent="0.25">
      <c r="A1396" s="21">
        <v>0.21105035299975478</v>
      </c>
      <c r="B1396" s="21">
        <v>0.78882546145690557</v>
      </c>
      <c r="C1396" s="22">
        <f t="shared" si="255"/>
        <v>4.7382057683701762</v>
      </c>
      <c r="D1396" s="23">
        <f t="shared" si="255"/>
        <v>1.2677075587203661</v>
      </c>
      <c r="E1396" s="125"/>
      <c r="F1396" s="8">
        <f t="shared" si="264"/>
        <v>1</v>
      </c>
      <c r="G1396" s="8">
        <f t="shared" si="265"/>
        <v>4.7382057683701762</v>
      </c>
      <c r="H1396" s="8">
        <f t="shared" si="266"/>
        <v>1.2677075587203661</v>
      </c>
      <c r="I1396" s="24"/>
      <c r="J1396" s="24"/>
      <c r="K1396" s="8">
        <f t="shared" si="267"/>
        <v>0</v>
      </c>
      <c r="L1396" s="8">
        <f t="shared" si="268"/>
        <v>0</v>
      </c>
      <c r="M1396" s="25" t="e">
        <f t="shared" si="256"/>
        <v>#DIV/0!</v>
      </c>
      <c r="N1396" s="25" t="e">
        <f t="shared" si="256"/>
        <v>#DIV/0!</v>
      </c>
      <c r="O1396" s="24">
        <f t="shared" si="257"/>
        <v>0</v>
      </c>
      <c r="P1396" s="24">
        <f t="shared" si="257"/>
        <v>0</v>
      </c>
      <c r="Q1396" t="s">
        <v>552</v>
      </c>
      <c r="R1396" t="s">
        <v>334</v>
      </c>
      <c r="S1396" t="s">
        <v>272</v>
      </c>
      <c r="T1396" s="26" t="s">
        <v>90</v>
      </c>
      <c r="U1396" s="26" t="s">
        <v>75</v>
      </c>
      <c r="V1396" t="s">
        <v>626</v>
      </c>
      <c r="W1396" s="26" t="s">
        <v>75</v>
      </c>
      <c r="X1396" s="90">
        <v>2</v>
      </c>
      <c r="Y1396" s="24" t="str">
        <f t="shared" si="269"/>
        <v>N</v>
      </c>
      <c r="Z1396" s="24">
        <v>100</v>
      </c>
      <c r="AA1396" s="24">
        <f t="shared" si="258"/>
        <v>0</v>
      </c>
      <c r="AB1396" s="24">
        <f t="shared" si="259"/>
        <v>-100</v>
      </c>
      <c r="AC1396" s="24">
        <f t="shared" si="260"/>
        <v>0</v>
      </c>
      <c r="AD1396" s="24">
        <f t="shared" si="261"/>
        <v>-100</v>
      </c>
      <c r="AE1396" s="24">
        <f t="shared" si="262"/>
        <v>0</v>
      </c>
      <c r="AF1396" s="24">
        <f t="shared" si="263"/>
        <v>-100</v>
      </c>
    </row>
    <row r="1397" spans="1:32" x14ac:dyDescent="0.25">
      <c r="A1397" s="21">
        <v>0.30754912834297643</v>
      </c>
      <c r="B1397" s="21">
        <v>0.69197591336526842</v>
      </c>
      <c r="C1397" s="22">
        <f t="shared" si="255"/>
        <v>3.2515130359426925</v>
      </c>
      <c r="D1397" s="23">
        <f t="shared" si="255"/>
        <v>1.4451370064844109</v>
      </c>
      <c r="E1397" s="125"/>
      <c r="F1397" s="8">
        <f t="shared" si="264"/>
        <v>1</v>
      </c>
      <c r="G1397" s="8">
        <f t="shared" si="265"/>
        <v>3.2515130359426925</v>
      </c>
      <c r="H1397" s="8">
        <f t="shared" si="266"/>
        <v>1.4451370064844109</v>
      </c>
      <c r="I1397" s="24"/>
      <c r="J1397" s="24"/>
      <c r="K1397" s="8">
        <f t="shared" si="267"/>
        <v>0</v>
      </c>
      <c r="L1397" s="8">
        <f t="shared" si="268"/>
        <v>0</v>
      </c>
      <c r="M1397" s="25" t="e">
        <f t="shared" si="256"/>
        <v>#DIV/0!</v>
      </c>
      <c r="N1397" s="25" t="e">
        <f t="shared" si="256"/>
        <v>#DIV/0!</v>
      </c>
      <c r="O1397" s="24">
        <f t="shared" si="257"/>
        <v>0</v>
      </c>
      <c r="P1397" s="24">
        <f t="shared" si="257"/>
        <v>0</v>
      </c>
      <c r="Q1397" t="s">
        <v>554</v>
      </c>
      <c r="R1397" t="s">
        <v>558</v>
      </c>
      <c r="S1397" t="s">
        <v>272</v>
      </c>
      <c r="T1397" s="26" t="s">
        <v>90</v>
      </c>
      <c r="U1397" s="26" t="s">
        <v>75</v>
      </c>
      <c r="V1397" t="s">
        <v>626</v>
      </c>
      <c r="W1397" s="26" t="s">
        <v>78</v>
      </c>
      <c r="X1397" s="90">
        <v>1</v>
      </c>
      <c r="Y1397" s="24" t="str">
        <f t="shared" si="269"/>
        <v>N</v>
      </c>
      <c r="Z1397" s="24">
        <v>100</v>
      </c>
      <c r="AA1397" s="24">
        <f t="shared" si="258"/>
        <v>0</v>
      </c>
      <c r="AB1397" s="24">
        <f t="shared" si="259"/>
        <v>-100</v>
      </c>
      <c r="AC1397" s="24">
        <f t="shared" si="260"/>
        <v>0</v>
      </c>
      <c r="AD1397" s="24">
        <f t="shared" si="261"/>
        <v>-100</v>
      </c>
      <c r="AE1397" s="24">
        <f t="shared" si="262"/>
        <v>0</v>
      </c>
      <c r="AF1397" s="24">
        <f t="shared" si="263"/>
        <v>-100</v>
      </c>
    </row>
    <row r="1398" spans="1:32" x14ac:dyDescent="0.25">
      <c r="A1398" s="21">
        <v>0.41069573687263744</v>
      </c>
      <c r="B1398" s="21">
        <v>0.58865019639483596</v>
      </c>
      <c r="C1398" s="22">
        <f t="shared" si="255"/>
        <v>2.434892574280882</v>
      </c>
      <c r="D1398" s="23">
        <f t="shared" si="255"/>
        <v>1.6988017775657922</v>
      </c>
      <c r="E1398" s="125"/>
      <c r="F1398" s="8">
        <f t="shared" si="264"/>
        <v>1</v>
      </c>
      <c r="G1398" s="8">
        <f t="shared" si="265"/>
        <v>2.434892574280882</v>
      </c>
      <c r="H1398" s="8">
        <f t="shared" si="266"/>
        <v>1.6988017775657922</v>
      </c>
      <c r="I1398" s="24"/>
      <c r="J1398" s="24"/>
      <c r="K1398" s="8">
        <f t="shared" si="267"/>
        <v>0</v>
      </c>
      <c r="L1398" s="8">
        <f t="shared" si="268"/>
        <v>0</v>
      </c>
      <c r="M1398" s="25" t="e">
        <f t="shared" si="256"/>
        <v>#DIV/0!</v>
      </c>
      <c r="N1398" s="25" t="e">
        <f t="shared" si="256"/>
        <v>#DIV/0!</v>
      </c>
      <c r="O1398" s="24">
        <f t="shared" si="257"/>
        <v>0</v>
      </c>
      <c r="P1398" s="24">
        <f t="shared" si="257"/>
        <v>0</v>
      </c>
      <c r="Q1398" t="s">
        <v>556</v>
      </c>
      <c r="R1398" t="s">
        <v>563</v>
      </c>
      <c r="S1398" t="s">
        <v>272</v>
      </c>
      <c r="T1398" s="26" t="s">
        <v>90</v>
      </c>
      <c r="U1398" s="26" t="s">
        <v>75</v>
      </c>
      <c r="V1398" t="s">
        <v>626</v>
      </c>
      <c r="W1398" s="26" t="s">
        <v>230</v>
      </c>
      <c r="X1398" s="90">
        <v>8</v>
      </c>
      <c r="Y1398" s="24" t="str">
        <f t="shared" si="269"/>
        <v>Y</v>
      </c>
      <c r="Z1398" s="24">
        <v>100</v>
      </c>
      <c r="AA1398" s="24">
        <f t="shared" si="258"/>
        <v>0</v>
      </c>
      <c r="AB1398" s="24">
        <f t="shared" si="259"/>
        <v>-100</v>
      </c>
      <c r="AC1398" s="24">
        <f t="shared" si="260"/>
        <v>0</v>
      </c>
      <c r="AD1398" s="24">
        <f t="shared" si="261"/>
        <v>-100</v>
      </c>
      <c r="AE1398" s="24">
        <f t="shared" si="262"/>
        <v>0</v>
      </c>
      <c r="AF1398" s="24">
        <f t="shared" si="263"/>
        <v>-100</v>
      </c>
    </row>
    <row r="1399" spans="1:32" x14ac:dyDescent="0.25">
      <c r="A1399" s="21">
        <v>0.48967148959340073</v>
      </c>
      <c r="B1399" s="21">
        <v>0.50275336186861663</v>
      </c>
      <c r="C1399" s="22">
        <f t="shared" si="255"/>
        <v>2.0421854677109161</v>
      </c>
      <c r="D1399" s="23">
        <f t="shared" si="255"/>
        <v>1.989046868395338</v>
      </c>
      <c r="E1399" s="125"/>
      <c r="F1399" s="8">
        <f t="shared" si="264"/>
        <v>1</v>
      </c>
      <c r="G1399" s="8">
        <f t="shared" si="265"/>
        <v>2.0421854677109161</v>
      </c>
      <c r="H1399" s="8">
        <f t="shared" si="266"/>
        <v>1.989046868395338</v>
      </c>
      <c r="I1399" s="24"/>
      <c r="J1399" s="24"/>
      <c r="K1399" s="8">
        <f t="shared" si="267"/>
        <v>0</v>
      </c>
      <c r="L1399" s="8">
        <f t="shared" si="268"/>
        <v>0</v>
      </c>
      <c r="M1399" s="25" t="e">
        <f t="shared" si="256"/>
        <v>#DIV/0!</v>
      </c>
      <c r="N1399" s="25" t="e">
        <f t="shared" si="256"/>
        <v>#DIV/0!</v>
      </c>
      <c r="O1399" s="24">
        <f t="shared" si="257"/>
        <v>0</v>
      </c>
      <c r="P1399" s="24">
        <f t="shared" si="257"/>
        <v>0</v>
      </c>
      <c r="Q1399" t="s">
        <v>539</v>
      </c>
      <c r="R1399" t="s">
        <v>535</v>
      </c>
      <c r="S1399" t="s">
        <v>272</v>
      </c>
      <c r="T1399" s="26" t="s">
        <v>84</v>
      </c>
      <c r="U1399" s="26" t="s">
        <v>94</v>
      </c>
      <c r="V1399" t="s">
        <v>626</v>
      </c>
      <c r="W1399" s="26" t="s">
        <v>86</v>
      </c>
      <c r="X1399" s="90">
        <v>3</v>
      </c>
      <c r="Y1399" s="24" t="str">
        <f t="shared" si="269"/>
        <v>Y</v>
      </c>
      <c r="Z1399" s="24">
        <v>100</v>
      </c>
      <c r="AA1399" s="24">
        <f t="shared" si="258"/>
        <v>0</v>
      </c>
      <c r="AB1399" s="24">
        <f t="shared" si="259"/>
        <v>-100</v>
      </c>
      <c r="AC1399" s="24">
        <f t="shared" si="260"/>
        <v>0</v>
      </c>
      <c r="AD1399" s="24">
        <f t="shared" si="261"/>
        <v>-100</v>
      </c>
      <c r="AE1399" s="24">
        <f t="shared" si="262"/>
        <v>0</v>
      </c>
      <c r="AF1399" s="24">
        <f t="shared" si="263"/>
        <v>-100</v>
      </c>
    </row>
    <row r="1400" spans="1:32" x14ac:dyDescent="0.25">
      <c r="A1400" s="21">
        <v>0.47326016298915685</v>
      </c>
      <c r="B1400" s="21">
        <v>0.52513397782046223</v>
      </c>
      <c r="C1400" s="22">
        <f t="shared" si="255"/>
        <v>2.1130026953545031</v>
      </c>
      <c r="D1400" s="23">
        <f t="shared" si="255"/>
        <v>1.9042759414472499</v>
      </c>
      <c r="E1400" s="125"/>
      <c r="F1400" s="8">
        <f t="shared" si="264"/>
        <v>1</v>
      </c>
      <c r="G1400" s="8">
        <f t="shared" si="265"/>
        <v>2.1130026953545031</v>
      </c>
      <c r="H1400" s="8">
        <f t="shared" si="266"/>
        <v>1.9042759414472499</v>
      </c>
      <c r="I1400" s="24"/>
      <c r="J1400" s="24"/>
      <c r="K1400" s="8">
        <f t="shared" si="267"/>
        <v>0</v>
      </c>
      <c r="L1400" s="8">
        <f t="shared" si="268"/>
        <v>0</v>
      </c>
      <c r="M1400" s="25" t="e">
        <f t="shared" si="256"/>
        <v>#DIV/0!</v>
      </c>
      <c r="N1400" s="25" t="e">
        <f t="shared" si="256"/>
        <v>#DIV/0!</v>
      </c>
      <c r="O1400" s="24">
        <f t="shared" si="257"/>
        <v>0</v>
      </c>
      <c r="P1400" s="24">
        <f t="shared" si="257"/>
        <v>0</v>
      </c>
      <c r="Q1400" t="s">
        <v>338</v>
      </c>
      <c r="R1400" t="s">
        <v>487</v>
      </c>
      <c r="S1400" t="s">
        <v>274</v>
      </c>
      <c r="T1400" s="26" t="s">
        <v>85</v>
      </c>
      <c r="U1400" s="26" t="s">
        <v>79</v>
      </c>
      <c r="V1400" t="s">
        <v>626</v>
      </c>
      <c r="W1400" s="26" t="s">
        <v>76</v>
      </c>
      <c r="X1400" s="90">
        <v>1</v>
      </c>
      <c r="Y1400" s="24" t="str">
        <f t="shared" si="269"/>
        <v>N</v>
      </c>
      <c r="Z1400" s="24">
        <v>100</v>
      </c>
      <c r="AA1400" s="24">
        <f t="shared" si="258"/>
        <v>0</v>
      </c>
      <c r="AB1400" s="24">
        <f t="shared" si="259"/>
        <v>-100</v>
      </c>
      <c r="AC1400" s="24">
        <f t="shared" si="260"/>
        <v>0</v>
      </c>
      <c r="AD1400" s="24">
        <f t="shared" si="261"/>
        <v>-100</v>
      </c>
      <c r="AE1400" s="24">
        <f t="shared" si="262"/>
        <v>0</v>
      </c>
      <c r="AF1400" s="24">
        <f t="shared" si="263"/>
        <v>-100</v>
      </c>
    </row>
    <row r="1401" spans="1:32" x14ac:dyDescent="0.25">
      <c r="A1401" s="21">
        <v>0.37029450080949972</v>
      </c>
      <c r="B1401" s="21">
        <v>0.62937720823491716</v>
      </c>
      <c r="C1401" s="22">
        <f t="shared" si="255"/>
        <v>2.7005532024210539</v>
      </c>
      <c r="D1401" s="23">
        <f t="shared" si="255"/>
        <v>1.5888722802728925</v>
      </c>
      <c r="E1401" s="125"/>
      <c r="F1401" s="8">
        <f t="shared" si="264"/>
        <v>1</v>
      </c>
      <c r="G1401" s="8">
        <f t="shared" si="265"/>
        <v>2.7005532024210539</v>
      </c>
      <c r="H1401" s="8">
        <f t="shared" si="266"/>
        <v>1.5888722802728925</v>
      </c>
      <c r="I1401" s="24"/>
      <c r="J1401" s="24"/>
      <c r="K1401" s="8">
        <f t="shared" si="267"/>
        <v>0</v>
      </c>
      <c r="L1401" s="8">
        <f t="shared" si="268"/>
        <v>0</v>
      </c>
      <c r="M1401" s="25" t="e">
        <f t="shared" si="256"/>
        <v>#DIV/0!</v>
      </c>
      <c r="N1401" s="25" t="e">
        <f t="shared" si="256"/>
        <v>#DIV/0!</v>
      </c>
      <c r="O1401" s="24">
        <f t="shared" si="257"/>
        <v>0</v>
      </c>
      <c r="P1401" s="24">
        <f t="shared" si="257"/>
        <v>0</v>
      </c>
      <c r="Q1401" t="s">
        <v>517</v>
      </c>
      <c r="R1401" t="s">
        <v>418</v>
      </c>
      <c r="S1401" t="s">
        <v>274</v>
      </c>
      <c r="T1401" s="26" t="s">
        <v>90</v>
      </c>
      <c r="U1401" s="26" t="s">
        <v>75</v>
      </c>
      <c r="V1401" t="s">
        <v>626</v>
      </c>
      <c r="W1401" s="26" t="s">
        <v>78</v>
      </c>
      <c r="X1401" s="90">
        <v>1</v>
      </c>
      <c r="Y1401" s="24" t="str">
        <f t="shared" si="269"/>
        <v>N</v>
      </c>
      <c r="Z1401" s="24">
        <v>100</v>
      </c>
      <c r="AA1401" s="24">
        <f t="shared" si="258"/>
        <v>0</v>
      </c>
      <c r="AB1401" s="24">
        <f t="shared" si="259"/>
        <v>-100</v>
      </c>
      <c r="AC1401" s="24">
        <f t="shared" si="260"/>
        <v>0</v>
      </c>
      <c r="AD1401" s="24">
        <f t="shared" si="261"/>
        <v>-100</v>
      </c>
      <c r="AE1401" s="24">
        <f t="shared" si="262"/>
        <v>0</v>
      </c>
      <c r="AF1401" s="24">
        <f t="shared" si="263"/>
        <v>-100</v>
      </c>
    </row>
    <row r="1402" spans="1:32" x14ac:dyDescent="0.25">
      <c r="A1402" s="21">
        <v>0.4137216021089975</v>
      </c>
      <c r="B1402" s="21">
        <v>0.58584827622856905</v>
      </c>
      <c r="C1402" s="22">
        <f t="shared" si="255"/>
        <v>2.4170843265190292</v>
      </c>
      <c r="D1402" s="23">
        <f t="shared" si="255"/>
        <v>1.7069265893168719</v>
      </c>
      <c r="E1402" s="125"/>
      <c r="F1402" s="8">
        <f t="shared" si="264"/>
        <v>1</v>
      </c>
      <c r="G1402" s="8">
        <f t="shared" si="265"/>
        <v>2.4170843265190292</v>
      </c>
      <c r="H1402" s="8">
        <f t="shared" si="266"/>
        <v>1.7069265893168719</v>
      </c>
      <c r="I1402" s="24"/>
      <c r="J1402" s="24"/>
      <c r="K1402" s="8">
        <f t="shared" si="267"/>
        <v>0</v>
      </c>
      <c r="L1402" s="8">
        <f t="shared" si="268"/>
        <v>0</v>
      </c>
      <c r="M1402" s="25" t="e">
        <f t="shared" si="256"/>
        <v>#DIV/0!</v>
      </c>
      <c r="N1402" s="25" t="e">
        <f t="shared" si="256"/>
        <v>#DIV/0!</v>
      </c>
      <c r="O1402" s="24">
        <f t="shared" si="257"/>
        <v>0</v>
      </c>
      <c r="P1402" s="24">
        <f t="shared" si="257"/>
        <v>0</v>
      </c>
      <c r="Q1402" t="s">
        <v>486</v>
      </c>
      <c r="R1402" t="s">
        <v>343</v>
      </c>
      <c r="S1402" t="s">
        <v>274</v>
      </c>
      <c r="T1402" s="26" t="s">
        <v>90</v>
      </c>
      <c r="U1402" s="26" t="s">
        <v>75</v>
      </c>
      <c r="V1402" t="s">
        <v>626</v>
      </c>
      <c r="W1402" s="26" t="s">
        <v>76</v>
      </c>
      <c r="X1402" s="90">
        <v>1</v>
      </c>
      <c r="Y1402" s="24" t="str">
        <f t="shared" si="269"/>
        <v>N</v>
      </c>
      <c r="Z1402" s="24">
        <v>100</v>
      </c>
      <c r="AA1402" s="24">
        <f t="shared" si="258"/>
        <v>0</v>
      </c>
      <c r="AB1402" s="24">
        <f t="shared" si="259"/>
        <v>-100</v>
      </c>
      <c r="AC1402" s="24">
        <f t="shared" si="260"/>
        <v>0</v>
      </c>
      <c r="AD1402" s="24">
        <f t="shared" si="261"/>
        <v>-100</v>
      </c>
      <c r="AE1402" s="24">
        <f t="shared" si="262"/>
        <v>0</v>
      </c>
      <c r="AF1402" s="24">
        <f t="shared" si="263"/>
        <v>-100</v>
      </c>
    </row>
    <row r="1403" spans="1:32" x14ac:dyDescent="0.25">
      <c r="A1403" s="21">
        <v>0.29561379173840857</v>
      </c>
      <c r="B1403" s="21">
        <v>0.70411215689899198</v>
      </c>
      <c r="C1403" s="22">
        <f t="shared" si="255"/>
        <v>3.3827921022200123</v>
      </c>
      <c r="D1403" s="23">
        <f t="shared" si="255"/>
        <v>1.4202282835225275</v>
      </c>
      <c r="E1403" s="125"/>
      <c r="F1403" s="8">
        <f t="shared" si="264"/>
        <v>1</v>
      </c>
      <c r="G1403" s="8">
        <f t="shared" si="265"/>
        <v>3.3827921022200123</v>
      </c>
      <c r="H1403" s="8">
        <f t="shared" si="266"/>
        <v>1.4202282835225275</v>
      </c>
      <c r="I1403" s="24"/>
      <c r="J1403" s="24"/>
      <c r="K1403" s="8">
        <f t="shared" si="267"/>
        <v>0</v>
      </c>
      <c r="L1403" s="8">
        <f t="shared" si="268"/>
        <v>0</v>
      </c>
      <c r="M1403" s="25" t="e">
        <f t="shared" si="256"/>
        <v>#DIV/0!</v>
      </c>
      <c r="N1403" s="25" t="e">
        <f t="shared" si="256"/>
        <v>#DIV/0!</v>
      </c>
      <c r="O1403" s="24">
        <f t="shared" si="257"/>
        <v>0</v>
      </c>
      <c r="P1403" s="24">
        <f t="shared" si="257"/>
        <v>0</v>
      </c>
      <c r="Q1403" t="s">
        <v>547</v>
      </c>
      <c r="R1403" t="s">
        <v>549</v>
      </c>
      <c r="S1403" t="s">
        <v>271</v>
      </c>
      <c r="T1403" s="26" t="s">
        <v>90</v>
      </c>
      <c r="U1403" s="26" t="s">
        <v>75</v>
      </c>
      <c r="V1403" t="s">
        <v>626</v>
      </c>
      <c r="W1403" s="26" t="s">
        <v>73</v>
      </c>
      <c r="X1403" s="90">
        <v>0</v>
      </c>
      <c r="Y1403" s="24" t="str">
        <f t="shared" si="269"/>
        <v>N</v>
      </c>
      <c r="Z1403" s="24">
        <v>100</v>
      </c>
      <c r="AA1403" s="24">
        <f t="shared" si="258"/>
        <v>0</v>
      </c>
      <c r="AB1403" s="24">
        <f t="shared" si="259"/>
        <v>-100</v>
      </c>
      <c r="AC1403" s="24">
        <f t="shared" si="260"/>
        <v>0</v>
      </c>
      <c r="AD1403" s="24">
        <f t="shared" si="261"/>
        <v>-100</v>
      </c>
      <c r="AE1403" s="24">
        <f t="shared" si="262"/>
        <v>0</v>
      </c>
      <c r="AF1403" s="24">
        <f t="shared" si="263"/>
        <v>-100</v>
      </c>
    </row>
    <row r="1404" spans="1:32" x14ac:dyDescent="0.25">
      <c r="A1404" s="21">
        <v>0.73561809175748649</v>
      </c>
      <c r="B1404" s="21">
        <v>0.22222185234626277</v>
      </c>
      <c r="C1404" s="22">
        <f t="shared" si="255"/>
        <v>1.359401041389386</v>
      </c>
      <c r="D1404" s="23">
        <f t="shared" si="255"/>
        <v>4.5000074900006455</v>
      </c>
      <c r="E1404" s="125"/>
      <c r="F1404" s="8">
        <f t="shared" si="264"/>
        <v>1</v>
      </c>
      <c r="G1404" s="8">
        <f t="shared" si="265"/>
        <v>1.359401041389386</v>
      </c>
      <c r="H1404" s="8">
        <f t="shared" si="266"/>
        <v>4.5000074900006455</v>
      </c>
      <c r="I1404" s="24"/>
      <c r="J1404" s="24"/>
      <c r="K1404" s="8">
        <f t="shared" si="267"/>
        <v>0</v>
      </c>
      <c r="L1404" s="8">
        <f t="shared" si="268"/>
        <v>0</v>
      </c>
      <c r="M1404" s="25" t="e">
        <f t="shared" si="256"/>
        <v>#DIV/0!</v>
      </c>
      <c r="N1404" s="25" t="e">
        <f t="shared" si="256"/>
        <v>#DIV/0!</v>
      </c>
      <c r="O1404" s="24">
        <f t="shared" si="257"/>
        <v>0</v>
      </c>
      <c r="P1404" s="24">
        <f t="shared" si="257"/>
        <v>0</v>
      </c>
      <c r="Q1404" t="s">
        <v>544</v>
      </c>
      <c r="R1404" t="s">
        <v>543</v>
      </c>
      <c r="S1404" t="s">
        <v>271</v>
      </c>
      <c r="T1404" s="26" t="s">
        <v>84</v>
      </c>
      <c r="U1404" s="26" t="s">
        <v>89</v>
      </c>
      <c r="V1404" t="s">
        <v>626</v>
      </c>
      <c r="W1404" s="26" t="s">
        <v>100</v>
      </c>
      <c r="X1404" s="90">
        <v>3</v>
      </c>
      <c r="Y1404" s="24" t="str">
        <f t="shared" si="269"/>
        <v>Y</v>
      </c>
      <c r="Z1404" s="24">
        <v>100</v>
      </c>
      <c r="AA1404" s="24">
        <f t="shared" si="258"/>
        <v>0</v>
      </c>
      <c r="AB1404" s="24">
        <f t="shared" si="259"/>
        <v>-100</v>
      </c>
      <c r="AC1404" s="24">
        <f t="shared" si="260"/>
        <v>0</v>
      </c>
      <c r="AD1404" s="24">
        <f t="shared" si="261"/>
        <v>-100</v>
      </c>
      <c r="AE1404" s="24">
        <f t="shared" si="262"/>
        <v>0</v>
      </c>
      <c r="AF1404" s="24">
        <f t="shared" si="263"/>
        <v>-100</v>
      </c>
    </row>
    <row r="1405" spans="1:32" x14ac:dyDescent="0.25">
      <c r="A1405" s="21">
        <v>0.35795791812119843</v>
      </c>
      <c r="B1405" s="21">
        <v>0.64002157487188782</v>
      </c>
      <c r="C1405" s="22">
        <f t="shared" si="255"/>
        <v>2.793624471973315</v>
      </c>
      <c r="D1405" s="23">
        <f t="shared" si="255"/>
        <v>1.5624473287485168</v>
      </c>
      <c r="E1405" s="125"/>
      <c r="F1405" s="8">
        <f t="shared" si="264"/>
        <v>1</v>
      </c>
      <c r="G1405" s="8">
        <f t="shared" si="265"/>
        <v>2.793624471973315</v>
      </c>
      <c r="H1405" s="8">
        <f t="shared" si="266"/>
        <v>1.5624473287485168</v>
      </c>
      <c r="I1405" s="24"/>
      <c r="J1405" s="24"/>
      <c r="K1405" s="8">
        <f t="shared" si="267"/>
        <v>0</v>
      </c>
      <c r="L1405" s="8">
        <f t="shared" si="268"/>
        <v>0</v>
      </c>
      <c r="M1405" s="25" t="e">
        <f t="shared" si="256"/>
        <v>#DIV/0!</v>
      </c>
      <c r="N1405" s="25" t="e">
        <f t="shared" si="256"/>
        <v>#DIV/0!</v>
      </c>
      <c r="O1405" s="24">
        <f t="shared" si="257"/>
        <v>0</v>
      </c>
      <c r="P1405" s="24">
        <f t="shared" si="257"/>
        <v>0</v>
      </c>
      <c r="Q1405" t="s">
        <v>344</v>
      </c>
      <c r="R1405" t="s">
        <v>419</v>
      </c>
      <c r="S1405" t="s">
        <v>270</v>
      </c>
      <c r="T1405" s="26" t="s">
        <v>85</v>
      </c>
      <c r="U1405" s="26" t="s">
        <v>77</v>
      </c>
      <c r="V1405" t="s">
        <v>626</v>
      </c>
      <c r="W1405" s="26" t="s">
        <v>75</v>
      </c>
      <c r="X1405" s="90">
        <v>2</v>
      </c>
      <c r="Y1405" s="24" t="str">
        <f t="shared" si="269"/>
        <v>N</v>
      </c>
      <c r="Z1405" s="24">
        <v>100</v>
      </c>
      <c r="AA1405" s="24">
        <f t="shared" si="258"/>
        <v>0</v>
      </c>
      <c r="AB1405" s="24">
        <f t="shared" si="259"/>
        <v>-100</v>
      </c>
      <c r="AC1405" s="24">
        <f t="shared" si="260"/>
        <v>0</v>
      </c>
      <c r="AD1405" s="24">
        <f t="shared" si="261"/>
        <v>-100</v>
      </c>
      <c r="AE1405" s="24">
        <f t="shared" si="262"/>
        <v>0</v>
      </c>
      <c r="AF1405" s="24">
        <f t="shared" si="263"/>
        <v>-100</v>
      </c>
    </row>
    <row r="1406" spans="1:32" x14ac:dyDescent="0.25">
      <c r="A1406" s="21">
        <v>0.59035518665998166</v>
      </c>
      <c r="B1406" s="21">
        <v>0.40646573352902171</v>
      </c>
      <c r="C1406" s="22">
        <f t="shared" si="255"/>
        <v>1.6938955100193869</v>
      </c>
      <c r="D1406" s="23">
        <f t="shared" si="255"/>
        <v>2.4602319888512811</v>
      </c>
      <c r="E1406" s="125"/>
      <c r="F1406" s="8">
        <f t="shared" si="264"/>
        <v>1</v>
      </c>
      <c r="G1406" s="8">
        <f t="shared" si="265"/>
        <v>1.6938955100193869</v>
      </c>
      <c r="H1406" s="8">
        <f t="shared" si="266"/>
        <v>2.4602319888512811</v>
      </c>
      <c r="I1406" s="24"/>
      <c r="J1406" s="24"/>
      <c r="K1406" s="8">
        <f t="shared" si="267"/>
        <v>0</v>
      </c>
      <c r="L1406" s="8">
        <f t="shared" si="268"/>
        <v>0</v>
      </c>
      <c r="M1406" s="25" t="e">
        <f t="shared" si="256"/>
        <v>#DIV/0!</v>
      </c>
      <c r="N1406" s="25" t="e">
        <f t="shared" si="256"/>
        <v>#DIV/0!</v>
      </c>
      <c r="O1406" s="24">
        <f t="shared" si="257"/>
        <v>0</v>
      </c>
      <c r="P1406" s="24">
        <f t="shared" si="257"/>
        <v>0</v>
      </c>
      <c r="Q1406" t="s">
        <v>291</v>
      </c>
      <c r="R1406" t="s">
        <v>347</v>
      </c>
      <c r="S1406" t="s">
        <v>270</v>
      </c>
      <c r="T1406" s="26" t="s">
        <v>85</v>
      </c>
      <c r="U1406" s="26" t="s">
        <v>79</v>
      </c>
      <c r="V1406" t="s">
        <v>626</v>
      </c>
      <c r="W1406" s="26" t="s">
        <v>77</v>
      </c>
      <c r="X1406" s="90">
        <v>2</v>
      </c>
      <c r="Y1406" s="24" t="str">
        <f t="shared" si="269"/>
        <v>N</v>
      </c>
      <c r="Z1406" s="24">
        <v>100</v>
      </c>
      <c r="AA1406" s="24">
        <f t="shared" si="258"/>
        <v>0</v>
      </c>
      <c r="AB1406" s="24">
        <f t="shared" si="259"/>
        <v>-100</v>
      </c>
      <c r="AC1406" s="24">
        <f t="shared" si="260"/>
        <v>0</v>
      </c>
      <c r="AD1406" s="24">
        <f t="shared" si="261"/>
        <v>-100</v>
      </c>
      <c r="AE1406" s="24">
        <f t="shared" si="262"/>
        <v>0</v>
      </c>
      <c r="AF1406" s="24">
        <f t="shared" si="263"/>
        <v>-100</v>
      </c>
    </row>
    <row r="1407" spans="1:32" x14ac:dyDescent="0.25">
      <c r="A1407" s="21">
        <v>0.48473027068329017</v>
      </c>
      <c r="B1407" s="21">
        <v>0.5143995507275726</v>
      </c>
      <c r="C1407" s="22">
        <f t="shared" si="255"/>
        <v>2.0630029946146551</v>
      </c>
      <c r="D1407" s="23">
        <f t="shared" si="255"/>
        <v>1.9440141395644468</v>
      </c>
      <c r="E1407" s="125"/>
      <c r="F1407" s="8">
        <f t="shared" si="264"/>
        <v>1</v>
      </c>
      <c r="G1407" s="8">
        <f t="shared" si="265"/>
        <v>2.0630029946146551</v>
      </c>
      <c r="H1407" s="8">
        <f t="shared" si="266"/>
        <v>1.9440141395644468</v>
      </c>
      <c r="I1407" s="24"/>
      <c r="J1407" s="24"/>
      <c r="K1407" s="8">
        <f t="shared" si="267"/>
        <v>0</v>
      </c>
      <c r="L1407" s="8">
        <f t="shared" si="268"/>
        <v>0</v>
      </c>
      <c r="M1407" s="25" t="e">
        <f t="shared" si="256"/>
        <v>#DIV/0!</v>
      </c>
      <c r="N1407" s="25" t="e">
        <f t="shared" si="256"/>
        <v>#DIV/0!</v>
      </c>
      <c r="O1407" s="24">
        <f t="shared" si="257"/>
        <v>0</v>
      </c>
      <c r="P1407" s="24">
        <f t="shared" si="257"/>
        <v>0</v>
      </c>
      <c r="Q1407" t="s">
        <v>424</v>
      </c>
      <c r="R1407" t="s">
        <v>490</v>
      </c>
      <c r="S1407" t="s">
        <v>270</v>
      </c>
      <c r="T1407" s="26" t="s">
        <v>90</v>
      </c>
      <c r="U1407" s="26" t="s">
        <v>75</v>
      </c>
      <c r="V1407" t="s">
        <v>626</v>
      </c>
      <c r="W1407" s="26" t="s">
        <v>76</v>
      </c>
      <c r="X1407" s="90">
        <v>1</v>
      </c>
      <c r="Y1407" s="24" t="str">
        <f t="shared" si="269"/>
        <v>N</v>
      </c>
      <c r="Z1407" s="24">
        <v>100</v>
      </c>
      <c r="AA1407" s="24">
        <f t="shared" si="258"/>
        <v>0</v>
      </c>
      <c r="AB1407" s="24">
        <f t="shared" si="259"/>
        <v>-100</v>
      </c>
      <c r="AC1407" s="24">
        <f t="shared" si="260"/>
        <v>0</v>
      </c>
      <c r="AD1407" s="24">
        <f t="shared" si="261"/>
        <v>-100</v>
      </c>
      <c r="AE1407" s="24">
        <f t="shared" si="262"/>
        <v>0</v>
      </c>
      <c r="AF1407" s="24">
        <f t="shared" si="263"/>
        <v>-100</v>
      </c>
    </row>
    <row r="1408" spans="1:32" x14ac:dyDescent="0.25">
      <c r="A1408" s="21">
        <v>0.36749185604716822</v>
      </c>
      <c r="B1408" s="21">
        <v>0.63215089967211235</v>
      </c>
      <c r="C1408" s="22">
        <f t="shared" si="255"/>
        <v>2.7211487371618062</v>
      </c>
      <c r="D1408" s="23">
        <f t="shared" si="255"/>
        <v>1.5819007779925423</v>
      </c>
      <c r="E1408" s="125"/>
      <c r="F1408" s="8">
        <f t="shared" si="264"/>
        <v>1</v>
      </c>
      <c r="G1408" s="8">
        <f t="shared" si="265"/>
        <v>2.7211487371618062</v>
      </c>
      <c r="H1408" s="8">
        <f t="shared" si="266"/>
        <v>1.5819007779925423</v>
      </c>
      <c r="I1408" s="24"/>
      <c r="J1408" s="24"/>
      <c r="K1408" s="8">
        <f t="shared" si="267"/>
        <v>0</v>
      </c>
      <c r="L1408" s="8">
        <f t="shared" si="268"/>
        <v>0</v>
      </c>
      <c r="M1408" s="25" t="e">
        <f t="shared" si="256"/>
        <v>#DIV/0!</v>
      </c>
      <c r="N1408" s="25" t="e">
        <f t="shared" si="256"/>
        <v>#DIV/0!</v>
      </c>
      <c r="O1408" s="24">
        <f t="shared" si="257"/>
        <v>0</v>
      </c>
      <c r="P1408" s="24">
        <f t="shared" si="257"/>
        <v>0</v>
      </c>
      <c r="Q1408" t="s">
        <v>421</v>
      </c>
      <c r="R1408" t="s">
        <v>420</v>
      </c>
      <c r="S1408" t="s">
        <v>270</v>
      </c>
      <c r="T1408" s="26" t="s">
        <v>90</v>
      </c>
      <c r="U1408" s="26" t="s">
        <v>75</v>
      </c>
      <c r="V1408" t="s">
        <v>626</v>
      </c>
      <c r="W1408" s="26" t="s">
        <v>79</v>
      </c>
      <c r="X1408" s="90">
        <v>3</v>
      </c>
      <c r="Y1408" s="24" t="str">
        <f t="shared" si="269"/>
        <v>Y</v>
      </c>
      <c r="Z1408" s="24">
        <v>100</v>
      </c>
      <c r="AA1408" s="24">
        <f t="shared" si="258"/>
        <v>0</v>
      </c>
      <c r="AB1408" s="24">
        <f t="shared" si="259"/>
        <v>-100</v>
      </c>
      <c r="AC1408" s="24">
        <f t="shared" si="260"/>
        <v>0</v>
      </c>
      <c r="AD1408" s="24">
        <f t="shared" si="261"/>
        <v>-100</v>
      </c>
      <c r="AE1408" s="24">
        <f t="shared" si="262"/>
        <v>0</v>
      </c>
      <c r="AF1408" s="24">
        <f t="shared" si="263"/>
        <v>-100</v>
      </c>
    </row>
    <row r="1409" spans="1:32" x14ac:dyDescent="0.25">
      <c r="A1409" s="21">
        <v>0.4917539898332472</v>
      </c>
      <c r="B1409" s="21">
        <v>0.5072811713188774</v>
      </c>
      <c r="C1409" s="22">
        <f t="shared" si="255"/>
        <v>2.0335371357924275</v>
      </c>
      <c r="D1409" s="23">
        <f t="shared" si="255"/>
        <v>1.9712933507863217</v>
      </c>
      <c r="E1409" s="125"/>
      <c r="F1409" s="8">
        <f t="shared" si="264"/>
        <v>1</v>
      </c>
      <c r="G1409" s="8">
        <f t="shared" si="265"/>
        <v>2.0335371357924275</v>
      </c>
      <c r="H1409" s="8">
        <f t="shared" si="266"/>
        <v>1.9712933507863217</v>
      </c>
      <c r="I1409" s="24"/>
      <c r="J1409" s="24"/>
      <c r="K1409" s="8">
        <f t="shared" si="267"/>
        <v>0</v>
      </c>
      <c r="L1409" s="8">
        <f t="shared" si="268"/>
        <v>0</v>
      </c>
      <c r="M1409" s="25" t="e">
        <f t="shared" si="256"/>
        <v>#DIV/0!</v>
      </c>
      <c r="N1409" s="25" t="e">
        <f t="shared" si="256"/>
        <v>#DIV/0!</v>
      </c>
      <c r="O1409" s="24">
        <f t="shared" si="257"/>
        <v>0</v>
      </c>
      <c r="P1409" s="24">
        <f t="shared" si="257"/>
        <v>0</v>
      </c>
      <c r="Q1409" t="s">
        <v>493</v>
      </c>
      <c r="R1409" t="s">
        <v>350</v>
      </c>
      <c r="S1409" t="s">
        <v>273</v>
      </c>
      <c r="T1409" s="26" t="s">
        <v>90</v>
      </c>
      <c r="U1409" s="26" t="s">
        <v>75</v>
      </c>
      <c r="V1409" t="s">
        <v>626</v>
      </c>
      <c r="W1409" s="26" t="s">
        <v>79</v>
      </c>
      <c r="X1409" s="90">
        <v>3</v>
      </c>
      <c r="Y1409" s="24" t="str">
        <f t="shared" si="269"/>
        <v>Y</v>
      </c>
      <c r="Z1409" s="24">
        <v>100</v>
      </c>
      <c r="AA1409" s="24">
        <f t="shared" si="258"/>
        <v>0</v>
      </c>
      <c r="AB1409" s="24">
        <f t="shared" si="259"/>
        <v>-100</v>
      </c>
      <c r="AC1409" s="24">
        <f t="shared" si="260"/>
        <v>0</v>
      </c>
      <c r="AD1409" s="24">
        <f t="shared" si="261"/>
        <v>-100</v>
      </c>
      <c r="AE1409" s="24">
        <f t="shared" si="262"/>
        <v>0</v>
      </c>
      <c r="AF1409" s="24">
        <f t="shared" si="263"/>
        <v>-100</v>
      </c>
    </row>
    <row r="1410" spans="1:32" x14ac:dyDescent="0.25">
      <c r="A1410" s="21">
        <v>0.73336885071398872</v>
      </c>
      <c r="B1410" s="21">
        <v>0.19334538761075645</v>
      </c>
      <c r="C1410" s="22">
        <f t="shared" si="255"/>
        <v>1.363570322118844</v>
      </c>
      <c r="D1410" s="23">
        <f t="shared" si="255"/>
        <v>5.1720913147056971</v>
      </c>
      <c r="E1410" s="125"/>
      <c r="F1410" s="8">
        <f t="shared" si="264"/>
        <v>1</v>
      </c>
      <c r="G1410" s="8">
        <f t="shared" si="265"/>
        <v>1.363570322118844</v>
      </c>
      <c r="H1410" s="8">
        <f t="shared" si="266"/>
        <v>5.1720913147056971</v>
      </c>
      <c r="I1410" s="24"/>
      <c r="J1410" s="24"/>
      <c r="K1410" s="8">
        <f t="shared" si="267"/>
        <v>0</v>
      </c>
      <c r="L1410" s="8">
        <f t="shared" si="268"/>
        <v>0</v>
      </c>
      <c r="M1410" s="25" t="e">
        <f t="shared" si="256"/>
        <v>#DIV/0!</v>
      </c>
      <c r="N1410" s="25" t="e">
        <f t="shared" si="256"/>
        <v>#DIV/0!</v>
      </c>
      <c r="O1410" s="24">
        <f t="shared" si="257"/>
        <v>0</v>
      </c>
      <c r="P1410" s="24">
        <f t="shared" si="257"/>
        <v>0</v>
      </c>
      <c r="Q1410" t="s">
        <v>427</v>
      </c>
      <c r="R1410" t="s">
        <v>297</v>
      </c>
      <c r="S1410" t="s">
        <v>273</v>
      </c>
      <c r="T1410" s="26" t="s">
        <v>84</v>
      </c>
      <c r="U1410" s="26" t="s">
        <v>99</v>
      </c>
      <c r="V1410" t="s">
        <v>626</v>
      </c>
      <c r="W1410" s="26" t="s">
        <v>100</v>
      </c>
      <c r="X1410" s="90">
        <v>3</v>
      </c>
      <c r="Y1410" s="24" t="str">
        <f t="shared" si="269"/>
        <v>Y</v>
      </c>
      <c r="Z1410" s="24">
        <v>100</v>
      </c>
      <c r="AA1410" s="24">
        <f t="shared" si="258"/>
        <v>0</v>
      </c>
      <c r="AB1410" s="24">
        <f t="shared" si="259"/>
        <v>-100</v>
      </c>
      <c r="AC1410" s="24">
        <f t="shared" si="260"/>
        <v>0</v>
      </c>
      <c r="AD1410" s="24">
        <f t="shared" si="261"/>
        <v>-100</v>
      </c>
      <c r="AE1410" s="24">
        <f t="shared" si="262"/>
        <v>0</v>
      </c>
      <c r="AF1410" s="24">
        <f t="shared" si="263"/>
        <v>-100</v>
      </c>
    </row>
    <row r="1411" spans="1:32" x14ac:dyDescent="0.25">
      <c r="A1411" s="21">
        <v>0.75471044649436569</v>
      </c>
      <c r="B1411" s="21">
        <v>0.1981731512455879</v>
      </c>
      <c r="C1411" s="22">
        <f t="shared" si="255"/>
        <v>1.3250114724726625</v>
      </c>
      <c r="D1411" s="23">
        <f t="shared" si="255"/>
        <v>5.0460922365852721</v>
      </c>
      <c r="E1411" s="125"/>
      <c r="F1411" s="8">
        <f t="shared" si="264"/>
        <v>1</v>
      </c>
      <c r="G1411" s="8">
        <f t="shared" si="265"/>
        <v>1.3250114724726625</v>
      </c>
      <c r="H1411" s="8">
        <f t="shared" si="266"/>
        <v>5.0460922365852721</v>
      </c>
      <c r="I1411" s="24"/>
      <c r="J1411" s="24"/>
      <c r="K1411" s="8">
        <f t="shared" si="267"/>
        <v>0</v>
      </c>
      <c r="L1411" s="8">
        <f t="shared" si="268"/>
        <v>0</v>
      </c>
      <c r="M1411" s="25" t="e">
        <f t="shared" si="256"/>
        <v>#DIV/0!</v>
      </c>
      <c r="N1411" s="25" t="e">
        <f t="shared" si="256"/>
        <v>#DIV/0!</v>
      </c>
      <c r="O1411" s="24">
        <f t="shared" si="257"/>
        <v>0</v>
      </c>
      <c r="P1411" s="24">
        <f t="shared" si="257"/>
        <v>0</v>
      </c>
      <c r="Q1411" t="s">
        <v>357</v>
      </c>
      <c r="R1411" t="s">
        <v>355</v>
      </c>
      <c r="S1411" t="s">
        <v>278</v>
      </c>
      <c r="T1411" s="26" t="s">
        <v>85</v>
      </c>
      <c r="U1411" s="26" t="s">
        <v>102</v>
      </c>
      <c r="V1411" t="s">
        <v>626</v>
      </c>
      <c r="W1411" s="26" t="s">
        <v>86</v>
      </c>
      <c r="X1411" s="90">
        <v>3</v>
      </c>
      <c r="Y1411" s="24" t="str">
        <f t="shared" si="269"/>
        <v>Y</v>
      </c>
      <c r="Z1411" s="24">
        <v>100</v>
      </c>
      <c r="AA1411" s="24">
        <f t="shared" si="258"/>
        <v>0</v>
      </c>
      <c r="AB1411" s="24">
        <f t="shared" si="259"/>
        <v>-100</v>
      </c>
      <c r="AC1411" s="24">
        <f t="shared" si="260"/>
        <v>0</v>
      </c>
      <c r="AD1411" s="24">
        <f t="shared" si="261"/>
        <v>-100</v>
      </c>
      <c r="AE1411" s="24">
        <f t="shared" si="262"/>
        <v>0</v>
      </c>
      <c r="AF1411" s="24">
        <f t="shared" si="263"/>
        <v>-100</v>
      </c>
    </row>
    <row r="1412" spans="1:32" x14ac:dyDescent="0.25">
      <c r="A1412" s="21">
        <v>0.2481531692388757</v>
      </c>
      <c r="B1412" s="21">
        <v>0.75176989506570646</v>
      </c>
      <c r="C1412" s="22">
        <f t="shared" si="255"/>
        <v>4.029769206926332</v>
      </c>
      <c r="D1412" s="23">
        <f t="shared" si="255"/>
        <v>1.3301942609880615</v>
      </c>
      <c r="E1412" s="125"/>
      <c r="F1412" s="8">
        <f t="shared" si="264"/>
        <v>1</v>
      </c>
      <c r="G1412" s="8">
        <f t="shared" si="265"/>
        <v>4.029769206926332</v>
      </c>
      <c r="H1412" s="8">
        <f t="shared" si="266"/>
        <v>1.3301942609880615</v>
      </c>
      <c r="I1412" s="24"/>
      <c r="J1412" s="24"/>
      <c r="K1412" s="8">
        <f t="shared" si="267"/>
        <v>0</v>
      </c>
      <c r="L1412" s="8">
        <f t="shared" si="268"/>
        <v>0</v>
      </c>
      <c r="M1412" s="25" t="e">
        <f t="shared" si="256"/>
        <v>#DIV/0!</v>
      </c>
      <c r="N1412" s="25" t="e">
        <f t="shared" si="256"/>
        <v>#DIV/0!</v>
      </c>
      <c r="O1412" s="24">
        <f t="shared" si="257"/>
        <v>0</v>
      </c>
      <c r="P1412" s="24">
        <f t="shared" si="257"/>
        <v>0</v>
      </c>
      <c r="Q1412" t="s">
        <v>358</v>
      </c>
      <c r="R1412" t="s">
        <v>356</v>
      </c>
      <c r="S1412" t="s">
        <v>278</v>
      </c>
      <c r="T1412" s="26" t="s">
        <v>90</v>
      </c>
      <c r="U1412" s="26" t="s">
        <v>75</v>
      </c>
      <c r="V1412" t="s">
        <v>626</v>
      </c>
      <c r="W1412" s="26" t="s">
        <v>74</v>
      </c>
      <c r="X1412" s="90">
        <v>4</v>
      </c>
      <c r="Y1412" s="24" t="str">
        <f t="shared" si="269"/>
        <v>Y</v>
      </c>
      <c r="Z1412" s="24">
        <v>100</v>
      </c>
      <c r="AA1412" s="24">
        <f t="shared" si="258"/>
        <v>0</v>
      </c>
      <c r="AB1412" s="24">
        <f t="shared" si="259"/>
        <v>-100</v>
      </c>
      <c r="AC1412" s="24">
        <f t="shared" si="260"/>
        <v>0</v>
      </c>
      <c r="AD1412" s="24">
        <f t="shared" si="261"/>
        <v>-100</v>
      </c>
      <c r="AE1412" s="24">
        <f t="shared" si="262"/>
        <v>0</v>
      </c>
      <c r="AF1412" s="24">
        <f t="shared" si="263"/>
        <v>-100</v>
      </c>
    </row>
    <row r="1413" spans="1:32" x14ac:dyDescent="0.25">
      <c r="A1413" s="21">
        <v>0.57250018054331975</v>
      </c>
      <c r="B1413" s="21">
        <v>0.41435412578282366</v>
      </c>
      <c r="C1413" s="22">
        <f t="shared" si="255"/>
        <v>1.7467243399835615</v>
      </c>
      <c r="D1413" s="23">
        <f t="shared" si="255"/>
        <v>2.4133945767059459</v>
      </c>
      <c r="E1413" s="125"/>
      <c r="F1413" s="8">
        <f t="shared" si="264"/>
        <v>1</v>
      </c>
      <c r="G1413" s="8">
        <f t="shared" si="265"/>
        <v>1.7467243399835615</v>
      </c>
      <c r="H1413" s="8">
        <f t="shared" si="266"/>
        <v>2.4133945767059459</v>
      </c>
      <c r="I1413" s="24"/>
      <c r="J1413" s="24"/>
      <c r="K1413" s="8">
        <f t="shared" si="267"/>
        <v>0</v>
      </c>
      <c r="L1413" s="8">
        <f t="shared" si="268"/>
        <v>0</v>
      </c>
      <c r="M1413" s="25" t="e">
        <f t="shared" si="256"/>
        <v>#DIV/0!</v>
      </c>
      <c r="N1413" s="25" t="e">
        <f t="shared" si="256"/>
        <v>#DIV/0!</v>
      </c>
      <c r="O1413" s="24">
        <f t="shared" si="257"/>
        <v>0</v>
      </c>
      <c r="P1413" s="24">
        <f t="shared" si="257"/>
        <v>0</v>
      </c>
      <c r="Q1413" t="s">
        <v>497</v>
      </c>
      <c r="R1413" t="s">
        <v>299</v>
      </c>
      <c r="S1413" t="s">
        <v>278</v>
      </c>
      <c r="T1413" s="26" t="s">
        <v>84</v>
      </c>
      <c r="U1413" s="26" t="s">
        <v>86</v>
      </c>
      <c r="V1413" t="s">
        <v>626</v>
      </c>
      <c r="W1413" s="26" t="s">
        <v>92</v>
      </c>
      <c r="X1413" s="90">
        <v>5</v>
      </c>
      <c r="Y1413" s="24" t="str">
        <f t="shared" si="269"/>
        <v>Y</v>
      </c>
      <c r="Z1413" s="24">
        <v>100</v>
      </c>
      <c r="AA1413" s="24">
        <f t="shared" si="258"/>
        <v>0</v>
      </c>
      <c r="AB1413" s="24">
        <f t="shared" si="259"/>
        <v>-100</v>
      </c>
      <c r="AC1413" s="24">
        <f t="shared" si="260"/>
        <v>0</v>
      </c>
      <c r="AD1413" s="24">
        <f t="shared" si="261"/>
        <v>-100</v>
      </c>
      <c r="AE1413" s="24">
        <f t="shared" si="262"/>
        <v>0</v>
      </c>
      <c r="AF1413" s="24">
        <f t="shared" si="263"/>
        <v>-100</v>
      </c>
    </row>
    <row r="1414" spans="1:32" x14ac:dyDescent="0.25">
      <c r="A1414" s="21">
        <v>0.42550170331874515</v>
      </c>
      <c r="B1414" s="21">
        <v>0.57338516584237809</v>
      </c>
      <c r="C1414" s="22">
        <f t="shared" si="255"/>
        <v>2.3501668552684869</v>
      </c>
      <c r="D1414" s="23">
        <f t="shared" si="255"/>
        <v>1.7440283766861473</v>
      </c>
      <c r="E1414" s="125"/>
      <c r="F1414" s="8">
        <f t="shared" si="264"/>
        <v>1</v>
      </c>
      <c r="G1414" s="8">
        <f t="shared" si="265"/>
        <v>2.3501668552684869</v>
      </c>
      <c r="H1414" s="8">
        <f t="shared" si="266"/>
        <v>1.7440283766861473</v>
      </c>
      <c r="I1414" s="24"/>
      <c r="J1414" s="24"/>
      <c r="K1414" s="8">
        <f t="shared" si="267"/>
        <v>0</v>
      </c>
      <c r="L1414" s="8">
        <f t="shared" si="268"/>
        <v>0</v>
      </c>
      <c r="M1414" s="25" t="e">
        <f t="shared" si="256"/>
        <v>#DIV/0!</v>
      </c>
      <c r="N1414" s="25" t="e">
        <f t="shared" si="256"/>
        <v>#DIV/0!</v>
      </c>
      <c r="O1414" s="24">
        <f t="shared" si="257"/>
        <v>0</v>
      </c>
      <c r="P1414" s="24">
        <f t="shared" si="257"/>
        <v>0</v>
      </c>
      <c r="Q1414" t="s">
        <v>359</v>
      </c>
      <c r="R1414" t="s">
        <v>300</v>
      </c>
      <c r="S1414" t="s">
        <v>278</v>
      </c>
      <c r="T1414" s="26" t="s">
        <v>85</v>
      </c>
      <c r="U1414" s="26" t="s">
        <v>79</v>
      </c>
      <c r="V1414" t="s">
        <v>626</v>
      </c>
      <c r="W1414" s="26" t="s">
        <v>74</v>
      </c>
      <c r="X1414" s="90">
        <v>4</v>
      </c>
      <c r="Y1414" s="24" t="str">
        <f t="shared" si="269"/>
        <v>Y</v>
      </c>
      <c r="Z1414" s="24">
        <v>100</v>
      </c>
      <c r="AA1414" s="24">
        <f t="shared" si="258"/>
        <v>0</v>
      </c>
      <c r="AB1414" s="24">
        <f t="shared" si="259"/>
        <v>-100</v>
      </c>
      <c r="AC1414" s="24">
        <f t="shared" si="260"/>
        <v>0</v>
      </c>
      <c r="AD1414" s="24">
        <f t="shared" si="261"/>
        <v>-100</v>
      </c>
      <c r="AE1414" s="24">
        <f t="shared" si="262"/>
        <v>0</v>
      </c>
      <c r="AF1414" s="24">
        <f t="shared" si="263"/>
        <v>-100</v>
      </c>
    </row>
    <row r="1415" spans="1:32" x14ac:dyDescent="0.25">
      <c r="A1415" s="21">
        <v>0.28737651106853723</v>
      </c>
      <c r="B1415" s="21">
        <v>0.71248293004734098</v>
      </c>
      <c r="C1415" s="22">
        <f t="shared" si="255"/>
        <v>3.4797555175325625</v>
      </c>
      <c r="D1415" s="23">
        <f t="shared" si="255"/>
        <v>1.4035423977575925</v>
      </c>
      <c r="E1415" s="125"/>
      <c r="F1415" s="8">
        <f t="shared" si="264"/>
        <v>1</v>
      </c>
      <c r="G1415" s="8">
        <f t="shared" si="265"/>
        <v>3.4797555175325625</v>
      </c>
      <c r="H1415" s="8">
        <f t="shared" si="266"/>
        <v>1.4035423977575925</v>
      </c>
      <c r="I1415" s="24"/>
      <c r="J1415" s="24"/>
      <c r="K1415" s="8">
        <f t="shared" si="267"/>
        <v>0</v>
      </c>
      <c r="L1415" s="8">
        <f t="shared" si="268"/>
        <v>0</v>
      </c>
      <c r="M1415" s="25" t="e">
        <f t="shared" si="256"/>
        <v>#DIV/0!</v>
      </c>
      <c r="N1415" s="25" t="e">
        <f t="shared" si="256"/>
        <v>#DIV/0!</v>
      </c>
      <c r="O1415" s="24">
        <f t="shared" si="257"/>
        <v>0</v>
      </c>
      <c r="P1415" s="24">
        <f t="shared" si="257"/>
        <v>0</v>
      </c>
      <c r="Q1415" t="s">
        <v>363</v>
      </c>
      <c r="R1415" t="s">
        <v>501</v>
      </c>
      <c r="S1415" t="s">
        <v>269</v>
      </c>
      <c r="T1415" s="26" t="s">
        <v>90</v>
      </c>
      <c r="U1415" s="26" t="s">
        <v>75</v>
      </c>
      <c r="V1415" t="s">
        <v>626</v>
      </c>
      <c r="W1415" s="26" t="s">
        <v>86</v>
      </c>
      <c r="X1415" s="90">
        <v>3</v>
      </c>
      <c r="Y1415" s="24" t="str">
        <f t="shared" si="269"/>
        <v>Y</v>
      </c>
      <c r="Z1415" s="24">
        <v>100</v>
      </c>
      <c r="AA1415" s="24">
        <f t="shared" si="258"/>
        <v>0</v>
      </c>
      <c r="AB1415" s="24">
        <f t="shared" si="259"/>
        <v>-100</v>
      </c>
      <c r="AC1415" s="24">
        <f t="shared" si="260"/>
        <v>0</v>
      </c>
      <c r="AD1415" s="24">
        <f t="shared" si="261"/>
        <v>-100</v>
      </c>
      <c r="AE1415" s="24">
        <f t="shared" si="262"/>
        <v>0</v>
      </c>
      <c r="AF1415" s="24">
        <f t="shared" si="263"/>
        <v>-100</v>
      </c>
    </row>
    <row r="1416" spans="1:32" x14ac:dyDescent="0.25">
      <c r="A1416" s="21">
        <v>0.64659376939489777</v>
      </c>
      <c r="B1416" s="21">
        <v>0.34714589585629468</v>
      </c>
      <c r="C1416" s="22">
        <f t="shared" si="255"/>
        <v>1.546566093477564</v>
      </c>
      <c r="D1416" s="23">
        <f t="shared" si="255"/>
        <v>2.8806332206040608</v>
      </c>
      <c r="E1416" s="125"/>
      <c r="F1416" s="8">
        <f t="shared" si="264"/>
        <v>1</v>
      </c>
      <c r="G1416" s="8">
        <f t="shared" si="265"/>
        <v>1.546566093477564</v>
      </c>
      <c r="H1416" s="8">
        <f t="shared" si="266"/>
        <v>2.8806332206040608</v>
      </c>
      <c r="I1416" s="24"/>
      <c r="J1416" s="24"/>
      <c r="K1416" s="8">
        <f t="shared" si="267"/>
        <v>0</v>
      </c>
      <c r="L1416" s="8">
        <f t="shared" si="268"/>
        <v>0</v>
      </c>
      <c r="M1416" s="25" t="e">
        <f t="shared" si="256"/>
        <v>#DIV/0!</v>
      </c>
      <c r="N1416" s="25" t="e">
        <f t="shared" si="256"/>
        <v>#DIV/0!</v>
      </c>
      <c r="O1416" s="24">
        <f t="shared" si="257"/>
        <v>0</v>
      </c>
      <c r="P1416" s="24">
        <f t="shared" si="257"/>
        <v>0</v>
      </c>
      <c r="Q1416" t="s">
        <v>500</v>
      </c>
      <c r="R1416" t="s">
        <v>361</v>
      </c>
      <c r="S1416" t="s">
        <v>269</v>
      </c>
      <c r="T1416" s="26" t="s">
        <v>85</v>
      </c>
      <c r="U1416" s="26" t="s">
        <v>79</v>
      </c>
      <c r="V1416" t="s">
        <v>626</v>
      </c>
      <c r="W1416" s="26" t="s">
        <v>87</v>
      </c>
      <c r="X1416" s="90">
        <v>3</v>
      </c>
      <c r="Y1416" s="24" t="str">
        <f t="shared" si="269"/>
        <v>Y</v>
      </c>
      <c r="Z1416" s="24">
        <v>100</v>
      </c>
      <c r="AA1416" s="24">
        <f t="shared" si="258"/>
        <v>0</v>
      </c>
      <c r="AB1416" s="24">
        <f t="shared" si="259"/>
        <v>-100</v>
      </c>
      <c r="AC1416" s="24">
        <f t="shared" si="260"/>
        <v>0</v>
      </c>
      <c r="AD1416" s="24">
        <f t="shared" si="261"/>
        <v>-100</v>
      </c>
      <c r="AE1416" s="24">
        <f t="shared" si="262"/>
        <v>0</v>
      </c>
      <c r="AF1416" s="24">
        <f t="shared" si="263"/>
        <v>-100</v>
      </c>
    </row>
    <row r="1417" spans="1:32" x14ac:dyDescent="0.25">
      <c r="A1417" s="21">
        <v>0.40950360044897305</v>
      </c>
      <c r="B1417" s="21">
        <v>0.58990115079494221</v>
      </c>
      <c r="C1417" s="22">
        <f t="shared" si="255"/>
        <v>2.4419809713604872</v>
      </c>
      <c r="D1417" s="23">
        <f t="shared" si="255"/>
        <v>1.6951992696613909</v>
      </c>
      <c r="E1417" s="125"/>
      <c r="F1417" s="8">
        <f t="shared" si="264"/>
        <v>1</v>
      </c>
      <c r="G1417" s="8">
        <f t="shared" si="265"/>
        <v>2.4419809713604872</v>
      </c>
      <c r="H1417" s="8">
        <f t="shared" si="266"/>
        <v>1.6951992696613909</v>
      </c>
      <c r="I1417" s="24"/>
      <c r="J1417" s="24"/>
      <c r="K1417" s="8">
        <f t="shared" si="267"/>
        <v>0</v>
      </c>
      <c r="L1417" s="8">
        <f t="shared" si="268"/>
        <v>0</v>
      </c>
      <c r="M1417" s="25" t="e">
        <f t="shared" si="256"/>
        <v>#DIV/0!</v>
      </c>
      <c r="N1417" s="25" t="e">
        <f t="shared" si="256"/>
        <v>#DIV/0!</v>
      </c>
      <c r="O1417" s="24">
        <f t="shared" si="257"/>
        <v>0</v>
      </c>
      <c r="P1417" s="24">
        <f t="shared" si="257"/>
        <v>0</v>
      </c>
      <c r="Q1417" t="s">
        <v>362</v>
      </c>
      <c r="R1417" t="s">
        <v>502</v>
      </c>
      <c r="S1417" t="s">
        <v>269</v>
      </c>
      <c r="T1417" s="26" t="s">
        <v>90</v>
      </c>
      <c r="U1417" s="26" t="s">
        <v>75</v>
      </c>
      <c r="V1417" t="s">
        <v>626</v>
      </c>
      <c r="W1417" s="26" t="s">
        <v>86</v>
      </c>
      <c r="X1417" s="90">
        <v>3</v>
      </c>
      <c r="Y1417" s="24" t="str">
        <f t="shared" si="269"/>
        <v>Y</v>
      </c>
      <c r="Z1417" s="24">
        <v>100</v>
      </c>
      <c r="AA1417" s="24">
        <f t="shared" si="258"/>
        <v>0</v>
      </c>
      <c r="AB1417" s="24">
        <f t="shared" si="259"/>
        <v>-100</v>
      </c>
      <c r="AC1417" s="24">
        <f t="shared" si="260"/>
        <v>0</v>
      </c>
      <c r="AD1417" s="24">
        <f t="shared" si="261"/>
        <v>-100</v>
      </c>
      <c r="AE1417" s="24">
        <f t="shared" si="262"/>
        <v>0</v>
      </c>
      <c r="AF1417" s="24">
        <f t="shared" si="263"/>
        <v>-100</v>
      </c>
    </row>
    <row r="1418" spans="1:32" x14ac:dyDescent="0.25">
      <c r="A1418" s="21">
        <v>0.44624312530597027</v>
      </c>
      <c r="B1418" s="21">
        <v>0.53904435630776459</v>
      </c>
      <c r="C1418" s="22">
        <f t="shared" si="255"/>
        <v>2.2409308811521562</v>
      </c>
      <c r="D1418" s="23">
        <f t="shared" si="255"/>
        <v>1.8551349036461393</v>
      </c>
      <c r="E1418" s="125"/>
      <c r="F1418" s="8">
        <f t="shared" si="264"/>
        <v>1</v>
      </c>
      <c r="G1418" s="8">
        <f t="shared" si="265"/>
        <v>2.2409308811521562</v>
      </c>
      <c r="H1418" s="8">
        <f t="shared" si="266"/>
        <v>1.8551349036461393</v>
      </c>
      <c r="I1418" s="24"/>
      <c r="J1418" s="24"/>
      <c r="K1418" s="8">
        <f t="shared" si="267"/>
        <v>0</v>
      </c>
      <c r="L1418" s="8">
        <f t="shared" si="268"/>
        <v>0</v>
      </c>
      <c r="M1418" s="25" t="e">
        <f t="shared" si="256"/>
        <v>#DIV/0!</v>
      </c>
      <c r="N1418" s="25" t="e">
        <f t="shared" si="256"/>
        <v>#DIV/0!</v>
      </c>
      <c r="O1418" s="24">
        <f t="shared" si="257"/>
        <v>0</v>
      </c>
      <c r="P1418" s="24">
        <f t="shared" si="257"/>
        <v>0</v>
      </c>
      <c r="Q1418" t="s">
        <v>365</v>
      </c>
      <c r="R1418" t="s">
        <v>364</v>
      </c>
      <c r="S1418" t="s">
        <v>282</v>
      </c>
      <c r="T1418" s="26" t="s">
        <v>84</v>
      </c>
      <c r="U1418" s="26" t="s">
        <v>100</v>
      </c>
      <c r="V1418" t="s">
        <v>626</v>
      </c>
      <c r="W1418" s="26" t="s">
        <v>75</v>
      </c>
      <c r="X1418" s="90">
        <v>2</v>
      </c>
      <c r="Y1418" s="24" t="str">
        <f t="shared" si="269"/>
        <v>N</v>
      </c>
      <c r="Z1418" s="24">
        <v>100</v>
      </c>
      <c r="AA1418" s="24">
        <f t="shared" si="258"/>
        <v>0</v>
      </c>
      <c r="AB1418" s="24">
        <f t="shared" si="259"/>
        <v>-100</v>
      </c>
      <c r="AC1418" s="24">
        <f t="shared" si="260"/>
        <v>0</v>
      </c>
      <c r="AD1418" s="24">
        <f t="shared" si="261"/>
        <v>-100</v>
      </c>
      <c r="AE1418" s="24">
        <f t="shared" si="262"/>
        <v>0</v>
      </c>
      <c r="AF1418" s="24">
        <f t="shared" si="263"/>
        <v>-100</v>
      </c>
    </row>
    <row r="1419" spans="1:32" x14ac:dyDescent="0.25">
      <c r="A1419" s="21">
        <v>0.69190876555889347</v>
      </c>
      <c r="B1419" s="21">
        <v>0.30281741105627008</v>
      </c>
      <c r="C1419" s="22">
        <f t="shared" si="255"/>
        <v>1.4452772529803752</v>
      </c>
      <c r="D1419" s="23">
        <f t="shared" si="255"/>
        <v>3.3023200235146919</v>
      </c>
      <c r="E1419" s="125"/>
      <c r="F1419" s="8">
        <f t="shared" si="264"/>
        <v>1</v>
      </c>
      <c r="G1419" s="8">
        <f t="shared" si="265"/>
        <v>1.4452772529803752</v>
      </c>
      <c r="H1419" s="8">
        <f t="shared" si="266"/>
        <v>3.3023200235146919</v>
      </c>
      <c r="I1419" s="24"/>
      <c r="J1419" s="24"/>
      <c r="K1419" s="8">
        <f t="shared" si="267"/>
        <v>0</v>
      </c>
      <c r="L1419" s="8">
        <f t="shared" si="268"/>
        <v>0</v>
      </c>
      <c r="M1419" s="25" t="e">
        <f t="shared" si="256"/>
        <v>#DIV/0!</v>
      </c>
      <c r="N1419" s="25" t="e">
        <f t="shared" si="256"/>
        <v>#DIV/0!</v>
      </c>
      <c r="O1419" s="24">
        <f t="shared" si="257"/>
        <v>0</v>
      </c>
      <c r="P1419" s="24">
        <f t="shared" si="257"/>
        <v>0</v>
      </c>
      <c r="Q1419" t="s">
        <v>443</v>
      </c>
      <c r="R1419" t="s">
        <v>442</v>
      </c>
      <c r="S1419" t="s">
        <v>282</v>
      </c>
      <c r="T1419" s="26" t="s">
        <v>90</v>
      </c>
      <c r="U1419" s="26" t="s">
        <v>74</v>
      </c>
      <c r="V1419" t="s">
        <v>626</v>
      </c>
      <c r="W1419" s="26" t="s">
        <v>78</v>
      </c>
      <c r="X1419" s="90">
        <v>1</v>
      </c>
      <c r="Y1419" s="24" t="str">
        <f t="shared" si="269"/>
        <v>N</v>
      </c>
      <c r="Z1419" s="24">
        <v>100</v>
      </c>
      <c r="AA1419" s="24">
        <f t="shared" si="258"/>
        <v>0</v>
      </c>
      <c r="AB1419" s="24">
        <f t="shared" si="259"/>
        <v>-100</v>
      </c>
      <c r="AC1419" s="24">
        <f t="shared" si="260"/>
        <v>0</v>
      </c>
      <c r="AD1419" s="24">
        <f t="shared" si="261"/>
        <v>-100</v>
      </c>
      <c r="AE1419" s="24">
        <f t="shared" si="262"/>
        <v>0</v>
      </c>
      <c r="AF1419" s="24">
        <f t="shared" si="263"/>
        <v>-100</v>
      </c>
    </row>
    <row r="1420" spans="1:32" x14ac:dyDescent="0.25">
      <c r="A1420" s="21">
        <v>0.51764035900511163</v>
      </c>
      <c r="B1420" s="21">
        <v>0.48097734972739647</v>
      </c>
      <c r="C1420" s="22">
        <f t="shared" si="255"/>
        <v>1.9318431853381146</v>
      </c>
      <c r="D1420" s="23">
        <f t="shared" si="255"/>
        <v>2.0790999837451181</v>
      </c>
      <c r="E1420" s="125"/>
      <c r="F1420" s="8">
        <f t="shared" si="264"/>
        <v>1</v>
      </c>
      <c r="G1420" s="8">
        <f t="shared" si="265"/>
        <v>1.9318431853381146</v>
      </c>
      <c r="H1420" s="8">
        <f t="shared" si="266"/>
        <v>2.0790999837451181</v>
      </c>
      <c r="I1420" s="24"/>
      <c r="J1420" s="24"/>
      <c r="K1420" s="8">
        <f t="shared" si="267"/>
        <v>0</v>
      </c>
      <c r="L1420" s="8">
        <f t="shared" si="268"/>
        <v>0</v>
      </c>
      <c r="M1420" s="25" t="e">
        <f t="shared" si="256"/>
        <v>#DIV/0!</v>
      </c>
      <c r="N1420" s="25" t="e">
        <f t="shared" si="256"/>
        <v>#DIV/0!</v>
      </c>
      <c r="O1420" s="24">
        <f t="shared" si="257"/>
        <v>0</v>
      </c>
      <c r="P1420" s="24">
        <f t="shared" si="257"/>
        <v>0</v>
      </c>
      <c r="Q1420" t="s">
        <v>472</v>
      </c>
      <c r="R1420" t="s">
        <v>505</v>
      </c>
      <c r="S1420" t="s">
        <v>276</v>
      </c>
      <c r="T1420" s="26" t="s">
        <v>84</v>
      </c>
      <c r="U1420" s="26" t="s">
        <v>86</v>
      </c>
      <c r="V1420" t="s">
        <v>626</v>
      </c>
      <c r="W1420" s="26" t="s">
        <v>74</v>
      </c>
      <c r="X1420" s="90">
        <v>4</v>
      </c>
      <c r="Y1420" s="24" t="str">
        <f t="shared" si="269"/>
        <v>Y</v>
      </c>
      <c r="Z1420" s="24">
        <v>100</v>
      </c>
      <c r="AA1420" s="24">
        <f t="shared" si="258"/>
        <v>0</v>
      </c>
      <c r="AB1420" s="24">
        <f t="shared" si="259"/>
        <v>-100</v>
      </c>
      <c r="AC1420" s="24">
        <f t="shared" si="260"/>
        <v>0</v>
      </c>
      <c r="AD1420" s="24">
        <f t="shared" si="261"/>
        <v>-100</v>
      </c>
      <c r="AE1420" s="24">
        <f t="shared" si="262"/>
        <v>0</v>
      </c>
      <c r="AF1420" s="24">
        <f t="shared" si="263"/>
        <v>-100</v>
      </c>
    </row>
    <row r="1421" spans="1:32" x14ac:dyDescent="0.25">
      <c r="A1421" s="21">
        <v>0.65246584335683278</v>
      </c>
      <c r="B1421" s="21">
        <v>0.34366189784175</v>
      </c>
      <c r="C1421" s="22">
        <f t="shared" si="255"/>
        <v>1.5326472798256525</v>
      </c>
      <c r="D1421" s="23">
        <f t="shared" si="255"/>
        <v>2.909836692051563</v>
      </c>
      <c r="E1421" s="125"/>
      <c r="F1421" s="8">
        <f t="shared" si="264"/>
        <v>1</v>
      </c>
      <c r="G1421" s="8">
        <f t="shared" si="265"/>
        <v>1.5326472798256525</v>
      </c>
      <c r="H1421" s="8">
        <f t="shared" si="266"/>
        <v>2.909836692051563</v>
      </c>
      <c r="I1421" s="24"/>
      <c r="J1421" s="24"/>
      <c r="K1421" s="8">
        <f t="shared" si="267"/>
        <v>0</v>
      </c>
      <c r="L1421" s="8">
        <f t="shared" si="268"/>
        <v>0</v>
      </c>
      <c r="M1421" s="25" t="e">
        <f t="shared" si="256"/>
        <v>#DIV/0!</v>
      </c>
      <c r="N1421" s="25" t="e">
        <f t="shared" si="256"/>
        <v>#DIV/0!</v>
      </c>
      <c r="O1421" s="24">
        <f t="shared" si="257"/>
        <v>0</v>
      </c>
      <c r="P1421" s="24">
        <f t="shared" si="257"/>
        <v>0</v>
      </c>
      <c r="Q1421" t="s">
        <v>469</v>
      </c>
      <c r="R1421" t="s">
        <v>466</v>
      </c>
      <c r="S1421" t="s">
        <v>276</v>
      </c>
      <c r="T1421" s="26" t="s">
        <v>90</v>
      </c>
      <c r="U1421" s="26" t="s">
        <v>74</v>
      </c>
      <c r="V1421" t="s">
        <v>626</v>
      </c>
      <c r="W1421" s="26" t="s">
        <v>89</v>
      </c>
      <c r="X1421" s="90">
        <v>4</v>
      </c>
      <c r="Y1421" s="24" t="str">
        <f t="shared" si="269"/>
        <v>Y</v>
      </c>
      <c r="Z1421" s="24">
        <v>100</v>
      </c>
      <c r="AA1421" s="24">
        <f t="shared" si="258"/>
        <v>0</v>
      </c>
      <c r="AB1421" s="24">
        <f t="shared" si="259"/>
        <v>-100</v>
      </c>
      <c r="AC1421" s="24">
        <f t="shared" si="260"/>
        <v>0</v>
      </c>
      <c r="AD1421" s="24">
        <f t="shared" si="261"/>
        <v>-100</v>
      </c>
      <c r="AE1421" s="24">
        <f t="shared" si="262"/>
        <v>0</v>
      </c>
      <c r="AF1421" s="24">
        <f t="shared" si="263"/>
        <v>-100</v>
      </c>
    </row>
    <row r="1422" spans="1:32" x14ac:dyDescent="0.25">
      <c r="A1422" s="21">
        <v>0.26531894757802832</v>
      </c>
      <c r="B1422" s="21">
        <v>0.73459861180758679</v>
      </c>
      <c r="C1422" s="22">
        <f t="shared" si="255"/>
        <v>3.769048570139935</v>
      </c>
      <c r="D1422" s="23">
        <f t="shared" si="255"/>
        <v>1.3612876255501687</v>
      </c>
      <c r="E1422" s="125"/>
      <c r="F1422" s="8">
        <f t="shared" si="264"/>
        <v>1</v>
      </c>
      <c r="G1422" s="8">
        <f t="shared" si="265"/>
        <v>3.769048570139935</v>
      </c>
      <c r="H1422" s="8">
        <f t="shared" si="266"/>
        <v>1.3612876255501687</v>
      </c>
      <c r="I1422" s="24"/>
      <c r="J1422" s="24"/>
      <c r="K1422" s="8">
        <f t="shared" si="267"/>
        <v>0</v>
      </c>
      <c r="L1422" s="8">
        <f t="shared" si="268"/>
        <v>0</v>
      </c>
      <c r="M1422" s="25" t="e">
        <f t="shared" si="256"/>
        <v>#DIV/0!</v>
      </c>
      <c r="N1422" s="25" t="e">
        <f t="shared" si="256"/>
        <v>#DIV/0!</v>
      </c>
      <c r="O1422" s="24">
        <f t="shared" si="257"/>
        <v>0</v>
      </c>
      <c r="P1422" s="24">
        <f t="shared" si="257"/>
        <v>0</v>
      </c>
      <c r="Q1422" t="s">
        <v>369</v>
      </c>
      <c r="R1422" t="s">
        <v>504</v>
      </c>
      <c r="S1422" t="s">
        <v>276</v>
      </c>
      <c r="T1422" s="26" t="s">
        <v>90</v>
      </c>
      <c r="U1422" s="26" t="s">
        <v>75</v>
      </c>
      <c r="V1422" t="s">
        <v>626</v>
      </c>
      <c r="W1422" s="26" t="s">
        <v>88</v>
      </c>
      <c r="X1422" s="90">
        <v>4</v>
      </c>
      <c r="Y1422" s="24" t="str">
        <f t="shared" si="269"/>
        <v>Y</v>
      </c>
      <c r="Z1422" s="24">
        <v>100</v>
      </c>
      <c r="AA1422" s="24">
        <f t="shared" si="258"/>
        <v>0</v>
      </c>
      <c r="AB1422" s="24">
        <f t="shared" si="259"/>
        <v>-100</v>
      </c>
      <c r="AC1422" s="24">
        <f t="shared" si="260"/>
        <v>0</v>
      </c>
      <c r="AD1422" s="24">
        <f t="shared" si="261"/>
        <v>-100</v>
      </c>
      <c r="AE1422" s="24">
        <f t="shared" si="262"/>
        <v>0</v>
      </c>
      <c r="AF1422" s="24">
        <f t="shared" si="263"/>
        <v>-100</v>
      </c>
    </row>
    <row r="1423" spans="1:32" x14ac:dyDescent="0.25">
      <c r="A1423" s="21">
        <v>0.16694134392269394</v>
      </c>
      <c r="B1423" s="21">
        <v>0.8330113580091586</v>
      </c>
      <c r="C1423" s="22">
        <f t="shared" si="255"/>
        <v>5.9901278886497593</v>
      </c>
      <c r="D1423" s="23">
        <f t="shared" si="255"/>
        <v>1.2004638236745453</v>
      </c>
      <c r="E1423" s="125"/>
      <c r="F1423" s="8">
        <f t="shared" si="264"/>
        <v>1</v>
      </c>
      <c r="G1423" s="8">
        <f t="shared" si="265"/>
        <v>5.9901278886497593</v>
      </c>
      <c r="H1423" s="8">
        <f t="shared" si="266"/>
        <v>1.2004638236745453</v>
      </c>
      <c r="I1423" s="24"/>
      <c r="J1423" s="24"/>
      <c r="K1423" s="8">
        <f t="shared" si="267"/>
        <v>0</v>
      </c>
      <c r="L1423" s="8">
        <f t="shared" si="268"/>
        <v>0</v>
      </c>
      <c r="M1423" s="25" t="e">
        <f t="shared" si="256"/>
        <v>#DIV/0!</v>
      </c>
      <c r="N1423" s="25" t="e">
        <f t="shared" si="256"/>
        <v>#DIV/0!</v>
      </c>
      <c r="O1423" s="24">
        <f t="shared" si="257"/>
        <v>0</v>
      </c>
      <c r="P1423" s="24">
        <f t="shared" si="257"/>
        <v>0</v>
      </c>
      <c r="Q1423" t="s">
        <v>285</v>
      </c>
      <c r="R1423" t="s">
        <v>371</v>
      </c>
      <c r="S1423" t="s">
        <v>275</v>
      </c>
      <c r="T1423" s="26" t="s">
        <v>85</v>
      </c>
      <c r="U1423" s="26" t="s">
        <v>76</v>
      </c>
      <c r="V1423" t="s">
        <v>628</v>
      </c>
      <c r="W1423" s="26" t="s">
        <v>87</v>
      </c>
      <c r="X1423" s="90">
        <v>3</v>
      </c>
      <c r="Y1423" s="24" t="str">
        <f t="shared" si="269"/>
        <v>Y</v>
      </c>
      <c r="Z1423" s="24">
        <v>100</v>
      </c>
      <c r="AA1423" s="24">
        <f t="shared" si="258"/>
        <v>0</v>
      </c>
      <c r="AB1423" s="24">
        <f t="shared" si="259"/>
        <v>-100</v>
      </c>
      <c r="AC1423" s="24">
        <f t="shared" si="260"/>
        <v>0</v>
      </c>
      <c r="AD1423" s="24">
        <f t="shared" si="261"/>
        <v>-100</v>
      </c>
      <c r="AE1423" s="24">
        <f t="shared" si="262"/>
        <v>0</v>
      </c>
      <c r="AF1423" s="24">
        <f t="shared" si="263"/>
        <v>-100</v>
      </c>
    </row>
    <row r="1424" spans="1:32" x14ac:dyDescent="0.25">
      <c r="A1424" s="21">
        <v>4.4296635192155522E-2</v>
      </c>
      <c r="B1424" s="21">
        <v>0.95570274022270774</v>
      </c>
      <c r="C1424" s="22">
        <f t="shared" si="255"/>
        <v>22.575078121895132</v>
      </c>
      <c r="D1424" s="23">
        <f t="shared" si="255"/>
        <v>1.0463504580587157</v>
      </c>
      <c r="E1424" s="125"/>
      <c r="F1424" s="8">
        <f t="shared" si="264"/>
        <v>1</v>
      </c>
      <c r="G1424" s="8">
        <f t="shared" si="265"/>
        <v>22.575078121895132</v>
      </c>
      <c r="H1424" s="8">
        <f t="shared" si="266"/>
        <v>1.0463504580587157</v>
      </c>
      <c r="I1424" s="24"/>
      <c r="J1424" s="24"/>
      <c r="K1424" s="8">
        <f t="shared" si="267"/>
        <v>0</v>
      </c>
      <c r="L1424" s="8">
        <f t="shared" si="268"/>
        <v>0</v>
      </c>
      <c r="M1424" s="25" t="e">
        <f t="shared" si="256"/>
        <v>#DIV/0!</v>
      </c>
      <c r="N1424" s="25" t="e">
        <f t="shared" si="256"/>
        <v>#DIV/0!</v>
      </c>
      <c r="O1424" s="24">
        <f t="shared" si="257"/>
        <v>0</v>
      </c>
      <c r="P1424" s="24">
        <f t="shared" si="257"/>
        <v>0</v>
      </c>
      <c r="Q1424" t="s">
        <v>284</v>
      </c>
      <c r="R1424" t="s">
        <v>510</v>
      </c>
      <c r="S1424" t="s">
        <v>275</v>
      </c>
      <c r="T1424" s="26" t="s">
        <v>90</v>
      </c>
      <c r="U1424" s="26" t="s">
        <v>73</v>
      </c>
      <c r="V1424" t="s">
        <v>628</v>
      </c>
      <c r="W1424" s="26" t="s">
        <v>181</v>
      </c>
      <c r="X1424" s="90">
        <v>7</v>
      </c>
      <c r="Y1424" s="24" t="str">
        <f t="shared" si="269"/>
        <v>Y</v>
      </c>
      <c r="Z1424" s="24">
        <v>100</v>
      </c>
      <c r="AA1424" s="24">
        <f t="shared" si="258"/>
        <v>0</v>
      </c>
      <c r="AB1424" s="24">
        <f t="shared" si="259"/>
        <v>-100</v>
      </c>
      <c r="AC1424" s="24">
        <f t="shared" si="260"/>
        <v>0</v>
      </c>
      <c r="AD1424" s="24">
        <f t="shared" si="261"/>
        <v>-100</v>
      </c>
      <c r="AE1424" s="24">
        <f t="shared" si="262"/>
        <v>0</v>
      </c>
      <c r="AF1424" s="24">
        <f t="shared" si="263"/>
        <v>-100</v>
      </c>
    </row>
    <row r="1425" spans="1:32" x14ac:dyDescent="0.25">
      <c r="A1425" s="21">
        <v>0.457616545391897</v>
      </c>
      <c r="B1425" s="21">
        <v>0.54103622939065099</v>
      </c>
      <c r="C1425" s="22">
        <f t="shared" si="255"/>
        <v>2.1852356739934145</v>
      </c>
      <c r="D1425" s="23">
        <f t="shared" si="255"/>
        <v>1.8483050592125094</v>
      </c>
      <c r="E1425" s="125"/>
      <c r="F1425" s="8">
        <f t="shared" si="264"/>
        <v>1</v>
      </c>
      <c r="G1425" s="8">
        <f t="shared" si="265"/>
        <v>2.1852356739934145</v>
      </c>
      <c r="H1425" s="8">
        <f t="shared" si="266"/>
        <v>1.8483050592125094</v>
      </c>
      <c r="I1425" s="24"/>
      <c r="J1425" s="24"/>
      <c r="K1425" s="8">
        <f t="shared" si="267"/>
        <v>0</v>
      </c>
      <c r="L1425" s="8">
        <f t="shared" si="268"/>
        <v>0</v>
      </c>
      <c r="M1425" s="25" t="e">
        <f t="shared" si="256"/>
        <v>#DIV/0!</v>
      </c>
      <c r="N1425" s="25" t="e">
        <f t="shared" si="256"/>
        <v>#DIV/0!</v>
      </c>
      <c r="O1425" s="24">
        <f t="shared" si="257"/>
        <v>0</v>
      </c>
      <c r="P1425" s="24">
        <f t="shared" si="257"/>
        <v>0</v>
      </c>
      <c r="Q1425" t="s">
        <v>304</v>
      </c>
      <c r="R1425" t="s">
        <v>478</v>
      </c>
      <c r="S1425" t="s">
        <v>275</v>
      </c>
      <c r="T1425" s="26" t="s">
        <v>85</v>
      </c>
      <c r="U1425" s="26" t="s">
        <v>79</v>
      </c>
      <c r="V1425" t="s">
        <v>628</v>
      </c>
      <c r="W1425" s="26" t="s">
        <v>78</v>
      </c>
      <c r="X1425" s="90">
        <v>1</v>
      </c>
      <c r="Y1425" s="24" t="str">
        <f t="shared" si="269"/>
        <v>N</v>
      </c>
      <c r="Z1425" s="24">
        <v>100</v>
      </c>
      <c r="AA1425" s="24">
        <f t="shared" si="258"/>
        <v>0</v>
      </c>
      <c r="AB1425" s="24">
        <f t="shared" si="259"/>
        <v>-100</v>
      </c>
      <c r="AC1425" s="24">
        <f t="shared" si="260"/>
        <v>0</v>
      </c>
      <c r="AD1425" s="24">
        <f t="shared" si="261"/>
        <v>-100</v>
      </c>
      <c r="AE1425" s="24">
        <f t="shared" si="262"/>
        <v>0</v>
      </c>
      <c r="AF1425" s="24">
        <f t="shared" si="263"/>
        <v>-100</v>
      </c>
    </row>
    <row r="1426" spans="1:32" x14ac:dyDescent="0.25">
      <c r="A1426" s="21">
        <v>0.53129947144618905</v>
      </c>
      <c r="B1426" s="21">
        <v>0.46361099254639515</v>
      </c>
      <c r="C1426" s="22">
        <f t="shared" si="255"/>
        <v>1.8821776676683213</v>
      </c>
      <c r="D1426" s="23">
        <f t="shared" si="255"/>
        <v>2.1569807793112812</v>
      </c>
      <c r="E1426" s="125"/>
      <c r="F1426" s="8">
        <f t="shared" si="264"/>
        <v>1</v>
      </c>
      <c r="G1426" s="8">
        <f t="shared" si="265"/>
        <v>1.8821776676683213</v>
      </c>
      <c r="H1426" s="8">
        <f t="shared" si="266"/>
        <v>2.1569807793112812</v>
      </c>
      <c r="I1426" s="24"/>
      <c r="J1426" s="24"/>
      <c r="K1426" s="8">
        <f t="shared" si="267"/>
        <v>0</v>
      </c>
      <c r="L1426" s="8">
        <f t="shared" si="268"/>
        <v>0</v>
      </c>
      <c r="M1426" s="25" t="e">
        <f t="shared" si="256"/>
        <v>#DIV/0!</v>
      </c>
      <c r="N1426" s="25" t="e">
        <f t="shared" si="256"/>
        <v>#DIV/0!</v>
      </c>
      <c r="O1426" s="24">
        <f t="shared" si="257"/>
        <v>0</v>
      </c>
      <c r="P1426" s="24">
        <f t="shared" si="257"/>
        <v>0</v>
      </c>
      <c r="Q1426" t="s">
        <v>302</v>
      </c>
      <c r="R1426" t="s">
        <v>476</v>
      </c>
      <c r="S1426" t="s">
        <v>275</v>
      </c>
      <c r="T1426" s="26" t="s">
        <v>85</v>
      </c>
      <c r="U1426" s="26" t="s">
        <v>79</v>
      </c>
      <c r="V1426" t="s">
        <v>628</v>
      </c>
      <c r="W1426" s="26" t="s">
        <v>78</v>
      </c>
      <c r="X1426" s="90">
        <v>1</v>
      </c>
      <c r="Y1426" s="24" t="str">
        <f t="shared" si="269"/>
        <v>N</v>
      </c>
      <c r="Z1426" s="24">
        <v>100</v>
      </c>
      <c r="AA1426" s="24">
        <f t="shared" si="258"/>
        <v>0</v>
      </c>
      <c r="AB1426" s="24">
        <f t="shared" si="259"/>
        <v>-100</v>
      </c>
      <c r="AC1426" s="24">
        <f t="shared" si="260"/>
        <v>0</v>
      </c>
      <c r="AD1426" s="24">
        <f t="shared" si="261"/>
        <v>-100</v>
      </c>
      <c r="AE1426" s="24">
        <f t="shared" si="262"/>
        <v>0</v>
      </c>
      <c r="AF1426" s="24">
        <f t="shared" si="263"/>
        <v>-100</v>
      </c>
    </row>
    <row r="1427" spans="1:32" x14ac:dyDescent="0.25">
      <c r="A1427" s="21">
        <v>0.57868413907891214</v>
      </c>
      <c r="B1427" s="21">
        <v>0.41539907297145656</v>
      </c>
      <c r="C1427" s="22">
        <f t="shared" si="255"/>
        <v>1.728058421631693</v>
      </c>
      <c r="D1427" s="23">
        <f t="shared" si="255"/>
        <v>2.4073236197826402</v>
      </c>
      <c r="E1427" s="125"/>
      <c r="F1427" s="8">
        <f t="shared" si="264"/>
        <v>1</v>
      </c>
      <c r="G1427" s="8">
        <f t="shared" si="265"/>
        <v>1.728058421631693</v>
      </c>
      <c r="H1427" s="8">
        <f t="shared" si="266"/>
        <v>2.4073236197826402</v>
      </c>
      <c r="I1427" s="24"/>
      <c r="J1427" s="24"/>
      <c r="K1427" s="8">
        <f t="shared" si="267"/>
        <v>0</v>
      </c>
      <c r="L1427" s="8">
        <f t="shared" si="268"/>
        <v>0</v>
      </c>
      <c r="M1427" s="25" t="e">
        <f t="shared" si="256"/>
        <v>#DIV/0!</v>
      </c>
      <c r="N1427" s="25" t="e">
        <f t="shared" si="256"/>
        <v>#DIV/0!</v>
      </c>
      <c r="O1427" s="24">
        <f t="shared" si="257"/>
        <v>0</v>
      </c>
      <c r="P1427" s="24">
        <f t="shared" si="257"/>
        <v>0</v>
      </c>
      <c r="Q1427" t="s">
        <v>311</v>
      </c>
      <c r="R1427" t="s">
        <v>382</v>
      </c>
      <c r="S1427" t="s">
        <v>627</v>
      </c>
      <c r="T1427" s="26" t="s">
        <v>85</v>
      </c>
      <c r="U1427" s="26" t="s">
        <v>79</v>
      </c>
      <c r="V1427" t="s">
        <v>628</v>
      </c>
      <c r="W1427" s="26" t="s">
        <v>76</v>
      </c>
      <c r="X1427" s="90">
        <v>1</v>
      </c>
      <c r="Y1427" s="24" t="str">
        <f t="shared" si="269"/>
        <v>N</v>
      </c>
      <c r="Z1427" s="24">
        <v>100</v>
      </c>
      <c r="AA1427" s="24">
        <f t="shared" si="258"/>
        <v>0</v>
      </c>
      <c r="AB1427" s="24">
        <f t="shared" si="259"/>
        <v>-100</v>
      </c>
      <c r="AC1427" s="24">
        <f t="shared" si="260"/>
        <v>0</v>
      </c>
      <c r="AD1427" s="24">
        <f t="shared" si="261"/>
        <v>-100</v>
      </c>
      <c r="AE1427" s="24">
        <f t="shared" si="262"/>
        <v>0</v>
      </c>
      <c r="AF1427" s="24">
        <f t="shared" si="263"/>
        <v>-100</v>
      </c>
    </row>
    <row r="1428" spans="1:32" x14ac:dyDescent="0.25">
      <c r="A1428" s="21">
        <v>0.49062346673301055</v>
      </c>
      <c r="B1428" s="21">
        <v>0.5048369814488719</v>
      </c>
      <c r="C1428" s="22">
        <f t="shared" si="255"/>
        <v>2.0382229302215258</v>
      </c>
      <c r="D1428" s="23">
        <f t="shared" si="255"/>
        <v>1.9808374519830545</v>
      </c>
      <c r="E1428" s="125"/>
      <c r="F1428" s="8">
        <f t="shared" si="264"/>
        <v>1</v>
      </c>
      <c r="G1428" s="8">
        <f t="shared" si="265"/>
        <v>2.0382229302215258</v>
      </c>
      <c r="H1428" s="8">
        <f t="shared" si="266"/>
        <v>1.9808374519830545</v>
      </c>
      <c r="I1428" s="24"/>
      <c r="J1428" s="24"/>
      <c r="K1428" s="8">
        <f t="shared" si="267"/>
        <v>0</v>
      </c>
      <c r="L1428" s="8">
        <f t="shared" si="268"/>
        <v>0</v>
      </c>
      <c r="M1428" s="25" t="e">
        <f t="shared" si="256"/>
        <v>#DIV/0!</v>
      </c>
      <c r="N1428" s="25" t="e">
        <f t="shared" si="256"/>
        <v>#DIV/0!</v>
      </c>
      <c r="O1428" s="24">
        <f t="shared" si="257"/>
        <v>0</v>
      </c>
      <c r="P1428" s="24">
        <f t="shared" si="257"/>
        <v>0</v>
      </c>
      <c r="Q1428" t="s">
        <v>314</v>
      </c>
      <c r="R1428" t="s">
        <v>313</v>
      </c>
      <c r="S1428" t="s">
        <v>627</v>
      </c>
      <c r="T1428" s="26" t="s">
        <v>85</v>
      </c>
      <c r="U1428" s="26" t="s">
        <v>79</v>
      </c>
      <c r="V1428" t="s">
        <v>628</v>
      </c>
      <c r="W1428" s="26" t="s">
        <v>74</v>
      </c>
      <c r="X1428" s="90">
        <v>4</v>
      </c>
      <c r="Y1428" s="24" t="str">
        <f t="shared" si="269"/>
        <v>Y</v>
      </c>
      <c r="Z1428" s="24">
        <v>100</v>
      </c>
      <c r="AA1428" s="24">
        <f t="shared" si="258"/>
        <v>0</v>
      </c>
      <c r="AB1428" s="24">
        <f t="shared" si="259"/>
        <v>-100</v>
      </c>
      <c r="AC1428" s="24">
        <f t="shared" si="260"/>
        <v>0</v>
      </c>
      <c r="AD1428" s="24">
        <f t="shared" si="261"/>
        <v>-100</v>
      </c>
      <c r="AE1428" s="24">
        <f t="shared" si="262"/>
        <v>0</v>
      </c>
      <c r="AF1428" s="24">
        <f t="shared" si="263"/>
        <v>-100</v>
      </c>
    </row>
    <row r="1429" spans="1:32" x14ac:dyDescent="0.25">
      <c r="A1429" s="21">
        <v>0.70537362792369829</v>
      </c>
      <c r="B1429" s="21">
        <v>7.6657840684532158E-2</v>
      </c>
      <c r="C1429" s="22">
        <f t="shared" si="255"/>
        <v>1.4176883858609073</v>
      </c>
      <c r="D1429" s="23">
        <f t="shared" si="255"/>
        <v>13.044980018616382</v>
      </c>
      <c r="E1429" s="125"/>
      <c r="F1429" s="8">
        <f t="shared" si="264"/>
        <v>1</v>
      </c>
      <c r="G1429" s="8">
        <f t="shared" si="265"/>
        <v>1.4176883858609073</v>
      </c>
      <c r="H1429" s="8">
        <f t="shared" si="266"/>
        <v>13.044980018616382</v>
      </c>
      <c r="I1429" s="24"/>
      <c r="J1429" s="24"/>
      <c r="K1429" s="8">
        <f t="shared" si="267"/>
        <v>0</v>
      </c>
      <c r="L1429" s="8">
        <f t="shared" si="268"/>
        <v>0</v>
      </c>
      <c r="M1429" s="25" t="e">
        <f t="shared" si="256"/>
        <v>#DIV/0!</v>
      </c>
      <c r="N1429" s="25" t="e">
        <f t="shared" si="256"/>
        <v>#DIV/0!</v>
      </c>
      <c r="O1429" s="24">
        <f t="shared" si="257"/>
        <v>0</v>
      </c>
      <c r="P1429" s="24">
        <f t="shared" si="257"/>
        <v>0</v>
      </c>
      <c r="Q1429" t="s">
        <v>287</v>
      </c>
      <c r="R1429" t="s">
        <v>383</v>
      </c>
      <c r="S1429" t="s">
        <v>627</v>
      </c>
      <c r="T1429" s="26" t="s">
        <v>84</v>
      </c>
      <c r="U1429" s="26" t="s">
        <v>109</v>
      </c>
      <c r="V1429" t="s">
        <v>628</v>
      </c>
      <c r="W1429" s="26" t="s">
        <v>78</v>
      </c>
      <c r="X1429" s="90">
        <v>1</v>
      </c>
      <c r="Y1429" s="24" t="str">
        <f t="shared" si="269"/>
        <v>N</v>
      </c>
      <c r="Z1429" s="24">
        <v>100</v>
      </c>
      <c r="AA1429" s="24">
        <f t="shared" si="258"/>
        <v>0</v>
      </c>
      <c r="AB1429" s="24">
        <f t="shared" si="259"/>
        <v>-100</v>
      </c>
      <c r="AC1429" s="24">
        <f t="shared" si="260"/>
        <v>0</v>
      </c>
      <c r="AD1429" s="24">
        <f t="shared" si="261"/>
        <v>-100</v>
      </c>
      <c r="AE1429" s="24">
        <f t="shared" si="262"/>
        <v>0</v>
      </c>
      <c r="AF1429" s="24">
        <f t="shared" si="263"/>
        <v>-100</v>
      </c>
    </row>
    <row r="1430" spans="1:32" x14ac:dyDescent="0.25">
      <c r="A1430" s="21">
        <v>0.2526243257599961</v>
      </c>
      <c r="B1430" s="21">
        <v>0.7471965014052796</v>
      </c>
      <c r="C1430" s="22">
        <f t="shared" si="255"/>
        <v>3.9584469824574327</v>
      </c>
      <c r="D1430" s="23">
        <f t="shared" si="255"/>
        <v>1.3383360309092236</v>
      </c>
      <c r="E1430" s="125"/>
      <c r="F1430" s="8">
        <f t="shared" si="264"/>
        <v>1</v>
      </c>
      <c r="G1430" s="8">
        <f t="shared" si="265"/>
        <v>3.9584469824574327</v>
      </c>
      <c r="H1430" s="8">
        <f t="shared" si="266"/>
        <v>1.3383360309092236</v>
      </c>
      <c r="I1430" s="24"/>
      <c r="J1430" s="24"/>
      <c r="K1430" s="8">
        <f t="shared" si="267"/>
        <v>0</v>
      </c>
      <c r="L1430" s="8">
        <f t="shared" si="268"/>
        <v>0</v>
      </c>
      <c r="M1430" s="25" t="e">
        <f t="shared" si="256"/>
        <v>#DIV/0!</v>
      </c>
      <c r="N1430" s="25" t="e">
        <f t="shared" si="256"/>
        <v>#DIV/0!</v>
      </c>
      <c r="O1430" s="24">
        <f t="shared" si="257"/>
        <v>0</v>
      </c>
      <c r="P1430" s="24">
        <f t="shared" si="257"/>
        <v>0</v>
      </c>
      <c r="Q1430" t="s">
        <v>317</v>
      </c>
      <c r="R1430" t="s">
        <v>386</v>
      </c>
      <c r="S1430" t="s">
        <v>279</v>
      </c>
      <c r="T1430" s="26" t="s">
        <v>90</v>
      </c>
      <c r="U1430" s="26" t="s">
        <v>75</v>
      </c>
      <c r="V1430" t="s">
        <v>628</v>
      </c>
      <c r="W1430" s="26" t="s">
        <v>73</v>
      </c>
      <c r="X1430" s="90">
        <v>0</v>
      </c>
      <c r="Y1430" s="24" t="str">
        <f t="shared" si="269"/>
        <v>N</v>
      </c>
      <c r="Z1430" s="24">
        <v>100</v>
      </c>
      <c r="AA1430" s="24">
        <f t="shared" si="258"/>
        <v>0</v>
      </c>
      <c r="AB1430" s="24">
        <f t="shared" si="259"/>
        <v>-100</v>
      </c>
      <c r="AC1430" s="24">
        <f t="shared" si="260"/>
        <v>0</v>
      </c>
      <c r="AD1430" s="24">
        <f t="shared" si="261"/>
        <v>-100</v>
      </c>
      <c r="AE1430" s="24">
        <f t="shared" si="262"/>
        <v>0</v>
      </c>
      <c r="AF1430" s="24">
        <f t="shared" si="263"/>
        <v>-100</v>
      </c>
    </row>
    <row r="1431" spans="1:32" x14ac:dyDescent="0.25">
      <c r="A1431" s="21">
        <v>0.50120859332394507</v>
      </c>
      <c r="B1431" s="21">
        <v>0.49753031582757917</v>
      </c>
      <c r="C1431" s="22">
        <f t="shared" si="255"/>
        <v>1.9951772841086788</v>
      </c>
      <c r="D1431" s="23">
        <f t="shared" si="255"/>
        <v>2.0099277736204391</v>
      </c>
      <c r="E1431" s="125"/>
      <c r="F1431" s="8">
        <f t="shared" si="264"/>
        <v>1</v>
      </c>
      <c r="G1431" s="8">
        <f t="shared" si="265"/>
        <v>1.9951772841086788</v>
      </c>
      <c r="H1431" s="8">
        <f t="shared" si="266"/>
        <v>2.0099277736204391</v>
      </c>
      <c r="I1431" s="24"/>
      <c r="J1431" s="24"/>
      <c r="K1431" s="8">
        <f t="shared" si="267"/>
        <v>0</v>
      </c>
      <c r="L1431" s="8">
        <f t="shared" si="268"/>
        <v>0</v>
      </c>
      <c r="M1431" s="25" t="e">
        <f t="shared" si="256"/>
        <v>#DIV/0!</v>
      </c>
      <c r="N1431" s="25" t="e">
        <f t="shared" si="256"/>
        <v>#DIV/0!</v>
      </c>
      <c r="O1431" s="24">
        <f t="shared" si="257"/>
        <v>0</v>
      </c>
      <c r="P1431" s="24">
        <f t="shared" si="257"/>
        <v>0</v>
      </c>
      <c r="Q1431" t="s">
        <v>391</v>
      </c>
      <c r="R1431" t="s">
        <v>319</v>
      </c>
      <c r="S1431" t="s">
        <v>279</v>
      </c>
      <c r="T1431" s="26" t="s">
        <v>84</v>
      </c>
      <c r="U1431" s="26" t="s">
        <v>86</v>
      </c>
      <c r="V1431" t="s">
        <v>628</v>
      </c>
      <c r="W1431" s="26" t="s">
        <v>76</v>
      </c>
      <c r="X1431" s="90">
        <v>1</v>
      </c>
      <c r="Y1431" s="24" t="str">
        <f t="shared" si="269"/>
        <v>N</v>
      </c>
      <c r="Z1431" s="24">
        <v>100</v>
      </c>
      <c r="AA1431" s="24">
        <f t="shared" si="258"/>
        <v>0</v>
      </c>
      <c r="AB1431" s="24">
        <f t="shared" si="259"/>
        <v>-100</v>
      </c>
      <c r="AC1431" s="24">
        <f t="shared" si="260"/>
        <v>0</v>
      </c>
      <c r="AD1431" s="24">
        <f t="shared" si="261"/>
        <v>-100</v>
      </c>
      <c r="AE1431" s="24">
        <f t="shared" si="262"/>
        <v>0</v>
      </c>
      <c r="AF1431" s="24">
        <f t="shared" si="263"/>
        <v>-100</v>
      </c>
    </row>
    <row r="1432" spans="1:32" x14ac:dyDescent="0.25">
      <c r="A1432" s="21">
        <v>0.67111330534042846</v>
      </c>
      <c r="B1432" s="21">
        <v>0.32461564548827909</v>
      </c>
      <c r="C1432" s="22">
        <f t="shared" si="255"/>
        <v>1.4900613533399412</v>
      </c>
      <c r="D1432" s="23">
        <f t="shared" si="255"/>
        <v>3.0805662447225055</v>
      </c>
      <c r="E1432" s="125"/>
      <c r="F1432" s="8">
        <f t="shared" si="264"/>
        <v>1</v>
      </c>
      <c r="G1432" s="8">
        <f t="shared" si="265"/>
        <v>1.4900613533399412</v>
      </c>
      <c r="H1432" s="8">
        <f t="shared" si="266"/>
        <v>3.0805662447225055</v>
      </c>
      <c r="I1432" s="24"/>
      <c r="J1432" s="24"/>
      <c r="K1432" s="8">
        <f t="shared" si="267"/>
        <v>0</v>
      </c>
      <c r="L1432" s="8">
        <f t="shared" si="268"/>
        <v>0</v>
      </c>
      <c r="M1432" s="25" t="e">
        <f t="shared" si="256"/>
        <v>#DIV/0!</v>
      </c>
      <c r="N1432" s="25" t="e">
        <f t="shared" si="256"/>
        <v>#DIV/0!</v>
      </c>
      <c r="O1432" s="24">
        <f t="shared" si="257"/>
        <v>0</v>
      </c>
      <c r="P1432" s="24">
        <f t="shared" si="257"/>
        <v>0</v>
      </c>
      <c r="Q1432" t="s">
        <v>318</v>
      </c>
      <c r="R1432" t="s">
        <v>392</v>
      </c>
      <c r="S1432" t="s">
        <v>279</v>
      </c>
      <c r="T1432" s="26" t="s">
        <v>90</v>
      </c>
      <c r="U1432" s="26" t="s">
        <v>74</v>
      </c>
      <c r="V1432" t="s">
        <v>628</v>
      </c>
      <c r="W1432" s="26" t="s">
        <v>78</v>
      </c>
      <c r="X1432" s="90">
        <v>1</v>
      </c>
      <c r="Y1432" s="24" t="str">
        <f t="shared" si="269"/>
        <v>N</v>
      </c>
      <c r="Z1432" s="24">
        <v>100</v>
      </c>
      <c r="AA1432" s="24">
        <f t="shared" si="258"/>
        <v>0</v>
      </c>
      <c r="AB1432" s="24">
        <f t="shared" si="259"/>
        <v>-100</v>
      </c>
      <c r="AC1432" s="24">
        <f t="shared" si="260"/>
        <v>0</v>
      </c>
      <c r="AD1432" s="24">
        <f t="shared" si="261"/>
        <v>-100</v>
      </c>
      <c r="AE1432" s="24">
        <f t="shared" si="262"/>
        <v>0</v>
      </c>
      <c r="AF1432" s="24">
        <f t="shared" si="263"/>
        <v>-100</v>
      </c>
    </row>
    <row r="1433" spans="1:32" x14ac:dyDescent="0.25">
      <c r="A1433" s="21">
        <v>0.17540523707500227</v>
      </c>
      <c r="B1433" s="21">
        <v>0.82454283668452255</v>
      </c>
      <c r="C1433" s="22">
        <f t="shared" si="255"/>
        <v>5.7010840535645224</v>
      </c>
      <c r="D1433" s="23">
        <f t="shared" si="255"/>
        <v>1.2127932661703651</v>
      </c>
      <c r="E1433" s="125"/>
      <c r="F1433" s="8">
        <f t="shared" si="264"/>
        <v>1</v>
      </c>
      <c r="G1433" s="8">
        <f t="shared" si="265"/>
        <v>5.7010840535645224</v>
      </c>
      <c r="H1433" s="8">
        <f t="shared" si="266"/>
        <v>1.2127932661703651</v>
      </c>
      <c r="I1433" s="24"/>
      <c r="J1433" s="24"/>
      <c r="K1433" s="8">
        <f t="shared" si="267"/>
        <v>0</v>
      </c>
      <c r="L1433" s="8">
        <f t="shared" si="268"/>
        <v>0</v>
      </c>
      <c r="M1433" s="25" t="e">
        <f t="shared" si="256"/>
        <v>#DIV/0!</v>
      </c>
      <c r="N1433" s="25" t="e">
        <f t="shared" si="256"/>
        <v>#DIV/0!</v>
      </c>
      <c r="O1433" s="24">
        <f t="shared" si="257"/>
        <v>0</v>
      </c>
      <c r="P1433" s="24">
        <f t="shared" si="257"/>
        <v>0</v>
      </c>
      <c r="Q1433" t="s">
        <v>394</v>
      </c>
      <c r="R1433" t="s">
        <v>385</v>
      </c>
      <c r="S1433" t="s">
        <v>279</v>
      </c>
      <c r="T1433" s="26" t="s">
        <v>90</v>
      </c>
      <c r="U1433" s="26" t="s">
        <v>75</v>
      </c>
      <c r="V1433" t="s">
        <v>628</v>
      </c>
      <c r="W1433" s="26" t="s">
        <v>86</v>
      </c>
      <c r="X1433" s="90">
        <v>3</v>
      </c>
      <c r="Y1433" s="24" t="str">
        <f t="shared" si="269"/>
        <v>Y</v>
      </c>
      <c r="Z1433" s="24">
        <v>100</v>
      </c>
      <c r="AA1433" s="24">
        <f t="shared" si="258"/>
        <v>0</v>
      </c>
      <c r="AB1433" s="24">
        <f t="shared" si="259"/>
        <v>-100</v>
      </c>
      <c r="AC1433" s="24">
        <f t="shared" si="260"/>
        <v>0</v>
      </c>
      <c r="AD1433" s="24">
        <f t="shared" si="261"/>
        <v>-100</v>
      </c>
      <c r="AE1433" s="24">
        <f t="shared" si="262"/>
        <v>0</v>
      </c>
      <c r="AF1433" s="24">
        <f t="shared" si="263"/>
        <v>-100</v>
      </c>
    </row>
    <row r="1434" spans="1:32" x14ac:dyDescent="0.25">
      <c r="A1434" s="21">
        <v>0.4140065426072887</v>
      </c>
      <c r="B1434" s="21">
        <v>0.58542665230536306</v>
      </c>
      <c r="C1434" s="22">
        <f t="shared" si="255"/>
        <v>2.4154207653393609</v>
      </c>
      <c r="D1434" s="23">
        <f t="shared" si="255"/>
        <v>1.7081559168208014</v>
      </c>
      <c r="E1434" s="125"/>
      <c r="F1434" s="8">
        <f t="shared" si="264"/>
        <v>1</v>
      </c>
      <c r="G1434" s="8">
        <f t="shared" si="265"/>
        <v>2.4154207653393609</v>
      </c>
      <c r="H1434" s="8">
        <f t="shared" si="266"/>
        <v>1.7081559168208014</v>
      </c>
      <c r="I1434" s="24"/>
      <c r="J1434" s="24"/>
      <c r="K1434" s="8">
        <f t="shared" si="267"/>
        <v>0</v>
      </c>
      <c r="L1434" s="8">
        <f t="shared" si="268"/>
        <v>0</v>
      </c>
      <c r="M1434" s="25" t="e">
        <f t="shared" si="256"/>
        <v>#DIV/0!</v>
      </c>
      <c r="N1434" s="25" t="e">
        <f t="shared" si="256"/>
        <v>#DIV/0!</v>
      </c>
      <c r="O1434" s="24">
        <f t="shared" si="257"/>
        <v>0</v>
      </c>
      <c r="P1434" s="24">
        <f t="shared" si="257"/>
        <v>0</v>
      </c>
      <c r="Q1434" t="s">
        <v>481</v>
      </c>
      <c r="R1434" t="s">
        <v>390</v>
      </c>
      <c r="S1434" t="s">
        <v>279</v>
      </c>
      <c r="T1434" s="26" t="s">
        <v>90</v>
      </c>
      <c r="U1434" s="26" t="s">
        <v>75</v>
      </c>
      <c r="V1434" t="s">
        <v>628</v>
      </c>
      <c r="W1434" s="26" t="s">
        <v>74</v>
      </c>
      <c r="X1434" s="90">
        <v>4</v>
      </c>
      <c r="Y1434" s="24" t="str">
        <f t="shared" si="269"/>
        <v>Y</v>
      </c>
      <c r="Z1434" s="24">
        <v>100</v>
      </c>
      <c r="AA1434" s="24">
        <f t="shared" si="258"/>
        <v>0</v>
      </c>
      <c r="AB1434" s="24">
        <f t="shared" si="259"/>
        <v>-100</v>
      </c>
      <c r="AC1434" s="24">
        <f t="shared" si="260"/>
        <v>0</v>
      </c>
      <c r="AD1434" s="24">
        <f t="shared" si="261"/>
        <v>-100</v>
      </c>
      <c r="AE1434" s="24">
        <f t="shared" si="262"/>
        <v>0</v>
      </c>
      <c r="AF1434" s="24">
        <f t="shared" si="263"/>
        <v>-100</v>
      </c>
    </row>
    <row r="1435" spans="1:32" x14ac:dyDescent="0.25">
      <c r="A1435" s="21">
        <v>0.18292839735010991</v>
      </c>
      <c r="B1435" s="21">
        <v>0.81701584910216873</v>
      </c>
      <c r="C1435" s="22">
        <f t="shared" si="255"/>
        <v>5.4666198058144149</v>
      </c>
      <c r="D1435" s="23">
        <f t="shared" si="255"/>
        <v>1.2239664641743675</v>
      </c>
      <c r="E1435" s="125"/>
      <c r="F1435" s="8">
        <f t="shared" si="264"/>
        <v>1</v>
      </c>
      <c r="G1435" s="8">
        <f t="shared" si="265"/>
        <v>5.4666198058144149</v>
      </c>
      <c r="H1435" s="8">
        <f t="shared" si="266"/>
        <v>1.2239664641743675</v>
      </c>
      <c r="I1435" s="24"/>
      <c r="J1435" s="24"/>
      <c r="K1435" s="8">
        <f t="shared" si="267"/>
        <v>0</v>
      </c>
      <c r="L1435" s="8">
        <f t="shared" si="268"/>
        <v>0</v>
      </c>
      <c r="M1435" s="25" t="e">
        <f t="shared" si="256"/>
        <v>#DIV/0!</v>
      </c>
      <c r="N1435" s="25" t="e">
        <f t="shared" si="256"/>
        <v>#DIV/0!</v>
      </c>
      <c r="O1435" s="24">
        <f t="shared" si="257"/>
        <v>0</v>
      </c>
      <c r="P1435" s="24">
        <f t="shared" si="257"/>
        <v>0</v>
      </c>
      <c r="Q1435" t="s">
        <v>316</v>
      </c>
      <c r="R1435" t="s">
        <v>482</v>
      </c>
      <c r="S1435" t="s">
        <v>279</v>
      </c>
      <c r="T1435" s="26" t="s">
        <v>90</v>
      </c>
      <c r="U1435" s="26" t="s">
        <v>75</v>
      </c>
      <c r="V1435" t="s">
        <v>628</v>
      </c>
      <c r="W1435" s="26" t="s">
        <v>92</v>
      </c>
      <c r="X1435" s="90">
        <v>5</v>
      </c>
      <c r="Y1435" s="24" t="str">
        <f t="shared" si="269"/>
        <v>Y</v>
      </c>
      <c r="Z1435" s="24">
        <v>100</v>
      </c>
      <c r="AA1435" s="24">
        <f t="shared" si="258"/>
        <v>0</v>
      </c>
      <c r="AB1435" s="24">
        <f t="shared" si="259"/>
        <v>-100</v>
      </c>
      <c r="AC1435" s="24">
        <f t="shared" si="260"/>
        <v>0</v>
      </c>
      <c r="AD1435" s="24">
        <f t="shared" si="261"/>
        <v>-100</v>
      </c>
      <c r="AE1435" s="24">
        <f t="shared" si="262"/>
        <v>0</v>
      </c>
      <c r="AF1435" s="24">
        <f t="shared" si="263"/>
        <v>-100</v>
      </c>
    </row>
    <row r="1436" spans="1:32" x14ac:dyDescent="0.25">
      <c r="A1436" s="21">
        <v>0.20435203231682353</v>
      </c>
      <c r="B1436" s="21">
        <v>0.79555650256391375</v>
      </c>
      <c r="C1436" s="22">
        <f t="shared" si="255"/>
        <v>4.8935162947125423</v>
      </c>
      <c r="D1436" s="23">
        <f t="shared" si="255"/>
        <v>1.2569817439455364</v>
      </c>
      <c r="E1436" s="125"/>
      <c r="F1436" s="8">
        <f t="shared" si="264"/>
        <v>1</v>
      </c>
      <c r="G1436" s="8">
        <f t="shared" si="265"/>
        <v>4.8935162947125423</v>
      </c>
      <c r="H1436" s="8">
        <f t="shared" si="266"/>
        <v>1.2569817439455364</v>
      </c>
      <c r="I1436" s="24"/>
      <c r="J1436" s="24"/>
      <c r="K1436" s="8">
        <f t="shared" si="267"/>
        <v>0</v>
      </c>
      <c r="L1436" s="8">
        <f t="shared" si="268"/>
        <v>0</v>
      </c>
      <c r="M1436" s="25" t="e">
        <f t="shared" si="256"/>
        <v>#DIV/0!</v>
      </c>
      <c r="N1436" s="25" t="e">
        <f t="shared" si="256"/>
        <v>#DIV/0!</v>
      </c>
      <c r="O1436" s="24">
        <f t="shared" si="257"/>
        <v>0</v>
      </c>
      <c r="P1436" s="24">
        <f t="shared" si="257"/>
        <v>0</v>
      </c>
      <c r="Q1436" t="s">
        <v>403</v>
      </c>
      <c r="R1436" t="s">
        <v>329</v>
      </c>
      <c r="S1436" t="s">
        <v>281</v>
      </c>
      <c r="T1436" s="26" t="s">
        <v>90</v>
      </c>
      <c r="U1436" s="26" t="s">
        <v>75</v>
      </c>
      <c r="V1436" t="s">
        <v>628</v>
      </c>
      <c r="W1436" s="26" t="s">
        <v>74</v>
      </c>
      <c r="X1436" s="90">
        <v>4</v>
      </c>
      <c r="Y1436" s="24" t="str">
        <f t="shared" si="269"/>
        <v>Y</v>
      </c>
      <c r="Z1436" s="24">
        <v>100</v>
      </c>
      <c r="AA1436" s="24">
        <f t="shared" si="258"/>
        <v>0</v>
      </c>
      <c r="AB1436" s="24">
        <f t="shared" si="259"/>
        <v>-100</v>
      </c>
      <c r="AC1436" s="24">
        <f t="shared" si="260"/>
        <v>0</v>
      </c>
      <c r="AD1436" s="24">
        <f t="shared" si="261"/>
        <v>-100</v>
      </c>
      <c r="AE1436" s="24">
        <f t="shared" si="262"/>
        <v>0</v>
      </c>
      <c r="AF1436" s="24">
        <f t="shared" si="263"/>
        <v>-100</v>
      </c>
    </row>
    <row r="1437" spans="1:32" x14ac:dyDescent="0.25">
      <c r="A1437" s="21">
        <v>0.60790872773901994</v>
      </c>
      <c r="B1437" s="21">
        <v>0.38430352695364328</v>
      </c>
      <c r="C1437" s="22">
        <f t="shared" ref="C1437:D1488" si="270">(100%/A1437)</f>
        <v>1.6449837851798501</v>
      </c>
      <c r="D1437" s="23">
        <f t="shared" si="270"/>
        <v>2.6021098685379105</v>
      </c>
      <c r="E1437" s="125"/>
      <c r="F1437" s="8">
        <f t="shared" si="264"/>
        <v>1</v>
      </c>
      <c r="G1437" s="8">
        <f t="shared" si="265"/>
        <v>1.6449837851798501</v>
      </c>
      <c r="H1437" s="8">
        <f t="shared" si="266"/>
        <v>2.6021098685379105</v>
      </c>
      <c r="I1437" s="24"/>
      <c r="J1437" s="24"/>
      <c r="K1437" s="8">
        <f t="shared" si="267"/>
        <v>0</v>
      </c>
      <c r="L1437" s="8">
        <f t="shared" si="268"/>
        <v>0</v>
      </c>
      <c r="M1437" s="25" t="e">
        <f t="shared" ref="M1437:N1488" si="271">(1/K1437)</f>
        <v>#DIV/0!</v>
      </c>
      <c r="N1437" s="25" t="e">
        <f t="shared" si="271"/>
        <v>#DIV/0!</v>
      </c>
      <c r="O1437" s="24">
        <f t="shared" ref="O1437:P1488" si="272">(I1437/G1437)</f>
        <v>0</v>
      </c>
      <c r="P1437" s="24">
        <f t="shared" si="272"/>
        <v>0</v>
      </c>
      <c r="Q1437" t="s">
        <v>406</v>
      </c>
      <c r="R1437" t="s">
        <v>405</v>
      </c>
      <c r="S1437" t="s">
        <v>281</v>
      </c>
      <c r="T1437" s="26" t="s">
        <v>85</v>
      </c>
      <c r="U1437" s="26" t="s">
        <v>79</v>
      </c>
      <c r="V1437" t="s">
        <v>628</v>
      </c>
      <c r="W1437" s="26" t="s">
        <v>79</v>
      </c>
      <c r="X1437" s="90">
        <v>3</v>
      </c>
      <c r="Y1437" s="24" t="str">
        <f t="shared" si="269"/>
        <v>Y</v>
      </c>
      <c r="Z1437" s="24">
        <v>100</v>
      </c>
      <c r="AA1437" s="24">
        <f t="shared" si="258"/>
        <v>0</v>
      </c>
      <c r="AB1437" s="24">
        <f t="shared" si="259"/>
        <v>-100</v>
      </c>
      <c r="AC1437" s="24">
        <f t="shared" si="260"/>
        <v>0</v>
      </c>
      <c r="AD1437" s="24">
        <f t="shared" si="261"/>
        <v>-100</v>
      </c>
      <c r="AE1437" s="24">
        <f t="shared" si="262"/>
        <v>0</v>
      </c>
      <c r="AF1437" s="24">
        <f t="shared" si="263"/>
        <v>-100</v>
      </c>
    </row>
    <row r="1438" spans="1:32" x14ac:dyDescent="0.25">
      <c r="A1438" s="21">
        <v>0.33530902558815778</v>
      </c>
      <c r="B1438" s="21">
        <v>0.66258753371858503</v>
      </c>
      <c r="C1438" s="22">
        <f t="shared" si="270"/>
        <v>2.9823235394452126</v>
      </c>
      <c r="D1438" s="23">
        <f t="shared" si="270"/>
        <v>1.5092345525847475</v>
      </c>
      <c r="E1438" s="125"/>
      <c r="F1438" s="8">
        <f t="shared" si="264"/>
        <v>1</v>
      </c>
      <c r="G1438" s="8">
        <f t="shared" si="265"/>
        <v>2.9823235394452126</v>
      </c>
      <c r="H1438" s="8">
        <f t="shared" si="266"/>
        <v>1.5092345525847475</v>
      </c>
      <c r="I1438" s="24"/>
      <c r="J1438" s="24"/>
      <c r="K1438" s="8">
        <f t="shared" si="267"/>
        <v>0</v>
      </c>
      <c r="L1438" s="8">
        <f t="shared" si="268"/>
        <v>0</v>
      </c>
      <c r="M1438" s="25" t="e">
        <f t="shared" si="271"/>
        <v>#DIV/0!</v>
      </c>
      <c r="N1438" s="25" t="e">
        <f t="shared" si="271"/>
        <v>#DIV/0!</v>
      </c>
      <c r="O1438" s="24">
        <f t="shared" si="272"/>
        <v>0</v>
      </c>
      <c r="P1438" s="24">
        <f t="shared" si="272"/>
        <v>0</v>
      </c>
      <c r="Q1438" t="s">
        <v>409</v>
      </c>
      <c r="R1438" t="s">
        <v>485</v>
      </c>
      <c r="S1438" t="s">
        <v>281</v>
      </c>
      <c r="T1438" s="26" t="s">
        <v>84</v>
      </c>
      <c r="U1438" s="26" t="s">
        <v>94</v>
      </c>
      <c r="V1438" t="s">
        <v>628</v>
      </c>
      <c r="W1438" s="26" t="s">
        <v>92</v>
      </c>
      <c r="X1438" s="90">
        <v>5</v>
      </c>
      <c r="Y1438" s="24" t="str">
        <f t="shared" si="269"/>
        <v>Y</v>
      </c>
      <c r="Z1438" s="24">
        <v>100</v>
      </c>
      <c r="AA1438" s="24">
        <f t="shared" si="258"/>
        <v>0</v>
      </c>
      <c r="AB1438" s="24">
        <f t="shared" si="259"/>
        <v>-100</v>
      </c>
      <c r="AC1438" s="24">
        <f t="shared" si="260"/>
        <v>0</v>
      </c>
      <c r="AD1438" s="24">
        <f t="shared" si="261"/>
        <v>-100</v>
      </c>
      <c r="AE1438" s="24">
        <f t="shared" si="262"/>
        <v>0</v>
      </c>
      <c r="AF1438" s="24">
        <f t="shared" si="263"/>
        <v>-100</v>
      </c>
    </row>
    <row r="1439" spans="1:32" x14ac:dyDescent="0.25">
      <c r="A1439" s="21">
        <v>0.53915673529870678</v>
      </c>
      <c r="B1439" s="21">
        <v>0.43706212191691729</v>
      </c>
      <c r="C1439" s="22">
        <f t="shared" si="270"/>
        <v>1.854748229095152</v>
      </c>
      <c r="D1439" s="23">
        <f t="shared" si="270"/>
        <v>2.2880042672517238</v>
      </c>
      <c r="E1439" s="125"/>
      <c r="F1439" s="8">
        <f t="shared" si="264"/>
        <v>1</v>
      </c>
      <c r="G1439" s="8">
        <f t="shared" si="265"/>
        <v>1.854748229095152</v>
      </c>
      <c r="H1439" s="8">
        <f t="shared" si="266"/>
        <v>2.2880042672517238</v>
      </c>
      <c r="I1439" s="24"/>
      <c r="J1439" s="24"/>
      <c r="K1439" s="8">
        <f t="shared" si="267"/>
        <v>0</v>
      </c>
      <c r="L1439" s="8">
        <f t="shared" si="268"/>
        <v>0</v>
      </c>
      <c r="M1439" s="25" t="e">
        <f t="shared" si="271"/>
        <v>#DIV/0!</v>
      </c>
      <c r="N1439" s="25" t="e">
        <f t="shared" si="271"/>
        <v>#DIV/0!</v>
      </c>
      <c r="O1439" s="24">
        <f t="shared" si="272"/>
        <v>0</v>
      </c>
      <c r="P1439" s="24">
        <f t="shared" si="272"/>
        <v>0</v>
      </c>
      <c r="Q1439" t="s">
        <v>484</v>
      </c>
      <c r="R1439" t="s">
        <v>407</v>
      </c>
      <c r="S1439" t="s">
        <v>281</v>
      </c>
      <c r="T1439" s="26" t="s">
        <v>85</v>
      </c>
      <c r="U1439" s="26" t="s">
        <v>87</v>
      </c>
      <c r="V1439" t="s">
        <v>628</v>
      </c>
      <c r="W1439" s="26" t="s">
        <v>75</v>
      </c>
      <c r="X1439" s="90">
        <v>2</v>
      </c>
      <c r="Y1439" s="24" t="str">
        <f t="shared" si="269"/>
        <v>N</v>
      </c>
      <c r="Z1439" s="24">
        <v>100</v>
      </c>
      <c r="AA1439" s="24">
        <f t="shared" si="258"/>
        <v>0</v>
      </c>
      <c r="AB1439" s="24">
        <f t="shared" si="259"/>
        <v>-100</v>
      </c>
      <c r="AC1439" s="24">
        <f t="shared" si="260"/>
        <v>0</v>
      </c>
      <c r="AD1439" s="24">
        <f t="shared" si="261"/>
        <v>-100</v>
      </c>
      <c r="AE1439" s="24">
        <f t="shared" si="262"/>
        <v>0</v>
      </c>
      <c r="AF1439" s="24">
        <f t="shared" si="263"/>
        <v>-100</v>
      </c>
    </row>
    <row r="1440" spans="1:32" x14ac:dyDescent="0.25">
      <c r="A1440" s="21">
        <v>0.38763118042968969</v>
      </c>
      <c r="B1440" s="21">
        <v>0.61197444945369139</v>
      </c>
      <c r="C1440" s="22">
        <f t="shared" si="270"/>
        <v>2.5797718307683573</v>
      </c>
      <c r="D1440" s="23">
        <f t="shared" si="270"/>
        <v>1.634055148695666</v>
      </c>
      <c r="E1440" s="125"/>
      <c r="F1440" s="8">
        <f t="shared" si="264"/>
        <v>1</v>
      </c>
      <c r="G1440" s="8">
        <f t="shared" si="265"/>
        <v>2.5797718307683573</v>
      </c>
      <c r="H1440" s="8">
        <f t="shared" si="266"/>
        <v>1.634055148695666</v>
      </c>
      <c r="I1440" s="24"/>
      <c r="J1440" s="24"/>
      <c r="K1440" s="8">
        <f t="shared" si="267"/>
        <v>0</v>
      </c>
      <c r="L1440" s="8">
        <f t="shared" si="268"/>
        <v>0</v>
      </c>
      <c r="M1440" s="25" t="e">
        <f t="shared" si="271"/>
        <v>#DIV/0!</v>
      </c>
      <c r="N1440" s="25" t="e">
        <f t="shared" si="271"/>
        <v>#DIV/0!</v>
      </c>
      <c r="O1440" s="24">
        <f t="shared" si="272"/>
        <v>0</v>
      </c>
      <c r="P1440" s="24">
        <f t="shared" si="272"/>
        <v>0</v>
      </c>
      <c r="Q1440" t="s">
        <v>515</v>
      </c>
      <c r="R1440" t="s">
        <v>528</v>
      </c>
      <c r="S1440" t="s">
        <v>272</v>
      </c>
      <c r="T1440" s="26" t="s">
        <v>90</v>
      </c>
      <c r="U1440" s="26" t="s">
        <v>75</v>
      </c>
      <c r="V1440" t="s">
        <v>628</v>
      </c>
      <c r="W1440" s="26" t="s">
        <v>94</v>
      </c>
      <c r="X1440" s="90">
        <v>2</v>
      </c>
      <c r="Y1440" s="24" t="str">
        <f t="shared" si="269"/>
        <v>N</v>
      </c>
      <c r="Z1440" s="24">
        <v>100</v>
      </c>
      <c r="AA1440" s="24">
        <f t="shared" si="258"/>
        <v>0</v>
      </c>
      <c r="AB1440" s="24">
        <f t="shared" si="259"/>
        <v>-100</v>
      </c>
      <c r="AC1440" s="24">
        <f t="shared" si="260"/>
        <v>0</v>
      </c>
      <c r="AD1440" s="24">
        <f t="shared" si="261"/>
        <v>-100</v>
      </c>
      <c r="AE1440" s="24">
        <f t="shared" si="262"/>
        <v>0</v>
      </c>
      <c r="AF1440" s="24">
        <f t="shared" si="263"/>
        <v>-100</v>
      </c>
    </row>
    <row r="1441" spans="1:32" x14ac:dyDescent="0.25">
      <c r="A1441" s="21">
        <v>0.67519147130140234</v>
      </c>
      <c r="B1441" s="21">
        <v>0.30737830210456651</v>
      </c>
      <c r="C1441" s="22">
        <f t="shared" si="270"/>
        <v>1.4810613618571682</v>
      </c>
      <c r="D1441" s="23">
        <f t="shared" si="270"/>
        <v>3.2533200722145041</v>
      </c>
      <c r="E1441" s="125"/>
      <c r="F1441" s="8">
        <f t="shared" si="264"/>
        <v>1</v>
      </c>
      <c r="G1441" s="8">
        <f t="shared" si="265"/>
        <v>1.4810613618571682</v>
      </c>
      <c r="H1441" s="8">
        <f t="shared" si="266"/>
        <v>3.2533200722145041</v>
      </c>
      <c r="I1441" s="24"/>
      <c r="J1441" s="24"/>
      <c r="K1441" s="8">
        <f t="shared" si="267"/>
        <v>0</v>
      </c>
      <c r="L1441" s="8">
        <f t="shared" si="268"/>
        <v>0</v>
      </c>
      <c r="M1441" s="25" t="e">
        <f t="shared" si="271"/>
        <v>#DIV/0!</v>
      </c>
      <c r="N1441" s="25" t="e">
        <f t="shared" si="271"/>
        <v>#DIV/0!</v>
      </c>
      <c r="O1441" s="24">
        <f t="shared" si="272"/>
        <v>0</v>
      </c>
      <c r="P1441" s="24">
        <f t="shared" si="272"/>
        <v>0</v>
      </c>
      <c r="Q1441" t="s">
        <v>416</v>
      </c>
      <c r="R1441" t="s">
        <v>519</v>
      </c>
      <c r="S1441" t="s">
        <v>274</v>
      </c>
      <c r="T1441" s="26" t="s">
        <v>85</v>
      </c>
      <c r="U1441" s="26" t="s">
        <v>102</v>
      </c>
      <c r="V1441" t="s">
        <v>628</v>
      </c>
      <c r="W1441" s="26" t="s">
        <v>76</v>
      </c>
      <c r="X1441" s="90">
        <v>1</v>
      </c>
      <c r="Y1441" s="24" t="str">
        <f t="shared" si="269"/>
        <v>N</v>
      </c>
      <c r="Z1441" s="24">
        <v>100</v>
      </c>
      <c r="AA1441" s="24">
        <f t="shared" si="258"/>
        <v>0</v>
      </c>
      <c r="AB1441" s="24">
        <f t="shared" si="259"/>
        <v>-100</v>
      </c>
      <c r="AC1441" s="24">
        <f t="shared" si="260"/>
        <v>0</v>
      </c>
      <c r="AD1441" s="24">
        <f t="shared" si="261"/>
        <v>-100</v>
      </c>
      <c r="AE1441" s="24">
        <f t="shared" si="262"/>
        <v>0</v>
      </c>
      <c r="AF1441" s="24">
        <f t="shared" si="263"/>
        <v>-100</v>
      </c>
    </row>
    <row r="1442" spans="1:32" x14ac:dyDescent="0.25">
      <c r="A1442" s="21">
        <v>0.25973602970465931</v>
      </c>
      <c r="B1442" s="21">
        <v>0.74015589416618843</v>
      </c>
      <c r="C1442" s="22">
        <f t="shared" si="270"/>
        <v>3.8500627007238086</v>
      </c>
      <c r="D1442" s="23">
        <f t="shared" si="270"/>
        <v>1.3510667251073303</v>
      </c>
      <c r="E1442" s="125"/>
      <c r="F1442" s="8">
        <f t="shared" si="264"/>
        <v>1</v>
      </c>
      <c r="G1442" s="8">
        <f t="shared" si="265"/>
        <v>3.8500627007238086</v>
      </c>
      <c r="H1442" s="8">
        <f t="shared" si="266"/>
        <v>1.3510667251073303</v>
      </c>
      <c r="I1442" s="24"/>
      <c r="J1442" s="24"/>
      <c r="K1442" s="8">
        <f t="shared" si="267"/>
        <v>0</v>
      </c>
      <c r="L1442" s="8">
        <f t="shared" si="268"/>
        <v>0</v>
      </c>
      <c r="M1442" s="25" t="e">
        <f t="shared" si="271"/>
        <v>#DIV/0!</v>
      </c>
      <c r="N1442" s="25" t="e">
        <f t="shared" si="271"/>
        <v>#DIV/0!</v>
      </c>
      <c r="O1442" s="24">
        <f t="shared" si="272"/>
        <v>0</v>
      </c>
      <c r="P1442" s="24">
        <f t="shared" si="272"/>
        <v>0</v>
      </c>
      <c r="Q1442" t="s">
        <v>342</v>
      </c>
      <c r="R1442" t="s">
        <v>339</v>
      </c>
      <c r="S1442" t="s">
        <v>274</v>
      </c>
      <c r="T1442" s="26" t="s">
        <v>90</v>
      </c>
      <c r="U1442" s="26" t="s">
        <v>75</v>
      </c>
      <c r="V1442" t="s">
        <v>628</v>
      </c>
      <c r="W1442" s="26" t="s">
        <v>75</v>
      </c>
      <c r="X1442" s="90">
        <v>2</v>
      </c>
      <c r="Y1442" s="24" t="str">
        <f t="shared" si="269"/>
        <v>N</v>
      </c>
      <c r="Z1442" s="24">
        <v>100</v>
      </c>
      <c r="AA1442" s="24">
        <f t="shared" si="258"/>
        <v>0</v>
      </c>
      <c r="AB1442" s="24">
        <f t="shared" si="259"/>
        <v>-100</v>
      </c>
      <c r="AC1442" s="24">
        <f t="shared" si="260"/>
        <v>0</v>
      </c>
      <c r="AD1442" s="24">
        <f t="shared" si="261"/>
        <v>-100</v>
      </c>
      <c r="AE1442" s="24">
        <f t="shared" si="262"/>
        <v>0</v>
      </c>
      <c r="AF1442" s="24">
        <f t="shared" si="263"/>
        <v>-100</v>
      </c>
    </row>
    <row r="1443" spans="1:32" x14ac:dyDescent="0.25">
      <c r="A1443" s="21">
        <v>0.32331270824422786</v>
      </c>
      <c r="B1443" s="21">
        <v>0.67649186349312307</v>
      </c>
      <c r="C1443" s="22">
        <f t="shared" si="270"/>
        <v>3.092980803107213</v>
      </c>
      <c r="D1443" s="23">
        <f t="shared" si="270"/>
        <v>1.4782143791595885</v>
      </c>
      <c r="E1443" s="125"/>
      <c r="F1443" s="8">
        <f t="shared" si="264"/>
        <v>1</v>
      </c>
      <c r="G1443" s="8">
        <f t="shared" si="265"/>
        <v>3.092980803107213</v>
      </c>
      <c r="H1443" s="8">
        <f t="shared" si="266"/>
        <v>1.4782143791595885</v>
      </c>
      <c r="I1443" s="24"/>
      <c r="J1443" s="24"/>
      <c r="K1443" s="8">
        <f t="shared" si="267"/>
        <v>0</v>
      </c>
      <c r="L1443" s="8">
        <f t="shared" si="268"/>
        <v>0</v>
      </c>
      <c r="M1443" s="25" t="e">
        <f t="shared" si="271"/>
        <v>#DIV/0!</v>
      </c>
      <c r="N1443" s="25" t="e">
        <f t="shared" si="271"/>
        <v>#DIV/0!</v>
      </c>
      <c r="O1443" s="24">
        <f t="shared" si="272"/>
        <v>0</v>
      </c>
      <c r="P1443" s="24">
        <f t="shared" si="272"/>
        <v>0</v>
      </c>
      <c r="Q1443" t="s">
        <v>516</v>
      </c>
      <c r="R1443" t="s">
        <v>489</v>
      </c>
      <c r="S1443" t="s">
        <v>274</v>
      </c>
      <c r="T1443" s="26" t="s">
        <v>90</v>
      </c>
      <c r="U1443" s="26" t="s">
        <v>75</v>
      </c>
      <c r="V1443" t="s">
        <v>628</v>
      </c>
      <c r="W1443" s="26" t="s">
        <v>75</v>
      </c>
      <c r="X1443" s="90">
        <v>2</v>
      </c>
      <c r="Y1443" s="24" t="str">
        <f t="shared" si="269"/>
        <v>N</v>
      </c>
      <c r="Z1443" s="24">
        <v>100</v>
      </c>
      <c r="AA1443" s="24">
        <f t="shared" si="258"/>
        <v>0</v>
      </c>
      <c r="AB1443" s="24">
        <f t="shared" si="259"/>
        <v>-100</v>
      </c>
      <c r="AC1443" s="24">
        <f t="shared" si="260"/>
        <v>0</v>
      </c>
      <c r="AD1443" s="24">
        <f t="shared" si="261"/>
        <v>-100</v>
      </c>
      <c r="AE1443" s="24">
        <f t="shared" si="262"/>
        <v>0</v>
      </c>
      <c r="AF1443" s="24">
        <f t="shared" si="263"/>
        <v>-100</v>
      </c>
    </row>
    <row r="1444" spans="1:32" x14ac:dyDescent="0.25">
      <c r="A1444" s="21">
        <v>0.44699281629599885</v>
      </c>
      <c r="B1444" s="21">
        <v>0.54961738769963819</v>
      </c>
      <c r="C1444" s="22">
        <f t="shared" si="270"/>
        <v>2.2371724187571722</v>
      </c>
      <c r="D1444" s="23">
        <f t="shared" si="270"/>
        <v>1.8194475327379791</v>
      </c>
      <c r="E1444" s="125"/>
      <c r="F1444" s="8">
        <f t="shared" si="264"/>
        <v>1</v>
      </c>
      <c r="G1444" s="8">
        <f t="shared" si="265"/>
        <v>2.2371724187571722</v>
      </c>
      <c r="H1444" s="8">
        <f t="shared" si="266"/>
        <v>1.8194475327379791</v>
      </c>
      <c r="I1444" s="24"/>
      <c r="J1444" s="24"/>
      <c r="K1444" s="8">
        <f t="shared" si="267"/>
        <v>0</v>
      </c>
      <c r="L1444" s="8">
        <f t="shared" si="268"/>
        <v>0</v>
      </c>
      <c r="M1444" s="25" t="e">
        <f t="shared" si="271"/>
        <v>#DIV/0!</v>
      </c>
      <c r="N1444" s="25" t="e">
        <f t="shared" si="271"/>
        <v>#DIV/0!</v>
      </c>
      <c r="O1444" s="24">
        <f t="shared" si="272"/>
        <v>0</v>
      </c>
      <c r="P1444" s="24">
        <f t="shared" si="272"/>
        <v>0</v>
      </c>
      <c r="Q1444" t="s">
        <v>417</v>
      </c>
      <c r="R1444" t="s">
        <v>340</v>
      </c>
      <c r="S1444" t="s">
        <v>274</v>
      </c>
      <c r="T1444" s="26" t="s">
        <v>84</v>
      </c>
      <c r="U1444" s="26" t="s">
        <v>86</v>
      </c>
      <c r="V1444" t="s">
        <v>628</v>
      </c>
      <c r="W1444" s="26" t="s">
        <v>78</v>
      </c>
      <c r="X1444" s="90">
        <v>1</v>
      </c>
      <c r="Y1444" s="24" t="str">
        <f t="shared" si="269"/>
        <v>N</v>
      </c>
      <c r="Z1444" s="24">
        <v>100</v>
      </c>
      <c r="AA1444" s="24">
        <f t="shared" si="258"/>
        <v>0</v>
      </c>
      <c r="AB1444" s="24">
        <f t="shared" si="259"/>
        <v>-100</v>
      </c>
      <c r="AC1444" s="24">
        <f t="shared" si="260"/>
        <v>0</v>
      </c>
      <c r="AD1444" s="24">
        <f t="shared" si="261"/>
        <v>-100</v>
      </c>
      <c r="AE1444" s="24">
        <f t="shared" si="262"/>
        <v>0</v>
      </c>
      <c r="AF1444" s="24">
        <f t="shared" si="263"/>
        <v>-100</v>
      </c>
    </row>
    <row r="1445" spans="1:32" x14ac:dyDescent="0.25">
      <c r="A1445" s="21">
        <v>0.47922270560522917</v>
      </c>
      <c r="B1445" s="21">
        <v>0.51934158119946683</v>
      </c>
      <c r="C1445" s="22">
        <f t="shared" si="270"/>
        <v>2.0867124789862799</v>
      </c>
      <c r="D1445" s="23">
        <f t="shared" si="270"/>
        <v>1.9255149909052316</v>
      </c>
      <c r="E1445" s="125"/>
      <c r="F1445" s="8">
        <f t="shared" si="264"/>
        <v>1</v>
      </c>
      <c r="G1445" s="8">
        <f t="shared" si="265"/>
        <v>2.0867124789862799</v>
      </c>
      <c r="H1445" s="8">
        <f t="shared" si="266"/>
        <v>1.9255149909052316</v>
      </c>
      <c r="I1445" s="24"/>
      <c r="J1445" s="24"/>
      <c r="K1445" s="8">
        <f t="shared" si="267"/>
        <v>0</v>
      </c>
      <c r="L1445" s="8">
        <f t="shared" si="268"/>
        <v>0</v>
      </c>
      <c r="M1445" s="25" t="e">
        <f t="shared" si="271"/>
        <v>#DIV/0!</v>
      </c>
      <c r="N1445" s="25" t="e">
        <f t="shared" si="271"/>
        <v>#DIV/0!</v>
      </c>
      <c r="O1445" s="24">
        <f t="shared" si="272"/>
        <v>0</v>
      </c>
      <c r="P1445" s="24">
        <f t="shared" si="272"/>
        <v>0</v>
      </c>
      <c r="Q1445" t="s">
        <v>415</v>
      </c>
      <c r="R1445" t="s">
        <v>341</v>
      </c>
      <c r="S1445" t="s">
        <v>274</v>
      </c>
      <c r="T1445" s="26" t="s">
        <v>84</v>
      </c>
      <c r="U1445" s="26" t="s">
        <v>86</v>
      </c>
      <c r="V1445" t="s">
        <v>628</v>
      </c>
      <c r="W1445" s="26" t="s">
        <v>94</v>
      </c>
      <c r="X1445" s="90">
        <v>2</v>
      </c>
      <c r="Y1445" s="24" t="str">
        <f t="shared" si="269"/>
        <v>N</v>
      </c>
      <c r="Z1445" s="24">
        <v>100</v>
      </c>
      <c r="AA1445" s="24">
        <f t="shared" si="258"/>
        <v>0</v>
      </c>
      <c r="AB1445" s="24">
        <f t="shared" si="259"/>
        <v>-100</v>
      </c>
      <c r="AC1445" s="24">
        <f t="shared" si="260"/>
        <v>0</v>
      </c>
      <c r="AD1445" s="24">
        <f t="shared" si="261"/>
        <v>-100</v>
      </c>
      <c r="AE1445" s="24">
        <f t="shared" si="262"/>
        <v>0</v>
      </c>
      <c r="AF1445" s="24">
        <f t="shared" si="263"/>
        <v>-100</v>
      </c>
    </row>
    <row r="1446" spans="1:32" x14ac:dyDescent="0.25">
      <c r="A1446" s="21">
        <v>0.65652362686141541</v>
      </c>
      <c r="B1446" s="21">
        <v>0.31888247063965308</v>
      </c>
      <c r="C1446" s="22">
        <f t="shared" si="270"/>
        <v>1.523174428284648</v>
      </c>
      <c r="D1446" s="23">
        <f t="shared" si="270"/>
        <v>3.1359516187706364</v>
      </c>
      <c r="E1446" s="125"/>
      <c r="F1446" s="8">
        <f t="shared" si="264"/>
        <v>1</v>
      </c>
      <c r="G1446" s="8">
        <f t="shared" si="265"/>
        <v>1.523174428284648</v>
      </c>
      <c r="H1446" s="8">
        <f t="shared" si="266"/>
        <v>3.1359516187706364</v>
      </c>
      <c r="I1446" s="24"/>
      <c r="J1446" s="24"/>
      <c r="K1446" s="8">
        <f t="shared" si="267"/>
        <v>0</v>
      </c>
      <c r="L1446" s="8">
        <f t="shared" si="268"/>
        <v>0</v>
      </c>
      <c r="M1446" s="25" t="e">
        <f t="shared" si="271"/>
        <v>#DIV/0!</v>
      </c>
      <c r="N1446" s="25" t="e">
        <f t="shared" si="271"/>
        <v>#DIV/0!</v>
      </c>
      <c r="O1446" s="24">
        <f t="shared" si="272"/>
        <v>0</v>
      </c>
      <c r="P1446" s="24">
        <f t="shared" si="272"/>
        <v>0</v>
      </c>
      <c r="Q1446" t="s">
        <v>568</v>
      </c>
      <c r="R1446" t="s">
        <v>551</v>
      </c>
      <c r="S1446" t="s">
        <v>271</v>
      </c>
      <c r="T1446" s="26" t="s">
        <v>84</v>
      </c>
      <c r="U1446" s="26" t="s">
        <v>89</v>
      </c>
      <c r="V1446" t="s">
        <v>628</v>
      </c>
      <c r="W1446" s="26" t="s">
        <v>86</v>
      </c>
      <c r="X1446" s="90">
        <v>3</v>
      </c>
      <c r="Y1446" s="24" t="str">
        <f t="shared" si="269"/>
        <v>Y</v>
      </c>
      <c r="Z1446" s="24">
        <v>100</v>
      </c>
      <c r="AA1446" s="24">
        <f t="shared" si="258"/>
        <v>0</v>
      </c>
      <c r="AB1446" s="24">
        <f t="shared" si="259"/>
        <v>-100</v>
      </c>
      <c r="AC1446" s="24">
        <f t="shared" si="260"/>
        <v>0</v>
      </c>
      <c r="AD1446" s="24">
        <f t="shared" si="261"/>
        <v>-100</v>
      </c>
      <c r="AE1446" s="24">
        <f t="shared" si="262"/>
        <v>0</v>
      </c>
      <c r="AF1446" s="24">
        <f t="shared" si="263"/>
        <v>-100</v>
      </c>
    </row>
    <row r="1447" spans="1:32" x14ac:dyDescent="0.25">
      <c r="A1447" s="21">
        <v>0.72437073553846709</v>
      </c>
      <c r="B1447" s="21">
        <v>0.26873300136059169</v>
      </c>
      <c r="C1447" s="22">
        <f t="shared" si="270"/>
        <v>1.3805085585858761</v>
      </c>
      <c r="D1447" s="23">
        <f t="shared" si="270"/>
        <v>3.7211655990779433</v>
      </c>
      <c r="E1447" s="125"/>
      <c r="F1447" s="8">
        <f t="shared" si="264"/>
        <v>1</v>
      </c>
      <c r="G1447" s="8">
        <f t="shared" si="265"/>
        <v>1.3805085585858761</v>
      </c>
      <c r="H1447" s="8">
        <f t="shared" si="266"/>
        <v>3.7211655990779433</v>
      </c>
      <c r="I1447" s="24"/>
      <c r="J1447" s="24"/>
      <c r="K1447" s="8">
        <f t="shared" si="267"/>
        <v>0</v>
      </c>
      <c r="L1447" s="8">
        <f t="shared" si="268"/>
        <v>0</v>
      </c>
      <c r="M1447" s="25" t="e">
        <f t="shared" si="271"/>
        <v>#DIV/0!</v>
      </c>
      <c r="N1447" s="25" t="e">
        <f t="shared" si="271"/>
        <v>#DIV/0!</v>
      </c>
      <c r="O1447" s="24">
        <f t="shared" si="272"/>
        <v>0</v>
      </c>
      <c r="P1447" s="24">
        <f t="shared" si="272"/>
        <v>0</v>
      </c>
      <c r="Q1447" t="s">
        <v>572</v>
      </c>
      <c r="R1447" t="s">
        <v>550</v>
      </c>
      <c r="S1447" t="s">
        <v>271</v>
      </c>
      <c r="T1447" s="26" t="s">
        <v>90</v>
      </c>
      <c r="U1447" s="26" t="s">
        <v>74</v>
      </c>
      <c r="V1447" t="s">
        <v>628</v>
      </c>
      <c r="W1447" s="26" t="s">
        <v>75</v>
      </c>
      <c r="X1447" s="90">
        <v>2</v>
      </c>
      <c r="Y1447" s="24" t="str">
        <f t="shared" si="269"/>
        <v>N</v>
      </c>
      <c r="Z1447" s="24">
        <v>100</v>
      </c>
      <c r="AA1447" s="24">
        <f t="shared" si="258"/>
        <v>0</v>
      </c>
      <c r="AB1447" s="24">
        <f t="shared" si="259"/>
        <v>-100</v>
      </c>
      <c r="AC1447" s="24">
        <f t="shared" si="260"/>
        <v>0</v>
      </c>
      <c r="AD1447" s="24">
        <f t="shared" si="261"/>
        <v>-100</v>
      </c>
      <c r="AE1447" s="24">
        <f t="shared" si="262"/>
        <v>0</v>
      </c>
      <c r="AF1447" s="24">
        <f t="shared" si="263"/>
        <v>-100</v>
      </c>
    </row>
    <row r="1448" spans="1:32" x14ac:dyDescent="0.25">
      <c r="A1448" s="21">
        <v>0.42441050655176749</v>
      </c>
      <c r="B1448" s="21">
        <v>0.57383697732330008</v>
      </c>
      <c r="C1448" s="22">
        <f t="shared" si="270"/>
        <v>2.3562093411041061</v>
      </c>
      <c r="D1448" s="23">
        <f t="shared" si="270"/>
        <v>1.7426552130965227</v>
      </c>
      <c r="E1448" s="125"/>
      <c r="F1448" s="8">
        <f t="shared" si="264"/>
        <v>1</v>
      </c>
      <c r="G1448" s="8">
        <f t="shared" si="265"/>
        <v>2.3562093411041061</v>
      </c>
      <c r="H1448" s="8">
        <f t="shared" si="266"/>
        <v>1.7426552130965227</v>
      </c>
      <c r="I1448" s="24"/>
      <c r="J1448" s="24"/>
      <c r="K1448" s="8">
        <f t="shared" si="267"/>
        <v>0</v>
      </c>
      <c r="L1448" s="8">
        <f t="shared" si="268"/>
        <v>0</v>
      </c>
      <c r="M1448" s="25" t="e">
        <f t="shared" si="271"/>
        <v>#DIV/0!</v>
      </c>
      <c r="N1448" s="25" t="e">
        <f t="shared" si="271"/>
        <v>#DIV/0!</v>
      </c>
      <c r="O1448" s="24">
        <f t="shared" si="272"/>
        <v>0</v>
      </c>
      <c r="P1448" s="24">
        <f t="shared" si="272"/>
        <v>0</v>
      </c>
      <c r="Q1448" t="s">
        <v>545</v>
      </c>
      <c r="R1448" t="s">
        <v>542</v>
      </c>
      <c r="S1448" t="s">
        <v>271</v>
      </c>
      <c r="T1448" s="26" t="s">
        <v>84</v>
      </c>
      <c r="U1448" s="26" t="s">
        <v>86</v>
      </c>
      <c r="V1448" t="s">
        <v>628</v>
      </c>
      <c r="W1448" s="26" t="s">
        <v>264</v>
      </c>
      <c r="X1448" s="90">
        <v>7</v>
      </c>
      <c r="Y1448" s="24" t="str">
        <f t="shared" si="269"/>
        <v>Y</v>
      </c>
      <c r="Z1448" s="24">
        <v>100</v>
      </c>
      <c r="AA1448" s="24">
        <f t="shared" si="258"/>
        <v>0</v>
      </c>
      <c r="AB1448" s="24">
        <f t="shared" si="259"/>
        <v>-100</v>
      </c>
      <c r="AC1448" s="24">
        <f t="shared" si="260"/>
        <v>0</v>
      </c>
      <c r="AD1448" s="24">
        <f t="shared" si="261"/>
        <v>-100</v>
      </c>
      <c r="AE1448" s="24">
        <f t="shared" si="262"/>
        <v>0</v>
      </c>
      <c r="AF1448" s="24">
        <f t="shared" si="263"/>
        <v>-100</v>
      </c>
    </row>
    <row r="1449" spans="1:32" x14ac:dyDescent="0.25">
      <c r="A1449" s="21">
        <v>0.44105987341120195</v>
      </c>
      <c r="B1449" s="21">
        <v>0.55727397062416029</v>
      </c>
      <c r="C1449" s="22">
        <f t="shared" si="270"/>
        <v>2.2672658754148234</v>
      </c>
      <c r="D1449" s="23">
        <f t="shared" si="270"/>
        <v>1.7944495036794486</v>
      </c>
      <c r="E1449" s="125"/>
      <c r="F1449" s="8">
        <f t="shared" si="264"/>
        <v>1</v>
      </c>
      <c r="G1449" s="8">
        <f t="shared" si="265"/>
        <v>2.2672658754148234</v>
      </c>
      <c r="H1449" s="8">
        <f t="shared" si="266"/>
        <v>1.7944495036794486</v>
      </c>
      <c r="I1449" s="24"/>
      <c r="J1449" s="24"/>
      <c r="K1449" s="8">
        <f t="shared" si="267"/>
        <v>0</v>
      </c>
      <c r="L1449" s="8">
        <f t="shared" si="268"/>
        <v>0</v>
      </c>
      <c r="M1449" s="25" t="e">
        <f t="shared" si="271"/>
        <v>#DIV/0!</v>
      </c>
      <c r="N1449" s="25" t="e">
        <f t="shared" si="271"/>
        <v>#DIV/0!</v>
      </c>
      <c r="O1449" s="24">
        <f t="shared" si="272"/>
        <v>0</v>
      </c>
      <c r="P1449" s="24">
        <f t="shared" si="272"/>
        <v>0</v>
      </c>
      <c r="Q1449" t="s">
        <v>546</v>
      </c>
      <c r="R1449" t="s">
        <v>570</v>
      </c>
      <c r="S1449" t="s">
        <v>271</v>
      </c>
      <c r="T1449" s="26" t="s">
        <v>84</v>
      </c>
      <c r="U1449" s="26" t="s">
        <v>86</v>
      </c>
      <c r="V1449" t="s">
        <v>628</v>
      </c>
      <c r="W1449" s="26" t="s">
        <v>73</v>
      </c>
      <c r="X1449" s="90">
        <v>0</v>
      </c>
      <c r="Y1449" s="24" t="str">
        <f t="shared" si="269"/>
        <v>N</v>
      </c>
      <c r="Z1449" s="24">
        <v>100</v>
      </c>
      <c r="AA1449" s="24">
        <f t="shared" si="258"/>
        <v>0</v>
      </c>
      <c r="AB1449" s="24">
        <f t="shared" si="259"/>
        <v>-100</v>
      </c>
      <c r="AC1449" s="24">
        <f t="shared" si="260"/>
        <v>0</v>
      </c>
      <c r="AD1449" s="24">
        <f t="shared" si="261"/>
        <v>-100</v>
      </c>
      <c r="AE1449" s="24">
        <f t="shared" si="262"/>
        <v>0</v>
      </c>
      <c r="AF1449" s="24">
        <f t="shared" si="263"/>
        <v>-100</v>
      </c>
    </row>
    <row r="1450" spans="1:32" x14ac:dyDescent="0.25">
      <c r="A1450" s="21">
        <v>0.73351144752282882</v>
      </c>
      <c r="B1450" s="21">
        <v>0.24201425774526275</v>
      </c>
      <c r="C1450" s="22">
        <f t="shared" si="270"/>
        <v>1.3633052399892878</v>
      </c>
      <c r="D1450" s="23">
        <f t="shared" si="270"/>
        <v>4.1319879635049075</v>
      </c>
      <c r="E1450" s="125"/>
      <c r="F1450" s="8">
        <f t="shared" si="264"/>
        <v>1</v>
      </c>
      <c r="G1450" s="8">
        <f t="shared" si="265"/>
        <v>1.3633052399892878</v>
      </c>
      <c r="H1450" s="8">
        <f t="shared" si="266"/>
        <v>4.1319879635049075</v>
      </c>
      <c r="I1450" s="24"/>
      <c r="J1450" s="24"/>
      <c r="K1450" s="8">
        <f t="shared" si="267"/>
        <v>0</v>
      </c>
      <c r="L1450" s="8">
        <f t="shared" si="268"/>
        <v>0</v>
      </c>
      <c r="M1450" s="25" t="e">
        <f t="shared" si="271"/>
        <v>#DIV/0!</v>
      </c>
      <c r="N1450" s="25" t="e">
        <f t="shared" si="271"/>
        <v>#DIV/0!</v>
      </c>
      <c r="O1450" s="24">
        <f t="shared" si="272"/>
        <v>0</v>
      </c>
      <c r="P1450" s="24">
        <f t="shared" si="272"/>
        <v>0</v>
      </c>
      <c r="Q1450" t="s">
        <v>566</v>
      </c>
      <c r="R1450" t="s">
        <v>548</v>
      </c>
      <c r="S1450" t="s">
        <v>271</v>
      </c>
      <c r="T1450" s="26" t="s">
        <v>84</v>
      </c>
      <c r="U1450" s="26" t="s">
        <v>89</v>
      </c>
      <c r="V1450" t="s">
        <v>628</v>
      </c>
      <c r="W1450" s="26" t="s">
        <v>76</v>
      </c>
      <c r="X1450" s="90">
        <v>1</v>
      </c>
      <c r="Y1450" s="24" t="str">
        <f t="shared" si="269"/>
        <v>N</v>
      </c>
      <c r="Z1450" s="24">
        <v>100</v>
      </c>
      <c r="AA1450" s="24">
        <f t="shared" si="258"/>
        <v>0</v>
      </c>
      <c r="AB1450" s="24">
        <f t="shared" si="259"/>
        <v>-100</v>
      </c>
      <c r="AC1450" s="24">
        <f t="shared" si="260"/>
        <v>0</v>
      </c>
      <c r="AD1450" s="24">
        <f t="shared" si="261"/>
        <v>-100</v>
      </c>
      <c r="AE1450" s="24">
        <f t="shared" si="262"/>
        <v>0</v>
      </c>
      <c r="AF1450" s="24">
        <f t="shared" si="263"/>
        <v>-100</v>
      </c>
    </row>
    <row r="1451" spans="1:32" x14ac:dyDescent="0.25">
      <c r="A1451" s="21">
        <v>0.68267543778947892</v>
      </c>
      <c r="B1451" s="21">
        <v>0.30766768894861651</v>
      </c>
      <c r="C1451" s="22">
        <f t="shared" si="270"/>
        <v>1.4648249294540703</v>
      </c>
      <c r="D1451" s="23">
        <f t="shared" si="270"/>
        <v>3.2502600562875803</v>
      </c>
      <c r="E1451" s="125"/>
      <c r="F1451" s="8">
        <f t="shared" si="264"/>
        <v>1</v>
      </c>
      <c r="G1451" s="8">
        <f t="shared" si="265"/>
        <v>1.4648249294540703</v>
      </c>
      <c r="H1451" s="8">
        <f t="shared" si="266"/>
        <v>3.2502600562875803</v>
      </c>
      <c r="I1451" s="24"/>
      <c r="J1451" s="24"/>
      <c r="K1451" s="8">
        <f t="shared" si="267"/>
        <v>0</v>
      </c>
      <c r="L1451" s="8">
        <f t="shared" si="268"/>
        <v>0</v>
      </c>
      <c r="M1451" s="25" t="e">
        <f t="shared" si="271"/>
        <v>#DIV/0!</v>
      </c>
      <c r="N1451" s="25" t="e">
        <f t="shared" si="271"/>
        <v>#DIV/0!</v>
      </c>
      <c r="O1451" s="24">
        <f t="shared" si="272"/>
        <v>0</v>
      </c>
      <c r="P1451" s="24">
        <f t="shared" si="272"/>
        <v>0</v>
      </c>
      <c r="Q1451" t="s">
        <v>569</v>
      </c>
      <c r="R1451" t="s">
        <v>571</v>
      </c>
      <c r="S1451" t="s">
        <v>271</v>
      </c>
      <c r="T1451" s="26" t="s">
        <v>84</v>
      </c>
      <c r="U1451" s="26" t="s">
        <v>86</v>
      </c>
      <c r="V1451" t="s">
        <v>628</v>
      </c>
      <c r="W1451" s="26" t="s">
        <v>74</v>
      </c>
      <c r="X1451" s="90">
        <v>4</v>
      </c>
      <c r="Y1451" s="24" t="str">
        <f t="shared" si="269"/>
        <v>Y</v>
      </c>
      <c r="Z1451" s="24">
        <v>100</v>
      </c>
      <c r="AA1451" s="24">
        <f t="shared" si="258"/>
        <v>0</v>
      </c>
      <c r="AB1451" s="24">
        <f t="shared" si="259"/>
        <v>-100</v>
      </c>
      <c r="AC1451" s="24">
        <f t="shared" si="260"/>
        <v>0</v>
      </c>
      <c r="AD1451" s="24">
        <f t="shared" si="261"/>
        <v>-100</v>
      </c>
      <c r="AE1451" s="24">
        <f t="shared" si="262"/>
        <v>0</v>
      </c>
      <c r="AF1451" s="24">
        <f t="shared" si="263"/>
        <v>-100</v>
      </c>
    </row>
    <row r="1452" spans="1:32" x14ac:dyDescent="0.25">
      <c r="A1452" s="21">
        <v>0.32810863841578636</v>
      </c>
      <c r="B1452" s="21">
        <v>0.66884949232795976</v>
      </c>
      <c r="C1452" s="22">
        <f t="shared" si="270"/>
        <v>3.0477710212944116</v>
      </c>
      <c r="D1452" s="23">
        <f t="shared" si="270"/>
        <v>1.4951046707375921</v>
      </c>
      <c r="E1452" s="125"/>
      <c r="F1452" s="8">
        <f t="shared" si="264"/>
        <v>1</v>
      </c>
      <c r="G1452" s="8">
        <f t="shared" si="265"/>
        <v>3.0477710212944116</v>
      </c>
      <c r="H1452" s="8">
        <f t="shared" si="266"/>
        <v>1.4951046707375921</v>
      </c>
      <c r="I1452" s="24"/>
      <c r="J1452" s="24"/>
      <c r="K1452" s="8">
        <f t="shared" si="267"/>
        <v>0</v>
      </c>
      <c r="L1452" s="8">
        <f t="shared" si="268"/>
        <v>0</v>
      </c>
      <c r="M1452" s="25" t="e">
        <f t="shared" si="271"/>
        <v>#DIV/0!</v>
      </c>
      <c r="N1452" s="25" t="e">
        <f t="shared" si="271"/>
        <v>#DIV/0!</v>
      </c>
      <c r="O1452" s="24">
        <f t="shared" si="272"/>
        <v>0</v>
      </c>
      <c r="P1452" s="24">
        <f t="shared" si="272"/>
        <v>0</v>
      </c>
      <c r="Q1452" t="s">
        <v>349</v>
      </c>
      <c r="R1452" t="s">
        <v>423</v>
      </c>
      <c r="S1452" t="s">
        <v>270</v>
      </c>
      <c r="T1452" s="26" t="s">
        <v>84</v>
      </c>
      <c r="U1452" s="26" t="s">
        <v>94</v>
      </c>
      <c r="V1452" t="s">
        <v>628</v>
      </c>
      <c r="W1452" s="26" t="s">
        <v>78</v>
      </c>
      <c r="X1452" s="90">
        <v>1</v>
      </c>
      <c r="Y1452" s="24" t="str">
        <f t="shared" si="269"/>
        <v>N</v>
      </c>
      <c r="Z1452" s="24">
        <v>100</v>
      </c>
      <c r="AA1452" s="24">
        <f t="shared" si="258"/>
        <v>0</v>
      </c>
      <c r="AB1452" s="24">
        <f t="shared" si="259"/>
        <v>-100</v>
      </c>
      <c r="AC1452" s="24">
        <f t="shared" si="260"/>
        <v>0</v>
      </c>
      <c r="AD1452" s="24">
        <f t="shared" si="261"/>
        <v>-100</v>
      </c>
      <c r="AE1452" s="24">
        <f t="shared" si="262"/>
        <v>0</v>
      </c>
      <c r="AF1452" s="24">
        <f t="shared" si="263"/>
        <v>-100</v>
      </c>
    </row>
    <row r="1453" spans="1:32" x14ac:dyDescent="0.25">
      <c r="A1453" s="21">
        <v>0.65035450664180716</v>
      </c>
      <c r="B1453" s="21">
        <v>0.34019014161995015</v>
      </c>
      <c r="C1453" s="22">
        <f t="shared" si="270"/>
        <v>1.5376229268612811</v>
      </c>
      <c r="D1453" s="23">
        <f t="shared" si="270"/>
        <v>2.9395325662234177</v>
      </c>
      <c r="E1453" s="125"/>
      <c r="F1453" s="8">
        <f t="shared" si="264"/>
        <v>1</v>
      </c>
      <c r="G1453" s="8">
        <f t="shared" si="265"/>
        <v>1.5376229268612811</v>
      </c>
      <c r="H1453" s="8">
        <f t="shared" si="266"/>
        <v>2.9395325662234177</v>
      </c>
      <c r="I1453" s="24"/>
      <c r="J1453" s="24"/>
      <c r="K1453" s="8">
        <f t="shared" si="267"/>
        <v>0</v>
      </c>
      <c r="L1453" s="8">
        <f t="shared" si="268"/>
        <v>0</v>
      </c>
      <c r="M1453" s="25" t="e">
        <f t="shared" si="271"/>
        <v>#DIV/0!</v>
      </c>
      <c r="N1453" s="25" t="e">
        <f t="shared" si="271"/>
        <v>#DIV/0!</v>
      </c>
      <c r="O1453" s="24">
        <f t="shared" si="272"/>
        <v>0</v>
      </c>
      <c r="P1453" s="24">
        <f t="shared" si="272"/>
        <v>0</v>
      </c>
      <c r="Q1453" t="s">
        <v>345</v>
      </c>
      <c r="R1453" t="s">
        <v>422</v>
      </c>
      <c r="S1453" t="s">
        <v>270</v>
      </c>
      <c r="T1453" s="26" t="s">
        <v>85</v>
      </c>
      <c r="U1453" s="26" t="s">
        <v>79</v>
      </c>
      <c r="V1453" t="s">
        <v>628</v>
      </c>
      <c r="W1453" s="26" t="s">
        <v>94</v>
      </c>
      <c r="X1453" s="90">
        <v>2</v>
      </c>
      <c r="Y1453" s="24" t="str">
        <f t="shared" si="269"/>
        <v>N</v>
      </c>
      <c r="Z1453" s="24">
        <v>100</v>
      </c>
      <c r="AA1453" s="24">
        <f t="shared" si="258"/>
        <v>0</v>
      </c>
      <c r="AB1453" s="24">
        <f t="shared" si="259"/>
        <v>-100</v>
      </c>
      <c r="AC1453" s="24">
        <f t="shared" si="260"/>
        <v>0</v>
      </c>
      <c r="AD1453" s="24">
        <f t="shared" si="261"/>
        <v>-100</v>
      </c>
      <c r="AE1453" s="24">
        <f t="shared" si="262"/>
        <v>0</v>
      </c>
      <c r="AF1453" s="24">
        <f t="shared" si="263"/>
        <v>-100</v>
      </c>
    </row>
    <row r="1454" spans="1:32" x14ac:dyDescent="0.25">
      <c r="A1454" s="21">
        <v>0.57109016662502521</v>
      </c>
      <c r="B1454" s="21">
        <v>0.42635039009489606</v>
      </c>
      <c r="C1454" s="22">
        <f t="shared" si="270"/>
        <v>1.7510369788184337</v>
      </c>
      <c r="D1454" s="23">
        <f t="shared" si="270"/>
        <v>2.345488647910988</v>
      </c>
      <c r="E1454" s="125"/>
      <c r="F1454" s="8">
        <f t="shared" si="264"/>
        <v>1</v>
      </c>
      <c r="G1454" s="8">
        <f t="shared" si="265"/>
        <v>1.7510369788184337</v>
      </c>
      <c r="H1454" s="8">
        <f t="shared" si="266"/>
        <v>2.345488647910988</v>
      </c>
      <c r="I1454" s="24"/>
      <c r="J1454" s="24"/>
      <c r="K1454" s="8">
        <f t="shared" si="267"/>
        <v>0</v>
      </c>
      <c r="L1454" s="8">
        <f t="shared" si="268"/>
        <v>0</v>
      </c>
      <c r="M1454" s="25" t="e">
        <f t="shared" si="271"/>
        <v>#DIV/0!</v>
      </c>
      <c r="N1454" s="25" t="e">
        <f t="shared" si="271"/>
        <v>#DIV/0!</v>
      </c>
      <c r="O1454" s="24">
        <f t="shared" si="272"/>
        <v>0</v>
      </c>
      <c r="P1454" s="24">
        <f t="shared" si="272"/>
        <v>0</v>
      </c>
      <c r="Q1454" t="s">
        <v>348</v>
      </c>
      <c r="R1454" t="s">
        <v>293</v>
      </c>
      <c r="S1454" t="s">
        <v>270</v>
      </c>
      <c r="T1454" s="26" t="s">
        <v>84</v>
      </c>
      <c r="U1454" s="26" t="s">
        <v>86</v>
      </c>
      <c r="V1454" t="s">
        <v>628</v>
      </c>
      <c r="W1454" s="26" t="s">
        <v>76</v>
      </c>
      <c r="X1454" s="90">
        <v>1</v>
      </c>
      <c r="Y1454" s="24" t="str">
        <f t="shared" si="269"/>
        <v>N</v>
      </c>
      <c r="Z1454" s="24">
        <v>100</v>
      </c>
      <c r="AA1454" s="24">
        <f t="shared" ref="AA1454:AA1517" si="273">IF(AND(O1454&gt;1,Y1454="Y"),Z1454*I1454,IF(AND(P1454&gt;1,Y1454="N"),Z1454*J1454,0))</f>
        <v>0</v>
      </c>
      <c r="AB1454" s="24">
        <f t="shared" ref="AB1454:AB1517" si="274">AA1454-Z1454</f>
        <v>-100</v>
      </c>
      <c r="AC1454" s="24">
        <f t="shared" ref="AC1454:AC1517" si="275">IF(AND(A1454 &gt; 50%,Y1454 = "Y"),Z1454*I1454,0)</f>
        <v>0</v>
      </c>
      <c r="AD1454" s="24">
        <f t="shared" ref="AD1454:AD1517" si="276">AC1454-Z1454</f>
        <v>-100</v>
      </c>
      <c r="AE1454" s="24">
        <f t="shared" ref="AE1454:AE1517" si="277">IF(AND(B1454 &gt; 50%,Y1454 = "N"),Z1454*J1454,0)</f>
        <v>0</v>
      </c>
      <c r="AF1454" s="24">
        <f t="shared" ref="AF1454:AF1517" si="278">AE1454-Z1454</f>
        <v>-100</v>
      </c>
    </row>
    <row r="1455" spans="1:32" x14ac:dyDescent="0.25">
      <c r="A1455" s="21">
        <v>5.1420812572432932E-3</v>
      </c>
      <c r="B1455" s="21">
        <v>0.99485791714790794</v>
      </c>
      <c r="C1455" s="22">
        <f t="shared" si="270"/>
        <v>194.47378405220053</v>
      </c>
      <c r="D1455" s="23">
        <f t="shared" si="270"/>
        <v>1.0051686605327861</v>
      </c>
      <c r="E1455" s="125"/>
      <c r="F1455" s="8">
        <f t="shared" si="264"/>
        <v>1</v>
      </c>
      <c r="G1455" s="8">
        <f t="shared" si="265"/>
        <v>194.47378405220053</v>
      </c>
      <c r="H1455" s="8">
        <f t="shared" si="266"/>
        <v>1.0051686605327861</v>
      </c>
      <c r="I1455" s="24"/>
      <c r="J1455" s="24"/>
      <c r="K1455" s="8">
        <f t="shared" si="267"/>
        <v>0</v>
      </c>
      <c r="L1455" s="8">
        <f t="shared" si="268"/>
        <v>0</v>
      </c>
      <c r="M1455" s="25" t="e">
        <f t="shared" si="271"/>
        <v>#DIV/0!</v>
      </c>
      <c r="N1455" s="25" t="e">
        <f t="shared" si="271"/>
        <v>#DIV/0!</v>
      </c>
      <c r="O1455" s="24">
        <f t="shared" si="272"/>
        <v>0</v>
      </c>
      <c r="P1455" s="24">
        <f t="shared" si="272"/>
        <v>0</v>
      </c>
      <c r="Q1455" t="s">
        <v>295</v>
      </c>
      <c r="R1455" t="s">
        <v>425</v>
      </c>
      <c r="S1455" t="s">
        <v>273</v>
      </c>
      <c r="T1455" s="26" t="s">
        <v>90</v>
      </c>
      <c r="U1455" s="26" t="s">
        <v>73</v>
      </c>
      <c r="V1455" t="s">
        <v>628</v>
      </c>
      <c r="W1455" s="26" t="s">
        <v>86</v>
      </c>
      <c r="X1455" s="90">
        <v>3</v>
      </c>
      <c r="Y1455" s="24" t="str">
        <f t="shared" si="269"/>
        <v>Y</v>
      </c>
      <c r="Z1455" s="24">
        <v>100</v>
      </c>
      <c r="AA1455" s="24">
        <f t="shared" si="273"/>
        <v>0</v>
      </c>
      <c r="AB1455" s="24">
        <f t="shared" si="274"/>
        <v>-100</v>
      </c>
      <c r="AC1455" s="24">
        <f t="shared" si="275"/>
        <v>0</v>
      </c>
      <c r="AD1455" s="24">
        <f t="shared" si="276"/>
        <v>-100</v>
      </c>
      <c r="AE1455" s="24">
        <f t="shared" si="277"/>
        <v>0</v>
      </c>
      <c r="AF1455" s="24">
        <f t="shared" si="278"/>
        <v>-100</v>
      </c>
    </row>
    <row r="1456" spans="1:32" x14ac:dyDescent="0.25">
      <c r="A1456" s="21">
        <v>0.38997649255137284</v>
      </c>
      <c r="B1456" s="21">
        <v>0.60901663809152673</v>
      </c>
      <c r="C1456" s="22">
        <f t="shared" si="270"/>
        <v>2.5642571260068112</v>
      </c>
      <c r="D1456" s="23">
        <f t="shared" si="270"/>
        <v>1.6419912650230648</v>
      </c>
      <c r="E1456" s="125"/>
      <c r="F1456" s="8">
        <f t="shared" ref="F1456:F1519" si="279">(E1456/100%) + 1</f>
        <v>1</v>
      </c>
      <c r="G1456" s="8">
        <f t="shared" ref="G1456:G1519" si="280">C1456/F1456</f>
        <v>2.5642571260068112</v>
      </c>
      <c r="H1456" s="8">
        <f t="shared" ref="H1456:H1519" si="281">D1456/F1456</f>
        <v>1.6419912650230648</v>
      </c>
      <c r="I1456" s="24"/>
      <c r="J1456" s="24"/>
      <c r="K1456" s="8">
        <f t="shared" ref="K1456:K1519" si="282">(I1456*F1456)</f>
        <v>0</v>
      </c>
      <c r="L1456" s="8">
        <f t="shared" ref="L1456:L1519" si="283">(J1456*F1456)</f>
        <v>0</v>
      </c>
      <c r="M1456" s="25" t="e">
        <f t="shared" si="271"/>
        <v>#DIV/0!</v>
      </c>
      <c r="N1456" s="25" t="e">
        <f t="shared" si="271"/>
        <v>#DIV/0!</v>
      </c>
      <c r="O1456" s="24">
        <f t="shared" si="272"/>
        <v>0</v>
      </c>
      <c r="P1456" s="24">
        <f t="shared" si="272"/>
        <v>0</v>
      </c>
      <c r="Q1456" t="s">
        <v>296</v>
      </c>
      <c r="R1456" t="s">
        <v>494</v>
      </c>
      <c r="S1456" t="s">
        <v>273</v>
      </c>
      <c r="T1456" s="26" t="s">
        <v>84</v>
      </c>
      <c r="U1456" s="26" t="s">
        <v>86</v>
      </c>
      <c r="V1456" t="s">
        <v>628</v>
      </c>
      <c r="W1456" s="26" t="s">
        <v>78</v>
      </c>
      <c r="X1456" s="90">
        <v>1</v>
      </c>
      <c r="Y1456" s="24" t="str">
        <f t="shared" ref="Y1456:Y1519" si="284">IF(X1456 &gt;=3,"Y","N")</f>
        <v>N</v>
      </c>
      <c r="Z1456" s="24">
        <v>100</v>
      </c>
      <c r="AA1456" s="24">
        <f t="shared" si="273"/>
        <v>0</v>
      </c>
      <c r="AB1456" s="24">
        <f t="shared" si="274"/>
        <v>-100</v>
      </c>
      <c r="AC1456" s="24">
        <f t="shared" si="275"/>
        <v>0</v>
      </c>
      <c r="AD1456" s="24">
        <f t="shared" si="276"/>
        <v>-100</v>
      </c>
      <c r="AE1456" s="24">
        <f t="shared" si="277"/>
        <v>0</v>
      </c>
      <c r="AF1456" s="24">
        <f t="shared" si="278"/>
        <v>-100</v>
      </c>
    </row>
    <row r="1457" spans="1:32" x14ac:dyDescent="0.25">
      <c r="A1457" s="21">
        <v>0.14115966236485908</v>
      </c>
      <c r="B1457" s="21">
        <v>0.85876846359180337</v>
      </c>
      <c r="C1457" s="22">
        <f t="shared" si="270"/>
        <v>7.0841767630137413</v>
      </c>
      <c r="D1457" s="23">
        <f t="shared" si="270"/>
        <v>1.1644582240683303</v>
      </c>
      <c r="E1457" s="125"/>
      <c r="F1457" s="8">
        <f t="shared" si="279"/>
        <v>1</v>
      </c>
      <c r="G1457" s="8">
        <f t="shared" si="280"/>
        <v>7.0841767630137413</v>
      </c>
      <c r="H1457" s="8">
        <f t="shared" si="281"/>
        <v>1.1644582240683303</v>
      </c>
      <c r="I1457" s="24"/>
      <c r="J1457" s="24"/>
      <c r="K1457" s="8">
        <f t="shared" si="282"/>
        <v>0</v>
      </c>
      <c r="L1457" s="8">
        <f t="shared" si="283"/>
        <v>0</v>
      </c>
      <c r="M1457" s="25" t="e">
        <f t="shared" si="271"/>
        <v>#DIV/0!</v>
      </c>
      <c r="N1457" s="25" t="e">
        <f t="shared" si="271"/>
        <v>#DIV/0!</v>
      </c>
      <c r="O1457" s="24">
        <f t="shared" si="272"/>
        <v>0</v>
      </c>
      <c r="P1457" s="24">
        <f t="shared" si="272"/>
        <v>0</v>
      </c>
      <c r="Q1457" t="s">
        <v>298</v>
      </c>
      <c r="R1457" t="s">
        <v>353</v>
      </c>
      <c r="S1457" t="s">
        <v>273</v>
      </c>
      <c r="T1457" s="26" t="s">
        <v>85</v>
      </c>
      <c r="U1457" s="26" t="s">
        <v>76</v>
      </c>
      <c r="V1457" t="s">
        <v>628</v>
      </c>
      <c r="W1457" s="26" t="s">
        <v>94</v>
      </c>
      <c r="X1457" s="90">
        <v>2</v>
      </c>
      <c r="Y1457" s="24" t="str">
        <f t="shared" si="284"/>
        <v>N</v>
      </c>
      <c r="Z1457" s="24">
        <v>100</v>
      </c>
      <c r="AA1457" s="24">
        <f t="shared" si="273"/>
        <v>0</v>
      </c>
      <c r="AB1457" s="24">
        <f t="shared" si="274"/>
        <v>-100</v>
      </c>
      <c r="AC1457" s="24">
        <f t="shared" si="275"/>
        <v>0</v>
      </c>
      <c r="AD1457" s="24">
        <f t="shared" si="276"/>
        <v>-100</v>
      </c>
      <c r="AE1457" s="24">
        <f t="shared" si="277"/>
        <v>0</v>
      </c>
      <c r="AF1457" s="24">
        <f t="shared" si="278"/>
        <v>-100</v>
      </c>
    </row>
    <row r="1458" spans="1:32" x14ac:dyDescent="0.25">
      <c r="A1458" s="21">
        <v>0.27143504957524411</v>
      </c>
      <c r="B1458" s="21">
        <v>0.72797278689776324</v>
      </c>
      <c r="C1458" s="22">
        <f t="shared" si="270"/>
        <v>3.6841225978916605</v>
      </c>
      <c r="D1458" s="23">
        <f t="shared" si="270"/>
        <v>1.3736777225718471</v>
      </c>
      <c r="E1458" s="125"/>
      <c r="F1458" s="8">
        <f t="shared" si="279"/>
        <v>1</v>
      </c>
      <c r="G1458" s="8">
        <f t="shared" si="280"/>
        <v>3.6841225978916605</v>
      </c>
      <c r="H1458" s="8">
        <f t="shared" si="281"/>
        <v>1.3736777225718471</v>
      </c>
      <c r="I1458" s="24"/>
      <c r="J1458" s="24"/>
      <c r="K1458" s="8">
        <f t="shared" si="282"/>
        <v>0</v>
      </c>
      <c r="L1458" s="8">
        <f t="shared" si="283"/>
        <v>0</v>
      </c>
      <c r="M1458" s="25" t="e">
        <f t="shared" si="271"/>
        <v>#DIV/0!</v>
      </c>
      <c r="N1458" s="25" t="e">
        <f t="shared" si="271"/>
        <v>#DIV/0!</v>
      </c>
      <c r="O1458" s="24">
        <f t="shared" si="272"/>
        <v>0</v>
      </c>
      <c r="P1458" s="24">
        <f t="shared" si="272"/>
        <v>0</v>
      </c>
      <c r="Q1458" t="s">
        <v>429</v>
      </c>
      <c r="R1458" t="s">
        <v>433</v>
      </c>
      <c r="S1458" t="s">
        <v>278</v>
      </c>
      <c r="T1458" s="26" t="s">
        <v>85</v>
      </c>
      <c r="U1458" s="26" t="s">
        <v>76</v>
      </c>
      <c r="V1458" t="s">
        <v>628</v>
      </c>
      <c r="W1458" s="26" t="s">
        <v>76</v>
      </c>
      <c r="X1458" s="90">
        <v>1</v>
      </c>
      <c r="Y1458" s="24" t="str">
        <f t="shared" si="284"/>
        <v>N</v>
      </c>
      <c r="Z1458" s="24">
        <v>100</v>
      </c>
      <c r="AA1458" s="24">
        <f t="shared" si="273"/>
        <v>0</v>
      </c>
      <c r="AB1458" s="24">
        <f t="shared" si="274"/>
        <v>-100</v>
      </c>
      <c r="AC1458" s="24">
        <f t="shared" si="275"/>
        <v>0</v>
      </c>
      <c r="AD1458" s="24">
        <f t="shared" si="276"/>
        <v>-100</v>
      </c>
      <c r="AE1458" s="24">
        <f t="shared" si="277"/>
        <v>0</v>
      </c>
      <c r="AF1458" s="24">
        <f t="shared" si="278"/>
        <v>-100</v>
      </c>
    </row>
    <row r="1459" spans="1:32" x14ac:dyDescent="0.25">
      <c r="A1459" s="21">
        <v>0.4554807901401296</v>
      </c>
      <c r="B1459" s="21">
        <v>0.54365453996767987</v>
      </c>
      <c r="C1459" s="22">
        <f t="shared" si="270"/>
        <v>2.1954822720236962</v>
      </c>
      <c r="D1459" s="23">
        <f t="shared" si="270"/>
        <v>1.8394033830002592</v>
      </c>
      <c r="E1459" s="125"/>
      <c r="F1459" s="8">
        <f t="shared" si="279"/>
        <v>1</v>
      </c>
      <c r="G1459" s="8">
        <f t="shared" si="280"/>
        <v>2.1954822720236962</v>
      </c>
      <c r="H1459" s="8">
        <f t="shared" si="281"/>
        <v>1.8394033830002592</v>
      </c>
      <c r="I1459" s="24"/>
      <c r="J1459" s="24"/>
      <c r="K1459" s="8">
        <f t="shared" si="282"/>
        <v>0</v>
      </c>
      <c r="L1459" s="8">
        <f t="shared" si="283"/>
        <v>0</v>
      </c>
      <c r="M1459" s="25" t="e">
        <f t="shared" si="271"/>
        <v>#DIV/0!</v>
      </c>
      <c r="N1459" s="25" t="e">
        <f t="shared" si="271"/>
        <v>#DIV/0!</v>
      </c>
      <c r="O1459" s="24">
        <f t="shared" si="272"/>
        <v>0</v>
      </c>
      <c r="P1459" s="24">
        <f t="shared" si="272"/>
        <v>0</v>
      </c>
      <c r="Q1459" t="s">
        <v>431</v>
      </c>
      <c r="R1459" t="s">
        <v>496</v>
      </c>
      <c r="S1459" t="s">
        <v>278</v>
      </c>
      <c r="T1459" s="26" t="s">
        <v>90</v>
      </c>
      <c r="U1459" s="26" t="s">
        <v>75</v>
      </c>
      <c r="V1459" t="s">
        <v>628</v>
      </c>
      <c r="W1459" s="26" t="s">
        <v>94</v>
      </c>
      <c r="X1459" s="90">
        <v>2</v>
      </c>
      <c r="Y1459" s="24" t="str">
        <f t="shared" si="284"/>
        <v>N</v>
      </c>
      <c r="Z1459" s="24">
        <v>100</v>
      </c>
      <c r="AA1459" s="24">
        <f t="shared" si="273"/>
        <v>0</v>
      </c>
      <c r="AB1459" s="24">
        <f t="shared" si="274"/>
        <v>-100</v>
      </c>
      <c r="AC1459" s="24">
        <f t="shared" si="275"/>
        <v>0</v>
      </c>
      <c r="AD1459" s="24">
        <f t="shared" si="276"/>
        <v>-100</v>
      </c>
      <c r="AE1459" s="24">
        <f t="shared" si="277"/>
        <v>0</v>
      </c>
      <c r="AF1459" s="24">
        <f t="shared" si="278"/>
        <v>-100</v>
      </c>
    </row>
    <row r="1460" spans="1:32" x14ac:dyDescent="0.25">
      <c r="A1460" s="21">
        <v>0.47147185437629746</v>
      </c>
      <c r="B1460" s="21">
        <v>0.52768721432618437</v>
      </c>
      <c r="C1460" s="22">
        <f t="shared" si="270"/>
        <v>2.1210173856992669</v>
      </c>
      <c r="D1460" s="23">
        <f t="shared" si="270"/>
        <v>1.8950620232042621</v>
      </c>
      <c r="E1460" s="125"/>
      <c r="F1460" s="8">
        <f t="shared" si="279"/>
        <v>1</v>
      </c>
      <c r="G1460" s="8">
        <f t="shared" si="280"/>
        <v>2.1210173856992669</v>
      </c>
      <c r="H1460" s="8">
        <f t="shared" si="281"/>
        <v>1.8950620232042621</v>
      </c>
      <c r="I1460" s="24"/>
      <c r="J1460" s="24"/>
      <c r="K1460" s="8">
        <f t="shared" si="282"/>
        <v>0</v>
      </c>
      <c r="L1460" s="8">
        <f t="shared" si="283"/>
        <v>0</v>
      </c>
      <c r="M1460" s="25" t="e">
        <f t="shared" si="271"/>
        <v>#DIV/0!</v>
      </c>
      <c r="N1460" s="25" t="e">
        <f t="shared" si="271"/>
        <v>#DIV/0!</v>
      </c>
      <c r="O1460" s="24">
        <f t="shared" si="272"/>
        <v>0</v>
      </c>
      <c r="P1460" s="24">
        <f t="shared" si="272"/>
        <v>0</v>
      </c>
      <c r="Q1460" t="s">
        <v>354</v>
      </c>
      <c r="R1460" t="s">
        <v>432</v>
      </c>
      <c r="S1460" t="s">
        <v>278</v>
      </c>
      <c r="T1460" s="26" t="s">
        <v>90</v>
      </c>
      <c r="U1460" s="26" t="s">
        <v>75</v>
      </c>
      <c r="V1460" t="s">
        <v>628</v>
      </c>
      <c r="W1460" s="26" t="s">
        <v>94</v>
      </c>
      <c r="X1460" s="90">
        <v>2</v>
      </c>
      <c r="Y1460" s="24" t="str">
        <f t="shared" si="284"/>
        <v>N</v>
      </c>
      <c r="Z1460" s="24">
        <v>100</v>
      </c>
      <c r="AA1460" s="24">
        <f t="shared" si="273"/>
        <v>0</v>
      </c>
      <c r="AB1460" s="24">
        <f t="shared" si="274"/>
        <v>-100</v>
      </c>
      <c r="AC1460" s="24">
        <f t="shared" si="275"/>
        <v>0</v>
      </c>
      <c r="AD1460" s="24">
        <f t="shared" si="276"/>
        <v>-100</v>
      </c>
      <c r="AE1460" s="24">
        <f t="shared" si="277"/>
        <v>0</v>
      </c>
      <c r="AF1460" s="24">
        <f t="shared" si="278"/>
        <v>-100</v>
      </c>
    </row>
    <row r="1461" spans="1:32" x14ac:dyDescent="0.25">
      <c r="A1461" s="21">
        <v>0.50835769211310844</v>
      </c>
      <c r="B1461" s="21">
        <v>0.48762673898517694</v>
      </c>
      <c r="C1461" s="22">
        <f t="shared" si="270"/>
        <v>1.9671188525608112</v>
      </c>
      <c r="D1461" s="23">
        <f t="shared" si="270"/>
        <v>2.0507489029029609</v>
      </c>
      <c r="E1461" s="125"/>
      <c r="F1461" s="8">
        <f t="shared" si="279"/>
        <v>1</v>
      </c>
      <c r="G1461" s="8">
        <f t="shared" si="280"/>
        <v>1.9671188525608112</v>
      </c>
      <c r="H1461" s="8">
        <f t="shared" si="281"/>
        <v>2.0507489029029609</v>
      </c>
      <c r="I1461" s="24"/>
      <c r="J1461" s="24"/>
      <c r="K1461" s="8">
        <f t="shared" si="282"/>
        <v>0</v>
      </c>
      <c r="L1461" s="8">
        <f t="shared" si="283"/>
        <v>0</v>
      </c>
      <c r="M1461" s="25" t="e">
        <f t="shared" si="271"/>
        <v>#DIV/0!</v>
      </c>
      <c r="N1461" s="25" t="e">
        <f t="shared" si="271"/>
        <v>#DIV/0!</v>
      </c>
      <c r="O1461" s="24">
        <f t="shared" si="272"/>
        <v>0</v>
      </c>
      <c r="P1461" s="24">
        <f t="shared" si="272"/>
        <v>0</v>
      </c>
      <c r="Q1461" t="s">
        <v>430</v>
      </c>
      <c r="R1461" t="s">
        <v>434</v>
      </c>
      <c r="S1461" t="s">
        <v>278</v>
      </c>
      <c r="T1461" s="26" t="s">
        <v>84</v>
      </c>
      <c r="U1461" s="26" t="s">
        <v>86</v>
      </c>
      <c r="V1461" t="s">
        <v>628</v>
      </c>
      <c r="W1461" s="26" t="s">
        <v>75</v>
      </c>
      <c r="X1461" s="90">
        <v>2</v>
      </c>
      <c r="Y1461" s="24" t="str">
        <f t="shared" si="284"/>
        <v>N</v>
      </c>
      <c r="Z1461" s="24">
        <v>100</v>
      </c>
      <c r="AA1461" s="24">
        <f t="shared" si="273"/>
        <v>0</v>
      </c>
      <c r="AB1461" s="24">
        <f t="shared" si="274"/>
        <v>-100</v>
      </c>
      <c r="AC1461" s="24">
        <f t="shared" si="275"/>
        <v>0</v>
      </c>
      <c r="AD1461" s="24">
        <f t="shared" si="276"/>
        <v>-100</v>
      </c>
      <c r="AE1461" s="24">
        <f t="shared" si="277"/>
        <v>0</v>
      </c>
      <c r="AF1461" s="24">
        <f t="shared" si="278"/>
        <v>-100</v>
      </c>
    </row>
    <row r="1462" spans="1:32" x14ac:dyDescent="0.25">
      <c r="A1462" s="21">
        <v>0.46847774403329834</v>
      </c>
      <c r="B1462" s="21">
        <v>0.53049985662406574</v>
      </c>
      <c r="C1462" s="22">
        <f t="shared" si="270"/>
        <v>2.1345731205726652</v>
      </c>
      <c r="D1462" s="23">
        <f t="shared" si="270"/>
        <v>1.8850146470607656</v>
      </c>
      <c r="E1462" s="125"/>
      <c r="F1462" s="8">
        <f t="shared" si="279"/>
        <v>1</v>
      </c>
      <c r="G1462" s="8">
        <f t="shared" si="280"/>
        <v>2.1345731205726652</v>
      </c>
      <c r="H1462" s="8">
        <f t="shared" si="281"/>
        <v>1.8850146470607656</v>
      </c>
      <c r="I1462" s="24"/>
      <c r="J1462" s="24"/>
      <c r="K1462" s="8">
        <f t="shared" si="282"/>
        <v>0</v>
      </c>
      <c r="L1462" s="8">
        <f t="shared" si="283"/>
        <v>0</v>
      </c>
      <c r="M1462" s="25" t="e">
        <f t="shared" si="271"/>
        <v>#DIV/0!</v>
      </c>
      <c r="N1462" s="25" t="e">
        <f t="shared" si="271"/>
        <v>#DIV/0!</v>
      </c>
      <c r="O1462" s="24">
        <f t="shared" si="272"/>
        <v>0</v>
      </c>
      <c r="P1462" s="24">
        <f t="shared" si="272"/>
        <v>0</v>
      </c>
      <c r="Q1462" t="s">
        <v>439</v>
      </c>
      <c r="R1462" t="s">
        <v>499</v>
      </c>
      <c r="S1462" t="s">
        <v>269</v>
      </c>
      <c r="T1462" s="26" t="s">
        <v>90</v>
      </c>
      <c r="U1462" s="26" t="s">
        <v>75</v>
      </c>
      <c r="V1462" t="s">
        <v>628</v>
      </c>
      <c r="W1462" s="26" t="s">
        <v>78</v>
      </c>
      <c r="X1462" s="90">
        <v>1</v>
      </c>
      <c r="Y1462" s="24" t="str">
        <f t="shared" si="284"/>
        <v>N</v>
      </c>
      <c r="Z1462" s="24">
        <v>100</v>
      </c>
      <c r="AA1462" s="24">
        <f t="shared" si="273"/>
        <v>0</v>
      </c>
      <c r="AB1462" s="24">
        <f t="shared" si="274"/>
        <v>-100</v>
      </c>
      <c r="AC1462" s="24">
        <f t="shared" si="275"/>
        <v>0</v>
      </c>
      <c r="AD1462" s="24">
        <f t="shared" si="276"/>
        <v>-100</v>
      </c>
      <c r="AE1462" s="24">
        <f t="shared" si="277"/>
        <v>0</v>
      </c>
      <c r="AF1462" s="24">
        <f t="shared" si="278"/>
        <v>-100</v>
      </c>
    </row>
    <row r="1463" spans="1:32" x14ac:dyDescent="0.25">
      <c r="A1463" s="21">
        <v>5.2871100035927425E-2</v>
      </c>
      <c r="B1463" s="21">
        <v>0.94712600532287661</v>
      </c>
      <c r="C1463" s="22">
        <f t="shared" si="270"/>
        <v>18.913924607592264</v>
      </c>
      <c r="D1463" s="23">
        <f t="shared" si="270"/>
        <v>1.055825723694598</v>
      </c>
      <c r="E1463" s="125"/>
      <c r="F1463" s="8">
        <f t="shared" si="279"/>
        <v>1</v>
      </c>
      <c r="G1463" s="8">
        <f t="shared" si="280"/>
        <v>18.913924607592264</v>
      </c>
      <c r="H1463" s="8">
        <f t="shared" si="281"/>
        <v>1.055825723694598</v>
      </c>
      <c r="I1463" s="24"/>
      <c r="J1463" s="24"/>
      <c r="K1463" s="8">
        <f t="shared" si="282"/>
        <v>0</v>
      </c>
      <c r="L1463" s="8">
        <f t="shared" si="283"/>
        <v>0</v>
      </c>
      <c r="M1463" s="25" t="e">
        <f t="shared" si="271"/>
        <v>#DIV/0!</v>
      </c>
      <c r="N1463" s="25" t="e">
        <f t="shared" si="271"/>
        <v>#DIV/0!</v>
      </c>
      <c r="O1463" s="24">
        <f t="shared" si="272"/>
        <v>0</v>
      </c>
      <c r="P1463" s="24">
        <f t="shared" si="272"/>
        <v>0</v>
      </c>
      <c r="Q1463" t="s">
        <v>360</v>
      </c>
      <c r="R1463" t="s">
        <v>435</v>
      </c>
      <c r="S1463" t="s">
        <v>269</v>
      </c>
      <c r="T1463" s="26" t="s">
        <v>85</v>
      </c>
      <c r="U1463" s="26" t="s">
        <v>76</v>
      </c>
      <c r="V1463" t="s">
        <v>628</v>
      </c>
      <c r="W1463" s="26" t="s">
        <v>88</v>
      </c>
      <c r="X1463" s="90">
        <v>4</v>
      </c>
      <c r="Y1463" s="24" t="str">
        <f t="shared" si="284"/>
        <v>Y</v>
      </c>
      <c r="Z1463" s="24">
        <v>100</v>
      </c>
      <c r="AA1463" s="24">
        <f t="shared" si="273"/>
        <v>0</v>
      </c>
      <c r="AB1463" s="24">
        <f t="shared" si="274"/>
        <v>-100</v>
      </c>
      <c r="AC1463" s="24">
        <f t="shared" si="275"/>
        <v>0</v>
      </c>
      <c r="AD1463" s="24">
        <f t="shared" si="276"/>
        <v>-100</v>
      </c>
      <c r="AE1463" s="24">
        <f t="shared" si="277"/>
        <v>0</v>
      </c>
      <c r="AF1463" s="24">
        <f t="shared" si="278"/>
        <v>-100</v>
      </c>
    </row>
    <row r="1464" spans="1:32" x14ac:dyDescent="0.25">
      <c r="A1464" s="21">
        <v>0.54890581237460689</v>
      </c>
      <c r="B1464" s="21">
        <v>0.44421677419691635</v>
      </c>
      <c r="C1464" s="22">
        <f t="shared" si="270"/>
        <v>1.8218061777737906</v>
      </c>
      <c r="D1464" s="23">
        <f t="shared" si="270"/>
        <v>2.2511531713494257</v>
      </c>
      <c r="E1464" s="125"/>
      <c r="F1464" s="8">
        <f t="shared" si="279"/>
        <v>1</v>
      </c>
      <c r="G1464" s="8">
        <f t="shared" si="280"/>
        <v>1.8218061777737906</v>
      </c>
      <c r="H1464" s="8">
        <f t="shared" si="281"/>
        <v>2.2511531713494257</v>
      </c>
      <c r="I1464" s="24"/>
      <c r="J1464" s="24"/>
      <c r="K1464" s="8">
        <f t="shared" si="282"/>
        <v>0</v>
      </c>
      <c r="L1464" s="8">
        <f t="shared" si="283"/>
        <v>0</v>
      </c>
      <c r="M1464" s="25" t="e">
        <f t="shared" si="271"/>
        <v>#DIV/0!</v>
      </c>
      <c r="N1464" s="25" t="e">
        <f t="shared" si="271"/>
        <v>#DIV/0!</v>
      </c>
      <c r="O1464" s="24">
        <f t="shared" si="272"/>
        <v>0</v>
      </c>
      <c r="P1464" s="24">
        <f t="shared" si="272"/>
        <v>0</v>
      </c>
      <c r="Q1464" t="s">
        <v>503</v>
      </c>
      <c r="R1464" t="s">
        <v>498</v>
      </c>
      <c r="S1464" t="s">
        <v>269</v>
      </c>
      <c r="T1464" s="26" t="s">
        <v>84</v>
      </c>
      <c r="U1464" s="26" t="s">
        <v>86</v>
      </c>
      <c r="V1464" t="s">
        <v>628</v>
      </c>
      <c r="W1464" s="26" t="s">
        <v>94</v>
      </c>
      <c r="X1464" s="90">
        <v>2</v>
      </c>
      <c r="Y1464" s="24" t="str">
        <f t="shared" si="284"/>
        <v>N</v>
      </c>
      <c r="Z1464" s="24">
        <v>100</v>
      </c>
      <c r="AA1464" s="24">
        <f t="shared" si="273"/>
        <v>0</v>
      </c>
      <c r="AB1464" s="24">
        <f t="shared" si="274"/>
        <v>-100</v>
      </c>
      <c r="AC1464" s="24">
        <f t="shared" si="275"/>
        <v>0</v>
      </c>
      <c r="AD1464" s="24">
        <f t="shared" si="276"/>
        <v>-100</v>
      </c>
      <c r="AE1464" s="24">
        <f t="shared" si="277"/>
        <v>0</v>
      </c>
      <c r="AF1464" s="24">
        <f t="shared" si="278"/>
        <v>-100</v>
      </c>
    </row>
    <row r="1465" spans="1:32" x14ac:dyDescent="0.25">
      <c r="A1465" s="21">
        <v>0.32223266944825196</v>
      </c>
      <c r="B1465" s="21">
        <v>0.6773128563265759</v>
      </c>
      <c r="C1465" s="22">
        <f t="shared" si="270"/>
        <v>3.1033476578034933</v>
      </c>
      <c r="D1465" s="23">
        <f t="shared" si="270"/>
        <v>1.476422587670233</v>
      </c>
      <c r="E1465" s="125"/>
      <c r="F1465" s="8">
        <f t="shared" si="279"/>
        <v>1</v>
      </c>
      <c r="G1465" s="8">
        <f t="shared" si="280"/>
        <v>3.1033476578034933</v>
      </c>
      <c r="H1465" s="8">
        <f t="shared" si="281"/>
        <v>1.476422587670233</v>
      </c>
      <c r="I1465" s="24"/>
      <c r="J1465" s="24"/>
      <c r="K1465" s="8">
        <f t="shared" si="282"/>
        <v>0</v>
      </c>
      <c r="L1465" s="8">
        <f t="shared" si="283"/>
        <v>0</v>
      </c>
      <c r="M1465" s="25" t="e">
        <f t="shared" si="271"/>
        <v>#DIV/0!</v>
      </c>
      <c r="N1465" s="25" t="e">
        <f t="shared" si="271"/>
        <v>#DIV/0!</v>
      </c>
      <c r="O1465" s="24">
        <f t="shared" si="272"/>
        <v>0</v>
      </c>
      <c r="P1465" s="24">
        <f t="shared" si="272"/>
        <v>0</v>
      </c>
      <c r="Q1465" t="s">
        <v>366</v>
      </c>
      <c r="R1465" t="s">
        <v>445</v>
      </c>
      <c r="S1465" t="s">
        <v>282</v>
      </c>
      <c r="T1465" s="26" t="s">
        <v>90</v>
      </c>
      <c r="U1465" s="26" t="s">
        <v>75</v>
      </c>
      <c r="V1465" t="s">
        <v>628</v>
      </c>
      <c r="W1465" s="26" t="s">
        <v>89</v>
      </c>
      <c r="X1465" s="90">
        <v>4</v>
      </c>
      <c r="Y1465" s="24" t="str">
        <f t="shared" si="284"/>
        <v>Y</v>
      </c>
      <c r="Z1465" s="24">
        <v>100</v>
      </c>
      <c r="AA1465" s="24">
        <f t="shared" si="273"/>
        <v>0</v>
      </c>
      <c r="AB1465" s="24">
        <f t="shared" si="274"/>
        <v>-100</v>
      </c>
      <c r="AC1465" s="24">
        <f t="shared" si="275"/>
        <v>0</v>
      </c>
      <c r="AD1465" s="24">
        <f t="shared" si="276"/>
        <v>-100</v>
      </c>
      <c r="AE1465" s="24">
        <f t="shared" si="277"/>
        <v>0</v>
      </c>
      <c r="AF1465" s="24">
        <f t="shared" si="278"/>
        <v>-100</v>
      </c>
    </row>
    <row r="1466" spans="1:32" x14ac:dyDescent="0.25">
      <c r="A1466" s="21">
        <v>0.32554330933894526</v>
      </c>
      <c r="B1466" s="21">
        <v>0.67382206464750261</v>
      </c>
      <c r="C1466" s="22">
        <f t="shared" si="270"/>
        <v>3.0717879044438665</v>
      </c>
      <c r="D1466" s="23">
        <f t="shared" si="270"/>
        <v>1.4840713186249419</v>
      </c>
      <c r="E1466" s="125"/>
      <c r="F1466" s="8">
        <f t="shared" si="279"/>
        <v>1</v>
      </c>
      <c r="G1466" s="8">
        <f t="shared" si="280"/>
        <v>3.0717879044438665</v>
      </c>
      <c r="H1466" s="8">
        <f t="shared" si="281"/>
        <v>1.4840713186249419</v>
      </c>
      <c r="I1466" s="24"/>
      <c r="J1466" s="24"/>
      <c r="K1466" s="8">
        <f t="shared" si="282"/>
        <v>0</v>
      </c>
      <c r="L1466" s="8">
        <f t="shared" si="283"/>
        <v>0</v>
      </c>
      <c r="M1466" s="25" t="e">
        <f t="shared" si="271"/>
        <v>#DIV/0!</v>
      </c>
      <c r="N1466" s="25" t="e">
        <f t="shared" si="271"/>
        <v>#DIV/0!</v>
      </c>
      <c r="O1466" s="24">
        <f t="shared" si="272"/>
        <v>0</v>
      </c>
      <c r="P1466" s="24">
        <f t="shared" si="272"/>
        <v>0</v>
      </c>
      <c r="Q1466" t="s">
        <v>448</v>
      </c>
      <c r="R1466" t="s">
        <v>446</v>
      </c>
      <c r="S1466" t="s">
        <v>282</v>
      </c>
      <c r="T1466" s="26" t="s">
        <v>90</v>
      </c>
      <c r="U1466" s="26" t="s">
        <v>75</v>
      </c>
      <c r="V1466" t="s">
        <v>628</v>
      </c>
      <c r="W1466" s="26" t="s">
        <v>76</v>
      </c>
      <c r="X1466" s="90">
        <v>1</v>
      </c>
      <c r="Y1466" s="24" t="str">
        <f t="shared" si="284"/>
        <v>N</v>
      </c>
      <c r="Z1466" s="24">
        <v>100</v>
      </c>
      <c r="AA1466" s="24">
        <f t="shared" si="273"/>
        <v>0</v>
      </c>
      <c r="AB1466" s="24">
        <f t="shared" si="274"/>
        <v>-100</v>
      </c>
      <c r="AC1466" s="24">
        <f t="shared" si="275"/>
        <v>0</v>
      </c>
      <c r="AD1466" s="24">
        <f t="shared" si="276"/>
        <v>-100</v>
      </c>
      <c r="AE1466" s="24">
        <f t="shared" si="277"/>
        <v>0</v>
      </c>
      <c r="AF1466" s="24">
        <f t="shared" si="278"/>
        <v>-100</v>
      </c>
    </row>
    <row r="1467" spans="1:32" x14ac:dyDescent="0.25">
      <c r="A1467" s="21">
        <v>0.71582999278419668</v>
      </c>
      <c r="B1467" s="21">
        <v>0.27774729666811271</v>
      </c>
      <c r="C1467" s="22">
        <f t="shared" si="270"/>
        <v>1.3969797439061384</v>
      </c>
      <c r="D1467" s="23">
        <f t="shared" si="270"/>
        <v>3.6003950785340151</v>
      </c>
      <c r="E1467" s="125"/>
      <c r="F1467" s="8">
        <f t="shared" si="279"/>
        <v>1</v>
      </c>
      <c r="G1467" s="8">
        <f t="shared" si="280"/>
        <v>1.3969797439061384</v>
      </c>
      <c r="H1467" s="8">
        <f t="shared" si="281"/>
        <v>3.6003950785340151</v>
      </c>
      <c r="I1467" s="24"/>
      <c r="J1467" s="24"/>
      <c r="K1467" s="8">
        <f t="shared" si="282"/>
        <v>0</v>
      </c>
      <c r="L1467" s="8">
        <f t="shared" si="283"/>
        <v>0</v>
      </c>
      <c r="M1467" s="25" t="e">
        <f t="shared" si="271"/>
        <v>#DIV/0!</v>
      </c>
      <c r="N1467" s="25" t="e">
        <f t="shared" si="271"/>
        <v>#DIV/0!</v>
      </c>
      <c r="O1467" s="24">
        <f t="shared" si="272"/>
        <v>0</v>
      </c>
      <c r="P1467" s="24">
        <f t="shared" si="272"/>
        <v>0</v>
      </c>
      <c r="Q1467" t="s">
        <v>367</v>
      </c>
      <c r="R1467" t="s">
        <v>449</v>
      </c>
      <c r="S1467" t="s">
        <v>282</v>
      </c>
      <c r="T1467" s="26" t="s">
        <v>90</v>
      </c>
      <c r="U1467" s="26" t="s">
        <v>74</v>
      </c>
      <c r="V1467" t="s">
        <v>628</v>
      </c>
      <c r="W1467" s="26" t="s">
        <v>86</v>
      </c>
      <c r="X1467" s="90">
        <v>3</v>
      </c>
      <c r="Y1467" s="24" t="str">
        <f t="shared" si="284"/>
        <v>Y</v>
      </c>
      <c r="Z1467" s="24">
        <v>100</v>
      </c>
      <c r="AA1467" s="24">
        <f t="shared" si="273"/>
        <v>0</v>
      </c>
      <c r="AB1467" s="24">
        <f t="shared" si="274"/>
        <v>-100</v>
      </c>
      <c r="AC1467" s="24">
        <f t="shared" si="275"/>
        <v>0</v>
      </c>
      <c r="AD1467" s="24">
        <f t="shared" si="276"/>
        <v>-100</v>
      </c>
      <c r="AE1467" s="24">
        <f t="shared" si="277"/>
        <v>0</v>
      </c>
      <c r="AF1467" s="24">
        <f t="shared" si="278"/>
        <v>-100</v>
      </c>
    </row>
    <row r="1468" spans="1:32" x14ac:dyDescent="0.25">
      <c r="A1468" s="21">
        <v>0.57289119484149609</v>
      </c>
      <c r="B1468" s="21">
        <v>0.41023271019863999</v>
      </c>
      <c r="C1468" s="22">
        <f t="shared" si="270"/>
        <v>1.7455321516621907</v>
      </c>
      <c r="D1468" s="23">
        <f t="shared" si="270"/>
        <v>2.4376408198063655</v>
      </c>
      <c r="E1468" s="125"/>
      <c r="F1468" s="8">
        <f t="shared" si="279"/>
        <v>1</v>
      </c>
      <c r="G1468" s="8">
        <f t="shared" si="280"/>
        <v>1.7455321516621907</v>
      </c>
      <c r="H1468" s="8">
        <f t="shared" si="281"/>
        <v>2.4376408198063655</v>
      </c>
      <c r="I1468" s="24"/>
      <c r="J1468" s="24"/>
      <c r="K1468" s="8">
        <f t="shared" si="282"/>
        <v>0</v>
      </c>
      <c r="L1468" s="8">
        <f t="shared" si="283"/>
        <v>0</v>
      </c>
      <c r="M1468" s="25" t="e">
        <f t="shared" si="271"/>
        <v>#DIV/0!</v>
      </c>
      <c r="N1468" s="25" t="e">
        <f t="shared" si="271"/>
        <v>#DIV/0!</v>
      </c>
      <c r="O1468" s="24">
        <f t="shared" si="272"/>
        <v>0</v>
      </c>
      <c r="P1468" s="24">
        <f t="shared" si="272"/>
        <v>0</v>
      </c>
      <c r="Q1468" t="s">
        <v>471</v>
      </c>
      <c r="R1468" t="s">
        <v>451</v>
      </c>
      <c r="S1468" t="s">
        <v>276</v>
      </c>
      <c r="T1468" s="26" t="s">
        <v>84</v>
      </c>
      <c r="U1468" s="26" t="s">
        <v>100</v>
      </c>
      <c r="V1468" t="s">
        <v>628</v>
      </c>
      <c r="W1468" s="26" t="s">
        <v>74</v>
      </c>
      <c r="X1468" s="90">
        <v>4</v>
      </c>
      <c r="Y1468" s="24" t="str">
        <f t="shared" si="284"/>
        <v>Y</v>
      </c>
      <c r="Z1468" s="24">
        <v>100</v>
      </c>
      <c r="AA1468" s="24">
        <f t="shared" si="273"/>
        <v>0</v>
      </c>
      <c r="AB1468" s="24">
        <f t="shared" si="274"/>
        <v>-100</v>
      </c>
      <c r="AC1468" s="24">
        <f t="shared" si="275"/>
        <v>0</v>
      </c>
      <c r="AD1468" s="24">
        <f t="shared" si="276"/>
        <v>-100</v>
      </c>
      <c r="AE1468" s="24">
        <f t="shared" si="277"/>
        <v>0</v>
      </c>
      <c r="AF1468" s="24">
        <f t="shared" si="278"/>
        <v>-100</v>
      </c>
    </row>
    <row r="1469" spans="1:32" x14ac:dyDescent="0.25">
      <c r="A1469" s="21">
        <v>0.27608299455160618</v>
      </c>
      <c r="B1469" s="21">
        <v>0.72377120422534791</v>
      </c>
      <c r="C1469" s="22">
        <f t="shared" si="270"/>
        <v>3.6220992228229303</v>
      </c>
      <c r="D1469" s="23">
        <f t="shared" si="270"/>
        <v>1.3816520941452757</v>
      </c>
      <c r="E1469" s="125"/>
      <c r="F1469" s="8">
        <f t="shared" si="279"/>
        <v>1</v>
      </c>
      <c r="G1469" s="8">
        <f t="shared" si="280"/>
        <v>3.6220992228229303</v>
      </c>
      <c r="H1469" s="8">
        <f t="shared" si="281"/>
        <v>1.3816520941452757</v>
      </c>
      <c r="I1469" s="24"/>
      <c r="J1469" s="24"/>
      <c r="K1469" s="8">
        <f t="shared" si="282"/>
        <v>0</v>
      </c>
      <c r="L1469" s="8">
        <f t="shared" si="283"/>
        <v>0</v>
      </c>
      <c r="M1469" s="25" t="e">
        <f t="shared" si="271"/>
        <v>#DIV/0!</v>
      </c>
      <c r="N1469" s="25" t="e">
        <f t="shared" si="271"/>
        <v>#DIV/0!</v>
      </c>
      <c r="O1469" s="24">
        <f t="shared" si="272"/>
        <v>0</v>
      </c>
      <c r="P1469" s="24">
        <f t="shared" si="272"/>
        <v>0</v>
      </c>
      <c r="Q1469" t="s">
        <v>506</v>
      </c>
      <c r="R1469" t="s">
        <v>460</v>
      </c>
      <c r="S1469" t="s">
        <v>276</v>
      </c>
      <c r="T1469" s="26" t="s">
        <v>90</v>
      </c>
      <c r="U1469" s="26" t="s">
        <v>75</v>
      </c>
      <c r="V1469" t="s">
        <v>628</v>
      </c>
      <c r="W1469" s="26" t="s">
        <v>73</v>
      </c>
      <c r="X1469" s="90">
        <v>0</v>
      </c>
      <c r="Y1469" s="24" t="str">
        <f t="shared" si="284"/>
        <v>N</v>
      </c>
      <c r="Z1469" s="24">
        <v>100</v>
      </c>
      <c r="AA1469" s="24">
        <f t="shared" si="273"/>
        <v>0</v>
      </c>
      <c r="AB1469" s="24">
        <f t="shared" si="274"/>
        <v>-100</v>
      </c>
      <c r="AC1469" s="24">
        <f t="shared" si="275"/>
        <v>0</v>
      </c>
      <c r="AD1469" s="24">
        <f t="shared" si="276"/>
        <v>-100</v>
      </c>
      <c r="AE1469" s="24">
        <f t="shared" si="277"/>
        <v>0</v>
      </c>
      <c r="AF1469" s="24">
        <f t="shared" si="278"/>
        <v>-100</v>
      </c>
    </row>
    <row r="1470" spans="1:32" x14ac:dyDescent="0.25">
      <c r="A1470" s="21">
        <v>0.34664413468840005</v>
      </c>
      <c r="B1470" s="21">
        <v>0.65312564995821476</v>
      </c>
      <c r="C1470" s="22">
        <f t="shared" si="270"/>
        <v>2.884802885526693</v>
      </c>
      <c r="D1470" s="23">
        <f t="shared" si="270"/>
        <v>1.5310989547937328</v>
      </c>
      <c r="E1470" s="125"/>
      <c r="F1470" s="8">
        <f t="shared" si="279"/>
        <v>1</v>
      </c>
      <c r="G1470" s="8">
        <f t="shared" si="280"/>
        <v>2.884802885526693</v>
      </c>
      <c r="H1470" s="8">
        <f t="shared" si="281"/>
        <v>1.5310989547937328</v>
      </c>
      <c r="I1470" s="24"/>
      <c r="J1470" s="24"/>
      <c r="K1470" s="8">
        <f t="shared" si="282"/>
        <v>0</v>
      </c>
      <c r="L1470" s="8">
        <f t="shared" si="283"/>
        <v>0</v>
      </c>
      <c r="M1470" s="25" t="e">
        <f t="shared" si="271"/>
        <v>#DIV/0!</v>
      </c>
      <c r="N1470" s="25" t="e">
        <f t="shared" si="271"/>
        <v>#DIV/0!</v>
      </c>
      <c r="O1470" s="24">
        <f t="shared" si="272"/>
        <v>0</v>
      </c>
      <c r="P1470" s="24">
        <f t="shared" si="272"/>
        <v>0</v>
      </c>
      <c r="Q1470" t="s">
        <v>461</v>
      </c>
      <c r="R1470" t="s">
        <v>474</v>
      </c>
      <c r="S1470" t="s">
        <v>276</v>
      </c>
      <c r="T1470" s="26" t="s">
        <v>90</v>
      </c>
      <c r="U1470" s="26" t="s">
        <v>75</v>
      </c>
      <c r="V1470" t="s">
        <v>628</v>
      </c>
      <c r="W1470" s="26" t="s">
        <v>76</v>
      </c>
      <c r="X1470" s="90">
        <v>1</v>
      </c>
      <c r="Y1470" s="24" t="str">
        <f t="shared" si="284"/>
        <v>N</v>
      </c>
      <c r="Z1470" s="24">
        <v>100</v>
      </c>
      <c r="AA1470" s="24">
        <f t="shared" si="273"/>
        <v>0</v>
      </c>
      <c r="AB1470" s="24">
        <f t="shared" si="274"/>
        <v>-100</v>
      </c>
      <c r="AC1470" s="24">
        <f t="shared" si="275"/>
        <v>0</v>
      </c>
      <c r="AD1470" s="24">
        <f t="shared" si="276"/>
        <v>-100</v>
      </c>
      <c r="AE1470" s="24">
        <f t="shared" si="277"/>
        <v>0</v>
      </c>
      <c r="AF1470" s="24">
        <f t="shared" si="278"/>
        <v>-100</v>
      </c>
    </row>
    <row r="1471" spans="1:32" x14ac:dyDescent="0.25">
      <c r="A1471" s="21">
        <v>0.53660488951894625</v>
      </c>
      <c r="B1471" s="21">
        <v>0.46183022241250166</v>
      </c>
      <c r="C1471" s="22">
        <f t="shared" si="270"/>
        <v>1.863568557670946</v>
      </c>
      <c r="D1471" s="23">
        <f t="shared" si="270"/>
        <v>2.1652978767310103</v>
      </c>
      <c r="E1471" s="125"/>
      <c r="F1471" s="8">
        <f t="shared" si="279"/>
        <v>1</v>
      </c>
      <c r="G1471" s="8">
        <f t="shared" si="280"/>
        <v>1.863568557670946</v>
      </c>
      <c r="H1471" s="8">
        <f t="shared" si="281"/>
        <v>2.1652978767310103</v>
      </c>
      <c r="I1471" s="24"/>
      <c r="J1471" s="24"/>
      <c r="K1471" s="8">
        <f t="shared" si="282"/>
        <v>0</v>
      </c>
      <c r="L1471" s="8">
        <f t="shared" si="283"/>
        <v>0</v>
      </c>
      <c r="M1471" s="25" t="e">
        <f t="shared" si="271"/>
        <v>#DIV/0!</v>
      </c>
      <c r="N1471" s="25" t="e">
        <f t="shared" si="271"/>
        <v>#DIV/0!</v>
      </c>
      <c r="O1471" s="24">
        <f t="shared" si="272"/>
        <v>0</v>
      </c>
      <c r="P1471" s="24">
        <f t="shared" si="272"/>
        <v>0</v>
      </c>
      <c r="Q1471" t="s">
        <v>452</v>
      </c>
      <c r="R1471" t="s">
        <v>368</v>
      </c>
      <c r="S1471" t="s">
        <v>276</v>
      </c>
      <c r="T1471" s="26" t="s">
        <v>85</v>
      </c>
      <c r="U1471" s="26" t="s">
        <v>79</v>
      </c>
      <c r="V1471" t="s">
        <v>628</v>
      </c>
      <c r="W1471" s="26" t="s">
        <v>77</v>
      </c>
      <c r="X1471" s="90">
        <v>2</v>
      </c>
      <c r="Y1471" s="24" t="str">
        <f t="shared" si="284"/>
        <v>N</v>
      </c>
      <c r="Z1471" s="24">
        <v>100</v>
      </c>
      <c r="AA1471" s="24">
        <f t="shared" si="273"/>
        <v>0</v>
      </c>
      <c r="AB1471" s="24">
        <f t="shared" si="274"/>
        <v>-100</v>
      </c>
      <c r="AC1471" s="24">
        <f t="shared" si="275"/>
        <v>0</v>
      </c>
      <c r="AD1471" s="24">
        <f t="shared" si="276"/>
        <v>-100</v>
      </c>
      <c r="AE1471" s="24">
        <f t="shared" si="277"/>
        <v>0</v>
      </c>
      <c r="AF1471" s="24">
        <f t="shared" si="278"/>
        <v>-100</v>
      </c>
    </row>
    <row r="1472" spans="1:32" x14ac:dyDescent="0.25">
      <c r="A1472" s="21">
        <v>0.45363506464672937</v>
      </c>
      <c r="B1472" s="21">
        <v>0.54411313531321115</v>
      </c>
      <c r="C1472" s="22">
        <f t="shared" si="270"/>
        <v>2.2044151299872623</v>
      </c>
      <c r="D1472" s="23">
        <f t="shared" si="270"/>
        <v>1.8378530770523742</v>
      </c>
      <c r="E1472" s="125"/>
      <c r="F1472" s="8">
        <f t="shared" si="279"/>
        <v>1</v>
      </c>
      <c r="G1472" s="8">
        <f t="shared" si="280"/>
        <v>2.2044151299872623</v>
      </c>
      <c r="H1472" s="8">
        <f t="shared" si="281"/>
        <v>1.8378530770523742</v>
      </c>
      <c r="I1472" s="24"/>
      <c r="J1472" s="24"/>
      <c r="K1472" s="8">
        <f t="shared" si="282"/>
        <v>0</v>
      </c>
      <c r="L1472" s="8">
        <f t="shared" si="283"/>
        <v>0</v>
      </c>
      <c r="M1472" s="25" t="e">
        <f t="shared" si="271"/>
        <v>#DIV/0!</v>
      </c>
      <c r="N1472" s="25" t="e">
        <f t="shared" si="271"/>
        <v>#DIV/0!</v>
      </c>
      <c r="O1472" s="24">
        <f t="shared" si="272"/>
        <v>0</v>
      </c>
      <c r="P1472" s="24">
        <f t="shared" si="272"/>
        <v>0</v>
      </c>
      <c r="Q1472" t="s">
        <v>467</v>
      </c>
      <c r="R1472" t="s">
        <v>508</v>
      </c>
      <c r="S1472" t="s">
        <v>276</v>
      </c>
      <c r="T1472" s="26" t="s">
        <v>85</v>
      </c>
      <c r="U1472" s="26" t="s">
        <v>79</v>
      </c>
      <c r="V1472" t="s">
        <v>628</v>
      </c>
      <c r="W1472" s="26" t="s">
        <v>86</v>
      </c>
      <c r="X1472" s="90">
        <v>3</v>
      </c>
      <c r="Y1472" s="24" t="str">
        <f t="shared" si="284"/>
        <v>Y</v>
      </c>
      <c r="Z1472" s="24">
        <v>100</v>
      </c>
      <c r="AA1472" s="24">
        <f t="shared" si="273"/>
        <v>0</v>
      </c>
      <c r="AB1472" s="24">
        <f t="shared" si="274"/>
        <v>-100</v>
      </c>
      <c r="AC1472" s="24">
        <f t="shared" si="275"/>
        <v>0</v>
      </c>
      <c r="AD1472" s="24">
        <f t="shared" si="276"/>
        <v>-100</v>
      </c>
      <c r="AE1472" s="24">
        <f t="shared" si="277"/>
        <v>0</v>
      </c>
      <c r="AF1472" s="24">
        <f t="shared" si="278"/>
        <v>-100</v>
      </c>
    </row>
    <row r="1473" spans="1:32" x14ac:dyDescent="0.25">
      <c r="A1473" s="21">
        <v>0.62337806179949562</v>
      </c>
      <c r="B1473" s="21">
        <v>0.37368842641157302</v>
      </c>
      <c r="C1473" s="22">
        <f t="shared" si="270"/>
        <v>1.6041629651087108</v>
      </c>
      <c r="D1473" s="23">
        <f t="shared" si="270"/>
        <v>2.6760261472444422</v>
      </c>
      <c r="E1473" s="125"/>
      <c r="F1473" s="8">
        <f t="shared" si="279"/>
        <v>1</v>
      </c>
      <c r="G1473" s="8">
        <f t="shared" si="280"/>
        <v>1.6041629651087108</v>
      </c>
      <c r="H1473" s="8">
        <f t="shared" si="281"/>
        <v>2.6760261472444422</v>
      </c>
      <c r="I1473" s="24"/>
      <c r="J1473" s="24"/>
      <c r="K1473" s="8">
        <f t="shared" si="282"/>
        <v>0</v>
      </c>
      <c r="L1473" s="8">
        <f t="shared" si="283"/>
        <v>0</v>
      </c>
      <c r="M1473" s="25" t="e">
        <f t="shared" si="271"/>
        <v>#DIV/0!</v>
      </c>
      <c r="N1473" s="25" t="e">
        <f t="shared" si="271"/>
        <v>#DIV/0!</v>
      </c>
      <c r="O1473" s="24">
        <f t="shared" si="272"/>
        <v>0</v>
      </c>
      <c r="P1473" s="24">
        <f t="shared" si="272"/>
        <v>0</v>
      </c>
      <c r="Q1473" t="s">
        <v>522</v>
      </c>
      <c r="R1473" t="s">
        <v>454</v>
      </c>
      <c r="S1473" t="s">
        <v>276</v>
      </c>
      <c r="T1473" s="26" t="s">
        <v>90</v>
      </c>
      <c r="U1473" s="26" t="s">
        <v>74</v>
      </c>
      <c r="V1473" t="s">
        <v>628</v>
      </c>
      <c r="W1473" s="26" t="s">
        <v>76</v>
      </c>
      <c r="X1473" s="90">
        <v>1</v>
      </c>
      <c r="Y1473" s="24" t="str">
        <f t="shared" si="284"/>
        <v>N</v>
      </c>
      <c r="Z1473" s="24">
        <v>100</v>
      </c>
      <c r="AA1473" s="24">
        <f t="shared" si="273"/>
        <v>0</v>
      </c>
      <c r="AB1473" s="24">
        <f t="shared" si="274"/>
        <v>-100</v>
      </c>
      <c r="AC1473" s="24">
        <f t="shared" si="275"/>
        <v>0</v>
      </c>
      <c r="AD1473" s="24">
        <f t="shared" si="276"/>
        <v>-100</v>
      </c>
      <c r="AE1473" s="24">
        <f t="shared" si="277"/>
        <v>0</v>
      </c>
      <c r="AF1473" s="24">
        <f t="shared" si="278"/>
        <v>-100</v>
      </c>
    </row>
    <row r="1474" spans="1:32" x14ac:dyDescent="0.25">
      <c r="A1474" s="21">
        <v>0.34753617230584083</v>
      </c>
      <c r="B1474" s="21">
        <v>0.65224010533498789</v>
      </c>
      <c r="C1474" s="22">
        <f t="shared" si="270"/>
        <v>2.8773983247993367</v>
      </c>
      <c r="D1474" s="23">
        <f t="shared" si="270"/>
        <v>1.5331777236948716</v>
      </c>
      <c r="E1474" s="125"/>
      <c r="F1474" s="8">
        <f t="shared" si="279"/>
        <v>1</v>
      </c>
      <c r="G1474" s="8">
        <f t="shared" si="280"/>
        <v>2.8773983247993367</v>
      </c>
      <c r="H1474" s="8">
        <f t="shared" si="281"/>
        <v>1.5331777236948716</v>
      </c>
      <c r="I1474" s="24"/>
      <c r="J1474" s="24"/>
      <c r="K1474" s="8">
        <f t="shared" si="282"/>
        <v>0</v>
      </c>
      <c r="L1474" s="8">
        <f t="shared" si="283"/>
        <v>0</v>
      </c>
      <c r="M1474" s="25" t="e">
        <f t="shared" si="271"/>
        <v>#DIV/0!</v>
      </c>
      <c r="N1474" s="25" t="e">
        <f t="shared" si="271"/>
        <v>#DIV/0!</v>
      </c>
      <c r="O1474" s="24">
        <f t="shared" si="272"/>
        <v>0</v>
      </c>
      <c r="P1474" s="24">
        <f t="shared" si="272"/>
        <v>0</v>
      </c>
      <c r="Q1474" t="s">
        <v>463</v>
      </c>
      <c r="R1474" t="s">
        <v>464</v>
      </c>
      <c r="S1474" t="s">
        <v>276</v>
      </c>
      <c r="T1474" s="26" t="s">
        <v>90</v>
      </c>
      <c r="U1474" s="26" t="s">
        <v>75</v>
      </c>
      <c r="V1474" t="s">
        <v>628</v>
      </c>
      <c r="W1474" s="26" t="s">
        <v>89</v>
      </c>
      <c r="X1474" s="90">
        <v>4</v>
      </c>
      <c r="Y1474" s="24" t="str">
        <f t="shared" si="284"/>
        <v>Y</v>
      </c>
      <c r="Z1474" s="24">
        <v>100</v>
      </c>
      <c r="AA1474" s="24">
        <f t="shared" si="273"/>
        <v>0</v>
      </c>
      <c r="AB1474" s="24">
        <f t="shared" si="274"/>
        <v>-100</v>
      </c>
      <c r="AC1474" s="24">
        <f t="shared" si="275"/>
        <v>0</v>
      </c>
      <c r="AD1474" s="24">
        <f t="shared" si="276"/>
        <v>-100</v>
      </c>
      <c r="AE1474" s="24">
        <f t="shared" si="277"/>
        <v>0</v>
      </c>
      <c r="AF1474" s="24">
        <f t="shared" si="278"/>
        <v>-100</v>
      </c>
    </row>
    <row r="1475" spans="1:32" x14ac:dyDescent="0.25">
      <c r="A1475" s="21">
        <v>0.57597285249581676</v>
      </c>
      <c r="B1475" s="21">
        <v>0.42080559723132227</v>
      </c>
      <c r="C1475" s="22">
        <f t="shared" si="270"/>
        <v>1.7361929397657903</v>
      </c>
      <c r="D1475" s="23">
        <f t="shared" si="270"/>
        <v>2.3763942461304457</v>
      </c>
      <c r="E1475" s="125"/>
      <c r="F1475" s="8">
        <f t="shared" si="279"/>
        <v>1</v>
      </c>
      <c r="G1475" s="8">
        <f t="shared" si="280"/>
        <v>1.7361929397657903</v>
      </c>
      <c r="H1475" s="8">
        <f t="shared" si="281"/>
        <v>2.3763942461304457</v>
      </c>
      <c r="I1475" s="24"/>
      <c r="J1475" s="24"/>
      <c r="K1475" s="8">
        <f t="shared" si="282"/>
        <v>0</v>
      </c>
      <c r="L1475" s="8">
        <f t="shared" si="283"/>
        <v>0</v>
      </c>
      <c r="M1475" s="25" t="e">
        <f t="shared" si="271"/>
        <v>#DIV/0!</v>
      </c>
      <c r="N1475" s="25" t="e">
        <f t="shared" si="271"/>
        <v>#DIV/0!</v>
      </c>
      <c r="O1475" s="24">
        <f t="shared" si="272"/>
        <v>0</v>
      </c>
      <c r="P1475" s="24">
        <f t="shared" si="272"/>
        <v>0</v>
      </c>
      <c r="Q1475" t="s">
        <v>458</v>
      </c>
      <c r="R1475" t="s">
        <v>455</v>
      </c>
      <c r="S1475" t="s">
        <v>276</v>
      </c>
      <c r="T1475" s="26" t="s">
        <v>84</v>
      </c>
      <c r="U1475" s="26" t="s">
        <v>86</v>
      </c>
      <c r="V1475" t="s">
        <v>628</v>
      </c>
      <c r="W1475" s="26" t="s">
        <v>86</v>
      </c>
      <c r="X1475" s="90">
        <v>3</v>
      </c>
      <c r="Y1475" s="24" t="str">
        <f t="shared" si="284"/>
        <v>Y</v>
      </c>
      <c r="Z1475" s="24">
        <v>100</v>
      </c>
      <c r="AA1475" s="24">
        <f t="shared" si="273"/>
        <v>0</v>
      </c>
      <c r="AB1475" s="24">
        <f t="shared" si="274"/>
        <v>-100</v>
      </c>
      <c r="AC1475" s="24">
        <f t="shared" si="275"/>
        <v>0</v>
      </c>
      <c r="AD1475" s="24">
        <f t="shared" si="276"/>
        <v>-100</v>
      </c>
      <c r="AE1475" s="24">
        <f t="shared" si="277"/>
        <v>0</v>
      </c>
      <c r="AF1475" s="24">
        <f t="shared" si="278"/>
        <v>-100</v>
      </c>
    </row>
    <row r="1476" spans="1:32" x14ac:dyDescent="0.25">
      <c r="A1476" s="21">
        <v>0.29915862356068057</v>
      </c>
      <c r="B1476" s="21">
        <v>0.70068391858983747</v>
      </c>
      <c r="C1476" s="22">
        <f t="shared" si="270"/>
        <v>3.3427082532259429</v>
      </c>
      <c r="D1476" s="23">
        <f t="shared" si="270"/>
        <v>1.4271770387032023</v>
      </c>
      <c r="E1476" s="125"/>
      <c r="F1476" s="8">
        <f t="shared" si="279"/>
        <v>1</v>
      </c>
      <c r="G1476" s="8">
        <f t="shared" si="280"/>
        <v>3.3427082532259429</v>
      </c>
      <c r="H1476" s="8">
        <f t="shared" si="281"/>
        <v>1.4271770387032023</v>
      </c>
      <c r="I1476" s="24"/>
      <c r="J1476" s="24"/>
      <c r="K1476" s="8">
        <f t="shared" si="282"/>
        <v>0</v>
      </c>
      <c r="L1476" s="8">
        <f t="shared" si="283"/>
        <v>0</v>
      </c>
      <c r="M1476" s="25" t="e">
        <f t="shared" si="271"/>
        <v>#DIV/0!</v>
      </c>
      <c r="N1476" s="25" t="e">
        <f t="shared" si="271"/>
        <v>#DIV/0!</v>
      </c>
      <c r="O1476" s="24">
        <f t="shared" si="272"/>
        <v>0</v>
      </c>
      <c r="P1476" s="24">
        <f t="shared" si="272"/>
        <v>0</v>
      </c>
      <c r="Q1476" t="s">
        <v>507</v>
      </c>
      <c r="R1476" t="s">
        <v>473</v>
      </c>
      <c r="S1476" t="s">
        <v>276</v>
      </c>
      <c r="T1476" s="26" t="s">
        <v>90</v>
      </c>
      <c r="U1476" s="26" t="s">
        <v>75</v>
      </c>
      <c r="V1476" t="s">
        <v>628</v>
      </c>
      <c r="W1476" s="26" t="s">
        <v>78</v>
      </c>
      <c r="X1476" s="90">
        <v>1</v>
      </c>
      <c r="Y1476" s="24" t="str">
        <f t="shared" si="284"/>
        <v>N</v>
      </c>
      <c r="Z1476" s="24">
        <v>100</v>
      </c>
      <c r="AA1476" s="24">
        <f t="shared" si="273"/>
        <v>0</v>
      </c>
      <c r="AB1476" s="24">
        <f t="shared" si="274"/>
        <v>-100</v>
      </c>
      <c r="AC1476" s="24">
        <f t="shared" si="275"/>
        <v>0</v>
      </c>
      <c r="AD1476" s="24">
        <f t="shared" si="276"/>
        <v>-100</v>
      </c>
      <c r="AE1476" s="24">
        <f t="shared" si="277"/>
        <v>0</v>
      </c>
      <c r="AF1476" s="24">
        <f t="shared" si="278"/>
        <v>-100</v>
      </c>
    </row>
    <row r="1477" spans="1:32" x14ac:dyDescent="0.25">
      <c r="A1477" s="21">
        <v>0.45699614711998782</v>
      </c>
      <c r="B1477" s="21">
        <v>0.5361152416489281</v>
      </c>
      <c r="C1477" s="22">
        <f t="shared" si="270"/>
        <v>2.1882022557565293</v>
      </c>
      <c r="D1477" s="23">
        <f t="shared" si="270"/>
        <v>1.8652706028731862</v>
      </c>
      <c r="E1477" s="125"/>
      <c r="F1477" s="8">
        <f t="shared" si="279"/>
        <v>1</v>
      </c>
      <c r="G1477" s="8">
        <f t="shared" si="280"/>
        <v>2.1882022557565293</v>
      </c>
      <c r="H1477" s="8">
        <f t="shared" si="281"/>
        <v>1.8652706028731862</v>
      </c>
      <c r="I1477" s="24"/>
      <c r="J1477" s="24"/>
      <c r="K1477" s="8">
        <f t="shared" si="282"/>
        <v>0</v>
      </c>
      <c r="L1477" s="8">
        <f t="shared" si="283"/>
        <v>0</v>
      </c>
      <c r="M1477" s="25" t="e">
        <f t="shared" si="271"/>
        <v>#DIV/0!</v>
      </c>
      <c r="N1477" s="25" t="e">
        <f t="shared" si="271"/>
        <v>#DIV/0!</v>
      </c>
      <c r="O1477" s="24">
        <f t="shared" si="272"/>
        <v>0</v>
      </c>
      <c r="P1477" s="24">
        <f t="shared" si="272"/>
        <v>0</v>
      </c>
      <c r="Q1477" t="s">
        <v>379</v>
      </c>
      <c r="R1477" t="s">
        <v>306</v>
      </c>
      <c r="S1477" t="s">
        <v>275</v>
      </c>
      <c r="T1477" s="26" t="s">
        <v>84</v>
      </c>
      <c r="U1477" s="26" t="s">
        <v>94</v>
      </c>
      <c r="V1477" t="s">
        <v>629</v>
      </c>
      <c r="W1477" s="26" t="s">
        <v>89</v>
      </c>
      <c r="X1477" s="90">
        <v>4</v>
      </c>
      <c r="Y1477" s="24" t="str">
        <f t="shared" si="284"/>
        <v>Y</v>
      </c>
      <c r="Z1477" s="24">
        <v>100</v>
      </c>
      <c r="AA1477" s="24">
        <f t="shared" si="273"/>
        <v>0</v>
      </c>
      <c r="AB1477" s="24">
        <f t="shared" si="274"/>
        <v>-100</v>
      </c>
      <c r="AC1477" s="24">
        <f t="shared" si="275"/>
        <v>0</v>
      </c>
      <c r="AD1477" s="24">
        <f t="shared" si="276"/>
        <v>-100</v>
      </c>
      <c r="AE1477" s="24">
        <f t="shared" si="277"/>
        <v>0</v>
      </c>
      <c r="AF1477" s="24">
        <f t="shared" si="278"/>
        <v>-100</v>
      </c>
    </row>
    <row r="1478" spans="1:32" x14ac:dyDescent="0.25">
      <c r="A1478" s="21">
        <v>0.35348916685533216</v>
      </c>
      <c r="B1478" s="21">
        <v>0.64625315845836906</v>
      </c>
      <c r="C1478" s="22">
        <f t="shared" si="270"/>
        <v>2.8289410079977269</v>
      </c>
      <c r="D1478" s="23">
        <f t="shared" si="270"/>
        <v>1.5473812188175462</v>
      </c>
      <c r="E1478" s="125"/>
      <c r="F1478" s="8">
        <f t="shared" si="279"/>
        <v>1</v>
      </c>
      <c r="G1478" s="8">
        <f t="shared" si="280"/>
        <v>2.8289410079977269</v>
      </c>
      <c r="H1478" s="8">
        <f t="shared" si="281"/>
        <v>1.5473812188175462</v>
      </c>
      <c r="I1478" s="24"/>
      <c r="J1478" s="24"/>
      <c r="K1478" s="8">
        <f t="shared" si="282"/>
        <v>0</v>
      </c>
      <c r="L1478" s="8">
        <f t="shared" si="283"/>
        <v>0</v>
      </c>
      <c r="M1478" s="25" t="e">
        <f t="shared" si="271"/>
        <v>#DIV/0!</v>
      </c>
      <c r="N1478" s="25" t="e">
        <f t="shared" si="271"/>
        <v>#DIV/0!</v>
      </c>
      <c r="O1478" s="24">
        <f t="shared" si="272"/>
        <v>0</v>
      </c>
      <c r="P1478" s="24">
        <f t="shared" si="272"/>
        <v>0</v>
      </c>
      <c r="Q1478" t="s">
        <v>387</v>
      </c>
      <c r="R1478" t="s">
        <v>513</v>
      </c>
      <c r="S1478" t="s">
        <v>279</v>
      </c>
      <c r="T1478" s="26" t="s">
        <v>90</v>
      </c>
      <c r="U1478" s="26" t="s">
        <v>75</v>
      </c>
      <c r="V1478" t="s">
        <v>629</v>
      </c>
      <c r="W1478" s="26" t="s">
        <v>73</v>
      </c>
      <c r="X1478" s="90">
        <v>0</v>
      </c>
      <c r="Y1478" s="24" t="str">
        <f t="shared" si="284"/>
        <v>N</v>
      </c>
      <c r="Z1478" s="24">
        <v>100</v>
      </c>
      <c r="AA1478" s="24">
        <f t="shared" si="273"/>
        <v>0</v>
      </c>
      <c r="AB1478" s="24">
        <f t="shared" si="274"/>
        <v>-100</v>
      </c>
      <c r="AC1478" s="24">
        <f t="shared" si="275"/>
        <v>0</v>
      </c>
      <c r="AD1478" s="24">
        <f t="shared" si="276"/>
        <v>-100</v>
      </c>
      <c r="AE1478" s="24">
        <f t="shared" si="277"/>
        <v>0</v>
      </c>
      <c r="AF1478" s="24">
        <f t="shared" si="278"/>
        <v>-100</v>
      </c>
    </row>
    <row r="1479" spans="1:32" x14ac:dyDescent="0.25">
      <c r="A1479" s="21">
        <v>7.2023876509141382E-2</v>
      </c>
      <c r="B1479" s="21">
        <v>0.9279670022499964</v>
      </c>
      <c r="C1479" s="22">
        <f t="shared" si="270"/>
        <v>13.884284607661717</v>
      </c>
      <c r="D1479" s="23">
        <f t="shared" si="270"/>
        <v>1.0776245249834839</v>
      </c>
      <c r="E1479" s="125"/>
      <c r="F1479" s="8">
        <f t="shared" si="279"/>
        <v>1</v>
      </c>
      <c r="G1479" s="8">
        <f t="shared" si="280"/>
        <v>13.884284607661717</v>
      </c>
      <c r="H1479" s="8">
        <f t="shared" si="281"/>
        <v>1.0776245249834839</v>
      </c>
      <c r="I1479" s="24"/>
      <c r="J1479" s="24"/>
      <c r="K1479" s="8">
        <f t="shared" si="282"/>
        <v>0</v>
      </c>
      <c r="L1479" s="8">
        <f t="shared" si="283"/>
        <v>0</v>
      </c>
      <c r="M1479" s="25" t="e">
        <f t="shared" si="271"/>
        <v>#DIV/0!</v>
      </c>
      <c r="N1479" s="25" t="e">
        <f t="shared" si="271"/>
        <v>#DIV/0!</v>
      </c>
      <c r="O1479" s="24">
        <f t="shared" si="272"/>
        <v>0</v>
      </c>
      <c r="P1479" s="24">
        <f t="shared" si="272"/>
        <v>0</v>
      </c>
      <c r="Q1479" t="s">
        <v>480</v>
      </c>
      <c r="R1479" t="s">
        <v>393</v>
      </c>
      <c r="S1479" t="s">
        <v>279</v>
      </c>
      <c r="T1479" s="26" t="s">
        <v>85</v>
      </c>
      <c r="U1479" s="26" t="s">
        <v>76</v>
      </c>
      <c r="V1479" t="s">
        <v>629</v>
      </c>
      <c r="W1479" s="26" t="s">
        <v>73</v>
      </c>
      <c r="X1479" s="90">
        <v>0</v>
      </c>
      <c r="Y1479" s="24" t="str">
        <f t="shared" si="284"/>
        <v>N</v>
      </c>
      <c r="Z1479" s="24">
        <v>100</v>
      </c>
      <c r="AA1479" s="24">
        <f t="shared" si="273"/>
        <v>0</v>
      </c>
      <c r="AB1479" s="24">
        <f t="shared" si="274"/>
        <v>-100</v>
      </c>
      <c r="AC1479" s="24">
        <f t="shared" si="275"/>
        <v>0</v>
      </c>
      <c r="AD1479" s="24">
        <f t="shared" si="276"/>
        <v>-100</v>
      </c>
      <c r="AE1479" s="24">
        <f t="shared" si="277"/>
        <v>0</v>
      </c>
      <c r="AF1479" s="24">
        <f t="shared" si="278"/>
        <v>-100</v>
      </c>
    </row>
    <row r="1480" spans="1:32" x14ac:dyDescent="0.25">
      <c r="A1480" s="21">
        <v>0.53085907246383079</v>
      </c>
      <c r="B1480" s="21">
        <v>0.46574049595932421</v>
      </c>
      <c r="C1480" s="22">
        <f t="shared" si="270"/>
        <v>1.8837391162192738</v>
      </c>
      <c r="D1480" s="23">
        <f t="shared" si="270"/>
        <v>2.1471184246931703</v>
      </c>
      <c r="E1480" s="125"/>
      <c r="F1480" s="8">
        <f t="shared" si="279"/>
        <v>1</v>
      </c>
      <c r="G1480" s="8">
        <f t="shared" si="280"/>
        <v>1.8837391162192738</v>
      </c>
      <c r="H1480" s="8">
        <f t="shared" si="281"/>
        <v>2.1471184246931703</v>
      </c>
      <c r="I1480" s="24"/>
      <c r="J1480" s="24"/>
      <c r="K1480" s="8">
        <f t="shared" si="282"/>
        <v>0</v>
      </c>
      <c r="L1480" s="8">
        <f t="shared" si="283"/>
        <v>0</v>
      </c>
      <c r="M1480" s="25" t="e">
        <f t="shared" si="271"/>
        <v>#DIV/0!</v>
      </c>
      <c r="N1480" s="25" t="e">
        <f t="shared" si="271"/>
        <v>#DIV/0!</v>
      </c>
      <c r="O1480" s="24">
        <f t="shared" si="272"/>
        <v>0</v>
      </c>
      <c r="P1480" s="24">
        <f t="shared" si="272"/>
        <v>0</v>
      </c>
      <c r="Q1480" t="s">
        <v>404</v>
      </c>
      <c r="R1480" t="s">
        <v>328</v>
      </c>
      <c r="S1480" t="s">
        <v>281</v>
      </c>
      <c r="T1480" s="26" t="s">
        <v>85</v>
      </c>
      <c r="U1480" s="26" t="s">
        <v>79</v>
      </c>
      <c r="V1480" t="s">
        <v>629</v>
      </c>
      <c r="W1480" s="26" t="s">
        <v>78</v>
      </c>
      <c r="X1480" s="90">
        <v>1</v>
      </c>
      <c r="Y1480" s="24" t="str">
        <f t="shared" si="284"/>
        <v>N</v>
      </c>
      <c r="Z1480" s="24">
        <v>100</v>
      </c>
      <c r="AA1480" s="24">
        <f t="shared" si="273"/>
        <v>0</v>
      </c>
      <c r="AB1480" s="24">
        <f t="shared" si="274"/>
        <v>-100</v>
      </c>
      <c r="AC1480" s="24">
        <f t="shared" si="275"/>
        <v>0</v>
      </c>
      <c r="AD1480" s="24">
        <f t="shared" si="276"/>
        <v>-100</v>
      </c>
      <c r="AE1480" s="24">
        <f t="shared" si="277"/>
        <v>0</v>
      </c>
      <c r="AF1480" s="24">
        <f t="shared" si="278"/>
        <v>-100</v>
      </c>
    </row>
    <row r="1481" spans="1:32" x14ac:dyDescent="0.25">
      <c r="A1481" s="21">
        <v>0.32223153185933012</v>
      </c>
      <c r="B1481" s="21">
        <v>0.67668997249805662</v>
      </c>
      <c r="C1481" s="22">
        <f t="shared" si="270"/>
        <v>3.103358613695661</v>
      </c>
      <c r="D1481" s="23">
        <f t="shared" si="270"/>
        <v>1.4777816143904392</v>
      </c>
      <c r="E1481" s="125"/>
      <c r="F1481" s="8">
        <f t="shared" si="279"/>
        <v>1</v>
      </c>
      <c r="G1481" s="8">
        <f t="shared" si="280"/>
        <v>3.103358613695661</v>
      </c>
      <c r="H1481" s="8">
        <f t="shared" si="281"/>
        <v>1.4777816143904392</v>
      </c>
      <c r="I1481" s="24"/>
      <c r="J1481" s="24"/>
      <c r="K1481" s="8">
        <f t="shared" si="282"/>
        <v>0</v>
      </c>
      <c r="L1481" s="8">
        <f t="shared" si="283"/>
        <v>0</v>
      </c>
      <c r="M1481" s="25" t="e">
        <f t="shared" si="271"/>
        <v>#DIV/0!</v>
      </c>
      <c r="N1481" s="25" t="e">
        <f t="shared" si="271"/>
        <v>#DIV/0!</v>
      </c>
      <c r="O1481" s="24">
        <f t="shared" si="272"/>
        <v>0</v>
      </c>
      <c r="P1481" s="24">
        <f t="shared" si="272"/>
        <v>0</v>
      </c>
      <c r="Q1481" t="s">
        <v>292</v>
      </c>
      <c r="R1481" t="s">
        <v>491</v>
      </c>
      <c r="S1481" t="s">
        <v>270</v>
      </c>
      <c r="T1481" s="26" t="s">
        <v>84</v>
      </c>
      <c r="U1481" s="26" t="s">
        <v>94</v>
      </c>
      <c r="V1481" t="s">
        <v>629</v>
      </c>
      <c r="W1481" s="26" t="s">
        <v>204</v>
      </c>
      <c r="X1481" s="90">
        <v>6</v>
      </c>
      <c r="Y1481" s="24" t="str">
        <f t="shared" si="284"/>
        <v>Y</v>
      </c>
      <c r="Z1481" s="24">
        <v>100</v>
      </c>
      <c r="AA1481" s="24">
        <f t="shared" si="273"/>
        <v>0</v>
      </c>
      <c r="AB1481" s="24">
        <f t="shared" si="274"/>
        <v>-100</v>
      </c>
      <c r="AC1481" s="24">
        <f t="shared" si="275"/>
        <v>0</v>
      </c>
      <c r="AD1481" s="24">
        <f t="shared" si="276"/>
        <v>-100</v>
      </c>
      <c r="AE1481" s="24">
        <f t="shared" si="277"/>
        <v>0</v>
      </c>
      <c r="AF1481" s="24">
        <f t="shared" si="278"/>
        <v>-100</v>
      </c>
    </row>
    <row r="1482" spans="1:32" x14ac:dyDescent="0.25">
      <c r="A1482" s="21">
        <v>0.20040912737673838</v>
      </c>
      <c r="B1482" s="21">
        <v>0.79953589200478237</v>
      </c>
      <c r="C1482" s="22">
        <f t="shared" si="270"/>
        <v>4.9897926960190473</v>
      </c>
      <c r="D1482" s="23">
        <f t="shared" si="270"/>
        <v>1.2507255896824936</v>
      </c>
      <c r="E1482" s="125"/>
      <c r="F1482" s="8">
        <f t="shared" si="279"/>
        <v>1</v>
      </c>
      <c r="G1482" s="8">
        <f t="shared" si="280"/>
        <v>4.9897926960190473</v>
      </c>
      <c r="H1482" s="8">
        <f t="shared" si="281"/>
        <v>1.2507255896824936</v>
      </c>
      <c r="I1482" s="24"/>
      <c r="J1482" s="24"/>
      <c r="K1482" s="8">
        <f t="shared" si="282"/>
        <v>0</v>
      </c>
      <c r="L1482" s="8">
        <f t="shared" si="283"/>
        <v>0</v>
      </c>
      <c r="M1482" s="25" t="e">
        <f t="shared" si="271"/>
        <v>#DIV/0!</v>
      </c>
      <c r="N1482" s="25" t="e">
        <f t="shared" si="271"/>
        <v>#DIV/0!</v>
      </c>
      <c r="O1482" s="24">
        <f t="shared" si="272"/>
        <v>0</v>
      </c>
      <c r="P1482" s="24">
        <f t="shared" si="272"/>
        <v>0</v>
      </c>
      <c r="Q1482" t="s">
        <v>346</v>
      </c>
      <c r="R1482" t="s">
        <v>294</v>
      </c>
      <c r="S1482" t="s">
        <v>270</v>
      </c>
      <c r="T1482" s="26" t="s">
        <v>90</v>
      </c>
      <c r="U1482" s="26" t="s">
        <v>75</v>
      </c>
      <c r="V1482" t="s">
        <v>629</v>
      </c>
      <c r="W1482" s="26" t="s">
        <v>75</v>
      </c>
      <c r="X1482" s="90">
        <v>2</v>
      </c>
      <c r="Y1482" s="24" t="str">
        <f t="shared" si="284"/>
        <v>N</v>
      </c>
      <c r="Z1482" s="24">
        <v>100</v>
      </c>
      <c r="AA1482" s="24">
        <f t="shared" si="273"/>
        <v>0</v>
      </c>
      <c r="AB1482" s="24">
        <f t="shared" si="274"/>
        <v>-100</v>
      </c>
      <c r="AC1482" s="24">
        <f t="shared" si="275"/>
        <v>0</v>
      </c>
      <c r="AD1482" s="24">
        <f t="shared" si="276"/>
        <v>-100</v>
      </c>
      <c r="AE1482" s="24">
        <f t="shared" si="277"/>
        <v>0</v>
      </c>
      <c r="AF1482" s="24">
        <f t="shared" si="278"/>
        <v>-100</v>
      </c>
    </row>
    <row r="1483" spans="1:32" x14ac:dyDescent="0.25">
      <c r="A1483" s="21">
        <v>5.3481081352043491E-2</v>
      </c>
      <c r="B1483" s="21">
        <v>0.94651807859333881</v>
      </c>
      <c r="C1483" s="22">
        <f t="shared" si="270"/>
        <v>18.698200835121863</v>
      </c>
      <c r="D1483" s="23">
        <f t="shared" si="270"/>
        <v>1.0565038562032993</v>
      </c>
      <c r="E1483" s="125"/>
      <c r="F1483" s="8">
        <f t="shared" si="279"/>
        <v>1</v>
      </c>
      <c r="G1483" s="8">
        <f t="shared" si="280"/>
        <v>18.698200835121863</v>
      </c>
      <c r="H1483" s="8">
        <f t="shared" si="281"/>
        <v>1.0565038562032993</v>
      </c>
      <c r="I1483" s="24"/>
      <c r="J1483" s="24"/>
      <c r="K1483" s="8">
        <f t="shared" si="282"/>
        <v>0</v>
      </c>
      <c r="L1483" s="8">
        <f t="shared" si="283"/>
        <v>0</v>
      </c>
      <c r="M1483" s="25" t="e">
        <f t="shared" si="271"/>
        <v>#DIV/0!</v>
      </c>
      <c r="N1483" s="25" t="e">
        <f t="shared" si="271"/>
        <v>#DIV/0!</v>
      </c>
      <c r="O1483" s="24">
        <f t="shared" si="272"/>
        <v>0</v>
      </c>
      <c r="P1483" s="24">
        <f t="shared" si="272"/>
        <v>0</v>
      </c>
      <c r="Q1483" t="s">
        <v>351</v>
      </c>
      <c r="R1483" t="s">
        <v>492</v>
      </c>
      <c r="S1483" t="s">
        <v>273</v>
      </c>
      <c r="T1483" s="26" t="s">
        <v>90</v>
      </c>
      <c r="U1483" s="26" t="s">
        <v>73</v>
      </c>
      <c r="V1483" t="s">
        <v>629</v>
      </c>
      <c r="W1483" s="26" t="s">
        <v>73</v>
      </c>
      <c r="X1483" s="90">
        <v>0</v>
      </c>
      <c r="Y1483" s="24" t="str">
        <f t="shared" si="284"/>
        <v>N</v>
      </c>
      <c r="Z1483" s="24">
        <v>100</v>
      </c>
      <c r="AA1483" s="24">
        <f t="shared" si="273"/>
        <v>0</v>
      </c>
      <c r="AB1483" s="24">
        <f t="shared" si="274"/>
        <v>-100</v>
      </c>
      <c r="AC1483" s="24">
        <f t="shared" si="275"/>
        <v>0</v>
      </c>
      <c r="AD1483" s="24">
        <f t="shared" si="276"/>
        <v>-100</v>
      </c>
      <c r="AE1483" s="24">
        <f t="shared" si="277"/>
        <v>0</v>
      </c>
      <c r="AF1483" s="24">
        <f t="shared" si="278"/>
        <v>-100</v>
      </c>
    </row>
    <row r="1484" spans="1:32" x14ac:dyDescent="0.25">
      <c r="A1484" s="21">
        <v>0.61661365630460907</v>
      </c>
      <c r="B1484" s="21">
        <v>0.35556930512280832</v>
      </c>
      <c r="C1484" s="22">
        <f t="shared" si="270"/>
        <v>1.6217610326586682</v>
      </c>
      <c r="D1484" s="23">
        <f t="shared" si="270"/>
        <v>2.8123912429803664</v>
      </c>
      <c r="E1484" s="125"/>
      <c r="F1484" s="8">
        <f t="shared" si="279"/>
        <v>1</v>
      </c>
      <c r="G1484" s="8">
        <f t="shared" si="280"/>
        <v>1.6217610326586682</v>
      </c>
      <c r="H1484" s="8">
        <f t="shared" si="281"/>
        <v>2.8123912429803664</v>
      </c>
      <c r="I1484" s="24"/>
      <c r="J1484" s="24"/>
      <c r="K1484" s="8">
        <f t="shared" si="282"/>
        <v>0</v>
      </c>
      <c r="L1484" s="8">
        <f t="shared" si="283"/>
        <v>0</v>
      </c>
      <c r="M1484" s="25" t="e">
        <f t="shared" si="271"/>
        <v>#DIV/0!</v>
      </c>
      <c r="N1484" s="25" t="e">
        <f t="shared" si="271"/>
        <v>#DIV/0!</v>
      </c>
      <c r="O1484" s="24">
        <f t="shared" si="272"/>
        <v>0</v>
      </c>
      <c r="P1484" s="24">
        <f t="shared" si="272"/>
        <v>0</v>
      </c>
      <c r="Q1484" t="s">
        <v>428</v>
      </c>
      <c r="R1484" t="s">
        <v>352</v>
      </c>
      <c r="S1484" t="s">
        <v>273</v>
      </c>
      <c r="T1484" s="26" t="s">
        <v>84</v>
      </c>
      <c r="U1484" s="26" t="s">
        <v>100</v>
      </c>
      <c r="V1484" t="s">
        <v>629</v>
      </c>
      <c r="W1484" s="26" t="s">
        <v>164</v>
      </c>
      <c r="X1484" s="90">
        <v>5</v>
      </c>
      <c r="Y1484" s="24" t="str">
        <f t="shared" si="284"/>
        <v>Y</v>
      </c>
      <c r="Z1484" s="24">
        <v>100</v>
      </c>
      <c r="AA1484" s="24">
        <f t="shared" si="273"/>
        <v>0</v>
      </c>
      <c r="AB1484" s="24">
        <f t="shared" si="274"/>
        <v>-100</v>
      </c>
      <c r="AC1484" s="24">
        <f t="shared" si="275"/>
        <v>0</v>
      </c>
      <c r="AD1484" s="24">
        <f t="shared" si="276"/>
        <v>-100</v>
      </c>
      <c r="AE1484" s="24">
        <f t="shared" si="277"/>
        <v>0</v>
      </c>
      <c r="AF1484" s="24">
        <f t="shared" si="278"/>
        <v>-100</v>
      </c>
    </row>
    <row r="1485" spans="1:32" x14ac:dyDescent="0.25">
      <c r="A1485" s="21">
        <v>0.49331530463451756</v>
      </c>
      <c r="B1485" s="21">
        <v>0.50577752157791389</v>
      </c>
      <c r="C1485" s="22">
        <f t="shared" si="270"/>
        <v>2.0271011067472755</v>
      </c>
      <c r="D1485" s="23">
        <f t="shared" si="270"/>
        <v>1.9771539013442538</v>
      </c>
      <c r="E1485" s="125"/>
      <c r="F1485" s="8">
        <f t="shared" si="279"/>
        <v>1</v>
      </c>
      <c r="G1485" s="8">
        <f t="shared" si="280"/>
        <v>2.0271011067472755</v>
      </c>
      <c r="H1485" s="8">
        <f t="shared" si="281"/>
        <v>1.9771539013442538</v>
      </c>
      <c r="I1485" s="24"/>
      <c r="J1485" s="24"/>
      <c r="K1485" s="8">
        <f t="shared" si="282"/>
        <v>0</v>
      </c>
      <c r="L1485" s="8">
        <f t="shared" si="283"/>
        <v>0</v>
      </c>
      <c r="M1485" s="25" t="e">
        <f t="shared" si="271"/>
        <v>#DIV/0!</v>
      </c>
      <c r="N1485" s="25" t="e">
        <f t="shared" si="271"/>
        <v>#DIV/0!</v>
      </c>
      <c r="O1485" s="24">
        <f t="shared" si="272"/>
        <v>0</v>
      </c>
      <c r="P1485" s="24">
        <f t="shared" si="272"/>
        <v>0</v>
      </c>
      <c r="Q1485" t="s">
        <v>436</v>
      </c>
      <c r="R1485" t="s">
        <v>438</v>
      </c>
      <c r="S1485" t="s">
        <v>269</v>
      </c>
      <c r="T1485" s="26" t="s">
        <v>90</v>
      </c>
      <c r="U1485" s="26" t="s">
        <v>75</v>
      </c>
      <c r="V1485" t="s">
        <v>629</v>
      </c>
      <c r="W1485" s="26" t="s">
        <v>87</v>
      </c>
      <c r="X1485" s="90">
        <v>3</v>
      </c>
      <c r="Y1485" s="24" t="str">
        <f t="shared" si="284"/>
        <v>Y</v>
      </c>
      <c r="Z1485" s="24">
        <v>100</v>
      </c>
      <c r="AA1485" s="24">
        <f t="shared" si="273"/>
        <v>0</v>
      </c>
      <c r="AB1485" s="24">
        <f t="shared" si="274"/>
        <v>-100</v>
      </c>
      <c r="AC1485" s="24">
        <f t="shared" si="275"/>
        <v>0</v>
      </c>
      <c r="AD1485" s="24">
        <f t="shared" si="276"/>
        <v>-100</v>
      </c>
      <c r="AE1485" s="24">
        <f t="shared" si="277"/>
        <v>0</v>
      </c>
      <c r="AF1485" s="24">
        <f t="shared" si="278"/>
        <v>-100</v>
      </c>
    </row>
    <row r="1486" spans="1:32" x14ac:dyDescent="0.25">
      <c r="A1486" s="21">
        <v>0.6629078093479126</v>
      </c>
      <c r="B1486" s="21">
        <v>0.33285428137147349</v>
      </c>
      <c r="C1486" s="22">
        <f t="shared" si="270"/>
        <v>1.508505384758821</v>
      </c>
      <c r="D1486" s="23">
        <f t="shared" si="270"/>
        <v>3.004317672825652</v>
      </c>
      <c r="E1486" s="125"/>
      <c r="F1486" s="8">
        <f t="shared" si="279"/>
        <v>1</v>
      </c>
      <c r="G1486" s="8">
        <f t="shared" si="280"/>
        <v>1.508505384758821</v>
      </c>
      <c r="H1486" s="8">
        <f t="shared" si="281"/>
        <v>3.004317672825652</v>
      </c>
      <c r="I1486" s="24"/>
      <c r="J1486" s="24"/>
      <c r="K1486" s="8">
        <f t="shared" si="282"/>
        <v>0</v>
      </c>
      <c r="L1486" s="8">
        <f t="shared" si="283"/>
        <v>0</v>
      </c>
      <c r="M1486" s="25" t="e">
        <f t="shared" si="271"/>
        <v>#DIV/0!</v>
      </c>
      <c r="N1486" s="25" t="e">
        <f t="shared" si="271"/>
        <v>#DIV/0!</v>
      </c>
      <c r="O1486" s="24">
        <f t="shared" si="272"/>
        <v>0</v>
      </c>
      <c r="P1486" s="24">
        <f t="shared" si="272"/>
        <v>0</v>
      </c>
      <c r="Q1486" t="s">
        <v>437</v>
      </c>
      <c r="R1486" t="s">
        <v>440</v>
      </c>
      <c r="S1486" t="s">
        <v>269</v>
      </c>
      <c r="T1486" s="26" t="s">
        <v>90</v>
      </c>
      <c r="U1486" s="26" t="s">
        <v>74</v>
      </c>
      <c r="V1486" t="s">
        <v>629</v>
      </c>
      <c r="W1486" s="26" t="s">
        <v>164</v>
      </c>
      <c r="X1486" s="90">
        <v>5</v>
      </c>
      <c r="Y1486" s="24" t="str">
        <f t="shared" si="284"/>
        <v>Y</v>
      </c>
      <c r="Z1486" s="24">
        <v>100</v>
      </c>
      <c r="AA1486" s="24">
        <f t="shared" si="273"/>
        <v>0</v>
      </c>
      <c r="AB1486" s="24">
        <f t="shared" si="274"/>
        <v>-100</v>
      </c>
      <c r="AC1486" s="24">
        <f t="shared" si="275"/>
        <v>0</v>
      </c>
      <c r="AD1486" s="24">
        <f t="shared" si="276"/>
        <v>-100</v>
      </c>
      <c r="AE1486" s="24">
        <f t="shared" si="277"/>
        <v>0</v>
      </c>
      <c r="AF1486" s="24">
        <f t="shared" si="278"/>
        <v>-100</v>
      </c>
    </row>
    <row r="1487" spans="1:32" x14ac:dyDescent="0.25">
      <c r="A1487" s="21">
        <v>0.4518177488116164</v>
      </c>
      <c r="B1487" s="21">
        <v>0.54711587334574086</v>
      </c>
      <c r="C1487" s="22">
        <f t="shared" si="270"/>
        <v>2.2132817991994069</v>
      </c>
      <c r="D1487" s="23">
        <f t="shared" si="270"/>
        <v>1.8277663813421594</v>
      </c>
      <c r="E1487" s="125"/>
      <c r="F1487" s="8">
        <f t="shared" si="279"/>
        <v>1</v>
      </c>
      <c r="G1487" s="8">
        <f t="shared" si="280"/>
        <v>2.2132817991994069</v>
      </c>
      <c r="H1487" s="8">
        <f t="shared" si="281"/>
        <v>1.8277663813421594</v>
      </c>
      <c r="I1487" s="24"/>
      <c r="J1487" s="24"/>
      <c r="K1487" s="8">
        <f t="shared" si="282"/>
        <v>0</v>
      </c>
      <c r="L1487" s="8">
        <f t="shared" si="283"/>
        <v>0</v>
      </c>
      <c r="M1487" s="25" t="e">
        <f t="shared" si="271"/>
        <v>#DIV/0!</v>
      </c>
      <c r="N1487" s="25" t="e">
        <f t="shared" si="271"/>
        <v>#DIV/0!</v>
      </c>
      <c r="O1487" s="24">
        <f t="shared" si="272"/>
        <v>0</v>
      </c>
      <c r="P1487" s="24">
        <f t="shared" si="272"/>
        <v>0</v>
      </c>
      <c r="Q1487" t="s">
        <v>470</v>
      </c>
      <c r="R1487" t="s">
        <v>509</v>
      </c>
      <c r="S1487" t="s">
        <v>276</v>
      </c>
      <c r="T1487" s="26" t="s">
        <v>85</v>
      </c>
      <c r="U1487" s="26" t="s">
        <v>79</v>
      </c>
      <c r="V1487" t="s">
        <v>629</v>
      </c>
      <c r="W1487" s="26" t="s">
        <v>86</v>
      </c>
      <c r="X1487" s="90">
        <v>3</v>
      </c>
      <c r="Y1487" s="24" t="str">
        <f t="shared" si="284"/>
        <v>Y</v>
      </c>
      <c r="Z1487" s="24">
        <v>100</v>
      </c>
      <c r="AA1487" s="24">
        <f t="shared" si="273"/>
        <v>0</v>
      </c>
      <c r="AB1487" s="24">
        <f t="shared" si="274"/>
        <v>-100</v>
      </c>
      <c r="AC1487" s="24">
        <f t="shared" si="275"/>
        <v>0</v>
      </c>
      <c r="AD1487" s="24">
        <f t="shared" si="276"/>
        <v>-100</v>
      </c>
      <c r="AE1487" s="24">
        <f t="shared" si="277"/>
        <v>0</v>
      </c>
      <c r="AF1487" s="24">
        <f t="shared" si="278"/>
        <v>-100</v>
      </c>
    </row>
    <row r="1488" spans="1:32" x14ac:dyDescent="0.25">
      <c r="A1488" s="124">
        <v>7.6307835116018408E-2</v>
      </c>
      <c r="B1488" s="124">
        <v>0.92368778885123892</v>
      </c>
      <c r="C1488" s="120">
        <f t="shared" si="270"/>
        <v>13.104814184278721</v>
      </c>
      <c r="D1488" s="121">
        <f t="shared" si="270"/>
        <v>1.0826168885957324</v>
      </c>
      <c r="E1488" s="129"/>
      <c r="F1488" s="122">
        <f t="shared" si="279"/>
        <v>1</v>
      </c>
      <c r="G1488" s="122">
        <f t="shared" si="280"/>
        <v>13.104814184278721</v>
      </c>
      <c r="H1488" s="122">
        <f t="shared" si="281"/>
        <v>1.0826168885957324</v>
      </c>
      <c r="I1488" s="97"/>
      <c r="J1488" s="97"/>
      <c r="K1488" s="122">
        <f t="shared" si="282"/>
        <v>0</v>
      </c>
      <c r="L1488" s="122">
        <f t="shared" si="283"/>
        <v>0</v>
      </c>
      <c r="M1488" s="123" t="e">
        <f t="shared" si="271"/>
        <v>#DIV/0!</v>
      </c>
      <c r="N1488" s="123" t="e">
        <f t="shared" si="271"/>
        <v>#DIV/0!</v>
      </c>
      <c r="O1488" s="97">
        <f t="shared" si="272"/>
        <v>0</v>
      </c>
      <c r="P1488" s="97">
        <f t="shared" si="272"/>
        <v>0</v>
      </c>
      <c r="Q1488" s="97" t="s">
        <v>388</v>
      </c>
      <c r="R1488" s="97" t="s">
        <v>514</v>
      </c>
      <c r="S1488" s="97" t="s">
        <v>279</v>
      </c>
      <c r="T1488" s="117" t="s">
        <v>85</v>
      </c>
      <c r="U1488" s="117" t="s">
        <v>76</v>
      </c>
      <c r="V1488" s="97" t="s">
        <v>630</v>
      </c>
      <c r="W1488" s="117" t="s">
        <v>78</v>
      </c>
      <c r="X1488" s="96">
        <v>1</v>
      </c>
      <c r="Y1488" s="24" t="str">
        <f t="shared" si="284"/>
        <v>N</v>
      </c>
      <c r="Z1488" s="24">
        <v>100</v>
      </c>
      <c r="AA1488" s="24">
        <f t="shared" si="273"/>
        <v>0</v>
      </c>
      <c r="AB1488" s="24">
        <f t="shared" si="274"/>
        <v>-100</v>
      </c>
      <c r="AC1488" s="24">
        <f t="shared" si="275"/>
        <v>0</v>
      </c>
      <c r="AD1488" s="24">
        <f t="shared" si="276"/>
        <v>-100</v>
      </c>
      <c r="AE1488" s="24">
        <f t="shared" si="277"/>
        <v>0</v>
      </c>
      <c r="AF1488" s="24">
        <f t="shared" si="278"/>
        <v>-100</v>
      </c>
    </row>
    <row r="1489" spans="1:32" x14ac:dyDescent="0.25">
      <c r="A1489" s="21">
        <v>0.442015828112299</v>
      </c>
      <c r="B1489" s="21">
        <v>0.55714100736177297</v>
      </c>
      <c r="C1489" s="22">
        <f t="shared" ref="C1489:D1523" si="285">(100%/A1489)</f>
        <v>2.2623624232432213</v>
      </c>
      <c r="D1489" s="23">
        <f t="shared" si="285"/>
        <v>1.7948777540811347</v>
      </c>
      <c r="E1489" s="125"/>
      <c r="F1489" s="8">
        <f t="shared" si="279"/>
        <v>1</v>
      </c>
      <c r="G1489" s="8">
        <f t="shared" si="280"/>
        <v>2.2623624232432213</v>
      </c>
      <c r="H1489" s="8">
        <f t="shared" si="281"/>
        <v>1.7948777540811347</v>
      </c>
      <c r="I1489" s="24"/>
      <c r="J1489" s="24"/>
      <c r="K1489" s="8">
        <f t="shared" si="282"/>
        <v>0</v>
      </c>
      <c r="L1489" s="8">
        <f t="shared" si="283"/>
        <v>0</v>
      </c>
      <c r="M1489" s="25" t="e">
        <f t="shared" ref="M1489:N1523" si="286">(1/K1489)</f>
        <v>#DIV/0!</v>
      </c>
      <c r="N1489" s="25" t="e">
        <f t="shared" si="286"/>
        <v>#DIV/0!</v>
      </c>
      <c r="O1489" s="24">
        <f t="shared" ref="O1489:P1523" si="287">(I1489/G1489)</f>
        <v>0</v>
      </c>
      <c r="P1489" s="24">
        <f t="shared" si="287"/>
        <v>0</v>
      </c>
      <c r="Q1489" t="s">
        <v>301</v>
      </c>
      <c r="R1489" t="s">
        <v>377</v>
      </c>
      <c r="S1489" t="s">
        <v>275</v>
      </c>
      <c r="T1489" s="26" t="s">
        <v>90</v>
      </c>
      <c r="U1489" s="26" t="s">
        <v>75</v>
      </c>
      <c r="V1489" t="s">
        <v>630</v>
      </c>
      <c r="W1489" s="26" t="s">
        <v>75</v>
      </c>
      <c r="X1489" s="90">
        <v>2</v>
      </c>
      <c r="Y1489" s="24" t="str">
        <f t="shared" si="284"/>
        <v>N</v>
      </c>
      <c r="Z1489" s="24">
        <v>100</v>
      </c>
      <c r="AA1489" s="24">
        <f t="shared" si="273"/>
        <v>0</v>
      </c>
      <c r="AB1489" s="24">
        <f t="shared" si="274"/>
        <v>-100</v>
      </c>
      <c r="AC1489" s="24">
        <f t="shared" si="275"/>
        <v>0</v>
      </c>
      <c r="AD1489" s="24">
        <f t="shared" si="276"/>
        <v>-100</v>
      </c>
      <c r="AE1489" s="24">
        <f t="shared" si="277"/>
        <v>0</v>
      </c>
      <c r="AF1489" s="24">
        <f t="shared" si="278"/>
        <v>-100</v>
      </c>
    </row>
    <row r="1490" spans="1:32" x14ac:dyDescent="0.25">
      <c r="A1490" s="21">
        <v>0.23699982431835168</v>
      </c>
      <c r="B1490" s="21">
        <v>0.76288101049268187</v>
      </c>
      <c r="C1490" s="22">
        <f t="shared" si="285"/>
        <v>4.2194124104359796</v>
      </c>
      <c r="D1490" s="23">
        <f t="shared" si="285"/>
        <v>1.3108204113695039</v>
      </c>
      <c r="E1490" s="125"/>
      <c r="F1490" s="8">
        <f t="shared" si="279"/>
        <v>1</v>
      </c>
      <c r="G1490" s="8">
        <f t="shared" si="280"/>
        <v>4.2194124104359796</v>
      </c>
      <c r="H1490" s="8">
        <f t="shared" si="281"/>
        <v>1.3108204113695039</v>
      </c>
      <c r="I1490" s="24"/>
      <c r="J1490" s="24"/>
      <c r="K1490" s="8">
        <f t="shared" si="282"/>
        <v>0</v>
      </c>
      <c r="L1490" s="8">
        <f t="shared" si="283"/>
        <v>0</v>
      </c>
      <c r="M1490" s="25" t="e">
        <f t="shared" si="286"/>
        <v>#DIV/0!</v>
      </c>
      <c r="N1490" s="25" t="e">
        <f t="shared" si="286"/>
        <v>#DIV/0!</v>
      </c>
      <c r="O1490" s="24">
        <f t="shared" si="287"/>
        <v>0</v>
      </c>
      <c r="P1490" s="24">
        <f t="shared" si="287"/>
        <v>0</v>
      </c>
      <c r="Q1490" t="s">
        <v>380</v>
      </c>
      <c r="R1490" t="s">
        <v>308</v>
      </c>
      <c r="S1490" t="s">
        <v>275</v>
      </c>
      <c r="T1490" s="26" t="s">
        <v>90</v>
      </c>
      <c r="U1490" s="26" t="s">
        <v>75</v>
      </c>
      <c r="V1490" t="s">
        <v>630</v>
      </c>
      <c r="W1490" s="26" t="s">
        <v>75</v>
      </c>
      <c r="X1490" s="90">
        <v>2</v>
      </c>
      <c r="Y1490" s="24" t="str">
        <f t="shared" si="284"/>
        <v>N</v>
      </c>
      <c r="Z1490" s="24">
        <v>100</v>
      </c>
      <c r="AA1490" s="24">
        <f t="shared" si="273"/>
        <v>0</v>
      </c>
      <c r="AB1490" s="24">
        <f t="shared" si="274"/>
        <v>-100</v>
      </c>
      <c r="AC1490" s="24">
        <f t="shared" si="275"/>
        <v>0</v>
      </c>
      <c r="AD1490" s="24">
        <f t="shared" si="276"/>
        <v>-100</v>
      </c>
      <c r="AE1490" s="24">
        <f t="shared" si="277"/>
        <v>0</v>
      </c>
      <c r="AF1490" s="24">
        <f t="shared" si="278"/>
        <v>-100</v>
      </c>
    </row>
    <row r="1491" spans="1:32" x14ac:dyDescent="0.25">
      <c r="A1491" s="21">
        <v>4.8080744591022712E-2</v>
      </c>
      <c r="B1491" s="21">
        <v>0.95191874227913387</v>
      </c>
      <c r="C1491" s="22">
        <f t="shared" si="285"/>
        <v>20.798346791549331</v>
      </c>
      <c r="D1491" s="23">
        <f t="shared" si="285"/>
        <v>1.0505098340702352</v>
      </c>
      <c r="E1491" s="125"/>
      <c r="F1491" s="8">
        <f t="shared" si="279"/>
        <v>1</v>
      </c>
      <c r="G1491" s="8">
        <f t="shared" si="280"/>
        <v>20.798346791549331</v>
      </c>
      <c r="H1491" s="8">
        <f t="shared" si="281"/>
        <v>1.0505098340702352</v>
      </c>
      <c r="I1491" s="24"/>
      <c r="J1491" s="24"/>
      <c r="K1491" s="8">
        <f t="shared" si="282"/>
        <v>0</v>
      </c>
      <c r="L1491" s="8">
        <f t="shared" si="283"/>
        <v>0</v>
      </c>
      <c r="M1491" s="25" t="e">
        <f t="shared" si="286"/>
        <v>#DIV/0!</v>
      </c>
      <c r="N1491" s="25" t="e">
        <f t="shared" si="286"/>
        <v>#DIV/0!</v>
      </c>
      <c r="O1491" s="24">
        <f t="shared" si="287"/>
        <v>0</v>
      </c>
      <c r="P1491" s="24">
        <f t="shared" si="287"/>
        <v>0</v>
      </c>
      <c r="Q1491" t="s">
        <v>375</v>
      </c>
      <c r="R1491" t="s">
        <v>373</v>
      </c>
      <c r="S1491" t="s">
        <v>275</v>
      </c>
      <c r="T1491" s="26" t="s">
        <v>90</v>
      </c>
      <c r="U1491" s="26" t="s">
        <v>73</v>
      </c>
      <c r="V1491" t="s">
        <v>630</v>
      </c>
      <c r="W1491" s="26" t="s">
        <v>93</v>
      </c>
      <c r="X1491" s="90">
        <v>6</v>
      </c>
      <c r="Y1491" s="24" t="str">
        <f t="shared" si="284"/>
        <v>Y</v>
      </c>
      <c r="Z1491" s="24">
        <v>100</v>
      </c>
      <c r="AA1491" s="24">
        <f t="shared" si="273"/>
        <v>0</v>
      </c>
      <c r="AB1491" s="24">
        <f t="shared" si="274"/>
        <v>-100</v>
      </c>
      <c r="AC1491" s="24">
        <f t="shared" si="275"/>
        <v>0</v>
      </c>
      <c r="AD1491" s="24">
        <f t="shared" si="276"/>
        <v>-100</v>
      </c>
      <c r="AE1491" s="24">
        <f t="shared" si="277"/>
        <v>0</v>
      </c>
      <c r="AF1491" s="24">
        <f t="shared" si="278"/>
        <v>-100</v>
      </c>
    </row>
    <row r="1492" spans="1:32" x14ac:dyDescent="0.25">
      <c r="A1492" s="21">
        <v>0.51486812135558857</v>
      </c>
      <c r="B1492" s="21">
        <v>0.48403615305811221</v>
      </c>
      <c r="C1492" s="22">
        <f t="shared" si="285"/>
        <v>1.9422449332600258</v>
      </c>
      <c r="D1492" s="23">
        <f t="shared" si="285"/>
        <v>2.0659613825993333</v>
      </c>
      <c r="E1492" s="125"/>
      <c r="F1492" s="8">
        <f t="shared" si="279"/>
        <v>1</v>
      </c>
      <c r="G1492" s="8">
        <f t="shared" si="280"/>
        <v>1.9422449332600258</v>
      </c>
      <c r="H1492" s="8">
        <f t="shared" si="281"/>
        <v>2.0659613825993333</v>
      </c>
      <c r="I1492" s="24"/>
      <c r="J1492" s="24"/>
      <c r="K1492" s="8">
        <f t="shared" si="282"/>
        <v>0</v>
      </c>
      <c r="L1492" s="8">
        <f t="shared" si="283"/>
        <v>0</v>
      </c>
      <c r="M1492" s="25" t="e">
        <f t="shared" si="286"/>
        <v>#DIV/0!</v>
      </c>
      <c r="N1492" s="25" t="e">
        <f t="shared" si="286"/>
        <v>#DIV/0!</v>
      </c>
      <c r="O1492" s="24">
        <f t="shared" si="287"/>
        <v>0</v>
      </c>
      <c r="P1492" s="24">
        <f t="shared" si="287"/>
        <v>0</v>
      </c>
      <c r="Q1492" t="s">
        <v>529</v>
      </c>
      <c r="R1492" t="s">
        <v>486</v>
      </c>
      <c r="S1492" t="s">
        <v>274</v>
      </c>
      <c r="T1492" s="26" t="s">
        <v>90</v>
      </c>
      <c r="U1492" s="26" t="s">
        <v>75</v>
      </c>
      <c r="V1492" t="s">
        <v>630</v>
      </c>
      <c r="W1492" s="26" t="s">
        <v>78</v>
      </c>
      <c r="X1492" s="90">
        <v>1</v>
      </c>
      <c r="Y1492" s="24" t="str">
        <f t="shared" si="284"/>
        <v>N</v>
      </c>
      <c r="Z1492" s="24">
        <v>100</v>
      </c>
      <c r="AA1492" s="24">
        <f t="shared" si="273"/>
        <v>0</v>
      </c>
      <c r="AB1492" s="24">
        <f t="shared" si="274"/>
        <v>-100</v>
      </c>
      <c r="AC1492" s="24">
        <f t="shared" si="275"/>
        <v>0</v>
      </c>
      <c r="AD1492" s="24">
        <f t="shared" si="276"/>
        <v>-100</v>
      </c>
      <c r="AE1492" s="24">
        <f t="shared" si="277"/>
        <v>0</v>
      </c>
      <c r="AF1492" s="24">
        <f t="shared" si="278"/>
        <v>-100</v>
      </c>
    </row>
    <row r="1493" spans="1:32" x14ac:dyDescent="0.25">
      <c r="A1493" s="21">
        <v>0.31920683097661862</v>
      </c>
      <c r="B1493" s="21">
        <v>0.68058691773275237</v>
      </c>
      <c r="C1493" s="22">
        <f t="shared" si="285"/>
        <v>3.1327650380804299</v>
      </c>
      <c r="D1493" s="23">
        <f t="shared" si="285"/>
        <v>1.4693200441338372</v>
      </c>
      <c r="E1493" s="125"/>
      <c r="F1493" s="8">
        <f t="shared" si="279"/>
        <v>1</v>
      </c>
      <c r="G1493" s="8">
        <f t="shared" si="280"/>
        <v>3.1327650380804299</v>
      </c>
      <c r="H1493" s="8">
        <f t="shared" si="281"/>
        <v>1.4693200441338372</v>
      </c>
      <c r="I1493" s="24"/>
      <c r="J1493" s="24"/>
      <c r="K1493" s="8">
        <f t="shared" si="282"/>
        <v>0</v>
      </c>
      <c r="L1493" s="8">
        <f t="shared" si="283"/>
        <v>0</v>
      </c>
      <c r="M1493" s="25" t="e">
        <f t="shared" si="286"/>
        <v>#DIV/0!</v>
      </c>
      <c r="N1493" s="25" t="e">
        <f t="shared" si="286"/>
        <v>#DIV/0!</v>
      </c>
      <c r="O1493" s="24">
        <f t="shared" si="287"/>
        <v>0</v>
      </c>
      <c r="P1493" s="24">
        <f t="shared" si="287"/>
        <v>0</v>
      </c>
      <c r="Q1493" t="s">
        <v>307</v>
      </c>
      <c r="R1493" t="s">
        <v>378</v>
      </c>
      <c r="S1493" t="s">
        <v>275</v>
      </c>
      <c r="T1493" s="26" t="s">
        <v>90</v>
      </c>
      <c r="U1493" s="26" t="s">
        <v>75</v>
      </c>
      <c r="V1493" t="s">
        <v>631</v>
      </c>
      <c r="W1493" s="26" t="s">
        <v>79</v>
      </c>
      <c r="X1493" s="90">
        <v>3</v>
      </c>
      <c r="Y1493" s="24" t="str">
        <f t="shared" si="284"/>
        <v>Y</v>
      </c>
      <c r="Z1493" s="24">
        <v>100</v>
      </c>
      <c r="AA1493" s="24">
        <f t="shared" si="273"/>
        <v>0</v>
      </c>
      <c r="AB1493" s="24">
        <f t="shared" si="274"/>
        <v>-100</v>
      </c>
      <c r="AC1493" s="24">
        <f t="shared" si="275"/>
        <v>0</v>
      </c>
      <c r="AD1493" s="24">
        <f t="shared" si="276"/>
        <v>-100</v>
      </c>
      <c r="AE1493" s="24">
        <f t="shared" si="277"/>
        <v>0</v>
      </c>
      <c r="AF1493" s="24">
        <f t="shared" si="278"/>
        <v>-100</v>
      </c>
    </row>
    <row r="1494" spans="1:32" x14ac:dyDescent="0.25">
      <c r="A1494" s="21">
        <v>0.19968238873147701</v>
      </c>
      <c r="B1494" s="21">
        <v>0.80027858703699151</v>
      </c>
      <c r="C1494" s="22">
        <f t="shared" si="285"/>
        <v>5.0079529113844412</v>
      </c>
      <c r="D1494" s="23">
        <f t="shared" si="285"/>
        <v>1.2495648592854036</v>
      </c>
      <c r="E1494" s="125"/>
      <c r="F1494" s="8">
        <f t="shared" si="279"/>
        <v>1</v>
      </c>
      <c r="G1494" s="8">
        <f t="shared" si="280"/>
        <v>5.0079529113844412</v>
      </c>
      <c r="H1494" s="8">
        <f t="shared" si="281"/>
        <v>1.2495648592854036</v>
      </c>
      <c r="I1494" s="24"/>
      <c r="J1494" s="24"/>
      <c r="K1494" s="8">
        <f t="shared" si="282"/>
        <v>0</v>
      </c>
      <c r="L1494" s="8">
        <f t="shared" si="283"/>
        <v>0</v>
      </c>
      <c r="M1494" s="25" t="e">
        <f t="shared" si="286"/>
        <v>#DIV/0!</v>
      </c>
      <c r="N1494" s="25" t="e">
        <f t="shared" si="286"/>
        <v>#DIV/0!</v>
      </c>
      <c r="O1494" s="24">
        <f t="shared" si="287"/>
        <v>0</v>
      </c>
      <c r="P1494" s="24">
        <f t="shared" si="287"/>
        <v>0</v>
      </c>
      <c r="Q1494" t="s">
        <v>479</v>
      </c>
      <c r="R1494" t="s">
        <v>309</v>
      </c>
      <c r="S1494" t="s">
        <v>275</v>
      </c>
      <c r="T1494" s="26" t="s">
        <v>90</v>
      </c>
      <c r="U1494" s="26" t="s">
        <v>75</v>
      </c>
      <c r="V1494" t="s">
        <v>631</v>
      </c>
      <c r="W1494" s="26" t="s">
        <v>76</v>
      </c>
      <c r="X1494" s="90">
        <v>1</v>
      </c>
      <c r="Y1494" s="24" t="str">
        <f t="shared" si="284"/>
        <v>N</v>
      </c>
      <c r="Z1494" s="24">
        <v>100</v>
      </c>
      <c r="AA1494" s="24">
        <f t="shared" si="273"/>
        <v>0</v>
      </c>
      <c r="AB1494" s="24">
        <f t="shared" si="274"/>
        <v>-100</v>
      </c>
      <c r="AC1494" s="24">
        <f t="shared" si="275"/>
        <v>0</v>
      </c>
      <c r="AD1494" s="24">
        <f t="shared" si="276"/>
        <v>-100</v>
      </c>
      <c r="AE1494" s="24">
        <f t="shared" si="277"/>
        <v>0</v>
      </c>
      <c r="AF1494" s="24">
        <f t="shared" si="278"/>
        <v>-100</v>
      </c>
    </row>
    <row r="1495" spans="1:32" x14ac:dyDescent="0.25">
      <c r="A1495" s="21">
        <v>0.66651418398464179</v>
      </c>
      <c r="B1495" s="21">
        <v>0.3288506387068007</v>
      </c>
      <c r="C1495" s="22">
        <f t="shared" si="285"/>
        <v>1.5003431645245267</v>
      </c>
      <c r="D1495" s="23">
        <f t="shared" si="285"/>
        <v>3.0408942002742712</v>
      </c>
      <c r="E1495" s="125"/>
      <c r="F1495" s="8">
        <f t="shared" si="279"/>
        <v>1</v>
      </c>
      <c r="G1495" s="8">
        <f t="shared" si="280"/>
        <v>1.5003431645245267</v>
      </c>
      <c r="H1495" s="8">
        <f t="shared" si="281"/>
        <v>3.0408942002742712</v>
      </c>
      <c r="I1495" s="24"/>
      <c r="J1495" s="24"/>
      <c r="K1495" s="8">
        <f t="shared" si="282"/>
        <v>0</v>
      </c>
      <c r="L1495" s="8">
        <f t="shared" si="283"/>
        <v>0</v>
      </c>
      <c r="M1495" s="25" t="e">
        <f t="shared" si="286"/>
        <v>#DIV/0!</v>
      </c>
      <c r="N1495" s="25" t="e">
        <f t="shared" si="286"/>
        <v>#DIV/0!</v>
      </c>
      <c r="O1495" s="24">
        <f t="shared" si="287"/>
        <v>0</v>
      </c>
      <c r="P1495" s="24">
        <f t="shared" si="287"/>
        <v>0</v>
      </c>
      <c r="Q1495" t="s">
        <v>306</v>
      </c>
      <c r="R1495" t="s">
        <v>305</v>
      </c>
      <c r="S1495" t="s">
        <v>275</v>
      </c>
      <c r="T1495" s="26" t="s">
        <v>90</v>
      </c>
      <c r="U1495" s="26" t="s">
        <v>74</v>
      </c>
      <c r="V1495" t="s">
        <v>631</v>
      </c>
      <c r="W1495" s="26" t="s">
        <v>102</v>
      </c>
      <c r="X1495" s="90">
        <v>4</v>
      </c>
      <c r="Y1495" s="24" t="str">
        <f t="shared" si="284"/>
        <v>Y</v>
      </c>
      <c r="Z1495" s="24">
        <v>100</v>
      </c>
      <c r="AA1495" s="24">
        <f t="shared" si="273"/>
        <v>0</v>
      </c>
      <c r="AB1495" s="24">
        <f t="shared" si="274"/>
        <v>-100</v>
      </c>
      <c r="AC1495" s="24">
        <f t="shared" si="275"/>
        <v>0</v>
      </c>
      <c r="AD1495" s="24">
        <f t="shared" si="276"/>
        <v>-100</v>
      </c>
      <c r="AE1495" s="24">
        <f t="shared" si="277"/>
        <v>0</v>
      </c>
      <c r="AF1495" s="24">
        <f t="shared" si="278"/>
        <v>-100</v>
      </c>
    </row>
    <row r="1496" spans="1:32" x14ac:dyDescent="0.25">
      <c r="A1496" s="21">
        <v>0.15672019832820408</v>
      </c>
      <c r="B1496" s="21">
        <v>0.84321146165796645</v>
      </c>
      <c r="C1496" s="22">
        <f t="shared" si="285"/>
        <v>6.3807984590843612</v>
      </c>
      <c r="D1496" s="23">
        <f t="shared" si="285"/>
        <v>1.1859421337012519</v>
      </c>
      <c r="E1496" s="125"/>
      <c r="F1496" s="8">
        <f t="shared" si="279"/>
        <v>1</v>
      </c>
      <c r="G1496" s="8">
        <f t="shared" si="280"/>
        <v>6.3807984590843612</v>
      </c>
      <c r="H1496" s="8">
        <f t="shared" si="281"/>
        <v>1.1859421337012519</v>
      </c>
      <c r="I1496" s="24"/>
      <c r="J1496" s="24"/>
      <c r="K1496" s="8">
        <f t="shared" si="282"/>
        <v>0</v>
      </c>
      <c r="L1496" s="8">
        <f t="shared" si="283"/>
        <v>0</v>
      </c>
      <c r="M1496" s="25" t="e">
        <f t="shared" si="286"/>
        <v>#DIV/0!</v>
      </c>
      <c r="N1496" s="25" t="e">
        <f t="shared" si="286"/>
        <v>#DIV/0!</v>
      </c>
      <c r="O1496" s="24">
        <f t="shared" si="287"/>
        <v>0</v>
      </c>
      <c r="P1496" s="24">
        <f t="shared" si="287"/>
        <v>0</v>
      </c>
      <c r="Q1496" t="s">
        <v>370</v>
      </c>
      <c r="R1496" t="s">
        <v>285</v>
      </c>
      <c r="S1496" t="s">
        <v>275</v>
      </c>
      <c r="T1496" s="26" t="s">
        <v>85</v>
      </c>
      <c r="U1496" s="26" t="s">
        <v>76</v>
      </c>
      <c r="V1496" t="s">
        <v>631</v>
      </c>
      <c r="W1496" s="26" t="s">
        <v>91</v>
      </c>
      <c r="X1496" s="90">
        <v>5</v>
      </c>
      <c r="Y1496" s="24" t="str">
        <f t="shared" si="284"/>
        <v>Y</v>
      </c>
      <c r="Z1496" s="24">
        <v>100</v>
      </c>
      <c r="AA1496" s="24">
        <f t="shared" si="273"/>
        <v>0</v>
      </c>
      <c r="AB1496" s="24">
        <f t="shared" si="274"/>
        <v>-100</v>
      </c>
      <c r="AC1496" s="24">
        <f t="shared" si="275"/>
        <v>0</v>
      </c>
      <c r="AD1496" s="24">
        <f t="shared" si="276"/>
        <v>-100</v>
      </c>
      <c r="AE1496" s="24">
        <f t="shared" si="277"/>
        <v>0</v>
      </c>
      <c r="AF1496" s="24">
        <f t="shared" si="278"/>
        <v>-100</v>
      </c>
    </row>
    <row r="1497" spans="1:32" x14ac:dyDescent="0.25">
      <c r="A1497" s="21">
        <v>0.57916040247623857</v>
      </c>
      <c r="B1497" s="21">
        <v>0.40632627331662757</v>
      </c>
      <c r="C1497" s="22">
        <f t="shared" si="285"/>
        <v>1.7266373801185888</v>
      </c>
      <c r="D1497" s="23">
        <f t="shared" si="285"/>
        <v>2.4610763951775163</v>
      </c>
      <c r="E1497" s="125"/>
      <c r="F1497" s="8">
        <f t="shared" si="279"/>
        <v>1</v>
      </c>
      <c r="G1497" s="8">
        <f t="shared" si="280"/>
        <v>1.7266373801185888</v>
      </c>
      <c r="H1497" s="8">
        <f t="shared" si="281"/>
        <v>2.4610763951775163</v>
      </c>
      <c r="I1497" s="24"/>
      <c r="J1497" s="24"/>
      <c r="K1497" s="8">
        <f t="shared" si="282"/>
        <v>0</v>
      </c>
      <c r="L1497" s="8">
        <f t="shared" si="283"/>
        <v>0</v>
      </c>
      <c r="M1497" s="25" t="e">
        <f t="shared" si="286"/>
        <v>#DIV/0!</v>
      </c>
      <c r="N1497" s="25" t="e">
        <f t="shared" si="286"/>
        <v>#DIV/0!</v>
      </c>
      <c r="O1497" s="24">
        <f t="shared" si="287"/>
        <v>0</v>
      </c>
      <c r="P1497" s="24">
        <f t="shared" si="287"/>
        <v>0</v>
      </c>
      <c r="Q1497" t="s">
        <v>475</v>
      </c>
      <c r="R1497" t="s">
        <v>284</v>
      </c>
      <c r="S1497" t="s">
        <v>275</v>
      </c>
      <c r="T1497" s="26" t="s">
        <v>84</v>
      </c>
      <c r="U1497" s="26" t="s">
        <v>89</v>
      </c>
      <c r="V1497" t="s">
        <v>631</v>
      </c>
      <c r="W1497" s="26" t="s">
        <v>75</v>
      </c>
      <c r="X1497" s="90">
        <v>2</v>
      </c>
      <c r="Y1497" s="24" t="str">
        <f t="shared" si="284"/>
        <v>N</v>
      </c>
      <c r="Z1497" s="24">
        <v>100</v>
      </c>
      <c r="AA1497" s="24">
        <f t="shared" si="273"/>
        <v>0</v>
      </c>
      <c r="AB1497" s="24">
        <f t="shared" si="274"/>
        <v>-100</v>
      </c>
      <c r="AC1497" s="24">
        <f t="shared" si="275"/>
        <v>0</v>
      </c>
      <c r="AD1497" s="24">
        <f t="shared" si="276"/>
        <v>-100</v>
      </c>
      <c r="AE1497" s="24">
        <f t="shared" si="277"/>
        <v>0</v>
      </c>
      <c r="AF1497" s="24">
        <f t="shared" si="278"/>
        <v>-100</v>
      </c>
    </row>
    <row r="1498" spans="1:32" x14ac:dyDescent="0.25">
      <c r="A1498" s="21">
        <v>0.29498557240366363</v>
      </c>
      <c r="B1498" s="21">
        <v>0.70489347013045678</v>
      </c>
      <c r="C1498" s="22">
        <f t="shared" si="285"/>
        <v>3.3899963033838882</v>
      </c>
      <c r="D1498" s="23">
        <f t="shared" si="285"/>
        <v>1.4186540837368333</v>
      </c>
      <c r="E1498" s="125"/>
      <c r="F1498" s="8">
        <f t="shared" si="279"/>
        <v>1</v>
      </c>
      <c r="G1498" s="8">
        <f t="shared" si="280"/>
        <v>3.3899963033838882</v>
      </c>
      <c r="H1498" s="8">
        <f t="shared" si="281"/>
        <v>1.4186540837368333</v>
      </c>
      <c r="I1498" s="24"/>
      <c r="J1498" s="24"/>
      <c r="K1498" s="8">
        <f t="shared" si="282"/>
        <v>0</v>
      </c>
      <c r="L1498" s="8">
        <f t="shared" si="283"/>
        <v>0</v>
      </c>
      <c r="M1498" s="25" t="e">
        <f t="shared" si="286"/>
        <v>#DIV/0!</v>
      </c>
      <c r="N1498" s="25" t="e">
        <f t="shared" si="286"/>
        <v>#DIV/0!</v>
      </c>
      <c r="O1498" s="24">
        <f t="shared" si="287"/>
        <v>0</v>
      </c>
      <c r="P1498" s="24">
        <f t="shared" si="287"/>
        <v>0</v>
      </c>
      <c r="Q1498" t="s">
        <v>481</v>
      </c>
      <c r="R1498" t="s">
        <v>318</v>
      </c>
      <c r="S1498" t="s">
        <v>279</v>
      </c>
      <c r="T1498" s="26" t="s">
        <v>90</v>
      </c>
      <c r="U1498" s="26" t="s">
        <v>75</v>
      </c>
      <c r="V1498" t="s">
        <v>631</v>
      </c>
      <c r="W1498" s="26" t="s">
        <v>79</v>
      </c>
      <c r="X1498" s="90">
        <v>3</v>
      </c>
      <c r="Y1498" s="24" t="str">
        <f t="shared" si="284"/>
        <v>Y</v>
      </c>
      <c r="Z1498" s="24">
        <v>100</v>
      </c>
      <c r="AA1498" s="24">
        <f t="shared" si="273"/>
        <v>0</v>
      </c>
      <c r="AB1498" s="24">
        <f t="shared" si="274"/>
        <v>-100</v>
      </c>
      <c r="AC1498" s="24">
        <f t="shared" si="275"/>
        <v>0</v>
      </c>
      <c r="AD1498" s="24">
        <f t="shared" si="276"/>
        <v>-100</v>
      </c>
      <c r="AE1498" s="24">
        <f t="shared" si="277"/>
        <v>0</v>
      </c>
      <c r="AF1498" s="24">
        <f t="shared" si="278"/>
        <v>-100</v>
      </c>
    </row>
    <row r="1499" spans="1:32" x14ac:dyDescent="0.25">
      <c r="A1499" s="21">
        <v>0.55456357433519576</v>
      </c>
      <c r="B1499" s="21">
        <v>0.44224736577725404</v>
      </c>
      <c r="C1499" s="22">
        <f t="shared" si="285"/>
        <v>1.8032197682633377</v>
      </c>
      <c r="D1499" s="23">
        <f t="shared" si="285"/>
        <v>2.2611779682225812</v>
      </c>
      <c r="E1499" s="125"/>
      <c r="F1499" s="8">
        <f t="shared" si="279"/>
        <v>1</v>
      </c>
      <c r="G1499" s="8">
        <f t="shared" si="280"/>
        <v>1.8032197682633377</v>
      </c>
      <c r="H1499" s="8">
        <f t="shared" si="281"/>
        <v>2.2611779682225812</v>
      </c>
      <c r="I1499" s="24"/>
      <c r="J1499" s="24"/>
      <c r="K1499" s="8">
        <f t="shared" si="282"/>
        <v>0</v>
      </c>
      <c r="L1499" s="8">
        <f t="shared" si="283"/>
        <v>0</v>
      </c>
      <c r="M1499" s="25" t="e">
        <f t="shared" si="286"/>
        <v>#DIV/0!</v>
      </c>
      <c r="N1499" s="25" t="e">
        <f t="shared" si="286"/>
        <v>#DIV/0!</v>
      </c>
      <c r="O1499" s="24">
        <f t="shared" si="287"/>
        <v>0</v>
      </c>
      <c r="P1499" s="24">
        <f t="shared" si="287"/>
        <v>0</v>
      </c>
      <c r="Q1499" t="s">
        <v>487</v>
      </c>
      <c r="R1499" t="s">
        <v>517</v>
      </c>
      <c r="S1499" t="s">
        <v>274</v>
      </c>
      <c r="T1499" s="26" t="s">
        <v>84</v>
      </c>
      <c r="U1499" s="26" t="s">
        <v>86</v>
      </c>
      <c r="V1499" t="s">
        <v>631</v>
      </c>
      <c r="W1499" s="26" t="s">
        <v>94</v>
      </c>
      <c r="X1499" s="90">
        <v>2</v>
      </c>
      <c r="Y1499" s="24" t="str">
        <f t="shared" si="284"/>
        <v>N</v>
      </c>
      <c r="Z1499" s="24">
        <v>100</v>
      </c>
      <c r="AA1499" s="24">
        <f t="shared" si="273"/>
        <v>0</v>
      </c>
      <c r="AB1499" s="24">
        <f t="shared" si="274"/>
        <v>-100</v>
      </c>
      <c r="AC1499" s="24">
        <f t="shared" si="275"/>
        <v>0</v>
      </c>
      <c r="AD1499" s="24">
        <f t="shared" si="276"/>
        <v>-100</v>
      </c>
      <c r="AE1499" s="24">
        <f t="shared" si="277"/>
        <v>0</v>
      </c>
      <c r="AF1499" s="24">
        <f t="shared" si="278"/>
        <v>-100</v>
      </c>
    </row>
    <row r="1500" spans="1:32" x14ac:dyDescent="0.25">
      <c r="A1500" s="21">
        <v>0.42526205346083457</v>
      </c>
      <c r="B1500" s="21">
        <v>0.57274861301411562</v>
      </c>
      <c r="C1500" s="22">
        <f t="shared" si="285"/>
        <v>2.3514912554785403</v>
      </c>
      <c r="D1500" s="23">
        <f t="shared" si="285"/>
        <v>1.7459666898841615</v>
      </c>
      <c r="E1500" s="125"/>
      <c r="F1500" s="8">
        <f t="shared" si="279"/>
        <v>1</v>
      </c>
      <c r="G1500" s="8">
        <f t="shared" si="280"/>
        <v>2.3514912554785403</v>
      </c>
      <c r="H1500" s="8">
        <f t="shared" si="281"/>
        <v>1.7459666898841615</v>
      </c>
      <c r="I1500" s="24"/>
      <c r="J1500" s="24"/>
      <c r="K1500" s="8">
        <f t="shared" si="282"/>
        <v>0</v>
      </c>
      <c r="L1500" s="8">
        <f t="shared" si="283"/>
        <v>0</v>
      </c>
      <c r="M1500" s="25" t="e">
        <f t="shared" si="286"/>
        <v>#DIV/0!</v>
      </c>
      <c r="N1500" s="25" t="e">
        <f t="shared" si="286"/>
        <v>#DIV/0!</v>
      </c>
      <c r="O1500" s="24">
        <f t="shared" si="287"/>
        <v>0</v>
      </c>
      <c r="P1500" s="24">
        <f t="shared" si="287"/>
        <v>0</v>
      </c>
      <c r="Q1500" t="s">
        <v>519</v>
      </c>
      <c r="R1500" t="s">
        <v>339</v>
      </c>
      <c r="S1500" t="s">
        <v>274</v>
      </c>
      <c r="T1500" s="26" t="s">
        <v>84</v>
      </c>
      <c r="U1500" s="26" t="s">
        <v>86</v>
      </c>
      <c r="V1500" t="s">
        <v>631</v>
      </c>
      <c r="W1500" s="26" t="s">
        <v>86</v>
      </c>
      <c r="X1500" s="90">
        <v>3</v>
      </c>
      <c r="Y1500" s="24" t="str">
        <f t="shared" si="284"/>
        <v>Y</v>
      </c>
      <c r="Z1500" s="24">
        <v>100</v>
      </c>
      <c r="AA1500" s="24">
        <f t="shared" si="273"/>
        <v>0</v>
      </c>
      <c r="AB1500" s="24">
        <f t="shared" si="274"/>
        <v>-100</v>
      </c>
      <c r="AC1500" s="24">
        <f t="shared" si="275"/>
        <v>0</v>
      </c>
      <c r="AD1500" s="24">
        <f t="shared" si="276"/>
        <v>-100</v>
      </c>
      <c r="AE1500" s="24">
        <f t="shared" si="277"/>
        <v>0</v>
      </c>
      <c r="AF1500" s="24">
        <f t="shared" si="278"/>
        <v>-100</v>
      </c>
    </row>
    <row r="1501" spans="1:32" x14ac:dyDescent="0.25">
      <c r="A1501" s="21">
        <v>0.22111145615387967</v>
      </c>
      <c r="B1501" s="21">
        <v>0.7787124498005028</v>
      </c>
      <c r="C1501" s="22">
        <f t="shared" si="285"/>
        <v>4.5226060078228736</v>
      </c>
      <c r="D1501" s="23">
        <f t="shared" si="285"/>
        <v>1.2841710701507194</v>
      </c>
      <c r="E1501" s="125"/>
      <c r="F1501" s="8">
        <f t="shared" si="279"/>
        <v>1</v>
      </c>
      <c r="G1501" s="8">
        <f t="shared" si="280"/>
        <v>4.5226060078228736</v>
      </c>
      <c r="H1501" s="8">
        <f t="shared" si="281"/>
        <v>1.2841710701507194</v>
      </c>
      <c r="I1501" s="24"/>
      <c r="J1501" s="24"/>
      <c r="K1501" s="8">
        <f t="shared" si="282"/>
        <v>0</v>
      </c>
      <c r="L1501" s="8">
        <f t="shared" si="283"/>
        <v>0</v>
      </c>
      <c r="M1501" s="25" t="e">
        <f t="shared" si="286"/>
        <v>#DIV/0!</v>
      </c>
      <c r="N1501" s="25" t="e">
        <f t="shared" si="286"/>
        <v>#DIV/0!</v>
      </c>
      <c r="O1501" s="24">
        <f t="shared" si="287"/>
        <v>0</v>
      </c>
      <c r="P1501" s="24">
        <f t="shared" si="287"/>
        <v>0</v>
      </c>
      <c r="Q1501" t="s">
        <v>418</v>
      </c>
      <c r="R1501" t="s">
        <v>516</v>
      </c>
      <c r="S1501" t="s">
        <v>274</v>
      </c>
      <c r="T1501" s="26" t="s">
        <v>85</v>
      </c>
      <c r="U1501" s="26" t="s">
        <v>76</v>
      </c>
      <c r="V1501" t="s">
        <v>631</v>
      </c>
      <c r="W1501" s="26" t="s">
        <v>73</v>
      </c>
      <c r="X1501" s="90">
        <v>0</v>
      </c>
      <c r="Y1501" s="24" t="str">
        <f t="shared" si="284"/>
        <v>N</v>
      </c>
      <c r="Z1501" s="24">
        <v>100</v>
      </c>
      <c r="AA1501" s="24">
        <f t="shared" si="273"/>
        <v>0</v>
      </c>
      <c r="AB1501" s="24">
        <f t="shared" si="274"/>
        <v>-100</v>
      </c>
      <c r="AC1501" s="24">
        <f t="shared" si="275"/>
        <v>0</v>
      </c>
      <c r="AD1501" s="24">
        <f t="shared" si="276"/>
        <v>-100</v>
      </c>
      <c r="AE1501" s="24">
        <f t="shared" si="277"/>
        <v>0</v>
      </c>
      <c r="AF1501" s="24">
        <f t="shared" si="278"/>
        <v>-100</v>
      </c>
    </row>
    <row r="1502" spans="1:32" x14ac:dyDescent="0.25">
      <c r="A1502" s="21">
        <v>0.41012876452960323</v>
      </c>
      <c r="B1502" s="21">
        <v>0.58945419412539513</v>
      </c>
      <c r="C1502" s="22">
        <f t="shared" si="285"/>
        <v>2.4382586311568488</v>
      </c>
      <c r="D1502" s="23">
        <f t="shared" si="285"/>
        <v>1.6964846632124719</v>
      </c>
      <c r="E1502" s="125"/>
      <c r="F1502" s="8">
        <f t="shared" si="279"/>
        <v>1</v>
      </c>
      <c r="G1502" s="8">
        <f t="shared" si="280"/>
        <v>2.4382586311568488</v>
      </c>
      <c r="H1502" s="8">
        <f t="shared" si="281"/>
        <v>1.6964846632124719</v>
      </c>
      <c r="I1502" s="24"/>
      <c r="J1502" s="24"/>
      <c r="K1502" s="8">
        <f t="shared" si="282"/>
        <v>0</v>
      </c>
      <c r="L1502" s="8">
        <f t="shared" si="283"/>
        <v>0</v>
      </c>
      <c r="M1502" s="25" t="e">
        <f t="shared" si="286"/>
        <v>#DIV/0!</v>
      </c>
      <c r="N1502" s="25" t="e">
        <f t="shared" si="286"/>
        <v>#DIV/0!</v>
      </c>
      <c r="O1502" s="24">
        <f t="shared" si="287"/>
        <v>0</v>
      </c>
      <c r="P1502" s="24">
        <f t="shared" si="287"/>
        <v>0</v>
      </c>
      <c r="Q1502" s="24" t="s">
        <v>371</v>
      </c>
      <c r="R1502" s="24" t="s">
        <v>374</v>
      </c>
      <c r="S1502" t="s">
        <v>275</v>
      </c>
      <c r="T1502" s="26" t="s">
        <v>90</v>
      </c>
      <c r="U1502" s="26" t="s">
        <v>75</v>
      </c>
      <c r="V1502" s="24" t="s">
        <v>632</v>
      </c>
      <c r="W1502" s="26" t="s">
        <v>86</v>
      </c>
      <c r="X1502" s="90">
        <v>3</v>
      </c>
      <c r="Y1502" s="24" t="str">
        <f t="shared" si="284"/>
        <v>Y</v>
      </c>
      <c r="Z1502" s="24">
        <v>100</v>
      </c>
      <c r="AA1502" s="24">
        <f t="shared" si="273"/>
        <v>0</v>
      </c>
      <c r="AB1502" s="24">
        <f t="shared" si="274"/>
        <v>-100</v>
      </c>
      <c r="AC1502" s="24">
        <f t="shared" si="275"/>
        <v>0</v>
      </c>
      <c r="AD1502" s="24">
        <f t="shared" si="276"/>
        <v>-100</v>
      </c>
      <c r="AE1502" s="24">
        <f t="shared" si="277"/>
        <v>0</v>
      </c>
      <c r="AF1502" s="24">
        <f t="shared" si="278"/>
        <v>-100</v>
      </c>
    </row>
    <row r="1503" spans="1:32" x14ac:dyDescent="0.25">
      <c r="A1503" s="21">
        <v>0.27436775980671679</v>
      </c>
      <c r="B1503" s="21">
        <v>0.72543874893154692</v>
      </c>
      <c r="C1503" s="22">
        <f t="shared" si="285"/>
        <v>3.6447431021212831</v>
      </c>
      <c r="D1503" s="23">
        <f t="shared" si="285"/>
        <v>1.3784761311314526</v>
      </c>
      <c r="E1503" s="125"/>
      <c r="F1503" s="8">
        <f t="shared" si="279"/>
        <v>1</v>
      </c>
      <c r="G1503" s="8">
        <f t="shared" si="280"/>
        <v>3.6447431021212831</v>
      </c>
      <c r="H1503" s="8">
        <f t="shared" si="281"/>
        <v>1.3784761311314526</v>
      </c>
      <c r="I1503" s="24"/>
      <c r="J1503" s="24"/>
      <c r="K1503" s="8">
        <f t="shared" si="282"/>
        <v>0</v>
      </c>
      <c r="L1503" s="8">
        <f t="shared" si="283"/>
        <v>0</v>
      </c>
      <c r="M1503" s="25" t="e">
        <f t="shared" si="286"/>
        <v>#DIV/0!</v>
      </c>
      <c r="N1503" s="25" t="e">
        <f t="shared" si="286"/>
        <v>#DIV/0!</v>
      </c>
      <c r="O1503" s="24">
        <f t="shared" si="287"/>
        <v>0</v>
      </c>
      <c r="P1503" s="24">
        <f t="shared" si="287"/>
        <v>0</v>
      </c>
      <c r="Q1503" t="s">
        <v>510</v>
      </c>
      <c r="R1503" t="s">
        <v>304</v>
      </c>
      <c r="S1503" t="s">
        <v>275</v>
      </c>
      <c r="T1503" s="26" t="s">
        <v>90</v>
      </c>
      <c r="U1503" s="26" t="s">
        <v>75</v>
      </c>
      <c r="V1503" t="s">
        <v>632</v>
      </c>
      <c r="W1503" s="26" t="s">
        <v>89</v>
      </c>
      <c r="X1503" s="90">
        <v>4</v>
      </c>
      <c r="Y1503" s="24" t="str">
        <f t="shared" si="284"/>
        <v>Y</v>
      </c>
      <c r="Z1503" s="24">
        <v>100</v>
      </c>
      <c r="AA1503" s="24">
        <f t="shared" si="273"/>
        <v>0</v>
      </c>
      <c r="AB1503" s="24">
        <f t="shared" si="274"/>
        <v>-100</v>
      </c>
      <c r="AC1503" s="24">
        <f t="shared" si="275"/>
        <v>0</v>
      </c>
      <c r="AD1503" s="24">
        <f t="shared" si="276"/>
        <v>-100</v>
      </c>
      <c r="AE1503" s="24">
        <f t="shared" si="277"/>
        <v>0</v>
      </c>
      <c r="AF1503" s="24">
        <f t="shared" si="278"/>
        <v>-100</v>
      </c>
    </row>
    <row r="1504" spans="1:32" x14ac:dyDescent="0.25">
      <c r="A1504" s="21">
        <v>0.76127530145380085</v>
      </c>
      <c r="B1504" s="21">
        <v>0.22787901135805985</v>
      </c>
      <c r="C1504" s="22">
        <f t="shared" si="285"/>
        <v>1.3135852405697501</v>
      </c>
      <c r="D1504" s="23">
        <f t="shared" si="285"/>
        <v>4.3882935687689475</v>
      </c>
      <c r="E1504" s="125"/>
      <c r="F1504" s="8">
        <f t="shared" si="279"/>
        <v>1</v>
      </c>
      <c r="G1504" s="8">
        <f t="shared" si="280"/>
        <v>1.3135852405697501</v>
      </c>
      <c r="H1504" s="8">
        <f t="shared" si="281"/>
        <v>4.3882935687689475</v>
      </c>
      <c r="I1504" s="24"/>
      <c r="J1504" s="24"/>
      <c r="K1504" s="8">
        <f t="shared" si="282"/>
        <v>0</v>
      </c>
      <c r="L1504" s="8">
        <f t="shared" si="283"/>
        <v>0</v>
      </c>
      <c r="M1504" s="25" t="e">
        <f t="shared" si="286"/>
        <v>#DIV/0!</v>
      </c>
      <c r="N1504" s="25" t="e">
        <f t="shared" si="286"/>
        <v>#DIV/0!</v>
      </c>
      <c r="O1504" s="24">
        <f t="shared" si="287"/>
        <v>0</v>
      </c>
      <c r="P1504" s="24">
        <f t="shared" si="287"/>
        <v>0</v>
      </c>
      <c r="Q1504" t="s">
        <v>511</v>
      </c>
      <c r="R1504" t="s">
        <v>302</v>
      </c>
      <c r="S1504" t="s">
        <v>275</v>
      </c>
      <c r="T1504" s="26" t="s">
        <v>90</v>
      </c>
      <c r="U1504" s="26" t="s">
        <v>74</v>
      </c>
      <c r="V1504" t="s">
        <v>632</v>
      </c>
      <c r="W1504" s="26" t="s">
        <v>73</v>
      </c>
      <c r="X1504" s="90">
        <v>0</v>
      </c>
      <c r="Y1504" s="24" t="str">
        <f t="shared" si="284"/>
        <v>N</v>
      </c>
      <c r="Z1504" s="24">
        <v>100</v>
      </c>
      <c r="AA1504" s="24">
        <f t="shared" si="273"/>
        <v>0</v>
      </c>
      <c r="AB1504" s="24">
        <f t="shared" si="274"/>
        <v>-100</v>
      </c>
      <c r="AC1504" s="24">
        <f t="shared" si="275"/>
        <v>0</v>
      </c>
      <c r="AD1504" s="24">
        <f t="shared" si="276"/>
        <v>-100</v>
      </c>
      <c r="AE1504" s="24">
        <f t="shared" si="277"/>
        <v>0</v>
      </c>
      <c r="AF1504" s="24">
        <f t="shared" si="278"/>
        <v>-100</v>
      </c>
    </row>
    <row r="1505" spans="1:32" x14ac:dyDescent="0.25">
      <c r="A1505" s="21">
        <v>0.27438781170300369</v>
      </c>
      <c r="B1505" s="21">
        <v>0.72541862337496599</v>
      </c>
      <c r="C1505" s="22">
        <f t="shared" si="285"/>
        <v>3.6444767491436396</v>
      </c>
      <c r="D1505" s="23">
        <f t="shared" si="285"/>
        <v>1.3785143747034794</v>
      </c>
      <c r="E1505" s="125"/>
      <c r="F1505" s="8">
        <f t="shared" si="279"/>
        <v>1</v>
      </c>
      <c r="G1505" s="8">
        <f t="shared" si="280"/>
        <v>3.6444767491436396</v>
      </c>
      <c r="H1505" s="8">
        <f t="shared" si="281"/>
        <v>1.3785143747034794</v>
      </c>
      <c r="I1505" s="24"/>
      <c r="J1505" s="24"/>
      <c r="K1505" s="8">
        <f t="shared" si="282"/>
        <v>0</v>
      </c>
      <c r="L1505" s="8">
        <f t="shared" si="283"/>
        <v>0</v>
      </c>
      <c r="M1505" s="25" t="e">
        <f t="shared" si="286"/>
        <v>#DIV/0!</v>
      </c>
      <c r="N1505" s="25" t="e">
        <f t="shared" si="286"/>
        <v>#DIV/0!</v>
      </c>
      <c r="O1505" s="24">
        <f t="shared" si="287"/>
        <v>0</v>
      </c>
      <c r="P1505" s="24">
        <f t="shared" si="287"/>
        <v>0</v>
      </c>
      <c r="Q1505" t="s">
        <v>476</v>
      </c>
      <c r="R1505" t="s">
        <v>376</v>
      </c>
      <c r="S1505" t="s">
        <v>275</v>
      </c>
      <c r="T1505" s="26" t="s">
        <v>90</v>
      </c>
      <c r="U1505" s="26" t="s">
        <v>75</v>
      </c>
      <c r="V1505" t="s">
        <v>632</v>
      </c>
      <c r="W1505" s="26" t="s">
        <v>75</v>
      </c>
      <c r="X1505" s="90">
        <v>2</v>
      </c>
      <c r="Y1505" s="24" t="str">
        <f t="shared" si="284"/>
        <v>N</v>
      </c>
      <c r="Z1505" s="24">
        <v>100</v>
      </c>
      <c r="AA1505" s="24">
        <f t="shared" si="273"/>
        <v>0</v>
      </c>
      <c r="AB1505" s="24">
        <f t="shared" si="274"/>
        <v>-100</v>
      </c>
      <c r="AC1505" s="24">
        <f t="shared" si="275"/>
        <v>0</v>
      </c>
      <c r="AD1505" s="24">
        <f t="shared" si="276"/>
        <v>-100</v>
      </c>
      <c r="AE1505" s="24">
        <f t="shared" si="277"/>
        <v>0</v>
      </c>
      <c r="AF1505" s="24">
        <f t="shared" si="278"/>
        <v>-100</v>
      </c>
    </row>
    <row r="1506" spans="1:32" x14ac:dyDescent="0.25">
      <c r="A1506" s="21">
        <v>0.32016228234118077</v>
      </c>
      <c r="B1506" s="21">
        <v>0.67933099057350943</v>
      </c>
      <c r="C1506" s="22">
        <f t="shared" si="285"/>
        <v>3.1234160148019887</v>
      </c>
      <c r="D1506" s="23">
        <f t="shared" si="285"/>
        <v>1.4720364798252075</v>
      </c>
      <c r="E1506" s="125"/>
      <c r="F1506" s="8">
        <f t="shared" si="279"/>
        <v>1</v>
      </c>
      <c r="G1506" s="8">
        <f t="shared" si="280"/>
        <v>3.1234160148019887</v>
      </c>
      <c r="H1506" s="8">
        <f t="shared" si="281"/>
        <v>1.4720364798252075</v>
      </c>
      <c r="I1506" s="24"/>
      <c r="J1506" s="24"/>
      <c r="K1506" s="8">
        <f t="shared" si="282"/>
        <v>0</v>
      </c>
      <c r="L1506" s="8">
        <f t="shared" si="283"/>
        <v>0</v>
      </c>
      <c r="M1506" s="25" t="e">
        <f t="shared" si="286"/>
        <v>#DIV/0!</v>
      </c>
      <c r="N1506" s="25" t="e">
        <f t="shared" si="286"/>
        <v>#DIV/0!</v>
      </c>
      <c r="O1506" s="24">
        <f t="shared" si="287"/>
        <v>0</v>
      </c>
      <c r="P1506" s="24">
        <f t="shared" si="287"/>
        <v>0</v>
      </c>
      <c r="Q1506" t="s">
        <v>343</v>
      </c>
      <c r="R1506" t="s">
        <v>417</v>
      </c>
      <c r="S1506" t="s">
        <v>274</v>
      </c>
      <c r="T1506" s="26" t="s">
        <v>90</v>
      </c>
      <c r="U1506" s="26" t="s">
        <v>75</v>
      </c>
      <c r="V1506" t="s">
        <v>632</v>
      </c>
      <c r="W1506" s="26" t="s">
        <v>79</v>
      </c>
      <c r="X1506" s="90">
        <v>3</v>
      </c>
      <c r="Y1506" s="24" t="str">
        <f t="shared" si="284"/>
        <v>Y</v>
      </c>
      <c r="Z1506" s="24">
        <v>100</v>
      </c>
      <c r="AA1506" s="24">
        <f t="shared" si="273"/>
        <v>0</v>
      </c>
      <c r="AB1506" s="24">
        <f t="shared" si="274"/>
        <v>-100</v>
      </c>
      <c r="AC1506" s="24">
        <f t="shared" si="275"/>
        <v>0</v>
      </c>
      <c r="AD1506" s="24">
        <f t="shared" si="276"/>
        <v>-100</v>
      </c>
      <c r="AE1506" s="24">
        <f t="shared" si="277"/>
        <v>0</v>
      </c>
      <c r="AF1506" s="24">
        <f t="shared" si="278"/>
        <v>-100</v>
      </c>
    </row>
    <row r="1507" spans="1:32" x14ac:dyDescent="0.25">
      <c r="A1507" s="21">
        <v>0.54551580543581168</v>
      </c>
      <c r="B1507" s="21">
        <v>0.44958336492080619</v>
      </c>
      <c r="C1507" s="22">
        <f t="shared" si="285"/>
        <v>1.8331274548518381</v>
      </c>
      <c r="D1507" s="23">
        <f t="shared" si="285"/>
        <v>2.2242815860772547</v>
      </c>
      <c r="E1507" s="125"/>
      <c r="F1507" s="8">
        <f t="shared" si="279"/>
        <v>1</v>
      </c>
      <c r="G1507" s="8">
        <f t="shared" si="280"/>
        <v>1.8331274548518381</v>
      </c>
      <c r="H1507" s="8">
        <f t="shared" si="281"/>
        <v>2.2242815860772547</v>
      </c>
      <c r="I1507" s="24"/>
      <c r="J1507" s="24"/>
      <c r="K1507" s="8">
        <f t="shared" si="282"/>
        <v>0</v>
      </c>
      <c r="L1507" s="8">
        <f t="shared" si="283"/>
        <v>0</v>
      </c>
      <c r="M1507" s="25" t="e">
        <f t="shared" si="286"/>
        <v>#DIV/0!</v>
      </c>
      <c r="N1507" s="25" t="e">
        <f t="shared" si="286"/>
        <v>#DIV/0!</v>
      </c>
      <c r="O1507" s="24">
        <f t="shared" si="287"/>
        <v>0</v>
      </c>
      <c r="P1507" s="24">
        <f t="shared" si="287"/>
        <v>0</v>
      </c>
      <c r="Q1507" t="s">
        <v>341</v>
      </c>
      <c r="R1507" t="s">
        <v>338</v>
      </c>
      <c r="S1507" t="s">
        <v>274</v>
      </c>
      <c r="T1507" s="26" t="s">
        <v>84</v>
      </c>
      <c r="U1507" s="26" t="s">
        <v>86</v>
      </c>
      <c r="V1507" t="s">
        <v>632</v>
      </c>
      <c r="W1507" s="26" t="s">
        <v>75</v>
      </c>
      <c r="X1507" s="90">
        <v>2</v>
      </c>
      <c r="Y1507" s="24" t="str">
        <f t="shared" si="284"/>
        <v>N</v>
      </c>
      <c r="Z1507" s="24">
        <v>100</v>
      </c>
      <c r="AA1507" s="24">
        <f t="shared" si="273"/>
        <v>0</v>
      </c>
      <c r="AB1507" s="24">
        <f t="shared" si="274"/>
        <v>-100</v>
      </c>
      <c r="AC1507" s="24">
        <f t="shared" si="275"/>
        <v>0</v>
      </c>
      <c r="AD1507" s="24">
        <f t="shared" si="276"/>
        <v>-100</v>
      </c>
      <c r="AE1507" s="24">
        <f t="shared" si="277"/>
        <v>0</v>
      </c>
      <c r="AF1507" s="24">
        <f t="shared" si="278"/>
        <v>-100</v>
      </c>
    </row>
    <row r="1508" spans="1:32" x14ac:dyDescent="0.25">
      <c r="A1508" s="21">
        <v>0.4359997750789229</v>
      </c>
      <c r="B1508" s="21">
        <v>0.56323755688146604</v>
      </c>
      <c r="C1508" s="22">
        <f t="shared" si="285"/>
        <v>2.2935791648493034</v>
      </c>
      <c r="D1508" s="23">
        <f t="shared" si="285"/>
        <v>1.7754497862976333</v>
      </c>
      <c r="E1508" s="125"/>
      <c r="F1508" s="8">
        <f t="shared" si="279"/>
        <v>1</v>
      </c>
      <c r="G1508" s="8">
        <f t="shared" si="280"/>
        <v>2.2935791648493034</v>
      </c>
      <c r="H1508" s="8">
        <f t="shared" si="281"/>
        <v>1.7754497862976333</v>
      </c>
      <c r="I1508" s="24"/>
      <c r="J1508" s="24"/>
      <c r="K1508" s="8">
        <f t="shared" si="282"/>
        <v>0</v>
      </c>
      <c r="L1508" s="8">
        <f t="shared" si="283"/>
        <v>0</v>
      </c>
      <c r="M1508" s="25" t="e">
        <f t="shared" si="286"/>
        <v>#DIV/0!</v>
      </c>
      <c r="N1508" s="25" t="e">
        <f t="shared" si="286"/>
        <v>#DIV/0!</v>
      </c>
      <c r="O1508" s="24">
        <f t="shared" si="287"/>
        <v>0</v>
      </c>
      <c r="P1508" s="24">
        <f t="shared" si="287"/>
        <v>0</v>
      </c>
      <c r="Q1508" t="s">
        <v>489</v>
      </c>
      <c r="R1508" t="s">
        <v>342</v>
      </c>
      <c r="S1508" t="s">
        <v>274</v>
      </c>
      <c r="T1508" s="26" t="s">
        <v>90</v>
      </c>
      <c r="U1508" s="26" t="s">
        <v>75</v>
      </c>
      <c r="V1508" t="s">
        <v>632</v>
      </c>
      <c r="W1508" s="26" t="s">
        <v>100</v>
      </c>
      <c r="X1508" s="90">
        <v>3</v>
      </c>
      <c r="Y1508" s="24" t="str">
        <f t="shared" si="284"/>
        <v>Y</v>
      </c>
      <c r="Z1508" s="24">
        <v>100</v>
      </c>
      <c r="AA1508" s="24">
        <f t="shared" si="273"/>
        <v>0</v>
      </c>
      <c r="AB1508" s="24">
        <f t="shared" si="274"/>
        <v>-100</v>
      </c>
      <c r="AC1508" s="24">
        <f t="shared" si="275"/>
        <v>0</v>
      </c>
      <c r="AD1508" s="24">
        <f t="shared" si="276"/>
        <v>-100</v>
      </c>
      <c r="AE1508" s="24">
        <f t="shared" si="277"/>
        <v>0</v>
      </c>
      <c r="AF1508" s="24">
        <f t="shared" si="278"/>
        <v>-100</v>
      </c>
    </row>
    <row r="1509" spans="1:32" x14ac:dyDescent="0.25">
      <c r="A1509" s="21">
        <v>0.40417699897351045</v>
      </c>
      <c r="B1509" s="21">
        <v>0.59538880490914958</v>
      </c>
      <c r="C1509" s="22">
        <f t="shared" si="285"/>
        <v>2.4741635534424349</v>
      </c>
      <c r="D1509" s="23">
        <f t="shared" si="285"/>
        <v>1.6795747446957625</v>
      </c>
      <c r="E1509" s="125"/>
      <c r="F1509" s="8">
        <f t="shared" si="279"/>
        <v>1</v>
      </c>
      <c r="G1509" s="8">
        <f t="shared" si="280"/>
        <v>2.4741635534424349</v>
      </c>
      <c r="H1509" s="8">
        <f t="shared" si="281"/>
        <v>1.6795747446957625</v>
      </c>
      <c r="I1509" s="24"/>
      <c r="J1509" s="24"/>
      <c r="K1509" s="8">
        <f t="shared" si="282"/>
        <v>0</v>
      </c>
      <c r="L1509" s="8">
        <f t="shared" si="283"/>
        <v>0</v>
      </c>
      <c r="M1509" s="25" t="e">
        <f t="shared" si="286"/>
        <v>#DIV/0!</v>
      </c>
      <c r="N1509" s="25" t="e">
        <f t="shared" si="286"/>
        <v>#DIV/0!</v>
      </c>
      <c r="O1509" s="24">
        <f t="shared" si="287"/>
        <v>0</v>
      </c>
      <c r="P1509" s="24">
        <f t="shared" si="287"/>
        <v>0</v>
      </c>
      <c r="Q1509" t="s">
        <v>488</v>
      </c>
      <c r="R1509" t="s">
        <v>415</v>
      </c>
      <c r="S1509" t="s">
        <v>274</v>
      </c>
      <c r="T1509" s="26" t="s">
        <v>90</v>
      </c>
      <c r="U1509" s="26" t="s">
        <v>75</v>
      </c>
      <c r="V1509" t="s">
        <v>632</v>
      </c>
      <c r="W1509" s="26" t="s">
        <v>73</v>
      </c>
      <c r="X1509" s="90">
        <v>0</v>
      </c>
      <c r="Y1509" s="24" t="str">
        <f t="shared" si="284"/>
        <v>N</v>
      </c>
      <c r="Z1509" s="24">
        <v>100</v>
      </c>
      <c r="AA1509" s="24">
        <f t="shared" si="273"/>
        <v>0</v>
      </c>
      <c r="AB1509" s="24">
        <f t="shared" si="274"/>
        <v>-100</v>
      </c>
      <c r="AC1509" s="24">
        <f t="shared" si="275"/>
        <v>0</v>
      </c>
      <c r="AD1509" s="24">
        <f t="shared" si="276"/>
        <v>-100</v>
      </c>
      <c r="AE1509" s="24">
        <f t="shared" si="277"/>
        <v>0</v>
      </c>
      <c r="AF1509" s="24">
        <f t="shared" si="278"/>
        <v>-100</v>
      </c>
    </row>
    <row r="1510" spans="1:32" x14ac:dyDescent="0.25">
      <c r="A1510" s="21">
        <v>0.34056476371418337</v>
      </c>
      <c r="B1510" s="21">
        <v>0.658981114917084</v>
      </c>
      <c r="C1510" s="22">
        <f t="shared" si="285"/>
        <v>2.936299073028128</v>
      </c>
      <c r="D1510" s="23">
        <f t="shared" si="285"/>
        <v>1.5174941699593691</v>
      </c>
      <c r="E1510" s="125"/>
      <c r="F1510" s="8">
        <f t="shared" si="279"/>
        <v>1</v>
      </c>
      <c r="G1510" s="8">
        <f t="shared" si="280"/>
        <v>2.936299073028128</v>
      </c>
      <c r="H1510" s="8">
        <f t="shared" si="281"/>
        <v>1.5174941699593691</v>
      </c>
      <c r="I1510" s="24"/>
      <c r="J1510" s="24"/>
      <c r="K1510" s="8">
        <f t="shared" si="282"/>
        <v>0</v>
      </c>
      <c r="L1510" s="8">
        <f t="shared" si="283"/>
        <v>0</v>
      </c>
      <c r="M1510" s="25" t="e">
        <f t="shared" si="286"/>
        <v>#DIV/0!</v>
      </c>
      <c r="N1510" s="25" t="e">
        <f t="shared" si="286"/>
        <v>#DIV/0!</v>
      </c>
      <c r="O1510" s="24">
        <f t="shared" si="287"/>
        <v>0</v>
      </c>
      <c r="P1510" s="24">
        <f t="shared" si="287"/>
        <v>0</v>
      </c>
      <c r="Q1510" t="s">
        <v>368</v>
      </c>
      <c r="R1510" t="s">
        <v>473</v>
      </c>
      <c r="S1510" t="s">
        <v>276</v>
      </c>
      <c r="T1510" s="26" t="s">
        <v>90</v>
      </c>
      <c r="U1510" s="26" t="s">
        <v>75</v>
      </c>
      <c r="V1510" t="s">
        <v>632</v>
      </c>
      <c r="W1510" s="26" t="s">
        <v>75</v>
      </c>
      <c r="X1510" s="90">
        <v>2</v>
      </c>
      <c r="Y1510" s="24" t="str">
        <f t="shared" si="284"/>
        <v>N</v>
      </c>
      <c r="Z1510" s="24">
        <v>100</v>
      </c>
      <c r="AA1510" s="24">
        <f t="shared" si="273"/>
        <v>0</v>
      </c>
      <c r="AB1510" s="24">
        <f t="shared" si="274"/>
        <v>-100</v>
      </c>
      <c r="AC1510" s="24">
        <f t="shared" si="275"/>
        <v>0</v>
      </c>
      <c r="AD1510" s="24">
        <f t="shared" si="276"/>
        <v>-100</v>
      </c>
      <c r="AE1510" s="24">
        <f t="shared" si="277"/>
        <v>0</v>
      </c>
      <c r="AF1510" s="24">
        <f t="shared" si="278"/>
        <v>-100</v>
      </c>
    </row>
    <row r="1511" spans="1:32" x14ac:dyDescent="0.25">
      <c r="A1511" s="21">
        <v>0.60262220055729243</v>
      </c>
      <c r="B1511" s="21">
        <v>0.39486286876036641</v>
      </c>
      <c r="C1511" s="22">
        <f t="shared" si="285"/>
        <v>1.6594144707500336</v>
      </c>
      <c r="D1511" s="23">
        <f t="shared" si="285"/>
        <v>2.532524780411495</v>
      </c>
      <c r="E1511" s="125"/>
      <c r="F1511" s="8">
        <f t="shared" si="279"/>
        <v>1</v>
      </c>
      <c r="G1511" s="8">
        <f t="shared" si="280"/>
        <v>1.6594144707500336</v>
      </c>
      <c r="H1511" s="8">
        <f t="shared" si="281"/>
        <v>2.532524780411495</v>
      </c>
      <c r="I1511" s="24"/>
      <c r="J1511" s="24"/>
      <c r="K1511" s="8">
        <f t="shared" si="282"/>
        <v>0</v>
      </c>
      <c r="L1511" s="8">
        <f t="shared" si="283"/>
        <v>0</v>
      </c>
      <c r="M1511" s="25" t="e">
        <f t="shared" si="286"/>
        <v>#DIV/0!</v>
      </c>
      <c r="N1511" s="25" t="e">
        <f t="shared" si="286"/>
        <v>#DIV/0!</v>
      </c>
      <c r="O1511" s="24">
        <f t="shared" si="287"/>
        <v>0</v>
      </c>
      <c r="P1511" s="24">
        <f t="shared" si="287"/>
        <v>0</v>
      </c>
      <c r="Q1511" t="s">
        <v>506</v>
      </c>
      <c r="R1511" t="s">
        <v>471</v>
      </c>
      <c r="S1511" t="s">
        <v>276</v>
      </c>
      <c r="T1511" s="26" t="s">
        <v>84</v>
      </c>
      <c r="U1511" s="26" t="s">
        <v>86</v>
      </c>
      <c r="V1511" t="s">
        <v>632</v>
      </c>
      <c r="W1511" s="26" t="s">
        <v>96</v>
      </c>
      <c r="X1511" s="90">
        <v>5</v>
      </c>
      <c r="Y1511" s="24" t="str">
        <f t="shared" si="284"/>
        <v>Y</v>
      </c>
      <c r="Z1511" s="24">
        <v>100</v>
      </c>
      <c r="AA1511" s="24">
        <f t="shared" si="273"/>
        <v>0</v>
      </c>
      <c r="AB1511" s="24">
        <f t="shared" si="274"/>
        <v>-100</v>
      </c>
      <c r="AC1511" s="24">
        <f t="shared" si="275"/>
        <v>0</v>
      </c>
      <c r="AD1511" s="24">
        <f t="shared" si="276"/>
        <v>-100</v>
      </c>
      <c r="AE1511" s="24">
        <f t="shared" si="277"/>
        <v>0</v>
      </c>
      <c r="AF1511" s="24">
        <f t="shared" si="278"/>
        <v>-100</v>
      </c>
    </row>
    <row r="1512" spans="1:32" x14ac:dyDescent="0.25">
      <c r="A1512" s="21">
        <v>0.21849609004352347</v>
      </c>
      <c r="B1512" s="21">
        <v>0.78140679154662507</v>
      </c>
      <c r="C1512" s="22">
        <f t="shared" si="285"/>
        <v>4.5767409375646233</v>
      </c>
      <c r="D1512" s="23">
        <f t="shared" si="285"/>
        <v>1.2797431642751878</v>
      </c>
      <c r="E1512" s="125"/>
      <c r="F1512" s="8">
        <f t="shared" si="279"/>
        <v>1</v>
      </c>
      <c r="G1512" s="8">
        <f t="shared" si="280"/>
        <v>4.5767409375646233</v>
      </c>
      <c r="H1512" s="8">
        <f t="shared" si="281"/>
        <v>1.2797431642751878</v>
      </c>
      <c r="I1512" s="24"/>
      <c r="J1512" s="24"/>
      <c r="K1512" s="8">
        <f t="shared" si="282"/>
        <v>0</v>
      </c>
      <c r="L1512" s="8">
        <f t="shared" si="283"/>
        <v>0</v>
      </c>
      <c r="M1512" s="25" t="e">
        <f t="shared" si="286"/>
        <v>#DIV/0!</v>
      </c>
      <c r="N1512" s="25" t="e">
        <f t="shared" si="286"/>
        <v>#DIV/0!</v>
      </c>
      <c r="O1512" s="24">
        <f t="shared" si="287"/>
        <v>0</v>
      </c>
      <c r="P1512" s="24">
        <f t="shared" si="287"/>
        <v>0</v>
      </c>
      <c r="Q1512" t="s">
        <v>461</v>
      </c>
      <c r="R1512" t="s">
        <v>451</v>
      </c>
      <c r="S1512" t="s">
        <v>276</v>
      </c>
      <c r="T1512" s="26" t="s">
        <v>90</v>
      </c>
      <c r="U1512" s="26" t="s">
        <v>75</v>
      </c>
      <c r="V1512" t="s">
        <v>632</v>
      </c>
      <c r="W1512" s="26" t="s">
        <v>205</v>
      </c>
      <c r="X1512" s="90">
        <v>7</v>
      </c>
      <c r="Y1512" s="24" t="str">
        <f t="shared" si="284"/>
        <v>Y</v>
      </c>
      <c r="Z1512" s="24">
        <v>100</v>
      </c>
      <c r="AA1512" s="24">
        <f t="shared" si="273"/>
        <v>0</v>
      </c>
      <c r="AB1512" s="24">
        <f t="shared" si="274"/>
        <v>-100</v>
      </c>
      <c r="AC1512" s="24">
        <f t="shared" si="275"/>
        <v>0</v>
      </c>
      <c r="AD1512" s="24">
        <f t="shared" si="276"/>
        <v>-100</v>
      </c>
      <c r="AE1512" s="24">
        <f t="shared" si="277"/>
        <v>0</v>
      </c>
      <c r="AF1512" s="24">
        <f t="shared" si="278"/>
        <v>-100</v>
      </c>
    </row>
    <row r="1513" spans="1:32" x14ac:dyDescent="0.25">
      <c r="A1513" s="21">
        <v>0.68797569196598873</v>
      </c>
      <c r="B1513" s="21">
        <v>0.3070445087665552</v>
      </c>
      <c r="C1513" s="22">
        <f t="shared" si="285"/>
        <v>1.4535397277516553</v>
      </c>
      <c r="D1513" s="23">
        <f t="shared" si="285"/>
        <v>3.2568568121187158</v>
      </c>
      <c r="E1513" s="125"/>
      <c r="F1513" s="8">
        <f t="shared" si="279"/>
        <v>1</v>
      </c>
      <c r="G1513" s="8">
        <f t="shared" si="280"/>
        <v>1.4535397277516553</v>
      </c>
      <c r="H1513" s="8">
        <f t="shared" si="281"/>
        <v>3.2568568121187158</v>
      </c>
      <c r="I1513" s="24"/>
      <c r="J1513" s="24"/>
      <c r="K1513" s="8">
        <f t="shared" si="282"/>
        <v>0</v>
      </c>
      <c r="L1513" s="8">
        <f t="shared" si="283"/>
        <v>0</v>
      </c>
      <c r="M1513" s="25" t="e">
        <f t="shared" si="286"/>
        <v>#DIV/0!</v>
      </c>
      <c r="N1513" s="25" t="e">
        <f t="shared" si="286"/>
        <v>#DIV/0!</v>
      </c>
      <c r="O1513" s="24">
        <f t="shared" si="287"/>
        <v>0</v>
      </c>
      <c r="P1513" s="24">
        <f t="shared" si="287"/>
        <v>0</v>
      </c>
      <c r="Q1513" t="s">
        <v>504</v>
      </c>
      <c r="R1513" t="s">
        <v>452</v>
      </c>
      <c r="S1513" t="s">
        <v>276</v>
      </c>
      <c r="T1513" s="26" t="s">
        <v>90</v>
      </c>
      <c r="U1513" s="26" t="s">
        <v>74</v>
      </c>
      <c r="V1513" t="s">
        <v>632</v>
      </c>
      <c r="W1513" s="26" t="s">
        <v>100</v>
      </c>
      <c r="X1513" s="90">
        <v>3</v>
      </c>
      <c r="Y1513" s="24" t="str">
        <f t="shared" si="284"/>
        <v>Y</v>
      </c>
      <c r="Z1513" s="24">
        <v>100</v>
      </c>
      <c r="AA1513" s="24">
        <f t="shared" si="273"/>
        <v>0</v>
      </c>
      <c r="AB1513" s="24">
        <f t="shared" si="274"/>
        <v>-100</v>
      </c>
      <c r="AC1513" s="24">
        <f t="shared" si="275"/>
        <v>0</v>
      </c>
      <c r="AD1513" s="24">
        <f t="shared" si="276"/>
        <v>-100</v>
      </c>
      <c r="AE1513" s="24">
        <f t="shared" si="277"/>
        <v>0</v>
      </c>
      <c r="AF1513" s="24">
        <f t="shared" si="278"/>
        <v>-100</v>
      </c>
    </row>
    <row r="1514" spans="1:32" x14ac:dyDescent="0.25">
      <c r="A1514" s="21">
        <v>0.41988470626144841</v>
      </c>
      <c r="B1514" s="21">
        <v>0.5793958727921199</v>
      </c>
      <c r="C1514" s="22">
        <f t="shared" si="285"/>
        <v>2.381606153040813</v>
      </c>
      <c r="D1514" s="23">
        <f t="shared" si="285"/>
        <v>1.7259356632641871</v>
      </c>
      <c r="E1514" s="125"/>
      <c r="F1514" s="8">
        <f t="shared" si="279"/>
        <v>1</v>
      </c>
      <c r="G1514" s="8">
        <f t="shared" si="280"/>
        <v>2.381606153040813</v>
      </c>
      <c r="H1514" s="8">
        <f t="shared" si="281"/>
        <v>1.7259356632641871</v>
      </c>
      <c r="I1514" s="24"/>
      <c r="J1514" s="24"/>
      <c r="K1514" s="8">
        <f t="shared" si="282"/>
        <v>0</v>
      </c>
      <c r="L1514" s="8">
        <f t="shared" si="283"/>
        <v>0</v>
      </c>
      <c r="M1514" s="25" t="e">
        <f t="shared" si="286"/>
        <v>#DIV/0!</v>
      </c>
      <c r="N1514" s="25" t="e">
        <f t="shared" si="286"/>
        <v>#DIV/0!</v>
      </c>
      <c r="O1514" s="24">
        <f t="shared" si="287"/>
        <v>0</v>
      </c>
      <c r="P1514" s="24">
        <f t="shared" si="287"/>
        <v>0</v>
      </c>
      <c r="Q1514" t="s">
        <v>474</v>
      </c>
      <c r="R1514" t="s">
        <v>472</v>
      </c>
      <c r="S1514" t="s">
        <v>276</v>
      </c>
      <c r="T1514" s="26" t="s">
        <v>90</v>
      </c>
      <c r="U1514" s="26" t="s">
        <v>75</v>
      </c>
      <c r="V1514" t="s">
        <v>632</v>
      </c>
      <c r="W1514" s="26" t="s">
        <v>75</v>
      </c>
      <c r="X1514" s="90">
        <v>2</v>
      </c>
      <c r="Y1514" s="24" t="str">
        <f t="shared" si="284"/>
        <v>N</v>
      </c>
      <c r="Z1514" s="24">
        <v>100</v>
      </c>
      <c r="AA1514" s="24">
        <f t="shared" si="273"/>
        <v>0</v>
      </c>
      <c r="AB1514" s="24">
        <f t="shared" si="274"/>
        <v>-100</v>
      </c>
      <c r="AC1514" s="24">
        <f t="shared" si="275"/>
        <v>0</v>
      </c>
      <c r="AD1514" s="24">
        <f t="shared" si="276"/>
        <v>-100</v>
      </c>
      <c r="AE1514" s="24">
        <f t="shared" si="277"/>
        <v>0</v>
      </c>
      <c r="AF1514" s="24">
        <f t="shared" si="278"/>
        <v>-100</v>
      </c>
    </row>
    <row r="1515" spans="1:32" x14ac:dyDescent="0.25">
      <c r="A1515" s="21">
        <v>0.36027186825853513</v>
      </c>
      <c r="B1515" s="21">
        <v>0.63935945843845687</v>
      </c>
      <c r="C1515" s="22">
        <f t="shared" si="285"/>
        <v>2.7756816118720344</v>
      </c>
      <c r="D1515" s="23">
        <f t="shared" si="285"/>
        <v>1.5640653888852376</v>
      </c>
      <c r="E1515" s="125"/>
      <c r="F1515" s="8">
        <f t="shared" si="279"/>
        <v>1</v>
      </c>
      <c r="G1515" s="8">
        <f t="shared" si="280"/>
        <v>2.7756816118720344</v>
      </c>
      <c r="H1515" s="8">
        <f t="shared" si="281"/>
        <v>1.5640653888852376</v>
      </c>
      <c r="I1515" s="24"/>
      <c r="J1515" s="24"/>
      <c r="K1515" s="8">
        <f t="shared" si="282"/>
        <v>0</v>
      </c>
      <c r="L1515" s="8">
        <f t="shared" si="283"/>
        <v>0</v>
      </c>
      <c r="M1515" s="25" t="e">
        <f t="shared" si="286"/>
        <v>#DIV/0!</v>
      </c>
      <c r="N1515" s="25" t="e">
        <f t="shared" si="286"/>
        <v>#DIV/0!</v>
      </c>
      <c r="O1515" s="24">
        <f t="shared" si="287"/>
        <v>0</v>
      </c>
      <c r="P1515" s="24">
        <f t="shared" si="287"/>
        <v>0</v>
      </c>
      <c r="Q1515" t="s">
        <v>457</v>
      </c>
      <c r="R1515" t="s">
        <v>469</v>
      </c>
      <c r="S1515" t="s">
        <v>276</v>
      </c>
      <c r="T1515" s="26" t="s">
        <v>90</v>
      </c>
      <c r="U1515" s="26" t="s">
        <v>75</v>
      </c>
      <c r="V1515" t="s">
        <v>632</v>
      </c>
      <c r="W1515" s="26" t="s">
        <v>96</v>
      </c>
      <c r="X1515" s="90">
        <v>5</v>
      </c>
      <c r="Y1515" s="24" t="str">
        <f t="shared" si="284"/>
        <v>Y</v>
      </c>
      <c r="Z1515" s="24">
        <v>100</v>
      </c>
      <c r="AA1515" s="24">
        <f t="shared" si="273"/>
        <v>0</v>
      </c>
      <c r="AB1515" s="24">
        <f t="shared" si="274"/>
        <v>-100</v>
      </c>
      <c r="AC1515" s="24">
        <f t="shared" si="275"/>
        <v>0</v>
      </c>
      <c r="AD1515" s="24">
        <f t="shared" si="276"/>
        <v>-100</v>
      </c>
      <c r="AE1515" s="24">
        <f t="shared" si="277"/>
        <v>0</v>
      </c>
      <c r="AF1515" s="24">
        <f t="shared" si="278"/>
        <v>-100</v>
      </c>
    </row>
    <row r="1516" spans="1:32" x14ac:dyDescent="0.25">
      <c r="A1516" s="21">
        <v>0.27304771135321909</v>
      </c>
      <c r="B1516" s="21">
        <v>0.72683175969207781</v>
      </c>
      <c r="C1516" s="22">
        <f t="shared" si="285"/>
        <v>3.662363603210661</v>
      </c>
      <c r="D1516" s="23">
        <f t="shared" si="285"/>
        <v>1.3758342101391523</v>
      </c>
      <c r="E1516" s="125"/>
      <c r="F1516" s="8">
        <f t="shared" si="279"/>
        <v>1</v>
      </c>
      <c r="G1516" s="8">
        <f t="shared" si="280"/>
        <v>3.662363603210661</v>
      </c>
      <c r="H1516" s="8">
        <f t="shared" si="281"/>
        <v>1.3758342101391523</v>
      </c>
      <c r="I1516" s="24"/>
      <c r="J1516" s="24"/>
      <c r="K1516" s="8">
        <f t="shared" si="282"/>
        <v>0</v>
      </c>
      <c r="L1516" s="8">
        <f t="shared" si="283"/>
        <v>0</v>
      </c>
      <c r="M1516" s="25" t="e">
        <f t="shared" si="286"/>
        <v>#DIV/0!</v>
      </c>
      <c r="N1516" s="25" t="e">
        <f t="shared" si="286"/>
        <v>#DIV/0!</v>
      </c>
      <c r="O1516" s="24">
        <f t="shared" si="287"/>
        <v>0</v>
      </c>
      <c r="P1516" s="24">
        <f t="shared" si="287"/>
        <v>0</v>
      </c>
      <c r="Q1516" t="s">
        <v>454</v>
      </c>
      <c r="R1516" t="s">
        <v>505</v>
      </c>
      <c r="S1516" t="s">
        <v>276</v>
      </c>
      <c r="T1516" s="26" t="s">
        <v>90</v>
      </c>
      <c r="U1516" s="26" t="s">
        <v>75</v>
      </c>
      <c r="V1516" t="s">
        <v>632</v>
      </c>
      <c r="W1516" s="26" t="s">
        <v>92</v>
      </c>
      <c r="X1516" s="90">
        <v>5</v>
      </c>
      <c r="Y1516" s="24" t="str">
        <f t="shared" si="284"/>
        <v>Y</v>
      </c>
      <c r="Z1516" s="24">
        <v>100</v>
      </c>
      <c r="AA1516" s="24">
        <f t="shared" si="273"/>
        <v>0</v>
      </c>
      <c r="AB1516" s="24">
        <f t="shared" si="274"/>
        <v>-100</v>
      </c>
      <c r="AC1516" s="24">
        <f t="shared" si="275"/>
        <v>0</v>
      </c>
      <c r="AD1516" s="24">
        <f t="shared" si="276"/>
        <v>-100</v>
      </c>
      <c r="AE1516" s="24">
        <f t="shared" si="277"/>
        <v>0</v>
      </c>
      <c r="AF1516" s="24">
        <f t="shared" si="278"/>
        <v>-100</v>
      </c>
    </row>
    <row r="1517" spans="1:32" x14ac:dyDescent="0.25">
      <c r="A1517" s="21">
        <v>0.58262202252948403</v>
      </c>
      <c r="B1517" s="21">
        <v>0.41489001801633313</v>
      </c>
      <c r="C1517" s="22">
        <f t="shared" si="285"/>
        <v>1.7163786491599606</v>
      </c>
      <c r="D1517" s="23">
        <f t="shared" si="285"/>
        <v>2.4102773182666271</v>
      </c>
      <c r="E1517" s="125"/>
      <c r="F1517" s="8">
        <f t="shared" si="279"/>
        <v>1</v>
      </c>
      <c r="G1517" s="8">
        <f t="shared" si="280"/>
        <v>1.7163786491599606</v>
      </c>
      <c r="H1517" s="8">
        <f t="shared" si="281"/>
        <v>2.4102773182666271</v>
      </c>
      <c r="I1517" s="24"/>
      <c r="J1517" s="24"/>
      <c r="K1517" s="8">
        <f t="shared" si="282"/>
        <v>0</v>
      </c>
      <c r="L1517" s="8">
        <f t="shared" si="283"/>
        <v>0</v>
      </c>
      <c r="M1517" s="25" t="e">
        <f t="shared" si="286"/>
        <v>#DIV/0!</v>
      </c>
      <c r="N1517" s="25" t="e">
        <f t="shared" si="286"/>
        <v>#DIV/0!</v>
      </c>
      <c r="O1517" s="24">
        <f t="shared" si="287"/>
        <v>0</v>
      </c>
      <c r="P1517" s="24">
        <f t="shared" si="287"/>
        <v>0</v>
      </c>
      <c r="Q1517" t="s">
        <v>467</v>
      </c>
      <c r="R1517" t="s">
        <v>458</v>
      </c>
      <c r="S1517" t="s">
        <v>276</v>
      </c>
      <c r="T1517" s="26" t="s">
        <v>84</v>
      </c>
      <c r="U1517" s="26" t="s">
        <v>86</v>
      </c>
      <c r="V1517" t="s">
        <v>632</v>
      </c>
      <c r="W1517" s="26" t="s">
        <v>87</v>
      </c>
      <c r="X1517" s="90">
        <v>3</v>
      </c>
      <c r="Y1517" s="24" t="str">
        <f t="shared" si="284"/>
        <v>Y</v>
      </c>
      <c r="Z1517" s="24">
        <v>100</v>
      </c>
      <c r="AA1517" s="24">
        <f t="shared" si="273"/>
        <v>0</v>
      </c>
      <c r="AB1517" s="24">
        <f t="shared" si="274"/>
        <v>-100</v>
      </c>
      <c r="AC1517" s="24">
        <f t="shared" si="275"/>
        <v>0</v>
      </c>
      <c r="AD1517" s="24">
        <f t="shared" si="276"/>
        <v>-100</v>
      </c>
      <c r="AE1517" s="24">
        <f t="shared" si="277"/>
        <v>0</v>
      </c>
      <c r="AF1517" s="24">
        <f t="shared" si="278"/>
        <v>-100</v>
      </c>
    </row>
    <row r="1518" spans="1:32" x14ac:dyDescent="0.25">
      <c r="A1518" s="21">
        <v>0.44343723055532297</v>
      </c>
      <c r="B1518" s="21">
        <v>0.55314554512764036</v>
      </c>
      <c r="C1518" s="22">
        <f t="shared" si="285"/>
        <v>2.2551106021199105</v>
      </c>
      <c r="D1518" s="23">
        <f t="shared" si="285"/>
        <v>1.8078424545012766</v>
      </c>
      <c r="E1518" s="125"/>
      <c r="F1518" s="8">
        <f t="shared" si="279"/>
        <v>1</v>
      </c>
      <c r="G1518" s="8">
        <f t="shared" si="280"/>
        <v>2.2551106021199105</v>
      </c>
      <c r="H1518" s="8">
        <f t="shared" si="281"/>
        <v>1.8078424545012766</v>
      </c>
      <c r="I1518" s="24"/>
      <c r="J1518" s="24"/>
      <c r="K1518" s="8">
        <f t="shared" si="282"/>
        <v>0</v>
      </c>
      <c r="L1518" s="8">
        <f t="shared" si="283"/>
        <v>0</v>
      </c>
      <c r="M1518" s="25" t="e">
        <f t="shared" si="286"/>
        <v>#DIV/0!</v>
      </c>
      <c r="N1518" s="25" t="e">
        <f t="shared" si="286"/>
        <v>#DIV/0!</v>
      </c>
      <c r="O1518" s="24">
        <f t="shared" si="287"/>
        <v>0</v>
      </c>
      <c r="P1518" s="24">
        <f t="shared" si="287"/>
        <v>0</v>
      </c>
      <c r="Q1518" t="s">
        <v>460</v>
      </c>
      <c r="R1518" t="s">
        <v>369</v>
      </c>
      <c r="S1518" t="s">
        <v>276</v>
      </c>
      <c r="T1518" s="26" t="s">
        <v>84</v>
      </c>
      <c r="U1518" s="26" t="s">
        <v>86</v>
      </c>
      <c r="V1518" t="s">
        <v>632</v>
      </c>
      <c r="W1518" s="26" t="s">
        <v>75</v>
      </c>
      <c r="X1518" s="90">
        <v>2</v>
      </c>
      <c r="Y1518" s="24" t="str">
        <f t="shared" si="284"/>
        <v>N</v>
      </c>
      <c r="Z1518" s="24">
        <v>100</v>
      </c>
      <c r="AA1518" s="24">
        <f t="shared" ref="AA1518:AA1581" si="288">IF(AND(O1518&gt;1,Y1518="Y"),Z1518*I1518,IF(AND(P1518&gt;1,Y1518="N"),Z1518*J1518,0))</f>
        <v>0</v>
      </c>
      <c r="AB1518" s="24">
        <f t="shared" ref="AB1518:AB1581" si="289">AA1518-Z1518</f>
        <v>-100</v>
      </c>
      <c r="AC1518" s="24">
        <f t="shared" ref="AC1518:AC1581" si="290">IF(AND(A1518 &gt; 50%,Y1518 = "Y"),Z1518*I1518,0)</f>
        <v>0</v>
      </c>
      <c r="AD1518" s="24">
        <f t="shared" ref="AD1518:AD1581" si="291">AC1518-Z1518</f>
        <v>-100</v>
      </c>
      <c r="AE1518" s="24">
        <f t="shared" ref="AE1518:AE1581" si="292">IF(AND(B1518 &gt; 50%,Y1518 = "N"),Z1518*J1518,0)</f>
        <v>0</v>
      </c>
      <c r="AF1518" s="24">
        <f t="shared" ref="AF1518:AF1581" si="293">AE1518-Z1518</f>
        <v>-100</v>
      </c>
    </row>
    <row r="1519" spans="1:32" x14ac:dyDescent="0.25">
      <c r="A1519" s="21">
        <v>0.33225789262675398</v>
      </c>
      <c r="B1519" s="21">
        <v>0.66748569148870818</v>
      </c>
      <c r="C1519" s="22">
        <f t="shared" si="285"/>
        <v>3.0097102948984342</v>
      </c>
      <c r="D1519" s="23">
        <f t="shared" si="285"/>
        <v>1.4981594553280653</v>
      </c>
      <c r="E1519" s="125"/>
      <c r="F1519" s="8">
        <f t="shared" si="279"/>
        <v>1</v>
      </c>
      <c r="G1519" s="8">
        <f t="shared" si="280"/>
        <v>3.0097102948984342</v>
      </c>
      <c r="H1519" s="8">
        <f t="shared" si="281"/>
        <v>1.4981594553280653</v>
      </c>
      <c r="I1519" s="24"/>
      <c r="J1519" s="24"/>
      <c r="K1519" s="8">
        <f t="shared" si="282"/>
        <v>0</v>
      </c>
      <c r="L1519" s="8">
        <f t="shared" si="283"/>
        <v>0</v>
      </c>
      <c r="M1519" s="25" t="e">
        <f t="shared" si="286"/>
        <v>#DIV/0!</v>
      </c>
      <c r="N1519" s="25" t="e">
        <f t="shared" si="286"/>
        <v>#DIV/0!</v>
      </c>
      <c r="O1519" s="24">
        <f t="shared" si="287"/>
        <v>0</v>
      </c>
      <c r="P1519" s="24">
        <f t="shared" si="287"/>
        <v>0</v>
      </c>
      <c r="Q1519" t="s">
        <v>464</v>
      </c>
      <c r="R1519" t="s">
        <v>508</v>
      </c>
      <c r="S1519" t="s">
        <v>276</v>
      </c>
      <c r="T1519" s="26" t="s">
        <v>90</v>
      </c>
      <c r="U1519" s="26" t="s">
        <v>75</v>
      </c>
      <c r="V1519" t="s">
        <v>632</v>
      </c>
      <c r="W1519" s="26" t="s">
        <v>75</v>
      </c>
      <c r="X1519" s="90">
        <v>2</v>
      </c>
      <c r="Y1519" s="24" t="str">
        <f t="shared" si="284"/>
        <v>N</v>
      </c>
      <c r="Z1519" s="24">
        <v>100</v>
      </c>
      <c r="AA1519" s="24">
        <f t="shared" si="288"/>
        <v>0</v>
      </c>
      <c r="AB1519" s="24">
        <f t="shared" si="289"/>
        <v>-100</v>
      </c>
      <c r="AC1519" s="24">
        <f t="shared" si="290"/>
        <v>0</v>
      </c>
      <c r="AD1519" s="24">
        <f t="shared" si="291"/>
        <v>-100</v>
      </c>
      <c r="AE1519" s="24">
        <f t="shared" si="292"/>
        <v>0</v>
      </c>
      <c r="AF1519" s="24">
        <f t="shared" si="293"/>
        <v>-100</v>
      </c>
    </row>
    <row r="1520" spans="1:32" x14ac:dyDescent="0.25">
      <c r="A1520" s="21">
        <v>0.6537998654926126</v>
      </c>
      <c r="B1520" s="21">
        <v>0.33978585329454991</v>
      </c>
      <c r="C1520" s="22">
        <f t="shared" si="285"/>
        <v>1.5295200454752911</v>
      </c>
      <c r="D1520" s="23">
        <f t="shared" si="285"/>
        <v>2.9430301182466554</v>
      </c>
      <c r="E1520" s="125"/>
      <c r="F1520" s="8">
        <f t="shared" ref="F1520:F1583" si="294">(E1520/100%) + 1</f>
        <v>1</v>
      </c>
      <c r="G1520" s="8">
        <f t="shared" ref="G1520:G1583" si="295">C1520/F1520</f>
        <v>1.5295200454752911</v>
      </c>
      <c r="H1520" s="8">
        <f t="shared" ref="H1520:H1583" si="296">D1520/F1520</f>
        <v>2.9430301182466554</v>
      </c>
      <c r="I1520" s="24"/>
      <c r="J1520" s="24"/>
      <c r="K1520" s="8">
        <f t="shared" ref="K1520:K1583" si="297">(I1520*F1520)</f>
        <v>0</v>
      </c>
      <c r="L1520" s="8">
        <f t="shared" ref="L1520:L1583" si="298">(J1520*F1520)</f>
        <v>0</v>
      </c>
      <c r="M1520" s="25" t="e">
        <f t="shared" si="286"/>
        <v>#DIV/0!</v>
      </c>
      <c r="N1520" s="25" t="e">
        <f t="shared" si="286"/>
        <v>#DIV/0!</v>
      </c>
      <c r="O1520" s="24">
        <f t="shared" si="287"/>
        <v>0</v>
      </c>
      <c r="P1520" s="24">
        <f t="shared" si="287"/>
        <v>0</v>
      </c>
      <c r="Q1520" t="s">
        <v>455</v>
      </c>
      <c r="R1520" t="s">
        <v>470</v>
      </c>
      <c r="S1520" t="s">
        <v>276</v>
      </c>
      <c r="T1520" s="26" t="s">
        <v>84</v>
      </c>
      <c r="U1520" s="26" t="s">
        <v>86</v>
      </c>
      <c r="V1520" t="s">
        <v>632</v>
      </c>
      <c r="W1520" s="26" t="s">
        <v>96</v>
      </c>
      <c r="X1520" s="90">
        <v>5</v>
      </c>
      <c r="Y1520" s="24" t="str">
        <f t="shared" ref="Y1520:Y1583" si="299">IF(X1520 &gt;=3,"Y","N")</f>
        <v>Y</v>
      </c>
      <c r="Z1520" s="24">
        <v>100</v>
      </c>
      <c r="AA1520" s="24">
        <f t="shared" si="288"/>
        <v>0</v>
      </c>
      <c r="AB1520" s="24">
        <f t="shared" si="289"/>
        <v>-100</v>
      </c>
      <c r="AC1520" s="24">
        <f t="shared" si="290"/>
        <v>0</v>
      </c>
      <c r="AD1520" s="24">
        <f t="shared" si="291"/>
        <v>-100</v>
      </c>
      <c r="AE1520" s="24">
        <f t="shared" si="292"/>
        <v>0</v>
      </c>
      <c r="AF1520" s="24">
        <f t="shared" si="293"/>
        <v>-100</v>
      </c>
    </row>
    <row r="1521" spans="1:32" x14ac:dyDescent="0.25">
      <c r="A1521" s="21">
        <v>0.32542417868159318</v>
      </c>
      <c r="B1521" s="21">
        <v>0.67413862016247639</v>
      </c>
      <c r="C1521" s="22">
        <f t="shared" si="285"/>
        <v>3.072912418651093</v>
      </c>
      <c r="D1521" s="23">
        <f t="shared" si="285"/>
        <v>1.4833744427206776</v>
      </c>
      <c r="E1521" s="125"/>
      <c r="F1521" s="8">
        <f t="shared" si="294"/>
        <v>1</v>
      </c>
      <c r="G1521" s="8">
        <f t="shared" si="295"/>
        <v>3.072912418651093</v>
      </c>
      <c r="H1521" s="8">
        <f t="shared" si="296"/>
        <v>1.4833744427206776</v>
      </c>
      <c r="I1521" s="24"/>
      <c r="J1521" s="24"/>
      <c r="K1521" s="8">
        <f t="shared" si="297"/>
        <v>0</v>
      </c>
      <c r="L1521" s="8">
        <f t="shared" si="298"/>
        <v>0</v>
      </c>
      <c r="M1521" s="25" t="e">
        <f t="shared" si="286"/>
        <v>#DIV/0!</v>
      </c>
      <c r="N1521" s="25" t="e">
        <f t="shared" si="286"/>
        <v>#DIV/0!</v>
      </c>
      <c r="O1521" s="24">
        <f t="shared" si="287"/>
        <v>0</v>
      </c>
      <c r="P1521" s="24">
        <f t="shared" si="287"/>
        <v>0</v>
      </c>
      <c r="Q1521" t="s">
        <v>466</v>
      </c>
      <c r="R1521" t="s">
        <v>522</v>
      </c>
      <c r="S1521" t="s">
        <v>276</v>
      </c>
      <c r="T1521" s="26" t="s">
        <v>90</v>
      </c>
      <c r="U1521" s="26" t="s">
        <v>75</v>
      </c>
      <c r="V1521" t="s">
        <v>632</v>
      </c>
      <c r="W1521" s="26" t="s">
        <v>88</v>
      </c>
      <c r="X1521" s="90">
        <v>4</v>
      </c>
      <c r="Y1521" s="24" t="str">
        <f t="shared" si="299"/>
        <v>Y</v>
      </c>
      <c r="Z1521" s="24">
        <v>100</v>
      </c>
      <c r="AA1521" s="24">
        <f t="shared" si="288"/>
        <v>0</v>
      </c>
      <c r="AB1521" s="24">
        <f t="shared" si="289"/>
        <v>-100</v>
      </c>
      <c r="AC1521" s="24">
        <f t="shared" si="290"/>
        <v>0</v>
      </c>
      <c r="AD1521" s="24">
        <f t="shared" si="291"/>
        <v>-100</v>
      </c>
      <c r="AE1521" s="24">
        <f t="shared" si="292"/>
        <v>0</v>
      </c>
      <c r="AF1521" s="24">
        <f t="shared" si="293"/>
        <v>-100</v>
      </c>
    </row>
    <row r="1522" spans="1:32" x14ac:dyDescent="0.25">
      <c r="A1522" s="21">
        <v>0.32693461732446238</v>
      </c>
      <c r="B1522" s="21">
        <v>0.67251151070243154</v>
      </c>
      <c r="C1522" s="22">
        <f t="shared" si="285"/>
        <v>3.0587155565957147</v>
      </c>
      <c r="D1522" s="23">
        <f t="shared" si="285"/>
        <v>1.4869633962926672</v>
      </c>
      <c r="E1522" s="125"/>
      <c r="F1522" s="8">
        <f t="shared" si="294"/>
        <v>1</v>
      </c>
      <c r="G1522" s="8">
        <f t="shared" si="295"/>
        <v>3.0587155565957147</v>
      </c>
      <c r="H1522" s="8">
        <f t="shared" si="296"/>
        <v>1.4869633962926672</v>
      </c>
      <c r="I1522" s="24"/>
      <c r="J1522" s="24"/>
      <c r="K1522" s="8">
        <f t="shared" si="297"/>
        <v>0</v>
      </c>
      <c r="L1522" s="8">
        <f t="shared" si="298"/>
        <v>0</v>
      </c>
      <c r="M1522" s="25" t="e">
        <f t="shared" si="286"/>
        <v>#DIV/0!</v>
      </c>
      <c r="N1522" s="25" t="e">
        <f t="shared" si="286"/>
        <v>#DIV/0!</v>
      </c>
      <c r="O1522" s="24">
        <f t="shared" si="287"/>
        <v>0</v>
      </c>
      <c r="P1522" s="24">
        <f t="shared" si="287"/>
        <v>0</v>
      </c>
      <c r="Q1522" t="s">
        <v>478</v>
      </c>
      <c r="R1522" t="s">
        <v>379</v>
      </c>
      <c r="S1522" t="s">
        <v>275</v>
      </c>
      <c r="T1522" s="26" t="s">
        <v>90</v>
      </c>
      <c r="U1522" s="26" t="s">
        <v>75</v>
      </c>
      <c r="V1522" t="s">
        <v>633</v>
      </c>
      <c r="W1522" s="26" t="s">
        <v>77</v>
      </c>
      <c r="X1522" s="90">
        <v>2</v>
      </c>
      <c r="Y1522" s="24" t="str">
        <f t="shared" si="299"/>
        <v>N</v>
      </c>
      <c r="Z1522" s="24">
        <v>100</v>
      </c>
      <c r="AA1522" s="24">
        <f t="shared" si="288"/>
        <v>0</v>
      </c>
      <c r="AB1522" s="24">
        <f t="shared" si="289"/>
        <v>-100</v>
      </c>
      <c r="AC1522" s="24">
        <f t="shared" si="290"/>
        <v>0</v>
      </c>
      <c r="AD1522" s="24">
        <f t="shared" si="291"/>
        <v>-100</v>
      </c>
      <c r="AE1522" s="24">
        <f t="shared" si="292"/>
        <v>0</v>
      </c>
      <c r="AF1522" s="24">
        <f t="shared" si="293"/>
        <v>-100</v>
      </c>
    </row>
    <row r="1523" spans="1:32" x14ac:dyDescent="0.25">
      <c r="A1523" s="124">
        <v>0.61015674835731881</v>
      </c>
      <c r="B1523" s="124">
        <v>0.38706422751209152</v>
      </c>
      <c r="C1523" s="120">
        <f t="shared" si="285"/>
        <v>1.638923117202634</v>
      </c>
      <c r="D1523" s="121">
        <f t="shared" si="285"/>
        <v>2.5835505554921396</v>
      </c>
      <c r="E1523" s="129"/>
      <c r="F1523" s="122">
        <f t="shared" si="294"/>
        <v>1</v>
      </c>
      <c r="G1523" s="122">
        <f t="shared" si="295"/>
        <v>1.638923117202634</v>
      </c>
      <c r="H1523" s="122">
        <f t="shared" si="296"/>
        <v>2.5835505554921396</v>
      </c>
      <c r="I1523" s="97"/>
      <c r="J1523" s="97"/>
      <c r="K1523" s="122">
        <f t="shared" si="297"/>
        <v>0</v>
      </c>
      <c r="L1523" s="122">
        <f t="shared" si="298"/>
        <v>0</v>
      </c>
      <c r="M1523" s="123" t="e">
        <f t="shared" si="286"/>
        <v>#DIV/0!</v>
      </c>
      <c r="N1523" s="123" t="e">
        <f t="shared" si="286"/>
        <v>#DIV/0!</v>
      </c>
      <c r="O1523" s="97">
        <f t="shared" si="287"/>
        <v>0</v>
      </c>
      <c r="P1523" s="97">
        <f t="shared" si="287"/>
        <v>0</v>
      </c>
      <c r="Q1523" s="97" t="s">
        <v>392</v>
      </c>
      <c r="R1523" s="97" t="s">
        <v>390</v>
      </c>
      <c r="S1523" s="97" t="s">
        <v>279</v>
      </c>
      <c r="T1523" s="117" t="s">
        <v>85</v>
      </c>
      <c r="U1523" s="117" t="s">
        <v>79</v>
      </c>
      <c r="V1523" s="97" t="s">
        <v>633</v>
      </c>
      <c r="W1523" s="117" t="s">
        <v>75</v>
      </c>
      <c r="X1523" s="96">
        <v>2</v>
      </c>
      <c r="Y1523" s="24" t="str">
        <f t="shared" si="299"/>
        <v>N</v>
      </c>
      <c r="Z1523" s="24">
        <v>100</v>
      </c>
      <c r="AA1523" s="24">
        <f t="shared" si="288"/>
        <v>0</v>
      </c>
      <c r="AB1523" s="24">
        <f t="shared" si="289"/>
        <v>-100</v>
      </c>
      <c r="AC1523" s="24">
        <f t="shared" si="290"/>
        <v>0</v>
      </c>
      <c r="AD1523" s="24">
        <f t="shared" si="291"/>
        <v>-100</v>
      </c>
      <c r="AE1523" s="24">
        <f t="shared" si="292"/>
        <v>0</v>
      </c>
      <c r="AF1523" s="24">
        <f t="shared" si="293"/>
        <v>-100</v>
      </c>
    </row>
    <row r="1524" spans="1:32" x14ac:dyDescent="0.25">
      <c r="A1524" s="21">
        <v>0.63302190535281111</v>
      </c>
      <c r="B1524" s="21">
        <v>0.35793908962832988</v>
      </c>
      <c r="C1524" s="22">
        <f t="shared" ref="C1524:D1587" si="300">(100%/A1524)</f>
        <v>1.5797241636411552</v>
      </c>
      <c r="D1524" s="23">
        <f t="shared" si="300"/>
        <v>2.7937714236194804</v>
      </c>
      <c r="E1524" s="125"/>
      <c r="F1524" s="8">
        <f t="shared" si="294"/>
        <v>1</v>
      </c>
      <c r="G1524" s="8">
        <f t="shared" si="295"/>
        <v>1.5797241636411552</v>
      </c>
      <c r="H1524" s="8">
        <f t="shared" si="296"/>
        <v>2.7937714236194804</v>
      </c>
      <c r="I1524" s="24"/>
      <c r="J1524" s="24"/>
      <c r="K1524" s="8">
        <f t="shared" si="297"/>
        <v>0</v>
      </c>
      <c r="L1524" s="8">
        <f t="shared" si="298"/>
        <v>0</v>
      </c>
      <c r="M1524" s="25" t="e">
        <f t="shared" ref="M1524:N1587" si="301">(1/K1524)</f>
        <v>#DIV/0!</v>
      </c>
      <c r="N1524" s="25" t="e">
        <f t="shared" si="301"/>
        <v>#DIV/0!</v>
      </c>
      <c r="O1524" s="24">
        <f t="shared" ref="O1524:P1587" si="302">(I1524/G1524)</f>
        <v>0</v>
      </c>
      <c r="P1524" s="24">
        <f t="shared" si="302"/>
        <v>0</v>
      </c>
      <c r="Q1524" t="s">
        <v>485</v>
      </c>
      <c r="R1524" t="s">
        <v>403</v>
      </c>
      <c r="S1524" t="s">
        <v>281</v>
      </c>
      <c r="T1524" s="26" t="s">
        <v>85</v>
      </c>
      <c r="U1524" s="26" t="s">
        <v>79</v>
      </c>
      <c r="V1524" t="s">
        <v>633</v>
      </c>
      <c r="W1524" s="26" t="s">
        <v>94</v>
      </c>
      <c r="X1524" s="90">
        <v>2</v>
      </c>
      <c r="Y1524" s="24" t="str">
        <f t="shared" si="299"/>
        <v>N</v>
      </c>
      <c r="Z1524" s="24">
        <v>100</v>
      </c>
      <c r="AA1524" s="24">
        <f t="shared" si="288"/>
        <v>0</v>
      </c>
      <c r="AB1524" s="24">
        <f t="shared" si="289"/>
        <v>-100</v>
      </c>
      <c r="AC1524" s="24">
        <f t="shared" si="290"/>
        <v>0</v>
      </c>
      <c r="AD1524" s="24">
        <f t="shared" si="291"/>
        <v>-100</v>
      </c>
      <c r="AE1524" s="24">
        <f t="shared" si="292"/>
        <v>0</v>
      </c>
      <c r="AF1524" s="24">
        <f t="shared" si="293"/>
        <v>-100</v>
      </c>
    </row>
    <row r="1525" spans="1:32" x14ac:dyDescent="0.25">
      <c r="A1525" s="21">
        <v>0.45439610135084452</v>
      </c>
      <c r="B1525" s="21">
        <v>0.54264892184766333</v>
      </c>
      <c r="C1525" s="22">
        <f t="shared" si="300"/>
        <v>2.2007231070582809</v>
      </c>
      <c r="D1525" s="23">
        <f t="shared" si="300"/>
        <v>1.8428121014137533</v>
      </c>
      <c r="E1525" s="125"/>
      <c r="F1525" s="8">
        <f t="shared" si="294"/>
        <v>1</v>
      </c>
      <c r="G1525" s="8">
        <f t="shared" si="295"/>
        <v>2.2007231070582809</v>
      </c>
      <c r="H1525" s="8">
        <f t="shared" si="296"/>
        <v>1.8428121014137533</v>
      </c>
      <c r="I1525" s="24"/>
      <c r="J1525" s="24"/>
      <c r="K1525" s="8">
        <f t="shared" si="297"/>
        <v>0</v>
      </c>
      <c r="L1525" s="8">
        <f t="shared" si="298"/>
        <v>0</v>
      </c>
      <c r="M1525" s="25" t="e">
        <f t="shared" si="301"/>
        <v>#DIV/0!</v>
      </c>
      <c r="N1525" s="25" t="e">
        <f t="shared" si="301"/>
        <v>#DIV/0!</v>
      </c>
      <c r="O1525" s="24">
        <f t="shared" si="302"/>
        <v>0</v>
      </c>
      <c r="P1525" s="24">
        <f t="shared" si="302"/>
        <v>0</v>
      </c>
      <c r="Q1525" t="s">
        <v>412</v>
      </c>
      <c r="R1525" t="s">
        <v>333</v>
      </c>
      <c r="S1525" t="s">
        <v>283</v>
      </c>
      <c r="T1525" s="26" t="s">
        <v>84</v>
      </c>
      <c r="U1525" s="26" t="s">
        <v>86</v>
      </c>
      <c r="V1525" t="s">
        <v>633</v>
      </c>
      <c r="W1525" s="26" t="s">
        <v>73</v>
      </c>
      <c r="X1525" s="90">
        <v>0</v>
      </c>
      <c r="Y1525" s="24" t="str">
        <f t="shared" si="299"/>
        <v>N</v>
      </c>
      <c r="Z1525" s="24">
        <v>100</v>
      </c>
      <c r="AA1525" s="24">
        <f t="shared" si="288"/>
        <v>0</v>
      </c>
      <c r="AB1525" s="24">
        <f t="shared" si="289"/>
        <v>-100</v>
      </c>
      <c r="AC1525" s="24">
        <f t="shared" si="290"/>
        <v>0</v>
      </c>
      <c r="AD1525" s="24">
        <f t="shared" si="291"/>
        <v>-100</v>
      </c>
      <c r="AE1525" s="24">
        <f t="shared" si="292"/>
        <v>0</v>
      </c>
      <c r="AF1525" s="24">
        <f t="shared" si="293"/>
        <v>-100</v>
      </c>
    </row>
    <row r="1526" spans="1:32" x14ac:dyDescent="0.25">
      <c r="A1526" s="21">
        <v>0.58611864699675298</v>
      </c>
      <c r="B1526" s="21">
        <v>0.40290020612993355</v>
      </c>
      <c r="C1526" s="22">
        <f t="shared" si="300"/>
        <v>1.7061392008665097</v>
      </c>
      <c r="D1526" s="23">
        <f t="shared" si="300"/>
        <v>2.4820041905798984</v>
      </c>
      <c r="E1526" s="125"/>
      <c r="F1526" s="8">
        <f t="shared" si="294"/>
        <v>1</v>
      </c>
      <c r="G1526" s="8">
        <f t="shared" si="295"/>
        <v>1.7061392008665097</v>
      </c>
      <c r="H1526" s="8">
        <f t="shared" si="296"/>
        <v>2.4820041905798984</v>
      </c>
      <c r="I1526" s="24"/>
      <c r="J1526" s="24"/>
      <c r="K1526" s="8">
        <f t="shared" si="297"/>
        <v>0</v>
      </c>
      <c r="L1526" s="8">
        <f t="shared" si="298"/>
        <v>0</v>
      </c>
      <c r="M1526" s="25" t="e">
        <f t="shared" si="301"/>
        <v>#DIV/0!</v>
      </c>
      <c r="N1526" s="25" t="e">
        <f t="shared" si="301"/>
        <v>#DIV/0!</v>
      </c>
      <c r="O1526" s="24">
        <f t="shared" si="302"/>
        <v>0</v>
      </c>
      <c r="P1526" s="24">
        <f t="shared" si="302"/>
        <v>0</v>
      </c>
      <c r="Q1526" t="s">
        <v>332</v>
      </c>
      <c r="R1526" t="s">
        <v>414</v>
      </c>
      <c r="S1526" t="s">
        <v>283</v>
      </c>
      <c r="T1526" s="26" t="s">
        <v>84</v>
      </c>
      <c r="U1526" s="26" t="s">
        <v>86</v>
      </c>
      <c r="V1526" t="s">
        <v>633</v>
      </c>
      <c r="W1526" s="26" t="s">
        <v>204</v>
      </c>
      <c r="X1526" s="90">
        <v>6</v>
      </c>
      <c r="Y1526" s="24" t="str">
        <f t="shared" si="299"/>
        <v>Y</v>
      </c>
      <c r="Z1526" s="24">
        <v>100</v>
      </c>
      <c r="AA1526" s="24">
        <f t="shared" si="288"/>
        <v>0</v>
      </c>
      <c r="AB1526" s="24">
        <f t="shared" si="289"/>
        <v>-100</v>
      </c>
      <c r="AC1526" s="24">
        <f t="shared" si="290"/>
        <v>0</v>
      </c>
      <c r="AD1526" s="24">
        <f t="shared" si="291"/>
        <v>-100</v>
      </c>
      <c r="AE1526" s="24">
        <f t="shared" si="292"/>
        <v>0</v>
      </c>
      <c r="AF1526" s="24">
        <f t="shared" si="293"/>
        <v>-100</v>
      </c>
    </row>
    <row r="1527" spans="1:32" x14ac:dyDescent="0.25">
      <c r="A1527" s="21">
        <v>0.28224862471138179</v>
      </c>
      <c r="B1527" s="21">
        <v>0.71752607565285942</v>
      </c>
      <c r="C1527" s="22">
        <f t="shared" si="300"/>
        <v>3.5429756337079312</v>
      </c>
      <c r="D1527" s="23">
        <f t="shared" si="300"/>
        <v>1.3936775734458493</v>
      </c>
      <c r="E1527" s="125"/>
      <c r="F1527" s="8">
        <f t="shared" si="294"/>
        <v>1</v>
      </c>
      <c r="G1527" s="8">
        <f t="shared" si="295"/>
        <v>3.5429756337079312</v>
      </c>
      <c r="H1527" s="8">
        <f t="shared" si="296"/>
        <v>1.3936775734458493</v>
      </c>
      <c r="I1527" s="24"/>
      <c r="J1527" s="24"/>
      <c r="K1527" s="8">
        <f t="shared" si="297"/>
        <v>0</v>
      </c>
      <c r="L1527" s="8">
        <f t="shared" si="298"/>
        <v>0</v>
      </c>
      <c r="M1527" s="25" t="e">
        <f t="shared" si="301"/>
        <v>#DIV/0!</v>
      </c>
      <c r="N1527" s="25" t="e">
        <f t="shared" si="301"/>
        <v>#DIV/0!</v>
      </c>
      <c r="O1527" s="24">
        <f t="shared" si="302"/>
        <v>0</v>
      </c>
      <c r="P1527" s="24">
        <f t="shared" si="302"/>
        <v>0</v>
      </c>
      <c r="Q1527" t="s">
        <v>552</v>
      </c>
      <c r="R1527" t="s">
        <v>555</v>
      </c>
      <c r="S1527" t="s">
        <v>272</v>
      </c>
      <c r="T1527" s="26" t="s">
        <v>90</v>
      </c>
      <c r="U1527" s="26" t="s">
        <v>75</v>
      </c>
      <c r="V1527" t="s">
        <v>633</v>
      </c>
      <c r="W1527" s="26" t="s">
        <v>109</v>
      </c>
      <c r="X1527" s="90">
        <v>6</v>
      </c>
      <c r="Y1527" s="24" t="str">
        <f t="shared" si="299"/>
        <v>Y</v>
      </c>
      <c r="Z1527" s="24">
        <v>100</v>
      </c>
      <c r="AA1527" s="24">
        <f t="shared" si="288"/>
        <v>0</v>
      </c>
      <c r="AB1527" s="24">
        <f t="shared" si="289"/>
        <v>-100</v>
      </c>
      <c r="AC1527" s="24">
        <f t="shared" si="290"/>
        <v>0</v>
      </c>
      <c r="AD1527" s="24">
        <f t="shared" si="291"/>
        <v>-100</v>
      </c>
      <c r="AE1527" s="24">
        <f t="shared" si="292"/>
        <v>0</v>
      </c>
      <c r="AF1527" s="24">
        <f t="shared" si="293"/>
        <v>-100</v>
      </c>
    </row>
    <row r="1528" spans="1:32" x14ac:dyDescent="0.25">
      <c r="A1528" s="21">
        <v>0.46624442763539997</v>
      </c>
      <c r="B1528" s="21">
        <v>0.52712292330040056</v>
      </c>
      <c r="C1528" s="22">
        <f t="shared" si="300"/>
        <v>2.1447977514103251</v>
      </c>
      <c r="D1528" s="23">
        <f t="shared" si="300"/>
        <v>1.8970907084420476</v>
      </c>
      <c r="E1528" s="125"/>
      <c r="F1528" s="8">
        <f t="shared" si="294"/>
        <v>1</v>
      </c>
      <c r="G1528" s="8">
        <f t="shared" si="295"/>
        <v>2.1447977514103251</v>
      </c>
      <c r="H1528" s="8">
        <f t="shared" si="296"/>
        <v>1.8970907084420476</v>
      </c>
      <c r="I1528" s="24"/>
      <c r="J1528" s="24"/>
      <c r="K1528" s="8">
        <f t="shared" si="297"/>
        <v>0</v>
      </c>
      <c r="L1528" s="8">
        <f t="shared" si="298"/>
        <v>0</v>
      </c>
      <c r="M1528" s="25" t="e">
        <f t="shared" si="301"/>
        <v>#DIV/0!</v>
      </c>
      <c r="N1528" s="25" t="e">
        <f t="shared" si="301"/>
        <v>#DIV/0!</v>
      </c>
      <c r="O1528" s="24">
        <f t="shared" si="302"/>
        <v>0</v>
      </c>
      <c r="P1528" s="24">
        <f t="shared" si="302"/>
        <v>0</v>
      </c>
      <c r="Q1528" t="s">
        <v>294</v>
      </c>
      <c r="R1528" t="s">
        <v>344</v>
      </c>
      <c r="S1528" t="s">
        <v>270</v>
      </c>
      <c r="T1528" s="26" t="s">
        <v>84</v>
      </c>
      <c r="U1528" s="26" t="s">
        <v>94</v>
      </c>
      <c r="V1528" t="s">
        <v>633</v>
      </c>
      <c r="W1528" s="26" t="s">
        <v>89</v>
      </c>
      <c r="X1528" s="90">
        <v>4</v>
      </c>
      <c r="Y1528" s="24" t="str">
        <f t="shared" si="299"/>
        <v>Y</v>
      </c>
      <c r="Z1528" s="24">
        <v>100</v>
      </c>
      <c r="AA1528" s="24">
        <f t="shared" si="288"/>
        <v>0</v>
      </c>
      <c r="AB1528" s="24">
        <f t="shared" si="289"/>
        <v>-100</v>
      </c>
      <c r="AC1528" s="24">
        <f t="shared" si="290"/>
        <v>0</v>
      </c>
      <c r="AD1528" s="24">
        <f t="shared" si="291"/>
        <v>-100</v>
      </c>
      <c r="AE1528" s="24">
        <f t="shared" si="292"/>
        <v>0</v>
      </c>
      <c r="AF1528" s="24">
        <f t="shared" si="293"/>
        <v>-100</v>
      </c>
    </row>
    <row r="1529" spans="1:32" x14ac:dyDescent="0.25">
      <c r="A1529" s="21">
        <v>0.67753501806894856</v>
      </c>
      <c r="B1529" s="21">
        <v>0.21363627167579838</v>
      </c>
      <c r="C1529" s="22">
        <f t="shared" si="300"/>
        <v>1.4759384730402765</v>
      </c>
      <c r="D1529" s="23">
        <f t="shared" si="300"/>
        <v>4.6808530787203599</v>
      </c>
      <c r="E1529" s="125"/>
      <c r="F1529" s="8">
        <f t="shared" si="294"/>
        <v>1</v>
      </c>
      <c r="G1529" s="8">
        <f t="shared" si="295"/>
        <v>1.4759384730402765</v>
      </c>
      <c r="H1529" s="8">
        <f t="shared" si="296"/>
        <v>4.6808530787203599</v>
      </c>
      <c r="I1529" s="24"/>
      <c r="J1529" s="24"/>
      <c r="K1529" s="8">
        <f t="shared" si="297"/>
        <v>0</v>
      </c>
      <c r="L1529" s="8">
        <f t="shared" si="298"/>
        <v>0</v>
      </c>
      <c r="M1529" s="25" t="e">
        <f t="shared" si="301"/>
        <v>#DIV/0!</v>
      </c>
      <c r="N1529" s="25" t="e">
        <f t="shared" si="301"/>
        <v>#DIV/0!</v>
      </c>
      <c r="O1529" s="24">
        <f t="shared" si="302"/>
        <v>0</v>
      </c>
      <c r="P1529" s="24">
        <f t="shared" si="302"/>
        <v>0</v>
      </c>
      <c r="Q1529" t="s">
        <v>293</v>
      </c>
      <c r="R1529" t="s">
        <v>349</v>
      </c>
      <c r="S1529" t="s">
        <v>270</v>
      </c>
      <c r="T1529" s="26" t="s">
        <v>84</v>
      </c>
      <c r="U1529" s="26" t="s">
        <v>88</v>
      </c>
      <c r="V1529" t="s">
        <v>633</v>
      </c>
      <c r="W1529" s="26" t="s">
        <v>99</v>
      </c>
      <c r="X1529" s="90">
        <v>5</v>
      </c>
      <c r="Y1529" s="24" t="str">
        <f t="shared" si="299"/>
        <v>Y</v>
      </c>
      <c r="Z1529" s="24">
        <v>100</v>
      </c>
      <c r="AA1529" s="24">
        <f t="shared" si="288"/>
        <v>0</v>
      </c>
      <c r="AB1529" s="24">
        <f t="shared" si="289"/>
        <v>-100</v>
      </c>
      <c r="AC1529" s="24">
        <f t="shared" si="290"/>
        <v>0</v>
      </c>
      <c r="AD1529" s="24">
        <f t="shared" si="291"/>
        <v>-100</v>
      </c>
      <c r="AE1529" s="24">
        <f t="shared" si="292"/>
        <v>0</v>
      </c>
      <c r="AF1529" s="24">
        <f t="shared" si="293"/>
        <v>-100</v>
      </c>
    </row>
    <row r="1530" spans="1:32" x14ac:dyDescent="0.25">
      <c r="A1530" s="21">
        <v>0.13722455422962609</v>
      </c>
      <c r="B1530" s="21">
        <v>0.86275578666542208</v>
      </c>
      <c r="C1530" s="22">
        <f t="shared" si="300"/>
        <v>7.2873255490897053</v>
      </c>
      <c r="D1530" s="23">
        <f t="shared" si="300"/>
        <v>1.1590765491878428</v>
      </c>
      <c r="E1530" s="125"/>
      <c r="F1530" s="8">
        <f t="shared" si="294"/>
        <v>1</v>
      </c>
      <c r="G1530" s="8">
        <f t="shared" si="295"/>
        <v>7.2873255490897053</v>
      </c>
      <c r="H1530" s="8">
        <f t="shared" si="296"/>
        <v>1.1590765491878428</v>
      </c>
      <c r="I1530" s="24"/>
      <c r="J1530" s="24"/>
      <c r="K1530" s="8">
        <f t="shared" si="297"/>
        <v>0</v>
      </c>
      <c r="L1530" s="8">
        <f t="shared" si="298"/>
        <v>0</v>
      </c>
      <c r="M1530" s="25" t="e">
        <f t="shared" si="301"/>
        <v>#DIV/0!</v>
      </c>
      <c r="N1530" s="25" t="e">
        <f t="shared" si="301"/>
        <v>#DIV/0!</v>
      </c>
      <c r="O1530" s="24">
        <f t="shared" si="302"/>
        <v>0</v>
      </c>
      <c r="P1530" s="24">
        <f t="shared" si="302"/>
        <v>0</v>
      </c>
      <c r="Q1530" t="s">
        <v>494</v>
      </c>
      <c r="R1530" t="s">
        <v>426</v>
      </c>
      <c r="S1530" t="s">
        <v>273</v>
      </c>
      <c r="T1530" s="26" t="s">
        <v>85</v>
      </c>
      <c r="U1530" s="26" t="s">
        <v>76</v>
      </c>
      <c r="V1530" t="s">
        <v>633</v>
      </c>
      <c r="W1530" s="26" t="s">
        <v>94</v>
      </c>
      <c r="X1530" s="90">
        <v>2</v>
      </c>
      <c r="Y1530" s="24" t="str">
        <f t="shared" si="299"/>
        <v>N</v>
      </c>
      <c r="Z1530" s="24">
        <v>100</v>
      </c>
      <c r="AA1530" s="24">
        <f t="shared" si="288"/>
        <v>0</v>
      </c>
      <c r="AB1530" s="24">
        <f t="shared" si="289"/>
        <v>-100</v>
      </c>
      <c r="AC1530" s="24">
        <f t="shared" si="290"/>
        <v>0</v>
      </c>
      <c r="AD1530" s="24">
        <f t="shared" si="291"/>
        <v>-100</v>
      </c>
      <c r="AE1530" s="24">
        <f t="shared" si="292"/>
        <v>0</v>
      </c>
      <c r="AF1530" s="24">
        <f t="shared" si="293"/>
        <v>-100</v>
      </c>
    </row>
    <row r="1531" spans="1:32" x14ac:dyDescent="0.25">
      <c r="A1531" s="21">
        <v>0.39413112658265287</v>
      </c>
      <c r="B1531" s="21">
        <v>0.6054247819253703</v>
      </c>
      <c r="C1531" s="22">
        <f t="shared" si="300"/>
        <v>2.5372266551758655</v>
      </c>
      <c r="D1531" s="23">
        <f t="shared" si="300"/>
        <v>1.6517328491572523</v>
      </c>
      <c r="E1531" s="125"/>
      <c r="F1531" s="8">
        <f t="shared" si="294"/>
        <v>1</v>
      </c>
      <c r="G1531" s="8">
        <f t="shared" si="295"/>
        <v>2.5372266551758655</v>
      </c>
      <c r="H1531" s="8">
        <f t="shared" si="296"/>
        <v>1.6517328491572523</v>
      </c>
      <c r="I1531" s="24"/>
      <c r="J1531" s="24"/>
      <c r="K1531" s="8">
        <f t="shared" si="297"/>
        <v>0</v>
      </c>
      <c r="L1531" s="8">
        <f t="shared" si="298"/>
        <v>0</v>
      </c>
      <c r="M1531" s="25" t="e">
        <f t="shared" si="301"/>
        <v>#DIV/0!</v>
      </c>
      <c r="N1531" s="25" t="e">
        <f t="shared" si="301"/>
        <v>#DIV/0!</v>
      </c>
      <c r="O1531" s="24">
        <f t="shared" si="302"/>
        <v>0</v>
      </c>
      <c r="P1531" s="24">
        <f t="shared" si="302"/>
        <v>0</v>
      </c>
      <c r="Q1531" t="s">
        <v>492</v>
      </c>
      <c r="R1531" t="s">
        <v>428</v>
      </c>
      <c r="S1531" t="s">
        <v>273</v>
      </c>
      <c r="T1531" s="26" t="s">
        <v>90</v>
      </c>
      <c r="U1531" s="26" t="s">
        <v>75</v>
      </c>
      <c r="V1531" t="s">
        <v>633</v>
      </c>
      <c r="W1531" s="26" t="s">
        <v>76</v>
      </c>
      <c r="X1531" s="90">
        <v>1</v>
      </c>
      <c r="Y1531" s="24" t="str">
        <f t="shared" si="299"/>
        <v>N</v>
      </c>
      <c r="Z1531" s="24">
        <v>100</v>
      </c>
      <c r="AA1531" s="24">
        <f t="shared" si="288"/>
        <v>0</v>
      </c>
      <c r="AB1531" s="24">
        <f t="shared" si="289"/>
        <v>-100</v>
      </c>
      <c r="AC1531" s="24">
        <f t="shared" si="290"/>
        <v>0</v>
      </c>
      <c r="AD1531" s="24">
        <f t="shared" si="291"/>
        <v>-100</v>
      </c>
      <c r="AE1531" s="24">
        <f t="shared" si="292"/>
        <v>0</v>
      </c>
      <c r="AF1531" s="24">
        <f t="shared" si="293"/>
        <v>-100</v>
      </c>
    </row>
    <row r="1532" spans="1:32" x14ac:dyDescent="0.25">
      <c r="A1532" s="21">
        <v>0.39409476193022369</v>
      </c>
      <c r="B1532" s="21">
        <v>0.60457511168111411</v>
      </c>
      <c r="C1532" s="22">
        <f t="shared" si="300"/>
        <v>2.5374607749215774</v>
      </c>
      <c r="D1532" s="23">
        <f t="shared" si="300"/>
        <v>1.6540541955479215</v>
      </c>
      <c r="E1532" s="125"/>
      <c r="F1532" s="8">
        <f t="shared" si="294"/>
        <v>1</v>
      </c>
      <c r="G1532" s="8">
        <f t="shared" si="295"/>
        <v>2.5374607749215774</v>
      </c>
      <c r="H1532" s="8">
        <f t="shared" si="296"/>
        <v>1.6540541955479215</v>
      </c>
      <c r="I1532" s="24"/>
      <c r="J1532" s="24"/>
      <c r="K1532" s="8">
        <f t="shared" si="297"/>
        <v>0</v>
      </c>
      <c r="L1532" s="8">
        <f t="shared" si="298"/>
        <v>0</v>
      </c>
      <c r="M1532" s="25" t="e">
        <f t="shared" si="301"/>
        <v>#DIV/0!</v>
      </c>
      <c r="N1532" s="25" t="e">
        <f t="shared" si="301"/>
        <v>#DIV/0!</v>
      </c>
      <c r="O1532" s="24">
        <f t="shared" si="302"/>
        <v>0</v>
      </c>
      <c r="P1532" s="24">
        <f t="shared" si="302"/>
        <v>0</v>
      </c>
      <c r="Q1532" t="s">
        <v>300</v>
      </c>
      <c r="R1532" t="s">
        <v>354</v>
      </c>
      <c r="S1532" t="s">
        <v>278</v>
      </c>
      <c r="T1532" s="26" t="s">
        <v>84</v>
      </c>
      <c r="U1532" s="26" t="s">
        <v>86</v>
      </c>
      <c r="V1532" t="s">
        <v>633</v>
      </c>
      <c r="W1532" s="26" t="s">
        <v>99</v>
      </c>
      <c r="X1532" s="90">
        <v>5</v>
      </c>
      <c r="Y1532" s="24" t="str">
        <f t="shared" si="299"/>
        <v>Y</v>
      </c>
      <c r="Z1532" s="24">
        <v>100</v>
      </c>
      <c r="AA1532" s="24">
        <f t="shared" si="288"/>
        <v>0</v>
      </c>
      <c r="AB1532" s="24">
        <f t="shared" si="289"/>
        <v>-100</v>
      </c>
      <c r="AC1532" s="24">
        <f t="shared" si="290"/>
        <v>0</v>
      </c>
      <c r="AD1532" s="24">
        <f t="shared" si="291"/>
        <v>-100</v>
      </c>
      <c r="AE1532" s="24">
        <f t="shared" si="292"/>
        <v>0</v>
      </c>
      <c r="AF1532" s="24">
        <f t="shared" si="293"/>
        <v>-100</v>
      </c>
    </row>
    <row r="1533" spans="1:32" x14ac:dyDescent="0.25">
      <c r="A1533" s="21">
        <v>3.5450088548427981E-2</v>
      </c>
      <c r="B1533" s="21">
        <v>0.96454828740089615</v>
      </c>
      <c r="C1533" s="22">
        <f t="shared" si="300"/>
        <v>28.208674250105492</v>
      </c>
      <c r="D1533" s="23">
        <f t="shared" si="300"/>
        <v>1.0367547307503218</v>
      </c>
      <c r="E1533" s="125"/>
      <c r="F1533" s="8">
        <f t="shared" si="294"/>
        <v>1</v>
      </c>
      <c r="G1533" s="8">
        <f t="shared" si="295"/>
        <v>28.208674250105492</v>
      </c>
      <c r="H1533" s="8">
        <f t="shared" si="296"/>
        <v>1.0367547307503218</v>
      </c>
      <c r="I1533" s="24"/>
      <c r="J1533" s="24"/>
      <c r="K1533" s="8">
        <f t="shared" si="297"/>
        <v>0</v>
      </c>
      <c r="L1533" s="8">
        <f t="shared" si="298"/>
        <v>0</v>
      </c>
      <c r="M1533" s="25" t="e">
        <f t="shared" si="301"/>
        <v>#DIV/0!</v>
      </c>
      <c r="N1533" s="25" t="e">
        <f t="shared" si="301"/>
        <v>#DIV/0!</v>
      </c>
      <c r="O1533" s="24">
        <f t="shared" si="302"/>
        <v>0</v>
      </c>
      <c r="P1533" s="24">
        <f t="shared" si="302"/>
        <v>0</v>
      </c>
      <c r="Q1533" t="s">
        <v>309</v>
      </c>
      <c r="R1533" t="s">
        <v>307</v>
      </c>
      <c r="S1533" t="s">
        <v>275</v>
      </c>
      <c r="T1533" s="26" t="s">
        <v>84</v>
      </c>
      <c r="U1533" s="26" t="s">
        <v>78</v>
      </c>
      <c r="V1533" t="s">
        <v>634</v>
      </c>
      <c r="W1533" s="26" t="s">
        <v>74</v>
      </c>
      <c r="X1533" s="90">
        <v>4</v>
      </c>
      <c r="Y1533" s="24" t="str">
        <f t="shared" si="299"/>
        <v>Y</v>
      </c>
      <c r="Z1533" s="24">
        <v>100</v>
      </c>
      <c r="AA1533" s="24">
        <f t="shared" si="288"/>
        <v>0</v>
      </c>
      <c r="AB1533" s="24">
        <f t="shared" si="289"/>
        <v>-100</v>
      </c>
      <c r="AC1533" s="24">
        <f t="shared" si="290"/>
        <v>0</v>
      </c>
      <c r="AD1533" s="24">
        <f t="shared" si="291"/>
        <v>-100</v>
      </c>
      <c r="AE1533" s="24">
        <f t="shared" si="292"/>
        <v>0</v>
      </c>
      <c r="AF1533" s="24">
        <f t="shared" si="293"/>
        <v>-100</v>
      </c>
    </row>
    <row r="1534" spans="1:32" x14ac:dyDescent="0.25">
      <c r="A1534" s="21">
        <v>0.69103951952570664</v>
      </c>
      <c r="B1534" s="21">
        <v>0.30206308265525811</v>
      </c>
      <c r="C1534" s="22">
        <f t="shared" si="300"/>
        <v>1.4470952409297049</v>
      </c>
      <c r="D1534" s="23">
        <f t="shared" si="300"/>
        <v>3.3105667571475164</v>
      </c>
      <c r="E1534" s="125"/>
      <c r="F1534" s="8">
        <f t="shared" si="294"/>
        <v>1</v>
      </c>
      <c r="G1534" s="8">
        <f t="shared" si="295"/>
        <v>1.4470952409297049</v>
      </c>
      <c r="H1534" s="8">
        <f t="shared" si="296"/>
        <v>3.3105667571475164</v>
      </c>
      <c r="I1534" s="24"/>
      <c r="J1534" s="24"/>
      <c r="K1534" s="8">
        <f t="shared" si="297"/>
        <v>0</v>
      </c>
      <c r="L1534" s="8">
        <f t="shared" si="298"/>
        <v>0</v>
      </c>
      <c r="M1534" s="25" t="e">
        <f t="shared" si="301"/>
        <v>#DIV/0!</v>
      </c>
      <c r="N1534" s="25" t="e">
        <f t="shared" si="301"/>
        <v>#DIV/0!</v>
      </c>
      <c r="O1534" s="24">
        <f t="shared" si="302"/>
        <v>0</v>
      </c>
      <c r="P1534" s="24">
        <f t="shared" si="302"/>
        <v>0</v>
      </c>
      <c r="Q1534" t="s">
        <v>373</v>
      </c>
      <c r="R1534" t="s">
        <v>301</v>
      </c>
      <c r="S1534" t="s">
        <v>275</v>
      </c>
      <c r="T1534" s="26" t="s">
        <v>84</v>
      </c>
      <c r="U1534" s="26" t="s">
        <v>86</v>
      </c>
      <c r="V1534" t="s">
        <v>634</v>
      </c>
      <c r="W1534" s="26" t="s">
        <v>86</v>
      </c>
      <c r="X1534" s="90">
        <v>3</v>
      </c>
      <c r="Y1534" s="24" t="str">
        <f t="shared" si="299"/>
        <v>Y</v>
      </c>
      <c r="Z1534" s="24">
        <v>100</v>
      </c>
      <c r="AA1534" s="24">
        <f t="shared" si="288"/>
        <v>0</v>
      </c>
      <c r="AB1534" s="24">
        <f t="shared" si="289"/>
        <v>-100</v>
      </c>
      <c r="AC1534" s="24">
        <f t="shared" si="290"/>
        <v>0</v>
      </c>
      <c r="AD1534" s="24">
        <f t="shared" si="291"/>
        <v>-100</v>
      </c>
      <c r="AE1534" s="24">
        <f t="shared" si="292"/>
        <v>0</v>
      </c>
      <c r="AF1534" s="24">
        <f t="shared" si="293"/>
        <v>-100</v>
      </c>
    </row>
    <row r="1535" spans="1:32" x14ac:dyDescent="0.25">
      <c r="A1535" s="21">
        <v>0.63895098025558361</v>
      </c>
      <c r="B1535" s="21">
        <v>0.33204110483427407</v>
      </c>
      <c r="C1535" s="22">
        <f t="shared" si="300"/>
        <v>1.5650652881070704</v>
      </c>
      <c r="D1535" s="23">
        <f t="shared" si="300"/>
        <v>3.0116753180276059</v>
      </c>
      <c r="E1535" s="125"/>
      <c r="F1535" s="8">
        <f t="shared" si="294"/>
        <v>1</v>
      </c>
      <c r="G1535" s="8">
        <f t="shared" si="295"/>
        <v>1.5650652881070704</v>
      </c>
      <c r="H1535" s="8">
        <f t="shared" si="296"/>
        <v>3.0116753180276059</v>
      </c>
      <c r="I1535" s="24"/>
      <c r="J1535" s="24"/>
      <c r="K1535" s="8">
        <f t="shared" si="297"/>
        <v>0</v>
      </c>
      <c r="L1535" s="8">
        <f t="shared" si="298"/>
        <v>0</v>
      </c>
      <c r="M1535" s="25" t="e">
        <f t="shared" si="301"/>
        <v>#DIV/0!</v>
      </c>
      <c r="N1535" s="25" t="e">
        <f t="shared" si="301"/>
        <v>#DIV/0!</v>
      </c>
      <c r="O1535" s="24">
        <f t="shared" si="302"/>
        <v>0</v>
      </c>
      <c r="P1535" s="24">
        <f t="shared" si="302"/>
        <v>0</v>
      </c>
      <c r="Q1535" t="s">
        <v>315</v>
      </c>
      <c r="R1535" t="s">
        <v>314</v>
      </c>
      <c r="S1535" t="s">
        <v>627</v>
      </c>
      <c r="T1535" s="26" t="s">
        <v>84</v>
      </c>
      <c r="U1535" s="26" t="s">
        <v>89</v>
      </c>
      <c r="V1535" t="s">
        <v>634</v>
      </c>
      <c r="W1535" s="26" t="s">
        <v>76</v>
      </c>
      <c r="X1535" s="90">
        <v>1</v>
      </c>
      <c r="Y1535" s="24" t="str">
        <f t="shared" si="299"/>
        <v>N</v>
      </c>
      <c r="Z1535" s="24">
        <v>100</v>
      </c>
      <c r="AA1535" s="24">
        <f t="shared" si="288"/>
        <v>0</v>
      </c>
      <c r="AB1535" s="24">
        <f t="shared" si="289"/>
        <v>-100</v>
      </c>
      <c r="AC1535" s="24">
        <f t="shared" si="290"/>
        <v>0</v>
      </c>
      <c r="AD1535" s="24">
        <f t="shared" si="291"/>
        <v>-100</v>
      </c>
      <c r="AE1535" s="24">
        <f t="shared" si="292"/>
        <v>0</v>
      </c>
      <c r="AF1535" s="24">
        <f t="shared" si="293"/>
        <v>-100</v>
      </c>
    </row>
    <row r="1536" spans="1:32" x14ac:dyDescent="0.25">
      <c r="A1536" s="21">
        <v>0.4108751175001768</v>
      </c>
      <c r="B1536" s="21">
        <v>0.58714856597900589</v>
      </c>
      <c r="C1536" s="22">
        <f t="shared" si="300"/>
        <v>2.4338295443251554</v>
      </c>
      <c r="D1536" s="23">
        <f t="shared" si="300"/>
        <v>1.7031464572047614</v>
      </c>
      <c r="E1536" s="125"/>
      <c r="F1536" s="8">
        <f t="shared" si="294"/>
        <v>1</v>
      </c>
      <c r="G1536" s="8">
        <f t="shared" si="295"/>
        <v>2.4338295443251554</v>
      </c>
      <c r="H1536" s="8">
        <f t="shared" si="296"/>
        <v>1.7031464572047614</v>
      </c>
      <c r="I1536" s="24"/>
      <c r="J1536" s="24"/>
      <c r="K1536" s="8">
        <f t="shared" si="297"/>
        <v>0</v>
      </c>
      <c r="L1536" s="8">
        <f t="shared" si="298"/>
        <v>0</v>
      </c>
      <c r="M1536" s="25" t="e">
        <f t="shared" si="301"/>
        <v>#DIV/0!</v>
      </c>
      <c r="N1536" s="25" t="e">
        <f t="shared" si="301"/>
        <v>#DIV/0!</v>
      </c>
      <c r="O1536" s="24">
        <f t="shared" si="302"/>
        <v>0</v>
      </c>
      <c r="P1536" s="24">
        <f t="shared" si="302"/>
        <v>0</v>
      </c>
      <c r="Q1536" t="s">
        <v>384</v>
      </c>
      <c r="R1536" t="s">
        <v>383</v>
      </c>
      <c r="S1536" t="s">
        <v>627</v>
      </c>
      <c r="T1536" s="26" t="s">
        <v>84</v>
      </c>
      <c r="U1536" s="26" t="s">
        <v>86</v>
      </c>
      <c r="V1536" t="s">
        <v>634</v>
      </c>
      <c r="W1536" s="26" t="s">
        <v>99</v>
      </c>
      <c r="X1536" s="90">
        <v>5</v>
      </c>
      <c r="Y1536" s="24" t="str">
        <f t="shared" si="299"/>
        <v>Y</v>
      </c>
      <c r="Z1536" s="24">
        <v>100</v>
      </c>
      <c r="AA1536" s="24">
        <f t="shared" si="288"/>
        <v>0</v>
      </c>
      <c r="AB1536" s="24">
        <f t="shared" si="289"/>
        <v>-100</v>
      </c>
      <c r="AC1536" s="24">
        <f t="shared" si="290"/>
        <v>0</v>
      </c>
      <c r="AD1536" s="24">
        <f t="shared" si="291"/>
        <v>-100</v>
      </c>
      <c r="AE1536" s="24">
        <f t="shared" si="292"/>
        <v>0</v>
      </c>
      <c r="AF1536" s="24">
        <f t="shared" si="293"/>
        <v>-100</v>
      </c>
    </row>
    <row r="1537" spans="1:32" x14ac:dyDescent="0.25">
      <c r="A1537" s="21">
        <v>0.63559972093875849</v>
      </c>
      <c r="B1537" s="21">
        <v>0.3608744078333917</v>
      </c>
      <c r="C1537" s="22">
        <f t="shared" si="300"/>
        <v>1.5733172420576822</v>
      </c>
      <c r="D1537" s="23">
        <f t="shared" si="300"/>
        <v>2.7710471518436948</v>
      </c>
      <c r="E1537" s="125"/>
      <c r="F1537" s="8">
        <f t="shared" si="294"/>
        <v>1</v>
      </c>
      <c r="G1537" s="8">
        <f t="shared" si="295"/>
        <v>1.5733172420576822</v>
      </c>
      <c r="H1537" s="8">
        <f t="shared" si="296"/>
        <v>2.7710471518436948</v>
      </c>
      <c r="I1537" s="24"/>
      <c r="J1537" s="24"/>
      <c r="K1537" s="8">
        <f t="shared" si="297"/>
        <v>0</v>
      </c>
      <c r="L1537" s="8">
        <f t="shared" si="298"/>
        <v>0</v>
      </c>
      <c r="M1537" s="25" t="e">
        <f t="shared" si="301"/>
        <v>#DIV/0!</v>
      </c>
      <c r="N1537" s="25" t="e">
        <f t="shared" si="301"/>
        <v>#DIV/0!</v>
      </c>
      <c r="O1537" s="24">
        <f t="shared" si="302"/>
        <v>0</v>
      </c>
      <c r="P1537" s="24">
        <f t="shared" si="302"/>
        <v>0</v>
      </c>
      <c r="Q1537" t="s">
        <v>382</v>
      </c>
      <c r="R1537" t="s">
        <v>381</v>
      </c>
      <c r="S1537" t="s">
        <v>627</v>
      </c>
      <c r="T1537" s="26" t="s">
        <v>85</v>
      </c>
      <c r="U1537" s="26" t="s">
        <v>79</v>
      </c>
      <c r="V1537" t="s">
        <v>634</v>
      </c>
      <c r="W1537" s="26" t="s">
        <v>86</v>
      </c>
      <c r="X1537" s="90">
        <v>3</v>
      </c>
      <c r="Y1537" s="24" t="str">
        <f t="shared" si="299"/>
        <v>Y</v>
      </c>
      <c r="Z1537" s="24">
        <v>100</v>
      </c>
      <c r="AA1537" s="24">
        <f t="shared" si="288"/>
        <v>0</v>
      </c>
      <c r="AB1537" s="24">
        <f t="shared" si="289"/>
        <v>-100</v>
      </c>
      <c r="AC1537" s="24">
        <f t="shared" si="290"/>
        <v>0</v>
      </c>
      <c r="AD1537" s="24">
        <f t="shared" si="291"/>
        <v>-100</v>
      </c>
      <c r="AE1537" s="24">
        <f t="shared" si="292"/>
        <v>0</v>
      </c>
      <c r="AF1537" s="24">
        <f t="shared" si="293"/>
        <v>-100</v>
      </c>
    </row>
    <row r="1538" spans="1:32" x14ac:dyDescent="0.25">
      <c r="A1538" s="21">
        <v>0.29343964506435788</v>
      </c>
      <c r="B1538" s="21">
        <v>0.70618670028872499</v>
      </c>
      <c r="C1538" s="22">
        <f t="shared" si="300"/>
        <v>3.407855812327873</v>
      </c>
      <c r="D1538" s="23">
        <f t="shared" si="300"/>
        <v>1.4160561216901271</v>
      </c>
      <c r="E1538" s="125"/>
      <c r="F1538" s="8">
        <f t="shared" si="294"/>
        <v>1</v>
      </c>
      <c r="G1538" s="8">
        <f t="shared" si="295"/>
        <v>3.407855812327873</v>
      </c>
      <c r="H1538" s="8">
        <f t="shared" si="296"/>
        <v>1.4160561216901271</v>
      </c>
      <c r="I1538" s="24"/>
      <c r="J1538" s="24"/>
      <c r="K1538" s="8">
        <f t="shared" si="297"/>
        <v>0</v>
      </c>
      <c r="L1538" s="8">
        <f t="shared" si="298"/>
        <v>0</v>
      </c>
      <c r="M1538" s="25" t="e">
        <f t="shared" si="301"/>
        <v>#DIV/0!</v>
      </c>
      <c r="N1538" s="25" t="e">
        <f t="shared" si="301"/>
        <v>#DIV/0!</v>
      </c>
      <c r="O1538" s="24">
        <f t="shared" si="302"/>
        <v>0</v>
      </c>
      <c r="P1538" s="24">
        <f t="shared" si="302"/>
        <v>0</v>
      </c>
      <c r="Q1538" t="s">
        <v>482</v>
      </c>
      <c r="R1538" t="s">
        <v>481</v>
      </c>
      <c r="S1538" t="s">
        <v>279</v>
      </c>
      <c r="T1538" s="26" t="s">
        <v>90</v>
      </c>
      <c r="U1538" s="26" t="s">
        <v>75</v>
      </c>
      <c r="V1538" t="s">
        <v>634</v>
      </c>
      <c r="W1538" s="26" t="s">
        <v>73</v>
      </c>
      <c r="X1538" s="90">
        <v>0</v>
      </c>
      <c r="Y1538" s="24" t="str">
        <f t="shared" si="299"/>
        <v>N</v>
      </c>
      <c r="Z1538" s="24">
        <v>100</v>
      </c>
      <c r="AA1538" s="24">
        <f t="shared" si="288"/>
        <v>0</v>
      </c>
      <c r="AB1538" s="24">
        <f t="shared" si="289"/>
        <v>-100</v>
      </c>
      <c r="AC1538" s="24">
        <f t="shared" si="290"/>
        <v>0</v>
      </c>
      <c r="AD1538" s="24">
        <f t="shared" si="291"/>
        <v>-100</v>
      </c>
      <c r="AE1538" s="24">
        <f t="shared" si="292"/>
        <v>0</v>
      </c>
      <c r="AF1538" s="24">
        <f t="shared" si="293"/>
        <v>-100</v>
      </c>
    </row>
    <row r="1539" spans="1:32" x14ac:dyDescent="0.25">
      <c r="A1539" s="21">
        <v>0.32830236282069297</v>
      </c>
      <c r="B1539" s="21">
        <v>0.67129765264651842</v>
      </c>
      <c r="C1539" s="22">
        <f t="shared" si="300"/>
        <v>3.045972594922091</v>
      </c>
      <c r="D1539" s="23">
        <f t="shared" si="300"/>
        <v>1.4896521625803518</v>
      </c>
      <c r="E1539" s="125"/>
      <c r="F1539" s="8">
        <f t="shared" si="294"/>
        <v>1</v>
      </c>
      <c r="G1539" s="8">
        <f t="shared" si="295"/>
        <v>3.045972594922091</v>
      </c>
      <c r="H1539" s="8">
        <f t="shared" si="296"/>
        <v>1.4896521625803518</v>
      </c>
      <c r="I1539" s="24"/>
      <c r="J1539" s="24"/>
      <c r="K1539" s="8">
        <f t="shared" si="297"/>
        <v>0</v>
      </c>
      <c r="L1539" s="8">
        <f t="shared" si="298"/>
        <v>0</v>
      </c>
      <c r="M1539" s="25" t="e">
        <f t="shared" si="301"/>
        <v>#DIV/0!</v>
      </c>
      <c r="N1539" s="25" t="e">
        <f t="shared" si="301"/>
        <v>#DIV/0!</v>
      </c>
      <c r="O1539" s="24">
        <f t="shared" si="302"/>
        <v>0</v>
      </c>
      <c r="P1539" s="24">
        <f t="shared" si="302"/>
        <v>0</v>
      </c>
      <c r="Q1539" t="s">
        <v>393</v>
      </c>
      <c r="R1539" t="s">
        <v>317</v>
      </c>
      <c r="S1539" t="s">
        <v>279</v>
      </c>
      <c r="T1539" s="26" t="s">
        <v>90</v>
      </c>
      <c r="U1539" s="26" t="s">
        <v>75</v>
      </c>
      <c r="V1539" t="s">
        <v>634</v>
      </c>
      <c r="W1539" s="26" t="s">
        <v>77</v>
      </c>
      <c r="X1539" s="90">
        <v>2</v>
      </c>
      <c r="Y1539" s="24" t="str">
        <f t="shared" si="299"/>
        <v>N</v>
      </c>
      <c r="Z1539" s="24">
        <v>100</v>
      </c>
      <c r="AA1539" s="24">
        <f t="shared" si="288"/>
        <v>0</v>
      </c>
      <c r="AB1539" s="24">
        <f t="shared" si="289"/>
        <v>-100</v>
      </c>
      <c r="AC1539" s="24">
        <f t="shared" si="290"/>
        <v>0</v>
      </c>
      <c r="AD1539" s="24">
        <f t="shared" si="291"/>
        <v>-100</v>
      </c>
      <c r="AE1539" s="24">
        <f t="shared" si="292"/>
        <v>0</v>
      </c>
      <c r="AF1539" s="24">
        <f t="shared" si="293"/>
        <v>-100</v>
      </c>
    </row>
    <row r="1540" spans="1:32" x14ac:dyDescent="0.25">
      <c r="A1540" s="21">
        <v>0.45993554160941852</v>
      </c>
      <c r="B1540" s="21">
        <v>0.53532785742529421</v>
      </c>
      <c r="C1540" s="22">
        <f t="shared" si="300"/>
        <v>2.1742177099442537</v>
      </c>
      <c r="D1540" s="23">
        <f t="shared" si="300"/>
        <v>1.8680141265384298</v>
      </c>
      <c r="E1540" s="125"/>
      <c r="F1540" s="8">
        <f t="shared" si="294"/>
        <v>1</v>
      </c>
      <c r="G1540" s="8">
        <f t="shared" si="295"/>
        <v>2.1742177099442537</v>
      </c>
      <c r="H1540" s="8">
        <f t="shared" si="296"/>
        <v>1.8680141265384298</v>
      </c>
      <c r="I1540" s="24"/>
      <c r="J1540" s="24"/>
      <c r="K1540" s="8">
        <f t="shared" si="297"/>
        <v>0</v>
      </c>
      <c r="L1540" s="8">
        <f t="shared" si="298"/>
        <v>0</v>
      </c>
      <c r="M1540" s="25" t="e">
        <f t="shared" si="301"/>
        <v>#DIV/0!</v>
      </c>
      <c r="N1540" s="25" t="e">
        <f t="shared" si="301"/>
        <v>#DIV/0!</v>
      </c>
      <c r="O1540" s="24">
        <f t="shared" si="302"/>
        <v>0</v>
      </c>
      <c r="P1540" s="24">
        <f t="shared" si="302"/>
        <v>0</v>
      </c>
      <c r="Q1540" t="s">
        <v>319</v>
      </c>
      <c r="R1540" t="s">
        <v>387</v>
      </c>
      <c r="S1540" t="s">
        <v>279</v>
      </c>
      <c r="T1540" s="26" t="s">
        <v>85</v>
      </c>
      <c r="U1540" s="26" t="s">
        <v>79</v>
      </c>
      <c r="V1540" t="s">
        <v>634</v>
      </c>
      <c r="W1540" s="26" t="s">
        <v>89</v>
      </c>
      <c r="X1540" s="90">
        <v>4</v>
      </c>
      <c r="Y1540" s="24" t="str">
        <f t="shared" si="299"/>
        <v>Y</v>
      </c>
      <c r="Z1540" s="24">
        <v>100</v>
      </c>
      <c r="AA1540" s="24">
        <f t="shared" si="288"/>
        <v>0</v>
      </c>
      <c r="AB1540" s="24">
        <f t="shared" si="289"/>
        <v>-100</v>
      </c>
      <c r="AC1540" s="24">
        <f t="shared" si="290"/>
        <v>0</v>
      </c>
      <c r="AD1540" s="24">
        <f t="shared" si="291"/>
        <v>-100</v>
      </c>
      <c r="AE1540" s="24">
        <f t="shared" si="292"/>
        <v>0</v>
      </c>
      <c r="AF1540" s="24">
        <f t="shared" si="293"/>
        <v>-100</v>
      </c>
    </row>
    <row r="1541" spans="1:32" x14ac:dyDescent="0.25">
      <c r="A1541" s="21">
        <v>0.46086093752080237</v>
      </c>
      <c r="B1541" s="21">
        <v>0.53832894868876691</v>
      </c>
      <c r="C1541" s="22">
        <f t="shared" si="300"/>
        <v>2.1698519414109856</v>
      </c>
      <c r="D1541" s="23">
        <f t="shared" si="300"/>
        <v>1.8576002691955298</v>
      </c>
      <c r="E1541" s="125"/>
      <c r="F1541" s="8">
        <f t="shared" si="294"/>
        <v>1</v>
      </c>
      <c r="G1541" s="8">
        <f t="shared" si="295"/>
        <v>2.1698519414109856</v>
      </c>
      <c r="H1541" s="8">
        <f t="shared" si="296"/>
        <v>1.8576002691955298</v>
      </c>
      <c r="I1541" s="24"/>
      <c r="J1541" s="24"/>
      <c r="K1541" s="8">
        <f t="shared" si="297"/>
        <v>0</v>
      </c>
      <c r="L1541" s="8">
        <f t="shared" si="298"/>
        <v>0</v>
      </c>
      <c r="M1541" s="25" t="e">
        <f t="shared" si="301"/>
        <v>#DIV/0!</v>
      </c>
      <c r="N1541" s="25" t="e">
        <f t="shared" si="301"/>
        <v>#DIV/0!</v>
      </c>
      <c r="O1541" s="24">
        <f t="shared" si="302"/>
        <v>0</v>
      </c>
      <c r="P1541" s="24">
        <f t="shared" si="302"/>
        <v>0</v>
      </c>
      <c r="Q1541" t="s">
        <v>389</v>
      </c>
      <c r="R1541" t="s">
        <v>391</v>
      </c>
      <c r="S1541" t="s">
        <v>279</v>
      </c>
      <c r="T1541" s="26" t="s">
        <v>90</v>
      </c>
      <c r="U1541" s="26" t="s">
        <v>75</v>
      </c>
      <c r="V1541" t="s">
        <v>634</v>
      </c>
      <c r="W1541" s="26" t="s">
        <v>100</v>
      </c>
      <c r="X1541" s="90">
        <v>3</v>
      </c>
      <c r="Y1541" s="24" t="str">
        <f t="shared" si="299"/>
        <v>Y</v>
      </c>
      <c r="Z1541" s="24">
        <v>100</v>
      </c>
      <c r="AA1541" s="24">
        <f t="shared" si="288"/>
        <v>0</v>
      </c>
      <c r="AB1541" s="24">
        <f t="shared" si="289"/>
        <v>-100</v>
      </c>
      <c r="AC1541" s="24">
        <f t="shared" si="290"/>
        <v>0</v>
      </c>
      <c r="AD1541" s="24">
        <f t="shared" si="291"/>
        <v>-100</v>
      </c>
      <c r="AE1541" s="24">
        <f t="shared" si="292"/>
        <v>0</v>
      </c>
      <c r="AF1541" s="24">
        <f t="shared" si="293"/>
        <v>-100</v>
      </c>
    </row>
    <row r="1542" spans="1:32" x14ac:dyDescent="0.25">
      <c r="A1542" s="21">
        <v>0.32911624219656516</v>
      </c>
      <c r="B1542" s="21">
        <v>0.67068861456495477</v>
      </c>
      <c r="C1542" s="22">
        <f t="shared" si="300"/>
        <v>3.0384401369129286</v>
      </c>
      <c r="D1542" s="23">
        <f t="shared" si="300"/>
        <v>1.4910048840603245</v>
      </c>
      <c r="E1542" s="125"/>
      <c r="F1542" s="8">
        <f t="shared" si="294"/>
        <v>1</v>
      </c>
      <c r="G1542" s="8">
        <f t="shared" si="295"/>
        <v>3.0384401369129286</v>
      </c>
      <c r="H1542" s="8">
        <f t="shared" si="296"/>
        <v>1.4910048840603245</v>
      </c>
      <c r="I1542" s="24"/>
      <c r="J1542" s="24"/>
      <c r="K1542" s="8">
        <f t="shared" si="297"/>
        <v>0</v>
      </c>
      <c r="L1542" s="8">
        <f t="shared" si="298"/>
        <v>0</v>
      </c>
      <c r="M1542" s="25" t="e">
        <f t="shared" si="301"/>
        <v>#DIV/0!</v>
      </c>
      <c r="N1542" s="25" t="e">
        <f t="shared" si="301"/>
        <v>#DIV/0!</v>
      </c>
      <c r="O1542" s="24">
        <f t="shared" si="302"/>
        <v>0</v>
      </c>
      <c r="P1542" s="24">
        <f t="shared" si="302"/>
        <v>0</v>
      </c>
      <c r="Q1542" t="s">
        <v>411</v>
      </c>
      <c r="R1542" t="s">
        <v>331</v>
      </c>
      <c r="S1542" t="s">
        <v>283</v>
      </c>
      <c r="T1542" s="26" t="s">
        <v>90</v>
      </c>
      <c r="U1542" s="26" t="s">
        <v>75</v>
      </c>
      <c r="V1542" t="s">
        <v>634</v>
      </c>
      <c r="W1542" s="26" t="s">
        <v>77</v>
      </c>
      <c r="X1542" s="90">
        <v>2</v>
      </c>
      <c r="Y1542" s="24" t="str">
        <f t="shared" si="299"/>
        <v>N</v>
      </c>
      <c r="Z1542" s="24">
        <v>100</v>
      </c>
      <c r="AA1542" s="24">
        <f t="shared" si="288"/>
        <v>0</v>
      </c>
      <c r="AB1542" s="24">
        <f t="shared" si="289"/>
        <v>-100</v>
      </c>
      <c r="AC1542" s="24">
        <f t="shared" si="290"/>
        <v>0</v>
      </c>
      <c r="AD1542" s="24">
        <f t="shared" si="291"/>
        <v>-100</v>
      </c>
      <c r="AE1542" s="24">
        <f t="shared" si="292"/>
        <v>0</v>
      </c>
      <c r="AF1542" s="24">
        <f t="shared" si="293"/>
        <v>-100</v>
      </c>
    </row>
    <row r="1543" spans="1:32" x14ac:dyDescent="0.25">
      <c r="A1543" s="21">
        <v>0.11440012268467784</v>
      </c>
      <c r="B1543" s="21">
        <v>0.88558345369104541</v>
      </c>
      <c r="C1543" s="22">
        <f t="shared" si="300"/>
        <v>8.7412493669810978</v>
      </c>
      <c r="D1543" s="23">
        <f t="shared" si="300"/>
        <v>1.1291990560935561</v>
      </c>
      <c r="E1543" s="125"/>
      <c r="F1543" s="8">
        <f t="shared" si="294"/>
        <v>1</v>
      </c>
      <c r="G1543" s="8">
        <f t="shared" si="295"/>
        <v>8.7412493669810978</v>
      </c>
      <c r="H1543" s="8">
        <f t="shared" si="296"/>
        <v>1.1291990560935561</v>
      </c>
      <c r="I1543" s="24"/>
      <c r="J1543" s="24"/>
      <c r="K1543" s="8">
        <f t="shared" si="297"/>
        <v>0</v>
      </c>
      <c r="L1543" s="8">
        <f t="shared" si="298"/>
        <v>0</v>
      </c>
      <c r="M1543" s="25" t="e">
        <f t="shared" si="301"/>
        <v>#DIV/0!</v>
      </c>
      <c r="N1543" s="25" t="e">
        <f t="shared" si="301"/>
        <v>#DIV/0!</v>
      </c>
      <c r="O1543" s="24">
        <f t="shared" si="302"/>
        <v>0</v>
      </c>
      <c r="P1543" s="24">
        <f t="shared" si="302"/>
        <v>0</v>
      </c>
      <c r="Q1543" t="s">
        <v>413</v>
      </c>
      <c r="R1543" t="s">
        <v>289</v>
      </c>
      <c r="S1543" t="s">
        <v>283</v>
      </c>
      <c r="T1543" s="26" t="s">
        <v>84</v>
      </c>
      <c r="U1543" s="26" t="s">
        <v>78</v>
      </c>
      <c r="V1543" t="s">
        <v>634</v>
      </c>
      <c r="W1543" s="26" t="s">
        <v>73</v>
      </c>
      <c r="X1543" s="90">
        <v>0</v>
      </c>
      <c r="Y1543" s="24" t="str">
        <f t="shared" si="299"/>
        <v>N</v>
      </c>
      <c r="Z1543" s="24">
        <v>100</v>
      </c>
      <c r="AA1543" s="24">
        <f t="shared" si="288"/>
        <v>0</v>
      </c>
      <c r="AB1543" s="24">
        <f t="shared" si="289"/>
        <v>-100</v>
      </c>
      <c r="AC1543" s="24">
        <f t="shared" si="290"/>
        <v>0</v>
      </c>
      <c r="AD1543" s="24">
        <f t="shared" si="291"/>
        <v>-100</v>
      </c>
      <c r="AE1543" s="24">
        <f t="shared" si="292"/>
        <v>0</v>
      </c>
      <c r="AF1543" s="24">
        <f t="shared" si="293"/>
        <v>-100</v>
      </c>
    </row>
    <row r="1544" spans="1:32" x14ac:dyDescent="0.25">
      <c r="A1544" s="21">
        <v>0.51967616966962848</v>
      </c>
      <c r="B1544" s="21">
        <v>0.47917648988581002</v>
      </c>
      <c r="C1544" s="22">
        <f t="shared" si="300"/>
        <v>1.9242752667218235</v>
      </c>
      <c r="D1544" s="23">
        <f t="shared" si="300"/>
        <v>2.0869137386901113</v>
      </c>
      <c r="E1544" s="125"/>
      <c r="F1544" s="8">
        <f t="shared" si="294"/>
        <v>1</v>
      </c>
      <c r="G1544" s="8">
        <f t="shared" si="295"/>
        <v>1.9242752667218235</v>
      </c>
      <c r="H1544" s="8">
        <f t="shared" si="296"/>
        <v>2.0869137386901113</v>
      </c>
      <c r="I1544" s="24"/>
      <c r="J1544" s="24"/>
      <c r="K1544" s="8">
        <f t="shared" si="297"/>
        <v>0</v>
      </c>
      <c r="L1544" s="8">
        <f t="shared" si="298"/>
        <v>0</v>
      </c>
      <c r="M1544" s="25" t="e">
        <f t="shared" si="301"/>
        <v>#DIV/0!</v>
      </c>
      <c r="N1544" s="25" t="e">
        <f t="shared" si="301"/>
        <v>#DIV/0!</v>
      </c>
      <c r="O1544" s="24">
        <f t="shared" si="302"/>
        <v>0</v>
      </c>
      <c r="P1544" s="24">
        <f t="shared" si="302"/>
        <v>0</v>
      </c>
      <c r="Q1544" t="s">
        <v>540</v>
      </c>
      <c r="R1544" t="s">
        <v>290</v>
      </c>
      <c r="S1544" t="s">
        <v>283</v>
      </c>
      <c r="T1544" s="26" t="s">
        <v>90</v>
      </c>
      <c r="U1544" s="26" t="s">
        <v>75</v>
      </c>
      <c r="V1544" t="s">
        <v>634</v>
      </c>
      <c r="W1544" s="26" t="s">
        <v>109</v>
      </c>
      <c r="X1544" s="90">
        <v>6</v>
      </c>
      <c r="Y1544" s="24" t="str">
        <f t="shared" si="299"/>
        <v>Y</v>
      </c>
      <c r="Z1544" s="24">
        <v>100</v>
      </c>
      <c r="AA1544" s="24">
        <f t="shared" si="288"/>
        <v>0</v>
      </c>
      <c r="AB1544" s="24">
        <f t="shared" si="289"/>
        <v>-100</v>
      </c>
      <c r="AC1544" s="24">
        <f t="shared" si="290"/>
        <v>0</v>
      </c>
      <c r="AD1544" s="24">
        <f t="shared" si="291"/>
        <v>-100</v>
      </c>
      <c r="AE1544" s="24">
        <f t="shared" si="292"/>
        <v>0</v>
      </c>
      <c r="AF1544" s="24">
        <f t="shared" si="293"/>
        <v>-100</v>
      </c>
    </row>
    <row r="1545" spans="1:32" x14ac:dyDescent="0.25">
      <c r="A1545" s="21">
        <v>0.28391391572300168</v>
      </c>
      <c r="B1545" s="21">
        <v>0.71593563681386407</v>
      </c>
      <c r="C1545" s="22">
        <f t="shared" si="300"/>
        <v>3.5221943857645988</v>
      </c>
      <c r="D1545" s="23">
        <f t="shared" si="300"/>
        <v>1.3967736044685672</v>
      </c>
      <c r="E1545" s="125"/>
      <c r="F1545" s="8">
        <f t="shared" si="294"/>
        <v>1</v>
      </c>
      <c r="G1545" s="8">
        <f t="shared" si="295"/>
        <v>3.5221943857645988</v>
      </c>
      <c r="H1545" s="8">
        <f t="shared" si="296"/>
        <v>1.3967736044685672</v>
      </c>
      <c r="I1545" s="24"/>
      <c r="J1545" s="24"/>
      <c r="K1545" s="8">
        <f t="shared" si="297"/>
        <v>0</v>
      </c>
      <c r="L1545" s="8">
        <f t="shared" si="298"/>
        <v>0</v>
      </c>
      <c r="M1545" s="25" t="e">
        <f t="shared" si="301"/>
        <v>#DIV/0!</v>
      </c>
      <c r="N1545" s="25" t="e">
        <f t="shared" si="301"/>
        <v>#DIV/0!</v>
      </c>
      <c r="O1545" s="24">
        <f t="shared" si="302"/>
        <v>0</v>
      </c>
      <c r="P1545" s="24">
        <f t="shared" si="302"/>
        <v>0</v>
      </c>
      <c r="Q1545" t="s">
        <v>524</v>
      </c>
      <c r="R1545" t="s">
        <v>526</v>
      </c>
      <c r="S1545" t="s">
        <v>277</v>
      </c>
      <c r="T1545" s="26" t="s">
        <v>90</v>
      </c>
      <c r="U1545" s="26" t="s">
        <v>75</v>
      </c>
      <c r="V1545" t="s">
        <v>634</v>
      </c>
      <c r="W1545" s="26" t="s">
        <v>74</v>
      </c>
      <c r="X1545" s="90">
        <v>4</v>
      </c>
      <c r="Y1545" s="24" t="str">
        <f t="shared" si="299"/>
        <v>Y</v>
      </c>
      <c r="Z1545" s="24">
        <v>100</v>
      </c>
      <c r="AA1545" s="24">
        <f t="shared" si="288"/>
        <v>0</v>
      </c>
      <c r="AB1545" s="24">
        <f t="shared" si="289"/>
        <v>-100</v>
      </c>
      <c r="AC1545" s="24">
        <f t="shared" si="290"/>
        <v>0</v>
      </c>
      <c r="AD1545" s="24">
        <f t="shared" si="291"/>
        <v>-100</v>
      </c>
      <c r="AE1545" s="24">
        <f t="shared" si="292"/>
        <v>0</v>
      </c>
      <c r="AF1545" s="24">
        <f t="shared" si="293"/>
        <v>-100</v>
      </c>
    </row>
    <row r="1546" spans="1:32" x14ac:dyDescent="0.25">
      <c r="A1546" s="21">
        <v>0.445821860697109</v>
      </c>
      <c r="B1546" s="21">
        <v>0.54724752617469974</v>
      </c>
      <c r="C1546" s="22">
        <f t="shared" si="300"/>
        <v>2.2430483746049394</v>
      </c>
      <c r="D1546" s="23">
        <f t="shared" si="300"/>
        <v>1.8273266706020093</v>
      </c>
      <c r="E1546" s="125"/>
      <c r="F1546" s="8">
        <f t="shared" si="294"/>
        <v>1</v>
      </c>
      <c r="G1546" s="8">
        <f t="shared" si="295"/>
        <v>2.2430483746049394</v>
      </c>
      <c r="H1546" s="8">
        <f t="shared" si="296"/>
        <v>1.8273266706020093</v>
      </c>
      <c r="I1546" s="24"/>
      <c r="J1546" s="24"/>
      <c r="K1546" s="8">
        <f t="shared" si="297"/>
        <v>0</v>
      </c>
      <c r="L1546" s="8">
        <f t="shared" si="298"/>
        <v>0</v>
      </c>
      <c r="M1546" s="25" t="e">
        <f t="shared" si="301"/>
        <v>#DIV/0!</v>
      </c>
      <c r="N1546" s="25" t="e">
        <f t="shared" si="301"/>
        <v>#DIV/0!</v>
      </c>
      <c r="O1546" s="24">
        <f t="shared" si="302"/>
        <v>0</v>
      </c>
      <c r="P1546" s="24">
        <f t="shared" si="302"/>
        <v>0</v>
      </c>
      <c r="Q1546" t="s">
        <v>537</v>
      </c>
      <c r="R1546" t="s">
        <v>533</v>
      </c>
      <c r="S1546" t="s">
        <v>277</v>
      </c>
      <c r="T1546" s="26" t="s">
        <v>85</v>
      </c>
      <c r="U1546" s="26" t="s">
        <v>77</v>
      </c>
      <c r="V1546" t="s">
        <v>634</v>
      </c>
      <c r="W1546" s="26" t="s">
        <v>76</v>
      </c>
      <c r="X1546" s="90">
        <v>1</v>
      </c>
      <c r="Y1546" s="24" t="str">
        <f t="shared" si="299"/>
        <v>N</v>
      </c>
      <c r="Z1546" s="24">
        <v>100</v>
      </c>
      <c r="AA1546" s="24">
        <f t="shared" si="288"/>
        <v>0</v>
      </c>
      <c r="AB1546" s="24">
        <f t="shared" si="289"/>
        <v>-100</v>
      </c>
      <c r="AC1546" s="24">
        <f t="shared" si="290"/>
        <v>0</v>
      </c>
      <c r="AD1546" s="24">
        <f t="shared" si="291"/>
        <v>-100</v>
      </c>
      <c r="AE1546" s="24">
        <f t="shared" si="292"/>
        <v>0</v>
      </c>
      <c r="AF1546" s="24">
        <f t="shared" si="293"/>
        <v>-100</v>
      </c>
    </row>
    <row r="1547" spans="1:32" x14ac:dyDescent="0.25">
      <c r="A1547" s="21">
        <v>0.56967538638461357</v>
      </c>
      <c r="B1547" s="21">
        <v>0.42705550234745832</v>
      </c>
      <c r="C1547" s="22">
        <f t="shared" si="300"/>
        <v>1.7553856527774483</v>
      </c>
      <c r="D1547" s="23">
        <f t="shared" si="300"/>
        <v>2.3416160065920097</v>
      </c>
      <c r="E1547" s="125"/>
      <c r="F1547" s="8">
        <f t="shared" si="294"/>
        <v>1</v>
      </c>
      <c r="G1547" s="8">
        <f t="shared" si="295"/>
        <v>1.7553856527774483</v>
      </c>
      <c r="H1547" s="8">
        <f t="shared" si="296"/>
        <v>2.3416160065920097</v>
      </c>
      <c r="I1547" s="24"/>
      <c r="J1547" s="24"/>
      <c r="K1547" s="8">
        <f t="shared" si="297"/>
        <v>0</v>
      </c>
      <c r="L1547" s="8">
        <f t="shared" si="298"/>
        <v>0</v>
      </c>
      <c r="M1547" s="25" t="e">
        <f t="shared" si="301"/>
        <v>#DIV/0!</v>
      </c>
      <c r="N1547" s="25" t="e">
        <f t="shared" si="301"/>
        <v>#DIV/0!</v>
      </c>
      <c r="O1547" s="24">
        <f t="shared" si="302"/>
        <v>0</v>
      </c>
      <c r="P1547" s="24">
        <f t="shared" si="302"/>
        <v>0</v>
      </c>
      <c r="Q1547" t="s">
        <v>561</v>
      </c>
      <c r="R1547" t="s">
        <v>335</v>
      </c>
      <c r="S1547" t="s">
        <v>272</v>
      </c>
      <c r="T1547" s="26" t="s">
        <v>85</v>
      </c>
      <c r="U1547" s="26" t="s">
        <v>79</v>
      </c>
      <c r="V1547" t="s">
        <v>634</v>
      </c>
      <c r="W1547" s="26" t="s">
        <v>79</v>
      </c>
      <c r="X1547" s="90">
        <v>3</v>
      </c>
      <c r="Y1547" s="24" t="str">
        <f t="shared" si="299"/>
        <v>Y</v>
      </c>
      <c r="Z1547" s="24">
        <v>100</v>
      </c>
      <c r="AA1547" s="24">
        <f t="shared" si="288"/>
        <v>0</v>
      </c>
      <c r="AB1547" s="24">
        <f t="shared" si="289"/>
        <v>-100</v>
      </c>
      <c r="AC1547" s="24">
        <f t="shared" si="290"/>
        <v>0</v>
      </c>
      <c r="AD1547" s="24">
        <f t="shared" si="291"/>
        <v>-100</v>
      </c>
      <c r="AE1547" s="24">
        <f t="shared" si="292"/>
        <v>0</v>
      </c>
      <c r="AF1547" s="24">
        <f t="shared" si="293"/>
        <v>-100</v>
      </c>
    </row>
    <row r="1548" spans="1:32" x14ac:dyDescent="0.25">
      <c r="A1548" s="21">
        <v>0.31423196920136198</v>
      </c>
      <c r="B1548" s="21">
        <v>0.68503761407600972</v>
      </c>
      <c r="C1548" s="22">
        <f t="shared" si="300"/>
        <v>3.1823623883386389</v>
      </c>
      <c r="D1548" s="23">
        <f t="shared" si="300"/>
        <v>1.4597738568688916</v>
      </c>
      <c r="E1548" s="125"/>
      <c r="F1548" s="8">
        <f t="shared" si="294"/>
        <v>1</v>
      </c>
      <c r="G1548" s="8">
        <f t="shared" si="295"/>
        <v>3.1823623883386389</v>
      </c>
      <c r="H1548" s="8">
        <f t="shared" si="296"/>
        <v>1.4597738568688916</v>
      </c>
      <c r="I1548" s="24"/>
      <c r="J1548" s="24"/>
      <c r="K1548" s="8">
        <f t="shared" si="297"/>
        <v>0</v>
      </c>
      <c r="L1548" s="8">
        <f t="shared" si="298"/>
        <v>0</v>
      </c>
      <c r="M1548" s="25" t="e">
        <f t="shared" si="301"/>
        <v>#DIV/0!</v>
      </c>
      <c r="N1548" s="25" t="e">
        <f t="shared" si="301"/>
        <v>#DIV/0!</v>
      </c>
      <c r="O1548" s="24">
        <f t="shared" si="302"/>
        <v>0</v>
      </c>
      <c r="P1548" s="24">
        <f t="shared" si="302"/>
        <v>0</v>
      </c>
      <c r="Q1548" t="s">
        <v>563</v>
      </c>
      <c r="R1548" t="s">
        <v>515</v>
      </c>
      <c r="S1548" t="s">
        <v>272</v>
      </c>
      <c r="T1548" s="26" t="s">
        <v>90</v>
      </c>
      <c r="U1548" s="26" t="s">
        <v>75</v>
      </c>
      <c r="V1548" t="s">
        <v>634</v>
      </c>
      <c r="W1548" s="26" t="s">
        <v>75</v>
      </c>
      <c r="X1548" s="90">
        <v>2</v>
      </c>
      <c r="Y1548" s="24" t="str">
        <f t="shared" si="299"/>
        <v>N</v>
      </c>
      <c r="Z1548" s="24">
        <v>100</v>
      </c>
      <c r="AA1548" s="24">
        <f t="shared" si="288"/>
        <v>0</v>
      </c>
      <c r="AB1548" s="24">
        <f t="shared" si="289"/>
        <v>-100</v>
      </c>
      <c r="AC1548" s="24">
        <f t="shared" si="290"/>
        <v>0</v>
      </c>
      <c r="AD1548" s="24">
        <f t="shared" si="291"/>
        <v>-100</v>
      </c>
      <c r="AE1548" s="24">
        <f t="shared" si="292"/>
        <v>0</v>
      </c>
      <c r="AF1548" s="24">
        <f t="shared" si="293"/>
        <v>-100</v>
      </c>
    </row>
    <row r="1549" spans="1:32" x14ac:dyDescent="0.25">
      <c r="A1549" s="21">
        <v>0.32138743001328324</v>
      </c>
      <c r="B1549" s="21">
        <v>0.67742237887558931</v>
      </c>
      <c r="C1549" s="22">
        <f t="shared" si="300"/>
        <v>3.1115093703530006</v>
      </c>
      <c r="D1549" s="23">
        <f t="shared" si="300"/>
        <v>1.4761838864252417</v>
      </c>
      <c r="E1549" s="125"/>
      <c r="F1549" s="8">
        <f t="shared" si="294"/>
        <v>1</v>
      </c>
      <c r="G1549" s="8">
        <f t="shared" si="295"/>
        <v>3.1115093703530006</v>
      </c>
      <c r="H1549" s="8">
        <f t="shared" si="296"/>
        <v>1.4761838864252417</v>
      </c>
      <c r="I1549" s="24"/>
      <c r="J1549" s="24"/>
      <c r="K1549" s="8">
        <f t="shared" si="297"/>
        <v>0</v>
      </c>
      <c r="L1549" s="8">
        <f t="shared" si="298"/>
        <v>0</v>
      </c>
      <c r="M1549" s="25" t="e">
        <f t="shared" si="301"/>
        <v>#DIV/0!</v>
      </c>
      <c r="N1549" s="25" t="e">
        <f t="shared" si="301"/>
        <v>#DIV/0!</v>
      </c>
      <c r="O1549" s="24">
        <f t="shared" si="302"/>
        <v>0</v>
      </c>
      <c r="P1549" s="24">
        <f t="shared" si="302"/>
        <v>0</v>
      </c>
      <c r="Q1549" t="s">
        <v>528</v>
      </c>
      <c r="R1549" t="s">
        <v>559</v>
      </c>
      <c r="S1549" t="s">
        <v>272</v>
      </c>
      <c r="T1549" s="26" t="s">
        <v>85</v>
      </c>
      <c r="U1549" s="26" t="s">
        <v>77</v>
      </c>
      <c r="V1549" t="s">
        <v>634</v>
      </c>
      <c r="W1549" s="26" t="s">
        <v>94</v>
      </c>
      <c r="X1549" s="90">
        <v>2</v>
      </c>
      <c r="Y1549" s="24" t="str">
        <f t="shared" si="299"/>
        <v>N</v>
      </c>
      <c r="Z1549" s="24">
        <v>100</v>
      </c>
      <c r="AA1549" s="24">
        <f t="shared" si="288"/>
        <v>0</v>
      </c>
      <c r="AB1549" s="24">
        <f t="shared" si="289"/>
        <v>-100</v>
      </c>
      <c r="AC1549" s="24">
        <f t="shared" si="290"/>
        <v>0</v>
      </c>
      <c r="AD1549" s="24">
        <f t="shared" si="291"/>
        <v>-100</v>
      </c>
      <c r="AE1549" s="24">
        <f t="shared" si="292"/>
        <v>0</v>
      </c>
      <c r="AF1549" s="24">
        <f t="shared" si="293"/>
        <v>-100</v>
      </c>
    </row>
    <row r="1550" spans="1:32" x14ac:dyDescent="0.25">
      <c r="A1550" s="21">
        <v>0.25711248120962632</v>
      </c>
      <c r="B1550" s="21">
        <v>0.7423793454697093</v>
      </c>
      <c r="C1550" s="22">
        <f t="shared" si="300"/>
        <v>3.8893483322759823</v>
      </c>
      <c r="D1550" s="23">
        <f t="shared" si="300"/>
        <v>1.3470202344696054</v>
      </c>
      <c r="E1550" s="125"/>
      <c r="F1550" s="8">
        <f t="shared" si="294"/>
        <v>1</v>
      </c>
      <c r="G1550" s="8">
        <f t="shared" si="295"/>
        <v>3.8893483322759823</v>
      </c>
      <c r="H1550" s="8">
        <f t="shared" si="296"/>
        <v>1.3470202344696054</v>
      </c>
      <c r="I1550" s="24"/>
      <c r="J1550" s="24"/>
      <c r="K1550" s="8">
        <f t="shared" si="297"/>
        <v>0</v>
      </c>
      <c r="L1550" s="8">
        <f t="shared" si="298"/>
        <v>0</v>
      </c>
      <c r="M1550" s="25" t="e">
        <f t="shared" si="301"/>
        <v>#DIV/0!</v>
      </c>
      <c r="N1550" s="25" t="e">
        <f t="shared" si="301"/>
        <v>#DIV/0!</v>
      </c>
      <c r="O1550" s="24">
        <f t="shared" si="302"/>
        <v>0</v>
      </c>
      <c r="P1550" s="24">
        <f t="shared" si="302"/>
        <v>0</v>
      </c>
      <c r="Q1550" t="s">
        <v>562</v>
      </c>
      <c r="R1550" t="s">
        <v>556</v>
      </c>
      <c r="S1550" t="s">
        <v>272</v>
      </c>
      <c r="T1550" s="26" t="s">
        <v>84</v>
      </c>
      <c r="U1550" s="26" t="s">
        <v>78</v>
      </c>
      <c r="V1550" t="s">
        <v>634</v>
      </c>
      <c r="W1550" s="26" t="s">
        <v>86</v>
      </c>
      <c r="X1550" s="90">
        <v>3</v>
      </c>
      <c r="Y1550" s="24" t="str">
        <f t="shared" si="299"/>
        <v>Y</v>
      </c>
      <c r="Z1550" s="24">
        <v>100</v>
      </c>
      <c r="AA1550" s="24">
        <f t="shared" si="288"/>
        <v>0</v>
      </c>
      <c r="AB1550" s="24">
        <f t="shared" si="289"/>
        <v>-100</v>
      </c>
      <c r="AC1550" s="24">
        <f t="shared" si="290"/>
        <v>0</v>
      </c>
      <c r="AD1550" s="24">
        <f t="shared" si="291"/>
        <v>-100</v>
      </c>
      <c r="AE1550" s="24">
        <f t="shared" si="292"/>
        <v>0</v>
      </c>
      <c r="AF1550" s="24">
        <f t="shared" si="293"/>
        <v>-100</v>
      </c>
    </row>
    <row r="1551" spans="1:32" x14ac:dyDescent="0.25">
      <c r="A1551" s="21">
        <v>0.30460658040752586</v>
      </c>
      <c r="B1551" s="21">
        <v>0.69520315346200978</v>
      </c>
      <c r="C1551" s="22">
        <f t="shared" si="300"/>
        <v>3.2829231681801616</v>
      </c>
      <c r="D1551" s="23">
        <f t="shared" si="300"/>
        <v>1.4384284579552704</v>
      </c>
      <c r="E1551" s="125"/>
      <c r="F1551" s="8">
        <f t="shared" si="294"/>
        <v>1</v>
      </c>
      <c r="G1551" s="8">
        <f t="shared" si="295"/>
        <v>3.2829231681801616</v>
      </c>
      <c r="H1551" s="8">
        <f t="shared" si="296"/>
        <v>1.4384284579552704</v>
      </c>
      <c r="I1551" s="24"/>
      <c r="J1551" s="24"/>
      <c r="K1551" s="8">
        <f t="shared" si="297"/>
        <v>0</v>
      </c>
      <c r="L1551" s="8">
        <f t="shared" si="298"/>
        <v>0</v>
      </c>
      <c r="M1551" s="25" t="e">
        <f t="shared" si="301"/>
        <v>#DIV/0!</v>
      </c>
      <c r="N1551" s="25" t="e">
        <f t="shared" si="301"/>
        <v>#DIV/0!</v>
      </c>
      <c r="O1551" s="24">
        <f t="shared" si="302"/>
        <v>0</v>
      </c>
      <c r="P1551" s="24">
        <f t="shared" si="302"/>
        <v>0</v>
      </c>
      <c r="Q1551" t="s">
        <v>334</v>
      </c>
      <c r="R1551" t="s">
        <v>336</v>
      </c>
      <c r="S1551" t="s">
        <v>272</v>
      </c>
      <c r="T1551" s="26" t="s">
        <v>90</v>
      </c>
      <c r="U1551" s="26" t="s">
        <v>75</v>
      </c>
      <c r="V1551" t="s">
        <v>634</v>
      </c>
      <c r="W1551" s="26" t="s">
        <v>78</v>
      </c>
      <c r="X1551" s="90">
        <v>1</v>
      </c>
      <c r="Y1551" s="24" t="str">
        <f t="shared" si="299"/>
        <v>N</v>
      </c>
      <c r="Z1551" s="24">
        <v>100</v>
      </c>
      <c r="AA1551" s="24">
        <f t="shared" si="288"/>
        <v>0</v>
      </c>
      <c r="AB1551" s="24">
        <f t="shared" si="289"/>
        <v>-100</v>
      </c>
      <c r="AC1551" s="24">
        <f t="shared" si="290"/>
        <v>0</v>
      </c>
      <c r="AD1551" s="24">
        <f t="shared" si="291"/>
        <v>-100</v>
      </c>
      <c r="AE1551" s="24">
        <f t="shared" si="292"/>
        <v>0</v>
      </c>
      <c r="AF1551" s="24">
        <f t="shared" si="293"/>
        <v>-100</v>
      </c>
    </row>
    <row r="1552" spans="1:32" x14ac:dyDescent="0.25">
      <c r="A1552" s="21">
        <v>0.61228220734303207</v>
      </c>
      <c r="B1552" s="21">
        <v>0.38009016750971847</v>
      </c>
      <c r="C1552" s="22">
        <f t="shared" si="300"/>
        <v>1.633233806253247</v>
      </c>
      <c r="D1552" s="23">
        <f t="shared" si="300"/>
        <v>2.6309546667618839</v>
      </c>
      <c r="E1552" s="125"/>
      <c r="F1552" s="8">
        <f t="shared" si="294"/>
        <v>1</v>
      </c>
      <c r="G1552" s="8">
        <f t="shared" si="295"/>
        <v>1.633233806253247</v>
      </c>
      <c r="H1552" s="8">
        <f t="shared" si="296"/>
        <v>2.6309546667618839</v>
      </c>
      <c r="I1552" s="24"/>
      <c r="J1552" s="24"/>
      <c r="K1552" s="8">
        <f t="shared" si="297"/>
        <v>0</v>
      </c>
      <c r="L1552" s="8">
        <f t="shared" si="298"/>
        <v>0</v>
      </c>
      <c r="M1552" s="25" t="e">
        <f t="shared" si="301"/>
        <v>#DIV/0!</v>
      </c>
      <c r="N1552" s="25" t="e">
        <f t="shared" si="301"/>
        <v>#DIV/0!</v>
      </c>
      <c r="O1552" s="24">
        <f t="shared" si="302"/>
        <v>0</v>
      </c>
      <c r="P1552" s="24">
        <f t="shared" si="302"/>
        <v>0</v>
      </c>
      <c r="Q1552" t="s">
        <v>517</v>
      </c>
      <c r="R1552" t="s">
        <v>529</v>
      </c>
      <c r="S1552" t="s">
        <v>274</v>
      </c>
      <c r="T1552" s="26" t="s">
        <v>84</v>
      </c>
      <c r="U1552" s="26" t="s">
        <v>86</v>
      </c>
      <c r="V1552" t="s">
        <v>634</v>
      </c>
      <c r="W1552" s="26" t="s">
        <v>86</v>
      </c>
      <c r="X1552" s="90">
        <v>3</v>
      </c>
      <c r="Y1552" s="24" t="str">
        <f t="shared" si="299"/>
        <v>Y</v>
      </c>
      <c r="Z1552" s="24">
        <v>100</v>
      </c>
      <c r="AA1552" s="24">
        <f t="shared" si="288"/>
        <v>0</v>
      </c>
      <c r="AB1552" s="24">
        <f t="shared" si="289"/>
        <v>-100</v>
      </c>
      <c r="AC1552" s="24">
        <f t="shared" si="290"/>
        <v>0</v>
      </c>
      <c r="AD1552" s="24">
        <f t="shared" si="291"/>
        <v>-100</v>
      </c>
      <c r="AE1552" s="24">
        <f t="shared" si="292"/>
        <v>0</v>
      </c>
      <c r="AF1552" s="24">
        <f t="shared" si="293"/>
        <v>-100</v>
      </c>
    </row>
    <row r="1553" spans="1:32" x14ac:dyDescent="0.25">
      <c r="A1553" s="21">
        <v>0.39906670910410064</v>
      </c>
      <c r="B1553" s="21">
        <v>0.60055845720908652</v>
      </c>
      <c r="C1553" s="22">
        <f t="shared" si="300"/>
        <v>2.5058467098019439</v>
      </c>
      <c r="D1553" s="23">
        <f t="shared" si="300"/>
        <v>1.6651168391619977</v>
      </c>
      <c r="E1553" s="125"/>
      <c r="F1553" s="8">
        <f t="shared" si="294"/>
        <v>1</v>
      </c>
      <c r="G1553" s="8">
        <f t="shared" si="295"/>
        <v>2.5058467098019439</v>
      </c>
      <c r="H1553" s="8">
        <f t="shared" si="296"/>
        <v>1.6651168391619977</v>
      </c>
      <c r="I1553" s="24"/>
      <c r="J1553" s="24"/>
      <c r="K1553" s="8">
        <f t="shared" si="297"/>
        <v>0</v>
      </c>
      <c r="L1553" s="8">
        <f t="shared" si="298"/>
        <v>0</v>
      </c>
      <c r="M1553" s="25" t="e">
        <f t="shared" si="301"/>
        <v>#DIV/0!</v>
      </c>
      <c r="N1553" s="25" t="e">
        <f t="shared" si="301"/>
        <v>#DIV/0!</v>
      </c>
      <c r="O1553" s="24">
        <f t="shared" si="302"/>
        <v>0</v>
      </c>
      <c r="P1553" s="24">
        <f t="shared" si="302"/>
        <v>0</v>
      </c>
      <c r="Q1553" t="s">
        <v>487</v>
      </c>
      <c r="R1553" t="s">
        <v>343</v>
      </c>
      <c r="S1553" t="s">
        <v>274</v>
      </c>
      <c r="T1553" s="26" t="s">
        <v>90</v>
      </c>
      <c r="U1553" s="26" t="s">
        <v>75</v>
      </c>
      <c r="V1553" t="s">
        <v>634</v>
      </c>
      <c r="W1553" s="26" t="s">
        <v>76</v>
      </c>
      <c r="X1553" s="90">
        <v>1</v>
      </c>
      <c r="Y1553" s="24" t="str">
        <f t="shared" si="299"/>
        <v>N</v>
      </c>
      <c r="Z1553" s="24">
        <v>100</v>
      </c>
      <c r="AA1553" s="24">
        <f t="shared" si="288"/>
        <v>0</v>
      </c>
      <c r="AB1553" s="24">
        <f t="shared" si="289"/>
        <v>-100</v>
      </c>
      <c r="AC1553" s="24">
        <f t="shared" si="290"/>
        <v>0</v>
      </c>
      <c r="AD1553" s="24">
        <f t="shared" si="291"/>
        <v>-100</v>
      </c>
      <c r="AE1553" s="24">
        <f t="shared" si="292"/>
        <v>0</v>
      </c>
      <c r="AF1553" s="24">
        <f t="shared" si="293"/>
        <v>-100</v>
      </c>
    </row>
    <row r="1554" spans="1:32" x14ac:dyDescent="0.25">
      <c r="A1554" s="21">
        <v>0.36699880726222356</v>
      </c>
      <c r="B1554" s="21">
        <v>0.63217217303799</v>
      </c>
      <c r="C1554" s="22">
        <f t="shared" si="300"/>
        <v>2.7248044958508326</v>
      </c>
      <c r="D1554" s="23">
        <f t="shared" si="300"/>
        <v>1.5818475450989293</v>
      </c>
      <c r="E1554" s="125"/>
      <c r="F1554" s="8">
        <f t="shared" si="294"/>
        <v>1</v>
      </c>
      <c r="G1554" s="8">
        <f t="shared" si="295"/>
        <v>2.7248044958508326</v>
      </c>
      <c r="H1554" s="8">
        <f t="shared" si="296"/>
        <v>1.5818475450989293</v>
      </c>
      <c r="I1554" s="24"/>
      <c r="J1554" s="24"/>
      <c r="K1554" s="8">
        <f t="shared" si="297"/>
        <v>0</v>
      </c>
      <c r="L1554" s="8">
        <f t="shared" si="298"/>
        <v>0</v>
      </c>
      <c r="M1554" s="25" t="e">
        <f t="shared" si="301"/>
        <v>#DIV/0!</v>
      </c>
      <c r="N1554" s="25" t="e">
        <f t="shared" si="301"/>
        <v>#DIV/0!</v>
      </c>
      <c r="O1554" s="24">
        <f t="shared" si="302"/>
        <v>0</v>
      </c>
      <c r="P1554" s="24">
        <f t="shared" si="302"/>
        <v>0</v>
      </c>
      <c r="Q1554" t="s">
        <v>486</v>
      </c>
      <c r="R1554" t="s">
        <v>338</v>
      </c>
      <c r="S1554" t="s">
        <v>274</v>
      </c>
      <c r="T1554" s="26" t="s">
        <v>90</v>
      </c>
      <c r="U1554" s="26" t="s">
        <v>75</v>
      </c>
      <c r="V1554" t="s">
        <v>634</v>
      </c>
      <c r="W1554" s="26" t="s">
        <v>76</v>
      </c>
      <c r="X1554" s="90">
        <v>1</v>
      </c>
      <c r="Y1554" s="24" t="str">
        <f t="shared" si="299"/>
        <v>N</v>
      </c>
      <c r="Z1554" s="24">
        <v>100</v>
      </c>
      <c r="AA1554" s="24">
        <f t="shared" si="288"/>
        <v>0</v>
      </c>
      <c r="AB1554" s="24">
        <f t="shared" si="289"/>
        <v>-100</v>
      </c>
      <c r="AC1554" s="24">
        <f t="shared" si="290"/>
        <v>0</v>
      </c>
      <c r="AD1554" s="24">
        <f t="shared" si="291"/>
        <v>-100</v>
      </c>
      <c r="AE1554" s="24">
        <f t="shared" si="292"/>
        <v>0</v>
      </c>
      <c r="AF1554" s="24">
        <f t="shared" si="293"/>
        <v>-100</v>
      </c>
    </row>
    <row r="1555" spans="1:32" x14ac:dyDescent="0.25">
      <c r="A1555" s="21">
        <v>0.73846474395799711</v>
      </c>
      <c r="B1555" s="21">
        <v>0.25245336377470778</v>
      </c>
      <c r="C1555" s="22">
        <f t="shared" si="300"/>
        <v>1.3541607885574003</v>
      </c>
      <c r="D1555" s="23">
        <f t="shared" si="300"/>
        <v>3.9611276516497962</v>
      </c>
      <c r="E1555" s="125"/>
      <c r="F1555" s="8">
        <f t="shared" si="294"/>
        <v>1</v>
      </c>
      <c r="G1555" s="8">
        <f t="shared" si="295"/>
        <v>1.3541607885574003</v>
      </c>
      <c r="H1555" s="8">
        <f t="shared" si="296"/>
        <v>3.9611276516497962</v>
      </c>
      <c r="I1555" s="24"/>
      <c r="J1555" s="24"/>
      <c r="K1555" s="8">
        <f t="shared" si="297"/>
        <v>0</v>
      </c>
      <c r="L1555" s="8">
        <f t="shared" si="298"/>
        <v>0</v>
      </c>
      <c r="M1555" s="25" t="e">
        <f t="shared" si="301"/>
        <v>#DIV/0!</v>
      </c>
      <c r="N1555" s="25" t="e">
        <f t="shared" si="301"/>
        <v>#DIV/0!</v>
      </c>
      <c r="O1555" s="24">
        <f t="shared" si="302"/>
        <v>0</v>
      </c>
      <c r="P1555" s="24">
        <f t="shared" si="302"/>
        <v>0</v>
      </c>
      <c r="Q1555" t="s">
        <v>548</v>
      </c>
      <c r="R1555" t="s">
        <v>547</v>
      </c>
      <c r="S1555" t="s">
        <v>271</v>
      </c>
      <c r="T1555" s="26" t="s">
        <v>90</v>
      </c>
      <c r="U1555" s="26" t="s">
        <v>74</v>
      </c>
      <c r="V1555" t="s">
        <v>634</v>
      </c>
      <c r="W1555" s="26" t="s">
        <v>109</v>
      </c>
      <c r="X1555" s="90">
        <v>6</v>
      </c>
      <c r="Y1555" s="24" t="str">
        <f t="shared" si="299"/>
        <v>Y</v>
      </c>
      <c r="Z1555" s="24">
        <v>100</v>
      </c>
      <c r="AA1555" s="24">
        <f t="shared" si="288"/>
        <v>0</v>
      </c>
      <c r="AB1555" s="24">
        <f t="shared" si="289"/>
        <v>-100</v>
      </c>
      <c r="AC1555" s="24">
        <f t="shared" si="290"/>
        <v>0</v>
      </c>
      <c r="AD1555" s="24">
        <f t="shared" si="291"/>
        <v>-100</v>
      </c>
      <c r="AE1555" s="24">
        <f t="shared" si="292"/>
        <v>0</v>
      </c>
      <c r="AF1555" s="24">
        <f t="shared" si="293"/>
        <v>-100</v>
      </c>
    </row>
    <row r="1556" spans="1:32" x14ac:dyDescent="0.25">
      <c r="A1556" s="21">
        <v>0.600990416488975</v>
      </c>
      <c r="B1556" s="21">
        <v>0.3868117655807175</v>
      </c>
      <c r="C1556" s="22">
        <f t="shared" si="300"/>
        <v>1.6639200435874917</v>
      </c>
      <c r="D1556" s="23">
        <f t="shared" si="300"/>
        <v>2.5852367714273319</v>
      </c>
      <c r="E1556" s="125"/>
      <c r="F1556" s="8">
        <f t="shared" si="294"/>
        <v>1</v>
      </c>
      <c r="G1556" s="8">
        <f t="shared" si="295"/>
        <v>1.6639200435874917</v>
      </c>
      <c r="H1556" s="8">
        <f t="shared" si="296"/>
        <v>2.5852367714273319</v>
      </c>
      <c r="I1556" s="24"/>
      <c r="J1556" s="24"/>
      <c r="K1556" s="8">
        <f t="shared" si="297"/>
        <v>0</v>
      </c>
      <c r="L1556" s="8">
        <f t="shared" si="298"/>
        <v>0</v>
      </c>
      <c r="M1556" s="25" t="e">
        <f t="shared" si="301"/>
        <v>#DIV/0!</v>
      </c>
      <c r="N1556" s="25" t="e">
        <f t="shared" si="301"/>
        <v>#DIV/0!</v>
      </c>
      <c r="O1556" s="24">
        <f t="shared" si="302"/>
        <v>0</v>
      </c>
      <c r="P1556" s="24">
        <f t="shared" si="302"/>
        <v>0</v>
      </c>
      <c r="Q1556" t="s">
        <v>550</v>
      </c>
      <c r="R1556" t="s">
        <v>544</v>
      </c>
      <c r="S1556" t="s">
        <v>271</v>
      </c>
      <c r="T1556" s="26" t="s">
        <v>85</v>
      </c>
      <c r="U1556" s="26" t="s">
        <v>79</v>
      </c>
      <c r="V1556" t="s">
        <v>634</v>
      </c>
      <c r="W1556" s="26" t="s">
        <v>87</v>
      </c>
      <c r="X1556" s="90">
        <v>3</v>
      </c>
      <c r="Y1556" s="24" t="str">
        <f t="shared" si="299"/>
        <v>Y</v>
      </c>
      <c r="Z1556" s="24">
        <v>100</v>
      </c>
      <c r="AA1556" s="24">
        <f t="shared" si="288"/>
        <v>0</v>
      </c>
      <c r="AB1556" s="24">
        <f t="shared" si="289"/>
        <v>-100</v>
      </c>
      <c r="AC1556" s="24">
        <f t="shared" si="290"/>
        <v>0</v>
      </c>
      <c r="AD1556" s="24">
        <f t="shared" si="291"/>
        <v>-100</v>
      </c>
      <c r="AE1556" s="24">
        <f t="shared" si="292"/>
        <v>0</v>
      </c>
      <c r="AF1556" s="24">
        <f t="shared" si="293"/>
        <v>-100</v>
      </c>
    </row>
    <row r="1557" spans="1:32" x14ac:dyDescent="0.25">
      <c r="A1557" s="21">
        <v>0.3413483811993161</v>
      </c>
      <c r="B1557" s="21">
        <v>0.65774649786943851</v>
      </c>
      <c r="C1557" s="22">
        <f t="shared" si="300"/>
        <v>2.9295583488239596</v>
      </c>
      <c r="D1557" s="23">
        <f t="shared" si="300"/>
        <v>1.5203425685110956</v>
      </c>
      <c r="E1557" s="125"/>
      <c r="F1557" s="8">
        <f t="shared" si="294"/>
        <v>1</v>
      </c>
      <c r="G1557" s="8">
        <f t="shared" si="295"/>
        <v>2.9295583488239596</v>
      </c>
      <c r="H1557" s="8">
        <f t="shared" si="296"/>
        <v>1.5203425685110956</v>
      </c>
      <c r="I1557" s="24"/>
      <c r="J1557" s="24"/>
      <c r="K1557" s="8">
        <f t="shared" si="297"/>
        <v>0</v>
      </c>
      <c r="L1557" s="8">
        <f t="shared" si="298"/>
        <v>0</v>
      </c>
      <c r="M1557" s="25" t="e">
        <f t="shared" si="301"/>
        <v>#DIV/0!</v>
      </c>
      <c r="N1557" s="25" t="e">
        <f t="shared" si="301"/>
        <v>#DIV/0!</v>
      </c>
      <c r="O1557" s="24">
        <f t="shared" si="302"/>
        <v>0</v>
      </c>
      <c r="P1557" s="24">
        <f t="shared" si="302"/>
        <v>0</v>
      </c>
      <c r="Q1557" t="s">
        <v>420</v>
      </c>
      <c r="R1557" t="s">
        <v>291</v>
      </c>
      <c r="S1557" t="s">
        <v>270</v>
      </c>
      <c r="T1557" s="26" t="s">
        <v>90</v>
      </c>
      <c r="U1557" s="26" t="s">
        <v>75</v>
      </c>
      <c r="V1557" t="s">
        <v>634</v>
      </c>
      <c r="W1557" s="26" t="s">
        <v>92</v>
      </c>
      <c r="X1557" s="90">
        <v>5</v>
      </c>
      <c r="Y1557" s="24" t="str">
        <f t="shared" si="299"/>
        <v>Y</v>
      </c>
      <c r="Z1557" s="24">
        <v>100</v>
      </c>
      <c r="AA1557" s="24">
        <f t="shared" si="288"/>
        <v>0</v>
      </c>
      <c r="AB1557" s="24">
        <f t="shared" si="289"/>
        <v>-100</v>
      </c>
      <c r="AC1557" s="24">
        <f t="shared" si="290"/>
        <v>0</v>
      </c>
      <c r="AD1557" s="24">
        <f t="shared" si="291"/>
        <v>-100</v>
      </c>
      <c r="AE1557" s="24">
        <f t="shared" si="292"/>
        <v>0</v>
      </c>
      <c r="AF1557" s="24">
        <f t="shared" si="293"/>
        <v>-100</v>
      </c>
    </row>
    <row r="1558" spans="1:32" x14ac:dyDescent="0.25">
      <c r="A1558" s="21">
        <v>0.63227698138470056</v>
      </c>
      <c r="B1558" s="21">
        <v>0.3517773767920106</v>
      </c>
      <c r="C1558" s="22">
        <f t="shared" si="300"/>
        <v>1.5815853327603004</v>
      </c>
      <c r="D1558" s="23">
        <f t="shared" si="300"/>
        <v>2.8427069674558774</v>
      </c>
      <c r="E1558" s="125"/>
      <c r="F1558" s="8">
        <f t="shared" si="294"/>
        <v>1</v>
      </c>
      <c r="G1558" s="8">
        <f t="shared" si="295"/>
        <v>1.5815853327603004</v>
      </c>
      <c r="H1558" s="8">
        <f t="shared" si="296"/>
        <v>2.8427069674558774</v>
      </c>
      <c r="I1558" s="24"/>
      <c r="J1558" s="24"/>
      <c r="K1558" s="8">
        <f t="shared" si="297"/>
        <v>0</v>
      </c>
      <c r="L1558" s="8">
        <f t="shared" si="298"/>
        <v>0</v>
      </c>
      <c r="M1558" s="25" t="e">
        <f t="shared" si="301"/>
        <v>#DIV/0!</v>
      </c>
      <c r="N1558" s="25" t="e">
        <f t="shared" si="301"/>
        <v>#DIV/0!</v>
      </c>
      <c r="O1558" s="24">
        <f t="shared" si="302"/>
        <v>0</v>
      </c>
      <c r="P1558" s="24">
        <f t="shared" si="302"/>
        <v>0</v>
      </c>
      <c r="Q1558" t="s">
        <v>347</v>
      </c>
      <c r="R1558" t="s">
        <v>424</v>
      </c>
      <c r="S1558" t="s">
        <v>270</v>
      </c>
      <c r="T1558" s="26" t="s">
        <v>84</v>
      </c>
      <c r="U1558" s="26" t="s">
        <v>89</v>
      </c>
      <c r="V1558" t="s">
        <v>634</v>
      </c>
      <c r="W1558" s="26" t="s">
        <v>75</v>
      </c>
      <c r="X1558" s="90">
        <v>2</v>
      </c>
      <c r="Y1558" s="24" t="str">
        <f t="shared" si="299"/>
        <v>N</v>
      </c>
      <c r="Z1558" s="24">
        <v>100</v>
      </c>
      <c r="AA1558" s="24">
        <f t="shared" si="288"/>
        <v>0</v>
      </c>
      <c r="AB1558" s="24">
        <f t="shared" si="289"/>
        <v>-100</v>
      </c>
      <c r="AC1558" s="24">
        <f t="shared" si="290"/>
        <v>0</v>
      </c>
      <c r="AD1558" s="24">
        <f t="shared" si="291"/>
        <v>-100</v>
      </c>
      <c r="AE1558" s="24">
        <f t="shared" si="292"/>
        <v>0</v>
      </c>
      <c r="AF1558" s="24">
        <f t="shared" si="293"/>
        <v>-100</v>
      </c>
    </row>
    <row r="1559" spans="1:32" x14ac:dyDescent="0.25">
      <c r="A1559" s="21">
        <v>0.49526073915241198</v>
      </c>
      <c r="B1559" s="21">
        <v>0.49529441703633015</v>
      </c>
      <c r="C1559" s="22">
        <f t="shared" si="300"/>
        <v>2.0191384475809602</v>
      </c>
      <c r="D1559" s="23">
        <f t="shared" si="300"/>
        <v>2.0190011548760287</v>
      </c>
      <c r="E1559" s="125"/>
      <c r="F1559" s="8">
        <f t="shared" si="294"/>
        <v>1</v>
      </c>
      <c r="G1559" s="8">
        <f t="shared" si="295"/>
        <v>2.0191384475809602</v>
      </c>
      <c r="H1559" s="8">
        <f t="shared" si="296"/>
        <v>2.0190011548760287</v>
      </c>
      <c r="I1559" s="24"/>
      <c r="J1559" s="24"/>
      <c r="K1559" s="8">
        <f t="shared" si="297"/>
        <v>0</v>
      </c>
      <c r="L1559" s="8">
        <f t="shared" si="298"/>
        <v>0</v>
      </c>
      <c r="M1559" s="25" t="e">
        <f t="shared" si="301"/>
        <v>#DIV/0!</v>
      </c>
      <c r="N1559" s="25" t="e">
        <f t="shared" si="301"/>
        <v>#DIV/0!</v>
      </c>
      <c r="O1559" s="24">
        <f t="shared" si="302"/>
        <v>0</v>
      </c>
      <c r="P1559" s="24">
        <f t="shared" si="302"/>
        <v>0</v>
      </c>
      <c r="Q1559" t="s">
        <v>423</v>
      </c>
      <c r="R1559" t="s">
        <v>346</v>
      </c>
      <c r="S1559" t="s">
        <v>270</v>
      </c>
      <c r="T1559" s="26" t="s">
        <v>84</v>
      </c>
      <c r="U1559" s="26" t="s">
        <v>94</v>
      </c>
      <c r="V1559" t="s">
        <v>634</v>
      </c>
      <c r="W1559" s="26" t="s">
        <v>99</v>
      </c>
      <c r="X1559" s="90">
        <v>5</v>
      </c>
      <c r="Y1559" s="24" t="str">
        <f t="shared" si="299"/>
        <v>Y</v>
      </c>
      <c r="Z1559" s="24">
        <v>100</v>
      </c>
      <c r="AA1559" s="24">
        <f t="shared" si="288"/>
        <v>0</v>
      </c>
      <c r="AB1559" s="24">
        <f t="shared" si="289"/>
        <v>-100</v>
      </c>
      <c r="AC1559" s="24">
        <f t="shared" si="290"/>
        <v>0</v>
      </c>
      <c r="AD1559" s="24">
        <f t="shared" si="291"/>
        <v>-100</v>
      </c>
      <c r="AE1559" s="24">
        <f t="shared" si="292"/>
        <v>0</v>
      </c>
      <c r="AF1559" s="24">
        <f t="shared" si="293"/>
        <v>-100</v>
      </c>
    </row>
    <row r="1560" spans="1:32" x14ac:dyDescent="0.25">
      <c r="A1560" s="21">
        <v>0.49170417757097179</v>
      </c>
      <c r="B1560" s="21">
        <v>0.5073171137952579</v>
      </c>
      <c r="C1560" s="22">
        <f t="shared" si="300"/>
        <v>2.0337431439773797</v>
      </c>
      <c r="D1560" s="23">
        <f t="shared" si="300"/>
        <v>1.9711536883093956</v>
      </c>
      <c r="E1560" s="125"/>
      <c r="F1560" s="8">
        <f t="shared" si="294"/>
        <v>1</v>
      </c>
      <c r="G1560" s="8">
        <f t="shared" si="295"/>
        <v>2.0337431439773797</v>
      </c>
      <c r="H1560" s="8">
        <f t="shared" si="296"/>
        <v>1.9711536883093956</v>
      </c>
      <c r="I1560" s="24"/>
      <c r="J1560" s="24"/>
      <c r="K1560" s="8">
        <f t="shared" si="297"/>
        <v>0</v>
      </c>
      <c r="L1560" s="8">
        <f t="shared" si="298"/>
        <v>0</v>
      </c>
      <c r="M1560" s="25" t="e">
        <f t="shared" si="301"/>
        <v>#DIV/0!</v>
      </c>
      <c r="N1560" s="25" t="e">
        <f t="shared" si="301"/>
        <v>#DIV/0!</v>
      </c>
      <c r="O1560" s="24">
        <f t="shared" si="302"/>
        <v>0</v>
      </c>
      <c r="P1560" s="24">
        <f t="shared" si="302"/>
        <v>0</v>
      </c>
      <c r="Q1560" t="s">
        <v>490</v>
      </c>
      <c r="R1560" t="s">
        <v>421</v>
      </c>
      <c r="S1560" t="s">
        <v>270</v>
      </c>
      <c r="T1560" s="26" t="s">
        <v>90</v>
      </c>
      <c r="U1560" s="26" t="s">
        <v>75</v>
      </c>
      <c r="V1560" t="s">
        <v>634</v>
      </c>
      <c r="W1560" s="26" t="s">
        <v>206</v>
      </c>
      <c r="X1560" s="90">
        <v>5</v>
      </c>
      <c r="Y1560" s="24" t="str">
        <f t="shared" si="299"/>
        <v>Y</v>
      </c>
      <c r="Z1560" s="24">
        <v>100</v>
      </c>
      <c r="AA1560" s="24">
        <f t="shared" si="288"/>
        <v>0</v>
      </c>
      <c r="AB1560" s="24">
        <f t="shared" si="289"/>
        <v>-100</v>
      </c>
      <c r="AC1560" s="24">
        <f t="shared" si="290"/>
        <v>0</v>
      </c>
      <c r="AD1560" s="24">
        <f t="shared" si="291"/>
        <v>-100</v>
      </c>
      <c r="AE1560" s="24">
        <f t="shared" si="292"/>
        <v>0</v>
      </c>
      <c r="AF1560" s="24">
        <f t="shared" si="293"/>
        <v>-100</v>
      </c>
    </row>
    <row r="1561" spans="1:32" x14ac:dyDescent="0.25">
      <c r="A1561" s="21">
        <v>0.15523425011056727</v>
      </c>
      <c r="B1561" s="21">
        <v>0.84475055562962897</v>
      </c>
      <c r="C1561" s="22">
        <f t="shared" si="300"/>
        <v>6.441877351729655</v>
      </c>
      <c r="D1561" s="23">
        <f t="shared" si="300"/>
        <v>1.1837814054524733</v>
      </c>
      <c r="E1561" s="125"/>
      <c r="F1561" s="8">
        <f t="shared" si="294"/>
        <v>1</v>
      </c>
      <c r="G1561" s="8">
        <f t="shared" si="295"/>
        <v>6.441877351729655</v>
      </c>
      <c r="H1561" s="8">
        <f t="shared" si="296"/>
        <v>1.1837814054524733</v>
      </c>
      <c r="I1561" s="24"/>
      <c r="J1561" s="24"/>
      <c r="K1561" s="8">
        <f t="shared" si="297"/>
        <v>0</v>
      </c>
      <c r="L1561" s="8">
        <f t="shared" si="298"/>
        <v>0</v>
      </c>
      <c r="M1561" s="25" t="e">
        <f t="shared" si="301"/>
        <v>#DIV/0!</v>
      </c>
      <c r="N1561" s="25" t="e">
        <f t="shared" si="301"/>
        <v>#DIV/0!</v>
      </c>
      <c r="O1561" s="24">
        <f t="shared" si="302"/>
        <v>0</v>
      </c>
      <c r="P1561" s="24">
        <f t="shared" si="302"/>
        <v>0</v>
      </c>
      <c r="Q1561" t="s">
        <v>350</v>
      </c>
      <c r="R1561" t="s">
        <v>295</v>
      </c>
      <c r="S1561" t="s">
        <v>273</v>
      </c>
      <c r="T1561" s="26" t="s">
        <v>90</v>
      </c>
      <c r="U1561" s="26" t="s">
        <v>75</v>
      </c>
      <c r="V1561" t="s">
        <v>634</v>
      </c>
      <c r="W1561" s="26" t="s">
        <v>77</v>
      </c>
      <c r="X1561" s="90">
        <v>2</v>
      </c>
      <c r="Y1561" s="24" t="str">
        <f t="shared" si="299"/>
        <v>N</v>
      </c>
      <c r="Z1561" s="24">
        <v>100</v>
      </c>
      <c r="AA1561" s="24">
        <f t="shared" si="288"/>
        <v>0</v>
      </c>
      <c r="AB1561" s="24">
        <f t="shared" si="289"/>
        <v>-100</v>
      </c>
      <c r="AC1561" s="24">
        <f t="shared" si="290"/>
        <v>0</v>
      </c>
      <c r="AD1561" s="24">
        <f t="shared" si="291"/>
        <v>-100</v>
      </c>
      <c r="AE1561" s="24">
        <f t="shared" si="292"/>
        <v>0</v>
      </c>
      <c r="AF1561" s="24">
        <f t="shared" si="293"/>
        <v>-100</v>
      </c>
    </row>
    <row r="1562" spans="1:32" x14ac:dyDescent="0.25">
      <c r="A1562" s="21">
        <v>0.1695586406091</v>
      </c>
      <c r="B1562" s="21">
        <v>0.83001388686333422</v>
      </c>
      <c r="C1562" s="22">
        <f t="shared" si="300"/>
        <v>5.8976646451500931</v>
      </c>
      <c r="D1562" s="23">
        <f t="shared" si="300"/>
        <v>1.2047991194208234</v>
      </c>
      <c r="E1562" s="125"/>
      <c r="F1562" s="8">
        <f t="shared" si="294"/>
        <v>1</v>
      </c>
      <c r="G1562" s="8">
        <f t="shared" si="295"/>
        <v>5.8976646451500931</v>
      </c>
      <c r="H1562" s="8">
        <f t="shared" si="296"/>
        <v>1.2047991194208234</v>
      </c>
      <c r="I1562" s="24"/>
      <c r="J1562" s="24"/>
      <c r="K1562" s="8">
        <f t="shared" si="297"/>
        <v>0</v>
      </c>
      <c r="L1562" s="8">
        <f t="shared" si="298"/>
        <v>0</v>
      </c>
      <c r="M1562" s="25" t="e">
        <f t="shared" si="301"/>
        <v>#DIV/0!</v>
      </c>
      <c r="N1562" s="25" t="e">
        <f t="shared" si="301"/>
        <v>#DIV/0!</v>
      </c>
      <c r="O1562" s="24">
        <f t="shared" si="302"/>
        <v>0</v>
      </c>
      <c r="P1562" s="24">
        <f t="shared" si="302"/>
        <v>0</v>
      </c>
      <c r="Q1562" t="s">
        <v>297</v>
      </c>
      <c r="R1562" t="s">
        <v>351</v>
      </c>
      <c r="S1562" t="s">
        <v>273</v>
      </c>
      <c r="T1562" s="26" t="s">
        <v>85</v>
      </c>
      <c r="U1562" s="26" t="s">
        <v>76</v>
      </c>
      <c r="V1562" t="s">
        <v>634</v>
      </c>
      <c r="W1562" s="26" t="s">
        <v>75</v>
      </c>
      <c r="X1562" s="90">
        <v>2</v>
      </c>
      <c r="Y1562" s="24" t="str">
        <f t="shared" si="299"/>
        <v>N</v>
      </c>
      <c r="Z1562" s="24">
        <v>100</v>
      </c>
      <c r="AA1562" s="24">
        <f t="shared" si="288"/>
        <v>0</v>
      </c>
      <c r="AB1562" s="24">
        <f t="shared" si="289"/>
        <v>-100</v>
      </c>
      <c r="AC1562" s="24">
        <f t="shared" si="290"/>
        <v>0</v>
      </c>
      <c r="AD1562" s="24">
        <f t="shared" si="291"/>
        <v>-100</v>
      </c>
      <c r="AE1562" s="24">
        <f t="shared" si="292"/>
        <v>0</v>
      </c>
      <c r="AF1562" s="24">
        <f t="shared" si="293"/>
        <v>-100</v>
      </c>
    </row>
    <row r="1563" spans="1:32" x14ac:dyDescent="0.25">
      <c r="A1563" s="21">
        <v>0.75688500950972815</v>
      </c>
      <c r="B1563" s="21">
        <v>0.16193282115466442</v>
      </c>
      <c r="C1563" s="22">
        <f t="shared" si="300"/>
        <v>1.3212046578221299</v>
      </c>
      <c r="D1563" s="23">
        <f t="shared" si="300"/>
        <v>6.1754003473136878</v>
      </c>
      <c r="E1563" s="125"/>
      <c r="F1563" s="8">
        <f t="shared" si="294"/>
        <v>1</v>
      </c>
      <c r="G1563" s="8">
        <f t="shared" si="295"/>
        <v>1.3212046578221299</v>
      </c>
      <c r="H1563" s="8">
        <f t="shared" si="296"/>
        <v>6.1754003473136878</v>
      </c>
      <c r="I1563" s="24"/>
      <c r="J1563" s="24"/>
      <c r="K1563" s="8">
        <f t="shared" si="297"/>
        <v>0</v>
      </c>
      <c r="L1563" s="8">
        <f t="shared" si="298"/>
        <v>0</v>
      </c>
      <c r="M1563" s="25" t="e">
        <f t="shared" si="301"/>
        <v>#DIV/0!</v>
      </c>
      <c r="N1563" s="25" t="e">
        <f t="shared" si="301"/>
        <v>#DIV/0!</v>
      </c>
      <c r="O1563" s="24">
        <f t="shared" si="302"/>
        <v>0</v>
      </c>
      <c r="P1563" s="24">
        <f t="shared" si="302"/>
        <v>0</v>
      </c>
      <c r="Q1563" t="s">
        <v>495</v>
      </c>
      <c r="R1563" t="s">
        <v>298</v>
      </c>
      <c r="S1563" t="s">
        <v>273</v>
      </c>
      <c r="T1563" s="26" t="s">
        <v>85</v>
      </c>
      <c r="U1563" s="26" t="s">
        <v>91</v>
      </c>
      <c r="V1563" t="s">
        <v>634</v>
      </c>
      <c r="W1563" s="26" t="s">
        <v>75</v>
      </c>
      <c r="X1563" s="90">
        <v>2</v>
      </c>
      <c r="Y1563" s="24" t="str">
        <f t="shared" si="299"/>
        <v>N</v>
      </c>
      <c r="Z1563" s="24">
        <v>100</v>
      </c>
      <c r="AA1563" s="24">
        <f t="shared" si="288"/>
        <v>0</v>
      </c>
      <c r="AB1563" s="24">
        <f t="shared" si="289"/>
        <v>-100</v>
      </c>
      <c r="AC1563" s="24">
        <f t="shared" si="290"/>
        <v>0</v>
      </c>
      <c r="AD1563" s="24">
        <f t="shared" si="291"/>
        <v>-100</v>
      </c>
      <c r="AE1563" s="24">
        <f t="shared" si="292"/>
        <v>0</v>
      </c>
      <c r="AF1563" s="24">
        <f t="shared" si="293"/>
        <v>-100</v>
      </c>
    </row>
    <row r="1564" spans="1:32" x14ac:dyDescent="0.25">
      <c r="A1564" s="21">
        <v>0.56868006044419772</v>
      </c>
      <c r="B1564" s="21">
        <v>0.42269144711377804</v>
      </c>
      <c r="C1564" s="22">
        <f t="shared" si="300"/>
        <v>1.7584579969603593</v>
      </c>
      <c r="D1564" s="23">
        <f t="shared" si="300"/>
        <v>2.3657918957863959</v>
      </c>
      <c r="E1564" s="125"/>
      <c r="F1564" s="8">
        <f t="shared" si="294"/>
        <v>1</v>
      </c>
      <c r="G1564" s="8">
        <f t="shared" si="295"/>
        <v>1.7584579969603593</v>
      </c>
      <c r="H1564" s="8">
        <f t="shared" si="296"/>
        <v>2.3657918957863959</v>
      </c>
      <c r="I1564" s="24"/>
      <c r="J1564" s="24"/>
      <c r="K1564" s="8">
        <f t="shared" si="297"/>
        <v>0</v>
      </c>
      <c r="L1564" s="8">
        <f t="shared" si="298"/>
        <v>0</v>
      </c>
      <c r="M1564" s="25" t="e">
        <f t="shared" si="301"/>
        <v>#DIV/0!</v>
      </c>
      <c r="N1564" s="25" t="e">
        <f t="shared" si="301"/>
        <v>#DIV/0!</v>
      </c>
      <c r="O1564" s="24">
        <f t="shared" si="302"/>
        <v>0</v>
      </c>
      <c r="P1564" s="24">
        <f t="shared" si="302"/>
        <v>0</v>
      </c>
      <c r="Q1564" t="s">
        <v>496</v>
      </c>
      <c r="R1564" t="s">
        <v>430</v>
      </c>
      <c r="S1564" t="s">
        <v>278</v>
      </c>
      <c r="T1564" s="26" t="s">
        <v>85</v>
      </c>
      <c r="U1564" s="26" t="s">
        <v>79</v>
      </c>
      <c r="V1564" t="s">
        <v>634</v>
      </c>
      <c r="W1564" s="26" t="s">
        <v>91</v>
      </c>
      <c r="X1564" s="90">
        <v>5</v>
      </c>
      <c r="Y1564" s="24" t="str">
        <f t="shared" si="299"/>
        <v>Y</v>
      </c>
      <c r="Z1564" s="24">
        <v>100</v>
      </c>
      <c r="AA1564" s="24">
        <f t="shared" si="288"/>
        <v>0</v>
      </c>
      <c r="AB1564" s="24">
        <f t="shared" si="289"/>
        <v>-100</v>
      </c>
      <c r="AC1564" s="24">
        <f t="shared" si="290"/>
        <v>0</v>
      </c>
      <c r="AD1564" s="24">
        <f t="shared" si="291"/>
        <v>-100</v>
      </c>
      <c r="AE1564" s="24">
        <f t="shared" si="292"/>
        <v>0</v>
      </c>
      <c r="AF1564" s="24">
        <f t="shared" si="293"/>
        <v>-100</v>
      </c>
    </row>
    <row r="1565" spans="1:32" x14ac:dyDescent="0.25">
      <c r="A1565" s="21">
        <v>0.80899332040353056</v>
      </c>
      <c r="B1565" s="21">
        <v>0.16362299142022763</v>
      </c>
      <c r="C1565" s="22">
        <f t="shared" si="300"/>
        <v>1.2361041491679983</v>
      </c>
      <c r="D1565" s="23">
        <f t="shared" si="300"/>
        <v>6.1116105464160135</v>
      </c>
      <c r="E1565" s="125"/>
      <c r="F1565" s="8">
        <f t="shared" si="294"/>
        <v>1</v>
      </c>
      <c r="G1565" s="8">
        <f t="shared" si="295"/>
        <v>1.2361041491679983</v>
      </c>
      <c r="H1565" s="8">
        <f t="shared" si="296"/>
        <v>6.1116105464160135</v>
      </c>
      <c r="I1565" s="24"/>
      <c r="J1565" s="24"/>
      <c r="K1565" s="8">
        <f t="shared" si="297"/>
        <v>0</v>
      </c>
      <c r="L1565" s="8">
        <f t="shared" si="298"/>
        <v>0</v>
      </c>
      <c r="M1565" s="25" t="e">
        <f t="shared" si="301"/>
        <v>#DIV/0!</v>
      </c>
      <c r="N1565" s="25" t="e">
        <f t="shared" si="301"/>
        <v>#DIV/0!</v>
      </c>
      <c r="O1565" s="24">
        <f t="shared" si="302"/>
        <v>0</v>
      </c>
      <c r="P1565" s="24">
        <f t="shared" si="302"/>
        <v>0</v>
      </c>
      <c r="Q1565" t="s">
        <v>299</v>
      </c>
      <c r="R1565" t="s">
        <v>357</v>
      </c>
      <c r="S1565" t="s">
        <v>278</v>
      </c>
      <c r="T1565" s="26" t="s">
        <v>85</v>
      </c>
      <c r="U1565" s="26" t="s">
        <v>96</v>
      </c>
      <c r="V1565" t="s">
        <v>634</v>
      </c>
      <c r="W1565" s="26" t="s">
        <v>88</v>
      </c>
      <c r="X1565" s="90">
        <v>4</v>
      </c>
      <c r="Y1565" s="24" t="str">
        <f t="shared" si="299"/>
        <v>Y</v>
      </c>
      <c r="Z1565" s="24">
        <v>100</v>
      </c>
      <c r="AA1565" s="24">
        <f t="shared" si="288"/>
        <v>0</v>
      </c>
      <c r="AB1565" s="24">
        <f t="shared" si="289"/>
        <v>-100</v>
      </c>
      <c r="AC1565" s="24">
        <f t="shared" si="290"/>
        <v>0</v>
      </c>
      <c r="AD1565" s="24">
        <f t="shared" si="291"/>
        <v>-100</v>
      </c>
      <c r="AE1565" s="24">
        <f t="shared" si="292"/>
        <v>0</v>
      </c>
      <c r="AF1565" s="24">
        <f t="shared" si="293"/>
        <v>-100</v>
      </c>
    </row>
    <row r="1566" spans="1:32" x14ac:dyDescent="0.25">
      <c r="A1566" s="21">
        <v>0.14772833662699217</v>
      </c>
      <c r="B1566" s="21">
        <v>0.85219524692569237</v>
      </c>
      <c r="C1566" s="22">
        <f t="shared" si="300"/>
        <v>6.7691820190527014</v>
      </c>
      <c r="D1566" s="23">
        <f t="shared" si="300"/>
        <v>1.1734400110860927</v>
      </c>
      <c r="E1566" s="125"/>
      <c r="F1566" s="8">
        <f t="shared" si="294"/>
        <v>1</v>
      </c>
      <c r="G1566" s="8">
        <f t="shared" si="295"/>
        <v>6.7691820190527014</v>
      </c>
      <c r="H1566" s="8">
        <f t="shared" si="296"/>
        <v>1.1734400110860927</v>
      </c>
      <c r="I1566" s="24"/>
      <c r="J1566" s="24"/>
      <c r="K1566" s="8">
        <f t="shared" si="297"/>
        <v>0</v>
      </c>
      <c r="L1566" s="8">
        <f t="shared" si="298"/>
        <v>0</v>
      </c>
      <c r="M1566" s="25" t="e">
        <f t="shared" si="301"/>
        <v>#DIV/0!</v>
      </c>
      <c r="N1566" s="25" t="e">
        <f t="shared" si="301"/>
        <v>#DIV/0!</v>
      </c>
      <c r="O1566" s="24">
        <f t="shared" si="302"/>
        <v>0</v>
      </c>
      <c r="P1566" s="24">
        <f t="shared" si="302"/>
        <v>0</v>
      </c>
      <c r="Q1566" t="s">
        <v>433</v>
      </c>
      <c r="R1566" t="s">
        <v>431</v>
      </c>
      <c r="S1566" t="s">
        <v>278</v>
      </c>
      <c r="T1566" s="26" t="s">
        <v>84</v>
      </c>
      <c r="U1566" s="26" t="s">
        <v>78</v>
      </c>
      <c r="V1566" t="s">
        <v>634</v>
      </c>
      <c r="W1566" s="26" t="s">
        <v>89</v>
      </c>
      <c r="X1566" s="90">
        <v>4</v>
      </c>
      <c r="Y1566" s="24" t="str">
        <f t="shared" si="299"/>
        <v>Y</v>
      </c>
      <c r="Z1566" s="24">
        <v>100</v>
      </c>
      <c r="AA1566" s="24">
        <f t="shared" si="288"/>
        <v>0</v>
      </c>
      <c r="AB1566" s="24">
        <f t="shared" si="289"/>
        <v>-100</v>
      </c>
      <c r="AC1566" s="24">
        <f t="shared" si="290"/>
        <v>0</v>
      </c>
      <c r="AD1566" s="24">
        <f t="shared" si="291"/>
        <v>-100</v>
      </c>
      <c r="AE1566" s="24">
        <f t="shared" si="292"/>
        <v>0</v>
      </c>
      <c r="AF1566" s="24">
        <f t="shared" si="293"/>
        <v>-100</v>
      </c>
    </row>
    <row r="1567" spans="1:32" x14ac:dyDescent="0.25">
      <c r="A1567" s="21">
        <v>0.53132069021699968</v>
      </c>
      <c r="B1567" s="21">
        <v>0.46675345296916515</v>
      </c>
      <c r="C1567" s="22">
        <f t="shared" si="300"/>
        <v>1.882102501206163</v>
      </c>
      <c r="D1567" s="23">
        <f t="shared" si="300"/>
        <v>2.1424587084223723</v>
      </c>
      <c r="E1567" s="125"/>
      <c r="F1567" s="8">
        <f t="shared" si="294"/>
        <v>1</v>
      </c>
      <c r="G1567" s="8">
        <f t="shared" si="295"/>
        <v>1.882102501206163</v>
      </c>
      <c r="H1567" s="8">
        <f t="shared" si="296"/>
        <v>2.1424587084223723</v>
      </c>
      <c r="I1567" s="24"/>
      <c r="J1567" s="24"/>
      <c r="K1567" s="8">
        <f t="shared" si="297"/>
        <v>0</v>
      </c>
      <c r="L1567" s="8">
        <f t="shared" si="298"/>
        <v>0</v>
      </c>
      <c r="M1567" s="25" t="e">
        <f t="shared" si="301"/>
        <v>#DIV/0!</v>
      </c>
      <c r="N1567" s="25" t="e">
        <f t="shared" si="301"/>
        <v>#DIV/0!</v>
      </c>
      <c r="O1567" s="24">
        <f t="shared" si="302"/>
        <v>0</v>
      </c>
      <c r="P1567" s="24">
        <f t="shared" si="302"/>
        <v>0</v>
      </c>
      <c r="Q1567" t="s">
        <v>436</v>
      </c>
      <c r="R1567" t="s">
        <v>435</v>
      </c>
      <c r="S1567" t="s">
        <v>269</v>
      </c>
      <c r="T1567" s="26" t="s">
        <v>84</v>
      </c>
      <c r="U1567" s="26" t="s">
        <v>86</v>
      </c>
      <c r="V1567" t="s">
        <v>634</v>
      </c>
      <c r="W1567" s="26" t="s">
        <v>92</v>
      </c>
      <c r="X1567" s="90">
        <v>5</v>
      </c>
      <c r="Y1567" s="24" t="str">
        <f t="shared" si="299"/>
        <v>Y</v>
      </c>
      <c r="Z1567" s="24">
        <v>100</v>
      </c>
      <c r="AA1567" s="24">
        <f t="shared" si="288"/>
        <v>0</v>
      </c>
      <c r="AB1567" s="24">
        <f t="shared" si="289"/>
        <v>-100</v>
      </c>
      <c r="AC1567" s="24">
        <f t="shared" si="290"/>
        <v>0</v>
      </c>
      <c r="AD1567" s="24">
        <f t="shared" si="291"/>
        <v>-100</v>
      </c>
      <c r="AE1567" s="24">
        <f t="shared" si="292"/>
        <v>0</v>
      </c>
      <c r="AF1567" s="24">
        <f t="shared" si="293"/>
        <v>-100</v>
      </c>
    </row>
    <row r="1568" spans="1:32" x14ac:dyDescent="0.25">
      <c r="A1568" s="21">
        <v>0.43732800081991968</v>
      </c>
      <c r="B1568" s="21">
        <v>0.56090964535344268</v>
      </c>
      <c r="C1568" s="22">
        <f t="shared" si="300"/>
        <v>2.2866132470940821</v>
      </c>
      <c r="D1568" s="23">
        <f t="shared" si="300"/>
        <v>1.7828183349742113</v>
      </c>
      <c r="E1568" s="125"/>
      <c r="F1568" s="8">
        <f t="shared" si="294"/>
        <v>1</v>
      </c>
      <c r="G1568" s="8">
        <f t="shared" si="295"/>
        <v>2.2866132470940821</v>
      </c>
      <c r="H1568" s="8">
        <f t="shared" si="296"/>
        <v>1.7828183349742113</v>
      </c>
      <c r="I1568" s="24"/>
      <c r="J1568" s="24"/>
      <c r="K1568" s="8">
        <f t="shared" si="297"/>
        <v>0</v>
      </c>
      <c r="L1568" s="8">
        <f t="shared" si="298"/>
        <v>0</v>
      </c>
      <c r="M1568" s="25" t="e">
        <f t="shared" si="301"/>
        <v>#DIV/0!</v>
      </c>
      <c r="N1568" s="25" t="e">
        <f t="shared" si="301"/>
        <v>#DIV/0!</v>
      </c>
      <c r="O1568" s="24">
        <f t="shared" si="302"/>
        <v>0</v>
      </c>
      <c r="P1568" s="24">
        <f t="shared" si="302"/>
        <v>0</v>
      </c>
      <c r="Q1568" t="s">
        <v>437</v>
      </c>
      <c r="R1568" t="s">
        <v>501</v>
      </c>
      <c r="S1568" t="s">
        <v>269</v>
      </c>
      <c r="T1568" s="26" t="s">
        <v>84</v>
      </c>
      <c r="U1568" s="26" t="s">
        <v>86</v>
      </c>
      <c r="V1568" t="s">
        <v>634</v>
      </c>
      <c r="W1568" s="26" t="s">
        <v>96</v>
      </c>
      <c r="X1568" s="90">
        <v>5</v>
      </c>
      <c r="Y1568" s="24" t="str">
        <f t="shared" si="299"/>
        <v>Y</v>
      </c>
      <c r="Z1568" s="24">
        <v>100</v>
      </c>
      <c r="AA1568" s="24">
        <f t="shared" si="288"/>
        <v>0</v>
      </c>
      <c r="AB1568" s="24">
        <f t="shared" si="289"/>
        <v>-100</v>
      </c>
      <c r="AC1568" s="24">
        <f t="shared" si="290"/>
        <v>0</v>
      </c>
      <c r="AD1568" s="24">
        <f t="shared" si="291"/>
        <v>-100</v>
      </c>
      <c r="AE1568" s="24">
        <f t="shared" si="292"/>
        <v>0</v>
      </c>
      <c r="AF1568" s="24">
        <f t="shared" si="293"/>
        <v>-100</v>
      </c>
    </row>
    <row r="1569" spans="1:32" x14ac:dyDescent="0.25">
      <c r="A1569" s="21">
        <v>0.33874215803454799</v>
      </c>
      <c r="B1569" s="21">
        <v>0.65864705612718244</v>
      </c>
      <c r="C1569" s="22">
        <f t="shared" si="300"/>
        <v>2.9520978605149315</v>
      </c>
      <c r="D1569" s="23">
        <f t="shared" si="300"/>
        <v>1.5182638268816668</v>
      </c>
      <c r="E1569" s="125"/>
      <c r="F1569" s="8">
        <f t="shared" si="294"/>
        <v>1</v>
      </c>
      <c r="G1569" s="8">
        <f t="shared" si="295"/>
        <v>2.9520978605149315</v>
      </c>
      <c r="H1569" s="8">
        <f t="shared" si="296"/>
        <v>1.5182638268816668</v>
      </c>
      <c r="I1569" s="24"/>
      <c r="J1569" s="24"/>
      <c r="K1569" s="8">
        <f t="shared" si="297"/>
        <v>0</v>
      </c>
      <c r="L1569" s="8">
        <f t="shared" si="298"/>
        <v>0</v>
      </c>
      <c r="M1569" s="25" t="e">
        <f t="shared" si="301"/>
        <v>#DIV/0!</v>
      </c>
      <c r="N1569" s="25" t="e">
        <f t="shared" si="301"/>
        <v>#DIV/0!</v>
      </c>
      <c r="O1569" s="24">
        <f t="shared" si="302"/>
        <v>0</v>
      </c>
      <c r="P1569" s="24">
        <f t="shared" si="302"/>
        <v>0</v>
      </c>
      <c r="Q1569" t="s">
        <v>365</v>
      </c>
      <c r="R1569" t="s">
        <v>366</v>
      </c>
      <c r="S1569" t="s">
        <v>282</v>
      </c>
      <c r="T1569" s="26" t="s">
        <v>84</v>
      </c>
      <c r="U1569" s="26" t="s">
        <v>94</v>
      </c>
      <c r="V1569" t="s">
        <v>634</v>
      </c>
      <c r="W1569" s="26" t="s">
        <v>92</v>
      </c>
      <c r="X1569" s="90">
        <v>5</v>
      </c>
      <c r="Y1569" s="24" t="str">
        <f t="shared" si="299"/>
        <v>Y</v>
      </c>
      <c r="Z1569" s="24">
        <v>100</v>
      </c>
      <c r="AA1569" s="24">
        <f t="shared" si="288"/>
        <v>0</v>
      </c>
      <c r="AB1569" s="24">
        <f t="shared" si="289"/>
        <v>-100</v>
      </c>
      <c r="AC1569" s="24">
        <f t="shared" si="290"/>
        <v>0</v>
      </c>
      <c r="AD1569" s="24">
        <f t="shared" si="291"/>
        <v>-100</v>
      </c>
      <c r="AE1569" s="24">
        <f t="shared" si="292"/>
        <v>0</v>
      </c>
      <c r="AF1569" s="24">
        <f t="shared" si="293"/>
        <v>-100</v>
      </c>
    </row>
    <row r="1570" spans="1:32" x14ac:dyDescent="0.25">
      <c r="A1570" s="21">
        <v>0.78827557245060598</v>
      </c>
      <c r="B1570" s="21">
        <v>0.18876434647431953</v>
      </c>
      <c r="C1570" s="22">
        <f t="shared" si="300"/>
        <v>1.2685918921617489</v>
      </c>
      <c r="D1570" s="23">
        <f t="shared" si="300"/>
        <v>5.2976105852491857</v>
      </c>
      <c r="E1570" s="125"/>
      <c r="F1570" s="8">
        <f t="shared" si="294"/>
        <v>1</v>
      </c>
      <c r="G1570" s="8">
        <f t="shared" si="295"/>
        <v>1.2685918921617489</v>
      </c>
      <c r="H1570" s="8">
        <f t="shared" si="296"/>
        <v>5.2976105852491857</v>
      </c>
      <c r="I1570" s="24"/>
      <c r="J1570" s="24"/>
      <c r="K1570" s="8">
        <f t="shared" si="297"/>
        <v>0</v>
      </c>
      <c r="L1570" s="8">
        <f t="shared" si="298"/>
        <v>0</v>
      </c>
      <c r="M1570" s="25" t="e">
        <f t="shared" si="301"/>
        <v>#DIV/0!</v>
      </c>
      <c r="N1570" s="25" t="e">
        <f t="shared" si="301"/>
        <v>#DIV/0!</v>
      </c>
      <c r="O1570" s="24">
        <f t="shared" si="302"/>
        <v>0</v>
      </c>
      <c r="P1570" s="24">
        <f t="shared" si="302"/>
        <v>0</v>
      </c>
      <c r="Q1570" t="s">
        <v>445</v>
      </c>
      <c r="R1570" t="s">
        <v>443</v>
      </c>
      <c r="S1570" t="s">
        <v>282</v>
      </c>
      <c r="T1570" s="26" t="s">
        <v>84</v>
      </c>
      <c r="U1570" s="26" t="s">
        <v>92</v>
      </c>
      <c r="V1570" t="s">
        <v>634</v>
      </c>
      <c r="W1570" s="26" t="s">
        <v>93</v>
      </c>
      <c r="X1570" s="90">
        <v>6</v>
      </c>
      <c r="Y1570" s="24" t="str">
        <f t="shared" si="299"/>
        <v>Y</v>
      </c>
      <c r="Z1570" s="24">
        <v>100</v>
      </c>
      <c r="AA1570" s="24">
        <f t="shared" si="288"/>
        <v>0</v>
      </c>
      <c r="AB1570" s="24">
        <f t="shared" si="289"/>
        <v>-100</v>
      </c>
      <c r="AC1570" s="24">
        <f t="shared" si="290"/>
        <v>0</v>
      </c>
      <c r="AD1570" s="24">
        <f t="shared" si="291"/>
        <v>-100</v>
      </c>
      <c r="AE1570" s="24">
        <f t="shared" si="292"/>
        <v>0</v>
      </c>
      <c r="AF1570" s="24">
        <f t="shared" si="293"/>
        <v>-100</v>
      </c>
    </row>
    <row r="1571" spans="1:32" x14ac:dyDescent="0.25">
      <c r="A1571" s="21">
        <v>0.43345400316844512</v>
      </c>
      <c r="B1571" s="21">
        <v>0.56598485647779095</v>
      </c>
      <c r="C1571" s="22">
        <f t="shared" si="300"/>
        <v>2.3070498661685881</v>
      </c>
      <c r="D1571" s="23">
        <f t="shared" si="300"/>
        <v>1.7668317244796101</v>
      </c>
      <c r="E1571" s="125"/>
      <c r="F1571" s="8">
        <f t="shared" si="294"/>
        <v>1</v>
      </c>
      <c r="G1571" s="8">
        <f t="shared" si="295"/>
        <v>2.3070498661685881</v>
      </c>
      <c r="H1571" s="8">
        <f t="shared" si="296"/>
        <v>1.7668317244796101</v>
      </c>
      <c r="I1571" s="24"/>
      <c r="J1571" s="24"/>
      <c r="K1571" s="8">
        <f t="shared" si="297"/>
        <v>0</v>
      </c>
      <c r="L1571" s="8">
        <f t="shared" si="298"/>
        <v>0</v>
      </c>
      <c r="M1571" s="25" t="e">
        <f t="shared" si="301"/>
        <v>#DIV/0!</v>
      </c>
      <c r="N1571" s="25" t="e">
        <f t="shared" si="301"/>
        <v>#DIV/0!</v>
      </c>
      <c r="O1571" s="24">
        <f t="shared" si="302"/>
        <v>0</v>
      </c>
      <c r="P1571" s="24">
        <f t="shared" si="302"/>
        <v>0</v>
      </c>
      <c r="Q1571" t="s">
        <v>508</v>
      </c>
      <c r="R1571" t="s">
        <v>509</v>
      </c>
      <c r="S1571" t="s">
        <v>276</v>
      </c>
      <c r="T1571" s="26" t="s">
        <v>90</v>
      </c>
      <c r="U1571" s="26" t="s">
        <v>75</v>
      </c>
      <c r="V1571" t="s">
        <v>634</v>
      </c>
      <c r="W1571" s="26" t="s">
        <v>79</v>
      </c>
      <c r="X1571" s="90">
        <v>3</v>
      </c>
      <c r="Y1571" s="24" t="str">
        <f t="shared" si="299"/>
        <v>Y</v>
      </c>
      <c r="Z1571" s="24">
        <v>100</v>
      </c>
      <c r="AA1571" s="24">
        <f t="shared" si="288"/>
        <v>0</v>
      </c>
      <c r="AB1571" s="24">
        <f t="shared" si="289"/>
        <v>-100</v>
      </c>
      <c r="AC1571" s="24">
        <f t="shared" si="290"/>
        <v>0</v>
      </c>
      <c r="AD1571" s="24">
        <f t="shared" si="291"/>
        <v>-100</v>
      </c>
      <c r="AE1571" s="24">
        <f t="shared" si="292"/>
        <v>0</v>
      </c>
      <c r="AF1571" s="24">
        <f t="shared" si="293"/>
        <v>-100</v>
      </c>
    </row>
    <row r="1572" spans="1:32" x14ac:dyDescent="0.25">
      <c r="A1572" s="21">
        <v>0.57494469290152039</v>
      </c>
      <c r="B1572" s="21">
        <v>0.42306892860611489</v>
      </c>
      <c r="C1572" s="22">
        <f t="shared" si="300"/>
        <v>1.7392977313233247</v>
      </c>
      <c r="D1572" s="23">
        <f t="shared" si="300"/>
        <v>2.3636810278048537</v>
      </c>
      <c r="E1572" s="125"/>
      <c r="F1572" s="8">
        <f t="shared" si="294"/>
        <v>1</v>
      </c>
      <c r="G1572" s="8">
        <f t="shared" si="295"/>
        <v>1.7392977313233247</v>
      </c>
      <c r="H1572" s="8">
        <f t="shared" si="296"/>
        <v>2.3636810278048537</v>
      </c>
      <c r="I1572" s="24"/>
      <c r="J1572" s="24"/>
      <c r="K1572" s="8">
        <f t="shared" si="297"/>
        <v>0</v>
      </c>
      <c r="L1572" s="8">
        <f t="shared" si="298"/>
        <v>0</v>
      </c>
      <c r="M1572" s="25" t="e">
        <f t="shared" si="301"/>
        <v>#DIV/0!</v>
      </c>
      <c r="N1572" s="25" t="e">
        <f t="shared" si="301"/>
        <v>#DIV/0!</v>
      </c>
      <c r="O1572" s="24">
        <f t="shared" si="302"/>
        <v>0</v>
      </c>
      <c r="P1572" s="24">
        <f t="shared" si="302"/>
        <v>0</v>
      </c>
      <c r="Q1572" t="s">
        <v>369</v>
      </c>
      <c r="R1572" t="s">
        <v>507</v>
      </c>
      <c r="S1572" t="s">
        <v>276</v>
      </c>
      <c r="T1572" s="26" t="s">
        <v>84</v>
      </c>
      <c r="U1572" s="26" t="s">
        <v>86</v>
      </c>
      <c r="V1572" t="s">
        <v>634</v>
      </c>
      <c r="W1572" s="26" t="s">
        <v>79</v>
      </c>
      <c r="X1572" s="90">
        <v>3</v>
      </c>
      <c r="Y1572" s="24" t="str">
        <f t="shared" si="299"/>
        <v>Y</v>
      </c>
      <c r="Z1572" s="24">
        <v>100</v>
      </c>
      <c r="AA1572" s="24">
        <f t="shared" si="288"/>
        <v>0</v>
      </c>
      <c r="AB1572" s="24">
        <f t="shared" si="289"/>
        <v>-100</v>
      </c>
      <c r="AC1572" s="24">
        <f t="shared" si="290"/>
        <v>0</v>
      </c>
      <c r="AD1572" s="24">
        <f t="shared" si="291"/>
        <v>-100</v>
      </c>
      <c r="AE1572" s="24">
        <f t="shared" si="292"/>
        <v>0</v>
      </c>
      <c r="AF1572" s="24">
        <f t="shared" si="293"/>
        <v>-100</v>
      </c>
    </row>
    <row r="1573" spans="1:32" x14ac:dyDescent="0.25">
      <c r="A1573" s="21">
        <v>0.29758473786831091</v>
      </c>
      <c r="B1573" s="21">
        <v>0.70219293218443757</v>
      </c>
      <c r="C1573" s="22">
        <f t="shared" si="300"/>
        <v>3.3603873880203037</v>
      </c>
      <c r="D1573" s="23">
        <f t="shared" si="300"/>
        <v>1.4241100332484415</v>
      </c>
      <c r="E1573" s="125"/>
      <c r="F1573" s="8">
        <f t="shared" si="294"/>
        <v>1</v>
      </c>
      <c r="G1573" s="8">
        <f t="shared" si="295"/>
        <v>3.3603873880203037</v>
      </c>
      <c r="H1573" s="8">
        <f t="shared" si="296"/>
        <v>1.4241100332484415</v>
      </c>
      <c r="I1573" s="24"/>
      <c r="J1573" s="24"/>
      <c r="K1573" s="8">
        <f t="shared" si="297"/>
        <v>0</v>
      </c>
      <c r="L1573" s="8">
        <f t="shared" si="298"/>
        <v>0</v>
      </c>
      <c r="M1573" s="25" t="e">
        <f t="shared" si="301"/>
        <v>#DIV/0!</v>
      </c>
      <c r="N1573" s="25" t="e">
        <f t="shared" si="301"/>
        <v>#DIV/0!</v>
      </c>
      <c r="O1573" s="24">
        <f t="shared" si="302"/>
        <v>0</v>
      </c>
      <c r="P1573" s="24">
        <f t="shared" si="302"/>
        <v>0</v>
      </c>
      <c r="Q1573" t="s">
        <v>377</v>
      </c>
      <c r="R1573" t="s">
        <v>308</v>
      </c>
      <c r="S1573" t="s">
        <v>275</v>
      </c>
      <c r="T1573" s="26" t="s">
        <v>90</v>
      </c>
      <c r="U1573" s="26" t="s">
        <v>75</v>
      </c>
      <c r="V1573" t="s">
        <v>635</v>
      </c>
      <c r="W1573" s="26" t="s">
        <v>86</v>
      </c>
      <c r="X1573" s="90">
        <v>3</v>
      </c>
      <c r="Y1573" s="24" t="str">
        <f t="shared" si="299"/>
        <v>Y</v>
      </c>
      <c r="Z1573" s="24">
        <v>100</v>
      </c>
      <c r="AA1573" s="24">
        <f t="shared" si="288"/>
        <v>0</v>
      </c>
      <c r="AB1573" s="24">
        <f t="shared" si="289"/>
        <v>-100</v>
      </c>
      <c r="AC1573" s="24">
        <f t="shared" si="290"/>
        <v>0</v>
      </c>
      <c r="AD1573" s="24">
        <f t="shared" si="291"/>
        <v>-100</v>
      </c>
      <c r="AE1573" s="24">
        <f t="shared" si="292"/>
        <v>0</v>
      </c>
      <c r="AF1573" s="24">
        <f t="shared" si="293"/>
        <v>-100</v>
      </c>
    </row>
    <row r="1574" spans="1:32" x14ac:dyDescent="0.25">
      <c r="A1574" s="21">
        <v>0.35817001424972217</v>
      </c>
      <c r="B1574" s="21">
        <v>0.64151883363172746</v>
      </c>
      <c r="C1574" s="22">
        <f t="shared" si="300"/>
        <v>2.7919701823580998</v>
      </c>
      <c r="D1574" s="23">
        <f t="shared" si="300"/>
        <v>1.5588006892001296</v>
      </c>
      <c r="E1574" s="125"/>
      <c r="F1574" s="8">
        <f t="shared" si="294"/>
        <v>1</v>
      </c>
      <c r="G1574" s="8">
        <f t="shared" si="295"/>
        <v>2.7919701823580998</v>
      </c>
      <c r="H1574" s="8">
        <f t="shared" si="296"/>
        <v>1.5588006892001296</v>
      </c>
      <c r="I1574" s="24"/>
      <c r="J1574" s="24"/>
      <c r="K1574" s="8">
        <f t="shared" si="297"/>
        <v>0</v>
      </c>
      <c r="L1574" s="8">
        <f t="shared" si="298"/>
        <v>0</v>
      </c>
      <c r="M1574" s="25" t="e">
        <f t="shared" si="301"/>
        <v>#DIV/0!</v>
      </c>
      <c r="N1574" s="25" t="e">
        <f t="shared" si="301"/>
        <v>#DIV/0!</v>
      </c>
      <c r="O1574" s="24">
        <f t="shared" si="302"/>
        <v>0</v>
      </c>
      <c r="P1574" s="24">
        <f t="shared" si="302"/>
        <v>0</v>
      </c>
      <c r="Q1574" t="s">
        <v>304</v>
      </c>
      <c r="R1574" t="s">
        <v>475</v>
      </c>
      <c r="S1574" t="s">
        <v>275</v>
      </c>
      <c r="T1574" s="26" t="s">
        <v>90</v>
      </c>
      <c r="U1574" s="26" t="s">
        <v>75</v>
      </c>
      <c r="V1574" t="s">
        <v>635</v>
      </c>
      <c r="W1574" s="26" t="s">
        <v>86</v>
      </c>
      <c r="X1574" s="90">
        <v>3</v>
      </c>
      <c r="Y1574" s="24" t="str">
        <f t="shared" si="299"/>
        <v>Y</v>
      </c>
      <c r="Z1574" s="24">
        <v>100</v>
      </c>
      <c r="AA1574" s="24">
        <f t="shared" si="288"/>
        <v>0</v>
      </c>
      <c r="AB1574" s="24">
        <f t="shared" si="289"/>
        <v>-100</v>
      </c>
      <c r="AC1574" s="24">
        <f t="shared" si="290"/>
        <v>0</v>
      </c>
      <c r="AD1574" s="24">
        <f t="shared" si="291"/>
        <v>-100</v>
      </c>
      <c r="AE1574" s="24">
        <f t="shared" si="292"/>
        <v>0</v>
      </c>
      <c r="AF1574" s="24">
        <f t="shared" si="293"/>
        <v>-100</v>
      </c>
    </row>
    <row r="1575" spans="1:32" x14ac:dyDescent="0.25">
      <c r="A1575" s="21">
        <v>0.18092011062664165</v>
      </c>
      <c r="B1575" s="21">
        <v>0.81905066453203024</v>
      </c>
      <c r="C1575" s="22">
        <f t="shared" si="300"/>
        <v>5.5273015063740711</v>
      </c>
      <c r="D1575" s="23">
        <f t="shared" si="300"/>
        <v>1.2209256927608456</v>
      </c>
      <c r="E1575" s="125"/>
      <c r="F1575" s="8">
        <f t="shared" si="294"/>
        <v>1</v>
      </c>
      <c r="G1575" s="8">
        <f t="shared" si="295"/>
        <v>5.5273015063740711</v>
      </c>
      <c r="H1575" s="8">
        <f t="shared" si="296"/>
        <v>1.2209256927608456</v>
      </c>
      <c r="I1575" s="24"/>
      <c r="J1575" s="24"/>
      <c r="K1575" s="8">
        <f t="shared" si="297"/>
        <v>0</v>
      </c>
      <c r="L1575" s="8">
        <f t="shared" si="298"/>
        <v>0</v>
      </c>
      <c r="M1575" s="25" t="e">
        <f t="shared" si="301"/>
        <v>#DIV/0!</v>
      </c>
      <c r="N1575" s="25" t="e">
        <f t="shared" si="301"/>
        <v>#DIV/0!</v>
      </c>
      <c r="O1575" s="24">
        <f t="shared" si="302"/>
        <v>0</v>
      </c>
      <c r="P1575" s="24">
        <f t="shared" si="302"/>
        <v>0</v>
      </c>
      <c r="Q1575" t="s">
        <v>374</v>
      </c>
      <c r="R1575" t="s">
        <v>370</v>
      </c>
      <c r="S1575" t="s">
        <v>275</v>
      </c>
      <c r="T1575" s="26" t="s">
        <v>90</v>
      </c>
      <c r="U1575" s="26" t="s">
        <v>75</v>
      </c>
      <c r="V1575" t="s">
        <v>635</v>
      </c>
      <c r="W1575" s="26" t="s">
        <v>86</v>
      </c>
      <c r="X1575" s="90">
        <v>3</v>
      </c>
      <c r="Y1575" s="24" t="str">
        <f t="shared" si="299"/>
        <v>Y</v>
      </c>
      <c r="Z1575" s="24">
        <v>100</v>
      </c>
      <c r="AA1575" s="24">
        <f t="shared" si="288"/>
        <v>0</v>
      </c>
      <c r="AB1575" s="24">
        <f t="shared" si="289"/>
        <v>-100</v>
      </c>
      <c r="AC1575" s="24">
        <f t="shared" si="290"/>
        <v>0</v>
      </c>
      <c r="AD1575" s="24">
        <f t="shared" si="291"/>
        <v>-100</v>
      </c>
      <c r="AE1575" s="24">
        <f t="shared" si="292"/>
        <v>0</v>
      </c>
      <c r="AF1575" s="24">
        <f t="shared" si="293"/>
        <v>-100</v>
      </c>
    </row>
    <row r="1576" spans="1:32" x14ac:dyDescent="0.25">
      <c r="A1576" s="21">
        <v>0.18306813654653775</v>
      </c>
      <c r="B1576" s="21">
        <v>0.81686726353200079</v>
      </c>
      <c r="C1576" s="22">
        <f t="shared" si="300"/>
        <v>5.4624470367391869</v>
      </c>
      <c r="D1576" s="23">
        <f t="shared" si="300"/>
        <v>1.2241890998008209</v>
      </c>
      <c r="E1576" s="125"/>
      <c r="F1576" s="8">
        <f t="shared" si="294"/>
        <v>1</v>
      </c>
      <c r="G1576" s="8">
        <f t="shared" si="295"/>
        <v>5.4624470367391869</v>
      </c>
      <c r="H1576" s="8">
        <f t="shared" si="296"/>
        <v>1.2241890998008209</v>
      </c>
      <c r="I1576" s="24"/>
      <c r="J1576" s="24"/>
      <c r="K1576" s="8">
        <f t="shared" si="297"/>
        <v>0</v>
      </c>
      <c r="L1576" s="8">
        <f t="shared" si="298"/>
        <v>0</v>
      </c>
      <c r="M1576" s="25" t="e">
        <f t="shared" si="301"/>
        <v>#DIV/0!</v>
      </c>
      <c r="N1576" s="25" t="e">
        <f t="shared" si="301"/>
        <v>#DIV/0!</v>
      </c>
      <c r="O1576" s="24">
        <f t="shared" si="302"/>
        <v>0</v>
      </c>
      <c r="P1576" s="24">
        <f t="shared" si="302"/>
        <v>0</v>
      </c>
      <c r="Q1576" t="s">
        <v>285</v>
      </c>
      <c r="R1576" t="s">
        <v>306</v>
      </c>
      <c r="S1576" t="s">
        <v>275</v>
      </c>
      <c r="T1576" s="26" t="s">
        <v>90</v>
      </c>
      <c r="U1576" s="26" t="s">
        <v>75</v>
      </c>
      <c r="V1576" t="s">
        <v>635</v>
      </c>
      <c r="W1576" s="26" t="s">
        <v>86</v>
      </c>
      <c r="X1576" s="90">
        <v>3</v>
      </c>
      <c r="Y1576" s="24" t="str">
        <f t="shared" si="299"/>
        <v>Y</v>
      </c>
      <c r="Z1576" s="24">
        <v>100</v>
      </c>
      <c r="AA1576" s="24">
        <f t="shared" si="288"/>
        <v>0</v>
      </c>
      <c r="AB1576" s="24">
        <f t="shared" si="289"/>
        <v>-100</v>
      </c>
      <c r="AC1576" s="24">
        <f t="shared" si="290"/>
        <v>0</v>
      </c>
      <c r="AD1576" s="24">
        <f t="shared" si="291"/>
        <v>-100</v>
      </c>
      <c r="AE1576" s="24">
        <f t="shared" si="292"/>
        <v>0</v>
      </c>
      <c r="AF1576" s="24">
        <f t="shared" si="293"/>
        <v>-100</v>
      </c>
    </row>
    <row r="1577" spans="1:32" x14ac:dyDescent="0.25">
      <c r="A1577" s="21">
        <v>0.46638449477634175</v>
      </c>
      <c r="B1577" s="21">
        <v>0.53286340666625254</v>
      </c>
      <c r="C1577" s="22">
        <f t="shared" si="300"/>
        <v>2.144153614025178</v>
      </c>
      <c r="D1577" s="23">
        <f t="shared" si="300"/>
        <v>1.8766535428962725</v>
      </c>
      <c r="E1577" s="125"/>
      <c r="F1577" s="8">
        <f t="shared" si="294"/>
        <v>1</v>
      </c>
      <c r="G1577" s="8">
        <f t="shared" si="295"/>
        <v>2.144153614025178</v>
      </c>
      <c r="H1577" s="8">
        <f t="shared" si="296"/>
        <v>1.8766535428962725</v>
      </c>
      <c r="I1577" s="24"/>
      <c r="J1577" s="24"/>
      <c r="K1577" s="8">
        <f t="shared" si="297"/>
        <v>0</v>
      </c>
      <c r="L1577" s="8">
        <f t="shared" si="298"/>
        <v>0</v>
      </c>
      <c r="M1577" s="25" t="e">
        <f t="shared" si="301"/>
        <v>#DIV/0!</v>
      </c>
      <c r="N1577" s="25" t="e">
        <f t="shared" si="301"/>
        <v>#DIV/0!</v>
      </c>
      <c r="O1577" s="24">
        <f t="shared" si="302"/>
        <v>0</v>
      </c>
      <c r="P1577" s="24">
        <f t="shared" si="302"/>
        <v>0</v>
      </c>
      <c r="Q1577" t="s">
        <v>313</v>
      </c>
      <c r="R1577" t="s">
        <v>312</v>
      </c>
      <c r="S1577" t="s">
        <v>627</v>
      </c>
      <c r="T1577" s="26" t="s">
        <v>90</v>
      </c>
      <c r="U1577" s="26" t="s">
        <v>75</v>
      </c>
      <c r="V1577" t="s">
        <v>635</v>
      </c>
      <c r="W1577" s="26" t="s">
        <v>75</v>
      </c>
      <c r="X1577" s="90">
        <v>2</v>
      </c>
      <c r="Y1577" s="24" t="str">
        <f t="shared" si="299"/>
        <v>N</v>
      </c>
      <c r="Z1577" s="24">
        <v>100</v>
      </c>
      <c r="AA1577" s="24">
        <f t="shared" si="288"/>
        <v>0</v>
      </c>
      <c r="AB1577" s="24">
        <f t="shared" si="289"/>
        <v>-100</v>
      </c>
      <c r="AC1577" s="24">
        <f t="shared" si="290"/>
        <v>0</v>
      </c>
      <c r="AD1577" s="24">
        <f t="shared" si="291"/>
        <v>-100</v>
      </c>
      <c r="AE1577" s="24">
        <f t="shared" si="292"/>
        <v>0</v>
      </c>
      <c r="AF1577" s="24">
        <f t="shared" si="293"/>
        <v>-100</v>
      </c>
    </row>
    <row r="1578" spans="1:32" x14ac:dyDescent="0.25">
      <c r="A1578" s="21">
        <v>0.16501454443882912</v>
      </c>
      <c r="B1578" s="21">
        <v>0.83496764616782115</v>
      </c>
      <c r="C1578" s="22">
        <f t="shared" si="300"/>
        <v>6.0600718766987232</v>
      </c>
      <c r="D1578" s="23">
        <f t="shared" si="300"/>
        <v>1.1976511959350924</v>
      </c>
      <c r="E1578" s="125"/>
      <c r="F1578" s="8">
        <f t="shared" si="294"/>
        <v>1</v>
      </c>
      <c r="G1578" s="8">
        <f t="shared" si="295"/>
        <v>6.0600718766987232</v>
      </c>
      <c r="H1578" s="8">
        <f t="shared" si="296"/>
        <v>1.1976511959350924</v>
      </c>
      <c r="I1578" s="24"/>
      <c r="J1578" s="24"/>
      <c r="K1578" s="8">
        <f t="shared" si="297"/>
        <v>0</v>
      </c>
      <c r="L1578" s="8">
        <f t="shared" si="298"/>
        <v>0</v>
      </c>
      <c r="M1578" s="25" t="e">
        <f t="shared" si="301"/>
        <v>#DIV/0!</v>
      </c>
      <c r="N1578" s="25" t="e">
        <f t="shared" si="301"/>
        <v>#DIV/0!</v>
      </c>
      <c r="O1578" s="24">
        <f t="shared" si="302"/>
        <v>0</v>
      </c>
      <c r="P1578" s="24">
        <f t="shared" si="302"/>
        <v>0</v>
      </c>
      <c r="Q1578" t="s">
        <v>311</v>
      </c>
      <c r="R1578" t="s">
        <v>310</v>
      </c>
      <c r="S1578" t="s">
        <v>627</v>
      </c>
      <c r="T1578" s="26" t="s">
        <v>90</v>
      </c>
      <c r="U1578" s="26" t="s">
        <v>75</v>
      </c>
      <c r="V1578" t="s">
        <v>635</v>
      </c>
      <c r="W1578" s="26" t="s">
        <v>76</v>
      </c>
      <c r="X1578" s="90">
        <v>1</v>
      </c>
      <c r="Y1578" s="24" t="str">
        <f t="shared" si="299"/>
        <v>N</v>
      </c>
      <c r="Z1578" s="24">
        <v>100</v>
      </c>
      <c r="AA1578" s="24">
        <f t="shared" si="288"/>
        <v>0</v>
      </c>
      <c r="AB1578" s="24">
        <f t="shared" si="289"/>
        <v>-100</v>
      </c>
      <c r="AC1578" s="24">
        <f t="shared" si="290"/>
        <v>0</v>
      </c>
      <c r="AD1578" s="24">
        <f t="shared" si="291"/>
        <v>-100</v>
      </c>
      <c r="AE1578" s="24">
        <f t="shared" si="292"/>
        <v>0</v>
      </c>
      <c r="AF1578" s="24">
        <f t="shared" si="293"/>
        <v>-100</v>
      </c>
    </row>
    <row r="1579" spans="1:32" x14ac:dyDescent="0.25">
      <c r="A1579" s="21">
        <v>0.66569185433817746</v>
      </c>
      <c r="B1579" s="21">
        <v>0.32421910610965021</v>
      </c>
      <c r="C1579" s="22">
        <f t="shared" si="300"/>
        <v>1.5021965395598651</v>
      </c>
      <c r="D1579" s="23">
        <f t="shared" si="300"/>
        <v>3.0843339616814629</v>
      </c>
      <c r="E1579" s="125"/>
      <c r="F1579" s="8">
        <f t="shared" si="294"/>
        <v>1</v>
      </c>
      <c r="G1579" s="8">
        <f t="shared" si="295"/>
        <v>1.5021965395598651</v>
      </c>
      <c r="H1579" s="8">
        <f t="shared" si="296"/>
        <v>3.0843339616814629</v>
      </c>
      <c r="I1579" s="24"/>
      <c r="J1579" s="24"/>
      <c r="K1579" s="8">
        <f t="shared" si="297"/>
        <v>0</v>
      </c>
      <c r="L1579" s="8">
        <f t="shared" si="298"/>
        <v>0</v>
      </c>
      <c r="M1579" s="25" t="e">
        <f t="shared" si="301"/>
        <v>#DIV/0!</v>
      </c>
      <c r="N1579" s="25" t="e">
        <f t="shared" si="301"/>
        <v>#DIV/0!</v>
      </c>
      <c r="O1579" s="24">
        <f t="shared" si="302"/>
        <v>0</v>
      </c>
      <c r="P1579" s="24">
        <f t="shared" si="302"/>
        <v>0</v>
      </c>
      <c r="Q1579" t="s">
        <v>288</v>
      </c>
      <c r="R1579" t="s">
        <v>287</v>
      </c>
      <c r="S1579" t="s">
        <v>627</v>
      </c>
      <c r="T1579" s="26" t="s">
        <v>84</v>
      </c>
      <c r="U1579" s="26" t="s">
        <v>86</v>
      </c>
      <c r="V1579" t="s">
        <v>635</v>
      </c>
      <c r="W1579" s="26" t="s">
        <v>99</v>
      </c>
      <c r="X1579" s="90">
        <v>5</v>
      </c>
      <c r="Y1579" s="24" t="str">
        <f t="shared" si="299"/>
        <v>Y</v>
      </c>
      <c r="Z1579" s="24">
        <v>100</v>
      </c>
      <c r="AA1579" s="24">
        <f t="shared" si="288"/>
        <v>0</v>
      </c>
      <c r="AB1579" s="24">
        <f t="shared" si="289"/>
        <v>-100</v>
      </c>
      <c r="AC1579" s="24">
        <f t="shared" si="290"/>
        <v>0</v>
      </c>
      <c r="AD1579" s="24">
        <f t="shared" si="291"/>
        <v>-100</v>
      </c>
      <c r="AE1579" s="24">
        <f t="shared" si="292"/>
        <v>0</v>
      </c>
      <c r="AF1579" s="24">
        <f t="shared" si="293"/>
        <v>-100</v>
      </c>
    </row>
    <row r="1580" spans="1:32" x14ac:dyDescent="0.25">
      <c r="A1580" s="21">
        <v>0.25161202901260393</v>
      </c>
      <c r="B1580" s="21">
        <v>0.7480639913534497</v>
      </c>
      <c r="C1580" s="22">
        <f t="shared" si="300"/>
        <v>3.9743727830671691</v>
      </c>
      <c r="D1580" s="23">
        <f t="shared" si="300"/>
        <v>1.3367840339310144</v>
      </c>
      <c r="E1580" s="125"/>
      <c r="F1580" s="8">
        <f t="shared" si="294"/>
        <v>1</v>
      </c>
      <c r="G1580" s="8">
        <f t="shared" si="295"/>
        <v>3.9743727830671691</v>
      </c>
      <c r="H1580" s="8">
        <f t="shared" si="296"/>
        <v>1.3367840339310144</v>
      </c>
      <c r="I1580" s="24"/>
      <c r="J1580" s="24"/>
      <c r="K1580" s="8">
        <f t="shared" si="297"/>
        <v>0</v>
      </c>
      <c r="L1580" s="8">
        <f t="shared" si="298"/>
        <v>0</v>
      </c>
      <c r="M1580" s="25" t="e">
        <f t="shared" si="301"/>
        <v>#DIV/0!</v>
      </c>
      <c r="N1580" s="25" t="e">
        <f t="shared" si="301"/>
        <v>#DIV/0!</v>
      </c>
      <c r="O1580" s="24">
        <f t="shared" si="302"/>
        <v>0</v>
      </c>
      <c r="P1580" s="24">
        <f t="shared" si="302"/>
        <v>0</v>
      </c>
      <c r="Q1580" t="s">
        <v>385</v>
      </c>
      <c r="R1580" t="s">
        <v>513</v>
      </c>
      <c r="S1580" t="s">
        <v>279</v>
      </c>
      <c r="T1580" s="26" t="s">
        <v>84</v>
      </c>
      <c r="U1580" s="26" t="s">
        <v>78</v>
      </c>
      <c r="V1580" t="s">
        <v>635</v>
      </c>
      <c r="W1580" s="26" t="s">
        <v>86</v>
      </c>
      <c r="X1580" s="90">
        <v>3</v>
      </c>
      <c r="Y1580" s="24" t="str">
        <f t="shared" si="299"/>
        <v>Y</v>
      </c>
      <c r="Z1580" s="24">
        <v>100</v>
      </c>
      <c r="AA1580" s="24">
        <f t="shared" si="288"/>
        <v>0</v>
      </c>
      <c r="AB1580" s="24">
        <f t="shared" si="289"/>
        <v>-100</v>
      </c>
      <c r="AC1580" s="24">
        <f t="shared" si="290"/>
        <v>0</v>
      </c>
      <c r="AD1580" s="24">
        <f t="shared" si="291"/>
        <v>-100</v>
      </c>
      <c r="AE1580" s="24">
        <f t="shared" si="292"/>
        <v>0</v>
      </c>
      <c r="AF1580" s="24">
        <f t="shared" si="293"/>
        <v>-100</v>
      </c>
    </row>
    <row r="1581" spans="1:32" x14ac:dyDescent="0.25">
      <c r="A1581" s="21">
        <v>0.25197392611626024</v>
      </c>
      <c r="B1581" s="21">
        <v>0.7479539441578954</v>
      </c>
      <c r="C1581" s="22">
        <f t="shared" si="300"/>
        <v>3.9686645972194841</v>
      </c>
      <c r="D1581" s="23">
        <f t="shared" si="300"/>
        <v>1.3369807162737508</v>
      </c>
      <c r="E1581" s="125"/>
      <c r="F1581" s="8">
        <f t="shared" si="294"/>
        <v>1</v>
      </c>
      <c r="G1581" s="8">
        <f t="shared" si="295"/>
        <v>3.9686645972194841</v>
      </c>
      <c r="H1581" s="8">
        <f t="shared" si="296"/>
        <v>1.3369807162737508</v>
      </c>
      <c r="I1581" s="24"/>
      <c r="J1581" s="24"/>
      <c r="K1581" s="8">
        <f t="shared" si="297"/>
        <v>0</v>
      </c>
      <c r="L1581" s="8">
        <f t="shared" si="298"/>
        <v>0</v>
      </c>
      <c r="M1581" s="25" t="e">
        <f t="shared" si="301"/>
        <v>#DIV/0!</v>
      </c>
      <c r="N1581" s="25" t="e">
        <f t="shared" si="301"/>
        <v>#DIV/0!</v>
      </c>
      <c r="O1581" s="24">
        <f t="shared" si="302"/>
        <v>0</v>
      </c>
      <c r="P1581" s="24">
        <f t="shared" si="302"/>
        <v>0</v>
      </c>
      <c r="Q1581" t="s">
        <v>392</v>
      </c>
      <c r="R1581" t="s">
        <v>514</v>
      </c>
      <c r="S1581" t="s">
        <v>279</v>
      </c>
      <c r="T1581" s="26" t="s">
        <v>90</v>
      </c>
      <c r="U1581" s="26" t="s">
        <v>75</v>
      </c>
      <c r="V1581" t="s">
        <v>635</v>
      </c>
      <c r="W1581" s="26" t="s">
        <v>74</v>
      </c>
      <c r="X1581" s="90">
        <v>4</v>
      </c>
      <c r="Y1581" s="24" t="str">
        <f t="shared" si="299"/>
        <v>Y</v>
      </c>
      <c r="Z1581" s="24">
        <v>100</v>
      </c>
      <c r="AA1581" s="24">
        <f t="shared" si="288"/>
        <v>0</v>
      </c>
      <c r="AB1581" s="24">
        <f t="shared" si="289"/>
        <v>-100</v>
      </c>
      <c r="AC1581" s="24">
        <f t="shared" si="290"/>
        <v>0</v>
      </c>
      <c r="AD1581" s="24">
        <f t="shared" si="291"/>
        <v>-100</v>
      </c>
      <c r="AE1581" s="24">
        <f t="shared" si="292"/>
        <v>0</v>
      </c>
      <c r="AF1581" s="24">
        <f t="shared" si="293"/>
        <v>-100</v>
      </c>
    </row>
    <row r="1582" spans="1:32" x14ac:dyDescent="0.25">
      <c r="A1582" s="21">
        <v>0.47403489818004979</v>
      </c>
      <c r="B1582" s="21">
        <v>0.52464880015706272</v>
      </c>
      <c r="C1582" s="22">
        <f t="shared" si="300"/>
        <v>2.1095493260923925</v>
      </c>
      <c r="D1582" s="23">
        <f t="shared" si="300"/>
        <v>1.9060369521490046</v>
      </c>
      <c r="E1582" s="125"/>
      <c r="F1582" s="8">
        <f t="shared" si="294"/>
        <v>1</v>
      </c>
      <c r="G1582" s="8">
        <f t="shared" si="295"/>
        <v>2.1095493260923925</v>
      </c>
      <c r="H1582" s="8">
        <f t="shared" si="296"/>
        <v>1.9060369521490046</v>
      </c>
      <c r="I1582" s="24"/>
      <c r="J1582" s="24"/>
      <c r="K1582" s="8">
        <f t="shared" si="297"/>
        <v>0</v>
      </c>
      <c r="L1582" s="8">
        <f t="shared" si="298"/>
        <v>0</v>
      </c>
      <c r="M1582" s="25" t="e">
        <f t="shared" si="301"/>
        <v>#DIV/0!</v>
      </c>
      <c r="N1582" s="25" t="e">
        <f t="shared" si="301"/>
        <v>#DIV/0!</v>
      </c>
      <c r="O1582" s="24">
        <f t="shared" si="302"/>
        <v>0</v>
      </c>
      <c r="P1582" s="24">
        <f t="shared" si="302"/>
        <v>0</v>
      </c>
      <c r="Q1582" t="s">
        <v>390</v>
      </c>
      <c r="R1582" t="s">
        <v>388</v>
      </c>
      <c r="S1582" t="s">
        <v>279</v>
      </c>
      <c r="T1582" s="26" t="s">
        <v>84</v>
      </c>
      <c r="U1582" s="26" t="s">
        <v>86</v>
      </c>
      <c r="V1582" t="s">
        <v>635</v>
      </c>
      <c r="W1582" s="26" t="s">
        <v>78</v>
      </c>
      <c r="X1582" s="90">
        <v>1</v>
      </c>
      <c r="Y1582" s="24" t="str">
        <f t="shared" si="299"/>
        <v>N</v>
      </c>
      <c r="Z1582" s="24">
        <v>100</v>
      </c>
      <c r="AA1582" s="24">
        <f t="shared" ref="AA1582:AA1645" si="303">IF(AND(O1582&gt;1,Y1582="Y"),Z1582*I1582,IF(AND(P1582&gt;1,Y1582="N"),Z1582*J1582,0))</f>
        <v>0</v>
      </c>
      <c r="AB1582" s="24">
        <f t="shared" ref="AB1582:AB1645" si="304">AA1582-Z1582</f>
        <v>-100</v>
      </c>
      <c r="AC1582" s="24">
        <f t="shared" ref="AC1582:AC1645" si="305">IF(AND(A1582 &gt; 50%,Y1582 = "Y"),Z1582*I1582,0)</f>
        <v>0</v>
      </c>
      <c r="AD1582" s="24">
        <f t="shared" ref="AD1582:AD1645" si="306">AC1582-Z1582</f>
        <v>-100</v>
      </c>
      <c r="AE1582" s="24">
        <f t="shared" ref="AE1582:AE1645" si="307">IF(AND(B1582 &gt; 50%,Y1582 = "N"),Z1582*J1582,0)</f>
        <v>0</v>
      </c>
      <c r="AF1582" s="24">
        <f t="shared" ref="AF1582:AF1645" si="308">AE1582-Z1582</f>
        <v>-100</v>
      </c>
    </row>
    <row r="1583" spans="1:32" x14ac:dyDescent="0.25">
      <c r="A1583" s="21">
        <v>0.5377264214457913</v>
      </c>
      <c r="B1583" s="21">
        <v>0.45133661829894867</v>
      </c>
      <c r="C1583" s="22">
        <f t="shared" si="300"/>
        <v>1.8596817268366475</v>
      </c>
      <c r="D1583" s="23">
        <f t="shared" si="300"/>
        <v>2.2156411854391949</v>
      </c>
      <c r="E1583" s="125"/>
      <c r="F1583" s="8">
        <f t="shared" si="294"/>
        <v>1</v>
      </c>
      <c r="G1583" s="8">
        <f t="shared" si="295"/>
        <v>1.8596817268366475</v>
      </c>
      <c r="H1583" s="8">
        <f t="shared" si="296"/>
        <v>2.2156411854391949</v>
      </c>
      <c r="I1583" s="24"/>
      <c r="J1583" s="24"/>
      <c r="K1583" s="8">
        <f t="shared" si="297"/>
        <v>0</v>
      </c>
      <c r="L1583" s="8">
        <f t="shared" si="298"/>
        <v>0</v>
      </c>
      <c r="M1583" s="25" t="e">
        <f t="shared" si="301"/>
        <v>#DIV/0!</v>
      </c>
      <c r="N1583" s="25" t="e">
        <f t="shared" si="301"/>
        <v>#DIV/0!</v>
      </c>
      <c r="O1583" s="24">
        <f t="shared" si="302"/>
        <v>0</v>
      </c>
      <c r="P1583" s="24">
        <f t="shared" si="302"/>
        <v>0</v>
      </c>
      <c r="Q1583" t="s">
        <v>409</v>
      </c>
      <c r="R1583" t="s">
        <v>407</v>
      </c>
      <c r="S1583" t="s">
        <v>281</v>
      </c>
      <c r="T1583" s="26" t="s">
        <v>85</v>
      </c>
      <c r="U1583" s="26" t="s">
        <v>79</v>
      </c>
      <c r="V1583" t="s">
        <v>635</v>
      </c>
      <c r="W1583" s="26" t="s">
        <v>86</v>
      </c>
      <c r="X1583" s="90">
        <v>3</v>
      </c>
      <c r="Y1583" s="24" t="str">
        <f t="shared" si="299"/>
        <v>Y</v>
      </c>
      <c r="Z1583" s="24">
        <v>100</v>
      </c>
      <c r="AA1583" s="24">
        <f t="shared" si="303"/>
        <v>0</v>
      </c>
      <c r="AB1583" s="24">
        <f t="shared" si="304"/>
        <v>-100</v>
      </c>
      <c r="AC1583" s="24">
        <f t="shared" si="305"/>
        <v>0</v>
      </c>
      <c r="AD1583" s="24">
        <f t="shared" si="306"/>
        <v>-100</v>
      </c>
      <c r="AE1583" s="24">
        <f t="shared" si="307"/>
        <v>0</v>
      </c>
      <c r="AF1583" s="24">
        <f t="shared" si="308"/>
        <v>-100</v>
      </c>
    </row>
    <row r="1584" spans="1:32" x14ac:dyDescent="0.25">
      <c r="A1584" s="21">
        <v>0.49906365781436823</v>
      </c>
      <c r="B1584" s="21">
        <v>0.49775864176924506</v>
      </c>
      <c r="C1584" s="22">
        <f t="shared" si="300"/>
        <v>2.0037523957954879</v>
      </c>
      <c r="D1584" s="23">
        <f t="shared" si="300"/>
        <v>2.009005803386108</v>
      </c>
      <c r="E1584" s="125"/>
      <c r="F1584" s="8">
        <f t="shared" ref="F1584:F1647" si="309">(E1584/100%) + 1</f>
        <v>1</v>
      </c>
      <c r="G1584" s="8">
        <f t="shared" ref="G1584:G1647" si="310">C1584/F1584</f>
        <v>2.0037523957954879</v>
      </c>
      <c r="H1584" s="8">
        <f t="shared" ref="H1584:H1647" si="311">D1584/F1584</f>
        <v>2.009005803386108</v>
      </c>
      <c r="I1584" s="24"/>
      <c r="J1584" s="24"/>
      <c r="K1584" s="8">
        <f t="shared" ref="K1584:K1647" si="312">(I1584*F1584)</f>
        <v>0</v>
      </c>
      <c r="L1584" s="8">
        <f t="shared" ref="L1584:L1647" si="313">(J1584*F1584)</f>
        <v>0</v>
      </c>
      <c r="M1584" s="25" t="e">
        <f t="shared" si="301"/>
        <v>#DIV/0!</v>
      </c>
      <c r="N1584" s="25" t="e">
        <f t="shared" si="301"/>
        <v>#DIV/0!</v>
      </c>
      <c r="O1584" s="24">
        <f t="shared" si="302"/>
        <v>0</v>
      </c>
      <c r="P1584" s="24">
        <f t="shared" si="302"/>
        <v>0</v>
      </c>
      <c r="Q1584" t="s">
        <v>408</v>
      </c>
      <c r="R1584" t="s">
        <v>406</v>
      </c>
      <c r="S1584" t="s">
        <v>281</v>
      </c>
      <c r="T1584" s="26" t="s">
        <v>84</v>
      </c>
      <c r="U1584" s="26" t="s">
        <v>86</v>
      </c>
      <c r="V1584" t="s">
        <v>635</v>
      </c>
      <c r="W1584" s="26" t="s">
        <v>75</v>
      </c>
      <c r="X1584" s="90">
        <v>2</v>
      </c>
      <c r="Y1584" s="24" t="str">
        <f t="shared" ref="Y1584:Y1647" si="314">IF(X1584 &gt;=3,"Y","N")</f>
        <v>N</v>
      </c>
      <c r="Z1584" s="24">
        <v>100</v>
      </c>
      <c r="AA1584" s="24">
        <f t="shared" si="303"/>
        <v>0</v>
      </c>
      <c r="AB1584" s="24">
        <f t="shared" si="304"/>
        <v>-100</v>
      </c>
      <c r="AC1584" s="24">
        <f t="shared" si="305"/>
        <v>0</v>
      </c>
      <c r="AD1584" s="24">
        <f t="shared" si="306"/>
        <v>-100</v>
      </c>
      <c r="AE1584" s="24">
        <f t="shared" si="307"/>
        <v>0</v>
      </c>
      <c r="AF1584" s="24">
        <f t="shared" si="308"/>
        <v>-100</v>
      </c>
    </row>
    <row r="1585" spans="1:32" x14ac:dyDescent="0.25">
      <c r="A1585" s="21">
        <v>0.22848259836188156</v>
      </c>
      <c r="B1585" s="21">
        <v>0.77118769541799148</v>
      </c>
      <c r="C1585" s="22">
        <f t="shared" si="300"/>
        <v>4.3767009267644648</v>
      </c>
      <c r="D1585" s="23">
        <f t="shared" si="300"/>
        <v>1.2967011869373641</v>
      </c>
      <c r="E1585" s="125"/>
      <c r="F1585" s="8">
        <f t="shared" si="309"/>
        <v>1</v>
      </c>
      <c r="G1585" s="8">
        <f t="shared" si="310"/>
        <v>4.3767009267644648</v>
      </c>
      <c r="H1585" s="8">
        <f t="shared" si="311"/>
        <v>1.2967011869373641</v>
      </c>
      <c r="I1585" s="24"/>
      <c r="J1585" s="24"/>
      <c r="K1585" s="8">
        <f t="shared" si="312"/>
        <v>0</v>
      </c>
      <c r="L1585" s="8">
        <f t="shared" si="313"/>
        <v>0</v>
      </c>
      <c r="M1585" s="25" t="e">
        <f t="shared" si="301"/>
        <v>#DIV/0!</v>
      </c>
      <c r="N1585" s="25" t="e">
        <f t="shared" si="301"/>
        <v>#DIV/0!</v>
      </c>
      <c r="O1585" s="24">
        <f t="shared" si="302"/>
        <v>0</v>
      </c>
      <c r="P1585" s="24">
        <f t="shared" si="302"/>
        <v>0</v>
      </c>
      <c r="Q1585" t="s">
        <v>405</v>
      </c>
      <c r="R1585" t="s">
        <v>404</v>
      </c>
      <c r="S1585" t="s">
        <v>281</v>
      </c>
      <c r="T1585" s="26" t="s">
        <v>84</v>
      </c>
      <c r="U1585" s="26" t="s">
        <v>78</v>
      </c>
      <c r="V1585" t="s">
        <v>635</v>
      </c>
      <c r="W1585" s="26" t="s">
        <v>78</v>
      </c>
      <c r="X1585" s="90">
        <v>1</v>
      </c>
      <c r="Y1585" s="24" t="str">
        <f t="shared" si="314"/>
        <v>N</v>
      </c>
      <c r="Z1585" s="24">
        <v>100</v>
      </c>
      <c r="AA1585" s="24">
        <f t="shared" si="303"/>
        <v>0</v>
      </c>
      <c r="AB1585" s="24">
        <f t="shared" si="304"/>
        <v>-100</v>
      </c>
      <c r="AC1585" s="24">
        <f t="shared" si="305"/>
        <v>0</v>
      </c>
      <c r="AD1585" s="24">
        <f t="shared" si="306"/>
        <v>-100</v>
      </c>
      <c r="AE1585" s="24">
        <f t="shared" si="307"/>
        <v>0</v>
      </c>
      <c r="AF1585" s="24">
        <f t="shared" si="308"/>
        <v>-100</v>
      </c>
    </row>
    <row r="1586" spans="1:32" x14ac:dyDescent="0.25">
      <c r="A1586" s="21">
        <v>0.52333020692614163</v>
      </c>
      <c r="B1586" s="21">
        <v>0.45210319547579203</v>
      </c>
      <c r="C1586" s="22">
        <f t="shared" si="300"/>
        <v>1.9108394408831277</v>
      </c>
      <c r="D1586" s="23">
        <f t="shared" si="300"/>
        <v>2.2118843883587309</v>
      </c>
      <c r="E1586" s="125"/>
      <c r="F1586" s="8">
        <f t="shared" si="309"/>
        <v>1</v>
      </c>
      <c r="G1586" s="8">
        <f t="shared" si="310"/>
        <v>1.9108394408831277</v>
      </c>
      <c r="H1586" s="8">
        <f t="shared" si="311"/>
        <v>2.2118843883587309</v>
      </c>
      <c r="I1586" s="24"/>
      <c r="J1586" s="24"/>
      <c r="K1586" s="8">
        <f t="shared" si="312"/>
        <v>0</v>
      </c>
      <c r="L1586" s="8">
        <f t="shared" si="313"/>
        <v>0</v>
      </c>
      <c r="M1586" s="25" t="e">
        <f t="shared" si="301"/>
        <v>#DIV/0!</v>
      </c>
      <c r="N1586" s="25" t="e">
        <f t="shared" si="301"/>
        <v>#DIV/0!</v>
      </c>
      <c r="O1586" s="24">
        <f t="shared" si="302"/>
        <v>0</v>
      </c>
      <c r="P1586" s="24">
        <f t="shared" si="302"/>
        <v>0</v>
      </c>
      <c r="Q1586" t="s">
        <v>329</v>
      </c>
      <c r="R1586" t="s">
        <v>484</v>
      </c>
      <c r="S1586" t="s">
        <v>281</v>
      </c>
      <c r="T1586" s="26" t="s">
        <v>84</v>
      </c>
      <c r="U1586" s="26" t="s">
        <v>100</v>
      </c>
      <c r="V1586" t="s">
        <v>635</v>
      </c>
      <c r="W1586" s="26" t="s">
        <v>92</v>
      </c>
      <c r="X1586" s="90">
        <v>5</v>
      </c>
      <c r="Y1586" s="24" t="str">
        <f t="shared" si="314"/>
        <v>Y</v>
      </c>
      <c r="Z1586" s="24">
        <v>100</v>
      </c>
      <c r="AA1586" s="24">
        <f t="shared" si="303"/>
        <v>0</v>
      </c>
      <c r="AB1586" s="24">
        <f t="shared" si="304"/>
        <v>-100</v>
      </c>
      <c r="AC1586" s="24">
        <f t="shared" si="305"/>
        <v>0</v>
      </c>
      <c r="AD1586" s="24">
        <f t="shared" si="306"/>
        <v>-100</v>
      </c>
      <c r="AE1586" s="24">
        <f t="shared" si="307"/>
        <v>0</v>
      </c>
      <c r="AF1586" s="24">
        <f t="shared" si="308"/>
        <v>-100</v>
      </c>
    </row>
    <row r="1587" spans="1:32" x14ac:dyDescent="0.25">
      <c r="A1587" s="21">
        <v>0.49328349271577271</v>
      </c>
      <c r="B1587" s="21">
        <v>0.50564082594931659</v>
      </c>
      <c r="C1587" s="22">
        <f t="shared" si="300"/>
        <v>2.0272318347701015</v>
      </c>
      <c r="D1587" s="23">
        <f t="shared" si="300"/>
        <v>1.9776884078190238</v>
      </c>
      <c r="E1587" s="125"/>
      <c r="F1587" s="8">
        <f t="shared" si="309"/>
        <v>1</v>
      </c>
      <c r="G1587" s="8">
        <f t="shared" si="310"/>
        <v>2.0272318347701015</v>
      </c>
      <c r="H1587" s="8">
        <f t="shared" si="311"/>
        <v>1.9776884078190238</v>
      </c>
      <c r="I1587" s="24"/>
      <c r="J1587" s="24"/>
      <c r="K1587" s="8">
        <f t="shared" si="312"/>
        <v>0</v>
      </c>
      <c r="L1587" s="8">
        <f t="shared" si="313"/>
        <v>0</v>
      </c>
      <c r="M1587" s="25" t="e">
        <f t="shared" si="301"/>
        <v>#DIV/0!</v>
      </c>
      <c r="N1587" s="25" t="e">
        <f t="shared" si="301"/>
        <v>#DIV/0!</v>
      </c>
      <c r="O1587" s="24">
        <f t="shared" si="302"/>
        <v>0</v>
      </c>
      <c r="P1587" s="24">
        <f t="shared" si="302"/>
        <v>0</v>
      </c>
      <c r="Q1587" t="s">
        <v>330</v>
      </c>
      <c r="R1587" t="s">
        <v>523</v>
      </c>
      <c r="S1587" t="s">
        <v>283</v>
      </c>
      <c r="T1587" s="26" t="s">
        <v>90</v>
      </c>
      <c r="U1587" s="26" t="s">
        <v>75</v>
      </c>
      <c r="V1587" t="s">
        <v>635</v>
      </c>
      <c r="W1587" s="26" t="s">
        <v>86</v>
      </c>
      <c r="X1587" s="90">
        <v>3</v>
      </c>
      <c r="Y1587" s="24" t="str">
        <f t="shared" si="314"/>
        <v>Y</v>
      </c>
      <c r="Z1587" s="24">
        <v>100</v>
      </c>
      <c r="AA1587" s="24">
        <f t="shared" si="303"/>
        <v>0</v>
      </c>
      <c r="AB1587" s="24">
        <f t="shared" si="304"/>
        <v>-100</v>
      </c>
      <c r="AC1587" s="24">
        <f t="shared" si="305"/>
        <v>0</v>
      </c>
      <c r="AD1587" s="24">
        <f t="shared" si="306"/>
        <v>-100</v>
      </c>
      <c r="AE1587" s="24">
        <f t="shared" si="307"/>
        <v>0</v>
      </c>
      <c r="AF1587" s="24">
        <f t="shared" si="308"/>
        <v>-100</v>
      </c>
    </row>
    <row r="1588" spans="1:32" x14ac:dyDescent="0.25">
      <c r="A1588" s="21">
        <v>0.38986410119623421</v>
      </c>
      <c r="B1588" s="21">
        <v>0.60979357287375968</v>
      </c>
      <c r="C1588" s="22">
        <f t="shared" ref="C1588:D1647" si="315">(100%/A1588)</f>
        <v>2.5649963588123748</v>
      </c>
      <c r="D1588" s="23">
        <f t="shared" si="315"/>
        <v>1.6398992125930809</v>
      </c>
      <c r="E1588" s="125"/>
      <c r="F1588" s="8">
        <f t="shared" si="309"/>
        <v>1</v>
      </c>
      <c r="G1588" s="8">
        <f t="shared" si="310"/>
        <v>2.5649963588123748</v>
      </c>
      <c r="H1588" s="8">
        <f t="shared" si="311"/>
        <v>1.6398992125930809</v>
      </c>
      <c r="I1588" s="24"/>
      <c r="J1588" s="24"/>
      <c r="K1588" s="8">
        <f t="shared" si="312"/>
        <v>0</v>
      </c>
      <c r="L1588" s="8">
        <f t="shared" si="313"/>
        <v>0</v>
      </c>
      <c r="M1588" s="25" t="e">
        <f t="shared" ref="M1588:N1647" si="316">(1/K1588)</f>
        <v>#DIV/0!</v>
      </c>
      <c r="N1588" s="25" t="e">
        <f t="shared" si="316"/>
        <v>#DIV/0!</v>
      </c>
      <c r="O1588" s="24">
        <f t="shared" ref="O1588:P1647" si="317">(I1588/G1588)</f>
        <v>0</v>
      </c>
      <c r="P1588" s="24">
        <f t="shared" si="317"/>
        <v>0</v>
      </c>
      <c r="Q1588" t="s">
        <v>531</v>
      </c>
      <c r="R1588" t="s">
        <v>538</v>
      </c>
      <c r="S1588" t="s">
        <v>277</v>
      </c>
      <c r="T1588" s="26" t="s">
        <v>90</v>
      </c>
      <c r="U1588" s="26" t="s">
        <v>75</v>
      </c>
      <c r="V1588" t="s">
        <v>635</v>
      </c>
      <c r="W1588" s="26" t="s">
        <v>78</v>
      </c>
      <c r="X1588" s="90">
        <v>1</v>
      </c>
      <c r="Y1588" s="24" t="str">
        <f t="shared" si="314"/>
        <v>N</v>
      </c>
      <c r="Z1588" s="24">
        <v>100</v>
      </c>
      <c r="AA1588" s="24">
        <f t="shared" si="303"/>
        <v>0</v>
      </c>
      <c r="AB1588" s="24">
        <f t="shared" si="304"/>
        <v>-100</v>
      </c>
      <c r="AC1588" s="24">
        <f t="shared" si="305"/>
        <v>0</v>
      </c>
      <c r="AD1588" s="24">
        <f t="shared" si="306"/>
        <v>-100</v>
      </c>
      <c r="AE1588" s="24">
        <f t="shared" si="307"/>
        <v>0</v>
      </c>
      <c r="AF1588" s="24">
        <f t="shared" si="308"/>
        <v>-100</v>
      </c>
    </row>
    <row r="1589" spans="1:32" x14ac:dyDescent="0.25">
      <c r="A1589" s="21">
        <v>0.50319266331814616</v>
      </c>
      <c r="B1589" s="21">
        <v>0.49581033498180499</v>
      </c>
      <c r="C1589" s="22">
        <f t="shared" si="315"/>
        <v>1.9873103741334655</v>
      </c>
      <c r="D1589" s="23">
        <f t="shared" si="315"/>
        <v>2.016900273038273</v>
      </c>
      <c r="E1589" s="125"/>
      <c r="F1589" s="8">
        <f t="shared" si="309"/>
        <v>1</v>
      </c>
      <c r="G1589" s="8">
        <f t="shared" si="310"/>
        <v>1.9873103741334655</v>
      </c>
      <c r="H1589" s="8">
        <f t="shared" si="311"/>
        <v>2.016900273038273</v>
      </c>
      <c r="I1589" s="24"/>
      <c r="J1589" s="24"/>
      <c r="K1589" s="8">
        <f t="shared" si="312"/>
        <v>0</v>
      </c>
      <c r="L1589" s="8">
        <f t="shared" si="313"/>
        <v>0</v>
      </c>
      <c r="M1589" s="25" t="e">
        <f t="shared" si="316"/>
        <v>#DIV/0!</v>
      </c>
      <c r="N1589" s="25" t="e">
        <f t="shared" si="316"/>
        <v>#DIV/0!</v>
      </c>
      <c r="O1589" s="24">
        <f t="shared" si="317"/>
        <v>0</v>
      </c>
      <c r="P1589" s="24">
        <f t="shared" si="317"/>
        <v>0</v>
      </c>
      <c r="Q1589" t="s">
        <v>535</v>
      </c>
      <c r="R1589" t="s">
        <v>558</v>
      </c>
      <c r="S1589" t="s">
        <v>272</v>
      </c>
      <c r="T1589" s="26" t="s">
        <v>90</v>
      </c>
      <c r="U1589" s="26" t="s">
        <v>75</v>
      </c>
      <c r="V1589" t="s">
        <v>635</v>
      </c>
      <c r="W1589" s="26" t="s">
        <v>73</v>
      </c>
      <c r="X1589" s="90">
        <v>0</v>
      </c>
      <c r="Y1589" s="24" t="str">
        <f t="shared" si="314"/>
        <v>N</v>
      </c>
      <c r="Z1589" s="24">
        <v>100</v>
      </c>
      <c r="AA1589" s="24">
        <f t="shared" si="303"/>
        <v>0</v>
      </c>
      <c r="AB1589" s="24">
        <f t="shared" si="304"/>
        <v>-100</v>
      </c>
      <c r="AC1589" s="24">
        <f t="shared" si="305"/>
        <v>0</v>
      </c>
      <c r="AD1589" s="24">
        <f t="shared" si="306"/>
        <v>-100</v>
      </c>
      <c r="AE1589" s="24">
        <f t="shared" si="307"/>
        <v>0</v>
      </c>
      <c r="AF1589" s="24">
        <f t="shared" si="308"/>
        <v>-100</v>
      </c>
    </row>
    <row r="1590" spans="1:32" x14ac:dyDescent="0.25">
      <c r="A1590" s="21">
        <v>0.33090979166914325</v>
      </c>
      <c r="B1590" s="21">
        <v>0.66889714844193637</v>
      </c>
      <c r="C1590" s="22">
        <f t="shared" si="315"/>
        <v>3.0219716224046937</v>
      </c>
      <c r="D1590" s="23">
        <f t="shared" si="315"/>
        <v>1.4949981508058485</v>
      </c>
      <c r="E1590" s="125"/>
      <c r="F1590" s="8">
        <f t="shared" si="309"/>
        <v>1</v>
      </c>
      <c r="G1590" s="8">
        <f t="shared" si="310"/>
        <v>3.0219716224046937</v>
      </c>
      <c r="H1590" s="8">
        <f t="shared" si="311"/>
        <v>1.4949981508058485</v>
      </c>
      <c r="I1590" s="24"/>
      <c r="J1590" s="24"/>
      <c r="K1590" s="8">
        <f t="shared" si="312"/>
        <v>0</v>
      </c>
      <c r="L1590" s="8">
        <f t="shared" si="313"/>
        <v>0</v>
      </c>
      <c r="M1590" s="25" t="e">
        <f t="shared" si="316"/>
        <v>#DIV/0!</v>
      </c>
      <c r="N1590" s="25" t="e">
        <f t="shared" si="316"/>
        <v>#DIV/0!</v>
      </c>
      <c r="O1590" s="24">
        <f t="shared" si="317"/>
        <v>0</v>
      </c>
      <c r="P1590" s="24">
        <f t="shared" si="317"/>
        <v>0</v>
      </c>
      <c r="Q1590" t="s">
        <v>557</v>
      </c>
      <c r="R1590" t="s">
        <v>554</v>
      </c>
      <c r="S1590" t="s">
        <v>272</v>
      </c>
      <c r="T1590" s="26" t="s">
        <v>90</v>
      </c>
      <c r="U1590" s="26" t="s">
        <v>75</v>
      </c>
      <c r="V1590" t="s">
        <v>635</v>
      </c>
      <c r="W1590" s="26" t="s">
        <v>74</v>
      </c>
      <c r="X1590" s="90">
        <v>4</v>
      </c>
      <c r="Y1590" s="24" t="str">
        <f t="shared" si="314"/>
        <v>Y</v>
      </c>
      <c r="Z1590" s="24">
        <v>100</v>
      </c>
      <c r="AA1590" s="24">
        <f t="shared" si="303"/>
        <v>0</v>
      </c>
      <c r="AB1590" s="24">
        <f t="shared" si="304"/>
        <v>-100</v>
      </c>
      <c r="AC1590" s="24">
        <f t="shared" si="305"/>
        <v>0</v>
      </c>
      <c r="AD1590" s="24">
        <f t="shared" si="306"/>
        <v>-100</v>
      </c>
      <c r="AE1590" s="24">
        <f t="shared" si="307"/>
        <v>0</v>
      </c>
      <c r="AF1590" s="24">
        <f t="shared" si="308"/>
        <v>-100</v>
      </c>
    </row>
    <row r="1591" spans="1:32" x14ac:dyDescent="0.25">
      <c r="A1591" s="21">
        <v>0.54027312753167256</v>
      </c>
      <c r="B1591" s="21">
        <v>0.45416894840748689</v>
      </c>
      <c r="C1591" s="22">
        <f t="shared" si="315"/>
        <v>1.8509156740196684</v>
      </c>
      <c r="D1591" s="23">
        <f t="shared" si="315"/>
        <v>2.2018238003862511</v>
      </c>
      <c r="E1591" s="125"/>
      <c r="F1591" s="8">
        <f t="shared" si="309"/>
        <v>1</v>
      </c>
      <c r="G1591" s="8">
        <f t="shared" si="310"/>
        <v>1.8509156740196684</v>
      </c>
      <c r="H1591" s="8">
        <f t="shared" si="311"/>
        <v>2.2018238003862511</v>
      </c>
      <c r="I1591" s="24"/>
      <c r="J1591" s="24"/>
      <c r="K1591" s="8">
        <f t="shared" si="312"/>
        <v>0</v>
      </c>
      <c r="L1591" s="8">
        <f t="shared" si="313"/>
        <v>0</v>
      </c>
      <c r="M1591" s="25" t="e">
        <f t="shared" si="316"/>
        <v>#DIV/0!</v>
      </c>
      <c r="N1591" s="25" t="e">
        <f t="shared" si="316"/>
        <v>#DIV/0!</v>
      </c>
      <c r="O1591" s="24">
        <f t="shared" si="317"/>
        <v>0</v>
      </c>
      <c r="P1591" s="24">
        <f t="shared" si="317"/>
        <v>0</v>
      </c>
      <c r="Q1591" t="s">
        <v>560</v>
      </c>
      <c r="R1591" t="s">
        <v>553</v>
      </c>
      <c r="S1591" t="s">
        <v>272</v>
      </c>
      <c r="T1591" s="26" t="s">
        <v>84</v>
      </c>
      <c r="U1591" s="26" t="s">
        <v>86</v>
      </c>
      <c r="V1591" t="s">
        <v>635</v>
      </c>
      <c r="W1591" s="26" t="s">
        <v>78</v>
      </c>
      <c r="X1591" s="90">
        <v>1</v>
      </c>
      <c r="Y1591" s="24" t="str">
        <f t="shared" si="314"/>
        <v>N</v>
      </c>
      <c r="Z1591" s="24">
        <v>100</v>
      </c>
      <c r="AA1591" s="24">
        <f t="shared" si="303"/>
        <v>0</v>
      </c>
      <c r="AB1591" s="24">
        <f t="shared" si="304"/>
        <v>-100</v>
      </c>
      <c r="AC1591" s="24">
        <f t="shared" si="305"/>
        <v>0</v>
      </c>
      <c r="AD1591" s="24">
        <f t="shared" si="306"/>
        <v>-100</v>
      </c>
      <c r="AE1591" s="24">
        <f t="shared" si="307"/>
        <v>0</v>
      </c>
      <c r="AF1591" s="24">
        <f t="shared" si="308"/>
        <v>-100</v>
      </c>
    </row>
    <row r="1592" spans="1:32" x14ac:dyDescent="0.25">
      <c r="A1592" s="21">
        <v>0.68938990088579277</v>
      </c>
      <c r="B1592" s="21">
        <v>0.29801316345999135</v>
      </c>
      <c r="C1592" s="22">
        <f t="shared" si="315"/>
        <v>1.450557947998812</v>
      </c>
      <c r="D1592" s="23">
        <f t="shared" si="315"/>
        <v>3.3555564740490107</v>
      </c>
      <c r="E1592" s="125"/>
      <c r="F1592" s="8">
        <f t="shared" si="309"/>
        <v>1</v>
      </c>
      <c r="G1592" s="8">
        <f t="shared" si="310"/>
        <v>1.450557947998812</v>
      </c>
      <c r="H1592" s="8">
        <f t="shared" si="311"/>
        <v>3.3555564740490107</v>
      </c>
      <c r="I1592" s="24"/>
      <c r="J1592" s="24"/>
      <c r="K1592" s="8">
        <f t="shared" si="312"/>
        <v>0</v>
      </c>
      <c r="L1592" s="8">
        <f t="shared" si="313"/>
        <v>0</v>
      </c>
      <c r="M1592" s="25" t="e">
        <f t="shared" si="316"/>
        <v>#DIV/0!</v>
      </c>
      <c r="N1592" s="25" t="e">
        <f t="shared" si="316"/>
        <v>#DIV/0!</v>
      </c>
      <c r="O1592" s="24">
        <f t="shared" si="317"/>
        <v>0</v>
      </c>
      <c r="P1592" s="24">
        <f t="shared" si="317"/>
        <v>0</v>
      </c>
      <c r="Q1592" t="s">
        <v>337</v>
      </c>
      <c r="R1592" t="s">
        <v>539</v>
      </c>
      <c r="S1592" t="s">
        <v>272</v>
      </c>
      <c r="T1592" s="26" t="s">
        <v>85</v>
      </c>
      <c r="U1592" s="26" t="s">
        <v>79</v>
      </c>
      <c r="V1592" t="s">
        <v>635</v>
      </c>
      <c r="W1592" s="26" t="s">
        <v>86</v>
      </c>
      <c r="X1592" s="90">
        <v>3</v>
      </c>
      <c r="Y1592" s="24" t="str">
        <f t="shared" si="314"/>
        <v>Y</v>
      </c>
      <c r="Z1592" s="24">
        <v>100</v>
      </c>
      <c r="AA1592" s="24">
        <f t="shared" si="303"/>
        <v>0</v>
      </c>
      <c r="AB1592" s="24">
        <f t="shared" si="304"/>
        <v>-100</v>
      </c>
      <c r="AC1592" s="24">
        <f t="shared" si="305"/>
        <v>0</v>
      </c>
      <c r="AD1592" s="24">
        <f t="shared" si="306"/>
        <v>-100</v>
      </c>
      <c r="AE1592" s="24">
        <f t="shared" si="307"/>
        <v>0</v>
      </c>
      <c r="AF1592" s="24">
        <f t="shared" si="308"/>
        <v>-100</v>
      </c>
    </row>
    <row r="1593" spans="1:32" x14ac:dyDescent="0.25">
      <c r="A1593" s="21">
        <v>0.40785831722772342</v>
      </c>
      <c r="B1593" s="21">
        <v>0.59166951935280887</v>
      </c>
      <c r="C1593" s="22">
        <f t="shared" si="315"/>
        <v>2.4518318194346409</v>
      </c>
      <c r="D1593" s="23">
        <f t="shared" si="315"/>
        <v>1.6901326961947252</v>
      </c>
      <c r="E1593" s="125"/>
      <c r="F1593" s="8">
        <f t="shared" si="309"/>
        <v>1</v>
      </c>
      <c r="G1593" s="8">
        <f t="shared" si="310"/>
        <v>2.4518318194346409</v>
      </c>
      <c r="H1593" s="8">
        <f t="shared" si="311"/>
        <v>1.6901326961947252</v>
      </c>
      <c r="I1593" s="24"/>
      <c r="J1593" s="24"/>
      <c r="K1593" s="8">
        <f t="shared" si="312"/>
        <v>0</v>
      </c>
      <c r="L1593" s="8">
        <f t="shared" si="313"/>
        <v>0</v>
      </c>
      <c r="M1593" s="25" t="e">
        <f t="shared" si="316"/>
        <v>#DIV/0!</v>
      </c>
      <c r="N1593" s="25" t="e">
        <f t="shared" si="316"/>
        <v>#DIV/0!</v>
      </c>
      <c r="O1593" s="24">
        <f t="shared" si="317"/>
        <v>0</v>
      </c>
      <c r="P1593" s="24">
        <f t="shared" si="317"/>
        <v>0</v>
      </c>
      <c r="Q1593" t="s">
        <v>519</v>
      </c>
      <c r="R1593" t="s">
        <v>489</v>
      </c>
      <c r="S1593" t="s">
        <v>274</v>
      </c>
      <c r="T1593" s="26" t="s">
        <v>90</v>
      </c>
      <c r="U1593" s="26" t="s">
        <v>75</v>
      </c>
      <c r="V1593" t="s">
        <v>635</v>
      </c>
      <c r="W1593" s="26" t="s">
        <v>78</v>
      </c>
      <c r="X1593" s="90">
        <v>1</v>
      </c>
      <c r="Y1593" s="24" t="str">
        <f t="shared" si="314"/>
        <v>N</v>
      </c>
      <c r="Z1593" s="24">
        <v>100</v>
      </c>
      <c r="AA1593" s="24">
        <f t="shared" si="303"/>
        <v>0</v>
      </c>
      <c r="AB1593" s="24">
        <f t="shared" si="304"/>
        <v>-100</v>
      </c>
      <c r="AC1593" s="24">
        <f t="shared" si="305"/>
        <v>0</v>
      </c>
      <c r="AD1593" s="24">
        <f t="shared" si="306"/>
        <v>-100</v>
      </c>
      <c r="AE1593" s="24">
        <f t="shared" si="307"/>
        <v>0</v>
      </c>
      <c r="AF1593" s="24">
        <f t="shared" si="308"/>
        <v>-100</v>
      </c>
    </row>
    <row r="1594" spans="1:32" x14ac:dyDescent="0.25">
      <c r="A1594" s="21">
        <v>0.26500403736038664</v>
      </c>
      <c r="B1594" s="21">
        <v>0.73485777132044117</v>
      </c>
      <c r="C1594" s="22">
        <f t="shared" si="315"/>
        <v>3.7735274147543314</v>
      </c>
      <c r="D1594" s="23">
        <f t="shared" si="315"/>
        <v>1.3608075453881827</v>
      </c>
      <c r="E1594" s="125"/>
      <c r="F1594" s="8">
        <f t="shared" si="309"/>
        <v>1</v>
      </c>
      <c r="G1594" s="8">
        <f t="shared" si="310"/>
        <v>3.7735274147543314</v>
      </c>
      <c r="H1594" s="8">
        <f t="shared" si="311"/>
        <v>1.3608075453881827</v>
      </c>
      <c r="I1594" s="24"/>
      <c r="J1594" s="24"/>
      <c r="K1594" s="8">
        <f t="shared" si="312"/>
        <v>0</v>
      </c>
      <c r="L1594" s="8">
        <f t="shared" si="313"/>
        <v>0</v>
      </c>
      <c r="M1594" s="25" t="e">
        <f t="shared" si="316"/>
        <v>#DIV/0!</v>
      </c>
      <c r="N1594" s="25" t="e">
        <f t="shared" si="316"/>
        <v>#DIV/0!</v>
      </c>
      <c r="O1594" s="24">
        <f t="shared" si="317"/>
        <v>0</v>
      </c>
      <c r="P1594" s="24">
        <f t="shared" si="317"/>
        <v>0</v>
      </c>
      <c r="Q1594" t="s">
        <v>415</v>
      </c>
      <c r="R1594" t="s">
        <v>516</v>
      </c>
      <c r="S1594" t="s">
        <v>274</v>
      </c>
      <c r="T1594" s="26" t="s">
        <v>90</v>
      </c>
      <c r="U1594" s="26" t="s">
        <v>75</v>
      </c>
      <c r="V1594" t="s">
        <v>635</v>
      </c>
      <c r="W1594" s="26" t="s">
        <v>75</v>
      </c>
      <c r="X1594" s="90">
        <v>2</v>
      </c>
      <c r="Y1594" s="24" t="str">
        <f t="shared" si="314"/>
        <v>N</v>
      </c>
      <c r="Z1594" s="24">
        <v>100</v>
      </c>
      <c r="AA1594" s="24">
        <f t="shared" si="303"/>
        <v>0</v>
      </c>
      <c r="AB1594" s="24">
        <f t="shared" si="304"/>
        <v>-100</v>
      </c>
      <c r="AC1594" s="24">
        <f t="shared" si="305"/>
        <v>0</v>
      </c>
      <c r="AD1594" s="24">
        <f t="shared" si="306"/>
        <v>-100</v>
      </c>
      <c r="AE1594" s="24">
        <f t="shared" si="307"/>
        <v>0</v>
      </c>
      <c r="AF1594" s="24">
        <f t="shared" si="308"/>
        <v>-100</v>
      </c>
    </row>
    <row r="1595" spans="1:32" x14ac:dyDescent="0.25">
      <c r="A1595" s="21">
        <v>0.40635067675327413</v>
      </c>
      <c r="B1595" s="21">
        <v>0.5902619087825024</v>
      </c>
      <c r="C1595" s="22">
        <f t="shared" si="315"/>
        <v>2.4609285949514357</v>
      </c>
      <c r="D1595" s="23">
        <f t="shared" si="315"/>
        <v>1.6941631928488146</v>
      </c>
      <c r="E1595" s="125"/>
      <c r="F1595" s="8">
        <f t="shared" si="309"/>
        <v>1</v>
      </c>
      <c r="G1595" s="8">
        <f t="shared" si="310"/>
        <v>2.4609285949514357</v>
      </c>
      <c r="H1595" s="8">
        <f t="shared" si="311"/>
        <v>1.6941631928488146</v>
      </c>
      <c r="I1595" s="24"/>
      <c r="J1595" s="24"/>
      <c r="K1595" s="8">
        <f t="shared" si="312"/>
        <v>0</v>
      </c>
      <c r="L1595" s="8">
        <f t="shared" si="313"/>
        <v>0</v>
      </c>
      <c r="M1595" s="25" t="e">
        <f t="shared" si="316"/>
        <v>#DIV/0!</v>
      </c>
      <c r="N1595" s="25" t="e">
        <f t="shared" si="316"/>
        <v>#DIV/0!</v>
      </c>
      <c r="O1595" s="24">
        <f t="shared" si="317"/>
        <v>0</v>
      </c>
      <c r="P1595" s="24">
        <f t="shared" si="317"/>
        <v>0</v>
      </c>
      <c r="Q1595" t="s">
        <v>417</v>
      </c>
      <c r="R1595" t="s">
        <v>488</v>
      </c>
      <c r="S1595" t="s">
        <v>274</v>
      </c>
      <c r="T1595" s="26" t="s">
        <v>84</v>
      </c>
      <c r="U1595" s="26" t="s">
        <v>94</v>
      </c>
      <c r="V1595" t="s">
        <v>635</v>
      </c>
      <c r="W1595" s="26" t="s">
        <v>89</v>
      </c>
      <c r="X1595" s="90">
        <v>4</v>
      </c>
      <c r="Y1595" s="24" t="str">
        <f t="shared" si="314"/>
        <v>Y</v>
      </c>
      <c r="Z1595" s="24">
        <v>100</v>
      </c>
      <c r="AA1595" s="24">
        <f t="shared" si="303"/>
        <v>0</v>
      </c>
      <c r="AB1595" s="24">
        <f t="shared" si="304"/>
        <v>-100</v>
      </c>
      <c r="AC1595" s="24">
        <f t="shared" si="305"/>
        <v>0</v>
      </c>
      <c r="AD1595" s="24">
        <f t="shared" si="306"/>
        <v>-100</v>
      </c>
      <c r="AE1595" s="24">
        <f t="shared" si="307"/>
        <v>0</v>
      </c>
      <c r="AF1595" s="24">
        <f t="shared" si="308"/>
        <v>-100</v>
      </c>
    </row>
    <row r="1596" spans="1:32" x14ac:dyDescent="0.25">
      <c r="A1596" s="21">
        <v>0.53143103728916241</v>
      </c>
      <c r="B1596" s="21">
        <v>0.45781083380547022</v>
      </c>
      <c r="C1596" s="22">
        <f t="shared" si="315"/>
        <v>1.8817116988518676</v>
      </c>
      <c r="D1596" s="23">
        <f t="shared" si="315"/>
        <v>2.1843082910198519</v>
      </c>
      <c r="E1596" s="125"/>
      <c r="F1596" s="8">
        <f t="shared" si="309"/>
        <v>1</v>
      </c>
      <c r="G1596" s="8">
        <f t="shared" si="310"/>
        <v>1.8817116988518676</v>
      </c>
      <c r="H1596" s="8">
        <f t="shared" si="311"/>
        <v>2.1843082910198519</v>
      </c>
      <c r="I1596" s="24"/>
      <c r="J1596" s="24"/>
      <c r="K1596" s="8">
        <f t="shared" si="312"/>
        <v>0</v>
      </c>
      <c r="L1596" s="8">
        <f t="shared" si="313"/>
        <v>0</v>
      </c>
      <c r="M1596" s="25" t="e">
        <f t="shared" si="316"/>
        <v>#DIV/0!</v>
      </c>
      <c r="N1596" s="25" t="e">
        <f t="shared" si="316"/>
        <v>#DIV/0!</v>
      </c>
      <c r="O1596" s="24">
        <f t="shared" si="317"/>
        <v>0</v>
      </c>
      <c r="P1596" s="24">
        <f t="shared" si="317"/>
        <v>0</v>
      </c>
      <c r="Q1596" t="s">
        <v>549</v>
      </c>
      <c r="R1596" t="s">
        <v>551</v>
      </c>
      <c r="S1596" t="s">
        <v>271</v>
      </c>
      <c r="T1596" s="26" t="s">
        <v>84</v>
      </c>
      <c r="U1596" s="26" t="s">
        <v>94</v>
      </c>
      <c r="V1596" t="s">
        <v>635</v>
      </c>
      <c r="W1596" s="26" t="s">
        <v>102</v>
      </c>
      <c r="X1596" s="90">
        <v>4</v>
      </c>
      <c r="Y1596" s="24" t="str">
        <f t="shared" si="314"/>
        <v>Y</v>
      </c>
      <c r="Z1596" s="24">
        <v>100</v>
      </c>
      <c r="AA1596" s="24">
        <f t="shared" si="303"/>
        <v>0</v>
      </c>
      <c r="AB1596" s="24">
        <f t="shared" si="304"/>
        <v>-100</v>
      </c>
      <c r="AC1596" s="24">
        <f t="shared" si="305"/>
        <v>0</v>
      </c>
      <c r="AD1596" s="24">
        <f t="shared" si="306"/>
        <v>-100</v>
      </c>
      <c r="AE1596" s="24">
        <f t="shared" si="307"/>
        <v>0</v>
      </c>
      <c r="AF1596" s="24">
        <f t="shared" si="308"/>
        <v>-100</v>
      </c>
    </row>
    <row r="1597" spans="1:32" x14ac:dyDescent="0.25">
      <c r="A1597" s="21">
        <v>0.77544820622143174</v>
      </c>
      <c r="B1597" s="21">
        <v>0.18021865449304958</v>
      </c>
      <c r="C1597" s="22">
        <f t="shared" si="315"/>
        <v>1.2895767789221591</v>
      </c>
      <c r="D1597" s="23">
        <f t="shared" si="315"/>
        <v>5.5488151479821788</v>
      </c>
      <c r="E1597" s="125"/>
      <c r="F1597" s="8">
        <f t="shared" si="309"/>
        <v>1</v>
      </c>
      <c r="G1597" s="8">
        <f t="shared" si="310"/>
        <v>1.2895767789221591</v>
      </c>
      <c r="H1597" s="8">
        <f t="shared" si="311"/>
        <v>5.5488151479821788</v>
      </c>
      <c r="I1597" s="24"/>
      <c r="J1597" s="24"/>
      <c r="K1597" s="8">
        <f t="shared" si="312"/>
        <v>0</v>
      </c>
      <c r="L1597" s="8">
        <f t="shared" si="313"/>
        <v>0</v>
      </c>
      <c r="M1597" s="25" t="e">
        <f t="shared" si="316"/>
        <v>#DIV/0!</v>
      </c>
      <c r="N1597" s="25" t="e">
        <f t="shared" si="316"/>
        <v>#DIV/0!</v>
      </c>
      <c r="O1597" s="24">
        <f t="shared" si="317"/>
        <v>0</v>
      </c>
      <c r="P1597" s="24">
        <f t="shared" si="317"/>
        <v>0</v>
      </c>
      <c r="Q1597" t="s">
        <v>569</v>
      </c>
      <c r="R1597" t="s">
        <v>546</v>
      </c>
      <c r="S1597" t="s">
        <v>271</v>
      </c>
      <c r="T1597" s="26" t="s">
        <v>84</v>
      </c>
      <c r="U1597" s="26" t="s">
        <v>89</v>
      </c>
      <c r="V1597" t="s">
        <v>635</v>
      </c>
      <c r="W1597" s="26" t="s">
        <v>99</v>
      </c>
      <c r="X1597" s="90">
        <v>5</v>
      </c>
      <c r="Y1597" s="24" t="str">
        <f t="shared" si="314"/>
        <v>Y</v>
      </c>
      <c r="Z1597" s="24">
        <v>100</v>
      </c>
      <c r="AA1597" s="24">
        <f t="shared" si="303"/>
        <v>0</v>
      </c>
      <c r="AB1597" s="24">
        <f t="shared" si="304"/>
        <v>-100</v>
      </c>
      <c r="AC1597" s="24">
        <f t="shared" si="305"/>
        <v>0</v>
      </c>
      <c r="AD1597" s="24">
        <f t="shared" si="306"/>
        <v>-100</v>
      </c>
      <c r="AE1597" s="24">
        <f t="shared" si="307"/>
        <v>0</v>
      </c>
      <c r="AF1597" s="24">
        <f t="shared" si="308"/>
        <v>-100</v>
      </c>
    </row>
    <row r="1598" spans="1:32" x14ac:dyDescent="0.25">
      <c r="A1598" s="21">
        <v>0.38977836078243977</v>
      </c>
      <c r="B1598" s="21">
        <v>0.60988221845930735</v>
      </c>
      <c r="C1598" s="22">
        <f t="shared" si="315"/>
        <v>2.5655605867719373</v>
      </c>
      <c r="D1598" s="23">
        <f t="shared" si="315"/>
        <v>1.6396608553799346</v>
      </c>
      <c r="E1598" s="125"/>
      <c r="F1598" s="8">
        <f t="shared" si="309"/>
        <v>1</v>
      </c>
      <c r="G1598" s="8">
        <f t="shared" si="310"/>
        <v>2.5655605867719373</v>
      </c>
      <c r="H1598" s="8">
        <f t="shared" si="311"/>
        <v>1.6396608553799346</v>
      </c>
      <c r="I1598" s="24"/>
      <c r="J1598" s="24"/>
      <c r="K1598" s="8">
        <f t="shared" si="312"/>
        <v>0</v>
      </c>
      <c r="L1598" s="8">
        <f t="shared" si="313"/>
        <v>0</v>
      </c>
      <c r="M1598" s="25" t="e">
        <f t="shared" si="316"/>
        <v>#DIV/0!</v>
      </c>
      <c r="N1598" s="25" t="e">
        <f t="shared" si="316"/>
        <v>#DIV/0!</v>
      </c>
      <c r="O1598" s="24">
        <f t="shared" si="317"/>
        <v>0</v>
      </c>
      <c r="P1598" s="24">
        <f t="shared" si="317"/>
        <v>0</v>
      </c>
      <c r="Q1598" t="s">
        <v>566</v>
      </c>
      <c r="R1598" t="s">
        <v>568</v>
      </c>
      <c r="S1598" t="s">
        <v>271</v>
      </c>
      <c r="T1598" s="26" t="s">
        <v>90</v>
      </c>
      <c r="U1598" s="26" t="s">
        <v>75</v>
      </c>
      <c r="V1598" t="s">
        <v>635</v>
      </c>
      <c r="W1598" s="26" t="s">
        <v>75</v>
      </c>
      <c r="X1598" s="90">
        <v>2</v>
      </c>
      <c r="Y1598" s="24" t="str">
        <f t="shared" si="314"/>
        <v>N</v>
      </c>
      <c r="Z1598" s="24">
        <v>100</v>
      </c>
      <c r="AA1598" s="24">
        <f t="shared" si="303"/>
        <v>0</v>
      </c>
      <c r="AB1598" s="24">
        <f t="shared" si="304"/>
        <v>-100</v>
      </c>
      <c r="AC1598" s="24">
        <f t="shared" si="305"/>
        <v>0</v>
      </c>
      <c r="AD1598" s="24">
        <f t="shared" si="306"/>
        <v>-100</v>
      </c>
      <c r="AE1598" s="24">
        <f t="shared" si="307"/>
        <v>0</v>
      </c>
      <c r="AF1598" s="24">
        <f t="shared" si="308"/>
        <v>-100</v>
      </c>
    </row>
    <row r="1599" spans="1:32" x14ac:dyDescent="0.25">
      <c r="A1599" s="21">
        <v>0.51978397634505724</v>
      </c>
      <c r="B1599" s="21">
        <v>0.47905398308281999</v>
      </c>
      <c r="C1599" s="22">
        <f t="shared" si="315"/>
        <v>1.9238761591529951</v>
      </c>
      <c r="D1599" s="23">
        <f t="shared" si="315"/>
        <v>2.087447417856283</v>
      </c>
      <c r="E1599" s="125"/>
      <c r="F1599" s="8">
        <f t="shared" si="309"/>
        <v>1</v>
      </c>
      <c r="G1599" s="8">
        <f t="shared" si="310"/>
        <v>1.9238761591529951</v>
      </c>
      <c r="H1599" s="8">
        <f t="shared" si="311"/>
        <v>2.087447417856283</v>
      </c>
      <c r="I1599" s="24"/>
      <c r="J1599" s="24"/>
      <c r="K1599" s="8">
        <f t="shared" si="312"/>
        <v>0</v>
      </c>
      <c r="L1599" s="8">
        <f t="shared" si="313"/>
        <v>0</v>
      </c>
      <c r="M1599" s="25" t="e">
        <f t="shared" si="316"/>
        <v>#DIV/0!</v>
      </c>
      <c r="N1599" s="25" t="e">
        <f t="shared" si="316"/>
        <v>#DIV/0!</v>
      </c>
      <c r="O1599" s="24">
        <f t="shared" si="317"/>
        <v>0</v>
      </c>
      <c r="P1599" s="24">
        <f t="shared" si="317"/>
        <v>0</v>
      </c>
      <c r="Q1599" t="s">
        <v>543</v>
      </c>
      <c r="R1599" t="s">
        <v>542</v>
      </c>
      <c r="S1599" t="s">
        <v>271</v>
      </c>
      <c r="T1599" s="26" t="s">
        <v>90</v>
      </c>
      <c r="U1599" s="26" t="s">
        <v>75</v>
      </c>
      <c r="V1599" t="s">
        <v>635</v>
      </c>
      <c r="W1599" s="26" t="s">
        <v>78</v>
      </c>
      <c r="X1599" s="90">
        <v>1</v>
      </c>
      <c r="Y1599" s="24" t="str">
        <f t="shared" si="314"/>
        <v>N</v>
      </c>
      <c r="Z1599" s="24">
        <v>100</v>
      </c>
      <c r="AA1599" s="24">
        <f t="shared" si="303"/>
        <v>0</v>
      </c>
      <c r="AB1599" s="24">
        <f t="shared" si="304"/>
        <v>-100</v>
      </c>
      <c r="AC1599" s="24">
        <f t="shared" si="305"/>
        <v>0</v>
      </c>
      <c r="AD1599" s="24">
        <f t="shared" si="306"/>
        <v>-100</v>
      </c>
      <c r="AE1599" s="24">
        <f t="shared" si="307"/>
        <v>0</v>
      </c>
      <c r="AF1599" s="24">
        <f t="shared" si="308"/>
        <v>-100</v>
      </c>
    </row>
    <row r="1600" spans="1:32" x14ac:dyDescent="0.25">
      <c r="A1600" s="21">
        <v>0.618260725970188</v>
      </c>
      <c r="B1600" s="21">
        <v>0.37459134949293565</v>
      </c>
      <c r="C1600" s="22">
        <f t="shared" si="315"/>
        <v>1.6174406006960551</v>
      </c>
      <c r="D1600" s="23">
        <f t="shared" si="315"/>
        <v>2.6695757960071602</v>
      </c>
      <c r="E1600" s="125"/>
      <c r="F1600" s="8">
        <f t="shared" si="309"/>
        <v>1</v>
      </c>
      <c r="G1600" s="8">
        <f t="shared" si="310"/>
        <v>1.6174406006960551</v>
      </c>
      <c r="H1600" s="8">
        <f t="shared" si="311"/>
        <v>2.6695757960071602</v>
      </c>
      <c r="I1600" s="24"/>
      <c r="J1600" s="24"/>
      <c r="K1600" s="8">
        <f t="shared" si="312"/>
        <v>0</v>
      </c>
      <c r="L1600" s="8">
        <f t="shared" si="313"/>
        <v>0</v>
      </c>
      <c r="M1600" s="25" t="e">
        <f t="shared" si="316"/>
        <v>#DIV/0!</v>
      </c>
      <c r="N1600" s="25" t="e">
        <f t="shared" si="316"/>
        <v>#DIV/0!</v>
      </c>
      <c r="O1600" s="24">
        <f t="shared" si="317"/>
        <v>0</v>
      </c>
      <c r="P1600" s="24">
        <f t="shared" si="317"/>
        <v>0</v>
      </c>
      <c r="Q1600" t="s">
        <v>571</v>
      </c>
      <c r="R1600" t="s">
        <v>545</v>
      </c>
      <c r="S1600" t="s">
        <v>271</v>
      </c>
      <c r="T1600" s="26" t="s">
        <v>84</v>
      </c>
      <c r="U1600" s="26" t="s">
        <v>86</v>
      </c>
      <c r="V1600" t="s">
        <v>635</v>
      </c>
      <c r="W1600" s="26" t="s">
        <v>86</v>
      </c>
      <c r="X1600" s="90">
        <v>3</v>
      </c>
      <c r="Y1600" s="24" t="str">
        <f t="shared" si="314"/>
        <v>Y</v>
      </c>
      <c r="Z1600" s="24">
        <v>100</v>
      </c>
      <c r="AA1600" s="24">
        <f t="shared" si="303"/>
        <v>0</v>
      </c>
      <c r="AB1600" s="24">
        <f t="shared" si="304"/>
        <v>-100</v>
      </c>
      <c r="AC1600" s="24">
        <f t="shared" si="305"/>
        <v>0</v>
      </c>
      <c r="AD1600" s="24">
        <f t="shared" si="306"/>
        <v>-100</v>
      </c>
      <c r="AE1600" s="24">
        <f t="shared" si="307"/>
        <v>0</v>
      </c>
      <c r="AF1600" s="24">
        <f t="shared" si="308"/>
        <v>-100</v>
      </c>
    </row>
    <row r="1601" spans="1:32" x14ac:dyDescent="0.25">
      <c r="A1601" s="21">
        <v>0.68083142282352893</v>
      </c>
      <c r="B1601" s="21">
        <v>0.31172436048069313</v>
      </c>
      <c r="C1601" s="22">
        <f t="shared" si="315"/>
        <v>1.4687923713227311</v>
      </c>
      <c r="D1601" s="23">
        <f t="shared" si="315"/>
        <v>3.2079623115048004</v>
      </c>
      <c r="E1601" s="125"/>
      <c r="F1601" s="8">
        <f t="shared" si="309"/>
        <v>1</v>
      </c>
      <c r="G1601" s="8">
        <f t="shared" si="310"/>
        <v>1.4687923713227311</v>
      </c>
      <c r="H1601" s="8">
        <f t="shared" si="311"/>
        <v>3.2079623115048004</v>
      </c>
      <c r="I1601" s="24"/>
      <c r="J1601" s="24"/>
      <c r="K1601" s="8">
        <f t="shared" si="312"/>
        <v>0</v>
      </c>
      <c r="L1601" s="8">
        <f t="shared" si="313"/>
        <v>0</v>
      </c>
      <c r="M1601" s="25" t="e">
        <f t="shared" si="316"/>
        <v>#DIV/0!</v>
      </c>
      <c r="N1601" s="25" t="e">
        <f t="shared" si="316"/>
        <v>#DIV/0!</v>
      </c>
      <c r="O1601" s="24">
        <f t="shared" si="317"/>
        <v>0</v>
      </c>
      <c r="P1601" s="24">
        <f t="shared" si="317"/>
        <v>0</v>
      </c>
      <c r="Q1601" t="s">
        <v>570</v>
      </c>
      <c r="R1601" t="s">
        <v>572</v>
      </c>
      <c r="S1601" t="s">
        <v>271</v>
      </c>
      <c r="T1601" s="26" t="s">
        <v>84</v>
      </c>
      <c r="U1601" s="26" t="s">
        <v>86</v>
      </c>
      <c r="V1601" t="s">
        <v>635</v>
      </c>
      <c r="W1601" s="26" t="s">
        <v>93</v>
      </c>
      <c r="X1601" s="90">
        <v>6</v>
      </c>
      <c r="Y1601" s="24" t="str">
        <f t="shared" si="314"/>
        <v>Y</v>
      </c>
      <c r="Z1601" s="24">
        <v>100</v>
      </c>
      <c r="AA1601" s="24">
        <f t="shared" si="303"/>
        <v>0</v>
      </c>
      <c r="AB1601" s="24">
        <f t="shared" si="304"/>
        <v>-100</v>
      </c>
      <c r="AC1601" s="24">
        <f t="shared" si="305"/>
        <v>0</v>
      </c>
      <c r="AD1601" s="24">
        <f t="shared" si="306"/>
        <v>-100</v>
      </c>
      <c r="AE1601" s="24">
        <f t="shared" si="307"/>
        <v>0</v>
      </c>
      <c r="AF1601" s="24">
        <f t="shared" si="308"/>
        <v>-100</v>
      </c>
    </row>
    <row r="1602" spans="1:32" x14ac:dyDescent="0.25">
      <c r="A1602" s="21">
        <v>0.59429778264706168</v>
      </c>
      <c r="B1602" s="21">
        <v>0.40320495879572466</v>
      </c>
      <c r="C1602" s="22">
        <f t="shared" si="315"/>
        <v>1.6826581373834177</v>
      </c>
      <c r="D1602" s="23">
        <f t="shared" si="315"/>
        <v>2.4801282280524459</v>
      </c>
      <c r="E1602" s="125"/>
      <c r="F1602" s="8">
        <f t="shared" si="309"/>
        <v>1</v>
      </c>
      <c r="G1602" s="8">
        <f t="shared" si="310"/>
        <v>1.6826581373834177</v>
      </c>
      <c r="H1602" s="8">
        <f t="shared" si="311"/>
        <v>2.4801282280524459</v>
      </c>
      <c r="I1602" s="24"/>
      <c r="J1602" s="24"/>
      <c r="K1602" s="8">
        <f t="shared" si="312"/>
        <v>0</v>
      </c>
      <c r="L1602" s="8">
        <f t="shared" si="313"/>
        <v>0</v>
      </c>
      <c r="M1602" s="25" t="e">
        <f t="shared" si="316"/>
        <v>#DIV/0!</v>
      </c>
      <c r="N1602" s="25" t="e">
        <f t="shared" si="316"/>
        <v>#DIV/0!</v>
      </c>
      <c r="O1602" s="24">
        <f t="shared" si="317"/>
        <v>0</v>
      </c>
      <c r="P1602" s="24">
        <f t="shared" si="317"/>
        <v>0</v>
      </c>
      <c r="Q1602" t="s">
        <v>491</v>
      </c>
      <c r="R1602" t="s">
        <v>345</v>
      </c>
      <c r="S1602" t="s">
        <v>270</v>
      </c>
      <c r="T1602" s="26" t="s">
        <v>84</v>
      </c>
      <c r="U1602" s="26" t="s">
        <v>86</v>
      </c>
      <c r="V1602" t="s">
        <v>635</v>
      </c>
      <c r="W1602" s="26" t="s">
        <v>75</v>
      </c>
      <c r="X1602" s="90">
        <v>2</v>
      </c>
      <c r="Y1602" s="24" t="str">
        <f t="shared" si="314"/>
        <v>N</v>
      </c>
      <c r="Z1602" s="24">
        <v>100</v>
      </c>
      <c r="AA1602" s="24">
        <f t="shared" si="303"/>
        <v>0</v>
      </c>
      <c r="AB1602" s="24">
        <f t="shared" si="304"/>
        <v>-100</v>
      </c>
      <c r="AC1602" s="24">
        <f t="shared" si="305"/>
        <v>0</v>
      </c>
      <c r="AD1602" s="24">
        <f t="shared" si="306"/>
        <v>-100</v>
      </c>
      <c r="AE1602" s="24">
        <f t="shared" si="307"/>
        <v>0</v>
      </c>
      <c r="AF1602" s="24">
        <f t="shared" si="308"/>
        <v>-100</v>
      </c>
    </row>
    <row r="1603" spans="1:32" x14ac:dyDescent="0.25">
      <c r="A1603" s="21">
        <v>0.25771271578030253</v>
      </c>
      <c r="B1603" s="21">
        <v>0.74197275658810624</v>
      </c>
      <c r="C1603" s="22">
        <f t="shared" si="315"/>
        <v>3.8802897131878034</v>
      </c>
      <c r="D1603" s="23">
        <f t="shared" si="315"/>
        <v>1.3477583794294663</v>
      </c>
      <c r="E1603" s="125"/>
      <c r="F1603" s="8">
        <f t="shared" si="309"/>
        <v>1</v>
      </c>
      <c r="G1603" s="8">
        <f t="shared" si="310"/>
        <v>3.8802897131878034</v>
      </c>
      <c r="H1603" s="8">
        <f t="shared" si="311"/>
        <v>1.3477583794294663</v>
      </c>
      <c r="I1603" s="24"/>
      <c r="J1603" s="24"/>
      <c r="K1603" s="8">
        <f t="shared" si="312"/>
        <v>0</v>
      </c>
      <c r="L1603" s="8">
        <f t="shared" si="313"/>
        <v>0</v>
      </c>
      <c r="M1603" s="25" t="e">
        <f t="shared" si="316"/>
        <v>#DIV/0!</v>
      </c>
      <c r="N1603" s="25" t="e">
        <f t="shared" si="316"/>
        <v>#DIV/0!</v>
      </c>
      <c r="O1603" s="24">
        <f t="shared" si="317"/>
        <v>0</v>
      </c>
      <c r="P1603" s="24">
        <f t="shared" si="317"/>
        <v>0</v>
      </c>
      <c r="Q1603" t="s">
        <v>422</v>
      </c>
      <c r="R1603" t="s">
        <v>292</v>
      </c>
      <c r="S1603" t="s">
        <v>270</v>
      </c>
      <c r="T1603" s="26" t="s">
        <v>90</v>
      </c>
      <c r="U1603" s="26" t="s">
        <v>75</v>
      </c>
      <c r="V1603" t="s">
        <v>635</v>
      </c>
      <c r="W1603" s="26" t="s">
        <v>73</v>
      </c>
      <c r="X1603" s="90">
        <v>0</v>
      </c>
      <c r="Y1603" s="24" t="str">
        <f t="shared" si="314"/>
        <v>N</v>
      </c>
      <c r="Z1603" s="24">
        <v>100</v>
      </c>
      <c r="AA1603" s="24">
        <f t="shared" si="303"/>
        <v>0</v>
      </c>
      <c r="AB1603" s="24">
        <f t="shared" si="304"/>
        <v>-100</v>
      </c>
      <c r="AC1603" s="24">
        <f t="shared" si="305"/>
        <v>0</v>
      </c>
      <c r="AD1603" s="24">
        <f t="shared" si="306"/>
        <v>-100</v>
      </c>
      <c r="AE1603" s="24">
        <f t="shared" si="307"/>
        <v>0</v>
      </c>
      <c r="AF1603" s="24">
        <f t="shared" si="308"/>
        <v>-100</v>
      </c>
    </row>
    <row r="1604" spans="1:32" x14ac:dyDescent="0.25">
      <c r="A1604" s="21">
        <v>0.59428346623415618</v>
      </c>
      <c r="B1604" s="21">
        <v>0.40321943785644748</v>
      </c>
      <c r="C1604" s="22">
        <f t="shared" si="315"/>
        <v>1.6826986729696189</v>
      </c>
      <c r="D1604" s="23">
        <f t="shared" si="315"/>
        <v>2.4800391700263615</v>
      </c>
      <c r="E1604" s="125"/>
      <c r="F1604" s="8">
        <f t="shared" si="309"/>
        <v>1</v>
      </c>
      <c r="G1604" s="8">
        <f t="shared" si="310"/>
        <v>1.6826986729696189</v>
      </c>
      <c r="H1604" s="8">
        <f t="shared" si="311"/>
        <v>2.4800391700263615</v>
      </c>
      <c r="I1604" s="24"/>
      <c r="J1604" s="24"/>
      <c r="K1604" s="8">
        <f t="shared" si="312"/>
        <v>0</v>
      </c>
      <c r="L1604" s="8">
        <f t="shared" si="313"/>
        <v>0</v>
      </c>
      <c r="M1604" s="25" t="e">
        <f t="shared" si="316"/>
        <v>#DIV/0!</v>
      </c>
      <c r="N1604" s="25" t="e">
        <f t="shared" si="316"/>
        <v>#DIV/0!</v>
      </c>
      <c r="O1604" s="24">
        <f t="shared" si="317"/>
        <v>0</v>
      </c>
      <c r="P1604" s="24">
        <f t="shared" si="317"/>
        <v>0</v>
      </c>
      <c r="Q1604" t="s">
        <v>419</v>
      </c>
      <c r="R1604" t="s">
        <v>348</v>
      </c>
      <c r="S1604" t="s">
        <v>270</v>
      </c>
      <c r="T1604" s="26" t="s">
        <v>84</v>
      </c>
      <c r="U1604" s="26" t="s">
        <v>86</v>
      </c>
      <c r="V1604" t="s">
        <v>635</v>
      </c>
      <c r="W1604" s="26" t="s">
        <v>99</v>
      </c>
      <c r="X1604" s="90">
        <v>5</v>
      </c>
      <c r="Y1604" s="24" t="str">
        <f t="shared" si="314"/>
        <v>Y</v>
      </c>
      <c r="Z1604" s="24">
        <v>100</v>
      </c>
      <c r="AA1604" s="24">
        <f t="shared" si="303"/>
        <v>0</v>
      </c>
      <c r="AB1604" s="24">
        <f t="shared" si="304"/>
        <v>-100</v>
      </c>
      <c r="AC1604" s="24">
        <f t="shared" si="305"/>
        <v>0</v>
      </c>
      <c r="AD1604" s="24">
        <f t="shared" si="306"/>
        <v>-100</v>
      </c>
      <c r="AE1604" s="24">
        <f t="shared" si="307"/>
        <v>0</v>
      </c>
      <c r="AF1604" s="24">
        <f t="shared" si="308"/>
        <v>-100</v>
      </c>
    </row>
    <row r="1605" spans="1:32" x14ac:dyDescent="0.25">
      <c r="A1605" s="21">
        <v>0.35822701962113285</v>
      </c>
      <c r="B1605" s="21">
        <v>0.63746357549678578</v>
      </c>
      <c r="C1605" s="22">
        <f t="shared" si="315"/>
        <v>2.7915258906422453</v>
      </c>
      <c r="D1605" s="23">
        <f t="shared" si="315"/>
        <v>1.5687170819457152</v>
      </c>
      <c r="E1605" s="125"/>
      <c r="F1605" s="8">
        <f t="shared" si="309"/>
        <v>1</v>
      </c>
      <c r="G1605" s="8">
        <f t="shared" si="310"/>
        <v>2.7915258906422453</v>
      </c>
      <c r="H1605" s="8">
        <f t="shared" si="311"/>
        <v>1.5687170819457152</v>
      </c>
      <c r="I1605" s="24"/>
      <c r="J1605" s="24"/>
      <c r="K1605" s="8">
        <f t="shared" si="312"/>
        <v>0</v>
      </c>
      <c r="L1605" s="8">
        <f t="shared" si="313"/>
        <v>0</v>
      </c>
      <c r="M1605" s="25" t="e">
        <f t="shared" si="316"/>
        <v>#DIV/0!</v>
      </c>
      <c r="N1605" s="25" t="e">
        <f t="shared" si="316"/>
        <v>#DIV/0!</v>
      </c>
      <c r="O1605" s="24">
        <f t="shared" si="317"/>
        <v>0</v>
      </c>
      <c r="P1605" s="24">
        <f t="shared" si="317"/>
        <v>0</v>
      </c>
      <c r="Q1605" t="s">
        <v>425</v>
      </c>
      <c r="R1605" t="s">
        <v>427</v>
      </c>
      <c r="S1605" t="s">
        <v>273</v>
      </c>
      <c r="T1605" s="26" t="s">
        <v>84</v>
      </c>
      <c r="U1605" s="26" t="s">
        <v>94</v>
      </c>
      <c r="V1605" t="s">
        <v>635</v>
      </c>
      <c r="W1605" s="26" t="s">
        <v>183</v>
      </c>
      <c r="X1605" s="90" t="s">
        <v>183</v>
      </c>
      <c r="Y1605" s="24" t="s">
        <v>183</v>
      </c>
      <c r="Z1605" s="24">
        <v>100</v>
      </c>
      <c r="AA1605" s="24">
        <f t="shared" si="303"/>
        <v>0</v>
      </c>
      <c r="AB1605" s="24">
        <f t="shared" si="304"/>
        <v>-100</v>
      </c>
      <c r="AC1605" s="24">
        <f t="shared" si="305"/>
        <v>0</v>
      </c>
      <c r="AD1605" s="24">
        <f t="shared" si="306"/>
        <v>-100</v>
      </c>
      <c r="AE1605" s="24">
        <f t="shared" si="307"/>
        <v>0</v>
      </c>
      <c r="AF1605" s="24">
        <f t="shared" si="308"/>
        <v>-100</v>
      </c>
    </row>
    <row r="1606" spans="1:32" x14ac:dyDescent="0.25">
      <c r="A1606" s="21">
        <v>0.48801592813198874</v>
      </c>
      <c r="B1606" s="21">
        <v>0.51107554659202781</v>
      </c>
      <c r="C1606" s="22">
        <f t="shared" si="315"/>
        <v>2.0491134455954478</v>
      </c>
      <c r="D1606" s="23">
        <f t="shared" si="315"/>
        <v>1.9566578887763966</v>
      </c>
      <c r="E1606" s="125"/>
      <c r="F1606" s="8">
        <f t="shared" si="309"/>
        <v>1</v>
      </c>
      <c r="G1606" s="8">
        <f t="shared" si="310"/>
        <v>2.0491134455954478</v>
      </c>
      <c r="H1606" s="8">
        <f t="shared" si="311"/>
        <v>1.9566578887763966</v>
      </c>
      <c r="I1606" s="24"/>
      <c r="J1606" s="24"/>
      <c r="K1606" s="8">
        <f t="shared" si="312"/>
        <v>0</v>
      </c>
      <c r="L1606" s="8">
        <f t="shared" si="313"/>
        <v>0</v>
      </c>
      <c r="M1606" s="25" t="e">
        <f t="shared" si="316"/>
        <v>#DIV/0!</v>
      </c>
      <c r="N1606" s="25" t="e">
        <f t="shared" si="316"/>
        <v>#DIV/0!</v>
      </c>
      <c r="O1606" s="24">
        <f t="shared" si="317"/>
        <v>0</v>
      </c>
      <c r="P1606" s="24">
        <f t="shared" si="317"/>
        <v>0</v>
      </c>
      <c r="Q1606" t="s">
        <v>434</v>
      </c>
      <c r="R1606" t="s">
        <v>358</v>
      </c>
      <c r="S1606" t="s">
        <v>278</v>
      </c>
      <c r="T1606" s="26" t="s">
        <v>90</v>
      </c>
      <c r="U1606" s="26" t="s">
        <v>75</v>
      </c>
      <c r="V1606" t="s">
        <v>635</v>
      </c>
      <c r="W1606" s="26" t="s">
        <v>75</v>
      </c>
      <c r="X1606" s="90">
        <v>2</v>
      </c>
      <c r="Y1606" s="24" t="str">
        <f t="shared" si="314"/>
        <v>N</v>
      </c>
      <c r="Z1606" s="24">
        <v>100</v>
      </c>
      <c r="AA1606" s="24">
        <f t="shared" si="303"/>
        <v>0</v>
      </c>
      <c r="AB1606" s="24">
        <f t="shared" si="304"/>
        <v>-100</v>
      </c>
      <c r="AC1606" s="24">
        <f t="shared" si="305"/>
        <v>0</v>
      </c>
      <c r="AD1606" s="24">
        <f t="shared" si="306"/>
        <v>-100</v>
      </c>
      <c r="AE1606" s="24">
        <f t="shared" si="307"/>
        <v>0</v>
      </c>
      <c r="AF1606" s="24">
        <f t="shared" si="308"/>
        <v>-100</v>
      </c>
    </row>
    <row r="1607" spans="1:32" x14ac:dyDescent="0.25">
      <c r="A1607" s="21">
        <v>0.21300513386960415</v>
      </c>
      <c r="B1607" s="21">
        <v>0.78660186413421895</v>
      </c>
      <c r="C1607" s="22">
        <f t="shared" si="315"/>
        <v>4.6947225253836953</v>
      </c>
      <c r="D1607" s="23">
        <f t="shared" si="315"/>
        <v>1.271291164686801</v>
      </c>
      <c r="E1607" s="125"/>
      <c r="F1607" s="8">
        <f t="shared" si="309"/>
        <v>1</v>
      </c>
      <c r="G1607" s="8">
        <f t="shared" si="310"/>
        <v>4.6947225253836953</v>
      </c>
      <c r="H1607" s="8">
        <f t="shared" si="311"/>
        <v>1.271291164686801</v>
      </c>
      <c r="I1607" s="24"/>
      <c r="J1607" s="24"/>
      <c r="K1607" s="8">
        <f t="shared" si="312"/>
        <v>0</v>
      </c>
      <c r="L1607" s="8">
        <f t="shared" si="313"/>
        <v>0</v>
      </c>
      <c r="M1607" s="25" t="e">
        <f t="shared" si="316"/>
        <v>#DIV/0!</v>
      </c>
      <c r="N1607" s="25" t="e">
        <f t="shared" si="316"/>
        <v>#DIV/0!</v>
      </c>
      <c r="O1607" s="24">
        <f t="shared" si="317"/>
        <v>0</v>
      </c>
      <c r="P1607" s="24">
        <f t="shared" si="317"/>
        <v>0</v>
      </c>
      <c r="Q1607" t="s">
        <v>432</v>
      </c>
      <c r="R1607" t="s">
        <v>429</v>
      </c>
      <c r="S1607" t="s">
        <v>278</v>
      </c>
      <c r="T1607" s="26" t="s">
        <v>84</v>
      </c>
      <c r="U1607" s="26" t="s">
        <v>78</v>
      </c>
      <c r="V1607" t="s">
        <v>635</v>
      </c>
      <c r="W1607" s="26" t="s">
        <v>78</v>
      </c>
      <c r="X1607" s="90">
        <v>1</v>
      </c>
      <c r="Y1607" s="24" t="str">
        <f t="shared" si="314"/>
        <v>N</v>
      </c>
      <c r="Z1607" s="24">
        <v>100</v>
      </c>
      <c r="AA1607" s="24">
        <f t="shared" si="303"/>
        <v>0</v>
      </c>
      <c r="AB1607" s="24">
        <f t="shared" si="304"/>
        <v>-100</v>
      </c>
      <c r="AC1607" s="24">
        <f t="shared" si="305"/>
        <v>0</v>
      </c>
      <c r="AD1607" s="24">
        <f t="shared" si="306"/>
        <v>-100</v>
      </c>
      <c r="AE1607" s="24">
        <f t="shared" si="307"/>
        <v>0</v>
      </c>
      <c r="AF1607" s="24">
        <f t="shared" si="308"/>
        <v>-100</v>
      </c>
    </row>
    <row r="1608" spans="1:32" x14ac:dyDescent="0.25">
      <c r="A1608" s="21">
        <v>0.18880005263645458</v>
      </c>
      <c r="B1608" s="21">
        <v>0.81115677455483493</v>
      </c>
      <c r="C1608" s="22">
        <f t="shared" si="315"/>
        <v>5.296608692824667</v>
      </c>
      <c r="D1608" s="23">
        <f t="shared" si="315"/>
        <v>1.2328073084870712</v>
      </c>
      <c r="E1608" s="125"/>
      <c r="F1608" s="8">
        <f t="shared" si="309"/>
        <v>1</v>
      </c>
      <c r="G1608" s="8">
        <f t="shared" si="310"/>
        <v>5.296608692824667</v>
      </c>
      <c r="H1608" s="8">
        <f t="shared" si="311"/>
        <v>1.2328073084870712</v>
      </c>
      <c r="I1608" s="24"/>
      <c r="J1608" s="24"/>
      <c r="K1608" s="8">
        <f t="shared" si="312"/>
        <v>0</v>
      </c>
      <c r="L1608" s="8">
        <f t="shared" si="313"/>
        <v>0</v>
      </c>
      <c r="M1608" s="25" t="e">
        <f t="shared" si="316"/>
        <v>#DIV/0!</v>
      </c>
      <c r="N1608" s="25" t="e">
        <f t="shared" si="316"/>
        <v>#DIV/0!</v>
      </c>
      <c r="O1608" s="24">
        <f t="shared" si="317"/>
        <v>0</v>
      </c>
      <c r="P1608" s="24">
        <f t="shared" si="317"/>
        <v>0</v>
      </c>
      <c r="Q1608" t="s">
        <v>355</v>
      </c>
      <c r="R1608" t="s">
        <v>359</v>
      </c>
      <c r="S1608" t="s">
        <v>278</v>
      </c>
      <c r="T1608" s="26" t="s">
        <v>90</v>
      </c>
      <c r="U1608" s="26" t="s">
        <v>75</v>
      </c>
      <c r="V1608" t="s">
        <v>635</v>
      </c>
      <c r="W1608" s="26" t="s">
        <v>518</v>
      </c>
      <c r="X1608" s="90">
        <v>8</v>
      </c>
      <c r="Y1608" s="24" t="str">
        <f t="shared" si="314"/>
        <v>Y</v>
      </c>
      <c r="Z1608" s="24">
        <v>100</v>
      </c>
      <c r="AA1608" s="24">
        <f t="shared" si="303"/>
        <v>0</v>
      </c>
      <c r="AB1608" s="24">
        <f t="shared" si="304"/>
        <v>-100</v>
      </c>
      <c r="AC1608" s="24">
        <f t="shared" si="305"/>
        <v>0</v>
      </c>
      <c r="AD1608" s="24">
        <f t="shared" si="306"/>
        <v>-100</v>
      </c>
      <c r="AE1608" s="24">
        <f t="shared" si="307"/>
        <v>0</v>
      </c>
      <c r="AF1608" s="24">
        <f t="shared" si="308"/>
        <v>-100</v>
      </c>
    </row>
    <row r="1609" spans="1:32" x14ac:dyDescent="0.25">
      <c r="A1609" s="21">
        <v>0.67264889096135794</v>
      </c>
      <c r="B1609" s="21">
        <v>0.31548132941919244</v>
      </c>
      <c r="C1609" s="22">
        <f t="shared" si="315"/>
        <v>1.4866597023162975</v>
      </c>
      <c r="D1609" s="23">
        <f t="shared" si="315"/>
        <v>3.1697596870186278</v>
      </c>
      <c r="E1609" s="125"/>
      <c r="F1609" s="8">
        <f t="shared" si="309"/>
        <v>1</v>
      </c>
      <c r="G1609" s="8">
        <f t="shared" si="310"/>
        <v>1.4866597023162975</v>
      </c>
      <c r="H1609" s="8">
        <f t="shared" si="311"/>
        <v>3.1697596870186278</v>
      </c>
      <c r="I1609" s="24"/>
      <c r="J1609" s="24"/>
      <c r="K1609" s="8">
        <f t="shared" si="312"/>
        <v>0</v>
      </c>
      <c r="L1609" s="8">
        <f t="shared" si="313"/>
        <v>0</v>
      </c>
      <c r="M1609" s="25" t="e">
        <f t="shared" si="316"/>
        <v>#DIV/0!</v>
      </c>
      <c r="N1609" s="25" t="e">
        <f t="shared" si="316"/>
        <v>#DIV/0!</v>
      </c>
      <c r="O1609" s="24">
        <f t="shared" si="317"/>
        <v>0</v>
      </c>
      <c r="P1609" s="24">
        <f t="shared" si="317"/>
        <v>0</v>
      </c>
      <c r="Q1609" t="s">
        <v>438</v>
      </c>
      <c r="R1609" t="s">
        <v>362</v>
      </c>
      <c r="S1609" t="s">
        <v>269</v>
      </c>
      <c r="T1609" s="26" t="s">
        <v>84</v>
      </c>
      <c r="U1609" s="26" t="s">
        <v>86</v>
      </c>
      <c r="V1609" t="s">
        <v>635</v>
      </c>
      <c r="W1609" s="26" t="s">
        <v>100</v>
      </c>
      <c r="X1609" s="90">
        <v>3</v>
      </c>
      <c r="Y1609" s="24" t="str">
        <f t="shared" si="314"/>
        <v>Y</v>
      </c>
      <c r="Z1609" s="24">
        <v>100</v>
      </c>
      <c r="AA1609" s="24">
        <f t="shared" si="303"/>
        <v>0</v>
      </c>
      <c r="AB1609" s="24">
        <f t="shared" si="304"/>
        <v>-100</v>
      </c>
      <c r="AC1609" s="24">
        <f t="shared" si="305"/>
        <v>0</v>
      </c>
      <c r="AD1609" s="24">
        <f t="shared" si="306"/>
        <v>-100</v>
      </c>
      <c r="AE1609" s="24">
        <f t="shared" si="307"/>
        <v>0</v>
      </c>
      <c r="AF1609" s="24">
        <f t="shared" si="308"/>
        <v>-100</v>
      </c>
    </row>
    <row r="1610" spans="1:32" x14ac:dyDescent="0.25">
      <c r="A1610" s="21">
        <v>0.50781235504156619</v>
      </c>
      <c r="B1610" s="21">
        <v>0.47720561580621429</v>
      </c>
      <c r="C1610" s="22">
        <f t="shared" si="315"/>
        <v>1.9692313313608656</v>
      </c>
      <c r="D1610" s="23">
        <f t="shared" si="315"/>
        <v>2.0955327575316804</v>
      </c>
      <c r="E1610" s="125"/>
      <c r="F1610" s="8">
        <f t="shared" si="309"/>
        <v>1</v>
      </c>
      <c r="G1610" s="8">
        <f t="shared" si="310"/>
        <v>1.9692313313608656</v>
      </c>
      <c r="H1610" s="8">
        <f t="shared" si="311"/>
        <v>2.0955327575316804</v>
      </c>
      <c r="I1610" s="24"/>
      <c r="J1610" s="24"/>
      <c r="K1610" s="8">
        <f t="shared" si="312"/>
        <v>0</v>
      </c>
      <c r="L1610" s="8">
        <f t="shared" si="313"/>
        <v>0</v>
      </c>
      <c r="M1610" s="25" t="e">
        <f t="shared" si="316"/>
        <v>#DIV/0!</v>
      </c>
      <c r="N1610" s="25" t="e">
        <f t="shared" si="316"/>
        <v>#DIV/0!</v>
      </c>
      <c r="O1610" s="24">
        <f t="shared" si="317"/>
        <v>0</v>
      </c>
      <c r="P1610" s="24">
        <f t="shared" si="317"/>
        <v>0</v>
      </c>
      <c r="Q1610" t="s">
        <v>439</v>
      </c>
      <c r="R1610" t="s">
        <v>500</v>
      </c>
      <c r="S1610" t="s">
        <v>269</v>
      </c>
      <c r="T1610" s="26" t="s">
        <v>84</v>
      </c>
      <c r="U1610" s="26" t="s">
        <v>100</v>
      </c>
      <c r="V1610" t="s">
        <v>635</v>
      </c>
      <c r="W1610" s="26" t="s">
        <v>181</v>
      </c>
      <c r="X1610" s="90">
        <v>7</v>
      </c>
      <c r="Y1610" s="24" t="str">
        <f t="shared" si="314"/>
        <v>Y</v>
      </c>
      <c r="Z1610" s="24">
        <v>100</v>
      </c>
      <c r="AA1610" s="24">
        <f t="shared" si="303"/>
        <v>0</v>
      </c>
      <c r="AB1610" s="24">
        <f t="shared" si="304"/>
        <v>-100</v>
      </c>
      <c r="AC1610" s="24">
        <f t="shared" si="305"/>
        <v>0</v>
      </c>
      <c r="AD1610" s="24">
        <f t="shared" si="306"/>
        <v>-100</v>
      </c>
      <c r="AE1610" s="24">
        <f t="shared" si="307"/>
        <v>0</v>
      </c>
      <c r="AF1610" s="24">
        <f t="shared" si="308"/>
        <v>-100</v>
      </c>
    </row>
    <row r="1611" spans="1:32" x14ac:dyDescent="0.25">
      <c r="A1611" s="21">
        <v>0.1700942976991382</v>
      </c>
      <c r="B1611" s="21">
        <v>0.82981195418109599</v>
      </c>
      <c r="C1611" s="22">
        <f t="shared" si="315"/>
        <v>5.8790918539126702</v>
      </c>
      <c r="D1611" s="23">
        <f t="shared" si="315"/>
        <v>1.2050923043002615</v>
      </c>
      <c r="E1611" s="125"/>
      <c r="F1611" s="8">
        <f t="shared" si="309"/>
        <v>1</v>
      </c>
      <c r="G1611" s="8">
        <f t="shared" si="310"/>
        <v>5.8790918539126702</v>
      </c>
      <c r="H1611" s="8">
        <f t="shared" si="311"/>
        <v>1.2050923043002615</v>
      </c>
      <c r="I1611" s="24"/>
      <c r="J1611" s="24"/>
      <c r="K1611" s="8">
        <f t="shared" si="312"/>
        <v>0</v>
      </c>
      <c r="L1611" s="8">
        <f t="shared" si="313"/>
        <v>0</v>
      </c>
      <c r="M1611" s="25" t="e">
        <f t="shared" si="316"/>
        <v>#DIV/0!</v>
      </c>
      <c r="N1611" s="25" t="e">
        <f t="shared" si="316"/>
        <v>#DIV/0!</v>
      </c>
      <c r="O1611" s="24">
        <f t="shared" si="317"/>
        <v>0</v>
      </c>
      <c r="P1611" s="24">
        <f t="shared" si="317"/>
        <v>0</v>
      </c>
      <c r="Q1611" t="s">
        <v>360</v>
      </c>
      <c r="R1611" t="s">
        <v>503</v>
      </c>
      <c r="S1611" t="s">
        <v>269</v>
      </c>
      <c r="T1611" s="26" t="s">
        <v>84</v>
      </c>
      <c r="U1611" s="26" t="s">
        <v>78</v>
      </c>
      <c r="V1611" t="s">
        <v>635</v>
      </c>
      <c r="W1611" s="26" t="s">
        <v>102</v>
      </c>
      <c r="X1611" s="90">
        <v>4</v>
      </c>
      <c r="Y1611" s="24" t="str">
        <f t="shared" si="314"/>
        <v>Y</v>
      </c>
      <c r="Z1611" s="24">
        <v>100</v>
      </c>
      <c r="AA1611" s="24">
        <f t="shared" si="303"/>
        <v>0</v>
      </c>
      <c r="AB1611" s="24">
        <f t="shared" si="304"/>
        <v>-100</v>
      </c>
      <c r="AC1611" s="24">
        <f t="shared" si="305"/>
        <v>0</v>
      </c>
      <c r="AD1611" s="24">
        <f t="shared" si="306"/>
        <v>-100</v>
      </c>
      <c r="AE1611" s="24">
        <f t="shared" si="307"/>
        <v>0</v>
      </c>
      <c r="AF1611" s="24">
        <f t="shared" si="308"/>
        <v>-100</v>
      </c>
    </row>
    <row r="1612" spans="1:32" x14ac:dyDescent="0.25">
      <c r="A1612" s="21">
        <v>0.42040618620148823</v>
      </c>
      <c r="B1612" s="21">
        <v>0.57751480086077445</v>
      </c>
      <c r="C1612" s="22">
        <f t="shared" si="315"/>
        <v>2.3786519628441662</v>
      </c>
      <c r="D1612" s="23">
        <f t="shared" si="315"/>
        <v>1.7315573531786885</v>
      </c>
      <c r="E1612" s="125"/>
      <c r="F1612" s="8">
        <f t="shared" si="309"/>
        <v>1</v>
      </c>
      <c r="G1612" s="8">
        <f t="shared" si="310"/>
        <v>2.3786519628441662</v>
      </c>
      <c r="H1612" s="8">
        <f t="shared" si="311"/>
        <v>1.7315573531786885</v>
      </c>
      <c r="I1612" s="24"/>
      <c r="J1612" s="24"/>
      <c r="K1612" s="8">
        <f t="shared" si="312"/>
        <v>0</v>
      </c>
      <c r="L1612" s="8">
        <f t="shared" si="313"/>
        <v>0</v>
      </c>
      <c r="M1612" s="25" t="e">
        <f t="shared" si="316"/>
        <v>#DIV/0!</v>
      </c>
      <c r="N1612" s="25" t="e">
        <f t="shared" si="316"/>
        <v>#DIV/0!</v>
      </c>
      <c r="O1612" s="24">
        <f t="shared" si="317"/>
        <v>0</v>
      </c>
      <c r="P1612" s="24">
        <f t="shared" si="317"/>
        <v>0</v>
      </c>
      <c r="Q1612" t="s">
        <v>499</v>
      </c>
      <c r="R1612" t="s">
        <v>440</v>
      </c>
      <c r="S1612" t="s">
        <v>269</v>
      </c>
      <c r="T1612" s="26" t="s">
        <v>84</v>
      </c>
      <c r="U1612" s="26" t="s">
        <v>86</v>
      </c>
      <c r="V1612" t="s">
        <v>635</v>
      </c>
      <c r="W1612" s="26" t="s">
        <v>78</v>
      </c>
      <c r="X1612" s="90">
        <v>1</v>
      </c>
      <c r="Y1612" s="24" t="str">
        <f t="shared" si="314"/>
        <v>N</v>
      </c>
      <c r="Z1612" s="24">
        <v>100</v>
      </c>
      <c r="AA1612" s="24">
        <f t="shared" si="303"/>
        <v>0</v>
      </c>
      <c r="AB1612" s="24">
        <f t="shared" si="304"/>
        <v>-100</v>
      </c>
      <c r="AC1612" s="24">
        <f t="shared" si="305"/>
        <v>0</v>
      </c>
      <c r="AD1612" s="24">
        <f t="shared" si="306"/>
        <v>-100</v>
      </c>
      <c r="AE1612" s="24">
        <f t="shared" si="307"/>
        <v>0</v>
      </c>
      <c r="AF1612" s="24">
        <f t="shared" si="308"/>
        <v>-100</v>
      </c>
    </row>
    <row r="1613" spans="1:32" x14ac:dyDescent="0.25">
      <c r="A1613" s="21">
        <v>0.46808440380424493</v>
      </c>
      <c r="B1613" s="21">
        <v>0.52845617335019801</v>
      </c>
      <c r="C1613" s="22">
        <f t="shared" si="315"/>
        <v>2.1363668429726288</v>
      </c>
      <c r="D1613" s="23">
        <f t="shared" si="315"/>
        <v>1.8923045096822413</v>
      </c>
      <c r="E1613" s="125"/>
      <c r="F1613" s="8">
        <f t="shared" si="309"/>
        <v>1</v>
      </c>
      <c r="G1613" s="8">
        <f t="shared" si="310"/>
        <v>2.1363668429726288</v>
      </c>
      <c r="H1613" s="8">
        <f t="shared" si="311"/>
        <v>1.8923045096822413</v>
      </c>
      <c r="I1613" s="24"/>
      <c r="J1613" s="24"/>
      <c r="K1613" s="8">
        <f t="shared" si="312"/>
        <v>0</v>
      </c>
      <c r="L1613" s="8">
        <f t="shared" si="313"/>
        <v>0</v>
      </c>
      <c r="M1613" s="25" t="e">
        <f t="shared" si="316"/>
        <v>#DIV/0!</v>
      </c>
      <c r="N1613" s="25" t="e">
        <f t="shared" si="316"/>
        <v>#DIV/0!</v>
      </c>
      <c r="O1613" s="24">
        <f t="shared" si="317"/>
        <v>0</v>
      </c>
      <c r="P1613" s="24">
        <f t="shared" si="317"/>
        <v>0</v>
      </c>
      <c r="Q1613" t="s">
        <v>502</v>
      </c>
      <c r="R1613" t="s">
        <v>361</v>
      </c>
      <c r="S1613" t="s">
        <v>269</v>
      </c>
      <c r="T1613" s="26" t="s">
        <v>85</v>
      </c>
      <c r="U1613" s="26" t="s">
        <v>79</v>
      </c>
      <c r="V1613" t="s">
        <v>635</v>
      </c>
      <c r="W1613" s="26" t="s">
        <v>75</v>
      </c>
      <c r="X1613" s="90">
        <v>2</v>
      </c>
      <c r="Y1613" s="24" t="str">
        <f t="shared" si="314"/>
        <v>N</v>
      </c>
      <c r="Z1613" s="24">
        <v>100</v>
      </c>
      <c r="AA1613" s="24">
        <f t="shared" si="303"/>
        <v>0</v>
      </c>
      <c r="AB1613" s="24">
        <f t="shared" si="304"/>
        <v>-100</v>
      </c>
      <c r="AC1613" s="24">
        <f t="shared" si="305"/>
        <v>0</v>
      </c>
      <c r="AD1613" s="24">
        <f t="shared" si="306"/>
        <v>-100</v>
      </c>
      <c r="AE1613" s="24">
        <f t="shared" si="307"/>
        <v>0</v>
      </c>
      <c r="AF1613" s="24">
        <f t="shared" si="308"/>
        <v>-100</v>
      </c>
    </row>
    <row r="1614" spans="1:32" x14ac:dyDescent="0.25">
      <c r="A1614" s="21">
        <v>0.8239656803248554</v>
      </c>
      <c r="B1614" s="21">
        <v>0.15522943905933545</v>
      </c>
      <c r="C1614" s="22">
        <f t="shared" si="315"/>
        <v>1.2136427813422297</v>
      </c>
      <c r="D1614" s="23">
        <f t="shared" si="315"/>
        <v>6.4420770058813162</v>
      </c>
      <c r="E1614" s="125"/>
      <c r="F1614" s="8">
        <f t="shared" si="309"/>
        <v>1</v>
      </c>
      <c r="G1614" s="8">
        <f t="shared" si="310"/>
        <v>1.2136427813422297</v>
      </c>
      <c r="H1614" s="8">
        <f t="shared" si="311"/>
        <v>6.4420770058813162</v>
      </c>
      <c r="I1614" s="24"/>
      <c r="J1614" s="24"/>
      <c r="K1614" s="8">
        <f t="shared" si="312"/>
        <v>0</v>
      </c>
      <c r="L1614" s="8">
        <f t="shared" si="313"/>
        <v>0</v>
      </c>
      <c r="M1614" s="25" t="e">
        <f t="shared" si="316"/>
        <v>#DIV/0!</v>
      </c>
      <c r="N1614" s="25" t="e">
        <f t="shared" si="316"/>
        <v>#DIV/0!</v>
      </c>
      <c r="O1614" s="24">
        <f t="shared" si="317"/>
        <v>0</v>
      </c>
      <c r="P1614" s="24">
        <f t="shared" si="317"/>
        <v>0</v>
      </c>
      <c r="Q1614" t="s">
        <v>364</v>
      </c>
      <c r="R1614" t="s">
        <v>367</v>
      </c>
      <c r="S1614" t="s">
        <v>282</v>
      </c>
      <c r="T1614" s="26" t="s">
        <v>90</v>
      </c>
      <c r="U1614" s="26" t="s">
        <v>74</v>
      </c>
      <c r="V1614" t="s">
        <v>635</v>
      </c>
      <c r="W1614" s="26" t="s">
        <v>94</v>
      </c>
      <c r="X1614" s="90">
        <v>2</v>
      </c>
      <c r="Y1614" s="24" t="str">
        <f t="shared" si="314"/>
        <v>N</v>
      </c>
      <c r="Z1614" s="24">
        <v>100</v>
      </c>
      <c r="AA1614" s="24">
        <f t="shared" si="303"/>
        <v>0</v>
      </c>
      <c r="AB1614" s="24">
        <f t="shared" si="304"/>
        <v>-100</v>
      </c>
      <c r="AC1614" s="24">
        <f t="shared" si="305"/>
        <v>0</v>
      </c>
      <c r="AD1614" s="24">
        <f t="shared" si="306"/>
        <v>-100</v>
      </c>
      <c r="AE1614" s="24">
        <f t="shared" si="307"/>
        <v>0</v>
      </c>
      <c r="AF1614" s="24">
        <f t="shared" si="308"/>
        <v>-100</v>
      </c>
    </row>
    <row r="1615" spans="1:32" x14ac:dyDescent="0.25">
      <c r="A1615" s="21">
        <v>0.68690313927281121</v>
      </c>
      <c r="B1615" s="21">
        <v>0.29938565070498718</v>
      </c>
      <c r="C1615" s="22">
        <f t="shared" si="315"/>
        <v>1.4558093315145542</v>
      </c>
      <c r="D1615" s="23">
        <f t="shared" si="315"/>
        <v>3.34017344400181</v>
      </c>
      <c r="E1615" s="125"/>
      <c r="F1615" s="8">
        <f t="shared" si="309"/>
        <v>1</v>
      </c>
      <c r="G1615" s="8">
        <f t="shared" si="310"/>
        <v>1.4558093315145542</v>
      </c>
      <c r="H1615" s="8">
        <f t="shared" si="311"/>
        <v>3.34017344400181</v>
      </c>
      <c r="I1615" s="24"/>
      <c r="J1615" s="24"/>
      <c r="K1615" s="8">
        <f t="shared" si="312"/>
        <v>0</v>
      </c>
      <c r="L1615" s="8">
        <f t="shared" si="313"/>
        <v>0</v>
      </c>
      <c r="M1615" s="25" t="e">
        <f t="shared" si="316"/>
        <v>#DIV/0!</v>
      </c>
      <c r="N1615" s="25" t="e">
        <f t="shared" si="316"/>
        <v>#DIV/0!</v>
      </c>
      <c r="O1615" s="24">
        <f t="shared" si="317"/>
        <v>0</v>
      </c>
      <c r="P1615" s="24">
        <f t="shared" si="317"/>
        <v>0</v>
      </c>
      <c r="Q1615" t="s">
        <v>446</v>
      </c>
      <c r="R1615" t="s">
        <v>442</v>
      </c>
      <c r="S1615" t="s">
        <v>282</v>
      </c>
      <c r="T1615" s="26" t="s">
        <v>84</v>
      </c>
      <c r="U1615" s="26" t="s">
        <v>86</v>
      </c>
      <c r="V1615" t="s">
        <v>635</v>
      </c>
      <c r="W1615" s="26" t="s">
        <v>94</v>
      </c>
      <c r="X1615" s="90">
        <v>2</v>
      </c>
      <c r="Y1615" s="24" t="str">
        <f t="shared" si="314"/>
        <v>N</v>
      </c>
      <c r="Z1615" s="24">
        <v>100</v>
      </c>
      <c r="AA1615" s="24">
        <f t="shared" si="303"/>
        <v>0</v>
      </c>
      <c r="AB1615" s="24">
        <f t="shared" si="304"/>
        <v>-100</v>
      </c>
      <c r="AC1615" s="24">
        <f t="shared" si="305"/>
        <v>0</v>
      </c>
      <c r="AD1615" s="24">
        <f t="shared" si="306"/>
        <v>-100</v>
      </c>
      <c r="AE1615" s="24">
        <f t="shared" si="307"/>
        <v>0</v>
      </c>
      <c r="AF1615" s="24">
        <f t="shared" si="308"/>
        <v>-100</v>
      </c>
    </row>
    <row r="1616" spans="1:32" x14ac:dyDescent="0.25">
      <c r="A1616" s="21">
        <v>0.82582907674076422</v>
      </c>
      <c r="B1616" s="21">
        <v>0.10640417572803643</v>
      </c>
      <c r="C1616" s="22">
        <f t="shared" si="315"/>
        <v>1.2109043241085948</v>
      </c>
      <c r="D1616" s="23">
        <f t="shared" si="315"/>
        <v>9.39812740578855</v>
      </c>
      <c r="E1616" s="125"/>
      <c r="F1616" s="8">
        <f t="shared" si="309"/>
        <v>1</v>
      </c>
      <c r="G1616" s="8">
        <f t="shared" si="310"/>
        <v>1.2109043241085948</v>
      </c>
      <c r="H1616" s="8">
        <f t="shared" si="311"/>
        <v>9.39812740578855</v>
      </c>
      <c r="I1616" s="24"/>
      <c r="J1616" s="24"/>
      <c r="K1616" s="8">
        <f t="shared" si="312"/>
        <v>0</v>
      </c>
      <c r="L1616" s="8">
        <f t="shared" si="313"/>
        <v>0</v>
      </c>
      <c r="M1616" s="25" t="e">
        <f t="shared" si="316"/>
        <v>#DIV/0!</v>
      </c>
      <c r="N1616" s="25" t="e">
        <f t="shared" si="316"/>
        <v>#DIV/0!</v>
      </c>
      <c r="O1616" s="24">
        <f t="shared" si="317"/>
        <v>0</v>
      </c>
      <c r="P1616" s="24">
        <f t="shared" si="317"/>
        <v>0</v>
      </c>
      <c r="Q1616" t="s">
        <v>449</v>
      </c>
      <c r="R1616" t="s">
        <v>448</v>
      </c>
      <c r="S1616" t="s">
        <v>282</v>
      </c>
      <c r="T1616" s="26" t="s">
        <v>84</v>
      </c>
      <c r="U1616" s="26" t="s">
        <v>204</v>
      </c>
      <c r="V1616" t="s">
        <v>635</v>
      </c>
      <c r="W1616" s="26" t="s">
        <v>79</v>
      </c>
      <c r="X1616" s="90">
        <v>3</v>
      </c>
      <c r="Y1616" s="24" t="str">
        <f t="shared" si="314"/>
        <v>Y</v>
      </c>
      <c r="Z1616" s="24">
        <v>100</v>
      </c>
      <c r="AA1616" s="24">
        <f t="shared" si="303"/>
        <v>0</v>
      </c>
      <c r="AB1616" s="24">
        <f t="shared" si="304"/>
        <v>-100</v>
      </c>
      <c r="AC1616" s="24">
        <f t="shared" si="305"/>
        <v>0</v>
      </c>
      <c r="AD1616" s="24">
        <f t="shared" si="306"/>
        <v>-100</v>
      </c>
      <c r="AE1616" s="24">
        <f t="shared" si="307"/>
        <v>0</v>
      </c>
      <c r="AF1616" s="24">
        <f t="shared" si="308"/>
        <v>-100</v>
      </c>
    </row>
    <row r="1617" spans="1:32" x14ac:dyDescent="0.25">
      <c r="A1617" s="21">
        <v>0.68479168579120442</v>
      </c>
      <c r="B1617" s="21">
        <v>0.29939747144850565</v>
      </c>
      <c r="C1617" s="22">
        <f t="shared" si="315"/>
        <v>1.4602981034219271</v>
      </c>
      <c r="D1617" s="23">
        <f t="shared" si="315"/>
        <v>3.3400415680263795</v>
      </c>
      <c r="E1617" s="125"/>
      <c r="F1617" s="8">
        <f t="shared" si="309"/>
        <v>1</v>
      </c>
      <c r="G1617" s="8">
        <f t="shared" si="310"/>
        <v>1.4602981034219271</v>
      </c>
      <c r="H1617" s="8">
        <f t="shared" si="311"/>
        <v>3.3400415680263795</v>
      </c>
      <c r="I1617" s="24"/>
      <c r="J1617" s="24"/>
      <c r="K1617" s="8">
        <f t="shared" si="312"/>
        <v>0</v>
      </c>
      <c r="L1617" s="8">
        <f t="shared" si="313"/>
        <v>0</v>
      </c>
      <c r="M1617" s="25" t="e">
        <f t="shared" si="316"/>
        <v>#DIV/0!</v>
      </c>
      <c r="N1617" s="25" t="e">
        <f t="shared" si="316"/>
        <v>#DIV/0!</v>
      </c>
      <c r="O1617" s="24">
        <f t="shared" si="317"/>
        <v>0</v>
      </c>
      <c r="P1617" s="24">
        <f t="shared" si="317"/>
        <v>0</v>
      </c>
      <c r="Q1617" t="s">
        <v>473</v>
      </c>
      <c r="R1617" t="s">
        <v>506</v>
      </c>
      <c r="S1617" t="s">
        <v>276</v>
      </c>
      <c r="T1617" s="26" t="s">
        <v>84</v>
      </c>
      <c r="U1617" s="26" t="s">
        <v>89</v>
      </c>
      <c r="V1617" t="s">
        <v>635</v>
      </c>
      <c r="W1617" s="26" t="s">
        <v>182</v>
      </c>
      <c r="X1617" s="90">
        <v>6</v>
      </c>
      <c r="Y1617" s="24" t="str">
        <f t="shared" si="314"/>
        <v>Y</v>
      </c>
      <c r="Z1617" s="24">
        <v>100</v>
      </c>
      <c r="AA1617" s="24">
        <f t="shared" si="303"/>
        <v>0</v>
      </c>
      <c r="AB1617" s="24">
        <f t="shared" si="304"/>
        <v>-100</v>
      </c>
      <c r="AC1617" s="24">
        <f t="shared" si="305"/>
        <v>0</v>
      </c>
      <c r="AD1617" s="24">
        <f t="shared" si="306"/>
        <v>-100</v>
      </c>
      <c r="AE1617" s="24">
        <f t="shared" si="307"/>
        <v>0</v>
      </c>
      <c r="AF1617" s="24">
        <f t="shared" si="308"/>
        <v>-100</v>
      </c>
    </row>
    <row r="1618" spans="1:32" x14ac:dyDescent="0.25">
      <c r="A1618" s="21">
        <v>0.11959886311047539</v>
      </c>
      <c r="B1618" s="21">
        <v>0.88039398305238392</v>
      </c>
      <c r="C1618" s="22">
        <f t="shared" si="315"/>
        <v>8.3612834937760567</v>
      </c>
      <c r="D1618" s="23">
        <f t="shared" si="315"/>
        <v>1.1358551049303338</v>
      </c>
      <c r="E1618" s="125"/>
      <c r="F1618" s="8">
        <f t="shared" si="309"/>
        <v>1</v>
      </c>
      <c r="G1618" s="8">
        <f t="shared" si="310"/>
        <v>8.3612834937760567</v>
      </c>
      <c r="H1618" s="8">
        <f t="shared" si="311"/>
        <v>1.1358551049303338</v>
      </c>
      <c r="I1618" s="24"/>
      <c r="J1618" s="24"/>
      <c r="K1618" s="8">
        <f t="shared" si="312"/>
        <v>0</v>
      </c>
      <c r="L1618" s="8">
        <f t="shared" si="313"/>
        <v>0</v>
      </c>
      <c r="M1618" s="25" t="e">
        <f t="shared" si="316"/>
        <v>#DIV/0!</v>
      </c>
      <c r="N1618" s="25" t="e">
        <f t="shared" si="316"/>
        <v>#DIV/0!</v>
      </c>
      <c r="O1618" s="24">
        <f t="shared" si="317"/>
        <v>0</v>
      </c>
      <c r="P1618" s="24">
        <f t="shared" si="317"/>
        <v>0</v>
      </c>
      <c r="Q1618" t="s">
        <v>505</v>
      </c>
      <c r="R1618" t="s">
        <v>460</v>
      </c>
      <c r="S1618" t="s">
        <v>276</v>
      </c>
      <c r="T1618" s="26" t="s">
        <v>90</v>
      </c>
      <c r="U1618" s="26" t="s">
        <v>75</v>
      </c>
      <c r="V1618" t="s">
        <v>635</v>
      </c>
      <c r="W1618" s="26" t="s">
        <v>78</v>
      </c>
      <c r="X1618" s="90">
        <v>1</v>
      </c>
      <c r="Y1618" s="24" t="str">
        <f t="shared" si="314"/>
        <v>N</v>
      </c>
      <c r="Z1618" s="24">
        <v>100</v>
      </c>
      <c r="AA1618" s="24">
        <f t="shared" si="303"/>
        <v>0</v>
      </c>
      <c r="AB1618" s="24">
        <f t="shared" si="304"/>
        <v>-100</v>
      </c>
      <c r="AC1618" s="24">
        <f t="shared" si="305"/>
        <v>0</v>
      </c>
      <c r="AD1618" s="24">
        <f t="shared" si="306"/>
        <v>-100</v>
      </c>
      <c r="AE1618" s="24">
        <f t="shared" si="307"/>
        <v>0</v>
      </c>
      <c r="AF1618" s="24">
        <f t="shared" si="308"/>
        <v>-100</v>
      </c>
    </row>
    <row r="1619" spans="1:32" x14ac:dyDescent="0.25">
      <c r="A1619" s="21">
        <v>0.47069647170063195</v>
      </c>
      <c r="B1619" s="21">
        <v>0.52842670496722599</v>
      </c>
      <c r="C1619" s="22">
        <f t="shared" si="315"/>
        <v>2.1245113573657948</v>
      </c>
      <c r="D1619" s="23">
        <f t="shared" si="315"/>
        <v>1.8924100364345171</v>
      </c>
      <c r="E1619" s="125"/>
      <c r="F1619" s="8">
        <f t="shared" si="309"/>
        <v>1</v>
      </c>
      <c r="G1619" s="8">
        <f t="shared" si="310"/>
        <v>2.1245113573657948</v>
      </c>
      <c r="H1619" s="8">
        <f t="shared" si="311"/>
        <v>1.8924100364345171</v>
      </c>
      <c r="I1619" s="24"/>
      <c r="J1619" s="24"/>
      <c r="K1619" s="8">
        <f t="shared" si="312"/>
        <v>0</v>
      </c>
      <c r="L1619" s="8">
        <f t="shared" si="313"/>
        <v>0</v>
      </c>
      <c r="M1619" s="25" t="e">
        <f t="shared" si="316"/>
        <v>#DIV/0!</v>
      </c>
      <c r="N1619" s="25" t="e">
        <f t="shared" si="316"/>
        <v>#DIV/0!</v>
      </c>
      <c r="O1619" s="24">
        <f t="shared" si="317"/>
        <v>0</v>
      </c>
      <c r="P1619" s="24">
        <f t="shared" si="317"/>
        <v>0</v>
      </c>
      <c r="Q1619" t="s">
        <v>452</v>
      </c>
      <c r="R1619" t="s">
        <v>472</v>
      </c>
      <c r="S1619" t="s">
        <v>276</v>
      </c>
      <c r="T1619" s="26" t="s">
        <v>90</v>
      </c>
      <c r="U1619" s="26" t="s">
        <v>75</v>
      </c>
      <c r="V1619" t="s">
        <v>635</v>
      </c>
      <c r="W1619" s="26" t="s">
        <v>75</v>
      </c>
      <c r="X1619" s="90">
        <v>2</v>
      </c>
      <c r="Y1619" s="24" t="str">
        <f t="shared" si="314"/>
        <v>N</v>
      </c>
      <c r="Z1619" s="24">
        <v>100</v>
      </c>
      <c r="AA1619" s="24">
        <f t="shared" si="303"/>
        <v>0</v>
      </c>
      <c r="AB1619" s="24">
        <f t="shared" si="304"/>
        <v>-100</v>
      </c>
      <c r="AC1619" s="24">
        <f t="shared" si="305"/>
        <v>0</v>
      </c>
      <c r="AD1619" s="24">
        <f t="shared" si="306"/>
        <v>-100</v>
      </c>
      <c r="AE1619" s="24">
        <f t="shared" si="307"/>
        <v>0</v>
      </c>
      <c r="AF1619" s="24">
        <f t="shared" si="308"/>
        <v>-100</v>
      </c>
    </row>
    <row r="1620" spans="1:32" x14ac:dyDescent="0.25">
      <c r="A1620" s="21">
        <v>0.66490184424335363</v>
      </c>
      <c r="B1620" s="21">
        <v>0.33068023983528833</v>
      </c>
      <c r="C1620" s="22">
        <f t="shared" si="315"/>
        <v>1.5039813901223</v>
      </c>
      <c r="D1620" s="23">
        <f t="shared" si="315"/>
        <v>3.0240694167214213</v>
      </c>
      <c r="E1620" s="125"/>
      <c r="F1620" s="8">
        <f t="shared" si="309"/>
        <v>1</v>
      </c>
      <c r="G1620" s="8">
        <f t="shared" si="310"/>
        <v>1.5039813901223</v>
      </c>
      <c r="H1620" s="8">
        <f t="shared" si="311"/>
        <v>3.0240694167214213</v>
      </c>
      <c r="I1620" s="24"/>
      <c r="J1620" s="24"/>
      <c r="K1620" s="8">
        <f t="shared" si="312"/>
        <v>0</v>
      </c>
      <c r="L1620" s="8">
        <f t="shared" si="313"/>
        <v>0</v>
      </c>
      <c r="M1620" s="25" t="e">
        <f t="shared" si="316"/>
        <v>#DIV/0!</v>
      </c>
      <c r="N1620" s="25" t="e">
        <f t="shared" si="316"/>
        <v>#DIV/0!</v>
      </c>
      <c r="O1620" s="24">
        <f t="shared" si="317"/>
        <v>0</v>
      </c>
      <c r="P1620" s="24">
        <f t="shared" si="317"/>
        <v>0</v>
      </c>
      <c r="Q1620" t="s">
        <v>451</v>
      </c>
      <c r="R1620" t="s">
        <v>463</v>
      </c>
      <c r="S1620" t="s">
        <v>276</v>
      </c>
      <c r="T1620" s="26" t="s">
        <v>90</v>
      </c>
      <c r="U1620" s="26" t="s">
        <v>74</v>
      </c>
      <c r="V1620" t="s">
        <v>635</v>
      </c>
      <c r="W1620" s="26" t="s">
        <v>78</v>
      </c>
      <c r="X1620" s="90">
        <v>1</v>
      </c>
      <c r="Y1620" s="24" t="str">
        <f t="shared" si="314"/>
        <v>N</v>
      </c>
      <c r="Z1620" s="24">
        <v>100</v>
      </c>
      <c r="AA1620" s="24">
        <f t="shared" si="303"/>
        <v>0</v>
      </c>
      <c r="AB1620" s="24">
        <f t="shared" si="304"/>
        <v>-100</v>
      </c>
      <c r="AC1620" s="24">
        <f t="shared" si="305"/>
        <v>0</v>
      </c>
      <c r="AD1620" s="24">
        <f t="shared" si="306"/>
        <v>-100</v>
      </c>
      <c r="AE1620" s="24">
        <f t="shared" si="307"/>
        <v>0</v>
      </c>
      <c r="AF1620" s="24">
        <f t="shared" si="308"/>
        <v>-100</v>
      </c>
    </row>
    <row r="1621" spans="1:32" x14ac:dyDescent="0.25">
      <c r="A1621" s="21">
        <v>0.79614426045735931</v>
      </c>
      <c r="B1621" s="21">
        <v>0.18649232279464095</v>
      </c>
      <c r="C1621" s="22">
        <f t="shared" si="315"/>
        <v>1.2560537702369821</v>
      </c>
      <c r="D1621" s="23">
        <f t="shared" si="315"/>
        <v>5.3621510259227465</v>
      </c>
      <c r="E1621" s="125"/>
      <c r="F1621" s="8">
        <f t="shared" si="309"/>
        <v>1</v>
      </c>
      <c r="G1621" s="8">
        <f t="shared" si="310"/>
        <v>1.2560537702369821</v>
      </c>
      <c r="H1621" s="8">
        <f t="shared" si="311"/>
        <v>5.3621510259227465</v>
      </c>
      <c r="I1621" s="24"/>
      <c r="J1621" s="24"/>
      <c r="K1621" s="8">
        <f t="shared" si="312"/>
        <v>0</v>
      </c>
      <c r="L1621" s="8">
        <f t="shared" si="313"/>
        <v>0</v>
      </c>
      <c r="M1621" s="25" t="e">
        <f t="shared" si="316"/>
        <v>#DIV/0!</v>
      </c>
      <c r="N1621" s="25" t="e">
        <f t="shared" si="316"/>
        <v>#DIV/0!</v>
      </c>
      <c r="O1621" s="24">
        <f t="shared" si="317"/>
        <v>0</v>
      </c>
      <c r="P1621" s="24">
        <f t="shared" si="317"/>
        <v>0</v>
      </c>
      <c r="Q1621" t="s">
        <v>504</v>
      </c>
      <c r="R1621" t="s">
        <v>461</v>
      </c>
      <c r="S1621" t="s">
        <v>276</v>
      </c>
      <c r="T1621" s="26" t="s">
        <v>90</v>
      </c>
      <c r="U1621" s="26" t="s">
        <v>74</v>
      </c>
      <c r="V1621" t="s">
        <v>635</v>
      </c>
      <c r="W1621" s="26" t="s">
        <v>109</v>
      </c>
      <c r="X1621" s="90">
        <v>6</v>
      </c>
      <c r="Y1621" s="24" t="str">
        <f t="shared" si="314"/>
        <v>Y</v>
      </c>
      <c r="Z1621" s="24">
        <v>100</v>
      </c>
      <c r="AA1621" s="24">
        <f t="shared" si="303"/>
        <v>0</v>
      </c>
      <c r="AB1621" s="24">
        <f t="shared" si="304"/>
        <v>-100</v>
      </c>
      <c r="AC1621" s="24">
        <f t="shared" si="305"/>
        <v>0</v>
      </c>
      <c r="AD1621" s="24">
        <f t="shared" si="306"/>
        <v>-100</v>
      </c>
      <c r="AE1621" s="24">
        <f t="shared" si="307"/>
        <v>0</v>
      </c>
      <c r="AF1621" s="24">
        <f t="shared" si="308"/>
        <v>-100</v>
      </c>
    </row>
    <row r="1622" spans="1:32" x14ac:dyDescent="0.25">
      <c r="A1622" s="21">
        <v>0.24819555740795313</v>
      </c>
      <c r="B1622" s="21">
        <v>0.75162504814577713</v>
      </c>
      <c r="C1622" s="22">
        <f t="shared" si="315"/>
        <v>4.0290809813179846</v>
      </c>
      <c r="D1622" s="23">
        <f t="shared" si="315"/>
        <v>1.3304506049485072</v>
      </c>
      <c r="E1622" s="125"/>
      <c r="F1622" s="8">
        <f t="shared" si="309"/>
        <v>1</v>
      </c>
      <c r="G1622" s="8">
        <f t="shared" si="310"/>
        <v>4.0290809813179846</v>
      </c>
      <c r="H1622" s="8">
        <f t="shared" si="311"/>
        <v>1.3304506049485072</v>
      </c>
      <c r="I1622" s="24"/>
      <c r="J1622" s="24"/>
      <c r="K1622" s="8">
        <f t="shared" si="312"/>
        <v>0</v>
      </c>
      <c r="L1622" s="8">
        <f t="shared" si="313"/>
        <v>0</v>
      </c>
      <c r="M1622" s="25" t="e">
        <f t="shared" si="316"/>
        <v>#DIV/0!</v>
      </c>
      <c r="N1622" s="25" t="e">
        <f t="shared" si="316"/>
        <v>#DIV/0!</v>
      </c>
      <c r="O1622" s="24">
        <f t="shared" si="317"/>
        <v>0</v>
      </c>
      <c r="P1622" s="24">
        <f t="shared" si="317"/>
        <v>0</v>
      </c>
      <c r="Q1622" t="s">
        <v>454</v>
      </c>
      <c r="R1622" t="s">
        <v>469</v>
      </c>
      <c r="S1622" t="s">
        <v>276</v>
      </c>
      <c r="T1622" s="26" t="s">
        <v>90</v>
      </c>
      <c r="U1622" s="26" t="s">
        <v>75</v>
      </c>
      <c r="V1622" t="s">
        <v>635</v>
      </c>
      <c r="W1622" s="26" t="s">
        <v>75</v>
      </c>
      <c r="X1622" s="90">
        <v>2</v>
      </c>
      <c r="Y1622" s="24" t="str">
        <f t="shared" si="314"/>
        <v>N</v>
      </c>
      <c r="Z1622" s="24">
        <v>100</v>
      </c>
      <c r="AA1622" s="24">
        <f t="shared" si="303"/>
        <v>0</v>
      </c>
      <c r="AB1622" s="24">
        <f t="shared" si="304"/>
        <v>-100</v>
      </c>
      <c r="AC1622" s="24">
        <f t="shared" si="305"/>
        <v>0</v>
      </c>
      <c r="AD1622" s="24">
        <f t="shared" si="306"/>
        <v>-100</v>
      </c>
      <c r="AE1622" s="24">
        <f t="shared" si="307"/>
        <v>0</v>
      </c>
      <c r="AF1622" s="24">
        <f t="shared" si="308"/>
        <v>-100</v>
      </c>
    </row>
    <row r="1623" spans="1:32" x14ac:dyDescent="0.25">
      <c r="A1623" s="21">
        <v>0.49375246630862757</v>
      </c>
      <c r="B1623" s="21">
        <v>0.50347712532324884</v>
      </c>
      <c r="C1623" s="22">
        <f t="shared" si="315"/>
        <v>2.0253063391787385</v>
      </c>
      <c r="D1623" s="23">
        <f t="shared" si="315"/>
        <v>1.9861875539190925</v>
      </c>
      <c r="E1623" s="125"/>
      <c r="F1623" s="8">
        <f t="shared" si="309"/>
        <v>1</v>
      </c>
      <c r="G1623" s="8">
        <f t="shared" si="310"/>
        <v>2.0253063391787385</v>
      </c>
      <c r="H1623" s="8">
        <f t="shared" si="311"/>
        <v>1.9861875539190925</v>
      </c>
      <c r="I1623" s="24"/>
      <c r="J1623" s="24"/>
      <c r="K1623" s="8">
        <f t="shared" si="312"/>
        <v>0</v>
      </c>
      <c r="L1623" s="8">
        <f t="shared" si="313"/>
        <v>0</v>
      </c>
      <c r="M1623" s="25" t="e">
        <f t="shared" si="316"/>
        <v>#DIV/0!</v>
      </c>
      <c r="N1623" s="25" t="e">
        <f t="shared" si="316"/>
        <v>#DIV/0!</v>
      </c>
      <c r="O1623" s="24">
        <f t="shared" si="317"/>
        <v>0</v>
      </c>
      <c r="P1623" s="24">
        <f t="shared" si="317"/>
        <v>0</v>
      </c>
      <c r="Q1623" t="s">
        <v>464</v>
      </c>
      <c r="R1623" t="s">
        <v>455</v>
      </c>
      <c r="S1623" t="s">
        <v>276</v>
      </c>
      <c r="T1623" s="26" t="s">
        <v>84</v>
      </c>
      <c r="U1623" s="26" t="s">
        <v>86</v>
      </c>
      <c r="V1623" t="s">
        <v>635</v>
      </c>
      <c r="W1623" s="26" t="s">
        <v>94</v>
      </c>
      <c r="X1623" s="90">
        <v>2</v>
      </c>
      <c r="Y1623" s="24" t="str">
        <f t="shared" si="314"/>
        <v>N</v>
      </c>
      <c r="Z1623" s="24">
        <v>100</v>
      </c>
      <c r="AA1623" s="24">
        <f t="shared" si="303"/>
        <v>0</v>
      </c>
      <c r="AB1623" s="24">
        <f t="shared" si="304"/>
        <v>-100</v>
      </c>
      <c r="AC1623" s="24">
        <f t="shared" si="305"/>
        <v>0</v>
      </c>
      <c r="AD1623" s="24">
        <f t="shared" si="306"/>
        <v>-100</v>
      </c>
      <c r="AE1623" s="24">
        <f t="shared" si="307"/>
        <v>0</v>
      </c>
      <c r="AF1623" s="24">
        <f t="shared" si="308"/>
        <v>-100</v>
      </c>
    </row>
    <row r="1624" spans="1:32" x14ac:dyDescent="0.25">
      <c r="A1624" s="21">
        <v>0.6499278602397407</v>
      </c>
      <c r="B1624" s="21">
        <v>0.34381203783959735</v>
      </c>
      <c r="C1624" s="22">
        <f t="shared" si="315"/>
        <v>1.538632302408343</v>
      </c>
      <c r="D1624" s="23">
        <f t="shared" si="315"/>
        <v>2.9085659893809237</v>
      </c>
      <c r="E1624" s="125"/>
      <c r="F1624" s="8">
        <f t="shared" si="309"/>
        <v>1</v>
      </c>
      <c r="G1624" s="8">
        <f t="shared" si="310"/>
        <v>1.538632302408343</v>
      </c>
      <c r="H1624" s="8">
        <f t="shared" si="311"/>
        <v>2.9085659893809237</v>
      </c>
      <c r="I1624" s="24"/>
      <c r="J1624" s="24"/>
      <c r="K1624" s="8">
        <f t="shared" si="312"/>
        <v>0</v>
      </c>
      <c r="L1624" s="8">
        <f t="shared" si="313"/>
        <v>0</v>
      </c>
      <c r="M1624" s="25" t="e">
        <f t="shared" si="316"/>
        <v>#DIV/0!</v>
      </c>
      <c r="N1624" s="25" t="e">
        <f t="shared" si="316"/>
        <v>#DIV/0!</v>
      </c>
      <c r="O1624" s="24">
        <f t="shared" si="317"/>
        <v>0</v>
      </c>
      <c r="P1624" s="24">
        <f t="shared" si="317"/>
        <v>0</v>
      </c>
      <c r="Q1624" t="s">
        <v>458</v>
      </c>
      <c r="R1624" t="s">
        <v>457</v>
      </c>
      <c r="S1624" t="s">
        <v>276</v>
      </c>
      <c r="T1624" s="26" t="s">
        <v>84</v>
      </c>
      <c r="U1624" s="26" t="s">
        <v>86</v>
      </c>
      <c r="V1624" t="s">
        <v>635</v>
      </c>
      <c r="W1624" s="26" t="s">
        <v>74</v>
      </c>
      <c r="X1624" s="90">
        <v>4</v>
      </c>
      <c r="Y1624" s="24" t="str">
        <f t="shared" si="314"/>
        <v>Y</v>
      </c>
      <c r="Z1624" s="24">
        <v>100</v>
      </c>
      <c r="AA1624" s="24">
        <f t="shared" si="303"/>
        <v>0</v>
      </c>
      <c r="AB1624" s="24">
        <f t="shared" si="304"/>
        <v>-100</v>
      </c>
      <c r="AC1624" s="24">
        <f t="shared" si="305"/>
        <v>0</v>
      </c>
      <c r="AD1624" s="24">
        <f t="shared" si="306"/>
        <v>-100</v>
      </c>
      <c r="AE1624" s="24">
        <f t="shared" si="307"/>
        <v>0</v>
      </c>
      <c r="AF1624" s="24">
        <f t="shared" si="308"/>
        <v>-100</v>
      </c>
    </row>
    <row r="1625" spans="1:32" x14ac:dyDescent="0.25">
      <c r="A1625" s="21">
        <v>0.55934316976885423</v>
      </c>
      <c r="B1625" s="21">
        <v>0.43902960519436929</v>
      </c>
      <c r="C1625" s="22">
        <f t="shared" si="315"/>
        <v>1.7878112293983048</v>
      </c>
      <c r="D1625" s="23">
        <f t="shared" si="315"/>
        <v>2.277750721519737</v>
      </c>
      <c r="E1625" s="125"/>
      <c r="F1625" s="8">
        <f t="shared" si="309"/>
        <v>1</v>
      </c>
      <c r="G1625" s="8">
        <f t="shared" si="310"/>
        <v>1.7878112293983048</v>
      </c>
      <c r="H1625" s="8">
        <f t="shared" si="311"/>
        <v>2.277750721519737</v>
      </c>
      <c r="I1625" s="24"/>
      <c r="J1625" s="24"/>
      <c r="K1625" s="8">
        <f t="shared" si="312"/>
        <v>0</v>
      </c>
      <c r="L1625" s="8">
        <f t="shared" si="313"/>
        <v>0</v>
      </c>
      <c r="M1625" s="25" t="e">
        <f t="shared" si="316"/>
        <v>#DIV/0!</v>
      </c>
      <c r="N1625" s="25" t="e">
        <f t="shared" si="316"/>
        <v>#DIV/0!</v>
      </c>
      <c r="O1625" s="24">
        <f t="shared" si="317"/>
        <v>0</v>
      </c>
      <c r="P1625" s="24">
        <f t="shared" si="317"/>
        <v>0</v>
      </c>
      <c r="Q1625" t="s">
        <v>466</v>
      </c>
      <c r="R1625" t="s">
        <v>470</v>
      </c>
      <c r="S1625" t="s">
        <v>276</v>
      </c>
      <c r="T1625" s="26" t="s">
        <v>90</v>
      </c>
      <c r="U1625" s="26" t="s">
        <v>75</v>
      </c>
      <c r="V1625" t="s">
        <v>635</v>
      </c>
      <c r="W1625" s="26" t="s">
        <v>75</v>
      </c>
      <c r="X1625" s="90">
        <v>2</v>
      </c>
      <c r="Y1625" s="24" t="str">
        <f t="shared" si="314"/>
        <v>N</v>
      </c>
      <c r="Z1625" s="24">
        <v>100</v>
      </c>
      <c r="AA1625" s="24">
        <f t="shared" si="303"/>
        <v>0</v>
      </c>
      <c r="AB1625" s="24">
        <f t="shared" si="304"/>
        <v>-100</v>
      </c>
      <c r="AC1625" s="24">
        <f t="shared" si="305"/>
        <v>0</v>
      </c>
      <c r="AD1625" s="24">
        <f t="shared" si="306"/>
        <v>-100</v>
      </c>
      <c r="AE1625" s="24">
        <f t="shared" si="307"/>
        <v>0</v>
      </c>
      <c r="AF1625" s="24">
        <f t="shared" si="308"/>
        <v>-100</v>
      </c>
    </row>
    <row r="1626" spans="1:32" x14ac:dyDescent="0.25">
      <c r="A1626" s="21">
        <v>0.56543377862869493</v>
      </c>
      <c r="B1626" s="21">
        <v>0.43241667573325504</v>
      </c>
      <c r="C1626" s="22">
        <f t="shared" si="315"/>
        <v>1.7685536977030745</v>
      </c>
      <c r="D1626" s="23">
        <f t="shared" si="315"/>
        <v>2.3125842644812113</v>
      </c>
      <c r="E1626" s="125"/>
      <c r="F1626" s="8">
        <f t="shared" si="309"/>
        <v>1</v>
      </c>
      <c r="G1626" s="8">
        <f t="shared" si="310"/>
        <v>1.7685536977030745</v>
      </c>
      <c r="H1626" s="8">
        <f t="shared" si="311"/>
        <v>2.3125842644812113</v>
      </c>
      <c r="I1626" s="24"/>
      <c r="J1626" s="24"/>
      <c r="K1626" s="8">
        <f t="shared" si="312"/>
        <v>0</v>
      </c>
      <c r="L1626" s="8">
        <f t="shared" si="313"/>
        <v>0</v>
      </c>
      <c r="M1626" s="25" t="e">
        <f t="shared" si="316"/>
        <v>#DIV/0!</v>
      </c>
      <c r="N1626" s="25" t="e">
        <f t="shared" si="316"/>
        <v>#DIV/0!</v>
      </c>
      <c r="O1626" s="24">
        <f t="shared" si="317"/>
        <v>0</v>
      </c>
      <c r="P1626" s="24">
        <f t="shared" si="317"/>
        <v>0</v>
      </c>
      <c r="Q1626" t="s">
        <v>522</v>
      </c>
      <c r="R1626" t="s">
        <v>467</v>
      </c>
      <c r="S1626" t="s">
        <v>276</v>
      </c>
      <c r="T1626" s="26" t="s">
        <v>84</v>
      </c>
      <c r="U1626" s="26" t="s">
        <v>86</v>
      </c>
      <c r="V1626" t="s">
        <v>635</v>
      </c>
      <c r="W1626" s="26" t="s">
        <v>86</v>
      </c>
      <c r="X1626" s="90">
        <v>3</v>
      </c>
      <c r="Y1626" s="24" t="str">
        <f t="shared" si="314"/>
        <v>Y</v>
      </c>
      <c r="Z1626" s="24">
        <v>100</v>
      </c>
      <c r="AA1626" s="24">
        <f t="shared" si="303"/>
        <v>0</v>
      </c>
      <c r="AB1626" s="24">
        <f t="shared" si="304"/>
        <v>-100</v>
      </c>
      <c r="AC1626" s="24">
        <f t="shared" si="305"/>
        <v>0</v>
      </c>
      <c r="AD1626" s="24">
        <f t="shared" si="306"/>
        <v>-100</v>
      </c>
      <c r="AE1626" s="24">
        <f t="shared" si="307"/>
        <v>0</v>
      </c>
      <c r="AF1626" s="24">
        <f t="shared" si="308"/>
        <v>-100</v>
      </c>
    </row>
    <row r="1627" spans="1:32" x14ac:dyDescent="0.25">
      <c r="A1627" s="21">
        <v>0.40444089858518573</v>
      </c>
      <c r="B1627" s="21">
        <v>0.59513980041421011</v>
      </c>
      <c r="C1627" s="22">
        <f t="shared" si="315"/>
        <v>2.4725491499455119</v>
      </c>
      <c r="D1627" s="23">
        <f t="shared" si="315"/>
        <v>1.6802774731315433</v>
      </c>
      <c r="E1627" s="125"/>
      <c r="F1627" s="8">
        <f t="shared" si="309"/>
        <v>1</v>
      </c>
      <c r="G1627" s="8">
        <f t="shared" si="310"/>
        <v>2.4725491499455119</v>
      </c>
      <c r="H1627" s="8">
        <f t="shared" si="311"/>
        <v>1.6802774731315433</v>
      </c>
      <c r="I1627" s="24"/>
      <c r="J1627" s="24"/>
      <c r="K1627" s="8">
        <f t="shared" si="312"/>
        <v>0</v>
      </c>
      <c r="L1627" s="8">
        <f t="shared" si="313"/>
        <v>0</v>
      </c>
      <c r="M1627" s="25" t="e">
        <f t="shared" si="316"/>
        <v>#DIV/0!</v>
      </c>
      <c r="N1627" s="25" t="e">
        <f t="shared" si="316"/>
        <v>#DIV/0!</v>
      </c>
      <c r="O1627" s="24">
        <f t="shared" si="317"/>
        <v>0</v>
      </c>
      <c r="P1627" s="24">
        <f t="shared" si="317"/>
        <v>0</v>
      </c>
      <c r="Q1627" t="s">
        <v>378</v>
      </c>
      <c r="R1627" t="s">
        <v>371</v>
      </c>
      <c r="S1627" t="s">
        <v>275</v>
      </c>
      <c r="T1627" s="26" t="s">
        <v>90</v>
      </c>
      <c r="U1627" s="26" t="s">
        <v>75</v>
      </c>
      <c r="V1627" t="s">
        <v>636</v>
      </c>
      <c r="W1627" s="26" t="s">
        <v>94</v>
      </c>
      <c r="X1627" s="90">
        <v>2</v>
      </c>
      <c r="Y1627" s="24" t="str">
        <f t="shared" si="314"/>
        <v>N</v>
      </c>
      <c r="Z1627" s="24">
        <v>100</v>
      </c>
      <c r="AA1627" s="24">
        <f t="shared" si="303"/>
        <v>0</v>
      </c>
      <c r="AB1627" s="24">
        <f t="shared" si="304"/>
        <v>-100</v>
      </c>
      <c r="AC1627" s="24">
        <f t="shared" si="305"/>
        <v>0</v>
      </c>
      <c r="AD1627" s="24">
        <f t="shared" si="306"/>
        <v>-100</v>
      </c>
      <c r="AE1627" s="24">
        <f t="shared" si="307"/>
        <v>0</v>
      </c>
      <c r="AF1627" s="24">
        <f t="shared" si="308"/>
        <v>-100</v>
      </c>
    </row>
    <row r="1628" spans="1:32" x14ac:dyDescent="0.25">
      <c r="A1628" s="21">
        <v>0.25975719593065283</v>
      </c>
      <c r="B1628" s="21">
        <v>0.73917501503383209</v>
      </c>
      <c r="C1628" s="22">
        <f t="shared" si="315"/>
        <v>3.8497489796855104</v>
      </c>
      <c r="D1628" s="23">
        <f t="shared" si="315"/>
        <v>1.3528595794789275</v>
      </c>
      <c r="E1628" s="125"/>
      <c r="F1628" s="8">
        <f t="shared" si="309"/>
        <v>1</v>
      </c>
      <c r="G1628" s="8">
        <f t="shared" si="310"/>
        <v>3.8497489796855104</v>
      </c>
      <c r="H1628" s="8">
        <f t="shared" si="311"/>
        <v>1.3528595794789275</v>
      </c>
      <c r="I1628" s="24"/>
      <c r="J1628" s="24"/>
      <c r="K1628" s="8">
        <f t="shared" si="312"/>
        <v>0</v>
      </c>
      <c r="L1628" s="8">
        <f t="shared" si="313"/>
        <v>0</v>
      </c>
      <c r="M1628" s="25" t="e">
        <f t="shared" si="316"/>
        <v>#DIV/0!</v>
      </c>
      <c r="N1628" s="25" t="e">
        <f t="shared" si="316"/>
        <v>#DIV/0!</v>
      </c>
      <c r="O1628" s="24">
        <f t="shared" si="317"/>
        <v>0</v>
      </c>
      <c r="P1628" s="24">
        <f t="shared" si="317"/>
        <v>0</v>
      </c>
      <c r="Q1628" t="s">
        <v>302</v>
      </c>
      <c r="R1628" t="s">
        <v>479</v>
      </c>
      <c r="S1628" t="s">
        <v>275</v>
      </c>
      <c r="T1628" s="26" t="s">
        <v>84</v>
      </c>
      <c r="U1628" s="26" t="s">
        <v>94</v>
      </c>
      <c r="V1628" t="s">
        <v>636</v>
      </c>
      <c r="W1628" s="26" t="s">
        <v>86</v>
      </c>
      <c r="X1628" s="90">
        <v>3</v>
      </c>
      <c r="Y1628" s="24" t="str">
        <f t="shared" si="314"/>
        <v>Y</v>
      </c>
      <c r="Z1628" s="24">
        <v>100</v>
      </c>
      <c r="AA1628" s="24">
        <f t="shared" si="303"/>
        <v>0</v>
      </c>
      <c r="AB1628" s="24">
        <f t="shared" si="304"/>
        <v>-100</v>
      </c>
      <c r="AC1628" s="24">
        <f t="shared" si="305"/>
        <v>0</v>
      </c>
      <c r="AD1628" s="24">
        <f t="shared" si="306"/>
        <v>-100</v>
      </c>
      <c r="AE1628" s="24">
        <f t="shared" si="307"/>
        <v>0</v>
      </c>
      <c r="AF1628" s="24">
        <f t="shared" si="308"/>
        <v>-100</v>
      </c>
    </row>
    <row r="1629" spans="1:32" x14ac:dyDescent="0.25">
      <c r="A1629" s="21">
        <v>0.33283509886406865</v>
      </c>
      <c r="B1629" s="21">
        <v>0.66671662742899573</v>
      </c>
      <c r="C1629" s="22">
        <f t="shared" si="315"/>
        <v>3.0044908226713329</v>
      </c>
      <c r="D1629" s="23">
        <f t="shared" si="315"/>
        <v>1.4998875967083909</v>
      </c>
      <c r="E1629" s="125"/>
      <c r="F1629" s="8">
        <f t="shared" si="309"/>
        <v>1</v>
      </c>
      <c r="G1629" s="8">
        <f t="shared" si="310"/>
        <v>3.0044908226713329</v>
      </c>
      <c r="H1629" s="8">
        <f t="shared" si="311"/>
        <v>1.4998875967083909</v>
      </c>
      <c r="I1629" s="24"/>
      <c r="J1629" s="24"/>
      <c r="K1629" s="8">
        <f t="shared" si="312"/>
        <v>0</v>
      </c>
      <c r="L1629" s="8">
        <f t="shared" si="313"/>
        <v>0</v>
      </c>
      <c r="M1629" s="25" t="e">
        <f t="shared" si="316"/>
        <v>#DIV/0!</v>
      </c>
      <c r="N1629" s="25" t="e">
        <f t="shared" si="316"/>
        <v>#DIV/0!</v>
      </c>
      <c r="O1629" s="24">
        <f t="shared" si="317"/>
        <v>0</v>
      </c>
      <c r="P1629" s="24">
        <f t="shared" si="317"/>
        <v>0</v>
      </c>
      <c r="Q1629" t="s">
        <v>376</v>
      </c>
      <c r="R1629" t="s">
        <v>511</v>
      </c>
      <c r="S1629" t="s">
        <v>275</v>
      </c>
      <c r="T1629" s="26" t="s">
        <v>90</v>
      </c>
      <c r="U1629" s="26" t="s">
        <v>75</v>
      </c>
      <c r="V1629" t="s">
        <v>636</v>
      </c>
      <c r="W1629" s="26" t="s">
        <v>86</v>
      </c>
      <c r="X1629" s="90">
        <v>3</v>
      </c>
      <c r="Y1629" s="24" t="str">
        <f t="shared" si="314"/>
        <v>Y</v>
      </c>
      <c r="Z1629" s="24">
        <v>100</v>
      </c>
      <c r="AA1629" s="24">
        <f t="shared" si="303"/>
        <v>0</v>
      </c>
      <c r="AB1629" s="24">
        <f t="shared" si="304"/>
        <v>-100</v>
      </c>
      <c r="AC1629" s="24">
        <f t="shared" si="305"/>
        <v>0</v>
      </c>
      <c r="AD1629" s="24">
        <f t="shared" si="306"/>
        <v>-100</v>
      </c>
      <c r="AE1629" s="24">
        <f t="shared" si="307"/>
        <v>0</v>
      </c>
      <c r="AF1629" s="24">
        <f t="shared" si="308"/>
        <v>-100</v>
      </c>
    </row>
    <row r="1630" spans="1:32" x14ac:dyDescent="0.25">
      <c r="A1630" s="21">
        <v>0.38748425128422581</v>
      </c>
      <c r="B1630" s="21">
        <v>0.61143910076455876</v>
      </c>
      <c r="C1630" s="22">
        <f t="shared" si="315"/>
        <v>2.5807500477393188</v>
      </c>
      <c r="D1630" s="23">
        <f t="shared" si="315"/>
        <v>1.6354858541914885</v>
      </c>
      <c r="E1630" s="125"/>
      <c r="F1630" s="8">
        <f t="shared" si="309"/>
        <v>1</v>
      </c>
      <c r="G1630" s="8">
        <f t="shared" si="310"/>
        <v>2.5807500477393188</v>
      </c>
      <c r="H1630" s="8">
        <f t="shared" si="311"/>
        <v>1.6354858541914885</v>
      </c>
      <c r="I1630" s="24"/>
      <c r="J1630" s="24"/>
      <c r="K1630" s="8">
        <f t="shared" si="312"/>
        <v>0</v>
      </c>
      <c r="L1630" s="8">
        <f t="shared" si="313"/>
        <v>0</v>
      </c>
      <c r="M1630" s="25" t="e">
        <f t="shared" si="316"/>
        <v>#DIV/0!</v>
      </c>
      <c r="N1630" s="25" t="e">
        <f t="shared" si="316"/>
        <v>#DIV/0!</v>
      </c>
      <c r="O1630" s="24">
        <f t="shared" si="317"/>
        <v>0</v>
      </c>
      <c r="P1630" s="24">
        <f t="shared" si="317"/>
        <v>0</v>
      </c>
      <c r="Q1630" t="s">
        <v>284</v>
      </c>
      <c r="R1630" t="s">
        <v>375</v>
      </c>
      <c r="S1630" t="s">
        <v>275</v>
      </c>
      <c r="T1630" s="26" t="s">
        <v>84</v>
      </c>
      <c r="U1630" s="26" t="s">
        <v>86</v>
      </c>
      <c r="V1630" t="s">
        <v>636</v>
      </c>
      <c r="W1630" s="26" t="s">
        <v>74</v>
      </c>
      <c r="X1630" s="90">
        <v>4</v>
      </c>
      <c r="Y1630" s="24" t="str">
        <f t="shared" si="314"/>
        <v>Y</v>
      </c>
      <c r="Z1630" s="24">
        <v>100</v>
      </c>
      <c r="AA1630" s="24">
        <f t="shared" si="303"/>
        <v>0</v>
      </c>
      <c r="AB1630" s="24">
        <f t="shared" si="304"/>
        <v>-100</v>
      </c>
      <c r="AC1630" s="24">
        <f t="shared" si="305"/>
        <v>0</v>
      </c>
      <c r="AD1630" s="24">
        <f t="shared" si="306"/>
        <v>-100</v>
      </c>
      <c r="AE1630" s="24">
        <f t="shared" si="307"/>
        <v>0</v>
      </c>
      <c r="AF1630" s="24">
        <f t="shared" si="308"/>
        <v>-100</v>
      </c>
    </row>
    <row r="1631" spans="1:32" x14ac:dyDescent="0.25">
      <c r="A1631" s="21">
        <v>0.63538199862059652</v>
      </c>
      <c r="B1631" s="21">
        <v>0.36131812116605644</v>
      </c>
      <c r="C1631" s="22">
        <f t="shared" si="315"/>
        <v>1.5738563606947993</v>
      </c>
      <c r="D1631" s="23">
        <f t="shared" si="315"/>
        <v>2.7676441933572851</v>
      </c>
      <c r="E1631" s="125"/>
      <c r="F1631" s="8">
        <f t="shared" si="309"/>
        <v>1</v>
      </c>
      <c r="G1631" s="8">
        <f t="shared" si="310"/>
        <v>1.5738563606947993</v>
      </c>
      <c r="H1631" s="8">
        <f t="shared" si="311"/>
        <v>2.7676441933572851</v>
      </c>
      <c r="I1631" s="24"/>
      <c r="J1631" s="24"/>
      <c r="K1631" s="8">
        <f t="shared" si="312"/>
        <v>0</v>
      </c>
      <c r="L1631" s="8">
        <f t="shared" si="313"/>
        <v>0</v>
      </c>
      <c r="M1631" s="25" t="e">
        <f t="shared" si="316"/>
        <v>#DIV/0!</v>
      </c>
      <c r="N1631" s="25" t="e">
        <f t="shared" si="316"/>
        <v>#DIV/0!</v>
      </c>
      <c r="O1631" s="24">
        <f t="shared" si="317"/>
        <v>0</v>
      </c>
      <c r="P1631" s="24">
        <f t="shared" si="317"/>
        <v>0</v>
      </c>
      <c r="Q1631" t="s">
        <v>305</v>
      </c>
      <c r="R1631" t="s">
        <v>478</v>
      </c>
      <c r="S1631" t="s">
        <v>275</v>
      </c>
      <c r="T1631" s="26" t="s">
        <v>90</v>
      </c>
      <c r="U1631" s="26" t="s">
        <v>74</v>
      </c>
      <c r="V1631" t="s">
        <v>636</v>
      </c>
      <c r="W1631" s="26" t="s">
        <v>93</v>
      </c>
      <c r="X1631" s="90">
        <v>6</v>
      </c>
      <c r="Y1631" s="24" t="str">
        <f t="shared" si="314"/>
        <v>Y</v>
      </c>
      <c r="Z1631" s="24">
        <v>100</v>
      </c>
      <c r="AA1631" s="24">
        <f t="shared" si="303"/>
        <v>0</v>
      </c>
      <c r="AB1631" s="24">
        <f t="shared" si="304"/>
        <v>-100</v>
      </c>
      <c r="AC1631" s="24">
        <f t="shared" si="305"/>
        <v>0</v>
      </c>
      <c r="AD1631" s="24">
        <f t="shared" si="306"/>
        <v>-100</v>
      </c>
      <c r="AE1631" s="24">
        <f t="shared" si="307"/>
        <v>0</v>
      </c>
      <c r="AF1631" s="24">
        <f t="shared" si="308"/>
        <v>-100</v>
      </c>
    </row>
    <row r="1632" spans="1:32" x14ac:dyDescent="0.25">
      <c r="A1632" s="21">
        <v>0.28624012810451616</v>
      </c>
      <c r="B1632" s="21">
        <v>0.71330111848062128</v>
      </c>
      <c r="C1632" s="22">
        <f t="shared" si="315"/>
        <v>3.493570264316209</v>
      </c>
      <c r="D1632" s="23">
        <f t="shared" si="315"/>
        <v>1.4019324715627342</v>
      </c>
      <c r="E1632" s="125"/>
      <c r="F1632" s="8">
        <f t="shared" si="309"/>
        <v>1</v>
      </c>
      <c r="G1632" s="8">
        <f t="shared" si="310"/>
        <v>3.493570264316209</v>
      </c>
      <c r="H1632" s="8">
        <f t="shared" si="311"/>
        <v>1.4019324715627342</v>
      </c>
      <c r="I1632" s="24"/>
      <c r="J1632" s="24"/>
      <c r="K1632" s="8">
        <f t="shared" si="312"/>
        <v>0</v>
      </c>
      <c r="L1632" s="8">
        <f t="shared" si="313"/>
        <v>0</v>
      </c>
      <c r="M1632" s="25" t="e">
        <f t="shared" si="316"/>
        <v>#DIV/0!</v>
      </c>
      <c r="N1632" s="25" t="e">
        <f t="shared" si="316"/>
        <v>#DIV/0!</v>
      </c>
      <c r="O1632" s="24">
        <f t="shared" si="317"/>
        <v>0</v>
      </c>
      <c r="P1632" s="24">
        <f t="shared" si="317"/>
        <v>0</v>
      </c>
      <c r="Q1632" t="s">
        <v>379</v>
      </c>
      <c r="R1632" t="s">
        <v>510</v>
      </c>
      <c r="S1632" t="s">
        <v>275</v>
      </c>
      <c r="T1632" s="26" t="s">
        <v>90</v>
      </c>
      <c r="U1632" s="26" t="s">
        <v>75</v>
      </c>
      <c r="V1632" t="s">
        <v>636</v>
      </c>
      <c r="W1632" s="26" t="s">
        <v>100</v>
      </c>
      <c r="X1632" s="90">
        <v>3</v>
      </c>
      <c r="Y1632" s="24" t="str">
        <f t="shared" si="314"/>
        <v>Y</v>
      </c>
      <c r="Z1632" s="24">
        <v>100</v>
      </c>
      <c r="AA1632" s="24">
        <f t="shared" si="303"/>
        <v>0</v>
      </c>
      <c r="AB1632" s="24">
        <f t="shared" si="304"/>
        <v>-100</v>
      </c>
      <c r="AC1632" s="24">
        <f t="shared" si="305"/>
        <v>0</v>
      </c>
      <c r="AD1632" s="24">
        <f t="shared" si="306"/>
        <v>-100</v>
      </c>
      <c r="AE1632" s="24">
        <f t="shared" si="307"/>
        <v>0</v>
      </c>
      <c r="AF1632" s="24">
        <f t="shared" si="308"/>
        <v>-100</v>
      </c>
    </row>
    <row r="1633" spans="1:32" x14ac:dyDescent="0.25">
      <c r="A1633" s="21">
        <v>0.64425919414890098</v>
      </c>
      <c r="B1633" s="21">
        <v>0.35183845014188742</v>
      </c>
      <c r="C1633" s="22">
        <f t="shared" si="315"/>
        <v>1.5521703207061728</v>
      </c>
      <c r="D1633" s="23">
        <f t="shared" si="315"/>
        <v>2.8422135204288379</v>
      </c>
      <c r="E1633" s="125"/>
      <c r="F1633" s="8">
        <f t="shared" si="309"/>
        <v>1</v>
      </c>
      <c r="G1633" s="8">
        <f t="shared" si="310"/>
        <v>1.5521703207061728</v>
      </c>
      <c r="H1633" s="8">
        <f t="shared" si="311"/>
        <v>2.8422135204288379</v>
      </c>
      <c r="I1633" s="24"/>
      <c r="J1633" s="24"/>
      <c r="K1633" s="8">
        <f t="shared" si="312"/>
        <v>0</v>
      </c>
      <c r="L1633" s="8">
        <f t="shared" si="313"/>
        <v>0</v>
      </c>
      <c r="M1633" s="25" t="e">
        <f t="shared" si="316"/>
        <v>#DIV/0!</v>
      </c>
      <c r="N1633" s="25" t="e">
        <f t="shared" si="316"/>
        <v>#DIV/0!</v>
      </c>
      <c r="O1633" s="24">
        <f t="shared" si="317"/>
        <v>0</v>
      </c>
      <c r="P1633" s="24">
        <f t="shared" si="317"/>
        <v>0</v>
      </c>
      <c r="Q1633" t="s">
        <v>386</v>
      </c>
      <c r="R1633" t="s">
        <v>483</v>
      </c>
      <c r="S1633" t="s">
        <v>279</v>
      </c>
      <c r="T1633" s="26" t="s">
        <v>84</v>
      </c>
      <c r="U1633" s="26" t="s">
        <v>86</v>
      </c>
      <c r="V1633" t="s">
        <v>636</v>
      </c>
      <c r="W1633" s="26" t="s">
        <v>100</v>
      </c>
      <c r="X1633" s="90">
        <v>3</v>
      </c>
      <c r="Y1633" s="24" t="str">
        <f t="shared" si="314"/>
        <v>Y</v>
      </c>
      <c r="Z1633" s="24">
        <v>100</v>
      </c>
      <c r="AA1633" s="24">
        <f t="shared" si="303"/>
        <v>0</v>
      </c>
      <c r="AB1633" s="24">
        <f t="shared" si="304"/>
        <v>-100</v>
      </c>
      <c r="AC1633" s="24">
        <f t="shared" si="305"/>
        <v>0</v>
      </c>
      <c r="AD1633" s="24">
        <f t="shared" si="306"/>
        <v>-100</v>
      </c>
      <c r="AE1633" s="24">
        <f t="shared" si="307"/>
        <v>0</v>
      </c>
      <c r="AF1633" s="24">
        <f t="shared" si="308"/>
        <v>-100</v>
      </c>
    </row>
    <row r="1634" spans="1:32" x14ac:dyDescent="0.25">
      <c r="A1634" s="21">
        <v>0.49556400925796368</v>
      </c>
      <c r="B1634" s="21">
        <v>0.49619576590955067</v>
      </c>
      <c r="C1634" s="22">
        <f t="shared" si="315"/>
        <v>2.0179027962449436</v>
      </c>
      <c r="D1634" s="23">
        <f t="shared" si="315"/>
        <v>2.0153336015815291</v>
      </c>
      <c r="E1634" s="125"/>
      <c r="F1634" s="8">
        <f t="shared" si="309"/>
        <v>1</v>
      </c>
      <c r="G1634" s="8">
        <f t="shared" si="310"/>
        <v>2.0179027962449436</v>
      </c>
      <c r="H1634" s="8">
        <f t="shared" si="311"/>
        <v>2.0153336015815291</v>
      </c>
      <c r="I1634" s="24"/>
      <c r="J1634" s="24"/>
      <c r="K1634" s="8">
        <f t="shared" si="312"/>
        <v>0</v>
      </c>
      <c r="L1634" s="8">
        <f t="shared" si="313"/>
        <v>0</v>
      </c>
      <c r="M1634" s="25" t="e">
        <f t="shared" si="316"/>
        <v>#DIV/0!</v>
      </c>
      <c r="N1634" s="25" t="e">
        <f t="shared" si="316"/>
        <v>#DIV/0!</v>
      </c>
      <c r="O1634" s="24">
        <f t="shared" si="317"/>
        <v>0</v>
      </c>
      <c r="P1634" s="24">
        <f t="shared" si="317"/>
        <v>0</v>
      </c>
      <c r="Q1634" t="s">
        <v>328</v>
      </c>
      <c r="R1634" t="s">
        <v>410</v>
      </c>
      <c r="S1634" t="s">
        <v>281</v>
      </c>
      <c r="T1634" s="26" t="s">
        <v>84</v>
      </c>
      <c r="U1634" s="26" t="s">
        <v>94</v>
      </c>
      <c r="V1634" t="s">
        <v>636</v>
      </c>
      <c r="W1634" s="26" t="s">
        <v>113</v>
      </c>
      <c r="X1634" s="90">
        <v>7</v>
      </c>
      <c r="Y1634" s="24" t="str">
        <f t="shared" si="314"/>
        <v>Y</v>
      </c>
      <c r="Z1634" s="24">
        <v>100</v>
      </c>
      <c r="AA1634" s="24">
        <f t="shared" si="303"/>
        <v>0</v>
      </c>
      <c r="AB1634" s="24">
        <f t="shared" si="304"/>
        <v>-100</v>
      </c>
      <c r="AC1634" s="24">
        <f t="shared" si="305"/>
        <v>0</v>
      </c>
      <c r="AD1634" s="24">
        <f t="shared" si="306"/>
        <v>-100</v>
      </c>
      <c r="AE1634" s="24">
        <f t="shared" si="307"/>
        <v>0</v>
      </c>
      <c r="AF1634" s="24">
        <f t="shared" si="308"/>
        <v>-100</v>
      </c>
    </row>
    <row r="1635" spans="1:32" x14ac:dyDescent="0.25">
      <c r="A1635" s="21">
        <v>0.63787478420593313</v>
      </c>
      <c r="B1635" s="21">
        <v>0.3488197991605711</v>
      </c>
      <c r="C1635" s="22">
        <f t="shared" si="315"/>
        <v>1.5677058017661933</v>
      </c>
      <c r="D1635" s="23">
        <f t="shared" si="315"/>
        <v>2.8668097464836655</v>
      </c>
      <c r="E1635" s="125"/>
      <c r="F1635" s="8">
        <f t="shared" si="309"/>
        <v>1</v>
      </c>
      <c r="G1635" s="8">
        <f t="shared" si="310"/>
        <v>1.5677058017661933</v>
      </c>
      <c r="H1635" s="8">
        <f t="shared" si="311"/>
        <v>2.8668097464836655</v>
      </c>
      <c r="I1635" s="24"/>
      <c r="J1635" s="24"/>
      <c r="K1635" s="8">
        <f t="shared" si="312"/>
        <v>0</v>
      </c>
      <c r="L1635" s="8">
        <f t="shared" si="313"/>
        <v>0</v>
      </c>
      <c r="M1635" s="25" t="e">
        <f t="shared" si="316"/>
        <v>#DIV/0!</v>
      </c>
      <c r="N1635" s="25" t="e">
        <f t="shared" si="316"/>
        <v>#DIV/0!</v>
      </c>
      <c r="O1635" s="24">
        <f t="shared" si="317"/>
        <v>0</v>
      </c>
      <c r="P1635" s="24">
        <f t="shared" si="317"/>
        <v>0</v>
      </c>
      <c r="Q1635" t="s">
        <v>525</v>
      </c>
      <c r="R1635" t="s">
        <v>532</v>
      </c>
      <c r="S1635" t="s">
        <v>277</v>
      </c>
      <c r="T1635" s="26" t="s">
        <v>84</v>
      </c>
      <c r="U1635" s="26" t="s">
        <v>86</v>
      </c>
      <c r="V1635" t="s">
        <v>636</v>
      </c>
      <c r="W1635" s="26" t="s">
        <v>79</v>
      </c>
      <c r="X1635" s="90">
        <v>3</v>
      </c>
      <c r="Y1635" s="24" t="str">
        <f t="shared" si="314"/>
        <v>Y</v>
      </c>
      <c r="Z1635" s="24">
        <v>100</v>
      </c>
      <c r="AA1635" s="24">
        <f t="shared" si="303"/>
        <v>0</v>
      </c>
      <c r="AB1635" s="24">
        <f t="shared" si="304"/>
        <v>-100</v>
      </c>
      <c r="AC1635" s="24">
        <f t="shared" si="305"/>
        <v>0</v>
      </c>
      <c r="AD1635" s="24">
        <f t="shared" si="306"/>
        <v>-100</v>
      </c>
      <c r="AE1635" s="24">
        <f t="shared" si="307"/>
        <v>0</v>
      </c>
      <c r="AF1635" s="24">
        <f t="shared" si="308"/>
        <v>-100</v>
      </c>
    </row>
    <row r="1636" spans="1:32" x14ac:dyDescent="0.25">
      <c r="A1636" s="21">
        <v>0.49118175077467346</v>
      </c>
      <c r="B1636" s="21">
        <v>0.50577363051728341</v>
      </c>
      <c r="C1636" s="22">
        <f t="shared" si="315"/>
        <v>2.0359062575570803</v>
      </c>
      <c r="D1636" s="23">
        <f t="shared" si="315"/>
        <v>1.9771691121524924</v>
      </c>
      <c r="E1636" s="125"/>
      <c r="F1636" s="8">
        <f t="shared" si="309"/>
        <v>1</v>
      </c>
      <c r="G1636" s="8">
        <f t="shared" si="310"/>
        <v>2.0359062575570803</v>
      </c>
      <c r="H1636" s="8">
        <f t="shared" si="311"/>
        <v>1.9771691121524924</v>
      </c>
      <c r="I1636" s="24"/>
      <c r="J1636" s="24"/>
      <c r="K1636" s="8">
        <f t="shared" si="312"/>
        <v>0</v>
      </c>
      <c r="L1636" s="8">
        <f t="shared" si="313"/>
        <v>0</v>
      </c>
      <c r="M1636" s="25" t="e">
        <f t="shared" si="316"/>
        <v>#DIV/0!</v>
      </c>
      <c r="N1636" s="25" t="e">
        <f t="shared" si="316"/>
        <v>#DIV/0!</v>
      </c>
      <c r="O1636" s="24">
        <f t="shared" si="317"/>
        <v>0</v>
      </c>
      <c r="P1636" s="24">
        <f t="shared" si="317"/>
        <v>0</v>
      </c>
      <c r="Q1636" t="s">
        <v>534</v>
      </c>
      <c r="R1636" t="s">
        <v>527</v>
      </c>
      <c r="S1636" t="s">
        <v>277</v>
      </c>
      <c r="T1636" s="26" t="s">
        <v>84</v>
      </c>
      <c r="U1636" s="26" t="s">
        <v>86</v>
      </c>
      <c r="V1636" t="s">
        <v>636</v>
      </c>
      <c r="W1636" s="26" t="s">
        <v>78</v>
      </c>
      <c r="X1636" s="90">
        <v>1</v>
      </c>
      <c r="Y1636" s="24" t="str">
        <f t="shared" si="314"/>
        <v>N</v>
      </c>
      <c r="Z1636" s="24">
        <v>100</v>
      </c>
      <c r="AA1636" s="24">
        <f t="shared" si="303"/>
        <v>0</v>
      </c>
      <c r="AB1636" s="24">
        <f t="shared" si="304"/>
        <v>-100</v>
      </c>
      <c r="AC1636" s="24">
        <f t="shared" si="305"/>
        <v>0</v>
      </c>
      <c r="AD1636" s="24">
        <f t="shared" si="306"/>
        <v>-100</v>
      </c>
      <c r="AE1636" s="24">
        <f t="shared" si="307"/>
        <v>0</v>
      </c>
      <c r="AF1636" s="24">
        <f t="shared" si="308"/>
        <v>-100</v>
      </c>
    </row>
    <row r="1637" spans="1:32" x14ac:dyDescent="0.25">
      <c r="A1637" s="21">
        <v>0.46215912405812304</v>
      </c>
      <c r="B1637" s="21">
        <v>0.53574160384790015</v>
      </c>
      <c r="C1637" s="22">
        <f t="shared" si="315"/>
        <v>2.1637569138940895</v>
      </c>
      <c r="D1637" s="23">
        <f t="shared" si="315"/>
        <v>1.8665714830015427</v>
      </c>
      <c r="E1637" s="125"/>
      <c r="F1637" s="8">
        <f t="shared" si="309"/>
        <v>1</v>
      </c>
      <c r="G1637" s="8">
        <f t="shared" si="310"/>
        <v>2.1637569138940895</v>
      </c>
      <c r="H1637" s="8">
        <f t="shared" si="311"/>
        <v>1.8665714830015427</v>
      </c>
      <c r="I1637" s="24"/>
      <c r="J1637" s="24"/>
      <c r="K1637" s="8">
        <f t="shared" si="312"/>
        <v>0</v>
      </c>
      <c r="L1637" s="8">
        <f t="shared" si="313"/>
        <v>0</v>
      </c>
      <c r="M1637" s="25" t="e">
        <f t="shared" si="316"/>
        <v>#DIV/0!</v>
      </c>
      <c r="N1637" s="25" t="e">
        <f t="shared" si="316"/>
        <v>#DIV/0!</v>
      </c>
      <c r="O1637" s="24">
        <f t="shared" si="317"/>
        <v>0</v>
      </c>
      <c r="P1637" s="24">
        <f t="shared" si="317"/>
        <v>0</v>
      </c>
      <c r="Q1637" t="s">
        <v>416</v>
      </c>
      <c r="R1637" t="s">
        <v>418</v>
      </c>
      <c r="S1637" t="s">
        <v>274</v>
      </c>
      <c r="T1637" s="26" t="s">
        <v>85</v>
      </c>
      <c r="U1637" s="26" t="s">
        <v>79</v>
      </c>
      <c r="V1637" t="s">
        <v>636</v>
      </c>
      <c r="W1637" s="26" t="s">
        <v>239</v>
      </c>
      <c r="X1637" s="90">
        <v>8</v>
      </c>
      <c r="Y1637" s="24" t="str">
        <f t="shared" si="314"/>
        <v>Y</v>
      </c>
      <c r="Z1637" s="24">
        <v>100</v>
      </c>
      <c r="AA1637" s="24">
        <f t="shared" si="303"/>
        <v>0</v>
      </c>
      <c r="AB1637" s="24">
        <f t="shared" si="304"/>
        <v>-100</v>
      </c>
      <c r="AC1637" s="24">
        <f t="shared" si="305"/>
        <v>0</v>
      </c>
      <c r="AD1637" s="24">
        <f t="shared" si="306"/>
        <v>-100</v>
      </c>
      <c r="AE1637" s="24">
        <f t="shared" si="307"/>
        <v>0</v>
      </c>
      <c r="AF1637" s="24">
        <f t="shared" si="308"/>
        <v>-100</v>
      </c>
    </row>
    <row r="1638" spans="1:32" x14ac:dyDescent="0.25">
      <c r="A1638" s="21">
        <v>0.61483560206415278</v>
      </c>
      <c r="B1638" s="21">
        <v>0.37169624300454257</v>
      </c>
      <c r="C1638" s="22">
        <f t="shared" si="315"/>
        <v>1.6264510328334219</v>
      </c>
      <c r="D1638" s="23">
        <f t="shared" si="315"/>
        <v>2.6903688665687664</v>
      </c>
      <c r="E1638" s="125"/>
      <c r="F1638" s="8">
        <f t="shared" si="309"/>
        <v>1</v>
      </c>
      <c r="G1638" s="8">
        <f t="shared" si="310"/>
        <v>1.6264510328334219</v>
      </c>
      <c r="H1638" s="8">
        <f t="shared" si="311"/>
        <v>2.6903688665687664</v>
      </c>
      <c r="I1638" s="24"/>
      <c r="J1638" s="24"/>
      <c r="K1638" s="8">
        <f t="shared" si="312"/>
        <v>0</v>
      </c>
      <c r="L1638" s="8">
        <f t="shared" si="313"/>
        <v>0</v>
      </c>
      <c r="M1638" s="25" t="e">
        <f t="shared" si="316"/>
        <v>#DIV/0!</v>
      </c>
      <c r="N1638" s="25" t="e">
        <f t="shared" si="316"/>
        <v>#DIV/0!</v>
      </c>
      <c r="O1638" s="24">
        <f t="shared" si="317"/>
        <v>0</v>
      </c>
      <c r="P1638" s="24">
        <f t="shared" si="317"/>
        <v>0</v>
      </c>
      <c r="Q1638" t="s">
        <v>339</v>
      </c>
      <c r="R1638" t="s">
        <v>341</v>
      </c>
      <c r="S1638" t="s">
        <v>274</v>
      </c>
      <c r="T1638" s="26" t="s">
        <v>84</v>
      </c>
      <c r="U1638" s="26" t="s">
        <v>86</v>
      </c>
      <c r="V1638" t="s">
        <v>636</v>
      </c>
      <c r="W1638" s="26" t="s">
        <v>74</v>
      </c>
      <c r="X1638" s="90">
        <v>4</v>
      </c>
      <c r="Y1638" s="24" t="str">
        <f t="shared" si="314"/>
        <v>Y</v>
      </c>
      <c r="Z1638" s="24">
        <v>100</v>
      </c>
      <c r="AA1638" s="24">
        <f t="shared" si="303"/>
        <v>0</v>
      </c>
      <c r="AB1638" s="24">
        <f t="shared" si="304"/>
        <v>-100</v>
      </c>
      <c r="AC1638" s="24">
        <f t="shared" si="305"/>
        <v>0</v>
      </c>
      <c r="AD1638" s="24">
        <f t="shared" si="306"/>
        <v>-100</v>
      </c>
      <c r="AE1638" s="24">
        <f t="shared" si="307"/>
        <v>0</v>
      </c>
      <c r="AF1638" s="24">
        <f t="shared" si="308"/>
        <v>-100</v>
      </c>
    </row>
    <row r="1639" spans="1:32" x14ac:dyDescent="0.25">
      <c r="A1639" s="21">
        <v>0.42311527459730874</v>
      </c>
      <c r="B1639" s="21">
        <v>0.57591207254524257</v>
      </c>
      <c r="C1639" s="22">
        <f t="shared" si="315"/>
        <v>2.3634221216705766</v>
      </c>
      <c r="D1639" s="23">
        <f t="shared" si="315"/>
        <v>1.7363761721133948</v>
      </c>
      <c r="E1639" s="125"/>
      <c r="F1639" s="8">
        <f t="shared" si="309"/>
        <v>1</v>
      </c>
      <c r="G1639" s="8">
        <f t="shared" si="310"/>
        <v>2.3634221216705766</v>
      </c>
      <c r="H1639" s="8">
        <f t="shared" si="311"/>
        <v>1.7363761721133948</v>
      </c>
      <c r="I1639" s="24"/>
      <c r="J1639" s="24"/>
      <c r="K1639" s="8">
        <f t="shared" si="312"/>
        <v>0</v>
      </c>
      <c r="L1639" s="8">
        <f t="shared" si="313"/>
        <v>0</v>
      </c>
      <c r="M1639" s="25" t="e">
        <f t="shared" si="316"/>
        <v>#DIV/0!</v>
      </c>
      <c r="N1639" s="25" t="e">
        <f t="shared" si="316"/>
        <v>#DIV/0!</v>
      </c>
      <c r="O1639" s="24">
        <f t="shared" si="317"/>
        <v>0</v>
      </c>
      <c r="P1639" s="24">
        <f t="shared" si="317"/>
        <v>0</v>
      </c>
      <c r="Q1639" t="s">
        <v>342</v>
      </c>
      <c r="R1639" t="s">
        <v>340</v>
      </c>
      <c r="S1639" t="s">
        <v>274</v>
      </c>
      <c r="T1639" s="26" t="s">
        <v>84</v>
      </c>
      <c r="U1639" s="26" t="s">
        <v>86</v>
      </c>
      <c r="V1639" t="s">
        <v>636</v>
      </c>
      <c r="W1639" s="26" t="s">
        <v>75</v>
      </c>
      <c r="X1639" s="90">
        <v>2</v>
      </c>
      <c r="Y1639" s="24" t="str">
        <f t="shared" si="314"/>
        <v>N</v>
      </c>
      <c r="Z1639" s="24">
        <v>100</v>
      </c>
      <c r="AA1639" s="24">
        <f t="shared" si="303"/>
        <v>0</v>
      </c>
      <c r="AB1639" s="24">
        <f t="shared" si="304"/>
        <v>-100</v>
      </c>
      <c r="AC1639" s="24">
        <f t="shared" si="305"/>
        <v>0</v>
      </c>
      <c r="AD1639" s="24">
        <f t="shared" si="306"/>
        <v>-100</v>
      </c>
      <c r="AE1639" s="24">
        <f t="shared" si="307"/>
        <v>0</v>
      </c>
      <c r="AF1639" s="24">
        <f t="shared" si="308"/>
        <v>-100</v>
      </c>
    </row>
    <row r="1640" spans="1:32" x14ac:dyDescent="0.25">
      <c r="A1640" s="21">
        <v>0.37813854172653288</v>
      </c>
      <c r="B1640" s="21">
        <v>0.6198395933215548</v>
      </c>
      <c r="C1640" s="22">
        <f t="shared" si="315"/>
        <v>2.6445333909474718</v>
      </c>
      <c r="D1640" s="23">
        <f t="shared" si="315"/>
        <v>1.6133206248430616</v>
      </c>
      <c r="E1640" s="125"/>
      <c r="F1640" s="8">
        <f t="shared" si="309"/>
        <v>1</v>
      </c>
      <c r="G1640" s="8">
        <f t="shared" si="310"/>
        <v>2.6445333909474718</v>
      </c>
      <c r="H1640" s="8">
        <f t="shared" si="311"/>
        <v>1.6133206248430616</v>
      </c>
      <c r="I1640" s="24"/>
      <c r="J1640" s="24"/>
      <c r="K1640" s="8">
        <f t="shared" si="312"/>
        <v>0</v>
      </c>
      <c r="L1640" s="8">
        <f t="shared" si="313"/>
        <v>0</v>
      </c>
      <c r="M1640" s="25" t="e">
        <f t="shared" si="316"/>
        <v>#DIV/0!</v>
      </c>
      <c r="N1640" s="25" t="e">
        <f t="shared" si="316"/>
        <v>#DIV/0!</v>
      </c>
      <c r="O1640" s="24">
        <f t="shared" si="317"/>
        <v>0</v>
      </c>
      <c r="P1640" s="24">
        <f t="shared" si="317"/>
        <v>0</v>
      </c>
      <c r="Q1640" t="s">
        <v>352</v>
      </c>
      <c r="R1640" t="s">
        <v>296</v>
      </c>
      <c r="S1640" t="s">
        <v>273</v>
      </c>
      <c r="T1640" s="26" t="s">
        <v>85</v>
      </c>
      <c r="U1640" s="26" t="s">
        <v>77</v>
      </c>
      <c r="V1640" t="s">
        <v>636</v>
      </c>
      <c r="W1640" s="26" t="s">
        <v>87</v>
      </c>
      <c r="X1640" s="90">
        <v>3</v>
      </c>
      <c r="Y1640" s="24" t="str">
        <f t="shared" si="314"/>
        <v>Y</v>
      </c>
      <c r="Z1640" s="24">
        <v>100</v>
      </c>
      <c r="AA1640" s="24">
        <f t="shared" si="303"/>
        <v>0</v>
      </c>
      <c r="AB1640" s="24">
        <f t="shared" si="304"/>
        <v>-100</v>
      </c>
      <c r="AC1640" s="24">
        <f t="shared" si="305"/>
        <v>0</v>
      </c>
      <c r="AD1640" s="24">
        <f t="shared" si="306"/>
        <v>-100</v>
      </c>
      <c r="AE1640" s="24">
        <f t="shared" si="307"/>
        <v>0</v>
      </c>
      <c r="AF1640" s="24">
        <f t="shared" si="308"/>
        <v>-100</v>
      </c>
    </row>
    <row r="1641" spans="1:32" x14ac:dyDescent="0.25">
      <c r="A1641" s="21">
        <v>0.24549078016588216</v>
      </c>
      <c r="B1641" s="21">
        <v>0.75423256030861141</v>
      </c>
      <c r="C1641" s="22">
        <f t="shared" si="315"/>
        <v>4.073472736223672</v>
      </c>
      <c r="D1641" s="23">
        <f t="shared" si="315"/>
        <v>1.3258510075338397</v>
      </c>
      <c r="E1641" s="125"/>
      <c r="F1641" s="8">
        <f t="shared" si="309"/>
        <v>1</v>
      </c>
      <c r="G1641" s="8">
        <f t="shared" si="310"/>
        <v>4.073472736223672</v>
      </c>
      <c r="H1641" s="8">
        <f t="shared" si="311"/>
        <v>1.3258510075338397</v>
      </c>
      <c r="I1641" s="24"/>
      <c r="J1641" s="24"/>
      <c r="K1641" s="8">
        <f t="shared" si="312"/>
        <v>0</v>
      </c>
      <c r="L1641" s="8">
        <f t="shared" si="313"/>
        <v>0</v>
      </c>
      <c r="M1641" s="25" t="e">
        <f t="shared" si="316"/>
        <v>#DIV/0!</v>
      </c>
      <c r="N1641" s="25" t="e">
        <f t="shared" si="316"/>
        <v>#DIV/0!</v>
      </c>
      <c r="O1641" s="24">
        <f t="shared" si="317"/>
        <v>0</v>
      </c>
      <c r="P1641" s="24">
        <f t="shared" si="317"/>
        <v>0</v>
      </c>
      <c r="Q1641" t="s">
        <v>353</v>
      </c>
      <c r="R1641" t="s">
        <v>493</v>
      </c>
      <c r="S1641" t="s">
        <v>273</v>
      </c>
      <c r="T1641" s="26" t="s">
        <v>84</v>
      </c>
      <c r="U1641" s="26" t="s">
        <v>78</v>
      </c>
      <c r="V1641" t="s">
        <v>636</v>
      </c>
      <c r="W1641" s="26" t="s">
        <v>94</v>
      </c>
      <c r="X1641" s="90">
        <v>2</v>
      </c>
      <c r="Y1641" s="24" t="str">
        <f t="shared" si="314"/>
        <v>N</v>
      </c>
      <c r="Z1641" s="24">
        <v>100</v>
      </c>
      <c r="AA1641" s="24">
        <f t="shared" si="303"/>
        <v>0</v>
      </c>
      <c r="AB1641" s="24">
        <f t="shared" si="304"/>
        <v>-100</v>
      </c>
      <c r="AC1641" s="24">
        <f t="shared" si="305"/>
        <v>0</v>
      </c>
      <c r="AD1641" s="24">
        <f t="shared" si="306"/>
        <v>-100</v>
      </c>
      <c r="AE1641" s="24">
        <f t="shared" si="307"/>
        <v>0</v>
      </c>
      <c r="AF1641" s="24">
        <f t="shared" si="308"/>
        <v>-100</v>
      </c>
    </row>
    <row r="1642" spans="1:32" x14ac:dyDescent="0.25">
      <c r="A1642" s="21">
        <v>0.48241346806189789</v>
      </c>
      <c r="B1642" s="21">
        <v>0.51518007006883959</v>
      </c>
      <c r="C1642" s="22">
        <f t="shared" si="315"/>
        <v>2.0729106175611398</v>
      </c>
      <c r="D1642" s="23">
        <f t="shared" si="315"/>
        <v>1.9410688768810052</v>
      </c>
      <c r="E1642" s="125"/>
      <c r="F1642" s="8">
        <f t="shared" si="309"/>
        <v>1</v>
      </c>
      <c r="G1642" s="8">
        <f t="shared" si="310"/>
        <v>2.0729106175611398</v>
      </c>
      <c r="H1642" s="8">
        <f t="shared" si="311"/>
        <v>1.9410688768810052</v>
      </c>
      <c r="I1642" s="24"/>
      <c r="J1642" s="24"/>
      <c r="K1642" s="8">
        <f t="shared" si="312"/>
        <v>0</v>
      </c>
      <c r="L1642" s="8">
        <f t="shared" si="313"/>
        <v>0</v>
      </c>
      <c r="M1642" s="25" t="e">
        <f t="shared" si="316"/>
        <v>#DIV/0!</v>
      </c>
      <c r="N1642" s="25" t="e">
        <f t="shared" si="316"/>
        <v>#DIV/0!</v>
      </c>
      <c r="O1642" s="24">
        <f t="shared" si="317"/>
        <v>0</v>
      </c>
      <c r="P1642" s="24">
        <f t="shared" si="317"/>
        <v>0</v>
      </c>
      <c r="Q1642" t="s">
        <v>356</v>
      </c>
      <c r="R1642" t="s">
        <v>497</v>
      </c>
      <c r="S1642" t="s">
        <v>278</v>
      </c>
      <c r="T1642" s="26" t="s">
        <v>84</v>
      </c>
      <c r="U1642" s="26" t="s">
        <v>86</v>
      </c>
      <c r="V1642" t="s">
        <v>636</v>
      </c>
      <c r="W1642" s="26" t="s">
        <v>86</v>
      </c>
      <c r="X1642" s="90">
        <v>3</v>
      </c>
      <c r="Y1642" s="24" t="str">
        <f t="shared" si="314"/>
        <v>Y</v>
      </c>
      <c r="Z1642" s="24">
        <v>100</v>
      </c>
      <c r="AA1642" s="24">
        <f t="shared" si="303"/>
        <v>0</v>
      </c>
      <c r="AB1642" s="24">
        <f t="shared" si="304"/>
        <v>-100</v>
      </c>
      <c r="AC1642" s="24">
        <f t="shared" si="305"/>
        <v>0</v>
      </c>
      <c r="AD1642" s="24">
        <f t="shared" si="306"/>
        <v>-100</v>
      </c>
      <c r="AE1642" s="24">
        <f t="shared" si="307"/>
        <v>0</v>
      </c>
      <c r="AF1642" s="24">
        <f t="shared" si="308"/>
        <v>-100</v>
      </c>
    </row>
    <row r="1643" spans="1:32" x14ac:dyDescent="0.25">
      <c r="A1643" s="21">
        <v>0.34967467311461092</v>
      </c>
      <c r="B1643" s="21">
        <v>0.6500575322396791</v>
      </c>
      <c r="C1643" s="22">
        <f t="shared" si="315"/>
        <v>2.8598010576311759</v>
      </c>
      <c r="D1643" s="23">
        <f t="shared" si="315"/>
        <v>1.5383253795316314</v>
      </c>
      <c r="E1643" s="125"/>
      <c r="F1643" s="8">
        <f t="shared" si="309"/>
        <v>1</v>
      </c>
      <c r="G1643" s="8">
        <f t="shared" si="310"/>
        <v>2.8598010576311759</v>
      </c>
      <c r="H1643" s="8">
        <f t="shared" si="311"/>
        <v>1.5383253795316314</v>
      </c>
      <c r="I1643" s="24"/>
      <c r="J1643" s="24"/>
      <c r="K1643" s="8">
        <f t="shared" si="312"/>
        <v>0</v>
      </c>
      <c r="L1643" s="8">
        <f t="shared" si="313"/>
        <v>0</v>
      </c>
      <c r="M1643" s="25" t="e">
        <f t="shared" si="316"/>
        <v>#DIV/0!</v>
      </c>
      <c r="N1643" s="25" t="e">
        <f t="shared" si="316"/>
        <v>#DIV/0!</v>
      </c>
      <c r="O1643" s="24">
        <f t="shared" si="317"/>
        <v>0</v>
      </c>
      <c r="P1643" s="24">
        <f t="shared" si="317"/>
        <v>0</v>
      </c>
      <c r="Q1643" t="s">
        <v>498</v>
      </c>
      <c r="R1643" t="s">
        <v>363</v>
      </c>
      <c r="S1643" t="s">
        <v>269</v>
      </c>
      <c r="T1643" s="26" t="s">
        <v>90</v>
      </c>
      <c r="U1643" s="26" t="s">
        <v>75</v>
      </c>
      <c r="V1643" t="s">
        <v>636</v>
      </c>
      <c r="W1643" s="26" t="s">
        <v>79</v>
      </c>
      <c r="X1643" s="90">
        <v>3</v>
      </c>
      <c r="Y1643" s="24" t="str">
        <f t="shared" si="314"/>
        <v>Y</v>
      </c>
      <c r="Z1643" s="24">
        <v>100</v>
      </c>
      <c r="AA1643" s="24">
        <f t="shared" si="303"/>
        <v>0</v>
      </c>
      <c r="AB1643" s="24">
        <f t="shared" si="304"/>
        <v>-100</v>
      </c>
      <c r="AC1643" s="24">
        <f t="shared" si="305"/>
        <v>0</v>
      </c>
      <c r="AD1643" s="24">
        <f t="shared" si="306"/>
        <v>-100</v>
      </c>
      <c r="AE1643" s="24">
        <f t="shared" si="307"/>
        <v>0</v>
      </c>
      <c r="AF1643" s="24">
        <f t="shared" si="308"/>
        <v>-100</v>
      </c>
    </row>
    <row r="1644" spans="1:32" x14ac:dyDescent="0.25">
      <c r="A1644" s="21">
        <v>0.59890877278851096</v>
      </c>
      <c r="B1644" s="21">
        <v>0.39849298013403472</v>
      </c>
      <c r="C1644" s="22">
        <f t="shared" si="315"/>
        <v>1.6697033762654934</v>
      </c>
      <c r="D1644" s="23">
        <f t="shared" si="315"/>
        <v>2.5094544944396411</v>
      </c>
      <c r="E1644" s="125"/>
      <c r="F1644" s="8">
        <f t="shared" si="309"/>
        <v>1</v>
      </c>
      <c r="G1644" s="8">
        <f t="shared" si="310"/>
        <v>1.6697033762654934</v>
      </c>
      <c r="H1644" s="8">
        <f t="shared" si="311"/>
        <v>2.5094544944396411</v>
      </c>
      <c r="I1644" s="24"/>
      <c r="J1644" s="24"/>
      <c r="K1644" s="8">
        <f t="shared" si="312"/>
        <v>0</v>
      </c>
      <c r="L1644" s="8">
        <f t="shared" si="313"/>
        <v>0</v>
      </c>
      <c r="M1644" s="25" t="e">
        <f t="shared" si="316"/>
        <v>#DIV/0!</v>
      </c>
      <c r="N1644" s="25" t="e">
        <f t="shared" si="316"/>
        <v>#DIV/0!</v>
      </c>
      <c r="O1644" s="24">
        <f t="shared" si="317"/>
        <v>0</v>
      </c>
      <c r="P1644" s="24">
        <f t="shared" si="317"/>
        <v>0</v>
      </c>
      <c r="Q1644" t="s">
        <v>474</v>
      </c>
      <c r="R1644" t="s">
        <v>471</v>
      </c>
      <c r="S1644" t="s">
        <v>276</v>
      </c>
      <c r="T1644" s="26" t="s">
        <v>85</v>
      </c>
      <c r="U1644" s="26" t="s">
        <v>79</v>
      </c>
      <c r="V1644" t="s">
        <v>636</v>
      </c>
      <c r="W1644" s="26" t="s">
        <v>74</v>
      </c>
      <c r="X1644" s="90">
        <v>4</v>
      </c>
      <c r="Y1644" s="24" t="str">
        <f t="shared" si="314"/>
        <v>Y</v>
      </c>
      <c r="Z1644" s="24">
        <v>100</v>
      </c>
      <c r="AA1644" s="24">
        <f t="shared" si="303"/>
        <v>0</v>
      </c>
      <c r="AB1644" s="24">
        <f t="shared" si="304"/>
        <v>-100</v>
      </c>
      <c r="AC1644" s="24">
        <f t="shared" si="305"/>
        <v>0</v>
      </c>
      <c r="AD1644" s="24">
        <f t="shared" si="306"/>
        <v>-100</v>
      </c>
      <c r="AE1644" s="24">
        <f t="shared" si="307"/>
        <v>0</v>
      </c>
      <c r="AF1644" s="24">
        <f t="shared" si="308"/>
        <v>-100</v>
      </c>
    </row>
    <row r="1645" spans="1:32" x14ac:dyDescent="0.25">
      <c r="A1645" s="21">
        <v>0.41788286876484854</v>
      </c>
      <c r="B1645" s="21">
        <v>0.58121398879746899</v>
      </c>
      <c r="C1645" s="22">
        <f t="shared" si="315"/>
        <v>2.3930150641392314</v>
      </c>
      <c r="D1645" s="23">
        <f t="shared" si="315"/>
        <v>1.7205367029602965</v>
      </c>
      <c r="E1645" s="125"/>
      <c r="F1645" s="8">
        <f t="shared" si="309"/>
        <v>1</v>
      </c>
      <c r="G1645" s="8">
        <f t="shared" si="310"/>
        <v>2.3930150641392314</v>
      </c>
      <c r="H1645" s="8">
        <f t="shared" si="311"/>
        <v>1.7205367029602965</v>
      </c>
      <c r="I1645" s="24"/>
      <c r="J1645" s="24"/>
      <c r="K1645" s="8">
        <f t="shared" si="312"/>
        <v>0</v>
      </c>
      <c r="L1645" s="8">
        <f t="shared" si="313"/>
        <v>0</v>
      </c>
      <c r="M1645" s="25" t="e">
        <f t="shared" si="316"/>
        <v>#DIV/0!</v>
      </c>
      <c r="N1645" s="25" t="e">
        <f t="shared" si="316"/>
        <v>#DIV/0!</v>
      </c>
      <c r="O1645" s="24">
        <f t="shared" si="317"/>
        <v>0</v>
      </c>
      <c r="P1645" s="24">
        <f t="shared" si="317"/>
        <v>0</v>
      </c>
      <c r="Q1645" t="s">
        <v>476</v>
      </c>
      <c r="R1645" t="s">
        <v>380</v>
      </c>
      <c r="S1645" t="s">
        <v>275</v>
      </c>
      <c r="T1645" s="26" t="s">
        <v>90</v>
      </c>
      <c r="U1645" s="26" t="s">
        <v>75</v>
      </c>
      <c r="V1645" t="s">
        <v>637</v>
      </c>
      <c r="W1645" s="26" t="s">
        <v>78</v>
      </c>
      <c r="X1645" s="90">
        <v>1</v>
      </c>
      <c r="Y1645" s="24" t="str">
        <f t="shared" si="314"/>
        <v>N</v>
      </c>
      <c r="Z1645" s="24">
        <v>100</v>
      </c>
      <c r="AA1645" s="24">
        <f t="shared" si="303"/>
        <v>0</v>
      </c>
      <c r="AB1645" s="24">
        <f t="shared" si="304"/>
        <v>-100</v>
      </c>
      <c r="AC1645" s="24">
        <f t="shared" si="305"/>
        <v>0</v>
      </c>
      <c r="AD1645" s="24">
        <f t="shared" si="306"/>
        <v>-100</v>
      </c>
      <c r="AE1645" s="24">
        <f t="shared" si="307"/>
        <v>0</v>
      </c>
      <c r="AF1645" s="24">
        <f t="shared" si="308"/>
        <v>-100</v>
      </c>
    </row>
    <row r="1646" spans="1:32" x14ac:dyDescent="0.25">
      <c r="A1646" s="21">
        <v>0.18842804487652276</v>
      </c>
      <c r="B1646" s="21">
        <v>0.81151512481671129</v>
      </c>
      <c r="C1646" s="22">
        <f t="shared" si="315"/>
        <v>5.3070656263259632</v>
      </c>
      <c r="D1646" s="23">
        <f t="shared" si="315"/>
        <v>1.23226292328915</v>
      </c>
      <c r="E1646" s="125"/>
      <c r="F1646" s="8">
        <f t="shared" si="309"/>
        <v>1</v>
      </c>
      <c r="G1646" s="8">
        <f t="shared" si="310"/>
        <v>5.3070656263259632</v>
      </c>
      <c r="H1646" s="8">
        <f t="shared" si="311"/>
        <v>1.23226292328915</v>
      </c>
      <c r="I1646" s="24"/>
      <c r="J1646" s="24"/>
      <c r="K1646" s="8">
        <f t="shared" si="312"/>
        <v>0</v>
      </c>
      <c r="L1646" s="8">
        <f t="shared" si="313"/>
        <v>0</v>
      </c>
      <c r="M1646" s="25" t="e">
        <f t="shared" si="316"/>
        <v>#DIV/0!</v>
      </c>
      <c r="N1646" s="25" t="e">
        <f t="shared" si="316"/>
        <v>#DIV/0!</v>
      </c>
      <c r="O1646" s="24">
        <f t="shared" si="317"/>
        <v>0</v>
      </c>
      <c r="P1646" s="24">
        <f t="shared" si="317"/>
        <v>0</v>
      </c>
      <c r="Q1646" t="s">
        <v>394</v>
      </c>
      <c r="R1646" t="s">
        <v>316</v>
      </c>
      <c r="S1646" t="s">
        <v>279</v>
      </c>
      <c r="T1646" s="26" t="s">
        <v>90</v>
      </c>
      <c r="U1646" s="26" t="s">
        <v>75</v>
      </c>
      <c r="V1646" t="s">
        <v>637</v>
      </c>
      <c r="W1646" s="26" t="s">
        <v>94</v>
      </c>
      <c r="X1646" s="90">
        <v>2</v>
      </c>
      <c r="Y1646" s="24" t="str">
        <f t="shared" si="314"/>
        <v>N</v>
      </c>
      <c r="Z1646" s="24">
        <v>100</v>
      </c>
      <c r="AA1646" s="24">
        <f t="shared" ref="AA1646:AA1709" si="318">IF(AND(O1646&gt;1,Y1646="Y"),Z1646*I1646,IF(AND(P1646&gt;1,Y1646="N"),Z1646*J1646,0))</f>
        <v>0</v>
      </c>
      <c r="AB1646" s="24">
        <f t="shared" ref="AB1646:AB1709" si="319">AA1646-Z1646</f>
        <v>-100</v>
      </c>
      <c r="AC1646" s="24">
        <f t="shared" ref="AC1646:AC1709" si="320">IF(AND(A1646 &gt; 50%,Y1646 = "Y"),Z1646*I1646,0)</f>
        <v>0</v>
      </c>
      <c r="AD1646" s="24">
        <f t="shared" ref="AD1646:AD1709" si="321">AC1646-Z1646</f>
        <v>-100</v>
      </c>
      <c r="AE1646" s="24">
        <f t="shared" ref="AE1646:AE1709" si="322">IF(AND(B1646 &gt; 50%,Y1646 = "N"),Z1646*J1646,0)</f>
        <v>0</v>
      </c>
      <c r="AF1646" s="24">
        <f t="shared" ref="AF1646:AF1709" si="323">AE1646-Z1646</f>
        <v>-100</v>
      </c>
    </row>
    <row r="1647" spans="1:32" x14ac:dyDescent="0.25">
      <c r="A1647" s="124">
        <v>0.44119054576535299</v>
      </c>
      <c r="B1647" s="124">
        <v>0.55765063519514391</v>
      </c>
      <c r="C1647" s="120">
        <f t="shared" si="315"/>
        <v>2.2665943538415023</v>
      </c>
      <c r="D1647" s="121">
        <f t="shared" si="315"/>
        <v>1.7932374445338175</v>
      </c>
      <c r="E1647" s="129"/>
      <c r="F1647" s="122">
        <f t="shared" si="309"/>
        <v>1</v>
      </c>
      <c r="G1647" s="122">
        <f t="shared" si="310"/>
        <v>2.2665943538415023</v>
      </c>
      <c r="H1647" s="122">
        <f t="shared" si="311"/>
        <v>1.7932374445338175</v>
      </c>
      <c r="I1647" s="97"/>
      <c r="J1647" s="97"/>
      <c r="K1647" s="122">
        <f t="shared" si="312"/>
        <v>0</v>
      </c>
      <c r="L1647" s="122">
        <f t="shared" si="313"/>
        <v>0</v>
      </c>
      <c r="M1647" s="123" t="e">
        <f t="shared" si="316"/>
        <v>#DIV/0!</v>
      </c>
      <c r="N1647" s="123" t="e">
        <f t="shared" si="316"/>
        <v>#DIV/0!</v>
      </c>
      <c r="O1647" s="97">
        <f t="shared" si="317"/>
        <v>0</v>
      </c>
      <c r="P1647" s="97">
        <f t="shared" si="317"/>
        <v>0</v>
      </c>
      <c r="Q1647" s="97" t="s">
        <v>318</v>
      </c>
      <c r="R1647" s="97" t="s">
        <v>480</v>
      </c>
      <c r="S1647" s="97" t="s">
        <v>279</v>
      </c>
      <c r="T1647" s="117" t="s">
        <v>84</v>
      </c>
      <c r="U1647" s="117" t="s">
        <v>86</v>
      </c>
      <c r="V1647" s="97" t="s">
        <v>637</v>
      </c>
      <c r="W1647" s="117" t="s">
        <v>86</v>
      </c>
      <c r="X1647" s="96">
        <v>3</v>
      </c>
      <c r="Y1647" s="24" t="str">
        <f t="shared" si="314"/>
        <v>Y</v>
      </c>
      <c r="Z1647" s="24">
        <v>100</v>
      </c>
      <c r="AA1647" s="24">
        <f t="shared" si="318"/>
        <v>0</v>
      </c>
      <c r="AB1647" s="24">
        <f t="shared" si="319"/>
        <v>-100</v>
      </c>
      <c r="AC1647" s="24">
        <f t="shared" si="320"/>
        <v>0</v>
      </c>
      <c r="AD1647" s="24">
        <f t="shared" si="321"/>
        <v>-100</v>
      </c>
      <c r="AE1647" s="24">
        <f t="shared" si="322"/>
        <v>0</v>
      </c>
      <c r="AF1647" s="24">
        <f t="shared" si="323"/>
        <v>-100</v>
      </c>
    </row>
    <row r="1648" spans="1:32" x14ac:dyDescent="0.25">
      <c r="A1648" s="21">
        <v>0.40016092409050408</v>
      </c>
      <c r="B1648" s="21">
        <v>0.59893759498675614</v>
      </c>
      <c r="C1648" s="22">
        <f t="shared" ref="C1648:D1685" si="324">(100%/A1648)</f>
        <v>2.4989946289054221</v>
      </c>
      <c r="D1648" s="23">
        <f t="shared" si="324"/>
        <v>1.6696230264558902</v>
      </c>
      <c r="E1648" s="125"/>
      <c r="F1648" s="8">
        <f t="shared" ref="F1648:F1711" si="325">(E1648/100%) + 1</f>
        <v>1</v>
      </c>
      <c r="G1648" s="8">
        <f t="shared" ref="G1648:G1711" si="326">C1648/F1648</f>
        <v>2.4989946289054221</v>
      </c>
      <c r="H1648" s="8">
        <f t="shared" ref="H1648:H1711" si="327">D1648/F1648</f>
        <v>1.6696230264558902</v>
      </c>
      <c r="I1648" s="24"/>
      <c r="J1648" s="24"/>
      <c r="K1648" s="8">
        <f t="shared" ref="K1648:K1711" si="328">(I1648*F1648)</f>
        <v>0</v>
      </c>
      <c r="L1648" s="8">
        <f t="shared" ref="L1648:L1711" si="329">(J1648*F1648)</f>
        <v>0</v>
      </c>
      <c r="M1648" s="25" t="e">
        <f t="shared" ref="M1648:N1685" si="330">(1/K1648)</f>
        <v>#DIV/0!</v>
      </c>
      <c r="N1648" s="25" t="e">
        <f t="shared" si="330"/>
        <v>#DIV/0!</v>
      </c>
      <c r="O1648" s="24">
        <f t="shared" ref="O1648:P1685" si="331">(I1648/G1648)</f>
        <v>0</v>
      </c>
      <c r="P1648" s="24">
        <f t="shared" si="331"/>
        <v>0</v>
      </c>
      <c r="Q1648" t="s">
        <v>386</v>
      </c>
      <c r="R1648" t="s">
        <v>481</v>
      </c>
      <c r="S1648" t="s">
        <v>279</v>
      </c>
      <c r="T1648" s="26" t="s">
        <v>90</v>
      </c>
      <c r="U1648" s="26" t="s">
        <v>75</v>
      </c>
      <c r="V1648" t="s">
        <v>638</v>
      </c>
      <c r="W1648" s="26" t="s">
        <v>75</v>
      </c>
      <c r="X1648" s="90">
        <v>2</v>
      </c>
      <c r="Y1648" s="24" t="str">
        <f t="shared" ref="Y1648:Y1711" si="332">IF(X1648 &gt;=3,"Y","N")</f>
        <v>N</v>
      </c>
      <c r="Z1648" s="24">
        <v>100</v>
      </c>
      <c r="AA1648" s="24">
        <f t="shared" si="318"/>
        <v>0</v>
      </c>
      <c r="AB1648" s="24">
        <f t="shared" si="319"/>
        <v>-100</v>
      </c>
      <c r="AC1648" s="24">
        <f t="shared" si="320"/>
        <v>0</v>
      </c>
      <c r="AD1648" s="24">
        <f t="shared" si="321"/>
        <v>-100</v>
      </c>
      <c r="AE1648" s="24">
        <f t="shared" si="322"/>
        <v>0</v>
      </c>
      <c r="AF1648" s="24">
        <f t="shared" si="323"/>
        <v>-100</v>
      </c>
    </row>
    <row r="1649" spans="1:32" x14ac:dyDescent="0.25">
      <c r="A1649" s="21">
        <v>0.2419010425424627</v>
      </c>
      <c r="B1649" s="21">
        <v>0.75801904648479213</v>
      </c>
      <c r="C1649" s="22">
        <f t="shared" si="324"/>
        <v>4.1339218280734054</v>
      </c>
      <c r="D1649" s="23">
        <f t="shared" si="324"/>
        <v>1.3192280650959378</v>
      </c>
      <c r="E1649" s="125"/>
      <c r="F1649" s="8">
        <f t="shared" si="325"/>
        <v>1</v>
      </c>
      <c r="G1649" s="8">
        <f t="shared" si="326"/>
        <v>4.1339218280734054</v>
      </c>
      <c r="H1649" s="8">
        <f t="shared" si="327"/>
        <v>1.3192280650959378</v>
      </c>
      <c r="I1649" s="24"/>
      <c r="J1649" s="24"/>
      <c r="K1649" s="8">
        <f t="shared" si="328"/>
        <v>0</v>
      </c>
      <c r="L1649" s="8">
        <f t="shared" si="329"/>
        <v>0</v>
      </c>
      <c r="M1649" s="25" t="e">
        <f t="shared" si="330"/>
        <v>#DIV/0!</v>
      </c>
      <c r="N1649" s="25" t="e">
        <f t="shared" si="330"/>
        <v>#DIV/0!</v>
      </c>
      <c r="O1649" s="24">
        <f t="shared" si="331"/>
        <v>0</v>
      </c>
      <c r="P1649" s="24">
        <f t="shared" si="331"/>
        <v>0</v>
      </c>
      <c r="Q1649" t="s">
        <v>393</v>
      </c>
      <c r="R1649" t="s">
        <v>319</v>
      </c>
      <c r="S1649" t="s">
        <v>279</v>
      </c>
      <c r="T1649" s="26" t="s">
        <v>90</v>
      </c>
      <c r="U1649" s="26" t="s">
        <v>75</v>
      </c>
      <c r="V1649" t="s">
        <v>638</v>
      </c>
      <c r="W1649" s="26" t="s">
        <v>94</v>
      </c>
      <c r="X1649" s="90">
        <v>2</v>
      </c>
      <c r="Y1649" s="24" t="str">
        <f t="shared" si="332"/>
        <v>N</v>
      </c>
      <c r="Z1649" s="24">
        <v>100</v>
      </c>
      <c r="AA1649" s="24">
        <f t="shared" si="318"/>
        <v>0</v>
      </c>
      <c r="AB1649" s="24">
        <f t="shared" si="319"/>
        <v>-100</v>
      </c>
      <c r="AC1649" s="24">
        <f t="shared" si="320"/>
        <v>0</v>
      </c>
      <c r="AD1649" s="24">
        <f t="shared" si="321"/>
        <v>-100</v>
      </c>
      <c r="AE1649" s="24">
        <f t="shared" si="322"/>
        <v>0</v>
      </c>
      <c r="AF1649" s="24">
        <f t="shared" si="323"/>
        <v>-100</v>
      </c>
    </row>
    <row r="1650" spans="1:32" x14ac:dyDescent="0.25">
      <c r="A1650" s="21">
        <v>0.18327422836538257</v>
      </c>
      <c r="B1650" s="21">
        <v>0.81670166103621955</v>
      </c>
      <c r="C1650" s="22">
        <f t="shared" si="324"/>
        <v>5.4563045165649884</v>
      </c>
      <c r="D1650" s="23">
        <f t="shared" si="324"/>
        <v>1.2244373284746526</v>
      </c>
      <c r="E1650" s="125"/>
      <c r="F1650" s="8">
        <f t="shared" si="325"/>
        <v>1</v>
      </c>
      <c r="G1650" s="8">
        <f t="shared" si="326"/>
        <v>5.4563045165649884</v>
      </c>
      <c r="H1650" s="8">
        <f t="shared" si="327"/>
        <v>1.2244373284746526</v>
      </c>
      <c r="I1650" s="24"/>
      <c r="J1650" s="24"/>
      <c r="K1650" s="8">
        <f t="shared" si="328"/>
        <v>0</v>
      </c>
      <c r="L1650" s="8">
        <f t="shared" si="329"/>
        <v>0</v>
      </c>
      <c r="M1650" s="25" t="e">
        <f t="shared" si="330"/>
        <v>#DIV/0!</v>
      </c>
      <c r="N1650" s="25" t="e">
        <f t="shared" si="330"/>
        <v>#DIV/0!</v>
      </c>
      <c r="O1650" s="24">
        <f t="shared" si="331"/>
        <v>0</v>
      </c>
      <c r="P1650" s="24">
        <f t="shared" si="331"/>
        <v>0</v>
      </c>
      <c r="Q1650" t="s">
        <v>330</v>
      </c>
      <c r="R1650" t="s">
        <v>289</v>
      </c>
      <c r="S1650" t="s">
        <v>283</v>
      </c>
      <c r="T1650" s="26" t="s">
        <v>90</v>
      </c>
      <c r="U1650" s="26" t="s">
        <v>75</v>
      </c>
      <c r="V1650" t="s">
        <v>638</v>
      </c>
      <c r="W1650" s="26" t="s">
        <v>78</v>
      </c>
      <c r="X1650" s="90">
        <v>1</v>
      </c>
      <c r="Y1650" s="24" t="str">
        <f t="shared" si="332"/>
        <v>N</v>
      </c>
      <c r="Z1650" s="24">
        <v>100</v>
      </c>
      <c r="AA1650" s="24">
        <f t="shared" si="318"/>
        <v>0</v>
      </c>
      <c r="AB1650" s="24">
        <f t="shared" si="319"/>
        <v>-100</v>
      </c>
      <c r="AC1650" s="24">
        <f t="shared" si="320"/>
        <v>0</v>
      </c>
      <c r="AD1650" s="24">
        <f t="shared" si="321"/>
        <v>-100</v>
      </c>
      <c r="AE1650" s="24">
        <f t="shared" si="322"/>
        <v>0</v>
      </c>
      <c r="AF1650" s="24">
        <f t="shared" si="323"/>
        <v>-100</v>
      </c>
    </row>
    <row r="1651" spans="1:32" x14ac:dyDescent="0.25">
      <c r="A1651" s="21">
        <v>0.39456593030681919</v>
      </c>
      <c r="B1651" s="21">
        <v>0.60449230693933698</v>
      </c>
      <c r="C1651" s="22">
        <f t="shared" si="324"/>
        <v>2.5344306824017675</v>
      </c>
      <c r="D1651" s="23">
        <f t="shared" si="324"/>
        <v>1.6542807716829284</v>
      </c>
      <c r="E1651" s="125"/>
      <c r="F1651" s="8">
        <f t="shared" si="325"/>
        <v>1</v>
      </c>
      <c r="G1651" s="8">
        <f t="shared" si="326"/>
        <v>2.5344306824017675</v>
      </c>
      <c r="H1651" s="8">
        <f t="shared" si="327"/>
        <v>1.6542807716829284</v>
      </c>
      <c r="I1651" s="24"/>
      <c r="J1651" s="24"/>
      <c r="K1651" s="8">
        <f t="shared" si="328"/>
        <v>0</v>
      </c>
      <c r="L1651" s="8">
        <f t="shared" si="329"/>
        <v>0</v>
      </c>
      <c r="M1651" s="25" t="e">
        <f t="shared" si="330"/>
        <v>#DIV/0!</v>
      </c>
      <c r="N1651" s="25" t="e">
        <f t="shared" si="330"/>
        <v>#DIV/0!</v>
      </c>
      <c r="O1651" s="24">
        <f t="shared" si="331"/>
        <v>0</v>
      </c>
      <c r="P1651" s="24">
        <f t="shared" si="331"/>
        <v>0</v>
      </c>
      <c r="Q1651" t="s">
        <v>411</v>
      </c>
      <c r="R1651" t="s">
        <v>333</v>
      </c>
      <c r="S1651" t="s">
        <v>283</v>
      </c>
      <c r="T1651" s="26" t="s">
        <v>90</v>
      </c>
      <c r="U1651" s="26" t="s">
        <v>75</v>
      </c>
      <c r="V1651" t="s">
        <v>638</v>
      </c>
      <c r="W1651" s="26" t="s">
        <v>203</v>
      </c>
      <c r="X1651" s="90">
        <v>7</v>
      </c>
      <c r="Y1651" s="24" t="str">
        <f t="shared" si="332"/>
        <v>Y</v>
      </c>
      <c r="Z1651" s="24">
        <v>100</v>
      </c>
      <c r="AA1651" s="24">
        <f t="shared" si="318"/>
        <v>0</v>
      </c>
      <c r="AB1651" s="24">
        <f t="shared" si="319"/>
        <v>-100</v>
      </c>
      <c r="AC1651" s="24">
        <f t="shared" si="320"/>
        <v>0</v>
      </c>
      <c r="AD1651" s="24">
        <f t="shared" si="321"/>
        <v>-100</v>
      </c>
      <c r="AE1651" s="24">
        <f t="shared" si="322"/>
        <v>0</v>
      </c>
      <c r="AF1651" s="24">
        <f t="shared" si="323"/>
        <v>-100</v>
      </c>
    </row>
    <row r="1652" spans="1:32" x14ac:dyDescent="0.25">
      <c r="A1652" s="21">
        <v>0.38581734875058971</v>
      </c>
      <c r="B1652" s="21">
        <v>0.61384631113107613</v>
      </c>
      <c r="C1652" s="22">
        <f t="shared" si="324"/>
        <v>2.5919000356991373</v>
      </c>
      <c r="D1652" s="23">
        <f t="shared" si="324"/>
        <v>1.6290722642894038</v>
      </c>
      <c r="E1652" s="125"/>
      <c r="F1652" s="8">
        <f t="shared" si="325"/>
        <v>1</v>
      </c>
      <c r="G1652" s="8">
        <f t="shared" si="326"/>
        <v>2.5919000356991373</v>
      </c>
      <c r="H1652" s="8">
        <f t="shared" si="327"/>
        <v>1.6290722642894038</v>
      </c>
      <c r="I1652" s="24"/>
      <c r="J1652" s="24"/>
      <c r="K1652" s="8">
        <f t="shared" si="328"/>
        <v>0</v>
      </c>
      <c r="L1652" s="8">
        <f t="shared" si="329"/>
        <v>0</v>
      </c>
      <c r="M1652" s="25" t="e">
        <f t="shared" si="330"/>
        <v>#DIV/0!</v>
      </c>
      <c r="N1652" s="25" t="e">
        <f t="shared" si="330"/>
        <v>#DIV/0!</v>
      </c>
      <c r="O1652" s="24">
        <f t="shared" si="331"/>
        <v>0</v>
      </c>
      <c r="P1652" s="24">
        <f t="shared" si="331"/>
        <v>0</v>
      </c>
      <c r="Q1652" t="s">
        <v>414</v>
      </c>
      <c r="R1652" t="s">
        <v>523</v>
      </c>
      <c r="S1652" t="s">
        <v>283</v>
      </c>
      <c r="T1652" s="26" t="s">
        <v>90</v>
      </c>
      <c r="U1652" s="26" t="s">
        <v>75</v>
      </c>
      <c r="V1652" t="s">
        <v>638</v>
      </c>
      <c r="W1652" s="26" t="s">
        <v>77</v>
      </c>
      <c r="X1652" s="90">
        <v>2</v>
      </c>
      <c r="Y1652" s="24" t="str">
        <f t="shared" si="332"/>
        <v>N</v>
      </c>
      <c r="Z1652" s="24">
        <v>100</v>
      </c>
      <c r="AA1652" s="24">
        <f t="shared" si="318"/>
        <v>0</v>
      </c>
      <c r="AB1652" s="24">
        <f t="shared" si="319"/>
        <v>-100</v>
      </c>
      <c r="AC1652" s="24">
        <f t="shared" si="320"/>
        <v>0</v>
      </c>
      <c r="AD1652" s="24">
        <f t="shared" si="321"/>
        <v>-100</v>
      </c>
      <c r="AE1652" s="24">
        <f t="shared" si="322"/>
        <v>0</v>
      </c>
      <c r="AF1652" s="24">
        <f t="shared" si="323"/>
        <v>-100</v>
      </c>
    </row>
    <row r="1653" spans="1:32" x14ac:dyDescent="0.25">
      <c r="A1653" s="21">
        <v>0.36379429339433011</v>
      </c>
      <c r="B1653" s="21">
        <v>0.63557700000513506</v>
      </c>
      <c r="C1653" s="22">
        <f t="shared" si="324"/>
        <v>2.7488061746918691</v>
      </c>
      <c r="D1653" s="23">
        <f t="shared" si="324"/>
        <v>1.5733734858119797</v>
      </c>
      <c r="E1653" s="125"/>
      <c r="F1653" s="8">
        <f t="shared" si="325"/>
        <v>1</v>
      </c>
      <c r="G1653" s="8">
        <f t="shared" si="326"/>
        <v>2.7488061746918691</v>
      </c>
      <c r="H1653" s="8">
        <f t="shared" si="327"/>
        <v>1.5733734858119797</v>
      </c>
      <c r="I1653" s="24"/>
      <c r="J1653" s="24"/>
      <c r="K1653" s="8">
        <f t="shared" si="328"/>
        <v>0</v>
      </c>
      <c r="L1653" s="8">
        <f t="shared" si="329"/>
        <v>0</v>
      </c>
      <c r="M1653" s="25" t="e">
        <f t="shared" si="330"/>
        <v>#DIV/0!</v>
      </c>
      <c r="N1653" s="25" t="e">
        <f t="shared" si="330"/>
        <v>#DIV/0!</v>
      </c>
      <c r="O1653" s="24">
        <f t="shared" si="331"/>
        <v>0</v>
      </c>
      <c r="P1653" s="24">
        <f t="shared" si="331"/>
        <v>0</v>
      </c>
      <c r="Q1653" t="s">
        <v>290</v>
      </c>
      <c r="R1653" t="s">
        <v>331</v>
      </c>
      <c r="S1653" t="s">
        <v>283</v>
      </c>
      <c r="T1653" s="26" t="s">
        <v>90</v>
      </c>
      <c r="U1653" s="26" t="s">
        <v>75</v>
      </c>
      <c r="V1653" t="s">
        <v>638</v>
      </c>
      <c r="W1653" s="26" t="s">
        <v>125</v>
      </c>
      <c r="X1653" s="90">
        <v>6</v>
      </c>
      <c r="Y1653" s="24" t="str">
        <f t="shared" si="332"/>
        <v>Y</v>
      </c>
      <c r="Z1653" s="24">
        <v>100</v>
      </c>
      <c r="AA1653" s="24">
        <f t="shared" si="318"/>
        <v>0</v>
      </c>
      <c r="AB1653" s="24">
        <f t="shared" si="319"/>
        <v>-100</v>
      </c>
      <c r="AC1653" s="24">
        <f t="shared" si="320"/>
        <v>0</v>
      </c>
      <c r="AD1653" s="24">
        <f t="shared" si="321"/>
        <v>-100</v>
      </c>
      <c r="AE1653" s="24">
        <f t="shared" si="322"/>
        <v>0</v>
      </c>
      <c r="AF1653" s="24">
        <f t="shared" si="323"/>
        <v>-100</v>
      </c>
    </row>
    <row r="1654" spans="1:32" x14ac:dyDescent="0.25">
      <c r="A1654" s="21">
        <v>0.42700274618998024</v>
      </c>
      <c r="B1654" s="21">
        <v>0.57171647863253161</v>
      </c>
      <c r="C1654" s="22">
        <f t="shared" si="324"/>
        <v>2.3419053130751628</v>
      </c>
      <c r="D1654" s="23">
        <f t="shared" si="324"/>
        <v>1.7491187282057439</v>
      </c>
      <c r="E1654" s="125"/>
      <c r="F1654" s="8">
        <f t="shared" si="325"/>
        <v>1</v>
      </c>
      <c r="G1654" s="8">
        <f t="shared" si="326"/>
        <v>2.3419053130751628</v>
      </c>
      <c r="H1654" s="8">
        <f t="shared" si="327"/>
        <v>1.7491187282057439</v>
      </c>
      <c r="I1654" s="24"/>
      <c r="J1654" s="24"/>
      <c r="K1654" s="8">
        <f t="shared" si="328"/>
        <v>0</v>
      </c>
      <c r="L1654" s="8">
        <f t="shared" si="329"/>
        <v>0</v>
      </c>
      <c r="M1654" s="25" t="e">
        <f t="shared" si="330"/>
        <v>#DIV/0!</v>
      </c>
      <c r="N1654" s="25" t="e">
        <f t="shared" si="330"/>
        <v>#DIV/0!</v>
      </c>
      <c r="O1654" s="24">
        <f t="shared" si="331"/>
        <v>0</v>
      </c>
      <c r="P1654" s="24">
        <f t="shared" si="331"/>
        <v>0</v>
      </c>
      <c r="Q1654" t="s">
        <v>540</v>
      </c>
      <c r="R1654" t="s">
        <v>412</v>
      </c>
      <c r="S1654" t="s">
        <v>283</v>
      </c>
      <c r="T1654" s="26" t="s">
        <v>85</v>
      </c>
      <c r="U1654" s="26" t="s">
        <v>79</v>
      </c>
      <c r="V1654" t="s">
        <v>638</v>
      </c>
      <c r="W1654" s="26" t="s">
        <v>87</v>
      </c>
      <c r="X1654" s="90">
        <v>3</v>
      </c>
      <c r="Y1654" s="24" t="str">
        <f t="shared" si="332"/>
        <v>Y</v>
      </c>
      <c r="Z1654" s="24">
        <v>100</v>
      </c>
      <c r="AA1654" s="24">
        <f t="shared" si="318"/>
        <v>0</v>
      </c>
      <c r="AB1654" s="24">
        <f t="shared" si="319"/>
        <v>-100</v>
      </c>
      <c r="AC1654" s="24">
        <f t="shared" si="320"/>
        <v>0</v>
      </c>
      <c r="AD1654" s="24">
        <f t="shared" si="321"/>
        <v>-100</v>
      </c>
      <c r="AE1654" s="24">
        <f t="shared" si="322"/>
        <v>0</v>
      </c>
      <c r="AF1654" s="24">
        <f t="shared" si="323"/>
        <v>-100</v>
      </c>
    </row>
    <row r="1655" spans="1:32" x14ac:dyDescent="0.25">
      <c r="A1655" s="21">
        <v>0.63424313938221577</v>
      </c>
      <c r="B1655" s="21">
        <v>0.36213269304901341</v>
      </c>
      <c r="C1655" s="22">
        <f t="shared" si="324"/>
        <v>1.5766824075922201</v>
      </c>
      <c r="D1655" s="23">
        <f t="shared" si="324"/>
        <v>2.7614187263248651</v>
      </c>
      <c r="E1655" s="125"/>
      <c r="F1655" s="8">
        <f t="shared" si="325"/>
        <v>1</v>
      </c>
      <c r="G1655" s="8">
        <f t="shared" si="326"/>
        <v>1.5766824075922201</v>
      </c>
      <c r="H1655" s="8">
        <f t="shared" si="327"/>
        <v>2.7614187263248651</v>
      </c>
      <c r="I1655" s="24"/>
      <c r="J1655" s="24"/>
      <c r="K1655" s="8">
        <f t="shared" si="328"/>
        <v>0</v>
      </c>
      <c r="L1655" s="8">
        <f t="shared" si="329"/>
        <v>0</v>
      </c>
      <c r="M1655" s="25" t="e">
        <f t="shared" si="330"/>
        <v>#DIV/0!</v>
      </c>
      <c r="N1655" s="25" t="e">
        <f t="shared" si="330"/>
        <v>#DIV/0!</v>
      </c>
      <c r="O1655" s="24">
        <f t="shared" si="331"/>
        <v>0</v>
      </c>
      <c r="P1655" s="24">
        <f t="shared" si="331"/>
        <v>0</v>
      </c>
      <c r="Q1655" t="s">
        <v>332</v>
      </c>
      <c r="R1655" t="s">
        <v>413</v>
      </c>
      <c r="S1655" t="s">
        <v>283</v>
      </c>
      <c r="T1655" s="26" t="s">
        <v>85</v>
      </c>
      <c r="U1655" s="26" t="s">
        <v>79</v>
      </c>
      <c r="V1655" t="s">
        <v>638</v>
      </c>
      <c r="W1655" s="26" t="s">
        <v>74</v>
      </c>
      <c r="X1655" s="90">
        <v>4</v>
      </c>
      <c r="Y1655" s="24" t="str">
        <f t="shared" si="332"/>
        <v>Y</v>
      </c>
      <c r="Z1655" s="24">
        <v>100</v>
      </c>
      <c r="AA1655" s="24">
        <f t="shared" si="318"/>
        <v>0</v>
      </c>
      <c r="AB1655" s="24">
        <f t="shared" si="319"/>
        <v>-100</v>
      </c>
      <c r="AC1655" s="24">
        <f t="shared" si="320"/>
        <v>0</v>
      </c>
      <c r="AD1655" s="24">
        <f t="shared" si="321"/>
        <v>-100</v>
      </c>
      <c r="AE1655" s="24">
        <f t="shared" si="322"/>
        <v>0</v>
      </c>
      <c r="AF1655" s="24">
        <f t="shared" si="323"/>
        <v>-100</v>
      </c>
    </row>
    <row r="1656" spans="1:32" x14ac:dyDescent="0.25">
      <c r="A1656" s="21">
        <v>0.60231721321168108</v>
      </c>
      <c r="B1656" s="21">
        <v>0.39415639440924266</v>
      </c>
      <c r="C1656" s="22">
        <f t="shared" si="324"/>
        <v>1.6602547263555549</v>
      </c>
      <c r="D1656" s="23">
        <f t="shared" si="324"/>
        <v>2.5370640034872176</v>
      </c>
      <c r="E1656" s="125"/>
      <c r="F1656" s="8">
        <f t="shared" si="325"/>
        <v>1</v>
      </c>
      <c r="G1656" s="8">
        <f t="shared" si="326"/>
        <v>1.6602547263555549</v>
      </c>
      <c r="H1656" s="8">
        <f t="shared" si="327"/>
        <v>2.5370640034872176</v>
      </c>
      <c r="I1656" s="24"/>
      <c r="J1656" s="24"/>
      <c r="K1656" s="8">
        <f t="shared" si="328"/>
        <v>0</v>
      </c>
      <c r="L1656" s="8">
        <f t="shared" si="329"/>
        <v>0</v>
      </c>
      <c r="M1656" s="25" t="e">
        <f t="shared" si="330"/>
        <v>#DIV/0!</v>
      </c>
      <c r="N1656" s="25" t="e">
        <f t="shared" si="330"/>
        <v>#DIV/0!</v>
      </c>
      <c r="O1656" s="24">
        <f t="shared" si="331"/>
        <v>0</v>
      </c>
      <c r="P1656" s="24">
        <f t="shared" si="331"/>
        <v>0</v>
      </c>
      <c r="Q1656" t="s">
        <v>545</v>
      </c>
      <c r="R1656" t="s">
        <v>569</v>
      </c>
      <c r="S1656" t="s">
        <v>271</v>
      </c>
      <c r="T1656" s="26" t="s">
        <v>84</v>
      </c>
      <c r="U1656" s="26" t="s">
        <v>86</v>
      </c>
      <c r="V1656" t="s">
        <v>638</v>
      </c>
      <c r="W1656" s="26" t="s">
        <v>73</v>
      </c>
      <c r="X1656" s="90">
        <v>0</v>
      </c>
      <c r="Y1656" s="24" t="str">
        <f t="shared" si="332"/>
        <v>N</v>
      </c>
      <c r="Z1656" s="24">
        <v>100</v>
      </c>
      <c r="AA1656" s="24">
        <f t="shared" si="318"/>
        <v>0</v>
      </c>
      <c r="AB1656" s="24">
        <f t="shared" si="319"/>
        <v>-100</v>
      </c>
      <c r="AC1656" s="24">
        <f t="shared" si="320"/>
        <v>0</v>
      </c>
      <c r="AD1656" s="24">
        <f t="shared" si="321"/>
        <v>-100</v>
      </c>
      <c r="AE1656" s="24">
        <f t="shared" si="322"/>
        <v>0</v>
      </c>
      <c r="AF1656" s="24">
        <f t="shared" si="323"/>
        <v>-100</v>
      </c>
    </row>
    <row r="1657" spans="1:32" x14ac:dyDescent="0.25">
      <c r="A1657" s="21">
        <v>0.54523945611106706</v>
      </c>
      <c r="B1657" s="21">
        <v>0.45314301563710324</v>
      </c>
      <c r="C1657" s="22">
        <f t="shared" si="324"/>
        <v>1.8340565577049814</v>
      </c>
      <c r="D1657" s="23">
        <f t="shared" si="324"/>
        <v>2.2068088119907023</v>
      </c>
      <c r="E1657" s="125"/>
      <c r="F1657" s="8">
        <f t="shared" si="325"/>
        <v>1</v>
      </c>
      <c r="G1657" s="8">
        <f t="shared" si="326"/>
        <v>1.8340565577049814</v>
      </c>
      <c r="H1657" s="8">
        <f t="shared" si="327"/>
        <v>2.2068088119907023</v>
      </c>
      <c r="I1657" s="24"/>
      <c r="J1657" s="24"/>
      <c r="K1657" s="8">
        <f t="shared" si="328"/>
        <v>0</v>
      </c>
      <c r="L1657" s="8">
        <f t="shared" si="329"/>
        <v>0</v>
      </c>
      <c r="M1657" s="25" t="e">
        <f t="shared" si="330"/>
        <v>#DIV/0!</v>
      </c>
      <c r="N1657" s="25" t="e">
        <f t="shared" si="330"/>
        <v>#DIV/0!</v>
      </c>
      <c r="O1657" s="24">
        <f t="shared" si="331"/>
        <v>0</v>
      </c>
      <c r="P1657" s="24">
        <f t="shared" si="331"/>
        <v>0</v>
      </c>
      <c r="Q1657" t="s">
        <v>547</v>
      </c>
      <c r="R1657" t="s">
        <v>550</v>
      </c>
      <c r="S1657" t="s">
        <v>271</v>
      </c>
      <c r="T1657" s="26" t="s">
        <v>84</v>
      </c>
      <c r="U1657" s="26" t="s">
        <v>86</v>
      </c>
      <c r="V1657" t="s">
        <v>638</v>
      </c>
      <c r="W1657" s="26" t="s">
        <v>100</v>
      </c>
      <c r="X1657" s="90">
        <v>3</v>
      </c>
      <c r="Y1657" s="24" t="str">
        <f t="shared" si="332"/>
        <v>Y</v>
      </c>
      <c r="Z1657" s="24">
        <v>100</v>
      </c>
      <c r="AA1657" s="24">
        <f t="shared" si="318"/>
        <v>0</v>
      </c>
      <c r="AB1657" s="24">
        <f t="shared" si="319"/>
        <v>-100</v>
      </c>
      <c r="AC1657" s="24">
        <f t="shared" si="320"/>
        <v>0</v>
      </c>
      <c r="AD1657" s="24">
        <f t="shared" si="321"/>
        <v>-100</v>
      </c>
      <c r="AE1657" s="24">
        <f t="shared" si="322"/>
        <v>0</v>
      </c>
      <c r="AF1657" s="24">
        <f t="shared" si="323"/>
        <v>-100</v>
      </c>
    </row>
    <row r="1658" spans="1:32" x14ac:dyDescent="0.25">
      <c r="A1658" s="21">
        <v>0.27017387798186171</v>
      </c>
      <c r="B1658" s="21">
        <v>0.7297231726725687</v>
      </c>
      <c r="C1658" s="22">
        <f t="shared" si="324"/>
        <v>3.7013200812372231</v>
      </c>
      <c r="D1658" s="23">
        <f t="shared" si="324"/>
        <v>1.3703826840767002</v>
      </c>
      <c r="E1658" s="125"/>
      <c r="F1658" s="8">
        <f t="shared" si="325"/>
        <v>1</v>
      </c>
      <c r="G1658" s="8">
        <f t="shared" si="326"/>
        <v>3.7013200812372231</v>
      </c>
      <c r="H1658" s="8">
        <f t="shared" si="327"/>
        <v>1.3703826840767002</v>
      </c>
      <c r="I1658" s="24"/>
      <c r="J1658" s="24"/>
      <c r="K1658" s="8">
        <f t="shared" si="328"/>
        <v>0</v>
      </c>
      <c r="L1658" s="8">
        <f t="shared" si="329"/>
        <v>0</v>
      </c>
      <c r="M1658" s="25" t="e">
        <f t="shared" si="330"/>
        <v>#DIV/0!</v>
      </c>
      <c r="N1658" s="25" t="e">
        <f t="shared" si="330"/>
        <v>#DIV/0!</v>
      </c>
      <c r="O1658" s="24">
        <f t="shared" si="331"/>
        <v>0</v>
      </c>
      <c r="P1658" s="24">
        <f t="shared" si="331"/>
        <v>0</v>
      </c>
      <c r="Q1658" t="s">
        <v>542</v>
      </c>
      <c r="R1658" t="s">
        <v>549</v>
      </c>
      <c r="S1658" t="s">
        <v>271</v>
      </c>
      <c r="T1658" s="26" t="s">
        <v>90</v>
      </c>
      <c r="U1658" s="26" t="s">
        <v>75</v>
      </c>
      <c r="V1658" t="s">
        <v>638</v>
      </c>
      <c r="W1658" s="26" t="s">
        <v>164</v>
      </c>
      <c r="X1658" s="90">
        <v>5</v>
      </c>
      <c r="Y1658" s="24" t="str">
        <f t="shared" si="332"/>
        <v>Y</v>
      </c>
      <c r="Z1658" s="24">
        <v>100</v>
      </c>
      <c r="AA1658" s="24">
        <f t="shared" si="318"/>
        <v>0</v>
      </c>
      <c r="AB1658" s="24">
        <f t="shared" si="319"/>
        <v>-100</v>
      </c>
      <c r="AC1658" s="24">
        <f t="shared" si="320"/>
        <v>0</v>
      </c>
      <c r="AD1658" s="24">
        <f t="shared" si="321"/>
        <v>-100</v>
      </c>
      <c r="AE1658" s="24">
        <f t="shared" si="322"/>
        <v>0</v>
      </c>
      <c r="AF1658" s="24">
        <f t="shared" si="323"/>
        <v>-100</v>
      </c>
    </row>
    <row r="1659" spans="1:32" x14ac:dyDescent="0.25">
      <c r="A1659" s="21">
        <v>0.26631241465100086</v>
      </c>
      <c r="B1659" s="21">
        <v>0.73333235322700219</v>
      </c>
      <c r="C1659" s="22">
        <f t="shared" si="324"/>
        <v>3.7549882956470042</v>
      </c>
      <c r="D1659" s="23">
        <f t="shared" si="324"/>
        <v>1.3636381861505722</v>
      </c>
      <c r="E1659" s="125"/>
      <c r="F1659" s="8">
        <f t="shared" si="325"/>
        <v>1</v>
      </c>
      <c r="G1659" s="8">
        <f t="shared" si="326"/>
        <v>3.7549882956470042</v>
      </c>
      <c r="H1659" s="8">
        <f t="shared" si="327"/>
        <v>1.3636381861505722</v>
      </c>
      <c r="I1659" s="24"/>
      <c r="J1659" s="24"/>
      <c r="K1659" s="8">
        <f t="shared" si="328"/>
        <v>0</v>
      </c>
      <c r="L1659" s="8">
        <f t="shared" si="329"/>
        <v>0</v>
      </c>
      <c r="M1659" s="25" t="e">
        <f t="shared" si="330"/>
        <v>#DIV/0!</v>
      </c>
      <c r="N1659" s="25" t="e">
        <f t="shared" si="330"/>
        <v>#DIV/0!</v>
      </c>
      <c r="O1659" s="24">
        <f t="shared" si="331"/>
        <v>0</v>
      </c>
      <c r="P1659" s="24">
        <f t="shared" si="331"/>
        <v>0</v>
      </c>
      <c r="Q1659" t="s">
        <v>546</v>
      </c>
      <c r="R1659" t="s">
        <v>566</v>
      </c>
      <c r="S1659" t="s">
        <v>271</v>
      </c>
      <c r="T1659" s="26" t="s">
        <v>90</v>
      </c>
      <c r="U1659" s="26" t="s">
        <v>75</v>
      </c>
      <c r="V1659" t="s">
        <v>638</v>
      </c>
      <c r="W1659" s="26" t="s">
        <v>94</v>
      </c>
      <c r="X1659" s="90">
        <v>2</v>
      </c>
      <c r="Y1659" s="24" t="str">
        <f t="shared" si="332"/>
        <v>N</v>
      </c>
      <c r="Z1659" s="24">
        <v>100</v>
      </c>
      <c r="AA1659" s="24">
        <f t="shared" si="318"/>
        <v>0</v>
      </c>
      <c r="AB1659" s="24">
        <f t="shared" si="319"/>
        <v>-100</v>
      </c>
      <c r="AC1659" s="24">
        <f t="shared" si="320"/>
        <v>0</v>
      </c>
      <c r="AD1659" s="24">
        <f t="shared" si="321"/>
        <v>-100</v>
      </c>
      <c r="AE1659" s="24">
        <f t="shared" si="322"/>
        <v>0</v>
      </c>
      <c r="AF1659" s="24">
        <f t="shared" si="323"/>
        <v>-100</v>
      </c>
    </row>
    <row r="1660" spans="1:32" x14ac:dyDescent="0.25">
      <c r="A1660" s="21">
        <v>0.51010489940561321</v>
      </c>
      <c r="B1660" s="21">
        <v>0.4887562885579434</v>
      </c>
      <c r="C1660" s="22">
        <f t="shared" si="324"/>
        <v>1.9603810925267031</v>
      </c>
      <c r="D1660" s="23">
        <f t="shared" si="324"/>
        <v>2.0460094804109046</v>
      </c>
      <c r="E1660" s="125"/>
      <c r="F1660" s="8">
        <f t="shared" si="325"/>
        <v>1</v>
      </c>
      <c r="G1660" s="8">
        <f t="shared" si="326"/>
        <v>1.9603810925267031</v>
      </c>
      <c r="H1660" s="8">
        <f t="shared" si="327"/>
        <v>2.0460094804109046</v>
      </c>
      <c r="I1660" s="24"/>
      <c r="J1660" s="24"/>
      <c r="K1660" s="8">
        <f t="shared" si="328"/>
        <v>0</v>
      </c>
      <c r="L1660" s="8">
        <f t="shared" si="329"/>
        <v>0</v>
      </c>
      <c r="M1660" s="25" t="e">
        <f t="shared" si="330"/>
        <v>#DIV/0!</v>
      </c>
      <c r="N1660" s="25" t="e">
        <f t="shared" si="330"/>
        <v>#DIV/0!</v>
      </c>
      <c r="O1660" s="24">
        <f t="shared" si="331"/>
        <v>0</v>
      </c>
      <c r="P1660" s="24">
        <f t="shared" si="331"/>
        <v>0</v>
      </c>
      <c r="Q1660" t="s">
        <v>543</v>
      </c>
      <c r="R1660" t="s">
        <v>570</v>
      </c>
      <c r="S1660" t="s">
        <v>271</v>
      </c>
      <c r="T1660" s="26" t="s">
        <v>90</v>
      </c>
      <c r="U1660" s="26" t="s">
        <v>75</v>
      </c>
      <c r="V1660" t="s">
        <v>638</v>
      </c>
      <c r="W1660" s="26" t="s">
        <v>94</v>
      </c>
      <c r="X1660" s="90">
        <v>2</v>
      </c>
      <c r="Y1660" s="24" t="str">
        <f t="shared" si="332"/>
        <v>N</v>
      </c>
      <c r="Z1660" s="24">
        <v>100</v>
      </c>
      <c r="AA1660" s="24">
        <f t="shared" si="318"/>
        <v>0</v>
      </c>
      <c r="AB1660" s="24">
        <f t="shared" si="319"/>
        <v>-100</v>
      </c>
      <c r="AC1660" s="24">
        <f t="shared" si="320"/>
        <v>0</v>
      </c>
      <c r="AD1660" s="24">
        <f t="shared" si="321"/>
        <v>-100</v>
      </c>
      <c r="AE1660" s="24">
        <f t="shared" si="322"/>
        <v>0</v>
      </c>
      <c r="AF1660" s="24">
        <f t="shared" si="323"/>
        <v>-100</v>
      </c>
    </row>
    <row r="1661" spans="1:32" x14ac:dyDescent="0.25">
      <c r="A1661" s="21">
        <v>0.57265462391849897</v>
      </c>
      <c r="B1661" s="21">
        <v>0.42540194148404198</v>
      </c>
      <c r="C1661" s="22">
        <f t="shared" si="324"/>
        <v>1.746253253238939</v>
      </c>
      <c r="D1661" s="23">
        <f t="shared" si="324"/>
        <v>2.3507179974577355</v>
      </c>
      <c r="E1661" s="125"/>
      <c r="F1661" s="8">
        <f t="shared" si="325"/>
        <v>1</v>
      </c>
      <c r="G1661" s="8">
        <f t="shared" si="326"/>
        <v>1.746253253238939</v>
      </c>
      <c r="H1661" s="8">
        <f t="shared" si="327"/>
        <v>2.3507179974577355</v>
      </c>
      <c r="I1661" s="24"/>
      <c r="J1661" s="24"/>
      <c r="K1661" s="8">
        <f t="shared" si="328"/>
        <v>0</v>
      </c>
      <c r="L1661" s="8">
        <f t="shared" si="329"/>
        <v>0</v>
      </c>
      <c r="M1661" s="25" t="e">
        <f t="shared" si="330"/>
        <v>#DIV/0!</v>
      </c>
      <c r="N1661" s="25" t="e">
        <f t="shared" si="330"/>
        <v>#DIV/0!</v>
      </c>
      <c r="O1661" s="24">
        <f t="shared" si="331"/>
        <v>0</v>
      </c>
      <c r="P1661" s="24">
        <f t="shared" si="331"/>
        <v>0</v>
      </c>
      <c r="Q1661" t="s">
        <v>544</v>
      </c>
      <c r="R1661" t="s">
        <v>568</v>
      </c>
      <c r="S1661" t="s">
        <v>271</v>
      </c>
      <c r="T1661" s="26" t="s">
        <v>84</v>
      </c>
      <c r="U1661" s="26" t="s">
        <v>86</v>
      </c>
      <c r="V1661" t="s">
        <v>638</v>
      </c>
      <c r="W1661" s="26" t="s">
        <v>77</v>
      </c>
      <c r="X1661" s="90">
        <v>2</v>
      </c>
      <c r="Y1661" s="24" t="str">
        <f t="shared" si="332"/>
        <v>N</v>
      </c>
      <c r="Z1661" s="24">
        <v>100</v>
      </c>
      <c r="AA1661" s="24">
        <f t="shared" si="318"/>
        <v>0</v>
      </c>
      <c r="AB1661" s="24">
        <f t="shared" si="319"/>
        <v>-100</v>
      </c>
      <c r="AC1661" s="24">
        <f t="shared" si="320"/>
        <v>0</v>
      </c>
      <c r="AD1661" s="24">
        <f t="shared" si="321"/>
        <v>-100</v>
      </c>
      <c r="AE1661" s="24">
        <f t="shared" si="322"/>
        <v>0</v>
      </c>
      <c r="AF1661" s="24">
        <f t="shared" si="323"/>
        <v>-100</v>
      </c>
    </row>
    <row r="1662" spans="1:32" x14ac:dyDescent="0.25">
      <c r="A1662" s="21">
        <v>0.42086734828970052</v>
      </c>
      <c r="B1662" s="21">
        <v>0.57867070410043353</v>
      </c>
      <c r="C1662" s="22">
        <f t="shared" si="324"/>
        <v>2.3760455736558077</v>
      </c>
      <c r="D1662" s="23">
        <f t="shared" si="324"/>
        <v>1.7280985419065573</v>
      </c>
      <c r="E1662" s="125"/>
      <c r="F1662" s="8">
        <f t="shared" si="325"/>
        <v>1</v>
      </c>
      <c r="G1662" s="8">
        <f t="shared" si="326"/>
        <v>2.3760455736558077</v>
      </c>
      <c r="H1662" s="8">
        <f t="shared" si="327"/>
        <v>1.7280985419065573</v>
      </c>
      <c r="I1662" s="24"/>
      <c r="J1662" s="24"/>
      <c r="K1662" s="8">
        <f t="shared" si="328"/>
        <v>0</v>
      </c>
      <c r="L1662" s="8">
        <f t="shared" si="329"/>
        <v>0</v>
      </c>
      <c r="M1662" s="25" t="e">
        <f t="shared" si="330"/>
        <v>#DIV/0!</v>
      </c>
      <c r="N1662" s="25" t="e">
        <f t="shared" si="330"/>
        <v>#DIV/0!</v>
      </c>
      <c r="O1662" s="24">
        <f t="shared" si="331"/>
        <v>0</v>
      </c>
      <c r="P1662" s="24">
        <f t="shared" si="331"/>
        <v>0</v>
      </c>
      <c r="Q1662" t="s">
        <v>435</v>
      </c>
      <c r="R1662" t="s">
        <v>502</v>
      </c>
      <c r="S1662" t="s">
        <v>269</v>
      </c>
      <c r="T1662" s="26" t="s">
        <v>90</v>
      </c>
      <c r="U1662" s="26" t="s">
        <v>75</v>
      </c>
      <c r="V1662" t="s">
        <v>638</v>
      </c>
      <c r="W1662" s="26" t="s">
        <v>74</v>
      </c>
      <c r="X1662" s="90">
        <v>4</v>
      </c>
      <c r="Y1662" s="24" t="str">
        <f t="shared" si="332"/>
        <v>Y</v>
      </c>
      <c r="Z1662" s="24">
        <v>100</v>
      </c>
      <c r="AA1662" s="24">
        <f t="shared" si="318"/>
        <v>0</v>
      </c>
      <c r="AB1662" s="24">
        <f t="shared" si="319"/>
        <v>-100</v>
      </c>
      <c r="AC1662" s="24">
        <f t="shared" si="320"/>
        <v>0</v>
      </c>
      <c r="AD1662" s="24">
        <f t="shared" si="321"/>
        <v>-100</v>
      </c>
      <c r="AE1662" s="24">
        <f t="shared" si="322"/>
        <v>0</v>
      </c>
      <c r="AF1662" s="24">
        <f t="shared" si="323"/>
        <v>-100</v>
      </c>
    </row>
    <row r="1663" spans="1:32" x14ac:dyDescent="0.25">
      <c r="A1663" s="21">
        <v>0.55956278294489958</v>
      </c>
      <c r="B1663" s="21">
        <v>0.43755595498885758</v>
      </c>
      <c r="C1663" s="22">
        <f t="shared" si="324"/>
        <v>1.7871095621069397</v>
      </c>
      <c r="D1663" s="23">
        <f t="shared" si="324"/>
        <v>2.2854219868301531</v>
      </c>
      <c r="E1663" s="125"/>
      <c r="F1663" s="8">
        <f t="shared" si="325"/>
        <v>1</v>
      </c>
      <c r="G1663" s="8">
        <f t="shared" si="326"/>
        <v>1.7871095621069397</v>
      </c>
      <c r="H1663" s="8">
        <f t="shared" si="327"/>
        <v>2.2854219868301531</v>
      </c>
      <c r="I1663" s="24"/>
      <c r="J1663" s="24"/>
      <c r="K1663" s="8">
        <f t="shared" si="328"/>
        <v>0</v>
      </c>
      <c r="L1663" s="8">
        <f t="shared" si="329"/>
        <v>0</v>
      </c>
      <c r="M1663" s="25" t="e">
        <f t="shared" si="330"/>
        <v>#DIV/0!</v>
      </c>
      <c r="N1663" s="25" t="e">
        <f t="shared" si="330"/>
        <v>#DIV/0!</v>
      </c>
      <c r="O1663" s="24">
        <f t="shared" si="331"/>
        <v>0</v>
      </c>
      <c r="P1663" s="24">
        <f t="shared" si="331"/>
        <v>0</v>
      </c>
      <c r="Q1663" t="s">
        <v>361</v>
      </c>
      <c r="R1663" t="s">
        <v>499</v>
      </c>
      <c r="S1663" t="s">
        <v>269</v>
      </c>
      <c r="T1663" s="26" t="s">
        <v>84</v>
      </c>
      <c r="U1663" s="26" t="s">
        <v>86</v>
      </c>
      <c r="V1663" t="s">
        <v>638</v>
      </c>
      <c r="W1663" s="26" t="s">
        <v>78</v>
      </c>
      <c r="X1663" s="90">
        <v>1</v>
      </c>
      <c r="Y1663" s="24" t="str">
        <f t="shared" si="332"/>
        <v>N</v>
      </c>
      <c r="Z1663" s="24">
        <v>100</v>
      </c>
      <c r="AA1663" s="24">
        <f t="shared" si="318"/>
        <v>0</v>
      </c>
      <c r="AB1663" s="24">
        <f t="shared" si="319"/>
        <v>-100</v>
      </c>
      <c r="AC1663" s="24">
        <f t="shared" si="320"/>
        <v>0</v>
      </c>
      <c r="AD1663" s="24">
        <f t="shared" si="321"/>
        <v>-100</v>
      </c>
      <c r="AE1663" s="24">
        <f t="shared" si="322"/>
        <v>0</v>
      </c>
      <c r="AF1663" s="24">
        <f t="shared" si="323"/>
        <v>-100</v>
      </c>
    </row>
    <row r="1664" spans="1:32" x14ac:dyDescent="0.25">
      <c r="A1664" s="21">
        <v>0.6271189330018262</v>
      </c>
      <c r="B1664" s="21">
        <v>0.36968369929592437</v>
      </c>
      <c r="C1664" s="22">
        <f t="shared" si="324"/>
        <v>1.5945938599131531</v>
      </c>
      <c r="D1664" s="23">
        <f t="shared" si="324"/>
        <v>2.7050151302438685</v>
      </c>
      <c r="E1664" s="125"/>
      <c r="F1664" s="8">
        <f t="shared" si="325"/>
        <v>1</v>
      </c>
      <c r="G1664" s="8">
        <f t="shared" si="326"/>
        <v>1.5945938599131531</v>
      </c>
      <c r="H1664" s="8">
        <f t="shared" si="327"/>
        <v>2.7050151302438685</v>
      </c>
      <c r="I1664" s="24"/>
      <c r="J1664" s="24"/>
      <c r="K1664" s="8">
        <f t="shared" si="328"/>
        <v>0</v>
      </c>
      <c r="L1664" s="8">
        <f t="shared" si="329"/>
        <v>0</v>
      </c>
      <c r="M1664" s="25" t="e">
        <f t="shared" si="330"/>
        <v>#DIV/0!</v>
      </c>
      <c r="N1664" s="25" t="e">
        <f t="shared" si="330"/>
        <v>#DIV/0!</v>
      </c>
      <c r="O1664" s="24">
        <f t="shared" si="331"/>
        <v>0</v>
      </c>
      <c r="P1664" s="24">
        <f t="shared" si="331"/>
        <v>0</v>
      </c>
      <c r="Q1664" t="s">
        <v>500</v>
      </c>
      <c r="R1664" t="s">
        <v>437</v>
      </c>
      <c r="S1664" t="s">
        <v>269</v>
      </c>
      <c r="T1664" s="26" t="s">
        <v>85</v>
      </c>
      <c r="U1664" s="26" t="s">
        <v>79</v>
      </c>
      <c r="V1664" t="s">
        <v>638</v>
      </c>
      <c r="W1664" s="26" t="s">
        <v>75</v>
      </c>
      <c r="X1664" s="90">
        <v>2</v>
      </c>
      <c r="Y1664" s="24" t="str">
        <f t="shared" si="332"/>
        <v>N</v>
      </c>
      <c r="Z1664" s="24">
        <v>100</v>
      </c>
      <c r="AA1664" s="24">
        <f t="shared" si="318"/>
        <v>0</v>
      </c>
      <c r="AB1664" s="24">
        <f t="shared" si="319"/>
        <v>-100</v>
      </c>
      <c r="AC1664" s="24">
        <f t="shared" si="320"/>
        <v>0</v>
      </c>
      <c r="AD1664" s="24">
        <f t="shared" si="321"/>
        <v>-100</v>
      </c>
      <c r="AE1664" s="24">
        <f t="shared" si="322"/>
        <v>0</v>
      </c>
      <c r="AF1664" s="24">
        <f t="shared" si="323"/>
        <v>-100</v>
      </c>
    </row>
    <row r="1665" spans="1:32" x14ac:dyDescent="0.25">
      <c r="A1665" s="21">
        <v>0.49970129737637392</v>
      </c>
      <c r="B1665" s="21">
        <v>0.4993410788383697</v>
      </c>
      <c r="C1665" s="22">
        <f t="shared" si="324"/>
        <v>2.0011955247072377</v>
      </c>
      <c r="D1665" s="23">
        <f t="shared" si="324"/>
        <v>2.002639162646755</v>
      </c>
      <c r="E1665" s="125"/>
      <c r="F1665" s="8">
        <f t="shared" si="325"/>
        <v>1</v>
      </c>
      <c r="G1665" s="8">
        <f t="shared" si="326"/>
        <v>2.0011955247072377</v>
      </c>
      <c r="H1665" s="8">
        <f t="shared" si="327"/>
        <v>2.002639162646755</v>
      </c>
      <c r="I1665" s="24"/>
      <c r="J1665" s="24"/>
      <c r="K1665" s="8">
        <f t="shared" si="328"/>
        <v>0</v>
      </c>
      <c r="L1665" s="8">
        <f t="shared" si="329"/>
        <v>0</v>
      </c>
      <c r="M1665" s="25" t="e">
        <f t="shared" si="330"/>
        <v>#DIV/0!</v>
      </c>
      <c r="N1665" s="25" t="e">
        <f t="shared" si="330"/>
        <v>#DIV/0!</v>
      </c>
      <c r="O1665" s="24">
        <f t="shared" si="331"/>
        <v>0</v>
      </c>
      <c r="P1665" s="24">
        <f t="shared" si="331"/>
        <v>0</v>
      </c>
      <c r="Q1665" t="s">
        <v>362</v>
      </c>
      <c r="R1665" t="s">
        <v>439</v>
      </c>
      <c r="S1665" t="s">
        <v>269</v>
      </c>
      <c r="T1665" s="26" t="s">
        <v>90</v>
      </c>
      <c r="U1665" s="26" t="s">
        <v>75</v>
      </c>
      <c r="V1665" t="s">
        <v>638</v>
      </c>
      <c r="W1665" s="26" t="s">
        <v>76</v>
      </c>
      <c r="X1665" s="90">
        <v>1</v>
      </c>
      <c r="Y1665" s="24" t="str">
        <f t="shared" si="332"/>
        <v>N</v>
      </c>
      <c r="Z1665" s="24">
        <v>100</v>
      </c>
      <c r="AA1665" s="24">
        <f t="shared" si="318"/>
        <v>0</v>
      </c>
      <c r="AB1665" s="24">
        <f t="shared" si="319"/>
        <v>-100</v>
      </c>
      <c r="AC1665" s="24">
        <f t="shared" si="320"/>
        <v>0</v>
      </c>
      <c r="AD1665" s="24">
        <f t="shared" si="321"/>
        <v>-100</v>
      </c>
      <c r="AE1665" s="24">
        <f t="shared" si="322"/>
        <v>0</v>
      </c>
      <c r="AF1665" s="24">
        <f t="shared" si="323"/>
        <v>-100</v>
      </c>
    </row>
    <row r="1666" spans="1:32" x14ac:dyDescent="0.25">
      <c r="A1666" s="21">
        <v>0.63115296711450608</v>
      </c>
      <c r="B1666" s="21">
        <v>0.36215369916913442</v>
      </c>
      <c r="C1666" s="22">
        <f t="shared" si="324"/>
        <v>1.5844019629215755</v>
      </c>
      <c r="D1666" s="23">
        <f t="shared" si="324"/>
        <v>2.7612585548462838</v>
      </c>
      <c r="E1666" s="125"/>
      <c r="F1666" s="8">
        <f t="shared" si="325"/>
        <v>1</v>
      </c>
      <c r="G1666" s="8">
        <f t="shared" si="326"/>
        <v>1.5844019629215755</v>
      </c>
      <c r="H1666" s="8">
        <f t="shared" si="327"/>
        <v>2.7612585548462838</v>
      </c>
      <c r="I1666" s="24"/>
      <c r="J1666" s="24"/>
      <c r="K1666" s="8">
        <f t="shared" si="328"/>
        <v>0</v>
      </c>
      <c r="L1666" s="8">
        <f t="shared" si="329"/>
        <v>0</v>
      </c>
      <c r="M1666" s="25" t="e">
        <f t="shared" si="330"/>
        <v>#DIV/0!</v>
      </c>
      <c r="N1666" s="25" t="e">
        <f t="shared" si="330"/>
        <v>#DIV/0!</v>
      </c>
      <c r="O1666" s="24">
        <f t="shared" si="331"/>
        <v>0</v>
      </c>
      <c r="P1666" s="24">
        <f t="shared" si="331"/>
        <v>0</v>
      </c>
      <c r="Q1666" t="s">
        <v>469</v>
      </c>
      <c r="R1666" t="s">
        <v>508</v>
      </c>
      <c r="S1666" t="s">
        <v>276</v>
      </c>
      <c r="T1666" s="26" t="s">
        <v>85</v>
      </c>
      <c r="U1666" s="26" t="s">
        <v>79</v>
      </c>
      <c r="V1666" t="s">
        <v>638</v>
      </c>
      <c r="W1666" s="26" t="s">
        <v>100</v>
      </c>
      <c r="X1666" s="90">
        <v>3</v>
      </c>
      <c r="Y1666" s="24" t="str">
        <f t="shared" si="332"/>
        <v>Y</v>
      </c>
      <c r="Z1666" s="24">
        <v>100</v>
      </c>
      <c r="AA1666" s="24">
        <f t="shared" si="318"/>
        <v>0</v>
      </c>
      <c r="AB1666" s="24">
        <f t="shared" si="319"/>
        <v>-100</v>
      </c>
      <c r="AC1666" s="24">
        <f t="shared" si="320"/>
        <v>0</v>
      </c>
      <c r="AD1666" s="24">
        <f t="shared" si="321"/>
        <v>-100</v>
      </c>
      <c r="AE1666" s="24">
        <f t="shared" si="322"/>
        <v>0</v>
      </c>
      <c r="AF1666" s="24">
        <f t="shared" si="323"/>
        <v>-100</v>
      </c>
    </row>
    <row r="1667" spans="1:32" x14ac:dyDescent="0.25">
      <c r="A1667" s="21">
        <v>0.35069406169402778</v>
      </c>
      <c r="B1667" s="21">
        <v>0.64884351004329199</v>
      </c>
      <c r="C1667" s="22">
        <f t="shared" si="324"/>
        <v>2.8514882606494667</v>
      </c>
      <c r="D1667" s="23">
        <f t="shared" si="324"/>
        <v>1.5412036716423012</v>
      </c>
      <c r="E1667" s="125"/>
      <c r="F1667" s="8">
        <f t="shared" si="325"/>
        <v>1</v>
      </c>
      <c r="G1667" s="8">
        <f t="shared" si="326"/>
        <v>2.8514882606494667</v>
      </c>
      <c r="H1667" s="8">
        <f t="shared" si="327"/>
        <v>1.5412036716423012</v>
      </c>
      <c r="I1667" s="24"/>
      <c r="J1667" s="24"/>
      <c r="K1667" s="8">
        <f t="shared" si="328"/>
        <v>0</v>
      </c>
      <c r="L1667" s="8">
        <f t="shared" si="329"/>
        <v>0</v>
      </c>
      <c r="M1667" s="25" t="e">
        <f t="shared" si="330"/>
        <v>#DIV/0!</v>
      </c>
      <c r="N1667" s="25" t="e">
        <f t="shared" si="330"/>
        <v>#DIV/0!</v>
      </c>
      <c r="O1667" s="24">
        <f t="shared" si="331"/>
        <v>0</v>
      </c>
      <c r="P1667" s="24">
        <f t="shared" si="331"/>
        <v>0</v>
      </c>
      <c r="Q1667" t="s">
        <v>390</v>
      </c>
      <c r="R1667" t="s">
        <v>480</v>
      </c>
      <c r="S1667" t="s">
        <v>279</v>
      </c>
      <c r="T1667" s="26" t="s">
        <v>90</v>
      </c>
      <c r="U1667" s="26" t="s">
        <v>75</v>
      </c>
      <c r="V1667" t="s">
        <v>639</v>
      </c>
      <c r="W1667" s="26" t="s">
        <v>100</v>
      </c>
      <c r="X1667" s="90">
        <v>3</v>
      </c>
      <c r="Y1667" s="24" t="str">
        <f t="shared" si="332"/>
        <v>Y</v>
      </c>
      <c r="Z1667" s="24">
        <v>100</v>
      </c>
      <c r="AA1667" s="24">
        <f t="shared" si="318"/>
        <v>0</v>
      </c>
      <c r="AB1667" s="24">
        <f t="shared" si="319"/>
        <v>-100</v>
      </c>
      <c r="AC1667" s="24">
        <f t="shared" si="320"/>
        <v>0</v>
      </c>
      <c r="AD1667" s="24">
        <f t="shared" si="321"/>
        <v>-100</v>
      </c>
      <c r="AE1667" s="24">
        <f t="shared" si="322"/>
        <v>0</v>
      </c>
      <c r="AF1667" s="24">
        <f t="shared" si="323"/>
        <v>-100</v>
      </c>
    </row>
    <row r="1668" spans="1:32" x14ac:dyDescent="0.25">
      <c r="A1668" s="21">
        <v>0.72857488807418047</v>
      </c>
      <c r="B1668" s="21">
        <v>0.26266189885785229</v>
      </c>
      <c r="C1668" s="22">
        <f t="shared" si="324"/>
        <v>1.3725425023133437</v>
      </c>
      <c r="D1668" s="23">
        <f t="shared" si="324"/>
        <v>3.8071757051493078</v>
      </c>
      <c r="E1668" s="125"/>
      <c r="F1668" s="8">
        <f t="shared" si="325"/>
        <v>1</v>
      </c>
      <c r="G1668" s="8">
        <f t="shared" si="326"/>
        <v>1.3725425023133437</v>
      </c>
      <c r="H1668" s="8">
        <f t="shared" si="327"/>
        <v>3.8071757051493078</v>
      </c>
      <c r="I1668" s="24"/>
      <c r="J1668" s="24"/>
      <c r="K1668" s="8">
        <f t="shared" si="328"/>
        <v>0</v>
      </c>
      <c r="L1668" s="8">
        <f t="shared" si="329"/>
        <v>0</v>
      </c>
      <c r="M1668" s="25" t="e">
        <f t="shared" si="330"/>
        <v>#DIV/0!</v>
      </c>
      <c r="N1668" s="25" t="e">
        <f t="shared" si="330"/>
        <v>#DIV/0!</v>
      </c>
      <c r="O1668" s="24">
        <f t="shared" si="331"/>
        <v>0</v>
      </c>
      <c r="P1668" s="24">
        <f t="shared" si="331"/>
        <v>0</v>
      </c>
      <c r="Q1668" t="s">
        <v>572</v>
      </c>
      <c r="R1668" t="s">
        <v>548</v>
      </c>
      <c r="S1668" t="s">
        <v>271</v>
      </c>
      <c r="T1668" s="26" t="s">
        <v>90</v>
      </c>
      <c r="U1668" s="26" t="s">
        <v>74</v>
      </c>
      <c r="V1668" t="s">
        <v>639</v>
      </c>
      <c r="W1668" s="26" t="s">
        <v>77</v>
      </c>
      <c r="X1668" s="90">
        <v>2</v>
      </c>
      <c r="Y1668" s="24" t="str">
        <f t="shared" si="332"/>
        <v>N</v>
      </c>
      <c r="Z1668" s="24">
        <v>100</v>
      </c>
      <c r="AA1668" s="24">
        <f t="shared" si="318"/>
        <v>0</v>
      </c>
      <c r="AB1668" s="24">
        <f t="shared" si="319"/>
        <v>-100</v>
      </c>
      <c r="AC1668" s="24">
        <f t="shared" si="320"/>
        <v>0</v>
      </c>
      <c r="AD1668" s="24">
        <f t="shared" si="321"/>
        <v>-100</v>
      </c>
      <c r="AE1668" s="24">
        <f t="shared" si="322"/>
        <v>0</v>
      </c>
      <c r="AF1668" s="24">
        <f t="shared" si="323"/>
        <v>-100</v>
      </c>
    </row>
    <row r="1669" spans="1:32" x14ac:dyDescent="0.25">
      <c r="A1669" s="21">
        <v>0.36221867200913677</v>
      </c>
      <c r="B1669" s="21">
        <v>0.63751313264107745</v>
      </c>
      <c r="C1669" s="22">
        <f t="shared" si="324"/>
        <v>2.76076325511672</v>
      </c>
      <c r="D1669" s="23">
        <f t="shared" si="324"/>
        <v>1.5685951375734313</v>
      </c>
      <c r="E1669" s="125"/>
      <c r="F1669" s="8">
        <f t="shared" si="325"/>
        <v>1</v>
      </c>
      <c r="G1669" s="8">
        <f t="shared" si="326"/>
        <v>2.76076325511672</v>
      </c>
      <c r="H1669" s="8">
        <f t="shared" si="327"/>
        <v>1.5685951375734313</v>
      </c>
      <c r="I1669" s="24"/>
      <c r="J1669" s="24"/>
      <c r="K1669" s="8">
        <f t="shared" si="328"/>
        <v>0</v>
      </c>
      <c r="L1669" s="8">
        <f t="shared" si="329"/>
        <v>0</v>
      </c>
      <c r="M1669" s="25" t="e">
        <f t="shared" si="330"/>
        <v>#DIV/0!</v>
      </c>
      <c r="N1669" s="25" t="e">
        <f t="shared" si="330"/>
        <v>#DIV/0!</v>
      </c>
      <c r="O1669" s="24">
        <f t="shared" si="331"/>
        <v>0</v>
      </c>
      <c r="P1669" s="24">
        <f t="shared" si="331"/>
        <v>0</v>
      </c>
      <c r="Q1669" t="s">
        <v>551</v>
      </c>
      <c r="R1669" t="s">
        <v>571</v>
      </c>
      <c r="S1669" t="s">
        <v>271</v>
      </c>
      <c r="T1669" s="26" t="s">
        <v>90</v>
      </c>
      <c r="U1669" s="26" t="s">
        <v>75</v>
      </c>
      <c r="V1669" t="s">
        <v>639</v>
      </c>
      <c r="W1669" s="26" t="s">
        <v>86</v>
      </c>
      <c r="X1669" s="90">
        <v>3</v>
      </c>
      <c r="Y1669" s="24" t="str">
        <f t="shared" si="332"/>
        <v>Y</v>
      </c>
      <c r="Z1669" s="24">
        <v>100</v>
      </c>
      <c r="AA1669" s="24">
        <f t="shared" si="318"/>
        <v>0</v>
      </c>
      <c r="AB1669" s="24">
        <f t="shared" si="319"/>
        <v>-100</v>
      </c>
      <c r="AC1669" s="24">
        <f t="shared" si="320"/>
        <v>0</v>
      </c>
      <c r="AD1669" s="24">
        <f t="shared" si="321"/>
        <v>-100</v>
      </c>
      <c r="AE1669" s="24">
        <f t="shared" si="322"/>
        <v>0</v>
      </c>
      <c r="AF1669" s="24">
        <f t="shared" si="323"/>
        <v>-100</v>
      </c>
    </row>
    <row r="1670" spans="1:32" x14ac:dyDescent="0.25">
      <c r="A1670" s="21">
        <v>0.57265023262153791</v>
      </c>
      <c r="B1670" s="21">
        <v>0.42388997800864325</v>
      </c>
      <c r="C1670" s="22">
        <f t="shared" si="324"/>
        <v>1.7462666441644419</v>
      </c>
      <c r="D1670" s="23">
        <f t="shared" si="324"/>
        <v>2.3591027197618946</v>
      </c>
      <c r="E1670" s="125"/>
      <c r="F1670" s="8">
        <f t="shared" si="325"/>
        <v>1</v>
      </c>
      <c r="G1670" s="8">
        <f t="shared" si="326"/>
        <v>1.7462666441644419</v>
      </c>
      <c r="H1670" s="8">
        <f t="shared" si="327"/>
        <v>2.3591027197618946</v>
      </c>
      <c r="I1670" s="24"/>
      <c r="J1670" s="24"/>
      <c r="K1670" s="8">
        <f t="shared" si="328"/>
        <v>0</v>
      </c>
      <c r="L1670" s="8">
        <f t="shared" si="329"/>
        <v>0</v>
      </c>
      <c r="M1670" s="25" t="e">
        <f t="shared" si="330"/>
        <v>#DIV/0!</v>
      </c>
      <c r="N1670" s="25" t="e">
        <f t="shared" si="330"/>
        <v>#DIV/0!</v>
      </c>
      <c r="O1670" s="24">
        <f t="shared" si="331"/>
        <v>0</v>
      </c>
      <c r="P1670" s="24">
        <f t="shared" si="331"/>
        <v>0</v>
      </c>
      <c r="Q1670" t="s">
        <v>363</v>
      </c>
      <c r="R1670" t="s">
        <v>438</v>
      </c>
      <c r="S1670" t="s">
        <v>269</v>
      </c>
      <c r="T1670" s="26" t="s">
        <v>85</v>
      </c>
      <c r="U1670" s="26" t="s">
        <v>79</v>
      </c>
      <c r="V1670" t="s">
        <v>639</v>
      </c>
      <c r="W1670" s="26" t="s">
        <v>79</v>
      </c>
      <c r="X1670" s="90">
        <v>3</v>
      </c>
      <c r="Y1670" s="24" t="str">
        <f t="shared" si="332"/>
        <v>Y</v>
      </c>
      <c r="Z1670" s="24">
        <v>100</v>
      </c>
      <c r="AA1670" s="24">
        <f t="shared" si="318"/>
        <v>0</v>
      </c>
      <c r="AB1670" s="24">
        <f t="shared" si="319"/>
        <v>-100</v>
      </c>
      <c r="AC1670" s="24">
        <f t="shared" si="320"/>
        <v>0</v>
      </c>
      <c r="AD1670" s="24">
        <f t="shared" si="321"/>
        <v>-100</v>
      </c>
      <c r="AE1670" s="24">
        <f t="shared" si="322"/>
        <v>0</v>
      </c>
      <c r="AF1670" s="24">
        <f t="shared" si="323"/>
        <v>-100</v>
      </c>
    </row>
    <row r="1671" spans="1:32" x14ac:dyDescent="0.25">
      <c r="A1671" s="21">
        <v>0.33759244474621741</v>
      </c>
      <c r="B1671" s="21">
        <v>0.66173856706457479</v>
      </c>
      <c r="C1671" s="22">
        <f t="shared" si="324"/>
        <v>2.9621515989545988</v>
      </c>
      <c r="D1671" s="23">
        <f t="shared" si="324"/>
        <v>1.5111708003296964</v>
      </c>
      <c r="E1671" s="125"/>
      <c r="F1671" s="8">
        <f t="shared" si="325"/>
        <v>1</v>
      </c>
      <c r="G1671" s="8">
        <f t="shared" si="326"/>
        <v>2.9621515989545988</v>
      </c>
      <c r="H1671" s="8">
        <f t="shared" si="327"/>
        <v>1.5111708003296964</v>
      </c>
      <c r="I1671" s="24"/>
      <c r="J1671" s="24"/>
      <c r="K1671" s="8">
        <f t="shared" si="328"/>
        <v>0</v>
      </c>
      <c r="L1671" s="8">
        <f t="shared" si="329"/>
        <v>0</v>
      </c>
      <c r="M1671" s="25" t="e">
        <f t="shared" si="330"/>
        <v>#DIV/0!</v>
      </c>
      <c r="N1671" s="25" t="e">
        <f t="shared" si="330"/>
        <v>#DIV/0!</v>
      </c>
      <c r="O1671" s="24">
        <f t="shared" si="331"/>
        <v>0</v>
      </c>
      <c r="P1671" s="24">
        <f t="shared" si="331"/>
        <v>0</v>
      </c>
      <c r="Q1671" t="s">
        <v>503</v>
      </c>
      <c r="R1671" t="s">
        <v>436</v>
      </c>
      <c r="S1671" t="s">
        <v>269</v>
      </c>
      <c r="T1671" s="26" t="s">
        <v>90</v>
      </c>
      <c r="U1671" s="26" t="s">
        <v>75</v>
      </c>
      <c r="V1671" t="s">
        <v>639</v>
      </c>
      <c r="W1671" s="26" t="s">
        <v>100</v>
      </c>
      <c r="X1671" s="90">
        <v>3</v>
      </c>
      <c r="Y1671" s="24" t="str">
        <f t="shared" si="332"/>
        <v>Y</v>
      </c>
      <c r="Z1671" s="24">
        <v>100</v>
      </c>
      <c r="AA1671" s="24">
        <f t="shared" si="318"/>
        <v>0</v>
      </c>
      <c r="AB1671" s="24">
        <f t="shared" si="319"/>
        <v>-100</v>
      </c>
      <c r="AC1671" s="24">
        <f t="shared" si="320"/>
        <v>0</v>
      </c>
      <c r="AD1671" s="24">
        <f t="shared" si="321"/>
        <v>-100</v>
      </c>
      <c r="AE1671" s="24">
        <f t="shared" si="322"/>
        <v>0</v>
      </c>
      <c r="AF1671" s="24">
        <f t="shared" si="323"/>
        <v>-100</v>
      </c>
    </row>
    <row r="1672" spans="1:32" x14ac:dyDescent="0.25">
      <c r="A1672" s="21">
        <v>0.20476478414415725</v>
      </c>
      <c r="B1672" s="21">
        <v>0.79498520021487895</v>
      </c>
      <c r="C1672" s="22">
        <f t="shared" si="324"/>
        <v>4.8836522558292357</v>
      </c>
      <c r="D1672" s="23">
        <f t="shared" si="324"/>
        <v>1.2578850521112934</v>
      </c>
      <c r="E1672" s="125"/>
      <c r="F1672" s="8">
        <f t="shared" si="325"/>
        <v>1</v>
      </c>
      <c r="G1672" s="8">
        <f t="shared" si="326"/>
        <v>4.8836522558292357</v>
      </c>
      <c r="H1672" s="8">
        <f t="shared" si="327"/>
        <v>1.2578850521112934</v>
      </c>
      <c r="I1672" s="24"/>
      <c r="J1672" s="24"/>
      <c r="K1672" s="8">
        <f t="shared" si="328"/>
        <v>0</v>
      </c>
      <c r="L1672" s="8">
        <f t="shared" si="329"/>
        <v>0</v>
      </c>
      <c r="M1672" s="25" t="e">
        <f t="shared" si="330"/>
        <v>#DIV/0!</v>
      </c>
      <c r="N1672" s="25" t="e">
        <f t="shared" si="330"/>
        <v>#DIV/0!</v>
      </c>
      <c r="O1672" s="24">
        <f t="shared" si="331"/>
        <v>0</v>
      </c>
      <c r="P1672" s="24">
        <f t="shared" si="331"/>
        <v>0</v>
      </c>
      <c r="Q1672" t="s">
        <v>501</v>
      </c>
      <c r="R1672" t="s">
        <v>498</v>
      </c>
      <c r="S1672" t="s">
        <v>269</v>
      </c>
      <c r="T1672" s="26" t="s">
        <v>84</v>
      </c>
      <c r="U1672" s="26" t="s">
        <v>78</v>
      </c>
      <c r="V1672" t="s">
        <v>639</v>
      </c>
      <c r="W1672" s="26" t="s">
        <v>75</v>
      </c>
      <c r="X1672" s="90">
        <v>2</v>
      </c>
      <c r="Y1672" s="24" t="str">
        <f t="shared" si="332"/>
        <v>N</v>
      </c>
      <c r="Z1672" s="24">
        <v>100</v>
      </c>
      <c r="AA1672" s="24">
        <f t="shared" si="318"/>
        <v>0</v>
      </c>
      <c r="AB1672" s="24">
        <f t="shared" si="319"/>
        <v>-100</v>
      </c>
      <c r="AC1672" s="24">
        <f t="shared" si="320"/>
        <v>0</v>
      </c>
      <c r="AD1672" s="24">
        <f t="shared" si="321"/>
        <v>-100</v>
      </c>
      <c r="AE1672" s="24">
        <f t="shared" si="322"/>
        <v>0</v>
      </c>
      <c r="AF1672" s="24">
        <f t="shared" si="323"/>
        <v>-100</v>
      </c>
    </row>
    <row r="1673" spans="1:32" x14ac:dyDescent="0.25">
      <c r="A1673" s="21">
        <v>0.39446842094411844</v>
      </c>
      <c r="B1673" s="21">
        <v>0.60469016774754469</v>
      </c>
      <c r="C1673" s="22">
        <f t="shared" si="324"/>
        <v>2.535057172907798</v>
      </c>
      <c r="D1673" s="23">
        <f t="shared" si="324"/>
        <v>1.6537394740929463</v>
      </c>
      <c r="E1673" s="125"/>
      <c r="F1673" s="8">
        <f t="shared" si="325"/>
        <v>1</v>
      </c>
      <c r="G1673" s="8">
        <f t="shared" si="326"/>
        <v>2.535057172907798</v>
      </c>
      <c r="H1673" s="8">
        <f t="shared" si="327"/>
        <v>1.6537394740929463</v>
      </c>
      <c r="I1673" s="24"/>
      <c r="J1673" s="24"/>
      <c r="K1673" s="8">
        <f t="shared" si="328"/>
        <v>0</v>
      </c>
      <c r="L1673" s="8">
        <f t="shared" si="329"/>
        <v>0</v>
      </c>
      <c r="M1673" s="25" t="e">
        <f t="shared" si="330"/>
        <v>#DIV/0!</v>
      </c>
      <c r="N1673" s="25" t="e">
        <f t="shared" si="330"/>
        <v>#DIV/0!</v>
      </c>
      <c r="O1673" s="24">
        <f t="shared" si="331"/>
        <v>0</v>
      </c>
      <c r="P1673" s="24">
        <f t="shared" si="331"/>
        <v>0</v>
      </c>
      <c r="Q1673" t="s">
        <v>440</v>
      </c>
      <c r="R1673" t="s">
        <v>360</v>
      </c>
      <c r="S1673" t="s">
        <v>269</v>
      </c>
      <c r="T1673" s="26" t="s">
        <v>90</v>
      </c>
      <c r="U1673" s="26" t="s">
        <v>75</v>
      </c>
      <c r="V1673" t="s">
        <v>639</v>
      </c>
      <c r="W1673" s="26" t="s">
        <v>74</v>
      </c>
      <c r="X1673" s="90">
        <v>4</v>
      </c>
      <c r="Y1673" s="24" t="str">
        <f t="shared" si="332"/>
        <v>Y</v>
      </c>
      <c r="Z1673" s="24">
        <v>100</v>
      </c>
      <c r="AA1673" s="24">
        <f t="shared" si="318"/>
        <v>0</v>
      </c>
      <c r="AB1673" s="24">
        <f t="shared" si="319"/>
        <v>-100</v>
      </c>
      <c r="AC1673" s="24">
        <f t="shared" si="320"/>
        <v>0</v>
      </c>
      <c r="AD1673" s="24">
        <f t="shared" si="321"/>
        <v>-100</v>
      </c>
      <c r="AE1673" s="24">
        <f t="shared" si="322"/>
        <v>0</v>
      </c>
      <c r="AF1673" s="24">
        <f t="shared" si="323"/>
        <v>-100</v>
      </c>
    </row>
    <row r="1674" spans="1:32" x14ac:dyDescent="0.25">
      <c r="A1674" s="21">
        <v>0.55651303800948204</v>
      </c>
      <c r="B1674" s="21">
        <v>0.441576919334423</v>
      </c>
      <c r="C1674" s="22">
        <f t="shared" si="324"/>
        <v>1.7969030942684971</v>
      </c>
      <c r="D1674" s="23">
        <f t="shared" si="324"/>
        <v>2.2646111157876483</v>
      </c>
      <c r="E1674" s="125"/>
      <c r="F1674" s="8">
        <f t="shared" si="325"/>
        <v>1</v>
      </c>
      <c r="G1674" s="8">
        <f t="shared" si="326"/>
        <v>1.7969030942684971</v>
      </c>
      <c r="H1674" s="8">
        <f t="shared" si="327"/>
        <v>2.2646111157876483</v>
      </c>
      <c r="I1674" s="24"/>
      <c r="J1674" s="24"/>
      <c r="K1674" s="8">
        <f t="shared" si="328"/>
        <v>0</v>
      </c>
      <c r="L1674" s="8">
        <f t="shared" si="329"/>
        <v>0</v>
      </c>
      <c r="M1674" s="25" t="e">
        <f t="shared" si="330"/>
        <v>#DIV/0!</v>
      </c>
      <c r="N1674" s="25" t="e">
        <f t="shared" si="330"/>
        <v>#DIV/0!</v>
      </c>
      <c r="O1674" s="24">
        <f t="shared" si="331"/>
        <v>0</v>
      </c>
      <c r="P1674" s="24">
        <f t="shared" si="331"/>
        <v>0</v>
      </c>
      <c r="Q1674" t="s">
        <v>471</v>
      </c>
      <c r="R1674" t="s">
        <v>464</v>
      </c>
      <c r="S1674" t="s">
        <v>276</v>
      </c>
      <c r="T1674" s="26" t="s">
        <v>84</v>
      </c>
      <c r="U1674" s="26" t="s">
        <v>86</v>
      </c>
      <c r="V1674" t="s">
        <v>639</v>
      </c>
      <c r="W1674" s="26" t="s">
        <v>78</v>
      </c>
      <c r="X1674" s="90">
        <v>1</v>
      </c>
      <c r="Y1674" s="24" t="str">
        <f t="shared" si="332"/>
        <v>N</v>
      </c>
      <c r="Z1674" s="24">
        <v>100</v>
      </c>
      <c r="AA1674" s="24">
        <f t="shared" si="318"/>
        <v>0</v>
      </c>
      <c r="AB1674" s="24">
        <f t="shared" si="319"/>
        <v>-100</v>
      </c>
      <c r="AC1674" s="24">
        <f t="shared" si="320"/>
        <v>0</v>
      </c>
      <c r="AD1674" s="24">
        <f t="shared" si="321"/>
        <v>-100</v>
      </c>
      <c r="AE1674" s="24">
        <f t="shared" si="322"/>
        <v>0</v>
      </c>
      <c r="AF1674" s="24">
        <f t="shared" si="323"/>
        <v>-100</v>
      </c>
    </row>
    <row r="1675" spans="1:32" x14ac:dyDescent="0.25">
      <c r="A1675" s="21">
        <v>0.15642925993275472</v>
      </c>
      <c r="B1675" s="21">
        <v>0.84349442305508959</v>
      </c>
      <c r="C1675" s="22">
        <f t="shared" si="324"/>
        <v>6.392665927268828</v>
      </c>
      <c r="D1675" s="23">
        <f t="shared" si="324"/>
        <v>1.1855442936754175</v>
      </c>
      <c r="E1675" s="125"/>
      <c r="F1675" s="8">
        <f t="shared" si="325"/>
        <v>1</v>
      </c>
      <c r="G1675" s="8">
        <f t="shared" si="326"/>
        <v>6.392665927268828</v>
      </c>
      <c r="H1675" s="8">
        <f t="shared" si="327"/>
        <v>1.1855442936754175</v>
      </c>
      <c r="I1675" s="24"/>
      <c r="J1675" s="24"/>
      <c r="K1675" s="8">
        <f t="shared" si="328"/>
        <v>0</v>
      </c>
      <c r="L1675" s="8">
        <f t="shared" si="329"/>
        <v>0</v>
      </c>
      <c r="M1675" s="25" t="e">
        <f t="shared" si="330"/>
        <v>#DIV/0!</v>
      </c>
      <c r="N1675" s="25" t="e">
        <f t="shared" si="330"/>
        <v>#DIV/0!</v>
      </c>
      <c r="O1675" s="24">
        <f t="shared" si="331"/>
        <v>0</v>
      </c>
      <c r="P1675" s="24">
        <f t="shared" si="331"/>
        <v>0</v>
      </c>
      <c r="Q1675" t="s">
        <v>368</v>
      </c>
      <c r="R1675" t="s">
        <v>504</v>
      </c>
      <c r="S1675" t="s">
        <v>276</v>
      </c>
      <c r="T1675" s="26" t="s">
        <v>84</v>
      </c>
      <c r="U1675" s="26" t="s">
        <v>78</v>
      </c>
      <c r="V1675" t="s">
        <v>639</v>
      </c>
      <c r="W1675" s="26" t="s">
        <v>86</v>
      </c>
      <c r="X1675" s="90">
        <v>3</v>
      </c>
      <c r="Y1675" s="24" t="str">
        <f t="shared" si="332"/>
        <v>Y</v>
      </c>
      <c r="Z1675" s="24">
        <v>100</v>
      </c>
      <c r="AA1675" s="24">
        <f t="shared" si="318"/>
        <v>0</v>
      </c>
      <c r="AB1675" s="24">
        <f t="shared" si="319"/>
        <v>-100</v>
      </c>
      <c r="AC1675" s="24">
        <f t="shared" si="320"/>
        <v>0</v>
      </c>
      <c r="AD1675" s="24">
        <f t="shared" si="321"/>
        <v>-100</v>
      </c>
      <c r="AE1675" s="24">
        <f t="shared" si="322"/>
        <v>0</v>
      </c>
      <c r="AF1675" s="24">
        <f t="shared" si="323"/>
        <v>-100</v>
      </c>
    </row>
    <row r="1676" spans="1:32" x14ac:dyDescent="0.25">
      <c r="A1676" s="21">
        <v>0.65995332665150108</v>
      </c>
      <c r="B1676" s="21">
        <v>0.33321051668658497</v>
      </c>
      <c r="C1676" s="22">
        <f t="shared" si="324"/>
        <v>1.5152586699938948</v>
      </c>
      <c r="D1676" s="23">
        <f t="shared" si="324"/>
        <v>3.0011057572369233</v>
      </c>
      <c r="E1676" s="125"/>
      <c r="F1676" s="8">
        <f t="shared" si="325"/>
        <v>1</v>
      </c>
      <c r="G1676" s="8">
        <f t="shared" si="326"/>
        <v>1.5152586699938948</v>
      </c>
      <c r="H1676" s="8">
        <f t="shared" si="327"/>
        <v>3.0011057572369233</v>
      </c>
      <c r="I1676" s="24"/>
      <c r="J1676" s="24"/>
      <c r="K1676" s="8">
        <f t="shared" si="328"/>
        <v>0</v>
      </c>
      <c r="L1676" s="8">
        <f t="shared" si="329"/>
        <v>0</v>
      </c>
      <c r="M1676" s="25" t="e">
        <f t="shared" si="330"/>
        <v>#DIV/0!</v>
      </c>
      <c r="N1676" s="25" t="e">
        <f t="shared" si="330"/>
        <v>#DIV/0!</v>
      </c>
      <c r="O1676" s="24">
        <f t="shared" si="331"/>
        <v>0</v>
      </c>
      <c r="P1676" s="24">
        <f t="shared" si="331"/>
        <v>0</v>
      </c>
      <c r="Q1676" t="s">
        <v>369</v>
      </c>
      <c r="R1676" t="s">
        <v>474</v>
      </c>
      <c r="S1676" t="s">
        <v>276</v>
      </c>
      <c r="T1676" s="26" t="s">
        <v>84</v>
      </c>
      <c r="U1676" s="26" t="s">
        <v>86</v>
      </c>
      <c r="V1676" t="s">
        <v>639</v>
      </c>
      <c r="W1676" s="26" t="s">
        <v>92</v>
      </c>
      <c r="X1676" s="90">
        <v>5</v>
      </c>
      <c r="Y1676" s="24" t="str">
        <f t="shared" si="332"/>
        <v>Y</v>
      </c>
      <c r="Z1676" s="24">
        <v>100</v>
      </c>
      <c r="AA1676" s="24">
        <f t="shared" si="318"/>
        <v>0</v>
      </c>
      <c r="AB1676" s="24">
        <f t="shared" si="319"/>
        <v>-100</v>
      </c>
      <c r="AC1676" s="24">
        <f t="shared" si="320"/>
        <v>0</v>
      </c>
      <c r="AD1676" s="24">
        <f t="shared" si="321"/>
        <v>-100</v>
      </c>
      <c r="AE1676" s="24">
        <f t="shared" si="322"/>
        <v>0</v>
      </c>
      <c r="AF1676" s="24">
        <f t="shared" si="323"/>
        <v>-100</v>
      </c>
    </row>
    <row r="1677" spans="1:32" x14ac:dyDescent="0.25">
      <c r="A1677" s="21">
        <v>0.45965940842557007</v>
      </c>
      <c r="B1677" s="21">
        <v>0.53860093191657232</v>
      </c>
      <c r="C1677" s="22">
        <f t="shared" si="324"/>
        <v>2.1755238371497927</v>
      </c>
      <c r="D1677" s="23">
        <f t="shared" si="324"/>
        <v>1.8566622163863931</v>
      </c>
      <c r="E1677" s="125"/>
      <c r="F1677" s="8">
        <f t="shared" si="325"/>
        <v>1</v>
      </c>
      <c r="G1677" s="8">
        <f t="shared" si="326"/>
        <v>2.1755238371497927</v>
      </c>
      <c r="H1677" s="8">
        <f t="shared" si="327"/>
        <v>1.8566622163863931</v>
      </c>
      <c r="I1677" s="24"/>
      <c r="J1677" s="24"/>
      <c r="K1677" s="8">
        <f t="shared" si="328"/>
        <v>0</v>
      </c>
      <c r="L1677" s="8">
        <f t="shared" si="329"/>
        <v>0</v>
      </c>
      <c r="M1677" s="25" t="e">
        <f t="shared" si="330"/>
        <v>#DIV/0!</v>
      </c>
      <c r="N1677" s="25" t="e">
        <f t="shared" si="330"/>
        <v>#DIV/0!</v>
      </c>
      <c r="O1677" s="24">
        <f t="shared" si="331"/>
        <v>0</v>
      </c>
      <c r="P1677" s="24">
        <f t="shared" si="331"/>
        <v>0</v>
      </c>
      <c r="Q1677" t="s">
        <v>506</v>
      </c>
      <c r="R1677" t="s">
        <v>507</v>
      </c>
      <c r="S1677" t="s">
        <v>276</v>
      </c>
      <c r="T1677" s="26" t="s">
        <v>84</v>
      </c>
      <c r="U1677" s="26" t="s">
        <v>86</v>
      </c>
      <c r="V1677" t="s">
        <v>639</v>
      </c>
      <c r="W1677" s="26" t="s">
        <v>78</v>
      </c>
      <c r="X1677" s="90">
        <v>1</v>
      </c>
      <c r="Y1677" s="24" t="str">
        <f t="shared" si="332"/>
        <v>N</v>
      </c>
      <c r="Z1677" s="24">
        <v>100</v>
      </c>
      <c r="AA1677" s="24">
        <f t="shared" si="318"/>
        <v>0</v>
      </c>
      <c r="AB1677" s="24">
        <f t="shared" si="319"/>
        <v>-100</v>
      </c>
      <c r="AC1677" s="24">
        <f t="shared" si="320"/>
        <v>0</v>
      </c>
      <c r="AD1677" s="24">
        <f t="shared" si="321"/>
        <v>-100</v>
      </c>
      <c r="AE1677" s="24">
        <f t="shared" si="322"/>
        <v>0</v>
      </c>
      <c r="AF1677" s="24">
        <f t="shared" si="323"/>
        <v>-100</v>
      </c>
    </row>
    <row r="1678" spans="1:32" x14ac:dyDescent="0.25">
      <c r="A1678" s="21">
        <v>0.14670030110482657</v>
      </c>
      <c r="B1678" s="21">
        <v>0.85321509672246187</v>
      </c>
      <c r="C1678" s="22">
        <f t="shared" si="324"/>
        <v>6.8166185922511318</v>
      </c>
      <c r="D1678" s="23">
        <f t="shared" si="324"/>
        <v>1.1720373957767476</v>
      </c>
      <c r="E1678" s="125"/>
      <c r="F1678" s="8">
        <f t="shared" si="325"/>
        <v>1</v>
      </c>
      <c r="G1678" s="8">
        <f t="shared" si="326"/>
        <v>6.8166185922511318</v>
      </c>
      <c r="H1678" s="8">
        <f t="shared" si="327"/>
        <v>1.1720373957767476</v>
      </c>
      <c r="I1678" s="24"/>
      <c r="J1678" s="24"/>
      <c r="K1678" s="8">
        <f t="shared" si="328"/>
        <v>0</v>
      </c>
      <c r="L1678" s="8">
        <f t="shared" si="329"/>
        <v>0</v>
      </c>
      <c r="M1678" s="25" t="e">
        <f t="shared" si="330"/>
        <v>#DIV/0!</v>
      </c>
      <c r="N1678" s="25" t="e">
        <f t="shared" si="330"/>
        <v>#DIV/0!</v>
      </c>
      <c r="O1678" s="24">
        <f t="shared" si="331"/>
        <v>0</v>
      </c>
      <c r="P1678" s="24">
        <f t="shared" si="331"/>
        <v>0</v>
      </c>
      <c r="Q1678" t="s">
        <v>461</v>
      </c>
      <c r="R1678" t="s">
        <v>460</v>
      </c>
      <c r="S1678" t="s">
        <v>276</v>
      </c>
      <c r="T1678" s="26" t="s">
        <v>85</v>
      </c>
      <c r="U1678" s="26" t="s">
        <v>76</v>
      </c>
      <c r="V1678" t="s">
        <v>639</v>
      </c>
      <c r="W1678" s="26" t="s">
        <v>240</v>
      </c>
      <c r="X1678" s="90">
        <v>9</v>
      </c>
      <c r="Y1678" s="24" t="str">
        <f t="shared" si="332"/>
        <v>Y</v>
      </c>
      <c r="Z1678" s="24">
        <v>100</v>
      </c>
      <c r="AA1678" s="24">
        <f t="shared" si="318"/>
        <v>0</v>
      </c>
      <c r="AB1678" s="24">
        <f t="shared" si="319"/>
        <v>-100</v>
      </c>
      <c r="AC1678" s="24">
        <f t="shared" si="320"/>
        <v>0</v>
      </c>
      <c r="AD1678" s="24">
        <f t="shared" si="321"/>
        <v>-100</v>
      </c>
      <c r="AE1678" s="24">
        <f t="shared" si="322"/>
        <v>0</v>
      </c>
      <c r="AF1678" s="24">
        <f t="shared" si="323"/>
        <v>-100</v>
      </c>
    </row>
    <row r="1679" spans="1:32" x14ac:dyDescent="0.25">
      <c r="A1679" s="21">
        <v>0.60329912166090915</v>
      </c>
      <c r="B1679" s="21">
        <v>0.37486309526473266</v>
      </c>
      <c r="C1679" s="22">
        <f t="shared" si="324"/>
        <v>1.6575525541077465</v>
      </c>
      <c r="D1679" s="23">
        <f t="shared" si="324"/>
        <v>2.6676405670016368</v>
      </c>
      <c r="E1679" s="125"/>
      <c r="F1679" s="8">
        <f t="shared" si="325"/>
        <v>1</v>
      </c>
      <c r="G1679" s="8">
        <f t="shared" si="326"/>
        <v>1.6575525541077465</v>
      </c>
      <c r="H1679" s="8">
        <f t="shared" si="327"/>
        <v>2.6676405670016368</v>
      </c>
      <c r="I1679" s="24"/>
      <c r="J1679" s="24"/>
      <c r="K1679" s="8">
        <f t="shared" si="328"/>
        <v>0</v>
      </c>
      <c r="L1679" s="8">
        <f t="shared" si="329"/>
        <v>0</v>
      </c>
      <c r="M1679" s="25" t="e">
        <f t="shared" si="330"/>
        <v>#DIV/0!</v>
      </c>
      <c r="N1679" s="25" t="e">
        <f t="shared" si="330"/>
        <v>#DIV/0!</v>
      </c>
      <c r="O1679" s="24">
        <f t="shared" si="331"/>
        <v>0</v>
      </c>
      <c r="P1679" s="24">
        <f t="shared" si="331"/>
        <v>0</v>
      </c>
      <c r="Q1679" t="s">
        <v>473</v>
      </c>
      <c r="R1679" t="s">
        <v>451</v>
      </c>
      <c r="S1679" t="s">
        <v>276</v>
      </c>
      <c r="T1679" s="26" t="s">
        <v>84</v>
      </c>
      <c r="U1679" s="26" t="s">
        <v>100</v>
      </c>
      <c r="V1679" t="s">
        <v>639</v>
      </c>
      <c r="W1679" s="26" t="s">
        <v>78</v>
      </c>
      <c r="X1679" s="90">
        <v>1</v>
      </c>
      <c r="Y1679" s="24" t="str">
        <f t="shared" si="332"/>
        <v>N</v>
      </c>
      <c r="Z1679" s="24">
        <v>100</v>
      </c>
      <c r="AA1679" s="24">
        <f t="shared" si="318"/>
        <v>0</v>
      </c>
      <c r="AB1679" s="24">
        <f t="shared" si="319"/>
        <v>-100</v>
      </c>
      <c r="AC1679" s="24">
        <f t="shared" si="320"/>
        <v>0</v>
      </c>
      <c r="AD1679" s="24">
        <f t="shared" si="321"/>
        <v>-100</v>
      </c>
      <c r="AE1679" s="24">
        <f t="shared" si="322"/>
        <v>0</v>
      </c>
      <c r="AF1679" s="24">
        <f t="shared" si="323"/>
        <v>-100</v>
      </c>
    </row>
    <row r="1680" spans="1:32" x14ac:dyDescent="0.25">
      <c r="A1680" s="21">
        <v>0.55393213994140411</v>
      </c>
      <c r="B1680" s="21">
        <v>0.44385674493202149</v>
      </c>
      <c r="C1680" s="22">
        <f t="shared" si="324"/>
        <v>1.805275281744406</v>
      </c>
      <c r="D1680" s="23">
        <f t="shared" si="324"/>
        <v>2.2529791682069722</v>
      </c>
      <c r="E1680" s="125"/>
      <c r="F1680" s="8">
        <f t="shared" si="325"/>
        <v>1</v>
      </c>
      <c r="G1680" s="8">
        <f t="shared" si="326"/>
        <v>1.805275281744406</v>
      </c>
      <c r="H1680" s="8">
        <f t="shared" si="327"/>
        <v>2.2529791682069722</v>
      </c>
      <c r="I1680" s="24"/>
      <c r="J1680" s="24"/>
      <c r="K1680" s="8">
        <f t="shared" si="328"/>
        <v>0</v>
      </c>
      <c r="L1680" s="8">
        <f t="shared" si="329"/>
        <v>0</v>
      </c>
      <c r="M1680" s="25" t="e">
        <f t="shared" si="330"/>
        <v>#DIV/0!</v>
      </c>
      <c r="N1680" s="25" t="e">
        <f t="shared" si="330"/>
        <v>#DIV/0!</v>
      </c>
      <c r="O1680" s="24">
        <f t="shared" si="331"/>
        <v>0</v>
      </c>
      <c r="P1680" s="24">
        <f t="shared" si="331"/>
        <v>0</v>
      </c>
      <c r="Q1680" t="s">
        <v>452</v>
      </c>
      <c r="R1680" t="s">
        <v>505</v>
      </c>
      <c r="S1680" t="s">
        <v>276</v>
      </c>
      <c r="T1680" s="26" t="s">
        <v>85</v>
      </c>
      <c r="U1680" s="26" t="s">
        <v>79</v>
      </c>
      <c r="V1680" t="s">
        <v>639</v>
      </c>
      <c r="W1680" s="26" t="s">
        <v>74</v>
      </c>
      <c r="X1680" s="90">
        <v>4</v>
      </c>
      <c r="Y1680" s="24" t="str">
        <f t="shared" si="332"/>
        <v>Y</v>
      </c>
      <c r="Z1680" s="24">
        <v>100</v>
      </c>
      <c r="AA1680" s="24">
        <f t="shared" si="318"/>
        <v>0</v>
      </c>
      <c r="AB1680" s="24">
        <f t="shared" si="319"/>
        <v>-100</v>
      </c>
      <c r="AC1680" s="24">
        <f t="shared" si="320"/>
        <v>0</v>
      </c>
      <c r="AD1680" s="24">
        <f t="shared" si="321"/>
        <v>-100</v>
      </c>
      <c r="AE1680" s="24">
        <f t="shared" si="322"/>
        <v>0</v>
      </c>
      <c r="AF1680" s="24">
        <f t="shared" si="323"/>
        <v>-100</v>
      </c>
    </row>
    <row r="1681" spans="1:32" x14ac:dyDescent="0.25">
      <c r="A1681" s="21">
        <v>0.66410493524578129</v>
      </c>
      <c r="B1681" s="21">
        <v>0.33103684813784529</v>
      </c>
      <c r="C1681" s="22">
        <f t="shared" si="324"/>
        <v>1.5057861294614623</v>
      </c>
      <c r="D1681" s="23">
        <f t="shared" si="324"/>
        <v>3.0208117483755021</v>
      </c>
      <c r="E1681" s="125"/>
      <c r="F1681" s="8">
        <f t="shared" si="325"/>
        <v>1</v>
      </c>
      <c r="G1681" s="8">
        <f t="shared" si="326"/>
        <v>1.5057861294614623</v>
      </c>
      <c r="H1681" s="8">
        <f t="shared" si="327"/>
        <v>3.0208117483755021</v>
      </c>
      <c r="I1681" s="24"/>
      <c r="J1681" s="24"/>
      <c r="K1681" s="8">
        <f t="shared" si="328"/>
        <v>0</v>
      </c>
      <c r="L1681" s="8">
        <f t="shared" si="329"/>
        <v>0</v>
      </c>
      <c r="M1681" s="25" t="e">
        <f t="shared" si="330"/>
        <v>#DIV/0!</v>
      </c>
      <c r="N1681" s="25" t="e">
        <f t="shared" si="330"/>
        <v>#DIV/0!</v>
      </c>
      <c r="O1681" s="24">
        <f t="shared" si="331"/>
        <v>0</v>
      </c>
      <c r="P1681" s="24">
        <f t="shared" si="331"/>
        <v>0</v>
      </c>
      <c r="Q1681" t="s">
        <v>457</v>
      </c>
      <c r="R1681" t="s">
        <v>463</v>
      </c>
      <c r="S1681" t="s">
        <v>276</v>
      </c>
      <c r="T1681" s="26" t="s">
        <v>84</v>
      </c>
      <c r="U1681" s="26" t="s">
        <v>86</v>
      </c>
      <c r="V1681" t="s">
        <v>639</v>
      </c>
      <c r="W1681" s="26" t="s">
        <v>79</v>
      </c>
      <c r="X1681" s="90">
        <v>3</v>
      </c>
      <c r="Y1681" s="24" t="str">
        <f t="shared" si="332"/>
        <v>Y</v>
      </c>
      <c r="Z1681" s="24">
        <v>100</v>
      </c>
      <c r="AA1681" s="24">
        <f t="shared" si="318"/>
        <v>0</v>
      </c>
      <c r="AB1681" s="24">
        <f t="shared" si="319"/>
        <v>-100</v>
      </c>
      <c r="AC1681" s="24">
        <f t="shared" si="320"/>
        <v>0</v>
      </c>
      <c r="AD1681" s="24">
        <f t="shared" si="321"/>
        <v>-100</v>
      </c>
      <c r="AE1681" s="24">
        <f t="shared" si="322"/>
        <v>0</v>
      </c>
      <c r="AF1681" s="24">
        <f t="shared" si="323"/>
        <v>-100</v>
      </c>
    </row>
    <row r="1682" spans="1:32" x14ac:dyDescent="0.25">
      <c r="A1682" s="21">
        <v>0.69931279746728214</v>
      </c>
      <c r="B1682" s="21">
        <v>0.28480487169443069</v>
      </c>
      <c r="C1682" s="22">
        <f t="shared" si="324"/>
        <v>1.4299752608871508</v>
      </c>
      <c r="D1682" s="23">
        <f t="shared" si="324"/>
        <v>3.5111758940447744</v>
      </c>
      <c r="E1682" s="125"/>
      <c r="F1682" s="8">
        <f t="shared" si="325"/>
        <v>1</v>
      </c>
      <c r="G1682" s="8">
        <f t="shared" si="326"/>
        <v>1.4299752608871508</v>
      </c>
      <c r="H1682" s="8">
        <f t="shared" si="327"/>
        <v>3.5111758940447744</v>
      </c>
      <c r="I1682" s="24"/>
      <c r="J1682" s="24"/>
      <c r="K1682" s="8">
        <f t="shared" si="328"/>
        <v>0</v>
      </c>
      <c r="L1682" s="8">
        <f t="shared" si="329"/>
        <v>0</v>
      </c>
      <c r="M1682" s="25" t="e">
        <f t="shared" si="330"/>
        <v>#DIV/0!</v>
      </c>
      <c r="N1682" s="25" t="e">
        <f t="shared" si="330"/>
        <v>#DIV/0!</v>
      </c>
      <c r="O1682" s="24">
        <f t="shared" si="331"/>
        <v>0</v>
      </c>
      <c r="P1682" s="24">
        <f t="shared" si="331"/>
        <v>0</v>
      </c>
      <c r="Q1682" t="s">
        <v>509</v>
      </c>
      <c r="R1682" t="s">
        <v>458</v>
      </c>
      <c r="S1682" t="s">
        <v>276</v>
      </c>
      <c r="T1682" s="26" t="s">
        <v>84</v>
      </c>
      <c r="U1682" s="26" t="s">
        <v>89</v>
      </c>
      <c r="V1682" t="s">
        <v>639</v>
      </c>
      <c r="W1682" s="26" t="s">
        <v>94</v>
      </c>
      <c r="X1682" s="90">
        <v>2</v>
      </c>
      <c r="Y1682" s="24" t="str">
        <f t="shared" si="332"/>
        <v>N</v>
      </c>
      <c r="Z1682" s="24">
        <v>100</v>
      </c>
      <c r="AA1682" s="24">
        <f t="shared" si="318"/>
        <v>0</v>
      </c>
      <c r="AB1682" s="24">
        <f t="shared" si="319"/>
        <v>-100</v>
      </c>
      <c r="AC1682" s="24">
        <f t="shared" si="320"/>
        <v>0</v>
      </c>
      <c r="AD1682" s="24">
        <f t="shared" si="321"/>
        <v>-100</v>
      </c>
      <c r="AE1682" s="24">
        <f t="shared" si="322"/>
        <v>0</v>
      </c>
      <c r="AF1682" s="24">
        <f t="shared" si="323"/>
        <v>-100</v>
      </c>
    </row>
    <row r="1683" spans="1:32" x14ac:dyDescent="0.25">
      <c r="A1683" s="21">
        <v>0.65855203565370213</v>
      </c>
      <c r="B1683" s="21">
        <v>0.33569597847213389</v>
      </c>
      <c r="C1683" s="22">
        <f t="shared" si="324"/>
        <v>1.518482892558922</v>
      </c>
      <c r="D1683" s="23">
        <f t="shared" si="324"/>
        <v>2.9788858494860104</v>
      </c>
      <c r="E1683" s="125"/>
      <c r="F1683" s="8">
        <f t="shared" si="325"/>
        <v>1</v>
      </c>
      <c r="G1683" s="8">
        <f t="shared" si="326"/>
        <v>1.518482892558922</v>
      </c>
      <c r="H1683" s="8">
        <f t="shared" si="327"/>
        <v>2.9788858494860104</v>
      </c>
      <c r="I1683" s="24"/>
      <c r="J1683" s="24"/>
      <c r="K1683" s="8">
        <f t="shared" si="328"/>
        <v>0</v>
      </c>
      <c r="L1683" s="8">
        <f t="shared" si="329"/>
        <v>0</v>
      </c>
      <c r="M1683" s="25" t="e">
        <f t="shared" si="330"/>
        <v>#DIV/0!</v>
      </c>
      <c r="N1683" s="25" t="e">
        <f t="shared" si="330"/>
        <v>#DIV/0!</v>
      </c>
      <c r="O1683" s="24">
        <f t="shared" si="331"/>
        <v>0</v>
      </c>
      <c r="P1683" s="24">
        <f t="shared" si="331"/>
        <v>0</v>
      </c>
      <c r="Q1683" t="s">
        <v>455</v>
      </c>
      <c r="R1683" t="s">
        <v>466</v>
      </c>
      <c r="S1683" t="s">
        <v>276</v>
      </c>
      <c r="T1683" s="26" t="s">
        <v>84</v>
      </c>
      <c r="U1683" s="26" t="s">
        <v>86</v>
      </c>
      <c r="V1683" t="s">
        <v>639</v>
      </c>
      <c r="W1683" s="26" t="s">
        <v>94</v>
      </c>
      <c r="X1683" s="90">
        <v>2</v>
      </c>
      <c r="Y1683" s="24" t="str">
        <f t="shared" si="332"/>
        <v>N</v>
      </c>
      <c r="Z1683" s="24">
        <v>100</v>
      </c>
      <c r="AA1683" s="24">
        <f t="shared" si="318"/>
        <v>0</v>
      </c>
      <c r="AB1683" s="24">
        <f t="shared" si="319"/>
        <v>-100</v>
      </c>
      <c r="AC1683" s="24">
        <f t="shared" si="320"/>
        <v>0</v>
      </c>
      <c r="AD1683" s="24">
        <f t="shared" si="321"/>
        <v>-100</v>
      </c>
      <c r="AE1683" s="24">
        <f t="shared" si="322"/>
        <v>0</v>
      </c>
      <c r="AF1683" s="24">
        <f t="shared" si="323"/>
        <v>-100</v>
      </c>
    </row>
    <row r="1684" spans="1:32" x14ac:dyDescent="0.25">
      <c r="A1684" s="21">
        <v>0.41245339852487956</v>
      </c>
      <c r="B1684" s="21">
        <v>0.58657347477128607</v>
      </c>
      <c r="C1684" s="22">
        <f t="shared" si="324"/>
        <v>2.4245163297876888</v>
      </c>
      <c r="D1684" s="23">
        <f t="shared" si="324"/>
        <v>1.704816264305022</v>
      </c>
      <c r="E1684" s="125"/>
      <c r="F1684" s="8">
        <f t="shared" si="325"/>
        <v>1</v>
      </c>
      <c r="G1684" s="8">
        <f t="shared" si="326"/>
        <v>2.4245163297876888</v>
      </c>
      <c r="H1684" s="8">
        <f t="shared" si="327"/>
        <v>1.704816264305022</v>
      </c>
      <c r="I1684" s="24"/>
      <c r="J1684" s="24"/>
      <c r="K1684" s="8">
        <f t="shared" si="328"/>
        <v>0</v>
      </c>
      <c r="L1684" s="8">
        <f t="shared" si="329"/>
        <v>0</v>
      </c>
      <c r="M1684" s="25" t="e">
        <f t="shared" si="330"/>
        <v>#DIV/0!</v>
      </c>
      <c r="N1684" s="25" t="e">
        <f t="shared" si="330"/>
        <v>#DIV/0!</v>
      </c>
      <c r="O1684" s="24">
        <f t="shared" si="331"/>
        <v>0</v>
      </c>
      <c r="P1684" s="24">
        <f t="shared" si="331"/>
        <v>0</v>
      </c>
      <c r="Q1684" t="s">
        <v>470</v>
      </c>
      <c r="R1684" t="s">
        <v>454</v>
      </c>
      <c r="S1684" t="s">
        <v>276</v>
      </c>
      <c r="T1684" s="26" t="s">
        <v>84</v>
      </c>
      <c r="U1684" s="26" t="s">
        <v>86</v>
      </c>
      <c r="V1684" t="s">
        <v>639</v>
      </c>
      <c r="W1684" s="26" t="s">
        <v>86</v>
      </c>
      <c r="X1684" s="90">
        <v>3</v>
      </c>
      <c r="Y1684" s="24" t="str">
        <f t="shared" si="332"/>
        <v>Y</v>
      </c>
      <c r="Z1684" s="24">
        <v>100</v>
      </c>
      <c r="AA1684" s="24">
        <f t="shared" si="318"/>
        <v>0</v>
      </c>
      <c r="AB1684" s="24">
        <f t="shared" si="319"/>
        <v>-100</v>
      </c>
      <c r="AC1684" s="24">
        <f t="shared" si="320"/>
        <v>0</v>
      </c>
      <c r="AD1684" s="24">
        <f t="shared" si="321"/>
        <v>-100</v>
      </c>
      <c r="AE1684" s="24">
        <f t="shared" si="322"/>
        <v>0</v>
      </c>
      <c r="AF1684" s="24">
        <f t="shared" si="323"/>
        <v>-100</v>
      </c>
    </row>
    <row r="1685" spans="1:32" x14ac:dyDescent="0.25">
      <c r="A1685" s="124">
        <v>0.22700029807849192</v>
      </c>
      <c r="B1685" s="124">
        <v>0.77291294572317049</v>
      </c>
      <c r="C1685" s="120">
        <f t="shared" si="324"/>
        <v>4.4052805589454387</v>
      </c>
      <c r="D1685" s="121">
        <f t="shared" si="324"/>
        <v>1.2938067676746663</v>
      </c>
      <c r="E1685" s="129"/>
      <c r="F1685" s="122">
        <f t="shared" si="325"/>
        <v>1</v>
      </c>
      <c r="G1685" s="122">
        <f t="shared" si="326"/>
        <v>4.4052805589454387</v>
      </c>
      <c r="H1685" s="122">
        <f t="shared" si="327"/>
        <v>1.2938067676746663</v>
      </c>
      <c r="I1685" s="97"/>
      <c r="J1685" s="97"/>
      <c r="K1685" s="122">
        <f t="shared" si="328"/>
        <v>0</v>
      </c>
      <c r="L1685" s="122">
        <f t="shared" si="329"/>
        <v>0</v>
      </c>
      <c r="M1685" s="123" t="e">
        <f t="shared" si="330"/>
        <v>#DIV/0!</v>
      </c>
      <c r="N1685" s="123" t="e">
        <f t="shared" si="330"/>
        <v>#DIV/0!</v>
      </c>
      <c r="O1685" s="97">
        <f t="shared" si="331"/>
        <v>0</v>
      </c>
      <c r="P1685" s="97">
        <f t="shared" si="331"/>
        <v>0</v>
      </c>
      <c r="Q1685" s="97" t="s">
        <v>418</v>
      </c>
      <c r="R1685" s="97" t="s">
        <v>488</v>
      </c>
      <c r="S1685" s="97" t="s">
        <v>274</v>
      </c>
      <c r="T1685" s="117" t="s">
        <v>90</v>
      </c>
      <c r="U1685" s="117" t="s">
        <v>75</v>
      </c>
      <c r="V1685" s="97" t="s">
        <v>640</v>
      </c>
      <c r="W1685" s="117" t="s">
        <v>77</v>
      </c>
      <c r="X1685" s="96">
        <v>2</v>
      </c>
      <c r="Y1685" s="24" t="str">
        <f t="shared" si="332"/>
        <v>N</v>
      </c>
      <c r="Z1685" s="24">
        <v>100</v>
      </c>
      <c r="AA1685" s="24">
        <f t="shared" si="318"/>
        <v>0</v>
      </c>
      <c r="AB1685" s="24">
        <f t="shared" si="319"/>
        <v>-100</v>
      </c>
      <c r="AC1685" s="24">
        <f t="shared" si="320"/>
        <v>0</v>
      </c>
      <c r="AD1685" s="24">
        <f t="shared" si="321"/>
        <v>-100</v>
      </c>
      <c r="AE1685" s="24">
        <f t="shared" si="322"/>
        <v>0</v>
      </c>
      <c r="AF1685" s="24">
        <f t="shared" si="323"/>
        <v>-100</v>
      </c>
    </row>
    <row r="1686" spans="1:32" x14ac:dyDescent="0.25">
      <c r="A1686" s="18">
        <v>0.32783897604439038</v>
      </c>
      <c r="B1686" s="18">
        <v>0.67182944171596881</v>
      </c>
      <c r="C1686" s="3">
        <f t="shared" ref="C1686:D1749" si="333">(100%/A1686)</f>
        <v>3.0502779506747757</v>
      </c>
      <c r="D1686" s="4">
        <f t="shared" si="333"/>
        <v>1.4884730229235366</v>
      </c>
      <c r="E1686" s="75"/>
      <c r="F1686" s="5">
        <f t="shared" si="325"/>
        <v>1</v>
      </c>
      <c r="G1686" s="5">
        <f t="shared" si="326"/>
        <v>3.0502779506747757</v>
      </c>
      <c r="H1686" s="5">
        <f t="shared" si="327"/>
        <v>1.4884730229235366</v>
      </c>
      <c r="K1686" s="5">
        <f t="shared" si="328"/>
        <v>0</v>
      </c>
      <c r="L1686" s="5">
        <f t="shared" si="329"/>
        <v>0</v>
      </c>
      <c r="M1686" s="25" t="e">
        <f t="shared" ref="M1686:N1749" si="334">(1/K1686)</f>
        <v>#DIV/0!</v>
      </c>
      <c r="N1686" s="25" t="e">
        <f t="shared" si="334"/>
        <v>#DIV/0!</v>
      </c>
      <c r="O1686">
        <f t="shared" ref="O1686:P1749" si="335">(I1686/G1686)</f>
        <v>0</v>
      </c>
      <c r="P1686">
        <f t="shared" si="335"/>
        <v>0</v>
      </c>
      <c r="Q1686" t="s">
        <v>375</v>
      </c>
      <c r="R1686" t="s">
        <v>304</v>
      </c>
      <c r="S1686" t="s">
        <v>275</v>
      </c>
      <c r="T1686" s="67" t="s">
        <v>90</v>
      </c>
      <c r="U1686" s="79" t="s">
        <v>75</v>
      </c>
      <c r="V1686" s="128" t="s">
        <v>641</v>
      </c>
      <c r="W1686" s="67" t="s">
        <v>94</v>
      </c>
      <c r="X1686" s="79">
        <v>2</v>
      </c>
      <c r="Y1686" t="str">
        <f t="shared" si="332"/>
        <v>N</v>
      </c>
      <c r="Z1686" s="24">
        <v>100</v>
      </c>
      <c r="AA1686" s="24">
        <f t="shared" si="318"/>
        <v>0</v>
      </c>
      <c r="AB1686" s="24">
        <f t="shared" si="319"/>
        <v>-100</v>
      </c>
      <c r="AC1686" s="24">
        <f t="shared" si="320"/>
        <v>0</v>
      </c>
      <c r="AD1686" s="24">
        <f t="shared" si="321"/>
        <v>-100</v>
      </c>
      <c r="AE1686" s="24">
        <f t="shared" si="322"/>
        <v>0</v>
      </c>
      <c r="AF1686" s="24">
        <f t="shared" si="323"/>
        <v>-100</v>
      </c>
    </row>
    <row r="1687" spans="1:32" x14ac:dyDescent="0.25">
      <c r="A1687" s="18">
        <v>0.55513276787074384</v>
      </c>
      <c r="B1687" s="18">
        <v>0.44033517458964261</v>
      </c>
      <c r="C1687" s="3">
        <f t="shared" si="333"/>
        <v>1.8013708753593849</v>
      </c>
      <c r="D1687" s="4">
        <f t="shared" si="333"/>
        <v>2.2709973168323891</v>
      </c>
      <c r="E1687" s="75"/>
      <c r="F1687" s="5">
        <f t="shared" si="325"/>
        <v>1</v>
      </c>
      <c r="G1687" s="5">
        <f t="shared" si="326"/>
        <v>1.8013708753593849</v>
      </c>
      <c r="H1687" s="5">
        <f t="shared" si="327"/>
        <v>2.2709973168323891</v>
      </c>
      <c r="K1687" s="5">
        <f t="shared" si="328"/>
        <v>0</v>
      </c>
      <c r="L1687" s="5">
        <f t="shared" si="329"/>
        <v>0</v>
      </c>
      <c r="M1687" s="25" t="e">
        <f t="shared" si="334"/>
        <v>#DIV/0!</v>
      </c>
      <c r="N1687" s="25" t="e">
        <f t="shared" si="334"/>
        <v>#DIV/0!</v>
      </c>
      <c r="O1687">
        <f t="shared" si="335"/>
        <v>0</v>
      </c>
      <c r="P1687">
        <f t="shared" si="335"/>
        <v>0</v>
      </c>
      <c r="Q1687" t="s">
        <v>513</v>
      </c>
      <c r="R1687" t="s">
        <v>390</v>
      </c>
      <c r="S1687" t="s">
        <v>279</v>
      </c>
      <c r="T1687" s="67" t="s">
        <v>85</v>
      </c>
      <c r="U1687" s="79" t="s">
        <v>79</v>
      </c>
      <c r="V1687" s="128" t="s">
        <v>641</v>
      </c>
      <c r="W1687" s="67" t="s">
        <v>78</v>
      </c>
      <c r="X1687" s="79">
        <v>1</v>
      </c>
      <c r="Y1687" t="str">
        <f t="shared" si="332"/>
        <v>N</v>
      </c>
      <c r="Z1687" s="24">
        <v>100</v>
      </c>
      <c r="AA1687" s="24">
        <f t="shared" si="318"/>
        <v>0</v>
      </c>
      <c r="AB1687" s="24">
        <f t="shared" si="319"/>
        <v>-100</v>
      </c>
      <c r="AC1687" s="24">
        <f t="shared" si="320"/>
        <v>0</v>
      </c>
      <c r="AD1687" s="24">
        <f t="shared" si="321"/>
        <v>-100</v>
      </c>
      <c r="AE1687" s="24">
        <f t="shared" si="322"/>
        <v>0</v>
      </c>
      <c r="AF1687" s="24">
        <f t="shared" si="323"/>
        <v>-100</v>
      </c>
    </row>
    <row r="1688" spans="1:32" x14ac:dyDescent="0.25">
      <c r="A1688" s="18">
        <v>0.41231791209123131</v>
      </c>
      <c r="B1688" s="18">
        <v>0.58334837307086596</v>
      </c>
      <c r="C1688" s="3">
        <f t="shared" si="333"/>
        <v>2.4253130186076794</v>
      </c>
      <c r="D1688" s="4">
        <f t="shared" si="333"/>
        <v>1.7142415170128855</v>
      </c>
      <c r="E1688" s="75"/>
      <c r="F1688" s="5">
        <f t="shared" si="325"/>
        <v>1</v>
      </c>
      <c r="G1688" s="5">
        <f t="shared" si="326"/>
        <v>2.4253130186076794</v>
      </c>
      <c r="H1688" s="5">
        <f t="shared" si="327"/>
        <v>1.7142415170128855</v>
      </c>
      <c r="K1688" s="5">
        <f t="shared" si="328"/>
        <v>0</v>
      </c>
      <c r="L1688" s="5">
        <f t="shared" si="329"/>
        <v>0</v>
      </c>
      <c r="M1688" s="25" t="e">
        <f t="shared" si="334"/>
        <v>#DIV/0!</v>
      </c>
      <c r="N1688" s="25" t="e">
        <f t="shared" si="334"/>
        <v>#DIV/0!</v>
      </c>
      <c r="O1688">
        <f t="shared" si="335"/>
        <v>0</v>
      </c>
      <c r="P1688">
        <f t="shared" si="335"/>
        <v>0</v>
      </c>
      <c r="Q1688" t="s">
        <v>406</v>
      </c>
      <c r="R1688" t="s">
        <v>404</v>
      </c>
      <c r="S1688" t="s">
        <v>281</v>
      </c>
      <c r="T1688" s="67" t="s">
        <v>84</v>
      </c>
      <c r="U1688" s="79" t="s">
        <v>94</v>
      </c>
      <c r="V1688" s="128" t="s">
        <v>641</v>
      </c>
      <c r="W1688" s="67" t="s">
        <v>73</v>
      </c>
      <c r="X1688" s="79">
        <v>0</v>
      </c>
      <c r="Y1688" t="str">
        <f t="shared" si="332"/>
        <v>N</v>
      </c>
      <c r="Z1688" s="24">
        <v>100</v>
      </c>
      <c r="AA1688" s="24">
        <f t="shared" si="318"/>
        <v>0</v>
      </c>
      <c r="AB1688" s="24">
        <f t="shared" si="319"/>
        <v>-100</v>
      </c>
      <c r="AC1688" s="24">
        <f t="shared" si="320"/>
        <v>0</v>
      </c>
      <c r="AD1688" s="24">
        <f t="shared" si="321"/>
        <v>-100</v>
      </c>
      <c r="AE1688" s="24">
        <f t="shared" si="322"/>
        <v>0</v>
      </c>
      <c r="AF1688" s="24">
        <f t="shared" si="323"/>
        <v>-100</v>
      </c>
    </row>
    <row r="1689" spans="1:32" x14ac:dyDescent="0.25">
      <c r="A1689" s="18">
        <v>0.67518442683898716</v>
      </c>
      <c r="B1689" s="18">
        <v>0.30598233321722657</v>
      </c>
      <c r="C1689" s="3">
        <f t="shared" si="333"/>
        <v>1.4810768143479003</v>
      </c>
      <c r="D1689" s="4">
        <f t="shared" si="333"/>
        <v>3.2681625422147111</v>
      </c>
      <c r="E1689" s="75"/>
      <c r="F1689" s="5">
        <f t="shared" si="325"/>
        <v>1</v>
      </c>
      <c r="G1689" s="5">
        <f t="shared" si="326"/>
        <v>1.4810768143479003</v>
      </c>
      <c r="H1689" s="5">
        <f t="shared" si="327"/>
        <v>3.2681625422147111</v>
      </c>
      <c r="K1689" s="5">
        <f t="shared" si="328"/>
        <v>0</v>
      </c>
      <c r="L1689" s="5">
        <f t="shared" si="329"/>
        <v>0</v>
      </c>
      <c r="M1689" s="25" t="e">
        <f t="shared" si="334"/>
        <v>#DIV/0!</v>
      </c>
      <c r="N1689" s="25" t="e">
        <f t="shared" si="334"/>
        <v>#DIV/0!</v>
      </c>
      <c r="O1689">
        <f t="shared" si="335"/>
        <v>0</v>
      </c>
      <c r="P1689">
        <f t="shared" si="335"/>
        <v>0</v>
      </c>
      <c r="Q1689" t="s">
        <v>416</v>
      </c>
      <c r="R1689" t="s">
        <v>486</v>
      </c>
      <c r="S1689" t="s">
        <v>274</v>
      </c>
      <c r="T1689" s="67" t="s">
        <v>85</v>
      </c>
      <c r="U1689" s="79" t="s">
        <v>102</v>
      </c>
      <c r="V1689" s="128" t="s">
        <v>641</v>
      </c>
      <c r="W1689" s="67" t="s">
        <v>75</v>
      </c>
      <c r="X1689" s="79">
        <v>2</v>
      </c>
      <c r="Y1689" t="str">
        <f t="shared" si="332"/>
        <v>N</v>
      </c>
      <c r="Z1689" s="24">
        <v>100</v>
      </c>
      <c r="AA1689" s="24">
        <f t="shared" si="318"/>
        <v>0</v>
      </c>
      <c r="AB1689" s="24">
        <f t="shared" si="319"/>
        <v>-100</v>
      </c>
      <c r="AC1689" s="24">
        <f t="shared" si="320"/>
        <v>0</v>
      </c>
      <c r="AD1689" s="24">
        <f t="shared" si="321"/>
        <v>-100</v>
      </c>
      <c r="AE1689" s="24">
        <f t="shared" si="322"/>
        <v>0</v>
      </c>
      <c r="AF1689" s="24">
        <f t="shared" si="323"/>
        <v>-100</v>
      </c>
    </row>
    <row r="1690" spans="1:32" x14ac:dyDescent="0.25">
      <c r="A1690" s="18">
        <v>2.7406672705053422E-2</v>
      </c>
      <c r="B1690" s="18">
        <v>0.97259285403851703</v>
      </c>
      <c r="C1690" s="3">
        <f t="shared" si="333"/>
        <v>36.487464595277686</v>
      </c>
      <c r="D1690" s="4">
        <f t="shared" si="333"/>
        <v>1.0281794646626075</v>
      </c>
      <c r="E1690" s="75"/>
      <c r="F1690" s="5">
        <f t="shared" si="325"/>
        <v>1</v>
      </c>
      <c r="G1690" s="5">
        <f t="shared" si="326"/>
        <v>36.487464595277686</v>
      </c>
      <c r="H1690" s="5">
        <f t="shared" si="327"/>
        <v>1.0281794646626075</v>
      </c>
      <c r="K1690" s="5">
        <f t="shared" si="328"/>
        <v>0</v>
      </c>
      <c r="L1690" s="5">
        <f t="shared" si="329"/>
        <v>0</v>
      </c>
      <c r="M1690" s="25" t="e">
        <f t="shared" si="334"/>
        <v>#DIV/0!</v>
      </c>
      <c r="N1690" s="25" t="e">
        <f t="shared" si="334"/>
        <v>#DIV/0!</v>
      </c>
      <c r="O1690">
        <f t="shared" si="335"/>
        <v>0</v>
      </c>
      <c r="P1690">
        <f t="shared" si="335"/>
        <v>0</v>
      </c>
      <c r="Q1690" t="s">
        <v>296</v>
      </c>
      <c r="R1690" t="s">
        <v>492</v>
      </c>
      <c r="S1690" t="s">
        <v>273</v>
      </c>
      <c r="T1690" s="67" t="s">
        <v>90</v>
      </c>
      <c r="U1690" s="79" t="s">
        <v>73</v>
      </c>
      <c r="V1690" s="128" t="s">
        <v>641</v>
      </c>
      <c r="W1690" s="67" t="s">
        <v>77</v>
      </c>
      <c r="X1690" s="79">
        <v>2</v>
      </c>
      <c r="Y1690" t="str">
        <f t="shared" si="332"/>
        <v>N</v>
      </c>
      <c r="Z1690" s="24">
        <v>100</v>
      </c>
      <c r="AA1690" s="24">
        <f t="shared" si="318"/>
        <v>0</v>
      </c>
      <c r="AB1690" s="24">
        <f t="shared" si="319"/>
        <v>-100</v>
      </c>
      <c r="AC1690" s="24">
        <f t="shared" si="320"/>
        <v>0</v>
      </c>
      <c r="AD1690" s="24">
        <f t="shared" si="321"/>
        <v>-100</v>
      </c>
      <c r="AE1690" s="24">
        <f t="shared" si="322"/>
        <v>0</v>
      </c>
      <c r="AF1690" s="24">
        <f t="shared" si="323"/>
        <v>-100</v>
      </c>
    </row>
    <row r="1691" spans="1:32" x14ac:dyDescent="0.25">
      <c r="A1691" s="18">
        <v>0.23970472204652293</v>
      </c>
      <c r="B1691" s="18">
        <v>0.76022046724403214</v>
      </c>
      <c r="C1691" s="3">
        <f t="shared" si="333"/>
        <v>4.1717993348746614</v>
      </c>
      <c r="D1691" s="4">
        <f t="shared" si="333"/>
        <v>1.3154078890104366</v>
      </c>
      <c r="E1691" s="75"/>
      <c r="F1691" s="5">
        <f t="shared" si="325"/>
        <v>1</v>
      </c>
      <c r="G1691" s="5">
        <f t="shared" si="326"/>
        <v>4.1717993348746614</v>
      </c>
      <c r="H1691" s="5">
        <f t="shared" si="327"/>
        <v>1.3154078890104366</v>
      </c>
      <c r="K1691" s="5">
        <f t="shared" si="328"/>
        <v>0</v>
      </c>
      <c r="L1691" s="5">
        <f t="shared" si="329"/>
        <v>0</v>
      </c>
      <c r="M1691" s="25" t="e">
        <f t="shared" si="334"/>
        <v>#DIV/0!</v>
      </c>
      <c r="N1691" s="25" t="e">
        <f t="shared" si="334"/>
        <v>#DIV/0!</v>
      </c>
      <c r="O1691">
        <f t="shared" si="335"/>
        <v>0</v>
      </c>
      <c r="P1691">
        <f t="shared" si="335"/>
        <v>0</v>
      </c>
      <c r="Q1691" t="s">
        <v>298</v>
      </c>
      <c r="R1691" t="s">
        <v>494</v>
      </c>
      <c r="S1691" t="s">
        <v>273</v>
      </c>
      <c r="T1691" s="67" t="s">
        <v>90</v>
      </c>
      <c r="U1691" s="79" t="s">
        <v>75</v>
      </c>
      <c r="V1691" s="128" t="s">
        <v>641</v>
      </c>
      <c r="W1691" s="67" t="s">
        <v>73</v>
      </c>
      <c r="X1691" s="79">
        <v>0</v>
      </c>
      <c r="Y1691" t="str">
        <f t="shared" si="332"/>
        <v>N</v>
      </c>
      <c r="Z1691" s="24">
        <v>100</v>
      </c>
      <c r="AA1691" s="24">
        <f t="shared" si="318"/>
        <v>0</v>
      </c>
      <c r="AB1691" s="24">
        <f t="shared" si="319"/>
        <v>-100</v>
      </c>
      <c r="AC1691" s="24">
        <f t="shared" si="320"/>
        <v>0</v>
      </c>
      <c r="AD1691" s="24">
        <f t="shared" si="321"/>
        <v>-100</v>
      </c>
      <c r="AE1691" s="24">
        <f t="shared" si="322"/>
        <v>0</v>
      </c>
      <c r="AF1691" s="24">
        <f t="shared" si="323"/>
        <v>-100</v>
      </c>
    </row>
    <row r="1692" spans="1:32" x14ac:dyDescent="0.25">
      <c r="A1692" s="18">
        <v>0.53263986968476007</v>
      </c>
      <c r="B1692" s="18">
        <v>0.466043783948906</v>
      </c>
      <c r="C1692" s="3">
        <f t="shared" si="333"/>
        <v>1.8774411322078544</v>
      </c>
      <c r="D1692" s="4">
        <f t="shared" si="333"/>
        <v>2.1457211413201329</v>
      </c>
      <c r="E1692" s="75"/>
      <c r="F1692" s="5">
        <f t="shared" si="325"/>
        <v>1</v>
      </c>
      <c r="G1692" s="5">
        <f t="shared" si="326"/>
        <v>1.8774411322078544</v>
      </c>
      <c r="H1692" s="5">
        <f t="shared" si="327"/>
        <v>2.1457211413201329</v>
      </c>
      <c r="K1692" s="5">
        <f t="shared" si="328"/>
        <v>0</v>
      </c>
      <c r="L1692" s="5">
        <f t="shared" si="329"/>
        <v>0</v>
      </c>
      <c r="M1692" s="25" t="e">
        <f t="shared" si="334"/>
        <v>#DIV/0!</v>
      </c>
      <c r="N1692" s="25" t="e">
        <f t="shared" si="334"/>
        <v>#DIV/0!</v>
      </c>
      <c r="O1692">
        <f t="shared" si="335"/>
        <v>0</v>
      </c>
      <c r="P1692">
        <f t="shared" si="335"/>
        <v>0</v>
      </c>
      <c r="Q1692" t="s">
        <v>363</v>
      </c>
      <c r="R1692" t="s">
        <v>503</v>
      </c>
      <c r="S1692" t="s">
        <v>269</v>
      </c>
      <c r="T1692" s="67" t="s">
        <v>90</v>
      </c>
      <c r="U1692" s="79" t="s">
        <v>75</v>
      </c>
      <c r="V1692" s="128" t="s">
        <v>641</v>
      </c>
      <c r="W1692" s="67" t="s">
        <v>76</v>
      </c>
      <c r="X1692" s="79">
        <v>1</v>
      </c>
      <c r="Y1692" t="str">
        <f t="shared" si="332"/>
        <v>N</v>
      </c>
      <c r="Z1692" s="24">
        <v>100</v>
      </c>
      <c r="AA1692" s="24">
        <f t="shared" si="318"/>
        <v>0</v>
      </c>
      <c r="AB1692" s="24">
        <f t="shared" si="319"/>
        <v>-100</v>
      </c>
      <c r="AC1692" s="24">
        <f t="shared" si="320"/>
        <v>0</v>
      </c>
      <c r="AD1692" s="24">
        <f t="shared" si="321"/>
        <v>-100</v>
      </c>
      <c r="AE1692" s="24">
        <f t="shared" si="322"/>
        <v>0</v>
      </c>
      <c r="AF1692" s="24">
        <f t="shared" si="323"/>
        <v>-100</v>
      </c>
    </row>
    <row r="1693" spans="1:32" x14ac:dyDescent="0.25">
      <c r="A1693" s="18">
        <v>0.10784469326664572</v>
      </c>
      <c r="B1693" s="18">
        <v>0.89215057491516037</v>
      </c>
      <c r="C1693" s="3">
        <f t="shared" si="333"/>
        <v>9.2725934833668884</v>
      </c>
      <c r="D1693" s="4">
        <f t="shared" si="333"/>
        <v>1.1208870207757202</v>
      </c>
      <c r="E1693" s="75"/>
      <c r="F1693" s="5">
        <f t="shared" si="325"/>
        <v>1</v>
      </c>
      <c r="G1693" s="5">
        <f t="shared" si="326"/>
        <v>9.2725934833668884</v>
      </c>
      <c r="H1693" s="5">
        <f t="shared" si="327"/>
        <v>1.1208870207757202</v>
      </c>
      <c r="K1693" s="5">
        <f t="shared" si="328"/>
        <v>0</v>
      </c>
      <c r="L1693" s="5">
        <f t="shared" si="329"/>
        <v>0</v>
      </c>
      <c r="M1693" s="25" t="e">
        <f t="shared" si="334"/>
        <v>#DIV/0!</v>
      </c>
      <c r="N1693" s="25" t="e">
        <f t="shared" si="334"/>
        <v>#DIV/0!</v>
      </c>
      <c r="O1693">
        <f t="shared" si="335"/>
        <v>0</v>
      </c>
      <c r="P1693">
        <f t="shared" si="335"/>
        <v>0</v>
      </c>
      <c r="Q1693" t="s">
        <v>501</v>
      </c>
      <c r="R1693" t="s">
        <v>499</v>
      </c>
      <c r="S1693" t="s">
        <v>269</v>
      </c>
      <c r="T1693" s="67" t="s">
        <v>90</v>
      </c>
      <c r="U1693" s="79" t="s">
        <v>75</v>
      </c>
      <c r="V1693" s="128" t="s">
        <v>641</v>
      </c>
      <c r="W1693" s="67" t="s">
        <v>78</v>
      </c>
      <c r="X1693" s="79">
        <v>1</v>
      </c>
      <c r="Y1693" t="str">
        <f t="shared" si="332"/>
        <v>N</v>
      </c>
      <c r="Z1693" s="24">
        <v>100</v>
      </c>
      <c r="AA1693" s="24">
        <f t="shared" si="318"/>
        <v>0</v>
      </c>
      <c r="AB1693" s="24">
        <f t="shared" si="319"/>
        <v>-100</v>
      </c>
      <c r="AC1693" s="24">
        <f t="shared" si="320"/>
        <v>0</v>
      </c>
      <c r="AD1693" s="24">
        <f t="shared" si="321"/>
        <v>-100</v>
      </c>
      <c r="AE1693" s="24">
        <f t="shared" si="322"/>
        <v>0</v>
      </c>
      <c r="AF1693" s="24">
        <f t="shared" si="323"/>
        <v>-100</v>
      </c>
    </row>
    <row r="1694" spans="1:32" x14ac:dyDescent="0.25">
      <c r="A1694" s="18">
        <v>0.27198259669081259</v>
      </c>
      <c r="B1694" s="18">
        <v>0.72789768974764568</v>
      </c>
      <c r="C1694" s="3">
        <f t="shared" si="333"/>
        <v>3.6767058340015453</v>
      </c>
      <c r="D1694" s="4">
        <f t="shared" si="333"/>
        <v>1.3738194447995697</v>
      </c>
      <c r="E1694" s="75"/>
      <c r="F1694" s="5">
        <f t="shared" si="325"/>
        <v>1</v>
      </c>
      <c r="G1694" s="5">
        <f t="shared" si="326"/>
        <v>3.6767058340015453</v>
      </c>
      <c r="H1694" s="5">
        <f t="shared" si="327"/>
        <v>1.3738194447995697</v>
      </c>
      <c r="K1694" s="5">
        <f t="shared" si="328"/>
        <v>0</v>
      </c>
      <c r="L1694" s="5">
        <f t="shared" si="329"/>
        <v>0</v>
      </c>
      <c r="M1694" s="25" t="e">
        <f t="shared" si="334"/>
        <v>#DIV/0!</v>
      </c>
      <c r="N1694" s="25" t="e">
        <f t="shared" si="334"/>
        <v>#DIV/0!</v>
      </c>
      <c r="O1694">
        <f t="shared" si="335"/>
        <v>0</v>
      </c>
      <c r="P1694">
        <f t="shared" si="335"/>
        <v>0</v>
      </c>
      <c r="Q1694" t="s">
        <v>360</v>
      </c>
      <c r="R1694" t="s">
        <v>439</v>
      </c>
      <c r="S1694" t="s">
        <v>269</v>
      </c>
      <c r="T1694" s="67" t="s">
        <v>90</v>
      </c>
      <c r="U1694" s="79" t="s">
        <v>75</v>
      </c>
      <c r="V1694" s="128" t="s">
        <v>641</v>
      </c>
      <c r="W1694" s="67" t="s">
        <v>94</v>
      </c>
      <c r="X1694" s="79">
        <v>2</v>
      </c>
      <c r="Y1694" t="str">
        <f t="shared" si="332"/>
        <v>N</v>
      </c>
      <c r="Z1694" s="24">
        <v>100</v>
      </c>
      <c r="AA1694" s="24">
        <f t="shared" si="318"/>
        <v>0</v>
      </c>
      <c r="AB1694" s="24">
        <f t="shared" si="319"/>
        <v>-100</v>
      </c>
      <c r="AC1694" s="24">
        <f t="shared" si="320"/>
        <v>0</v>
      </c>
      <c r="AD1694" s="24">
        <f t="shared" si="321"/>
        <v>-100</v>
      </c>
      <c r="AE1694" s="24">
        <f t="shared" si="322"/>
        <v>0</v>
      </c>
      <c r="AF1694" s="24">
        <f t="shared" si="323"/>
        <v>-100</v>
      </c>
    </row>
    <row r="1695" spans="1:32" x14ac:dyDescent="0.25">
      <c r="A1695" s="18">
        <v>0.66373581266451354</v>
      </c>
      <c r="B1695" s="18">
        <v>0.33216425029363544</v>
      </c>
      <c r="C1695" s="3">
        <f t="shared" si="333"/>
        <v>1.5066235404498987</v>
      </c>
      <c r="D1695" s="4">
        <f t="shared" si="333"/>
        <v>3.0105587796278295</v>
      </c>
      <c r="E1695" s="75"/>
      <c r="F1695" s="5">
        <f t="shared" si="325"/>
        <v>1</v>
      </c>
      <c r="G1695" s="5">
        <f t="shared" si="326"/>
        <v>1.5066235404498987</v>
      </c>
      <c r="H1695" s="5">
        <f t="shared" si="327"/>
        <v>3.0105587796278295</v>
      </c>
      <c r="K1695" s="5">
        <f t="shared" si="328"/>
        <v>0</v>
      </c>
      <c r="L1695" s="5">
        <f t="shared" si="329"/>
        <v>0</v>
      </c>
      <c r="M1695" s="25" t="e">
        <f t="shared" si="334"/>
        <v>#DIV/0!</v>
      </c>
      <c r="N1695" s="25" t="e">
        <f t="shared" si="334"/>
        <v>#DIV/0!</v>
      </c>
      <c r="O1695">
        <f t="shared" si="335"/>
        <v>0</v>
      </c>
      <c r="P1695">
        <f t="shared" si="335"/>
        <v>0</v>
      </c>
      <c r="Q1695" t="s">
        <v>307</v>
      </c>
      <c r="R1695" t="s">
        <v>302</v>
      </c>
      <c r="S1695" t="s">
        <v>275</v>
      </c>
      <c r="T1695" s="67" t="s">
        <v>90</v>
      </c>
      <c r="U1695" s="79" t="s">
        <v>74</v>
      </c>
      <c r="V1695" s="128" t="s">
        <v>642</v>
      </c>
      <c r="W1695" s="67" t="s">
        <v>73</v>
      </c>
      <c r="X1695" s="79">
        <v>0</v>
      </c>
      <c r="Y1695" t="str">
        <f t="shared" si="332"/>
        <v>N</v>
      </c>
      <c r="Z1695" s="24">
        <v>100</v>
      </c>
      <c r="AA1695" s="24">
        <f t="shared" si="318"/>
        <v>0</v>
      </c>
      <c r="AB1695" s="24">
        <f t="shared" si="319"/>
        <v>-100</v>
      </c>
      <c r="AC1695" s="24">
        <f t="shared" si="320"/>
        <v>0</v>
      </c>
      <c r="AD1695" s="24">
        <f t="shared" si="321"/>
        <v>-100</v>
      </c>
      <c r="AE1695" s="24">
        <f t="shared" si="322"/>
        <v>0</v>
      </c>
      <c r="AF1695" s="24">
        <f t="shared" si="323"/>
        <v>-100</v>
      </c>
    </row>
    <row r="1696" spans="1:32" x14ac:dyDescent="0.25">
      <c r="A1696" s="18">
        <v>0.60038799469276494</v>
      </c>
      <c r="B1696" s="18">
        <v>0.39500516428012727</v>
      </c>
      <c r="C1696" s="3">
        <f t="shared" si="333"/>
        <v>1.6655896001247119</v>
      </c>
      <c r="D1696" s="4">
        <f t="shared" si="333"/>
        <v>2.5316124709975343</v>
      </c>
      <c r="E1696" s="75"/>
      <c r="F1696" s="5">
        <f t="shared" si="325"/>
        <v>1</v>
      </c>
      <c r="G1696" s="5">
        <f t="shared" si="326"/>
        <v>1.6655896001247119</v>
      </c>
      <c r="H1696" s="5">
        <f t="shared" si="327"/>
        <v>2.5316124709975343</v>
      </c>
      <c r="K1696" s="5">
        <f t="shared" si="328"/>
        <v>0</v>
      </c>
      <c r="L1696" s="5">
        <f t="shared" si="329"/>
        <v>0</v>
      </c>
      <c r="M1696" s="25" t="e">
        <f t="shared" si="334"/>
        <v>#DIV/0!</v>
      </c>
      <c r="N1696" s="25" t="e">
        <f t="shared" si="334"/>
        <v>#DIV/0!</v>
      </c>
      <c r="O1696">
        <f t="shared" si="335"/>
        <v>0</v>
      </c>
      <c r="P1696">
        <f t="shared" si="335"/>
        <v>0</v>
      </c>
      <c r="Q1696" t="s">
        <v>514</v>
      </c>
      <c r="R1696" t="s">
        <v>483</v>
      </c>
      <c r="S1696" t="s">
        <v>279</v>
      </c>
      <c r="T1696" s="67" t="s">
        <v>84</v>
      </c>
      <c r="U1696" s="79" t="s">
        <v>86</v>
      </c>
      <c r="V1696" s="128" t="s">
        <v>642</v>
      </c>
      <c r="W1696" s="67" t="s">
        <v>78</v>
      </c>
      <c r="X1696" s="79">
        <v>1</v>
      </c>
      <c r="Y1696" t="str">
        <f t="shared" si="332"/>
        <v>N</v>
      </c>
      <c r="Z1696" s="24">
        <v>100</v>
      </c>
      <c r="AA1696" s="24">
        <f t="shared" si="318"/>
        <v>0</v>
      </c>
      <c r="AB1696" s="24">
        <f t="shared" si="319"/>
        <v>-100</v>
      </c>
      <c r="AC1696" s="24">
        <f t="shared" si="320"/>
        <v>0</v>
      </c>
      <c r="AD1696" s="24">
        <f t="shared" si="321"/>
        <v>-100</v>
      </c>
      <c r="AE1696" s="24">
        <f t="shared" si="322"/>
        <v>0</v>
      </c>
      <c r="AF1696" s="24">
        <f t="shared" si="323"/>
        <v>-100</v>
      </c>
    </row>
    <row r="1697" spans="1:32" x14ac:dyDescent="0.25">
      <c r="A1697" s="18">
        <v>0.55842445217074688</v>
      </c>
      <c r="B1697" s="18">
        <v>0.43721230459239951</v>
      </c>
      <c r="C1697" s="3">
        <f t="shared" si="333"/>
        <v>1.7907525290354489</v>
      </c>
      <c r="D1697" s="4">
        <f t="shared" si="333"/>
        <v>2.2872183364836252</v>
      </c>
      <c r="E1697" s="75"/>
      <c r="F1697" s="5">
        <f t="shared" si="325"/>
        <v>1</v>
      </c>
      <c r="G1697" s="5">
        <f t="shared" si="326"/>
        <v>1.7907525290354489</v>
      </c>
      <c r="H1697" s="5">
        <f t="shared" si="327"/>
        <v>2.2872183364836252</v>
      </c>
      <c r="K1697" s="5">
        <f t="shared" si="328"/>
        <v>0</v>
      </c>
      <c r="L1697" s="5">
        <f t="shared" si="329"/>
        <v>0</v>
      </c>
      <c r="M1697" s="25" t="e">
        <f t="shared" si="334"/>
        <v>#DIV/0!</v>
      </c>
      <c r="N1697" s="25" t="e">
        <f t="shared" si="334"/>
        <v>#DIV/0!</v>
      </c>
      <c r="O1697">
        <f t="shared" si="335"/>
        <v>0</v>
      </c>
      <c r="P1697">
        <f t="shared" si="335"/>
        <v>0</v>
      </c>
      <c r="Q1697" t="s">
        <v>508</v>
      </c>
      <c r="R1697" t="s">
        <v>458</v>
      </c>
      <c r="S1697" t="s">
        <v>276</v>
      </c>
      <c r="T1697" s="67" t="s">
        <v>84</v>
      </c>
      <c r="U1697" s="79" t="s">
        <v>86</v>
      </c>
      <c r="V1697" s="128" t="s">
        <v>642</v>
      </c>
      <c r="W1697" s="134" t="s">
        <v>75</v>
      </c>
      <c r="X1697" s="97">
        <v>2</v>
      </c>
      <c r="Y1697" t="str">
        <f t="shared" si="332"/>
        <v>N</v>
      </c>
      <c r="Z1697" s="24">
        <v>100</v>
      </c>
      <c r="AA1697" s="24">
        <f t="shared" si="318"/>
        <v>0</v>
      </c>
      <c r="AB1697" s="24">
        <f t="shared" si="319"/>
        <v>-100</v>
      </c>
      <c r="AC1697" s="24">
        <f t="shared" si="320"/>
        <v>0</v>
      </c>
      <c r="AD1697" s="24">
        <f t="shared" si="321"/>
        <v>-100</v>
      </c>
      <c r="AE1697" s="24">
        <f t="shared" si="322"/>
        <v>0</v>
      </c>
      <c r="AF1697" s="24">
        <f t="shared" si="323"/>
        <v>-100</v>
      </c>
    </row>
    <row r="1698" spans="1:32" x14ac:dyDescent="0.25">
      <c r="A1698" s="18">
        <v>4.9140677705713121E-2</v>
      </c>
      <c r="B1698" s="18">
        <v>0.95085879296624953</v>
      </c>
      <c r="C1698" s="3">
        <f t="shared" si="333"/>
        <v>20.349739700145395</v>
      </c>
      <c r="D1698" s="4">
        <f t="shared" si="333"/>
        <v>1.0516808672299829</v>
      </c>
      <c r="E1698" s="75"/>
      <c r="F1698" s="5">
        <f t="shared" si="325"/>
        <v>1</v>
      </c>
      <c r="G1698" s="5">
        <f t="shared" si="326"/>
        <v>20.349739700145395</v>
      </c>
      <c r="H1698" s="5">
        <f t="shared" si="327"/>
        <v>1.0516808672299829</v>
      </c>
      <c r="K1698" s="5">
        <f t="shared" si="328"/>
        <v>0</v>
      </c>
      <c r="L1698" s="5">
        <f t="shared" si="329"/>
        <v>0</v>
      </c>
      <c r="M1698" s="25" t="e">
        <f t="shared" si="334"/>
        <v>#DIV/0!</v>
      </c>
      <c r="N1698" s="25" t="e">
        <f t="shared" si="334"/>
        <v>#DIV/0!</v>
      </c>
      <c r="O1698">
        <f t="shared" si="335"/>
        <v>0</v>
      </c>
      <c r="P1698">
        <f t="shared" si="335"/>
        <v>0</v>
      </c>
      <c r="Q1698" t="s">
        <v>308</v>
      </c>
      <c r="R1698" t="s">
        <v>373</v>
      </c>
      <c r="S1698" t="s">
        <v>275</v>
      </c>
      <c r="T1698" s="67" t="s">
        <v>90</v>
      </c>
      <c r="U1698" s="79" t="s">
        <v>73</v>
      </c>
      <c r="V1698" t="s">
        <v>640</v>
      </c>
      <c r="W1698" s="67" t="s">
        <v>79</v>
      </c>
      <c r="X1698" s="79">
        <v>3</v>
      </c>
      <c r="Y1698" t="str">
        <f t="shared" si="332"/>
        <v>Y</v>
      </c>
      <c r="Z1698" s="24">
        <v>100</v>
      </c>
      <c r="AA1698" s="24">
        <f t="shared" si="318"/>
        <v>0</v>
      </c>
      <c r="AB1698" s="24">
        <f t="shared" si="319"/>
        <v>-100</v>
      </c>
      <c r="AC1698" s="24">
        <f t="shared" si="320"/>
        <v>0</v>
      </c>
      <c r="AD1698" s="24">
        <f t="shared" si="321"/>
        <v>-100</v>
      </c>
      <c r="AE1698" s="24">
        <f t="shared" si="322"/>
        <v>0</v>
      </c>
      <c r="AF1698" s="24">
        <f t="shared" si="323"/>
        <v>-100</v>
      </c>
    </row>
    <row r="1699" spans="1:32" x14ac:dyDescent="0.25">
      <c r="A1699" s="18">
        <v>0.47165981696328058</v>
      </c>
      <c r="B1699" s="18">
        <v>0.52393743863212783</v>
      </c>
      <c r="C1699" s="3">
        <f t="shared" si="333"/>
        <v>2.1201721326153411</v>
      </c>
      <c r="D1699" s="4">
        <f t="shared" si="333"/>
        <v>1.9086248209533465</v>
      </c>
      <c r="E1699" s="75"/>
      <c r="F1699" s="5">
        <f t="shared" si="325"/>
        <v>1</v>
      </c>
      <c r="G1699" s="5">
        <f t="shared" si="326"/>
        <v>2.1201721326153411</v>
      </c>
      <c r="H1699" s="5">
        <f t="shared" si="327"/>
        <v>1.9086248209533465</v>
      </c>
      <c r="K1699" s="5">
        <f t="shared" si="328"/>
        <v>0</v>
      </c>
      <c r="L1699" s="5">
        <f t="shared" si="329"/>
        <v>0</v>
      </c>
      <c r="M1699" s="25" t="e">
        <f t="shared" si="334"/>
        <v>#DIV/0!</v>
      </c>
      <c r="N1699" s="25" t="e">
        <f t="shared" si="334"/>
        <v>#DIV/0!</v>
      </c>
      <c r="O1699">
        <f t="shared" si="335"/>
        <v>0</v>
      </c>
      <c r="P1699">
        <f t="shared" si="335"/>
        <v>0</v>
      </c>
      <c r="Q1699" t="s">
        <v>537</v>
      </c>
      <c r="R1699" t="s">
        <v>534</v>
      </c>
      <c r="S1699" t="s">
        <v>277</v>
      </c>
      <c r="T1699" s="67" t="s">
        <v>85</v>
      </c>
      <c r="U1699" s="79" t="s">
        <v>79</v>
      </c>
      <c r="V1699" t="s">
        <v>640</v>
      </c>
      <c r="W1699" s="67" t="s">
        <v>91</v>
      </c>
      <c r="X1699" s="79">
        <v>5</v>
      </c>
      <c r="Y1699" t="str">
        <f t="shared" si="332"/>
        <v>Y</v>
      </c>
      <c r="Z1699" s="24">
        <v>100</v>
      </c>
      <c r="AA1699" s="24">
        <f t="shared" si="318"/>
        <v>0</v>
      </c>
      <c r="AB1699" s="24">
        <f t="shared" si="319"/>
        <v>-100</v>
      </c>
      <c r="AC1699" s="24">
        <f t="shared" si="320"/>
        <v>0</v>
      </c>
      <c r="AD1699" s="24">
        <f t="shared" si="321"/>
        <v>-100</v>
      </c>
      <c r="AE1699" s="24">
        <f t="shared" si="322"/>
        <v>0</v>
      </c>
      <c r="AF1699" s="24">
        <f t="shared" si="323"/>
        <v>-100</v>
      </c>
    </row>
    <row r="1700" spans="1:32" x14ac:dyDescent="0.25">
      <c r="A1700" s="18">
        <v>0.48532803419322867</v>
      </c>
      <c r="B1700" s="18">
        <v>0.51377796973323253</v>
      </c>
      <c r="C1700" s="3">
        <f t="shared" si="333"/>
        <v>2.0604620577138548</v>
      </c>
      <c r="D1700" s="4">
        <f t="shared" si="333"/>
        <v>1.9463660548139641</v>
      </c>
      <c r="E1700" s="75"/>
      <c r="F1700" s="5">
        <f t="shared" si="325"/>
        <v>1</v>
      </c>
      <c r="G1700" s="5">
        <f t="shared" si="326"/>
        <v>2.0604620577138548</v>
      </c>
      <c r="H1700" s="5">
        <f t="shared" si="327"/>
        <v>1.9463660548139641</v>
      </c>
      <c r="K1700" s="5">
        <f t="shared" si="328"/>
        <v>0</v>
      </c>
      <c r="L1700" s="5">
        <f t="shared" si="329"/>
        <v>0</v>
      </c>
      <c r="M1700" s="25" t="e">
        <f t="shared" si="334"/>
        <v>#DIV/0!</v>
      </c>
      <c r="N1700" s="25" t="e">
        <f t="shared" si="334"/>
        <v>#DIV/0!</v>
      </c>
      <c r="O1700">
        <f t="shared" si="335"/>
        <v>0</v>
      </c>
      <c r="P1700">
        <f t="shared" si="335"/>
        <v>0</v>
      </c>
      <c r="Q1700" t="s">
        <v>538</v>
      </c>
      <c r="R1700" t="s">
        <v>525</v>
      </c>
      <c r="S1700" t="s">
        <v>277</v>
      </c>
      <c r="T1700" s="67" t="s">
        <v>90</v>
      </c>
      <c r="U1700" s="79" t="s">
        <v>75</v>
      </c>
      <c r="V1700" t="s">
        <v>640</v>
      </c>
      <c r="W1700" s="67" t="s">
        <v>75</v>
      </c>
      <c r="X1700" s="79">
        <v>2</v>
      </c>
      <c r="Y1700" t="str">
        <f t="shared" si="332"/>
        <v>N</v>
      </c>
      <c r="Z1700" s="24">
        <v>100</v>
      </c>
      <c r="AA1700" s="24">
        <f t="shared" si="318"/>
        <v>0</v>
      </c>
      <c r="AB1700" s="24">
        <f t="shared" si="319"/>
        <v>-100</v>
      </c>
      <c r="AC1700" s="24">
        <f t="shared" si="320"/>
        <v>0</v>
      </c>
      <c r="AD1700" s="24">
        <f t="shared" si="321"/>
        <v>-100</v>
      </c>
      <c r="AE1700" s="24">
        <f t="shared" si="322"/>
        <v>0</v>
      </c>
      <c r="AF1700" s="24">
        <f t="shared" si="323"/>
        <v>-100</v>
      </c>
    </row>
    <row r="1701" spans="1:32" x14ac:dyDescent="0.25">
      <c r="A1701" s="18">
        <v>0.47794678678818209</v>
      </c>
      <c r="B1701" s="18">
        <v>0.52093256046921066</v>
      </c>
      <c r="C1701" s="3">
        <f t="shared" si="333"/>
        <v>2.0922831320198476</v>
      </c>
      <c r="D1701" s="4">
        <f t="shared" si="333"/>
        <v>1.9196342787620861</v>
      </c>
      <c r="E1701" s="75"/>
      <c r="F1701" s="5">
        <f t="shared" si="325"/>
        <v>1</v>
      </c>
      <c r="G1701" s="5">
        <f t="shared" si="326"/>
        <v>2.0922831320198476</v>
      </c>
      <c r="H1701" s="5">
        <f t="shared" si="327"/>
        <v>1.9196342787620861</v>
      </c>
      <c r="K1701" s="5">
        <f t="shared" si="328"/>
        <v>0</v>
      </c>
      <c r="L1701" s="5">
        <f t="shared" si="329"/>
        <v>0</v>
      </c>
      <c r="M1701" s="25" t="e">
        <f t="shared" si="334"/>
        <v>#DIV/0!</v>
      </c>
      <c r="N1701" s="25" t="e">
        <f t="shared" si="334"/>
        <v>#DIV/0!</v>
      </c>
      <c r="O1701">
        <f t="shared" si="335"/>
        <v>0</v>
      </c>
      <c r="P1701">
        <f t="shared" si="335"/>
        <v>0</v>
      </c>
      <c r="Q1701" t="s">
        <v>527</v>
      </c>
      <c r="R1701" t="s">
        <v>532</v>
      </c>
      <c r="S1701" t="s">
        <v>277</v>
      </c>
      <c r="T1701" s="67" t="s">
        <v>84</v>
      </c>
      <c r="U1701" s="79" t="s">
        <v>86</v>
      </c>
      <c r="V1701" t="s">
        <v>640</v>
      </c>
      <c r="W1701" s="67" t="s">
        <v>78</v>
      </c>
      <c r="X1701" s="79">
        <v>1</v>
      </c>
      <c r="Y1701" t="str">
        <f t="shared" si="332"/>
        <v>N</v>
      </c>
      <c r="Z1701" s="24">
        <v>100</v>
      </c>
      <c r="AA1701" s="24">
        <f t="shared" si="318"/>
        <v>0</v>
      </c>
      <c r="AB1701" s="24">
        <f t="shared" si="319"/>
        <v>-100</v>
      </c>
      <c r="AC1701" s="24">
        <f t="shared" si="320"/>
        <v>0</v>
      </c>
      <c r="AD1701" s="24">
        <f t="shared" si="321"/>
        <v>-100</v>
      </c>
      <c r="AE1701" s="24">
        <f t="shared" si="322"/>
        <v>0</v>
      </c>
      <c r="AF1701" s="24">
        <f t="shared" si="323"/>
        <v>-100</v>
      </c>
    </row>
    <row r="1702" spans="1:32" x14ac:dyDescent="0.25">
      <c r="A1702" s="18">
        <v>0.49908863701032885</v>
      </c>
      <c r="B1702" s="18">
        <v>0.4972296304350699</v>
      </c>
      <c r="C1702" s="3">
        <f t="shared" si="333"/>
        <v>2.0036521087521866</v>
      </c>
      <c r="D1702" s="4">
        <f t="shared" si="333"/>
        <v>2.0111432199344437</v>
      </c>
      <c r="E1702" s="75"/>
      <c r="F1702" s="5">
        <f t="shared" si="325"/>
        <v>1</v>
      </c>
      <c r="G1702" s="5">
        <f t="shared" si="326"/>
        <v>2.0036521087521866</v>
      </c>
      <c r="H1702" s="5">
        <f t="shared" si="327"/>
        <v>2.0111432199344437</v>
      </c>
      <c r="K1702" s="5">
        <f t="shared" si="328"/>
        <v>0</v>
      </c>
      <c r="L1702" s="5">
        <f t="shared" si="329"/>
        <v>0</v>
      </c>
      <c r="M1702" s="25" t="e">
        <f t="shared" si="334"/>
        <v>#DIV/0!</v>
      </c>
      <c r="N1702" s="25" t="e">
        <f t="shared" si="334"/>
        <v>#DIV/0!</v>
      </c>
      <c r="O1702">
        <f t="shared" si="335"/>
        <v>0</v>
      </c>
      <c r="P1702">
        <f t="shared" si="335"/>
        <v>0</v>
      </c>
      <c r="Q1702" t="s">
        <v>533</v>
      </c>
      <c r="R1702" t="s">
        <v>524</v>
      </c>
      <c r="S1702" t="s">
        <v>277</v>
      </c>
      <c r="T1702" s="67" t="s">
        <v>84</v>
      </c>
      <c r="U1702" s="79" t="s">
        <v>86</v>
      </c>
      <c r="V1702" t="s">
        <v>640</v>
      </c>
      <c r="W1702" s="67" t="s">
        <v>100</v>
      </c>
      <c r="X1702" s="79">
        <v>3</v>
      </c>
      <c r="Y1702" t="str">
        <f t="shared" si="332"/>
        <v>Y</v>
      </c>
      <c r="Z1702" s="24">
        <v>100</v>
      </c>
      <c r="AA1702" s="24">
        <f t="shared" si="318"/>
        <v>0</v>
      </c>
      <c r="AB1702" s="24">
        <f t="shared" si="319"/>
        <v>-100</v>
      </c>
      <c r="AC1702" s="24">
        <f t="shared" si="320"/>
        <v>0</v>
      </c>
      <c r="AD1702" s="24">
        <f t="shared" si="321"/>
        <v>-100</v>
      </c>
      <c r="AE1702" s="24">
        <f t="shared" si="322"/>
        <v>0</v>
      </c>
      <c r="AF1702" s="24">
        <f t="shared" si="323"/>
        <v>-100</v>
      </c>
    </row>
    <row r="1703" spans="1:32" x14ac:dyDescent="0.25">
      <c r="A1703" s="18">
        <v>0.43407579515729844</v>
      </c>
      <c r="B1703" s="18">
        <v>0.56523190308079707</v>
      </c>
      <c r="C1703" s="3">
        <f t="shared" si="333"/>
        <v>2.3037451319708451</v>
      </c>
      <c r="D1703" s="4">
        <f t="shared" si="333"/>
        <v>1.7691853459606561</v>
      </c>
      <c r="E1703" s="75"/>
      <c r="F1703" s="5">
        <f t="shared" si="325"/>
        <v>1</v>
      </c>
      <c r="G1703" s="5">
        <f t="shared" si="326"/>
        <v>2.3037451319708451</v>
      </c>
      <c r="H1703" s="5">
        <f t="shared" si="327"/>
        <v>1.7691853459606561</v>
      </c>
      <c r="K1703" s="5">
        <f t="shared" si="328"/>
        <v>0</v>
      </c>
      <c r="L1703" s="5">
        <f t="shared" si="329"/>
        <v>0</v>
      </c>
      <c r="M1703" s="25" t="e">
        <f t="shared" si="334"/>
        <v>#DIV/0!</v>
      </c>
      <c r="N1703" s="25" t="e">
        <f t="shared" si="334"/>
        <v>#DIV/0!</v>
      </c>
      <c r="O1703">
        <f t="shared" si="335"/>
        <v>0</v>
      </c>
      <c r="P1703">
        <f t="shared" si="335"/>
        <v>0</v>
      </c>
      <c r="Q1703" t="s">
        <v>526</v>
      </c>
      <c r="R1703" t="s">
        <v>531</v>
      </c>
      <c r="S1703" t="s">
        <v>277</v>
      </c>
      <c r="T1703" s="67" t="s">
        <v>90</v>
      </c>
      <c r="U1703" s="79" t="s">
        <v>75</v>
      </c>
      <c r="V1703" t="s">
        <v>640</v>
      </c>
      <c r="W1703" s="67" t="s">
        <v>94</v>
      </c>
      <c r="X1703" s="79">
        <v>2</v>
      </c>
      <c r="Y1703" t="str">
        <f t="shared" si="332"/>
        <v>N</v>
      </c>
      <c r="Z1703" s="24">
        <v>100</v>
      </c>
      <c r="AA1703" s="24">
        <f t="shared" si="318"/>
        <v>0</v>
      </c>
      <c r="AB1703" s="24">
        <f t="shared" si="319"/>
        <v>-100</v>
      </c>
      <c r="AC1703" s="24">
        <f t="shared" si="320"/>
        <v>0</v>
      </c>
      <c r="AD1703" s="24">
        <f t="shared" si="321"/>
        <v>-100</v>
      </c>
      <c r="AE1703" s="24">
        <f t="shared" si="322"/>
        <v>0</v>
      </c>
      <c r="AF1703" s="24">
        <f t="shared" si="323"/>
        <v>-100</v>
      </c>
    </row>
    <row r="1704" spans="1:32" x14ac:dyDescent="0.25">
      <c r="A1704" s="18">
        <v>0.47313820758079578</v>
      </c>
      <c r="B1704" s="18">
        <v>0.52595189530838904</v>
      </c>
      <c r="C1704" s="3">
        <f t="shared" si="333"/>
        <v>2.1135473398208582</v>
      </c>
      <c r="D1704" s="4">
        <f t="shared" si="333"/>
        <v>1.9013145668267921</v>
      </c>
      <c r="E1704" s="75"/>
      <c r="F1704" s="5">
        <f t="shared" si="325"/>
        <v>1</v>
      </c>
      <c r="G1704" s="5">
        <f t="shared" si="326"/>
        <v>2.1135473398208582</v>
      </c>
      <c r="H1704" s="5">
        <f t="shared" si="327"/>
        <v>1.9013145668267921</v>
      </c>
      <c r="K1704" s="5">
        <f t="shared" si="328"/>
        <v>0</v>
      </c>
      <c r="L1704" s="5">
        <f t="shared" si="329"/>
        <v>0</v>
      </c>
      <c r="M1704" s="25" t="e">
        <f t="shared" si="334"/>
        <v>#DIV/0!</v>
      </c>
      <c r="N1704" s="25" t="e">
        <f t="shared" si="334"/>
        <v>#DIV/0!</v>
      </c>
      <c r="O1704">
        <f t="shared" si="335"/>
        <v>0</v>
      </c>
      <c r="P1704">
        <f t="shared" si="335"/>
        <v>0</v>
      </c>
      <c r="Q1704" t="s">
        <v>345</v>
      </c>
      <c r="R1704" t="s">
        <v>294</v>
      </c>
      <c r="S1704" t="s">
        <v>270</v>
      </c>
      <c r="T1704" s="67" t="s">
        <v>90</v>
      </c>
      <c r="U1704" s="79" t="s">
        <v>75</v>
      </c>
      <c r="V1704" t="s">
        <v>640</v>
      </c>
      <c r="W1704" s="67" t="s">
        <v>79</v>
      </c>
      <c r="X1704" s="79">
        <v>3</v>
      </c>
      <c r="Y1704" t="str">
        <f t="shared" si="332"/>
        <v>Y</v>
      </c>
      <c r="Z1704" s="24">
        <v>100</v>
      </c>
      <c r="AA1704" s="24">
        <f t="shared" si="318"/>
        <v>0</v>
      </c>
      <c r="AB1704" s="24">
        <f t="shared" si="319"/>
        <v>-100</v>
      </c>
      <c r="AC1704" s="24">
        <f t="shared" si="320"/>
        <v>0</v>
      </c>
      <c r="AD1704" s="24">
        <f t="shared" si="321"/>
        <v>-100</v>
      </c>
      <c r="AE1704" s="24">
        <f t="shared" si="322"/>
        <v>0</v>
      </c>
      <c r="AF1704" s="24">
        <f t="shared" si="323"/>
        <v>-100</v>
      </c>
    </row>
    <row r="1705" spans="1:32" x14ac:dyDescent="0.25">
      <c r="A1705" s="18">
        <v>0.56251073856038003</v>
      </c>
      <c r="B1705" s="18">
        <v>0.43250426875413783</v>
      </c>
      <c r="C1705" s="3">
        <f t="shared" si="333"/>
        <v>1.7777438392718965</v>
      </c>
      <c r="D1705" s="4">
        <f t="shared" si="333"/>
        <v>2.3121159078512168</v>
      </c>
      <c r="E1705" s="75"/>
      <c r="F1705" s="5">
        <f t="shared" si="325"/>
        <v>1</v>
      </c>
      <c r="G1705" s="5">
        <f t="shared" si="326"/>
        <v>1.7777438392718965</v>
      </c>
      <c r="H1705" s="5">
        <f t="shared" si="327"/>
        <v>2.3121159078512168</v>
      </c>
      <c r="K1705" s="5">
        <f t="shared" si="328"/>
        <v>0</v>
      </c>
      <c r="L1705" s="5">
        <f t="shared" si="329"/>
        <v>0</v>
      </c>
      <c r="M1705" s="25" t="e">
        <f t="shared" si="334"/>
        <v>#DIV/0!</v>
      </c>
      <c r="N1705" s="25" t="e">
        <f t="shared" si="334"/>
        <v>#DIV/0!</v>
      </c>
      <c r="O1705">
        <f t="shared" si="335"/>
        <v>0</v>
      </c>
      <c r="P1705">
        <f t="shared" si="335"/>
        <v>0</v>
      </c>
      <c r="Q1705" t="s">
        <v>292</v>
      </c>
      <c r="R1705" t="s">
        <v>293</v>
      </c>
      <c r="S1705" t="s">
        <v>270</v>
      </c>
      <c r="T1705" s="67" t="s">
        <v>85</v>
      </c>
      <c r="U1705" s="79" t="s">
        <v>79</v>
      </c>
      <c r="V1705" t="s">
        <v>640</v>
      </c>
      <c r="W1705" s="67" t="s">
        <v>73</v>
      </c>
      <c r="X1705" s="79">
        <v>0</v>
      </c>
      <c r="Y1705" t="str">
        <f t="shared" si="332"/>
        <v>N</v>
      </c>
      <c r="Z1705" s="24">
        <v>100</v>
      </c>
      <c r="AA1705" s="24">
        <f t="shared" si="318"/>
        <v>0</v>
      </c>
      <c r="AB1705" s="24">
        <f t="shared" si="319"/>
        <v>-100</v>
      </c>
      <c r="AC1705" s="24">
        <f t="shared" si="320"/>
        <v>0</v>
      </c>
      <c r="AD1705" s="24">
        <f t="shared" si="321"/>
        <v>-100</v>
      </c>
      <c r="AE1705" s="24">
        <f t="shared" si="322"/>
        <v>0</v>
      </c>
      <c r="AF1705" s="24">
        <f t="shared" si="323"/>
        <v>-100</v>
      </c>
    </row>
    <row r="1706" spans="1:32" x14ac:dyDescent="0.25">
      <c r="A1706" s="18">
        <v>4.0285138006201211E-2</v>
      </c>
      <c r="B1706" s="18">
        <v>0.95971355687366378</v>
      </c>
      <c r="C1706" s="3">
        <f t="shared" si="333"/>
        <v>24.823050124491743</v>
      </c>
      <c r="D1706" s="4">
        <f t="shared" si="333"/>
        <v>1.041977570117455</v>
      </c>
      <c r="E1706" s="75"/>
      <c r="F1706" s="5">
        <f t="shared" si="325"/>
        <v>1</v>
      </c>
      <c r="G1706" s="5">
        <f t="shared" si="326"/>
        <v>24.823050124491743</v>
      </c>
      <c r="H1706" s="5">
        <f t="shared" si="327"/>
        <v>1.041977570117455</v>
      </c>
      <c r="K1706" s="5">
        <f t="shared" si="328"/>
        <v>0</v>
      </c>
      <c r="L1706" s="5">
        <f t="shared" si="329"/>
        <v>0</v>
      </c>
      <c r="M1706" s="25" t="e">
        <f t="shared" si="334"/>
        <v>#DIV/0!</v>
      </c>
      <c r="N1706" s="25" t="e">
        <f t="shared" si="334"/>
        <v>#DIV/0!</v>
      </c>
      <c r="O1706">
        <f t="shared" si="335"/>
        <v>0</v>
      </c>
      <c r="P1706">
        <f t="shared" si="335"/>
        <v>0</v>
      </c>
      <c r="Q1706" t="s">
        <v>351</v>
      </c>
      <c r="R1706" t="s">
        <v>425</v>
      </c>
      <c r="S1706" t="s">
        <v>273</v>
      </c>
      <c r="T1706" s="67" t="s">
        <v>84</v>
      </c>
      <c r="U1706" s="79" t="s">
        <v>78</v>
      </c>
      <c r="V1706" t="s">
        <v>640</v>
      </c>
      <c r="W1706" s="67" t="s">
        <v>77</v>
      </c>
      <c r="X1706" s="79">
        <v>2</v>
      </c>
      <c r="Y1706" t="str">
        <f t="shared" si="332"/>
        <v>N</v>
      </c>
      <c r="Z1706" s="24">
        <v>100</v>
      </c>
      <c r="AA1706" s="24">
        <f t="shared" si="318"/>
        <v>0</v>
      </c>
      <c r="AB1706" s="24">
        <f t="shared" si="319"/>
        <v>-100</v>
      </c>
      <c r="AC1706" s="24">
        <f t="shared" si="320"/>
        <v>0</v>
      </c>
      <c r="AD1706" s="24">
        <f t="shared" si="321"/>
        <v>-100</v>
      </c>
      <c r="AE1706" s="24">
        <f t="shared" si="322"/>
        <v>0</v>
      </c>
      <c r="AF1706" s="24">
        <f t="shared" si="323"/>
        <v>-100</v>
      </c>
    </row>
    <row r="1707" spans="1:32" x14ac:dyDescent="0.25">
      <c r="A1707" s="18">
        <v>0.68368946779645756</v>
      </c>
      <c r="B1707" s="18">
        <v>0.311196577808177</v>
      </c>
      <c r="C1707" s="3">
        <f t="shared" si="333"/>
        <v>1.4626523401377185</v>
      </c>
      <c r="D1707" s="4">
        <f t="shared" si="333"/>
        <v>3.2134029462766285</v>
      </c>
      <c r="E1707" s="75"/>
      <c r="F1707" s="5">
        <f t="shared" si="325"/>
        <v>1</v>
      </c>
      <c r="G1707" s="5">
        <f t="shared" si="326"/>
        <v>1.4626523401377185</v>
      </c>
      <c r="H1707" s="5">
        <f t="shared" si="327"/>
        <v>3.2134029462766285</v>
      </c>
      <c r="K1707" s="5">
        <f t="shared" si="328"/>
        <v>0</v>
      </c>
      <c r="L1707" s="5">
        <f t="shared" si="329"/>
        <v>0</v>
      </c>
      <c r="M1707" s="25" t="e">
        <f t="shared" si="334"/>
        <v>#DIV/0!</v>
      </c>
      <c r="N1707" s="25" t="e">
        <f t="shared" si="334"/>
        <v>#DIV/0!</v>
      </c>
      <c r="O1707">
        <f t="shared" si="335"/>
        <v>0</v>
      </c>
      <c r="P1707">
        <f t="shared" si="335"/>
        <v>0</v>
      </c>
      <c r="Q1707" t="s">
        <v>355</v>
      </c>
      <c r="R1707" t="s">
        <v>300</v>
      </c>
      <c r="S1707" t="s">
        <v>278</v>
      </c>
      <c r="T1707" s="67" t="s">
        <v>90</v>
      </c>
      <c r="U1707" s="79" t="s">
        <v>74</v>
      </c>
      <c r="V1707" t="s">
        <v>640</v>
      </c>
      <c r="W1707" s="67" t="s">
        <v>99</v>
      </c>
      <c r="X1707" s="79">
        <v>5</v>
      </c>
      <c r="Y1707" t="str">
        <f t="shared" si="332"/>
        <v>Y</v>
      </c>
      <c r="Z1707" s="24">
        <v>100</v>
      </c>
      <c r="AA1707" s="24">
        <f t="shared" si="318"/>
        <v>0</v>
      </c>
      <c r="AB1707" s="24">
        <f t="shared" si="319"/>
        <v>-100</v>
      </c>
      <c r="AC1707" s="24">
        <f t="shared" si="320"/>
        <v>0</v>
      </c>
      <c r="AD1707" s="24">
        <f t="shared" si="321"/>
        <v>-100</v>
      </c>
      <c r="AE1707" s="24">
        <f t="shared" si="322"/>
        <v>0</v>
      </c>
      <c r="AF1707" s="24">
        <f t="shared" si="323"/>
        <v>-100</v>
      </c>
    </row>
    <row r="1708" spans="1:32" x14ac:dyDescent="0.25">
      <c r="A1708" s="18">
        <v>0.66967636139841813</v>
      </c>
      <c r="B1708" s="18">
        <v>0.32591310812506208</v>
      </c>
      <c r="C1708" s="3">
        <f t="shared" si="333"/>
        <v>1.4932586210924335</v>
      </c>
      <c r="D1708" s="4">
        <f t="shared" si="333"/>
        <v>3.0683024863678443</v>
      </c>
      <c r="E1708" s="75"/>
      <c r="F1708" s="5">
        <f t="shared" si="325"/>
        <v>1</v>
      </c>
      <c r="G1708" s="5">
        <f t="shared" si="326"/>
        <v>1.4932586210924335</v>
      </c>
      <c r="H1708" s="5">
        <f t="shared" si="327"/>
        <v>3.0683024863678443</v>
      </c>
      <c r="K1708" s="5">
        <f t="shared" si="328"/>
        <v>0</v>
      </c>
      <c r="L1708" s="5">
        <f t="shared" si="329"/>
        <v>0</v>
      </c>
      <c r="M1708" s="25" t="e">
        <f t="shared" si="334"/>
        <v>#DIV/0!</v>
      </c>
      <c r="N1708" s="25" t="e">
        <f t="shared" si="334"/>
        <v>#DIV/0!</v>
      </c>
      <c r="O1708">
        <f t="shared" si="335"/>
        <v>0</v>
      </c>
      <c r="P1708">
        <f t="shared" si="335"/>
        <v>0</v>
      </c>
      <c r="Q1708" t="s">
        <v>510</v>
      </c>
      <c r="R1708" t="s">
        <v>305</v>
      </c>
      <c r="S1708" t="s">
        <v>275</v>
      </c>
      <c r="T1708" s="67" t="s">
        <v>90</v>
      </c>
      <c r="U1708" s="79" t="s">
        <v>74</v>
      </c>
      <c r="V1708" t="s">
        <v>643</v>
      </c>
      <c r="W1708" s="67" t="s">
        <v>76</v>
      </c>
      <c r="X1708" s="79">
        <v>1</v>
      </c>
      <c r="Y1708" t="str">
        <f t="shared" si="332"/>
        <v>N</v>
      </c>
      <c r="Z1708" s="24">
        <v>100</v>
      </c>
      <c r="AA1708" s="24">
        <f t="shared" si="318"/>
        <v>0</v>
      </c>
      <c r="AB1708" s="24">
        <f t="shared" si="319"/>
        <v>-100</v>
      </c>
      <c r="AC1708" s="24">
        <f t="shared" si="320"/>
        <v>0</v>
      </c>
      <c r="AD1708" s="24">
        <f t="shared" si="321"/>
        <v>-100</v>
      </c>
      <c r="AE1708" s="24">
        <f t="shared" si="322"/>
        <v>0</v>
      </c>
      <c r="AF1708" s="24">
        <f t="shared" si="323"/>
        <v>-100</v>
      </c>
    </row>
    <row r="1709" spans="1:32" x14ac:dyDescent="0.25">
      <c r="A1709" s="18">
        <v>0.13394471699515328</v>
      </c>
      <c r="B1709" s="18">
        <v>0.8660454341889916</v>
      </c>
      <c r="C1709" s="3">
        <f t="shared" si="333"/>
        <v>7.4657666418914044</v>
      </c>
      <c r="D1709" s="4">
        <f t="shared" si="333"/>
        <v>1.1546738317908807</v>
      </c>
      <c r="E1709" s="75"/>
      <c r="F1709" s="5">
        <f t="shared" si="325"/>
        <v>1</v>
      </c>
      <c r="G1709" s="5">
        <f t="shared" si="326"/>
        <v>7.4657666418914044</v>
      </c>
      <c r="H1709" s="5">
        <f t="shared" si="327"/>
        <v>1.1546738317908807</v>
      </c>
      <c r="K1709" s="5">
        <f t="shared" si="328"/>
        <v>0</v>
      </c>
      <c r="L1709" s="5">
        <f t="shared" si="329"/>
        <v>0</v>
      </c>
      <c r="M1709" s="25" t="e">
        <f t="shared" si="334"/>
        <v>#DIV/0!</v>
      </c>
      <c r="N1709" s="25" t="e">
        <f t="shared" si="334"/>
        <v>#DIV/0!</v>
      </c>
      <c r="O1709">
        <f t="shared" si="335"/>
        <v>0</v>
      </c>
      <c r="P1709">
        <f t="shared" si="335"/>
        <v>0</v>
      </c>
      <c r="Q1709" t="s">
        <v>479</v>
      </c>
      <c r="R1709" t="s">
        <v>376</v>
      </c>
      <c r="S1709" t="s">
        <v>275</v>
      </c>
      <c r="T1709" s="67" t="s">
        <v>90</v>
      </c>
      <c r="U1709" s="79" t="s">
        <v>75</v>
      </c>
      <c r="V1709" t="s">
        <v>643</v>
      </c>
      <c r="W1709" s="67" t="s">
        <v>78</v>
      </c>
      <c r="X1709" s="79">
        <v>1</v>
      </c>
      <c r="Y1709" t="str">
        <f t="shared" si="332"/>
        <v>N</v>
      </c>
      <c r="Z1709" s="24">
        <v>100</v>
      </c>
      <c r="AA1709" s="24">
        <f t="shared" si="318"/>
        <v>0</v>
      </c>
      <c r="AB1709" s="24">
        <f t="shared" si="319"/>
        <v>-100</v>
      </c>
      <c r="AC1709" s="24">
        <f t="shared" si="320"/>
        <v>0</v>
      </c>
      <c r="AD1709" s="24">
        <f t="shared" si="321"/>
        <v>-100</v>
      </c>
      <c r="AE1709" s="24">
        <f t="shared" si="322"/>
        <v>0</v>
      </c>
      <c r="AF1709" s="24">
        <f t="shared" si="323"/>
        <v>-100</v>
      </c>
    </row>
    <row r="1710" spans="1:32" x14ac:dyDescent="0.25">
      <c r="A1710" s="18">
        <v>0.28482403809831025</v>
      </c>
      <c r="B1710" s="18">
        <v>0.71502112439959509</v>
      </c>
      <c r="C1710" s="3">
        <f t="shared" si="333"/>
        <v>3.5109396196919258</v>
      </c>
      <c r="D1710" s="4">
        <f t="shared" si="333"/>
        <v>1.3985600786825736</v>
      </c>
      <c r="E1710" s="75"/>
      <c r="F1710" s="5">
        <f t="shared" si="325"/>
        <v>1</v>
      </c>
      <c r="G1710" s="5">
        <f t="shared" si="326"/>
        <v>3.5109396196919258</v>
      </c>
      <c r="H1710" s="5">
        <f t="shared" si="327"/>
        <v>1.3985600786825736</v>
      </c>
      <c r="K1710" s="5">
        <f t="shared" si="328"/>
        <v>0</v>
      </c>
      <c r="L1710" s="5">
        <f t="shared" si="329"/>
        <v>0</v>
      </c>
      <c r="M1710" s="25" t="e">
        <f t="shared" si="334"/>
        <v>#DIV/0!</v>
      </c>
      <c r="N1710" s="25" t="e">
        <f t="shared" si="334"/>
        <v>#DIV/0!</v>
      </c>
      <c r="O1710">
        <f t="shared" si="335"/>
        <v>0</v>
      </c>
      <c r="P1710">
        <f t="shared" si="335"/>
        <v>0</v>
      </c>
      <c r="Q1710" t="s">
        <v>301</v>
      </c>
      <c r="R1710" t="s">
        <v>284</v>
      </c>
      <c r="S1710" t="s">
        <v>275</v>
      </c>
      <c r="T1710" s="67" t="s">
        <v>90</v>
      </c>
      <c r="U1710" s="79" t="s">
        <v>75</v>
      </c>
      <c r="V1710" t="s">
        <v>643</v>
      </c>
      <c r="W1710" s="67" t="s">
        <v>99</v>
      </c>
      <c r="X1710" s="79">
        <v>5</v>
      </c>
      <c r="Y1710" t="str">
        <f t="shared" si="332"/>
        <v>Y</v>
      </c>
      <c r="Z1710" s="24">
        <v>100</v>
      </c>
      <c r="AA1710" s="24">
        <f t="shared" ref="AA1710:AA1773" si="336">IF(AND(O1710&gt;1,Y1710="Y"),Z1710*I1710,IF(AND(P1710&gt;1,Y1710="N"),Z1710*J1710,0))</f>
        <v>0</v>
      </c>
      <c r="AB1710" s="24">
        <f t="shared" ref="AB1710:AB1773" si="337">AA1710-Z1710</f>
        <v>-100</v>
      </c>
      <c r="AC1710" s="24">
        <f t="shared" ref="AC1710:AC1773" si="338">IF(AND(A1710 &gt; 50%,Y1710 = "Y"),Z1710*I1710,0)</f>
        <v>0</v>
      </c>
      <c r="AD1710" s="24">
        <f t="shared" ref="AD1710:AD1773" si="339">AC1710-Z1710</f>
        <v>-100</v>
      </c>
      <c r="AE1710" s="24">
        <f t="shared" ref="AE1710:AE1773" si="340">IF(AND(B1710 &gt; 50%,Y1710 = "N"),Z1710*J1710,0)</f>
        <v>0</v>
      </c>
      <c r="AF1710" s="24">
        <f t="shared" ref="AF1710:AF1773" si="341">AE1710-Z1710</f>
        <v>-100</v>
      </c>
    </row>
    <row r="1711" spans="1:32" x14ac:dyDescent="0.25">
      <c r="A1711" s="18">
        <v>0.24567657475850635</v>
      </c>
      <c r="B1711" s="18">
        <v>0.75406045243914754</v>
      </c>
      <c r="C1711" s="3">
        <f t="shared" si="333"/>
        <v>4.0703921445623124</v>
      </c>
      <c r="D1711" s="4">
        <f t="shared" si="333"/>
        <v>1.3261536217226559</v>
      </c>
      <c r="E1711" s="75"/>
      <c r="F1711" s="5">
        <f t="shared" si="325"/>
        <v>1</v>
      </c>
      <c r="G1711" s="5">
        <f t="shared" si="326"/>
        <v>4.0703921445623124</v>
      </c>
      <c r="H1711" s="5">
        <f t="shared" si="327"/>
        <v>1.3261536217226559</v>
      </c>
      <c r="K1711" s="5">
        <f t="shared" si="328"/>
        <v>0</v>
      </c>
      <c r="L1711" s="5">
        <f t="shared" si="329"/>
        <v>0</v>
      </c>
      <c r="M1711" s="25" t="e">
        <f t="shared" si="334"/>
        <v>#DIV/0!</v>
      </c>
      <c r="N1711" s="25" t="e">
        <f t="shared" si="334"/>
        <v>#DIV/0!</v>
      </c>
      <c r="O1711">
        <f t="shared" si="335"/>
        <v>0</v>
      </c>
      <c r="P1711">
        <f t="shared" si="335"/>
        <v>0</v>
      </c>
      <c r="Q1711" t="s">
        <v>370</v>
      </c>
      <c r="R1711" t="s">
        <v>378</v>
      </c>
      <c r="S1711" t="s">
        <v>275</v>
      </c>
      <c r="T1711" s="67" t="s">
        <v>90</v>
      </c>
      <c r="U1711" s="79" t="s">
        <v>75</v>
      </c>
      <c r="V1711" t="s">
        <v>643</v>
      </c>
      <c r="W1711" s="67" t="s">
        <v>86</v>
      </c>
      <c r="X1711" s="79">
        <v>3</v>
      </c>
      <c r="Y1711" t="str">
        <f t="shared" si="332"/>
        <v>Y</v>
      </c>
      <c r="Z1711" s="24">
        <v>100</v>
      </c>
      <c r="AA1711" s="24">
        <f t="shared" si="336"/>
        <v>0</v>
      </c>
      <c r="AB1711" s="24">
        <f t="shared" si="337"/>
        <v>-100</v>
      </c>
      <c r="AC1711" s="24">
        <f t="shared" si="338"/>
        <v>0</v>
      </c>
      <c r="AD1711" s="24">
        <f t="shared" si="339"/>
        <v>-100</v>
      </c>
      <c r="AE1711" s="24">
        <f t="shared" si="340"/>
        <v>0</v>
      </c>
      <c r="AF1711" s="24">
        <f t="shared" si="341"/>
        <v>-100</v>
      </c>
    </row>
    <row r="1712" spans="1:32" x14ac:dyDescent="0.25">
      <c r="A1712" s="18">
        <v>0.16571497120181861</v>
      </c>
      <c r="B1712" s="18">
        <v>0.83425496806134147</v>
      </c>
      <c r="C1712" s="3">
        <f t="shared" si="333"/>
        <v>6.0344577967076622</v>
      </c>
      <c r="D1712" s="4">
        <f t="shared" si="333"/>
        <v>1.1986743121516197</v>
      </c>
      <c r="E1712" s="75"/>
      <c r="F1712" s="5">
        <f t="shared" ref="F1712:F1775" si="342">(E1712/100%) + 1</f>
        <v>1</v>
      </c>
      <c r="G1712" s="5">
        <f t="shared" ref="G1712:G1775" si="343">C1712/F1712</f>
        <v>6.0344577967076622</v>
      </c>
      <c r="H1712" s="5">
        <f t="shared" ref="H1712:H1775" si="344">D1712/F1712</f>
        <v>1.1986743121516197</v>
      </c>
      <c r="K1712" s="5">
        <f t="shared" ref="K1712:K1775" si="345">(I1712*F1712)</f>
        <v>0</v>
      </c>
      <c r="L1712" s="5">
        <f t="shared" ref="L1712:L1775" si="346">(J1712*F1712)</f>
        <v>0</v>
      </c>
      <c r="M1712" s="25" t="e">
        <f t="shared" si="334"/>
        <v>#DIV/0!</v>
      </c>
      <c r="N1712" s="25" t="e">
        <f t="shared" si="334"/>
        <v>#DIV/0!</v>
      </c>
      <c r="O1712">
        <f t="shared" si="335"/>
        <v>0</v>
      </c>
      <c r="P1712">
        <f t="shared" si="335"/>
        <v>0</v>
      </c>
      <c r="Q1712" t="s">
        <v>478</v>
      </c>
      <c r="R1712" t="s">
        <v>285</v>
      </c>
      <c r="S1712" t="s">
        <v>275</v>
      </c>
      <c r="T1712" s="67" t="s">
        <v>90</v>
      </c>
      <c r="U1712" s="79" t="s">
        <v>75</v>
      </c>
      <c r="V1712" t="s">
        <v>643</v>
      </c>
      <c r="W1712" s="67" t="s">
        <v>78</v>
      </c>
      <c r="X1712" s="79">
        <v>1</v>
      </c>
      <c r="Y1712" t="str">
        <f t="shared" ref="Y1712:Y1775" si="347">IF(X1712 &gt;=3,"Y","N")</f>
        <v>N</v>
      </c>
      <c r="Z1712" s="24">
        <v>100</v>
      </c>
      <c r="AA1712" s="24">
        <f t="shared" si="336"/>
        <v>0</v>
      </c>
      <c r="AB1712" s="24">
        <f t="shared" si="337"/>
        <v>-100</v>
      </c>
      <c r="AC1712" s="24">
        <f t="shared" si="338"/>
        <v>0</v>
      </c>
      <c r="AD1712" s="24">
        <f t="shared" si="339"/>
        <v>-100</v>
      </c>
      <c r="AE1712" s="24">
        <f t="shared" si="340"/>
        <v>0</v>
      </c>
      <c r="AF1712" s="24">
        <f t="shared" si="341"/>
        <v>-100</v>
      </c>
    </row>
    <row r="1713" spans="1:32" x14ac:dyDescent="0.25">
      <c r="A1713" s="18">
        <v>0.6527739335322601</v>
      </c>
      <c r="B1713" s="18">
        <v>0.34013805039504053</v>
      </c>
      <c r="C1713" s="3">
        <f t="shared" si="333"/>
        <v>1.5319239152042212</v>
      </c>
      <c r="D1713" s="4">
        <f t="shared" si="333"/>
        <v>2.9399827477066669</v>
      </c>
      <c r="E1713" s="75"/>
      <c r="F1713" s="5">
        <f t="shared" si="342"/>
        <v>1</v>
      </c>
      <c r="G1713" s="5">
        <f t="shared" si="343"/>
        <v>1.5319239152042212</v>
      </c>
      <c r="H1713" s="5">
        <f t="shared" si="344"/>
        <v>2.9399827477066669</v>
      </c>
      <c r="K1713" s="5">
        <f t="shared" si="345"/>
        <v>0</v>
      </c>
      <c r="L1713" s="5">
        <f t="shared" si="346"/>
        <v>0</v>
      </c>
      <c r="M1713" s="25" t="e">
        <f t="shared" si="334"/>
        <v>#DIV/0!</v>
      </c>
      <c r="N1713" s="25" t="e">
        <f t="shared" si="334"/>
        <v>#DIV/0!</v>
      </c>
      <c r="O1713">
        <f t="shared" si="335"/>
        <v>0</v>
      </c>
      <c r="P1713">
        <f t="shared" si="335"/>
        <v>0</v>
      </c>
      <c r="Q1713" t="s">
        <v>381</v>
      </c>
      <c r="R1713" t="s">
        <v>315</v>
      </c>
      <c r="S1713" t="s">
        <v>268</v>
      </c>
      <c r="T1713" s="67" t="s">
        <v>84</v>
      </c>
      <c r="U1713" s="79" t="s">
        <v>86</v>
      </c>
      <c r="V1713" t="s">
        <v>643</v>
      </c>
      <c r="W1713" s="67" t="s">
        <v>93</v>
      </c>
      <c r="X1713" s="79">
        <v>6</v>
      </c>
      <c r="Y1713" t="str">
        <f t="shared" si="347"/>
        <v>Y</v>
      </c>
      <c r="Z1713" s="24">
        <v>100</v>
      </c>
      <c r="AA1713" s="24">
        <f t="shared" si="336"/>
        <v>0</v>
      </c>
      <c r="AB1713" s="24">
        <f t="shared" si="337"/>
        <v>-100</v>
      </c>
      <c r="AC1713" s="24">
        <f t="shared" si="338"/>
        <v>0</v>
      </c>
      <c r="AD1713" s="24">
        <f t="shared" si="339"/>
        <v>-100</v>
      </c>
      <c r="AE1713" s="24">
        <f t="shared" si="340"/>
        <v>0</v>
      </c>
      <c r="AF1713" s="24">
        <f t="shared" si="341"/>
        <v>-100</v>
      </c>
    </row>
    <row r="1714" spans="1:32" x14ac:dyDescent="0.25">
      <c r="A1714" s="18">
        <v>0.62085388027218624</v>
      </c>
      <c r="B1714" s="18">
        <v>0.36419869855164194</v>
      </c>
      <c r="C1714" s="3">
        <f t="shared" si="333"/>
        <v>1.6106849482225893</v>
      </c>
      <c r="D1714" s="4">
        <f t="shared" si="333"/>
        <v>2.7457539084484233</v>
      </c>
      <c r="E1714" s="75"/>
      <c r="F1714" s="5">
        <f t="shared" si="342"/>
        <v>1</v>
      </c>
      <c r="G1714" s="5">
        <f t="shared" si="343"/>
        <v>1.6106849482225893</v>
      </c>
      <c r="H1714" s="5">
        <f t="shared" si="344"/>
        <v>2.7457539084484233</v>
      </c>
      <c r="K1714" s="5">
        <f t="shared" si="345"/>
        <v>0</v>
      </c>
      <c r="L1714" s="5">
        <f t="shared" si="346"/>
        <v>0</v>
      </c>
      <c r="M1714" s="25" t="e">
        <f t="shared" si="334"/>
        <v>#DIV/0!</v>
      </c>
      <c r="N1714" s="25" t="e">
        <f t="shared" si="334"/>
        <v>#DIV/0!</v>
      </c>
      <c r="O1714">
        <f t="shared" si="335"/>
        <v>0</v>
      </c>
      <c r="P1714">
        <f t="shared" si="335"/>
        <v>0</v>
      </c>
      <c r="Q1714" t="s">
        <v>310</v>
      </c>
      <c r="R1714" t="s">
        <v>313</v>
      </c>
      <c r="S1714" t="s">
        <v>268</v>
      </c>
      <c r="T1714" s="67" t="s">
        <v>85</v>
      </c>
      <c r="U1714" s="79" t="s">
        <v>102</v>
      </c>
      <c r="V1714" t="s">
        <v>643</v>
      </c>
      <c r="W1714" s="67" t="s">
        <v>77</v>
      </c>
      <c r="X1714" s="79">
        <v>2</v>
      </c>
      <c r="Y1714" t="str">
        <f t="shared" si="347"/>
        <v>N</v>
      </c>
      <c r="Z1714" s="24">
        <v>100</v>
      </c>
      <c r="AA1714" s="24">
        <f t="shared" si="336"/>
        <v>0</v>
      </c>
      <c r="AB1714" s="24">
        <f t="shared" si="337"/>
        <v>-100</v>
      </c>
      <c r="AC1714" s="24">
        <f t="shared" si="338"/>
        <v>0</v>
      </c>
      <c r="AD1714" s="24">
        <f t="shared" si="339"/>
        <v>-100</v>
      </c>
      <c r="AE1714" s="24">
        <f t="shared" si="340"/>
        <v>0</v>
      </c>
      <c r="AF1714" s="24">
        <f t="shared" si="341"/>
        <v>-100</v>
      </c>
    </row>
    <row r="1715" spans="1:32" x14ac:dyDescent="0.25">
      <c r="A1715" s="18">
        <v>0.3775854950695684</v>
      </c>
      <c r="B1715" s="18">
        <v>0.62072939010228223</v>
      </c>
      <c r="C1715" s="3">
        <f t="shared" si="333"/>
        <v>2.648406819270837</v>
      </c>
      <c r="D1715" s="4">
        <f t="shared" si="333"/>
        <v>1.6110079785898692</v>
      </c>
      <c r="E1715" s="75"/>
      <c r="F1715" s="5">
        <f t="shared" si="342"/>
        <v>1</v>
      </c>
      <c r="G1715" s="5">
        <f t="shared" si="343"/>
        <v>2.648406819270837</v>
      </c>
      <c r="H1715" s="5">
        <f t="shared" si="344"/>
        <v>1.6110079785898692</v>
      </c>
      <c r="K1715" s="5">
        <f t="shared" si="345"/>
        <v>0</v>
      </c>
      <c r="L1715" s="5">
        <f t="shared" si="346"/>
        <v>0</v>
      </c>
      <c r="M1715" s="25" t="e">
        <f t="shared" si="334"/>
        <v>#DIV/0!</v>
      </c>
      <c r="N1715" s="25" t="e">
        <f t="shared" si="334"/>
        <v>#DIV/0!</v>
      </c>
      <c r="O1715">
        <f t="shared" si="335"/>
        <v>0</v>
      </c>
      <c r="P1715">
        <f t="shared" si="335"/>
        <v>0</v>
      </c>
      <c r="Q1715" t="s">
        <v>383</v>
      </c>
      <c r="R1715" t="s">
        <v>288</v>
      </c>
      <c r="S1715" t="s">
        <v>268</v>
      </c>
      <c r="T1715" s="67" t="s">
        <v>85</v>
      </c>
      <c r="U1715" s="79" t="s">
        <v>79</v>
      </c>
      <c r="V1715" t="s">
        <v>643</v>
      </c>
      <c r="W1715" s="67" t="s">
        <v>74</v>
      </c>
      <c r="X1715" s="79">
        <v>4</v>
      </c>
      <c r="Y1715" t="str">
        <f t="shared" si="347"/>
        <v>Y</v>
      </c>
      <c r="Z1715" s="24">
        <v>100</v>
      </c>
      <c r="AA1715" s="24">
        <f t="shared" si="336"/>
        <v>0</v>
      </c>
      <c r="AB1715" s="24">
        <f t="shared" si="337"/>
        <v>-100</v>
      </c>
      <c r="AC1715" s="24">
        <f t="shared" si="338"/>
        <v>0</v>
      </c>
      <c r="AD1715" s="24">
        <f t="shared" si="339"/>
        <v>-100</v>
      </c>
      <c r="AE1715" s="24">
        <f t="shared" si="340"/>
        <v>0</v>
      </c>
      <c r="AF1715" s="24">
        <f t="shared" si="341"/>
        <v>-100</v>
      </c>
    </row>
    <row r="1716" spans="1:32" x14ac:dyDescent="0.25">
      <c r="A1716" s="18">
        <v>0.5316674678397717</v>
      </c>
      <c r="B1716" s="18">
        <v>0.46515728317735383</v>
      </c>
      <c r="C1716" s="3">
        <f t="shared" si="333"/>
        <v>1.8808749086400174</v>
      </c>
      <c r="D1716" s="4">
        <f t="shared" si="333"/>
        <v>2.1498104752209648</v>
      </c>
      <c r="E1716" s="75"/>
      <c r="F1716" s="5">
        <f t="shared" si="342"/>
        <v>1</v>
      </c>
      <c r="G1716" s="5">
        <f t="shared" si="343"/>
        <v>1.8808749086400174</v>
      </c>
      <c r="H1716" s="5">
        <f t="shared" si="344"/>
        <v>2.1498104752209648</v>
      </c>
      <c r="K1716" s="5">
        <f t="shared" si="345"/>
        <v>0</v>
      </c>
      <c r="L1716" s="5">
        <f t="shared" si="346"/>
        <v>0</v>
      </c>
      <c r="M1716" s="25" t="e">
        <f t="shared" si="334"/>
        <v>#DIV/0!</v>
      </c>
      <c r="N1716" s="25" t="e">
        <f t="shared" si="334"/>
        <v>#DIV/0!</v>
      </c>
      <c r="O1716">
        <f t="shared" si="335"/>
        <v>0</v>
      </c>
      <c r="P1716">
        <f t="shared" si="335"/>
        <v>0</v>
      </c>
      <c r="Q1716" t="s">
        <v>391</v>
      </c>
      <c r="R1716" t="s">
        <v>393</v>
      </c>
      <c r="S1716" t="s">
        <v>279</v>
      </c>
      <c r="T1716" s="67" t="s">
        <v>84</v>
      </c>
      <c r="U1716" s="79" t="s">
        <v>86</v>
      </c>
      <c r="V1716" t="s">
        <v>643</v>
      </c>
      <c r="W1716" s="67" t="s">
        <v>76</v>
      </c>
      <c r="X1716" s="79">
        <v>1</v>
      </c>
      <c r="Y1716" t="str">
        <f t="shared" si="347"/>
        <v>N</v>
      </c>
      <c r="Z1716" s="24">
        <v>100</v>
      </c>
      <c r="AA1716" s="24">
        <f t="shared" si="336"/>
        <v>0</v>
      </c>
      <c r="AB1716" s="24">
        <f t="shared" si="337"/>
        <v>-100</v>
      </c>
      <c r="AC1716" s="24">
        <f t="shared" si="338"/>
        <v>0</v>
      </c>
      <c r="AD1716" s="24">
        <f t="shared" si="339"/>
        <v>-100</v>
      </c>
      <c r="AE1716" s="24">
        <f t="shared" si="340"/>
        <v>0</v>
      </c>
      <c r="AF1716" s="24">
        <f t="shared" si="341"/>
        <v>-100</v>
      </c>
    </row>
    <row r="1717" spans="1:32" x14ac:dyDescent="0.25">
      <c r="A1717" s="18">
        <v>0.40777875900799809</v>
      </c>
      <c r="B1717" s="18">
        <v>0.59181132038621886</v>
      </c>
      <c r="C1717" s="3">
        <f t="shared" si="333"/>
        <v>2.4523101753330567</v>
      </c>
      <c r="D1717" s="4">
        <f t="shared" si="333"/>
        <v>1.6897277317159045</v>
      </c>
      <c r="E1717" s="75"/>
      <c r="F1717" s="5">
        <f t="shared" si="342"/>
        <v>1</v>
      </c>
      <c r="G1717" s="5">
        <f t="shared" si="343"/>
        <v>2.4523101753330567</v>
      </c>
      <c r="H1717" s="5">
        <f t="shared" si="344"/>
        <v>1.6897277317159045</v>
      </c>
      <c r="K1717" s="5">
        <f t="shared" si="345"/>
        <v>0</v>
      </c>
      <c r="L1717" s="5">
        <f t="shared" si="346"/>
        <v>0</v>
      </c>
      <c r="M1717" s="25" t="e">
        <f t="shared" si="334"/>
        <v>#DIV/0!</v>
      </c>
      <c r="N1717" s="25" t="e">
        <f t="shared" si="334"/>
        <v>#DIV/0!</v>
      </c>
      <c r="O1717">
        <f t="shared" si="335"/>
        <v>0</v>
      </c>
      <c r="P1717">
        <f t="shared" si="335"/>
        <v>0</v>
      </c>
      <c r="Q1717" t="s">
        <v>387</v>
      </c>
      <c r="R1717" t="s">
        <v>385</v>
      </c>
      <c r="S1717" t="s">
        <v>279</v>
      </c>
      <c r="T1717" s="67" t="s">
        <v>90</v>
      </c>
      <c r="U1717" s="79" t="s">
        <v>75</v>
      </c>
      <c r="V1717" t="s">
        <v>643</v>
      </c>
      <c r="W1717" s="67" t="s">
        <v>78</v>
      </c>
      <c r="X1717" s="79">
        <v>1</v>
      </c>
      <c r="Y1717" t="str">
        <f t="shared" si="347"/>
        <v>N</v>
      </c>
      <c r="Z1717" s="24">
        <v>100</v>
      </c>
      <c r="AA1717" s="24">
        <f t="shared" si="336"/>
        <v>0</v>
      </c>
      <c r="AB1717" s="24">
        <f t="shared" si="337"/>
        <v>-100</v>
      </c>
      <c r="AC1717" s="24">
        <f t="shared" si="338"/>
        <v>0</v>
      </c>
      <c r="AD1717" s="24">
        <f t="shared" si="339"/>
        <v>-100</v>
      </c>
      <c r="AE1717" s="24">
        <f t="shared" si="340"/>
        <v>0</v>
      </c>
      <c r="AF1717" s="24">
        <f t="shared" si="341"/>
        <v>-100</v>
      </c>
    </row>
    <row r="1718" spans="1:32" x14ac:dyDescent="0.25">
      <c r="A1718" s="18">
        <v>0.3622042773718761</v>
      </c>
      <c r="B1718" s="18">
        <v>0.63745718539794216</v>
      </c>
      <c r="C1718" s="3">
        <f t="shared" si="333"/>
        <v>2.760872972721129</v>
      </c>
      <c r="D1718" s="4">
        <f t="shared" si="333"/>
        <v>1.5687328073268718</v>
      </c>
      <c r="E1718" s="75"/>
      <c r="F1718" s="5">
        <f t="shared" si="342"/>
        <v>1</v>
      </c>
      <c r="G1718" s="5">
        <f t="shared" si="343"/>
        <v>2.760872972721129</v>
      </c>
      <c r="H1718" s="5">
        <f t="shared" si="344"/>
        <v>1.5687328073268718</v>
      </c>
      <c r="K1718" s="5">
        <f t="shared" si="345"/>
        <v>0</v>
      </c>
      <c r="L1718" s="5">
        <f t="shared" si="346"/>
        <v>0</v>
      </c>
      <c r="M1718" s="25" t="e">
        <f t="shared" si="334"/>
        <v>#DIV/0!</v>
      </c>
      <c r="N1718" s="25" t="e">
        <f t="shared" si="334"/>
        <v>#DIV/0!</v>
      </c>
      <c r="O1718">
        <f t="shared" si="335"/>
        <v>0</v>
      </c>
      <c r="P1718">
        <f t="shared" si="335"/>
        <v>0</v>
      </c>
      <c r="Q1718" t="s">
        <v>482</v>
      </c>
      <c r="R1718" t="s">
        <v>386</v>
      </c>
      <c r="S1718" t="s">
        <v>279</v>
      </c>
      <c r="T1718" s="67" t="s">
        <v>90</v>
      </c>
      <c r="U1718" s="79" t="s">
        <v>75</v>
      </c>
      <c r="V1718" t="s">
        <v>643</v>
      </c>
      <c r="W1718" s="67" t="s">
        <v>73</v>
      </c>
      <c r="X1718" s="79">
        <v>0</v>
      </c>
      <c r="Y1718" t="str">
        <f t="shared" si="347"/>
        <v>N</v>
      </c>
      <c r="Z1718" s="24">
        <v>100</v>
      </c>
      <c r="AA1718" s="24">
        <f t="shared" si="336"/>
        <v>0</v>
      </c>
      <c r="AB1718" s="24">
        <f t="shared" si="337"/>
        <v>-100</v>
      </c>
      <c r="AC1718" s="24">
        <f t="shared" si="338"/>
        <v>0</v>
      </c>
      <c r="AD1718" s="24">
        <f t="shared" si="339"/>
        <v>-100</v>
      </c>
      <c r="AE1718" s="24">
        <f t="shared" si="340"/>
        <v>0</v>
      </c>
      <c r="AF1718" s="24">
        <f t="shared" si="341"/>
        <v>-100</v>
      </c>
    </row>
    <row r="1719" spans="1:32" x14ac:dyDescent="0.25">
      <c r="A1719" s="18">
        <v>0.54108680965169542</v>
      </c>
      <c r="B1719" s="18">
        <v>0.4574774879820937</v>
      </c>
      <c r="C1719" s="3">
        <f t="shared" si="333"/>
        <v>1.8481322814794043</v>
      </c>
      <c r="D1719" s="4">
        <f t="shared" si="333"/>
        <v>2.1858999104216936</v>
      </c>
      <c r="E1719" s="75"/>
      <c r="F1719" s="5">
        <f t="shared" si="342"/>
        <v>1</v>
      </c>
      <c r="G1719" s="5">
        <f t="shared" si="343"/>
        <v>1.8481322814794043</v>
      </c>
      <c r="H1719" s="5">
        <f t="shared" si="344"/>
        <v>2.1858999104216936</v>
      </c>
      <c r="K1719" s="5">
        <f t="shared" si="345"/>
        <v>0</v>
      </c>
      <c r="L1719" s="5">
        <f t="shared" si="346"/>
        <v>0</v>
      </c>
      <c r="M1719" s="25" t="e">
        <f t="shared" si="334"/>
        <v>#DIV/0!</v>
      </c>
      <c r="N1719" s="25" t="e">
        <f t="shared" si="334"/>
        <v>#DIV/0!</v>
      </c>
      <c r="O1719">
        <f t="shared" si="335"/>
        <v>0</v>
      </c>
      <c r="P1719">
        <f t="shared" si="335"/>
        <v>0</v>
      </c>
      <c r="Q1719" t="s">
        <v>338</v>
      </c>
      <c r="R1719" t="s">
        <v>517</v>
      </c>
      <c r="S1719" t="s">
        <v>274</v>
      </c>
      <c r="T1719" s="67" t="s">
        <v>85</v>
      </c>
      <c r="U1719" s="79" t="s">
        <v>79</v>
      </c>
      <c r="V1719" t="s">
        <v>643</v>
      </c>
      <c r="W1719" s="67" t="s">
        <v>86</v>
      </c>
      <c r="X1719" s="79">
        <v>3</v>
      </c>
      <c r="Y1719" t="str">
        <f t="shared" si="347"/>
        <v>Y</v>
      </c>
      <c r="Z1719" s="24">
        <v>100</v>
      </c>
      <c r="AA1719" s="24">
        <f t="shared" si="336"/>
        <v>0</v>
      </c>
      <c r="AB1719" s="24">
        <f t="shared" si="337"/>
        <v>-100</v>
      </c>
      <c r="AC1719" s="24">
        <f t="shared" si="338"/>
        <v>0</v>
      </c>
      <c r="AD1719" s="24">
        <f t="shared" si="339"/>
        <v>-100</v>
      </c>
      <c r="AE1719" s="24">
        <f t="shared" si="340"/>
        <v>0</v>
      </c>
      <c r="AF1719" s="24">
        <f t="shared" si="341"/>
        <v>-100</v>
      </c>
    </row>
    <row r="1720" spans="1:32" x14ac:dyDescent="0.25">
      <c r="A1720" s="18">
        <v>0.34990949987657249</v>
      </c>
      <c r="B1720" s="18">
        <v>0.64968853627420964</v>
      </c>
      <c r="C1720" s="3">
        <f t="shared" si="333"/>
        <v>2.8578818247367996</v>
      </c>
      <c r="D1720" s="4">
        <f t="shared" si="333"/>
        <v>1.5391990841253458</v>
      </c>
      <c r="E1720" s="75"/>
      <c r="F1720" s="5">
        <f t="shared" si="342"/>
        <v>1</v>
      </c>
      <c r="G1720" s="5">
        <f t="shared" si="343"/>
        <v>2.8578818247367996</v>
      </c>
      <c r="H1720" s="5">
        <f t="shared" si="344"/>
        <v>1.5391990841253458</v>
      </c>
      <c r="K1720" s="5">
        <f t="shared" si="345"/>
        <v>0</v>
      </c>
      <c r="L1720" s="5">
        <f t="shared" si="346"/>
        <v>0</v>
      </c>
      <c r="M1720" s="25" t="e">
        <f t="shared" si="334"/>
        <v>#DIV/0!</v>
      </c>
      <c r="N1720" s="25" t="e">
        <f t="shared" si="334"/>
        <v>#DIV/0!</v>
      </c>
      <c r="O1720">
        <f t="shared" si="335"/>
        <v>0</v>
      </c>
      <c r="P1720">
        <f t="shared" si="335"/>
        <v>0</v>
      </c>
      <c r="Q1720" t="s">
        <v>340</v>
      </c>
      <c r="R1720" t="s">
        <v>487</v>
      </c>
      <c r="S1720" t="s">
        <v>274</v>
      </c>
      <c r="T1720" s="67" t="s">
        <v>90</v>
      </c>
      <c r="U1720" s="79" t="s">
        <v>75</v>
      </c>
      <c r="V1720" t="s">
        <v>643</v>
      </c>
      <c r="W1720" s="67" t="s">
        <v>77</v>
      </c>
      <c r="X1720" s="79">
        <v>2</v>
      </c>
      <c r="Y1720" t="str">
        <f t="shared" si="347"/>
        <v>N</v>
      </c>
      <c r="Z1720" s="24">
        <v>100</v>
      </c>
      <c r="AA1720" s="24">
        <f t="shared" si="336"/>
        <v>0</v>
      </c>
      <c r="AB1720" s="24">
        <f t="shared" si="337"/>
        <v>-100</v>
      </c>
      <c r="AC1720" s="24">
        <f t="shared" si="338"/>
        <v>0</v>
      </c>
      <c r="AD1720" s="24">
        <f t="shared" si="339"/>
        <v>-100</v>
      </c>
      <c r="AE1720" s="24">
        <f t="shared" si="340"/>
        <v>0</v>
      </c>
      <c r="AF1720" s="24">
        <f t="shared" si="341"/>
        <v>-100</v>
      </c>
    </row>
    <row r="1721" spans="1:32" x14ac:dyDescent="0.25">
      <c r="A1721" s="18">
        <v>0.355806869881508</v>
      </c>
      <c r="B1721" s="18">
        <v>0.64352386105324288</v>
      </c>
      <c r="C1721" s="3">
        <f t="shared" si="333"/>
        <v>2.8105134685370841</v>
      </c>
      <c r="D1721" s="4">
        <f t="shared" si="333"/>
        <v>1.5539439335836276</v>
      </c>
      <c r="E1721" s="75"/>
      <c r="F1721" s="5">
        <f t="shared" si="342"/>
        <v>1</v>
      </c>
      <c r="G1721" s="5">
        <f t="shared" si="343"/>
        <v>2.8105134685370841</v>
      </c>
      <c r="H1721" s="5">
        <f t="shared" si="344"/>
        <v>1.5539439335836276</v>
      </c>
      <c r="K1721" s="5">
        <f t="shared" si="345"/>
        <v>0</v>
      </c>
      <c r="L1721" s="5">
        <f t="shared" si="346"/>
        <v>0</v>
      </c>
      <c r="M1721" s="25" t="e">
        <f t="shared" si="334"/>
        <v>#DIV/0!</v>
      </c>
      <c r="N1721" s="25" t="e">
        <f t="shared" si="334"/>
        <v>#DIV/0!</v>
      </c>
      <c r="O1721">
        <f t="shared" si="335"/>
        <v>0</v>
      </c>
      <c r="P1721">
        <f t="shared" si="335"/>
        <v>0</v>
      </c>
      <c r="Q1721" t="s">
        <v>529</v>
      </c>
      <c r="R1721" t="s">
        <v>339</v>
      </c>
      <c r="S1721" t="s">
        <v>274</v>
      </c>
      <c r="T1721" s="67" t="s">
        <v>90</v>
      </c>
      <c r="U1721" s="79" t="s">
        <v>75</v>
      </c>
      <c r="V1721" t="s">
        <v>643</v>
      </c>
      <c r="W1721" s="67" t="s">
        <v>96</v>
      </c>
      <c r="X1721" s="79">
        <v>5</v>
      </c>
      <c r="Y1721" t="str">
        <f t="shared" si="347"/>
        <v>Y</v>
      </c>
      <c r="Z1721" s="24">
        <v>100</v>
      </c>
      <c r="AA1721" s="24">
        <f t="shared" si="336"/>
        <v>0</v>
      </c>
      <c r="AB1721" s="24">
        <f t="shared" si="337"/>
        <v>-100</v>
      </c>
      <c r="AC1721" s="24">
        <f t="shared" si="338"/>
        <v>0</v>
      </c>
      <c r="AD1721" s="24">
        <f t="shared" si="339"/>
        <v>-100</v>
      </c>
      <c r="AE1721" s="24">
        <f t="shared" si="340"/>
        <v>0</v>
      </c>
      <c r="AF1721" s="24">
        <f t="shared" si="341"/>
        <v>-100</v>
      </c>
    </row>
    <row r="1722" spans="1:32" x14ac:dyDescent="0.25">
      <c r="A1722" s="18">
        <v>0.48376082583591357</v>
      </c>
      <c r="B1722" s="18">
        <v>0.51406964223218843</v>
      </c>
      <c r="C1722" s="3">
        <f t="shared" si="333"/>
        <v>2.0671372020916574</v>
      </c>
      <c r="D1722" s="4">
        <f t="shared" si="333"/>
        <v>1.945261726908847</v>
      </c>
      <c r="E1722" s="75"/>
      <c r="F1722" s="5">
        <f t="shared" si="342"/>
        <v>1</v>
      </c>
      <c r="G1722" s="5">
        <f t="shared" si="343"/>
        <v>2.0671372020916574</v>
      </c>
      <c r="H1722" s="5">
        <f t="shared" si="344"/>
        <v>1.945261726908847</v>
      </c>
      <c r="K1722" s="5">
        <f t="shared" si="345"/>
        <v>0</v>
      </c>
      <c r="L1722" s="5">
        <f t="shared" si="346"/>
        <v>0</v>
      </c>
      <c r="M1722" s="25" t="e">
        <f t="shared" si="334"/>
        <v>#DIV/0!</v>
      </c>
      <c r="N1722" s="25" t="e">
        <f t="shared" si="334"/>
        <v>#DIV/0!</v>
      </c>
      <c r="O1722">
        <f t="shared" si="335"/>
        <v>0</v>
      </c>
      <c r="P1722">
        <f t="shared" si="335"/>
        <v>0</v>
      </c>
      <c r="Q1722" t="s">
        <v>549</v>
      </c>
      <c r="R1722" t="s">
        <v>543</v>
      </c>
      <c r="S1722" t="s">
        <v>271</v>
      </c>
      <c r="T1722" s="67" t="s">
        <v>84</v>
      </c>
      <c r="U1722" s="79" t="s">
        <v>86</v>
      </c>
      <c r="V1722" t="s">
        <v>643</v>
      </c>
      <c r="W1722" s="67" t="s">
        <v>75</v>
      </c>
      <c r="X1722" s="79">
        <v>2</v>
      </c>
      <c r="Y1722" t="str">
        <f t="shared" si="347"/>
        <v>N</v>
      </c>
      <c r="Z1722" s="24">
        <v>100</v>
      </c>
      <c r="AA1722" s="24">
        <f t="shared" si="336"/>
        <v>0</v>
      </c>
      <c r="AB1722" s="24">
        <f t="shared" si="337"/>
        <v>-100</v>
      </c>
      <c r="AC1722" s="24">
        <f t="shared" si="338"/>
        <v>0</v>
      </c>
      <c r="AD1722" s="24">
        <f t="shared" si="339"/>
        <v>-100</v>
      </c>
      <c r="AE1722" s="24">
        <f t="shared" si="340"/>
        <v>0</v>
      </c>
      <c r="AF1722" s="24">
        <f t="shared" si="341"/>
        <v>-100</v>
      </c>
    </row>
    <row r="1723" spans="1:32" x14ac:dyDescent="0.25">
      <c r="A1723" s="18">
        <v>0.76346657924952688</v>
      </c>
      <c r="B1723" s="18">
        <v>0.22017141768822607</v>
      </c>
      <c r="C1723" s="3">
        <f t="shared" si="333"/>
        <v>1.3098150294712061</v>
      </c>
      <c r="D1723" s="4">
        <f t="shared" si="333"/>
        <v>4.5419156151142692</v>
      </c>
      <c r="E1723" s="75"/>
      <c r="F1723" s="5">
        <f t="shared" si="342"/>
        <v>1</v>
      </c>
      <c r="G1723" s="5">
        <f t="shared" si="343"/>
        <v>1.3098150294712061</v>
      </c>
      <c r="H1723" s="5">
        <f t="shared" si="344"/>
        <v>4.5419156151142692</v>
      </c>
      <c r="K1723" s="5">
        <f t="shared" si="345"/>
        <v>0</v>
      </c>
      <c r="L1723" s="5">
        <f t="shared" si="346"/>
        <v>0</v>
      </c>
      <c r="M1723" s="25" t="e">
        <f t="shared" si="334"/>
        <v>#DIV/0!</v>
      </c>
      <c r="N1723" s="25" t="e">
        <f t="shared" si="334"/>
        <v>#DIV/0!</v>
      </c>
      <c r="O1723">
        <f t="shared" si="335"/>
        <v>0</v>
      </c>
      <c r="P1723">
        <f t="shared" si="335"/>
        <v>0</v>
      </c>
      <c r="Q1723" t="s">
        <v>569</v>
      </c>
      <c r="R1723" t="s">
        <v>547</v>
      </c>
      <c r="S1723" t="s">
        <v>271</v>
      </c>
      <c r="T1723" s="67" t="s">
        <v>84</v>
      </c>
      <c r="U1723" s="79" t="s">
        <v>92</v>
      </c>
      <c r="V1723" t="s">
        <v>643</v>
      </c>
      <c r="W1723" s="67" t="s">
        <v>102</v>
      </c>
      <c r="X1723" s="79">
        <v>4</v>
      </c>
      <c r="Y1723" t="str">
        <f t="shared" si="347"/>
        <v>Y</v>
      </c>
      <c r="Z1723" s="24">
        <v>100</v>
      </c>
      <c r="AA1723" s="24">
        <f t="shared" si="336"/>
        <v>0</v>
      </c>
      <c r="AB1723" s="24">
        <f t="shared" si="337"/>
        <v>-100</v>
      </c>
      <c r="AC1723" s="24">
        <f t="shared" si="338"/>
        <v>0</v>
      </c>
      <c r="AD1723" s="24">
        <f t="shared" si="339"/>
        <v>-100</v>
      </c>
      <c r="AE1723" s="24">
        <f t="shared" si="340"/>
        <v>0</v>
      </c>
      <c r="AF1723" s="24">
        <f t="shared" si="341"/>
        <v>-100</v>
      </c>
    </row>
    <row r="1724" spans="1:32" x14ac:dyDescent="0.25">
      <c r="A1724" s="18">
        <v>0.75094768238674769</v>
      </c>
      <c r="B1724" s="18">
        <v>0.2098373376401288</v>
      </c>
      <c r="C1724" s="3">
        <f t="shared" si="333"/>
        <v>1.3316506907933796</v>
      </c>
      <c r="D1724" s="4">
        <f t="shared" si="333"/>
        <v>4.7655961100450144</v>
      </c>
      <c r="E1724" s="75"/>
      <c r="F1724" s="5">
        <f t="shared" si="342"/>
        <v>1</v>
      </c>
      <c r="G1724" s="5">
        <f t="shared" si="343"/>
        <v>1.3316506907933796</v>
      </c>
      <c r="H1724" s="5">
        <f t="shared" si="344"/>
        <v>4.7655961100450144</v>
      </c>
      <c r="K1724" s="5">
        <f t="shared" si="345"/>
        <v>0</v>
      </c>
      <c r="L1724" s="5">
        <f t="shared" si="346"/>
        <v>0</v>
      </c>
      <c r="M1724" s="25" t="e">
        <f t="shared" si="334"/>
        <v>#DIV/0!</v>
      </c>
      <c r="N1724" s="25" t="e">
        <f t="shared" si="334"/>
        <v>#DIV/0!</v>
      </c>
      <c r="O1724">
        <f t="shared" si="335"/>
        <v>0</v>
      </c>
      <c r="P1724">
        <f t="shared" si="335"/>
        <v>0</v>
      </c>
      <c r="Q1724" t="s">
        <v>291</v>
      </c>
      <c r="R1724" t="s">
        <v>421</v>
      </c>
      <c r="S1724" t="s">
        <v>270</v>
      </c>
      <c r="T1724" s="67" t="s">
        <v>85</v>
      </c>
      <c r="U1724" s="79" t="s">
        <v>102</v>
      </c>
      <c r="V1724" t="s">
        <v>643</v>
      </c>
      <c r="W1724" s="67" t="s">
        <v>181</v>
      </c>
      <c r="X1724" s="79">
        <v>7</v>
      </c>
      <c r="Y1724" t="str">
        <f t="shared" si="347"/>
        <v>Y</v>
      </c>
      <c r="Z1724" s="24">
        <v>100</v>
      </c>
      <c r="AA1724" s="24">
        <f t="shared" si="336"/>
        <v>0</v>
      </c>
      <c r="AB1724" s="24">
        <f t="shared" si="337"/>
        <v>-100</v>
      </c>
      <c r="AC1724" s="24">
        <f t="shared" si="338"/>
        <v>0</v>
      </c>
      <c r="AD1724" s="24">
        <f t="shared" si="339"/>
        <v>-100</v>
      </c>
      <c r="AE1724" s="24">
        <f t="shared" si="340"/>
        <v>0</v>
      </c>
      <c r="AF1724" s="24">
        <f t="shared" si="341"/>
        <v>-100</v>
      </c>
    </row>
    <row r="1725" spans="1:32" x14ac:dyDescent="0.25">
      <c r="A1725" s="18">
        <v>0.22040404098424571</v>
      </c>
      <c r="B1725" s="18">
        <v>0.77894440099217643</v>
      </c>
      <c r="C1725" s="3">
        <f t="shared" si="333"/>
        <v>4.5371218945639891</v>
      </c>
      <c r="D1725" s="4">
        <f t="shared" si="333"/>
        <v>1.2837886744243301</v>
      </c>
      <c r="E1725" s="75"/>
      <c r="F1725" s="5">
        <f t="shared" si="342"/>
        <v>1</v>
      </c>
      <c r="G1725" s="5">
        <f t="shared" si="343"/>
        <v>4.5371218945639891</v>
      </c>
      <c r="H1725" s="5">
        <f t="shared" si="344"/>
        <v>1.2837886744243301</v>
      </c>
      <c r="K1725" s="5">
        <f t="shared" si="345"/>
        <v>0</v>
      </c>
      <c r="L1725" s="5">
        <f t="shared" si="346"/>
        <v>0</v>
      </c>
      <c r="M1725" s="25" t="e">
        <f t="shared" si="334"/>
        <v>#DIV/0!</v>
      </c>
      <c r="N1725" s="25" t="e">
        <f t="shared" si="334"/>
        <v>#DIV/0!</v>
      </c>
      <c r="O1725">
        <f t="shared" si="335"/>
        <v>0</v>
      </c>
      <c r="P1725">
        <f t="shared" si="335"/>
        <v>0</v>
      </c>
      <c r="Q1725" t="s">
        <v>422</v>
      </c>
      <c r="R1725" t="s">
        <v>347</v>
      </c>
      <c r="S1725" t="s">
        <v>270</v>
      </c>
      <c r="T1725" s="67" t="s">
        <v>85</v>
      </c>
      <c r="U1725" s="79" t="s">
        <v>76</v>
      </c>
      <c r="V1725" t="s">
        <v>643</v>
      </c>
      <c r="W1725" s="67" t="s">
        <v>77</v>
      </c>
      <c r="X1725" s="79">
        <v>2</v>
      </c>
      <c r="Y1725" t="str">
        <f t="shared" si="347"/>
        <v>N</v>
      </c>
      <c r="Z1725" s="24">
        <v>100</v>
      </c>
      <c r="AA1725" s="24">
        <f t="shared" si="336"/>
        <v>0</v>
      </c>
      <c r="AB1725" s="24">
        <f t="shared" si="337"/>
        <v>-100</v>
      </c>
      <c r="AC1725" s="24">
        <f t="shared" si="338"/>
        <v>0</v>
      </c>
      <c r="AD1725" s="24">
        <f t="shared" si="339"/>
        <v>-100</v>
      </c>
      <c r="AE1725" s="24">
        <f t="shared" si="340"/>
        <v>0</v>
      </c>
      <c r="AF1725" s="24">
        <f t="shared" si="341"/>
        <v>-100</v>
      </c>
    </row>
    <row r="1726" spans="1:32" x14ac:dyDescent="0.25">
      <c r="A1726" s="18">
        <v>0.47348042988116462</v>
      </c>
      <c r="B1726" s="18">
        <v>0.52517417533821187</v>
      </c>
      <c r="C1726" s="3">
        <f t="shared" si="333"/>
        <v>2.1120197095600819</v>
      </c>
      <c r="D1726" s="4">
        <f t="shared" si="333"/>
        <v>1.904130185677924</v>
      </c>
      <c r="E1726" s="75"/>
      <c r="F1726" s="5">
        <f t="shared" si="342"/>
        <v>1</v>
      </c>
      <c r="G1726" s="5">
        <f t="shared" si="343"/>
        <v>2.1120197095600819</v>
      </c>
      <c r="H1726" s="5">
        <f t="shared" si="344"/>
        <v>1.904130185677924</v>
      </c>
      <c r="K1726" s="5">
        <f t="shared" si="345"/>
        <v>0</v>
      </c>
      <c r="L1726" s="5">
        <f t="shared" si="346"/>
        <v>0</v>
      </c>
      <c r="M1726" s="25" t="e">
        <f t="shared" si="334"/>
        <v>#DIV/0!</v>
      </c>
      <c r="N1726" s="25" t="e">
        <f t="shared" si="334"/>
        <v>#DIV/0!</v>
      </c>
      <c r="O1726">
        <f t="shared" si="335"/>
        <v>0</v>
      </c>
      <c r="P1726">
        <f t="shared" si="335"/>
        <v>0</v>
      </c>
      <c r="Q1726" t="s">
        <v>424</v>
      </c>
      <c r="R1726" t="s">
        <v>491</v>
      </c>
      <c r="S1726" t="s">
        <v>270</v>
      </c>
      <c r="T1726" s="67" t="s">
        <v>84</v>
      </c>
      <c r="U1726" s="79" t="s">
        <v>86</v>
      </c>
      <c r="V1726" t="s">
        <v>643</v>
      </c>
      <c r="W1726" s="67" t="s">
        <v>73</v>
      </c>
      <c r="X1726" s="79">
        <v>0</v>
      </c>
      <c r="Y1726" t="str">
        <f t="shared" si="347"/>
        <v>N</v>
      </c>
      <c r="Z1726" s="24">
        <v>100</v>
      </c>
      <c r="AA1726" s="24">
        <f t="shared" si="336"/>
        <v>0</v>
      </c>
      <c r="AB1726" s="24">
        <f t="shared" si="337"/>
        <v>-100</v>
      </c>
      <c r="AC1726" s="24">
        <f t="shared" si="338"/>
        <v>0</v>
      </c>
      <c r="AD1726" s="24">
        <f t="shared" si="339"/>
        <v>-100</v>
      </c>
      <c r="AE1726" s="24">
        <f t="shared" si="340"/>
        <v>0</v>
      </c>
      <c r="AF1726" s="24">
        <f t="shared" si="341"/>
        <v>-100</v>
      </c>
    </row>
    <row r="1727" spans="1:32" x14ac:dyDescent="0.25">
      <c r="A1727" s="18">
        <v>9.109657861202744E-2</v>
      </c>
      <c r="B1727" s="18">
        <v>0.90890002932899572</v>
      </c>
      <c r="C1727" s="3">
        <f t="shared" si="333"/>
        <v>10.97736067848294</v>
      </c>
      <c r="D1727" s="4">
        <f t="shared" si="333"/>
        <v>1.1002310130171959</v>
      </c>
      <c r="E1727" s="75"/>
      <c r="F1727" s="5">
        <f t="shared" si="342"/>
        <v>1</v>
      </c>
      <c r="G1727" s="5">
        <f t="shared" si="343"/>
        <v>10.97736067848294</v>
      </c>
      <c r="H1727" s="5">
        <f t="shared" si="344"/>
        <v>1.1002310130171959</v>
      </c>
      <c r="K1727" s="5">
        <f t="shared" si="345"/>
        <v>0</v>
      </c>
      <c r="L1727" s="5">
        <f t="shared" si="346"/>
        <v>0</v>
      </c>
      <c r="M1727" s="25" t="e">
        <f t="shared" si="334"/>
        <v>#DIV/0!</v>
      </c>
      <c r="N1727" s="25" t="e">
        <f t="shared" si="334"/>
        <v>#DIV/0!</v>
      </c>
      <c r="O1727">
        <f t="shared" si="335"/>
        <v>0</v>
      </c>
      <c r="P1727">
        <f t="shared" si="335"/>
        <v>0</v>
      </c>
      <c r="Q1727" t="s">
        <v>346</v>
      </c>
      <c r="R1727" t="s">
        <v>419</v>
      </c>
      <c r="S1727" t="s">
        <v>270</v>
      </c>
      <c r="T1727" s="67" t="s">
        <v>85</v>
      </c>
      <c r="U1727" s="79" t="s">
        <v>76</v>
      </c>
      <c r="V1727" t="s">
        <v>643</v>
      </c>
      <c r="W1727" s="67" t="s">
        <v>93</v>
      </c>
      <c r="X1727" s="79">
        <v>6</v>
      </c>
      <c r="Y1727" t="str">
        <f t="shared" si="347"/>
        <v>Y</v>
      </c>
      <c r="Z1727" s="24">
        <v>100</v>
      </c>
      <c r="AA1727" s="24">
        <f t="shared" si="336"/>
        <v>0</v>
      </c>
      <c r="AB1727" s="24">
        <f t="shared" si="337"/>
        <v>-100</v>
      </c>
      <c r="AC1727" s="24">
        <f t="shared" si="338"/>
        <v>0</v>
      </c>
      <c r="AD1727" s="24">
        <f t="shared" si="339"/>
        <v>-100</v>
      </c>
      <c r="AE1727" s="24">
        <f t="shared" si="340"/>
        <v>0</v>
      </c>
      <c r="AF1727" s="24">
        <f t="shared" si="341"/>
        <v>-100</v>
      </c>
    </row>
    <row r="1728" spans="1:32" x14ac:dyDescent="0.25">
      <c r="A1728" s="18">
        <v>0.65229692942624706</v>
      </c>
      <c r="B1728" s="18">
        <v>0.30007040268543972</v>
      </c>
      <c r="C1728" s="3">
        <f t="shared" si="333"/>
        <v>1.5330441626938036</v>
      </c>
      <c r="D1728" s="4">
        <f t="shared" si="333"/>
        <v>3.3325512648053071</v>
      </c>
      <c r="E1728" s="75"/>
      <c r="F1728" s="5">
        <f t="shared" si="342"/>
        <v>1</v>
      </c>
      <c r="G1728" s="5">
        <f t="shared" si="343"/>
        <v>1.5330441626938036</v>
      </c>
      <c r="H1728" s="5">
        <f t="shared" si="344"/>
        <v>3.3325512648053071</v>
      </c>
      <c r="K1728" s="5">
        <f t="shared" si="345"/>
        <v>0</v>
      </c>
      <c r="L1728" s="5">
        <f t="shared" si="346"/>
        <v>0</v>
      </c>
      <c r="M1728" s="25" t="e">
        <f t="shared" si="334"/>
        <v>#DIV/0!</v>
      </c>
      <c r="N1728" s="25" t="e">
        <f t="shared" si="334"/>
        <v>#DIV/0!</v>
      </c>
      <c r="O1728">
        <f t="shared" si="335"/>
        <v>0</v>
      </c>
      <c r="P1728">
        <f t="shared" si="335"/>
        <v>0</v>
      </c>
      <c r="Q1728" t="s">
        <v>428</v>
      </c>
      <c r="R1728" t="s">
        <v>297</v>
      </c>
      <c r="S1728" t="s">
        <v>273</v>
      </c>
      <c r="T1728" s="67" t="s">
        <v>84</v>
      </c>
      <c r="U1728" s="79" t="s">
        <v>100</v>
      </c>
      <c r="V1728" t="s">
        <v>643</v>
      </c>
      <c r="W1728" s="67" t="s">
        <v>165</v>
      </c>
      <c r="X1728" s="79">
        <v>7</v>
      </c>
      <c r="Y1728" t="str">
        <f t="shared" si="347"/>
        <v>Y</v>
      </c>
      <c r="Z1728" s="24">
        <v>100</v>
      </c>
      <c r="AA1728" s="24">
        <f t="shared" si="336"/>
        <v>0</v>
      </c>
      <c r="AB1728" s="24">
        <f t="shared" si="337"/>
        <v>-100</v>
      </c>
      <c r="AC1728" s="24">
        <f t="shared" si="338"/>
        <v>0</v>
      </c>
      <c r="AD1728" s="24">
        <f t="shared" si="339"/>
        <v>-100</v>
      </c>
      <c r="AE1728" s="24">
        <f t="shared" si="340"/>
        <v>0</v>
      </c>
      <c r="AF1728" s="24">
        <f t="shared" si="341"/>
        <v>-100</v>
      </c>
    </row>
    <row r="1729" spans="1:32" x14ac:dyDescent="0.25">
      <c r="A1729" s="18">
        <v>0.64289874900453403</v>
      </c>
      <c r="B1729" s="18">
        <v>0.33988176360146588</v>
      </c>
      <c r="C1729" s="3">
        <f t="shared" si="333"/>
        <v>1.5554548854674277</v>
      </c>
      <c r="D1729" s="4">
        <f t="shared" si="333"/>
        <v>2.9421996326127311</v>
      </c>
      <c r="E1729" s="75"/>
      <c r="F1729" s="5">
        <f t="shared" si="342"/>
        <v>1</v>
      </c>
      <c r="G1729" s="5">
        <f t="shared" si="343"/>
        <v>1.5554548854674277</v>
      </c>
      <c r="H1729" s="5">
        <f t="shared" si="344"/>
        <v>2.9421996326127311</v>
      </c>
      <c r="K1729" s="5">
        <f t="shared" si="345"/>
        <v>0</v>
      </c>
      <c r="L1729" s="5">
        <f t="shared" si="346"/>
        <v>0</v>
      </c>
      <c r="M1729" s="25" t="e">
        <f t="shared" si="334"/>
        <v>#DIV/0!</v>
      </c>
      <c r="N1729" s="25" t="e">
        <f t="shared" si="334"/>
        <v>#DIV/0!</v>
      </c>
      <c r="O1729">
        <f t="shared" si="335"/>
        <v>0</v>
      </c>
      <c r="P1729">
        <f t="shared" si="335"/>
        <v>0</v>
      </c>
      <c r="Q1729" t="s">
        <v>353</v>
      </c>
      <c r="R1729" t="s">
        <v>350</v>
      </c>
      <c r="S1729" t="s">
        <v>273</v>
      </c>
      <c r="T1729" s="67" t="s">
        <v>84</v>
      </c>
      <c r="U1729" s="79" t="s">
        <v>89</v>
      </c>
      <c r="V1729" t="s">
        <v>643</v>
      </c>
      <c r="W1729" s="67" t="s">
        <v>78</v>
      </c>
      <c r="X1729" s="79">
        <v>1</v>
      </c>
      <c r="Y1729" t="str">
        <f t="shared" si="347"/>
        <v>N</v>
      </c>
      <c r="Z1729" s="24">
        <v>100</v>
      </c>
      <c r="AA1729" s="24">
        <f t="shared" si="336"/>
        <v>0</v>
      </c>
      <c r="AB1729" s="24">
        <f t="shared" si="337"/>
        <v>-100</v>
      </c>
      <c r="AC1729" s="24">
        <f t="shared" si="338"/>
        <v>0</v>
      </c>
      <c r="AD1729" s="24">
        <f t="shared" si="339"/>
        <v>-100</v>
      </c>
      <c r="AE1729" s="24">
        <f t="shared" si="340"/>
        <v>0</v>
      </c>
      <c r="AF1729" s="24">
        <f t="shared" si="341"/>
        <v>-100</v>
      </c>
    </row>
    <row r="1730" spans="1:32" x14ac:dyDescent="0.25">
      <c r="A1730" s="18">
        <v>0.456857231127764</v>
      </c>
      <c r="B1730" s="18">
        <v>0.54227916892757444</v>
      </c>
      <c r="C1730" s="3">
        <f t="shared" si="333"/>
        <v>2.1888676196094652</v>
      </c>
      <c r="D1730" s="4">
        <f t="shared" si="333"/>
        <v>1.8440686223990981</v>
      </c>
      <c r="E1730" s="75"/>
      <c r="F1730" s="5">
        <f t="shared" si="342"/>
        <v>1</v>
      </c>
      <c r="G1730" s="5">
        <f t="shared" si="343"/>
        <v>2.1888676196094652</v>
      </c>
      <c r="H1730" s="5">
        <f t="shared" si="344"/>
        <v>1.8440686223990981</v>
      </c>
      <c r="K1730" s="5">
        <f t="shared" si="345"/>
        <v>0</v>
      </c>
      <c r="L1730" s="5">
        <f t="shared" si="346"/>
        <v>0</v>
      </c>
      <c r="M1730" s="25" t="e">
        <f t="shared" si="334"/>
        <v>#DIV/0!</v>
      </c>
      <c r="N1730" s="25" t="e">
        <f t="shared" si="334"/>
        <v>#DIV/0!</v>
      </c>
      <c r="O1730">
        <f t="shared" si="335"/>
        <v>0</v>
      </c>
      <c r="P1730">
        <f t="shared" si="335"/>
        <v>0</v>
      </c>
      <c r="Q1730" t="s">
        <v>358</v>
      </c>
      <c r="R1730" t="s">
        <v>433</v>
      </c>
      <c r="S1730" t="s">
        <v>278</v>
      </c>
      <c r="T1730" s="67" t="s">
        <v>90</v>
      </c>
      <c r="U1730" s="79" t="s">
        <v>75</v>
      </c>
      <c r="V1730" t="s">
        <v>643</v>
      </c>
      <c r="W1730" s="67" t="s">
        <v>78</v>
      </c>
      <c r="X1730" s="79">
        <v>1</v>
      </c>
      <c r="Y1730" t="str">
        <f t="shared" si="347"/>
        <v>N</v>
      </c>
      <c r="Z1730" s="24">
        <v>100</v>
      </c>
      <c r="AA1730" s="24">
        <f t="shared" si="336"/>
        <v>0</v>
      </c>
      <c r="AB1730" s="24">
        <f t="shared" si="337"/>
        <v>-100</v>
      </c>
      <c r="AC1730" s="24">
        <f t="shared" si="338"/>
        <v>0</v>
      </c>
      <c r="AD1730" s="24">
        <f t="shared" si="339"/>
        <v>-100</v>
      </c>
      <c r="AE1730" s="24">
        <f t="shared" si="340"/>
        <v>0</v>
      </c>
      <c r="AF1730" s="24">
        <f t="shared" si="341"/>
        <v>-100</v>
      </c>
    </row>
    <row r="1731" spans="1:32" x14ac:dyDescent="0.25">
      <c r="A1731" s="18">
        <v>0.70820033321426001</v>
      </c>
      <c r="B1731" s="18">
        <v>0.28491022610048566</v>
      </c>
      <c r="C1731" s="3">
        <f t="shared" si="333"/>
        <v>1.4120298354864773</v>
      </c>
      <c r="D1731" s="4">
        <f t="shared" si="333"/>
        <v>3.509877527692908</v>
      </c>
      <c r="E1731" s="75"/>
      <c r="F1731" s="5">
        <f t="shared" si="342"/>
        <v>1</v>
      </c>
      <c r="G1731" s="5">
        <f t="shared" si="343"/>
        <v>1.4120298354864773</v>
      </c>
      <c r="H1731" s="5">
        <f t="shared" si="344"/>
        <v>3.509877527692908</v>
      </c>
      <c r="K1731" s="5">
        <f t="shared" si="345"/>
        <v>0</v>
      </c>
      <c r="L1731" s="5">
        <f t="shared" si="346"/>
        <v>0</v>
      </c>
      <c r="M1731" s="25" t="e">
        <f t="shared" si="334"/>
        <v>#DIV/0!</v>
      </c>
      <c r="N1731" s="25" t="e">
        <f t="shared" si="334"/>
        <v>#DIV/0!</v>
      </c>
      <c r="O1731">
        <f t="shared" si="335"/>
        <v>0</v>
      </c>
      <c r="P1731">
        <f t="shared" si="335"/>
        <v>0</v>
      </c>
      <c r="Q1731" t="s">
        <v>359</v>
      </c>
      <c r="R1731" t="s">
        <v>299</v>
      </c>
      <c r="S1731" t="s">
        <v>278</v>
      </c>
      <c r="T1731" s="67" t="s">
        <v>90</v>
      </c>
      <c r="U1731" s="79" t="s">
        <v>74</v>
      </c>
      <c r="V1731" t="s">
        <v>643</v>
      </c>
      <c r="W1731" s="67" t="s">
        <v>75</v>
      </c>
      <c r="X1731" s="79">
        <v>2</v>
      </c>
      <c r="Y1731" t="str">
        <f t="shared" si="347"/>
        <v>N</v>
      </c>
      <c r="Z1731" s="24">
        <v>100</v>
      </c>
      <c r="AA1731" s="24">
        <f t="shared" si="336"/>
        <v>0</v>
      </c>
      <c r="AB1731" s="24">
        <f t="shared" si="337"/>
        <v>-100</v>
      </c>
      <c r="AC1731" s="24">
        <f t="shared" si="338"/>
        <v>0</v>
      </c>
      <c r="AD1731" s="24">
        <f t="shared" si="339"/>
        <v>-100</v>
      </c>
      <c r="AE1731" s="24">
        <f t="shared" si="340"/>
        <v>0</v>
      </c>
      <c r="AF1731" s="24">
        <f t="shared" si="341"/>
        <v>-100</v>
      </c>
    </row>
    <row r="1732" spans="1:32" x14ac:dyDescent="0.25">
      <c r="A1732" s="18">
        <v>0.47448893198469322</v>
      </c>
      <c r="B1732" s="18">
        <v>0.52193557874060814</v>
      </c>
      <c r="C1732" s="3">
        <f t="shared" si="333"/>
        <v>2.1075307190353167</v>
      </c>
      <c r="D1732" s="4">
        <f t="shared" si="333"/>
        <v>1.9159452636145746</v>
      </c>
      <c r="E1732" s="75"/>
      <c r="F1732" s="5">
        <f t="shared" si="342"/>
        <v>1</v>
      </c>
      <c r="G1732" s="5">
        <f t="shared" si="343"/>
        <v>2.1075307190353167</v>
      </c>
      <c r="H1732" s="5">
        <f t="shared" si="344"/>
        <v>1.9159452636145746</v>
      </c>
      <c r="K1732" s="5">
        <f t="shared" si="345"/>
        <v>0</v>
      </c>
      <c r="L1732" s="5">
        <f t="shared" si="346"/>
        <v>0</v>
      </c>
      <c r="M1732" s="25" t="e">
        <f t="shared" si="334"/>
        <v>#DIV/0!</v>
      </c>
      <c r="N1732" s="25" t="e">
        <f t="shared" si="334"/>
        <v>#DIV/0!</v>
      </c>
      <c r="O1732">
        <f t="shared" si="335"/>
        <v>0</v>
      </c>
      <c r="P1732">
        <f t="shared" si="335"/>
        <v>0</v>
      </c>
      <c r="Q1732" t="s">
        <v>430</v>
      </c>
      <c r="R1732" t="s">
        <v>431</v>
      </c>
      <c r="S1732" t="s">
        <v>278</v>
      </c>
      <c r="T1732" s="67" t="s">
        <v>84</v>
      </c>
      <c r="U1732" s="79" t="s">
        <v>86</v>
      </c>
      <c r="V1732" t="s">
        <v>643</v>
      </c>
      <c r="W1732" s="67" t="s">
        <v>76</v>
      </c>
      <c r="X1732" s="79">
        <v>1</v>
      </c>
      <c r="Y1732" t="str">
        <f t="shared" si="347"/>
        <v>N</v>
      </c>
      <c r="Z1732" s="24">
        <v>100</v>
      </c>
      <c r="AA1732" s="24">
        <f t="shared" si="336"/>
        <v>0</v>
      </c>
      <c r="AB1732" s="24">
        <f t="shared" si="337"/>
        <v>-100</v>
      </c>
      <c r="AC1732" s="24">
        <f t="shared" si="338"/>
        <v>0</v>
      </c>
      <c r="AD1732" s="24">
        <f t="shared" si="339"/>
        <v>-100</v>
      </c>
      <c r="AE1732" s="24">
        <f t="shared" si="340"/>
        <v>0</v>
      </c>
      <c r="AF1732" s="24">
        <f t="shared" si="341"/>
        <v>-100</v>
      </c>
    </row>
    <row r="1733" spans="1:32" x14ac:dyDescent="0.25">
      <c r="A1733" s="18">
        <v>0.42437176653291286</v>
      </c>
      <c r="B1733" s="18">
        <v>0.57285902290568014</v>
      </c>
      <c r="C1733" s="3">
        <f t="shared" si="333"/>
        <v>2.3564244345704921</v>
      </c>
      <c r="D1733" s="4">
        <f t="shared" si="333"/>
        <v>1.7456301812752413</v>
      </c>
      <c r="E1733" s="75"/>
      <c r="F1733" s="5">
        <f t="shared" si="342"/>
        <v>1</v>
      </c>
      <c r="G1733" s="5">
        <f t="shared" si="343"/>
        <v>2.3564244345704921</v>
      </c>
      <c r="H1733" s="5">
        <f t="shared" si="344"/>
        <v>1.7456301812752413</v>
      </c>
      <c r="K1733" s="5">
        <f t="shared" si="345"/>
        <v>0</v>
      </c>
      <c r="L1733" s="5">
        <f t="shared" si="346"/>
        <v>0</v>
      </c>
      <c r="M1733" s="25" t="e">
        <f t="shared" si="334"/>
        <v>#DIV/0!</v>
      </c>
      <c r="N1733" s="25" t="e">
        <f t="shared" si="334"/>
        <v>#DIV/0!</v>
      </c>
      <c r="O1733">
        <f t="shared" si="335"/>
        <v>0</v>
      </c>
      <c r="P1733">
        <f t="shared" si="335"/>
        <v>0</v>
      </c>
      <c r="Q1733" t="s">
        <v>496</v>
      </c>
      <c r="R1733" t="s">
        <v>356</v>
      </c>
      <c r="S1733" t="s">
        <v>278</v>
      </c>
      <c r="T1733" s="67" t="s">
        <v>85</v>
      </c>
      <c r="U1733" s="79" t="s">
        <v>79</v>
      </c>
      <c r="V1733" t="s">
        <v>643</v>
      </c>
      <c r="W1733" s="67" t="s">
        <v>79</v>
      </c>
      <c r="X1733" s="79">
        <v>3</v>
      </c>
      <c r="Y1733" t="str">
        <f t="shared" si="347"/>
        <v>Y</v>
      </c>
      <c r="Z1733" s="24">
        <v>100</v>
      </c>
      <c r="AA1733" s="24">
        <f t="shared" si="336"/>
        <v>0</v>
      </c>
      <c r="AB1733" s="24">
        <f t="shared" si="337"/>
        <v>-100</v>
      </c>
      <c r="AC1733" s="24">
        <f t="shared" si="338"/>
        <v>0</v>
      </c>
      <c r="AD1733" s="24">
        <f t="shared" si="339"/>
        <v>-100</v>
      </c>
      <c r="AE1733" s="24">
        <f t="shared" si="340"/>
        <v>0</v>
      </c>
      <c r="AF1733" s="24">
        <f t="shared" si="341"/>
        <v>-100</v>
      </c>
    </row>
    <row r="1734" spans="1:32" x14ac:dyDescent="0.25">
      <c r="A1734" s="18">
        <v>0.44661272376506311</v>
      </c>
      <c r="B1734" s="18">
        <v>0.55108036928183457</v>
      </c>
      <c r="C1734" s="3">
        <f t="shared" si="333"/>
        <v>2.2390763782315384</v>
      </c>
      <c r="D1734" s="4">
        <f t="shared" si="333"/>
        <v>1.8146173511917971</v>
      </c>
      <c r="E1734" s="75"/>
      <c r="F1734" s="5">
        <f t="shared" si="342"/>
        <v>1</v>
      </c>
      <c r="G1734" s="5">
        <f t="shared" si="343"/>
        <v>2.2390763782315384</v>
      </c>
      <c r="H1734" s="5">
        <f t="shared" si="344"/>
        <v>1.8146173511917971</v>
      </c>
      <c r="K1734" s="5">
        <f t="shared" si="345"/>
        <v>0</v>
      </c>
      <c r="L1734" s="5">
        <f t="shared" si="346"/>
        <v>0</v>
      </c>
      <c r="M1734" s="25" t="e">
        <f t="shared" si="334"/>
        <v>#DIV/0!</v>
      </c>
      <c r="N1734" s="25" t="e">
        <f t="shared" si="334"/>
        <v>#DIV/0!</v>
      </c>
      <c r="O1734">
        <f t="shared" si="335"/>
        <v>0</v>
      </c>
      <c r="P1734">
        <f t="shared" si="335"/>
        <v>0</v>
      </c>
      <c r="Q1734" t="s">
        <v>362</v>
      </c>
      <c r="R1734" t="s">
        <v>361</v>
      </c>
      <c r="S1734" t="s">
        <v>269</v>
      </c>
      <c r="T1734" s="67" t="s">
        <v>85</v>
      </c>
      <c r="U1734" s="79" t="s">
        <v>79</v>
      </c>
      <c r="V1734" t="s">
        <v>643</v>
      </c>
      <c r="W1734" s="67" t="s">
        <v>96</v>
      </c>
      <c r="X1734" s="79">
        <v>5</v>
      </c>
      <c r="Y1734" t="str">
        <f t="shared" si="347"/>
        <v>Y</v>
      </c>
      <c r="Z1734" s="24">
        <v>100</v>
      </c>
      <c r="AA1734" s="24">
        <f t="shared" si="336"/>
        <v>0</v>
      </c>
      <c r="AB1734" s="24">
        <f t="shared" si="337"/>
        <v>-100</v>
      </c>
      <c r="AC1734" s="24">
        <f t="shared" si="338"/>
        <v>0</v>
      </c>
      <c r="AD1734" s="24">
        <f t="shared" si="339"/>
        <v>-100</v>
      </c>
      <c r="AE1734" s="24">
        <f t="shared" si="340"/>
        <v>0</v>
      </c>
      <c r="AF1734" s="24">
        <f t="shared" si="341"/>
        <v>-100</v>
      </c>
    </row>
    <row r="1735" spans="1:32" x14ac:dyDescent="0.25">
      <c r="A1735" s="18">
        <v>0.30101398256031431</v>
      </c>
      <c r="B1735" s="18">
        <v>0.69831998652330107</v>
      </c>
      <c r="C1735" s="3">
        <f t="shared" si="333"/>
        <v>3.3221048121896781</v>
      </c>
      <c r="D1735" s="4">
        <f t="shared" si="333"/>
        <v>1.4320082760034718</v>
      </c>
      <c r="E1735" s="75"/>
      <c r="F1735" s="5">
        <f t="shared" si="342"/>
        <v>1</v>
      </c>
      <c r="G1735" s="5">
        <f t="shared" si="343"/>
        <v>3.3221048121896781</v>
      </c>
      <c r="H1735" s="5">
        <f t="shared" si="344"/>
        <v>1.4320082760034718</v>
      </c>
      <c r="K1735" s="5">
        <f t="shared" si="345"/>
        <v>0</v>
      </c>
      <c r="L1735" s="5">
        <f t="shared" si="346"/>
        <v>0</v>
      </c>
      <c r="M1735" s="25" t="e">
        <f t="shared" si="334"/>
        <v>#DIV/0!</v>
      </c>
      <c r="N1735" s="25" t="e">
        <f t="shared" si="334"/>
        <v>#DIV/0!</v>
      </c>
      <c r="O1735">
        <f t="shared" si="335"/>
        <v>0</v>
      </c>
      <c r="P1735">
        <f t="shared" si="335"/>
        <v>0</v>
      </c>
      <c r="Q1735" t="s">
        <v>502</v>
      </c>
      <c r="R1735" t="s">
        <v>500</v>
      </c>
      <c r="S1735" t="s">
        <v>269</v>
      </c>
      <c r="T1735" s="67" t="s">
        <v>90</v>
      </c>
      <c r="U1735" s="79" t="s">
        <v>75</v>
      </c>
      <c r="V1735" t="s">
        <v>643</v>
      </c>
      <c r="W1735" s="67" t="s">
        <v>100</v>
      </c>
      <c r="X1735" s="79">
        <v>3</v>
      </c>
      <c r="Y1735" t="str">
        <f t="shared" si="347"/>
        <v>Y</v>
      </c>
      <c r="Z1735" s="24">
        <v>100</v>
      </c>
      <c r="AA1735" s="24">
        <f t="shared" si="336"/>
        <v>0</v>
      </c>
      <c r="AB1735" s="24">
        <f t="shared" si="337"/>
        <v>-100</v>
      </c>
      <c r="AC1735" s="24">
        <f t="shared" si="338"/>
        <v>0</v>
      </c>
      <c r="AD1735" s="24">
        <f t="shared" si="339"/>
        <v>-100</v>
      </c>
      <c r="AE1735" s="24">
        <f t="shared" si="340"/>
        <v>0</v>
      </c>
      <c r="AF1735" s="24">
        <f t="shared" si="341"/>
        <v>-100</v>
      </c>
    </row>
    <row r="1736" spans="1:32" x14ac:dyDescent="0.25">
      <c r="A1736" s="18">
        <v>0.66504123071965338</v>
      </c>
      <c r="B1736" s="18">
        <v>0.32960138727142368</v>
      </c>
      <c r="C1736" s="3">
        <f t="shared" si="333"/>
        <v>1.5036661695664817</v>
      </c>
      <c r="D1736" s="4">
        <f t="shared" si="333"/>
        <v>3.0339678126916052</v>
      </c>
      <c r="E1736" s="75"/>
      <c r="F1736" s="5">
        <f t="shared" si="342"/>
        <v>1</v>
      </c>
      <c r="G1736" s="5">
        <f t="shared" si="343"/>
        <v>1.5036661695664817</v>
      </c>
      <c r="H1736" s="5">
        <f t="shared" si="344"/>
        <v>3.0339678126916052</v>
      </c>
      <c r="K1736" s="5">
        <f t="shared" si="345"/>
        <v>0</v>
      </c>
      <c r="L1736" s="5">
        <f t="shared" si="346"/>
        <v>0</v>
      </c>
      <c r="M1736" s="25" t="e">
        <f t="shared" si="334"/>
        <v>#DIV/0!</v>
      </c>
      <c r="N1736" s="25" t="e">
        <f t="shared" si="334"/>
        <v>#DIV/0!</v>
      </c>
      <c r="O1736">
        <f t="shared" si="335"/>
        <v>0</v>
      </c>
      <c r="P1736">
        <f t="shared" si="335"/>
        <v>0</v>
      </c>
      <c r="Q1736" t="s">
        <v>437</v>
      </c>
      <c r="R1736" t="s">
        <v>435</v>
      </c>
      <c r="S1736" t="s">
        <v>269</v>
      </c>
      <c r="T1736" s="67" t="s">
        <v>84</v>
      </c>
      <c r="U1736" s="79" t="s">
        <v>86</v>
      </c>
      <c r="V1736" t="s">
        <v>643</v>
      </c>
      <c r="W1736" s="67" t="s">
        <v>91</v>
      </c>
      <c r="X1736" s="79">
        <v>5</v>
      </c>
      <c r="Y1736" t="str">
        <f t="shared" si="347"/>
        <v>Y</v>
      </c>
      <c r="Z1736" s="24">
        <v>100</v>
      </c>
      <c r="AA1736" s="24">
        <f t="shared" si="336"/>
        <v>0</v>
      </c>
      <c r="AB1736" s="24">
        <f t="shared" si="337"/>
        <v>-100</v>
      </c>
      <c r="AC1736" s="24">
        <f t="shared" si="338"/>
        <v>0</v>
      </c>
      <c r="AD1736" s="24">
        <f t="shared" si="339"/>
        <v>-100</v>
      </c>
      <c r="AE1736" s="24">
        <f t="shared" si="340"/>
        <v>0</v>
      </c>
      <c r="AF1736" s="24">
        <f t="shared" si="341"/>
        <v>-100</v>
      </c>
    </row>
    <row r="1737" spans="1:32" x14ac:dyDescent="0.25">
      <c r="A1737" s="18">
        <v>0.76213155769982088</v>
      </c>
      <c r="B1737" s="18">
        <v>0.12393356205339658</v>
      </c>
      <c r="C1737" s="3">
        <f t="shared" si="333"/>
        <v>1.3121094250684051</v>
      </c>
      <c r="D1737" s="4">
        <f t="shared" si="333"/>
        <v>8.0688393315859965</v>
      </c>
      <c r="E1737" s="75"/>
      <c r="F1737" s="5">
        <f t="shared" si="342"/>
        <v>1</v>
      </c>
      <c r="G1737" s="5">
        <f t="shared" si="343"/>
        <v>1.3121094250684051</v>
      </c>
      <c r="H1737" s="5">
        <f t="shared" si="344"/>
        <v>8.0688393315859965</v>
      </c>
      <c r="K1737" s="5">
        <f t="shared" si="345"/>
        <v>0</v>
      </c>
      <c r="L1737" s="5">
        <f t="shared" si="346"/>
        <v>0</v>
      </c>
      <c r="M1737" s="25" t="e">
        <f t="shared" si="334"/>
        <v>#DIV/0!</v>
      </c>
      <c r="N1737" s="25" t="e">
        <f t="shared" si="334"/>
        <v>#DIV/0!</v>
      </c>
      <c r="O1737">
        <f t="shared" si="335"/>
        <v>0</v>
      </c>
      <c r="P1737">
        <f t="shared" si="335"/>
        <v>0</v>
      </c>
      <c r="Q1737" t="s">
        <v>367</v>
      </c>
      <c r="R1737" t="s">
        <v>365</v>
      </c>
      <c r="S1737" t="s">
        <v>282</v>
      </c>
      <c r="T1737" s="67" t="s">
        <v>85</v>
      </c>
      <c r="U1737" s="79" t="s">
        <v>91</v>
      </c>
      <c r="V1737" t="s">
        <v>643</v>
      </c>
      <c r="W1737" s="67" t="s">
        <v>89</v>
      </c>
      <c r="X1737" s="79">
        <v>4</v>
      </c>
      <c r="Y1737" t="str">
        <f t="shared" si="347"/>
        <v>Y</v>
      </c>
      <c r="Z1737" s="24">
        <v>100</v>
      </c>
      <c r="AA1737" s="24">
        <f t="shared" si="336"/>
        <v>0</v>
      </c>
      <c r="AB1737" s="24">
        <f t="shared" si="337"/>
        <v>-100</v>
      </c>
      <c r="AC1737" s="24">
        <f t="shared" si="338"/>
        <v>0</v>
      </c>
      <c r="AD1737" s="24">
        <f t="shared" si="339"/>
        <v>-100</v>
      </c>
      <c r="AE1737" s="24">
        <f t="shared" si="340"/>
        <v>0</v>
      </c>
      <c r="AF1737" s="24">
        <f t="shared" si="341"/>
        <v>-100</v>
      </c>
    </row>
    <row r="1738" spans="1:32" x14ac:dyDescent="0.25">
      <c r="A1738" s="18">
        <v>0.35552160172297587</v>
      </c>
      <c r="B1738" s="18">
        <v>0.64410389955179759</v>
      </c>
      <c r="C1738" s="3">
        <f t="shared" si="333"/>
        <v>2.8127686057715411</v>
      </c>
      <c r="D1738" s="4">
        <f t="shared" si="333"/>
        <v>1.5525445517343619</v>
      </c>
      <c r="E1738" s="75"/>
      <c r="F1738" s="5">
        <f t="shared" si="342"/>
        <v>1</v>
      </c>
      <c r="G1738" s="5">
        <f t="shared" si="343"/>
        <v>2.8127686057715411</v>
      </c>
      <c r="H1738" s="5">
        <f t="shared" si="344"/>
        <v>1.5525445517343619</v>
      </c>
      <c r="K1738" s="5">
        <f t="shared" si="345"/>
        <v>0</v>
      </c>
      <c r="L1738" s="5">
        <f t="shared" si="346"/>
        <v>0</v>
      </c>
      <c r="M1738" s="25" t="e">
        <f t="shared" si="334"/>
        <v>#DIV/0!</v>
      </c>
      <c r="N1738" s="25" t="e">
        <f t="shared" si="334"/>
        <v>#DIV/0!</v>
      </c>
      <c r="O1738">
        <f t="shared" si="335"/>
        <v>0</v>
      </c>
      <c r="P1738">
        <f t="shared" si="335"/>
        <v>0</v>
      </c>
      <c r="Q1738" t="s">
        <v>443</v>
      </c>
      <c r="R1738" t="s">
        <v>446</v>
      </c>
      <c r="S1738" t="s">
        <v>282</v>
      </c>
      <c r="T1738" s="67" t="s">
        <v>90</v>
      </c>
      <c r="U1738" s="79" t="s">
        <v>75</v>
      </c>
      <c r="V1738" t="s">
        <v>643</v>
      </c>
      <c r="W1738" s="67" t="s">
        <v>93</v>
      </c>
      <c r="X1738" s="79">
        <v>6</v>
      </c>
      <c r="Y1738" t="str">
        <f t="shared" si="347"/>
        <v>Y</v>
      </c>
      <c r="Z1738" s="24">
        <v>100</v>
      </c>
      <c r="AA1738" s="24">
        <f t="shared" si="336"/>
        <v>0</v>
      </c>
      <c r="AB1738" s="24">
        <f t="shared" si="337"/>
        <v>-100</v>
      </c>
      <c r="AC1738" s="24">
        <f t="shared" si="338"/>
        <v>0</v>
      </c>
      <c r="AD1738" s="24">
        <f t="shared" si="339"/>
        <v>-100</v>
      </c>
      <c r="AE1738" s="24">
        <f t="shared" si="340"/>
        <v>0</v>
      </c>
      <c r="AF1738" s="24">
        <f t="shared" si="341"/>
        <v>-100</v>
      </c>
    </row>
    <row r="1739" spans="1:32" x14ac:dyDescent="0.25">
      <c r="A1739" s="18">
        <v>0.58586423988133696</v>
      </c>
      <c r="B1739" s="18">
        <v>0.41151986250720685</v>
      </c>
      <c r="C1739" s="3">
        <f t="shared" si="333"/>
        <v>1.7068800789113594</v>
      </c>
      <c r="D1739" s="4">
        <f t="shared" si="333"/>
        <v>2.430016363991391</v>
      </c>
      <c r="E1739" s="75"/>
      <c r="F1739" s="5">
        <f t="shared" si="342"/>
        <v>1</v>
      </c>
      <c r="G1739" s="5">
        <f t="shared" si="343"/>
        <v>1.7068800789113594</v>
      </c>
      <c r="H1739" s="5">
        <f t="shared" si="344"/>
        <v>2.430016363991391</v>
      </c>
      <c r="K1739" s="5">
        <f t="shared" si="345"/>
        <v>0</v>
      </c>
      <c r="L1739" s="5">
        <f t="shared" si="346"/>
        <v>0</v>
      </c>
      <c r="M1739" s="25" t="e">
        <f t="shared" si="334"/>
        <v>#DIV/0!</v>
      </c>
      <c r="N1739" s="25" t="e">
        <f t="shared" si="334"/>
        <v>#DIV/0!</v>
      </c>
      <c r="O1739">
        <f t="shared" si="335"/>
        <v>0</v>
      </c>
      <c r="P1739">
        <f t="shared" si="335"/>
        <v>0</v>
      </c>
      <c r="Q1739" t="s">
        <v>504</v>
      </c>
      <c r="R1739" t="s">
        <v>473</v>
      </c>
      <c r="S1739" t="s">
        <v>276</v>
      </c>
      <c r="T1739" s="67" t="s">
        <v>85</v>
      </c>
      <c r="U1739" s="79" t="s">
        <v>79</v>
      </c>
      <c r="V1739" t="s">
        <v>643</v>
      </c>
      <c r="W1739" s="67" t="s">
        <v>102</v>
      </c>
      <c r="X1739" s="79">
        <v>4</v>
      </c>
      <c r="Y1739" t="str">
        <f t="shared" si="347"/>
        <v>Y</v>
      </c>
      <c r="Z1739" s="24">
        <v>100</v>
      </c>
      <c r="AA1739" s="24">
        <f t="shared" si="336"/>
        <v>0</v>
      </c>
      <c r="AB1739" s="24">
        <f t="shared" si="337"/>
        <v>-100</v>
      </c>
      <c r="AC1739" s="24">
        <f t="shared" si="338"/>
        <v>0</v>
      </c>
      <c r="AD1739" s="24">
        <f t="shared" si="339"/>
        <v>-100</v>
      </c>
      <c r="AE1739" s="24">
        <f t="shared" si="340"/>
        <v>0</v>
      </c>
      <c r="AF1739" s="24">
        <f t="shared" si="341"/>
        <v>-100</v>
      </c>
    </row>
    <row r="1740" spans="1:32" x14ac:dyDescent="0.25">
      <c r="A1740" s="18">
        <v>0.48915596686134155</v>
      </c>
      <c r="B1740" s="18">
        <v>0.50845591570641657</v>
      </c>
      <c r="C1740" s="3">
        <f t="shared" si="333"/>
        <v>2.04433773222982</v>
      </c>
      <c r="D1740" s="4">
        <f t="shared" si="333"/>
        <v>1.966738844233257</v>
      </c>
      <c r="E1740" s="75"/>
      <c r="F1740" s="5">
        <f t="shared" si="342"/>
        <v>1</v>
      </c>
      <c r="G1740" s="5">
        <f t="shared" si="343"/>
        <v>2.04433773222982</v>
      </c>
      <c r="H1740" s="5">
        <f t="shared" si="344"/>
        <v>1.966738844233257</v>
      </c>
      <c r="K1740" s="5">
        <f t="shared" si="345"/>
        <v>0</v>
      </c>
      <c r="L1740" s="5">
        <f t="shared" si="346"/>
        <v>0</v>
      </c>
      <c r="M1740" s="25" t="e">
        <f t="shared" si="334"/>
        <v>#DIV/0!</v>
      </c>
      <c r="N1740" s="25" t="e">
        <f t="shared" si="334"/>
        <v>#DIV/0!</v>
      </c>
      <c r="O1740">
        <f t="shared" si="335"/>
        <v>0</v>
      </c>
      <c r="P1740">
        <f t="shared" si="335"/>
        <v>0</v>
      </c>
      <c r="Q1740" t="s">
        <v>463</v>
      </c>
      <c r="R1740" t="s">
        <v>466</v>
      </c>
      <c r="S1740" t="s">
        <v>276</v>
      </c>
      <c r="T1740" s="67" t="s">
        <v>84</v>
      </c>
      <c r="U1740" s="79" t="s">
        <v>86</v>
      </c>
      <c r="V1740" t="s">
        <v>643</v>
      </c>
      <c r="W1740" s="67" t="s">
        <v>205</v>
      </c>
      <c r="X1740" s="79">
        <v>7</v>
      </c>
      <c r="Y1740" t="str">
        <f t="shared" si="347"/>
        <v>Y</v>
      </c>
      <c r="Z1740" s="24">
        <v>100</v>
      </c>
      <c r="AA1740" s="24">
        <f t="shared" si="336"/>
        <v>0</v>
      </c>
      <c r="AB1740" s="24">
        <f t="shared" si="337"/>
        <v>-100</v>
      </c>
      <c r="AC1740" s="24">
        <f t="shared" si="338"/>
        <v>0</v>
      </c>
      <c r="AD1740" s="24">
        <f t="shared" si="339"/>
        <v>-100</v>
      </c>
      <c r="AE1740" s="24">
        <f t="shared" si="340"/>
        <v>0</v>
      </c>
      <c r="AF1740" s="24">
        <f t="shared" si="341"/>
        <v>-100</v>
      </c>
    </row>
    <row r="1741" spans="1:32" x14ac:dyDescent="0.25">
      <c r="A1741" s="18">
        <v>0.21418915574201894</v>
      </c>
      <c r="B1741" s="18">
        <v>0.78575733499538747</v>
      </c>
      <c r="C1741" s="3">
        <f t="shared" si="333"/>
        <v>4.6687704451501473</v>
      </c>
      <c r="D1741" s="4">
        <f t="shared" si="333"/>
        <v>1.2726575438279175</v>
      </c>
      <c r="E1741" s="75"/>
      <c r="F1741" s="5">
        <f t="shared" si="342"/>
        <v>1</v>
      </c>
      <c r="G1741" s="5">
        <f t="shared" si="343"/>
        <v>4.6687704451501473</v>
      </c>
      <c r="H1741" s="5">
        <f t="shared" si="344"/>
        <v>1.2726575438279175</v>
      </c>
      <c r="K1741" s="5">
        <f t="shared" si="345"/>
        <v>0</v>
      </c>
      <c r="L1741" s="5">
        <f t="shared" si="346"/>
        <v>0</v>
      </c>
      <c r="M1741" s="25" t="e">
        <f t="shared" si="334"/>
        <v>#DIV/0!</v>
      </c>
      <c r="N1741" s="25" t="e">
        <f t="shared" si="334"/>
        <v>#DIV/0!</v>
      </c>
      <c r="O1741">
        <f t="shared" si="335"/>
        <v>0</v>
      </c>
      <c r="P1741">
        <f t="shared" si="335"/>
        <v>0</v>
      </c>
      <c r="Q1741" t="s">
        <v>507</v>
      </c>
      <c r="R1741" t="s">
        <v>472</v>
      </c>
      <c r="S1741" t="s">
        <v>276</v>
      </c>
      <c r="T1741" s="67" t="s">
        <v>90</v>
      </c>
      <c r="U1741" s="79" t="s">
        <v>75</v>
      </c>
      <c r="V1741" t="s">
        <v>643</v>
      </c>
      <c r="W1741" s="67" t="s">
        <v>78</v>
      </c>
      <c r="X1741" s="79">
        <v>1</v>
      </c>
      <c r="Y1741" t="str">
        <f t="shared" si="347"/>
        <v>N</v>
      </c>
      <c r="Z1741" s="24">
        <v>100</v>
      </c>
      <c r="AA1741" s="24">
        <f t="shared" si="336"/>
        <v>0</v>
      </c>
      <c r="AB1741" s="24">
        <f t="shared" si="337"/>
        <v>-100</v>
      </c>
      <c r="AC1741" s="24">
        <f t="shared" si="338"/>
        <v>0</v>
      </c>
      <c r="AD1741" s="24">
        <f t="shared" si="339"/>
        <v>-100</v>
      </c>
      <c r="AE1741" s="24">
        <f t="shared" si="340"/>
        <v>0</v>
      </c>
      <c r="AF1741" s="24">
        <f t="shared" si="341"/>
        <v>-100</v>
      </c>
    </row>
    <row r="1742" spans="1:32" x14ac:dyDescent="0.25">
      <c r="A1742" s="18">
        <v>0.51900870307202196</v>
      </c>
      <c r="B1742" s="18">
        <v>0.47424249761391835</v>
      </c>
      <c r="C1742" s="3">
        <f t="shared" si="333"/>
        <v>1.9267499640776384</v>
      </c>
      <c r="D1742" s="4">
        <f t="shared" si="333"/>
        <v>2.1086258718511175</v>
      </c>
      <c r="E1742" s="75"/>
      <c r="F1742" s="5">
        <f t="shared" si="342"/>
        <v>1</v>
      </c>
      <c r="G1742" s="5">
        <f t="shared" si="343"/>
        <v>1.9267499640776384</v>
      </c>
      <c r="H1742" s="5">
        <f t="shared" si="344"/>
        <v>2.1086258718511175</v>
      </c>
      <c r="K1742" s="5">
        <f t="shared" si="345"/>
        <v>0</v>
      </c>
      <c r="L1742" s="5">
        <f t="shared" si="346"/>
        <v>0</v>
      </c>
      <c r="M1742" s="25" t="e">
        <f t="shared" si="334"/>
        <v>#DIV/0!</v>
      </c>
      <c r="N1742" s="25" t="e">
        <f t="shared" si="334"/>
        <v>#DIV/0!</v>
      </c>
      <c r="O1742">
        <f t="shared" si="335"/>
        <v>0</v>
      </c>
      <c r="P1742">
        <f t="shared" si="335"/>
        <v>0</v>
      </c>
      <c r="Q1742" t="s">
        <v>368</v>
      </c>
      <c r="R1742" t="s">
        <v>452</v>
      </c>
      <c r="S1742" t="s">
        <v>276</v>
      </c>
      <c r="T1742" s="67" t="s">
        <v>84</v>
      </c>
      <c r="U1742" s="79" t="s">
        <v>86</v>
      </c>
      <c r="V1742" t="s">
        <v>643</v>
      </c>
      <c r="W1742" s="67" t="s">
        <v>75</v>
      </c>
      <c r="X1742" s="79">
        <v>2</v>
      </c>
      <c r="Y1742" t="str">
        <f t="shared" si="347"/>
        <v>N</v>
      </c>
      <c r="Z1742" s="24">
        <v>100</v>
      </c>
      <c r="AA1742" s="24">
        <f t="shared" si="336"/>
        <v>0</v>
      </c>
      <c r="AB1742" s="24">
        <f t="shared" si="337"/>
        <v>-100</v>
      </c>
      <c r="AC1742" s="24">
        <f t="shared" si="338"/>
        <v>0</v>
      </c>
      <c r="AD1742" s="24">
        <f t="shared" si="339"/>
        <v>-100</v>
      </c>
      <c r="AE1742" s="24">
        <f t="shared" si="340"/>
        <v>0</v>
      </c>
      <c r="AF1742" s="24">
        <f t="shared" si="341"/>
        <v>-100</v>
      </c>
    </row>
    <row r="1743" spans="1:32" x14ac:dyDescent="0.25">
      <c r="A1743" s="18">
        <v>0.30812978123273599</v>
      </c>
      <c r="B1743" s="18">
        <v>0.69147083440461343</v>
      </c>
      <c r="C1743" s="3">
        <f t="shared" si="333"/>
        <v>3.2453857462245166</v>
      </c>
      <c r="D1743" s="4">
        <f t="shared" si="333"/>
        <v>1.4461925944585119</v>
      </c>
      <c r="E1743" s="75"/>
      <c r="F1743" s="5">
        <f t="shared" si="342"/>
        <v>1</v>
      </c>
      <c r="G1743" s="5">
        <f t="shared" si="343"/>
        <v>3.2453857462245166</v>
      </c>
      <c r="H1743" s="5">
        <f t="shared" si="344"/>
        <v>1.4461925944585119</v>
      </c>
      <c r="K1743" s="5">
        <f t="shared" si="345"/>
        <v>0</v>
      </c>
      <c r="L1743" s="5">
        <f t="shared" si="346"/>
        <v>0</v>
      </c>
      <c r="M1743" s="25" t="e">
        <f t="shared" si="334"/>
        <v>#DIV/0!</v>
      </c>
      <c r="N1743" s="25" t="e">
        <f t="shared" si="334"/>
        <v>#DIV/0!</v>
      </c>
      <c r="O1743">
        <f t="shared" si="335"/>
        <v>0</v>
      </c>
      <c r="P1743">
        <f t="shared" si="335"/>
        <v>0</v>
      </c>
      <c r="Q1743" t="s">
        <v>371</v>
      </c>
      <c r="R1743" t="s">
        <v>309</v>
      </c>
      <c r="S1743" t="s">
        <v>275</v>
      </c>
      <c r="T1743" s="67" t="s">
        <v>90</v>
      </c>
      <c r="U1743" s="79" t="s">
        <v>75</v>
      </c>
      <c r="V1743" t="s">
        <v>644</v>
      </c>
      <c r="W1743" s="67" t="s">
        <v>76</v>
      </c>
      <c r="X1743" s="79">
        <v>1</v>
      </c>
      <c r="Y1743" t="str">
        <f t="shared" si="347"/>
        <v>N</v>
      </c>
      <c r="Z1743" s="24">
        <v>100</v>
      </c>
      <c r="AA1743" s="24">
        <f t="shared" si="336"/>
        <v>0</v>
      </c>
      <c r="AB1743" s="24">
        <f t="shared" si="337"/>
        <v>-100</v>
      </c>
      <c r="AC1743" s="24">
        <f t="shared" si="338"/>
        <v>0</v>
      </c>
      <c r="AD1743" s="24">
        <f t="shared" si="339"/>
        <v>-100</v>
      </c>
      <c r="AE1743" s="24">
        <f t="shared" si="340"/>
        <v>0</v>
      </c>
      <c r="AF1743" s="24">
        <f t="shared" si="341"/>
        <v>-100</v>
      </c>
    </row>
    <row r="1744" spans="1:32" x14ac:dyDescent="0.25">
      <c r="A1744" s="18">
        <v>0.59893183695033059</v>
      </c>
      <c r="B1744" s="18">
        <v>0.39862449084150314</v>
      </c>
      <c r="C1744" s="3">
        <f t="shared" si="333"/>
        <v>1.6696390779489152</v>
      </c>
      <c r="D1744" s="4">
        <f t="shared" si="333"/>
        <v>2.5086265971490684</v>
      </c>
      <c r="E1744" s="75"/>
      <c r="F1744" s="5">
        <f t="shared" si="342"/>
        <v>1</v>
      </c>
      <c r="G1744" s="5">
        <f t="shared" si="343"/>
        <v>1.6696390779489152</v>
      </c>
      <c r="H1744" s="5">
        <f t="shared" si="344"/>
        <v>2.5086265971490684</v>
      </c>
      <c r="K1744" s="5">
        <f t="shared" si="345"/>
        <v>0</v>
      </c>
      <c r="L1744" s="5">
        <f t="shared" si="346"/>
        <v>0</v>
      </c>
      <c r="M1744" s="25" t="e">
        <f t="shared" si="334"/>
        <v>#DIV/0!</v>
      </c>
      <c r="N1744" s="25" t="e">
        <f t="shared" si="334"/>
        <v>#DIV/0!</v>
      </c>
      <c r="O1744">
        <f t="shared" si="335"/>
        <v>0</v>
      </c>
      <c r="P1744">
        <f t="shared" si="335"/>
        <v>0</v>
      </c>
      <c r="Q1744" t="s">
        <v>306</v>
      </c>
      <c r="R1744" t="s">
        <v>374</v>
      </c>
      <c r="S1744" t="s">
        <v>275</v>
      </c>
      <c r="T1744" s="67" t="s">
        <v>85</v>
      </c>
      <c r="U1744" s="79" t="s">
        <v>79</v>
      </c>
      <c r="V1744" t="s">
        <v>644</v>
      </c>
      <c r="W1744" s="67" t="s">
        <v>78</v>
      </c>
      <c r="X1744" s="79">
        <v>1</v>
      </c>
      <c r="Y1744" t="str">
        <f t="shared" si="347"/>
        <v>N</v>
      </c>
      <c r="Z1744" s="24">
        <v>100</v>
      </c>
      <c r="AA1744" s="24">
        <f t="shared" si="336"/>
        <v>0</v>
      </c>
      <c r="AB1744" s="24">
        <f t="shared" si="337"/>
        <v>-100</v>
      </c>
      <c r="AC1744" s="24">
        <f t="shared" si="338"/>
        <v>0</v>
      </c>
      <c r="AD1744" s="24">
        <f t="shared" si="339"/>
        <v>-100</v>
      </c>
      <c r="AE1744" s="24">
        <f t="shared" si="340"/>
        <v>0</v>
      </c>
      <c r="AF1744" s="24">
        <f t="shared" si="341"/>
        <v>-100</v>
      </c>
    </row>
    <row r="1745" spans="1:32" x14ac:dyDescent="0.25">
      <c r="A1745" s="18">
        <v>0.54893470991014404</v>
      </c>
      <c r="B1745" s="18">
        <v>0.44945053542828317</v>
      </c>
      <c r="C1745" s="3">
        <f t="shared" si="333"/>
        <v>1.8217102725453298</v>
      </c>
      <c r="D1745" s="4">
        <f t="shared" si="333"/>
        <v>2.2249389447207935</v>
      </c>
      <c r="E1745" s="75"/>
      <c r="F1745" s="5">
        <f t="shared" si="342"/>
        <v>1</v>
      </c>
      <c r="G1745" s="5">
        <f t="shared" si="343"/>
        <v>1.8217102725453298</v>
      </c>
      <c r="H1745" s="5">
        <f t="shared" si="344"/>
        <v>2.2249389447207935</v>
      </c>
      <c r="K1745" s="5">
        <f t="shared" si="345"/>
        <v>0</v>
      </c>
      <c r="L1745" s="5">
        <f t="shared" si="346"/>
        <v>0</v>
      </c>
      <c r="M1745" s="25" t="e">
        <f t="shared" si="334"/>
        <v>#DIV/0!</v>
      </c>
      <c r="N1745" s="25" t="e">
        <f t="shared" si="334"/>
        <v>#DIV/0!</v>
      </c>
      <c r="O1745">
        <f t="shared" si="335"/>
        <v>0</v>
      </c>
      <c r="P1745">
        <f t="shared" si="335"/>
        <v>0</v>
      </c>
      <c r="Q1745" t="s">
        <v>380</v>
      </c>
      <c r="R1745" t="s">
        <v>377</v>
      </c>
      <c r="S1745" t="s">
        <v>275</v>
      </c>
      <c r="T1745" s="67" t="s">
        <v>84</v>
      </c>
      <c r="U1745" s="79" t="s">
        <v>86</v>
      </c>
      <c r="V1745" t="s">
        <v>644</v>
      </c>
      <c r="W1745" s="67" t="s">
        <v>89</v>
      </c>
      <c r="X1745" s="79">
        <v>4</v>
      </c>
      <c r="Y1745" t="str">
        <f t="shared" si="347"/>
        <v>Y</v>
      </c>
      <c r="Z1745" s="24">
        <v>100</v>
      </c>
      <c r="AA1745" s="24">
        <f t="shared" si="336"/>
        <v>0</v>
      </c>
      <c r="AB1745" s="24">
        <f t="shared" si="337"/>
        <v>-100</v>
      </c>
      <c r="AC1745" s="24">
        <f t="shared" si="338"/>
        <v>0</v>
      </c>
      <c r="AD1745" s="24">
        <f t="shared" si="339"/>
        <v>-100</v>
      </c>
      <c r="AE1745" s="24">
        <f t="shared" si="340"/>
        <v>0</v>
      </c>
      <c r="AF1745" s="24">
        <f t="shared" si="341"/>
        <v>-100</v>
      </c>
    </row>
    <row r="1746" spans="1:32" x14ac:dyDescent="0.25">
      <c r="A1746" s="18">
        <v>0.54849771795946178</v>
      </c>
      <c r="B1746" s="18">
        <v>0.44920697983474656</v>
      </c>
      <c r="C1746" s="3">
        <f t="shared" si="333"/>
        <v>1.8231616418026879</v>
      </c>
      <c r="D1746" s="4">
        <f t="shared" si="333"/>
        <v>2.2261452846700607</v>
      </c>
      <c r="E1746" s="75"/>
      <c r="F1746" s="5">
        <f t="shared" si="342"/>
        <v>1</v>
      </c>
      <c r="G1746" s="5">
        <f t="shared" si="343"/>
        <v>1.8231616418026879</v>
      </c>
      <c r="H1746" s="5">
        <f t="shared" si="344"/>
        <v>2.2261452846700607</v>
      </c>
      <c r="K1746" s="5">
        <f t="shared" si="345"/>
        <v>0</v>
      </c>
      <c r="L1746" s="5">
        <f t="shared" si="346"/>
        <v>0</v>
      </c>
      <c r="M1746" s="25" t="e">
        <f t="shared" si="334"/>
        <v>#DIV/0!</v>
      </c>
      <c r="N1746" s="25" t="e">
        <f t="shared" si="334"/>
        <v>#DIV/0!</v>
      </c>
      <c r="O1746">
        <f t="shared" si="335"/>
        <v>0</v>
      </c>
      <c r="P1746">
        <f t="shared" si="335"/>
        <v>0</v>
      </c>
      <c r="Q1746" t="s">
        <v>511</v>
      </c>
      <c r="R1746" t="s">
        <v>476</v>
      </c>
      <c r="S1746" t="s">
        <v>275</v>
      </c>
      <c r="T1746" s="67" t="s">
        <v>85</v>
      </c>
      <c r="U1746" s="79" t="s">
        <v>79</v>
      </c>
      <c r="V1746" t="s">
        <v>644</v>
      </c>
      <c r="W1746" s="67" t="s">
        <v>78</v>
      </c>
      <c r="X1746" s="79">
        <v>1</v>
      </c>
      <c r="Y1746" t="str">
        <f t="shared" si="347"/>
        <v>N</v>
      </c>
      <c r="Z1746" s="24">
        <v>100</v>
      </c>
      <c r="AA1746" s="24">
        <f t="shared" si="336"/>
        <v>0</v>
      </c>
      <c r="AB1746" s="24">
        <f t="shared" si="337"/>
        <v>-100</v>
      </c>
      <c r="AC1746" s="24">
        <f t="shared" si="338"/>
        <v>0</v>
      </c>
      <c r="AD1746" s="24">
        <f t="shared" si="339"/>
        <v>-100</v>
      </c>
      <c r="AE1746" s="24">
        <f t="shared" si="340"/>
        <v>0</v>
      </c>
      <c r="AF1746" s="24">
        <f t="shared" si="341"/>
        <v>-100</v>
      </c>
    </row>
    <row r="1747" spans="1:32" x14ac:dyDescent="0.25">
      <c r="A1747" s="18">
        <v>0.44032004032490624</v>
      </c>
      <c r="B1747" s="18">
        <v>0.55840070925399632</v>
      </c>
      <c r="C1747" s="3">
        <f t="shared" si="333"/>
        <v>2.2710753734081996</v>
      </c>
      <c r="D1747" s="4">
        <f t="shared" si="333"/>
        <v>1.7908286709305308</v>
      </c>
      <c r="E1747" s="75"/>
      <c r="F1747" s="5">
        <f t="shared" si="342"/>
        <v>1</v>
      </c>
      <c r="G1747" s="5">
        <f t="shared" si="343"/>
        <v>2.2710753734081996</v>
      </c>
      <c r="H1747" s="5">
        <f t="shared" si="344"/>
        <v>1.7908286709305308</v>
      </c>
      <c r="K1747" s="5">
        <f t="shared" si="345"/>
        <v>0</v>
      </c>
      <c r="L1747" s="5">
        <f t="shared" si="346"/>
        <v>0</v>
      </c>
      <c r="M1747" s="25" t="e">
        <f t="shared" si="334"/>
        <v>#DIV/0!</v>
      </c>
      <c r="N1747" s="25" t="e">
        <f t="shared" si="334"/>
        <v>#DIV/0!</v>
      </c>
      <c r="O1747">
        <f t="shared" si="335"/>
        <v>0</v>
      </c>
      <c r="P1747">
        <f t="shared" si="335"/>
        <v>0</v>
      </c>
      <c r="Q1747" t="s">
        <v>475</v>
      </c>
      <c r="R1747" t="s">
        <v>379</v>
      </c>
      <c r="S1747" t="s">
        <v>275</v>
      </c>
      <c r="T1747" s="67" t="s">
        <v>85</v>
      </c>
      <c r="U1747" s="79" t="s">
        <v>79</v>
      </c>
      <c r="V1747" t="s">
        <v>644</v>
      </c>
      <c r="W1747" s="67" t="s">
        <v>75</v>
      </c>
      <c r="X1747" s="79">
        <v>2</v>
      </c>
      <c r="Y1747" t="str">
        <f t="shared" si="347"/>
        <v>N</v>
      </c>
      <c r="Z1747" s="24">
        <v>100</v>
      </c>
      <c r="AA1747" s="24">
        <f t="shared" si="336"/>
        <v>0</v>
      </c>
      <c r="AB1747" s="24">
        <f t="shared" si="337"/>
        <v>-100</v>
      </c>
      <c r="AC1747" s="24">
        <f t="shared" si="338"/>
        <v>0</v>
      </c>
      <c r="AD1747" s="24">
        <f t="shared" si="339"/>
        <v>-100</v>
      </c>
      <c r="AE1747" s="24">
        <f t="shared" si="340"/>
        <v>0</v>
      </c>
      <c r="AF1747" s="24">
        <f t="shared" si="341"/>
        <v>-100</v>
      </c>
    </row>
    <row r="1748" spans="1:32" x14ac:dyDescent="0.25">
      <c r="A1748" s="18">
        <v>0.66656875714988295</v>
      </c>
      <c r="B1748" s="18">
        <v>0.3249469933473132</v>
      </c>
      <c r="C1748" s="3">
        <f t="shared" si="333"/>
        <v>1.5002203287711886</v>
      </c>
      <c r="D1748" s="4">
        <f t="shared" si="333"/>
        <v>3.0774249969168652</v>
      </c>
      <c r="E1748" s="75"/>
      <c r="F1748" s="5">
        <f t="shared" si="342"/>
        <v>1</v>
      </c>
      <c r="G1748" s="5">
        <f t="shared" si="343"/>
        <v>1.5002203287711886</v>
      </c>
      <c r="H1748" s="5">
        <f t="shared" si="344"/>
        <v>3.0774249969168652</v>
      </c>
      <c r="K1748" s="5">
        <f t="shared" si="345"/>
        <v>0</v>
      </c>
      <c r="L1748" s="5">
        <f t="shared" si="346"/>
        <v>0</v>
      </c>
      <c r="M1748" s="25" t="e">
        <f t="shared" si="334"/>
        <v>#DIV/0!</v>
      </c>
      <c r="N1748" s="25" t="e">
        <f t="shared" si="334"/>
        <v>#DIV/0!</v>
      </c>
      <c r="O1748">
        <f t="shared" si="335"/>
        <v>0</v>
      </c>
      <c r="P1748">
        <f t="shared" si="335"/>
        <v>0</v>
      </c>
      <c r="Q1748" t="s">
        <v>287</v>
      </c>
      <c r="R1748" t="s">
        <v>382</v>
      </c>
      <c r="S1748" t="s">
        <v>268</v>
      </c>
      <c r="T1748" s="67" t="s">
        <v>84</v>
      </c>
      <c r="U1748" s="79" t="s">
        <v>86</v>
      </c>
      <c r="V1748" t="s">
        <v>644</v>
      </c>
      <c r="W1748" s="67" t="s">
        <v>87</v>
      </c>
      <c r="X1748" s="79">
        <v>3</v>
      </c>
      <c r="Y1748" t="str">
        <f t="shared" si="347"/>
        <v>Y</v>
      </c>
      <c r="Z1748" s="24">
        <v>100</v>
      </c>
      <c r="AA1748" s="24">
        <f t="shared" si="336"/>
        <v>0</v>
      </c>
      <c r="AB1748" s="24">
        <f t="shared" si="337"/>
        <v>-100</v>
      </c>
      <c r="AC1748" s="24">
        <f t="shared" si="338"/>
        <v>0</v>
      </c>
      <c r="AD1748" s="24">
        <f t="shared" si="339"/>
        <v>-100</v>
      </c>
      <c r="AE1748" s="24">
        <f t="shared" si="340"/>
        <v>0</v>
      </c>
      <c r="AF1748" s="24">
        <f t="shared" si="341"/>
        <v>-100</v>
      </c>
    </row>
    <row r="1749" spans="1:32" x14ac:dyDescent="0.25">
      <c r="A1749" s="18">
        <v>0.5866970614546011</v>
      </c>
      <c r="B1749" s="18">
        <v>0.41089203759397347</v>
      </c>
      <c r="C1749" s="3">
        <f t="shared" si="333"/>
        <v>1.7044571478178103</v>
      </c>
      <c r="D1749" s="4">
        <f t="shared" si="333"/>
        <v>2.433729321832609</v>
      </c>
      <c r="E1749" s="75"/>
      <c r="F1749" s="5">
        <f t="shared" si="342"/>
        <v>1</v>
      </c>
      <c r="G1749" s="5">
        <f t="shared" si="343"/>
        <v>1.7044571478178103</v>
      </c>
      <c r="H1749" s="5">
        <f t="shared" si="344"/>
        <v>2.433729321832609</v>
      </c>
      <c r="K1749" s="5">
        <f t="shared" si="345"/>
        <v>0</v>
      </c>
      <c r="L1749" s="5">
        <f t="shared" si="346"/>
        <v>0</v>
      </c>
      <c r="M1749" s="25" t="e">
        <f t="shared" si="334"/>
        <v>#DIV/0!</v>
      </c>
      <c r="N1749" s="25" t="e">
        <f t="shared" si="334"/>
        <v>#DIV/0!</v>
      </c>
      <c r="O1749">
        <f t="shared" si="335"/>
        <v>0</v>
      </c>
      <c r="P1749">
        <f t="shared" si="335"/>
        <v>0</v>
      </c>
      <c r="Q1749" t="s">
        <v>314</v>
      </c>
      <c r="R1749" t="s">
        <v>384</v>
      </c>
      <c r="S1749" t="s">
        <v>268</v>
      </c>
      <c r="T1749" s="67" t="s">
        <v>85</v>
      </c>
      <c r="U1749" s="79" t="s">
        <v>79</v>
      </c>
      <c r="V1749" t="s">
        <v>644</v>
      </c>
      <c r="W1749" s="67" t="s">
        <v>75</v>
      </c>
      <c r="X1749" s="79">
        <v>2</v>
      </c>
      <c r="Y1749" t="str">
        <f t="shared" si="347"/>
        <v>N</v>
      </c>
      <c r="Z1749" s="24">
        <v>100</v>
      </c>
      <c r="AA1749" s="24">
        <f t="shared" si="336"/>
        <v>0</v>
      </c>
      <c r="AB1749" s="24">
        <f t="shared" si="337"/>
        <v>-100</v>
      </c>
      <c r="AC1749" s="24">
        <f t="shared" si="338"/>
        <v>0</v>
      </c>
      <c r="AD1749" s="24">
        <f t="shared" si="339"/>
        <v>-100</v>
      </c>
      <c r="AE1749" s="24">
        <f t="shared" si="340"/>
        <v>0</v>
      </c>
      <c r="AF1749" s="24">
        <f t="shared" si="341"/>
        <v>-100</v>
      </c>
    </row>
    <row r="1750" spans="1:32" x14ac:dyDescent="0.25">
      <c r="A1750" s="18">
        <v>0.41626324795376035</v>
      </c>
      <c r="B1750" s="18">
        <v>0.58295792056011164</v>
      </c>
      <c r="C1750" s="3">
        <f t="shared" ref="C1750:D1796" si="348">(100%/A1750)</f>
        <v>2.4023259437765274</v>
      </c>
      <c r="D1750" s="4">
        <f t="shared" si="348"/>
        <v>1.7153896786224128</v>
      </c>
      <c r="E1750" s="75"/>
      <c r="F1750" s="5">
        <f t="shared" si="342"/>
        <v>1</v>
      </c>
      <c r="G1750" s="5">
        <f t="shared" si="343"/>
        <v>2.4023259437765274</v>
      </c>
      <c r="H1750" s="5">
        <f t="shared" si="344"/>
        <v>1.7153896786224128</v>
      </c>
      <c r="K1750" s="5">
        <f t="shared" si="345"/>
        <v>0</v>
      </c>
      <c r="L1750" s="5">
        <f t="shared" si="346"/>
        <v>0</v>
      </c>
      <c r="M1750" s="25" t="e">
        <f t="shared" ref="M1750:N1796" si="349">(1/K1750)</f>
        <v>#DIV/0!</v>
      </c>
      <c r="N1750" s="25" t="e">
        <f t="shared" si="349"/>
        <v>#DIV/0!</v>
      </c>
      <c r="O1750">
        <f t="shared" ref="O1750:P1813" si="350">(I1750/G1750)</f>
        <v>0</v>
      </c>
      <c r="P1750">
        <f t="shared" si="350"/>
        <v>0</v>
      </c>
      <c r="Q1750" t="s">
        <v>312</v>
      </c>
      <c r="R1750" t="s">
        <v>311</v>
      </c>
      <c r="S1750" t="s">
        <v>268</v>
      </c>
      <c r="T1750" s="67" t="s">
        <v>90</v>
      </c>
      <c r="U1750" s="79" t="s">
        <v>75</v>
      </c>
      <c r="V1750" t="s">
        <v>644</v>
      </c>
      <c r="W1750" s="67" t="s">
        <v>92</v>
      </c>
      <c r="X1750" s="79">
        <v>5</v>
      </c>
      <c r="Y1750" t="str">
        <f t="shared" si="347"/>
        <v>Y</v>
      </c>
      <c r="Z1750" s="24">
        <v>100</v>
      </c>
      <c r="AA1750" s="24">
        <f t="shared" si="336"/>
        <v>0</v>
      </c>
      <c r="AB1750" s="24">
        <f t="shared" si="337"/>
        <v>-100</v>
      </c>
      <c r="AC1750" s="24">
        <f t="shared" si="338"/>
        <v>0</v>
      </c>
      <c r="AD1750" s="24">
        <f t="shared" si="339"/>
        <v>-100</v>
      </c>
      <c r="AE1750" s="24">
        <f t="shared" si="340"/>
        <v>0</v>
      </c>
      <c r="AF1750" s="24">
        <f t="shared" si="341"/>
        <v>-100</v>
      </c>
    </row>
    <row r="1751" spans="1:32" x14ac:dyDescent="0.25">
      <c r="A1751" s="18">
        <v>0.21875610862162873</v>
      </c>
      <c r="B1751" s="18">
        <v>0.7811929399183325</v>
      </c>
      <c r="C1751" s="3">
        <f t="shared" si="348"/>
        <v>4.5713009172678642</v>
      </c>
      <c r="D1751" s="4">
        <f t="shared" si="348"/>
        <v>1.2800934940663213</v>
      </c>
      <c r="E1751" s="75"/>
      <c r="F1751" s="5">
        <f t="shared" si="342"/>
        <v>1</v>
      </c>
      <c r="G1751" s="5">
        <f t="shared" si="343"/>
        <v>4.5713009172678642</v>
      </c>
      <c r="H1751" s="5">
        <f t="shared" si="344"/>
        <v>1.2800934940663213</v>
      </c>
      <c r="K1751" s="5">
        <f t="shared" si="345"/>
        <v>0</v>
      </c>
      <c r="L1751" s="5">
        <f t="shared" si="346"/>
        <v>0</v>
      </c>
      <c r="M1751" s="25" t="e">
        <f t="shared" si="349"/>
        <v>#DIV/0!</v>
      </c>
      <c r="N1751" s="25" t="e">
        <f t="shared" si="349"/>
        <v>#DIV/0!</v>
      </c>
      <c r="O1751">
        <f t="shared" si="350"/>
        <v>0</v>
      </c>
      <c r="P1751">
        <f t="shared" si="350"/>
        <v>0</v>
      </c>
      <c r="Q1751" t="s">
        <v>317</v>
      </c>
      <c r="R1751" t="s">
        <v>389</v>
      </c>
      <c r="S1751" t="s">
        <v>279</v>
      </c>
      <c r="T1751" s="67" t="s">
        <v>90</v>
      </c>
      <c r="U1751" s="79" t="s">
        <v>75</v>
      </c>
      <c r="V1751" t="s">
        <v>644</v>
      </c>
      <c r="W1751" s="67" t="s">
        <v>86</v>
      </c>
      <c r="X1751" s="79">
        <v>3</v>
      </c>
      <c r="Y1751" t="str">
        <f t="shared" si="347"/>
        <v>Y</v>
      </c>
      <c r="Z1751" s="24">
        <v>100</v>
      </c>
      <c r="AA1751" s="24">
        <f t="shared" si="336"/>
        <v>0</v>
      </c>
      <c r="AB1751" s="24">
        <f t="shared" si="337"/>
        <v>-100</v>
      </c>
      <c r="AC1751" s="24">
        <f t="shared" si="338"/>
        <v>0</v>
      </c>
      <c r="AD1751" s="24">
        <f t="shared" si="339"/>
        <v>-100</v>
      </c>
      <c r="AE1751" s="24">
        <f t="shared" si="340"/>
        <v>0</v>
      </c>
      <c r="AF1751" s="24">
        <f t="shared" si="341"/>
        <v>-100</v>
      </c>
    </row>
    <row r="1752" spans="1:32" x14ac:dyDescent="0.25">
      <c r="A1752" s="18">
        <v>0.33633178029199973</v>
      </c>
      <c r="B1752" s="18">
        <v>0.66339249993691796</v>
      </c>
      <c r="C1752" s="3">
        <f t="shared" si="348"/>
        <v>2.973254561706332</v>
      </c>
      <c r="D1752" s="4">
        <f t="shared" si="348"/>
        <v>1.5074032342769779</v>
      </c>
      <c r="E1752" s="75"/>
      <c r="F1752" s="5">
        <f t="shared" si="342"/>
        <v>1</v>
      </c>
      <c r="G1752" s="5">
        <f t="shared" si="343"/>
        <v>2.973254561706332</v>
      </c>
      <c r="H1752" s="5">
        <f t="shared" si="344"/>
        <v>1.5074032342769779</v>
      </c>
      <c r="K1752" s="5">
        <f t="shared" si="345"/>
        <v>0</v>
      </c>
      <c r="L1752" s="5">
        <f t="shared" si="346"/>
        <v>0</v>
      </c>
      <c r="M1752" s="25" t="e">
        <f t="shared" si="349"/>
        <v>#DIV/0!</v>
      </c>
      <c r="N1752" s="25" t="e">
        <f t="shared" si="349"/>
        <v>#DIV/0!</v>
      </c>
      <c r="O1752">
        <f t="shared" si="350"/>
        <v>0</v>
      </c>
      <c r="P1752">
        <f t="shared" si="350"/>
        <v>0</v>
      </c>
      <c r="Q1752" t="s">
        <v>481</v>
      </c>
      <c r="R1752" t="s">
        <v>319</v>
      </c>
      <c r="S1752" t="s">
        <v>279</v>
      </c>
      <c r="T1752" s="67" t="s">
        <v>90</v>
      </c>
      <c r="U1752" s="79" t="s">
        <v>75</v>
      </c>
      <c r="V1752" t="s">
        <v>644</v>
      </c>
      <c r="W1752" s="67" t="s">
        <v>78</v>
      </c>
      <c r="X1752" s="79">
        <v>1</v>
      </c>
      <c r="Y1752" t="str">
        <f t="shared" si="347"/>
        <v>N</v>
      </c>
      <c r="Z1752" s="24">
        <v>100</v>
      </c>
      <c r="AA1752" s="24">
        <f t="shared" si="336"/>
        <v>0</v>
      </c>
      <c r="AB1752" s="24">
        <f t="shared" si="337"/>
        <v>-100</v>
      </c>
      <c r="AC1752" s="24">
        <f t="shared" si="338"/>
        <v>0</v>
      </c>
      <c r="AD1752" s="24">
        <f t="shared" si="339"/>
        <v>-100</v>
      </c>
      <c r="AE1752" s="24">
        <f t="shared" si="340"/>
        <v>0</v>
      </c>
      <c r="AF1752" s="24">
        <f t="shared" si="341"/>
        <v>-100</v>
      </c>
    </row>
    <row r="1753" spans="1:32" x14ac:dyDescent="0.25">
      <c r="A1753" s="18">
        <v>0.3464612141713429</v>
      </c>
      <c r="B1753" s="18">
        <v>0.65323442166968648</v>
      </c>
      <c r="C1753" s="3">
        <f t="shared" si="348"/>
        <v>2.8863259698254375</v>
      </c>
      <c r="D1753" s="4">
        <f t="shared" si="348"/>
        <v>1.5308440076442549</v>
      </c>
      <c r="E1753" s="75"/>
      <c r="F1753" s="5">
        <f t="shared" si="342"/>
        <v>1</v>
      </c>
      <c r="G1753" s="5">
        <f t="shared" si="343"/>
        <v>2.8863259698254375</v>
      </c>
      <c r="H1753" s="5">
        <f t="shared" si="344"/>
        <v>1.5308440076442549</v>
      </c>
      <c r="K1753" s="5">
        <f t="shared" si="345"/>
        <v>0</v>
      </c>
      <c r="L1753" s="5">
        <f t="shared" si="346"/>
        <v>0</v>
      </c>
      <c r="M1753" s="25" t="e">
        <f t="shared" si="349"/>
        <v>#DIV/0!</v>
      </c>
      <c r="N1753" s="25" t="e">
        <f t="shared" si="349"/>
        <v>#DIV/0!</v>
      </c>
      <c r="O1753">
        <f t="shared" si="350"/>
        <v>0</v>
      </c>
      <c r="P1753">
        <f t="shared" si="350"/>
        <v>0</v>
      </c>
      <c r="Q1753" t="s">
        <v>316</v>
      </c>
      <c r="R1753" t="s">
        <v>318</v>
      </c>
      <c r="S1753" t="s">
        <v>279</v>
      </c>
      <c r="T1753" s="67" t="s">
        <v>90</v>
      </c>
      <c r="U1753" s="79" t="s">
        <v>75</v>
      </c>
      <c r="V1753" t="s">
        <v>644</v>
      </c>
      <c r="W1753" s="67" t="s">
        <v>102</v>
      </c>
      <c r="X1753" s="79">
        <v>4</v>
      </c>
      <c r="Y1753" t="str">
        <f t="shared" si="347"/>
        <v>Y</v>
      </c>
      <c r="Z1753" s="24">
        <v>100</v>
      </c>
      <c r="AA1753" s="24">
        <f t="shared" si="336"/>
        <v>0</v>
      </c>
      <c r="AB1753" s="24">
        <f t="shared" si="337"/>
        <v>-100</v>
      </c>
      <c r="AC1753" s="24">
        <f t="shared" si="338"/>
        <v>0</v>
      </c>
      <c r="AD1753" s="24">
        <f t="shared" si="339"/>
        <v>-100</v>
      </c>
      <c r="AE1753" s="24">
        <f t="shared" si="340"/>
        <v>0</v>
      </c>
      <c r="AF1753" s="24">
        <f t="shared" si="341"/>
        <v>-100</v>
      </c>
    </row>
    <row r="1754" spans="1:32" x14ac:dyDescent="0.25">
      <c r="A1754" s="18">
        <v>0.16814590880875668</v>
      </c>
      <c r="B1754" s="18">
        <v>0.83183575905140084</v>
      </c>
      <c r="C1754" s="3">
        <f t="shared" si="348"/>
        <v>5.947215766857374</v>
      </c>
      <c r="D1754" s="4">
        <f t="shared" si="348"/>
        <v>1.2021603893782691</v>
      </c>
      <c r="E1754" s="75"/>
      <c r="F1754" s="5">
        <f t="shared" si="342"/>
        <v>1</v>
      </c>
      <c r="G1754" s="5">
        <f t="shared" si="343"/>
        <v>5.947215766857374</v>
      </c>
      <c r="H1754" s="5">
        <f t="shared" si="344"/>
        <v>1.2021603893782691</v>
      </c>
      <c r="K1754" s="5">
        <f t="shared" si="345"/>
        <v>0</v>
      </c>
      <c r="L1754" s="5">
        <f t="shared" si="346"/>
        <v>0</v>
      </c>
      <c r="M1754" s="25" t="e">
        <f t="shared" si="349"/>
        <v>#DIV/0!</v>
      </c>
      <c r="N1754" s="25" t="e">
        <f t="shared" si="349"/>
        <v>#DIV/0!</v>
      </c>
      <c r="O1754">
        <f t="shared" si="350"/>
        <v>0</v>
      </c>
      <c r="P1754">
        <f t="shared" si="350"/>
        <v>0</v>
      </c>
      <c r="Q1754" t="s">
        <v>388</v>
      </c>
      <c r="R1754" t="s">
        <v>392</v>
      </c>
      <c r="S1754" t="s">
        <v>279</v>
      </c>
      <c r="T1754" s="67" t="s">
        <v>90</v>
      </c>
      <c r="U1754" s="79" t="s">
        <v>75</v>
      </c>
      <c r="V1754" t="s">
        <v>644</v>
      </c>
      <c r="W1754" s="67" t="s">
        <v>78</v>
      </c>
      <c r="X1754" s="79">
        <v>1</v>
      </c>
      <c r="Y1754" t="str">
        <f t="shared" si="347"/>
        <v>N</v>
      </c>
      <c r="Z1754" s="24">
        <v>100</v>
      </c>
      <c r="AA1754" s="24">
        <f t="shared" si="336"/>
        <v>0</v>
      </c>
      <c r="AB1754" s="24">
        <f t="shared" si="337"/>
        <v>-100</v>
      </c>
      <c r="AC1754" s="24">
        <f t="shared" si="338"/>
        <v>0</v>
      </c>
      <c r="AD1754" s="24">
        <f t="shared" si="339"/>
        <v>-100</v>
      </c>
      <c r="AE1754" s="24">
        <f t="shared" si="340"/>
        <v>0</v>
      </c>
      <c r="AF1754" s="24">
        <f t="shared" si="341"/>
        <v>-100</v>
      </c>
    </row>
    <row r="1755" spans="1:32" x14ac:dyDescent="0.25">
      <c r="A1755" s="18">
        <v>8.9903560677774566E-2</v>
      </c>
      <c r="B1755" s="18">
        <v>0.91008544888888054</v>
      </c>
      <c r="C1755" s="3">
        <f t="shared" si="348"/>
        <v>11.123029971906487</v>
      </c>
      <c r="D1755" s="4">
        <f t="shared" si="348"/>
        <v>1.0987979219104049</v>
      </c>
      <c r="E1755" s="75"/>
      <c r="F1755" s="5">
        <f t="shared" si="342"/>
        <v>1</v>
      </c>
      <c r="G1755" s="5">
        <f t="shared" si="343"/>
        <v>11.123029971906487</v>
      </c>
      <c r="H1755" s="5">
        <f t="shared" si="344"/>
        <v>1.0987979219104049</v>
      </c>
      <c r="K1755" s="5">
        <f t="shared" si="345"/>
        <v>0</v>
      </c>
      <c r="L1755" s="5">
        <f t="shared" si="346"/>
        <v>0</v>
      </c>
      <c r="M1755" s="25" t="e">
        <f t="shared" si="349"/>
        <v>#DIV/0!</v>
      </c>
      <c r="N1755" s="25" t="e">
        <f t="shared" si="349"/>
        <v>#DIV/0!</v>
      </c>
      <c r="O1755">
        <f t="shared" si="350"/>
        <v>0</v>
      </c>
      <c r="P1755">
        <f t="shared" si="350"/>
        <v>0</v>
      </c>
      <c r="Q1755" t="s">
        <v>480</v>
      </c>
      <c r="R1755" t="s">
        <v>394</v>
      </c>
      <c r="S1755" t="s">
        <v>279</v>
      </c>
      <c r="T1755" s="67" t="s">
        <v>85</v>
      </c>
      <c r="U1755" s="79" t="s">
        <v>76</v>
      </c>
      <c r="V1755" t="s">
        <v>644</v>
      </c>
      <c r="W1755" s="67" t="s">
        <v>94</v>
      </c>
      <c r="X1755" s="79">
        <v>2</v>
      </c>
      <c r="Y1755" t="str">
        <f t="shared" si="347"/>
        <v>N</v>
      </c>
      <c r="Z1755" s="24">
        <v>100</v>
      </c>
      <c r="AA1755" s="24">
        <f t="shared" si="336"/>
        <v>0</v>
      </c>
      <c r="AB1755" s="24">
        <f t="shared" si="337"/>
        <v>-100</v>
      </c>
      <c r="AC1755" s="24">
        <f t="shared" si="338"/>
        <v>0</v>
      </c>
      <c r="AD1755" s="24">
        <f t="shared" si="339"/>
        <v>-100</v>
      </c>
      <c r="AE1755" s="24">
        <f t="shared" si="340"/>
        <v>0</v>
      </c>
      <c r="AF1755" s="24">
        <f t="shared" si="341"/>
        <v>-100</v>
      </c>
    </row>
    <row r="1756" spans="1:32" x14ac:dyDescent="0.25">
      <c r="A1756" s="18">
        <v>0.56987117544851862</v>
      </c>
      <c r="B1756" s="18">
        <v>0.4277921215938405</v>
      </c>
      <c r="C1756" s="3">
        <f t="shared" si="348"/>
        <v>1.754782559782827</v>
      </c>
      <c r="D1756" s="4">
        <f t="shared" si="348"/>
        <v>2.3375839561380047</v>
      </c>
      <c r="E1756" s="75"/>
      <c r="F1756" s="5">
        <f t="shared" si="342"/>
        <v>1</v>
      </c>
      <c r="G1756" s="5">
        <f t="shared" si="343"/>
        <v>1.754782559782827</v>
      </c>
      <c r="H1756" s="5">
        <f t="shared" si="344"/>
        <v>2.3375839561380047</v>
      </c>
      <c r="K1756" s="5">
        <f t="shared" si="345"/>
        <v>0</v>
      </c>
      <c r="L1756" s="5">
        <f t="shared" si="346"/>
        <v>0</v>
      </c>
      <c r="M1756" s="25" t="e">
        <f t="shared" si="349"/>
        <v>#DIV/0!</v>
      </c>
      <c r="N1756" s="25" t="e">
        <f t="shared" si="349"/>
        <v>#DIV/0!</v>
      </c>
      <c r="O1756">
        <f t="shared" si="350"/>
        <v>0</v>
      </c>
      <c r="P1756">
        <f t="shared" si="350"/>
        <v>0</v>
      </c>
      <c r="Q1756" t="s">
        <v>403</v>
      </c>
      <c r="R1756" t="s">
        <v>328</v>
      </c>
      <c r="S1756" t="s">
        <v>281</v>
      </c>
      <c r="T1756" s="67" t="s">
        <v>85</v>
      </c>
      <c r="U1756" s="79" t="s">
        <v>79</v>
      </c>
      <c r="V1756" t="s">
        <v>644</v>
      </c>
      <c r="W1756" s="67" t="s">
        <v>77</v>
      </c>
      <c r="X1756" s="79">
        <v>2</v>
      </c>
      <c r="Y1756" t="str">
        <f t="shared" si="347"/>
        <v>N</v>
      </c>
      <c r="Z1756" s="24">
        <v>100</v>
      </c>
      <c r="AA1756" s="24">
        <f t="shared" si="336"/>
        <v>0</v>
      </c>
      <c r="AB1756" s="24">
        <f t="shared" si="337"/>
        <v>-100</v>
      </c>
      <c r="AC1756" s="24">
        <f t="shared" si="338"/>
        <v>0</v>
      </c>
      <c r="AD1756" s="24">
        <f t="shared" si="339"/>
        <v>-100</v>
      </c>
      <c r="AE1756" s="24">
        <f t="shared" si="340"/>
        <v>0</v>
      </c>
      <c r="AF1756" s="24">
        <f t="shared" si="341"/>
        <v>-100</v>
      </c>
    </row>
    <row r="1757" spans="1:32" x14ac:dyDescent="0.25">
      <c r="A1757" s="18">
        <v>0.2161093890917552</v>
      </c>
      <c r="B1757" s="18">
        <v>0.78374492497493686</v>
      </c>
      <c r="C1757" s="3">
        <f t="shared" si="348"/>
        <v>4.6272862285285647</v>
      </c>
      <c r="D1757" s="4">
        <f t="shared" si="348"/>
        <v>1.2759253274041662</v>
      </c>
      <c r="E1757" s="75"/>
      <c r="F1757" s="5">
        <f t="shared" si="342"/>
        <v>1</v>
      </c>
      <c r="G1757" s="5">
        <f t="shared" si="343"/>
        <v>4.6272862285285647</v>
      </c>
      <c r="H1757" s="5">
        <f t="shared" si="344"/>
        <v>1.2759253274041662</v>
      </c>
      <c r="K1757" s="5">
        <f t="shared" si="345"/>
        <v>0</v>
      </c>
      <c r="L1757" s="5">
        <f t="shared" si="346"/>
        <v>0</v>
      </c>
      <c r="M1757" s="25" t="e">
        <f t="shared" si="349"/>
        <v>#DIV/0!</v>
      </c>
      <c r="N1757" s="25" t="e">
        <f t="shared" si="349"/>
        <v>#DIV/0!</v>
      </c>
      <c r="O1757">
        <f t="shared" si="350"/>
        <v>0</v>
      </c>
      <c r="P1757">
        <f t="shared" si="350"/>
        <v>0</v>
      </c>
      <c r="Q1757" t="s">
        <v>405</v>
      </c>
      <c r="R1757" t="s">
        <v>329</v>
      </c>
      <c r="S1757" t="s">
        <v>281</v>
      </c>
      <c r="T1757" s="67" t="s">
        <v>90</v>
      </c>
      <c r="U1757" s="79" t="s">
        <v>75</v>
      </c>
      <c r="V1757" t="s">
        <v>644</v>
      </c>
      <c r="W1757" s="67" t="s">
        <v>102</v>
      </c>
      <c r="X1757" s="79">
        <v>4</v>
      </c>
      <c r="Y1757" t="str">
        <f t="shared" si="347"/>
        <v>Y</v>
      </c>
      <c r="Z1757" s="24">
        <v>100</v>
      </c>
      <c r="AA1757" s="24">
        <f t="shared" si="336"/>
        <v>0</v>
      </c>
      <c r="AB1757" s="24">
        <f t="shared" si="337"/>
        <v>-100</v>
      </c>
      <c r="AC1757" s="24">
        <f t="shared" si="338"/>
        <v>0</v>
      </c>
      <c r="AD1757" s="24">
        <f t="shared" si="339"/>
        <v>-100</v>
      </c>
      <c r="AE1757" s="24">
        <f t="shared" si="340"/>
        <v>0</v>
      </c>
      <c r="AF1757" s="24">
        <f t="shared" si="341"/>
        <v>-100</v>
      </c>
    </row>
    <row r="1758" spans="1:32" x14ac:dyDescent="0.25">
      <c r="A1758" s="18">
        <v>0.65094945979969876</v>
      </c>
      <c r="B1758" s="18">
        <v>0.31680770652687329</v>
      </c>
      <c r="C1758" s="3">
        <f t="shared" si="348"/>
        <v>1.5362175741073758</v>
      </c>
      <c r="D1758" s="4">
        <f t="shared" si="348"/>
        <v>3.1564888713184596</v>
      </c>
      <c r="E1758" s="75"/>
      <c r="F1758" s="5">
        <f t="shared" si="342"/>
        <v>1</v>
      </c>
      <c r="G1758" s="5">
        <f t="shared" si="343"/>
        <v>1.5362175741073758</v>
      </c>
      <c r="H1758" s="5">
        <f t="shared" si="344"/>
        <v>3.1564888713184596</v>
      </c>
      <c r="K1758" s="5">
        <f t="shared" si="345"/>
        <v>0</v>
      </c>
      <c r="L1758" s="5">
        <f t="shared" si="346"/>
        <v>0</v>
      </c>
      <c r="M1758" s="25" t="e">
        <f t="shared" si="349"/>
        <v>#DIV/0!</v>
      </c>
      <c r="N1758" s="25" t="e">
        <f t="shared" si="349"/>
        <v>#DIV/0!</v>
      </c>
      <c r="O1758">
        <f t="shared" si="350"/>
        <v>0</v>
      </c>
      <c r="P1758">
        <f t="shared" si="350"/>
        <v>0</v>
      </c>
      <c r="Q1758" t="s">
        <v>407</v>
      </c>
      <c r="R1758" t="s">
        <v>485</v>
      </c>
      <c r="S1758" t="s">
        <v>281</v>
      </c>
      <c r="T1758" s="67" t="s">
        <v>84</v>
      </c>
      <c r="U1758" s="79" t="s">
        <v>89</v>
      </c>
      <c r="V1758" t="s">
        <v>644</v>
      </c>
      <c r="W1758" s="67" t="s">
        <v>100</v>
      </c>
      <c r="X1758" s="79">
        <v>3</v>
      </c>
      <c r="Y1758" t="str">
        <f t="shared" si="347"/>
        <v>Y</v>
      </c>
      <c r="Z1758" s="24">
        <v>100</v>
      </c>
      <c r="AA1758" s="24">
        <f t="shared" si="336"/>
        <v>0</v>
      </c>
      <c r="AB1758" s="24">
        <f t="shared" si="337"/>
        <v>-100</v>
      </c>
      <c r="AC1758" s="24">
        <f t="shared" si="338"/>
        <v>0</v>
      </c>
      <c r="AD1758" s="24">
        <f t="shared" si="339"/>
        <v>-100</v>
      </c>
      <c r="AE1758" s="24">
        <f t="shared" si="340"/>
        <v>0</v>
      </c>
      <c r="AF1758" s="24">
        <f t="shared" si="341"/>
        <v>-100</v>
      </c>
    </row>
    <row r="1759" spans="1:32" x14ac:dyDescent="0.25">
      <c r="A1759" s="18">
        <v>0.58704589824116571</v>
      </c>
      <c r="B1759" s="18">
        <v>0.41075023779978925</v>
      </c>
      <c r="C1759" s="3">
        <f t="shared" si="348"/>
        <v>1.7034443184018087</v>
      </c>
      <c r="D1759" s="4">
        <f t="shared" si="348"/>
        <v>2.4345694974069061</v>
      </c>
      <c r="E1759" s="75"/>
      <c r="F1759" s="5">
        <f t="shared" si="342"/>
        <v>1</v>
      </c>
      <c r="G1759" s="5">
        <f t="shared" si="343"/>
        <v>1.7034443184018087</v>
      </c>
      <c r="H1759" s="5">
        <f t="shared" si="344"/>
        <v>2.4345694974069061</v>
      </c>
      <c r="K1759" s="5">
        <f t="shared" si="345"/>
        <v>0</v>
      </c>
      <c r="L1759" s="5">
        <f t="shared" si="346"/>
        <v>0</v>
      </c>
      <c r="M1759" s="25" t="e">
        <f t="shared" si="349"/>
        <v>#DIV/0!</v>
      </c>
      <c r="N1759" s="25" t="e">
        <f t="shared" si="349"/>
        <v>#DIV/0!</v>
      </c>
      <c r="O1759">
        <f t="shared" si="350"/>
        <v>0</v>
      </c>
      <c r="P1759">
        <f t="shared" si="350"/>
        <v>0</v>
      </c>
      <c r="Q1759" t="s">
        <v>410</v>
      </c>
      <c r="R1759" t="s">
        <v>409</v>
      </c>
      <c r="S1759" t="s">
        <v>281</v>
      </c>
      <c r="T1759" s="67" t="s">
        <v>85</v>
      </c>
      <c r="U1759" s="79" t="s">
        <v>79</v>
      </c>
      <c r="V1759" t="s">
        <v>644</v>
      </c>
      <c r="W1759" s="67" t="s">
        <v>76</v>
      </c>
      <c r="X1759" s="79">
        <v>1</v>
      </c>
      <c r="Y1759" t="str">
        <f t="shared" si="347"/>
        <v>N</v>
      </c>
      <c r="Z1759" s="24">
        <v>100</v>
      </c>
      <c r="AA1759" s="24">
        <f t="shared" si="336"/>
        <v>0</v>
      </c>
      <c r="AB1759" s="24">
        <f t="shared" si="337"/>
        <v>-100</v>
      </c>
      <c r="AC1759" s="24">
        <f t="shared" si="338"/>
        <v>0</v>
      </c>
      <c r="AD1759" s="24">
        <f t="shared" si="339"/>
        <v>-100</v>
      </c>
      <c r="AE1759" s="24">
        <f t="shared" si="340"/>
        <v>0</v>
      </c>
      <c r="AF1759" s="24">
        <f t="shared" si="341"/>
        <v>-100</v>
      </c>
    </row>
    <row r="1760" spans="1:32" x14ac:dyDescent="0.25">
      <c r="A1760" s="18">
        <v>0.28318359441901636</v>
      </c>
      <c r="B1760" s="18">
        <v>0.71664058522182694</v>
      </c>
      <c r="C1760" s="3">
        <f t="shared" si="348"/>
        <v>3.5312780108311528</v>
      </c>
      <c r="D1760" s="4">
        <f t="shared" si="348"/>
        <v>1.3953996195881968</v>
      </c>
      <c r="E1760" s="75"/>
      <c r="F1760" s="5">
        <f t="shared" si="342"/>
        <v>1</v>
      </c>
      <c r="G1760" s="5">
        <f t="shared" si="343"/>
        <v>3.5312780108311528</v>
      </c>
      <c r="H1760" s="5">
        <f t="shared" si="344"/>
        <v>1.3953996195881968</v>
      </c>
      <c r="K1760" s="5">
        <f t="shared" si="345"/>
        <v>0</v>
      </c>
      <c r="L1760" s="5">
        <f t="shared" si="346"/>
        <v>0</v>
      </c>
      <c r="M1760" s="25" t="e">
        <f t="shared" si="349"/>
        <v>#DIV/0!</v>
      </c>
      <c r="N1760" s="25" t="e">
        <f t="shared" si="349"/>
        <v>#DIV/0!</v>
      </c>
      <c r="O1760">
        <f t="shared" si="350"/>
        <v>0</v>
      </c>
      <c r="P1760">
        <f t="shared" si="350"/>
        <v>0</v>
      </c>
      <c r="Q1760" t="s">
        <v>484</v>
      </c>
      <c r="R1760" t="s">
        <v>408</v>
      </c>
      <c r="S1760" t="s">
        <v>281</v>
      </c>
      <c r="T1760" s="67" t="s">
        <v>90</v>
      </c>
      <c r="U1760" s="79" t="s">
        <v>75</v>
      </c>
      <c r="V1760" t="s">
        <v>644</v>
      </c>
      <c r="W1760" s="67" t="s">
        <v>237</v>
      </c>
      <c r="X1760" s="79">
        <v>6</v>
      </c>
      <c r="Y1760" t="str">
        <f t="shared" si="347"/>
        <v>Y</v>
      </c>
      <c r="Z1760" s="24">
        <v>100</v>
      </c>
      <c r="AA1760" s="24">
        <f t="shared" si="336"/>
        <v>0</v>
      </c>
      <c r="AB1760" s="24">
        <f t="shared" si="337"/>
        <v>-100</v>
      </c>
      <c r="AC1760" s="24">
        <f t="shared" si="338"/>
        <v>0</v>
      </c>
      <c r="AD1760" s="24">
        <f t="shared" si="339"/>
        <v>-100</v>
      </c>
      <c r="AE1760" s="24">
        <f t="shared" si="340"/>
        <v>0</v>
      </c>
      <c r="AF1760" s="24">
        <f t="shared" si="341"/>
        <v>-100</v>
      </c>
    </row>
    <row r="1761" spans="1:32" x14ac:dyDescent="0.25">
      <c r="A1761" s="18">
        <v>0.45810582328263189</v>
      </c>
      <c r="B1761" s="18">
        <v>0.54116390464506581</v>
      </c>
      <c r="C1761" s="3">
        <f t="shared" si="348"/>
        <v>2.1829017427334523</v>
      </c>
      <c r="D1761" s="4">
        <f t="shared" si="348"/>
        <v>1.8478689938787989</v>
      </c>
      <c r="E1761" s="75"/>
      <c r="F1761" s="5">
        <f t="shared" si="342"/>
        <v>1</v>
      </c>
      <c r="G1761" s="5">
        <f t="shared" si="343"/>
        <v>2.1829017427334523</v>
      </c>
      <c r="H1761" s="5">
        <f t="shared" si="344"/>
        <v>1.8478689938787989</v>
      </c>
      <c r="K1761" s="5">
        <f t="shared" si="345"/>
        <v>0</v>
      </c>
      <c r="L1761" s="5">
        <f t="shared" si="346"/>
        <v>0</v>
      </c>
      <c r="M1761" s="25" t="e">
        <f t="shared" si="349"/>
        <v>#DIV/0!</v>
      </c>
      <c r="N1761" s="25" t="e">
        <f t="shared" si="349"/>
        <v>#DIV/0!</v>
      </c>
      <c r="O1761">
        <f t="shared" si="350"/>
        <v>0</v>
      </c>
      <c r="P1761">
        <f t="shared" si="350"/>
        <v>0</v>
      </c>
      <c r="Q1761" t="s">
        <v>333</v>
      </c>
      <c r="R1761" t="s">
        <v>290</v>
      </c>
      <c r="S1761" t="s">
        <v>283</v>
      </c>
      <c r="T1761" s="67" t="s">
        <v>90</v>
      </c>
      <c r="U1761" s="79" t="s">
        <v>75</v>
      </c>
      <c r="V1761" t="s">
        <v>644</v>
      </c>
      <c r="W1761" s="67" t="s">
        <v>86</v>
      </c>
      <c r="X1761" s="79">
        <v>3</v>
      </c>
      <c r="Y1761" t="str">
        <f t="shared" si="347"/>
        <v>Y</v>
      </c>
      <c r="Z1761" s="24">
        <v>100</v>
      </c>
      <c r="AA1761" s="24">
        <f t="shared" si="336"/>
        <v>0</v>
      </c>
      <c r="AB1761" s="24">
        <f t="shared" si="337"/>
        <v>-100</v>
      </c>
      <c r="AC1761" s="24">
        <f t="shared" si="338"/>
        <v>0</v>
      </c>
      <c r="AD1761" s="24">
        <f t="shared" si="339"/>
        <v>-100</v>
      </c>
      <c r="AE1761" s="24">
        <f t="shared" si="340"/>
        <v>0</v>
      </c>
      <c r="AF1761" s="24">
        <f t="shared" si="341"/>
        <v>-100</v>
      </c>
    </row>
    <row r="1762" spans="1:32" x14ac:dyDescent="0.25">
      <c r="A1762" s="18">
        <v>0.28167420278355954</v>
      </c>
      <c r="B1762" s="18">
        <v>0.71822420041546808</v>
      </c>
      <c r="C1762" s="3">
        <f t="shared" si="348"/>
        <v>3.550200870785484</v>
      </c>
      <c r="D1762" s="4">
        <f t="shared" si="348"/>
        <v>1.3923228978103694</v>
      </c>
      <c r="E1762" s="75"/>
      <c r="F1762" s="5">
        <f t="shared" si="342"/>
        <v>1</v>
      </c>
      <c r="G1762" s="5">
        <f t="shared" si="343"/>
        <v>3.550200870785484</v>
      </c>
      <c r="H1762" s="5">
        <f t="shared" si="344"/>
        <v>1.3923228978103694</v>
      </c>
      <c r="K1762" s="5">
        <f t="shared" si="345"/>
        <v>0</v>
      </c>
      <c r="L1762" s="5">
        <f t="shared" si="346"/>
        <v>0</v>
      </c>
      <c r="M1762" s="25" t="e">
        <f t="shared" si="349"/>
        <v>#DIV/0!</v>
      </c>
      <c r="N1762" s="25" t="e">
        <f t="shared" si="349"/>
        <v>#DIV/0!</v>
      </c>
      <c r="O1762">
        <f t="shared" si="350"/>
        <v>0</v>
      </c>
      <c r="P1762">
        <f t="shared" si="350"/>
        <v>0</v>
      </c>
      <c r="Q1762" t="s">
        <v>331</v>
      </c>
      <c r="R1762" t="s">
        <v>540</v>
      </c>
      <c r="S1762" t="s">
        <v>283</v>
      </c>
      <c r="T1762" s="67" t="s">
        <v>90</v>
      </c>
      <c r="U1762" s="79" t="s">
        <v>75</v>
      </c>
      <c r="V1762" t="s">
        <v>644</v>
      </c>
      <c r="W1762" s="67" t="s">
        <v>94</v>
      </c>
      <c r="X1762" s="79">
        <v>2</v>
      </c>
      <c r="Y1762" t="str">
        <f t="shared" si="347"/>
        <v>N</v>
      </c>
      <c r="Z1762" s="24">
        <v>100</v>
      </c>
      <c r="AA1762" s="24">
        <f t="shared" si="336"/>
        <v>0</v>
      </c>
      <c r="AB1762" s="24">
        <f t="shared" si="337"/>
        <v>-100</v>
      </c>
      <c r="AC1762" s="24">
        <f t="shared" si="338"/>
        <v>0</v>
      </c>
      <c r="AD1762" s="24">
        <f t="shared" si="339"/>
        <v>-100</v>
      </c>
      <c r="AE1762" s="24">
        <f t="shared" si="340"/>
        <v>0</v>
      </c>
      <c r="AF1762" s="24">
        <f t="shared" si="341"/>
        <v>-100</v>
      </c>
    </row>
    <row r="1763" spans="1:32" x14ac:dyDescent="0.25">
      <c r="A1763" s="18">
        <v>0.4468660659963119</v>
      </c>
      <c r="B1763" s="18">
        <v>0.55236508483379532</v>
      </c>
      <c r="C1763" s="3">
        <f t="shared" si="348"/>
        <v>2.2378069763933546</v>
      </c>
      <c r="D1763" s="4">
        <f t="shared" si="348"/>
        <v>1.8103968325602919</v>
      </c>
      <c r="E1763" s="75"/>
      <c r="F1763" s="5">
        <f t="shared" si="342"/>
        <v>1</v>
      </c>
      <c r="G1763" s="5">
        <f t="shared" si="343"/>
        <v>2.2378069763933546</v>
      </c>
      <c r="H1763" s="5">
        <f t="shared" si="344"/>
        <v>1.8103968325602919</v>
      </c>
      <c r="K1763" s="5">
        <f t="shared" si="345"/>
        <v>0</v>
      </c>
      <c r="L1763" s="5">
        <f t="shared" si="346"/>
        <v>0</v>
      </c>
      <c r="M1763" s="25" t="e">
        <f t="shared" si="349"/>
        <v>#DIV/0!</v>
      </c>
      <c r="N1763" s="25" t="e">
        <f t="shared" si="349"/>
        <v>#DIV/0!</v>
      </c>
      <c r="O1763">
        <f t="shared" si="350"/>
        <v>0</v>
      </c>
      <c r="P1763">
        <f t="shared" si="350"/>
        <v>0</v>
      </c>
      <c r="Q1763" t="s">
        <v>412</v>
      </c>
      <c r="R1763" t="s">
        <v>411</v>
      </c>
      <c r="S1763" t="s">
        <v>283</v>
      </c>
      <c r="T1763" s="67" t="s">
        <v>90</v>
      </c>
      <c r="U1763" s="79" t="s">
        <v>75</v>
      </c>
      <c r="V1763" t="s">
        <v>644</v>
      </c>
      <c r="W1763" s="67" t="s">
        <v>96</v>
      </c>
      <c r="X1763" s="79">
        <v>5</v>
      </c>
      <c r="Y1763" t="str">
        <f t="shared" si="347"/>
        <v>Y</v>
      </c>
      <c r="Z1763" s="24">
        <v>100</v>
      </c>
      <c r="AA1763" s="24">
        <f t="shared" si="336"/>
        <v>0</v>
      </c>
      <c r="AB1763" s="24">
        <f t="shared" si="337"/>
        <v>-100</v>
      </c>
      <c r="AC1763" s="24">
        <f t="shared" si="338"/>
        <v>0</v>
      </c>
      <c r="AD1763" s="24">
        <f t="shared" si="339"/>
        <v>-100</v>
      </c>
      <c r="AE1763" s="24">
        <f t="shared" si="340"/>
        <v>0</v>
      </c>
      <c r="AF1763" s="24">
        <f t="shared" si="341"/>
        <v>-100</v>
      </c>
    </row>
    <row r="1764" spans="1:32" x14ac:dyDescent="0.25">
      <c r="A1764" s="18">
        <v>0.50971511756441745</v>
      </c>
      <c r="B1764" s="18">
        <v>0.48906149027031448</v>
      </c>
      <c r="C1764" s="3">
        <f t="shared" si="348"/>
        <v>1.9618802062970413</v>
      </c>
      <c r="D1764" s="4">
        <f t="shared" si="348"/>
        <v>2.0447326561068611</v>
      </c>
      <c r="E1764" s="75"/>
      <c r="F1764" s="5">
        <f t="shared" si="342"/>
        <v>1</v>
      </c>
      <c r="G1764" s="5">
        <f t="shared" si="343"/>
        <v>1.9618802062970413</v>
      </c>
      <c r="H1764" s="5">
        <f t="shared" si="344"/>
        <v>2.0447326561068611</v>
      </c>
      <c r="K1764" s="5">
        <f t="shared" si="345"/>
        <v>0</v>
      </c>
      <c r="L1764" s="5">
        <f t="shared" si="346"/>
        <v>0</v>
      </c>
      <c r="M1764" s="25" t="e">
        <f t="shared" si="349"/>
        <v>#DIV/0!</v>
      </c>
      <c r="N1764" s="25" t="e">
        <f t="shared" si="349"/>
        <v>#DIV/0!</v>
      </c>
      <c r="O1764">
        <f t="shared" si="350"/>
        <v>0</v>
      </c>
      <c r="P1764">
        <f t="shared" si="350"/>
        <v>0</v>
      </c>
      <c r="Q1764" t="s">
        <v>289</v>
      </c>
      <c r="R1764" t="s">
        <v>414</v>
      </c>
      <c r="S1764" t="s">
        <v>283</v>
      </c>
      <c r="T1764" s="67" t="s">
        <v>84</v>
      </c>
      <c r="U1764" s="79" t="s">
        <v>86</v>
      </c>
      <c r="V1764" t="s">
        <v>644</v>
      </c>
      <c r="W1764" s="67" t="s">
        <v>87</v>
      </c>
      <c r="X1764" s="79">
        <v>3</v>
      </c>
      <c r="Y1764" t="str">
        <f t="shared" si="347"/>
        <v>Y</v>
      </c>
      <c r="Z1764" s="24">
        <v>100</v>
      </c>
      <c r="AA1764" s="24">
        <f t="shared" si="336"/>
        <v>0</v>
      </c>
      <c r="AB1764" s="24">
        <f t="shared" si="337"/>
        <v>-100</v>
      </c>
      <c r="AC1764" s="24">
        <f t="shared" si="338"/>
        <v>0</v>
      </c>
      <c r="AD1764" s="24">
        <f t="shared" si="339"/>
        <v>-100</v>
      </c>
      <c r="AE1764" s="24">
        <f t="shared" si="340"/>
        <v>0</v>
      </c>
      <c r="AF1764" s="24">
        <f t="shared" si="341"/>
        <v>-100</v>
      </c>
    </row>
    <row r="1765" spans="1:32" x14ac:dyDescent="0.25">
      <c r="A1765" s="18">
        <v>0.44582525010012686</v>
      </c>
      <c r="B1765" s="18">
        <v>0.55204622748573351</v>
      </c>
      <c r="C1765" s="3">
        <f t="shared" si="348"/>
        <v>2.2430313217463844</v>
      </c>
      <c r="D1765" s="4">
        <f t="shared" si="348"/>
        <v>1.8114425028397516</v>
      </c>
      <c r="E1765" s="75"/>
      <c r="F1765" s="5">
        <f t="shared" si="342"/>
        <v>1</v>
      </c>
      <c r="G1765" s="5">
        <f t="shared" si="343"/>
        <v>2.2430313217463844</v>
      </c>
      <c r="H1765" s="5">
        <f t="shared" si="344"/>
        <v>1.8114425028397516</v>
      </c>
      <c r="K1765" s="5">
        <f t="shared" si="345"/>
        <v>0</v>
      </c>
      <c r="L1765" s="5">
        <f t="shared" si="346"/>
        <v>0</v>
      </c>
      <c r="M1765" s="25" t="e">
        <f t="shared" si="349"/>
        <v>#DIV/0!</v>
      </c>
      <c r="N1765" s="25" t="e">
        <f t="shared" si="349"/>
        <v>#DIV/0!</v>
      </c>
      <c r="O1765">
        <f t="shared" si="350"/>
        <v>0</v>
      </c>
      <c r="P1765">
        <f t="shared" si="350"/>
        <v>0</v>
      </c>
      <c r="Q1765" t="s">
        <v>523</v>
      </c>
      <c r="R1765" t="s">
        <v>332</v>
      </c>
      <c r="S1765" t="s">
        <v>283</v>
      </c>
      <c r="T1765" s="67" t="s">
        <v>84</v>
      </c>
      <c r="U1765" s="79" t="s">
        <v>86</v>
      </c>
      <c r="V1765" t="s">
        <v>644</v>
      </c>
      <c r="W1765" s="67" t="s">
        <v>113</v>
      </c>
      <c r="X1765" s="79">
        <v>7</v>
      </c>
      <c r="Y1765" t="str">
        <f t="shared" si="347"/>
        <v>Y</v>
      </c>
      <c r="Z1765" s="24">
        <v>100</v>
      </c>
      <c r="AA1765" s="24">
        <f t="shared" si="336"/>
        <v>0</v>
      </c>
      <c r="AB1765" s="24">
        <f t="shared" si="337"/>
        <v>-100</v>
      </c>
      <c r="AC1765" s="24">
        <f t="shared" si="338"/>
        <v>0</v>
      </c>
      <c r="AD1765" s="24">
        <f t="shared" si="339"/>
        <v>-100</v>
      </c>
      <c r="AE1765" s="24">
        <f t="shared" si="340"/>
        <v>0</v>
      </c>
      <c r="AF1765" s="24">
        <f t="shared" si="341"/>
        <v>-100</v>
      </c>
    </row>
    <row r="1766" spans="1:32" x14ac:dyDescent="0.25">
      <c r="A1766" s="18">
        <v>0.11657057667468482</v>
      </c>
      <c r="B1766" s="18">
        <v>0.88342345862686333</v>
      </c>
      <c r="C1766" s="3">
        <f t="shared" si="348"/>
        <v>8.5784940636496501</v>
      </c>
      <c r="D1766" s="4">
        <f t="shared" si="348"/>
        <v>1.1319599793674664</v>
      </c>
      <c r="E1766" s="75"/>
      <c r="F1766" s="5">
        <f t="shared" si="342"/>
        <v>1</v>
      </c>
      <c r="G1766" s="5">
        <f t="shared" si="343"/>
        <v>8.5784940636496501</v>
      </c>
      <c r="H1766" s="5">
        <f t="shared" si="344"/>
        <v>1.1319599793674664</v>
      </c>
      <c r="K1766" s="5">
        <f t="shared" si="345"/>
        <v>0</v>
      </c>
      <c r="L1766" s="5">
        <f t="shared" si="346"/>
        <v>0</v>
      </c>
      <c r="M1766" s="25" t="e">
        <f t="shared" si="349"/>
        <v>#DIV/0!</v>
      </c>
      <c r="N1766" s="25" t="e">
        <f t="shared" si="349"/>
        <v>#DIV/0!</v>
      </c>
      <c r="O1766">
        <f t="shared" si="350"/>
        <v>0</v>
      </c>
      <c r="P1766">
        <f t="shared" si="350"/>
        <v>0</v>
      </c>
      <c r="Q1766" t="s">
        <v>413</v>
      </c>
      <c r="R1766" t="s">
        <v>330</v>
      </c>
      <c r="S1766" t="s">
        <v>283</v>
      </c>
      <c r="T1766" s="67" t="s">
        <v>90</v>
      </c>
      <c r="U1766" s="79" t="s">
        <v>75</v>
      </c>
      <c r="V1766" t="s">
        <v>644</v>
      </c>
      <c r="W1766" s="67" t="s">
        <v>75</v>
      </c>
      <c r="X1766" s="79">
        <v>2</v>
      </c>
      <c r="Y1766" t="str">
        <f t="shared" si="347"/>
        <v>N</v>
      </c>
      <c r="Z1766" s="24">
        <v>100</v>
      </c>
      <c r="AA1766" s="24">
        <f t="shared" si="336"/>
        <v>0</v>
      </c>
      <c r="AB1766" s="24">
        <f t="shared" si="337"/>
        <v>-100</v>
      </c>
      <c r="AC1766" s="24">
        <f t="shared" si="338"/>
        <v>0</v>
      </c>
      <c r="AD1766" s="24">
        <f t="shared" si="339"/>
        <v>-100</v>
      </c>
      <c r="AE1766" s="24">
        <f t="shared" si="340"/>
        <v>0</v>
      </c>
      <c r="AF1766" s="24">
        <f t="shared" si="341"/>
        <v>-100</v>
      </c>
    </row>
    <row r="1767" spans="1:32" x14ac:dyDescent="0.25">
      <c r="A1767" s="18">
        <v>0.23719735636873809</v>
      </c>
      <c r="B1767" s="18">
        <v>0.76273405750024281</v>
      </c>
      <c r="C1767" s="3">
        <f t="shared" si="348"/>
        <v>4.2158985888756604</v>
      </c>
      <c r="D1767" s="4">
        <f t="shared" si="348"/>
        <v>1.3110729620195065</v>
      </c>
      <c r="E1767" s="75"/>
      <c r="F1767" s="5">
        <f t="shared" si="342"/>
        <v>1</v>
      </c>
      <c r="G1767" s="5">
        <f t="shared" si="343"/>
        <v>4.2158985888756604</v>
      </c>
      <c r="H1767" s="5">
        <f t="shared" si="344"/>
        <v>1.3110729620195065</v>
      </c>
      <c r="K1767" s="5">
        <f t="shared" si="345"/>
        <v>0</v>
      </c>
      <c r="L1767" s="5">
        <f t="shared" si="346"/>
        <v>0</v>
      </c>
      <c r="M1767" s="25" t="e">
        <f t="shared" si="349"/>
        <v>#DIV/0!</v>
      </c>
      <c r="N1767" s="25" t="e">
        <f t="shared" si="349"/>
        <v>#DIV/0!</v>
      </c>
      <c r="O1767">
        <f t="shared" si="350"/>
        <v>0</v>
      </c>
      <c r="P1767">
        <f t="shared" si="350"/>
        <v>0</v>
      </c>
      <c r="Q1767" t="s">
        <v>342</v>
      </c>
      <c r="R1767" t="s">
        <v>417</v>
      </c>
      <c r="S1767" t="s">
        <v>274</v>
      </c>
      <c r="T1767" s="67" t="s">
        <v>90</v>
      </c>
      <c r="U1767" s="79" t="s">
        <v>75</v>
      </c>
      <c r="V1767" t="s">
        <v>644</v>
      </c>
      <c r="W1767" s="67" t="s">
        <v>75</v>
      </c>
      <c r="X1767" s="79">
        <v>2</v>
      </c>
      <c r="Y1767" t="str">
        <f t="shared" si="347"/>
        <v>N</v>
      </c>
      <c r="Z1767" s="24">
        <v>100</v>
      </c>
      <c r="AA1767" s="24">
        <f t="shared" si="336"/>
        <v>0</v>
      </c>
      <c r="AB1767" s="24">
        <f t="shared" si="337"/>
        <v>-100</v>
      </c>
      <c r="AC1767" s="24">
        <f t="shared" si="338"/>
        <v>0</v>
      </c>
      <c r="AD1767" s="24">
        <f t="shared" si="339"/>
        <v>-100</v>
      </c>
      <c r="AE1767" s="24">
        <f t="shared" si="340"/>
        <v>0</v>
      </c>
      <c r="AF1767" s="24">
        <f t="shared" si="341"/>
        <v>-100</v>
      </c>
    </row>
    <row r="1768" spans="1:32" x14ac:dyDescent="0.25">
      <c r="A1768" s="18">
        <v>0.53148954081404443</v>
      </c>
      <c r="B1768" s="18">
        <v>0.46717664891778587</v>
      </c>
      <c r="C1768" s="3">
        <f t="shared" si="348"/>
        <v>1.881504570096284</v>
      </c>
      <c r="D1768" s="4">
        <f t="shared" si="348"/>
        <v>2.1405179439436854</v>
      </c>
      <c r="E1768" s="75"/>
      <c r="F1768" s="5">
        <f t="shared" si="342"/>
        <v>1</v>
      </c>
      <c r="G1768" s="5">
        <f t="shared" si="343"/>
        <v>1.881504570096284</v>
      </c>
      <c r="H1768" s="5">
        <f t="shared" si="344"/>
        <v>2.1405179439436854</v>
      </c>
      <c r="K1768" s="5">
        <f t="shared" si="345"/>
        <v>0</v>
      </c>
      <c r="L1768" s="5">
        <f t="shared" si="346"/>
        <v>0</v>
      </c>
      <c r="M1768" s="25" t="e">
        <f t="shared" si="349"/>
        <v>#DIV/0!</v>
      </c>
      <c r="N1768" s="25" t="e">
        <f t="shared" si="349"/>
        <v>#DIV/0!</v>
      </c>
      <c r="O1768">
        <f t="shared" si="350"/>
        <v>0</v>
      </c>
      <c r="P1768">
        <f t="shared" si="350"/>
        <v>0</v>
      </c>
      <c r="Q1768" t="s">
        <v>489</v>
      </c>
      <c r="R1768" t="s">
        <v>415</v>
      </c>
      <c r="S1768" t="s">
        <v>274</v>
      </c>
      <c r="T1768" s="67" t="s">
        <v>90</v>
      </c>
      <c r="U1768" s="79" t="s">
        <v>75</v>
      </c>
      <c r="V1768" t="s">
        <v>644</v>
      </c>
      <c r="W1768" s="67" t="s">
        <v>86</v>
      </c>
      <c r="X1768" s="79">
        <v>3</v>
      </c>
      <c r="Y1768" t="str">
        <f t="shared" si="347"/>
        <v>Y</v>
      </c>
      <c r="Z1768" s="24">
        <v>100</v>
      </c>
      <c r="AA1768" s="24">
        <f t="shared" si="336"/>
        <v>0</v>
      </c>
      <c r="AB1768" s="24">
        <f t="shared" si="337"/>
        <v>-100</v>
      </c>
      <c r="AC1768" s="24">
        <f t="shared" si="338"/>
        <v>0</v>
      </c>
      <c r="AD1768" s="24">
        <f t="shared" si="339"/>
        <v>-100</v>
      </c>
      <c r="AE1768" s="24">
        <f t="shared" si="340"/>
        <v>0</v>
      </c>
      <c r="AF1768" s="24">
        <f t="shared" si="341"/>
        <v>-100</v>
      </c>
    </row>
    <row r="1769" spans="1:32" x14ac:dyDescent="0.25">
      <c r="A1769" s="18">
        <v>0.58679671392359734</v>
      </c>
      <c r="B1769" s="18">
        <v>0.41105112806757532</v>
      </c>
      <c r="C1769" s="3">
        <f t="shared" si="348"/>
        <v>1.7041676892045496</v>
      </c>
      <c r="D1769" s="4">
        <f t="shared" si="348"/>
        <v>2.4327873875475743</v>
      </c>
      <c r="E1769" s="75"/>
      <c r="F1769" s="5">
        <f t="shared" si="342"/>
        <v>1</v>
      </c>
      <c r="G1769" s="5">
        <f t="shared" si="343"/>
        <v>1.7041676892045496</v>
      </c>
      <c r="H1769" s="5">
        <f t="shared" si="344"/>
        <v>2.4327873875475743</v>
      </c>
      <c r="K1769" s="5">
        <f t="shared" si="345"/>
        <v>0</v>
      </c>
      <c r="L1769" s="5">
        <f t="shared" si="346"/>
        <v>0</v>
      </c>
      <c r="M1769" s="25" t="e">
        <f t="shared" si="349"/>
        <v>#DIV/0!</v>
      </c>
      <c r="N1769" s="25" t="e">
        <f t="shared" si="349"/>
        <v>#DIV/0!</v>
      </c>
      <c r="O1769">
        <f t="shared" si="350"/>
        <v>0</v>
      </c>
      <c r="P1769">
        <f t="shared" si="350"/>
        <v>0</v>
      </c>
      <c r="Q1769" t="s">
        <v>341</v>
      </c>
      <c r="R1769" t="s">
        <v>343</v>
      </c>
      <c r="S1769" t="s">
        <v>274</v>
      </c>
      <c r="T1769" s="67" t="s">
        <v>84</v>
      </c>
      <c r="U1769" s="79" t="s">
        <v>86</v>
      </c>
      <c r="V1769" t="s">
        <v>644</v>
      </c>
      <c r="W1769" s="67" t="s">
        <v>73</v>
      </c>
      <c r="X1769" s="79">
        <v>0</v>
      </c>
      <c r="Y1769" t="str">
        <f t="shared" si="347"/>
        <v>N</v>
      </c>
      <c r="Z1769" s="24">
        <v>100</v>
      </c>
      <c r="AA1769" s="24">
        <f t="shared" si="336"/>
        <v>0</v>
      </c>
      <c r="AB1769" s="24">
        <f t="shared" si="337"/>
        <v>-100</v>
      </c>
      <c r="AC1769" s="24">
        <f t="shared" si="338"/>
        <v>0</v>
      </c>
      <c r="AD1769" s="24">
        <f t="shared" si="339"/>
        <v>-100</v>
      </c>
      <c r="AE1769" s="24">
        <f t="shared" si="340"/>
        <v>0</v>
      </c>
      <c r="AF1769" s="24">
        <f t="shared" si="341"/>
        <v>-100</v>
      </c>
    </row>
    <row r="1770" spans="1:32" x14ac:dyDescent="0.25">
      <c r="A1770" s="18">
        <v>0.47911841709214892</v>
      </c>
      <c r="B1770" s="18">
        <v>0.5198222053857654</v>
      </c>
      <c r="C1770" s="3">
        <f t="shared" si="348"/>
        <v>2.0871666884966977</v>
      </c>
      <c r="D1770" s="4">
        <f t="shared" si="348"/>
        <v>1.9237346724307203</v>
      </c>
      <c r="E1770" s="75"/>
      <c r="F1770" s="5">
        <f t="shared" si="342"/>
        <v>1</v>
      </c>
      <c r="G1770" s="5">
        <f t="shared" si="343"/>
        <v>2.0871666884966977</v>
      </c>
      <c r="H1770" s="5">
        <f t="shared" si="344"/>
        <v>1.9237346724307203</v>
      </c>
      <c r="K1770" s="5">
        <f t="shared" si="345"/>
        <v>0</v>
      </c>
      <c r="L1770" s="5">
        <f t="shared" si="346"/>
        <v>0</v>
      </c>
      <c r="M1770" s="25" t="e">
        <f t="shared" si="349"/>
        <v>#DIV/0!</v>
      </c>
      <c r="N1770" s="25" t="e">
        <f t="shared" si="349"/>
        <v>#DIV/0!</v>
      </c>
      <c r="O1770">
        <f t="shared" si="350"/>
        <v>0</v>
      </c>
      <c r="P1770">
        <f t="shared" si="350"/>
        <v>0</v>
      </c>
      <c r="Q1770" t="s">
        <v>516</v>
      </c>
      <c r="R1770" t="s">
        <v>519</v>
      </c>
      <c r="S1770" t="s">
        <v>274</v>
      </c>
      <c r="T1770" s="67" t="s">
        <v>90</v>
      </c>
      <c r="U1770" s="79" t="s">
        <v>75</v>
      </c>
      <c r="V1770" t="s">
        <v>644</v>
      </c>
      <c r="W1770" s="67" t="s">
        <v>86</v>
      </c>
      <c r="X1770" s="79">
        <v>3</v>
      </c>
      <c r="Y1770" t="str">
        <f t="shared" si="347"/>
        <v>Y</v>
      </c>
      <c r="Z1770" s="24">
        <v>100</v>
      </c>
      <c r="AA1770" s="24">
        <f t="shared" si="336"/>
        <v>0</v>
      </c>
      <c r="AB1770" s="24">
        <f t="shared" si="337"/>
        <v>-100</v>
      </c>
      <c r="AC1770" s="24">
        <f t="shared" si="338"/>
        <v>0</v>
      </c>
      <c r="AD1770" s="24">
        <f t="shared" si="339"/>
        <v>-100</v>
      </c>
      <c r="AE1770" s="24">
        <f t="shared" si="340"/>
        <v>0</v>
      </c>
      <c r="AF1770" s="24">
        <f t="shared" si="341"/>
        <v>-100</v>
      </c>
    </row>
    <row r="1771" spans="1:32" x14ac:dyDescent="0.25">
      <c r="A1771" s="18">
        <v>0.74060745193724853</v>
      </c>
      <c r="B1771" s="18">
        <v>0.21366738642968719</v>
      </c>
      <c r="C1771" s="3">
        <f t="shared" si="348"/>
        <v>1.3502429625630201</v>
      </c>
      <c r="D1771" s="4">
        <f t="shared" si="348"/>
        <v>4.6801714417425888</v>
      </c>
      <c r="E1771" s="75"/>
      <c r="F1771" s="5">
        <f t="shared" si="342"/>
        <v>1</v>
      </c>
      <c r="G1771" s="5">
        <f t="shared" si="343"/>
        <v>1.3502429625630201</v>
      </c>
      <c r="H1771" s="5">
        <f t="shared" si="344"/>
        <v>4.6801714417425888</v>
      </c>
      <c r="K1771" s="5">
        <f t="shared" si="345"/>
        <v>0</v>
      </c>
      <c r="L1771" s="5">
        <f t="shared" si="346"/>
        <v>0</v>
      </c>
      <c r="M1771" s="25" t="e">
        <f t="shared" si="349"/>
        <v>#DIV/0!</v>
      </c>
      <c r="N1771" s="25" t="e">
        <f t="shared" si="349"/>
        <v>#DIV/0!</v>
      </c>
      <c r="O1771">
        <f t="shared" si="350"/>
        <v>0</v>
      </c>
      <c r="P1771">
        <f t="shared" si="350"/>
        <v>0</v>
      </c>
      <c r="Q1771" t="s">
        <v>568</v>
      </c>
      <c r="R1771" t="s">
        <v>546</v>
      </c>
      <c r="S1771" t="s">
        <v>271</v>
      </c>
      <c r="T1771" s="67" t="s">
        <v>84</v>
      </c>
      <c r="U1771" s="79" t="s">
        <v>89</v>
      </c>
      <c r="V1771" t="s">
        <v>644</v>
      </c>
      <c r="W1771" s="67" t="s">
        <v>78</v>
      </c>
      <c r="X1771" s="79">
        <v>1</v>
      </c>
      <c r="Y1771" t="str">
        <f t="shared" si="347"/>
        <v>N</v>
      </c>
      <c r="Z1771" s="24">
        <v>100</v>
      </c>
      <c r="AA1771" s="24">
        <f t="shared" si="336"/>
        <v>0</v>
      </c>
      <c r="AB1771" s="24">
        <f t="shared" si="337"/>
        <v>-100</v>
      </c>
      <c r="AC1771" s="24">
        <f t="shared" si="338"/>
        <v>0</v>
      </c>
      <c r="AD1771" s="24">
        <f t="shared" si="339"/>
        <v>-100</v>
      </c>
      <c r="AE1771" s="24">
        <f t="shared" si="340"/>
        <v>0</v>
      </c>
      <c r="AF1771" s="24">
        <f t="shared" si="341"/>
        <v>-100</v>
      </c>
    </row>
    <row r="1772" spans="1:32" x14ac:dyDescent="0.25">
      <c r="A1772" s="18">
        <v>0.67081768910158346</v>
      </c>
      <c r="B1772" s="18">
        <v>0.32031608757557678</v>
      </c>
      <c r="C1772" s="3">
        <f t="shared" si="348"/>
        <v>1.4907179942426469</v>
      </c>
      <c r="D1772" s="4">
        <f t="shared" si="348"/>
        <v>3.1219162533135512</v>
      </c>
      <c r="E1772" s="75"/>
      <c r="F1772" s="5">
        <f t="shared" si="342"/>
        <v>1</v>
      </c>
      <c r="G1772" s="5">
        <f t="shared" si="343"/>
        <v>1.4907179942426469</v>
      </c>
      <c r="H1772" s="5">
        <f t="shared" si="344"/>
        <v>3.1219162533135512</v>
      </c>
      <c r="K1772" s="5">
        <f t="shared" si="345"/>
        <v>0</v>
      </c>
      <c r="L1772" s="5">
        <f t="shared" si="346"/>
        <v>0</v>
      </c>
      <c r="M1772" s="25" t="e">
        <f t="shared" si="349"/>
        <v>#DIV/0!</v>
      </c>
      <c r="N1772" s="25" t="e">
        <f t="shared" si="349"/>
        <v>#DIV/0!</v>
      </c>
      <c r="O1772">
        <f t="shared" si="350"/>
        <v>0</v>
      </c>
      <c r="P1772">
        <f t="shared" si="350"/>
        <v>0</v>
      </c>
      <c r="Q1772" t="s">
        <v>570</v>
      </c>
      <c r="R1772" t="s">
        <v>542</v>
      </c>
      <c r="S1772" t="s">
        <v>271</v>
      </c>
      <c r="T1772" s="67" t="s">
        <v>84</v>
      </c>
      <c r="U1772" s="79" t="s">
        <v>86</v>
      </c>
      <c r="V1772" t="s">
        <v>644</v>
      </c>
      <c r="W1772" s="67" t="s">
        <v>74</v>
      </c>
      <c r="X1772" s="79">
        <v>4</v>
      </c>
      <c r="Y1772" t="str">
        <f t="shared" si="347"/>
        <v>Y</v>
      </c>
      <c r="Z1772" s="24">
        <v>100</v>
      </c>
      <c r="AA1772" s="24">
        <f t="shared" si="336"/>
        <v>0</v>
      </c>
      <c r="AB1772" s="24">
        <f t="shared" si="337"/>
        <v>-100</v>
      </c>
      <c r="AC1772" s="24">
        <f t="shared" si="338"/>
        <v>0</v>
      </c>
      <c r="AD1772" s="24">
        <f t="shared" si="339"/>
        <v>-100</v>
      </c>
      <c r="AE1772" s="24">
        <f t="shared" si="340"/>
        <v>0</v>
      </c>
      <c r="AF1772" s="24">
        <f t="shared" si="341"/>
        <v>-100</v>
      </c>
    </row>
    <row r="1773" spans="1:32" x14ac:dyDescent="0.25">
      <c r="A1773" s="18">
        <v>0.54421962068550567</v>
      </c>
      <c r="B1773" s="18">
        <v>0.45282625797775616</v>
      </c>
      <c r="C1773" s="3">
        <f t="shared" si="348"/>
        <v>1.8374934713680258</v>
      </c>
      <c r="D1773" s="4">
        <f t="shared" si="348"/>
        <v>2.2083525024936215</v>
      </c>
      <c r="E1773" s="75"/>
      <c r="F1773" s="5">
        <f t="shared" si="342"/>
        <v>1</v>
      </c>
      <c r="G1773" s="5">
        <f t="shared" si="343"/>
        <v>1.8374934713680258</v>
      </c>
      <c r="H1773" s="5">
        <f t="shared" si="344"/>
        <v>2.2083525024936215</v>
      </c>
      <c r="K1773" s="5">
        <f t="shared" si="345"/>
        <v>0</v>
      </c>
      <c r="L1773" s="5">
        <f t="shared" si="346"/>
        <v>0</v>
      </c>
      <c r="M1773" s="25" t="e">
        <f t="shared" si="349"/>
        <v>#DIV/0!</v>
      </c>
      <c r="N1773" s="25" t="e">
        <f t="shared" si="349"/>
        <v>#DIV/0!</v>
      </c>
      <c r="O1773">
        <f t="shared" si="350"/>
        <v>0</v>
      </c>
      <c r="P1773">
        <f t="shared" si="350"/>
        <v>0</v>
      </c>
      <c r="Q1773" t="s">
        <v>550</v>
      </c>
      <c r="R1773" t="s">
        <v>545</v>
      </c>
      <c r="S1773" t="s">
        <v>271</v>
      </c>
      <c r="T1773" s="67" t="s">
        <v>85</v>
      </c>
      <c r="U1773" s="79" t="s">
        <v>79</v>
      </c>
      <c r="V1773" t="s">
        <v>644</v>
      </c>
      <c r="W1773" s="67" t="s">
        <v>86</v>
      </c>
      <c r="X1773" s="79">
        <v>3</v>
      </c>
      <c r="Y1773" t="str">
        <f t="shared" si="347"/>
        <v>Y</v>
      </c>
      <c r="Z1773" s="24">
        <v>100</v>
      </c>
      <c r="AA1773" s="24">
        <f t="shared" si="336"/>
        <v>0</v>
      </c>
      <c r="AB1773" s="24">
        <f t="shared" si="337"/>
        <v>-100</v>
      </c>
      <c r="AC1773" s="24">
        <f t="shared" si="338"/>
        <v>0</v>
      </c>
      <c r="AD1773" s="24">
        <f t="shared" si="339"/>
        <v>-100</v>
      </c>
      <c r="AE1773" s="24">
        <f t="shared" si="340"/>
        <v>0</v>
      </c>
      <c r="AF1773" s="24">
        <f t="shared" si="341"/>
        <v>-100</v>
      </c>
    </row>
    <row r="1774" spans="1:32" x14ac:dyDescent="0.25">
      <c r="A1774" s="18">
        <v>0.49674894486757337</v>
      </c>
      <c r="B1774" s="18">
        <v>0.50218374965170365</v>
      </c>
      <c r="C1774" s="3">
        <f t="shared" si="348"/>
        <v>2.0130893287887841</v>
      </c>
      <c r="D1774" s="4">
        <f t="shared" si="348"/>
        <v>1.9913029855975299</v>
      </c>
      <c r="E1774" s="75"/>
      <c r="F1774" s="5">
        <f t="shared" si="342"/>
        <v>1</v>
      </c>
      <c r="G1774" s="5">
        <f t="shared" si="343"/>
        <v>2.0130893287887841</v>
      </c>
      <c r="H1774" s="5">
        <f t="shared" si="344"/>
        <v>1.9913029855975299</v>
      </c>
      <c r="K1774" s="5">
        <f t="shared" si="345"/>
        <v>0</v>
      </c>
      <c r="L1774" s="5">
        <f t="shared" si="346"/>
        <v>0</v>
      </c>
      <c r="M1774" s="25" t="e">
        <f t="shared" si="349"/>
        <v>#DIV/0!</v>
      </c>
      <c r="N1774" s="25" t="e">
        <f t="shared" si="349"/>
        <v>#DIV/0!</v>
      </c>
      <c r="O1774">
        <f t="shared" si="350"/>
        <v>0</v>
      </c>
      <c r="P1774">
        <f t="shared" si="350"/>
        <v>0</v>
      </c>
      <c r="Q1774" t="s">
        <v>566</v>
      </c>
      <c r="R1774" t="s">
        <v>544</v>
      </c>
      <c r="S1774" t="s">
        <v>271</v>
      </c>
      <c r="T1774" s="67" t="s">
        <v>90</v>
      </c>
      <c r="U1774" s="79" t="s">
        <v>75</v>
      </c>
      <c r="V1774" t="s">
        <v>644</v>
      </c>
      <c r="W1774" s="67" t="s">
        <v>182</v>
      </c>
      <c r="X1774" s="79">
        <v>6</v>
      </c>
      <c r="Y1774" t="str">
        <f t="shared" si="347"/>
        <v>Y</v>
      </c>
      <c r="Z1774" s="24">
        <v>100</v>
      </c>
      <c r="AA1774" s="24">
        <f t="shared" ref="AA1774:AA1837" si="351">IF(AND(O1774&gt;1,Y1774="Y"),Z1774*I1774,IF(AND(P1774&gt;1,Y1774="N"),Z1774*J1774,0))</f>
        <v>0</v>
      </c>
      <c r="AB1774" s="24">
        <f t="shared" ref="AB1774:AB1837" si="352">AA1774-Z1774</f>
        <v>-100</v>
      </c>
      <c r="AC1774" s="24">
        <f t="shared" ref="AC1774:AC1837" si="353">IF(AND(A1774 &gt; 50%,Y1774 = "Y"),Z1774*I1774,0)</f>
        <v>0</v>
      </c>
      <c r="AD1774" s="24">
        <f t="shared" ref="AD1774:AD1837" si="354">AC1774-Z1774</f>
        <v>-100</v>
      </c>
      <c r="AE1774" s="24">
        <f t="shared" ref="AE1774:AE1837" si="355">IF(AND(B1774 &gt; 50%,Y1774 = "N"),Z1774*J1774,0)</f>
        <v>0</v>
      </c>
      <c r="AF1774" s="24">
        <f t="shared" ref="AF1774:AF1837" si="356">AE1774-Z1774</f>
        <v>-100</v>
      </c>
    </row>
    <row r="1775" spans="1:32" x14ac:dyDescent="0.25">
      <c r="A1775" s="18">
        <v>0.74570100191460498</v>
      </c>
      <c r="B1775" s="18">
        <v>0.22794597725069757</v>
      </c>
      <c r="C1775" s="3">
        <f t="shared" si="348"/>
        <v>1.3410200568759816</v>
      </c>
      <c r="D1775" s="4">
        <f t="shared" si="348"/>
        <v>4.3870043773581875</v>
      </c>
      <c r="E1775" s="75"/>
      <c r="F1775" s="5">
        <f t="shared" si="342"/>
        <v>1</v>
      </c>
      <c r="G1775" s="5">
        <f t="shared" si="343"/>
        <v>1.3410200568759816</v>
      </c>
      <c r="H1775" s="5">
        <f t="shared" si="344"/>
        <v>4.3870043773581875</v>
      </c>
      <c r="K1775" s="5">
        <f t="shared" si="345"/>
        <v>0</v>
      </c>
      <c r="L1775" s="5">
        <f t="shared" si="346"/>
        <v>0</v>
      </c>
      <c r="M1775" s="25" t="e">
        <f t="shared" si="349"/>
        <v>#DIV/0!</v>
      </c>
      <c r="N1775" s="25" t="e">
        <f t="shared" si="349"/>
        <v>#DIV/0!</v>
      </c>
      <c r="O1775">
        <f t="shared" si="350"/>
        <v>0</v>
      </c>
      <c r="P1775">
        <f t="shared" si="350"/>
        <v>0</v>
      </c>
      <c r="Q1775" t="s">
        <v>548</v>
      </c>
      <c r="R1775" t="s">
        <v>551</v>
      </c>
      <c r="S1775" t="s">
        <v>271</v>
      </c>
      <c r="T1775" s="67" t="s">
        <v>84</v>
      </c>
      <c r="U1775" s="79" t="s">
        <v>89</v>
      </c>
      <c r="V1775" t="s">
        <v>644</v>
      </c>
      <c r="W1775" s="67" t="s">
        <v>79</v>
      </c>
      <c r="X1775" s="79">
        <v>3</v>
      </c>
      <c r="Y1775" t="str">
        <f t="shared" si="347"/>
        <v>Y</v>
      </c>
      <c r="Z1775" s="24">
        <v>100</v>
      </c>
      <c r="AA1775" s="24">
        <f t="shared" si="351"/>
        <v>0</v>
      </c>
      <c r="AB1775" s="24">
        <f t="shared" si="352"/>
        <v>-100</v>
      </c>
      <c r="AC1775" s="24">
        <f t="shared" si="353"/>
        <v>0</v>
      </c>
      <c r="AD1775" s="24">
        <f t="shared" si="354"/>
        <v>-100</v>
      </c>
      <c r="AE1775" s="24">
        <f t="shared" si="355"/>
        <v>0</v>
      </c>
      <c r="AF1775" s="24">
        <f t="shared" si="356"/>
        <v>-100</v>
      </c>
    </row>
    <row r="1776" spans="1:32" x14ac:dyDescent="0.25">
      <c r="A1776" s="18">
        <v>0.62989323972202027</v>
      </c>
      <c r="B1776" s="18">
        <v>0.3615890990827007</v>
      </c>
      <c r="C1776" s="3">
        <f t="shared" si="348"/>
        <v>1.587570618223038</v>
      </c>
      <c r="D1776" s="4">
        <f t="shared" si="348"/>
        <v>2.7655700974859463</v>
      </c>
      <c r="E1776" s="75"/>
      <c r="F1776" s="5">
        <f t="shared" ref="F1776:F1839" si="357">(E1776/100%) + 1</f>
        <v>1</v>
      </c>
      <c r="G1776" s="5">
        <f t="shared" ref="G1776:G1839" si="358">C1776/F1776</f>
        <v>1.587570618223038</v>
      </c>
      <c r="H1776" s="5">
        <f t="shared" ref="H1776:H1839" si="359">D1776/F1776</f>
        <v>2.7655700974859463</v>
      </c>
      <c r="K1776" s="5">
        <f t="shared" ref="K1776:K1839" si="360">(I1776*F1776)</f>
        <v>0</v>
      </c>
      <c r="L1776" s="5">
        <f t="shared" ref="L1776:L1839" si="361">(J1776*F1776)</f>
        <v>0</v>
      </c>
      <c r="M1776" s="25" t="e">
        <f t="shared" si="349"/>
        <v>#DIV/0!</v>
      </c>
      <c r="N1776" s="25" t="e">
        <f t="shared" si="349"/>
        <v>#DIV/0!</v>
      </c>
      <c r="O1776">
        <f t="shared" si="350"/>
        <v>0</v>
      </c>
      <c r="P1776">
        <f t="shared" si="350"/>
        <v>0</v>
      </c>
      <c r="Q1776" t="s">
        <v>571</v>
      </c>
      <c r="R1776" t="s">
        <v>572</v>
      </c>
      <c r="S1776" t="s">
        <v>271</v>
      </c>
      <c r="T1776" s="67" t="s">
        <v>84</v>
      </c>
      <c r="U1776" s="79" t="s">
        <v>86</v>
      </c>
      <c r="V1776" t="s">
        <v>644</v>
      </c>
      <c r="W1776" s="67" t="s">
        <v>78</v>
      </c>
      <c r="X1776" s="79">
        <v>1</v>
      </c>
      <c r="Y1776" t="str">
        <f t="shared" ref="Y1776:Y1839" si="362">IF(X1776 &gt;=3,"Y","N")</f>
        <v>N</v>
      </c>
      <c r="Z1776" s="24">
        <v>100</v>
      </c>
      <c r="AA1776" s="24">
        <f t="shared" si="351"/>
        <v>0</v>
      </c>
      <c r="AB1776" s="24">
        <f t="shared" si="352"/>
        <v>-100</v>
      </c>
      <c r="AC1776" s="24">
        <f t="shared" si="353"/>
        <v>0</v>
      </c>
      <c r="AD1776" s="24">
        <f t="shared" si="354"/>
        <v>-100</v>
      </c>
      <c r="AE1776" s="24">
        <f t="shared" si="355"/>
        <v>0</v>
      </c>
      <c r="AF1776" s="24">
        <f t="shared" si="356"/>
        <v>-100</v>
      </c>
    </row>
    <row r="1777" spans="1:32" x14ac:dyDescent="0.25">
      <c r="A1777" s="18">
        <v>0.43781663945771915</v>
      </c>
      <c r="B1777" s="18">
        <v>0.55352778985400897</v>
      </c>
      <c r="C1777" s="3">
        <f t="shared" si="348"/>
        <v>2.2840612025130032</v>
      </c>
      <c r="D1777" s="4">
        <f t="shared" si="348"/>
        <v>1.8065940289352889</v>
      </c>
      <c r="E1777" s="75"/>
      <c r="F1777" s="5">
        <f t="shared" si="357"/>
        <v>1</v>
      </c>
      <c r="G1777" s="5">
        <f t="shared" si="358"/>
        <v>2.2840612025130032</v>
      </c>
      <c r="H1777" s="5">
        <f t="shared" si="359"/>
        <v>1.8065940289352889</v>
      </c>
      <c r="K1777" s="5">
        <f t="shared" si="360"/>
        <v>0</v>
      </c>
      <c r="L1777" s="5">
        <f t="shared" si="361"/>
        <v>0</v>
      </c>
      <c r="M1777" s="25" t="e">
        <f t="shared" si="349"/>
        <v>#DIV/0!</v>
      </c>
      <c r="N1777" s="25" t="e">
        <f t="shared" si="349"/>
        <v>#DIV/0!</v>
      </c>
      <c r="O1777">
        <f t="shared" si="350"/>
        <v>0</v>
      </c>
      <c r="P1777">
        <f t="shared" si="350"/>
        <v>0</v>
      </c>
      <c r="Q1777" t="s">
        <v>349</v>
      </c>
      <c r="R1777" t="s">
        <v>490</v>
      </c>
      <c r="S1777" t="s">
        <v>270</v>
      </c>
      <c r="T1777" s="67" t="s">
        <v>84</v>
      </c>
      <c r="U1777" s="79" t="s">
        <v>94</v>
      </c>
      <c r="V1777" t="s">
        <v>644</v>
      </c>
      <c r="W1777" s="67" t="s">
        <v>94</v>
      </c>
      <c r="X1777" s="79">
        <v>2</v>
      </c>
      <c r="Y1777" t="str">
        <f t="shared" si="362"/>
        <v>N</v>
      </c>
      <c r="Z1777" s="24">
        <v>100</v>
      </c>
      <c r="AA1777" s="24">
        <f t="shared" si="351"/>
        <v>0</v>
      </c>
      <c r="AB1777" s="24">
        <f t="shared" si="352"/>
        <v>-100</v>
      </c>
      <c r="AC1777" s="24">
        <f t="shared" si="353"/>
        <v>0</v>
      </c>
      <c r="AD1777" s="24">
        <f t="shared" si="354"/>
        <v>-100</v>
      </c>
      <c r="AE1777" s="24">
        <f t="shared" si="355"/>
        <v>0</v>
      </c>
      <c r="AF1777" s="24">
        <f t="shared" si="356"/>
        <v>-100</v>
      </c>
    </row>
    <row r="1778" spans="1:32" x14ac:dyDescent="0.25">
      <c r="A1778" s="18">
        <v>0.74834077487685413</v>
      </c>
      <c r="B1778" s="18">
        <v>0.11519237639746399</v>
      </c>
      <c r="C1778" s="3">
        <f t="shared" si="348"/>
        <v>1.3362896070504224</v>
      </c>
      <c r="D1778" s="4">
        <f t="shared" si="348"/>
        <v>8.6811300476132498</v>
      </c>
      <c r="E1778" s="75"/>
      <c r="F1778" s="5">
        <f t="shared" si="357"/>
        <v>1</v>
      </c>
      <c r="G1778" s="5">
        <f t="shared" si="358"/>
        <v>1.3362896070504224</v>
      </c>
      <c r="H1778" s="5">
        <f t="shared" si="359"/>
        <v>8.6811300476132498</v>
      </c>
      <c r="K1778" s="5">
        <f t="shared" si="360"/>
        <v>0</v>
      </c>
      <c r="L1778" s="5">
        <f t="shared" si="361"/>
        <v>0</v>
      </c>
      <c r="M1778" s="25" t="e">
        <f t="shared" si="349"/>
        <v>#DIV/0!</v>
      </c>
      <c r="N1778" s="25" t="e">
        <f t="shared" si="349"/>
        <v>#DIV/0!</v>
      </c>
      <c r="O1778">
        <f t="shared" si="350"/>
        <v>0</v>
      </c>
      <c r="P1778">
        <f t="shared" si="350"/>
        <v>0</v>
      </c>
      <c r="Q1778" t="s">
        <v>344</v>
      </c>
      <c r="R1778" t="s">
        <v>420</v>
      </c>
      <c r="S1778" t="s">
        <v>270</v>
      </c>
      <c r="T1778" s="67" t="s">
        <v>85</v>
      </c>
      <c r="U1778" s="79" t="s">
        <v>91</v>
      </c>
      <c r="V1778" t="s">
        <v>644</v>
      </c>
      <c r="W1778" s="67" t="s">
        <v>73</v>
      </c>
      <c r="X1778" s="79">
        <v>0</v>
      </c>
      <c r="Y1778" t="str">
        <f t="shared" si="362"/>
        <v>N</v>
      </c>
      <c r="Z1778" s="24">
        <v>100</v>
      </c>
      <c r="AA1778" s="24">
        <f t="shared" si="351"/>
        <v>0</v>
      </c>
      <c r="AB1778" s="24">
        <f t="shared" si="352"/>
        <v>-100</v>
      </c>
      <c r="AC1778" s="24">
        <f t="shared" si="353"/>
        <v>0</v>
      </c>
      <c r="AD1778" s="24">
        <f t="shared" si="354"/>
        <v>-100</v>
      </c>
      <c r="AE1778" s="24">
        <f t="shared" si="355"/>
        <v>0</v>
      </c>
      <c r="AF1778" s="24">
        <f t="shared" si="356"/>
        <v>-100</v>
      </c>
    </row>
    <row r="1779" spans="1:32" x14ac:dyDescent="0.25">
      <c r="A1779" s="18">
        <v>0.22492370330173278</v>
      </c>
      <c r="B1779" s="18">
        <v>0.77501495677242505</v>
      </c>
      <c r="C1779" s="3">
        <f t="shared" si="348"/>
        <v>4.4459520509428501</v>
      </c>
      <c r="D1779" s="4">
        <f t="shared" si="348"/>
        <v>1.2902976791112941</v>
      </c>
      <c r="E1779" s="75"/>
      <c r="F1779" s="5">
        <f t="shared" si="357"/>
        <v>1</v>
      </c>
      <c r="G1779" s="5">
        <f t="shared" si="358"/>
        <v>4.4459520509428501</v>
      </c>
      <c r="H1779" s="5">
        <f t="shared" si="359"/>
        <v>1.2902976791112941</v>
      </c>
      <c r="K1779" s="5">
        <f t="shared" si="360"/>
        <v>0</v>
      </c>
      <c r="L1779" s="5">
        <f t="shared" si="361"/>
        <v>0</v>
      </c>
      <c r="M1779" s="25" t="e">
        <f t="shared" si="349"/>
        <v>#DIV/0!</v>
      </c>
      <c r="N1779" s="25" t="e">
        <f t="shared" si="349"/>
        <v>#DIV/0!</v>
      </c>
      <c r="O1779">
        <f t="shared" si="350"/>
        <v>0</v>
      </c>
      <c r="P1779">
        <f t="shared" si="350"/>
        <v>0</v>
      </c>
      <c r="Q1779" t="s">
        <v>348</v>
      </c>
      <c r="R1779" t="s">
        <v>423</v>
      </c>
      <c r="S1779" t="s">
        <v>270</v>
      </c>
      <c r="T1779" s="67" t="s">
        <v>90</v>
      </c>
      <c r="U1779" s="79" t="s">
        <v>75</v>
      </c>
      <c r="V1779" t="s">
        <v>644</v>
      </c>
      <c r="W1779" s="67" t="s">
        <v>77</v>
      </c>
      <c r="X1779" s="79">
        <v>2</v>
      </c>
      <c r="Y1779" t="str">
        <f t="shared" si="362"/>
        <v>N</v>
      </c>
      <c r="Z1779" s="24">
        <v>100</v>
      </c>
      <c r="AA1779" s="24">
        <f t="shared" si="351"/>
        <v>0</v>
      </c>
      <c r="AB1779" s="24">
        <f t="shared" si="352"/>
        <v>-100</v>
      </c>
      <c r="AC1779" s="24">
        <f t="shared" si="353"/>
        <v>0</v>
      </c>
      <c r="AD1779" s="24">
        <f t="shared" si="354"/>
        <v>-100</v>
      </c>
      <c r="AE1779" s="24">
        <f t="shared" si="355"/>
        <v>0</v>
      </c>
      <c r="AF1779" s="24">
        <f t="shared" si="356"/>
        <v>-100</v>
      </c>
    </row>
    <row r="1780" spans="1:32" x14ac:dyDescent="0.25">
      <c r="A1780" s="18">
        <v>0.54049818169775576</v>
      </c>
      <c r="B1780" s="18">
        <v>0.45485932300207127</v>
      </c>
      <c r="C1780" s="3">
        <f t="shared" si="348"/>
        <v>1.8501449845009759</v>
      </c>
      <c r="D1780" s="4">
        <f t="shared" si="348"/>
        <v>2.1984819249169183</v>
      </c>
      <c r="E1780" s="75"/>
      <c r="F1780" s="5">
        <f t="shared" si="357"/>
        <v>1</v>
      </c>
      <c r="G1780" s="5">
        <f t="shared" si="358"/>
        <v>1.8501449845009759</v>
      </c>
      <c r="H1780" s="5">
        <f t="shared" si="359"/>
        <v>2.1984819249169183</v>
      </c>
      <c r="K1780" s="5">
        <f t="shared" si="360"/>
        <v>0</v>
      </c>
      <c r="L1780" s="5">
        <f t="shared" si="361"/>
        <v>0</v>
      </c>
      <c r="M1780" s="25" t="e">
        <f t="shared" si="349"/>
        <v>#DIV/0!</v>
      </c>
      <c r="N1780" s="25" t="e">
        <f t="shared" si="349"/>
        <v>#DIV/0!</v>
      </c>
      <c r="O1780">
        <f t="shared" si="350"/>
        <v>0</v>
      </c>
      <c r="P1780">
        <f t="shared" si="350"/>
        <v>0</v>
      </c>
      <c r="Q1780" t="s">
        <v>426</v>
      </c>
      <c r="R1780" t="s">
        <v>352</v>
      </c>
      <c r="S1780" t="s">
        <v>273</v>
      </c>
      <c r="T1780" s="67" t="s">
        <v>84</v>
      </c>
      <c r="U1780" s="79" t="s">
        <v>86</v>
      </c>
      <c r="V1780" t="s">
        <v>644</v>
      </c>
      <c r="W1780" s="67" t="s">
        <v>75</v>
      </c>
      <c r="X1780" s="79">
        <v>2</v>
      </c>
      <c r="Y1780" t="str">
        <f t="shared" si="362"/>
        <v>N</v>
      </c>
      <c r="Z1780" s="24">
        <v>100</v>
      </c>
      <c r="AA1780" s="24">
        <f t="shared" si="351"/>
        <v>0</v>
      </c>
      <c r="AB1780" s="24">
        <f t="shared" si="352"/>
        <v>-100</v>
      </c>
      <c r="AC1780" s="24">
        <f t="shared" si="353"/>
        <v>0</v>
      </c>
      <c r="AD1780" s="24">
        <f t="shared" si="354"/>
        <v>-100</v>
      </c>
      <c r="AE1780" s="24">
        <f t="shared" si="355"/>
        <v>0</v>
      </c>
      <c r="AF1780" s="24">
        <f t="shared" si="356"/>
        <v>-100</v>
      </c>
    </row>
    <row r="1781" spans="1:32" x14ac:dyDescent="0.25">
      <c r="A1781" s="18">
        <v>0.47071212727802653</v>
      </c>
      <c r="B1781" s="18">
        <v>0.51905527464674306</v>
      </c>
      <c r="C1781" s="3">
        <f t="shared" si="348"/>
        <v>2.124440697507989</v>
      </c>
      <c r="D1781" s="4">
        <f t="shared" si="348"/>
        <v>1.9265770888862979</v>
      </c>
      <c r="E1781" s="75"/>
      <c r="F1781" s="5">
        <f t="shared" si="357"/>
        <v>1</v>
      </c>
      <c r="G1781" s="5">
        <f t="shared" si="358"/>
        <v>2.124440697507989</v>
      </c>
      <c r="H1781" s="5">
        <f t="shared" si="359"/>
        <v>1.9265770888862979</v>
      </c>
      <c r="K1781" s="5">
        <f t="shared" si="360"/>
        <v>0</v>
      </c>
      <c r="L1781" s="5">
        <f t="shared" si="361"/>
        <v>0</v>
      </c>
      <c r="M1781" s="25" t="e">
        <f t="shared" si="349"/>
        <v>#DIV/0!</v>
      </c>
      <c r="N1781" s="25" t="e">
        <f t="shared" si="349"/>
        <v>#DIV/0!</v>
      </c>
      <c r="O1781">
        <f t="shared" si="350"/>
        <v>0</v>
      </c>
      <c r="P1781">
        <f t="shared" si="350"/>
        <v>0</v>
      </c>
      <c r="Q1781" t="s">
        <v>493</v>
      </c>
      <c r="R1781" t="s">
        <v>495</v>
      </c>
      <c r="S1781" t="s">
        <v>273</v>
      </c>
      <c r="T1781" s="67" t="s">
        <v>84</v>
      </c>
      <c r="U1781" s="79" t="s">
        <v>94</v>
      </c>
      <c r="V1781" t="s">
        <v>644</v>
      </c>
      <c r="W1781" s="67" t="s">
        <v>99</v>
      </c>
      <c r="X1781" s="79">
        <v>5</v>
      </c>
      <c r="Y1781" t="str">
        <f t="shared" si="362"/>
        <v>Y</v>
      </c>
      <c r="Z1781" s="24">
        <v>100</v>
      </c>
      <c r="AA1781" s="24">
        <f t="shared" si="351"/>
        <v>0</v>
      </c>
      <c r="AB1781" s="24">
        <f t="shared" si="352"/>
        <v>-100</v>
      </c>
      <c r="AC1781" s="24">
        <f t="shared" si="353"/>
        <v>0</v>
      </c>
      <c r="AD1781" s="24">
        <f t="shared" si="354"/>
        <v>-100</v>
      </c>
      <c r="AE1781" s="24">
        <f t="shared" si="355"/>
        <v>0</v>
      </c>
      <c r="AF1781" s="24">
        <f t="shared" si="356"/>
        <v>-100</v>
      </c>
    </row>
    <row r="1782" spans="1:32" x14ac:dyDescent="0.25">
      <c r="A1782" s="18">
        <v>0.41460385093885438</v>
      </c>
      <c r="B1782" s="18">
        <v>0.58490431490724137</v>
      </c>
      <c r="C1782" s="3">
        <f t="shared" si="348"/>
        <v>2.4119409352699903</v>
      </c>
      <c r="D1782" s="4">
        <f t="shared" si="348"/>
        <v>1.7096813521688377</v>
      </c>
      <c r="E1782" s="75"/>
      <c r="F1782" s="5">
        <f t="shared" si="357"/>
        <v>1</v>
      </c>
      <c r="G1782" s="5">
        <f t="shared" si="358"/>
        <v>2.4119409352699903</v>
      </c>
      <c r="H1782" s="5">
        <f t="shared" si="359"/>
        <v>1.7096813521688377</v>
      </c>
      <c r="K1782" s="5">
        <f t="shared" si="360"/>
        <v>0</v>
      </c>
      <c r="L1782" s="5">
        <f t="shared" si="361"/>
        <v>0</v>
      </c>
      <c r="M1782" s="25" t="e">
        <f t="shared" si="349"/>
        <v>#DIV/0!</v>
      </c>
      <c r="N1782" s="25" t="e">
        <f t="shared" si="349"/>
        <v>#DIV/0!</v>
      </c>
      <c r="O1782">
        <f t="shared" si="350"/>
        <v>0</v>
      </c>
      <c r="P1782">
        <f t="shared" si="350"/>
        <v>0</v>
      </c>
      <c r="Q1782" t="s">
        <v>427</v>
      </c>
      <c r="R1782" t="s">
        <v>295</v>
      </c>
      <c r="S1782" t="s">
        <v>273</v>
      </c>
      <c r="T1782" s="67" t="s">
        <v>90</v>
      </c>
      <c r="U1782" s="79" t="s">
        <v>75</v>
      </c>
      <c r="V1782" t="s">
        <v>644</v>
      </c>
      <c r="W1782" s="67" t="s">
        <v>86</v>
      </c>
      <c r="X1782" s="79">
        <v>3</v>
      </c>
      <c r="Y1782" t="str">
        <f t="shared" si="362"/>
        <v>Y</v>
      </c>
      <c r="Z1782" s="24">
        <v>100</v>
      </c>
      <c r="AA1782" s="24">
        <f t="shared" si="351"/>
        <v>0</v>
      </c>
      <c r="AB1782" s="24">
        <f t="shared" si="352"/>
        <v>-100</v>
      </c>
      <c r="AC1782" s="24">
        <f t="shared" si="353"/>
        <v>0</v>
      </c>
      <c r="AD1782" s="24">
        <f t="shared" si="354"/>
        <v>-100</v>
      </c>
      <c r="AE1782" s="24">
        <f t="shared" si="355"/>
        <v>0</v>
      </c>
      <c r="AF1782" s="24">
        <f t="shared" si="356"/>
        <v>-100</v>
      </c>
    </row>
    <row r="1783" spans="1:32" x14ac:dyDescent="0.25">
      <c r="A1783" s="18">
        <v>0.55616396667334655</v>
      </c>
      <c r="B1783" s="18">
        <v>0.44208309988831601</v>
      </c>
      <c r="C1783" s="3">
        <f t="shared" si="348"/>
        <v>1.7980309044137213</v>
      </c>
      <c r="D1783" s="4">
        <f t="shared" si="348"/>
        <v>2.2620181596008333</v>
      </c>
      <c r="E1783" s="75"/>
      <c r="F1783" s="5">
        <f t="shared" si="357"/>
        <v>1</v>
      </c>
      <c r="G1783" s="5">
        <f t="shared" si="358"/>
        <v>1.7980309044137213</v>
      </c>
      <c r="H1783" s="5">
        <f t="shared" si="359"/>
        <v>2.2620181596008333</v>
      </c>
      <c r="K1783" s="5">
        <f t="shared" si="360"/>
        <v>0</v>
      </c>
      <c r="L1783" s="5">
        <f t="shared" si="361"/>
        <v>0</v>
      </c>
      <c r="M1783" s="25" t="e">
        <f t="shared" si="349"/>
        <v>#DIV/0!</v>
      </c>
      <c r="N1783" s="25" t="e">
        <f t="shared" si="349"/>
        <v>#DIV/0!</v>
      </c>
      <c r="O1783">
        <f t="shared" si="350"/>
        <v>0</v>
      </c>
      <c r="P1783">
        <f t="shared" si="350"/>
        <v>0</v>
      </c>
      <c r="Q1783" t="s">
        <v>434</v>
      </c>
      <c r="R1783" t="s">
        <v>432</v>
      </c>
      <c r="S1783" t="s">
        <v>278</v>
      </c>
      <c r="T1783" s="67" t="s">
        <v>84</v>
      </c>
      <c r="U1783" s="79" t="s">
        <v>86</v>
      </c>
      <c r="V1783" t="s">
        <v>644</v>
      </c>
      <c r="W1783" s="67" t="s">
        <v>78</v>
      </c>
      <c r="X1783" s="79">
        <v>1</v>
      </c>
      <c r="Y1783" t="str">
        <f t="shared" si="362"/>
        <v>N</v>
      </c>
      <c r="Z1783" s="24">
        <v>100</v>
      </c>
      <c r="AA1783" s="24">
        <f t="shared" si="351"/>
        <v>0</v>
      </c>
      <c r="AB1783" s="24">
        <f t="shared" si="352"/>
        <v>-100</v>
      </c>
      <c r="AC1783" s="24">
        <f t="shared" si="353"/>
        <v>0</v>
      </c>
      <c r="AD1783" s="24">
        <f t="shared" si="354"/>
        <v>-100</v>
      </c>
      <c r="AE1783" s="24">
        <f t="shared" si="355"/>
        <v>0</v>
      </c>
      <c r="AF1783" s="24">
        <f t="shared" si="356"/>
        <v>-100</v>
      </c>
    </row>
    <row r="1784" spans="1:32" x14ac:dyDescent="0.25">
      <c r="A1784" s="18">
        <v>0.3901971570064216</v>
      </c>
      <c r="B1784" s="18">
        <v>0.60946232462491134</v>
      </c>
      <c r="C1784" s="3">
        <f t="shared" si="348"/>
        <v>2.562806986273205</v>
      </c>
      <c r="D1784" s="4">
        <f t="shared" si="348"/>
        <v>1.6407905125479938</v>
      </c>
      <c r="E1784" s="75"/>
      <c r="F1784" s="5">
        <f t="shared" si="357"/>
        <v>1</v>
      </c>
      <c r="G1784" s="5">
        <f t="shared" si="358"/>
        <v>2.562806986273205</v>
      </c>
      <c r="H1784" s="5">
        <f t="shared" si="359"/>
        <v>1.6407905125479938</v>
      </c>
      <c r="K1784" s="5">
        <f t="shared" si="360"/>
        <v>0</v>
      </c>
      <c r="L1784" s="5">
        <f t="shared" si="361"/>
        <v>0</v>
      </c>
      <c r="M1784" s="25" t="e">
        <f t="shared" si="349"/>
        <v>#DIV/0!</v>
      </c>
      <c r="N1784" s="25" t="e">
        <f t="shared" si="349"/>
        <v>#DIV/0!</v>
      </c>
      <c r="O1784">
        <f t="shared" si="350"/>
        <v>0</v>
      </c>
      <c r="P1784">
        <f t="shared" si="350"/>
        <v>0</v>
      </c>
      <c r="Q1784" t="s">
        <v>357</v>
      </c>
      <c r="R1784" t="s">
        <v>497</v>
      </c>
      <c r="S1784" t="s">
        <v>278</v>
      </c>
      <c r="T1784" s="67" t="s">
        <v>90</v>
      </c>
      <c r="U1784" s="79" t="s">
        <v>75</v>
      </c>
      <c r="V1784" t="s">
        <v>644</v>
      </c>
      <c r="W1784" s="67" t="s">
        <v>79</v>
      </c>
      <c r="X1784" s="79">
        <v>3</v>
      </c>
      <c r="Y1784" t="str">
        <f t="shared" si="362"/>
        <v>Y</v>
      </c>
      <c r="Z1784" s="24">
        <v>100</v>
      </c>
      <c r="AA1784" s="24">
        <f t="shared" si="351"/>
        <v>0</v>
      </c>
      <c r="AB1784" s="24">
        <f t="shared" si="352"/>
        <v>-100</v>
      </c>
      <c r="AC1784" s="24">
        <f t="shared" si="353"/>
        <v>0</v>
      </c>
      <c r="AD1784" s="24">
        <f t="shared" si="354"/>
        <v>-100</v>
      </c>
      <c r="AE1784" s="24">
        <f t="shared" si="355"/>
        <v>0</v>
      </c>
      <c r="AF1784" s="24">
        <f t="shared" si="356"/>
        <v>-100</v>
      </c>
    </row>
    <row r="1785" spans="1:32" x14ac:dyDescent="0.25">
      <c r="A1785" s="18">
        <v>0.13140537135403399</v>
      </c>
      <c r="B1785" s="18">
        <v>0.86846023863565824</v>
      </c>
      <c r="C1785" s="3">
        <f t="shared" si="348"/>
        <v>7.6100389938078523</v>
      </c>
      <c r="D1785" s="4">
        <f t="shared" si="348"/>
        <v>1.151463193722017</v>
      </c>
      <c r="E1785" s="75"/>
      <c r="F1785" s="5">
        <f t="shared" si="357"/>
        <v>1</v>
      </c>
      <c r="G1785" s="5">
        <f t="shared" si="358"/>
        <v>7.6100389938078523</v>
      </c>
      <c r="H1785" s="5">
        <f t="shared" si="359"/>
        <v>1.151463193722017</v>
      </c>
      <c r="K1785" s="5">
        <f t="shared" si="360"/>
        <v>0</v>
      </c>
      <c r="L1785" s="5">
        <f t="shared" si="361"/>
        <v>0</v>
      </c>
      <c r="M1785" s="25" t="e">
        <f t="shared" si="349"/>
        <v>#DIV/0!</v>
      </c>
      <c r="N1785" s="25" t="e">
        <f t="shared" si="349"/>
        <v>#DIV/0!</v>
      </c>
      <c r="O1785">
        <f t="shared" si="350"/>
        <v>0</v>
      </c>
      <c r="P1785">
        <f t="shared" si="350"/>
        <v>0</v>
      </c>
      <c r="Q1785" t="s">
        <v>354</v>
      </c>
      <c r="R1785" t="s">
        <v>429</v>
      </c>
      <c r="S1785" t="s">
        <v>278</v>
      </c>
      <c r="T1785" s="67" t="s">
        <v>84</v>
      </c>
      <c r="U1785" s="79" t="s">
        <v>78</v>
      </c>
      <c r="V1785" t="s">
        <v>644</v>
      </c>
      <c r="W1785" s="67" t="s">
        <v>73</v>
      </c>
      <c r="X1785" s="79">
        <v>0</v>
      </c>
      <c r="Y1785" t="str">
        <f t="shared" si="362"/>
        <v>N</v>
      </c>
      <c r="Z1785" s="24">
        <v>100</v>
      </c>
      <c r="AA1785" s="24">
        <f t="shared" si="351"/>
        <v>0</v>
      </c>
      <c r="AB1785" s="24">
        <f t="shared" si="352"/>
        <v>-100</v>
      </c>
      <c r="AC1785" s="24">
        <f t="shared" si="353"/>
        <v>0</v>
      </c>
      <c r="AD1785" s="24">
        <f t="shared" si="354"/>
        <v>-100</v>
      </c>
      <c r="AE1785" s="24">
        <f t="shared" si="355"/>
        <v>0</v>
      </c>
      <c r="AF1785" s="24">
        <f t="shared" si="356"/>
        <v>-100</v>
      </c>
    </row>
    <row r="1786" spans="1:32" x14ac:dyDescent="0.25">
      <c r="A1786" s="18">
        <v>0.53631734708307188</v>
      </c>
      <c r="B1786" s="18">
        <v>0.46232973990641801</v>
      </c>
      <c r="C1786" s="3">
        <f t="shared" si="348"/>
        <v>1.8645676956727393</v>
      </c>
      <c r="D1786" s="4">
        <f t="shared" si="348"/>
        <v>2.1629584118954015</v>
      </c>
      <c r="E1786" s="75"/>
      <c r="F1786" s="5">
        <f t="shared" si="357"/>
        <v>1</v>
      </c>
      <c r="G1786" s="5">
        <f t="shared" si="358"/>
        <v>1.8645676956727393</v>
      </c>
      <c r="H1786" s="5">
        <f t="shared" si="359"/>
        <v>2.1629584118954015</v>
      </c>
      <c r="K1786" s="5">
        <f t="shared" si="360"/>
        <v>0</v>
      </c>
      <c r="L1786" s="5">
        <f t="shared" si="361"/>
        <v>0</v>
      </c>
      <c r="M1786" s="25" t="e">
        <f t="shared" si="349"/>
        <v>#DIV/0!</v>
      </c>
      <c r="N1786" s="25" t="e">
        <f t="shared" si="349"/>
        <v>#DIV/0!</v>
      </c>
      <c r="O1786">
        <f t="shared" si="350"/>
        <v>0</v>
      </c>
      <c r="P1786">
        <f t="shared" si="350"/>
        <v>0</v>
      </c>
      <c r="Q1786" t="s">
        <v>440</v>
      </c>
      <c r="R1786" t="s">
        <v>438</v>
      </c>
      <c r="S1786" t="s">
        <v>269</v>
      </c>
      <c r="T1786" s="67" t="s">
        <v>90</v>
      </c>
      <c r="U1786" s="79" t="s">
        <v>75</v>
      </c>
      <c r="V1786" t="s">
        <v>644</v>
      </c>
      <c r="W1786" s="67" t="s">
        <v>92</v>
      </c>
      <c r="X1786" s="79">
        <v>5</v>
      </c>
      <c r="Y1786" t="str">
        <f t="shared" si="362"/>
        <v>Y</v>
      </c>
      <c r="Z1786" s="24">
        <v>100</v>
      </c>
      <c r="AA1786" s="24">
        <f t="shared" si="351"/>
        <v>0</v>
      </c>
      <c r="AB1786" s="24">
        <f t="shared" si="352"/>
        <v>-100</v>
      </c>
      <c r="AC1786" s="24">
        <f t="shared" si="353"/>
        <v>0</v>
      </c>
      <c r="AD1786" s="24">
        <f t="shared" si="354"/>
        <v>-100</v>
      </c>
      <c r="AE1786" s="24">
        <f t="shared" si="355"/>
        <v>0</v>
      </c>
      <c r="AF1786" s="24">
        <f t="shared" si="356"/>
        <v>-100</v>
      </c>
    </row>
    <row r="1787" spans="1:32" x14ac:dyDescent="0.25">
      <c r="A1787" s="18">
        <v>0.32531360499823631</v>
      </c>
      <c r="B1787" s="18">
        <v>0.67371757275581456</v>
      </c>
      <c r="C1787" s="3">
        <f t="shared" si="348"/>
        <v>3.0739568977000564</v>
      </c>
      <c r="D1787" s="4">
        <f t="shared" si="348"/>
        <v>1.484301494333212</v>
      </c>
      <c r="E1787" s="75"/>
      <c r="F1787" s="5">
        <f t="shared" si="357"/>
        <v>1</v>
      </c>
      <c r="G1787" s="5">
        <f t="shared" si="358"/>
        <v>3.0739568977000564</v>
      </c>
      <c r="H1787" s="5">
        <f t="shared" si="359"/>
        <v>1.484301494333212</v>
      </c>
      <c r="K1787" s="5">
        <f t="shared" si="360"/>
        <v>0</v>
      </c>
      <c r="L1787" s="5">
        <f t="shared" si="361"/>
        <v>0</v>
      </c>
      <c r="M1787" s="25" t="e">
        <f t="shared" si="349"/>
        <v>#DIV/0!</v>
      </c>
      <c r="N1787" s="25" t="e">
        <f t="shared" si="349"/>
        <v>#DIV/0!</v>
      </c>
      <c r="O1787">
        <f t="shared" si="350"/>
        <v>0</v>
      </c>
      <c r="P1787">
        <f t="shared" si="350"/>
        <v>0</v>
      </c>
      <c r="Q1787" t="s">
        <v>498</v>
      </c>
      <c r="R1787" t="s">
        <v>436</v>
      </c>
      <c r="S1787" t="s">
        <v>269</v>
      </c>
      <c r="T1787" s="67" t="s">
        <v>85</v>
      </c>
      <c r="U1787" s="79" t="s">
        <v>77</v>
      </c>
      <c r="V1787" t="s">
        <v>644</v>
      </c>
      <c r="W1787" s="67" t="s">
        <v>76</v>
      </c>
      <c r="X1787" s="79">
        <v>1</v>
      </c>
      <c r="Y1787" t="str">
        <f t="shared" si="362"/>
        <v>N</v>
      </c>
      <c r="Z1787" s="24">
        <v>100</v>
      </c>
      <c r="AA1787" s="24">
        <f t="shared" si="351"/>
        <v>0</v>
      </c>
      <c r="AB1787" s="24">
        <f t="shared" si="352"/>
        <v>-100</v>
      </c>
      <c r="AC1787" s="24">
        <f t="shared" si="353"/>
        <v>0</v>
      </c>
      <c r="AD1787" s="24">
        <f t="shared" si="354"/>
        <v>-100</v>
      </c>
      <c r="AE1787" s="24">
        <f t="shared" si="355"/>
        <v>0</v>
      </c>
      <c r="AF1787" s="24">
        <f t="shared" si="356"/>
        <v>-100</v>
      </c>
    </row>
    <row r="1788" spans="1:32" x14ac:dyDescent="0.25">
      <c r="A1788" s="18">
        <v>0.18811673955789918</v>
      </c>
      <c r="B1788" s="18">
        <v>0.81184694257570134</v>
      </c>
      <c r="C1788" s="3">
        <f t="shared" si="348"/>
        <v>5.3158480332486135</v>
      </c>
      <c r="D1788" s="4">
        <f t="shared" si="348"/>
        <v>1.2317592732779852</v>
      </c>
      <c r="E1788" s="75"/>
      <c r="F1788" s="5">
        <f t="shared" si="357"/>
        <v>1</v>
      </c>
      <c r="G1788" s="5">
        <f t="shared" si="358"/>
        <v>5.3158480332486135</v>
      </c>
      <c r="H1788" s="5">
        <f t="shared" si="359"/>
        <v>1.2317592732779852</v>
      </c>
      <c r="K1788" s="5">
        <f t="shared" si="360"/>
        <v>0</v>
      </c>
      <c r="L1788" s="5">
        <f t="shared" si="361"/>
        <v>0</v>
      </c>
      <c r="M1788" s="25" t="e">
        <f t="shared" si="349"/>
        <v>#DIV/0!</v>
      </c>
      <c r="N1788" s="25" t="e">
        <f t="shared" si="349"/>
        <v>#DIV/0!</v>
      </c>
      <c r="O1788">
        <f t="shared" si="350"/>
        <v>0</v>
      </c>
      <c r="P1788">
        <f t="shared" si="350"/>
        <v>0</v>
      </c>
      <c r="Q1788" t="s">
        <v>448</v>
      </c>
      <c r="R1788" t="s">
        <v>445</v>
      </c>
      <c r="S1788" t="s">
        <v>282</v>
      </c>
      <c r="T1788" s="67" t="s">
        <v>90</v>
      </c>
      <c r="U1788" s="79" t="s">
        <v>75</v>
      </c>
      <c r="V1788" t="s">
        <v>644</v>
      </c>
      <c r="W1788" s="67" t="s">
        <v>102</v>
      </c>
      <c r="X1788" s="79">
        <v>4</v>
      </c>
      <c r="Y1788" t="str">
        <f t="shared" si="362"/>
        <v>Y</v>
      </c>
      <c r="Z1788" s="24">
        <v>100</v>
      </c>
      <c r="AA1788" s="24">
        <f t="shared" si="351"/>
        <v>0</v>
      </c>
      <c r="AB1788" s="24">
        <f t="shared" si="352"/>
        <v>-100</v>
      </c>
      <c r="AC1788" s="24">
        <f t="shared" si="353"/>
        <v>0</v>
      </c>
      <c r="AD1788" s="24">
        <f t="shared" si="354"/>
        <v>-100</v>
      </c>
      <c r="AE1788" s="24">
        <f t="shared" si="355"/>
        <v>0</v>
      </c>
      <c r="AF1788" s="24">
        <f t="shared" si="356"/>
        <v>-100</v>
      </c>
    </row>
    <row r="1789" spans="1:32" x14ac:dyDescent="0.25">
      <c r="A1789" s="18">
        <v>0.64902720619071841</v>
      </c>
      <c r="B1789" s="18">
        <v>0.34674556924980099</v>
      </c>
      <c r="C1789" s="3">
        <f t="shared" si="348"/>
        <v>1.5407674600718468</v>
      </c>
      <c r="D1789" s="4">
        <f t="shared" si="348"/>
        <v>2.8839589851531287</v>
      </c>
      <c r="E1789" s="75"/>
      <c r="F1789" s="5">
        <f t="shared" si="357"/>
        <v>1</v>
      </c>
      <c r="G1789" s="5">
        <f t="shared" si="358"/>
        <v>1.5407674600718468</v>
      </c>
      <c r="H1789" s="5">
        <f t="shared" si="359"/>
        <v>2.8839589851531287</v>
      </c>
      <c r="K1789" s="5">
        <f t="shared" si="360"/>
        <v>0</v>
      </c>
      <c r="L1789" s="5">
        <f t="shared" si="361"/>
        <v>0</v>
      </c>
      <c r="M1789" s="25" t="e">
        <f t="shared" si="349"/>
        <v>#DIV/0!</v>
      </c>
      <c r="N1789" s="25" t="e">
        <f t="shared" si="349"/>
        <v>#DIV/0!</v>
      </c>
      <c r="O1789">
        <f t="shared" si="350"/>
        <v>0</v>
      </c>
      <c r="P1789">
        <f t="shared" si="350"/>
        <v>0</v>
      </c>
      <c r="Q1789" t="s">
        <v>366</v>
      </c>
      <c r="R1789" t="s">
        <v>364</v>
      </c>
      <c r="S1789" t="s">
        <v>282</v>
      </c>
      <c r="T1789" s="67" t="s">
        <v>85</v>
      </c>
      <c r="U1789" s="79" t="s">
        <v>79</v>
      </c>
      <c r="V1789" t="s">
        <v>644</v>
      </c>
      <c r="W1789" s="67" t="s">
        <v>75</v>
      </c>
      <c r="X1789" s="79">
        <v>2</v>
      </c>
      <c r="Y1789" t="str">
        <f t="shared" si="362"/>
        <v>N</v>
      </c>
      <c r="Z1789" s="24">
        <v>100</v>
      </c>
      <c r="AA1789" s="24">
        <f t="shared" si="351"/>
        <v>0</v>
      </c>
      <c r="AB1789" s="24">
        <f t="shared" si="352"/>
        <v>-100</v>
      </c>
      <c r="AC1789" s="24">
        <f t="shared" si="353"/>
        <v>0</v>
      </c>
      <c r="AD1789" s="24">
        <f t="shared" si="354"/>
        <v>-100</v>
      </c>
      <c r="AE1789" s="24">
        <f t="shared" si="355"/>
        <v>0</v>
      </c>
      <c r="AF1789" s="24">
        <f t="shared" si="356"/>
        <v>-100</v>
      </c>
    </row>
    <row r="1790" spans="1:32" x14ac:dyDescent="0.25">
      <c r="A1790" s="18">
        <v>0.39458444097456236</v>
      </c>
      <c r="B1790" s="18">
        <v>0.60487281205548271</v>
      </c>
      <c r="C1790" s="3">
        <f t="shared" si="348"/>
        <v>2.534311787687713</v>
      </c>
      <c r="D1790" s="4">
        <f t="shared" si="348"/>
        <v>1.6532401193596278</v>
      </c>
      <c r="E1790" s="75"/>
      <c r="F1790" s="5">
        <f t="shared" si="357"/>
        <v>1</v>
      </c>
      <c r="G1790" s="5">
        <f t="shared" si="358"/>
        <v>2.534311787687713</v>
      </c>
      <c r="H1790" s="5">
        <f t="shared" si="359"/>
        <v>1.6532401193596278</v>
      </c>
      <c r="K1790" s="5">
        <f t="shared" si="360"/>
        <v>0</v>
      </c>
      <c r="L1790" s="5">
        <f t="shared" si="361"/>
        <v>0</v>
      </c>
      <c r="M1790" s="25" t="e">
        <f t="shared" si="349"/>
        <v>#DIV/0!</v>
      </c>
      <c r="N1790" s="25" t="e">
        <f t="shared" si="349"/>
        <v>#DIV/0!</v>
      </c>
      <c r="O1790">
        <f t="shared" si="350"/>
        <v>0</v>
      </c>
      <c r="P1790">
        <f t="shared" si="350"/>
        <v>0</v>
      </c>
      <c r="Q1790" t="s">
        <v>442</v>
      </c>
      <c r="R1790" t="s">
        <v>449</v>
      </c>
      <c r="S1790" t="s">
        <v>282</v>
      </c>
      <c r="T1790" s="67" t="s">
        <v>90</v>
      </c>
      <c r="U1790" s="79" t="s">
        <v>75</v>
      </c>
      <c r="V1790" t="s">
        <v>644</v>
      </c>
      <c r="W1790" s="67" t="s">
        <v>86</v>
      </c>
      <c r="X1790" s="79">
        <v>3</v>
      </c>
      <c r="Y1790" t="str">
        <f t="shared" si="362"/>
        <v>Y</v>
      </c>
      <c r="Z1790" s="24">
        <v>100</v>
      </c>
      <c r="AA1790" s="24">
        <f t="shared" si="351"/>
        <v>0</v>
      </c>
      <c r="AB1790" s="24">
        <f t="shared" si="352"/>
        <v>-100</v>
      </c>
      <c r="AC1790" s="24">
        <f t="shared" si="353"/>
        <v>0</v>
      </c>
      <c r="AD1790" s="24">
        <f t="shared" si="354"/>
        <v>-100</v>
      </c>
      <c r="AE1790" s="24">
        <f t="shared" si="355"/>
        <v>0</v>
      </c>
      <c r="AF1790" s="24">
        <f t="shared" si="356"/>
        <v>-100</v>
      </c>
    </row>
    <row r="1791" spans="1:32" x14ac:dyDescent="0.25">
      <c r="A1791" s="18">
        <v>0.34688304844680073</v>
      </c>
      <c r="B1791" s="18">
        <v>0.65171636424344348</v>
      </c>
      <c r="C1791" s="3">
        <f t="shared" si="348"/>
        <v>2.8828159936831379</v>
      </c>
      <c r="D1791" s="4">
        <f t="shared" si="348"/>
        <v>1.5344098366485974</v>
      </c>
      <c r="E1791" s="75"/>
      <c r="F1791" s="5">
        <f t="shared" si="357"/>
        <v>1</v>
      </c>
      <c r="G1791" s="5">
        <f t="shared" si="358"/>
        <v>2.8828159936831379</v>
      </c>
      <c r="H1791" s="5">
        <f t="shared" si="359"/>
        <v>1.5344098366485974</v>
      </c>
      <c r="K1791" s="5">
        <f t="shared" si="360"/>
        <v>0</v>
      </c>
      <c r="L1791" s="5">
        <f t="shared" si="361"/>
        <v>0</v>
      </c>
      <c r="M1791" s="25" t="e">
        <f t="shared" si="349"/>
        <v>#DIV/0!</v>
      </c>
      <c r="N1791" s="25" t="e">
        <f t="shared" si="349"/>
        <v>#DIV/0!</v>
      </c>
      <c r="O1791">
        <f t="shared" si="350"/>
        <v>0</v>
      </c>
      <c r="P1791">
        <f t="shared" si="350"/>
        <v>0</v>
      </c>
      <c r="Q1791" t="s">
        <v>506</v>
      </c>
      <c r="R1791" t="s">
        <v>369</v>
      </c>
      <c r="S1791" t="s">
        <v>276</v>
      </c>
      <c r="T1791" s="67" t="s">
        <v>84</v>
      </c>
      <c r="U1791" s="79" t="s">
        <v>94</v>
      </c>
      <c r="V1791" t="s">
        <v>644</v>
      </c>
      <c r="W1791" s="67" t="s">
        <v>102</v>
      </c>
      <c r="X1791" s="79">
        <v>4</v>
      </c>
      <c r="Y1791" t="str">
        <f t="shared" si="362"/>
        <v>Y</v>
      </c>
      <c r="Z1791" s="24">
        <v>100</v>
      </c>
      <c r="AA1791" s="24">
        <f t="shared" si="351"/>
        <v>0</v>
      </c>
      <c r="AB1791" s="24">
        <f t="shared" si="352"/>
        <v>-100</v>
      </c>
      <c r="AC1791" s="24">
        <f t="shared" si="353"/>
        <v>0</v>
      </c>
      <c r="AD1791" s="24">
        <f t="shared" si="354"/>
        <v>-100</v>
      </c>
      <c r="AE1791" s="24">
        <f t="shared" si="355"/>
        <v>0</v>
      </c>
      <c r="AF1791" s="24">
        <f t="shared" si="356"/>
        <v>-100</v>
      </c>
    </row>
    <row r="1792" spans="1:32" x14ac:dyDescent="0.25">
      <c r="A1792" s="18">
        <v>0.32774254559214389</v>
      </c>
      <c r="B1792" s="18">
        <v>0.6712981793049011</v>
      </c>
      <c r="C1792" s="3">
        <f t="shared" si="348"/>
        <v>3.0511754224440564</v>
      </c>
      <c r="D1792" s="4">
        <f t="shared" si="348"/>
        <v>1.4896509938928402</v>
      </c>
      <c r="E1792" s="75"/>
      <c r="F1792" s="5">
        <f t="shared" si="357"/>
        <v>1</v>
      </c>
      <c r="G1792" s="5">
        <f t="shared" si="358"/>
        <v>3.0511754224440564</v>
      </c>
      <c r="H1792" s="5">
        <f t="shared" si="359"/>
        <v>1.4896509938928402</v>
      </c>
      <c r="K1792" s="5">
        <f t="shared" si="360"/>
        <v>0</v>
      </c>
      <c r="L1792" s="5">
        <f t="shared" si="361"/>
        <v>0</v>
      </c>
      <c r="M1792" s="25" t="e">
        <f t="shared" si="349"/>
        <v>#DIV/0!</v>
      </c>
      <c r="N1792" s="25" t="e">
        <f t="shared" si="349"/>
        <v>#DIV/0!</v>
      </c>
      <c r="O1792">
        <f t="shared" si="350"/>
        <v>0</v>
      </c>
      <c r="P1792">
        <f t="shared" si="350"/>
        <v>0</v>
      </c>
      <c r="Q1792" t="s">
        <v>457</v>
      </c>
      <c r="R1792" t="s">
        <v>522</v>
      </c>
      <c r="S1792" t="s">
        <v>276</v>
      </c>
      <c r="T1792" s="67" t="s">
        <v>84</v>
      </c>
      <c r="U1792" s="79" t="s">
        <v>86</v>
      </c>
      <c r="V1792" t="s">
        <v>644</v>
      </c>
      <c r="W1792" s="67" t="s">
        <v>86</v>
      </c>
      <c r="X1792" s="79">
        <v>3</v>
      </c>
      <c r="Y1792" t="str">
        <f t="shared" si="362"/>
        <v>Y</v>
      </c>
      <c r="Z1792" s="24">
        <v>100</v>
      </c>
      <c r="AA1792" s="24">
        <f t="shared" si="351"/>
        <v>0</v>
      </c>
      <c r="AB1792" s="24">
        <f t="shared" si="352"/>
        <v>-100</v>
      </c>
      <c r="AC1792" s="24">
        <f t="shared" si="353"/>
        <v>0</v>
      </c>
      <c r="AD1792" s="24">
        <f t="shared" si="354"/>
        <v>-100</v>
      </c>
      <c r="AE1792" s="24">
        <f t="shared" si="355"/>
        <v>0</v>
      </c>
      <c r="AF1792" s="24">
        <f t="shared" si="356"/>
        <v>-100</v>
      </c>
    </row>
    <row r="1793" spans="1:32" x14ac:dyDescent="0.25">
      <c r="A1793" s="18">
        <v>0.36024540633299684</v>
      </c>
      <c r="B1793" s="18">
        <v>0.63948867869384229</v>
      </c>
      <c r="C1793" s="3">
        <f t="shared" si="348"/>
        <v>2.7758855003292919</v>
      </c>
      <c r="D1793" s="4">
        <f t="shared" si="348"/>
        <v>1.5637493411806809</v>
      </c>
      <c r="E1793" s="75"/>
      <c r="F1793" s="5">
        <f t="shared" si="357"/>
        <v>1</v>
      </c>
      <c r="G1793" s="5">
        <f t="shared" si="358"/>
        <v>2.7758855003292919</v>
      </c>
      <c r="H1793" s="5">
        <f t="shared" si="359"/>
        <v>1.5637493411806809</v>
      </c>
      <c r="K1793" s="5">
        <f t="shared" si="360"/>
        <v>0</v>
      </c>
      <c r="L1793" s="5">
        <f t="shared" si="361"/>
        <v>0</v>
      </c>
      <c r="M1793" s="25" t="e">
        <f t="shared" si="349"/>
        <v>#DIV/0!</v>
      </c>
      <c r="N1793" s="25" t="e">
        <f t="shared" si="349"/>
        <v>#DIV/0!</v>
      </c>
      <c r="O1793">
        <f t="shared" si="350"/>
        <v>0</v>
      </c>
      <c r="P1793">
        <f t="shared" si="350"/>
        <v>0</v>
      </c>
      <c r="Q1793" t="s">
        <v>454</v>
      </c>
      <c r="R1793" t="s">
        <v>509</v>
      </c>
      <c r="S1793" t="s">
        <v>276</v>
      </c>
      <c r="T1793" s="67" t="s">
        <v>90</v>
      </c>
      <c r="U1793" s="79" t="s">
        <v>75</v>
      </c>
      <c r="V1793" t="s">
        <v>644</v>
      </c>
      <c r="W1793" s="67" t="s">
        <v>86</v>
      </c>
      <c r="X1793" s="79">
        <v>3</v>
      </c>
      <c r="Y1793" t="str">
        <f t="shared" si="362"/>
        <v>Y</v>
      </c>
      <c r="Z1793" s="24">
        <v>100</v>
      </c>
      <c r="AA1793" s="24">
        <f t="shared" si="351"/>
        <v>0</v>
      </c>
      <c r="AB1793" s="24">
        <f t="shared" si="352"/>
        <v>-100</v>
      </c>
      <c r="AC1793" s="24">
        <f t="shared" si="353"/>
        <v>0</v>
      </c>
      <c r="AD1793" s="24">
        <f t="shared" si="354"/>
        <v>-100</v>
      </c>
      <c r="AE1793" s="24">
        <f t="shared" si="355"/>
        <v>0</v>
      </c>
      <c r="AF1793" s="24">
        <f t="shared" si="356"/>
        <v>-100</v>
      </c>
    </row>
    <row r="1794" spans="1:32" x14ac:dyDescent="0.25">
      <c r="A1794" s="18">
        <v>0.43178901622299326</v>
      </c>
      <c r="B1794" s="18">
        <v>0.56756632022838271</v>
      </c>
      <c r="C1794" s="3">
        <f t="shared" si="348"/>
        <v>2.3159458958621579</v>
      </c>
      <c r="D1794" s="4">
        <f t="shared" si="348"/>
        <v>1.7619086340387684</v>
      </c>
      <c r="E1794" s="75"/>
      <c r="F1794" s="5">
        <f t="shared" si="357"/>
        <v>1</v>
      </c>
      <c r="G1794" s="5">
        <f t="shared" si="358"/>
        <v>2.3159458958621579</v>
      </c>
      <c r="H1794" s="5">
        <f t="shared" si="359"/>
        <v>1.7619086340387684</v>
      </c>
      <c r="K1794" s="5">
        <f t="shared" si="360"/>
        <v>0</v>
      </c>
      <c r="L1794" s="5">
        <f t="shared" si="361"/>
        <v>0</v>
      </c>
      <c r="M1794" s="25" t="e">
        <f t="shared" si="349"/>
        <v>#DIV/0!</v>
      </c>
      <c r="N1794" s="25" t="e">
        <f t="shared" si="349"/>
        <v>#DIV/0!</v>
      </c>
      <c r="O1794">
        <f t="shared" si="350"/>
        <v>0</v>
      </c>
      <c r="P1794">
        <f t="shared" si="350"/>
        <v>0</v>
      </c>
      <c r="Q1794" t="s">
        <v>467</v>
      </c>
      <c r="R1794" t="s">
        <v>464</v>
      </c>
      <c r="S1794" t="s">
        <v>276</v>
      </c>
      <c r="T1794" s="67" t="s">
        <v>90</v>
      </c>
      <c r="U1794" s="79" t="s">
        <v>75</v>
      </c>
      <c r="V1794" t="s">
        <v>644</v>
      </c>
      <c r="W1794" s="67" t="s">
        <v>76</v>
      </c>
      <c r="X1794" s="79">
        <v>1</v>
      </c>
      <c r="Y1794" t="str">
        <f t="shared" si="362"/>
        <v>N</v>
      </c>
      <c r="Z1794" s="24">
        <v>100</v>
      </c>
      <c r="AA1794" s="24">
        <f t="shared" si="351"/>
        <v>0</v>
      </c>
      <c r="AB1794" s="24">
        <f t="shared" si="352"/>
        <v>-100</v>
      </c>
      <c r="AC1794" s="24">
        <f t="shared" si="353"/>
        <v>0</v>
      </c>
      <c r="AD1794" s="24">
        <f t="shared" si="354"/>
        <v>-100</v>
      </c>
      <c r="AE1794" s="24">
        <f t="shared" si="355"/>
        <v>0</v>
      </c>
      <c r="AF1794" s="24">
        <f t="shared" si="356"/>
        <v>-100</v>
      </c>
    </row>
    <row r="1795" spans="1:32" x14ac:dyDescent="0.25">
      <c r="A1795" s="18">
        <v>0.33184067441788717</v>
      </c>
      <c r="B1795" s="18">
        <v>0.66795416923153561</v>
      </c>
      <c r="C1795" s="3">
        <f t="shared" si="348"/>
        <v>3.0134943576588182</v>
      </c>
      <c r="D1795" s="4">
        <f t="shared" si="348"/>
        <v>1.4971087030573891</v>
      </c>
      <c r="E1795" s="75"/>
      <c r="F1795" s="5">
        <f t="shared" si="357"/>
        <v>1</v>
      </c>
      <c r="G1795" s="5">
        <f t="shared" si="358"/>
        <v>3.0134943576588182</v>
      </c>
      <c r="H1795" s="5">
        <f t="shared" si="359"/>
        <v>1.4971087030573891</v>
      </c>
      <c r="K1795" s="5">
        <f t="shared" si="360"/>
        <v>0</v>
      </c>
      <c r="L1795" s="5">
        <f t="shared" si="361"/>
        <v>0</v>
      </c>
      <c r="M1795" s="25" t="e">
        <f t="shared" si="349"/>
        <v>#DIV/0!</v>
      </c>
      <c r="N1795" s="25" t="e">
        <f t="shared" si="349"/>
        <v>#DIV/0!</v>
      </c>
      <c r="O1795">
        <f t="shared" si="350"/>
        <v>0</v>
      </c>
      <c r="P1795">
        <f t="shared" si="350"/>
        <v>0</v>
      </c>
      <c r="Q1795" t="s">
        <v>474</v>
      </c>
      <c r="R1795" t="s">
        <v>460</v>
      </c>
      <c r="S1795" t="s">
        <v>276</v>
      </c>
      <c r="T1795" s="67" t="s">
        <v>90</v>
      </c>
      <c r="U1795" s="79" t="s">
        <v>75</v>
      </c>
      <c r="V1795" t="s">
        <v>644</v>
      </c>
      <c r="W1795" s="67" t="s">
        <v>75</v>
      </c>
      <c r="X1795" s="79">
        <v>2</v>
      </c>
      <c r="Y1795" t="str">
        <f t="shared" si="362"/>
        <v>N</v>
      </c>
      <c r="Z1795" s="24">
        <v>100</v>
      </c>
      <c r="AA1795" s="24">
        <f t="shared" si="351"/>
        <v>0</v>
      </c>
      <c r="AB1795" s="24">
        <f t="shared" si="352"/>
        <v>-100</v>
      </c>
      <c r="AC1795" s="24">
        <f t="shared" si="353"/>
        <v>0</v>
      </c>
      <c r="AD1795" s="24">
        <f t="shared" si="354"/>
        <v>-100</v>
      </c>
      <c r="AE1795" s="24">
        <f t="shared" si="355"/>
        <v>0</v>
      </c>
      <c r="AF1795" s="24">
        <f t="shared" si="356"/>
        <v>-100</v>
      </c>
    </row>
    <row r="1796" spans="1:32" x14ac:dyDescent="0.25">
      <c r="A1796" s="124">
        <v>0.57192305142677347</v>
      </c>
      <c r="B1796" s="124">
        <v>0.41786191861165367</v>
      </c>
      <c r="C1796" s="120">
        <f t="shared" si="348"/>
        <v>1.7484869642958178</v>
      </c>
      <c r="D1796" s="121">
        <f t="shared" si="348"/>
        <v>2.3931350416484474</v>
      </c>
      <c r="E1796" s="129"/>
      <c r="F1796" s="122">
        <f t="shared" si="357"/>
        <v>1</v>
      </c>
      <c r="G1796" s="122">
        <f t="shared" si="358"/>
        <v>1.7484869642958178</v>
      </c>
      <c r="H1796" s="122">
        <f t="shared" si="359"/>
        <v>2.3931350416484474</v>
      </c>
      <c r="I1796" s="97"/>
      <c r="J1796" s="97"/>
      <c r="K1796" s="122">
        <f t="shared" si="360"/>
        <v>0</v>
      </c>
      <c r="L1796" s="122">
        <f t="shared" si="361"/>
        <v>0</v>
      </c>
      <c r="M1796" s="123" t="e">
        <f t="shared" si="349"/>
        <v>#DIV/0!</v>
      </c>
      <c r="N1796" s="123" t="e">
        <f t="shared" si="349"/>
        <v>#DIV/0!</v>
      </c>
      <c r="O1796" s="97">
        <f t="shared" si="350"/>
        <v>0</v>
      </c>
      <c r="P1796" s="97">
        <f t="shared" si="350"/>
        <v>0</v>
      </c>
      <c r="Q1796" s="97" t="s">
        <v>505</v>
      </c>
      <c r="R1796" s="97" t="s">
        <v>461</v>
      </c>
      <c r="S1796" s="97" t="s">
        <v>276</v>
      </c>
      <c r="T1796" s="117" t="s">
        <v>84</v>
      </c>
      <c r="U1796" s="96" t="s">
        <v>86</v>
      </c>
      <c r="V1796" s="97" t="s">
        <v>644</v>
      </c>
      <c r="W1796" s="117" t="s">
        <v>94</v>
      </c>
      <c r="X1796" s="96">
        <v>2</v>
      </c>
      <c r="Y1796" t="str">
        <f t="shared" si="362"/>
        <v>N</v>
      </c>
      <c r="Z1796" s="24">
        <v>100</v>
      </c>
      <c r="AA1796" s="24">
        <f t="shared" si="351"/>
        <v>0</v>
      </c>
      <c r="AB1796" s="24">
        <f t="shared" si="352"/>
        <v>-100</v>
      </c>
      <c r="AC1796" s="24">
        <f t="shared" si="353"/>
        <v>0</v>
      </c>
      <c r="AD1796" s="24">
        <f t="shared" si="354"/>
        <v>-100</v>
      </c>
      <c r="AE1796" s="24">
        <f t="shared" si="355"/>
        <v>0</v>
      </c>
      <c r="AF1796" s="24">
        <f t="shared" si="356"/>
        <v>-100</v>
      </c>
    </row>
    <row r="1797" spans="1:32" x14ac:dyDescent="0.25">
      <c r="A1797" s="18">
        <v>0.67495822054595067</v>
      </c>
      <c r="B1797" s="18">
        <v>0.30736727429028476</v>
      </c>
      <c r="C1797" s="3">
        <f t="shared" ref="C1797:D1824" si="363">(100%/A1797)</f>
        <v>1.4815731841759541</v>
      </c>
      <c r="D1797" s="4">
        <f t="shared" si="363"/>
        <v>3.2534367957975152</v>
      </c>
      <c r="E1797" s="75"/>
      <c r="F1797" s="5">
        <f t="shared" si="357"/>
        <v>1</v>
      </c>
      <c r="G1797" s="5">
        <f t="shared" si="358"/>
        <v>1.4815731841759541</v>
      </c>
      <c r="H1797" s="5">
        <f t="shared" si="359"/>
        <v>3.2534367957975152</v>
      </c>
      <c r="K1797" s="5">
        <f t="shared" si="360"/>
        <v>0</v>
      </c>
      <c r="L1797" s="5">
        <f t="shared" si="361"/>
        <v>0</v>
      </c>
      <c r="M1797" s="25" t="e">
        <f t="shared" ref="M1797:N1824" si="364">(1/K1797)</f>
        <v>#DIV/0!</v>
      </c>
      <c r="N1797" s="25" t="e">
        <f t="shared" si="364"/>
        <v>#DIV/0!</v>
      </c>
      <c r="O1797">
        <f t="shared" si="350"/>
        <v>0</v>
      </c>
      <c r="P1797">
        <f t="shared" si="350"/>
        <v>0</v>
      </c>
      <c r="Q1797" t="s">
        <v>391</v>
      </c>
      <c r="R1797" t="s">
        <v>387</v>
      </c>
      <c r="S1797" t="s">
        <v>279</v>
      </c>
      <c r="T1797" s="67" t="s">
        <v>85</v>
      </c>
      <c r="U1797" s="67" t="s">
        <v>102</v>
      </c>
      <c r="V1797" s="128" t="s">
        <v>642</v>
      </c>
      <c r="W1797" s="67" t="s">
        <v>74</v>
      </c>
      <c r="X1797" s="79">
        <v>4</v>
      </c>
      <c r="Y1797" t="str">
        <f t="shared" si="362"/>
        <v>Y</v>
      </c>
      <c r="Z1797" s="24">
        <v>100</v>
      </c>
      <c r="AA1797" s="24">
        <f t="shared" si="351"/>
        <v>0</v>
      </c>
      <c r="AB1797" s="24">
        <f t="shared" si="352"/>
        <v>-100</v>
      </c>
      <c r="AC1797" s="24">
        <f t="shared" si="353"/>
        <v>0</v>
      </c>
      <c r="AD1797" s="24">
        <f t="shared" si="354"/>
        <v>-100</v>
      </c>
      <c r="AE1797" s="24">
        <f t="shared" si="355"/>
        <v>0</v>
      </c>
      <c r="AF1797" s="24">
        <f t="shared" si="356"/>
        <v>-100</v>
      </c>
    </row>
    <row r="1798" spans="1:32" x14ac:dyDescent="0.25">
      <c r="A1798" s="18">
        <v>0.48919939618120944</v>
      </c>
      <c r="B1798" s="18">
        <v>0.50915754877053643</v>
      </c>
      <c r="C1798" s="3">
        <f t="shared" si="363"/>
        <v>2.0441562434586071</v>
      </c>
      <c r="D1798" s="4">
        <f t="shared" si="363"/>
        <v>1.9640286241747797</v>
      </c>
      <c r="E1798" s="75"/>
      <c r="F1798" s="5">
        <f t="shared" si="357"/>
        <v>1</v>
      </c>
      <c r="G1798" s="5">
        <f t="shared" si="358"/>
        <v>2.0441562434586071</v>
      </c>
      <c r="H1798" s="5">
        <f t="shared" si="359"/>
        <v>1.9640286241747797</v>
      </c>
      <c r="K1798" s="5">
        <f t="shared" si="360"/>
        <v>0</v>
      </c>
      <c r="L1798" s="5">
        <f t="shared" si="361"/>
        <v>0</v>
      </c>
      <c r="M1798" s="25" t="e">
        <f t="shared" si="364"/>
        <v>#DIV/0!</v>
      </c>
      <c r="N1798" s="25" t="e">
        <f t="shared" si="364"/>
        <v>#DIV/0!</v>
      </c>
      <c r="O1798">
        <f t="shared" si="350"/>
        <v>0</v>
      </c>
      <c r="P1798">
        <f t="shared" si="350"/>
        <v>0</v>
      </c>
      <c r="Q1798" t="s">
        <v>532</v>
      </c>
      <c r="R1798" t="s">
        <v>538</v>
      </c>
      <c r="S1798" t="s">
        <v>277</v>
      </c>
      <c r="T1798" s="67" t="s">
        <v>85</v>
      </c>
      <c r="U1798" s="67" t="s">
        <v>79</v>
      </c>
      <c r="V1798" s="128" t="s">
        <v>642</v>
      </c>
      <c r="W1798" s="67" t="s">
        <v>74</v>
      </c>
      <c r="X1798" s="79">
        <v>4</v>
      </c>
      <c r="Y1798" t="str">
        <f t="shared" si="362"/>
        <v>Y</v>
      </c>
      <c r="Z1798" s="24">
        <v>100</v>
      </c>
      <c r="AA1798" s="24">
        <f t="shared" si="351"/>
        <v>0</v>
      </c>
      <c r="AB1798" s="24">
        <f t="shared" si="352"/>
        <v>-100</v>
      </c>
      <c r="AC1798" s="24">
        <f t="shared" si="353"/>
        <v>0</v>
      </c>
      <c r="AD1798" s="24">
        <f t="shared" si="354"/>
        <v>-100</v>
      </c>
      <c r="AE1798" s="24">
        <f t="shared" si="355"/>
        <v>0</v>
      </c>
      <c r="AF1798" s="24">
        <f t="shared" si="356"/>
        <v>-100</v>
      </c>
    </row>
    <row r="1799" spans="1:32" x14ac:dyDescent="0.25">
      <c r="A1799" s="18" t="e">
        <v>#N/A</v>
      </c>
      <c r="B1799" s="18" t="e">
        <v>#N/A</v>
      </c>
      <c r="C1799" s="3" t="e">
        <f t="shared" si="363"/>
        <v>#N/A</v>
      </c>
      <c r="D1799" s="4" t="e">
        <f t="shared" si="363"/>
        <v>#N/A</v>
      </c>
      <c r="E1799" s="75"/>
      <c r="F1799" s="5">
        <f t="shared" si="357"/>
        <v>1</v>
      </c>
      <c r="G1799" s="5" t="e">
        <f t="shared" si="358"/>
        <v>#N/A</v>
      </c>
      <c r="H1799" s="5" t="e">
        <f t="shared" si="359"/>
        <v>#N/A</v>
      </c>
      <c r="K1799" s="5">
        <f t="shared" si="360"/>
        <v>0</v>
      </c>
      <c r="L1799" s="5">
        <f t="shared" si="361"/>
        <v>0</v>
      </c>
      <c r="M1799" s="25" t="e">
        <f t="shared" si="364"/>
        <v>#DIV/0!</v>
      </c>
      <c r="N1799" s="25" t="e">
        <f t="shared" si="364"/>
        <v>#DIV/0!</v>
      </c>
      <c r="O1799" t="e">
        <f t="shared" si="350"/>
        <v>#N/A</v>
      </c>
      <c r="P1799" t="e">
        <f t="shared" si="350"/>
        <v>#N/A</v>
      </c>
      <c r="Q1799" t="s">
        <v>645</v>
      </c>
      <c r="R1799" t="s">
        <v>333</v>
      </c>
      <c r="S1799" t="s">
        <v>283</v>
      </c>
      <c r="T1799" s="67" t="e">
        <v>#N/A</v>
      </c>
      <c r="U1799" s="67" t="e">
        <v>#N/A</v>
      </c>
      <c r="V1799" s="128" t="s">
        <v>646</v>
      </c>
      <c r="W1799" s="67" t="e">
        <v>#N/A</v>
      </c>
      <c r="X1799" s="79" t="e">
        <v>#N/A</v>
      </c>
      <c r="Y1799" t="e">
        <f t="shared" si="362"/>
        <v>#N/A</v>
      </c>
      <c r="Z1799" s="24">
        <v>100</v>
      </c>
      <c r="AA1799" s="24" t="e">
        <f t="shared" si="351"/>
        <v>#N/A</v>
      </c>
      <c r="AB1799" s="24" t="e">
        <f t="shared" si="352"/>
        <v>#N/A</v>
      </c>
      <c r="AC1799" s="24" t="e">
        <f t="shared" si="353"/>
        <v>#N/A</v>
      </c>
      <c r="AD1799" s="24" t="e">
        <f t="shared" si="354"/>
        <v>#N/A</v>
      </c>
      <c r="AE1799" s="24" t="e">
        <f t="shared" si="355"/>
        <v>#N/A</v>
      </c>
      <c r="AF1799" s="24" t="e">
        <f t="shared" si="356"/>
        <v>#N/A</v>
      </c>
    </row>
    <row r="1800" spans="1:32" x14ac:dyDescent="0.25">
      <c r="A1800" s="18" t="e">
        <v>#N/A</v>
      </c>
      <c r="B1800" s="18" t="e">
        <v>#N/A</v>
      </c>
      <c r="C1800" s="3" t="e">
        <f t="shared" si="363"/>
        <v>#N/A</v>
      </c>
      <c r="D1800" s="4" t="e">
        <f t="shared" si="363"/>
        <v>#N/A</v>
      </c>
      <c r="E1800" s="75"/>
      <c r="F1800" s="5">
        <f t="shared" si="357"/>
        <v>1</v>
      </c>
      <c r="G1800" s="5" t="e">
        <f t="shared" si="358"/>
        <v>#N/A</v>
      </c>
      <c r="H1800" s="5" t="e">
        <f t="shared" si="359"/>
        <v>#N/A</v>
      </c>
      <c r="K1800" s="5">
        <f t="shared" si="360"/>
        <v>0</v>
      </c>
      <c r="L1800" s="5">
        <f t="shared" si="361"/>
        <v>0</v>
      </c>
      <c r="M1800" s="25" t="e">
        <f t="shared" si="364"/>
        <v>#DIV/0!</v>
      </c>
      <c r="N1800" s="25" t="e">
        <f t="shared" si="364"/>
        <v>#DIV/0!</v>
      </c>
      <c r="O1800" t="e">
        <f t="shared" si="350"/>
        <v>#N/A</v>
      </c>
      <c r="P1800" t="e">
        <f t="shared" si="350"/>
        <v>#N/A</v>
      </c>
      <c r="Q1800" t="s">
        <v>647</v>
      </c>
      <c r="R1800" t="s">
        <v>648</v>
      </c>
      <c r="S1800" t="s">
        <v>277</v>
      </c>
      <c r="T1800" s="67" t="e">
        <v>#N/A</v>
      </c>
      <c r="U1800" s="67" t="e">
        <v>#N/A</v>
      </c>
      <c r="V1800" s="128" t="s">
        <v>646</v>
      </c>
      <c r="W1800" s="67" t="e">
        <v>#N/A</v>
      </c>
      <c r="X1800" s="79" t="e">
        <v>#N/A</v>
      </c>
      <c r="Y1800" t="e">
        <f t="shared" si="362"/>
        <v>#N/A</v>
      </c>
      <c r="Z1800" s="24">
        <v>100</v>
      </c>
      <c r="AA1800" s="24" t="e">
        <f t="shared" si="351"/>
        <v>#N/A</v>
      </c>
      <c r="AB1800" s="24" t="e">
        <f t="shared" si="352"/>
        <v>#N/A</v>
      </c>
      <c r="AC1800" s="24" t="e">
        <f t="shared" si="353"/>
        <v>#N/A</v>
      </c>
      <c r="AD1800" s="24" t="e">
        <f t="shared" si="354"/>
        <v>#N/A</v>
      </c>
      <c r="AE1800" s="24" t="e">
        <f t="shared" si="355"/>
        <v>#N/A</v>
      </c>
      <c r="AF1800" s="24" t="e">
        <f t="shared" si="356"/>
        <v>#N/A</v>
      </c>
    </row>
    <row r="1801" spans="1:32" x14ac:dyDescent="0.25">
      <c r="A1801" s="18" t="e">
        <v>#N/A</v>
      </c>
      <c r="B1801" s="18" t="e">
        <v>#N/A</v>
      </c>
      <c r="C1801" s="3" t="e">
        <f t="shared" si="363"/>
        <v>#N/A</v>
      </c>
      <c r="D1801" s="4" t="e">
        <f t="shared" si="363"/>
        <v>#N/A</v>
      </c>
      <c r="E1801" s="75"/>
      <c r="F1801" s="5">
        <f t="shared" si="357"/>
        <v>1</v>
      </c>
      <c r="G1801" s="5" t="e">
        <f t="shared" si="358"/>
        <v>#N/A</v>
      </c>
      <c r="H1801" s="5" t="e">
        <f t="shared" si="359"/>
        <v>#N/A</v>
      </c>
      <c r="K1801" s="5">
        <f t="shared" si="360"/>
        <v>0</v>
      </c>
      <c r="L1801" s="5">
        <f t="shared" si="361"/>
        <v>0</v>
      </c>
      <c r="M1801" s="25" t="e">
        <f t="shared" si="364"/>
        <v>#DIV/0!</v>
      </c>
      <c r="N1801" s="25" t="e">
        <f t="shared" si="364"/>
        <v>#DIV/0!</v>
      </c>
      <c r="O1801" t="e">
        <f t="shared" si="350"/>
        <v>#N/A</v>
      </c>
      <c r="P1801" t="e">
        <f t="shared" si="350"/>
        <v>#N/A</v>
      </c>
      <c r="Q1801" t="s">
        <v>649</v>
      </c>
      <c r="R1801" t="s">
        <v>650</v>
      </c>
      <c r="S1801" t="s">
        <v>277</v>
      </c>
      <c r="T1801" s="67" t="e">
        <v>#N/A</v>
      </c>
      <c r="U1801" s="67" t="e">
        <v>#N/A</v>
      </c>
      <c r="V1801" s="128" t="s">
        <v>646</v>
      </c>
      <c r="W1801" s="67" t="e">
        <v>#N/A</v>
      </c>
      <c r="X1801" s="79" t="e">
        <v>#N/A</v>
      </c>
      <c r="Y1801" t="e">
        <f t="shared" si="362"/>
        <v>#N/A</v>
      </c>
      <c r="Z1801" s="24">
        <v>100</v>
      </c>
      <c r="AA1801" s="24" t="e">
        <f t="shared" si="351"/>
        <v>#N/A</v>
      </c>
      <c r="AB1801" s="24" t="e">
        <f t="shared" si="352"/>
        <v>#N/A</v>
      </c>
      <c r="AC1801" s="24" t="e">
        <f t="shared" si="353"/>
        <v>#N/A</v>
      </c>
      <c r="AD1801" s="24" t="e">
        <f t="shared" si="354"/>
        <v>#N/A</v>
      </c>
      <c r="AE1801" s="24" t="e">
        <f t="shared" si="355"/>
        <v>#N/A</v>
      </c>
      <c r="AF1801" s="24" t="e">
        <f t="shared" si="356"/>
        <v>#N/A</v>
      </c>
    </row>
    <row r="1802" spans="1:32" x14ac:dyDescent="0.25">
      <c r="A1802" s="18">
        <v>0.4368980252214168</v>
      </c>
      <c r="B1802" s="18">
        <v>0.5604822674539196</v>
      </c>
      <c r="C1802" s="3">
        <f t="shared" si="363"/>
        <v>2.2888636301187382</v>
      </c>
      <c r="D1802" s="4">
        <f t="shared" si="363"/>
        <v>1.7841777663058995</v>
      </c>
      <c r="E1802" s="75"/>
      <c r="F1802" s="5">
        <f t="shared" si="357"/>
        <v>1</v>
      </c>
      <c r="G1802" s="5">
        <f t="shared" si="358"/>
        <v>2.2888636301187382</v>
      </c>
      <c r="H1802" s="5">
        <f t="shared" si="359"/>
        <v>1.7841777663058995</v>
      </c>
      <c r="K1802" s="5">
        <f t="shared" si="360"/>
        <v>0</v>
      </c>
      <c r="L1802" s="5">
        <f t="shared" si="361"/>
        <v>0</v>
      </c>
      <c r="M1802" s="25" t="e">
        <f t="shared" si="364"/>
        <v>#DIV/0!</v>
      </c>
      <c r="N1802" s="25" t="e">
        <f t="shared" si="364"/>
        <v>#DIV/0!</v>
      </c>
      <c r="O1802">
        <f t="shared" si="350"/>
        <v>0</v>
      </c>
      <c r="P1802">
        <f t="shared" si="350"/>
        <v>0</v>
      </c>
      <c r="Q1802" t="s">
        <v>560</v>
      </c>
      <c r="R1802" t="s">
        <v>552</v>
      </c>
      <c r="S1802" t="s">
        <v>272</v>
      </c>
      <c r="T1802" s="67" t="s">
        <v>84</v>
      </c>
      <c r="U1802" s="67" t="s">
        <v>86</v>
      </c>
      <c r="V1802" s="128" t="s">
        <v>646</v>
      </c>
      <c r="W1802" s="67" t="s">
        <v>75</v>
      </c>
      <c r="X1802" s="79">
        <v>2</v>
      </c>
      <c r="Y1802" t="str">
        <f t="shared" si="362"/>
        <v>N</v>
      </c>
      <c r="Z1802" s="24">
        <v>100</v>
      </c>
      <c r="AA1802" s="24">
        <f t="shared" si="351"/>
        <v>0</v>
      </c>
      <c r="AB1802" s="24">
        <f t="shared" si="352"/>
        <v>-100</v>
      </c>
      <c r="AC1802" s="24">
        <f t="shared" si="353"/>
        <v>0</v>
      </c>
      <c r="AD1802" s="24">
        <f t="shared" si="354"/>
        <v>-100</v>
      </c>
      <c r="AE1802" s="24">
        <f t="shared" si="355"/>
        <v>0</v>
      </c>
      <c r="AF1802" s="24">
        <f t="shared" si="356"/>
        <v>-100</v>
      </c>
    </row>
    <row r="1803" spans="1:32" s="24" customFormat="1" x14ac:dyDescent="0.25">
      <c r="A1803" s="18">
        <v>0.33029298119197037</v>
      </c>
      <c r="B1803" s="18">
        <v>0.66812797043950167</v>
      </c>
      <c r="C1803" s="3">
        <f t="shared" si="363"/>
        <v>3.0276150476803125</v>
      </c>
      <c r="D1803" s="4">
        <f t="shared" si="363"/>
        <v>1.4967192577526569</v>
      </c>
      <c r="E1803" s="75"/>
      <c r="F1803" s="5">
        <f t="shared" si="357"/>
        <v>1</v>
      </c>
      <c r="G1803" s="5">
        <f t="shared" si="358"/>
        <v>3.0276150476803125</v>
      </c>
      <c r="H1803" s="5">
        <f t="shared" si="359"/>
        <v>1.4967192577526569</v>
      </c>
      <c r="I1803"/>
      <c r="J1803"/>
      <c r="K1803" s="5">
        <f t="shared" si="360"/>
        <v>0</v>
      </c>
      <c r="L1803" s="5">
        <f t="shared" si="361"/>
        <v>0</v>
      </c>
      <c r="M1803" s="25" t="e">
        <f t="shared" si="364"/>
        <v>#DIV/0!</v>
      </c>
      <c r="N1803" s="25" t="e">
        <f t="shared" si="364"/>
        <v>#DIV/0!</v>
      </c>
      <c r="O1803">
        <f t="shared" si="350"/>
        <v>0</v>
      </c>
      <c r="P1803">
        <f t="shared" si="350"/>
        <v>0</v>
      </c>
      <c r="Q1803" t="s">
        <v>539</v>
      </c>
      <c r="R1803" t="s">
        <v>334</v>
      </c>
      <c r="S1803" t="s">
        <v>272</v>
      </c>
      <c r="T1803" s="67" t="s">
        <v>84</v>
      </c>
      <c r="U1803" s="67" t="s">
        <v>94</v>
      </c>
      <c r="V1803" s="128" t="s">
        <v>646</v>
      </c>
      <c r="W1803" s="67" t="s">
        <v>76</v>
      </c>
      <c r="X1803" s="79">
        <v>1</v>
      </c>
      <c r="Y1803" t="str">
        <f t="shared" si="362"/>
        <v>N</v>
      </c>
      <c r="Z1803" s="24">
        <v>100</v>
      </c>
      <c r="AA1803" s="24">
        <f t="shared" si="351"/>
        <v>0</v>
      </c>
      <c r="AB1803" s="24">
        <f t="shared" si="352"/>
        <v>-100</v>
      </c>
      <c r="AC1803" s="24">
        <f t="shared" si="353"/>
        <v>0</v>
      </c>
      <c r="AD1803" s="24">
        <f t="shared" si="354"/>
        <v>-100</v>
      </c>
      <c r="AE1803" s="24">
        <f t="shared" si="355"/>
        <v>0</v>
      </c>
      <c r="AF1803" s="24">
        <f t="shared" si="356"/>
        <v>-100</v>
      </c>
    </row>
    <row r="1804" spans="1:32" x14ac:dyDescent="0.25">
      <c r="A1804" s="18">
        <v>0.59536520311868113</v>
      </c>
      <c r="B1804" s="18">
        <v>0.40239530711409127</v>
      </c>
      <c r="C1804" s="3">
        <f t="shared" si="363"/>
        <v>1.6796413273092452</v>
      </c>
      <c r="D1804" s="4">
        <f t="shared" si="363"/>
        <v>2.485118445271703</v>
      </c>
      <c r="E1804" s="75"/>
      <c r="F1804" s="5">
        <f t="shared" si="357"/>
        <v>1</v>
      </c>
      <c r="G1804" s="5">
        <f t="shared" si="358"/>
        <v>1.6796413273092452</v>
      </c>
      <c r="H1804" s="5">
        <f t="shared" si="359"/>
        <v>2.485118445271703</v>
      </c>
      <c r="K1804" s="5">
        <f t="shared" si="360"/>
        <v>0</v>
      </c>
      <c r="L1804" s="5">
        <f t="shared" si="361"/>
        <v>0</v>
      </c>
      <c r="M1804" s="25" t="e">
        <f t="shared" si="364"/>
        <v>#DIV/0!</v>
      </c>
      <c r="N1804" s="25" t="e">
        <f t="shared" si="364"/>
        <v>#DIV/0!</v>
      </c>
      <c r="O1804">
        <f t="shared" si="350"/>
        <v>0</v>
      </c>
      <c r="P1804">
        <f t="shared" si="350"/>
        <v>0</v>
      </c>
      <c r="Q1804" t="s">
        <v>561</v>
      </c>
      <c r="R1804" t="s">
        <v>553</v>
      </c>
      <c r="S1804" t="s">
        <v>272</v>
      </c>
      <c r="T1804" s="67" t="s">
        <v>84</v>
      </c>
      <c r="U1804" s="67" t="s">
        <v>86</v>
      </c>
      <c r="V1804" s="128" t="s">
        <v>646</v>
      </c>
      <c r="W1804" s="67" t="s">
        <v>88</v>
      </c>
      <c r="X1804" s="79">
        <v>4</v>
      </c>
      <c r="Y1804" t="str">
        <f t="shared" si="362"/>
        <v>Y</v>
      </c>
      <c r="Z1804" s="24">
        <v>100</v>
      </c>
      <c r="AA1804" s="24">
        <f t="shared" si="351"/>
        <v>0</v>
      </c>
      <c r="AB1804" s="24">
        <f t="shared" si="352"/>
        <v>-100</v>
      </c>
      <c r="AC1804" s="24">
        <f t="shared" si="353"/>
        <v>0</v>
      </c>
      <c r="AD1804" s="24">
        <f t="shared" si="354"/>
        <v>-100</v>
      </c>
      <c r="AE1804" s="24">
        <f t="shared" si="355"/>
        <v>0</v>
      </c>
      <c r="AF1804" s="24">
        <f t="shared" si="356"/>
        <v>-100</v>
      </c>
    </row>
    <row r="1805" spans="1:32" x14ac:dyDescent="0.25">
      <c r="A1805" s="18">
        <v>0.34418977580317578</v>
      </c>
      <c r="B1805" s="18">
        <v>0.6555371032959737</v>
      </c>
      <c r="C1805" s="3">
        <f t="shared" si="363"/>
        <v>2.9053739253772837</v>
      </c>
      <c r="D1805" s="4">
        <f t="shared" si="363"/>
        <v>1.525466666908863</v>
      </c>
      <c r="E1805" s="75"/>
      <c r="F1805" s="5">
        <f t="shared" si="357"/>
        <v>1</v>
      </c>
      <c r="G1805" s="5">
        <f t="shared" si="358"/>
        <v>2.9053739253772837</v>
      </c>
      <c r="H1805" s="5">
        <f t="shared" si="359"/>
        <v>1.525466666908863</v>
      </c>
      <c r="K1805" s="5">
        <f t="shared" si="360"/>
        <v>0</v>
      </c>
      <c r="L1805" s="5">
        <f t="shared" si="361"/>
        <v>0</v>
      </c>
      <c r="M1805" s="25" t="e">
        <f t="shared" si="364"/>
        <v>#DIV/0!</v>
      </c>
      <c r="N1805" s="25" t="e">
        <f t="shared" si="364"/>
        <v>#DIV/0!</v>
      </c>
      <c r="O1805">
        <f t="shared" si="350"/>
        <v>0</v>
      </c>
      <c r="P1805">
        <f t="shared" si="350"/>
        <v>0</v>
      </c>
      <c r="Q1805" t="s">
        <v>563</v>
      </c>
      <c r="R1805" t="s">
        <v>337</v>
      </c>
      <c r="S1805" t="s">
        <v>272</v>
      </c>
      <c r="T1805" s="67" t="s">
        <v>90</v>
      </c>
      <c r="U1805" s="67" t="s">
        <v>75</v>
      </c>
      <c r="V1805" s="128" t="s">
        <v>646</v>
      </c>
      <c r="W1805" s="67" t="s">
        <v>76</v>
      </c>
      <c r="X1805" s="79">
        <v>1</v>
      </c>
      <c r="Y1805" t="str">
        <f t="shared" si="362"/>
        <v>N</v>
      </c>
      <c r="Z1805" s="24">
        <v>100</v>
      </c>
      <c r="AA1805" s="24">
        <f t="shared" si="351"/>
        <v>0</v>
      </c>
      <c r="AB1805" s="24">
        <f t="shared" si="352"/>
        <v>-100</v>
      </c>
      <c r="AC1805" s="24">
        <f t="shared" si="353"/>
        <v>0</v>
      </c>
      <c r="AD1805" s="24">
        <f t="shared" si="354"/>
        <v>-100</v>
      </c>
      <c r="AE1805" s="24">
        <f t="shared" si="355"/>
        <v>0</v>
      </c>
      <c r="AF1805" s="24">
        <f t="shared" si="356"/>
        <v>-100</v>
      </c>
    </row>
    <row r="1806" spans="1:32" x14ac:dyDescent="0.25">
      <c r="A1806" s="18">
        <v>0.40588562279274626</v>
      </c>
      <c r="B1806" s="18">
        <v>0.59370954139296428</v>
      </c>
      <c r="C1806" s="3">
        <f t="shared" si="363"/>
        <v>2.4637482676015381</v>
      </c>
      <c r="D1806" s="4">
        <f t="shared" si="363"/>
        <v>1.6843252976089875</v>
      </c>
      <c r="E1806" s="75"/>
      <c r="F1806" s="5">
        <f t="shared" si="357"/>
        <v>1</v>
      </c>
      <c r="G1806" s="5">
        <f t="shared" si="358"/>
        <v>2.4637482676015381</v>
      </c>
      <c r="H1806" s="5">
        <f t="shared" si="359"/>
        <v>1.6843252976089875</v>
      </c>
      <c r="K1806" s="5">
        <f t="shared" si="360"/>
        <v>0</v>
      </c>
      <c r="L1806" s="5">
        <f t="shared" si="361"/>
        <v>0</v>
      </c>
      <c r="M1806" s="25" t="e">
        <f t="shared" si="364"/>
        <v>#DIV/0!</v>
      </c>
      <c r="N1806" s="25" t="e">
        <f t="shared" si="364"/>
        <v>#DIV/0!</v>
      </c>
      <c r="O1806">
        <f t="shared" si="350"/>
        <v>0</v>
      </c>
      <c r="P1806">
        <f t="shared" si="350"/>
        <v>0</v>
      </c>
      <c r="Q1806" t="s">
        <v>556</v>
      </c>
      <c r="R1806" t="s">
        <v>336</v>
      </c>
      <c r="S1806" t="s">
        <v>272</v>
      </c>
      <c r="T1806" s="67" t="s">
        <v>90</v>
      </c>
      <c r="U1806" s="67" t="s">
        <v>75</v>
      </c>
      <c r="V1806" s="128" t="s">
        <v>646</v>
      </c>
      <c r="W1806" s="67" t="s">
        <v>73</v>
      </c>
      <c r="X1806" s="79">
        <v>0</v>
      </c>
      <c r="Y1806" t="str">
        <f t="shared" si="362"/>
        <v>N</v>
      </c>
      <c r="Z1806" s="24">
        <v>100</v>
      </c>
      <c r="AA1806" s="24">
        <f t="shared" si="351"/>
        <v>0</v>
      </c>
      <c r="AB1806" s="24">
        <f t="shared" si="352"/>
        <v>-100</v>
      </c>
      <c r="AC1806" s="24">
        <f t="shared" si="353"/>
        <v>0</v>
      </c>
      <c r="AD1806" s="24">
        <f t="shared" si="354"/>
        <v>-100</v>
      </c>
      <c r="AE1806" s="24">
        <f t="shared" si="355"/>
        <v>0</v>
      </c>
      <c r="AF1806" s="24">
        <f t="shared" si="356"/>
        <v>-100</v>
      </c>
    </row>
    <row r="1807" spans="1:32" x14ac:dyDescent="0.25">
      <c r="A1807" s="18">
        <v>0.45032883811031904</v>
      </c>
      <c r="B1807" s="18">
        <v>0.54481934944367394</v>
      </c>
      <c r="C1807" s="3">
        <f t="shared" si="363"/>
        <v>2.2205995161141017</v>
      </c>
      <c r="D1807" s="4">
        <f t="shared" si="363"/>
        <v>1.8354707868234126</v>
      </c>
      <c r="E1807" s="75"/>
      <c r="F1807" s="5">
        <f t="shared" si="357"/>
        <v>1</v>
      </c>
      <c r="G1807" s="5">
        <f t="shared" si="358"/>
        <v>2.2205995161141017</v>
      </c>
      <c r="H1807" s="5">
        <f t="shared" si="359"/>
        <v>1.8354707868234126</v>
      </c>
      <c r="K1807" s="5">
        <f t="shared" si="360"/>
        <v>0</v>
      </c>
      <c r="L1807" s="5">
        <f t="shared" si="361"/>
        <v>0</v>
      </c>
      <c r="M1807" s="25" t="e">
        <f t="shared" si="364"/>
        <v>#DIV/0!</v>
      </c>
      <c r="N1807" s="25" t="e">
        <f t="shared" si="364"/>
        <v>#DIV/0!</v>
      </c>
      <c r="O1807">
        <f t="shared" si="350"/>
        <v>0</v>
      </c>
      <c r="P1807">
        <f t="shared" si="350"/>
        <v>0</v>
      </c>
      <c r="Q1807" t="s">
        <v>558</v>
      </c>
      <c r="R1807" t="s">
        <v>515</v>
      </c>
      <c r="S1807" t="s">
        <v>272</v>
      </c>
      <c r="T1807" s="67" t="s">
        <v>84</v>
      </c>
      <c r="U1807" s="67" t="s">
        <v>94</v>
      </c>
      <c r="V1807" s="128" t="s">
        <v>646</v>
      </c>
      <c r="W1807" s="67" t="s">
        <v>78</v>
      </c>
      <c r="X1807" s="79">
        <v>1</v>
      </c>
      <c r="Y1807" t="str">
        <f t="shared" si="362"/>
        <v>N</v>
      </c>
      <c r="Z1807" s="24">
        <v>100</v>
      </c>
      <c r="AA1807" s="24">
        <f t="shared" si="351"/>
        <v>0</v>
      </c>
      <c r="AB1807" s="24">
        <f t="shared" si="352"/>
        <v>-100</v>
      </c>
      <c r="AC1807" s="24">
        <f t="shared" si="353"/>
        <v>0</v>
      </c>
      <c r="AD1807" s="24">
        <f t="shared" si="354"/>
        <v>-100</v>
      </c>
      <c r="AE1807" s="24">
        <f t="shared" si="355"/>
        <v>0</v>
      </c>
      <c r="AF1807" s="24">
        <f t="shared" si="356"/>
        <v>-100</v>
      </c>
    </row>
    <row r="1808" spans="1:32" x14ac:dyDescent="0.25">
      <c r="A1808" s="18">
        <v>0.25832989100788223</v>
      </c>
      <c r="B1808" s="18">
        <v>0.74146427109342228</v>
      </c>
      <c r="C1808" s="3">
        <f t="shared" si="363"/>
        <v>3.871019323774219</v>
      </c>
      <c r="D1808" s="4">
        <f t="shared" si="363"/>
        <v>1.3486826526722864</v>
      </c>
      <c r="E1808" s="75"/>
      <c r="F1808" s="5">
        <f t="shared" si="357"/>
        <v>1</v>
      </c>
      <c r="G1808" s="5">
        <f t="shared" si="358"/>
        <v>3.871019323774219</v>
      </c>
      <c r="H1808" s="5">
        <f t="shared" si="359"/>
        <v>1.3486826526722864</v>
      </c>
      <c r="K1808" s="5">
        <f t="shared" si="360"/>
        <v>0</v>
      </c>
      <c r="L1808" s="5">
        <f t="shared" si="361"/>
        <v>0</v>
      </c>
      <c r="M1808" s="25" t="e">
        <f t="shared" si="364"/>
        <v>#DIV/0!</v>
      </c>
      <c r="N1808" s="25" t="e">
        <f t="shared" si="364"/>
        <v>#DIV/0!</v>
      </c>
      <c r="O1808">
        <f t="shared" si="350"/>
        <v>0</v>
      </c>
      <c r="P1808">
        <f t="shared" si="350"/>
        <v>0</v>
      </c>
      <c r="Q1808" t="s">
        <v>557</v>
      </c>
      <c r="R1808" t="s">
        <v>555</v>
      </c>
      <c r="S1808" t="s">
        <v>272</v>
      </c>
      <c r="T1808" s="67" t="s">
        <v>90</v>
      </c>
      <c r="U1808" s="67" t="s">
        <v>75</v>
      </c>
      <c r="V1808" s="128" t="s">
        <v>646</v>
      </c>
      <c r="W1808" s="67" t="s">
        <v>94</v>
      </c>
      <c r="X1808" s="79">
        <v>2</v>
      </c>
      <c r="Y1808" t="str">
        <f t="shared" si="362"/>
        <v>N</v>
      </c>
      <c r="Z1808" s="24">
        <v>100</v>
      </c>
      <c r="AA1808" s="24">
        <f t="shared" si="351"/>
        <v>0</v>
      </c>
      <c r="AB1808" s="24">
        <f t="shared" si="352"/>
        <v>-100</v>
      </c>
      <c r="AC1808" s="24">
        <f t="shared" si="353"/>
        <v>0</v>
      </c>
      <c r="AD1808" s="24">
        <f t="shared" si="354"/>
        <v>-100</v>
      </c>
      <c r="AE1808" s="24">
        <f t="shared" si="355"/>
        <v>0</v>
      </c>
      <c r="AF1808" s="24">
        <f t="shared" si="356"/>
        <v>-100</v>
      </c>
    </row>
    <row r="1809" spans="1:32" x14ac:dyDescent="0.25">
      <c r="A1809" s="18">
        <v>0.31814467669209245</v>
      </c>
      <c r="B1809" s="18">
        <v>0.68142334382945502</v>
      </c>
      <c r="C1809" s="3">
        <f t="shared" si="363"/>
        <v>3.1432240526464077</v>
      </c>
      <c r="D1809" s="4">
        <f t="shared" si="363"/>
        <v>1.4675164991856775</v>
      </c>
      <c r="E1809" s="75"/>
      <c r="F1809" s="5">
        <f t="shared" si="357"/>
        <v>1</v>
      </c>
      <c r="G1809" s="5">
        <f t="shared" si="358"/>
        <v>3.1432240526464077</v>
      </c>
      <c r="H1809" s="5">
        <f t="shared" si="359"/>
        <v>1.4675164991856775</v>
      </c>
      <c r="K1809" s="5">
        <f t="shared" si="360"/>
        <v>0</v>
      </c>
      <c r="L1809" s="5">
        <f t="shared" si="361"/>
        <v>0</v>
      </c>
      <c r="M1809" s="25" t="e">
        <f t="shared" si="364"/>
        <v>#DIV/0!</v>
      </c>
      <c r="N1809" s="25" t="e">
        <f t="shared" si="364"/>
        <v>#DIV/0!</v>
      </c>
      <c r="O1809">
        <f t="shared" si="350"/>
        <v>0</v>
      </c>
      <c r="P1809">
        <f t="shared" si="350"/>
        <v>0</v>
      </c>
      <c r="Q1809" t="s">
        <v>559</v>
      </c>
      <c r="R1809" t="s">
        <v>335</v>
      </c>
      <c r="S1809" t="s">
        <v>272</v>
      </c>
      <c r="T1809" s="67" t="s">
        <v>90</v>
      </c>
      <c r="U1809" s="67" t="s">
        <v>75</v>
      </c>
      <c r="V1809" s="128" t="s">
        <v>646</v>
      </c>
      <c r="W1809" s="67" t="s">
        <v>91</v>
      </c>
      <c r="X1809" s="79">
        <v>5</v>
      </c>
      <c r="Y1809" t="str">
        <f t="shared" si="362"/>
        <v>Y</v>
      </c>
      <c r="Z1809" s="24">
        <v>100</v>
      </c>
      <c r="AA1809" s="24">
        <f t="shared" si="351"/>
        <v>0</v>
      </c>
      <c r="AB1809" s="24">
        <f t="shared" si="352"/>
        <v>-100</v>
      </c>
      <c r="AC1809" s="24">
        <f t="shared" si="353"/>
        <v>0</v>
      </c>
      <c r="AD1809" s="24">
        <f t="shared" si="354"/>
        <v>-100</v>
      </c>
      <c r="AE1809" s="24">
        <f t="shared" si="355"/>
        <v>0</v>
      </c>
      <c r="AF1809" s="24">
        <f t="shared" si="356"/>
        <v>-100</v>
      </c>
    </row>
    <row r="1810" spans="1:32" x14ac:dyDescent="0.25">
      <c r="A1810" s="18">
        <v>0.65187568782953997</v>
      </c>
      <c r="B1810" s="18">
        <v>0.34448985630468443</v>
      </c>
      <c r="C1810" s="3">
        <f t="shared" si="363"/>
        <v>1.5340348147199065</v>
      </c>
      <c r="D1810" s="4">
        <f t="shared" si="363"/>
        <v>2.9028430930504641</v>
      </c>
      <c r="E1810" s="75"/>
      <c r="F1810" s="5">
        <f t="shared" si="357"/>
        <v>1</v>
      </c>
      <c r="G1810" s="5">
        <f t="shared" si="358"/>
        <v>1.5340348147199065</v>
      </c>
      <c r="H1810" s="5">
        <f t="shared" si="359"/>
        <v>2.9028430930504641</v>
      </c>
      <c r="K1810" s="5">
        <f t="shared" si="360"/>
        <v>0</v>
      </c>
      <c r="L1810" s="5">
        <f t="shared" si="361"/>
        <v>0</v>
      </c>
      <c r="M1810" s="25" t="e">
        <f t="shared" si="364"/>
        <v>#DIV/0!</v>
      </c>
      <c r="N1810" s="25" t="e">
        <f t="shared" si="364"/>
        <v>#DIV/0!</v>
      </c>
      <c r="O1810">
        <f t="shared" si="350"/>
        <v>0</v>
      </c>
      <c r="P1810">
        <f t="shared" si="350"/>
        <v>0</v>
      </c>
      <c r="Q1810" t="s">
        <v>535</v>
      </c>
      <c r="R1810" t="s">
        <v>562</v>
      </c>
      <c r="S1810" t="s">
        <v>272</v>
      </c>
      <c r="T1810" s="67" t="s">
        <v>90</v>
      </c>
      <c r="U1810" s="67" t="s">
        <v>74</v>
      </c>
      <c r="V1810" s="128" t="s">
        <v>646</v>
      </c>
      <c r="W1810" s="67" t="s">
        <v>75</v>
      </c>
      <c r="X1810" s="79">
        <v>2</v>
      </c>
      <c r="Y1810" t="str">
        <f t="shared" si="362"/>
        <v>N</v>
      </c>
      <c r="Z1810" s="24">
        <v>100</v>
      </c>
      <c r="AA1810" s="24">
        <f t="shared" si="351"/>
        <v>0</v>
      </c>
      <c r="AB1810" s="24">
        <f t="shared" si="352"/>
        <v>-100</v>
      </c>
      <c r="AC1810" s="24">
        <f t="shared" si="353"/>
        <v>0</v>
      </c>
      <c r="AD1810" s="24">
        <f t="shared" si="354"/>
        <v>-100</v>
      </c>
      <c r="AE1810" s="24">
        <f t="shared" si="355"/>
        <v>0</v>
      </c>
      <c r="AF1810" s="24">
        <f t="shared" si="356"/>
        <v>-100</v>
      </c>
    </row>
    <row r="1811" spans="1:32" x14ac:dyDescent="0.25">
      <c r="A1811" s="18">
        <v>0.54025851946982884</v>
      </c>
      <c r="B1811" s="18">
        <v>0.4481804215585008</v>
      </c>
      <c r="C1811" s="3">
        <f t="shared" si="363"/>
        <v>1.8509657209687849</v>
      </c>
      <c r="D1811" s="4">
        <f t="shared" si="363"/>
        <v>2.2312442755143209</v>
      </c>
      <c r="E1811" s="75"/>
      <c r="F1811" s="5">
        <f t="shared" si="357"/>
        <v>1</v>
      </c>
      <c r="G1811" s="5">
        <f t="shared" si="358"/>
        <v>1.8509657209687849</v>
      </c>
      <c r="H1811" s="5">
        <f t="shared" si="359"/>
        <v>2.2312442755143209</v>
      </c>
      <c r="K1811" s="5">
        <f t="shared" si="360"/>
        <v>0</v>
      </c>
      <c r="L1811" s="5">
        <f t="shared" si="361"/>
        <v>0</v>
      </c>
      <c r="M1811" s="25" t="e">
        <f t="shared" si="364"/>
        <v>#DIV/0!</v>
      </c>
      <c r="N1811" s="25" t="e">
        <f t="shared" si="364"/>
        <v>#DIV/0!</v>
      </c>
      <c r="O1811">
        <f t="shared" si="350"/>
        <v>0</v>
      </c>
      <c r="P1811">
        <f t="shared" si="350"/>
        <v>0</v>
      </c>
      <c r="Q1811" t="s">
        <v>554</v>
      </c>
      <c r="R1811" t="s">
        <v>528</v>
      </c>
      <c r="S1811" t="s">
        <v>272</v>
      </c>
      <c r="T1811" s="67" t="s">
        <v>84</v>
      </c>
      <c r="U1811" s="67" t="s">
        <v>94</v>
      </c>
      <c r="V1811" s="128" t="s">
        <v>646</v>
      </c>
      <c r="W1811" s="67" t="s">
        <v>204</v>
      </c>
      <c r="X1811" s="79">
        <v>6</v>
      </c>
      <c r="Y1811" t="str">
        <f t="shared" si="362"/>
        <v>Y</v>
      </c>
      <c r="Z1811" s="24">
        <v>100</v>
      </c>
      <c r="AA1811" s="24">
        <f t="shared" si="351"/>
        <v>0</v>
      </c>
      <c r="AB1811" s="24">
        <f t="shared" si="352"/>
        <v>-100</v>
      </c>
      <c r="AC1811" s="24">
        <f t="shared" si="353"/>
        <v>0</v>
      </c>
      <c r="AD1811" s="24">
        <f t="shared" si="354"/>
        <v>-100</v>
      </c>
      <c r="AE1811" s="24">
        <f t="shared" si="355"/>
        <v>0</v>
      </c>
      <c r="AF1811" s="24">
        <f t="shared" si="356"/>
        <v>-100</v>
      </c>
    </row>
    <row r="1812" spans="1:32" x14ac:dyDescent="0.25">
      <c r="A1812" s="18">
        <v>0.67939472219728836</v>
      </c>
      <c r="B1812" s="18">
        <v>0.31392835773518096</v>
      </c>
      <c r="C1812" s="3">
        <f t="shared" si="363"/>
        <v>1.4718983932724923</v>
      </c>
      <c r="D1812" s="4">
        <f t="shared" si="363"/>
        <v>3.1854401660762521</v>
      </c>
      <c r="E1812" s="75"/>
      <c r="F1812" s="5">
        <f t="shared" si="357"/>
        <v>1</v>
      </c>
      <c r="G1812" s="5">
        <f t="shared" si="358"/>
        <v>1.4718983932724923</v>
      </c>
      <c r="H1812" s="5">
        <f t="shared" si="359"/>
        <v>3.1854401660762521</v>
      </c>
      <c r="K1812" s="5">
        <f t="shared" si="360"/>
        <v>0</v>
      </c>
      <c r="L1812" s="5">
        <f t="shared" si="361"/>
        <v>0</v>
      </c>
      <c r="M1812" s="25" t="e">
        <f t="shared" si="364"/>
        <v>#DIV/0!</v>
      </c>
      <c r="N1812" s="25" t="e">
        <f t="shared" si="364"/>
        <v>#DIV/0!</v>
      </c>
      <c r="O1812">
        <f t="shared" si="350"/>
        <v>0</v>
      </c>
      <c r="P1812">
        <f t="shared" si="350"/>
        <v>0</v>
      </c>
      <c r="Q1812" t="s">
        <v>469</v>
      </c>
      <c r="R1812" t="s">
        <v>470</v>
      </c>
      <c r="S1812" t="s">
        <v>276</v>
      </c>
      <c r="T1812" s="67" t="s">
        <v>84</v>
      </c>
      <c r="U1812" s="67" t="s">
        <v>86</v>
      </c>
      <c r="V1812" s="128" t="s">
        <v>646</v>
      </c>
      <c r="W1812" s="67" t="s">
        <v>75</v>
      </c>
      <c r="X1812" s="79">
        <v>2</v>
      </c>
      <c r="Y1812" t="str">
        <f t="shared" si="362"/>
        <v>N</v>
      </c>
      <c r="Z1812" s="24">
        <v>100</v>
      </c>
      <c r="AA1812" s="24">
        <f t="shared" si="351"/>
        <v>0</v>
      </c>
      <c r="AB1812" s="24">
        <f t="shared" si="352"/>
        <v>-100</v>
      </c>
      <c r="AC1812" s="24">
        <f t="shared" si="353"/>
        <v>0</v>
      </c>
      <c r="AD1812" s="24">
        <f t="shared" si="354"/>
        <v>-100</v>
      </c>
      <c r="AE1812" s="24">
        <f t="shared" si="355"/>
        <v>0</v>
      </c>
      <c r="AF1812" s="24">
        <f t="shared" si="356"/>
        <v>-100</v>
      </c>
    </row>
    <row r="1813" spans="1:32" x14ac:dyDescent="0.25">
      <c r="A1813" s="18">
        <v>0.61340645137486949</v>
      </c>
      <c r="B1813" s="18">
        <v>0.38131544627035258</v>
      </c>
      <c r="C1813" s="3">
        <f t="shared" si="363"/>
        <v>1.6302404348024579</v>
      </c>
      <c r="D1813" s="4">
        <f t="shared" si="363"/>
        <v>2.6225006350542648</v>
      </c>
      <c r="E1813" s="75"/>
      <c r="F1813" s="5">
        <f t="shared" si="357"/>
        <v>1</v>
      </c>
      <c r="G1813" s="5">
        <f t="shared" si="358"/>
        <v>1.6302404348024579</v>
      </c>
      <c r="H1813" s="5">
        <f t="shared" si="359"/>
        <v>2.6225006350542648</v>
      </c>
      <c r="K1813" s="5">
        <f t="shared" si="360"/>
        <v>0</v>
      </c>
      <c r="L1813" s="5">
        <f t="shared" si="361"/>
        <v>0</v>
      </c>
      <c r="M1813" s="25" t="e">
        <f t="shared" si="364"/>
        <v>#DIV/0!</v>
      </c>
      <c r="N1813" s="25" t="e">
        <f t="shared" si="364"/>
        <v>#DIV/0!</v>
      </c>
      <c r="O1813">
        <f t="shared" si="350"/>
        <v>0</v>
      </c>
      <c r="P1813">
        <f t="shared" si="350"/>
        <v>0</v>
      </c>
      <c r="Q1813" t="s">
        <v>472</v>
      </c>
      <c r="R1813" t="s">
        <v>467</v>
      </c>
      <c r="S1813" t="s">
        <v>276</v>
      </c>
      <c r="T1813" s="67" t="s">
        <v>84</v>
      </c>
      <c r="U1813" s="67" t="s">
        <v>86</v>
      </c>
      <c r="V1813" s="128" t="s">
        <v>646</v>
      </c>
      <c r="W1813" s="67" t="s">
        <v>94</v>
      </c>
      <c r="X1813" s="79">
        <v>2</v>
      </c>
      <c r="Y1813" t="str">
        <f t="shared" si="362"/>
        <v>N</v>
      </c>
      <c r="Z1813" s="24">
        <v>100</v>
      </c>
      <c r="AA1813" s="24">
        <f t="shared" si="351"/>
        <v>0</v>
      </c>
      <c r="AB1813" s="24">
        <f t="shared" si="352"/>
        <v>-100</v>
      </c>
      <c r="AC1813" s="24">
        <f t="shared" si="353"/>
        <v>0</v>
      </c>
      <c r="AD1813" s="24">
        <f t="shared" si="354"/>
        <v>-100</v>
      </c>
      <c r="AE1813" s="24">
        <f t="shared" si="355"/>
        <v>0</v>
      </c>
      <c r="AF1813" s="24">
        <f t="shared" si="356"/>
        <v>-100</v>
      </c>
    </row>
    <row r="1814" spans="1:32" x14ac:dyDescent="0.25">
      <c r="A1814" s="18">
        <v>0.27901344753180307</v>
      </c>
      <c r="B1814" s="18">
        <v>0.72084731838975979</v>
      </c>
      <c r="C1814" s="3">
        <f t="shared" si="363"/>
        <v>3.58405664259611</v>
      </c>
      <c r="D1814" s="4">
        <f t="shared" si="363"/>
        <v>1.3872563225092047</v>
      </c>
      <c r="E1814" s="75"/>
      <c r="F1814" s="5">
        <f t="shared" si="357"/>
        <v>1</v>
      </c>
      <c r="G1814" s="5">
        <f t="shared" si="358"/>
        <v>3.58405664259611</v>
      </c>
      <c r="H1814" s="5">
        <f t="shared" si="359"/>
        <v>1.3872563225092047</v>
      </c>
      <c r="K1814" s="5">
        <f t="shared" si="360"/>
        <v>0</v>
      </c>
      <c r="L1814" s="5">
        <f t="shared" si="361"/>
        <v>0</v>
      </c>
      <c r="M1814" s="25" t="e">
        <f t="shared" si="364"/>
        <v>#DIV/0!</v>
      </c>
      <c r="N1814" s="25" t="e">
        <f t="shared" si="364"/>
        <v>#DIV/0!</v>
      </c>
      <c r="O1814">
        <f t="shared" ref="O1814:P1829" si="365">(I1814/G1814)</f>
        <v>0</v>
      </c>
      <c r="P1814">
        <f t="shared" si="365"/>
        <v>0</v>
      </c>
      <c r="Q1814" t="s">
        <v>507</v>
      </c>
      <c r="R1814" t="s">
        <v>368</v>
      </c>
      <c r="S1814" t="s">
        <v>276</v>
      </c>
      <c r="T1814" s="67" t="s">
        <v>90</v>
      </c>
      <c r="U1814" s="67" t="s">
        <v>75</v>
      </c>
      <c r="V1814" s="128" t="s">
        <v>646</v>
      </c>
      <c r="W1814" s="67" t="s">
        <v>73</v>
      </c>
      <c r="X1814" s="79">
        <v>0</v>
      </c>
      <c r="Y1814" t="str">
        <f t="shared" si="362"/>
        <v>N</v>
      </c>
      <c r="Z1814" s="24">
        <v>100</v>
      </c>
      <c r="AA1814" s="24">
        <f t="shared" si="351"/>
        <v>0</v>
      </c>
      <c r="AB1814" s="24">
        <f t="shared" si="352"/>
        <v>-100</v>
      </c>
      <c r="AC1814" s="24">
        <f t="shared" si="353"/>
        <v>0</v>
      </c>
      <c r="AD1814" s="24">
        <f t="shared" si="354"/>
        <v>-100</v>
      </c>
      <c r="AE1814" s="24">
        <f t="shared" si="355"/>
        <v>0</v>
      </c>
      <c r="AF1814" s="24">
        <f t="shared" si="356"/>
        <v>-100</v>
      </c>
    </row>
    <row r="1815" spans="1:32" x14ac:dyDescent="0.25">
      <c r="A1815" s="18">
        <v>0.54114064353814262</v>
      </c>
      <c r="B1815" s="18">
        <v>0.44270665365679851</v>
      </c>
      <c r="C1815" s="3">
        <f t="shared" si="363"/>
        <v>1.8479484251297313</v>
      </c>
      <c r="D1815" s="4">
        <f t="shared" si="363"/>
        <v>2.2588320996305482</v>
      </c>
      <c r="E1815" s="75"/>
      <c r="F1815" s="5">
        <f t="shared" si="357"/>
        <v>1</v>
      </c>
      <c r="G1815" s="5">
        <f t="shared" si="358"/>
        <v>1.8479484251297313</v>
      </c>
      <c r="H1815" s="5">
        <f t="shared" si="359"/>
        <v>2.2588320996305482</v>
      </c>
      <c r="K1815" s="5">
        <f t="shared" si="360"/>
        <v>0</v>
      </c>
      <c r="L1815" s="5">
        <f t="shared" si="361"/>
        <v>0</v>
      </c>
      <c r="M1815" s="25" t="e">
        <f t="shared" si="364"/>
        <v>#DIV/0!</v>
      </c>
      <c r="N1815" s="25" t="e">
        <f t="shared" si="364"/>
        <v>#DIV/0!</v>
      </c>
      <c r="O1815">
        <f t="shared" si="365"/>
        <v>0</v>
      </c>
      <c r="P1815">
        <f t="shared" si="365"/>
        <v>0</v>
      </c>
      <c r="Q1815" t="s">
        <v>385</v>
      </c>
      <c r="R1815" t="s">
        <v>316</v>
      </c>
      <c r="S1815" t="s">
        <v>279</v>
      </c>
      <c r="T1815" s="67" t="s">
        <v>84</v>
      </c>
      <c r="U1815" s="67" t="s">
        <v>100</v>
      </c>
      <c r="V1815" s="128" t="s">
        <v>651</v>
      </c>
      <c r="W1815" s="67" t="s">
        <v>86</v>
      </c>
      <c r="X1815" s="79">
        <v>3</v>
      </c>
      <c r="Y1815" t="str">
        <f t="shared" si="362"/>
        <v>Y</v>
      </c>
      <c r="Z1815" s="24">
        <v>100</v>
      </c>
      <c r="AA1815" s="24">
        <f t="shared" si="351"/>
        <v>0</v>
      </c>
      <c r="AB1815" s="24">
        <f t="shared" si="352"/>
        <v>-100</v>
      </c>
      <c r="AC1815" s="24">
        <f t="shared" si="353"/>
        <v>0</v>
      </c>
      <c r="AD1815" s="24">
        <f t="shared" si="354"/>
        <v>-100</v>
      </c>
      <c r="AE1815" s="24">
        <f t="shared" si="355"/>
        <v>0</v>
      </c>
      <c r="AF1815" s="24">
        <f t="shared" si="356"/>
        <v>-100</v>
      </c>
    </row>
    <row r="1816" spans="1:32" s="24" customFormat="1" x14ac:dyDescent="0.25">
      <c r="A1816" s="18">
        <v>0.38573593910952103</v>
      </c>
      <c r="B1816" s="18">
        <v>0.61375503879344717</v>
      </c>
      <c r="C1816" s="3">
        <f t="shared" si="363"/>
        <v>2.5924470566795503</v>
      </c>
      <c r="D1816" s="4">
        <f t="shared" si="363"/>
        <v>1.6293145258177497</v>
      </c>
      <c r="E1816" s="75"/>
      <c r="F1816" s="5">
        <f t="shared" si="357"/>
        <v>1</v>
      </c>
      <c r="G1816" s="5">
        <f t="shared" si="358"/>
        <v>2.5924470566795503</v>
      </c>
      <c r="H1816" s="5">
        <f t="shared" si="359"/>
        <v>1.6293145258177497</v>
      </c>
      <c r="I1816"/>
      <c r="J1816"/>
      <c r="K1816" s="5">
        <f t="shared" si="360"/>
        <v>0</v>
      </c>
      <c r="L1816" s="5">
        <f t="shared" si="361"/>
        <v>0</v>
      </c>
      <c r="M1816" s="25" t="e">
        <f t="shared" si="364"/>
        <v>#DIV/0!</v>
      </c>
      <c r="N1816" s="25" t="e">
        <f t="shared" si="364"/>
        <v>#DIV/0!</v>
      </c>
      <c r="O1816">
        <f t="shared" si="365"/>
        <v>0</v>
      </c>
      <c r="P1816">
        <f t="shared" si="365"/>
        <v>0</v>
      </c>
      <c r="Q1816" t="s">
        <v>531</v>
      </c>
      <c r="R1816" t="s">
        <v>527</v>
      </c>
      <c r="S1816" t="s">
        <v>277</v>
      </c>
      <c r="T1816" s="67" t="s">
        <v>90</v>
      </c>
      <c r="U1816" s="67" t="s">
        <v>75</v>
      </c>
      <c r="V1816" s="128" t="s">
        <v>651</v>
      </c>
      <c r="W1816" s="67" t="s">
        <v>76</v>
      </c>
      <c r="X1816" s="79">
        <v>1</v>
      </c>
      <c r="Y1816" t="str">
        <f t="shared" si="362"/>
        <v>N</v>
      </c>
      <c r="Z1816" s="24">
        <v>100</v>
      </c>
      <c r="AA1816" s="24">
        <f t="shared" si="351"/>
        <v>0</v>
      </c>
      <c r="AB1816" s="24">
        <f t="shared" si="352"/>
        <v>-100</v>
      </c>
      <c r="AC1816" s="24">
        <f t="shared" si="353"/>
        <v>0</v>
      </c>
      <c r="AD1816" s="24">
        <f t="shared" si="354"/>
        <v>-100</v>
      </c>
      <c r="AE1816" s="24">
        <f t="shared" si="355"/>
        <v>0</v>
      </c>
      <c r="AF1816" s="24">
        <f t="shared" si="356"/>
        <v>-100</v>
      </c>
    </row>
    <row r="1817" spans="1:32" x14ac:dyDescent="0.25">
      <c r="A1817" s="18">
        <v>0.51458383542841069</v>
      </c>
      <c r="B1817" s="18">
        <v>0.4831127299089476</v>
      </c>
      <c r="C1817" s="3">
        <f t="shared" si="363"/>
        <v>1.9433179419004909</v>
      </c>
      <c r="D1817" s="4">
        <f t="shared" si="363"/>
        <v>2.0699102675031358</v>
      </c>
      <c r="E1817" s="75"/>
      <c r="F1817" s="5">
        <f t="shared" si="357"/>
        <v>1</v>
      </c>
      <c r="G1817" s="5">
        <f t="shared" si="358"/>
        <v>1.9433179419004909</v>
      </c>
      <c r="H1817" s="5">
        <f t="shared" si="359"/>
        <v>2.0699102675031358</v>
      </c>
      <c r="K1817" s="5">
        <f t="shared" si="360"/>
        <v>0</v>
      </c>
      <c r="L1817" s="5">
        <f t="shared" si="361"/>
        <v>0</v>
      </c>
      <c r="M1817" s="25" t="e">
        <f t="shared" si="364"/>
        <v>#DIV/0!</v>
      </c>
      <c r="N1817" s="25" t="e">
        <f t="shared" si="364"/>
        <v>#DIV/0!</v>
      </c>
      <c r="O1817">
        <f t="shared" si="365"/>
        <v>0</v>
      </c>
      <c r="P1817">
        <f t="shared" si="365"/>
        <v>0</v>
      </c>
      <c r="Q1817" t="s">
        <v>342</v>
      </c>
      <c r="R1817" t="s">
        <v>416</v>
      </c>
      <c r="S1817" t="s">
        <v>274</v>
      </c>
      <c r="T1817" s="67" t="s">
        <v>84</v>
      </c>
      <c r="U1817" s="67" t="s">
        <v>86</v>
      </c>
      <c r="V1817" s="128" t="s">
        <v>651</v>
      </c>
      <c r="W1817" s="67" t="s">
        <v>73</v>
      </c>
      <c r="X1817" s="79">
        <v>0</v>
      </c>
      <c r="Y1817" t="str">
        <f t="shared" si="362"/>
        <v>N</v>
      </c>
      <c r="Z1817" s="24">
        <v>100</v>
      </c>
      <c r="AA1817" s="24">
        <f t="shared" si="351"/>
        <v>0</v>
      </c>
      <c r="AB1817" s="24">
        <f t="shared" si="352"/>
        <v>-100</v>
      </c>
      <c r="AC1817" s="24">
        <f t="shared" si="353"/>
        <v>0</v>
      </c>
      <c r="AD1817" s="24">
        <f t="shared" si="354"/>
        <v>-100</v>
      </c>
      <c r="AE1817" s="24">
        <f t="shared" si="355"/>
        <v>0</v>
      </c>
      <c r="AF1817" s="24">
        <f t="shared" si="356"/>
        <v>-100</v>
      </c>
    </row>
    <row r="1818" spans="1:32" x14ac:dyDescent="0.25">
      <c r="A1818" s="18">
        <v>0.45214627675083596</v>
      </c>
      <c r="B1818" s="18">
        <v>0.54690037166684857</v>
      </c>
      <c r="C1818" s="3">
        <f t="shared" si="363"/>
        <v>2.2116736362092606</v>
      </c>
      <c r="D1818" s="4">
        <f t="shared" si="363"/>
        <v>1.8284865979377372</v>
      </c>
      <c r="E1818" s="75"/>
      <c r="F1818" s="5">
        <f t="shared" si="357"/>
        <v>1</v>
      </c>
      <c r="G1818" s="5">
        <f t="shared" si="358"/>
        <v>2.2116736362092606</v>
      </c>
      <c r="H1818" s="5">
        <f t="shared" si="359"/>
        <v>1.8284865979377372</v>
      </c>
      <c r="K1818" s="5">
        <f t="shared" si="360"/>
        <v>0</v>
      </c>
      <c r="L1818" s="5">
        <f t="shared" si="361"/>
        <v>0</v>
      </c>
      <c r="M1818" s="25" t="e">
        <f t="shared" si="364"/>
        <v>#DIV/0!</v>
      </c>
      <c r="N1818" s="25" t="e">
        <f t="shared" si="364"/>
        <v>#DIV/0!</v>
      </c>
      <c r="O1818">
        <f t="shared" si="365"/>
        <v>0</v>
      </c>
      <c r="P1818">
        <f t="shared" si="365"/>
        <v>0</v>
      </c>
      <c r="Q1818" t="s">
        <v>516</v>
      </c>
      <c r="R1818" t="s">
        <v>343</v>
      </c>
      <c r="S1818" t="s">
        <v>274</v>
      </c>
      <c r="T1818" s="67" t="s">
        <v>90</v>
      </c>
      <c r="U1818" s="67" t="s">
        <v>75</v>
      </c>
      <c r="V1818" s="128" t="s">
        <v>651</v>
      </c>
      <c r="W1818" s="67" t="s">
        <v>76</v>
      </c>
      <c r="X1818" s="79">
        <v>1</v>
      </c>
      <c r="Y1818" t="str">
        <f t="shared" si="362"/>
        <v>N</v>
      </c>
      <c r="Z1818" s="24">
        <v>100</v>
      </c>
      <c r="AA1818" s="24">
        <f t="shared" si="351"/>
        <v>0</v>
      </c>
      <c r="AB1818" s="24">
        <f t="shared" si="352"/>
        <v>-100</v>
      </c>
      <c r="AC1818" s="24">
        <f t="shared" si="353"/>
        <v>0</v>
      </c>
      <c r="AD1818" s="24">
        <f t="shared" si="354"/>
        <v>-100</v>
      </c>
      <c r="AE1818" s="24">
        <f t="shared" si="355"/>
        <v>0</v>
      </c>
      <c r="AF1818" s="24">
        <f t="shared" si="356"/>
        <v>-100</v>
      </c>
    </row>
    <row r="1819" spans="1:32" x14ac:dyDescent="0.25">
      <c r="A1819" s="18">
        <v>0.36929281214709941</v>
      </c>
      <c r="B1819" s="18">
        <v>0.6258172600020363</v>
      </c>
      <c r="C1819" s="3">
        <f t="shared" si="363"/>
        <v>2.7078783206906087</v>
      </c>
      <c r="D1819" s="4">
        <f t="shared" si="363"/>
        <v>1.5979105465974943</v>
      </c>
      <c r="E1819" s="75"/>
      <c r="F1819" s="5">
        <f t="shared" si="357"/>
        <v>1</v>
      </c>
      <c r="G1819" s="5">
        <f t="shared" si="358"/>
        <v>2.7078783206906087</v>
      </c>
      <c r="H1819" s="5">
        <f t="shared" si="359"/>
        <v>1.5979105465974943</v>
      </c>
      <c r="K1819" s="5">
        <f t="shared" si="360"/>
        <v>0</v>
      </c>
      <c r="L1819" s="5">
        <f t="shared" si="361"/>
        <v>0</v>
      </c>
      <c r="M1819" s="25" t="e">
        <f t="shared" si="364"/>
        <v>#DIV/0!</v>
      </c>
      <c r="N1819" s="25" t="e">
        <f t="shared" si="364"/>
        <v>#DIV/0!</v>
      </c>
      <c r="O1819">
        <f t="shared" si="365"/>
        <v>0</v>
      </c>
      <c r="P1819">
        <f t="shared" si="365"/>
        <v>0</v>
      </c>
      <c r="Q1819" t="s">
        <v>425</v>
      </c>
      <c r="R1819" t="s">
        <v>427</v>
      </c>
      <c r="S1819" t="s">
        <v>273</v>
      </c>
      <c r="T1819" s="67" t="s">
        <v>84</v>
      </c>
      <c r="U1819" s="67" t="s">
        <v>94</v>
      </c>
      <c r="V1819" s="128" t="s">
        <v>651</v>
      </c>
      <c r="W1819" s="67" t="s">
        <v>76</v>
      </c>
      <c r="X1819" s="79">
        <v>1</v>
      </c>
      <c r="Y1819" t="str">
        <f t="shared" si="362"/>
        <v>N</v>
      </c>
      <c r="Z1819" s="24">
        <v>100</v>
      </c>
      <c r="AA1819" s="24">
        <f t="shared" si="351"/>
        <v>0</v>
      </c>
      <c r="AB1819" s="24">
        <f t="shared" si="352"/>
        <v>-100</v>
      </c>
      <c r="AC1819" s="24">
        <f t="shared" si="353"/>
        <v>0</v>
      </c>
      <c r="AD1819" s="24">
        <f t="shared" si="354"/>
        <v>-100</v>
      </c>
      <c r="AE1819" s="24">
        <f t="shared" si="355"/>
        <v>0</v>
      </c>
      <c r="AF1819" s="24">
        <f t="shared" si="356"/>
        <v>-100</v>
      </c>
    </row>
    <row r="1820" spans="1:32" x14ac:dyDescent="0.25">
      <c r="A1820" s="18">
        <v>0.61235667912374325</v>
      </c>
      <c r="B1820" s="18">
        <v>0.38161490569269774</v>
      </c>
      <c r="C1820" s="3">
        <f t="shared" si="363"/>
        <v>1.6330351804620766</v>
      </c>
      <c r="D1820" s="4">
        <f t="shared" si="363"/>
        <v>2.6204427161586503</v>
      </c>
      <c r="E1820" s="75"/>
      <c r="F1820" s="5">
        <f t="shared" si="357"/>
        <v>1</v>
      </c>
      <c r="G1820" s="5">
        <f t="shared" si="358"/>
        <v>1.6330351804620766</v>
      </c>
      <c r="H1820" s="5">
        <f t="shared" si="359"/>
        <v>2.6204427161586503</v>
      </c>
      <c r="K1820" s="5">
        <f t="shared" si="360"/>
        <v>0</v>
      </c>
      <c r="L1820" s="5">
        <f t="shared" si="361"/>
        <v>0</v>
      </c>
      <c r="M1820" s="25" t="e">
        <f t="shared" si="364"/>
        <v>#DIV/0!</v>
      </c>
      <c r="N1820" s="25" t="e">
        <f t="shared" si="364"/>
        <v>#DIV/0!</v>
      </c>
      <c r="O1820">
        <f t="shared" si="365"/>
        <v>0</v>
      </c>
      <c r="P1820">
        <f t="shared" si="365"/>
        <v>0</v>
      </c>
      <c r="Q1820" t="s">
        <v>522</v>
      </c>
      <c r="R1820" t="s">
        <v>509</v>
      </c>
      <c r="S1820" t="s">
        <v>276</v>
      </c>
      <c r="T1820" s="67" t="s">
        <v>85</v>
      </c>
      <c r="U1820" s="67" t="s">
        <v>79</v>
      </c>
      <c r="V1820" s="128" t="s">
        <v>651</v>
      </c>
      <c r="W1820" s="67" t="s">
        <v>89</v>
      </c>
      <c r="X1820" s="79">
        <v>4</v>
      </c>
      <c r="Y1820" t="str">
        <f t="shared" si="362"/>
        <v>Y</v>
      </c>
      <c r="Z1820" s="24">
        <v>100</v>
      </c>
      <c r="AA1820" s="24">
        <f t="shared" si="351"/>
        <v>0</v>
      </c>
      <c r="AB1820" s="24">
        <f t="shared" si="352"/>
        <v>-100</v>
      </c>
      <c r="AC1820" s="24">
        <f t="shared" si="353"/>
        <v>0</v>
      </c>
      <c r="AD1820" s="24">
        <f t="shared" si="354"/>
        <v>-100</v>
      </c>
      <c r="AE1820" s="24">
        <f t="shared" si="355"/>
        <v>0</v>
      </c>
      <c r="AF1820" s="24">
        <f t="shared" si="356"/>
        <v>-100</v>
      </c>
    </row>
    <row r="1821" spans="1:32" x14ac:dyDescent="0.25">
      <c r="A1821" s="18">
        <v>0.53229543389400236</v>
      </c>
      <c r="B1821" s="18">
        <v>0.46418346223024409</v>
      </c>
      <c r="C1821" s="3">
        <f t="shared" si="363"/>
        <v>1.8786559799780906</v>
      </c>
      <c r="D1821" s="4">
        <f t="shared" si="363"/>
        <v>2.1543206110690356</v>
      </c>
      <c r="E1821" s="75"/>
      <c r="F1821" s="5">
        <f t="shared" si="357"/>
        <v>1</v>
      </c>
      <c r="G1821" s="5">
        <f t="shared" si="358"/>
        <v>1.8786559799780906</v>
      </c>
      <c r="H1821" s="5">
        <f t="shared" si="359"/>
        <v>2.1543206110690356</v>
      </c>
      <c r="K1821" s="5">
        <f t="shared" si="360"/>
        <v>0</v>
      </c>
      <c r="L1821" s="5">
        <f t="shared" si="361"/>
        <v>0</v>
      </c>
      <c r="M1821" s="25" t="e">
        <f t="shared" si="364"/>
        <v>#DIV/0!</v>
      </c>
      <c r="N1821" s="25" t="e">
        <f t="shared" si="364"/>
        <v>#DIV/0!</v>
      </c>
      <c r="O1821">
        <f t="shared" si="365"/>
        <v>0</v>
      </c>
      <c r="P1821">
        <f t="shared" si="365"/>
        <v>0</v>
      </c>
      <c r="Q1821" t="s">
        <v>463</v>
      </c>
      <c r="R1821" t="s">
        <v>455</v>
      </c>
      <c r="S1821" t="s">
        <v>276</v>
      </c>
      <c r="T1821" s="67" t="s">
        <v>84</v>
      </c>
      <c r="U1821" s="67" t="s">
        <v>86</v>
      </c>
      <c r="V1821" s="128" t="s">
        <v>651</v>
      </c>
      <c r="W1821" s="67" t="s">
        <v>102</v>
      </c>
      <c r="X1821" s="79">
        <v>4</v>
      </c>
      <c r="Y1821" t="str">
        <f t="shared" si="362"/>
        <v>Y</v>
      </c>
      <c r="Z1821" s="24">
        <v>100</v>
      </c>
      <c r="AA1821" s="24">
        <f t="shared" si="351"/>
        <v>0</v>
      </c>
      <c r="AB1821" s="24">
        <f t="shared" si="352"/>
        <v>-100</v>
      </c>
      <c r="AC1821" s="24">
        <f t="shared" si="353"/>
        <v>0</v>
      </c>
      <c r="AD1821" s="24">
        <f t="shared" si="354"/>
        <v>-100</v>
      </c>
      <c r="AE1821" s="24">
        <f t="shared" si="355"/>
        <v>0</v>
      </c>
      <c r="AF1821" s="24">
        <f t="shared" si="356"/>
        <v>-100</v>
      </c>
    </row>
    <row r="1822" spans="1:32" x14ac:dyDescent="0.25">
      <c r="A1822" s="18">
        <v>0.50991646905667709</v>
      </c>
      <c r="B1822" s="18">
        <v>0.48882853366517159</v>
      </c>
      <c r="C1822" s="3">
        <f t="shared" si="363"/>
        <v>1.9611055156738824</v>
      </c>
      <c r="D1822" s="4">
        <f t="shared" si="363"/>
        <v>2.0457070959056591</v>
      </c>
      <c r="E1822" s="75"/>
      <c r="F1822" s="5">
        <f t="shared" si="357"/>
        <v>1</v>
      </c>
      <c r="G1822" s="5">
        <f t="shared" si="358"/>
        <v>1.9611055156738824</v>
      </c>
      <c r="H1822" s="5">
        <f t="shared" si="359"/>
        <v>2.0457070959056591</v>
      </c>
      <c r="K1822" s="5">
        <f t="shared" si="360"/>
        <v>0</v>
      </c>
      <c r="L1822" s="5">
        <f t="shared" si="361"/>
        <v>0</v>
      </c>
      <c r="M1822" s="25" t="e">
        <f t="shared" si="364"/>
        <v>#DIV/0!</v>
      </c>
      <c r="N1822" s="25" t="e">
        <f t="shared" si="364"/>
        <v>#DIV/0!</v>
      </c>
      <c r="O1822">
        <f t="shared" si="365"/>
        <v>0</v>
      </c>
      <c r="P1822">
        <f t="shared" si="365"/>
        <v>0</v>
      </c>
      <c r="Q1822" t="s">
        <v>513</v>
      </c>
      <c r="R1822" t="s">
        <v>483</v>
      </c>
      <c r="S1822" t="s">
        <v>279</v>
      </c>
      <c r="T1822" s="67" t="s">
        <v>84</v>
      </c>
      <c r="U1822" s="67" t="s">
        <v>86</v>
      </c>
      <c r="V1822" s="128" t="s">
        <v>652</v>
      </c>
      <c r="W1822" s="67" t="s">
        <v>73</v>
      </c>
      <c r="X1822" s="79">
        <v>0</v>
      </c>
      <c r="Y1822" t="str">
        <f t="shared" si="362"/>
        <v>N</v>
      </c>
      <c r="Z1822" s="24">
        <v>100</v>
      </c>
      <c r="AA1822" s="24">
        <f t="shared" si="351"/>
        <v>0</v>
      </c>
      <c r="AB1822" s="24">
        <f t="shared" si="352"/>
        <v>-100</v>
      </c>
      <c r="AC1822" s="24">
        <f t="shared" si="353"/>
        <v>0</v>
      </c>
      <c r="AD1822" s="24">
        <f t="shared" si="354"/>
        <v>-100</v>
      </c>
      <c r="AE1822" s="24">
        <f t="shared" si="355"/>
        <v>0</v>
      </c>
      <c r="AF1822" s="24">
        <f t="shared" si="356"/>
        <v>-100</v>
      </c>
    </row>
    <row r="1823" spans="1:32" x14ac:dyDescent="0.25">
      <c r="A1823" s="18">
        <v>0.26467530587645471</v>
      </c>
      <c r="B1823" s="18">
        <v>0.73494177688776563</v>
      </c>
      <c r="C1823" s="3">
        <f t="shared" si="363"/>
        <v>3.7782142035826363</v>
      </c>
      <c r="D1823" s="4">
        <f t="shared" si="363"/>
        <v>1.3606520018968957</v>
      </c>
      <c r="E1823" s="75"/>
      <c r="F1823" s="5">
        <f t="shared" si="357"/>
        <v>1</v>
      </c>
      <c r="G1823" s="5">
        <f t="shared" si="358"/>
        <v>3.7782142035826363</v>
      </c>
      <c r="H1823" s="5">
        <f t="shared" si="359"/>
        <v>1.3606520018968957</v>
      </c>
      <c r="K1823" s="5">
        <f t="shared" si="360"/>
        <v>0</v>
      </c>
      <c r="L1823" s="5">
        <f t="shared" si="361"/>
        <v>0</v>
      </c>
      <c r="M1823" s="25" t="e">
        <f t="shared" si="364"/>
        <v>#DIV/0!</v>
      </c>
      <c r="N1823" s="25" t="e">
        <f t="shared" si="364"/>
        <v>#DIV/0!</v>
      </c>
      <c r="O1823">
        <f t="shared" si="365"/>
        <v>0</v>
      </c>
      <c r="P1823">
        <f t="shared" si="365"/>
        <v>0</v>
      </c>
      <c r="Q1823" t="s">
        <v>417</v>
      </c>
      <c r="R1823" t="s">
        <v>339</v>
      </c>
      <c r="S1823" t="s">
        <v>274</v>
      </c>
      <c r="T1823" s="67" t="s">
        <v>84</v>
      </c>
      <c r="U1823" s="67" t="s">
        <v>78</v>
      </c>
      <c r="V1823" s="128" t="s">
        <v>652</v>
      </c>
      <c r="W1823" s="67" t="s">
        <v>87</v>
      </c>
      <c r="X1823" s="79">
        <v>3</v>
      </c>
      <c r="Y1823" t="str">
        <f t="shared" si="362"/>
        <v>Y</v>
      </c>
      <c r="Z1823" s="24">
        <v>100</v>
      </c>
      <c r="AA1823" s="24">
        <f t="shared" si="351"/>
        <v>0</v>
      </c>
      <c r="AB1823" s="24">
        <f t="shared" si="352"/>
        <v>-100</v>
      </c>
      <c r="AC1823" s="24">
        <f t="shared" si="353"/>
        <v>0</v>
      </c>
      <c r="AD1823" s="24">
        <f t="shared" si="354"/>
        <v>-100</v>
      </c>
      <c r="AE1823" s="24">
        <f t="shared" si="355"/>
        <v>0</v>
      </c>
      <c r="AF1823" s="24">
        <f t="shared" si="356"/>
        <v>-100</v>
      </c>
    </row>
    <row r="1824" spans="1:32" x14ac:dyDescent="0.25">
      <c r="A1824" s="124">
        <v>0.33917010052394636</v>
      </c>
      <c r="B1824" s="124">
        <v>0.66043359392245815</v>
      </c>
      <c r="C1824" s="120">
        <f t="shared" si="363"/>
        <v>2.9483730979093106</v>
      </c>
      <c r="D1824" s="121">
        <f t="shared" si="363"/>
        <v>1.5141567739775068</v>
      </c>
      <c r="E1824" s="129"/>
      <c r="F1824" s="122">
        <f t="shared" si="357"/>
        <v>1</v>
      </c>
      <c r="G1824" s="122">
        <f t="shared" si="358"/>
        <v>2.9483730979093106</v>
      </c>
      <c r="H1824" s="122">
        <f t="shared" si="359"/>
        <v>1.5141567739775068</v>
      </c>
      <c r="I1824" s="97"/>
      <c r="J1824" s="97"/>
      <c r="K1824" s="122">
        <f t="shared" si="360"/>
        <v>0</v>
      </c>
      <c r="L1824" s="122">
        <f t="shared" si="361"/>
        <v>0</v>
      </c>
      <c r="M1824" s="123" t="e">
        <f t="shared" si="364"/>
        <v>#DIV/0!</v>
      </c>
      <c r="N1824" s="123" t="e">
        <f t="shared" si="364"/>
        <v>#DIV/0!</v>
      </c>
      <c r="O1824" s="97">
        <f t="shared" si="365"/>
        <v>0</v>
      </c>
      <c r="P1824" s="97">
        <f t="shared" si="365"/>
        <v>0</v>
      </c>
      <c r="Q1824" s="97" t="s">
        <v>418</v>
      </c>
      <c r="R1824" s="97" t="s">
        <v>529</v>
      </c>
      <c r="S1824" s="97" t="s">
        <v>274</v>
      </c>
      <c r="T1824" s="117" t="s">
        <v>90</v>
      </c>
      <c r="U1824" s="117" t="s">
        <v>75</v>
      </c>
      <c r="V1824" s="130" t="s">
        <v>652</v>
      </c>
      <c r="W1824" s="117" t="s">
        <v>94</v>
      </c>
      <c r="X1824" s="96">
        <v>2</v>
      </c>
      <c r="Y1824" t="str">
        <f t="shared" si="362"/>
        <v>N</v>
      </c>
      <c r="Z1824" s="24">
        <v>100</v>
      </c>
      <c r="AA1824" s="24">
        <f t="shared" si="351"/>
        <v>0</v>
      </c>
      <c r="AB1824" s="24">
        <f t="shared" si="352"/>
        <v>-100</v>
      </c>
      <c r="AC1824" s="24">
        <f t="shared" si="353"/>
        <v>0</v>
      </c>
      <c r="AD1824" s="24">
        <f t="shared" si="354"/>
        <v>-100</v>
      </c>
      <c r="AE1824" s="24">
        <f t="shared" si="355"/>
        <v>0</v>
      </c>
      <c r="AF1824" s="24">
        <f t="shared" si="356"/>
        <v>-100</v>
      </c>
    </row>
    <row r="1825" spans="1:32" x14ac:dyDescent="0.25">
      <c r="A1825" s="18">
        <v>0.72741047958188576</v>
      </c>
      <c r="B1825" s="18">
        <v>0.25630330325464262</v>
      </c>
      <c r="C1825" s="3">
        <f t="shared" ref="C1825:D1888" si="366">(100%/A1825)</f>
        <v>1.3747396113605597</v>
      </c>
      <c r="D1825" s="4">
        <f t="shared" si="366"/>
        <v>3.9016274363287442</v>
      </c>
      <c r="E1825" s="75"/>
      <c r="F1825" s="5">
        <f t="shared" si="357"/>
        <v>1</v>
      </c>
      <c r="G1825" s="5">
        <f t="shared" si="358"/>
        <v>1.3747396113605597</v>
      </c>
      <c r="H1825" s="5">
        <f t="shared" si="359"/>
        <v>3.9016274363287442</v>
      </c>
      <c r="K1825" s="5">
        <f t="shared" si="360"/>
        <v>0</v>
      </c>
      <c r="L1825" s="5">
        <f t="shared" si="361"/>
        <v>0</v>
      </c>
      <c r="M1825" s="25" t="e">
        <f t="shared" ref="M1825:N1888" si="367">(1/K1825)</f>
        <v>#DIV/0!</v>
      </c>
      <c r="N1825" s="25" t="e">
        <f t="shared" si="367"/>
        <v>#DIV/0!</v>
      </c>
      <c r="O1825">
        <f t="shared" si="365"/>
        <v>0</v>
      </c>
      <c r="P1825">
        <f t="shared" si="365"/>
        <v>0</v>
      </c>
      <c r="Q1825" t="s">
        <v>373</v>
      </c>
      <c r="R1825" t="s">
        <v>377</v>
      </c>
      <c r="S1825" t="s">
        <v>275</v>
      </c>
      <c r="T1825" s="67" t="s">
        <v>84</v>
      </c>
      <c r="U1825" s="67" t="s">
        <v>89</v>
      </c>
      <c r="V1825" s="128" t="s">
        <v>652</v>
      </c>
      <c r="W1825" s="67" t="s">
        <v>100</v>
      </c>
      <c r="X1825" s="79">
        <v>3</v>
      </c>
      <c r="Y1825" t="str">
        <f t="shared" si="362"/>
        <v>Y</v>
      </c>
      <c r="Z1825" s="24">
        <v>100</v>
      </c>
      <c r="AA1825" s="24">
        <f t="shared" si="351"/>
        <v>0</v>
      </c>
      <c r="AB1825" s="24">
        <f t="shared" si="352"/>
        <v>-100</v>
      </c>
      <c r="AC1825" s="24">
        <f t="shared" si="353"/>
        <v>0</v>
      </c>
      <c r="AD1825" s="24">
        <f t="shared" si="354"/>
        <v>-100</v>
      </c>
      <c r="AE1825" s="24">
        <f t="shared" si="355"/>
        <v>0</v>
      </c>
      <c r="AF1825" s="24">
        <f t="shared" si="356"/>
        <v>-100</v>
      </c>
    </row>
    <row r="1826" spans="1:32" x14ac:dyDescent="0.25">
      <c r="A1826" s="18">
        <v>0.49647055996390638</v>
      </c>
      <c r="B1826" s="18">
        <v>0.50252658479591961</v>
      </c>
      <c r="C1826" s="3">
        <f t="shared" si="366"/>
        <v>2.014218124177797</v>
      </c>
      <c r="D1826" s="4">
        <f t="shared" si="366"/>
        <v>1.9899444730990872</v>
      </c>
      <c r="E1826" s="75"/>
      <c r="F1826" s="5">
        <f t="shared" si="357"/>
        <v>1</v>
      </c>
      <c r="G1826" s="5">
        <f t="shared" si="358"/>
        <v>2.014218124177797</v>
      </c>
      <c r="H1826" s="5">
        <f t="shared" si="359"/>
        <v>1.9899444730990872</v>
      </c>
      <c r="K1826" s="5">
        <f t="shared" si="360"/>
        <v>0</v>
      </c>
      <c r="L1826" s="5">
        <f t="shared" si="361"/>
        <v>0</v>
      </c>
      <c r="M1826" s="25" t="e">
        <f t="shared" si="367"/>
        <v>#DIV/0!</v>
      </c>
      <c r="N1826" s="25" t="e">
        <f t="shared" si="367"/>
        <v>#DIV/0!</v>
      </c>
      <c r="O1826">
        <f t="shared" si="365"/>
        <v>0</v>
      </c>
      <c r="P1826">
        <f t="shared" si="365"/>
        <v>0</v>
      </c>
      <c r="Q1826" t="s">
        <v>410</v>
      </c>
      <c r="R1826" t="s">
        <v>403</v>
      </c>
      <c r="S1826" t="s">
        <v>281</v>
      </c>
      <c r="T1826" s="67" t="s">
        <v>90</v>
      </c>
      <c r="U1826" s="67" t="s">
        <v>75</v>
      </c>
      <c r="V1826" s="128" t="s">
        <v>652</v>
      </c>
      <c r="W1826" s="67" t="s">
        <v>74</v>
      </c>
      <c r="X1826" s="79">
        <v>4</v>
      </c>
      <c r="Y1826" t="str">
        <f t="shared" si="362"/>
        <v>Y</v>
      </c>
      <c r="Z1826" s="24">
        <v>100</v>
      </c>
      <c r="AA1826" s="24">
        <f t="shared" si="351"/>
        <v>0</v>
      </c>
      <c r="AB1826" s="24">
        <f t="shared" si="352"/>
        <v>-100</v>
      </c>
      <c r="AC1826" s="24">
        <f t="shared" si="353"/>
        <v>0</v>
      </c>
      <c r="AD1826" s="24">
        <f t="shared" si="354"/>
        <v>-100</v>
      </c>
      <c r="AE1826" s="24">
        <f t="shared" si="355"/>
        <v>0</v>
      </c>
      <c r="AF1826" s="24">
        <f t="shared" si="356"/>
        <v>-100</v>
      </c>
    </row>
    <row r="1827" spans="1:32" s="24" customFormat="1" x14ac:dyDescent="0.25">
      <c r="A1827" s="18">
        <v>0.31498397598209515</v>
      </c>
      <c r="B1827" s="18">
        <v>0.68452433377185484</v>
      </c>
      <c r="C1827" s="3">
        <f t="shared" si="366"/>
        <v>3.1747646745586948</v>
      </c>
      <c r="D1827" s="4">
        <f t="shared" si="366"/>
        <v>1.4608684463995842</v>
      </c>
      <c r="E1827" s="75"/>
      <c r="F1827" s="5">
        <f t="shared" si="357"/>
        <v>1</v>
      </c>
      <c r="G1827" s="5">
        <f t="shared" si="358"/>
        <v>3.1747646745586948</v>
      </c>
      <c r="H1827" s="5">
        <f t="shared" si="359"/>
        <v>1.4608684463995842</v>
      </c>
      <c r="I1827"/>
      <c r="J1827"/>
      <c r="K1827" s="5">
        <f t="shared" si="360"/>
        <v>0</v>
      </c>
      <c r="L1827" s="5">
        <f t="shared" si="361"/>
        <v>0</v>
      </c>
      <c r="M1827" s="25" t="e">
        <f t="shared" si="367"/>
        <v>#DIV/0!</v>
      </c>
      <c r="N1827" s="25" t="e">
        <f t="shared" si="367"/>
        <v>#DIV/0!</v>
      </c>
      <c r="O1827">
        <f t="shared" si="365"/>
        <v>0</v>
      </c>
      <c r="P1827">
        <f t="shared" si="365"/>
        <v>0</v>
      </c>
      <c r="Q1827" t="s">
        <v>534</v>
      </c>
      <c r="R1827" t="s">
        <v>526</v>
      </c>
      <c r="S1827" t="s">
        <v>277</v>
      </c>
      <c r="T1827" s="67" t="s">
        <v>90</v>
      </c>
      <c r="U1827" s="67" t="s">
        <v>75</v>
      </c>
      <c r="V1827" s="128" t="s">
        <v>652</v>
      </c>
      <c r="W1827" s="67" t="s">
        <v>87</v>
      </c>
      <c r="X1827" s="79">
        <v>3</v>
      </c>
      <c r="Y1827" t="str">
        <f t="shared" si="362"/>
        <v>Y</v>
      </c>
      <c r="Z1827" s="24">
        <v>100</v>
      </c>
      <c r="AA1827" s="24">
        <f t="shared" si="351"/>
        <v>0</v>
      </c>
      <c r="AB1827" s="24">
        <f t="shared" si="352"/>
        <v>-100</v>
      </c>
      <c r="AC1827" s="24">
        <f t="shared" si="353"/>
        <v>0</v>
      </c>
      <c r="AD1827" s="24">
        <f t="shared" si="354"/>
        <v>-100</v>
      </c>
      <c r="AE1827" s="24">
        <f t="shared" si="355"/>
        <v>0</v>
      </c>
      <c r="AF1827" s="24">
        <f t="shared" si="356"/>
        <v>-100</v>
      </c>
    </row>
    <row r="1828" spans="1:32" x14ac:dyDescent="0.25">
      <c r="A1828" s="18">
        <v>0.46205815223676661</v>
      </c>
      <c r="B1828" s="18">
        <v>0.53374035415036591</v>
      </c>
      <c r="C1828" s="3">
        <f t="shared" si="366"/>
        <v>2.1642297515131443</v>
      </c>
      <c r="D1828" s="4">
        <f t="shared" si="366"/>
        <v>1.8735701586436144</v>
      </c>
      <c r="E1828" s="75"/>
      <c r="F1828" s="5">
        <f t="shared" si="357"/>
        <v>1</v>
      </c>
      <c r="G1828" s="5">
        <f t="shared" si="358"/>
        <v>2.1642297515131443</v>
      </c>
      <c r="H1828" s="5">
        <f t="shared" si="359"/>
        <v>1.8735701586436144</v>
      </c>
      <c r="K1828" s="5">
        <f t="shared" si="360"/>
        <v>0</v>
      </c>
      <c r="L1828" s="5">
        <f t="shared" si="361"/>
        <v>0</v>
      </c>
      <c r="M1828" s="25" t="e">
        <f t="shared" si="367"/>
        <v>#DIV/0!</v>
      </c>
      <c r="N1828" s="25" t="e">
        <f t="shared" si="367"/>
        <v>#DIV/0!</v>
      </c>
      <c r="O1828">
        <f t="shared" si="365"/>
        <v>0</v>
      </c>
      <c r="P1828">
        <f t="shared" si="365"/>
        <v>0</v>
      </c>
      <c r="Q1828" t="s">
        <v>532</v>
      </c>
      <c r="R1828" t="s">
        <v>533</v>
      </c>
      <c r="S1828" t="s">
        <v>277</v>
      </c>
      <c r="T1828" s="67" t="s">
        <v>85</v>
      </c>
      <c r="U1828" s="67" t="s">
        <v>79</v>
      </c>
      <c r="V1828" s="128" t="s">
        <v>652</v>
      </c>
      <c r="W1828" s="67" t="s">
        <v>102</v>
      </c>
      <c r="X1828" s="79">
        <v>4</v>
      </c>
      <c r="Y1828" t="str">
        <f t="shared" si="362"/>
        <v>Y</v>
      </c>
      <c r="Z1828" s="24">
        <v>100</v>
      </c>
      <c r="AA1828" s="24">
        <f t="shared" si="351"/>
        <v>0</v>
      </c>
      <c r="AB1828" s="24">
        <f t="shared" si="352"/>
        <v>-100</v>
      </c>
      <c r="AC1828" s="24">
        <f t="shared" si="353"/>
        <v>0</v>
      </c>
      <c r="AD1828" s="24">
        <f t="shared" si="354"/>
        <v>-100</v>
      </c>
      <c r="AE1828" s="24">
        <f t="shared" si="355"/>
        <v>0</v>
      </c>
      <c r="AF1828" s="24">
        <f t="shared" si="356"/>
        <v>-100</v>
      </c>
    </row>
    <row r="1829" spans="1:32" s="24" customFormat="1" x14ac:dyDescent="0.25">
      <c r="A1829" s="18">
        <v>0.43766792576716956</v>
      </c>
      <c r="B1829" s="18">
        <v>0.56152086189431538</v>
      </c>
      <c r="C1829" s="3">
        <f t="shared" si="366"/>
        <v>2.2848372958725327</v>
      </c>
      <c r="D1829" s="4">
        <f t="shared" si="366"/>
        <v>1.7808777337790369</v>
      </c>
      <c r="E1829" s="75"/>
      <c r="F1829" s="5">
        <f t="shared" si="357"/>
        <v>1</v>
      </c>
      <c r="G1829" s="5">
        <f t="shared" si="358"/>
        <v>2.2848372958725327</v>
      </c>
      <c r="H1829" s="5">
        <f t="shared" si="359"/>
        <v>1.7808777337790369</v>
      </c>
      <c r="I1829"/>
      <c r="J1829"/>
      <c r="K1829" s="5">
        <f t="shared" si="360"/>
        <v>0</v>
      </c>
      <c r="L1829" s="5">
        <f t="shared" si="361"/>
        <v>0</v>
      </c>
      <c r="M1829" s="25" t="e">
        <f t="shared" si="367"/>
        <v>#DIV/0!</v>
      </c>
      <c r="N1829" s="25" t="e">
        <f t="shared" si="367"/>
        <v>#DIV/0!</v>
      </c>
      <c r="O1829">
        <f t="shared" si="365"/>
        <v>0</v>
      </c>
      <c r="P1829">
        <f t="shared" si="365"/>
        <v>0</v>
      </c>
      <c r="Q1829" t="s">
        <v>524</v>
      </c>
      <c r="R1829" t="s">
        <v>538</v>
      </c>
      <c r="S1829" t="s">
        <v>277</v>
      </c>
      <c r="T1829" s="67" t="s">
        <v>90</v>
      </c>
      <c r="U1829" s="67" t="s">
        <v>75</v>
      </c>
      <c r="V1829" s="128" t="s">
        <v>652</v>
      </c>
      <c r="W1829" s="67" t="s">
        <v>75</v>
      </c>
      <c r="X1829" s="79">
        <v>2</v>
      </c>
      <c r="Y1829" t="str">
        <f t="shared" si="362"/>
        <v>N</v>
      </c>
      <c r="Z1829" s="24">
        <v>100</v>
      </c>
      <c r="AA1829" s="24">
        <f t="shared" si="351"/>
        <v>0</v>
      </c>
      <c r="AB1829" s="24">
        <f t="shared" si="352"/>
        <v>-100</v>
      </c>
      <c r="AC1829" s="24">
        <f t="shared" si="353"/>
        <v>0</v>
      </c>
      <c r="AD1829" s="24">
        <f t="shared" si="354"/>
        <v>-100</v>
      </c>
      <c r="AE1829" s="24">
        <f t="shared" si="355"/>
        <v>0</v>
      </c>
      <c r="AF1829" s="24">
        <f t="shared" si="356"/>
        <v>-100</v>
      </c>
    </row>
    <row r="1830" spans="1:32" x14ac:dyDescent="0.25">
      <c r="A1830" s="18">
        <v>0.2847246082390143</v>
      </c>
      <c r="B1830" s="18">
        <v>0.71321373182299841</v>
      </c>
      <c r="C1830" s="3">
        <f t="shared" si="366"/>
        <v>3.5121656894529543</v>
      </c>
      <c r="D1830" s="4">
        <f t="shared" si="366"/>
        <v>1.4021042436240903</v>
      </c>
      <c r="E1830" s="75"/>
      <c r="F1830" s="5">
        <f t="shared" si="357"/>
        <v>1</v>
      </c>
      <c r="G1830" s="5">
        <f t="shared" si="358"/>
        <v>3.5121656894529543</v>
      </c>
      <c r="H1830" s="5">
        <f t="shared" si="359"/>
        <v>1.4021042436240903</v>
      </c>
      <c r="K1830" s="5">
        <f t="shared" si="360"/>
        <v>0</v>
      </c>
      <c r="L1830" s="5">
        <f t="shared" si="361"/>
        <v>0</v>
      </c>
      <c r="M1830" s="25" t="e">
        <f t="shared" si="367"/>
        <v>#DIV/0!</v>
      </c>
      <c r="N1830" s="25" t="e">
        <f t="shared" si="367"/>
        <v>#DIV/0!</v>
      </c>
      <c r="O1830">
        <f t="shared" ref="O1830:P1893" si="368">(I1830/G1830)</f>
        <v>0</v>
      </c>
      <c r="P1830">
        <f t="shared" si="368"/>
        <v>0</v>
      </c>
      <c r="Q1830" t="s">
        <v>349</v>
      </c>
      <c r="R1830" t="s">
        <v>291</v>
      </c>
      <c r="S1830" t="s">
        <v>270</v>
      </c>
      <c r="T1830" s="67" t="s">
        <v>84</v>
      </c>
      <c r="U1830" s="67" t="s">
        <v>94</v>
      </c>
      <c r="V1830" s="128" t="s">
        <v>652</v>
      </c>
      <c r="W1830" s="67" t="s">
        <v>75</v>
      </c>
      <c r="X1830" s="79">
        <v>2</v>
      </c>
      <c r="Y1830" t="str">
        <f t="shared" si="362"/>
        <v>N</v>
      </c>
      <c r="Z1830" s="24">
        <v>100</v>
      </c>
      <c r="AA1830" s="24">
        <f t="shared" si="351"/>
        <v>0</v>
      </c>
      <c r="AB1830" s="24">
        <f t="shared" si="352"/>
        <v>-100</v>
      </c>
      <c r="AC1830" s="24">
        <f t="shared" si="353"/>
        <v>0</v>
      </c>
      <c r="AD1830" s="24">
        <f t="shared" si="354"/>
        <v>-100</v>
      </c>
      <c r="AE1830" s="24">
        <f t="shared" si="355"/>
        <v>0</v>
      </c>
      <c r="AF1830" s="24">
        <f t="shared" si="356"/>
        <v>-100</v>
      </c>
    </row>
    <row r="1831" spans="1:32" x14ac:dyDescent="0.25">
      <c r="A1831" s="18">
        <v>0.40887518390930871</v>
      </c>
      <c r="B1831" s="18">
        <v>0.58954518583436799</v>
      </c>
      <c r="C1831" s="3">
        <f t="shared" si="366"/>
        <v>2.4457341490840068</v>
      </c>
      <c r="D1831" s="4">
        <f t="shared" si="366"/>
        <v>1.6962228240142883</v>
      </c>
      <c r="E1831" s="75"/>
      <c r="F1831" s="5">
        <f t="shared" si="357"/>
        <v>1</v>
      </c>
      <c r="G1831" s="5">
        <f t="shared" si="358"/>
        <v>2.4457341490840068</v>
      </c>
      <c r="H1831" s="5">
        <f t="shared" si="359"/>
        <v>1.6962228240142883</v>
      </c>
      <c r="K1831" s="5">
        <f t="shared" si="360"/>
        <v>0</v>
      </c>
      <c r="L1831" s="5">
        <f t="shared" si="361"/>
        <v>0</v>
      </c>
      <c r="M1831" s="25" t="e">
        <f t="shared" si="367"/>
        <v>#DIV/0!</v>
      </c>
      <c r="N1831" s="25" t="e">
        <f t="shared" si="367"/>
        <v>#DIV/0!</v>
      </c>
      <c r="O1831">
        <f t="shared" si="368"/>
        <v>0</v>
      </c>
      <c r="P1831">
        <f t="shared" si="368"/>
        <v>0</v>
      </c>
      <c r="Q1831" t="s">
        <v>421</v>
      </c>
      <c r="R1831" t="s">
        <v>346</v>
      </c>
      <c r="S1831" t="s">
        <v>270</v>
      </c>
      <c r="T1831" s="67" t="s">
        <v>84</v>
      </c>
      <c r="U1831" s="67" t="s">
        <v>86</v>
      </c>
      <c r="V1831" s="128" t="s">
        <v>652</v>
      </c>
      <c r="W1831" s="67" t="s">
        <v>74</v>
      </c>
      <c r="X1831" s="79">
        <v>4</v>
      </c>
      <c r="Y1831" t="str">
        <f t="shared" si="362"/>
        <v>Y</v>
      </c>
      <c r="Z1831" s="24">
        <v>100</v>
      </c>
      <c r="AA1831" s="24">
        <f t="shared" si="351"/>
        <v>0</v>
      </c>
      <c r="AB1831" s="24">
        <f t="shared" si="352"/>
        <v>-100</v>
      </c>
      <c r="AC1831" s="24">
        <f t="shared" si="353"/>
        <v>0</v>
      </c>
      <c r="AD1831" s="24">
        <f t="shared" si="354"/>
        <v>-100</v>
      </c>
      <c r="AE1831" s="24">
        <f t="shared" si="355"/>
        <v>0</v>
      </c>
      <c r="AF1831" s="24">
        <f t="shared" si="356"/>
        <v>-100</v>
      </c>
    </row>
    <row r="1832" spans="1:32" x14ac:dyDescent="0.25">
      <c r="A1832" s="18">
        <v>0.31367630696274457</v>
      </c>
      <c r="B1832" s="18">
        <v>0.68591271019606437</v>
      </c>
      <c r="C1832" s="3">
        <f t="shared" si="366"/>
        <v>3.1879997876880459</v>
      </c>
      <c r="D1832" s="4">
        <f t="shared" si="366"/>
        <v>1.4579114589000042</v>
      </c>
      <c r="E1832" s="75"/>
      <c r="F1832" s="5">
        <f t="shared" si="357"/>
        <v>1</v>
      </c>
      <c r="G1832" s="5">
        <f t="shared" si="358"/>
        <v>3.1879997876880459</v>
      </c>
      <c r="H1832" s="5">
        <f t="shared" si="359"/>
        <v>1.4579114589000042</v>
      </c>
      <c r="K1832" s="5">
        <f t="shared" si="360"/>
        <v>0</v>
      </c>
      <c r="L1832" s="5">
        <f t="shared" si="361"/>
        <v>0</v>
      </c>
      <c r="M1832" s="25" t="e">
        <f t="shared" si="367"/>
        <v>#DIV/0!</v>
      </c>
      <c r="N1832" s="25" t="e">
        <f t="shared" si="367"/>
        <v>#DIV/0!</v>
      </c>
      <c r="O1832">
        <f t="shared" si="368"/>
        <v>0</v>
      </c>
      <c r="P1832">
        <f t="shared" si="368"/>
        <v>0</v>
      </c>
      <c r="Q1832" t="s">
        <v>492</v>
      </c>
      <c r="R1832" t="s">
        <v>426</v>
      </c>
      <c r="S1832" t="s">
        <v>273</v>
      </c>
      <c r="T1832" s="67" t="s">
        <v>90</v>
      </c>
      <c r="U1832" s="67" t="s">
        <v>75</v>
      </c>
      <c r="V1832" s="128" t="s">
        <v>652</v>
      </c>
      <c r="W1832" s="67" t="s">
        <v>76</v>
      </c>
      <c r="X1832" s="79">
        <v>1</v>
      </c>
      <c r="Y1832" t="str">
        <f t="shared" si="362"/>
        <v>N</v>
      </c>
      <c r="Z1832" s="24">
        <v>100</v>
      </c>
      <c r="AA1832" s="24">
        <f t="shared" si="351"/>
        <v>0</v>
      </c>
      <c r="AB1832" s="24">
        <f t="shared" si="352"/>
        <v>-100</v>
      </c>
      <c r="AC1832" s="24">
        <f t="shared" si="353"/>
        <v>0</v>
      </c>
      <c r="AD1832" s="24">
        <f t="shared" si="354"/>
        <v>-100</v>
      </c>
      <c r="AE1832" s="24">
        <f t="shared" si="355"/>
        <v>0</v>
      </c>
      <c r="AF1832" s="24">
        <f t="shared" si="356"/>
        <v>-100</v>
      </c>
    </row>
    <row r="1833" spans="1:32" x14ac:dyDescent="0.25">
      <c r="A1833" s="18">
        <v>0.14397798734432982</v>
      </c>
      <c r="B1833" s="18">
        <v>0.85592426657710341</v>
      </c>
      <c r="C1833" s="3">
        <f t="shared" si="366"/>
        <v>6.9455061738601414</v>
      </c>
      <c r="D1833" s="4">
        <f t="shared" si="366"/>
        <v>1.1683276652490118</v>
      </c>
      <c r="E1833" s="75"/>
      <c r="F1833" s="5">
        <f t="shared" si="357"/>
        <v>1</v>
      </c>
      <c r="G1833" s="5">
        <f t="shared" si="358"/>
        <v>6.9455061738601414</v>
      </c>
      <c r="H1833" s="5">
        <f t="shared" si="359"/>
        <v>1.1683276652490118</v>
      </c>
      <c r="K1833" s="5">
        <f t="shared" si="360"/>
        <v>0</v>
      </c>
      <c r="L1833" s="5">
        <f t="shared" si="361"/>
        <v>0</v>
      </c>
      <c r="M1833" s="25" t="e">
        <f t="shared" si="367"/>
        <v>#DIV/0!</v>
      </c>
      <c r="N1833" s="25" t="e">
        <f t="shared" si="367"/>
        <v>#DIV/0!</v>
      </c>
      <c r="O1833">
        <f t="shared" si="368"/>
        <v>0</v>
      </c>
      <c r="P1833">
        <f t="shared" si="368"/>
        <v>0</v>
      </c>
      <c r="Q1833" t="s">
        <v>295</v>
      </c>
      <c r="R1833" t="s">
        <v>351</v>
      </c>
      <c r="S1833" t="s">
        <v>273</v>
      </c>
      <c r="T1833" s="67" t="s">
        <v>85</v>
      </c>
      <c r="U1833" s="67" t="s">
        <v>76</v>
      </c>
      <c r="V1833" s="128" t="s">
        <v>652</v>
      </c>
      <c r="W1833" s="67" t="s">
        <v>76</v>
      </c>
      <c r="X1833" s="79">
        <v>1</v>
      </c>
      <c r="Y1833" t="str">
        <f t="shared" si="362"/>
        <v>N</v>
      </c>
      <c r="Z1833" s="24">
        <v>100</v>
      </c>
      <c r="AA1833" s="24">
        <f t="shared" si="351"/>
        <v>0</v>
      </c>
      <c r="AB1833" s="24">
        <f t="shared" si="352"/>
        <v>-100</v>
      </c>
      <c r="AC1833" s="24">
        <f t="shared" si="353"/>
        <v>0</v>
      </c>
      <c r="AD1833" s="24">
        <f t="shared" si="354"/>
        <v>-100</v>
      </c>
      <c r="AE1833" s="24">
        <f t="shared" si="355"/>
        <v>0</v>
      </c>
      <c r="AF1833" s="24">
        <f t="shared" si="356"/>
        <v>-100</v>
      </c>
    </row>
    <row r="1834" spans="1:32" x14ac:dyDescent="0.25">
      <c r="A1834" s="18">
        <v>0.77325438623012765</v>
      </c>
      <c r="B1834" s="18">
        <v>0.21497182799632086</v>
      </c>
      <c r="C1834" s="3">
        <f t="shared" si="366"/>
        <v>1.2932354705096891</v>
      </c>
      <c r="D1834" s="4">
        <f t="shared" si="366"/>
        <v>4.6517723244048259</v>
      </c>
      <c r="E1834" s="75"/>
      <c r="F1834" s="5">
        <f t="shared" si="357"/>
        <v>1</v>
      </c>
      <c r="G1834" s="5">
        <f t="shared" si="358"/>
        <v>1.2932354705096891</v>
      </c>
      <c r="H1834" s="5">
        <f t="shared" si="359"/>
        <v>4.6517723244048259</v>
      </c>
      <c r="K1834" s="5">
        <f t="shared" si="360"/>
        <v>0</v>
      </c>
      <c r="L1834" s="5">
        <f t="shared" si="361"/>
        <v>0</v>
      </c>
      <c r="M1834" s="25" t="e">
        <f t="shared" si="367"/>
        <v>#DIV/0!</v>
      </c>
      <c r="N1834" s="25" t="e">
        <f t="shared" si="367"/>
        <v>#DIV/0!</v>
      </c>
      <c r="O1834">
        <f t="shared" si="368"/>
        <v>0</v>
      </c>
      <c r="P1834">
        <f t="shared" si="368"/>
        <v>0</v>
      </c>
      <c r="Q1834" t="s">
        <v>305</v>
      </c>
      <c r="R1834" t="s">
        <v>475</v>
      </c>
      <c r="S1834" t="s">
        <v>275</v>
      </c>
      <c r="T1834" s="67" t="s">
        <v>90</v>
      </c>
      <c r="U1834" s="67" t="s">
        <v>74</v>
      </c>
      <c r="V1834" s="128" t="s">
        <v>653</v>
      </c>
      <c r="W1834" s="67" t="s">
        <v>75</v>
      </c>
      <c r="X1834" s="79">
        <v>2</v>
      </c>
      <c r="Y1834" t="str">
        <f t="shared" si="362"/>
        <v>N</v>
      </c>
      <c r="Z1834" s="24">
        <v>100</v>
      </c>
      <c r="AA1834" s="24">
        <f t="shared" si="351"/>
        <v>0</v>
      </c>
      <c r="AB1834" s="24">
        <f t="shared" si="352"/>
        <v>-100</v>
      </c>
      <c r="AC1834" s="24">
        <f t="shared" si="353"/>
        <v>0</v>
      </c>
      <c r="AD1834" s="24">
        <f t="shared" si="354"/>
        <v>-100</v>
      </c>
      <c r="AE1834" s="24">
        <f t="shared" si="355"/>
        <v>0</v>
      </c>
      <c r="AF1834" s="24">
        <f t="shared" si="356"/>
        <v>-100</v>
      </c>
    </row>
    <row r="1835" spans="1:32" x14ac:dyDescent="0.25">
      <c r="A1835" s="18">
        <v>0.36459756533386972</v>
      </c>
      <c r="B1835" s="18">
        <v>0.63514074970930368</v>
      </c>
      <c r="C1835" s="3">
        <f t="shared" si="366"/>
        <v>2.7427500759207724</v>
      </c>
      <c r="D1835" s="4">
        <f t="shared" si="366"/>
        <v>1.5744541669821817</v>
      </c>
      <c r="E1835" s="75"/>
      <c r="F1835" s="5">
        <f t="shared" si="357"/>
        <v>1</v>
      </c>
      <c r="G1835" s="5">
        <f t="shared" si="358"/>
        <v>2.7427500759207724</v>
      </c>
      <c r="H1835" s="5">
        <f t="shared" si="359"/>
        <v>1.5744541669821817</v>
      </c>
      <c r="K1835" s="5">
        <f t="shared" si="360"/>
        <v>0</v>
      </c>
      <c r="L1835" s="5">
        <f t="shared" si="361"/>
        <v>0</v>
      </c>
      <c r="M1835" s="25" t="e">
        <f t="shared" si="367"/>
        <v>#DIV/0!</v>
      </c>
      <c r="N1835" s="25" t="e">
        <f t="shared" si="367"/>
        <v>#DIV/0!</v>
      </c>
      <c r="O1835">
        <f t="shared" si="368"/>
        <v>0</v>
      </c>
      <c r="P1835">
        <f t="shared" si="368"/>
        <v>0</v>
      </c>
      <c r="Q1835" t="s">
        <v>304</v>
      </c>
      <c r="R1835" t="s">
        <v>301</v>
      </c>
      <c r="S1835" t="s">
        <v>275</v>
      </c>
      <c r="T1835" s="67" t="s">
        <v>90</v>
      </c>
      <c r="U1835" s="67" t="s">
        <v>75</v>
      </c>
      <c r="V1835" s="128" t="s">
        <v>653</v>
      </c>
      <c r="W1835" s="67" t="s">
        <v>100</v>
      </c>
      <c r="X1835" s="79">
        <v>3</v>
      </c>
      <c r="Y1835" t="str">
        <f t="shared" si="362"/>
        <v>Y</v>
      </c>
      <c r="Z1835" s="24">
        <v>100</v>
      </c>
      <c r="AA1835" s="24">
        <f t="shared" si="351"/>
        <v>0</v>
      </c>
      <c r="AB1835" s="24">
        <f t="shared" si="352"/>
        <v>-100</v>
      </c>
      <c r="AC1835" s="24">
        <f t="shared" si="353"/>
        <v>0</v>
      </c>
      <c r="AD1835" s="24">
        <f t="shared" si="354"/>
        <v>-100</v>
      </c>
      <c r="AE1835" s="24">
        <f t="shared" si="355"/>
        <v>0</v>
      </c>
      <c r="AF1835" s="24">
        <f t="shared" si="356"/>
        <v>-100</v>
      </c>
    </row>
    <row r="1836" spans="1:32" x14ac:dyDescent="0.25">
      <c r="A1836" s="18">
        <v>0.62873888325885585</v>
      </c>
      <c r="B1836" s="18">
        <v>0.3676851397749249</v>
      </c>
      <c r="C1836" s="3">
        <f t="shared" si="366"/>
        <v>1.5904853773586221</v>
      </c>
      <c r="D1836" s="4">
        <f t="shared" si="366"/>
        <v>2.7197182910686597</v>
      </c>
      <c r="E1836" s="75"/>
      <c r="F1836" s="5">
        <f t="shared" si="357"/>
        <v>1</v>
      </c>
      <c r="G1836" s="5">
        <f t="shared" si="358"/>
        <v>1.5904853773586221</v>
      </c>
      <c r="H1836" s="5">
        <f t="shared" si="359"/>
        <v>2.7197182910686597</v>
      </c>
      <c r="K1836" s="5">
        <f t="shared" si="360"/>
        <v>0</v>
      </c>
      <c r="L1836" s="5">
        <f t="shared" si="361"/>
        <v>0</v>
      </c>
      <c r="M1836" s="25" t="e">
        <f t="shared" si="367"/>
        <v>#DIV/0!</v>
      </c>
      <c r="N1836" s="25" t="e">
        <f t="shared" si="367"/>
        <v>#DIV/0!</v>
      </c>
      <c r="O1836">
        <f t="shared" si="368"/>
        <v>0</v>
      </c>
      <c r="P1836">
        <f t="shared" si="368"/>
        <v>0</v>
      </c>
      <c r="Q1836" t="s">
        <v>374</v>
      </c>
      <c r="R1836" t="s">
        <v>478</v>
      </c>
      <c r="S1836" t="s">
        <v>275</v>
      </c>
      <c r="T1836" s="67" t="s">
        <v>84</v>
      </c>
      <c r="U1836" s="67" t="s">
        <v>86</v>
      </c>
      <c r="V1836" s="128" t="s">
        <v>653</v>
      </c>
      <c r="W1836" s="67" t="s">
        <v>77</v>
      </c>
      <c r="X1836" s="79">
        <v>2</v>
      </c>
      <c r="Y1836" t="str">
        <f t="shared" si="362"/>
        <v>N</v>
      </c>
      <c r="Z1836" s="24">
        <v>100</v>
      </c>
      <c r="AA1836" s="24">
        <f t="shared" si="351"/>
        <v>0</v>
      </c>
      <c r="AB1836" s="24">
        <f t="shared" si="352"/>
        <v>-100</v>
      </c>
      <c r="AC1836" s="24">
        <f t="shared" si="353"/>
        <v>0</v>
      </c>
      <c r="AD1836" s="24">
        <f t="shared" si="354"/>
        <v>-100</v>
      </c>
      <c r="AE1836" s="24">
        <f t="shared" si="355"/>
        <v>0</v>
      </c>
      <c r="AF1836" s="24">
        <f t="shared" si="356"/>
        <v>-100</v>
      </c>
    </row>
    <row r="1837" spans="1:32" x14ac:dyDescent="0.25">
      <c r="A1837" s="18">
        <v>0.19519236600191883</v>
      </c>
      <c r="B1837" s="18">
        <v>0.80427291773552301</v>
      </c>
      <c r="C1837" s="3">
        <f t="shared" si="366"/>
        <v>5.1231511789255606</v>
      </c>
      <c r="D1837" s="4">
        <f t="shared" si="366"/>
        <v>1.243359036402168</v>
      </c>
      <c r="E1837" s="75"/>
      <c r="F1837" s="5">
        <f t="shared" si="357"/>
        <v>1</v>
      </c>
      <c r="G1837" s="5">
        <f t="shared" si="358"/>
        <v>5.1231511789255606</v>
      </c>
      <c r="H1837" s="5">
        <f t="shared" si="359"/>
        <v>1.243359036402168</v>
      </c>
      <c r="K1837" s="5">
        <f t="shared" si="360"/>
        <v>0</v>
      </c>
      <c r="L1837" s="5">
        <f t="shared" si="361"/>
        <v>0</v>
      </c>
      <c r="M1837" s="25" t="e">
        <f t="shared" si="367"/>
        <v>#DIV/0!</v>
      </c>
      <c r="N1837" s="25" t="e">
        <f t="shared" si="367"/>
        <v>#DIV/0!</v>
      </c>
      <c r="O1837">
        <f t="shared" si="368"/>
        <v>0</v>
      </c>
      <c r="P1837">
        <f t="shared" si="368"/>
        <v>0</v>
      </c>
      <c r="Q1837" t="s">
        <v>476</v>
      </c>
      <c r="R1837" t="s">
        <v>479</v>
      </c>
      <c r="S1837" t="s">
        <v>275</v>
      </c>
      <c r="T1837" s="67" t="s">
        <v>84</v>
      </c>
      <c r="U1837" s="67" t="s">
        <v>78</v>
      </c>
      <c r="V1837" s="128" t="s">
        <v>653</v>
      </c>
      <c r="W1837" s="67" t="s">
        <v>100</v>
      </c>
      <c r="X1837" s="79">
        <v>3</v>
      </c>
      <c r="Y1837" t="str">
        <f t="shared" si="362"/>
        <v>Y</v>
      </c>
      <c r="Z1837" s="24">
        <v>100</v>
      </c>
      <c r="AA1837" s="24">
        <f t="shared" si="351"/>
        <v>0</v>
      </c>
      <c r="AB1837" s="24">
        <f t="shared" si="352"/>
        <v>-100</v>
      </c>
      <c r="AC1837" s="24">
        <f t="shared" si="353"/>
        <v>0</v>
      </c>
      <c r="AD1837" s="24">
        <f t="shared" si="354"/>
        <v>-100</v>
      </c>
      <c r="AE1837" s="24">
        <f t="shared" si="355"/>
        <v>0</v>
      </c>
      <c r="AF1837" s="24">
        <f t="shared" si="356"/>
        <v>-100</v>
      </c>
    </row>
    <row r="1838" spans="1:32" x14ac:dyDescent="0.25">
      <c r="A1838" s="18">
        <v>0.27197020371781327</v>
      </c>
      <c r="B1838" s="18">
        <v>0.72792679813330075</v>
      </c>
      <c r="C1838" s="3">
        <f t="shared" si="366"/>
        <v>3.6768733718990956</v>
      </c>
      <c r="D1838" s="4">
        <f t="shared" si="366"/>
        <v>1.3737645084154138</v>
      </c>
      <c r="E1838" s="75"/>
      <c r="F1838" s="5">
        <f t="shared" si="357"/>
        <v>1</v>
      </c>
      <c r="G1838" s="5">
        <f t="shared" si="358"/>
        <v>3.6768733718990956</v>
      </c>
      <c r="H1838" s="5">
        <f t="shared" si="359"/>
        <v>1.3737645084154138</v>
      </c>
      <c r="K1838" s="5">
        <f t="shared" si="360"/>
        <v>0</v>
      </c>
      <c r="L1838" s="5">
        <f t="shared" si="361"/>
        <v>0</v>
      </c>
      <c r="M1838" s="25" t="e">
        <f t="shared" si="367"/>
        <v>#DIV/0!</v>
      </c>
      <c r="N1838" s="25" t="e">
        <f t="shared" si="367"/>
        <v>#DIV/0!</v>
      </c>
      <c r="O1838">
        <f t="shared" si="368"/>
        <v>0</v>
      </c>
      <c r="P1838">
        <f t="shared" si="368"/>
        <v>0</v>
      </c>
      <c r="Q1838" t="s">
        <v>284</v>
      </c>
      <c r="R1838" t="s">
        <v>308</v>
      </c>
      <c r="S1838" t="s">
        <v>275</v>
      </c>
      <c r="T1838" s="67" t="s">
        <v>90</v>
      </c>
      <c r="U1838" s="67" t="s">
        <v>75</v>
      </c>
      <c r="V1838" s="128" t="s">
        <v>653</v>
      </c>
      <c r="W1838" s="67" t="s">
        <v>77</v>
      </c>
      <c r="X1838" s="79">
        <v>2</v>
      </c>
      <c r="Y1838" t="str">
        <f t="shared" si="362"/>
        <v>N</v>
      </c>
      <c r="Z1838" s="24">
        <v>100</v>
      </c>
      <c r="AA1838" s="24">
        <f t="shared" ref="AA1838:AA1901" si="369">IF(AND(O1838&gt;1,Y1838="Y"),Z1838*I1838,IF(AND(P1838&gt;1,Y1838="N"),Z1838*J1838,0))</f>
        <v>0</v>
      </c>
      <c r="AB1838" s="24">
        <f t="shared" ref="AB1838:AB1901" si="370">AA1838-Z1838</f>
        <v>-100</v>
      </c>
      <c r="AC1838" s="24">
        <f t="shared" ref="AC1838:AC1901" si="371">IF(AND(A1838 &gt; 50%,Y1838 = "Y"),Z1838*I1838,0)</f>
        <v>0</v>
      </c>
      <c r="AD1838" s="24">
        <f t="shared" ref="AD1838:AD1901" si="372">AC1838-Z1838</f>
        <v>-100</v>
      </c>
      <c r="AE1838" s="24">
        <f t="shared" ref="AE1838:AE1901" si="373">IF(AND(B1838 &gt; 50%,Y1838 = "N"),Z1838*J1838,0)</f>
        <v>0</v>
      </c>
      <c r="AF1838" s="24">
        <f t="shared" ref="AF1838:AF1901" si="374">AE1838-Z1838</f>
        <v>-100</v>
      </c>
    </row>
    <row r="1839" spans="1:32" x14ac:dyDescent="0.25">
      <c r="A1839" s="18">
        <v>0.5268108435473442</v>
      </c>
      <c r="B1839" s="18">
        <v>0.46159353729338176</v>
      </c>
      <c r="C1839" s="3">
        <f t="shared" si="366"/>
        <v>1.8982145342081034</v>
      </c>
      <c r="D1839" s="4">
        <f t="shared" si="366"/>
        <v>2.166408147444264</v>
      </c>
      <c r="E1839" s="75"/>
      <c r="F1839" s="5">
        <f t="shared" si="357"/>
        <v>1</v>
      </c>
      <c r="G1839" s="5">
        <f t="shared" si="358"/>
        <v>1.8982145342081034</v>
      </c>
      <c r="H1839" s="5">
        <f t="shared" si="359"/>
        <v>2.166408147444264</v>
      </c>
      <c r="K1839" s="5">
        <f t="shared" si="360"/>
        <v>0</v>
      </c>
      <c r="L1839" s="5">
        <f t="shared" si="361"/>
        <v>0</v>
      </c>
      <c r="M1839" s="25" t="e">
        <f t="shared" si="367"/>
        <v>#DIV/0!</v>
      </c>
      <c r="N1839" s="25" t="e">
        <f t="shared" si="367"/>
        <v>#DIV/0!</v>
      </c>
      <c r="O1839">
        <f t="shared" si="368"/>
        <v>0</v>
      </c>
      <c r="P1839">
        <f t="shared" si="368"/>
        <v>0</v>
      </c>
      <c r="Q1839" t="s">
        <v>315</v>
      </c>
      <c r="R1839" t="s">
        <v>383</v>
      </c>
      <c r="S1839" t="s">
        <v>268</v>
      </c>
      <c r="T1839" s="67" t="s">
        <v>84</v>
      </c>
      <c r="U1839" s="67" t="s">
        <v>94</v>
      </c>
      <c r="V1839" s="128" t="s">
        <v>653</v>
      </c>
      <c r="W1839" s="67" t="s">
        <v>79</v>
      </c>
      <c r="X1839" s="79">
        <v>3</v>
      </c>
      <c r="Y1839" t="str">
        <f t="shared" si="362"/>
        <v>Y</v>
      </c>
      <c r="Z1839" s="24">
        <v>100</v>
      </c>
      <c r="AA1839" s="24">
        <f t="shared" si="369"/>
        <v>0</v>
      </c>
      <c r="AB1839" s="24">
        <f t="shared" si="370"/>
        <v>-100</v>
      </c>
      <c r="AC1839" s="24">
        <f t="shared" si="371"/>
        <v>0</v>
      </c>
      <c r="AD1839" s="24">
        <f t="shared" si="372"/>
        <v>-100</v>
      </c>
      <c r="AE1839" s="24">
        <f t="shared" si="373"/>
        <v>0</v>
      </c>
      <c r="AF1839" s="24">
        <f t="shared" si="374"/>
        <v>-100</v>
      </c>
    </row>
    <row r="1840" spans="1:32" x14ac:dyDescent="0.25">
      <c r="A1840" s="18">
        <v>0.27937427338793103</v>
      </c>
      <c r="B1840" s="18">
        <v>0.72002961828732048</v>
      </c>
      <c r="C1840" s="3">
        <f t="shared" si="366"/>
        <v>3.5794276540683079</v>
      </c>
      <c r="D1840" s="4">
        <f t="shared" si="366"/>
        <v>1.3888317571971882</v>
      </c>
      <c r="E1840" s="75"/>
      <c r="F1840" s="5">
        <f t="shared" ref="F1840:F1903" si="375">(E1840/100%) + 1</f>
        <v>1</v>
      </c>
      <c r="G1840" s="5">
        <f t="shared" ref="G1840:G1903" si="376">C1840/F1840</f>
        <v>3.5794276540683079</v>
      </c>
      <c r="H1840" s="5">
        <f t="shared" ref="H1840:H1903" si="377">D1840/F1840</f>
        <v>1.3888317571971882</v>
      </c>
      <c r="K1840" s="5">
        <f t="shared" ref="K1840:K1903" si="378">(I1840*F1840)</f>
        <v>0</v>
      </c>
      <c r="L1840" s="5">
        <f t="shared" ref="L1840:L1903" si="379">(J1840*F1840)</f>
        <v>0</v>
      </c>
      <c r="M1840" s="25" t="e">
        <f t="shared" si="367"/>
        <v>#DIV/0!</v>
      </c>
      <c r="N1840" s="25" t="e">
        <f t="shared" si="367"/>
        <v>#DIV/0!</v>
      </c>
      <c r="O1840">
        <f t="shared" si="368"/>
        <v>0</v>
      </c>
      <c r="P1840">
        <f t="shared" si="368"/>
        <v>0</v>
      </c>
      <c r="Q1840" t="s">
        <v>384</v>
      </c>
      <c r="R1840" t="s">
        <v>288</v>
      </c>
      <c r="S1840" t="s">
        <v>268</v>
      </c>
      <c r="T1840" s="67" t="s">
        <v>85</v>
      </c>
      <c r="U1840" s="67" t="s">
        <v>76</v>
      </c>
      <c r="V1840" s="128" t="s">
        <v>653</v>
      </c>
      <c r="W1840" s="67" t="s">
        <v>76</v>
      </c>
      <c r="X1840" s="79">
        <v>1</v>
      </c>
      <c r="Y1840" t="str">
        <f t="shared" ref="Y1840:Y1903" si="380">IF(X1840 &gt;=3,"Y","N")</f>
        <v>N</v>
      </c>
      <c r="Z1840" s="24">
        <v>100</v>
      </c>
      <c r="AA1840" s="24">
        <f t="shared" si="369"/>
        <v>0</v>
      </c>
      <c r="AB1840" s="24">
        <f t="shared" si="370"/>
        <v>-100</v>
      </c>
      <c r="AC1840" s="24">
        <f t="shared" si="371"/>
        <v>0</v>
      </c>
      <c r="AD1840" s="24">
        <f t="shared" si="372"/>
        <v>-100</v>
      </c>
      <c r="AE1840" s="24">
        <f t="shared" si="373"/>
        <v>0</v>
      </c>
      <c r="AF1840" s="24">
        <f t="shared" si="374"/>
        <v>-100</v>
      </c>
    </row>
    <row r="1841" spans="1:32" x14ac:dyDescent="0.25">
      <c r="A1841" s="18">
        <v>0.66715364568382474</v>
      </c>
      <c r="B1841" s="18">
        <v>0.32867782105528093</v>
      </c>
      <c r="C1841" s="3">
        <f t="shared" si="366"/>
        <v>1.498905097003572</v>
      </c>
      <c r="D1841" s="4">
        <f t="shared" si="366"/>
        <v>3.0424930918347792</v>
      </c>
      <c r="E1841" s="75"/>
      <c r="F1841" s="5">
        <f t="shared" si="375"/>
        <v>1</v>
      </c>
      <c r="G1841" s="5">
        <f t="shared" si="376"/>
        <v>1.498905097003572</v>
      </c>
      <c r="H1841" s="5">
        <f t="shared" si="377"/>
        <v>3.0424930918347792</v>
      </c>
      <c r="K1841" s="5">
        <f t="shared" si="378"/>
        <v>0</v>
      </c>
      <c r="L1841" s="5">
        <f t="shared" si="379"/>
        <v>0</v>
      </c>
      <c r="M1841" s="25" t="e">
        <f t="shared" si="367"/>
        <v>#DIV/0!</v>
      </c>
      <c r="N1841" s="25" t="e">
        <f t="shared" si="367"/>
        <v>#DIV/0!</v>
      </c>
      <c r="O1841">
        <f t="shared" si="368"/>
        <v>0</v>
      </c>
      <c r="P1841">
        <f t="shared" si="368"/>
        <v>0</v>
      </c>
      <c r="Q1841" t="s">
        <v>313</v>
      </c>
      <c r="R1841" t="s">
        <v>381</v>
      </c>
      <c r="S1841" t="s">
        <v>268</v>
      </c>
      <c r="T1841" s="67" t="s">
        <v>90</v>
      </c>
      <c r="U1841" s="67" t="s">
        <v>74</v>
      </c>
      <c r="V1841" s="128" t="s">
        <v>653</v>
      </c>
      <c r="W1841" s="67" t="s">
        <v>77</v>
      </c>
      <c r="X1841" s="79">
        <v>2</v>
      </c>
      <c r="Y1841" t="str">
        <f t="shared" si="380"/>
        <v>N</v>
      </c>
      <c r="Z1841" s="24">
        <v>100</v>
      </c>
      <c r="AA1841" s="24">
        <f t="shared" si="369"/>
        <v>0</v>
      </c>
      <c r="AB1841" s="24">
        <f t="shared" si="370"/>
        <v>-100</v>
      </c>
      <c r="AC1841" s="24">
        <f t="shared" si="371"/>
        <v>0</v>
      </c>
      <c r="AD1841" s="24">
        <f t="shared" si="372"/>
        <v>-100</v>
      </c>
      <c r="AE1841" s="24">
        <f t="shared" si="373"/>
        <v>0</v>
      </c>
      <c r="AF1841" s="24">
        <f t="shared" si="374"/>
        <v>-100</v>
      </c>
    </row>
    <row r="1842" spans="1:32" x14ac:dyDescent="0.25">
      <c r="A1842" s="18">
        <v>0.42261663451650716</v>
      </c>
      <c r="B1842" s="18">
        <v>0.57671700037572571</v>
      </c>
      <c r="C1842" s="3">
        <f t="shared" si="366"/>
        <v>2.3662106938692697</v>
      </c>
      <c r="D1842" s="4">
        <f t="shared" si="366"/>
        <v>1.7339527001085617</v>
      </c>
      <c r="E1842" s="75"/>
      <c r="F1842" s="5">
        <f t="shared" si="375"/>
        <v>1</v>
      </c>
      <c r="G1842" s="5">
        <f t="shared" si="376"/>
        <v>2.3662106938692697</v>
      </c>
      <c r="H1842" s="5">
        <f t="shared" si="377"/>
        <v>1.7339527001085617</v>
      </c>
      <c r="K1842" s="5">
        <f t="shared" si="378"/>
        <v>0</v>
      </c>
      <c r="L1842" s="5">
        <f t="shared" si="379"/>
        <v>0</v>
      </c>
      <c r="M1842" s="25" t="e">
        <f t="shared" si="367"/>
        <v>#DIV/0!</v>
      </c>
      <c r="N1842" s="25" t="e">
        <f t="shared" si="367"/>
        <v>#DIV/0!</v>
      </c>
      <c r="O1842">
        <f t="shared" si="368"/>
        <v>0</v>
      </c>
      <c r="P1842">
        <f t="shared" si="368"/>
        <v>0</v>
      </c>
      <c r="Q1842" t="s">
        <v>387</v>
      </c>
      <c r="R1842" t="s">
        <v>394</v>
      </c>
      <c r="S1842" t="s">
        <v>279</v>
      </c>
      <c r="T1842" s="67" t="s">
        <v>90</v>
      </c>
      <c r="U1842" s="67" t="s">
        <v>75</v>
      </c>
      <c r="V1842" s="128" t="s">
        <v>653</v>
      </c>
      <c r="W1842" s="67" t="s">
        <v>94</v>
      </c>
      <c r="X1842" s="79">
        <v>2</v>
      </c>
      <c r="Y1842" t="str">
        <f t="shared" si="380"/>
        <v>N</v>
      </c>
      <c r="Z1842" s="24">
        <v>100</v>
      </c>
      <c r="AA1842" s="24">
        <f t="shared" si="369"/>
        <v>0</v>
      </c>
      <c r="AB1842" s="24">
        <f t="shared" si="370"/>
        <v>-100</v>
      </c>
      <c r="AC1842" s="24">
        <f t="shared" si="371"/>
        <v>0</v>
      </c>
      <c r="AD1842" s="24">
        <f t="shared" si="372"/>
        <v>-100</v>
      </c>
      <c r="AE1842" s="24">
        <f t="shared" si="373"/>
        <v>0</v>
      </c>
      <c r="AF1842" s="24">
        <f t="shared" si="374"/>
        <v>-100</v>
      </c>
    </row>
    <row r="1843" spans="1:32" x14ac:dyDescent="0.25">
      <c r="A1843" s="18">
        <v>0.49246187312899836</v>
      </c>
      <c r="B1843" s="18">
        <v>0.50663286000426566</v>
      </c>
      <c r="C1843" s="3">
        <f t="shared" si="366"/>
        <v>2.030614052710745</v>
      </c>
      <c r="D1843" s="4">
        <f t="shared" si="366"/>
        <v>1.9738159107792186</v>
      </c>
      <c r="E1843" s="75"/>
      <c r="F1843" s="5">
        <f t="shared" si="375"/>
        <v>1</v>
      </c>
      <c r="G1843" s="5">
        <f t="shared" si="376"/>
        <v>2.030614052710745</v>
      </c>
      <c r="H1843" s="5">
        <f t="shared" si="377"/>
        <v>1.9738159107792186</v>
      </c>
      <c r="K1843" s="5">
        <f t="shared" si="378"/>
        <v>0</v>
      </c>
      <c r="L1843" s="5">
        <f t="shared" si="379"/>
        <v>0</v>
      </c>
      <c r="M1843" s="25" t="e">
        <f t="shared" si="367"/>
        <v>#DIV/0!</v>
      </c>
      <c r="N1843" s="25" t="e">
        <f t="shared" si="367"/>
        <v>#DIV/0!</v>
      </c>
      <c r="O1843">
        <f t="shared" si="368"/>
        <v>0</v>
      </c>
      <c r="P1843">
        <f t="shared" si="368"/>
        <v>0</v>
      </c>
      <c r="Q1843" t="s">
        <v>514</v>
      </c>
      <c r="R1843" t="s">
        <v>389</v>
      </c>
      <c r="S1843" t="s">
        <v>279</v>
      </c>
      <c r="T1843" s="67" t="s">
        <v>90</v>
      </c>
      <c r="U1843" s="67" t="s">
        <v>75</v>
      </c>
      <c r="V1843" s="128" t="s">
        <v>653</v>
      </c>
      <c r="W1843" s="67" t="s">
        <v>78</v>
      </c>
      <c r="X1843" s="79">
        <v>1</v>
      </c>
      <c r="Y1843" t="str">
        <f t="shared" si="380"/>
        <v>N</v>
      </c>
      <c r="Z1843" s="24">
        <v>100</v>
      </c>
      <c r="AA1843" s="24">
        <f t="shared" si="369"/>
        <v>0</v>
      </c>
      <c r="AB1843" s="24">
        <f t="shared" si="370"/>
        <v>-100</v>
      </c>
      <c r="AC1843" s="24">
        <f t="shared" si="371"/>
        <v>0</v>
      </c>
      <c r="AD1843" s="24">
        <f t="shared" si="372"/>
        <v>-100</v>
      </c>
      <c r="AE1843" s="24">
        <f t="shared" si="373"/>
        <v>0</v>
      </c>
      <c r="AF1843" s="24">
        <f t="shared" si="374"/>
        <v>-100</v>
      </c>
    </row>
    <row r="1844" spans="1:32" x14ac:dyDescent="0.25">
      <c r="A1844" s="18">
        <v>0.49807131136975319</v>
      </c>
      <c r="B1844" s="18">
        <v>0.4974255223097781</v>
      </c>
      <c r="C1844" s="3">
        <f t="shared" si="366"/>
        <v>2.0077446284747569</v>
      </c>
      <c r="D1844" s="4">
        <f t="shared" si="366"/>
        <v>2.0103512086724757</v>
      </c>
      <c r="E1844" s="75"/>
      <c r="F1844" s="5">
        <f t="shared" si="375"/>
        <v>1</v>
      </c>
      <c r="G1844" s="5">
        <f t="shared" si="376"/>
        <v>2.0077446284747569</v>
      </c>
      <c r="H1844" s="5">
        <f t="shared" si="377"/>
        <v>2.0103512086724757</v>
      </c>
      <c r="K1844" s="5">
        <f t="shared" si="378"/>
        <v>0</v>
      </c>
      <c r="L1844" s="5">
        <f t="shared" si="379"/>
        <v>0</v>
      </c>
      <c r="M1844" s="25" t="e">
        <f t="shared" si="367"/>
        <v>#DIV/0!</v>
      </c>
      <c r="N1844" s="25" t="e">
        <f t="shared" si="367"/>
        <v>#DIV/0!</v>
      </c>
      <c r="O1844">
        <f t="shared" si="368"/>
        <v>0</v>
      </c>
      <c r="P1844">
        <f t="shared" si="368"/>
        <v>0</v>
      </c>
      <c r="Q1844" t="s">
        <v>392</v>
      </c>
      <c r="R1844" t="s">
        <v>316</v>
      </c>
      <c r="S1844" t="s">
        <v>279</v>
      </c>
      <c r="T1844" s="67" t="s">
        <v>84</v>
      </c>
      <c r="U1844" s="67" t="s">
        <v>86</v>
      </c>
      <c r="V1844" s="128" t="s">
        <v>653</v>
      </c>
      <c r="W1844" s="67" t="s">
        <v>78</v>
      </c>
      <c r="X1844" s="79">
        <v>1</v>
      </c>
      <c r="Y1844" t="str">
        <f t="shared" si="380"/>
        <v>N</v>
      </c>
      <c r="Z1844" s="24">
        <v>100</v>
      </c>
      <c r="AA1844" s="24">
        <f t="shared" si="369"/>
        <v>0</v>
      </c>
      <c r="AB1844" s="24">
        <f t="shared" si="370"/>
        <v>-100</v>
      </c>
      <c r="AC1844" s="24">
        <f t="shared" si="371"/>
        <v>0</v>
      </c>
      <c r="AD1844" s="24">
        <f t="shared" si="372"/>
        <v>-100</v>
      </c>
      <c r="AE1844" s="24">
        <f t="shared" si="373"/>
        <v>0</v>
      </c>
      <c r="AF1844" s="24">
        <f t="shared" si="374"/>
        <v>-100</v>
      </c>
    </row>
    <row r="1845" spans="1:32" x14ac:dyDescent="0.25">
      <c r="A1845" s="18">
        <v>0.39762858465294931</v>
      </c>
      <c r="B1845" s="18">
        <v>0.60117052923189118</v>
      </c>
      <c r="C1845" s="3">
        <f t="shared" si="366"/>
        <v>2.5149097388780568</v>
      </c>
      <c r="D1845" s="4">
        <f t="shared" si="366"/>
        <v>1.6634215274619146</v>
      </c>
      <c r="E1845" s="75"/>
      <c r="F1845" s="5">
        <f t="shared" si="375"/>
        <v>1</v>
      </c>
      <c r="G1845" s="5">
        <f t="shared" si="376"/>
        <v>2.5149097388780568</v>
      </c>
      <c r="H1845" s="5">
        <f t="shared" si="377"/>
        <v>1.6634215274619146</v>
      </c>
      <c r="K1845" s="5">
        <f t="shared" si="378"/>
        <v>0</v>
      </c>
      <c r="L1845" s="5">
        <f t="shared" si="379"/>
        <v>0</v>
      </c>
      <c r="M1845" s="25" t="e">
        <f t="shared" si="367"/>
        <v>#DIV/0!</v>
      </c>
      <c r="N1845" s="25" t="e">
        <f t="shared" si="367"/>
        <v>#DIV/0!</v>
      </c>
      <c r="O1845">
        <f t="shared" si="368"/>
        <v>0</v>
      </c>
      <c r="P1845">
        <f t="shared" si="368"/>
        <v>0</v>
      </c>
      <c r="Q1845" t="s">
        <v>553</v>
      </c>
      <c r="R1845" t="s">
        <v>535</v>
      </c>
      <c r="S1845" t="s">
        <v>272</v>
      </c>
      <c r="T1845" s="67" t="s">
        <v>85</v>
      </c>
      <c r="U1845" s="67" t="s">
        <v>79</v>
      </c>
      <c r="V1845" s="128" t="s">
        <v>653</v>
      </c>
      <c r="W1845" s="67" t="s">
        <v>74</v>
      </c>
      <c r="X1845" s="79">
        <v>4</v>
      </c>
      <c r="Y1845" t="str">
        <f t="shared" si="380"/>
        <v>Y</v>
      </c>
      <c r="Z1845" s="24">
        <v>100</v>
      </c>
      <c r="AA1845" s="24">
        <f t="shared" si="369"/>
        <v>0</v>
      </c>
      <c r="AB1845" s="24">
        <f t="shared" si="370"/>
        <v>-100</v>
      </c>
      <c r="AC1845" s="24">
        <f t="shared" si="371"/>
        <v>0</v>
      </c>
      <c r="AD1845" s="24">
        <f t="shared" si="372"/>
        <v>-100</v>
      </c>
      <c r="AE1845" s="24">
        <f t="shared" si="373"/>
        <v>0</v>
      </c>
      <c r="AF1845" s="24">
        <f t="shared" si="374"/>
        <v>-100</v>
      </c>
    </row>
    <row r="1846" spans="1:32" x14ac:dyDescent="0.25">
      <c r="A1846" s="18">
        <v>0.51355576198596964</v>
      </c>
      <c r="B1846" s="18">
        <v>0.47673316193239529</v>
      </c>
      <c r="C1846" s="3">
        <f t="shared" si="366"/>
        <v>1.9472082177267442</v>
      </c>
      <c r="D1846" s="4">
        <f t="shared" si="366"/>
        <v>2.0976094802102487</v>
      </c>
      <c r="E1846" s="75"/>
      <c r="F1846" s="5">
        <f t="shared" si="375"/>
        <v>1</v>
      </c>
      <c r="G1846" s="5">
        <f t="shared" si="376"/>
        <v>1.9472082177267442</v>
      </c>
      <c r="H1846" s="5">
        <f t="shared" si="377"/>
        <v>2.0976094802102487</v>
      </c>
      <c r="K1846" s="5">
        <f t="shared" si="378"/>
        <v>0</v>
      </c>
      <c r="L1846" s="5">
        <f t="shared" si="379"/>
        <v>0</v>
      </c>
      <c r="M1846" s="25" t="e">
        <f t="shared" si="367"/>
        <v>#DIV/0!</v>
      </c>
      <c r="N1846" s="25" t="e">
        <f t="shared" si="367"/>
        <v>#DIV/0!</v>
      </c>
      <c r="O1846">
        <f t="shared" si="368"/>
        <v>0</v>
      </c>
      <c r="P1846">
        <f t="shared" si="368"/>
        <v>0</v>
      </c>
      <c r="Q1846" t="s">
        <v>554</v>
      </c>
      <c r="R1846" t="s">
        <v>563</v>
      </c>
      <c r="S1846" t="s">
        <v>272</v>
      </c>
      <c r="T1846" s="67" t="s">
        <v>84</v>
      </c>
      <c r="U1846" s="67" t="s">
        <v>94</v>
      </c>
      <c r="V1846" s="128" t="s">
        <v>653</v>
      </c>
      <c r="W1846" s="67" t="s">
        <v>78</v>
      </c>
      <c r="X1846" s="79">
        <v>1</v>
      </c>
      <c r="Y1846" t="str">
        <f t="shared" si="380"/>
        <v>N</v>
      </c>
      <c r="Z1846" s="24">
        <v>100</v>
      </c>
      <c r="AA1846" s="24">
        <f t="shared" si="369"/>
        <v>0</v>
      </c>
      <c r="AB1846" s="24">
        <f t="shared" si="370"/>
        <v>-100</v>
      </c>
      <c r="AC1846" s="24">
        <f t="shared" si="371"/>
        <v>0</v>
      </c>
      <c r="AD1846" s="24">
        <f t="shared" si="372"/>
        <v>-100</v>
      </c>
      <c r="AE1846" s="24">
        <f t="shared" si="373"/>
        <v>0</v>
      </c>
      <c r="AF1846" s="24">
        <f t="shared" si="374"/>
        <v>-100</v>
      </c>
    </row>
    <row r="1847" spans="1:32" x14ac:dyDescent="0.25">
      <c r="A1847" s="18">
        <v>0.43221095967056911</v>
      </c>
      <c r="B1847" s="18">
        <v>0.56469901977976067</v>
      </c>
      <c r="C1847" s="3">
        <f t="shared" si="366"/>
        <v>2.3136849670869042</v>
      </c>
      <c r="D1847" s="4">
        <f t="shared" si="366"/>
        <v>1.7708548535997315</v>
      </c>
      <c r="E1847" s="75"/>
      <c r="F1847" s="5">
        <f t="shared" si="375"/>
        <v>1</v>
      </c>
      <c r="G1847" s="5">
        <f t="shared" si="376"/>
        <v>2.3136849670869042</v>
      </c>
      <c r="H1847" s="5">
        <f t="shared" si="377"/>
        <v>1.7708548535997315</v>
      </c>
      <c r="K1847" s="5">
        <f t="shared" si="378"/>
        <v>0</v>
      </c>
      <c r="L1847" s="5">
        <f t="shared" si="379"/>
        <v>0</v>
      </c>
      <c r="M1847" s="25" t="e">
        <f t="shared" si="367"/>
        <v>#DIV/0!</v>
      </c>
      <c r="N1847" s="25" t="e">
        <f t="shared" si="367"/>
        <v>#DIV/0!</v>
      </c>
      <c r="O1847">
        <f t="shared" si="368"/>
        <v>0</v>
      </c>
      <c r="P1847">
        <f t="shared" si="368"/>
        <v>0</v>
      </c>
      <c r="Q1847" t="s">
        <v>539</v>
      </c>
      <c r="R1847" t="s">
        <v>561</v>
      </c>
      <c r="S1847" t="s">
        <v>272</v>
      </c>
      <c r="T1847" s="67" t="s">
        <v>84</v>
      </c>
      <c r="U1847" s="67" t="s">
        <v>86</v>
      </c>
      <c r="V1847" s="128" t="s">
        <v>653</v>
      </c>
      <c r="W1847" s="67" t="s">
        <v>654</v>
      </c>
      <c r="X1847" s="79">
        <v>8</v>
      </c>
      <c r="Y1847" t="str">
        <f t="shared" si="380"/>
        <v>Y</v>
      </c>
      <c r="Z1847" s="24">
        <v>100</v>
      </c>
      <c r="AA1847" s="24">
        <f t="shared" si="369"/>
        <v>0</v>
      </c>
      <c r="AB1847" s="24">
        <f t="shared" si="370"/>
        <v>-100</v>
      </c>
      <c r="AC1847" s="24">
        <f t="shared" si="371"/>
        <v>0</v>
      </c>
      <c r="AD1847" s="24">
        <f t="shared" si="372"/>
        <v>-100</v>
      </c>
      <c r="AE1847" s="24">
        <f t="shared" si="373"/>
        <v>0</v>
      </c>
      <c r="AF1847" s="24">
        <f t="shared" si="374"/>
        <v>-100</v>
      </c>
    </row>
    <row r="1848" spans="1:32" x14ac:dyDescent="0.25">
      <c r="A1848" s="18">
        <v>0.51726567634323706</v>
      </c>
      <c r="B1848" s="18">
        <v>0.4799991327916508</v>
      </c>
      <c r="C1848" s="3">
        <f t="shared" si="366"/>
        <v>1.9332425206895798</v>
      </c>
      <c r="D1848" s="4">
        <f t="shared" si="366"/>
        <v>2.0833370972652605</v>
      </c>
      <c r="E1848" s="75"/>
      <c r="F1848" s="5">
        <f t="shared" si="375"/>
        <v>1</v>
      </c>
      <c r="G1848" s="5">
        <f t="shared" si="376"/>
        <v>1.9332425206895798</v>
      </c>
      <c r="H1848" s="5">
        <f t="shared" si="377"/>
        <v>2.0833370972652605</v>
      </c>
      <c r="K1848" s="5">
        <f t="shared" si="378"/>
        <v>0</v>
      </c>
      <c r="L1848" s="5">
        <f t="shared" si="379"/>
        <v>0</v>
      </c>
      <c r="M1848" s="25" t="e">
        <f t="shared" si="367"/>
        <v>#DIV/0!</v>
      </c>
      <c r="N1848" s="25" t="e">
        <f t="shared" si="367"/>
        <v>#DIV/0!</v>
      </c>
      <c r="O1848">
        <f t="shared" si="368"/>
        <v>0</v>
      </c>
      <c r="P1848">
        <f t="shared" si="368"/>
        <v>0</v>
      </c>
      <c r="Q1848" t="s">
        <v>487</v>
      </c>
      <c r="R1848" t="s">
        <v>341</v>
      </c>
      <c r="S1848" t="s">
        <v>274</v>
      </c>
      <c r="T1848" s="67" t="s">
        <v>84</v>
      </c>
      <c r="U1848" s="67" t="s">
        <v>86</v>
      </c>
      <c r="V1848" s="128" t="s">
        <v>653</v>
      </c>
      <c r="W1848" s="67" t="s">
        <v>78</v>
      </c>
      <c r="X1848" s="79">
        <v>1</v>
      </c>
      <c r="Y1848" t="str">
        <f t="shared" si="380"/>
        <v>N</v>
      </c>
      <c r="Z1848" s="24">
        <v>100</v>
      </c>
      <c r="AA1848" s="24">
        <f t="shared" si="369"/>
        <v>0</v>
      </c>
      <c r="AB1848" s="24">
        <f t="shared" si="370"/>
        <v>-100</v>
      </c>
      <c r="AC1848" s="24">
        <f t="shared" si="371"/>
        <v>0</v>
      </c>
      <c r="AD1848" s="24">
        <f t="shared" si="372"/>
        <v>-100</v>
      </c>
      <c r="AE1848" s="24">
        <f t="shared" si="373"/>
        <v>0</v>
      </c>
      <c r="AF1848" s="24">
        <f t="shared" si="374"/>
        <v>-100</v>
      </c>
    </row>
    <row r="1849" spans="1:32" x14ac:dyDescent="0.25">
      <c r="A1849" s="18">
        <v>0.53078934455105953</v>
      </c>
      <c r="B1849" s="18">
        <v>0.46762209046423003</v>
      </c>
      <c r="C1849" s="3">
        <f t="shared" si="366"/>
        <v>1.8839865763428199</v>
      </c>
      <c r="D1849" s="4">
        <f t="shared" si="366"/>
        <v>2.1384789563881679</v>
      </c>
      <c r="E1849" s="75"/>
      <c r="F1849" s="5">
        <f t="shared" si="375"/>
        <v>1</v>
      </c>
      <c r="G1849" s="5">
        <f t="shared" si="376"/>
        <v>1.8839865763428199</v>
      </c>
      <c r="H1849" s="5">
        <f t="shared" si="377"/>
        <v>2.1384789563881679</v>
      </c>
      <c r="K1849" s="5">
        <f t="shared" si="378"/>
        <v>0</v>
      </c>
      <c r="L1849" s="5">
        <f t="shared" si="379"/>
        <v>0</v>
      </c>
      <c r="M1849" s="25" t="e">
        <f t="shared" si="367"/>
        <v>#DIV/0!</v>
      </c>
      <c r="N1849" s="25" t="e">
        <f t="shared" si="367"/>
        <v>#DIV/0!</v>
      </c>
      <c r="O1849">
        <f t="shared" si="368"/>
        <v>0</v>
      </c>
      <c r="P1849">
        <f t="shared" si="368"/>
        <v>0</v>
      </c>
      <c r="Q1849" t="s">
        <v>517</v>
      </c>
      <c r="R1849" t="s">
        <v>415</v>
      </c>
      <c r="S1849" t="s">
        <v>274</v>
      </c>
      <c r="T1849" s="67" t="s">
        <v>85</v>
      </c>
      <c r="U1849" s="67" t="s">
        <v>79</v>
      </c>
      <c r="V1849" s="128" t="s">
        <v>653</v>
      </c>
      <c r="W1849" s="67" t="s">
        <v>76</v>
      </c>
      <c r="X1849" s="79">
        <v>1</v>
      </c>
      <c r="Y1849" t="str">
        <f t="shared" si="380"/>
        <v>N</v>
      </c>
      <c r="Z1849" s="24">
        <v>100</v>
      </c>
      <c r="AA1849" s="24">
        <f t="shared" si="369"/>
        <v>0</v>
      </c>
      <c r="AB1849" s="24">
        <f t="shared" si="370"/>
        <v>-100</v>
      </c>
      <c r="AC1849" s="24">
        <f t="shared" si="371"/>
        <v>0</v>
      </c>
      <c r="AD1849" s="24">
        <f t="shared" si="372"/>
        <v>-100</v>
      </c>
      <c r="AE1849" s="24">
        <f t="shared" si="373"/>
        <v>0</v>
      </c>
      <c r="AF1849" s="24">
        <f t="shared" si="374"/>
        <v>-100</v>
      </c>
    </row>
    <row r="1850" spans="1:32" x14ac:dyDescent="0.25">
      <c r="A1850" s="18">
        <v>0.45446928473784132</v>
      </c>
      <c r="B1850" s="18">
        <v>0.54262969559541474</v>
      </c>
      <c r="C1850" s="3">
        <f t="shared" si="366"/>
        <v>2.2003687236571903</v>
      </c>
      <c r="D1850" s="4">
        <f t="shared" si="366"/>
        <v>1.8428773952422999</v>
      </c>
      <c r="E1850" s="75"/>
      <c r="F1850" s="5">
        <f t="shared" si="375"/>
        <v>1</v>
      </c>
      <c r="G1850" s="5">
        <f t="shared" si="376"/>
        <v>2.2003687236571903</v>
      </c>
      <c r="H1850" s="5">
        <f t="shared" si="377"/>
        <v>1.8428773952422999</v>
      </c>
      <c r="K1850" s="5">
        <f t="shared" si="378"/>
        <v>0</v>
      </c>
      <c r="L1850" s="5">
        <f t="shared" si="379"/>
        <v>0</v>
      </c>
      <c r="M1850" s="25" t="e">
        <f t="shared" si="367"/>
        <v>#DIV/0!</v>
      </c>
      <c r="N1850" s="25" t="e">
        <f t="shared" si="367"/>
        <v>#DIV/0!</v>
      </c>
      <c r="O1850">
        <f t="shared" si="368"/>
        <v>0</v>
      </c>
      <c r="P1850">
        <f t="shared" si="368"/>
        <v>0</v>
      </c>
      <c r="Q1850" t="s">
        <v>343</v>
      </c>
      <c r="R1850" t="s">
        <v>338</v>
      </c>
      <c r="S1850" t="s">
        <v>274</v>
      </c>
      <c r="T1850" s="67" t="s">
        <v>84</v>
      </c>
      <c r="U1850" s="67" t="s">
        <v>86</v>
      </c>
      <c r="V1850" s="128" t="s">
        <v>653</v>
      </c>
      <c r="W1850" s="67" t="s">
        <v>100</v>
      </c>
      <c r="X1850" s="79">
        <v>3</v>
      </c>
      <c r="Y1850" t="str">
        <f t="shared" si="380"/>
        <v>Y</v>
      </c>
      <c r="Z1850" s="24">
        <v>100</v>
      </c>
      <c r="AA1850" s="24">
        <f t="shared" si="369"/>
        <v>0</v>
      </c>
      <c r="AB1850" s="24">
        <f t="shared" si="370"/>
        <v>-100</v>
      </c>
      <c r="AC1850" s="24">
        <f t="shared" si="371"/>
        <v>0</v>
      </c>
      <c r="AD1850" s="24">
        <f t="shared" si="372"/>
        <v>-100</v>
      </c>
      <c r="AE1850" s="24">
        <f t="shared" si="373"/>
        <v>0</v>
      </c>
      <c r="AF1850" s="24">
        <f t="shared" si="374"/>
        <v>-100</v>
      </c>
    </row>
    <row r="1851" spans="1:32" x14ac:dyDescent="0.25">
      <c r="A1851" s="18">
        <v>0.55044435179831797</v>
      </c>
      <c r="B1851" s="18">
        <v>0.44566473376230969</v>
      </c>
      <c r="C1851" s="3">
        <f t="shared" si="366"/>
        <v>1.8167140724270681</v>
      </c>
      <c r="D1851" s="4">
        <f t="shared" si="366"/>
        <v>2.2438392007327614</v>
      </c>
      <c r="E1851" s="75"/>
      <c r="F1851" s="5">
        <f t="shared" si="375"/>
        <v>1</v>
      </c>
      <c r="G1851" s="5">
        <f t="shared" si="376"/>
        <v>1.8167140724270681</v>
      </c>
      <c r="H1851" s="5">
        <f t="shared" si="377"/>
        <v>2.2438392007327614</v>
      </c>
      <c r="K1851" s="5">
        <f t="shared" si="378"/>
        <v>0</v>
      </c>
      <c r="L1851" s="5">
        <f t="shared" si="379"/>
        <v>0</v>
      </c>
      <c r="M1851" s="25" t="e">
        <f t="shared" si="367"/>
        <v>#DIV/0!</v>
      </c>
      <c r="N1851" s="25" t="e">
        <f t="shared" si="367"/>
        <v>#DIV/0!</v>
      </c>
      <c r="O1851">
        <f t="shared" si="368"/>
        <v>0</v>
      </c>
      <c r="P1851">
        <f t="shared" si="368"/>
        <v>0</v>
      </c>
      <c r="Q1851" t="s">
        <v>572</v>
      </c>
      <c r="R1851" t="s">
        <v>569</v>
      </c>
      <c r="S1851" t="s">
        <v>271</v>
      </c>
      <c r="T1851" s="67" t="s">
        <v>85</v>
      </c>
      <c r="U1851" s="67" t="s">
        <v>79</v>
      </c>
      <c r="V1851" s="128" t="s">
        <v>653</v>
      </c>
      <c r="W1851" s="67" t="s">
        <v>74</v>
      </c>
      <c r="X1851" s="79">
        <v>4</v>
      </c>
      <c r="Y1851" t="str">
        <f t="shared" si="380"/>
        <v>Y</v>
      </c>
      <c r="Z1851" s="24">
        <v>100</v>
      </c>
      <c r="AA1851" s="24">
        <f t="shared" si="369"/>
        <v>0</v>
      </c>
      <c r="AB1851" s="24">
        <f t="shared" si="370"/>
        <v>-100</v>
      </c>
      <c r="AC1851" s="24">
        <f t="shared" si="371"/>
        <v>0</v>
      </c>
      <c r="AD1851" s="24">
        <f t="shared" si="372"/>
        <v>-100</v>
      </c>
      <c r="AE1851" s="24">
        <f t="shared" si="373"/>
        <v>0</v>
      </c>
      <c r="AF1851" s="24">
        <f t="shared" si="374"/>
        <v>-100</v>
      </c>
    </row>
    <row r="1852" spans="1:32" x14ac:dyDescent="0.25">
      <c r="A1852" s="18">
        <v>0.5020536892367583</v>
      </c>
      <c r="B1852" s="18">
        <v>0.496063644217213</v>
      </c>
      <c r="C1852" s="3">
        <f t="shared" si="366"/>
        <v>1.9918188461481863</v>
      </c>
      <c r="D1852" s="4">
        <f t="shared" si="366"/>
        <v>2.0158703659446706</v>
      </c>
      <c r="E1852" s="75"/>
      <c r="F1852" s="5">
        <f t="shared" si="375"/>
        <v>1</v>
      </c>
      <c r="G1852" s="5">
        <f t="shared" si="376"/>
        <v>1.9918188461481863</v>
      </c>
      <c r="H1852" s="5">
        <f t="shared" si="377"/>
        <v>2.0158703659446706</v>
      </c>
      <c r="K1852" s="5">
        <f t="shared" si="378"/>
        <v>0</v>
      </c>
      <c r="L1852" s="5">
        <f t="shared" si="379"/>
        <v>0</v>
      </c>
      <c r="M1852" s="25" t="e">
        <f t="shared" si="367"/>
        <v>#DIV/0!</v>
      </c>
      <c r="N1852" s="25" t="e">
        <f t="shared" si="367"/>
        <v>#DIV/0!</v>
      </c>
      <c r="O1852">
        <f t="shared" si="368"/>
        <v>0</v>
      </c>
      <c r="P1852">
        <f t="shared" si="368"/>
        <v>0</v>
      </c>
      <c r="Q1852" t="s">
        <v>551</v>
      </c>
      <c r="R1852" t="s">
        <v>550</v>
      </c>
      <c r="S1852" t="s">
        <v>271</v>
      </c>
      <c r="T1852" s="67" t="s">
        <v>84</v>
      </c>
      <c r="U1852" s="67" t="s">
        <v>86</v>
      </c>
      <c r="V1852" s="128" t="s">
        <v>653</v>
      </c>
      <c r="W1852" s="67" t="s">
        <v>99</v>
      </c>
      <c r="X1852" s="79">
        <v>5</v>
      </c>
      <c r="Y1852" t="str">
        <f t="shared" si="380"/>
        <v>Y</v>
      </c>
      <c r="Z1852" s="24">
        <v>100</v>
      </c>
      <c r="AA1852" s="24">
        <f t="shared" si="369"/>
        <v>0</v>
      </c>
      <c r="AB1852" s="24">
        <f t="shared" si="370"/>
        <v>-100</v>
      </c>
      <c r="AC1852" s="24">
        <f t="shared" si="371"/>
        <v>0</v>
      </c>
      <c r="AD1852" s="24">
        <f t="shared" si="372"/>
        <v>-100</v>
      </c>
      <c r="AE1852" s="24">
        <f t="shared" si="373"/>
        <v>0</v>
      </c>
      <c r="AF1852" s="24">
        <f t="shared" si="374"/>
        <v>-100</v>
      </c>
    </row>
    <row r="1853" spans="1:32" x14ac:dyDescent="0.25">
      <c r="A1853" s="18">
        <v>0.66091383805735215</v>
      </c>
      <c r="B1853" s="18">
        <v>0.33486974294738819</v>
      </c>
      <c r="C1853" s="3">
        <f t="shared" si="366"/>
        <v>1.5130565323603089</v>
      </c>
      <c r="D1853" s="4">
        <f t="shared" si="366"/>
        <v>2.9862357560238317</v>
      </c>
      <c r="E1853" s="75"/>
      <c r="F1853" s="5">
        <f t="shared" si="375"/>
        <v>1</v>
      </c>
      <c r="G1853" s="5">
        <f t="shared" si="376"/>
        <v>1.5130565323603089</v>
      </c>
      <c r="H1853" s="5">
        <f t="shared" si="377"/>
        <v>2.9862357560238317</v>
      </c>
      <c r="K1853" s="5">
        <f t="shared" si="378"/>
        <v>0</v>
      </c>
      <c r="L1853" s="5">
        <f t="shared" si="379"/>
        <v>0</v>
      </c>
      <c r="M1853" s="25" t="e">
        <f t="shared" si="367"/>
        <v>#DIV/0!</v>
      </c>
      <c r="N1853" s="25" t="e">
        <f t="shared" si="367"/>
        <v>#DIV/0!</v>
      </c>
      <c r="O1853">
        <f t="shared" si="368"/>
        <v>0</v>
      </c>
      <c r="P1853">
        <f t="shared" si="368"/>
        <v>0</v>
      </c>
      <c r="Q1853" t="s">
        <v>419</v>
      </c>
      <c r="R1853" t="s">
        <v>422</v>
      </c>
      <c r="S1853" t="s">
        <v>270</v>
      </c>
      <c r="T1853" s="67" t="s">
        <v>90</v>
      </c>
      <c r="U1853" s="67" t="s">
        <v>74</v>
      </c>
      <c r="V1853" s="128" t="s">
        <v>653</v>
      </c>
      <c r="W1853" s="67" t="s">
        <v>76</v>
      </c>
      <c r="X1853" s="79">
        <v>1</v>
      </c>
      <c r="Y1853" t="str">
        <f t="shared" si="380"/>
        <v>N</v>
      </c>
      <c r="Z1853" s="24">
        <v>100</v>
      </c>
      <c r="AA1853" s="24">
        <f t="shared" si="369"/>
        <v>0</v>
      </c>
      <c r="AB1853" s="24">
        <f t="shared" si="370"/>
        <v>-100</v>
      </c>
      <c r="AC1853" s="24">
        <f t="shared" si="371"/>
        <v>0</v>
      </c>
      <c r="AD1853" s="24">
        <f t="shared" si="372"/>
        <v>-100</v>
      </c>
      <c r="AE1853" s="24">
        <f t="shared" si="373"/>
        <v>0</v>
      </c>
      <c r="AF1853" s="24">
        <f t="shared" si="374"/>
        <v>-100</v>
      </c>
    </row>
    <row r="1854" spans="1:32" x14ac:dyDescent="0.25">
      <c r="A1854" s="18">
        <v>0.5371135092615672</v>
      </c>
      <c r="B1854" s="18">
        <v>0.45980059500930137</v>
      </c>
      <c r="C1854" s="3">
        <f t="shared" si="366"/>
        <v>1.8618038510608623</v>
      </c>
      <c r="D1854" s="4">
        <f t="shared" si="366"/>
        <v>2.1748558197924273</v>
      </c>
      <c r="E1854" s="75"/>
      <c r="F1854" s="5">
        <f t="shared" si="375"/>
        <v>1</v>
      </c>
      <c r="G1854" s="5">
        <f t="shared" si="376"/>
        <v>1.8618038510608623</v>
      </c>
      <c r="H1854" s="5">
        <f t="shared" si="377"/>
        <v>2.1748558197924273</v>
      </c>
      <c r="K1854" s="5">
        <f t="shared" si="378"/>
        <v>0</v>
      </c>
      <c r="L1854" s="5">
        <f t="shared" si="379"/>
        <v>0</v>
      </c>
      <c r="M1854" s="25" t="e">
        <f t="shared" si="367"/>
        <v>#DIV/0!</v>
      </c>
      <c r="N1854" s="25" t="e">
        <f t="shared" si="367"/>
        <v>#DIV/0!</v>
      </c>
      <c r="O1854">
        <f t="shared" si="368"/>
        <v>0</v>
      </c>
      <c r="P1854">
        <f t="shared" si="368"/>
        <v>0</v>
      </c>
      <c r="Q1854" t="s">
        <v>294</v>
      </c>
      <c r="R1854" t="s">
        <v>424</v>
      </c>
      <c r="S1854" t="s">
        <v>270</v>
      </c>
      <c r="T1854" s="67" t="s">
        <v>84</v>
      </c>
      <c r="U1854" s="67" t="s">
        <v>86</v>
      </c>
      <c r="V1854" s="128" t="s">
        <v>653</v>
      </c>
      <c r="W1854" s="67" t="s">
        <v>78</v>
      </c>
      <c r="X1854" s="79">
        <v>1</v>
      </c>
      <c r="Y1854" t="str">
        <f t="shared" si="380"/>
        <v>N</v>
      </c>
      <c r="Z1854" s="24">
        <v>100</v>
      </c>
      <c r="AA1854" s="24">
        <f t="shared" si="369"/>
        <v>0</v>
      </c>
      <c r="AB1854" s="24">
        <f t="shared" si="370"/>
        <v>-100</v>
      </c>
      <c r="AC1854" s="24">
        <f t="shared" si="371"/>
        <v>0</v>
      </c>
      <c r="AD1854" s="24">
        <f t="shared" si="372"/>
        <v>-100</v>
      </c>
      <c r="AE1854" s="24">
        <f t="shared" si="373"/>
        <v>0</v>
      </c>
      <c r="AF1854" s="24">
        <f t="shared" si="374"/>
        <v>-100</v>
      </c>
    </row>
    <row r="1855" spans="1:32" x14ac:dyDescent="0.25">
      <c r="A1855" s="18">
        <v>0.57524883754817224</v>
      </c>
      <c r="B1855" s="18">
        <v>0.41080105753609591</v>
      </c>
      <c r="C1855" s="3">
        <f t="shared" si="366"/>
        <v>1.7383781326046721</v>
      </c>
      <c r="D1855" s="4">
        <f t="shared" si="366"/>
        <v>2.4342683195554646</v>
      </c>
      <c r="E1855" s="75"/>
      <c r="F1855" s="5">
        <f t="shared" si="375"/>
        <v>1</v>
      </c>
      <c r="G1855" s="5">
        <f t="shared" si="376"/>
        <v>1.7383781326046721</v>
      </c>
      <c r="H1855" s="5">
        <f t="shared" si="377"/>
        <v>2.4342683195554646</v>
      </c>
      <c r="K1855" s="5">
        <f t="shared" si="378"/>
        <v>0</v>
      </c>
      <c r="L1855" s="5">
        <f t="shared" si="379"/>
        <v>0</v>
      </c>
      <c r="M1855" s="25" t="e">
        <f t="shared" si="367"/>
        <v>#DIV/0!</v>
      </c>
      <c r="N1855" s="25" t="e">
        <f t="shared" si="367"/>
        <v>#DIV/0!</v>
      </c>
      <c r="O1855">
        <f t="shared" si="368"/>
        <v>0</v>
      </c>
      <c r="P1855">
        <f t="shared" si="368"/>
        <v>0</v>
      </c>
      <c r="Q1855" t="s">
        <v>347</v>
      </c>
      <c r="R1855" t="s">
        <v>491</v>
      </c>
      <c r="S1855" t="s">
        <v>270</v>
      </c>
      <c r="T1855" s="67" t="s">
        <v>84</v>
      </c>
      <c r="U1855" s="67" t="s">
        <v>86</v>
      </c>
      <c r="V1855" s="128" t="s">
        <v>653</v>
      </c>
      <c r="W1855" s="67" t="s">
        <v>86</v>
      </c>
      <c r="X1855" s="79">
        <v>3</v>
      </c>
      <c r="Y1855" t="str">
        <f t="shared" si="380"/>
        <v>Y</v>
      </c>
      <c r="Z1855" s="24">
        <v>100</v>
      </c>
      <c r="AA1855" s="24">
        <f t="shared" si="369"/>
        <v>0</v>
      </c>
      <c r="AB1855" s="24">
        <f t="shared" si="370"/>
        <v>-100</v>
      </c>
      <c r="AC1855" s="24">
        <f t="shared" si="371"/>
        <v>0</v>
      </c>
      <c r="AD1855" s="24">
        <f t="shared" si="372"/>
        <v>-100</v>
      </c>
      <c r="AE1855" s="24">
        <f t="shared" si="373"/>
        <v>0</v>
      </c>
      <c r="AF1855" s="24">
        <f t="shared" si="374"/>
        <v>-100</v>
      </c>
    </row>
    <row r="1856" spans="1:32" x14ac:dyDescent="0.25">
      <c r="A1856" s="18">
        <v>0.72630256285068595</v>
      </c>
      <c r="B1856" s="18">
        <v>0.18183123748662591</v>
      </c>
      <c r="C1856" s="3">
        <f t="shared" si="366"/>
        <v>1.3768366671805081</v>
      </c>
      <c r="D1856" s="4">
        <f t="shared" si="366"/>
        <v>5.4996050943862285</v>
      </c>
      <c r="E1856" s="75"/>
      <c r="F1856" s="5">
        <f t="shared" si="375"/>
        <v>1</v>
      </c>
      <c r="G1856" s="5">
        <f t="shared" si="376"/>
        <v>1.3768366671805081</v>
      </c>
      <c r="H1856" s="5">
        <f t="shared" si="377"/>
        <v>5.4996050943862285</v>
      </c>
      <c r="K1856" s="5">
        <f t="shared" si="378"/>
        <v>0</v>
      </c>
      <c r="L1856" s="5">
        <f t="shared" si="379"/>
        <v>0</v>
      </c>
      <c r="M1856" s="25" t="e">
        <f t="shared" si="367"/>
        <v>#DIV/0!</v>
      </c>
      <c r="N1856" s="25" t="e">
        <f t="shared" si="367"/>
        <v>#DIV/0!</v>
      </c>
      <c r="O1856">
        <f t="shared" si="368"/>
        <v>0</v>
      </c>
      <c r="P1856">
        <f t="shared" si="368"/>
        <v>0</v>
      </c>
      <c r="Q1856" t="s">
        <v>344</v>
      </c>
      <c r="R1856" t="s">
        <v>293</v>
      </c>
      <c r="S1856" t="s">
        <v>270</v>
      </c>
      <c r="T1856" s="67" t="s">
        <v>85</v>
      </c>
      <c r="U1856" s="67" t="s">
        <v>91</v>
      </c>
      <c r="V1856" s="128" t="s">
        <v>653</v>
      </c>
      <c r="W1856" s="67" t="s">
        <v>75</v>
      </c>
      <c r="X1856" s="79">
        <v>2</v>
      </c>
      <c r="Y1856" t="str">
        <f t="shared" si="380"/>
        <v>N</v>
      </c>
      <c r="Z1856" s="24">
        <v>100</v>
      </c>
      <c r="AA1856" s="24">
        <f t="shared" si="369"/>
        <v>0</v>
      </c>
      <c r="AB1856" s="24">
        <f t="shared" si="370"/>
        <v>-100</v>
      </c>
      <c r="AC1856" s="24">
        <f t="shared" si="371"/>
        <v>0</v>
      </c>
      <c r="AD1856" s="24">
        <f t="shared" si="372"/>
        <v>-100</v>
      </c>
      <c r="AE1856" s="24">
        <f t="shared" si="373"/>
        <v>0</v>
      </c>
      <c r="AF1856" s="24">
        <f t="shared" si="374"/>
        <v>-100</v>
      </c>
    </row>
    <row r="1857" spans="1:32" x14ac:dyDescent="0.25">
      <c r="A1857" s="18">
        <v>0.19171196948651301</v>
      </c>
      <c r="B1857" s="18">
        <v>0.80782524259130351</v>
      </c>
      <c r="C1857" s="3">
        <f t="shared" si="366"/>
        <v>5.2161583999080987</v>
      </c>
      <c r="D1857" s="4">
        <f t="shared" si="366"/>
        <v>1.2378914984040947</v>
      </c>
      <c r="E1857" s="75"/>
      <c r="F1857" s="5">
        <f t="shared" si="375"/>
        <v>1</v>
      </c>
      <c r="G1857" s="5">
        <f t="shared" si="376"/>
        <v>5.2161583999080987</v>
      </c>
      <c r="H1857" s="5">
        <f t="shared" si="377"/>
        <v>1.2378914984040947</v>
      </c>
      <c r="K1857" s="5">
        <f t="shared" si="378"/>
        <v>0</v>
      </c>
      <c r="L1857" s="5">
        <f t="shared" si="379"/>
        <v>0</v>
      </c>
      <c r="M1857" s="25" t="e">
        <f t="shared" si="367"/>
        <v>#DIV/0!</v>
      </c>
      <c r="N1857" s="25" t="e">
        <f t="shared" si="367"/>
        <v>#DIV/0!</v>
      </c>
      <c r="O1857">
        <f t="shared" si="368"/>
        <v>0</v>
      </c>
      <c r="P1857">
        <f t="shared" si="368"/>
        <v>0</v>
      </c>
      <c r="Q1857" t="s">
        <v>297</v>
      </c>
      <c r="R1857" t="s">
        <v>296</v>
      </c>
      <c r="S1857" t="s">
        <v>273</v>
      </c>
      <c r="T1857" s="67" t="s">
        <v>85</v>
      </c>
      <c r="U1857" s="67" t="s">
        <v>76</v>
      </c>
      <c r="V1857" s="128" t="s">
        <v>653</v>
      </c>
      <c r="W1857" s="67" t="s">
        <v>73</v>
      </c>
      <c r="X1857" s="79">
        <v>0</v>
      </c>
      <c r="Y1857" t="str">
        <f t="shared" si="380"/>
        <v>N</v>
      </c>
      <c r="Z1857" s="24">
        <v>100</v>
      </c>
      <c r="AA1857" s="24">
        <f t="shared" si="369"/>
        <v>0</v>
      </c>
      <c r="AB1857" s="24">
        <f t="shared" si="370"/>
        <v>-100</v>
      </c>
      <c r="AC1857" s="24">
        <f t="shared" si="371"/>
        <v>0</v>
      </c>
      <c r="AD1857" s="24">
        <f t="shared" si="372"/>
        <v>-100</v>
      </c>
      <c r="AE1857" s="24">
        <f t="shared" si="373"/>
        <v>0</v>
      </c>
      <c r="AF1857" s="24">
        <f t="shared" si="374"/>
        <v>-100</v>
      </c>
    </row>
    <row r="1858" spans="1:32" x14ac:dyDescent="0.25">
      <c r="A1858" s="18">
        <v>6.6090078941238223E-2</v>
      </c>
      <c r="B1858" s="18">
        <v>0.93390839489956889</v>
      </c>
      <c r="C1858" s="3">
        <f t="shared" si="366"/>
        <v>15.130864057358995</v>
      </c>
      <c r="D1858" s="4">
        <f t="shared" si="366"/>
        <v>1.0707688307133576</v>
      </c>
      <c r="E1858" s="75"/>
      <c r="F1858" s="5">
        <f t="shared" si="375"/>
        <v>1</v>
      </c>
      <c r="G1858" s="5">
        <f t="shared" si="376"/>
        <v>15.130864057358995</v>
      </c>
      <c r="H1858" s="5">
        <f t="shared" si="377"/>
        <v>1.0707688307133576</v>
      </c>
      <c r="K1858" s="5">
        <f t="shared" si="378"/>
        <v>0</v>
      </c>
      <c r="L1858" s="5">
        <f t="shared" si="379"/>
        <v>0</v>
      </c>
      <c r="M1858" s="25" t="e">
        <f t="shared" si="367"/>
        <v>#DIV/0!</v>
      </c>
      <c r="N1858" s="25" t="e">
        <f t="shared" si="367"/>
        <v>#DIV/0!</v>
      </c>
      <c r="O1858">
        <f t="shared" si="368"/>
        <v>0</v>
      </c>
      <c r="P1858">
        <f t="shared" si="368"/>
        <v>0</v>
      </c>
      <c r="Q1858" t="s">
        <v>494</v>
      </c>
      <c r="R1858" t="s">
        <v>493</v>
      </c>
      <c r="S1858" t="s">
        <v>273</v>
      </c>
      <c r="T1858" s="67" t="s">
        <v>84</v>
      </c>
      <c r="U1858" s="67" t="s">
        <v>78</v>
      </c>
      <c r="V1858" s="128" t="s">
        <v>653</v>
      </c>
      <c r="W1858" s="67" t="s">
        <v>75</v>
      </c>
      <c r="X1858" s="79">
        <v>2</v>
      </c>
      <c r="Y1858" t="str">
        <f t="shared" si="380"/>
        <v>N</v>
      </c>
      <c r="Z1858" s="24">
        <v>100</v>
      </c>
      <c r="AA1858" s="24">
        <f t="shared" si="369"/>
        <v>0</v>
      </c>
      <c r="AB1858" s="24">
        <f t="shared" si="370"/>
        <v>-100</v>
      </c>
      <c r="AC1858" s="24">
        <f t="shared" si="371"/>
        <v>0</v>
      </c>
      <c r="AD1858" s="24">
        <f t="shared" si="372"/>
        <v>-100</v>
      </c>
      <c r="AE1858" s="24">
        <f t="shared" si="373"/>
        <v>0</v>
      </c>
      <c r="AF1858" s="24">
        <f t="shared" si="374"/>
        <v>-100</v>
      </c>
    </row>
    <row r="1859" spans="1:32" x14ac:dyDescent="0.25">
      <c r="A1859" s="18">
        <v>0.36622006111990113</v>
      </c>
      <c r="B1859" s="18">
        <v>0.63339837167707902</v>
      </c>
      <c r="C1859" s="3">
        <f t="shared" si="366"/>
        <v>2.7305986377207176</v>
      </c>
      <c r="D1859" s="4">
        <f t="shared" si="366"/>
        <v>1.5787852396150821</v>
      </c>
      <c r="E1859" s="75"/>
      <c r="F1859" s="5">
        <f t="shared" si="375"/>
        <v>1</v>
      </c>
      <c r="G1859" s="5">
        <f t="shared" si="376"/>
        <v>2.7305986377207176</v>
      </c>
      <c r="H1859" s="5">
        <f t="shared" si="377"/>
        <v>1.5787852396150821</v>
      </c>
      <c r="K1859" s="5">
        <f t="shared" si="378"/>
        <v>0</v>
      </c>
      <c r="L1859" s="5">
        <f t="shared" si="379"/>
        <v>0</v>
      </c>
      <c r="M1859" s="25" t="e">
        <f t="shared" si="367"/>
        <v>#DIV/0!</v>
      </c>
      <c r="N1859" s="25" t="e">
        <f t="shared" si="367"/>
        <v>#DIV/0!</v>
      </c>
      <c r="O1859">
        <f t="shared" si="368"/>
        <v>0</v>
      </c>
      <c r="P1859">
        <f t="shared" si="368"/>
        <v>0</v>
      </c>
      <c r="Q1859" t="s">
        <v>357</v>
      </c>
      <c r="R1859" t="s">
        <v>434</v>
      </c>
      <c r="S1859" t="s">
        <v>278</v>
      </c>
      <c r="T1859" s="67" t="s">
        <v>90</v>
      </c>
      <c r="U1859" s="67" t="s">
        <v>75</v>
      </c>
      <c r="V1859" s="128" t="s">
        <v>653</v>
      </c>
      <c r="W1859" s="67" t="s">
        <v>73</v>
      </c>
      <c r="X1859" s="79">
        <v>0</v>
      </c>
      <c r="Y1859" t="str">
        <f t="shared" si="380"/>
        <v>N</v>
      </c>
      <c r="Z1859" s="24">
        <v>100</v>
      </c>
      <c r="AA1859" s="24">
        <f t="shared" si="369"/>
        <v>0</v>
      </c>
      <c r="AB1859" s="24">
        <f t="shared" si="370"/>
        <v>-100</v>
      </c>
      <c r="AC1859" s="24">
        <f t="shared" si="371"/>
        <v>0</v>
      </c>
      <c r="AD1859" s="24">
        <f t="shared" si="372"/>
        <v>-100</v>
      </c>
      <c r="AE1859" s="24">
        <f t="shared" si="373"/>
        <v>0</v>
      </c>
      <c r="AF1859" s="24">
        <f t="shared" si="374"/>
        <v>-100</v>
      </c>
    </row>
    <row r="1860" spans="1:32" x14ac:dyDescent="0.25">
      <c r="A1860" s="18">
        <v>0.50270492904618458</v>
      </c>
      <c r="B1860" s="18">
        <v>0.49594917431923324</v>
      </c>
      <c r="C1860" s="3">
        <f t="shared" si="366"/>
        <v>1.9892385019923444</v>
      </c>
      <c r="D1860" s="4">
        <f t="shared" si="366"/>
        <v>2.0163356484515864</v>
      </c>
      <c r="E1860" s="75"/>
      <c r="F1860" s="5">
        <f t="shared" si="375"/>
        <v>1</v>
      </c>
      <c r="G1860" s="5">
        <f t="shared" si="376"/>
        <v>1.9892385019923444</v>
      </c>
      <c r="H1860" s="5">
        <f t="shared" si="377"/>
        <v>2.0163356484515864</v>
      </c>
      <c r="K1860" s="5">
        <f t="shared" si="378"/>
        <v>0</v>
      </c>
      <c r="L1860" s="5">
        <f t="shared" si="379"/>
        <v>0</v>
      </c>
      <c r="M1860" s="25" t="e">
        <f t="shared" si="367"/>
        <v>#DIV/0!</v>
      </c>
      <c r="N1860" s="25" t="e">
        <f t="shared" si="367"/>
        <v>#DIV/0!</v>
      </c>
      <c r="O1860">
        <f t="shared" si="368"/>
        <v>0</v>
      </c>
      <c r="P1860">
        <f t="shared" si="368"/>
        <v>0</v>
      </c>
      <c r="Q1860" t="s">
        <v>300</v>
      </c>
      <c r="R1860" t="s">
        <v>430</v>
      </c>
      <c r="S1860" t="s">
        <v>278</v>
      </c>
      <c r="T1860" s="67" t="s">
        <v>85</v>
      </c>
      <c r="U1860" s="67" t="s">
        <v>79</v>
      </c>
      <c r="V1860" s="128" t="s">
        <v>653</v>
      </c>
      <c r="W1860" s="67" t="s">
        <v>78</v>
      </c>
      <c r="X1860" s="79">
        <v>1</v>
      </c>
      <c r="Y1860" t="str">
        <f t="shared" si="380"/>
        <v>N</v>
      </c>
      <c r="Z1860" s="24">
        <v>100</v>
      </c>
      <c r="AA1860" s="24">
        <f t="shared" si="369"/>
        <v>0</v>
      </c>
      <c r="AB1860" s="24">
        <f t="shared" si="370"/>
        <v>-100</v>
      </c>
      <c r="AC1860" s="24">
        <f t="shared" si="371"/>
        <v>0</v>
      </c>
      <c r="AD1860" s="24">
        <f t="shared" si="372"/>
        <v>-100</v>
      </c>
      <c r="AE1860" s="24">
        <f t="shared" si="373"/>
        <v>0</v>
      </c>
      <c r="AF1860" s="24">
        <f t="shared" si="374"/>
        <v>-100</v>
      </c>
    </row>
    <row r="1861" spans="1:32" x14ac:dyDescent="0.25">
      <c r="A1861" s="18">
        <v>0.57663215553870617</v>
      </c>
      <c r="B1861" s="18">
        <v>0.41306287542797876</v>
      </c>
      <c r="C1861" s="3">
        <f t="shared" si="366"/>
        <v>1.7342078314480598</v>
      </c>
      <c r="D1861" s="4">
        <f t="shared" si="366"/>
        <v>2.4209389405036452</v>
      </c>
      <c r="E1861" s="75"/>
      <c r="F1861" s="5">
        <f t="shared" si="375"/>
        <v>1</v>
      </c>
      <c r="G1861" s="5">
        <f t="shared" si="376"/>
        <v>1.7342078314480598</v>
      </c>
      <c r="H1861" s="5">
        <f t="shared" si="377"/>
        <v>2.4209389405036452</v>
      </c>
      <c r="K1861" s="5">
        <f t="shared" si="378"/>
        <v>0</v>
      </c>
      <c r="L1861" s="5">
        <f t="shared" si="379"/>
        <v>0</v>
      </c>
      <c r="M1861" s="25" t="e">
        <f t="shared" si="367"/>
        <v>#DIV/0!</v>
      </c>
      <c r="N1861" s="25" t="e">
        <f t="shared" si="367"/>
        <v>#DIV/0!</v>
      </c>
      <c r="O1861">
        <f t="shared" si="368"/>
        <v>0</v>
      </c>
      <c r="P1861">
        <f t="shared" si="368"/>
        <v>0</v>
      </c>
      <c r="Q1861" t="s">
        <v>431</v>
      </c>
      <c r="R1861" t="s">
        <v>354</v>
      </c>
      <c r="S1861" t="s">
        <v>278</v>
      </c>
      <c r="T1861" s="67" t="s">
        <v>84</v>
      </c>
      <c r="U1861" s="67" t="s">
        <v>86</v>
      </c>
      <c r="V1861" s="128" t="s">
        <v>653</v>
      </c>
      <c r="W1861" s="67" t="s">
        <v>100</v>
      </c>
      <c r="X1861" s="79">
        <v>3</v>
      </c>
      <c r="Y1861" t="str">
        <f t="shared" si="380"/>
        <v>Y</v>
      </c>
      <c r="Z1861" s="24">
        <v>100</v>
      </c>
      <c r="AA1861" s="24">
        <f t="shared" si="369"/>
        <v>0</v>
      </c>
      <c r="AB1861" s="24">
        <f t="shared" si="370"/>
        <v>-100</v>
      </c>
      <c r="AC1861" s="24">
        <f t="shared" si="371"/>
        <v>0</v>
      </c>
      <c r="AD1861" s="24">
        <f t="shared" si="372"/>
        <v>-100</v>
      </c>
      <c r="AE1861" s="24">
        <f t="shared" si="373"/>
        <v>0</v>
      </c>
      <c r="AF1861" s="24">
        <f t="shared" si="374"/>
        <v>-100</v>
      </c>
    </row>
    <row r="1862" spans="1:32" x14ac:dyDescent="0.25">
      <c r="A1862" s="18">
        <v>0.45465027947247166</v>
      </c>
      <c r="B1862" s="18">
        <v>0.5443793046796751</v>
      </c>
      <c r="C1862" s="3">
        <f t="shared" si="366"/>
        <v>2.1994927643293098</v>
      </c>
      <c r="D1862" s="4">
        <f t="shared" si="366"/>
        <v>1.8369544753146378</v>
      </c>
      <c r="E1862" s="75"/>
      <c r="F1862" s="5">
        <f t="shared" si="375"/>
        <v>1</v>
      </c>
      <c r="G1862" s="5">
        <f t="shared" si="376"/>
        <v>2.1994927643293098</v>
      </c>
      <c r="H1862" s="5">
        <f t="shared" si="377"/>
        <v>1.8369544753146378</v>
      </c>
      <c r="K1862" s="5">
        <f t="shared" si="378"/>
        <v>0</v>
      </c>
      <c r="L1862" s="5">
        <f t="shared" si="379"/>
        <v>0</v>
      </c>
      <c r="M1862" s="25" t="e">
        <f t="shared" si="367"/>
        <v>#DIV/0!</v>
      </c>
      <c r="N1862" s="25" t="e">
        <f t="shared" si="367"/>
        <v>#DIV/0!</v>
      </c>
      <c r="O1862">
        <f t="shared" si="368"/>
        <v>0</v>
      </c>
      <c r="P1862">
        <f t="shared" si="368"/>
        <v>0</v>
      </c>
      <c r="Q1862" t="s">
        <v>497</v>
      </c>
      <c r="R1862" t="s">
        <v>433</v>
      </c>
      <c r="S1862" t="s">
        <v>278</v>
      </c>
      <c r="T1862" s="67" t="s">
        <v>90</v>
      </c>
      <c r="U1862" s="67" t="s">
        <v>75</v>
      </c>
      <c r="V1862" s="128" t="s">
        <v>653</v>
      </c>
      <c r="W1862" s="67" t="s">
        <v>99</v>
      </c>
      <c r="X1862" s="79">
        <v>5</v>
      </c>
      <c r="Y1862" t="str">
        <f t="shared" si="380"/>
        <v>Y</v>
      </c>
      <c r="Z1862" s="24">
        <v>100</v>
      </c>
      <c r="AA1862" s="24">
        <f t="shared" si="369"/>
        <v>0</v>
      </c>
      <c r="AB1862" s="24">
        <f t="shared" si="370"/>
        <v>-100</v>
      </c>
      <c r="AC1862" s="24">
        <f t="shared" si="371"/>
        <v>0</v>
      </c>
      <c r="AD1862" s="24">
        <f t="shared" si="372"/>
        <v>-100</v>
      </c>
      <c r="AE1862" s="24">
        <f t="shared" si="373"/>
        <v>0</v>
      </c>
      <c r="AF1862" s="24">
        <f t="shared" si="374"/>
        <v>-100</v>
      </c>
    </row>
    <row r="1863" spans="1:32" x14ac:dyDescent="0.25">
      <c r="A1863" s="18">
        <v>0.56975340514062767</v>
      </c>
      <c r="B1863" s="18">
        <v>0.42767796184865137</v>
      </c>
      <c r="C1863" s="3">
        <f t="shared" si="366"/>
        <v>1.7551452803571714</v>
      </c>
      <c r="D1863" s="4">
        <f t="shared" si="366"/>
        <v>2.338207925602406</v>
      </c>
      <c r="E1863" s="75"/>
      <c r="F1863" s="5">
        <f t="shared" si="375"/>
        <v>1</v>
      </c>
      <c r="G1863" s="5">
        <f t="shared" si="376"/>
        <v>1.7551452803571714</v>
      </c>
      <c r="H1863" s="5">
        <f t="shared" si="377"/>
        <v>2.338207925602406</v>
      </c>
      <c r="K1863" s="5">
        <f t="shared" si="378"/>
        <v>0</v>
      </c>
      <c r="L1863" s="5">
        <f t="shared" si="379"/>
        <v>0</v>
      </c>
      <c r="M1863" s="25" t="e">
        <f t="shared" si="367"/>
        <v>#DIV/0!</v>
      </c>
      <c r="N1863" s="25" t="e">
        <f t="shared" si="367"/>
        <v>#DIV/0!</v>
      </c>
      <c r="O1863">
        <f t="shared" si="368"/>
        <v>0</v>
      </c>
      <c r="P1863">
        <f t="shared" si="368"/>
        <v>0</v>
      </c>
      <c r="Q1863" t="s">
        <v>438</v>
      </c>
      <c r="R1863" t="s">
        <v>502</v>
      </c>
      <c r="S1863" t="s">
        <v>269</v>
      </c>
      <c r="T1863" s="67" t="s">
        <v>84</v>
      </c>
      <c r="U1863" s="67" t="s">
        <v>86</v>
      </c>
      <c r="V1863" s="128" t="s">
        <v>653</v>
      </c>
      <c r="W1863" s="67" t="s">
        <v>73</v>
      </c>
      <c r="X1863" s="79">
        <v>0</v>
      </c>
      <c r="Y1863" t="str">
        <f t="shared" si="380"/>
        <v>N</v>
      </c>
      <c r="Z1863" s="24">
        <v>100</v>
      </c>
      <c r="AA1863" s="24">
        <f t="shared" si="369"/>
        <v>0</v>
      </c>
      <c r="AB1863" s="24">
        <f t="shared" si="370"/>
        <v>-100</v>
      </c>
      <c r="AC1863" s="24">
        <f t="shared" si="371"/>
        <v>0</v>
      </c>
      <c r="AD1863" s="24">
        <f t="shared" si="372"/>
        <v>-100</v>
      </c>
      <c r="AE1863" s="24">
        <f t="shared" si="373"/>
        <v>0</v>
      </c>
      <c r="AF1863" s="24">
        <f t="shared" si="374"/>
        <v>-100</v>
      </c>
    </row>
    <row r="1864" spans="1:32" x14ac:dyDescent="0.25">
      <c r="A1864" s="18">
        <v>0.47450558946430921</v>
      </c>
      <c r="B1864" s="18">
        <v>0.52374630499118369</v>
      </c>
      <c r="C1864" s="3">
        <f t="shared" si="366"/>
        <v>2.1074567343430983</v>
      </c>
      <c r="D1864" s="4">
        <f t="shared" si="366"/>
        <v>1.9093213459841654</v>
      </c>
      <c r="E1864" s="75"/>
      <c r="F1864" s="5">
        <f t="shared" si="375"/>
        <v>1</v>
      </c>
      <c r="G1864" s="5">
        <f t="shared" si="376"/>
        <v>2.1074567343430983</v>
      </c>
      <c r="H1864" s="5">
        <f t="shared" si="377"/>
        <v>1.9093213459841654</v>
      </c>
      <c r="K1864" s="5">
        <f t="shared" si="378"/>
        <v>0</v>
      </c>
      <c r="L1864" s="5">
        <f t="shared" si="379"/>
        <v>0</v>
      </c>
      <c r="M1864" s="25" t="e">
        <f t="shared" si="367"/>
        <v>#DIV/0!</v>
      </c>
      <c r="N1864" s="25" t="e">
        <f t="shared" si="367"/>
        <v>#DIV/0!</v>
      </c>
      <c r="O1864">
        <f t="shared" si="368"/>
        <v>0</v>
      </c>
      <c r="P1864">
        <f t="shared" si="368"/>
        <v>0</v>
      </c>
      <c r="Q1864" t="s">
        <v>436</v>
      </c>
      <c r="R1864" t="s">
        <v>501</v>
      </c>
      <c r="S1864" t="s">
        <v>269</v>
      </c>
      <c r="T1864" s="67" t="s">
        <v>84</v>
      </c>
      <c r="U1864" s="67" t="s">
        <v>86</v>
      </c>
      <c r="V1864" s="128" t="s">
        <v>653</v>
      </c>
      <c r="W1864" s="67" t="s">
        <v>78</v>
      </c>
      <c r="X1864" s="79">
        <v>1</v>
      </c>
      <c r="Y1864" t="str">
        <f t="shared" si="380"/>
        <v>N</v>
      </c>
      <c r="Z1864" s="24">
        <v>100</v>
      </c>
      <c r="AA1864" s="24">
        <f t="shared" si="369"/>
        <v>0</v>
      </c>
      <c r="AB1864" s="24">
        <f t="shared" si="370"/>
        <v>-100</v>
      </c>
      <c r="AC1864" s="24">
        <f t="shared" si="371"/>
        <v>0</v>
      </c>
      <c r="AD1864" s="24">
        <f t="shared" si="372"/>
        <v>-100</v>
      </c>
      <c r="AE1864" s="24">
        <f t="shared" si="373"/>
        <v>0</v>
      </c>
      <c r="AF1864" s="24">
        <f t="shared" si="374"/>
        <v>-100</v>
      </c>
    </row>
    <row r="1865" spans="1:32" x14ac:dyDescent="0.25">
      <c r="A1865" s="18">
        <v>0.33022544861745778</v>
      </c>
      <c r="B1865" s="18">
        <v>0.66912802053979237</v>
      </c>
      <c r="C1865" s="3">
        <f t="shared" si="366"/>
        <v>3.0282342084374831</v>
      </c>
      <c r="D1865" s="4">
        <f t="shared" si="366"/>
        <v>1.4944823252107868</v>
      </c>
      <c r="E1865" s="75"/>
      <c r="F1865" s="5">
        <f t="shared" si="375"/>
        <v>1</v>
      </c>
      <c r="G1865" s="5">
        <f t="shared" si="376"/>
        <v>3.0282342084374831</v>
      </c>
      <c r="H1865" s="5">
        <f t="shared" si="377"/>
        <v>1.4944823252107868</v>
      </c>
      <c r="K1865" s="5">
        <f t="shared" si="378"/>
        <v>0</v>
      </c>
      <c r="L1865" s="5">
        <f t="shared" si="379"/>
        <v>0</v>
      </c>
      <c r="M1865" s="25" t="e">
        <f t="shared" si="367"/>
        <v>#DIV/0!</v>
      </c>
      <c r="N1865" s="25" t="e">
        <f t="shared" si="367"/>
        <v>#DIV/0!</v>
      </c>
      <c r="O1865">
        <f t="shared" si="368"/>
        <v>0</v>
      </c>
      <c r="P1865">
        <f t="shared" si="368"/>
        <v>0</v>
      </c>
      <c r="Q1865" t="s">
        <v>360</v>
      </c>
      <c r="R1865" t="s">
        <v>362</v>
      </c>
      <c r="S1865" t="s">
        <v>269</v>
      </c>
      <c r="T1865" s="67" t="s">
        <v>90</v>
      </c>
      <c r="U1865" s="67" t="s">
        <v>75</v>
      </c>
      <c r="V1865" s="128" t="s">
        <v>653</v>
      </c>
      <c r="W1865" s="67" t="s">
        <v>96</v>
      </c>
      <c r="X1865" s="79">
        <v>5</v>
      </c>
      <c r="Y1865" t="str">
        <f t="shared" si="380"/>
        <v>Y</v>
      </c>
      <c r="Z1865" s="24">
        <v>100</v>
      </c>
      <c r="AA1865" s="24">
        <f t="shared" si="369"/>
        <v>0</v>
      </c>
      <c r="AB1865" s="24">
        <f t="shared" si="370"/>
        <v>-100</v>
      </c>
      <c r="AC1865" s="24">
        <f t="shared" si="371"/>
        <v>0</v>
      </c>
      <c r="AD1865" s="24">
        <f t="shared" si="372"/>
        <v>-100</v>
      </c>
      <c r="AE1865" s="24">
        <f t="shared" si="373"/>
        <v>0</v>
      </c>
      <c r="AF1865" s="24">
        <f t="shared" si="374"/>
        <v>-100</v>
      </c>
    </row>
    <row r="1866" spans="1:32" x14ac:dyDescent="0.25">
      <c r="A1866" s="18">
        <v>0.81002986495576357</v>
      </c>
      <c r="B1866" s="18">
        <v>0.10437778621427835</v>
      </c>
      <c r="C1866" s="3">
        <f t="shared" si="366"/>
        <v>1.2345223840044599</v>
      </c>
      <c r="D1866" s="4">
        <f t="shared" si="366"/>
        <v>9.5805825767092685</v>
      </c>
      <c r="E1866" s="75"/>
      <c r="F1866" s="5">
        <f t="shared" si="375"/>
        <v>1</v>
      </c>
      <c r="G1866" s="5">
        <f t="shared" si="376"/>
        <v>1.2345223840044599</v>
      </c>
      <c r="H1866" s="5">
        <f t="shared" si="377"/>
        <v>9.5805825767092685</v>
      </c>
      <c r="K1866" s="5">
        <f t="shared" si="378"/>
        <v>0</v>
      </c>
      <c r="L1866" s="5">
        <f t="shared" si="379"/>
        <v>0</v>
      </c>
      <c r="M1866" s="25" t="e">
        <f t="shared" si="367"/>
        <v>#DIV/0!</v>
      </c>
      <c r="N1866" s="25" t="e">
        <f t="shared" si="367"/>
        <v>#DIV/0!</v>
      </c>
      <c r="O1866">
        <f t="shared" si="368"/>
        <v>0</v>
      </c>
      <c r="P1866">
        <f t="shared" si="368"/>
        <v>0</v>
      </c>
      <c r="Q1866" t="s">
        <v>445</v>
      </c>
      <c r="R1866" t="s">
        <v>365</v>
      </c>
      <c r="S1866" t="s">
        <v>282</v>
      </c>
      <c r="T1866" s="67" t="s">
        <v>85</v>
      </c>
      <c r="U1866" s="67" t="s">
        <v>125</v>
      </c>
      <c r="V1866" s="128" t="s">
        <v>653</v>
      </c>
      <c r="W1866" s="67" t="s">
        <v>75</v>
      </c>
      <c r="X1866" s="79">
        <v>2</v>
      </c>
      <c r="Y1866" t="str">
        <f t="shared" si="380"/>
        <v>N</v>
      </c>
      <c r="Z1866" s="24">
        <v>100</v>
      </c>
      <c r="AA1866" s="24">
        <f t="shared" si="369"/>
        <v>0</v>
      </c>
      <c r="AB1866" s="24">
        <f t="shared" si="370"/>
        <v>-100</v>
      </c>
      <c r="AC1866" s="24">
        <f t="shared" si="371"/>
        <v>0</v>
      </c>
      <c r="AD1866" s="24">
        <f t="shared" si="372"/>
        <v>-100</v>
      </c>
      <c r="AE1866" s="24">
        <f t="shared" si="373"/>
        <v>0</v>
      </c>
      <c r="AF1866" s="24">
        <f t="shared" si="374"/>
        <v>-100</v>
      </c>
    </row>
    <row r="1867" spans="1:32" x14ac:dyDescent="0.25">
      <c r="A1867" s="18">
        <v>0.78530371248477826</v>
      </c>
      <c r="B1867" s="18">
        <v>0.19694620004498373</v>
      </c>
      <c r="C1867" s="3">
        <f t="shared" si="366"/>
        <v>1.2733926812034309</v>
      </c>
      <c r="D1867" s="4">
        <f t="shared" si="366"/>
        <v>5.0775287858897196</v>
      </c>
      <c r="E1867" s="75"/>
      <c r="F1867" s="5">
        <f t="shared" si="375"/>
        <v>1</v>
      </c>
      <c r="G1867" s="5">
        <f t="shared" si="376"/>
        <v>1.2733926812034309</v>
      </c>
      <c r="H1867" s="5">
        <f t="shared" si="377"/>
        <v>5.0775287858897196</v>
      </c>
      <c r="K1867" s="5">
        <f t="shared" si="378"/>
        <v>0</v>
      </c>
      <c r="L1867" s="5">
        <f t="shared" si="379"/>
        <v>0</v>
      </c>
      <c r="M1867" s="25" t="e">
        <f t="shared" si="367"/>
        <v>#DIV/0!</v>
      </c>
      <c r="N1867" s="25" t="e">
        <f t="shared" si="367"/>
        <v>#DIV/0!</v>
      </c>
      <c r="O1867">
        <f t="shared" si="368"/>
        <v>0</v>
      </c>
      <c r="P1867">
        <f t="shared" si="368"/>
        <v>0</v>
      </c>
      <c r="Q1867" t="s">
        <v>364</v>
      </c>
      <c r="R1867" t="s">
        <v>448</v>
      </c>
      <c r="S1867" t="s">
        <v>282</v>
      </c>
      <c r="T1867" s="67" t="s">
        <v>84</v>
      </c>
      <c r="U1867" s="67" t="s">
        <v>92</v>
      </c>
      <c r="V1867" s="128" t="s">
        <v>653</v>
      </c>
      <c r="W1867" s="67" t="s">
        <v>76</v>
      </c>
      <c r="X1867" s="79">
        <v>1</v>
      </c>
      <c r="Y1867" t="str">
        <f t="shared" si="380"/>
        <v>N</v>
      </c>
      <c r="Z1867" s="24">
        <v>100</v>
      </c>
      <c r="AA1867" s="24">
        <f t="shared" si="369"/>
        <v>0</v>
      </c>
      <c r="AB1867" s="24">
        <f t="shared" si="370"/>
        <v>-100</v>
      </c>
      <c r="AC1867" s="24">
        <f t="shared" si="371"/>
        <v>0</v>
      </c>
      <c r="AD1867" s="24">
        <f t="shared" si="372"/>
        <v>-100</v>
      </c>
      <c r="AE1867" s="24">
        <f t="shared" si="373"/>
        <v>0</v>
      </c>
      <c r="AF1867" s="24">
        <f t="shared" si="374"/>
        <v>-100</v>
      </c>
    </row>
    <row r="1868" spans="1:32" x14ac:dyDescent="0.25">
      <c r="A1868" s="18">
        <v>6.4400390615834635E-2</v>
      </c>
      <c r="B1868" s="18">
        <v>0.93559757752410311</v>
      </c>
      <c r="C1868" s="3">
        <f t="shared" si="366"/>
        <v>15.527856126917996</v>
      </c>
      <c r="D1868" s="4">
        <f t="shared" si="366"/>
        <v>1.0688356019970966</v>
      </c>
      <c r="E1868" s="75"/>
      <c r="F1868" s="5">
        <f t="shared" si="375"/>
        <v>1</v>
      </c>
      <c r="G1868" s="5">
        <f t="shared" si="376"/>
        <v>15.527856126917996</v>
      </c>
      <c r="H1868" s="5">
        <f t="shared" si="377"/>
        <v>1.0688356019970966</v>
      </c>
      <c r="K1868" s="5">
        <f t="shared" si="378"/>
        <v>0</v>
      </c>
      <c r="L1868" s="5">
        <f t="shared" si="379"/>
        <v>0</v>
      </c>
      <c r="M1868" s="25" t="e">
        <f t="shared" si="367"/>
        <v>#DIV/0!</v>
      </c>
      <c r="N1868" s="25" t="e">
        <f t="shared" si="367"/>
        <v>#DIV/0!</v>
      </c>
      <c r="O1868">
        <f t="shared" si="368"/>
        <v>0</v>
      </c>
      <c r="P1868">
        <f t="shared" si="368"/>
        <v>0</v>
      </c>
      <c r="Q1868" t="s">
        <v>309</v>
      </c>
      <c r="R1868" t="s">
        <v>370</v>
      </c>
      <c r="S1868" t="s">
        <v>275</v>
      </c>
      <c r="T1868" s="67" t="s">
        <v>84</v>
      </c>
      <c r="U1868" s="67" t="s">
        <v>78</v>
      </c>
      <c r="V1868" s="128" t="s">
        <v>655</v>
      </c>
      <c r="W1868" s="67" t="s">
        <v>76</v>
      </c>
      <c r="X1868" s="79">
        <v>1</v>
      </c>
      <c r="Y1868" t="str">
        <f t="shared" si="380"/>
        <v>N</v>
      </c>
      <c r="Z1868" s="24">
        <v>100</v>
      </c>
      <c r="AA1868" s="24">
        <f t="shared" si="369"/>
        <v>0</v>
      </c>
      <c r="AB1868" s="24">
        <f t="shared" si="370"/>
        <v>-100</v>
      </c>
      <c r="AC1868" s="24">
        <f t="shared" si="371"/>
        <v>0</v>
      </c>
      <c r="AD1868" s="24">
        <f t="shared" si="372"/>
        <v>-100</v>
      </c>
      <c r="AE1868" s="24">
        <f t="shared" si="373"/>
        <v>0</v>
      </c>
      <c r="AF1868" s="24">
        <f t="shared" si="374"/>
        <v>-100</v>
      </c>
    </row>
    <row r="1869" spans="1:32" x14ac:dyDescent="0.25">
      <c r="A1869" s="18">
        <v>0.23738505588106906</v>
      </c>
      <c r="B1869" s="18">
        <v>0.76248265328218556</v>
      </c>
      <c r="C1869" s="3">
        <f t="shared" si="366"/>
        <v>4.2125650929812712</v>
      </c>
      <c r="D1869" s="4">
        <f t="shared" si="366"/>
        <v>1.3115052463100589</v>
      </c>
      <c r="E1869" s="75"/>
      <c r="F1869" s="5">
        <f t="shared" si="375"/>
        <v>1</v>
      </c>
      <c r="G1869" s="5">
        <f t="shared" si="376"/>
        <v>4.2125650929812712</v>
      </c>
      <c r="H1869" s="5">
        <f t="shared" si="377"/>
        <v>1.3115052463100589</v>
      </c>
      <c r="K1869" s="5">
        <f t="shared" si="378"/>
        <v>0</v>
      </c>
      <c r="L1869" s="5">
        <f t="shared" si="379"/>
        <v>0</v>
      </c>
      <c r="M1869" s="25" t="e">
        <f t="shared" si="367"/>
        <v>#DIV/0!</v>
      </c>
      <c r="N1869" s="25" t="e">
        <f t="shared" si="367"/>
        <v>#DIV/0!</v>
      </c>
      <c r="O1869">
        <f t="shared" si="368"/>
        <v>0</v>
      </c>
      <c r="P1869">
        <f t="shared" si="368"/>
        <v>0</v>
      </c>
      <c r="Q1869" t="s">
        <v>376</v>
      </c>
      <c r="R1869" t="s">
        <v>307</v>
      </c>
      <c r="S1869" t="s">
        <v>275</v>
      </c>
      <c r="T1869" s="67" t="s">
        <v>90</v>
      </c>
      <c r="U1869" s="67" t="s">
        <v>75</v>
      </c>
      <c r="V1869" s="128" t="s">
        <v>655</v>
      </c>
      <c r="W1869" s="67" t="s">
        <v>102</v>
      </c>
      <c r="X1869" s="79">
        <v>4</v>
      </c>
      <c r="Y1869" t="str">
        <f t="shared" si="380"/>
        <v>Y</v>
      </c>
      <c r="Z1869" s="24">
        <v>100</v>
      </c>
      <c r="AA1869" s="24">
        <f t="shared" si="369"/>
        <v>0</v>
      </c>
      <c r="AB1869" s="24">
        <f t="shared" si="370"/>
        <v>-100</v>
      </c>
      <c r="AC1869" s="24">
        <f t="shared" si="371"/>
        <v>0</v>
      </c>
      <c r="AD1869" s="24">
        <f t="shared" si="372"/>
        <v>-100</v>
      </c>
      <c r="AE1869" s="24">
        <f t="shared" si="373"/>
        <v>0</v>
      </c>
      <c r="AF1869" s="24">
        <f t="shared" si="374"/>
        <v>-100</v>
      </c>
    </row>
    <row r="1870" spans="1:32" x14ac:dyDescent="0.25">
      <c r="A1870" s="18">
        <v>0.53444858614550117</v>
      </c>
      <c r="B1870" s="18">
        <v>0.45257409312366342</v>
      </c>
      <c r="C1870" s="3">
        <f t="shared" si="366"/>
        <v>1.8710873710268447</v>
      </c>
      <c r="D1870" s="4">
        <f t="shared" si="366"/>
        <v>2.2095829504910602</v>
      </c>
      <c r="E1870" s="75"/>
      <c r="F1870" s="5">
        <f t="shared" si="375"/>
        <v>1</v>
      </c>
      <c r="G1870" s="5">
        <f t="shared" si="376"/>
        <v>1.8710873710268447</v>
      </c>
      <c r="H1870" s="5">
        <f t="shared" si="377"/>
        <v>2.2095829504910602</v>
      </c>
      <c r="K1870" s="5">
        <f t="shared" si="378"/>
        <v>0</v>
      </c>
      <c r="L1870" s="5">
        <f t="shared" si="379"/>
        <v>0</v>
      </c>
      <c r="M1870" s="25" t="e">
        <f t="shared" si="367"/>
        <v>#DIV/0!</v>
      </c>
      <c r="N1870" s="25" t="e">
        <f t="shared" si="367"/>
        <v>#DIV/0!</v>
      </c>
      <c r="O1870">
        <f t="shared" si="368"/>
        <v>0</v>
      </c>
      <c r="P1870">
        <f t="shared" si="368"/>
        <v>0</v>
      </c>
      <c r="Q1870" t="s">
        <v>378</v>
      </c>
      <c r="R1870" t="s">
        <v>306</v>
      </c>
      <c r="S1870" t="s">
        <v>275</v>
      </c>
      <c r="T1870" s="67" t="s">
        <v>84</v>
      </c>
      <c r="U1870" s="67" t="s">
        <v>94</v>
      </c>
      <c r="V1870" s="128" t="s">
        <v>655</v>
      </c>
      <c r="W1870" s="67" t="s">
        <v>86</v>
      </c>
      <c r="X1870" s="79">
        <v>3</v>
      </c>
      <c r="Y1870" t="str">
        <f t="shared" si="380"/>
        <v>Y</v>
      </c>
      <c r="Z1870" s="24">
        <v>100</v>
      </c>
      <c r="AA1870" s="24">
        <f t="shared" si="369"/>
        <v>0</v>
      </c>
      <c r="AB1870" s="24">
        <f t="shared" si="370"/>
        <v>-100</v>
      </c>
      <c r="AC1870" s="24">
        <f t="shared" si="371"/>
        <v>0</v>
      </c>
      <c r="AD1870" s="24">
        <f t="shared" si="372"/>
        <v>-100</v>
      </c>
      <c r="AE1870" s="24">
        <f t="shared" si="373"/>
        <v>0</v>
      </c>
      <c r="AF1870" s="24">
        <f t="shared" si="374"/>
        <v>-100</v>
      </c>
    </row>
    <row r="1871" spans="1:32" x14ac:dyDescent="0.25">
      <c r="A1871" s="18">
        <v>0.56170495908461093</v>
      </c>
      <c r="B1871" s="18">
        <v>0.42531646720369698</v>
      </c>
      <c r="C1871" s="3">
        <f t="shared" si="366"/>
        <v>1.7802940562064142</v>
      </c>
      <c r="D1871" s="4">
        <f t="shared" si="366"/>
        <v>2.3511904125759364</v>
      </c>
      <c r="E1871" s="75"/>
      <c r="F1871" s="5">
        <f t="shared" si="375"/>
        <v>1</v>
      </c>
      <c r="G1871" s="5">
        <f t="shared" si="376"/>
        <v>1.7802940562064142</v>
      </c>
      <c r="H1871" s="5">
        <f t="shared" si="377"/>
        <v>2.3511904125759364</v>
      </c>
      <c r="K1871" s="5">
        <f t="shared" si="378"/>
        <v>0</v>
      </c>
      <c r="L1871" s="5">
        <f t="shared" si="379"/>
        <v>0</v>
      </c>
      <c r="M1871" s="25" t="e">
        <f t="shared" si="367"/>
        <v>#DIV/0!</v>
      </c>
      <c r="N1871" s="25" t="e">
        <f t="shared" si="367"/>
        <v>#DIV/0!</v>
      </c>
      <c r="O1871">
        <f t="shared" si="368"/>
        <v>0</v>
      </c>
      <c r="P1871">
        <f t="shared" si="368"/>
        <v>0</v>
      </c>
      <c r="Q1871" t="s">
        <v>379</v>
      </c>
      <c r="R1871" t="s">
        <v>375</v>
      </c>
      <c r="S1871" t="s">
        <v>275</v>
      </c>
      <c r="T1871" s="67" t="s">
        <v>84</v>
      </c>
      <c r="U1871" s="67" t="s">
        <v>86</v>
      </c>
      <c r="V1871" s="128" t="s">
        <v>655</v>
      </c>
      <c r="W1871" s="67" t="s">
        <v>164</v>
      </c>
      <c r="X1871" s="79">
        <v>5</v>
      </c>
      <c r="Y1871" t="str">
        <f t="shared" si="380"/>
        <v>Y</v>
      </c>
      <c r="Z1871" s="24">
        <v>100</v>
      </c>
      <c r="AA1871" s="24">
        <f t="shared" si="369"/>
        <v>0</v>
      </c>
      <c r="AB1871" s="24">
        <f t="shared" si="370"/>
        <v>-100</v>
      </c>
      <c r="AC1871" s="24">
        <f t="shared" si="371"/>
        <v>0</v>
      </c>
      <c r="AD1871" s="24">
        <f t="shared" si="372"/>
        <v>-100</v>
      </c>
      <c r="AE1871" s="24">
        <f t="shared" si="373"/>
        <v>0</v>
      </c>
      <c r="AF1871" s="24">
        <f t="shared" si="374"/>
        <v>-100</v>
      </c>
    </row>
    <row r="1872" spans="1:32" x14ac:dyDescent="0.25">
      <c r="A1872" s="18">
        <v>0.69703901166732662</v>
      </c>
      <c r="B1872" s="18">
        <v>0.27200394153510954</v>
      </c>
      <c r="C1872" s="3">
        <f t="shared" si="366"/>
        <v>1.4346399315699514</v>
      </c>
      <c r="D1872" s="4">
        <f t="shared" si="366"/>
        <v>3.6764173135002998</v>
      </c>
      <c r="E1872" s="75"/>
      <c r="F1872" s="5">
        <f t="shared" si="375"/>
        <v>1</v>
      </c>
      <c r="G1872" s="5">
        <f t="shared" si="376"/>
        <v>1.4346399315699514</v>
      </c>
      <c r="H1872" s="5">
        <f t="shared" si="377"/>
        <v>3.6764173135002998</v>
      </c>
      <c r="K1872" s="5">
        <f t="shared" si="378"/>
        <v>0</v>
      </c>
      <c r="L1872" s="5">
        <f t="shared" si="379"/>
        <v>0</v>
      </c>
      <c r="M1872" s="25" t="e">
        <f t="shared" si="367"/>
        <v>#DIV/0!</v>
      </c>
      <c r="N1872" s="25" t="e">
        <f t="shared" si="367"/>
        <v>#DIV/0!</v>
      </c>
      <c r="O1872">
        <f t="shared" si="368"/>
        <v>0</v>
      </c>
      <c r="P1872">
        <f t="shared" si="368"/>
        <v>0</v>
      </c>
      <c r="Q1872" t="s">
        <v>310</v>
      </c>
      <c r="R1872" t="s">
        <v>287</v>
      </c>
      <c r="S1872" t="s">
        <v>268</v>
      </c>
      <c r="T1872" s="67" t="s">
        <v>85</v>
      </c>
      <c r="U1872" s="67" t="s">
        <v>102</v>
      </c>
      <c r="V1872" s="128" t="s">
        <v>655</v>
      </c>
      <c r="W1872" s="67" t="e">
        <v>#N/A</v>
      </c>
      <c r="X1872" s="79" t="e">
        <v>#N/A</v>
      </c>
      <c r="Y1872" t="e">
        <f t="shared" si="380"/>
        <v>#N/A</v>
      </c>
      <c r="Z1872" s="24">
        <v>100</v>
      </c>
      <c r="AA1872" s="24" t="e">
        <f t="shared" si="369"/>
        <v>#N/A</v>
      </c>
      <c r="AB1872" s="24" t="e">
        <f t="shared" si="370"/>
        <v>#N/A</v>
      </c>
      <c r="AC1872" s="24" t="e">
        <f t="shared" si="371"/>
        <v>#N/A</v>
      </c>
      <c r="AD1872" s="24" t="e">
        <f t="shared" si="372"/>
        <v>#N/A</v>
      </c>
      <c r="AE1872" s="24" t="e">
        <f t="shared" si="373"/>
        <v>#N/A</v>
      </c>
      <c r="AF1872" s="24" t="e">
        <f t="shared" si="374"/>
        <v>#N/A</v>
      </c>
    </row>
    <row r="1873" spans="1:32" x14ac:dyDescent="0.25">
      <c r="A1873" s="18">
        <v>0.46794106992119261</v>
      </c>
      <c r="B1873" s="18">
        <v>0.53134030593268289</v>
      </c>
      <c r="C1873" s="3">
        <f t="shared" si="366"/>
        <v>2.1370212282679377</v>
      </c>
      <c r="D1873" s="4">
        <f t="shared" si="366"/>
        <v>1.8820330188289782</v>
      </c>
      <c r="E1873" s="75"/>
      <c r="F1873" s="5">
        <f t="shared" si="375"/>
        <v>1</v>
      </c>
      <c r="G1873" s="5">
        <f t="shared" si="376"/>
        <v>2.1370212282679377</v>
      </c>
      <c r="H1873" s="5">
        <f t="shared" si="377"/>
        <v>1.8820330188289782</v>
      </c>
      <c r="K1873" s="5">
        <f t="shared" si="378"/>
        <v>0</v>
      </c>
      <c r="L1873" s="5">
        <f t="shared" si="379"/>
        <v>0</v>
      </c>
      <c r="M1873" s="25" t="e">
        <f t="shared" si="367"/>
        <v>#DIV/0!</v>
      </c>
      <c r="N1873" s="25" t="e">
        <f t="shared" si="367"/>
        <v>#DIV/0!</v>
      </c>
      <c r="O1873">
        <f t="shared" si="368"/>
        <v>0</v>
      </c>
      <c r="P1873">
        <f t="shared" si="368"/>
        <v>0</v>
      </c>
      <c r="Q1873" t="s">
        <v>311</v>
      </c>
      <c r="R1873" t="s">
        <v>314</v>
      </c>
      <c r="S1873" t="s">
        <v>268</v>
      </c>
      <c r="T1873" s="67" t="s">
        <v>90</v>
      </c>
      <c r="U1873" s="67" t="s">
        <v>75</v>
      </c>
      <c r="V1873" s="128" t="s">
        <v>655</v>
      </c>
      <c r="W1873" s="67" t="s">
        <v>100</v>
      </c>
      <c r="X1873" s="79">
        <v>3</v>
      </c>
      <c r="Y1873" t="str">
        <f t="shared" si="380"/>
        <v>Y</v>
      </c>
      <c r="Z1873" s="24">
        <v>100</v>
      </c>
      <c r="AA1873" s="24">
        <f t="shared" si="369"/>
        <v>0</v>
      </c>
      <c r="AB1873" s="24">
        <f t="shared" si="370"/>
        <v>-100</v>
      </c>
      <c r="AC1873" s="24">
        <f t="shared" si="371"/>
        <v>0</v>
      </c>
      <c r="AD1873" s="24">
        <f t="shared" si="372"/>
        <v>-100</v>
      </c>
      <c r="AE1873" s="24">
        <f t="shared" si="373"/>
        <v>0</v>
      </c>
      <c r="AF1873" s="24">
        <f t="shared" si="374"/>
        <v>-100</v>
      </c>
    </row>
    <row r="1874" spans="1:32" x14ac:dyDescent="0.25">
      <c r="A1874" s="18">
        <v>0.38381245829004645</v>
      </c>
      <c r="B1874" s="18">
        <v>0.61586492433258733</v>
      </c>
      <c r="C1874" s="3">
        <f t="shared" si="366"/>
        <v>2.6054391367470977</v>
      </c>
      <c r="D1874" s="4">
        <f t="shared" si="366"/>
        <v>1.6237326733353092</v>
      </c>
      <c r="E1874" s="75"/>
      <c r="F1874" s="5">
        <f t="shared" si="375"/>
        <v>1</v>
      </c>
      <c r="G1874" s="5">
        <f t="shared" si="376"/>
        <v>2.6054391367470977</v>
      </c>
      <c r="H1874" s="5">
        <f t="shared" si="377"/>
        <v>1.6237326733353092</v>
      </c>
      <c r="K1874" s="5">
        <f t="shared" si="378"/>
        <v>0</v>
      </c>
      <c r="L1874" s="5">
        <f t="shared" si="379"/>
        <v>0</v>
      </c>
      <c r="M1874" s="25" t="e">
        <f t="shared" si="367"/>
        <v>#DIV/0!</v>
      </c>
      <c r="N1874" s="25" t="e">
        <f t="shared" si="367"/>
        <v>#DIV/0!</v>
      </c>
      <c r="O1874">
        <f t="shared" si="368"/>
        <v>0</v>
      </c>
      <c r="P1874">
        <f t="shared" si="368"/>
        <v>0</v>
      </c>
      <c r="Q1874" t="s">
        <v>382</v>
      </c>
      <c r="R1874" t="s">
        <v>312</v>
      </c>
      <c r="S1874" t="s">
        <v>268</v>
      </c>
      <c r="T1874" s="67" t="s">
        <v>90</v>
      </c>
      <c r="U1874" s="67" t="s">
        <v>75</v>
      </c>
      <c r="V1874" s="128" t="s">
        <v>655</v>
      </c>
      <c r="W1874" s="67" t="e">
        <v>#N/A</v>
      </c>
      <c r="X1874" s="79" t="e">
        <v>#N/A</v>
      </c>
      <c r="Y1874" t="e">
        <f t="shared" si="380"/>
        <v>#N/A</v>
      </c>
      <c r="Z1874" s="24">
        <v>100</v>
      </c>
      <c r="AA1874" s="24" t="e">
        <f t="shared" si="369"/>
        <v>#N/A</v>
      </c>
      <c r="AB1874" s="24" t="e">
        <f t="shared" si="370"/>
        <v>#N/A</v>
      </c>
      <c r="AC1874" s="24" t="e">
        <f t="shared" si="371"/>
        <v>#N/A</v>
      </c>
      <c r="AD1874" s="24" t="e">
        <f t="shared" si="372"/>
        <v>#N/A</v>
      </c>
      <c r="AE1874" s="24" t="e">
        <f t="shared" si="373"/>
        <v>#N/A</v>
      </c>
      <c r="AF1874" s="24" t="e">
        <f t="shared" si="374"/>
        <v>#N/A</v>
      </c>
    </row>
    <row r="1875" spans="1:32" x14ac:dyDescent="0.25">
      <c r="A1875" s="18">
        <v>0.23257642520062996</v>
      </c>
      <c r="B1875" s="18">
        <v>0.76726238563903959</v>
      </c>
      <c r="C1875" s="3">
        <f t="shared" si="366"/>
        <v>4.2996619246226651</v>
      </c>
      <c r="D1875" s="4">
        <f t="shared" si="366"/>
        <v>1.3033351024592679</v>
      </c>
      <c r="E1875" s="75"/>
      <c r="F1875" s="5">
        <f t="shared" si="375"/>
        <v>1</v>
      </c>
      <c r="G1875" s="5">
        <f t="shared" si="376"/>
        <v>4.2996619246226651</v>
      </c>
      <c r="H1875" s="5">
        <f t="shared" si="377"/>
        <v>1.3033351024592679</v>
      </c>
      <c r="K1875" s="5">
        <f t="shared" si="378"/>
        <v>0</v>
      </c>
      <c r="L1875" s="5">
        <f t="shared" si="379"/>
        <v>0</v>
      </c>
      <c r="M1875" s="25" t="e">
        <f t="shared" si="367"/>
        <v>#DIV/0!</v>
      </c>
      <c r="N1875" s="25" t="e">
        <f t="shared" si="367"/>
        <v>#DIV/0!</v>
      </c>
      <c r="O1875">
        <f t="shared" si="368"/>
        <v>0</v>
      </c>
      <c r="P1875">
        <f t="shared" si="368"/>
        <v>0</v>
      </c>
      <c r="Q1875" t="s">
        <v>319</v>
      </c>
      <c r="R1875" t="s">
        <v>480</v>
      </c>
      <c r="S1875" t="s">
        <v>279</v>
      </c>
      <c r="T1875" s="67" t="s">
        <v>90</v>
      </c>
      <c r="U1875" s="67" t="s">
        <v>75</v>
      </c>
      <c r="V1875" s="128" t="s">
        <v>655</v>
      </c>
      <c r="W1875" s="67" t="s">
        <v>78</v>
      </c>
      <c r="X1875" s="79">
        <v>1</v>
      </c>
      <c r="Y1875" t="str">
        <f t="shared" si="380"/>
        <v>N</v>
      </c>
      <c r="Z1875" s="24">
        <v>100</v>
      </c>
      <c r="AA1875" s="24">
        <f t="shared" si="369"/>
        <v>0</v>
      </c>
      <c r="AB1875" s="24">
        <f t="shared" si="370"/>
        <v>-100</v>
      </c>
      <c r="AC1875" s="24">
        <f t="shared" si="371"/>
        <v>0</v>
      </c>
      <c r="AD1875" s="24">
        <f t="shared" si="372"/>
        <v>-100</v>
      </c>
      <c r="AE1875" s="24">
        <f t="shared" si="373"/>
        <v>0</v>
      </c>
      <c r="AF1875" s="24">
        <f t="shared" si="374"/>
        <v>-100</v>
      </c>
    </row>
    <row r="1876" spans="1:32" x14ac:dyDescent="0.25">
      <c r="A1876" s="18">
        <v>0.58721911255107406</v>
      </c>
      <c r="B1876" s="18">
        <v>0.39832338386872407</v>
      </c>
      <c r="C1876" s="3">
        <f t="shared" si="366"/>
        <v>1.7029418467932169</v>
      </c>
      <c r="D1876" s="4">
        <f t="shared" si="366"/>
        <v>2.5105229582242434</v>
      </c>
      <c r="E1876" s="75"/>
      <c r="F1876" s="5">
        <f t="shared" si="375"/>
        <v>1</v>
      </c>
      <c r="G1876" s="5">
        <f t="shared" si="376"/>
        <v>1.7029418467932169</v>
      </c>
      <c r="H1876" s="5">
        <f t="shared" si="377"/>
        <v>2.5105229582242434</v>
      </c>
      <c r="K1876" s="5">
        <f t="shared" si="378"/>
        <v>0</v>
      </c>
      <c r="L1876" s="5">
        <f t="shared" si="379"/>
        <v>0</v>
      </c>
      <c r="M1876" s="25" t="e">
        <f t="shared" si="367"/>
        <v>#DIV/0!</v>
      </c>
      <c r="N1876" s="25" t="e">
        <f t="shared" si="367"/>
        <v>#DIV/0!</v>
      </c>
      <c r="O1876">
        <f t="shared" si="368"/>
        <v>0</v>
      </c>
      <c r="P1876">
        <f t="shared" si="368"/>
        <v>0</v>
      </c>
      <c r="Q1876" t="s">
        <v>385</v>
      </c>
      <c r="R1876" t="s">
        <v>317</v>
      </c>
      <c r="S1876" t="s">
        <v>279</v>
      </c>
      <c r="T1876" s="67" t="s">
        <v>84</v>
      </c>
      <c r="U1876" s="67" t="s">
        <v>89</v>
      </c>
      <c r="V1876" s="128" t="s">
        <v>655</v>
      </c>
      <c r="W1876" s="67" t="s">
        <v>78</v>
      </c>
      <c r="X1876" s="79">
        <v>1</v>
      </c>
      <c r="Y1876" t="str">
        <f t="shared" si="380"/>
        <v>N</v>
      </c>
      <c r="Z1876" s="24">
        <v>100</v>
      </c>
      <c r="AA1876" s="24">
        <f t="shared" si="369"/>
        <v>0</v>
      </c>
      <c r="AB1876" s="24">
        <f t="shared" si="370"/>
        <v>-100</v>
      </c>
      <c r="AC1876" s="24">
        <f t="shared" si="371"/>
        <v>0</v>
      </c>
      <c r="AD1876" s="24">
        <f t="shared" si="372"/>
        <v>-100</v>
      </c>
      <c r="AE1876" s="24">
        <f t="shared" si="373"/>
        <v>0</v>
      </c>
      <c r="AF1876" s="24">
        <f t="shared" si="374"/>
        <v>-100</v>
      </c>
    </row>
    <row r="1877" spans="1:32" x14ac:dyDescent="0.25">
      <c r="A1877" s="18">
        <v>0.54458908024684649</v>
      </c>
      <c r="B1877" s="18">
        <v>0.45343825221664102</v>
      </c>
      <c r="C1877" s="3">
        <f t="shared" si="366"/>
        <v>1.8362468809450401</v>
      </c>
      <c r="D1877" s="4">
        <f t="shared" si="366"/>
        <v>2.2053719444962616</v>
      </c>
      <c r="E1877" s="75"/>
      <c r="F1877" s="5">
        <f t="shared" si="375"/>
        <v>1</v>
      </c>
      <c r="G1877" s="5">
        <f t="shared" si="376"/>
        <v>1.8362468809450401</v>
      </c>
      <c r="H1877" s="5">
        <f t="shared" si="377"/>
        <v>2.2053719444962616</v>
      </c>
      <c r="K1877" s="5">
        <f t="shared" si="378"/>
        <v>0</v>
      </c>
      <c r="L1877" s="5">
        <f t="shared" si="379"/>
        <v>0</v>
      </c>
      <c r="M1877" s="25" t="e">
        <f t="shared" si="367"/>
        <v>#DIV/0!</v>
      </c>
      <c r="N1877" s="25" t="e">
        <f t="shared" si="367"/>
        <v>#DIV/0!</v>
      </c>
      <c r="O1877">
        <f t="shared" si="368"/>
        <v>0</v>
      </c>
      <c r="P1877">
        <f t="shared" si="368"/>
        <v>0</v>
      </c>
      <c r="Q1877" t="s">
        <v>390</v>
      </c>
      <c r="R1877" t="s">
        <v>391</v>
      </c>
      <c r="S1877" t="s">
        <v>279</v>
      </c>
      <c r="T1877" s="67" t="s">
        <v>84</v>
      </c>
      <c r="U1877" s="67" t="s">
        <v>86</v>
      </c>
      <c r="V1877" s="128" t="s">
        <v>655</v>
      </c>
      <c r="W1877" s="67" t="s">
        <v>77</v>
      </c>
      <c r="X1877" s="79">
        <v>2</v>
      </c>
      <c r="Y1877" t="str">
        <f t="shared" si="380"/>
        <v>N</v>
      </c>
      <c r="Z1877" s="24">
        <v>100</v>
      </c>
      <c r="AA1877" s="24">
        <f t="shared" si="369"/>
        <v>0</v>
      </c>
      <c r="AB1877" s="24">
        <f t="shared" si="370"/>
        <v>-100</v>
      </c>
      <c r="AC1877" s="24">
        <f t="shared" si="371"/>
        <v>0</v>
      </c>
      <c r="AD1877" s="24">
        <f t="shared" si="372"/>
        <v>-100</v>
      </c>
      <c r="AE1877" s="24">
        <f t="shared" si="373"/>
        <v>0</v>
      </c>
      <c r="AF1877" s="24">
        <f t="shared" si="374"/>
        <v>-100</v>
      </c>
    </row>
    <row r="1878" spans="1:32" x14ac:dyDescent="0.25">
      <c r="A1878" s="18">
        <v>0.24537171782629014</v>
      </c>
      <c r="B1878" s="18">
        <v>0.75455163234414335</v>
      </c>
      <c r="C1878" s="3">
        <f t="shared" si="366"/>
        <v>4.0754493177080242</v>
      </c>
      <c r="D1878" s="4">
        <f t="shared" si="366"/>
        <v>1.3252903540786591</v>
      </c>
      <c r="E1878" s="75"/>
      <c r="F1878" s="5">
        <f t="shared" si="375"/>
        <v>1</v>
      </c>
      <c r="G1878" s="5">
        <f t="shared" si="376"/>
        <v>4.0754493177080242</v>
      </c>
      <c r="H1878" s="5">
        <f t="shared" si="377"/>
        <v>1.3252903540786591</v>
      </c>
      <c r="K1878" s="5">
        <f t="shared" si="378"/>
        <v>0</v>
      </c>
      <c r="L1878" s="5">
        <f t="shared" si="379"/>
        <v>0</v>
      </c>
      <c r="M1878" s="25" t="e">
        <f t="shared" si="367"/>
        <v>#DIV/0!</v>
      </c>
      <c r="N1878" s="25" t="e">
        <f t="shared" si="367"/>
        <v>#DIV/0!</v>
      </c>
      <c r="O1878">
        <f t="shared" si="368"/>
        <v>0</v>
      </c>
      <c r="P1878">
        <f t="shared" si="368"/>
        <v>0</v>
      </c>
      <c r="Q1878" t="s">
        <v>393</v>
      </c>
      <c r="R1878" t="s">
        <v>318</v>
      </c>
      <c r="S1878" t="s">
        <v>279</v>
      </c>
      <c r="T1878" s="67" t="s">
        <v>90</v>
      </c>
      <c r="U1878" s="67" t="s">
        <v>75</v>
      </c>
      <c r="V1878" s="128" t="s">
        <v>655</v>
      </c>
      <c r="W1878" s="67" t="s">
        <v>77</v>
      </c>
      <c r="X1878" s="79">
        <v>2</v>
      </c>
      <c r="Y1878" t="str">
        <f t="shared" si="380"/>
        <v>N</v>
      </c>
      <c r="Z1878" s="24">
        <v>100</v>
      </c>
      <c r="AA1878" s="24">
        <f t="shared" si="369"/>
        <v>0</v>
      </c>
      <c r="AB1878" s="24">
        <f t="shared" si="370"/>
        <v>-100</v>
      </c>
      <c r="AC1878" s="24">
        <f t="shared" si="371"/>
        <v>0</v>
      </c>
      <c r="AD1878" s="24">
        <f t="shared" si="372"/>
        <v>-100</v>
      </c>
      <c r="AE1878" s="24">
        <f t="shared" si="373"/>
        <v>0</v>
      </c>
      <c r="AF1878" s="24">
        <f t="shared" si="374"/>
        <v>-100</v>
      </c>
    </row>
    <row r="1879" spans="1:32" x14ac:dyDescent="0.25">
      <c r="A1879" s="18">
        <v>0.4135261998015663</v>
      </c>
      <c r="B1879" s="18">
        <v>0.58577455994000571</v>
      </c>
      <c r="C1879" s="3">
        <f t="shared" si="366"/>
        <v>2.4182264641995057</v>
      </c>
      <c r="D1879" s="4">
        <f t="shared" si="366"/>
        <v>1.7071413960046655</v>
      </c>
      <c r="E1879" s="75"/>
      <c r="F1879" s="5">
        <f t="shared" si="375"/>
        <v>1</v>
      </c>
      <c r="G1879" s="5">
        <f t="shared" si="376"/>
        <v>2.4182264641995057</v>
      </c>
      <c r="H1879" s="5">
        <f t="shared" si="377"/>
        <v>1.7071413960046655</v>
      </c>
      <c r="K1879" s="5">
        <f t="shared" si="378"/>
        <v>0</v>
      </c>
      <c r="L1879" s="5">
        <f t="shared" si="379"/>
        <v>0</v>
      </c>
      <c r="M1879" s="25" t="e">
        <f t="shared" si="367"/>
        <v>#DIV/0!</v>
      </c>
      <c r="N1879" s="25" t="e">
        <f t="shared" si="367"/>
        <v>#DIV/0!</v>
      </c>
      <c r="O1879">
        <f t="shared" si="368"/>
        <v>0</v>
      </c>
      <c r="P1879">
        <f t="shared" si="368"/>
        <v>0</v>
      </c>
      <c r="Q1879" t="s">
        <v>386</v>
      </c>
      <c r="R1879" t="s">
        <v>388</v>
      </c>
      <c r="S1879" t="s">
        <v>279</v>
      </c>
      <c r="T1879" s="67" t="s">
        <v>90</v>
      </c>
      <c r="U1879" s="67" t="s">
        <v>75</v>
      </c>
      <c r="V1879" s="128" t="s">
        <v>655</v>
      </c>
      <c r="W1879" s="67" t="s">
        <v>78</v>
      </c>
      <c r="X1879" s="79">
        <v>1</v>
      </c>
      <c r="Y1879" t="str">
        <f t="shared" si="380"/>
        <v>N</v>
      </c>
      <c r="Z1879" s="24">
        <v>100</v>
      </c>
      <c r="AA1879" s="24">
        <f t="shared" si="369"/>
        <v>0</v>
      </c>
      <c r="AB1879" s="24">
        <f t="shared" si="370"/>
        <v>-100</v>
      </c>
      <c r="AC1879" s="24">
        <f t="shared" si="371"/>
        <v>0</v>
      </c>
      <c r="AD1879" s="24">
        <f t="shared" si="372"/>
        <v>-100</v>
      </c>
      <c r="AE1879" s="24">
        <f t="shared" si="373"/>
        <v>0</v>
      </c>
      <c r="AF1879" s="24">
        <f t="shared" si="374"/>
        <v>-100</v>
      </c>
    </row>
    <row r="1880" spans="1:32" x14ac:dyDescent="0.25">
      <c r="A1880" s="18">
        <v>0.22372968536753721</v>
      </c>
      <c r="B1880" s="18">
        <v>0.77622220922818685</v>
      </c>
      <c r="C1880" s="3">
        <f t="shared" si="366"/>
        <v>4.4696795526138002</v>
      </c>
      <c r="D1880" s="4">
        <f t="shared" si="366"/>
        <v>1.2882908890152986</v>
      </c>
      <c r="E1880" s="75"/>
      <c r="F1880" s="5">
        <f t="shared" si="375"/>
        <v>1</v>
      </c>
      <c r="G1880" s="5">
        <f t="shared" si="376"/>
        <v>4.4696795526138002</v>
      </c>
      <c r="H1880" s="5">
        <f t="shared" si="377"/>
        <v>1.2882908890152986</v>
      </c>
      <c r="K1880" s="5">
        <f t="shared" si="378"/>
        <v>0</v>
      </c>
      <c r="L1880" s="5">
        <f t="shared" si="379"/>
        <v>0</v>
      </c>
      <c r="M1880" s="25" t="e">
        <f t="shared" si="367"/>
        <v>#DIV/0!</v>
      </c>
      <c r="N1880" s="25" t="e">
        <f t="shared" si="367"/>
        <v>#DIV/0!</v>
      </c>
      <c r="O1880">
        <f t="shared" si="368"/>
        <v>0</v>
      </c>
      <c r="P1880">
        <f t="shared" si="368"/>
        <v>0</v>
      </c>
      <c r="Q1880" t="s">
        <v>481</v>
      </c>
      <c r="R1880" t="s">
        <v>513</v>
      </c>
      <c r="S1880" t="s">
        <v>279</v>
      </c>
      <c r="T1880" s="67" t="s">
        <v>90</v>
      </c>
      <c r="U1880" s="67" t="s">
        <v>75</v>
      </c>
      <c r="V1880" s="128" t="s">
        <v>655</v>
      </c>
      <c r="W1880" s="67" t="s">
        <v>78</v>
      </c>
      <c r="X1880" s="79">
        <v>1</v>
      </c>
      <c r="Y1880" t="str">
        <f t="shared" si="380"/>
        <v>N</v>
      </c>
      <c r="Z1880" s="24">
        <v>100</v>
      </c>
      <c r="AA1880" s="24">
        <f t="shared" si="369"/>
        <v>0</v>
      </c>
      <c r="AB1880" s="24">
        <f t="shared" si="370"/>
        <v>-100</v>
      </c>
      <c r="AC1880" s="24">
        <f t="shared" si="371"/>
        <v>0</v>
      </c>
      <c r="AD1880" s="24">
        <f t="shared" si="372"/>
        <v>-100</v>
      </c>
      <c r="AE1880" s="24">
        <f t="shared" si="373"/>
        <v>0</v>
      </c>
      <c r="AF1880" s="24">
        <f t="shared" si="374"/>
        <v>-100</v>
      </c>
    </row>
    <row r="1881" spans="1:32" x14ac:dyDescent="0.25">
      <c r="A1881" s="18">
        <v>0.51951532760551455</v>
      </c>
      <c r="B1881" s="18">
        <v>0.4793163259074732</v>
      </c>
      <c r="C1881" s="3">
        <f t="shared" si="366"/>
        <v>1.924871022784016</v>
      </c>
      <c r="D1881" s="4">
        <f t="shared" si="366"/>
        <v>2.0863049012710642</v>
      </c>
      <c r="E1881" s="75"/>
      <c r="F1881" s="5">
        <f t="shared" si="375"/>
        <v>1</v>
      </c>
      <c r="G1881" s="5">
        <f t="shared" si="376"/>
        <v>1.924871022784016</v>
      </c>
      <c r="H1881" s="5">
        <f t="shared" si="377"/>
        <v>2.0863049012710642</v>
      </c>
      <c r="K1881" s="5">
        <f t="shared" si="378"/>
        <v>0</v>
      </c>
      <c r="L1881" s="5">
        <f t="shared" si="379"/>
        <v>0</v>
      </c>
      <c r="M1881" s="25" t="e">
        <f t="shared" si="367"/>
        <v>#DIV/0!</v>
      </c>
      <c r="N1881" s="25" t="e">
        <f t="shared" si="367"/>
        <v>#DIV/0!</v>
      </c>
      <c r="O1881">
        <f t="shared" si="368"/>
        <v>0</v>
      </c>
      <c r="P1881">
        <f t="shared" si="368"/>
        <v>0</v>
      </c>
      <c r="Q1881" t="s">
        <v>328</v>
      </c>
      <c r="R1881" t="s">
        <v>405</v>
      </c>
      <c r="S1881" t="s">
        <v>281</v>
      </c>
      <c r="T1881" s="67" t="s">
        <v>90</v>
      </c>
      <c r="U1881" s="67" t="s">
        <v>75</v>
      </c>
      <c r="V1881" s="128" t="s">
        <v>655</v>
      </c>
      <c r="W1881" s="67" t="s">
        <v>75</v>
      </c>
      <c r="X1881" s="79">
        <v>2</v>
      </c>
      <c r="Y1881" t="str">
        <f t="shared" si="380"/>
        <v>N</v>
      </c>
      <c r="Z1881" s="24">
        <v>100</v>
      </c>
      <c r="AA1881" s="24">
        <f t="shared" si="369"/>
        <v>0</v>
      </c>
      <c r="AB1881" s="24">
        <f t="shared" si="370"/>
        <v>-100</v>
      </c>
      <c r="AC1881" s="24">
        <f t="shared" si="371"/>
        <v>0</v>
      </c>
      <c r="AD1881" s="24">
        <f t="shared" si="372"/>
        <v>-100</v>
      </c>
      <c r="AE1881" s="24">
        <f t="shared" si="373"/>
        <v>0</v>
      </c>
      <c r="AF1881" s="24">
        <f t="shared" si="374"/>
        <v>-100</v>
      </c>
    </row>
    <row r="1882" spans="1:32" x14ac:dyDescent="0.25">
      <c r="A1882" s="18">
        <v>0.30445667457333792</v>
      </c>
      <c r="B1882" s="18">
        <v>0.69524665416683273</v>
      </c>
      <c r="C1882" s="3">
        <f t="shared" si="366"/>
        <v>3.2845395864662468</v>
      </c>
      <c r="D1882" s="4">
        <f t="shared" si="366"/>
        <v>1.4383384573038709</v>
      </c>
      <c r="E1882" s="75"/>
      <c r="F1882" s="5">
        <f t="shared" si="375"/>
        <v>1</v>
      </c>
      <c r="G1882" s="5">
        <f t="shared" si="376"/>
        <v>3.2845395864662468</v>
      </c>
      <c r="H1882" s="5">
        <f t="shared" si="377"/>
        <v>1.4383384573038709</v>
      </c>
      <c r="K1882" s="5">
        <f t="shared" si="378"/>
        <v>0</v>
      </c>
      <c r="L1882" s="5">
        <f t="shared" si="379"/>
        <v>0</v>
      </c>
      <c r="M1882" s="25" t="e">
        <f t="shared" si="367"/>
        <v>#DIV/0!</v>
      </c>
      <c r="N1882" s="25" t="e">
        <f t="shared" si="367"/>
        <v>#DIV/0!</v>
      </c>
      <c r="O1882">
        <f t="shared" si="368"/>
        <v>0</v>
      </c>
      <c r="P1882">
        <f t="shared" si="368"/>
        <v>0</v>
      </c>
      <c r="Q1882" t="s">
        <v>485</v>
      </c>
      <c r="R1882" t="s">
        <v>484</v>
      </c>
      <c r="S1882" t="s">
        <v>281</v>
      </c>
      <c r="T1882" s="67" t="s">
        <v>90</v>
      </c>
      <c r="U1882" s="67" t="s">
        <v>75</v>
      </c>
      <c r="V1882" s="128" t="s">
        <v>655</v>
      </c>
      <c r="W1882" s="67" t="s">
        <v>89</v>
      </c>
      <c r="X1882" s="79">
        <v>4</v>
      </c>
      <c r="Y1882" t="str">
        <f t="shared" si="380"/>
        <v>Y</v>
      </c>
      <c r="Z1882" s="24">
        <v>100</v>
      </c>
      <c r="AA1882" s="24">
        <f t="shared" si="369"/>
        <v>0</v>
      </c>
      <c r="AB1882" s="24">
        <f t="shared" si="370"/>
        <v>-100</v>
      </c>
      <c r="AC1882" s="24">
        <f t="shared" si="371"/>
        <v>0</v>
      </c>
      <c r="AD1882" s="24">
        <f t="shared" si="372"/>
        <v>-100</v>
      </c>
      <c r="AE1882" s="24">
        <f t="shared" si="373"/>
        <v>0</v>
      </c>
      <c r="AF1882" s="24">
        <f t="shared" si="374"/>
        <v>-100</v>
      </c>
    </row>
    <row r="1883" spans="1:32" x14ac:dyDescent="0.25">
      <c r="A1883" s="18">
        <v>0.25701347079594411</v>
      </c>
      <c r="B1883" s="18">
        <v>0.74266348979030683</v>
      </c>
      <c r="C1883" s="3">
        <f t="shared" si="366"/>
        <v>3.8908466427969848</v>
      </c>
      <c r="D1883" s="4">
        <f t="shared" si="366"/>
        <v>1.3465048622254918</v>
      </c>
      <c r="E1883" s="75"/>
      <c r="F1883" s="5">
        <f t="shared" si="375"/>
        <v>1</v>
      </c>
      <c r="G1883" s="5">
        <f t="shared" si="376"/>
        <v>3.8908466427969848</v>
      </c>
      <c r="H1883" s="5">
        <f t="shared" si="377"/>
        <v>1.3465048622254918</v>
      </c>
      <c r="K1883" s="5">
        <f t="shared" si="378"/>
        <v>0</v>
      </c>
      <c r="L1883" s="5">
        <f t="shared" si="379"/>
        <v>0</v>
      </c>
      <c r="M1883" s="25" t="e">
        <f t="shared" si="367"/>
        <v>#DIV/0!</v>
      </c>
      <c r="N1883" s="25" t="e">
        <f t="shared" si="367"/>
        <v>#DIV/0!</v>
      </c>
      <c r="O1883">
        <f t="shared" si="368"/>
        <v>0</v>
      </c>
      <c r="P1883">
        <f t="shared" si="368"/>
        <v>0</v>
      </c>
      <c r="Q1883" t="s">
        <v>404</v>
      </c>
      <c r="R1883" t="s">
        <v>329</v>
      </c>
      <c r="S1883" t="s">
        <v>281</v>
      </c>
      <c r="T1883" s="67" t="s">
        <v>90</v>
      </c>
      <c r="U1883" s="67" t="s">
        <v>75</v>
      </c>
      <c r="V1883" s="128" t="s">
        <v>655</v>
      </c>
      <c r="W1883" s="67" t="s">
        <v>100</v>
      </c>
      <c r="X1883" s="79">
        <v>3</v>
      </c>
      <c r="Y1883" t="str">
        <f t="shared" si="380"/>
        <v>Y</v>
      </c>
      <c r="Z1883" s="24">
        <v>100</v>
      </c>
      <c r="AA1883" s="24">
        <f t="shared" si="369"/>
        <v>0</v>
      </c>
      <c r="AB1883" s="24">
        <f t="shared" si="370"/>
        <v>-100</v>
      </c>
      <c r="AC1883" s="24">
        <f t="shared" si="371"/>
        <v>0</v>
      </c>
      <c r="AD1883" s="24">
        <f t="shared" si="372"/>
        <v>-100</v>
      </c>
      <c r="AE1883" s="24">
        <f t="shared" si="373"/>
        <v>0</v>
      </c>
      <c r="AF1883" s="24">
        <f t="shared" si="374"/>
        <v>-100</v>
      </c>
    </row>
    <row r="1884" spans="1:32" x14ac:dyDescent="0.25">
      <c r="A1884" s="18">
        <v>0.47268588649275511</v>
      </c>
      <c r="B1884" s="18">
        <v>0.52576245936994015</v>
      </c>
      <c r="C1884" s="3">
        <f t="shared" si="366"/>
        <v>2.1155698288768923</v>
      </c>
      <c r="D1884" s="4">
        <f t="shared" si="366"/>
        <v>1.9019996239335415</v>
      </c>
      <c r="E1884" s="75"/>
      <c r="F1884" s="5">
        <f t="shared" si="375"/>
        <v>1</v>
      </c>
      <c r="G1884" s="5">
        <f t="shared" si="376"/>
        <v>2.1155698288768923</v>
      </c>
      <c r="H1884" s="5">
        <f t="shared" si="377"/>
        <v>1.9019996239335415</v>
      </c>
      <c r="K1884" s="5">
        <f t="shared" si="378"/>
        <v>0</v>
      </c>
      <c r="L1884" s="5">
        <f t="shared" si="379"/>
        <v>0</v>
      </c>
      <c r="M1884" s="25" t="e">
        <f t="shared" si="367"/>
        <v>#DIV/0!</v>
      </c>
      <c r="N1884" s="25" t="e">
        <f t="shared" si="367"/>
        <v>#DIV/0!</v>
      </c>
      <c r="O1884">
        <f t="shared" si="368"/>
        <v>0</v>
      </c>
      <c r="P1884">
        <f t="shared" si="368"/>
        <v>0</v>
      </c>
      <c r="Q1884" t="s">
        <v>409</v>
      </c>
      <c r="R1884" t="s">
        <v>406</v>
      </c>
      <c r="S1884" t="s">
        <v>281</v>
      </c>
      <c r="T1884" s="67" t="s">
        <v>84</v>
      </c>
      <c r="U1884" s="67" t="s">
        <v>86</v>
      </c>
      <c r="V1884" s="128" t="s">
        <v>655</v>
      </c>
      <c r="W1884" s="67" t="s">
        <v>86</v>
      </c>
      <c r="X1884" s="79">
        <v>3</v>
      </c>
      <c r="Y1884" t="str">
        <f t="shared" si="380"/>
        <v>Y</v>
      </c>
      <c r="Z1884" s="24">
        <v>100</v>
      </c>
      <c r="AA1884" s="24">
        <f t="shared" si="369"/>
        <v>0</v>
      </c>
      <c r="AB1884" s="24">
        <f t="shared" si="370"/>
        <v>-100</v>
      </c>
      <c r="AC1884" s="24">
        <f t="shared" si="371"/>
        <v>0</v>
      </c>
      <c r="AD1884" s="24">
        <f t="shared" si="372"/>
        <v>-100</v>
      </c>
      <c r="AE1884" s="24">
        <f t="shared" si="373"/>
        <v>0</v>
      </c>
      <c r="AF1884" s="24">
        <f t="shared" si="374"/>
        <v>-100</v>
      </c>
    </row>
    <row r="1885" spans="1:32" x14ac:dyDescent="0.25">
      <c r="A1885" s="18">
        <v>0.46676048046350815</v>
      </c>
      <c r="B1885" s="18">
        <v>0.53057978562268315</v>
      </c>
      <c r="C1885" s="3">
        <f t="shared" si="366"/>
        <v>2.1424264518002207</v>
      </c>
      <c r="D1885" s="4">
        <f t="shared" si="366"/>
        <v>1.8847306797156058</v>
      </c>
      <c r="E1885" s="75"/>
      <c r="F1885" s="5">
        <f t="shared" si="375"/>
        <v>1</v>
      </c>
      <c r="G1885" s="5">
        <f t="shared" si="376"/>
        <v>2.1424264518002207</v>
      </c>
      <c r="H1885" s="5">
        <f t="shared" si="377"/>
        <v>1.8847306797156058</v>
      </c>
      <c r="K1885" s="5">
        <f t="shared" si="378"/>
        <v>0</v>
      </c>
      <c r="L1885" s="5">
        <f t="shared" si="379"/>
        <v>0</v>
      </c>
      <c r="M1885" s="25" t="e">
        <f t="shared" si="367"/>
        <v>#DIV/0!</v>
      </c>
      <c r="N1885" s="25" t="e">
        <f t="shared" si="367"/>
        <v>#DIV/0!</v>
      </c>
      <c r="O1885">
        <f t="shared" si="368"/>
        <v>0</v>
      </c>
      <c r="P1885">
        <f t="shared" si="368"/>
        <v>0</v>
      </c>
      <c r="Q1885" t="s">
        <v>408</v>
      </c>
      <c r="R1885" t="s">
        <v>407</v>
      </c>
      <c r="S1885" t="s">
        <v>281</v>
      </c>
      <c r="T1885" s="67" t="s">
        <v>85</v>
      </c>
      <c r="U1885" s="67" t="s">
        <v>79</v>
      </c>
      <c r="V1885" s="128" t="s">
        <v>655</v>
      </c>
      <c r="W1885" s="67" t="s">
        <v>73</v>
      </c>
      <c r="X1885" s="79">
        <v>0</v>
      </c>
      <c r="Y1885" t="str">
        <f t="shared" si="380"/>
        <v>N</v>
      </c>
      <c r="Z1885" s="24">
        <v>100</v>
      </c>
      <c r="AA1885" s="24">
        <f t="shared" si="369"/>
        <v>0</v>
      </c>
      <c r="AB1885" s="24">
        <f t="shared" si="370"/>
        <v>-100</v>
      </c>
      <c r="AC1885" s="24">
        <f t="shared" si="371"/>
        <v>0</v>
      </c>
      <c r="AD1885" s="24">
        <f t="shared" si="372"/>
        <v>-100</v>
      </c>
      <c r="AE1885" s="24">
        <f t="shared" si="373"/>
        <v>0</v>
      </c>
      <c r="AF1885" s="24">
        <f t="shared" si="374"/>
        <v>-100</v>
      </c>
    </row>
    <row r="1886" spans="1:32" x14ac:dyDescent="0.25">
      <c r="A1886" s="18" t="e">
        <v>#N/A</v>
      </c>
      <c r="B1886" s="18" t="e">
        <v>#N/A</v>
      </c>
      <c r="C1886" s="3" t="e">
        <f t="shared" si="366"/>
        <v>#N/A</v>
      </c>
      <c r="D1886" s="4" t="e">
        <f t="shared" si="366"/>
        <v>#N/A</v>
      </c>
      <c r="E1886" s="75"/>
      <c r="F1886" s="5">
        <f t="shared" si="375"/>
        <v>1</v>
      </c>
      <c r="G1886" s="5" t="e">
        <f t="shared" si="376"/>
        <v>#N/A</v>
      </c>
      <c r="H1886" s="5" t="e">
        <f t="shared" si="377"/>
        <v>#N/A</v>
      </c>
      <c r="K1886" s="5">
        <f t="shared" si="378"/>
        <v>0</v>
      </c>
      <c r="L1886" s="5">
        <f t="shared" si="379"/>
        <v>0</v>
      </c>
      <c r="M1886" s="25" t="e">
        <f t="shared" si="367"/>
        <v>#DIV/0!</v>
      </c>
      <c r="N1886" s="25" t="e">
        <f t="shared" si="367"/>
        <v>#DIV/0!</v>
      </c>
      <c r="O1886" t="e">
        <f t="shared" si="368"/>
        <v>#N/A</v>
      </c>
      <c r="P1886" t="e">
        <f t="shared" si="368"/>
        <v>#N/A</v>
      </c>
      <c r="Q1886" t="s">
        <v>333</v>
      </c>
      <c r="R1886" t="s">
        <v>645</v>
      </c>
      <c r="S1886" t="s">
        <v>283</v>
      </c>
      <c r="T1886" s="67" t="e">
        <v>#N/A</v>
      </c>
      <c r="U1886" s="67" t="e">
        <v>#N/A</v>
      </c>
      <c r="V1886" s="128" t="s">
        <v>655</v>
      </c>
      <c r="W1886" s="67" t="s">
        <v>94</v>
      </c>
      <c r="X1886" s="79">
        <v>2</v>
      </c>
      <c r="Y1886" t="str">
        <f t="shared" si="380"/>
        <v>N</v>
      </c>
      <c r="Z1886" s="24">
        <v>100</v>
      </c>
      <c r="AA1886" s="24" t="e">
        <f t="shared" si="369"/>
        <v>#N/A</v>
      </c>
      <c r="AB1886" s="24" t="e">
        <f t="shared" si="370"/>
        <v>#N/A</v>
      </c>
      <c r="AC1886" s="24" t="e">
        <f t="shared" si="371"/>
        <v>#N/A</v>
      </c>
      <c r="AD1886" s="24" t="e">
        <f t="shared" si="372"/>
        <v>#N/A</v>
      </c>
      <c r="AE1886" s="24" t="e">
        <f t="shared" si="373"/>
        <v>#N/A</v>
      </c>
      <c r="AF1886" s="24" t="e">
        <f t="shared" si="374"/>
        <v>#N/A</v>
      </c>
    </row>
    <row r="1887" spans="1:32" x14ac:dyDescent="0.25">
      <c r="A1887" s="18">
        <v>0.71580728971801244</v>
      </c>
      <c r="B1887" s="18">
        <v>0.27623982163244248</v>
      </c>
      <c r="C1887" s="3">
        <f t="shared" si="366"/>
        <v>1.3970240515347971</v>
      </c>
      <c r="D1887" s="4">
        <f t="shared" si="366"/>
        <v>3.6200428819077866</v>
      </c>
      <c r="E1887" s="75"/>
      <c r="F1887" s="5">
        <f t="shared" si="375"/>
        <v>1</v>
      </c>
      <c r="G1887" s="5">
        <f t="shared" si="376"/>
        <v>1.3970240515347971</v>
      </c>
      <c r="H1887" s="5">
        <f t="shared" si="377"/>
        <v>3.6200428819077866</v>
      </c>
      <c r="K1887" s="5">
        <f t="shared" si="378"/>
        <v>0</v>
      </c>
      <c r="L1887" s="5">
        <f t="shared" si="379"/>
        <v>0</v>
      </c>
      <c r="M1887" s="25" t="e">
        <f t="shared" si="367"/>
        <v>#DIV/0!</v>
      </c>
      <c r="N1887" s="25" t="e">
        <f t="shared" si="367"/>
        <v>#DIV/0!</v>
      </c>
      <c r="O1887">
        <f t="shared" si="368"/>
        <v>0</v>
      </c>
      <c r="P1887">
        <f t="shared" si="368"/>
        <v>0</v>
      </c>
      <c r="Q1887" t="s">
        <v>525</v>
      </c>
      <c r="R1887" t="s">
        <v>531</v>
      </c>
      <c r="S1887" t="s">
        <v>277</v>
      </c>
      <c r="T1887" s="67" t="s">
        <v>90</v>
      </c>
      <c r="U1887" s="67" t="s">
        <v>74</v>
      </c>
      <c r="V1887" s="128" t="s">
        <v>655</v>
      </c>
      <c r="W1887" s="67" t="s">
        <v>86</v>
      </c>
      <c r="X1887" s="79">
        <v>3</v>
      </c>
      <c r="Y1887" t="str">
        <f t="shared" si="380"/>
        <v>Y</v>
      </c>
      <c r="Z1887" s="24">
        <v>100</v>
      </c>
      <c r="AA1887" s="24">
        <f t="shared" si="369"/>
        <v>0</v>
      </c>
      <c r="AB1887" s="24">
        <f t="shared" si="370"/>
        <v>-100</v>
      </c>
      <c r="AC1887" s="24">
        <f t="shared" si="371"/>
        <v>0</v>
      </c>
      <c r="AD1887" s="24">
        <f t="shared" si="372"/>
        <v>-100</v>
      </c>
      <c r="AE1887" s="24">
        <f t="shared" si="373"/>
        <v>0</v>
      </c>
      <c r="AF1887" s="24">
        <f t="shared" si="374"/>
        <v>-100</v>
      </c>
    </row>
    <row r="1888" spans="1:32" x14ac:dyDescent="0.25">
      <c r="A1888" s="18">
        <v>0.53697503641363986</v>
      </c>
      <c r="B1888" s="18">
        <v>0.45835727829302353</v>
      </c>
      <c r="C1888" s="3">
        <f t="shared" si="366"/>
        <v>1.8622839651519389</v>
      </c>
      <c r="D1888" s="4">
        <f t="shared" si="366"/>
        <v>2.1817042018490853</v>
      </c>
      <c r="E1888" s="75"/>
      <c r="F1888" s="5">
        <f t="shared" si="375"/>
        <v>1</v>
      </c>
      <c r="G1888" s="5">
        <f t="shared" si="376"/>
        <v>1.8622839651519389</v>
      </c>
      <c r="H1888" s="5">
        <f t="shared" si="377"/>
        <v>2.1817042018490853</v>
      </c>
      <c r="K1888" s="5">
        <f t="shared" si="378"/>
        <v>0</v>
      </c>
      <c r="L1888" s="5">
        <f t="shared" si="379"/>
        <v>0</v>
      </c>
      <c r="M1888" s="25" t="e">
        <f t="shared" si="367"/>
        <v>#DIV/0!</v>
      </c>
      <c r="N1888" s="25" t="e">
        <f t="shared" si="367"/>
        <v>#DIV/0!</v>
      </c>
      <c r="O1888">
        <f t="shared" si="368"/>
        <v>0</v>
      </c>
      <c r="P1888">
        <f t="shared" si="368"/>
        <v>0</v>
      </c>
      <c r="Q1888" t="s">
        <v>527</v>
      </c>
      <c r="R1888" t="s">
        <v>537</v>
      </c>
      <c r="S1888" t="s">
        <v>277</v>
      </c>
      <c r="T1888" s="67" t="s">
        <v>84</v>
      </c>
      <c r="U1888" s="67" t="s">
        <v>86</v>
      </c>
      <c r="V1888" s="128" t="s">
        <v>655</v>
      </c>
      <c r="W1888" s="67" t="s">
        <v>94</v>
      </c>
      <c r="X1888" s="79">
        <v>2</v>
      </c>
      <c r="Y1888" t="str">
        <f t="shared" si="380"/>
        <v>N</v>
      </c>
      <c r="Z1888" s="24">
        <v>100</v>
      </c>
      <c r="AA1888" s="24">
        <f t="shared" si="369"/>
        <v>0</v>
      </c>
      <c r="AB1888" s="24">
        <f t="shared" si="370"/>
        <v>-100</v>
      </c>
      <c r="AC1888" s="24">
        <f t="shared" si="371"/>
        <v>0</v>
      </c>
      <c r="AD1888" s="24">
        <f t="shared" si="372"/>
        <v>-100</v>
      </c>
      <c r="AE1888" s="24">
        <f t="shared" si="373"/>
        <v>0</v>
      </c>
      <c r="AF1888" s="24">
        <f t="shared" si="374"/>
        <v>-100</v>
      </c>
    </row>
    <row r="1889" spans="1:32" x14ac:dyDescent="0.25">
      <c r="A1889" s="18">
        <v>0.53040802770665485</v>
      </c>
      <c r="B1889" s="18">
        <v>0.46759889345766864</v>
      </c>
      <c r="C1889" s="3">
        <f t="shared" ref="C1889:D1942" si="381">(100%/A1889)</f>
        <v>1.8853409974274666</v>
      </c>
      <c r="D1889" s="4">
        <f t="shared" si="381"/>
        <v>2.1385850437016254</v>
      </c>
      <c r="E1889" s="75"/>
      <c r="F1889" s="5">
        <f t="shared" si="375"/>
        <v>1</v>
      </c>
      <c r="G1889" s="5">
        <f t="shared" si="376"/>
        <v>1.8853409974274666</v>
      </c>
      <c r="H1889" s="5">
        <f t="shared" si="377"/>
        <v>2.1385850437016254</v>
      </c>
      <c r="K1889" s="5">
        <f t="shared" si="378"/>
        <v>0</v>
      </c>
      <c r="L1889" s="5">
        <f t="shared" si="379"/>
        <v>0</v>
      </c>
      <c r="M1889" s="25" t="e">
        <f t="shared" ref="M1889:N1942" si="382">(1/K1889)</f>
        <v>#DIV/0!</v>
      </c>
      <c r="N1889" s="25" t="e">
        <f t="shared" si="382"/>
        <v>#DIV/0!</v>
      </c>
      <c r="O1889">
        <f t="shared" si="368"/>
        <v>0</v>
      </c>
      <c r="P1889">
        <f t="shared" si="368"/>
        <v>0</v>
      </c>
      <c r="Q1889" t="s">
        <v>335</v>
      </c>
      <c r="R1889" t="s">
        <v>552</v>
      </c>
      <c r="S1889" t="s">
        <v>272</v>
      </c>
      <c r="T1889" s="67" t="s">
        <v>84</v>
      </c>
      <c r="U1889" s="67" t="s">
        <v>86</v>
      </c>
      <c r="V1889" s="128" t="s">
        <v>655</v>
      </c>
      <c r="W1889" s="67" t="s">
        <v>78</v>
      </c>
      <c r="X1889" s="79">
        <v>1</v>
      </c>
      <c r="Y1889" t="str">
        <f t="shared" si="380"/>
        <v>N</v>
      </c>
      <c r="Z1889" s="24">
        <v>100</v>
      </c>
      <c r="AA1889" s="24">
        <f t="shared" si="369"/>
        <v>0</v>
      </c>
      <c r="AB1889" s="24">
        <f t="shared" si="370"/>
        <v>-100</v>
      </c>
      <c r="AC1889" s="24">
        <f t="shared" si="371"/>
        <v>0</v>
      </c>
      <c r="AD1889" s="24">
        <f t="shared" si="372"/>
        <v>-100</v>
      </c>
      <c r="AE1889" s="24">
        <f t="shared" si="373"/>
        <v>0</v>
      </c>
      <c r="AF1889" s="24">
        <f t="shared" si="374"/>
        <v>-100</v>
      </c>
    </row>
    <row r="1890" spans="1:32" x14ac:dyDescent="0.25">
      <c r="A1890" s="18">
        <v>0.13789740811647644</v>
      </c>
      <c r="B1890" s="18">
        <v>0.86209264180188983</v>
      </c>
      <c r="C1890" s="3">
        <f t="shared" si="381"/>
        <v>7.2517679168802065</v>
      </c>
      <c r="D1890" s="4">
        <f t="shared" si="381"/>
        <v>1.159968142066339</v>
      </c>
      <c r="E1890" s="75"/>
      <c r="F1890" s="5">
        <f t="shared" si="375"/>
        <v>1</v>
      </c>
      <c r="G1890" s="5">
        <f t="shared" si="376"/>
        <v>7.2517679168802065</v>
      </c>
      <c r="H1890" s="5">
        <f t="shared" si="377"/>
        <v>1.159968142066339</v>
      </c>
      <c r="K1890" s="5">
        <f t="shared" si="378"/>
        <v>0</v>
      </c>
      <c r="L1890" s="5">
        <f t="shared" si="379"/>
        <v>0</v>
      </c>
      <c r="M1890" s="25" t="e">
        <f t="shared" si="382"/>
        <v>#DIV/0!</v>
      </c>
      <c r="N1890" s="25" t="e">
        <f t="shared" si="382"/>
        <v>#DIV/0!</v>
      </c>
      <c r="O1890">
        <f t="shared" si="368"/>
        <v>0</v>
      </c>
      <c r="P1890">
        <f t="shared" si="368"/>
        <v>0</v>
      </c>
      <c r="Q1890" t="s">
        <v>515</v>
      </c>
      <c r="R1890" t="s">
        <v>334</v>
      </c>
      <c r="S1890" t="s">
        <v>272</v>
      </c>
      <c r="T1890" s="67" t="s">
        <v>90</v>
      </c>
      <c r="U1890" s="67" t="s">
        <v>75</v>
      </c>
      <c r="V1890" s="128" t="s">
        <v>655</v>
      </c>
      <c r="W1890" s="67" t="s">
        <v>96</v>
      </c>
      <c r="X1890" s="79">
        <v>5</v>
      </c>
      <c r="Y1890" t="str">
        <f t="shared" si="380"/>
        <v>Y</v>
      </c>
      <c r="Z1890" s="24">
        <v>100</v>
      </c>
      <c r="AA1890" s="24">
        <f t="shared" si="369"/>
        <v>0</v>
      </c>
      <c r="AB1890" s="24">
        <f t="shared" si="370"/>
        <v>-100</v>
      </c>
      <c r="AC1890" s="24">
        <f t="shared" si="371"/>
        <v>0</v>
      </c>
      <c r="AD1890" s="24">
        <f t="shared" si="372"/>
        <v>-100</v>
      </c>
      <c r="AE1890" s="24">
        <f t="shared" si="373"/>
        <v>0</v>
      </c>
      <c r="AF1890" s="24">
        <f t="shared" si="374"/>
        <v>-100</v>
      </c>
    </row>
    <row r="1891" spans="1:32" x14ac:dyDescent="0.25">
      <c r="A1891" s="18">
        <v>0.37635524551822364</v>
      </c>
      <c r="B1891" s="18">
        <v>0.62269235176931359</v>
      </c>
      <c r="C1891" s="3">
        <f t="shared" si="381"/>
        <v>2.6570640688773888</v>
      </c>
      <c r="D1891" s="4">
        <f t="shared" si="381"/>
        <v>1.6059294724892752</v>
      </c>
      <c r="E1891" s="75"/>
      <c r="F1891" s="5">
        <f t="shared" si="375"/>
        <v>1</v>
      </c>
      <c r="G1891" s="5">
        <f t="shared" si="376"/>
        <v>2.6570640688773888</v>
      </c>
      <c r="H1891" s="5">
        <f t="shared" si="377"/>
        <v>1.6059294724892752</v>
      </c>
      <c r="K1891" s="5">
        <f t="shared" si="378"/>
        <v>0</v>
      </c>
      <c r="L1891" s="5">
        <f t="shared" si="379"/>
        <v>0</v>
      </c>
      <c r="M1891" s="25" t="e">
        <f t="shared" si="382"/>
        <v>#DIV/0!</v>
      </c>
      <c r="N1891" s="25" t="e">
        <f t="shared" si="382"/>
        <v>#DIV/0!</v>
      </c>
      <c r="O1891">
        <f t="shared" si="368"/>
        <v>0</v>
      </c>
      <c r="P1891">
        <f t="shared" si="368"/>
        <v>0</v>
      </c>
      <c r="Q1891" t="s">
        <v>336</v>
      </c>
      <c r="R1891" t="s">
        <v>560</v>
      </c>
      <c r="S1891" t="s">
        <v>272</v>
      </c>
      <c r="T1891" s="67" t="s">
        <v>85</v>
      </c>
      <c r="U1891" s="67" t="s">
        <v>79</v>
      </c>
      <c r="V1891" s="128" t="s">
        <v>655</v>
      </c>
      <c r="W1891" s="67" t="s">
        <v>89</v>
      </c>
      <c r="X1891" s="79">
        <v>4</v>
      </c>
      <c r="Y1891" t="str">
        <f t="shared" si="380"/>
        <v>Y</v>
      </c>
      <c r="Z1891" s="24">
        <v>100</v>
      </c>
      <c r="AA1891" s="24">
        <f t="shared" si="369"/>
        <v>0</v>
      </c>
      <c r="AB1891" s="24">
        <f t="shared" si="370"/>
        <v>-100</v>
      </c>
      <c r="AC1891" s="24">
        <f t="shared" si="371"/>
        <v>0</v>
      </c>
      <c r="AD1891" s="24">
        <f t="shared" si="372"/>
        <v>-100</v>
      </c>
      <c r="AE1891" s="24">
        <f t="shared" si="373"/>
        <v>0</v>
      </c>
      <c r="AF1891" s="24">
        <f t="shared" si="374"/>
        <v>-100</v>
      </c>
    </row>
    <row r="1892" spans="1:32" x14ac:dyDescent="0.25">
      <c r="A1892" s="18">
        <v>0.20362089734823521</v>
      </c>
      <c r="B1892" s="18">
        <v>0.79620806524256871</v>
      </c>
      <c r="C1892" s="3">
        <f t="shared" si="381"/>
        <v>4.9110872853574872</v>
      </c>
      <c r="D1892" s="4">
        <f t="shared" si="381"/>
        <v>1.255953115339701</v>
      </c>
      <c r="E1892" s="75"/>
      <c r="F1892" s="5">
        <f t="shared" si="375"/>
        <v>1</v>
      </c>
      <c r="G1892" s="5">
        <f t="shared" si="376"/>
        <v>4.9110872853574872</v>
      </c>
      <c r="H1892" s="5">
        <f t="shared" si="377"/>
        <v>1.255953115339701</v>
      </c>
      <c r="K1892" s="5">
        <f t="shared" si="378"/>
        <v>0</v>
      </c>
      <c r="L1892" s="5">
        <f t="shared" si="379"/>
        <v>0</v>
      </c>
      <c r="M1892" s="25" t="e">
        <f t="shared" si="382"/>
        <v>#DIV/0!</v>
      </c>
      <c r="N1892" s="25" t="e">
        <f t="shared" si="382"/>
        <v>#DIV/0!</v>
      </c>
      <c r="O1892">
        <f t="shared" si="368"/>
        <v>0</v>
      </c>
      <c r="P1892">
        <f t="shared" si="368"/>
        <v>0</v>
      </c>
      <c r="Q1892" t="s">
        <v>528</v>
      </c>
      <c r="R1892" t="s">
        <v>557</v>
      </c>
      <c r="S1892" t="s">
        <v>272</v>
      </c>
      <c r="T1892" s="67" t="s">
        <v>85</v>
      </c>
      <c r="U1892" s="67" t="s">
        <v>76</v>
      </c>
      <c r="V1892" s="128" t="s">
        <v>655</v>
      </c>
      <c r="W1892" s="67" t="s">
        <v>75</v>
      </c>
      <c r="X1892" s="79">
        <v>2</v>
      </c>
      <c r="Y1892" t="str">
        <f t="shared" si="380"/>
        <v>N</v>
      </c>
      <c r="Z1892" s="24">
        <v>100</v>
      </c>
      <c r="AA1892" s="24">
        <f t="shared" si="369"/>
        <v>0</v>
      </c>
      <c r="AB1892" s="24">
        <f t="shared" si="370"/>
        <v>-100</v>
      </c>
      <c r="AC1892" s="24">
        <f t="shared" si="371"/>
        <v>0</v>
      </c>
      <c r="AD1892" s="24">
        <f t="shared" si="372"/>
        <v>-100</v>
      </c>
      <c r="AE1892" s="24">
        <f t="shared" si="373"/>
        <v>0</v>
      </c>
      <c r="AF1892" s="24">
        <f t="shared" si="374"/>
        <v>-100</v>
      </c>
    </row>
    <row r="1893" spans="1:32" x14ac:dyDescent="0.25">
      <c r="A1893" s="18">
        <v>0.58801734477547396</v>
      </c>
      <c r="B1893" s="18">
        <v>0.39335262400577897</v>
      </c>
      <c r="C1893" s="3">
        <f t="shared" si="381"/>
        <v>1.7006301070622938</v>
      </c>
      <c r="D1893" s="4">
        <f t="shared" si="381"/>
        <v>2.542248199125547</v>
      </c>
      <c r="E1893" s="75"/>
      <c r="F1893" s="5">
        <f t="shared" si="375"/>
        <v>1</v>
      </c>
      <c r="G1893" s="5">
        <f t="shared" si="376"/>
        <v>1.7006301070622938</v>
      </c>
      <c r="H1893" s="5">
        <f t="shared" si="377"/>
        <v>2.542248199125547</v>
      </c>
      <c r="K1893" s="5">
        <f t="shared" si="378"/>
        <v>0</v>
      </c>
      <c r="L1893" s="5">
        <f t="shared" si="379"/>
        <v>0</v>
      </c>
      <c r="M1893" s="25" t="e">
        <f t="shared" si="382"/>
        <v>#DIV/0!</v>
      </c>
      <c r="N1893" s="25" t="e">
        <f t="shared" si="382"/>
        <v>#DIV/0!</v>
      </c>
      <c r="O1893">
        <f t="shared" si="368"/>
        <v>0</v>
      </c>
      <c r="P1893">
        <f t="shared" si="368"/>
        <v>0</v>
      </c>
      <c r="Q1893" t="s">
        <v>558</v>
      </c>
      <c r="R1893" t="s">
        <v>556</v>
      </c>
      <c r="S1893" t="s">
        <v>272</v>
      </c>
      <c r="T1893" s="67" t="s">
        <v>84</v>
      </c>
      <c r="U1893" s="67" t="s">
        <v>100</v>
      </c>
      <c r="V1893" s="128" t="s">
        <v>655</v>
      </c>
      <c r="W1893" s="67" t="s">
        <v>75</v>
      </c>
      <c r="X1893" s="79">
        <v>2</v>
      </c>
      <c r="Y1893" t="str">
        <f t="shared" si="380"/>
        <v>N</v>
      </c>
      <c r="Z1893" s="24">
        <v>100</v>
      </c>
      <c r="AA1893" s="24">
        <f t="shared" si="369"/>
        <v>0</v>
      </c>
      <c r="AB1893" s="24">
        <f t="shared" si="370"/>
        <v>-100</v>
      </c>
      <c r="AC1893" s="24">
        <f t="shared" si="371"/>
        <v>0</v>
      </c>
      <c r="AD1893" s="24">
        <f t="shared" si="372"/>
        <v>-100</v>
      </c>
      <c r="AE1893" s="24">
        <f t="shared" si="373"/>
        <v>0</v>
      </c>
      <c r="AF1893" s="24">
        <f t="shared" si="374"/>
        <v>-100</v>
      </c>
    </row>
    <row r="1894" spans="1:32" x14ac:dyDescent="0.25">
      <c r="A1894" s="18">
        <v>0.20255931892401824</v>
      </c>
      <c r="B1894" s="18">
        <v>0.79737156277126409</v>
      </c>
      <c r="C1894" s="3">
        <f t="shared" si="381"/>
        <v>4.9368254460566616</v>
      </c>
      <c r="D1894" s="4">
        <f t="shared" si="381"/>
        <v>1.2541204711696778</v>
      </c>
      <c r="E1894" s="75"/>
      <c r="F1894" s="5">
        <f t="shared" si="375"/>
        <v>1</v>
      </c>
      <c r="G1894" s="5">
        <f t="shared" si="376"/>
        <v>4.9368254460566616</v>
      </c>
      <c r="H1894" s="5">
        <f t="shared" si="377"/>
        <v>1.2541204711696778</v>
      </c>
      <c r="K1894" s="5">
        <f t="shared" si="378"/>
        <v>0</v>
      </c>
      <c r="L1894" s="5">
        <f t="shared" si="379"/>
        <v>0</v>
      </c>
      <c r="M1894" s="25" t="e">
        <f t="shared" si="382"/>
        <v>#DIV/0!</v>
      </c>
      <c r="N1894" s="25" t="e">
        <f t="shared" si="382"/>
        <v>#DIV/0!</v>
      </c>
      <c r="O1894">
        <f t="shared" ref="O1894:P1947" si="383">(I1894/G1894)</f>
        <v>0</v>
      </c>
      <c r="P1894">
        <f t="shared" si="383"/>
        <v>0</v>
      </c>
      <c r="Q1894" t="s">
        <v>562</v>
      </c>
      <c r="R1894" t="s">
        <v>559</v>
      </c>
      <c r="S1894" t="s">
        <v>272</v>
      </c>
      <c r="T1894" s="67" t="s">
        <v>90</v>
      </c>
      <c r="U1894" s="67" t="s">
        <v>75</v>
      </c>
      <c r="V1894" s="128" t="s">
        <v>655</v>
      </c>
      <c r="W1894" s="67" t="s">
        <v>73</v>
      </c>
      <c r="X1894" s="79">
        <v>0</v>
      </c>
      <c r="Y1894" t="str">
        <f t="shared" si="380"/>
        <v>N</v>
      </c>
      <c r="Z1894" s="24">
        <v>100</v>
      </c>
      <c r="AA1894" s="24">
        <f t="shared" si="369"/>
        <v>0</v>
      </c>
      <c r="AB1894" s="24">
        <f t="shared" si="370"/>
        <v>-100</v>
      </c>
      <c r="AC1894" s="24">
        <f t="shared" si="371"/>
        <v>0</v>
      </c>
      <c r="AD1894" s="24">
        <f t="shared" si="372"/>
        <v>-100</v>
      </c>
      <c r="AE1894" s="24">
        <f t="shared" si="373"/>
        <v>0</v>
      </c>
      <c r="AF1894" s="24">
        <f t="shared" si="374"/>
        <v>-100</v>
      </c>
    </row>
    <row r="1895" spans="1:32" x14ac:dyDescent="0.25">
      <c r="A1895" s="18">
        <v>0.5260774823935993</v>
      </c>
      <c r="B1895" s="18">
        <v>0.47179039862255123</v>
      </c>
      <c r="C1895" s="3">
        <f t="shared" si="381"/>
        <v>1.9008606782599802</v>
      </c>
      <c r="D1895" s="4">
        <f t="shared" si="381"/>
        <v>2.1195853135621672</v>
      </c>
      <c r="E1895" s="75"/>
      <c r="F1895" s="5">
        <f t="shared" si="375"/>
        <v>1</v>
      </c>
      <c r="G1895" s="5">
        <f t="shared" si="376"/>
        <v>1.9008606782599802</v>
      </c>
      <c r="H1895" s="5">
        <f t="shared" si="377"/>
        <v>2.1195853135621672</v>
      </c>
      <c r="K1895" s="5">
        <f t="shared" si="378"/>
        <v>0</v>
      </c>
      <c r="L1895" s="5">
        <f t="shared" si="379"/>
        <v>0</v>
      </c>
      <c r="M1895" s="25" t="e">
        <f t="shared" si="382"/>
        <v>#DIV/0!</v>
      </c>
      <c r="N1895" s="25" t="e">
        <f t="shared" si="382"/>
        <v>#DIV/0!</v>
      </c>
      <c r="O1895">
        <f t="shared" si="383"/>
        <v>0</v>
      </c>
      <c r="P1895">
        <f t="shared" si="383"/>
        <v>0</v>
      </c>
      <c r="Q1895" t="s">
        <v>555</v>
      </c>
      <c r="R1895" t="s">
        <v>337</v>
      </c>
      <c r="S1895" t="s">
        <v>272</v>
      </c>
      <c r="T1895" s="67" t="s">
        <v>85</v>
      </c>
      <c r="U1895" s="67" t="s">
        <v>79</v>
      </c>
      <c r="V1895" s="128" t="s">
        <v>655</v>
      </c>
      <c r="W1895" s="67" t="s">
        <v>78</v>
      </c>
      <c r="X1895" s="79">
        <v>1</v>
      </c>
      <c r="Y1895" t="str">
        <f t="shared" si="380"/>
        <v>N</v>
      </c>
      <c r="Z1895" s="24">
        <v>100</v>
      </c>
      <c r="AA1895" s="24">
        <f t="shared" si="369"/>
        <v>0</v>
      </c>
      <c r="AB1895" s="24">
        <f t="shared" si="370"/>
        <v>-100</v>
      </c>
      <c r="AC1895" s="24">
        <f t="shared" si="371"/>
        <v>0</v>
      </c>
      <c r="AD1895" s="24">
        <f t="shared" si="372"/>
        <v>-100</v>
      </c>
      <c r="AE1895" s="24">
        <f t="shared" si="373"/>
        <v>0</v>
      </c>
      <c r="AF1895" s="24">
        <f t="shared" si="374"/>
        <v>-100</v>
      </c>
    </row>
    <row r="1896" spans="1:32" x14ac:dyDescent="0.25">
      <c r="A1896" s="18">
        <v>0.56618945596671799</v>
      </c>
      <c r="B1896" s="18">
        <v>0.43172602386015319</v>
      </c>
      <c r="C1896" s="3">
        <f t="shared" si="381"/>
        <v>1.7661932582135236</v>
      </c>
      <c r="D1896" s="4">
        <f t="shared" si="381"/>
        <v>2.3162838113366195</v>
      </c>
      <c r="E1896" s="75"/>
      <c r="F1896" s="5">
        <f t="shared" si="375"/>
        <v>1</v>
      </c>
      <c r="G1896" s="5">
        <f t="shared" si="376"/>
        <v>1.7661932582135236</v>
      </c>
      <c r="H1896" s="5">
        <f t="shared" si="377"/>
        <v>2.3162838113366195</v>
      </c>
      <c r="K1896" s="5">
        <f t="shared" si="378"/>
        <v>0</v>
      </c>
      <c r="L1896" s="5">
        <f t="shared" si="379"/>
        <v>0</v>
      </c>
      <c r="M1896" s="25" t="e">
        <f t="shared" si="382"/>
        <v>#DIV/0!</v>
      </c>
      <c r="N1896" s="25" t="e">
        <f t="shared" si="382"/>
        <v>#DIV/0!</v>
      </c>
      <c r="O1896">
        <f t="shared" si="383"/>
        <v>0</v>
      </c>
      <c r="P1896">
        <f t="shared" si="383"/>
        <v>0</v>
      </c>
      <c r="Q1896" t="s">
        <v>519</v>
      </c>
      <c r="R1896" t="s">
        <v>486</v>
      </c>
      <c r="S1896" t="s">
        <v>274</v>
      </c>
      <c r="T1896" s="67" t="s">
        <v>84</v>
      </c>
      <c r="U1896" s="67" t="s">
        <v>86</v>
      </c>
      <c r="V1896" s="128" t="s">
        <v>655</v>
      </c>
      <c r="W1896" s="67" t="s">
        <v>73</v>
      </c>
      <c r="X1896" s="79">
        <v>0</v>
      </c>
      <c r="Y1896" t="str">
        <f t="shared" si="380"/>
        <v>N</v>
      </c>
      <c r="Z1896" s="24">
        <v>100</v>
      </c>
      <c r="AA1896" s="24">
        <f t="shared" si="369"/>
        <v>0</v>
      </c>
      <c r="AB1896" s="24">
        <f t="shared" si="370"/>
        <v>-100</v>
      </c>
      <c r="AC1896" s="24">
        <f t="shared" si="371"/>
        <v>0</v>
      </c>
      <c r="AD1896" s="24">
        <f t="shared" si="372"/>
        <v>-100</v>
      </c>
      <c r="AE1896" s="24">
        <f t="shared" si="373"/>
        <v>0</v>
      </c>
      <c r="AF1896" s="24">
        <f t="shared" si="374"/>
        <v>-100</v>
      </c>
    </row>
    <row r="1897" spans="1:32" x14ac:dyDescent="0.25">
      <c r="A1897" s="18">
        <v>0.55399953607049801</v>
      </c>
      <c r="B1897" s="18">
        <v>0.44280831770286377</v>
      </c>
      <c r="C1897" s="3">
        <f t="shared" si="381"/>
        <v>1.805055663210424</v>
      </c>
      <c r="D1897" s="4">
        <f t="shared" si="381"/>
        <v>2.2583134959786975</v>
      </c>
      <c r="E1897" s="75"/>
      <c r="F1897" s="5">
        <f t="shared" si="375"/>
        <v>1</v>
      </c>
      <c r="G1897" s="5">
        <f t="shared" si="376"/>
        <v>1.805055663210424</v>
      </c>
      <c r="H1897" s="5">
        <f t="shared" si="377"/>
        <v>2.2583134959786975</v>
      </c>
      <c r="K1897" s="5">
        <f t="shared" si="378"/>
        <v>0</v>
      </c>
      <c r="L1897" s="5">
        <f t="shared" si="379"/>
        <v>0</v>
      </c>
      <c r="M1897" s="25" t="e">
        <f t="shared" si="382"/>
        <v>#DIV/0!</v>
      </c>
      <c r="N1897" s="25" t="e">
        <f t="shared" si="382"/>
        <v>#DIV/0!</v>
      </c>
      <c r="O1897">
        <f t="shared" si="383"/>
        <v>0</v>
      </c>
      <c r="P1897">
        <f t="shared" si="383"/>
        <v>0</v>
      </c>
      <c r="Q1897" t="s">
        <v>489</v>
      </c>
      <c r="R1897" t="s">
        <v>340</v>
      </c>
      <c r="S1897" t="s">
        <v>274</v>
      </c>
      <c r="T1897" s="67" t="s">
        <v>84</v>
      </c>
      <c r="U1897" s="67" t="s">
        <v>86</v>
      </c>
      <c r="V1897" s="128" t="s">
        <v>655</v>
      </c>
      <c r="W1897" s="67" t="s">
        <v>100</v>
      </c>
      <c r="X1897" s="79">
        <v>3</v>
      </c>
      <c r="Y1897" t="str">
        <f t="shared" si="380"/>
        <v>Y</v>
      </c>
      <c r="Z1897" s="24">
        <v>100</v>
      </c>
      <c r="AA1897" s="24">
        <f t="shared" si="369"/>
        <v>0</v>
      </c>
      <c r="AB1897" s="24">
        <f t="shared" si="370"/>
        <v>-100</v>
      </c>
      <c r="AC1897" s="24">
        <f t="shared" si="371"/>
        <v>0</v>
      </c>
      <c r="AD1897" s="24">
        <f t="shared" si="372"/>
        <v>-100</v>
      </c>
      <c r="AE1897" s="24">
        <f t="shared" si="373"/>
        <v>0</v>
      </c>
      <c r="AF1897" s="24">
        <f t="shared" si="374"/>
        <v>-100</v>
      </c>
    </row>
    <row r="1898" spans="1:32" x14ac:dyDescent="0.25">
      <c r="A1898" s="18">
        <v>0.32102754628656444</v>
      </c>
      <c r="B1898" s="18">
        <v>0.67871155111750314</v>
      </c>
      <c r="C1898" s="3">
        <f t="shared" si="381"/>
        <v>3.1149974871855779</v>
      </c>
      <c r="D1898" s="4">
        <f t="shared" si="381"/>
        <v>1.4733799628921789</v>
      </c>
      <c r="E1898" s="75"/>
      <c r="F1898" s="5">
        <f t="shared" si="375"/>
        <v>1</v>
      </c>
      <c r="G1898" s="5">
        <f t="shared" si="376"/>
        <v>3.1149974871855779</v>
      </c>
      <c r="H1898" s="5">
        <f t="shared" si="377"/>
        <v>1.4733799628921789</v>
      </c>
      <c r="K1898" s="5">
        <f t="shared" si="378"/>
        <v>0</v>
      </c>
      <c r="L1898" s="5">
        <f t="shared" si="379"/>
        <v>0</v>
      </c>
      <c r="M1898" s="25" t="e">
        <f t="shared" si="382"/>
        <v>#DIV/0!</v>
      </c>
      <c r="N1898" s="25" t="e">
        <f t="shared" si="382"/>
        <v>#DIV/0!</v>
      </c>
      <c r="O1898">
        <f t="shared" si="383"/>
        <v>0</v>
      </c>
      <c r="P1898">
        <f t="shared" si="383"/>
        <v>0</v>
      </c>
      <c r="Q1898" t="s">
        <v>488</v>
      </c>
      <c r="R1898" t="s">
        <v>342</v>
      </c>
      <c r="S1898" t="s">
        <v>274</v>
      </c>
      <c r="T1898" s="67" t="s">
        <v>90</v>
      </c>
      <c r="U1898" s="67" t="s">
        <v>75</v>
      </c>
      <c r="V1898" s="128" t="s">
        <v>655</v>
      </c>
      <c r="W1898" s="67" t="s">
        <v>92</v>
      </c>
      <c r="X1898" s="79">
        <v>5</v>
      </c>
      <c r="Y1898" t="str">
        <f t="shared" si="380"/>
        <v>Y</v>
      </c>
      <c r="Z1898" s="24">
        <v>100</v>
      </c>
      <c r="AA1898" s="24">
        <f t="shared" si="369"/>
        <v>0</v>
      </c>
      <c r="AB1898" s="24">
        <f t="shared" si="370"/>
        <v>-100</v>
      </c>
      <c r="AC1898" s="24">
        <f t="shared" si="371"/>
        <v>0</v>
      </c>
      <c r="AD1898" s="24">
        <f t="shared" si="372"/>
        <v>-100</v>
      </c>
      <c r="AE1898" s="24">
        <f t="shared" si="373"/>
        <v>0</v>
      </c>
      <c r="AF1898" s="24">
        <f t="shared" si="374"/>
        <v>-100</v>
      </c>
    </row>
    <row r="1899" spans="1:32" x14ac:dyDescent="0.25">
      <c r="A1899" s="18">
        <v>0.23701003816506244</v>
      </c>
      <c r="B1899" s="18">
        <v>0.76292389868359467</v>
      </c>
      <c r="C1899" s="3">
        <f t="shared" si="381"/>
        <v>4.219230576654156</v>
      </c>
      <c r="D1899" s="4">
        <f t="shared" si="381"/>
        <v>1.3107467228716705</v>
      </c>
      <c r="E1899" s="75"/>
      <c r="F1899" s="5">
        <f t="shared" si="375"/>
        <v>1</v>
      </c>
      <c r="G1899" s="5">
        <f t="shared" si="376"/>
        <v>4.219230576654156</v>
      </c>
      <c r="H1899" s="5">
        <f t="shared" si="377"/>
        <v>1.3107467228716705</v>
      </c>
      <c r="K1899" s="5">
        <f t="shared" si="378"/>
        <v>0</v>
      </c>
      <c r="L1899" s="5">
        <f t="shared" si="379"/>
        <v>0</v>
      </c>
      <c r="M1899" s="25" t="e">
        <f t="shared" si="382"/>
        <v>#DIV/0!</v>
      </c>
      <c r="N1899" s="25" t="e">
        <f t="shared" si="382"/>
        <v>#DIV/0!</v>
      </c>
      <c r="O1899">
        <f t="shared" si="383"/>
        <v>0</v>
      </c>
      <c r="P1899">
        <f t="shared" si="383"/>
        <v>0</v>
      </c>
      <c r="Q1899" t="s">
        <v>417</v>
      </c>
      <c r="R1899" t="s">
        <v>516</v>
      </c>
      <c r="S1899" t="s">
        <v>274</v>
      </c>
      <c r="T1899" s="67" t="s">
        <v>90</v>
      </c>
      <c r="U1899" s="67" t="s">
        <v>75</v>
      </c>
      <c r="V1899" s="128" t="s">
        <v>655</v>
      </c>
      <c r="W1899" s="67" t="s">
        <v>181</v>
      </c>
      <c r="X1899" s="79">
        <v>7</v>
      </c>
      <c r="Y1899" t="str">
        <f t="shared" si="380"/>
        <v>Y</v>
      </c>
      <c r="Z1899" s="24">
        <v>100</v>
      </c>
      <c r="AA1899" s="24">
        <f t="shared" si="369"/>
        <v>0</v>
      </c>
      <c r="AB1899" s="24">
        <f t="shared" si="370"/>
        <v>-100</v>
      </c>
      <c r="AC1899" s="24">
        <f t="shared" si="371"/>
        <v>0</v>
      </c>
      <c r="AD1899" s="24">
        <f t="shared" si="372"/>
        <v>-100</v>
      </c>
      <c r="AE1899" s="24">
        <f t="shared" si="373"/>
        <v>0</v>
      </c>
      <c r="AF1899" s="24">
        <f t="shared" si="374"/>
        <v>-100</v>
      </c>
    </row>
    <row r="1900" spans="1:32" x14ac:dyDescent="0.25">
      <c r="A1900" s="18">
        <v>0.38568423621590969</v>
      </c>
      <c r="B1900" s="18">
        <v>0.61391705240035732</v>
      </c>
      <c r="C1900" s="3">
        <f t="shared" si="381"/>
        <v>2.5927945871248688</v>
      </c>
      <c r="D1900" s="4">
        <f t="shared" si="381"/>
        <v>1.6288845473343589</v>
      </c>
      <c r="E1900" s="75"/>
      <c r="F1900" s="5">
        <f t="shared" si="375"/>
        <v>1</v>
      </c>
      <c r="G1900" s="5">
        <f t="shared" si="376"/>
        <v>2.5927945871248688</v>
      </c>
      <c r="H1900" s="5">
        <f t="shared" si="377"/>
        <v>1.6288845473343589</v>
      </c>
      <c r="K1900" s="5">
        <f t="shared" si="378"/>
        <v>0</v>
      </c>
      <c r="L1900" s="5">
        <f t="shared" si="379"/>
        <v>0</v>
      </c>
      <c r="M1900" s="25" t="e">
        <f t="shared" si="382"/>
        <v>#DIV/0!</v>
      </c>
      <c r="N1900" s="25" t="e">
        <f t="shared" si="382"/>
        <v>#DIV/0!</v>
      </c>
      <c r="O1900">
        <f t="shared" si="383"/>
        <v>0</v>
      </c>
      <c r="P1900">
        <f t="shared" si="383"/>
        <v>0</v>
      </c>
      <c r="Q1900" t="s">
        <v>545</v>
      </c>
      <c r="R1900" t="s">
        <v>568</v>
      </c>
      <c r="S1900" t="s">
        <v>271</v>
      </c>
      <c r="T1900" s="67" t="s">
        <v>90</v>
      </c>
      <c r="U1900" s="67" t="s">
        <v>75</v>
      </c>
      <c r="V1900" s="128" t="s">
        <v>655</v>
      </c>
      <c r="W1900" s="67" t="s">
        <v>74</v>
      </c>
      <c r="X1900" s="79">
        <v>4</v>
      </c>
      <c r="Y1900" t="str">
        <f t="shared" si="380"/>
        <v>Y</v>
      </c>
      <c r="Z1900" s="24">
        <v>100</v>
      </c>
      <c r="AA1900" s="24">
        <f t="shared" si="369"/>
        <v>0</v>
      </c>
      <c r="AB1900" s="24">
        <f t="shared" si="370"/>
        <v>-100</v>
      </c>
      <c r="AC1900" s="24">
        <f t="shared" si="371"/>
        <v>0</v>
      </c>
      <c r="AD1900" s="24">
        <f t="shared" si="372"/>
        <v>-100</v>
      </c>
      <c r="AE1900" s="24">
        <f t="shared" si="373"/>
        <v>0</v>
      </c>
      <c r="AF1900" s="24">
        <f t="shared" si="374"/>
        <v>-100</v>
      </c>
    </row>
    <row r="1901" spans="1:32" x14ac:dyDescent="0.25">
      <c r="A1901" s="18">
        <v>0.63113428099557789</v>
      </c>
      <c r="B1901" s="18">
        <v>0.3657805427920226</v>
      </c>
      <c r="C1901" s="3">
        <f t="shared" si="381"/>
        <v>1.5844488726274824</v>
      </c>
      <c r="D1901" s="4">
        <f t="shared" si="381"/>
        <v>2.7338796983758242</v>
      </c>
      <c r="E1901" s="75"/>
      <c r="F1901" s="5">
        <f t="shared" si="375"/>
        <v>1</v>
      </c>
      <c r="G1901" s="5">
        <f t="shared" si="376"/>
        <v>1.5844488726274824</v>
      </c>
      <c r="H1901" s="5">
        <f t="shared" si="377"/>
        <v>2.7338796983758242</v>
      </c>
      <c r="K1901" s="5">
        <f t="shared" si="378"/>
        <v>0</v>
      </c>
      <c r="L1901" s="5">
        <f t="shared" si="379"/>
        <v>0</v>
      </c>
      <c r="M1901" s="25" t="e">
        <f t="shared" si="382"/>
        <v>#DIV/0!</v>
      </c>
      <c r="N1901" s="25" t="e">
        <f t="shared" si="382"/>
        <v>#DIV/0!</v>
      </c>
      <c r="O1901">
        <f t="shared" si="383"/>
        <v>0</v>
      </c>
      <c r="P1901">
        <f t="shared" si="383"/>
        <v>0</v>
      </c>
      <c r="Q1901" t="s">
        <v>542</v>
      </c>
      <c r="R1901" t="s">
        <v>548</v>
      </c>
      <c r="S1901" t="s">
        <v>271</v>
      </c>
      <c r="T1901" s="67" t="s">
        <v>90</v>
      </c>
      <c r="U1901" s="67" t="s">
        <v>74</v>
      </c>
      <c r="V1901" s="128" t="s">
        <v>655</v>
      </c>
      <c r="W1901" s="67" t="s">
        <v>76</v>
      </c>
      <c r="X1901" s="79">
        <v>1</v>
      </c>
      <c r="Y1901" t="str">
        <f t="shared" si="380"/>
        <v>N</v>
      </c>
      <c r="Z1901" s="24">
        <v>100</v>
      </c>
      <c r="AA1901" s="24">
        <f t="shared" si="369"/>
        <v>0</v>
      </c>
      <c r="AB1901" s="24">
        <f t="shared" si="370"/>
        <v>-100</v>
      </c>
      <c r="AC1901" s="24">
        <f t="shared" si="371"/>
        <v>0</v>
      </c>
      <c r="AD1901" s="24">
        <f t="shared" si="372"/>
        <v>-100</v>
      </c>
      <c r="AE1901" s="24">
        <f t="shared" si="373"/>
        <v>0</v>
      </c>
      <c r="AF1901" s="24">
        <f t="shared" si="374"/>
        <v>-100</v>
      </c>
    </row>
    <row r="1902" spans="1:32" x14ac:dyDescent="0.25">
      <c r="A1902" s="18">
        <v>0.77531256854731667</v>
      </c>
      <c r="B1902" s="18">
        <v>0.11451584349977623</v>
      </c>
      <c r="C1902" s="3">
        <f t="shared" si="381"/>
        <v>1.2898023849576881</v>
      </c>
      <c r="D1902" s="4">
        <f t="shared" si="381"/>
        <v>8.7324161394484605</v>
      </c>
      <c r="E1902" s="75"/>
      <c r="F1902" s="5">
        <f t="shared" si="375"/>
        <v>1</v>
      </c>
      <c r="G1902" s="5">
        <f t="shared" si="376"/>
        <v>1.2898023849576881</v>
      </c>
      <c r="H1902" s="5">
        <f t="shared" si="377"/>
        <v>8.7324161394484605</v>
      </c>
      <c r="K1902" s="5">
        <f t="shared" si="378"/>
        <v>0</v>
      </c>
      <c r="L1902" s="5">
        <f t="shared" si="379"/>
        <v>0</v>
      </c>
      <c r="M1902" s="25" t="e">
        <f t="shared" si="382"/>
        <v>#DIV/0!</v>
      </c>
      <c r="N1902" s="25" t="e">
        <f t="shared" si="382"/>
        <v>#DIV/0!</v>
      </c>
      <c r="O1902">
        <f t="shared" si="383"/>
        <v>0</v>
      </c>
      <c r="P1902">
        <f t="shared" si="383"/>
        <v>0</v>
      </c>
      <c r="Q1902" t="s">
        <v>544</v>
      </c>
      <c r="R1902" t="s">
        <v>546</v>
      </c>
      <c r="S1902" t="s">
        <v>271</v>
      </c>
      <c r="T1902" s="67" t="s">
        <v>84</v>
      </c>
      <c r="U1902" s="67" t="s">
        <v>99</v>
      </c>
      <c r="V1902" s="128" t="s">
        <v>655</v>
      </c>
      <c r="W1902" s="67" t="s">
        <v>89</v>
      </c>
      <c r="X1902" s="79">
        <v>4</v>
      </c>
      <c r="Y1902" t="str">
        <f t="shared" si="380"/>
        <v>Y</v>
      </c>
      <c r="Z1902" s="24">
        <v>100</v>
      </c>
      <c r="AA1902" s="24">
        <f t="shared" ref="AA1902:AA1965" si="384">IF(AND(O1902&gt;1,Y1902="Y"),Z1902*I1902,IF(AND(P1902&gt;1,Y1902="N"),Z1902*J1902,0))</f>
        <v>0</v>
      </c>
      <c r="AB1902" s="24">
        <f t="shared" ref="AB1902:AB1965" si="385">AA1902-Z1902</f>
        <v>-100</v>
      </c>
      <c r="AC1902" s="24">
        <f t="shared" ref="AC1902:AC1965" si="386">IF(AND(A1902 &gt; 50%,Y1902 = "Y"),Z1902*I1902,0)</f>
        <v>0</v>
      </c>
      <c r="AD1902" s="24">
        <f t="shared" ref="AD1902:AD1965" si="387">AC1902-Z1902</f>
        <v>-100</v>
      </c>
      <c r="AE1902" s="24">
        <f t="shared" ref="AE1902:AE1965" si="388">IF(AND(B1902 &gt; 50%,Y1902 = "N"),Z1902*J1902,0)</f>
        <v>0</v>
      </c>
      <c r="AF1902" s="24">
        <f t="shared" ref="AF1902:AF1965" si="389">AE1902-Z1902</f>
        <v>-100</v>
      </c>
    </row>
    <row r="1903" spans="1:32" x14ac:dyDescent="0.25">
      <c r="A1903" s="18">
        <v>0.56854140347808002</v>
      </c>
      <c r="B1903" s="18">
        <v>0.42698058268047812</v>
      </c>
      <c r="C1903" s="3">
        <f t="shared" si="381"/>
        <v>1.758886853063736</v>
      </c>
      <c r="D1903" s="4">
        <f t="shared" si="381"/>
        <v>2.3420268756069613</v>
      </c>
      <c r="E1903" s="75"/>
      <c r="F1903" s="5">
        <f t="shared" si="375"/>
        <v>1</v>
      </c>
      <c r="G1903" s="5">
        <f t="shared" si="376"/>
        <v>1.758886853063736</v>
      </c>
      <c r="H1903" s="5">
        <f t="shared" si="377"/>
        <v>2.3420268756069613</v>
      </c>
      <c r="K1903" s="5">
        <f t="shared" si="378"/>
        <v>0</v>
      </c>
      <c r="L1903" s="5">
        <f t="shared" si="379"/>
        <v>0</v>
      </c>
      <c r="M1903" s="25" t="e">
        <f t="shared" si="382"/>
        <v>#DIV/0!</v>
      </c>
      <c r="N1903" s="25" t="e">
        <f t="shared" si="382"/>
        <v>#DIV/0!</v>
      </c>
      <c r="O1903">
        <f t="shared" si="383"/>
        <v>0</v>
      </c>
      <c r="P1903">
        <f t="shared" si="383"/>
        <v>0</v>
      </c>
      <c r="Q1903" t="s">
        <v>570</v>
      </c>
      <c r="R1903" t="s">
        <v>549</v>
      </c>
      <c r="S1903" t="s">
        <v>271</v>
      </c>
      <c r="T1903" s="67" t="s">
        <v>84</v>
      </c>
      <c r="U1903" s="67" t="s">
        <v>86</v>
      </c>
      <c r="V1903" s="128" t="s">
        <v>655</v>
      </c>
      <c r="W1903" s="67" t="s">
        <v>125</v>
      </c>
      <c r="X1903" s="79">
        <v>6</v>
      </c>
      <c r="Y1903" t="str">
        <f t="shared" si="380"/>
        <v>Y</v>
      </c>
      <c r="Z1903" s="24">
        <v>100</v>
      </c>
      <c r="AA1903" s="24">
        <f t="shared" si="384"/>
        <v>0</v>
      </c>
      <c r="AB1903" s="24">
        <f t="shared" si="385"/>
        <v>-100</v>
      </c>
      <c r="AC1903" s="24">
        <f t="shared" si="386"/>
        <v>0</v>
      </c>
      <c r="AD1903" s="24">
        <f t="shared" si="387"/>
        <v>-100</v>
      </c>
      <c r="AE1903" s="24">
        <f t="shared" si="388"/>
        <v>0</v>
      </c>
      <c r="AF1903" s="24">
        <f t="shared" si="389"/>
        <v>-100</v>
      </c>
    </row>
    <row r="1904" spans="1:32" x14ac:dyDescent="0.25">
      <c r="A1904" s="18">
        <v>0.31497353583781529</v>
      </c>
      <c r="B1904" s="18">
        <v>0.68450631169384346</v>
      </c>
      <c r="C1904" s="3">
        <f t="shared" si="381"/>
        <v>3.1748699056257075</v>
      </c>
      <c r="D1904" s="4">
        <f t="shared" si="381"/>
        <v>1.4609069089888338</v>
      </c>
      <c r="E1904" s="75"/>
      <c r="F1904" s="5">
        <f t="shared" ref="F1904:F1967" si="390">(E1904/100%) + 1</f>
        <v>1</v>
      </c>
      <c r="G1904" s="5">
        <f t="shared" ref="G1904:G1967" si="391">C1904/F1904</f>
        <v>3.1748699056257075</v>
      </c>
      <c r="H1904" s="5">
        <f t="shared" ref="H1904:H1967" si="392">D1904/F1904</f>
        <v>1.4609069089888338</v>
      </c>
      <c r="K1904" s="5">
        <f t="shared" ref="K1904:K1967" si="393">(I1904*F1904)</f>
        <v>0</v>
      </c>
      <c r="L1904" s="5">
        <f t="shared" ref="L1904:L1967" si="394">(J1904*F1904)</f>
        <v>0</v>
      </c>
      <c r="M1904" s="25" t="e">
        <f t="shared" si="382"/>
        <v>#DIV/0!</v>
      </c>
      <c r="N1904" s="25" t="e">
        <f t="shared" si="382"/>
        <v>#DIV/0!</v>
      </c>
      <c r="O1904">
        <f t="shared" si="383"/>
        <v>0</v>
      </c>
      <c r="P1904">
        <f t="shared" si="383"/>
        <v>0</v>
      </c>
      <c r="Q1904" t="s">
        <v>543</v>
      </c>
      <c r="R1904" t="s">
        <v>566</v>
      </c>
      <c r="S1904" t="s">
        <v>271</v>
      </c>
      <c r="T1904" s="67" t="s">
        <v>90</v>
      </c>
      <c r="U1904" s="67" t="s">
        <v>75</v>
      </c>
      <c r="V1904" s="128" t="s">
        <v>655</v>
      </c>
      <c r="W1904" s="67" t="s">
        <v>75</v>
      </c>
      <c r="X1904" s="79">
        <v>2</v>
      </c>
      <c r="Y1904" t="str">
        <f t="shared" ref="Y1904:Y1967" si="395">IF(X1904 &gt;=3,"Y","N")</f>
        <v>N</v>
      </c>
      <c r="Z1904" s="24">
        <v>100</v>
      </c>
      <c r="AA1904" s="24">
        <f t="shared" si="384"/>
        <v>0</v>
      </c>
      <c r="AB1904" s="24">
        <f t="shared" si="385"/>
        <v>-100</v>
      </c>
      <c r="AC1904" s="24">
        <f t="shared" si="386"/>
        <v>0</v>
      </c>
      <c r="AD1904" s="24">
        <f t="shared" si="387"/>
        <v>-100</v>
      </c>
      <c r="AE1904" s="24">
        <f t="shared" si="388"/>
        <v>0</v>
      </c>
      <c r="AF1904" s="24">
        <f t="shared" si="389"/>
        <v>-100</v>
      </c>
    </row>
    <row r="1905" spans="1:32" x14ac:dyDescent="0.25">
      <c r="A1905" s="18">
        <v>0.42309797381644154</v>
      </c>
      <c r="B1905" s="18">
        <v>0.57638896441421261</v>
      </c>
      <c r="C1905" s="3">
        <f t="shared" si="381"/>
        <v>2.3635187637032833</v>
      </c>
      <c r="D1905" s="4">
        <f t="shared" si="381"/>
        <v>1.7349395317037439</v>
      </c>
      <c r="E1905" s="75"/>
      <c r="F1905" s="5">
        <f t="shared" si="390"/>
        <v>1</v>
      </c>
      <c r="G1905" s="5">
        <f t="shared" si="391"/>
        <v>2.3635187637032833</v>
      </c>
      <c r="H1905" s="5">
        <f t="shared" si="392"/>
        <v>1.7349395317037439</v>
      </c>
      <c r="K1905" s="5">
        <f t="shared" si="393"/>
        <v>0</v>
      </c>
      <c r="L1905" s="5">
        <f t="shared" si="394"/>
        <v>0</v>
      </c>
      <c r="M1905" s="25" t="e">
        <f t="shared" si="382"/>
        <v>#DIV/0!</v>
      </c>
      <c r="N1905" s="25" t="e">
        <f t="shared" si="382"/>
        <v>#DIV/0!</v>
      </c>
      <c r="O1905">
        <f t="shared" si="383"/>
        <v>0</v>
      </c>
      <c r="P1905">
        <f t="shared" si="383"/>
        <v>0</v>
      </c>
      <c r="Q1905" t="s">
        <v>547</v>
      </c>
      <c r="R1905" t="s">
        <v>571</v>
      </c>
      <c r="S1905" t="s">
        <v>271</v>
      </c>
      <c r="T1905" s="67" t="s">
        <v>90</v>
      </c>
      <c r="U1905" s="67" t="s">
        <v>75</v>
      </c>
      <c r="V1905" s="128" t="s">
        <v>655</v>
      </c>
      <c r="W1905" s="67" t="s">
        <v>73</v>
      </c>
      <c r="X1905" s="79">
        <v>0</v>
      </c>
      <c r="Y1905" t="str">
        <f t="shared" si="395"/>
        <v>N</v>
      </c>
      <c r="Z1905" s="24">
        <v>100</v>
      </c>
      <c r="AA1905" s="24">
        <f t="shared" si="384"/>
        <v>0</v>
      </c>
      <c r="AB1905" s="24">
        <f t="shared" si="385"/>
        <v>-100</v>
      </c>
      <c r="AC1905" s="24">
        <f t="shared" si="386"/>
        <v>0</v>
      </c>
      <c r="AD1905" s="24">
        <f t="shared" si="387"/>
        <v>-100</v>
      </c>
      <c r="AE1905" s="24">
        <f t="shared" si="388"/>
        <v>0</v>
      </c>
      <c r="AF1905" s="24">
        <f t="shared" si="389"/>
        <v>-100</v>
      </c>
    </row>
    <row r="1906" spans="1:32" x14ac:dyDescent="0.25">
      <c r="A1906" s="18">
        <v>0.42682334272635764</v>
      </c>
      <c r="B1906" s="18">
        <v>0.57205400192125977</v>
      </c>
      <c r="C1906" s="3">
        <f t="shared" si="381"/>
        <v>2.3428896686213196</v>
      </c>
      <c r="D1906" s="4">
        <f t="shared" si="381"/>
        <v>1.7480867132149611</v>
      </c>
      <c r="E1906" s="75"/>
      <c r="F1906" s="5">
        <f t="shared" si="390"/>
        <v>1</v>
      </c>
      <c r="G1906" s="5">
        <f t="shared" si="391"/>
        <v>2.3428896686213196</v>
      </c>
      <c r="H1906" s="5">
        <f t="shared" si="392"/>
        <v>1.7480867132149611</v>
      </c>
      <c r="K1906" s="5">
        <f t="shared" si="393"/>
        <v>0</v>
      </c>
      <c r="L1906" s="5">
        <f t="shared" si="394"/>
        <v>0</v>
      </c>
      <c r="M1906" s="25" t="e">
        <f t="shared" si="382"/>
        <v>#DIV/0!</v>
      </c>
      <c r="N1906" s="25" t="e">
        <f t="shared" si="382"/>
        <v>#DIV/0!</v>
      </c>
      <c r="O1906">
        <f t="shared" si="383"/>
        <v>0</v>
      </c>
      <c r="P1906">
        <f t="shared" si="383"/>
        <v>0</v>
      </c>
      <c r="Q1906" t="s">
        <v>420</v>
      </c>
      <c r="R1906" t="s">
        <v>423</v>
      </c>
      <c r="S1906" t="s">
        <v>270</v>
      </c>
      <c r="T1906" s="67" t="s">
        <v>84</v>
      </c>
      <c r="U1906" s="67" t="s">
        <v>86</v>
      </c>
      <c r="V1906" s="128" t="s">
        <v>655</v>
      </c>
      <c r="W1906" s="67" t="s">
        <v>73</v>
      </c>
      <c r="X1906" s="79">
        <v>0</v>
      </c>
      <c r="Y1906" t="str">
        <f t="shared" si="395"/>
        <v>N</v>
      </c>
      <c r="Z1906" s="24">
        <v>100</v>
      </c>
      <c r="AA1906" s="24">
        <f t="shared" si="384"/>
        <v>0</v>
      </c>
      <c r="AB1906" s="24">
        <f t="shared" si="385"/>
        <v>-100</v>
      </c>
      <c r="AC1906" s="24">
        <f t="shared" si="386"/>
        <v>0</v>
      </c>
      <c r="AD1906" s="24">
        <f t="shared" si="387"/>
        <v>-100</v>
      </c>
      <c r="AE1906" s="24">
        <f t="shared" si="388"/>
        <v>0</v>
      </c>
      <c r="AF1906" s="24">
        <f t="shared" si="389"/>
        <v>-100</v>
      </c>
    </row>
    <row r="1907" spans="1:32" x14ac:dyDescent="0.25">
      <c r="A1907" s="18">
        <v>0.4809762897956299</v>
      </c>
      <c r="B1907" s="18">
        <v>0.5178138021162918</v>
      </c>
      <c r="C1907" s="3">
        <f t="shared" si="381"/>
        <v>2.079104565476412</v>
      </c>
      <c r="D1907" s="4">
        <f t="shared" si="381"/>
        <v>1.9311961093215853</v>
      </c>
      <c r="E1907" s="75"/>
      <c r="F1907" s="5">
        <f t="shared" si="390"/>
        <v>1</v>
      </c>
      <c r="G1907" s="5">
        <f t="shared" si="391"/>
        <v>2.079104565476412</v>
      </c>
      <c r="H1907" s="5">
        <f t="shared" si="392"/>
        <v>1.9311961093215853</v>
      </c>
      <c r="K1907" s="5">
        <f t="shared" si="393"/>
        <v>0</v>
      </c>
      <c r="L1907" s="5">
        <f t="shared" si="394"/>
        <v>0</v>
      </c>
      <c r="M1907" s="25" t="e">
        <f t="shared" si="382"/>
        <v>#DIV/0!</v>
      </c>
      <c r="N1907" s="25" t="e">
        <f t="shared" si="382"/>
        <v>#DIV/0!</v>
      </c>
      <c r="O1907">
        <f t="shared" si="383"/>
        <v>0</v>
      </c>
      <c r="P1907">
        <f t="shared" si="383"/>
        <v>0</v>
      </c>
      <c r="Q1907" t="s">
        <v>348</v>
      </c>
      <c r="R1907" t="s">
        <v>292</v>
      </c>
      <c r="S1907" t="s">
        <v>270</v>
      </c>
      <c r="T1907" s="67" t="s">
        <v>84</v>
      </c>
      <c r="U1907" s="67" t="s">
        <v>86</v>
      </c>
      <c r="V1907" s="128" t="s">
        <v>655</v>
      </c>
      <c r="W1907" s="67" t="s">
        <v>102</v>
      </c>
      <c r="X1907" s="79">
        <v>4</v>
      </c>
      <c r="Y1907" t="str">
        <f t="shared" si="395"/>
        <v>Y</v>
      </c>
      <c r="Z1907" s="24">
        <v>100</v>
      </c>
      <c r="AA1907" s="24">
        <f t="shared" si="384"/>
        <v>0</v>
      </c>
      <c r="AB1907" s="24">
        <f t="shared" si="385"/>
        <v>-100</v>
      </c>
      <c r="AC1907" s="24">
        <f t="shared" si="386"/>
        <v>0</v>
      </c>
      <c r="AD1907" s="24">
        <f t="shared" si="387"/>
        <v>-100</v>
      </c>
      <c r="AE1907" s="24">
        <f t="shared" si="388"/>
        <v>0</v>
      </c>
      <c r="AF1907" s="24">
        <f t="shared" si="389"/>
        <v>-100</v>
      </c>
    </row>
    <row r="1908" spans="1:32" x14ac:dyDescent="0.25">
      <c r="A1908" s="18">
        <v>0.56192680146205476</v>
      </c>
      <c r="B1908" s="18">
        <v>0.43521211264243781</v>
      </c>
      <c r="C1908" s="3">
        <f t="shared" si="381"/>
        <v>1.7795912161479754</v>
      </c>
      <c r="D1908" s="4">
        <f t="shared" si="381"/>
        <v>2.2977301663972329</v>
      </c>
      <c r="E1908" s="75"/>
      <c r="F1908" s="5">
        <f t="shared" si="390"/>
        <v>1</v>
      </c>
      <c r="G1908" s="5">
        <f t="shared" si="391"/>
        <v>1.7795912161479754</v>
      </c>
      <c r="H1908" s="5">
        <f t="shared" si="392"/>
        <v>2.2977301663972329</v>
      </c>
      <c r="K1908" s="5">
        <f t="shared" si="393"/>
        <v>0</v>
      </c>
      <c r="L1908" s="5">
        <f t="shared" si="394"/>
        <v>0</v>
      </c>
      <c r="M1908" s="25" t="e">
        <f t="shared" si="382"/>
        <v>#DIV/0!</v>
      </c>
      <c r="N1908" s="25" t="e">
        <f t="shared" si="382"/>
        <v>#DIV/0!</v>
      </c>
      <c r="O1908">
        <f t="shared" si="383"/>
        <v>0</v>
      </c>
      <c r="P1908">
        <f t="shared" si="383"/>
        <v>0</v>
      </c>
      <c r="Q1908" t="s">
        <v>490</v>
      </c>
      <c r="R1908" t="s">
        <v>345</v>
      </c>
      <c r="S1908" t="s">
        <v>270</v>
      </c>
      <c r="T1908" s="67" t="s">
        <v>85</v>
      </c>
      <c r="U1908" s="67" t="s">
        <v>79</v>
      </c>
      <c r="V1908" s="128" t="s">
        <v>655</v>
      </c>
      <c r="W1908" s="67" t="s">
        <v>78</v>
      </c>
      <c r="X1908" s="79">
        <v>1</v>
      </c>
      <c r="Y1908" t="str">
        <f t="shared" si="395"/>
        <v>N</v>
      </c>
      <c r="Z1908" s="24">
        <v>100</v>
      </c>
      <c r="AA1908" s="24">
        <f t="shared" si="384"/>
        <v>0</v>
      </c>
      <c r="AB1908" s="24">
        <f t="shared" si="385"/>
        <v>-100</v>
      </c>
      <c r="AC1908" s="24">
        <f t="shared" si="386"/>
        <v>0</v>
      </c>
      <c r="AD1908" s="24">
        <f t="shared" si="387"/>
        <v>-100</v>
      </c>
      <c r="AE1908" s="24">
        <f t="shared" si="388"/>
        <v>0</v>
      </c>
      <c r="AF1908" s="24">
        <f t="shared" si="389"/>
        <v>-100</v>
      </c>
    </row>
    <row r="1909" spans="1:32" x14ac:dyDescent="0.25">
      <c r="A1909" s="18">
        <v>0.4723278989378929</v>
      </c>
      <c r="B1909" s="18">
        <v>0.51685852606503202</v>
      </c>
      <c r="C1909" s="3">
        <f t="shared" si="381"/>
        <v>2.1171732651165955</v>
      </c>
      <c r="D1909" s="4">
        <f t="shared" si="381"/>
        <v>1.9347654136872616</v>
      </c>
      <c r="E1909" s="75"/>
      <c r="F1909" s="5">
        <f t="shared" si="390"/>
        <v>1</v>
      </c>
      <c r="G1909" s="5">
        <f t="shared" si="391"/>
        <v>2.1171732651165955</v>
      </c>
      <c r="H1909" s="5">
        <f t="shared" si="392"/>
        <v>1.9347654136872616</v>
      </c>
      <c r="K1909" s="5">
        <f t="shared" si="393"/>
        <v>0</v>
      </c>
      <c r="L1909" s="5">
        <f t="shared" si="394"/>
        <v>0</v>
      </c>
      <c r="M1909" s="25" t="e">
        <f t="shared" si="382"/>
        <v>#DIV/0!</v>
      </c>
      <c r="N1909" s="25" t="e">
        <f t="shared" si="382"/>
        <v>#DIV/0!</v>
      </c>
      <c r="O1909">
        <f t="shared" si="383"/>
        <v>0</v>
      </c>
      <c r="P1909">
        <f t="shared" si="383"/>
        <v>0</v>
      </c>
      <c r="Q1909" t="s">
        <v>425</v>
      </c>
      <c r="R1909" t="s">
        <v>428</v>
      </c>
      <c r="S1909" t="s">
        <v>273</v>
      </c>
      <c r="T1909" s="67" t="s">
        <v>84</v>
      </c>
      <c r="U1909" s="67" t="s">
        <v>94</v>
      </c>
      <c r="V1909" s="128" t="s">
        <v>655</v>
      </c>
      <c r="W1909" s="67" t="s">
        <v>78</v>
      </c>
      <c r="X1909" s="79">
        <v>1</v>
      </c>
      <c r="Y1909" t="str">
        <f t="shared" si="395"/>
        <v>N</v>
      </c>
      <c r="Z1909" s="24">
        <v>100</v>
      </c>
      <c r="AA1909" s="24">
        <f t="shared" si="384"/>
        <v>0</v>
      </c>
      <c r="AB1909" s="24">
        <f t="shared" si="385"/>
        <v>-100</v>
      </c>
      <c r="AC1909" s="24">
        <f t="shared" si="386"/>
        <v>0</v>
      </c>
      <c r="AD1909" s="24">
        <f t="shared" si="387"/>
        <v>-100</v>
      </c>
      <c r="AE1909" s="24">
        <f t="shared" si="388"/>
        <v>0</v>
      </c>
      <c r="AF1909" s="24">
        <f t="shared" si="389"/>
        <v>-100</v>
      </c>
    </row>
    <row r="1910" spans="1:32" x14ac:dyDescent="0.25">
      <c r="A1910" s="18">
        <v>0.40579828142274282</v>
      </c>
      <c r="B1910" s="18">
        <v>0.59299561002810264</v>
      </c>
      <c r="C1910" s="3">
        <f t="shared" si="381"/>
        <v>2.4642785486768584</v>
      </c>
      <c r="D1910" s="4">
        <f t="shared" si="381"/>
        <v>1.6863531248614285</v>
      </c>
      <c r="E1910" s="75"/>
      <c r="F1910" s="5">
        <f t="shared" si="390"/>
        <v>1</v>
      </c>
      <c r="G1910" s="5">
        <f t="shared" si="391"/>
        <v>2.4642785486768584</v>
      </c>
      <c r="H1910" s="5">
        <f t="shared" si="392"/>
        <v>1.6863531248614285</v>
      </c>
      <c r="K1910" s="5">
        <f t="shared" si="393"/>
        <v>0</v>
      </c>
      <c r="L1910" s="5">
        <f t="shared" si="394"/>
        <v>0</v>
      </c>
      <c r="M1910" s="25" t="e">
        <f t="shared" si="382"/>
        <v>#DIV/0!</v>
      </c>
      <c r="N1910" s="25" t="e">
        <f t="shared" si="382"/>
        <v>#DIV/0!</v>
      </c>
      <c r="O1910">
        <f t="shared" si="383"/>
        <v>0</v>
      </c>
      <c r="P1910">
        <f t="shared" si="383"/>
        <v>0</v>
      </c>
      <c r="Q1910" t="s">
        <v>495</v>
      </c>
      <c r="R1910" t="s">
        <v>353</v>
      </c>
      <c r="S1910" t="s">
        <v>273</v>
      </c>
      <c r="T1910" s="67" t="s">
        <v>85</v>
      </c>
      <c r="U1910" s="67" t="s">
        <v>79</v>
      </c>
      <c r="V1910" s="128" t="s">
        <v>655</v>
      </c>
      <c r="W1910" s="67" t="s">
        <v>87</v>
      </c>
      <c r="X1910" s="79">
        <v>3</v>
      </c>
      <c r="Y1910" t="str">
        <f t="shared" si="395"/>
        <v>Y</v>
      </c>
      <c r="Z1910" s="24">
        <v>100</v>
      </c>
      <c r="AA1910" s="24">
        <f t="shared" si="384"/>
        <v>0</v>
      </c>
      <c r="AB1910" s="24">
        <f t="shared" si="385"/>
        <v>-100</v>
      </c>
      <c r="AC1910" s="24">
        <f t="shared" si="386"/>
        <v>0</v>
      </c>
      <c r="AD1910" s="24">
        <f t="shared" si="387"/>
        <v>-100</v>
      </c>
      <c r="AE1910" s="24">
        <f t="shared" si="388"/>
        <v>0</v>
      </c>
      <c r="AF1910" s="24">
        <f t="shared" si="389"/>
        <v>-100</v>
      </c>
    </row>
    <row r="1911" spans="1:32" x14ac:dyDescent="0.25">
      <c r="A1911" s="18">
        <v>0.23865895436534046</v>
      </c>
      <c r="B1911" s="18">
        <v>0.76117737786091944</v>
      </c>
      <c r="C1911" s="3">
        <f t="shared" si="381"/>
        <v>4.1900795327762745</v>
      </c>
      <c r="D1911" s="4">
        <f t="shared" si="381"/>
        <v>1.3137542300721365</v>
      </c>
      <c r="E1911" s="75"/>
      <c r="F1911" s="5">
        <f t="shared" si="390"/>
        <v>1</v>
      </c>
      <c r="G1911" s="5">
        <f t="shared" si="391"/>
        <v>4.1900795327762745</v>
      </c>
      <c r="H1911" s="5">
        <f t="shared" si="392"/>
        <v>1.3137542300721365</v>
      </c>
      <c r="K1911" s="5">
        <f t="shared" si="393"/>
        <v>0</v>
      </c>
      <c r="L1911" s="5">
        <f t="shared" si="394"/>
        <v>0</v>
      </c>
      <c r="M1911" s="25" t="e">
        <f t="shared" si="382"/>
        <v>#DIV/0!</v>
      </c>
      <c r="N1911" s="25" t="e">
        <f t="shared" si="382"/>
        <v>#DIV/0!</v>
      </c>
      <c r="O1911">
        <f t="shared" si="383"/>
        <v>0</v>
      </c>
      <c r="P1911">
        <f t="shared" si="383"/>
        <v>0</v>
      </c>
      <c r="Q1911" t="s">
        <v>350</v>
      </c>
      <c r="R1911" t="s">
        <v>427</v>
      </c>
      <c r="S1911" t="s">
        <v>273</v>
      </c>
      <c r="T1911" s="67" t="s">
        <v>90</v>
      </c>
      <c r="U1911" s="67" t="s">
        <v>75</v>
      </c>
      <c r="V1911" s="128" t="s">
        <v>655</v>
      </c>
      <c r="W1911" s="67" t="s">
        <v>73</v>
      </c>
      <c r="X1911" s="79">
        <v>0</v>
      </c>
      <c r="Y1911" t="str">
        <f t="shared" si="395"/>
        <v>N</v>
      </c>
      <c r="Z1911" s="24">
        <v>100</v>
      </c>
      <c r="AA1911" s="24">
        <f t="shared" si="384"/>
        <v>0</v>
      </c>
      <c r="AB1911" s="24">
        <f t="shared" si="385"/>
        <v>-100</v>
      </c>
      <c r="AC1911" s="24">
        <f t="shared" si="386"/>
        <v>0</v>
      </c>
      <c r="AD1911" s="24">
        <f t="shared" si="387"/>
        <v>-100</v>
      </c>
      <c r="AE1911" s="24">
        <f t="shared" si="388"/>
        <v>0</v>
      </c>
      <c r="AF1911" s="24">
        <f t="shared" si="389"/>
        <v>-100</v>
      </c>
    </row>
    <row r="1912" spans="1:32" x14ac:dyDescent="0.25">
      <c r="A1912" s="18">
        <v>0.41168250565411602</v>
      </c>
      <c r="B1912" s="18">
        <v>0.5855492502842039</v>
      </c>
      <c r="C1912" s="3">
        <f t="shared" si="381"/>
        <v>2.4290563389646964</v>
      </c>
      <c r="D1912" s="4">
        <f t="shared" si="381"/>
        <v>1.7077982757464671</v>
      </c>
      <c r="E1912" s="75"/>
      <c r="F1912" s="5">
        <f t="shared" si="390"/>
        <v>1</v>
      </c>
      <c r="G1912" s="5">
        <f t="shared" si="391"/>
        <v>2.4290563389646964</v>
      </c>
      <c r="H1912" s="5">
        <f t="shared" si="392"/>
        <v>1.7077982757464671</v>
      </c>
      <c r="K1912" s="5">
        <f t="shared" si="393"/>
        <v>0</v>
      </c>
      <c r="L1912" s="5">
        <f t="shared" si="394"/>
        <v>0</v>
      </c>
      <c r="M1912" s="25" t="e">
        <f t="shared" si="382"/>
        <v>#DIV/0!</v>
      </c>
      <c r="N1912" s="25" t="e">
        <f t="shared" si="382"/>
        <v>#DIV/0!</v>
      </c>
      <c r="O1912">
        <f t="shared" si="383"/>
        <v>0</v>
      </c>
      <c r="P1912">
        <f t="shared" si="383"/>
        <v>0</v>
      </c>
      <c r="Q1912" t="s">
        <v>429</v>
      </c>
      <c r="R1912" t="s">
        <v>355</v>
      </c>
      <c r="S1912" t="s">
        <v>278</v>
      </c>
      <c r="T1912" s="67" t="s">
        <v>85</v>
      </c>
      <c r="U1912" s="67" t="s">
        <v>79</v>
      </c>
      <c r="V1912" s="128" t="s">
        <v>655</v>
      </c>
      <c r="W1912" s="67" t="s">
        <v>73</v>
      </c>
      <c r="X1912" s="79">
        <v>0</v>
      </c>
      <c r="Y1912" t="str">
        <f t="shared" si="395"/>
        <v>N</v>
      </c>
      <c r="Z1912" s="24">
        <v>100</v>
      </c>
      <c r="AA1912" s="24">
        <f t="shared" si="384"/>
        <v>0</v>
      </c>
      <c r="AB1912" s="24">
        <f t="shared" si="385"/>
        <v>-100</v>
      </c>
      <c r="AC1912" s="24">
        <f t="shared" si="386"/>
        <v>0</v>
      </c>
      <c r="AD1912" s="24">
        <f t="shared" si="387"/>
        <v>-100</v>
      </c>
      <c r="AE1912" s="24">
        <f t="shared" si="388"/>
        <v>0</v>
      </c>
      <c r="AF1912" s="24">
        <f t="shared" si="389"/>
        <v>-100</v>
      </c>
    </row>
    <row r="1913" spans="1:32" x14ac:dyDescent="0.25">
      <c r="A1913" s="18">
        <v>0.55222378910819547</v>
      </c>
      <c r="B1913" s="18">
        <v>0.44572365415738746</v>
      </c>
      <c r="C1913" s="3">
        <f t="shared" si="381"/>
        <v>1.8108600529776764</v>
      </c>
      <c r="D1913" s="4">
        <f t="shared" si="381"/>
        <v>2.2435425866963179</v>
      </c>
      <c r="E1913" s="75"/>
      <c r="F1913" s="5">
        <f t="shared" si="390"/>
        <v>1</v>
      </c>
      <c r="G1913" s="5">
        <f t="shared" si="391"/>
        <v>1.8108600529776764</v>
      </c>
      <c r="H1913" s="5">
        <f t="shared" si="392"/>
        <v>2.2435425866963179</v>
      </c>
      <c r="K1913" s="5">
        <f t="shared" si="393"/>
        <v>0</v>
      </c>
      <c r="L1913" s="5">
        <f t="shared" si="394"/>
        <v>0</v>
      </c>
      <c r="M1913" s="25" t="e">
        <f t="shared" si="382"/>
        <v>#DIV/0!</v>
      </c>
      <c r="N1913" s="25" t="e">
        <f t="shared" si="382"/>
        <v>#DIV/0!</v>
      </c>
      <c r="O1913">
        <f t="shared" si="383"/>
        <v>0</v>
      </c>
      <c r="P1913">
        <f t="shared" si="383"/>
        <v>0</v>
      </c>
      <c r="Q1913" t="s">
        <v>299</v>
      </c>
      <c r="R1913" t="s">
        <v>358</v>
      </c>
      <c r="S1913" t="s">
        <v>278</v>
      </c>
      <c r="T1913" s="67" t="s">
        <v>85</v>
      </c>
      <c r="U1913" s="67" t="s">
        <v>79</v>
      </c>
      <c r="V1913" s="128" t="s">
        <v>655</v>
      </c>
      <c r="W1913" s="67" t="s">
        <v>109</v>
      </c>
      <c r="X1913" s="79">
        <v>6</v>
      </c>
      <c r="Y1913" t="str">
        <f t="shared" si="395"/>
        <v>Y</v>
      </c>
      <c r="Z1913" s="24">
        <v>100</v>
      </c>
      <c r="AA1913" s="24">
        <f t="shared" si="384"/>
        <v>0</v>
      </c>
      <c r="AB1913" s="24">
        <f t="shared" si="385"/>
        <v>-100</v>
      </c>
      <c r="AC1913" s="24">
        <f t="shared" si="386"/>
        <v>0</v>
      </c>
      <c r="AD1913" s="24">
        <f t="shared" si="387"/>
        <v>-100</v>
      </c>
      <c r="AE1913" s="24">
        <f t="shared" si="388"/>
        <v>0</v>
      </c>
      <c r="AF1913" s="24">
        <f t="shared" si="389"/>
        <v>-100</v>
      </c>
    </row>
    <row r="1914" spans="1:32" x14ac:dyDescent="0.25">
      <c r="A1914" s="18">
        <v>0.27514891579669815</v>
      </c>
      <c r="B1914" s="18">
        <v>0.72465311545231859</v>
      </c>
      <c r="C1914" s="3">
        <f t="shared" si="381"/>
        <v>3.6343955675946744</v>
      </c>
      <c r="D1914" s="4">
        <f t="shared" si="381"/>
        <v>1.3799706075586435</v>
      </c>
      <c r="E1914" s="75"/>
      <c r="F1914" s="5">
        <f t="shared" si="390"/>
        <v>1</v>
      </c>
      <c r="G1914" s="5">
        <f t="shared" si="391"/>
        <v>3.6343955675946744</v>
      </c>
      <c r="H1914" s="5">
        <f t="shared" si="392"/>
        <v>1.3799706075586435</v>
      </c>
      <c r="K1914" s="5">
        <f t="shared" si="393"/>
        <v>0</v>
      </c>
      <c r="L1914" s="5">
        <f t="shared" si="394"/>
        <v>0</v>
      </c>
      <c r="M1914" s="25" t="e">
        <f t="shared" si="382"/>
        <v>#DIV/0!</v>
      </c>
      <c r="N1914" s="25" t="e">
        <f t="shared" si="382"/>
        <v>#DIV/0!</v>
      </c>
      <c r="O1914">
        <f t="shared" si="383"/>
        <v>0</v>
      </c>
      <c r="P1914">
        <f t="shared" si="383"/>
        <v>0</v>
      </c>
      <c r="Q1914" t="s">
        <v>432</v>
      </c>
      <c r="R1914" t="s">
        <v>496</v>
      </c>
      <c r="S1914" t="s">
        <v>278</v>
      </c>
      <c r="T1914" s="67" t="s">
        <v>90</v>
      </c>
      <c r="U1914" s="67" t="s">
        <v>75</v>
      </c>
      <c r="V1914" s="128" t="s">
        <v>655</v>
      </c>
      <c r="W1914" s="67" t="s">
        <v>89</v>
      </c>
      <c r="X1914" s="79">
        <v>4</v>
      </c>
      <c r="Y1914" t="str">
        <f t="shared" si="395"/>
        <v>Y</v>
      </c>
      <c r="Z1914" s="24">
        <v>100</v>
      </c>
      <c r="AA1914" s="24">
        <f t="shared" si="384"/>
        <v>0</v>
      </c>
      <c r="AB1914" s="24">
        <f t="shared" si="385"/>
        <v>-100</v>
      </c>
      <c r="AC1914" s="24">
        <f t="shared" si="386"/>
        <v>0</v>
      </c>
      <c r="AD1914" s="24">
        <f t="shared" si="387"/>
        <v>-100</v>
      </c>
      <c r="AE1914" s="24">
        <f t="shared" si="388"/>
        <v>0</v>
      </c>
      <c r="AF1914" s="24">
        <f t="shared" si="389"/>
        <v>-100</v>
      </c>
    </row>
    <row r="1915" spans="1:32" x14ac:dyDescent="0.25">
      <c r="A1915" s="18">
        <v>0.30194635138552262</v>
      </c>
      <c r="B1915" s="18">
        <v>0.69792251126351701</v>
      </c>
      <c r="C1915" s="3">
        <f t="shared" si="381"/>
        <v>3.3118466092117411</v>
      </c>
      <c r="D1915" s="4">
        <f t="shared" si="381"/>
        <v>1.4328238219306075</v>
      </c>
      <c r="E1915" s="75"/>
      <c r="F1915" s="5">
        <f t="shared" si="390"/>
        <v>1</v>
      </c>
      <c r="G1915" s="5">
        <f t="shared" si="391"/>
        <v>3.3118466092117411</v>
      </c>
      <c r="H1915" s="5">
        <f t="shared" si="392"/>
        <v>1.4328238219306075</v>
      </c>
      <c r="K1915" s="5">
        <f t="shared" si="393"/>
        <v>0</v>
      </c>
      <c r="L1915" s="5">
        <f t="shared" si="394"/>
        <v>0</v>
      </c>
      <c r="M1915" s="25" t="e">
        <f t="shared" si="382"/>
        <v>#DIV/0!</v>
      </c>
      <c r="N1915" s="25" t="e">
        <f t="shared" si="382"/>
        <v>#DIV/0!</v>
      </c>
      <c r="O1915">
        <f t="shared" si="383"/>
        <v>0</v>
      </c>
      <c r="P1915">
        <f t="shared" si="383"/>
        <v>0</v>
      </c>
      <c r="Q1915" t="s">
        <v>359</v>
      </c>
      <c r="R1915" t="s">
        <v>356</v>
      </c>
      <c r="S1915" t="s">
        <v>278</v>
      </c>
      <c r="T1915" s="67" t="s">
        <v>90</v>
      </c>
      <c r="U1915" s="67" t="s">
        <v>75</v>
      </c>
      <c r="V1915" s="128" t="s">
        <v>655</v>
      </c>
      <c r="W1915" s="67" t="s">
        <v>75</v>
      </c>
      <c r="X1915" s="79">
        <v>2</v>
      </c>
      <c r="Y1915" t="str">
        <f t="shared" si="395"/>
        <v>N</v>
      </c>
      <c r="Z1915" s="24">
        <v>100</v>
      </c>
      <c r="AA1915" s="24">
        <f t="shared" si="384"/>
        <v>0</v>
      </c>
      <c r="AB1915" s="24">
        <f t="shared" si="385"/>
        <v>-100</v>
      </c>
      <c r="AC1915" s="24">
        <f t="shared" si="386"/>
        <v>0</v>
      </c>
      <c r="AD1915" s="24">
        <f t="shared" si="387"/>
        <v>-100</v>
      </c>
      <c r="AE1915" s="24">
        <f t="shared" si="388"/>
        <v>0</v>
      </c>
      <c r="AF1915" s="24">
        <f t="shared" si="389"/>
        <v>-100</v>
      </c>
    </row>
    <row r="1916" spans="1:32" x14ac:dyDescent="0.25">
      <c r="A1916" s="18">
        <v>0.47285693656346889</v>
      </c>
      <c r="B1916" s="18">
        <v>0.5156327285992236</v>
      </c>
      <c r="C1916" s="3">
        <f t="shared" si="381"/>
        <v>2.1148045480047131</v>
      </c>
      <c r="D1916" s="4">
        <f t="shared" si="381"/>
        <v>1.9393648706446864</v>
      </c>
      <c r="E1916" s="75"/>
      <c r="F1916" s="5">
        <f t="shared" si="390"/>
        <v>1</v>
      </c>
      <c r="G1916" s="5">
        <f t="shared" si="391"/>
        <v>2.1148045480047131</v>
      </c>
      <c r="H1916" s="5">
        <f t="shared" si="392"/>
        <v>1.9393648706446864</v>
      </c>
      <c r="K1916" s="5">
        <f t="shared" si="393"/>
        <v>0</v>
      </c>
      <c r="L1916" s="5">
        <f t="shared" si="394"/>
        <v>0</v>
      </c>
      <c r="M1916" s="25" t="e">
        <f t="shared" si="382"/>
        <v>#DIV/0!</v>
      </c>
      <c r="N1916" s="25" t="e">
        <f t="shared" si="382"/>
        <v>#DIV/0!</v>
      </c>
      <c r="O1916">
        <f t="shared" si="383"/>
        <v>0</v>
      </c>
      <c r="P1916">
        <f t="shared" si="383"/>
        <v>0</v>
      </c>
      <c r="Q1916" t="s">
        <v>499</v>
      </c>
      <c r="R1916" t="s">
        <v>500</v>
      </c>
      <c r="S1916" t="s">
        <v>269</v>
      </c>
      <c r="T1916" s="67" t="s">
        <v>84</v>
      </c>
      <c r="U1916" s="67" t="s">
        <v>94</v>
      </c>
      <c r="V1916" s="128" t="s">
        <v>655</v>
      </c>
      <c r="W1916" s="67" t="s">
        <v>100</v>
      </c>
      <c r="X1916" s="79">
        <v>3</v>
      </c>
      <c r="Y1916" t="str">
        <f t="shared" si="395"/>
        <v>Y</v>
      </c>
      <c r="Z1916" s="24">
        <v>100</v>
      </c>
      <c r="AA1916" s="24">
        <f t="shared" si="384"/>
        <v>0</v>
      </c>
      <c r="AB1916" s="24">
        <f t="shared" si="385"/>
        <v>-100</v>
      </c>
      <c r="AC1916" s="24">
        <f t="shared" si="386"/>
        <v>0</v>
      </c>
      <c r="AD1916" s="24">
        <f t="shared" si="387"/>
        <v>-100</v>
      </c>
      <c r="AE1916" s="24">
        <f t="shared" si="388"/>
        <v>0</v>
      </c>
      <c r="AF1916" s="24">
        <f t="shared" si="389"/>
        <v>-100</v>
      </c>
    </row>
    <row r="1917" spans="1:32" x14ac:dyDescent="0.25">
      <c r="A1917" s="18">
        <v>0.71546350644463608</v>
      </c>
      <c r="B1917" s="18">
        <v>0.25384483801506685</v>
      </c>
      <c r="C1917" s="3">
        <f t="shared" si="381"/>
        <v>1.3976953275636874</v>
      </c>
      <c r="D1917" s="4">
        <f t="shared" si="381"/>
        <v>3.9394143596516447</v>
      </c>
      <c r="E1917" s="75"/>
      <c r="F1917" s="5">
        <f t="shared" si="390"/>
        <v>1</v>
      </c>
      <c r="G1917" s="5">
        <f t="shared" si="391"/>
        <v>1.3976953275636874</v>
      </c>
      <c r="H1917" s="5">
        <f t="shared" si="392"/>
        <v>3.9394143596516447</v>
      </c>
      <c r="K1917" s="5">
        <f t="shared" si="393"/>
        <v>0</v>
      </c>
      <c r="L1917" s="5">
        <f t="shared" si="394"/>
        <v>0</v>
      </c>
      <c r="M1917" s="25" t="e">
        <f t="shared" si="382"/>
        <v>#DIV/0!</v>
      </c>
      <c r="N1917" s="25" t="e">
        <f t="shared" si="382"/>
        <v>#DIV/0!</v>
      </c>
      <c r="O1917">
        <f t="shared" si="383"/>
        <v>0</v>
      </c>
      <c r="P1917">
        <f t="shared" si="383"/>
        <v>0</v>
      </c>
      <c r="Q1917" t="s">
        <v>437</v>
      </c>
      <c r="R1917" t="s">
        <v>363</v>
      </c>
      <c r="S1917" t="s">
        <v>269</v>
      </c>
      <c r="T1917" s="67" t="s">
        <v>84</v>
      </c>
      <c r="U1917" s="67" t="s">
        <v>89</v>
      </c>
      <c r="V1917" s="128" t="s">
        <v>655</v>
      </c>
      <c r="W1917" s="67" t="s">
        <v>94</v>
      </c>
      <c r="X1917" s="79">
        <v>2</v>
      </c>
      <c r="Y1917" t="str">
        <f t="shared" si="395"/>
        <v>N</v>
      </c>
      <c r="Z1917" s="24">
        <v>100</v>
      </c>
      <c r="AA1917" s="24">
        <f t="shared" si="384"/>
        <v>0</v>
      </c>
      <c r="AB1917" s="24">
        <f t="shared" si="385"/>
        <v>-100</v>
      </c>
      <c r="AC1917" s="24">
        <f t="shared" si="386"/>
        <v>0</v>
      </c>
      <c r="AD1917" s="24">
        <f t="shared" si="387"/>
        <v>-100</v>
      </c>
      <c r="AE1917" s="24">
        <f t="shared" si="388"/>
        <v>0</v>
      </c>
      <c r="AF1917" s="24">
        <f t="shared" si="389"/>
        <v>-100</v>
      </c>
    </row>
    <row r="1918" spans="1:32" x14ac:dyDescent="0.25">
      <c r="A1918" s="18">
        <v>0.6927503445614922</v>
      </c>
      <c r="B1918" s="18">
        <v>0.26033024608678496</v>
      </c>
      <c r="C1918" s="3">
        <f t="shared" si="381"/>
        <v>1.4435214761719035</v>
      </c>
      <c r="D1918" s="4">
        <f t="shared" si="381"/>
        <v>3.8412747463336823</v>
      </c>
      <c r="E1918" s="75"/>
      <c r="F1918" s="5">
        <f t="shared" si="390"/>
        <v>1</v>
      </c>
      <c r="G1918" s="5">
        <f t="shared" si="391"/>
        <v>1.4435214761719035</v>
      </c>
      <c r="H1918" s="5">
        <f t="shared" si="392"/>
        <v>3.8412747463336823</v>
      </c>
      <c r="K1918" s="5">
        <f t="shared" si="393"/>
        <v>0</v>
      </c>
      <c r="L1918" s="5">
        <f t="shared" si="394"/>
        <v>0</v>
      </c>
      <c r="M1918" s="25" t="e">
        <f t="shared" si="382"/>
        <v>#DIV/0!</v>
      </c>
      <c r="N1918" s="25" t="e">
        <f t="shared" si="382"/>
        <v>#DIV/0!</v>
      </c>
      <c r="O1918">
        <f t="shared" si="383"/>
        <v>0</v>
      </c>
      <c r="P1918">
        <f t="shared" si="383"/>
        <v>0</v>
      </c>
      <c r="Q1918" t="s">
        <v>439</v>
      </c>
      <c r="R1918" t="s">
        <v>498</v>
      </c>
      <c r="S1918" t="s">
        <v>269</v>
      </c>
      <c r="T1918" s="67" t="s">
        <v>84</v>
      </c>
      <c r="U1918" s="67" t="s">
        <v>89</v>
      </c>
      <c r="V1918" s="128" t="s">
        <v>655</v>
      </c>
      <c r="W1918" s="67" t="s">
        <v>92</v>
      </c>
      <c r="X1918" s="79">
        <v>5</v>
      </c>
      <c r="Y1918" t="str">
        <f t="shared" si="395"/>
        <v>Y</v>
      </c>
      <c r="Z1918" s="24">
        <v>100</v>
      </c>
      <c r="AA1918" s="24">
        <f t="shared" si="384"/>
        <v>0</v>
      </c>
      <c r="AB1918" s="24">
        <f t="shared" si="385"/>
        <v>-100</v>
      </c>
      <c r="AC1918" s="24">
        <f t="shared" si="386"/>
        <v>0</v>
      </c>
      <c r="AD1918" s="24">
        <f t="shared" si="387"/>
        <v>-100</v>
      </c>
      <c r="AE1918" s="24">
        <f t="shared" si="388"/>
        <v>0</v>
      </c>
      <c r="AF1918" s="24">
        <f t="shared" si="389"/>
        <v>-100</v>
      </c>
    </row>
    <row r="1919" spans="1:32" x14ac:dyDescent="0.25">
      <c r="A1919" s="18">
        <v>0.53520974650405695</v>
      </c>
      <c r="B1919" s="18">
        <v>0.4614889681554058</v>
      </c>
      <c r="C1919" s="3">
        <f t="shared" si="381"/>
        <v>1.868426362808062</v>
      </c>
      <c r="D1919" s="4">
        <f t="shared" si="381"/>
        <v>2.1668990355220177</v>
      </c>
      <c r="E1919" s="75"/>
      <c r="F1919" s="5">
        <f t="shared" si="390"/>
        <v>1</v>
      </c>
      <c r="G1919" s="5">
        <f t="shared" si="391"/>
        <v>1.868426362808062</v>
      </c>
      <c r="H1919" s="5">
        <f t="shared" si="392"/>
        <v>2.1668990355220177</v>
      </c>
      <c r="K1919" s="5">
        <f t="shared" si="393"/>
        <v>0</v>
      </c>
      <c r="L1919" s="5">
        <f t="shared" si="394"/>
        <v>0</v>
      </c>
      <c r="M1919" s="25" t="e">
        <f t="shared" si="382"/>
        <v>#DIV/0!</v>
      </c>
      <c r="N1919" s="25" t="e">
        <f t="shared" si="382"/>
        <v>#DIV/0!</v>
      </c>
      <c r="O1919">
        <f t="shared" si="383"/>
        <v>0</v>
      </c>
      <c r="P1919">
        <f t="shared" si="383"/>
        <v>0</v>
      </c>
      <c r="Q1919" t="s">
        <v>503</v>
      </c>
      <c r="R1919" t="s">
        <v>361</v>
      </c>
      <c r="S1919" t="s">
        <v>269</v>
      </c>
      <c r="T1919" s="67" t="s">
        <v>85</v>
      </c>
      <c r="U1919" s="67" t="s">
        <v>79</v>
      </c>
      <c r="V1919" s="128" t="s">
        <v>655</v>
      </c>
      <c r="W1919" s="67" t="s">
        <v>77</v>
      </c>
      <c r="X1919" s="79">
        <v>2</v>
      </c>
      <c r="Y1919" t="str">
        <f t="shared" si="395"/>
        <v>N</v>
      </c>
      <c r="Z1919" s="24">
        <v>100</v>
      </c>
      <c r="AA1919" s="24">
        <f t="shared" si="384"/>
        <v>0</v>
      </c>
      <c r="AB1919" s="24">
        <f t="shared" si="385"/>
        <v>-100</v>
      </c>
      <c r="AC1919" s="24">
        <f t="shared" si="386"/>
        <v>0</v>
      </c>
      <c r="AD1919" s="24">
        <f t="shared" si="387"/>
        <v>-100</v>
      </c>
      <c r="AE1919" s="24">
        <f t="shared" si="388"/>
        <v>0</v>
      </c>
      <c r="AF1919" s="24">
        <f t="shared" si="389"/>
        <v>-100</v>
      </c>
    </row>
    <row r="1920" spans="1:32" x14ac:dyDescent="0.25">
      <c r="A1920" s="18">
        <v>0.45100402178903298</v>
      </c>
      <c r="B1920" s="18">
        <v>0.54838198090531864</v>
      </c>
      <c r="C1920" s="3">
        <f t="shared" si="381"/>
        <v>2.2172751276878233</v>
      </c>
      <c r="D1920" s="4">
        <f t="shared" si="381"/>
        <v>1.823546423515064</v>
      </c>
      <c r="E1920" s="75"/>
      <c r="F1920" s="5">
        <f t="shared" si="390"/>
        <v>1</v>
      </c>
      <c r="G1920" s="5">
        <f t="shared" si="391"/>
        <v>2.2172751276878233</v>
      </c>
      <c r="H1920" s="5">
        <f t="shared" si="392"/>
        <v>1.823546423515064</v>
      </c>
      <c r="K1920" s="5">
        <f t="shared" si="393"/>
        <v>0</v>
      </c>
      <c r="L1920" s="5">
        <f t="shared" si="394"/>
        <v>0</v>
      </c>
      <c r="M1920" s="25" t="e">
        <f t="shared" si="382"/>
        <v>#DIV/0!</v>
      </c>
      <c r="N1920" s="25" t="e">
        <f t="shared" si="382"/>
        <v>#DIV/0!</v>
      </c>
      <c r="O1920">
        <f t="shared" si="383"/>
        <v>0</v>
      </c>
      <c r="P1920">
        <f t="shared" si="383"/>
        <v>0</v>
      </c>
      <c r="Q1920" t="s">
        <v>435</v>
      </c>
      <c r="R1920" t="s">
        <v>440</v>
      </c>
      <c r="S1920" t="s">
        <v>269</v>
      </c>
      <c r="T1920" s="67" t="s">
        <v>90</v>
      </c>
      <c r="U1920" s="67" t="s">
        <v>75</v>
      </c>
      <c r="V1920" s="128" t="s">
        <v>655</v>
      </c>
      <c r="W1920" s="67" t="s">
        <v>78</v>
      </c>
      <c r="X1920" s="79">
        <v>1</v>
      </c>
      <c r="Y1920" t="str">
        <f t="shared" si="395"/>
        <v>N</v>
      </c>
      <c r="Z1920" s="24">
        <v>100</v>
      </c>
      <c r="AA1920" s="24">
        <f t="shared" si="384"/>
        <v>0</v>
      </c>
      <c r="AB1920" s="24">
        <f t="shared" si="385"/>
        <v>-100</v>
      </c>
      <c r="AC1920" s="24">
        <f t="shared" si="386"/>
        <v>0</v>
      </c>
      <c r="AD1920" s="24">
        <f t="shared" si="387"/>
        <v>-100</v>
      </c>
      <c r="AE1920" s="24">
        <f t="shared" si="388"/>
        <v>0</v>
      </c>
      <c r="AF1920" s="24">
        <f t="shared" si="389"/>
        <v>-100</v>
      </c>
    </row>
    <row r="1921" spans="1:32" x14ac:dyDescent="0.25">
      <c r="A1921" s="18">
        <v>0.84450806385811428</v>
      </c>
      <c r="B1921" s="18">
        <v>0.1219163004869525</v>
      </c>
      <c r="C1921" s="3">
        <f t="shared" si="381"/>
        <v>1.18412131606124</v>
      </c>
      <c r="D1921" s="4">
        <f t="shared" si="381"/>
        <v>8.2023486277540076</v>
      </c>
      <c r="E1921" s="75"/>
      <c r="F1921" s="5">
        <f t="shared" si="390"/>
        <v>1</v>
      </c>
      <c r="G1921" s="5">
        <f t="shared" si="391"/>
        <v>1.18412131606124</v>
      </c>
      <c r="H1921" s="5">
        <f t="shared" si="392"/>
        <v>8.2023486277540076</v>
      </c>
      <c r="K1921" s="5">
        <f t="shared" si="393"/>
        <v>0</v>
      </c>
      <c r="L1921" s="5">
        <f t="shared" si="394"/>
        <v>0</v>
      </c>
      <c r="M1921" s="25" t="e">
        <f t="shared" si="382"/>
        <v>#DIV/0!</v>
      </c>
      <c r="N1921" s="25" t="e">
        <f t="shared" si="382"/>
        <v>#DIV/0!</v>
      </c>
      <c r="O1921">
        <f t="shared" si="383"/>
        <v>0</v>
      </c>
      <c r="P1921">
        <f t="shared" si="383"/>
        <v>0</v>
      </c>
      <c r="Q1921" t="s">
        <v>449</v>
      </c>
      <c r="R1921" t="s">
        <v>443</v>
      </c>
      <c r="S1921" t="s">
        <v>282</v>
      </c>
      <c r="T1921" s="67" t="s">
        <v>85</v>
      </c>
      <c r="U1921" s="67" t="s">
        <v>96</v>
      </c>
      <c r="V1921" s="128" t="s">
        <v>655</v>
      </c>
      <c r="W1921" s="67" t="s">
        <v>79</v>
      </c>
      <c r="X1921" s="79">
        <v>3</v>
      </c>
      <c r="Y1921" t="str">
        <f t="shared" si="395"/>
        <v>Y</v>
      </c>
      <c r="Z1921" s="24">
        <v>100</v>
      </c>
      <c r="AA1921" s="24">
        <f t="shared" si="384"/>
        <v>0</v>
      </c>
      <c r="AB1921" s="24">
        <f t="shared" si="385"/>
        <v>-100</v>
      </c>
      <c r="AC1921" s="24">
        <f t="shared" si="386"/>
        <v>0</v>
      </c>
      <c r="AD1921" s="24">
        <f t="shared" si="387"/>
        <v>-100</v>
      </c>
      <c r="AE1921" s="24">
        <f t="shared" si="388"/>
        <v>0</v>
      </c>
      <c r="AF1921" s="24">
        <f t="shared" si="389"/>
        <v>-100</v>
      </c>
    </row>
    <row r="1922" spans="1:32" x14ac:dyDescent="0.25">
      <c r="A1922" s="18">
        <v>0.7250022902995592</v>
      </c>
      <c r="B1922" s="18">
        <v>0.12715518586488175</v>
      </c>
      <c r="C1922" s="3">
        <f t="shared" si="381"/>
        <v>1.3793059875532478</v>
      </c>
      <c r="D1922" s="4">
        <f t="shared" si="381"/>
        <v>7.8644059477261488</v>
      </c>
      <c r="E1922" s="75"/>
      <c r="F1922" s="5">
        <f t="shared" si="390"/>
        <v>1</v>
      </c>
      <c r="G1922" s="5">
        <f t="shared" si="391"/>
        <v>1.3793059875532478</v>
      </c>
      <c r="H1922" s="5">
        <f t="shared" si="392"/>
        <v>7.8644059477261488</v>
      </c>
      <c r="K1922" s="5">
        <f t="shared" si="393"/>
        <v>0</v>
      </c>
      <c r="L1922" s="5">
        <f t="shared" si="394"/>
        <v>0</v>
      </c>
      <c r="M1922" s="25" t="e">
        <f t="shared" si="382"/>
        <v>#DIV/0!</v>
      </c>
      <c r="N1922" s="25" t="e">
        <f t="shared" si="382"/>
        <v>#DIV/0!</v>
      </c>
      <c r="O1922">
        <f t="shared" si="383"/>
        <v>0</v>
      </c>
      <c r="P1922">
        <f t="shared" si="383"/>
        <v>0</v>
      </c>
      <c r="Q1922" t="s">
        <v>446</v>
      </c>
      <c r="R1922" t="s">
        <v>367</v>
      </c>
      <c r="S1922" t="s">
        <v>282</v>
      </c>
      <c r="T1922" s="67" t="s">
        <v>84</v>
      </c>
      <c r="U1922" s="67" t="s">
        <v>99</v>
      </c>
      <c r="V1922" s="128" t="s">
        <v>655</v>
      </c>
      <c r="W1922" s="67" t="s">
        <v>76</v>
      </c>
      <c r="X1922" s="79">
        <v>1</v>
      </c>
      <c r="Y1922" t="str">
        <f t="shared" si="395"/>
        <v>N</v>
      </c>
      <c r="Z1922" s="24">
        <v>100</v>
      </c>
      <c r="AA1922" s="24">
        <f t="shared" si="384"/>
        <v>0</v>
      </c>
      <c r="AB1922" s="24">
        <f t="shared" si="385"/>
        <v>-100</v>
      </c>
      <c r="AC1922" s="24">
        <f t="shared" si="386"/>
        <v>0</v>
      </c>
      <c r="AD1922" s="24">
        <f t="shared" si="387"/>
        <v>-100</v>
      </c>
      <c r="AE1922" s="24">
        <f t="shared" si="388"/>
        <v>0</v>
      </c>
      <c r="AF1922" s="24">
        <f t="shared" si="389"/>
        <v>-100</v>
      </c>
    </row>
    <row r="1923" spans="1:32" x14ac:dyDescent="0.25">
      <c r="A1923" s="18">
        <v>0.67418754434630856</v>
      </c>
      <c r="B1923" s="18">
        <v>0.3177173306378992</v>
      </c>
      <c r="C1923" s="3">
        <f t="shared" si="381"/>
        <v>1.4832667977715293</v>
      </c>
      <c r="D1923" s="4">
        <f t="shared" si="381"/>
        <v>3.1474518497062878</v>
      </c>
      <c r="E1923" s="75"/>
      <c r="F1923" s="5">
        <f t="shared" si="390"/>
        <v>1</v>
      </c>
      <c r="G1923" s="5">
        <f t="shared" si="391"/>
        <v>1.4832667977715293</v>
      </c>
      <c r="H1923" s="5">
        <f t="shared" si="392"/>
        <v>3.1474518497062878</v>
      </c>
      <c r="K1923" s="5">
        <f t="shared" si="393"/>
        <v>0</v>
      </c>
      <c r="L1923" s="5">
        <f t="shared" si="394"/>
        <v>0</v>
      </c>
      <c r="M1923" s="25" t="e">
        <f t="shared" si="382"/>
        <v>#DIV/0!</v>
      </c>
      <c r="N1923" s="25" t="e">
        <f t="shared" si="382"/>
        <v>#DIV/0!</v>
      </c>
      <c r="O1923">
        <f t="shared" si="383"/>
        <v>0</v>
      </c>
      <c r="P1923">
        <f t="shared" si="383"/>
        <v>0</v>
      </c>
      <c r="Q1923" t="s">
        <v>366</v>
      </c>
      <c r="R1923" t="s">
        <v>442</v>
      </c>
      <c r="S1923" t="s">
        <v>282</v>
      </c>
      <c r="T1923" s="67" t="s">
        <v>85</v>
      </c>
      <c r="U1923" s="67" t="s">
        <v>79</v>
      </c>
      <c r="V1923" s="128" t="s">
        <v>655</v>
      </c>
      <c r="W1923" s="67" t="s">
        <v>77</v>
      </c>
      <c r="X1923" s="79">
        <v>2</v>
      </c>
      <c r="Y1923" t="str">
        <f t="shared" si="395"/>
        <v>N</v>
      </c>
      <c r="Z1923" s="24">
        <v>100</v>
      </c>
      <c r="AA1923" s="24">
        <f t="shared" si="384"/>
        <v>0</v>
      </c>
      <c r="AB1923" s="24">
        <f t="shared" si="385"/>
        <v>-100</v>
      </c>
      <c r="AC1923" s="24">
        <f t="shared" si="386"/>
        <v>0</v>
      </c>
      <c r="AD1923" s="24">
        <f t="shared" si="387"/>
        <v>-100</v>
      </c>
      <c r="AE1923" s="24">
        <f t="shared" si="388"/>
        <v>0</v>
      </c>
      <c r="AF1923" s="24">
        <f t="shared" si="389"/>
        <v>-100</v>
      </c>
    </row>
    <row r="1924" spans="1:32" x14ac:dyDescent="0.25">
      <c r="A1924" s="18">
        <v>0.67323564099594524</v>
      </c>
      <c r="B1924" s="18">
        <v>0.32090312356936279</v>
      </c>
      <c r="C1924" s="3">
        <f t="shared" si="381"/>
        <v>1.4853640227969196</v>
      </c>
      <c r="D1924" s="4">
        <f t="shared" si="381"/>
        <v>3.1162052549602288</v>
      </c>
      <c r="E1924" s="75"/>
      <c r="F1924" s="5">
        <f t="shared" si="390"/>
        <v>1</v>
      </c>
      <c r="G1924" s="5">
        <f t="shared" si="391"/>
        <v>1.4853640227969196</v>
      </c>
      <c r="H1924" s="5">
        <f t="shared" si="392"/>
        <v>3.1162052549602288</v>
      </c>
      <c r="K1924" s="5">
        <f t="shared" si="393"/>
        <v>0</v>
      </c>
      <c r="L1924" s="5">
        <f t="shared" si="394"/>
        <v>0</v>
      </c>
      <c r="M1924" s="25" t="e">
        <f t="shared" si="382"/>
        <v>#DIV/0!</v>
      </c>
      <c r="N1924" s="25" t="e">
        <f t="shared" si="382"/>
        <v>#DIV/0!</v>
      </c>
      <c r="O1924">
        <f t="shared" si="383"/>
        <v>0</v>
      </c>
      <c r="P1924">
        <f t="shared" si="383"/>
        <v>0</v>
      </c>
      <c r="Q1924" t="s">
        <v>472</v>
      </c>
      <c r="R1924" t="s">
        <v>474</v>
      </c>
      <c r="S1924" t="s">
        <v>276</v>
      </c>
      <c r="T1924" s="67" t="s">
        <v>84</v>
      </c>
      <c r="U1924" s="67" t="s">
        <v>86</v>
      </c>
      <c r="V1924" s="128" t="s">
        <v>655</v>
      </c>
      <c r="W1924" s="67" t="s">
        <v>77</v>
      </c>
      <c r="X1924" s="79">
        <v>2</v>
      </c>
      <c r="Y1924" t="str">
        <f t="shared" si="395"/>
        <v>N</v>
      </c>
      <c r="Z1924" s="24">
        <v>100</v>
      </c>
      <c r="AA1924" s="24">
        <f t="shared" si="384"/>
        <v>0</v>
      </c>
      <c r="AB1924" s="24">
        <f t="shared" si="385"/>
        <v>-100</v>
      </c>
      <c r="AC1924" s="24">
        <f t="shared" si="386"/>
        <v>0</v>
      </c>
      <c r="AD1924" s="24">
        <f t="shared" si="387"/>
        <v>-100</v>
      </c>
      <c r="AE1924" s="24">
        <f t="shared" si="388"/>
        <v>0</v>
      </c>
      <c r="AF1924" s="24">
        <f t="shared" si="389"/>
        <v>-100</v>
      </c>
    </row>
    <row r="1925" spans="1:32" x14ac:dyDescent="0.25">
      <c r="A1925" s="18">
        <v>0.65980651253194045</v>
      </c>
      <c r="B1925" s="18">
        <v>0.32611753726702847</v>
      </c>
      <c r="C1925" s="3">
        <f t="shared" si="381"/>
        <v>1.5155958315152145</v>
      </c>
      <c r="D1925" s="4">
        <f t="shared" si="381"/>
        <v>3.0663790987149198</v>
      </c>
      <c r="E1925" s="75"/>
      <c r="F1925" s="5">
        <f t="shared" si="390"/>
        <v>1</v>
      </c>
      <c r="G1925" s="5">
        <f t="shared" si="391"/>
        <v>1.5155958315152145</v>
      </c>
      <c r="H1925" s="5">
        <f t="shared" si="392"/>
        <v>3.0663790987149198</v>
      </c>
      <c r="K1925" s="5">
        <f t="shared" si="393"/>
        <v>0</v>
      </c>
      <c r="L1925" s="5">
        <f t="shared" si="394"/>
        <v>0</v>
      </c>
      <c r="M1925" s="25" t="e">
        <f t="shared" si="382"/>
        <v>#DIV/0!</v>
      </c>
      <c r="N1925" s="25" t="e">
        <f t="shared" si="382"/>
        <v>#DIV/0!</v>
      </c>
      <c r="O1925">
        <f t="shared" si="383"/>
        <v>0</v>
      </c>
      <c r="P1925">
        <f t="shared" si="383"/>
        <v>0</v>
      </c>
      <c r="Q1925" t="s">
        <v>369</v>
      </c>
      <c r="R1925" t="s">
        <v>451</v>
      </c>
      <c r="S1925" t="s">
        <v>276</v>
      </c>
      <c r="T1925" s="67" t="s">
        <v>84</v>
      </c>
      <c r="U1925" s="67" t="s">
        <v>86</v>
      </c>
      <c r="V1925" s="128" t="s">
        <v>655</v>
      </c>
      <c r="W1925" s="67" t="s">
        <v>94</v>
      </c>
      <c r="X1925" s="79">
        <v>2</v>
      </c>
      <c r="Y1925" t="str">
        <f t="shared" si="395"/>
        <v>N</v>
      </c>
      <c r="Z1925" s="24">
        <v>100</v>
      </c>
      <c r="AA1925" s="24">
        <f t="shared" si="384"/>
        <v>0</v>
      </c>
      <c r="AB1925" s="24">
        <f t="shared" si="385"/>
        <v>-100</v>
      </c>
      <c r="AC1925" s="24">
        <f t="shared" si="386"/>
        <v>0</v>
      </c>
      <c r="AD1925" s="24">
        <f t="shared" si="387"/>
        <v>-100</v>
      </c>
      <c r="AE1925" s="24">
        <f t="shared" si="388"/>
        <v>0</v>
      </c>
      <c r="AF1925" s="24">
        <f t="shared" si="389"/>
        <v>-100</v>
      </c>
    </row>
    <row r="1926" spans="1:32" x14ac:dyDescent="0.25">
      <c r="A1926" s="18">
        <v>0.49450572136526477</v>
      </c>
      <c r="B1926" s="18">
        <v>0.50308635337417951</v>
      </c>
      <c r="C1926" s="3">
        <f t="shared" si="381"/>
        <v>2.0222212945062243</v>
      </c>
      <c r="D1926" s="4">
        <f t="shared" si="381"/>
        <v>1.9877303236174886</v>
      </c>
      <c r="E1926" s="75"/>
      <c r="F1926" s="5">
        <f t="shared" si="390"/>
        <v>1</v>
      </c>
      <c r="G1926" s="5">
        <f t="shared" si="391"/>
        <v>2.0222212945062243</v>
      </c>
      <c r="H1926" s="5">
        <f t="shared" si="392"/>
        <v>1.9877303236174886</v>
      </c>
      <c r="K1926" s="5">
        <f t="shared" si="393"/>
        <v>0</v>
      </c>
      <c r="L1926" s="5">
        <f t="shared" si="394"/>
        <v>0</v>
      </c>
      <c r="M1926" s="25" t="e">
        <f t="shared" si="382"/>
        <v>#DIV/0!</v>
      </c>
      <c r="N1926" s="25" t="e">
        <f t="shared" si="382"/>
        <v>#DIV/0!</v>
      </c>
      <c r="O1926">
        <f t="shared" si="383"/>
        <v>0</v>
      </c>
      <c r="P1926">
        <f t="shared" si="383"/>
        <v>0</v>
      </c>
      <c r="Q1926" t="s">
        <v>461</v>
      </c>
      <c r="R1926" t="s">
        <v>368</v>
      </c>
      <c r="S1926" t="s">
        <v>276</v>
      </c>
      <c r="T1926" s="67" t="s">
        <v>85</v>
      </c>
      <c r="U1926" s="67" t="s">
        <v>79</v>
      </c>
      <c r="V1926" s="128" t="s">
        <v>655</v>
      </c>
      <c r="W1926" s="67" t="s">
        <v>79</v>
      </c>
      <c r="X1926" s="79">
        <v>3</v>
      </c>
      <c r="Y1926" t="str">
        <f t="shared" si="395"/>
        <v>Y</v>
      </c>
      <c r="Z1926" s="24">
        <v>100</v>
      </c>
      <c r="AA1926" s="24">
        <f t="shared" si="384"/>
        <v>0</v>
      </c>
      <c r="AB1926" s="24">
        <f t="shared" si="385"/>
        <v>-100</v>
      </c>
      <c r="AC1926" s="24">
        <f t="shared" si="386"/>
        <v>0</v>
      </c>
      <c r="AD1926" s="24">
        <f t="shared" si="387"/>
        <v>-100</v>
      </c>
      <c r="AE1926" s="24">
        <f t="shared" si="388"/>
        <v>0</v>
      </c>
      <c r="AF1926" s="24">
        <f t="shared" si="389"/>
        <v>-100</v>
      </c>
    </row>
    <row r="1927" spans="1:32" x14ac:dyDescent="0.25">
      <c r="A1927" s="18">
        <v>0.52716236034414843</v>
      </c>
      <c r="B1927" s="18">
        <v>0.47087572895609214</v>
      </c>
      <c r="C1927" s="3">
        <f t="shared" si="381"/>
        <v>1.8969487869869315</v>
      </c>
      <c r="D1927" s="4">
        <f t="shared" si="381"/>
        <v>2.1237025790582789</v>
      </c>
      <c r="E1927" s="75"/>
      <c r="F1927" s="5">
        <f t="shared" si="390"/>
        <v>1</v>
      </c>
      <c r="G1927" s="5">
        <f t="shared" si="391"/>
        <v>1.8969487869869315</v>
      </c>
      <c r="H1927" s="5">
        <f t="shared" si="392"/>
        <v>2.1237025790582789</v>
      </c>
      <c r="K1927" s="5">
        <f t="shared" si="393"/>
        <v>0</v>
      </c>
      <c r="L1927" s="5">
        <f t="shared" si="394"/>
        <v>0</v>
      </c>
      <c r="M1927" s="25" t="e">
        <f t="shared" si="382"/>
        <v>#DIV/0!</v>
      </c>
      <c r="N1927" s="25" t="e">
        <f t="shared" si="382"/>
        <v>#DIV/0!</v>
      </c>
      <c r="O1927">
        <f t="shared" si="383"/>
        <v>0</v>
      </c>
      <c r="P1927">
        <f t="shared" si="383"/>
        <v>0</v>
      </c>
      <c r="Q1927" t="s">
        <v>460</v>
      </c>
      <c r="R1927" t="s">
        <v>507</v>
      </c>
      <c r="S1927" t="s">
        <v>276</v>
      </c>
      <c r="T1927" s="67" t="s">
        <v>84</v>
      </c>
      <c r="U1927" s="67" t="s">
        <v>86</v>
      </c>
      <c r="V1927" s="128" t="s">
        <v>655</v>
      </c>
      <c r="W1927" s="67" t="s">
        <v>75</v>
      </c>
      <c r="X1927" s="79">
        <v>2</v>
      </c>
      <c r="Y1927" t="str">
        <f t="shared" si="395"/>
        <v>N</v>
      </c>
      <c r="Z1927" s="24">
        <v>100</v>
      </c>
      <c r="AA1927" s="24">
        <f t="shared" si="384"/>
        <v>0</v>
      </c>
      <c r="AB1927" s="24">
        <f t="shared" si="385"/>
        <v>-100</v>
      </c>
      <c r="AC1927" s="24">
        <f t="shared" si="386"/>
        <v>0</v>
      </c>
      <c r="AD1927" s="24">
        <f t="shared" si="387"/>
        <v>-100</v>
      </c>
      <c r="AE1927" s="24">
        <f t="shared" si="388"/>
        <v>0</v>
      </c>
      <c r="AF1927" s="24">
        <f t="shared" si="389"/>
        <v>-100</v>
      </c>
    </row>
    <row r="1928" spans="1:32" x14ac:dyDescent="0.25">
      <c r="A1928" s="18">
        <v>0.28059372572057639</v>
      </c>
      <c r="B1928" s="18">
        <v>0.71896339737842752</v>
      </c>
      <c r="C1928" s="3">
        <f t="shared" si="381"/>
        <v>3.563871563528223</v>
      </c>
      <c r="D1928" s="4">
        <f t="shared" si="381"/>
        <v>1.3908913911978309</v>
      </c>
      <c r="E1928" s="75"/>
      <c r="F1928" s="5">
        <f t="shared" si="390"/>
        <v>1</v>
      </c>
      <c r="G1928" s="5">
        <f t="shared" si="391"/>
        <v>3.563871563528223</v>
      </c>
      <c r="H1928" s="5">
        <f t="shared" si="392"/>
        <v>1.3908913911978309</v>
      </c>
      <c r="K1928" s="5">
        <f t="shared" si="393"/>
        <v>0</v>
      </c>
      <c r="L1928" s="5">
        <f t="shared" si="394"/>
        <v>0</v>
      </c>
      <c r="M1928" s="25" t="e">
        <f t="shared" si="382"/>
        <v>#DIV/0!</v>
      </c>
      <c r="N1928" s="25" t="e">
        <f t="shared" si="382"/>
        <v>#DIV/0!</v>
      </c>
      <c r="O1928">
        <f t="shared" si="383"/>
        <v>0</v>
      </c>
      <c r="P1928">
        <f t="shared" si="383"/>
        <v>0</v>
      </c>
      <c r="Q1928" t="s">
        <v>471</v>
      </c>
      <c r="R1928" t="s">
        <v>504</v>
      </c>
      <c r="S1928" t="s">
        <v>276</v>
      </c>
      <c r="T1928" s="67" t="s">
        <v>90</v>
      </c>
      <c r="U1928" s="67" t="s">
        <v>75</v>
      </c>
      <c r="V1928" s="128" t="s">
        <v>655</v>
      </c>
      <c r="W1928" s="67" t="s">
        <v>76</v>
      </c>
      <c r="X1928" s="79">
        <v>1</v>
      </c>
      <c r="Y1928" t="str">
        <f t="shared" si="395"/>
        <v>N</v>
      </c>
      <c r="Z1928" s="24">
        <v>100</v>
      </c>
      <c r="AA1928" s="24">
        <f t="shared" si="384"/>
        <v>0</v>
      </c>
      <c r="AB1928" s="24">
        <f t="shared" si="385"/>
        <v>-100</v>
      </c>
      <c r="AC1928" s="24">
        <f t="shared" si="386"/>
        <v>0</v>
      </c>
      <c r="AD1928" s="24">
        <f t="shared" si="387"/>
        <v>-100</v>
      </c>
      <c r="AE1928" s="24">
        <f t="shared" si="388"/>
        <v>0</v>
      </c>
      <c r="AF1928" s="24">
        <f t="shared" si="389"/>
        <v>-100</v>
      </c>
    </row>
    <row r="1929" spans="1:32" x14ac:dyDescent="0.25">
      <c r="A1929" s="18">
        <v>0.55968149210062212</v>
      </c>
      <c r="B1929" s="18">
        <v>0.43518977097082662</v>
      </c>
      <c r="C1929" s="3">
        <f t="shared" si="381"/>
        <v>1.7867305138977427</v>
      </c>
      <c r="D1929" s="4">
        <f t="shared" si="381"/>
        <v>2.2978481267360396</v>
      </c>
      <c r="E1929" s="75"/>
      <c r="F1929" s="5">
        <f t="shared" si="390"/>
        <v>1</v>
      </c>
      <c r="G1929" s="5">
        <f t="shared" si="391"/>
        <v>1.7867305138977427</v>
      </c>
      <c r="H1929" s="5">
        <f t="shared" si="392"/>
        <v>2.2978481267360396</v>
      </c>
      <c r="K1929" s="5">
        <f t="shared" si="393"/>
        <v>0</v>
      </c>
      <c r="L1929" s="5">
        <f t="shared" si="394"/>
        <v>0</v>
      </c>
      <c r="M1929" s="25" t="e">
        <f t="shared" si="382"/>
        <v>#DIV/0!</v>
      </c>
      <c r="N1929" s="25" t="e">
        <f t="shared" si="382"/>
        <v>#DIV/0!</v>
      </c>
      <c r="O1929">
        <f t="shared" si="383"/>
        <v>0</v>
      </c>
      <c r="P1929">
        <f t="shared" si="383"/>
        <v>0</v>
      </c>
      <c r="Q1929" t="s">
        <v>473</v>
      </c>
      <c r="R1929" t="s">
        <v>505</v>
      </c>
      <c r="S1929" t="s">
        <v>276</v>
      </c>
      <c r="T1929" s="67" t="s">
        <v>84</v>
      </c>
      <c r="U1929" s="67" t="s">
        <v>86</v>
      </c>
      <c r="V1929" s="128" t="s">
        <v>655</v>
      </c>
      <c r="W1929" s="67" t="s">
        <v>75</v>
      </c>
      <c r="X1929" s="79">
        <v>2</v>
      </c>
      <c r="Y1929" t="str">
        <f t="shared" si="395"/>
        <v>N</v>
      </c>
      <c r="Z1929" s="24">
        <v>100</v>
      </c>
      <c r="AA1929" s="24">
        <f t="shared" si="384"/>
        <v>0</v>
      </c>
      <c r="AB1929" s="24">
        <f t="shared" si="385"/>
        <v>-100</v>
      </c>
      <c r="AC1929" s="24">
        <f t="shared" si="386"/>
        <v>0</v>
      </c>
      <c r="AD1929" s="24">
        <f t="shared" si="387"/>
        <v>-100</v>
      </c>
      <c r="AE1929" s="24">
        <f t="shared" si="388"/>
        <v>0</v>
      </c>
      <c r="AF1929" s="24">
        <f t="shared" si="389"/>
        <v>-100</v>
      </c>
    </row>
    <row r="1930" spans="1:32" x14ac:dyDescent="0.25">
      <c r="A1930" s="18">
        <v>0.70558192427457045</v>
      </c>
      <c r="B1930" s="18">
        <v>0.28834098914058059</v>
      </c>
      <c r="C1930" s="3">
        <f t="shared" si="381"/>
        <v>1.4172698670365307</v>
      </c>
      <c r="D1930" s="4">
        <f t="shared" si="381"/>
        <v>3.4681160073029029</v>
      </c>
      <c r="E1930" s="75"/>
      <c r="F1930" s="5">
        <f t="shared" si="390"/>
        <v>1</v>
      </c>
      <c r="G1930" s="5">
        <f t="shared" si="391"/>
        <v>1.4172698670365307</v>
      </c>
      <c r="H1930" s="5">
        <f t="shared" si="392"/>
        <v>3.4681160073029029</v>
      </c>
      <c r="K1930" s="5">
        <f t="shared" si="393"/>
        <v>0</v>
      </c>
      <c r="L1930" s="5">
        <f t="shared" si="394"/>
        <v>0</v>
      </c>
      <c r="M1930" s="25" t="e">
        <f t="shared" si="382"/>
        <v>#DIV/0!</v>
      </c>
      <c r="N1930" s="25" t="e">
        <f t="shared" si="382"/>
        <v>#DIV/0!</v>
      </c>
      <c r="O1930">
        <f t="shared" si="383"/>
        <v>0</v>
      </c>
      <c r="P1930">
        <f t="shared" si="383"/>
        <v>0</v>
      </c>
      <c r="Q1930" t="s">
        <v>452</v>
      </c>
      <c r="R1930" t="s">
        <v>506</v>
      </c>
      <c r="S1930" t="s">
        <v>276</v>
      </c>
      <c r="T1930" s="67" t="s">
        <v>90</v>
      </c>
      <c r="U1930" s="67" t="s">
        <v>74</v>
      </c>
      <c r="V1930" s="128" t="s">
        <v>655</v>
      </c>
      <c r="W1930" s="67" t="s">
        <v>102</v>
      </c>
      <c r="X1930" s="79">
        <v>4</v>
      </c>
      <c r="Y1930" t="str">
        <f t="shared" si="395"/>
        <v>Y</v>
      </c>
      <c r="Z1930" s="24">
        <v>100</v>
      </c>
      <c r="AA1930" s="24">
        <f t="shared" si="384"/>
        <v>0</v>
      </c>
      <c r="AB1930" s="24">
        <f t="shared" si="385"/>
        <v>-100</v>
      </c>
      <c r="AC1930" s="24">
        <f t="shared" si="386"/>
        <v>0</v>
      </c>
      <c r="AD1930" s="24">
        <f t="shared" si="387"/>
        <v>-100</v>
      </c>
      <c r="AE1930" s="24">
        <f t="shared" si="388"/>
        <v>0</v>
      </c>
      <c r="AF1930" s="24">
        <f t="shared" si="389"/>
        <v>-100</v>
      </c>
    </row>
    <row r="1931" spans="1:32" s="24" customFormat="1" x14ac:dyDescent="0.25">
      <c r="A1931" s="18">
        <v>0.35308727205201085</v>
      </c>
      <c r="B1931" s="18">
        <v>0.64624293102805053</v>
      </c>
      <c r="C1931" s="3">
        <f t="shared" si="381"/>
        <v>2.8321609957458249</v>
      </c>
      <c r="D1931" s="4">
        <f t="shared" si="381"/>
        <v>1.5474057076480339</v>
      </c>
      <c r="E1931" s="75"/>
      <c r="F1931" s="5">
        <f t="shared" si="390"/>
        <v>1</v>
      </c>
      <c r="G1931" s="5">
        <f t="shared" si="391"/>
        <v>2.8321609957458249</v>
      </c>
      <c r="H1931" s="5">
        <f t="shared" si="392"/>
        <v>1.5474057076480339</v>
      </c>
      <c r="I1931"/>
      <c r="J1931"/>
      <c r="K1931" s="5">
        <f t="shared" si="393"/>
        <v>0</v>
      </c>
      <c r="L1931" s="5">
        <f t="shared" si="394"/>
        <v>0</v>
      </c>
      <c r="M1931" s="25" t="e">
        <f t="shared" si="382"/>
        <v>#DIV/0!</v>
      </c>
      <c r="N1931" s="25" t="e">
        <f t="shared" si="382"/>
        <v>#DIV/0!</v>
      </c>
      <c r="O1931">
        <f t="shared" si="383"/>
        <v>0</v>
      </c>
      <c r="P1931">
        <f t="shared" si="383"/>
        <v>0</v>
      </c>
      <c r="Q1931" t="s">
        <v>464</v>
      </c>
      <c r="R1931" t="s">
        <v>469</v>
      </c>
      <c r="S1931" t="s">
        <v>276</v>
      </c>
      <c r="T1931" s="67" t="s">
        <v>90</v>
      </c>
      <c r="U1931" s="67" t="s">
        <v>75</v>
      </c>
      <c r="V1931" s="128" t="s">
        <v>655</v>
      </c>
      <c r="W1931" s="67" t="s">
        <v>165</v>
      </c>
      <c r="X1931" s="79">
        <v>7</v>
      </c>
      <c r="Y1931" t="str">
        <f t="shared" si="395"/>
        <v>Y</v>
      </c>
      <c r="Z1931" s="24">
        <v>100</v>
      </c>
      <c r="AA1931" s="24">
        <f t="shared" si="384"/>
        <v>0</v>
      </c>
      <c r="AB1931" s="24">
        <f t="shared" si="385"/>
        <v>-100</v>
      </c>
      <c r="AC1931" s="24">
        <f t="shared" si="386"/>
        <v>0</v>
      </c>
      <c r="AD1931" s="24">
        <f t="shared" si="387"/>
        <v>-100</v>
      </c>
      <c r="AE1931" s="24">
        <f t="shared" si="388"/>
        <v>0</v>
      </c>
      <c r="AF1931" s="24">
        <f t="shared" si="389"/>
        <v>-100</v>
      </c>
    </row>
    <row r="1932" spans="1:32" x14ac:dyDescent="0.25">
      <c r="A1932" s="18">
        <v>0.48875353187630721</v>
      </c>
      <c r="B1932" s="18">
        <v>0.50952932886847568</v>
      </c>
      <c r="C1932" s="3">
        <f t="shared" si="381"/>
        <v>2.0460210203720393</v>
      </c>
      <c r="D1932" s="4">
        <f t="shared" si="381"/>
        <v>1.9625955628908047</v>
      </c>
      <c r="E1932" s="75"/>
      <c r="F1932" s="5">
        <f t="shared" si="390"/>
        <v>1</v>
      </c>
      <c r="G1932" s="5">
        <f t="shared" si="391"/>
        <v>2.0460210203720393</v>
      </c>
      <c r="H1932" s="5">
        <f t="shared" si="392"/>
        <v>1.9625955628908047</v>
      </c>
      <c r="K1932" s="5">
        <f t="shared" si="393"/>
        <v>0</v>
      </c>
      <c r="L1932" s="5">
        <f t="shared" si="394"/>
        <v>0</v>
      </c>
      <c r="M1932" s="25" t="e">
        <f t="shared" si="382"/>
        <v>#DIV/0!</v>
      </c>
      <c r="N1932" s="25" t="e">
        <f t="shared" si="382"/>
        <v>#DIV/0!</v>
      </c>
      <c r="O1932">
        <f t="shared" si="383"/>
        <v>0</v>
      </c>
      <c r="P1932">
        <f t="shared" si="383"/>
        <v>0</v>
      </c>
      <c r="Q1932" t="s">
        <v>458</v>
      </c>
      <c r="R1932" t="s">
        <v>454</v>
      </c>
      <c r="S1932" t="s">
        <v>276</v>
      </c>
      <c r="T1932" s="67" t="s">
        <v>84</v>
      </c>
      <c r="U1932" s="67" t="s">
        <v>86</v>
      </c>
      <c r="V1932" s="128" t="s">
        <v>655</v>
      </c>
      <c r="W1932" s="67" t="s">
        <v>93</v>
      </c>
      <c r="X1932" s="79">
        <v>6</v>
      </c>
      <c r="Y1932" t="str">
        <f t="shared" si="395"/>
        <v>Y</v>
      </c>
      <c r="Z1932" s="24">
        <v>100</v>
      </c>
      <c r="AA1932" s="24">
        <f t="shared" si="384"/>
        <v>0</v>
      </c>
      <c r="AB1932" s="24">
        <f t="shared" si="385"/>
        <v>-100</v>
      </c>
      <c r="AC1932" s="24">
        <f t="shared" si="386"/>
        <v>0</v>
      </c>
      <c r="AD1932" s="24">
        <f t="shared" si="387"/>
        <v>-100</v>
      </c>
      <c r="AE1932" s="24">
        <f t="shared" si="388"/>
        <v>0</v>
      </c>
      <c r="AF1932" s="24">
        <f t="shared" si="389"/>
        <v>-100</v>
      </c>
    </row>
    <row r="1933" spans="1:32" x14ac:dyDescent="0.25">
      <c r="A1933" s="18">
        <v>0.49098816181434768</v>
      </c>
      <c r="B1933" s="18">
        <v>0.50315734669216605</v>
      </c>
      <c r="C1933" s="3">
        <f t="shared" si="381"/>
        <v>2.036708983582622</v>
      </c>
      <c r="D1933" s="4">
        <f t="shared" si="381"/>
        <v>1.9874498634952946</v>
      </c>
      <c r="E1933" s="75"/>
      <c r="F1933" s="5">
        <f t="shared" si="390"/>
        <v>1</v>
      </c>
      <c r="G1933" s="5">
        <f t="shared" si="391"/>
        <v>2.036708983582622</v>
      </c>
      <c r="H1933" s="5">
        <f t="shared" si="392"/>
        <v>1.9874498634952946</v>
      </c>
      <c r="K1933" s="5">
        <f t="shared" si="393"/>
        <v>0</v>
      </c>
      <c r="L1933" s="5">
        <f t="shared" si="394"/>
        <v>0</v>
      </c>
      <c r="M1933" s="25" t="e">
        <f t="shared" si="382"/>
        <v>#DIV/0!</v>
      </c>
      <c r="N1933" s="25" t="e">
        <f t="shared" si="382"/>
        <v>#DIV/0!</v>
      </c>
      <c r="O1933">
        <f t="shared" si="383"/>
        <v>0</v>
      </c>
      <c r="P1933">
        <f t="shared" si="383"/>
        <v>0</v>
      </c>
      <c r="Q1933" t="s">
        <v>455</v>
      </c>
      <c r="R1933" t="s">
        <v>522</v>
      </c>
      <c r="S1933" t="s">
        <v>276</v>
      </c>
      <c r="T1933" s="67" t="s">
        <v>84</v>
      </c>
      <c r="U1933" s="67" t="s">
        <v>86</v>
      </c>
      <c r="V1933" s="128" t="s">
        <v>655</v>
      </c>
      <c r="W1933" s="67" t="s">
        <v>100</v>
      </c>
      <c r="X1933" s="79">
        <v>3</v>
      </c>
      <c r="Y1933" t="str">
        <f t="shared" si="395"/>
        <v>Y</v>
      </c>
      <c r="Z1933" s="24">
        <v>100</v>
      </c>
      <c r="AA1933" s="24">
        <f t="shared" si="384"/>
        <v>0</v>
      </c>
      <c r="AB1933" s="24">
        <f t="shared" si="385"/>
        <v>-100</v>
      </c>
      <c r="AC1933" s="24">
        <f t="shared" si="386"/>
        <v>0</v>
      </c>
      <c r="AD1933" s="24">
        <f t="shared" si="387"/>
        <v>-100</v>
      </c>
      <c r="AE1933" s="24">
        <f t="shared" si="388"/>
        <v>0</v>
      </c>
      <c r="AF1933" s="24">
        <f t="shared" si="389"/>
        <v>-100</v>
      </c>
    </row>
    <row r="1934" spans="1:32" x14ac:dyDescent="0.25">
      <c r="A1934" s="18">
        <v>0.68881292049219334</v>
      </c>
      <c r="B1934" s="18">
        <v>0.30584102554748172</v>
      </c>
      <c r="C1934" s="3">
        <f t="shared" si="381"/>
        <v>1.4517729999684776</v>
      </c>
      <c r="D1934" s="4">
        <f t="shared" si="381"/>
        <v>3.2696725307205403</v>
      </c>
      <c r="E1934" s="75"/>
      <c r="F1934" s="5">
        <f t="shared" si="390"/>
        <v>1</v>
      </c>
      <c r="G1934" s="5">
        <f t="shared" si="391"/>
        <v>1.4517729999684776</v>
      </c>
      <c r="H1934" s="5">
        <f t="shared" si="392"/>
        <v>3.2696725307205403</v>
      </c>
      <c r="K1934" s="5">
        <f t="shared" si="393"/>
        <v>0</v>
      </c>
      <c r="L1934" s="5">
        <f t="shared" si="394"/>
        <v>0</v>
      </c>
      <c r="M1934" s="25" t="e">
        <f t="shared" si="382"/>
        <v>#DIV/0!</v>
      </c>
      <c r="N1934" s="25" t="e">
        <f t="shared" si="382"/>
        <v>#DIV/0!</v>
      </c>
      <c r="O1934">
        <f t="shared" si="383"/>
        <v>0</v>
      </c>
      <c r="P1934">
        <f t="shared" si="383"/>
        <v>0</v>
      </c>
      <c r="Q1934" t="s">
        <v>466</v>
      </c>
      <c r="R1934" t="s">
        <v>457</v>
      </c>
      <c r="S1934" t="s">
        <v>276</v>
      </c>
      <c r="T1934" s="67" t="s">
        <v>90</v>
      </c>
      <c r="U1934" s="67" t="s">
        <v>74</v>
      </c>
      <c r="V1934" s="128" t="s">
        <v>655</v>
      </c>
      <c r="W1934" s="67" t="s">
        <v>75</v>
      </c>
      <c r="X1934" s="79">
        <v>2</v>
      </c>
      <c r="Y1934" t="str">
        <f t="shared" si="395"/>
        <v>N</v>
      </c>
      <c r="Z1934" s="24">
        <v>100</v>
      </c>
      <c r="AA1934" s="24">
        <f t="shared" si="384"/>
        <v>0</v>
      </c>
      <c r="AB1934" s="24">
        <f t="shared" si="385"/>
        <v>-100</v>
      </c>
      <c r="AC1934" s="24">
        <f t="shared" si="386"/>
        <v>0</v>
      </c>
      <c r="AD1934" s="24">
        <f t="shared" si="387"/>
        <v>-100</v>
      </c>
      <c r="AE1934" s="24">
        <f t="shared" si="388"/>
        <v>0</v>
      </c>
      <c r="AF1934" s="24">
        <f t="shared" si="389"/>
        <v>-100</v>
      </c>
    </row>
    <row r="1935" spans="1:32" x14ac:dyDescent="0.25">
      <c r="A1935" s="18">
        <v>0.71842464116230464</v>
      </c>
      <c r="B1935" s="18">
        <v>0.26701750760119525</v>
      </c>
      <c r="C1935" s="3">
        <f t="shared" si="381"/>
        <v>1.3919344391948307</v>
      </c>
      <c r="D1935" s="4">
        <f t="shared" si="381"/>
        <v>3.7450727818699918</v>
      </c>
      <c r="E1935" s="75"/>
      <c r="F1935" s="5">
        <f t="shared" si="390"/>
        <v>1</v>
      </c>
      <c r="G1935" s="5">
        <f t="shared" si="391"/>
        <v>1.3919344391948307</v>
      </c>
      <c r="H1935" s="5">
        <f t="shared" si="392"/>
        <v>3.7450727818699918</v>
      </c>
      <c r="K1935" s="5">
        <f t="shared" si="393"/>
        <v>0</v>
      </c>
      <c r="L1935" s="5">
        <f t="shared" si="394"/>
        <v>0</v>
      </c>
      <c r="M1935" s="25" t="e">
        <f t="shared" si="382"/>
        <v>#DIV/0!</v>
      </c>
      <c r="N1935" s="25" t="e">
        <f t="shared" si="382"/>
        <v>#DIV/0!</v>
      </c>
      <c r="O1935">
        <f t="shared" si="383"/>
        <v>0</v>
      </c>
      <c r="P1935">
        <f t="shared" si="383"/>
        <v>0</v>
      </c>
      <c r="Q1935" t="s">
        <v>509</v>
      </c>
      <c r="R1935" t="s">
        <v>463</v>
      </c>
      <c r="S1935" t="s">
        <v>276</v>
      </c>
      <c r="T1935" s="67" t="s">
        <v>84</v>
      </c>
      <c r="U1935" s="67" t="s">
        <v>86</v>
      </c>
      <c r="V1935" s="128" t="s">
        <v>655</v>
      </c>
      <c r="W1935" s="67" t="s">
        <v>76</v>
      </c>
      <c r="X1935" s="79">
        <v>1</v>
      </c>
      <c r="Y1935" t="str">
        <f t="shared" si="395"/>
        <v>N</v>
      </c>
      <c r="Z1935" s="24">
        <v>100</v>
      </c>
      <c r="AA1935" s="24">
        <f t="shared" si="384"/>
        <v>0</v>
      </c>
      <c r="AB1935" s="24">
        <f t="shared" si="385"/>
        <v>-100</v>
      </c>
      <c r="AC1935" s="24">
        <f t="shared" si="386"/>
        <v>0</v>
      </c>
      <c r="AD1935" s="24">
        <f t="shared" si="387"/>
        <v>-100</v>
      </c>
      <c r="AE1935" s="24">
        <f t="shared" si="388"/>
        <v>0</v>
      </c>
      <c r="AF1935" s="24">
        <f t="shared" si="389"/>
        <v>-100</v>
      </c>
    </row>
    <row r="1936" spans="1:32" x14ac:dyDescent="0.25">
      <c r="A1936" s="18">
        <v>0.39782719347226975</v>
      </c>
      <c r="B1936" s="18">
        <v>0.6016769389278197</v>
      </c>
      <c r="C1936" s="3">
        <f t="shared" si="381"/>
        <v>2.5136542106936295</v>
      </c>
      <c r="D1936" s="4">
        <f t="shared" si="381"/>
        <v>1.6620214857860212</v>
      </c>
      <c r="E1936" s="75"/>
      <c r="F1936" s="5">
        <f t="shared" si="390"/>
        <v>1</v>
      </c>
      <c r="G1936" s="5">
        <f t="shared" si="391"/>
        <v>2.5136542106936295</v>
      </c>
      <c r="H1936" s="5">
        <f t="shared" si="392"/>
        <v>1.6620214857860212</v>
      </c>
      <c r="K1936" s="5">
        <f t="shared" si="393"/>
        <v>0</v>
      </c>
      <c r="L1936" s="5">
        <f t="shared" si="394"/>
        <v>0</v>
      </c>
      <c r="M1936" s="25" t="e">
        <f t="shared" si="382"/>
        <v>#DIV/0!</v>
      </c>
      <c r="N1936" s="25" t="e">
        <f t="shared" si="382"/>
        <v>#DIV/0!</v>
      </c>
      <c r="O1936">
        <f t="shared" si="383"/>
        <v>0</v>
      </c>
      <c r="P1936">
        <f t="shared" si="383"/>
        <v>0</v>
      </c>
      <c r="Q1936" t="s">
        <v>470</v>
      </c>
      <c r="R1936" t="s">
        <v>508</v>
      </c>
      <c r="S1936" t="s">
        <v>276</v>
      </c>
      <c r="T1936" s="67" t="s">
        <v>90</v>
      </c>
      <c r="U1936" s="67" t="s">
        <v>75</v>
      </c>
      <c r="V1936" s="128" t="s">
        <v>655</v>
      </c>
      <c r="W1936" s="67" t="s">
        <v>75</v>
      </c>
      <c r="X1936" s="79">
        <v>2</v>
      </c>
      <c r="Y1936" t="str">
        <f t="shared" si="395"/>
        <v>N</v>
      </c>
      <c r="Z1936" s="24">
        <v>100</v>
      </c>
      <c r="AA1936" s="24">
        <f t="shared" si="384"/>
        <v>0</v>
      </c>
      <c r="AB1936" s="24">
        <f t="shared" si="385"/>
        <v>-100</v>
      </c>
      <c r="AC1936" s="24">
        <f t="shared" si="386"/>
        <v>0</v>
      </c>
      <c r="AD1936" s="24">
        <f t="shared" si="387"/>
        <v>-100</v>
      </c>
      <c r="AE1936" s="24">
        <f t="shared" si="388"/>
        <v>0</v>
      </c>
      <c r="AF1936" s="24">
        <f t="shared" si="389"/>
        <v>-100</v>
      </c>
    </row>
    <row r="1937" spans="1:32" x14ac:dyDescent="0.25">
      <c r="A1937" s="18">
        <v>0.64890881255107125</v>
      </c>
      <c r="B1937" s="18">
        <v>0.3472895793711766</v>
      </c>
      <c r="C1937" s="3">
        <f t="shared" si="381"/>
        <v>1.5410485736334436</v>
      </c>
      <c r="D1937" s="4">
        <f t="shared" si="381"/>
        <v>2.8794414212216219</v>
      </c>
      <c r="E1937" s="75"/>
      <c r="F1937" s="5">
        <f t="shared" si="390"/>
        <v>1</v>
      </c>
      <c r="G1937" s="5">
        <f t="shared" si="391"/>
        <v>1.5410485736334436</v>
      </c>
      <c r="H1937" s="5">
        <f t="shared" si="392"/>
        <v>2.8794414212216219</v>
      </c>
      <c r="K1937" s="5">
        <f t="shared" si="393"/>
        <v>0</v>
      </c>
      <c r="L1937" s="5">
        <f t="shared" si="394"/>
        <v>0</v>
      </c>
      <c r="M1937" s="25" t="e">
        <f t="shared" si="382"/>
        <v>#DIV/0!</v>
      </c>
      <c r="N1937" s="25" t="e">
        <f t="shared" si="382"/>
        <v>#DIV/0!</v>
      </c>
      <c r="O1937">
        <f t="shared" si="383"/>
        <v>0</v>
      </c>
      <c r="P1937">
        <f t="shared" si="383"/>
        <v>0</v>
      </c>
      <c r="Q1937" t="s">
        <v>511</v>
      </c>
      <c r="R1937" t="s">
        <v>380</v>
      </c>
      <c r="S1937" t="s">
        <v>275</v>
      </c>
      <c r="T1937" s="67" t="s">
        <v>90</v>
      </c>
      <c r="U1937" s="67" t="s">
        <v>74</v>
      </c>
      <c r="V1937" s="128" t="s">
        <v>656</v>
      </c>
      <c r="W1937" s="67" t="s">
        <v>78</v>
      </c>
      <c r="X1937" s="79">
        <v>1</v>
      </c>
      <c r="Y1937" t="str">
        <f t="shared" si="395"/>
        <v>N</v>
      </c>
      <c r="Z1937" s="24">
        <v>100</v>
      </c>
      <c r="AA1937" s="24">
        <f t="shared" si="384"/>
        <v>0</v>
      </c>
      <c r="AB1937" s="24">
        <f t="shared" si="385"/>
        <v>-100</v>
      </c>
      <c r="AC1937" s="24">
        <f t="shared" si="386"/>
        <v>0</v>
      </c>
      <c r="AD1937" s="24">
        <f t="shared" si="387"/>
        <v>-100</v>
      </c>
      <c r="AE1937" s="24">
        <f t="shared" si="388"/>
        <v>0</v>
      </c>
      <c r="AF1937" s="24">
        <f t="shared" si="389"/>
        <v>-100</v>
      </c>
    </row>
    <row r="1938" spans="1:32" x14ac:dyDescent="0.25">
      <c r="A1938" s="18">
        <v>0.162674906302226</v>
      </c>
      <c r="B1938" s="18">
        <v>0.83730588273845696</v>
      </c>
      <c r="C1938" s="3">
        <f t="shared" si="381"/>
        <v>6.147229604928417</v>
      </c>
      <c r="D1938" s="4">
        <f t="shared" si="381"/>
        <v>1.1943066693015969</v>
      </c>
      <c r="E1938" s="75"/>
      <c r="F1938" s="5">
        <f t="shared" si="390"/>
        <v>1</v>
      </c>
      <c r="G1938" s="5">
        <f t="shared" si="391"/>
        <v>6.147229604928417</v>
      </c>
      <c r="H1938" s="5">
        <f t="shared" si="392"/>
        <v>1.1943066693015969</v>
      </c>
      <c r="K1938" s="5">
        <f t="shared" si="393"/>
        <v>0</v>
      </c>
      <c r="L1938" s="5">
        <f t="shared" si="394"/>
        <v>0</v>
      </c>
      <c r="M1938" s="25" t="e">
        <f t="shared" si="382"/>
        <v>#DIV/0!</v>
      </c>
      <c r="N1938" s="25" t="e">
        <f t="shared" si="382"/>
        <v>#DIV/0!</v>
      </c>
      <c r="O1938">
        <f t="shared" si="383"/>
        <v>0</v>
      </c>
      <c r="P1938">
        <f t="shared" si="383"/>
        <v>0</v>
      </c>
      <c r="Q1938" t="s">
        <v>285</v>
      </c>
      <c r="R1938" t="s">
        <v>510</v>
      </c>
      <c r="S1938" t="s">
        <v>275</v>
      </c>
      <c r="T1938" s="67" t="s">
        <v>90</v>
      </c>
      <c r="U1938" s="67" t="s">
        <v>75</v>
      </c>
      <c r="V1938" s="128" t="s">
        <v>656</v>
      </c>
      <c r="W1938" s="67" t="s">
        <v>75</v>
      </c>
      <c r="X1938" s="79">
        <v>2</v>
      </c>
      <c r="Y1938" t="str">
        <f t="shared" si="395"/>
        <v>N</v>
      </c>
      <c r="Z1938" s="24">
        <v>100</v>
      </c>
      <c r="AA1938" s="24">
        <f t="shared" si="384"/>
        <v>0</v>
      </c>
      <c r="AB1938" s="24">
        <f t="shared" si="385"/>
        <v>-100</v>
      </c>
      <c r="AC1938" s="24">
        <f t="shared" si="386"/>
        <v>0</v>
      </c>
      <c r="AD1938" s="24">
        <f t="shared" si="387"/>
        <v>-100</v>
      </c>
      <c r="AE1938" s="24">
        <f t="shared" si="388"/>
        <v>0</v>
      </c>
      <c r="AF1938" s="24">
        <f t="shared" si="389"/>
        <v>-100</v>
      </c>
    </row>
    <row r="1939" spans="1:32" x14ac:dyDescent="0.25">
      <c r="A1939" s="18">
        <v>0.69516074956542417</v>
      </c>
      <c r="B1939" s="18">
        <v>0.24039255747493377</v>
      </c>
      <c r="C1939" s="3">
        <f t="shared" si="381"/>
        <v>1.4385162002100154</v>
      </c>
      <c r="D1939" s="4">
        <f t="shared" si="381"/>
        <v>4.1598625619026164</v>
      </c>
      <c r="E1939" s="75"/>
      <c r="F1939" s="5">
        <f t="shared" si="390"/>
        <v>1</v>
      </c>
      <c r="G1939" s="5">
        <f t="shared" si="391"/>
        <v>1.4385162002100154</v>
      </c>
      <c r="H1939" s="5">
        <f t="shared" si="392"/>
        <v>4.1598625619026164</v>
      </c>
      <c r="K1939" s="5">
        <f t="shared" si="393"/>
        <v>0</v>
      </c>
      <c r="L1939" s="5">
        <f t="shared" si="394"/>
        <v>0</v>
      </c>
      <c r="M1939" s="25" t="e">
        <f t="shared" si="382"/>
        <v>#DIV/0!</v>
      </c>
      <c r="N1939" s="25" t="e">
        <f t="shared" si="382"/>
        <v>#DIV/0!</v>
      </c>
      <c r="O1939">
        <f t="shared" si="383"/>
        <v>0</v>
      </c>
      <c r="P1939">
        <f t="shared" si="383"/>
        <v>0</v>
      </c>
      <c r="Q1939" t="s">
        <v>483</v>
      </c>
      <c r="R1939" t="s">
        <v>387</v>
      </c>
      <c r="S1939" t="s">
        <v>279</v>
      </c>
      <c r="T1939" s="67" t="s">
        <v>85</v>
      </c>
      <c r="U1939" s="67" t="s">
        <v>87</v>
      </c>
      <c r="V1939" s="128" t="s">
        <v>656</v>
      </c>
      <c r="W1939" s="67" t="s">
        <v>74</v>
      </c>
      <c r="X1939" s="79">
        <v>4</v>
      </c>
      <c r="Y1939" t="str">
        <f t="shared" si="395"/>
        <v>Y</v>
      </c>
      <c r="Z1939" s="24">
        <v>100</v>
      </c>
      <c r="AA1939" s="24">
        <f t="shared" si="384"/>
        <v>0</v>
      </c>
      <c r="AB1939" s="24">
        <f t="shared" si="385"/>
        <v>-100</v>
      </c>
      <c r="AC1939" s="24">
        <f t="shared" si="386"/>
        <v>0</v>
      </c>
      <c r="AD1939" s="24">
        <f t="shared" si="387"/>
        <v>-100</v>
      </c>
      <c r="AE1939" s="24">
        <f t="shared" si="388"/>
        <v>0</v>
      </c>
      <c r="AF1939" s="24">
        <f t="shared" si="389"/>
        <v>-100</v>
      </c>
    </row>
    <row r="1940" spans="1:32" x14ac:dyDescent="0.25">
      <c r="A1940" s="18">
        <v>0.63123296519217997</v>
      </c>
      <c r="B1940" s="18">
        <v>0.35122628086016894</v>
      </c>
      <c r="C1940" s="3">
        <f t="shared" si="381"/>
        <v>1.5842011668315648</v>
      </c>
      <c r="D1940" s="4">
        <f t="shared" si="381"/>
        <v>2.8471673519161351</v>
      </c>
      <c r="E1940" s="75"/>
      <c r="F1940" s="5">
        <f t="shared" si="390"/>
        <v>1</v>
      </c>
      <c r="G1940" s="5">
        <f t="shared" si="391"/>
        <v>1.5842011668315648</v>
      </c>
      <c r="H1940" s="5">
        <f t="shared" si="392"/>
        <v>2.8471673519161351</v>
      </c>
      <c r="K1940" s="5">
        <f t="shared" si="393"/>
        <v>0</v>
      </c>
      <c r="L1940" s="5">
        <f t="shared" si="394"/>
        <v>0</v>
      </c>
      <c r="M1940" s="25" t="e">
        <f t="shared" si="382"/>
        <v>#DIV/0!</v>
      </c>
      <c r="N1940" s="25" t="e">
        <f t="shared" si="382"/>
        <v>#DIV/0!</v>
      </c>
      <c r="O1940">
        <f t="shared" si="383"/>
        <v>0</v>
      </c>
      <c r="P1940">
        <f t="shared" si="383"/>
        <v>0</v>
      </c>
      <c r="Q1940" t="s">
        <v>339</v>
      </c>
      <c r="R1940" t="s">
        <v>416</v>
      </c>
      <c r="S1940" t="s">
        <v>274</v>
      </c>
      <c r="T1940" s="67" t="s">
        <v>84</v>
      </c>
      <c r="U1940" s="67" t="s">
        <v>89</v>
      </c>
      <c r="V1940" s="128" t="s">
        <v>656</v>
      </c>
      <c r="W1940" s="67" t="s">
        <v>73</v>
      </c>
      <c r="X1940" s="79">
        <v>0</v>
      </c>
      <c r="Y1940" t="str">
        <f t="shared" si="395"/>
        <v>N</v>
      </c>
      <c r="Z1940" s="24">
        <v>100</v>
      </c>
      <c r="AA1940" s="24">
        <f t="shared" si="384"/>
        <v>0</v>
      </c>
      <c r="AB1940" s="24">
        <f t="shared" si="385"/>
        <v>-100</v>
      </c>
      <c r="AC1940" s="24">
        <f t="shared" si="386"/>
        <v>0</v>
      </c>
      <c r="AD1940" s="24">
        <f t="shared" si="387"/>
        <v>-100</v>
      </c>
      <c r="AE1940" s="24">
        <f t="shared" si="388"/>
        <v>0</v>
      </c>
      <c r="AF1940" s="24">
        <f t="shared" si="389"/>
        <v>-100</v>
      </c>
    </row>
    <row r="1941" spans="1:32" x14ac:dyDescent="0.25">
      <c r="A1941" s="18">
        <v>0.67185477553285688</v>
      </c>
      <c r="B1941" s="18">
        <v>0.27539663664237568</v>
      </c>
      <c r="C1941" s="3">
        <f t="shared" si="381"/>
        <v>1.4884168966528322</v>
      </c>
      <c r="D1941" s="4">
        <f t="shared" si="381"/>
        <v>3.6311264080489809</v>
      </c>
      <c r="E1941" s="75"/>
      <c r="F1941" s="5">
        <f t="shared" si="390"/>
        <v>1</v>
      </c>
      <c r="G1941" s="5">
        <f t="shared" si="391"/>
        <v>1.4884168966528322</v>
      </c>
      <c r="H1941" s="5">
        <f t="shared" si="392"/>
        <v>3.6311264080489809</v>
      </c>
      <c r="K1941" s="5">
        <f t="shared" si="393"/>
        <v>0</v>
      </c>
      <c r="L1941" s="5">
        <f t="shared" si="394"/>
        <v>0</v>
      </c>
      <c r="M1941" s="25" t="e">
        <f t="shared" si="382"/>
        <v>#DIV/0!</v>
      </c>
      <c r="N1941" s="25" t="e">
        <f t="shared" si="382"/>
        <v>#DIV/0!</v>
      </c>
      <c r="O1941">
        <f t="shared" si="383"/>
        <v>0</v>
      </c>
      <c r="P1941">
        <f t="shared" si="383"/>
        <v>0</v>
      </c>
      <c r="Q1941" t="s">
        <v>352</v>
      </c>
      <c r="R1941" t="s">
        <v>298</v>
      </c>
      <c r="S1941" t="s">
        <v>273</v>
      </c>
      <c r="T1941" s="67" t="s">
        <v>85</v>
      </c>
      <c r="U1941" s="67" t="s">
        <v>87</v>
      </c>
      <c r="V1941" s="128" t="s">
        <v>656</v>
      </c>
      <c r="W1941" s="67" t="s">
        <v>96</v>
      </c>
      <c r="X1941" s="79">
        <v>5</v>
      </c>
      <c r="Y1941" t="str">
        <f t="shared" si="395"/>
        <v>Y</v>
      </c>
      <c r="Z1941" s="24">
        <v>100</v>
      </c>
      <c r="AA1941" s="24">
        <f t="shared" si="384"/>
        <v>0</v>
      </c>
      <c r="AB1941" s="24">
        <f t="shared" si="385"/>
        <v>-100</v>
      </c>
      <c r="AC1941" s="24">
        <f t="shared" si="386"/>
        <v>0</v>
      </c>
      <c r="AD1941" s="24">
        <f t="shared" si="387"/>
        <v>-100</v>
      </c>
      <c r="AE1941" s="24">
        <f t="shared" si="388"/>
        <v>0</v>
      </c>
      <c r="AF1941" s="24">
        <f t="shared" si="389"/>
        <v>-100</v>
      </c>
    </row>
    <row r="1942" spans="1:32" x14ac:dyDescent="0.25">
      <c r="A1942" s="124">
        <v>0.53788851258495685</v>
      </c>
      <c r="B1942" s="124">
        <v>0.45727052273024543</v>
      </c>
      <c r="C1942" s="120">
        <f t="shared" si="381"/>
        <v>1.8591213171559504</v>
      </c>
      <c r="D1942" s="121">
        <f t="shared" si="381"/>
        <v>2.1868892707740168</v>
      </c>
      <c r="E1942" s="129"/>
      <c r="F1942" s="122">
        <f t="shared" si="390"/>
        <v>1</v>
      </c>
      <c r="G1942" s="122">
        <f t="shared" si="391"/>
        <v>1.8591213171559504</v>
      </c>
      <c r="H1942" s="122">
        <f t="shared" si="392"/>
        <v>2.1868892707740168</v>
      </c>
      <c r="I1942" s="97"/>
      <c r="J1942" s="97"/>
      <c r="K1942" s="122">
        <f t="shared" si="393"/>
        <v>0</v>
      </c>
      <c r="L1942" s="122">
        <f t="shared" si="394"/>
        <v>0</v>
      </c>
      <c r="M1942" s="123" t="e">
        <f t="shared" si="382"/>
        <v>#DIV/0!</v>
      </c>
      <c r="N1942" s="123" t="e">
        <f t="shared" si="382"/>
        <v>#DIV/0!</v>
      </c>
      <c r="O1942" s="97">
        <f t="shared" si="383"/>
        <v>0</v>
      </c>
      <c r="P1942" s="97">
        <f t="shared" si="383"/>
        <v>0</v>
      </c>
      <c r="Q1942" s="97" t="s">
        <v>302</v>
      </c>
      <c r="R1942" s="97" t="s">
        <v>371</v>
      </c>
      <c r="S1942" s="97" t="s">
        <v>275</v>
      </c>
      <c r="T1942" s="117" t="s">
        <v>85</v>
      </c>
      <c r="U1942" s="117" t="s">
        <v>79</v>
      </c>
      <c r="V1942" s="130" t="s">
        <v>657</v>
      </c>
      <c r="W1942" s="117" t="s">
        <v>87</v>
      </c>
      <c r="X1942" s="96">
        <v>3</v>
      </c>
      <c r="Y1942" t="str">
        <f t="shared" si="395"/>
        <v>Y</v>
      </c>
      <c r="Z1942" s="24">
        <v>100</v>
      </c>
      <c r="AA1942" s="24">
        <f t="shared" si="384"/>
        <v>0</v>
      </c>
      <c r="AB1942" s="24">
        <f t="shared" si="385"/>
        <v>-100</v>
      </c>
      <c r="AC1942" s="24">
        <f t="shared" si="386"/>
        <v>0</v>
      </c>
      <c r="AD1942" s="24">
        <f t="shared" si="387"/>
        <v>-100</v>
      </c>
      <c r="AE1942" s="24">
        <f t="shared" si="388"/>
        <v>0</v>
      </c>
      <c r="AF1942" s="24">
        <f t="shared" si="389"/>
        <v>-100</v>
      </c>
    </row>
    <row r="1943" spans="1:32" x14ac:dyDescent="0.25">
      <c r="A1943" s="18">
        <v>0.47380859379028584</v>
      </c>
      <c r="B1943" s="18">
        <v>0.52501311410731777</v>
      </c>
      <c r="C1943" s="3">
        <f t="shared" ref="C1943:D1958" si="396">(100%/A1943)</f>
        <v>2.1105569065355825</v>
      </c>
      <c r="D1943" s="4">
        <f t="shared" si="396"/>
        <v>1.9047143264226927</v>
      </c>
      <c r="E1943" s="75"/>
      <c r="F1943" s="5">
        <f t="shared" si="390"/>
        <v>1</v>
      </c>
      <c r="G1943" s="5">
        <f t="shared" si="391"/>
        <v>2.1105569065355825</v>
      </c>
      <c r="H1943" s="5">
        <f t="shared" si="392"/>
        <v>1.9047143264226927</v>
      </c>
      <c r="K1943" s="5">
        <f t="shared" si="393"/>
        <v>0</v>
      </c>
      <c r="L1943" s="5">
        <f t="shared" si="394"/>
        <v>0</v>
      </c>
      <c r="M1943" s="25" t="e">
        <f t="shared" ref="M1943:N1958" si="397">(1/K1943)</f>
        <v>#DIV/0!</v>
      </c>
      <c r="N1943" s="25" t="e">
        <f t="shared" si="397"/>
        <v>#DIV/0!</v>
      </c>
      <c r="O1943">
        <f t="shared" si="383"/>
        <v>0</v>
      </c>
      <c r="P1943">
        <f t="shared" si="383"/>
        <v>0</v>
      </c>
      <c r="Q1943" t="s">
        <v>525</v>
      </c>
      <c r="R1943" t="s">
        <v>533</v>
      </c>
      <c r="S1943" t="s">
        <v>277</v>
      </c>
      <c r="T1943" s="67" t="s">
        <v>85</v>
      </c>
      <c r="U1943" s="67" t="s">
        <v>79</v>
      </c>
      <c r="V1943" s="128" t="s">
        <v>658</v>
      </c>
      <c r="W1943" s="67" t="s">
        <v>89</v>
      </c>
      <c r="X1943" s="79">
        <v>4</v>
      </c>
      <c r="Y1943" t="str">
        <f t="shared" si="395"/>
        <v>Y</v>
      </c>
      <c r="Z1943" s="24">
        <v>100</v>
      </c>
      <c r="AA1943" s="24">
        <f t="shared" si="384"/>
        <v>0</v>
      </c>
      <c r="AB1943" s="24">
        <f t="shared" si="385"/>
        <v>-100</v>
      </c>
      <c r="AC1943" s="24">
        <f t="shared" si="386"/>
        <v>0</v>
      </c>
      <c r="AD1943" s="24">
        <f t="shared" si="387"/>
        <v>-100</v>
      </c>
      <c r="AE1943" s="24">
        <f t="shared" si="388"/>
        <v>0</v>
      </c>
      <c r="AF1943" s="24">
        <f t="shared" si="389"/>
        <v>-100</v>
      </c>
    </row>
    <row r="1944" spans="1:32" x14ac:dyDescent="0.25">
      <c r="A1944" s="18">
        <v>0.35851435742324533</v>
      </c>
      <c r="B1944" s="18">
        <v>0.64123282627656708</v>
      </c>
      <c r="C1944" s="3">
        <f t="shared" si="396"/>
        <v>2.789288571836599</v>
      </c>
      <c r="D1944" s="4">
        <f t="shared" si="396"/>
        <v>1.5594959568846134</v>
      </c>
      <c r="E1944" s="75"/>
      <c r="F1944" s="5">
        <f t="shared" si="390"/>
        <v>1</v>
      </c>
      <c r="G1944" s="5">
        <f t="shared" si="391"/>
        <v>2.789288571836599</v>
      </c>
      <c r="H1944" s="5">
        <f t="shared" si="392"/>
        <v>1.5594959568846134</v>
      </c>
      <c r="K1944" s="5">
        <f t="shared" si="393"/>
        <v>0</v>
      </c>
      <c r="L1944" s="5">
        <f t="shared" si="394"/>
        <v>0</v>
      </c>
      <c r="M1944" s="25" t="e">
        <f t="shared" si="397"/>
        <v>#DIV/0!</v>
      </c>
      <c r="N1944" s="25" t="e">
        <f t="shared" si="397"/>
        <v>#DIV/0!</v>
      </c>
      <c r="O1944">
        <f t="shared" si="383"/>
        <v>0</v>
      </c>
      <c r="P1944">
        <f t="shared" si="383"/>
        <v>0</v>
      </c>
      <c r="Q1944" t="s">
        <v>538</v>
      </c>
      <c r="R1944" t="s">
        <v>526</v>
      </c>
      <c r="S1944" t="s">
        <v>277</v>
      </c>
      <c r="T1944" s="67" t="s">
        <v>90</v>
      </c>
      <c r="U1944" s="67" t="s">
        <v>75</v>
      </c>
      <c r="V1944" s="128" t="s">
        <v>658</v>
      </c>
      <c r="W1944" s="67" t="s">
        <v>94</v>
      </c>
      <c r="X1944" s="79">
        <v>2</v>
      </c>
      <c r="Y1944" t="str">
        <f t="shared" si="395"/>
        <v>N</v>
      </c>
      <c r="Z1944" s="24">
        <v>100</v>
      </c>
      <c r="AA1944" s="24">
        <f t="shared" si="384"/>
        <v>0</v>
      </c>
      <c r="AB1944" s="24">
        <f t="shared" si="385"/>
        <v>-100</v>
      </c>
      <c r="AC1944" s="24">
        <f t="shared" si="386"/>
        <v>0</v>
      </c>
      <c r="AD1944" s="24">
        <f t="shared" si="387"/>
        <v>-100</v>
      </c>
      <c r="AE1944" s="24">
        <f t="shared" si="388"/>
        <v>0</v>
      </c>
      <c r="AF1944" s="24">
        <f t="shared" si="389"/>
        <v>-100</v>
      </c>
    </row>
    <row r="1945" spans="1:32" x14ac:dyDescent="0.25">
      <c r="A1945" s="18">
        <v>0.50717229844512057</v>
      </c>
      <c r="B1945" s="18">
        <v>0.48858309283919171</v>
      </c>
      <c r="C1945" s="3">
        <f t="shared" si="396"/>
        <v>1.9717165213198384</v>
      </c>
      <c r="D1945" s="4">
        <f t="shared" si="396"/>
        <v>2.0467347615099154</v>
      </c>
      <c r="E1945" s="75"/>
      <c r="F1945" s="5">
        <f t="shared" si="390"/>
        <v>1</v>
      </c>
      <c r="G1945" s="5">
        <f t="shared" si="391"/>
        <v>1.9717165213198384</v>
      </c>
      <c r="H1945" s="5">
        <f t="shared" si="392"/>
        <v>2.0467347615099154</v>
      </c>
      <c r="K1945" s="5">
        <f t="shared" si="393"/>
        <v>0</v>
      </c>
      <c r="L1945" s="5">
        <f t="shared" si="394"/>
        <v>0</v>
      </c>
      <c r="M1945" s="25" t="e">
        <f t="shared" si="397"/>
        <v>#DIV/0!</v>
      </c>
      <c r="N1945" s="25" t="e">
        <f t="shared" si="397"/>
        <v>#DIV/0!</v>
      </c>
      <c r="O1945">
        <f t="shared" si="383"/>
        <v>0</v>
      </c>
      <c r="P1945">
        <f t="shared" si="383"/>
        <v>0</v>
      </c>
      <c r="Q1945" t="s">
        <v>534</v>
      </c>
      <c r="R1945" t="s">
        <v>524</v>
      </c>
      <c r="S1945" t="s">
        <v>277</v>
      </c>
      <c r="T1945" s="67" t="s">
        <v>84</v>
      </c>
      <c r="U1945" s="67" t="s">
        <v>86</v>
      </c>
      <c r="V1945" s="128" t="s">
        <v>658</v>
      </c>
      <c r="W1945" s="67" t="s">
        <v>74</v>
      </c>
      <c r="X1945" s="79">
        <v>4</v>
      </c>
      <c r="Y1945" t="str">
        <f t="shared" si="395"/>
        <v>Y</v>
      </c>
      <c r="Z1945" s="24">
        <v>100</v>
      </c>
      <c r="AA1945" s="24">
        <f t="shared" si="384"/>
        <v>0</v>
      </c>
      <c r="AB1945" s="24">
        <f t="shared" si="385"/>
        <v>-100</v>
      </c>
      <c r="AC1945" s="24">
        <f t="shared" si="386"/>
        <v>0</v>
      </c>
      <c r="AD1945" s="24">
        <f t="shared" si="387"/>
        <v>-100</v>
      </c>
      <c r="AE1945" s="24">
        <f t="shared" si="388"/>
        <v>0</v>
      </c>
      <c r="AF1945" s="24">
        <f t="shared" si="389"/>
        <v>-100</v>
      </c>
    </row>
    <row r="1946" spans="1:32" x14ac:dyDescent="0.25">
      <c r="A1946" s="18">
        <v>0.26563919005955294</v>
      </c>
      <c r="B1946" s="18">
        <v>0.7341441445832414</v>
      </c>
      <c r="C1946" s="3">
        <f t="shared" si="396"/>
        <v>3.7645047772349129</v>
      </c>
      <c r="D1946" s="4">
        <f t="shared" si="396"/>
        <v>1.3621303219242857</v>
      </c>
      <c r="E1946" s="75"/>
      <c r="F1946" s="5">
        <f t="shared" si="390"/>
        <v>1</v>
      </c>
      <c r="G1946" s="5">
        <f t="shared" si="391"/>
        <v>3.7645047772349129</v>
      </c>
      <c r="H1946" s="5">
        <f t="shared" si="392"/>
        <v>1.3621303219242857</v>
      </c>
      <c r="K1946" s="5">
        <f t="shared" si="393"/>
        <v>0</v>
      </c>
      <c r="L1946" s="5">
        <f t="shared" si="394"/>
        <v>0</v>
      </c>
      <c r="M1946" s="25" t="e">
        <f t="shared" si="397"/>
        <v>#DIV/0!</v>
      </c>
      <c r="N1946" s="25" t="e">
        <f t="shared" si="397"/>
        <v>#DIV/0!</v>
      </c>
      <c r="O1946">
        <f t="shared" si="383"/>
        <v>0</v>
      </c>
      <c r="P1946">
        <f t="shared" si="383"/>
        <v>0</v>
      </c>
      <c r="Q1946" t="s">
        <v>394</v>
      </c>
      <c r="R1946" t="s">
        <v>393</v>
      </c>
      <c r="S1946" t="s">
        <v>279</v>
      </c>
      <c r="T1946" s="67" t="s">
        <v>90</v>
      </c>
      <c r="U1946" s="67" t="s">
        <v>75</v>
      </c>
      <c r="V1946" s="128" t="s">
        <v>659</v>
      </c>
      <c r="W1946" s="67" t="s">
        <v>73</v>
      </c>
      <c r="X1946" s="79">
        <v>0</v>
      </c>
      <c r="Y1946" t="str">
        <f t="shared" si="395"/>
        <v>N</v>
      </c>
      <c r="Z1946" s="24">
        <v>100</v>
      </c>
      <c r="AA1946" s="24">
        <f t="shared" si="384"/>
        <v>0</v>
      </c>
      <c r="AB1946" s="24">
        <f t="shared" si="385"/>
        <v>-100</v>
      </c>
      <c r="AC1946" s="24">
        <f t="shared" si="386"/>
        <v>0</v>
      </c>
      <c r="AD1946" s="24">
        <f t="shared" si="387"/>
        <v>-100</v>
      </c>
      <c r="AE1946" s="24">
        <f t="shared" si="388"/>
        <v>0</v>
      </c>
      <c r="AF1946" s="24">
        <f t="shared" si="389"/>
        <v>-100</v>
      </c>
    </row>
    <row r="1947" spans="1:32" x14ac:dyDescent="0.25">
      <c r="A1947" s="18">
        <v>0.17052873305374355</v>
      </c>
      <c r="B1947" s="18">
        <v>0.82937313472024199</v>
      </c>
      <c r="C1947" s="3">
        <f t="shared" si="396"/>
        <v>5.8641144051943535</v>
      </c>
      <c r="D1947" s="4">
        <f t="shared" si="396"/>
        <v>1.2057299159289896</v>
      </c>
      <c r="E1947" s="75"/>
      <c r="F1947" s="5">
        <f t="shared" si="390"/>
        <v>1</v>
      </c>
      <c r="G1947" s="5">
        <f t="shared" si="391"/>
        <v>5.8641144051943535</v>
      </c>
      <c r="H1947" s="5">
        <f t="shared" si="392"/>
        <v>1.2057299159289896</v>
      </c>
      <c r="K1947" s="5">
        <f t="shared" si="393"/>
        <v>0</v>
      </c>
      <c r="L1947" s="5">
        <f t="shared" si="394"/>
        <v>0</v>
      </c>
      <c r="M1947" s="25" t="e">
        <f t="shared" si="397"/>
        <v>#DIV/0!</v>
      </c>
      <c r="N1947" s="25" t="e">
        <f t="shared" si="397"/>
        <v>#DIV/0!</v>
      </c>
      <c r="O1947">
        <f t="shared" si="383"/>
        <v>0</v>
      </c>
      <c r="P1947">
        <f t="shared" si="383"/>
        <v>0</v>
      </c>
      <c r="Q1947" t="s">
        <v>317</v>
      </c>
      <c r="R1947" t="s">
        <v>316</v>
      </c>
      <c r="S1947" t="s">
        <v>279</v>
      </c>
      <c r="T1947" s="67" t="s">
        <v>84</v>
      </c>
      <c r="U1947" s="67" t="s">
        <v>78</v>
      </c>
      <c r="V1947" s="128" t="s">
        <v>659</v>
      </c>
      <c r="W1947" s="67" t="s">
        <v>89</v>
      </c>
      <c r="X1947" s="79">
        <v>4</v>
      </c>
      <c r="Y1947" t="str">
        <f t="shared" si="395"/>
        <v>Y</v>
      </c>
      <c r="Z1947" s="24">
        <v>100</v>
      </c>
      <c r="AA1947" s="24">
        <f t="shared" si="384"/>
        <v>0</v>
      </c>
      <c r="AB1947" s="24">
        <f t="shared" si="385"/>
        <v>-100</v>
      </c>
      <c r="AC1947" s="24">
        <f t="shared" si="386"/>
        <v>0</v>
      </c>
      <c r="AD1947" s="24">
        <f t="shared" si="387"/>
        <v>-100</v>
      </c>
      <c r="AE1947" s="24">
        <f t="shared" si="388"/>
        <v>0</v>
      </c>
      <c r="AF1947" s="24">
        <f t="shared" si="389"/>
        <v>-100</v>
      </c>
    </row>
    <row r="1948" spans="1:32" x14ac:dyDescent="0.25">
      <c r="A1948" s="18">
        <v>0.54274248759568589</v>
      </c>
      <c r="B1948" s="18">
        <v>0.45561330922247356</v>
      </c>
      <c r="C1948" s="3">
        <f t="shared" si="396"/>
        <v>1.8424944109865717</v>
      </c>
      <c r="D1948" s="4">
        <f t="shared" si="396"/>
        <v>2.1948436969643161</v>
      </c>
      <c r="E1948" s="75"/>
      <c r="F1948" s="5">
        <f t="shared" si="390"/>
        <v>1</v>
      </c>
      <c r="G1948" s="5">
        <f t="shared" si="391"/>
        <v>1.8424944109865717</v>
      </c>
      <c r="H1948" s="5">
        <f t="shared" si="392"/>
        <v>2.1948436969643161</v>
      </c>
      <c r="K1948" s="5">
        <f t="shared" si="393"/>
        <v>0</v>
      </c>
      <c r="L1948" s="5">
        <f t="shared" si="394"/>
        <v>0</v>
      </c>
      <c r="M1948" s="25" t="e">
        <f t="shared" si="397"/>
        <v>#DIV/0!</v>
      </c>
      <c r="N1948" s="25" t="e">
        <f t="shared" si="397"/>
        <v>#DIV/0!</v>
      </c>
      <c r="O1948">
        <f t="shared" ref="O1948:P1963" si="398">(I1948/G1948)</f>
        <v>0</v>
      </c>
      <c r="P1948">
        <f t="shared" si="398"/>
        <v>0</v>
      </c>
      <c r="Q1948" t="s">
        <v>390</v>
      </c>
      <c r="R1948" t="s">
        <v>389</v>
      </c>
      <c r="S1948" t="s">
        <v>279</v>
      </c>
      <c r="T1948" s="67" t="s">
        <v>84</v>
      </c>
      <c r="U1948" s="67" t="s">
        <v>86</v>
      </c>
      <c r="V1948" s="128" t="s">
        <v>659</v>
      </c>
      <c r="W1948" s="67" t="s">
        <v>100</v>
      </c>
      <c r="X1948" s="79">
        <v>3</v>
      </c>
      <c r="Y1948" t="str">
        <f t="shared" si="395"/>
        <v>Y</v>
      </c>
      <c r="Z1948" s="24">
        <v>100</v>
      </c>
      <c r="AA1948" s="24">
        <f t="shared" si="384"/>
        <v>0</v>
      </c>
      <c r="AB1948" s="24">
        <f t="shared" si="385"/>
        <v>-100</v>
      </c>
      <c r="AC1948" s="24">
        <f t="shared" si="386"/>
        <v>0</v>
      </c>
      <c r="AD1948" s="24">
        <f t="shared" si="387"/>
        <v>-100</v>
      </c>
      <c r="AE1948" s="24">
        <f t="shared" si="388"/>
        <v>0</v>
      </c>
      <c r="AF1948" s="24">
        <f t="shared" si="389"/>
        <v>-100</v>
      </c>
    </row>
    <row r="1949" spans="1:32" x14ac:dyDescent="0.25">
      <c r="A1949" s="18">
        <v>0.57686397549634383</v>
      </c>
      <c r="B1949" s="18">
        <v>0.42015284439535389</v>
      </c>
      <c r="C1949" s="3">
        <f t="shared" si="396"/>
        <v>1.7335109184788018</v>
      </c>
      <c r="D1949" s="4">
        <f t="shared" si="396"/>
        <v>2.3800862313311479</v>
      </c>
      <c r="E1949" s="75"/>
      <c r="F1949" s="5">
        <f t="shared" si="390"/>
        <v>1</v>
      </c>
      <c r="G1949" s="5">
        <f t="shared" si="391"/>
        <v>1.7335109184788018</v>
      </c>
      <c r="H1949" s="5">
        <f t="shared" si="392"/>
        <v>2.3800862313311479</v>
      </c>
      <c r="K1949" s="5">
        <f t="shared" si="393"/>
        <v>0</v>
      </c>
      <c r="L1949" s="5">
        <f t="shared" si="394"/>
        <v>0</v>
      </c>
      <c r="M1949" s="25" t="e">
        <f t="shared" si="397"/>
        <v>#DIV/0!</v>
      </c>
      <c r="N1949" s="25" t="e">
        <f t="shared" si="397"/>
        <v>#DIV/0!</v>
      </c>
      <c r="O1949">
        <f t="shared" si="398"/>
        <v>0</v>
      </c>
      <c r="P1949">
        <f t="shared" si="398"/>
        <v>0</v>
      </c>
      <c r="Q1949" t="s">
        <v>392</v>
      </c>
      <c r="R1949" t="s">
        <v>391</v>
      </c>
      <c r="S1949" t="s">
        <v>279</v>
      </c>
      <c r="T1949" s="67" t="s">
        <v>84</v>
      </c>
      <c r="U1949" s="67" t="s">
        <v>86</v>
      </c>
      <c r="V1949" s="128" t="s">
        <v>659</v>
      </c>
      <c r="W1949" s="67" t="s">
        <v>86</v>
      </c>
      <c r="X1949" s="79">
        <v>3</v>
      </c>
      <c r="Y1949" t="str">
        <f t="shared" si="395"/>
        <v>Y</v>
      </c>
      <c r="Z1949" s="24">
        <v>100</v>
      </c>
      <c r="AA1949" s="24">
        <f t="shared" si="384"/>
        <v>0</v>
      </c>
      <c r="AB1949" s="24">
        <f t="shared" si="385"/>
        <v>-100</v>
      </c>
      <c r="AC1949" s="24">
        <f t="shared" si="386"/>
        <v>0</v>
      </c>
      <c r="AD1949" s="24">
        <f t="shared" si="387"/>
        <v>-100</v>
      </c>
      <c r="AE1949" s="24">
        <f t="shared" si="388"/>
        <v>0</v>
      </c>
      <c r="AF1949" s="24">
        <f t="shared" si="389"/>
        <v>-100</v>
      </c>
    </row>
    <row r="1950" spans="1:32" x14ac:dyDescent="0.25">
      <c r="A1950" s="18">
        <v>0.32186412209197335</v>
      </c>
      <c r="B1950" s="18">
        <v>0.67761426491612842</v>
      </c>
      <c r="C1950" s="3">
        <f t="shared" si="396"/>
        <v>3.1069011156025894</v>
      </c>
      <c r="D1950" s="4">
        <f t="shared" si="396"/>
        <v>1.4757658623431944</v>
      </c>
      <c r="E1950" s="75"/>
      <c r="F1950" s="5">
        <f t="shared" si="390"/>
        <v>1</v>
      </c>
      <c r="G1950" s="5">
        <f t="shared" si="391"/>
        <v>3.1069011156025894</v>
      </c>
      <c r="H1950" s="5">
        <f t="shared" si="392"/>
        <v>1.4757658623431944</v>
      </c>
      <c r="K1950" s="5">
        <f t="shared" si="393"/>
        <v>0</v>
      </c>
      <c r="L1950" s="5">
        <f t="shared" si="394"/>
        <v>0</v>
      </c>
      <c r="M1950" s="25" t="e">
        <f t="shared" si="397"/>
        <v>#DIV/0!</v>
      </c>
      <c r="N1950" s="25" t="e">
        <f t="shared" si="397"/>
        <v>#DIV/0!</v>
      </c>
      <c r="O1950">
        <f t="shared" si="398"/>
        <v>0</v>
      </c>
      <c r="P1950">
        <f t="shared" si="398"/>
        <v>0</v>
      </c>
      <c r="Q1950" t="s">
        <v>537</v>
      </c>
      <c r="R1950" t="s">
        <v>532</v>
      </c>
      <c r="S1950" t="s">
        <v>277</v>
      </c>
      <c r="T1950" s="67" t="s">
        <v>90</v>
      </c>
      <c r="U1950" s="67" t="s">
        <v>75</v>
      </c>
      <c r="V1950" s="128" t="s">
        <v>659</v>
      </c>
      <c r="W1950" s="67" t="s">
        <v>75</v>
      </c>
      <c r="X1950" s="79">
        <v>2</v>
      </c>
      <c r="Y1950" t="str">
        <f t="shared" si="395"/>
        <v>N</v>
      </c>
      <c r="Z1950" s="24">
        <v>100</v>
      </c>
      <c r="AA1950" s="24">
        <f t="shared" si="384"/>
        <v>0</v>
      </c>
      <c r="AB1950" s="24">
        <f t="shared" si="385"/>
        <v>-100</v>
      </c>
      <c r="AC1950" s="24">
        <f t="shared" si="386"/>
        <v>0</v>
      </c>
      <c r="AD1950" s="24">
        <f t="shared" si="387"/>
        <v>-100</v>
      </c>
      <c r="AE1950" s="24">
        <f t="shared" si="388"/>
        <v>0</v>
      </c>
      <c r="AF1950" s="24">
        <f t="shared" si="389"/>
        <v>-100</v>
      </c>
    </row>
    <row r="1951" spans="1:32" x14ac:dyDescent="0.25">
      <c r="A1951" s="18">
        <v>0.29580530979329511</v>
      </c>
      <c r="B1951" s="18">
        <v>0.7040495335475645</v>
      </c>
      <c r="C1951" s="3">
        <f t="shared" si="396"/>
        <v>3.3806019259721434</v>
      </c>
      <c r="D1951" s="4">
        <f t="shared" si="396"/>
        <v>1.4203546090872334</v>
      </c>
      <c r="E1951" s="75"/>
      <c r="F1951" s="5">
        <f t="shared" si="390"/>
        <v>1</v>
      </c>
      <c r="G1951" s="5">
        <f t="shared" si="391"/>
        <v>3.3806019259721434</v>
      </c>
      <c r="H1951" s="5">
        <f t="shared" si="392"/>
        <v>1.4203546090872334</v>
      </c>
      <c r="K1951" s="5">
        <f t="shared" si="393"/>
        <v>0</v>
      </c>
      <c r="L1951" s="5">
        <f t="shared" si="394"/>
        <v>0</v>
      </c>
      <c r="M1951" s="25" t="e">
        <f t="shared" si="397"/>
        <v>#DIV/0!</v>
      </c>
      <c r="N1951" s="25" t="e">
        <f t="shared" si="397"/>
        <v>#DIV/0!</v>
      </c>
      <c r="O1951">
        <f t="shared" si="398"/>
        <v>0</v>
      </c>
      <c r="P1951">
        <f t="shared" si="398"/>
        <v>0</v>
      </c>
      <c r="Q1951" t="s">
        <v>514</v>
      </c>
      <c r="R1951" t="s">
        <v>513</v>
      </c>
      <c r="S1951" t="s">
        <v>279</v>
      </c>
      <c r="T1951" s="67" t="s">
        <v>90</v>
      </c>
      <c r="U1951" s="67" t="s">
        <v>75</v>
      </c>
      <c r="V1951" s="128" t="s">
        <v>660</v>
      </c>
      <c r="W1951" s="67" t="s">
        <v>92</v>
      </c>
      <c r="X1951" s="79">
        <v>5</v>
      </c>
      <c r="Y1951" t="str">
        <f t="shared" si="395"/>
        <v>Y</v>
      </c>
      <c r="Z1951" s="24">
        <v>100</v>
      </c>
      <c r="AA1951" s="24">
        <f t="shared" si="384"/>
        <v>0</v>
      </c>
      <c r="AB1951" s="24">
        <f t="shared" si="385"/>
        <v>-100</v>
      </c>
      <c r="AC1951" s="24">
        <f t="shared" si="386"/>
        <v>0</v>
      </c>
      <c r="AD1951" s="24">
        <f t="shared" si="387"/>
        <v>-100</v>
      </c>
      <c r="AE1951" s="24">
        <f t="shared" si="388"/>
        <v>0</v>
      </c>
      <c r="AF1951" s="24">
        <f t="shared" si="389"/>
        <v>-100</v>
      </c>
    </row>
    <row r="1952" spans="1:32" x14ac:dyDescent="0.25">
      <c r="A1952" s="18">
        <v>0.35246812904616004</v>
      </c>
      <c r="B1952" s="18">
        <v>0.64654136608237478</v>
      </c>
      <c r="C1952" s="3">
        <f t="shared" si="396"/>
        <v>2.8371359495854946</v>
      </c>
      <c r="D1952" s="4">
        <f t="shared" si="396"/>
        <v>1.5466914453739555</v>
      </c>
      <c r="E1952" s="75"/>
      <c r="F1952" s="5">
        <f t="shared" si="390"/>
        <v>1</v>
      </c>
      <c r="G1952" s="5">
        <f t="shared" si="391"/>
        <v>2.8371359495854946</v>
      </c>
      <c r="H1952" s="5">
        <f t="shared" si="392"/>
        <v>1.5466914453739555</v>
      </c>
      <c r="K1952" s="5">
        <f t="shared" si="393"/>
        <v>0</v>
      </c>
      <c r="L1952" s="5">
        <f t="shared" si="394"/>
        <v>0</v>
      </c>
      <c r="M1952" s="25" t="e">
        <f t="shared" si="397"/>
        <v>#DIV/0!</v>
      </c>
      <c r="N1952" s="25" t="e">
        <f t="shared" si="397"/>
        <v>#DIV/0!</v>
      </c>
      <c r="O1952">
        <f t="shared" si="398"/>
        <v>0</v>
      </c>
      <c r="P1952">
        <f t="shared" si="398"/>
        <v>0</v>
      </c>
      <c r="Q1952" t="s">
        <v>388</v>
      </c>
      <c r="R1952" t="s">
        <v>387</v>
      </c>
      <c r="S1952" t="s">
        <v>279</v>
      </c>
      <c r="T1952" s="67" t="s">
        <v>85</v>
      </c>
      <c r="U1952" s="67" t="s">
        <v>79</v>
      </c>
      <c r="V1952" s="128" t="s">
        <v>660</v>
      </c>
      <c r="W1952" s="67" t="s">
        <v>103</v>
      </c>
      <c r="X1952" s="79">
        <v>4</v>
      </c>
      <c r="Y1952" t="str">
        <f t="shared" si="395"/>
        <v>Y</v>
      </c>
      <c r="Z1952" s="24">
        <v>100</v>
      </c>
      <c r="AA1952" s="24">
        <f t="shared" si="384"/>
        <v>0</v>
      </c>
      <c r="AB1952" s="24">
        <f t="shared" si="385"/>
        <v>-100</v>
      </c>
      <c r="AC1952" s="24">
        <f t="shared" si="386"/>
        <v>0</v>
      </c>
      <c r="AD1952" s="24">
        <f t="shared" si="387"/>
        <v>-100</v>
      </c>
      <c r="AE1952" s="24">
        <f t="shared" si="388"/>
        <v>0</v>
      </c>
      <c r="AF1952" s="24">
        <f t="shared" si="389"/>
        <v>-100</v>
      </c>
    </row>
    <row r="1953" spans="1:32" x14ac:dyDescent="0.25">
      <c r="A1953" s="18">
        <v>0.30624867123124716</v>
      </c>
      <c r="B1953" s="18">
        <v>0.69355658143934773</v>
      </c>
      <c r="C1953" s="3">
        <f t="shared" si="396"/>
        <v>3.2653202901406351</v>
      </c>
      <c r="D1953" s="4">
        <f t="shared" si="396"/>
        <v>1.4418434295940008</v>
      </c>
      <c r="E1953" s="75"/>
      <c r="F1953" s="5">
        <f t="shared" si="390"/>
        <v>1</v>
      </c>
      <c r="G1953" s="5">
        <f t="shared" si="391"/>
        <v>3.2653202901406351</v>
      </c>
      <c r="H1953" s="5">
        <f t="shared" si="392"/>
        <v>1.4418434295940008</v>
      </c>
      <c r="K1953" s="5">
        <f t="shared" si="393"/>
        <v>0</v>
      </c>
      <c r="L1953" s="5">
        <f t="shared" si="394"/>
        <v>0</v>
      </c>
      <c r="M1953" s="25" t="e">
        <f t="shared" si="397"/>
        <v>#DIV/0!</v>
      </c>
      <c r="N1953" s="25" t="e">
        <f t="shared" si="397"/>
        <v>#DIV/0!</v>
      </c>
      <c r="O1953">
        <f t="shared" si="398"/>
        <v>0</v>
      </c>
      <c r="P1953">
        <f t="shared" si="398"/>
        <v>0</v>
      </c>
      <c r="Q1953" t="s">
        <v>319</v>
      </c>
      <c r="R1953" t="s">
        <v>318</v>
      </c>
      <c r="S1953" t="s">
        <v>279</v>
      </c>
      <c r="T1953" s="67" t="s">
        <v>90</v>
      </c>
      <c r="U1953" s="67" t="s">
        <v>75</v>
      </c>
      <c r="V1953" s="128" t="s">
        <v>660</v>
      </c>
      <c r="W1953" s="67" t="s">
        <v>86</v>
      </c>
      <c r="X1953" s="79">
        <v>3</v>
      </c>
      <c r="Y1953" t="str">
        <f t="shared" si="395"/>
        <v>Y</v>
      </c>
      <c r="Z1953" s="24">
        <v>100</v>
      </c>
      <c r="AA1953" s="24">
        <f t="shared" si="384"/>
        <v>0</v>
      </c>
      <c r="AB1953" s="24">
        <f t="shared" si="385"/>
        <v>-100</v>
      </c>
      <c r="AC1953" s="24">
        <f t="shared" si="386"/>
        <v>0</v>
      </c>
      <c r="AD1953" s="24">
        <f t="shared" si="387"/>
        <v>-100</v>
      </c>
      <c r="AE1953" s="24">
        <f t="shared" si="388"/>
        <v>0</v>
      </c>
      <c r="AF1953" s="24">
        <f t="shared" si="389"/>
        <v>-100</v>
      </c>
    </row>
    <row r="1954" spans="1:32" x14ac:dyDescent="0.25">
      <c r="A1954" s="18">
        <v>0.26856942369025127</v>
      </c>
      <c r="B1954" s="18">
        <v>0.73111459063421447</v>
      </c>
      <c r="C1954" s="3">
        <f t="shared" si="396"/>
        <v>3.7234320506765073</v>
      </c>
      <c r="D1954" s="4">
        <f t="shared" si="396"/>
        <v>1.367774645466366</v>
      </c>
      <c r="E1954" s="75"/>
      <c r="F1954" s="5">
        <f t="shared" si="390"/>
        <v>1</v>
      </c>
      <c r="G1954" s="5">
        <f t="shared" si="391"/>
        <v>3.7234320506765073</v>
      </c>
      <c r="H1954" s="5">
        <f t="shared" si="392"/>
        <v>1.367774645466366</v>
      </c>
      <c r="K1954" s="5">
        <f t="shared" si="393"/>
        <v>0</v>
      </c>
      <c r="L1954" s="5">
        <f t="shared" si="394"/>
        <v>0</v>
      </c>
      <c r="M1954" s="25" t="e">
        <f t="shared" si="397"/>
        <v>#DIV/0!</v>
      </c>
      <c r="N1954" s="25" t="e">
        <f t="shared" si="397"/>
        <v>#DIV/0!</v>
      </c>
      <c r="O1954">
        <f t="shared" si="398"/>
        <v>0</v>
      </c>
      <c r="P1954">
        <f t="shared" si="398"/>
        <v>0</v>
      </c>
      <c r="Q1954" t="s">
        <v>481</v>
      </c>
      <c r="R1954" t="s">
        <v>480</v>
      </c>
      <c r="S1954" t="s">
        <v>279</v>
      </c>
      <c r="T1954" s="67" t="s">
        <v>90</v>
      </c>
      <c r="U1954" s="67" t="s">
        <v>75</v>
      </c>
      <c r="V1954" s="128" t="s">
        <v>660</v>
      </c>
      <c r="W1954" s="67" t="s">
        <v>86</v>
      </c>
      <c r="X1954" s="79">
        <v>3</v>
      </c>
      <c r="Y1954" t="str">
        <f t="shared" si="395"/>
        <v>Y</v>
      </c>
      <c r="Z1954" s="24">
        <v>100</v>
      </c>
      <c r="AA1954" s="24">
        <f t="shared" si="384"/>
        <v>0</v>
      </c>
      <c r="AB1954" s="24">
        <f t="shared" si="385"/>
        <v>-100</v>
      </c>
      <c r="AC1954" s="24">
        <f t="shared" si="386"/>
        <v>0</v>
      </c>
      <c r="AD1954" s="24">
        <f t="shared" si="387"/>
        <v>-100</v>
      </c>
      <c r="AE1954" s="24">
        <f t="shared" si="388"/>
        <v>0</v>
      </c>
      <c r="AF1954" s="24">
        <f t="shared" si="389"/>
        <v>-100</v>
      </c>
    </row>
    <row r="1955" spans="1:32" x14ac:dyDescent="0.25">
      <c r="A1955" s="124">
        <v>0.43564669571833869</v>
      </c>
      <c r="B1955" s="124">
        <v>0.56336250493778839</v>
      </c>
      <c r="C1955" s="120">
        <f t="shared" si="396"/>
        <v>2.2954380460779071</v>
      </c>
      <c r="D1955" s="121">
        <f t="shared" si="396"/>
        <v>1.7750560096476942</v>
      </c>
      <c r="E1955" s="129"/>
      <c r="F1955" s="122">
        <f t="shared" si="390"/>
        <v>1</v>
      </c>
      <c r="G1955" s="122">
        <f t="shared" si="391"/>
        <v>2.2954380460779071</v>
      </c>
      <c r="H1955" s="122">
        <f t="shared" si="392"/>
        <v>1.7750560096476942</v>
      </c>
      <c r="I1955" s="97"/>
      <c r="J1955" s="97"/>
      <c r="K1955" s="122">
        <f t="shared" si="393"/>
        <v>0</v>
      </c>
      <c r="L1955" s="122">
        <f t="shared" si="394"/>
        <v>0</v>
      </c>
      <c r="M1955" s="123" t="e">
        <f t="shared" si="397"/>
        <v>#DIV/0!</v>
      </c>
      <c r="N1955" s="123" t="e">
        <f t="shared" si="397"/>
        <v>#DIV/0!</v>
      </c>
      <c r="O1955" s="97">
        <f t="shared" si="398"/>
        <v>0</v>
      </c>
      <c r="P1955" s="97">
        <f t="shared" si="398"/>
        <v>0</v>
      </c>
      <c r="Q1955" s="97" t="s">
        <v>483</v>
      </c>
      <c r="R1955" s="97" t="s">
        <v>482</v>
      </c>
      <c r="S1955" s="97" t="s">
        <v>279</v>
      </c>
      <c r="T1955" s="117" t="s">
        <v>85</v>
      </c>
      <c r="U1955" s="117" t="s">
        <v>79</v>
      </c>
      <c r="V1955" s="130" t="s">
        <v>660</v>
      </c>
      <c r="W1955" s="117" t="s">
        <v>77</v>
      </c>
      <c r="X1955" s="96">
        <v>2</v>
      </c>
      <c r="Y1955" t="str">
        <f t="shared" si="395"/>
        <v>N</v>
      </c>
      <c r="Z1955" s="24">
        <v>100</v>
      </c>
      <c r="AA1955" s="24">
        <f t="shared" si="384"/>
        <v>0</v>
      </c>
      <c r="AB1955" s="24">
        <f t="shared" si="385"/>
        <v>-100</v>
      </c>
      <c r="AC1955" s="24">
        <f t="shared" si="386"/>
        <v>0</v>
      </c>
      <c r="AD1955" s="24">
        <f t="shared" si="387"/>
        <v>-100</v>
      </c>
      <c r="AE1955" s="24">
        <f t="shared" si="388"/>
        <v>0</v>
      </c>
      <c r="AF1955" s="24">
        <f t="shared" si="389"/>
        <v>-100</v>
      </c>
    </row>
    <row r="1956" spans="1:32" s="24" customFormat="1" x14ac:dyDescent="0.25">
      <c r="A1956" s="18">
        <v>0.41907402044108172</v>
      </c>
      <c r="B1956" s="18">
        <v>0.58026647950050281</v>
      </c>
      <c r="C1956" s="3">
        <f t="shared" si="396"/>
        <v>2.3862132969910301</v>
      </c>
      <c r="D1956" s="4">
        <f t="shared" si="396"/>
        <v>1.7233461441040099</v>
      </c>
      <c r="E1956" s="75"/>
      <c r="F1956" s="5">
        <f t="shared" si="390"/>
        <v>1</v>
      </c>
      <c r="G1956" s="5">
        <f t="shared" si="391"/>
        <v>2.3862132969910301</v>
      </c>
      <c r="H1956" s="5">
        <f t="shared" si="392"/>
        <v>1.7233461441040099</v>
      </c>
      <c r="I1956"/>
      <c r="J1956"/>
      <c r="K1956" s="5">
        <f t="shared" si="393"/>
        <v>0</v>
      </c>
      <c r="L1956" s="5">
        <f t="shared" si="394"/>
        <v>0</v>
      </c>
      <c r="M1956" s="25" t="e">
        <f t="shared" si="397"/>
        <v>#DIV/0!</v>
      </c>
      <c r="N1956" s="25" t="e">
        <f t="shared" si="397"/>
        <v>#DIV/0!</v>
      </c>
      <c r="O1956">
        <f t="shared" si="398"/>
        <v>0</v>
      </c>
      <c r="P1956">
        <f t="shared" si="398"/>
        <v>0</v>
      </c>
      <c r="Q1956" t="s">
        <v>391</v>
      </c>
      <c r="R1956" t="s">
        <v>385</v>
      </c>
      <c r="S1956" t="s">
        <v>661</v>
      </c>
      <c r="T1956" s="67" t="s">
        <v>90</v>
      </c>
      <c r="U1956" s="67" t="s">
        <v>75</v>
      </c>
      <c r="V1956" t="s">
        <v>662</v>
      </c>
      <c r="W1956" s="67" t="s">
        <v>76</v>
      </c>
      <c r="X1956" s="79">
        <v>1</v>
      </c>
      <c r="Y1956" t="str">
        <f t="shared" si="395"/>
        <v>N</v>
      </c>
      <c r="Z1956" s="24">
        <v>100</v>
      </c>
      <c r="AA1956" s="24">
        <f t="shared" si="384"/>
        <v>0</v>
      </c>
      <c r="AB1956" s="24">
        <f t="shared" si="385"/>
        <v>-100</v>
      </c>
      <c r="AC1956" s="24">
        <f t="shared" si="386"/>
        <v>0</v>
      </c>
      <c r="AD1956" s="24">
        <f t="shared" si="387"/>
        <v>-100</v>
      </c>
      <c r="AE1956" s="24">
        <f t="shared" si="388"/>
        <v>0</v>
      </c>
      <c r="AF1956" s="24">
        <f t="shared" si="389"/>
        <v>-100</v>
      </c>
    </row>
    <row r="1957" spans="1:32" x14ac:dyDescent="0.25">
      <c r="A1957" s="18">
        <v>0.50843167830891323</v>
      </c>
      <c r="B1957" s="18">
        <v>0.4898893131357831</v>
      </c>
      <c r="C1957" s="3">
        <f t="shared" si="396"/>
        <v>1.9668326004510273</v>
      </c>
      <c r="D1957" s="4">
        <f t="shared" si="396"/>
        <v>2.04127743387378</v>
      </c>
      <c r="E1957" s="75"/>
      <c r="F1957" s="5">
        <f t="shared" si="390"/>
        <v>1</v>
      </c>
      <c r="G1957" s="5">
        <f t="shared" si="391"/>
        <v>1.9668326004510273</v>
      </c>
      <c r="H1957" s="5">
        <f t="shared" si="392"/>
        <v>2.04127743387378</v>
      </c>
      <c r="K1957" s="5">
        <f t="shared" si="393"/>
        <v>0</v>
      </c>
      <c r="L1957" s="5">
        <f t="shared" si="394"/>
        <v>0</v>
      </c>
      <c r="M1957" s="25" t="e">
        <f t="shared" si="397"/>
        <v>#DIV/0!</v>
      </c>
      <c r="N1957" s="25" t="e">
        <f t="shared" si="397"/>
        <v>#DIV/0!</v>
      </c>
      <c r="O1957">
        <f t="shared" si="398"/>
        <v>0</v>
      </c>
      <c r="P1957">
        <f t="shared" si="398"/>
        <v>0</v>
      </c>
      <c r="Q1957" t="s">
        <v>316</v>
      </c>
      <c r="R1957" t="s">
        <v>390</v>
      </c>
      <c r="S1957" t="s">
        <v>661</v>
      </c>
      <c r="T1957" s="67" t="s">
        <v>85</v>
      </c>
      <c r="U1957" s="67" t="s">
        <v>79</v>
      </c>
      <c r="V1957" t="s">
        <v>662</v>
      </c>
      <c r="W1957" s="67" t="s">
        <v>100</v>
      </c>
      <c r="X1957" s="79">
        <v>3</v>
      </c>
      <c r="Y1957" t="str">
        <f t="shared" si="395"/>
        <v>Y</v>
      </c>
      <c r="Z1957" s="24">
        <v>100</v>
      </c>
      <c r="AA1957" s="24">
        <f t="shared" si="384"/>
        <v>0</v>
      </c>
      <c r="AB1957" s="24">
        <f t="shared" si="385"/>
        <v>-100</v>
      </c>
      <c r="AC1957" s="24">
        <f t="shared" si="386"/>
        <v>0</v>
      </c>
      <c r="AD1957" s="24">
        <f t="shared" si="387"/>
        <v>-100</v>
      </c>
      <c r="AE1957" s="24">
        <f t="shared" si="388"/>
        <v>0</v>
      </c>
      <c r="AF1957" s="24">
        <f t="shared" si="389"/>
        <v>-100</v>
      </c>
    </row>
    <row r="1958" spans="1:32" x14ac:dyDescent="0.25">
      <c r="A1958" s="18">
        <v>0.15135248434197335</v>
      </c>
      <c r="B1958" s="18">
        <v>0.84863372366891976</v>
      </c>
      <c r="C1958" s="3">
        <f t="shared" si="396"/>
        <v>6.6070933975589732</v>
      </c>
      <c r="D1958" s="4">
        <f t="shared" si="396"/>
        <v>1.17836467266075</v>
      </c>
      <c r="E1958" s="75"/>
      <c r="F1958" s="5">
        <f t="shared" si="390"/>
        <v>1</v>
      </c>
      <c r="G1958" s="5">
        <f t="shared" si="391"/>
        <v>6.6070933975589732</v>
      </c>
      <c r="H1958" s="5">
        <f t="shared" si="392"/>
        <v>1.17836467266075</v>
      </c>
      <c r="K1958" s="5">
        <f t="shared" si="393"/>
        <v>0</v>
      </c>
      <c r="L1958" s="5">
        <f t="shared" si="394"/>
        <v>0</v>
      </c>
      <c r="M1958" s="25" t="e">
        <f t="shared" si="397"/>
        <v>#DIV/0!</v>
      </c>
      <c r="N1958" s="25" t="e">
        <f t="shared" si="397"/>
        <v>#DIV/0!</v>
      </c>
      <c r="O1958">
        <f t="shared" si="398"/>
        <v>0</v>
      </c>
      <c r="P1958">
        <f t="shared" si="398"/>
        <v>0</v>
      </c>
      <c r="Q1958" t="s">
        <v>317</v>
      </c>
      <c r="R1958" t="s">
        <v>394</v>
      </c>
      <c r="S1958" t="s">
        <v>661</v>
      </c>
      <c r="T1958" s="67" t="s">
        <v>90</v>
      </c>
      <c r="U1958" s="67" t="s">
        <v>75</v>
      </c>
      <c r="V1958" t="s">
        <v>663</v>
      </c>
      <c r="W1958" s="67" t="s">
        <v>73</v>
      </c>
      <c r="X1958" s="79">
        <v>0</v>
      </c>
      <c r="Y1958" t="str">
        <f t="shared" si="395"/>
        <v>N</v>
      </c>
      <c r="Z1958" s="24">
        <v>100</v>
      </c>
      <c r="AA1958" s="24">
        <f t="shared" si="384"/>
        <v>0</v>
      </c>
      <c r="AB1958" s="24">
        <f t="shared" si="385"/>
        <v>-100</v>
      </c>
      <c r="AC1958" s="24">
        <f t="shared" si="386"/>
        <v>0</v>
      </c>
      <c r="AD1958" s="24">
        <f t="shared" si="387"/>
        <v>-100</v>
      </c>
      <c r="AE1958" s="24">
        <f t="shared" si="388"/>
        <v>0</v>
      </c>
      <c r="AF1958" s="24">
        <f t="shared" si="389"/>
        <v>-100</v>
      </c>
    </row>
    <row r="1959" spans="1:32" x14ac:dyDescent="0.25">
      <c r="A1959" s="18">
        <v>0.32764269018757247</v>
      </c>
      <c r="B1959" s="18">
        <v>0.67208538031520504</v>
      </c>
      <c r="C1959" s="3">
        <f t="shared" ref="C1959:D1974" si="399">(100%/A1959)</f>
        <v>3.0521053267738374</v>
      </c>
      <c r="D1959" s="4">
        <f t="shared" si="399"/>
        <v>1.4879061936014804</v>
      </c>
      <c r="E1959" s="75"/>
      <c r="F1959" s="5">
        <f t="shared" si="390"/>
        <v>1</v>
      </c>
      <c r="G1959" s="5">
        <f t="shared" si="391"/>
        <v>3.0521053267738374</v>
      </c>
      <c r="H1959" s="5">
        <f t="shared" si="392"/>
        <v>1.4879061936014804</v>
      </c>
      <c r="K1959" s="5">
        <f t="shared" si="393"/>
        <v>0</v>
      </c>
      <c r="L1959" s="5">
        <f t="shared" si="394"/>
        <v>0</v>
      </c>
      <c r="M1959" s="25" t="e">
        <f t="shared" ref="M1959:N1974" si="400">(1/K1959)</f>
        <v>#DIV/0!</v>
      </c>
      <c r="N1959" s="25" t="e">
        <f t="shared" si="400"/>
        <v>#DIV/0!</v>
      </c>
      <c r="O1959">
        <f t="shared" si="398"/>
        <v>0</v>
      </c>
      <c r="P1959">
        <f t="shared" si="398"/>
        <v>0</v>
      </c>
      <c r="Q1959" t="s">
        <v>513</v>
      </c>
      <c r="R1959" t="s">
        <v>392</v>
      </c>
      <c r="S1959" t="s">
        <v>661</v>
      </c>
      <c r="T1959" s="67" t="s">
        <v>90</v>
      </c>
      <c r="U1959" s="67" t="s">
        <v>75</v>
      </c>
      <c r="V1959" t="s">
        <v>663</v>
      </c>
      <c r="W1959" s="67" t="s">
        <v>78</v>
      </c>
      <c r="X1959" s="79">
        <v>1</v>
      </c>
      <c r="Y1959" t="str">
        <f t="shared" si="395"/>
        <v>N</v>
      </c>
      <c r="Z1959" s="24">
        <v>100</v>
      </c>
      <c r="AA1959" s="24">
        <f t="shared" si="384"/>
        <v>0</v>
      </c>
      <c r="AB1959" s="24">
        <f t="shared" si="385"/>
        <v>-100</v>
      </c>
      <c r="AC1959" s="24">
        <f t="shared" si="386"/>
        <v>0</v>
      </c>
      <c r="AD1959" s="24">
        <f t="shared" si="387"/>
        <v>-100</v>
      </c>
      <c r="AE1959" s="24">
        <f t="shared" si="388"/>
        <v>0</v>
      </c>
      <c r="AF1959" s="24">
        <f t="shared" si="389"/>
        <v>-100</v>
      </c>
    </row>
    <row r="1960" spans="1:32" x14ac:dyDescent="0.25">
      <c r="A1960" s="18">
        <v>0.40214846231310053</v>
      </c>
      <c r="B1960" s="18">
        <v>0.59682713352662531</v>
      </c>
      <c r="C1960" s="3">
        <f t="shared" si="399"/>
        <v>2.4866438485134141</v>
      </c>
      <c r="D1960" s="4">
        <f t="shared" si="399"/>
        <v>1.6755270392802752</v>
      </c>
      <c r="E1960" s="75"/>
      <c r="F1960" s="5">
        <f t="shared" si="390"/>
        <v>1</v>
      </c>
      <c r="G1960" s="5">
        <f t="shared" si="391"/>
        <v>2.4866438485134141</v>
      </c>
      <c r="H1960" s="5">
        <f t="shared" si="392"/>
        <v>1.6755270392802752</v>
      </c>
      <c r="K1960" s="5">
        <f t="shared" si="393"/>
        <v>0</v>
      </c>
      <c r="L1960" s="5">
        <f t="shared" si="394"/>
        <v>0</v>
      </c>
      <c r="M1960" s="25" t="e">
        <f t="shared" si="400"/>
        <v>#DIV/0!</v>
      </c>
      <c r="N1960" s="25" t="e">
        <f t="shared" si="400"/>
        <v>#DIV/0!</v>
      </c>
      <c r="O1960">
        <f t="shared" si="398"/>
        <v>0</v>
      </c>
      <c r="P1960">
        <f t="shared" si="398"/>
        <v>0</v>
      </c>
      <c r="Q1960" t="s">
        <v>393</v>
      </c>
      <c r="R1960" t="s">
        <v>483</v>
      </c>
      <c r="S1960" t="s">
        <v>661</v>
      </c>
      <c r="T1960" s="67" t="s">
        <v>84</v>
      </c>
      <c r="U1960" s="67" t="s">
        <v>86</v>
      </c>
      <c r="V1960" t="s">
        <v>663</v>
      </c>
      <c r="W1960" s="67" t="s">
        <v>94</v>
      </c>
      <c r="X1960" s="79">
        <v>2</v>
      </c>
      <c r="Y1960" t="str">
        <f t="shared" si="395"/>
        <v>N</v>
      </c>
      <c r="Z1960" s="24">
        <v>100</v>
      </c>
      <c r="AA1960" s="24">
        <f t="shared" si="384"/>
        <v>0</v>
      </c>
      <c r="AB1960" s="24">
        <f t="shared" si="385"/>
        <v>-100</v>
      </c>
      <c r="AC1960" s="24">
        <f t="shared" si="386"/>
        <v>0</v>
      </c>
      <c r="AD1960" s="24">
        <f t="shared" si="387"/>
        <v>-100</v>
      </c>
      <c r="AE1960" s="24">
        <f t="shared" si="388"/>
        <v>0</v>
      </c>
      <c r="AF1960" s="24">
        <f t="shared" si="389"/>
        <v>-100</v>
      </c>
    </row>
    <row r="1961" spans="1:32" x14ac:dyDescent="0.25">
      <c r="A1961" s="18">
        <v>0.35024251240172566</v>
      </c>
      <c r="B1961" s="18">
        <v>0.6485075093487972</v>
      </c>
      <c r="C1961" s="3">
        <f t="shared" si="399"/>
        <v>2.8551645348323884</v>
      </c>
      <c r="D1961" s="4">
        <f t="shared" si="399"/>
        <v>1.5420021905438785</v>
      </c>
      <c r="E1961" s="75"/>
      <c r="F1961" s="5">
        <f t="shared" si="390"/>
        <v>1</v>
      </c>
      <c r="G1961" s="5">
        <f t="shared" si="391"/>
        <v>2.8551645348323884</v>
      </c>
      <c r="H1961" s="5">
        <f t="shared" si="392"/>
        <v>1.5420021905438785</v>
      </c>
      <c r="K1961" s="5">
        <f t="shared" si="393"/>
        <v>0</v>
      </c>
      <c r="L1961" s="5">
        <f t="shared" si="394"/>
        <v>0</v>
      </c>
      <c r="M1961" s="25" t="e">
        <f t="shared" si="400"/>
        <v>#DIV/0!</v>
      </c>
      <c r="N1961" s="25" t="e">
        <f t="shared" si="400"/>
        <v>#DIV/0!</v>
      </c>
      <c r="O1961">
        <f t="shared" si="398"/>
        <v>0</v>
      </c>
      <c r="P1961">
        <f t="shared" si="398"/>
        <v>0</v>
      </c>
      <c r="Q1961" t="s">
        <v>389</v>
      </c>
      <c r="R1961" t="s">
        <v>481</v>
      </c>
      <c r="S1961" t="s">
        <v>661</v>
      </c>
      <c r="T1961" s="67" t="s">
        <v>84</v>
      </c>
      <c r="U1961" s="67" t="s">
        <v>86</v>
      </c>
      <c r="V1961" t="s">
        <v>663</v>
      </c>
      <c r="W1961" s="67" t="s">
        <v>103</v>
      </c>
      <c r="X1961" s="79">
        <v>4</v>
      </c>
      <c r="Y1961" t="str">
        <f t="shared" si="395"/>
        <v>Y</v>
      </c>
      <c r="Z1961" s="24">
        <v>100</v>
      </c>
      <c r="AA1961" s="24">
        <f t="shared" si="384"/>
        <v>0</v>
      </c>
      <c r="AB1961" s="24">
        <f t="shared" si="385"/>
        <v>-100</v>
      </c>
      <c r="AC1961" s="24">
        <f t="shared" si="386"/>
        <v>0</v>
      </c>
      <c r="AD1961" s="24">
        <f t="shared" si="387"/>
        <v>-100</v>
      </c>
      <c r="AE1961" s="24">
        <f t="shared" si="388"/>
        <v>0</v>
      </c>
      <c r="AF1961" s="24">
        <f t="shared" si="389"/>
        <v>-100</v>
      </c>
    </row>
    <row r="1962" spans="1:32" x14ac:dyDescent="0.25">
      <c r="A1962" s="18">
        <v>0.29910837282155511</v>
      </c>
      <c r="B1962" s="18">
        <v>0.70076244298370161</v>
      </c>
      <c r="C1962" s="3">
        <f t="shared" si="399"/>
        <v>3.3432698341633835</v>
      </c>
      <c r="D1962" s="4">
        <f t="shared" si="399"/>
        <v>1.4270171154467222</v>
      </c>
      <c r="E1962" s="75"/>
      <c r="F1962" s="5">
        <f t="shared" si="390"/>
        <v>1</v>
      </c>
      <c r="G1962" s="5">
        <f t="shared" si="391"/>
        <v>3.3432698341633835</v>
      </c>
      <c r="H1962" s="5">
        <f t="shared" si="392"/>
        <v>1.4270171154467222</v>
      </c>
      <c r="K1962" s="5">
        <f t="shared" si="393"/>
        <v>0</v>
      </c>
      <c r="L1962" s="5">
        <f t="shared" si="394"/>
        <v>0</v>
      </c>
      <c r="M1962" s="25" t="e">
        <f t="shared" si="400"/>
        <v>#DIV/0!</v>
      </c>
      <c r="N1962" s="25" t="e">
        <f t="shared" si="400"/>
        <v>#DIV/0!</v>
      </c>
      <c r="O1962">
        <f t="shared" si="398"/>
        <v>0</v>
      </c>
      <c r="P1962">
        <f t="shared" si="398"/>
        <v>0</v>
      </c>
      <c r="Q1962" t="s">
        <v>482</v>
      </c>
      <c r="R1962" t="s">
        <v>319</v>
      </c>
      <c r="S1962" t="s">
        <v>661</v>
      </c>
      <c r="T1962" s="67" t="s">
        <v>90</v>
      </c>
      <c r="U1962" s="67" t="s">
        <v>75</v>
      </c>
      <c r="V1962" t="s">
        <v>663</v>
      </c>
      <c r="W1962" s="67" t="s">
        <v>78</v>
      </c>
      <c r="X1962" s="79">
        <v>1</v>
      </c>
      <c r="Y1962" t="str">
        <f t="shared" si="395"/>
        <v>N</v>
      </c>
      <c r="Z1962" s="24">
        <v>100</v>
      </c>
      <c r="AA1962" s="24">
        <f t="shared" si="384"/>
        <v>0</v>
      </c>
      <c r="AB1962" s="24">
        <f t="shared" si="385"/>
        <v>-100</v>
      </c>
      <c r="AC1962" s="24">
        <f t="shared" si="386"/>
        <v>0</v>
      </c>
      <c r="AD1962" s="24">
        <f t="shared" si="387"/>
        <v>-100</v>
      </c>
      <c r="AE1962" s="24">
        <f t="shared" si="388"/>
        <v>0</v>
      </c>
      <c r="AF1962" s="24">
        <f t="shared" si="389"/>
        <v>-100</v>
      </c>
    </row>
    <row r="1963" spans="1:32" x14ac:dyDescent="0.25">
      <c r="A1963" s="18">
        <v>0.54210097069633101</v>
      </c>
      <c r="B1963" s="18">
        <v>0.45521267192818493</v>
      </c>
      <c r="C1963" s="3">
        <f t="shared" si="399"/>
        <v>1.8446748005551359</v>
      </c>
      <c r="D1963" s="4">
        <f t="shared" si="399"/>
        <v>2.1967754011860232</v>
      </c>
      <c r="E1963" s="75"/>
      <c r="F1963" s="5">
        <f t="shared" si="390"/>
        <v>1</v>
      </c>
      <c r="G1963" s="5">
        <f t="shared" si="391"/>
        <v>1.8446748005551359</v>
      </c>
      <c r="H1963" s="5">
        <f t="shared" si="392"/>
        <v>2.1967754011860232</v>
      </c>
      <c r="K1963" s="5">
        <f t="shared" si="393"/>
        <v>0</v>
      </c>
      <c r="L1963" s="5">
        <f t="shared" si="394"/>
        <v>0</v>
      </c>
      <c r="M1963" s="25" t="e">
        <f t="shared" si="400"/>
        <v>#DIV/0!</v>
      </c>
      <c r="N1963" s="25" t="e">
        <f t="shared" si="400"/>
        <v>#DIV/0!</v>
      </c>
      <c r="O1963">
        <f t="shared" si="398"/>
        <v>0</v>
      </c>
      <c r="P1963">
        <f t="shared" si="398"/>
        <v>0</v>
      </c>
      <c r="Q1963" t="s">
        <v>318</v>
      </c>
      <c r="R1963" t="s">
        <v>388</v>
      </c>
      <c r="S1963" t="s">
        <v>661</v>
      </c>
      <c r="T1963" s="67" t="s">
        <v>84</v>
      </c>
      <c r="U1963" s="67" t="s">
        <v>86</v>
      </c>
      <c r="V1963" t="s">
        <v>663</v>
      </c>
      <c r="W1963" s="67" t="s">
        <v>77</v>
      </c>
      <c r="X1963" s="79">
        <v>2</v>
      </c>
      <c r="Y1963" t="str">
        <f t="shared" si="395"/>
        <v>N</v>
      </c>
      <c r="Z1963" s="24">
        <v>100</v>
      </c>
      <c r="AA1963" s="24">
        <f t="shared" si="384"/>
        <v>0</v>
      </c>
      <c r="AB1963" s="24">
        <f t="shared" si="385"/>
        <v>-100</v>
      </c>
      <c r="AC1963" s="24">
        <f t="shared" si="386"/>
        <v>0</v>
      </c>
      <c r="AD1963" s="24">
        <f t="shared" si="387"/>
        <v>-100</v>
      </c>
      <c r="AE1963" s="24">
        <f t="shared" si="388"/>
        <v>0</v>
      </c>
      <c r="AF1963" s="24">
        <f t="shared" si="389"/>
        <v>-100</v>
      </c>
    </row>
    <row r="1964" spans="1:32" x14ac:dyDescent="0.25">
      <c r="A1964" s="18">
        <v>0.21782934370105617</v>
      </c>
      <c r="B1964" s="18">
        <v>0.78212733175115312</v>
      </c>
      <c r="C1964" s="3">
        <f t="shared" si="399"/>
        <v>4.5907497264114072</v>
      </c>
      <c r="D1964" s="4">
        <f t="shared" si="399"/>
        <v>1.2785641920491877</v>
      </c>
      <c r="E1964" s="75"/>
      <c r="F1964" s="5">
        <f t="shared" si="390"/>
        <v>1</v>
      </c>
      <c r="G1964" s="5">
        <f t="shared" si="391"/>
        <v>4.5907497264114072</v>
      </c>
      <c r="H1964" s="5">
        <f t="shared" si="392"/>
        <v>1.2785641920491877</v>
      </c>
      <c r="K1964" s="5">
        <f t="shared" si="393"/>
        <v>0</v>
      </c>
      <c r="L1964" s="5">
        <f t="shared" si="394"/>
        <v>0</v>
      </c>
      <c r="M1964" s="25" t="e">
        <f t="shared" si="400"/>
        <v>#DIV/0!</v>
      </c>
      <c r="N1964" s="25" t="e">
        <f t="shared" si="400"/>
        <v>#DIV/0!</v>
      </c>
      <c r="O1964">
        <f t="shared" ref="O1964:P1979" si="401">(I1964/G1964)</f>
        <v>0</v>
      </c>
      <c r="P1964">
        <f t="shared" si="401"/>
        <v>0</v>
      </c>
      <c r="Q1964" t="s">
        <v>380</v>
      </c>
      <c r="R1964" t="s">
        <v>373</v>
      </c>
      <c r="S1964" t="s">
        <v>664</v>
      </c>
      <c r="T1964" s="67" t="s">
        <v>90</v>
      </c>
      <c r="U1964" s="67" t="s">
        <v>75</v>
      </c>
      <c r="V1964" t="s">
        <v>665</v>
      </c>
      <c r="W1964" s="67" t="s">
        <v>96</v>
      </c>
      <c r="X1964" s="79">
        <v>5</v>
      </c>
      <c r="Y1964" t="str">
        <f t="shared" si="395"/>
        <v>Y</v>
      </c>
      <c r="Z1964" s="24">
        <v>100</v>
      </c>
      <c r="AA1964" s="24">
        <f t="shared" si="384"/>
        <v>0</v>
      </c>
      <c r="AB1964" s="24">
        <f t="shared" si="385"/>
        <v>-100</v>
      </c>
      <c r="AC1964" s="24">
        <f t="shared" si="386"/>
        <v>0</v>
      </c>
      <c r="AD1964" s="24">
        <f t="shared" si="387"/>
        <v>-100</v>
      </c>
      <c r="AE1964" s="24">
        <f t="shared" si="388"/>
        <v>0</v>
      </c>
      <c r="AF1964" s="24">
        <f t="shared" si="389"/>
        <v>-100</v>
      </c>
    </row>
    <row r="1965" spans="1:32" x14ac:dyDescent="0.25">
      <c r="A1965" s="18">
        <v>0.65033995627198204</v>
      </c>
      <c r="B1965" s="18">
        <v>0.34563470008068481</v>
      </c>
      <c r="C1965" s="3">
        <f t="shared" si="399"/>
        <v>1.5376573288413864</v>
      </c>
      <c r="D1965" s="4">
        <f t="shared" si="399"/>
        <v>2.8932280230155145</v>
      </c>
      <c r="E1965" s="75"/>
      <c r="F1965" s="5">
        <f t="shared" si="390"/>
        <v>1</v>
      </c>
      <c r="G1965" s="5">
        <f t="shared" si="391"/>
        <v>1.5376573288413864</v>
      </c>
      <c r="H1965" s="5">
        <f t="shared" si="392"/>
        <v>2.8932280230155145</v>
      </c>
      <c r="K1965" s="5">
        <f t="shared" si="393"/>
        <v>0</v>
      </c>
      <c r="L1965" s="5">
        <f t="shared" si="394"/>
        <v>0</v>
      </c>
      <c r="M1965" s="25" t="e">
        <f t="shared" si="400"/>
        <v>#DIV/0!</v>
      </c>
      <c r="N1965" s="25" t="e">
        <f t="shared" si="400"/>
        <v>#DIV/0!</v>
      </c>
      <c r="O1965">
        <f t="shared" si="401"/>
        <v>0</v>
      </c>
      <c r="P1965">
        <f t="shared" si="401"/>
        <v>0</v>
      </c>
      <c r="Q1965" t="s">
        <v>375</v>
      </c>
      <c r="R1965" t="s">
        <v>305</v>
      </c>
      <c r="S1965" t="s">
        <v>664</v>
      </c>
      <c r="T1965" s="67" t="s">
        <v>90</v>
      </c>
      <c r="U1965" s="67" t="s">
        <v>74</v>
      </c>
      <c r="V1965" t="s">
        <v>665</v>
      </c>
      <c r="W1965" s="67" t="s">
        <v>92</v>
      </c>
      <c r="X1965" s="79">
        <v>5</v>
      </c>
      <c r="Y1965" t="str">
        <f t="shared" si="395"/>
        <v>Y</v>
      </c>
      <c r="Z1965" s="24">
        <v>100</v>
      </c>
      <c r="AA1965" s="24">
        <f t="shared" si="384"/>
        <v>0</v>
      </c>
      <c r="AB1965" s="24">
        <f t="shared" si="385"/>
        <v>-100</v>
      </c>
      <c r="AC1965" s="24">
        <f t="shared" si="386"/>
        <v>0</v>
      </c>
      <c r="AD1965" s="24">
        <f t="shared" si="387"/>
        <v>-100</v>
      </c>
      <c r="AE1965" s="24">
        <f t="shared" si="388"/>
        <v>0</v>
      </c>
      <c r="AF1965" s="24">
        <f t="shared" si="389"/>
        <v>-100</v>
      </c>
    </row>
    <row r="1966" spans="1:32" x14ac:dyDescent="0.25">
      <c r="A1966" s="135">
        <v>0.28854422707669958</v>
      </c>
      <c r="B1966" s="135">
        <v>0.71133192018299152</v>
      </c>
      <c r="C1966" s="136">
        <f t="shared" si="399"/>
        <v>3.4656732180407972</v>
      </c>
      <c r="D1966" s="137">
        <f t="shared" si="399"/>
        <v>1.4058134769809685</v>
      </c>
      <c r="E1966" s="138"/>
      <c r="F1966" s="139">
        <f t="shared" si="390"/>
        <v>1</v>
      </c>
      <c r="G1966" s="139">
        <f t="shared" si="391"/>
        <v>3.4656732180407972</v>
      </c>
      <c r="H1966" s="139">
        <f t="shared" si="392"/>
        <v>1.4058134769809685</v>
      </c>
      <c r="I1966" s="140"/>
      <c r="J1966" s="140"/>
      <c r="K1966" s="139">
        <f t="shared" si="393"/>
        <v>0</v>
      </c>
      <c r="L1966" s="139">
        <f t="shared" si="394"/>
        <v>0</v>
      </c>
      <c r="M1966" s="141" t="e">
        <f t="shared" si="400"/>
        <v>#DIV/0!</v>
      </c>
      <c r="N1966" s="141" t="e">
        <f t="shared" si="400"/>
        <v>#DIV/0!</v>
      </c>
      <c r="O1966" s="140">
        <f t="shared" si="401"/>
        <v>0</v>
      </c>
      <c r="P1966" s="140">
        <f t="shared" si="401"/>
        <v>0</v>
      </c>
      <c r="Q1966" s="140" t="s">
        <v>387</v>
      </c>
      <c r="R1966" s="140" t="s">
        <v>514</v>
      </c>
      <c r="S1966" s="140" t="s">
        <v>661</v>
      </c>
      <c r="T1966" s="142" t="s">
        <v>90</v>
      </c>
      <c r="U1966" s="142" t="s">
        <v>75</v>
      </c>
      <c r="V1966" s="140" t="s">
        <v>665</v>
      </c>
      <c r="W1966" s="142" t="s">
        <v>78</v>
      </c>
      <c r="X1966" s="143">
        <v>1</v>
      </c>
      <c r="Y1966" t="str">
        <f t="shared" si="395"/>
        <v>N</v>
      </c>
      <c r="Z1966" s="24">
        <v>100</v>
      </c>
      <c r="AA1966" s="24">
        <f t="shared" ref="AA1966:AA2029" si="402">IF(AND(O1966&gt;1,Y1966="Y"),Z1966*I1966,IF(AND(P1966&gt;1,Y1966="N"),Z1966*J1966,0))</f>
        <v>0</v>
      </c>
      <c r="AB1966" s="24">
        <f t="shared" ref="AB1966:AB2029" si="403">AA1966-Z1966</f>
        <v>-100</v>
      </c>
      <c r="AC1966" s="24">
        <f t="shared" ref="AC1966:AC2029" si="404">IF(AND(A1966 &gt; 50%,Y1966 = "Y"),Z1966*I1966,0)</f>
        <v>0</v>
      </c>
      <c r="AD1966" s="24">
        <f t="shared" ref="AD1966:AD2029" si="405">AC1966-Z1966</f>
        <v>-100</v>
      </c>
      <c r="AE1966" s="24">
        <f t="shared" ref="AE1966:AE2029" si="406">IF(AND(B1966 &gt; 50%,Y1966 = "N"),Z1966*J1966,0)</f>
        <v>0</v>
      </c>
      <c r="AF1966" s="24">
        <f t="shared" ref="AF1966:AF2029" si="407">AE1966-Z1966</f>
        <v>-100</v>
      </c>
    </row>
    <row r="1967" spans="1:32" x14ac:dyDescent="0.25">
      <c r="A1967" s="18">
        <v>0.45557044240556371</v>
      </c>
      <c r="B1967" s="18">
        <v>0.54364005929765524</v>
      </c>
      <c r="C1967" s="3">
        <f t="shared" si="399"/>
        <v>2.1950502203779219</v>
      </c>
      <c r="D1967" s="4">
        <f t="shared" si="399"/>
        <v>1.8394523782738339</v>
      </c>
      <c r="E1967" s="75"/>
      <c r="F1967" s="5">
        <f t="shared" si="390"/>
        <v>1</v>
      </c>
      <c r="G1967" s="5">
        <f t="shared" si="391"/>
        <v>2.1950502203779219</v>
      </c>
      <c r="H1967" s="5">
        <f t="shared" si="392"/>
        <v>1.8394523782738339</v>
      </c>
      <c r="K1967" s="5">
        <f t="shared" si="393"/>
        <v>0</v>
      </c>
      <c r="L1967" s="5">
        <f t="shared" si="394"/>
        <v>0</v>
      </c>
      <c r="M1967" s="25" t="e">
        <f t="shared" si="400"/>
        <v>#DIV/0!</v>
      </c>
      <c r="N1967" s="25" t="e">
        <f t="shared" si="400"/>
        <v>#DIV/0!</v>
      </c>
      <c r="O1967">
        <f t="shared" si="401"/>
        <v>0</v>
      </c>
      <c r="P1967">
        <f t="shared" si="401"/>
        <v>0</v>
      </c>
      <c r="Q1967" t="s">
        <v>370</v>
      </c>
      <c r="R1967" t="s">
        <v>302</v>
      </c>
      <c r="S1967" t="s">
        <v>664</v>
      </c>
      <c r="T1967" s="67" t="s">
        <v>90</v>
      </c>
      <c r="U1967" s="67" t="s">
        <v>75</v>
      </c>
      <c r="V1967" t="s">
        <v>666</v>
      </c>
      <c r="W1967" s="67" t="s">
        <v>77</v>
      </c>
      <c r="X1967" s="79">
        <v>2</v>
      </c>
      <c r="Y1967" t="str">
        <f t="shared" si="395"/>
        <v>N</v>
      </c>
      <c r="Z1967" s="24">
        <v>100</v>
      </c>
      <c r="AA1967" s="24">
        <f t="shared" si="402"/>
        <v>0</v>
      </c>
      <c r="AB1967" s="24">
        <f t="shared" si="403"/>
        <v>-100</v>
      </c>
      <c r="AC1967" s="24">
        <f t="shared" si="404"/>
        <v>0</v>
      </c>
      <c r="AD1967" s="24">
        <f t="shared" si="405"/>
        <v>-100</v>
      </c>
      <c r="AE1967" s="24">
        <f t="shared" si="406"/>
        <v>0</v>
      </c>
      <c r="AF1967" s="24">
        <f t="shared" si="407"/>
        <v>-100</v>
      </c>
    </row>
    <row r="1968" spans="1:32" x14ac:dyDescent="0.25">
      <c r="A1968" s="124">
        <v>0.11264932744701066</v>
      </c>
      <c r="B1968" s="124">
        <v>0.88734296777061938</v>
      </c>
      <c r="C1968" s="120">
        <f t="shared" si="399"/>
        <v>8.8771058173462425</v>
      </c>
      <c r="D1968" s="121">
        <f t="shared" si="399"/>
        <v>1.1269599651106974</v>
      </c>
      <c r="E1968" s="129"/>
      <c r="F1968" s="122">
        <f t="shared" ref="F1968:F2031" si="408">(E1968/100%) + 1</f>
        <v>1</v>
      </c>
      <c r="G1968" s="122">
        <f t="shared" ref="G1968:G2031" si="409">C1968/F1968</f>
        <v>8.8771058173462425</v>
      </c>
      <c r="H1968" s="122">
        <f t="shared" ref="H1968:H2031" si="410">D1968/F1968</f>
        <v>1.1269599651106974</v>
      </c>
      <c r="I1968" s="97"/>
      <c r="J1968" s="97"/>
      <c r="K1968" s="122">
        <f t="shared" ref="K1968:K2031" si="411">(I1968*F1968)</f>
        <v>0</v>
      </c>
      <c r="L1968" s="122">
        <f t="shared" ref="L1968:L2031" si="412">(J1968*F1968)</f>
        <v>0</v>
      </c>
      <c r="M1968" s="123" t="e">
        <f t="shared" si="400"/>
        <v>#DIV/0!</v>
      </c>
      <c r="N1968" s="123" t="e">
        <f t="shared" si="400"/>
        <v>#DIV/0!</v>
      </c>
      <c r="O1968" s="97">
        <f t="shared" si="401"/>
        <v>0</v>
      </c>
      <c r="P1968" s="97">
        <f t="shared" si="401"/>
        <v>0</v>
      </c>
      <c r="Q1968" s="97" t="s">
        <v>480</v>
      </c>
      <c r="R1968" s="97" t="s">
        <v>386</v>
      </c>
      <c r="S1968" s="97" t="s">
        <v>661</v>
      </c>
      <c r="T1968" s="117" t="s">
        <v>85</v>
      </c>
      <c r="U1968" s="117" t="s">
        <v>76</v>
      </c>
      <c r="V1968" s="97" t="s">
        <v>666</v>
      </c>
      <c r="W1968" s="117" t="s">
        <v>78</v>
      </c>
      <c r="X1968" s="96">
        <v>1</v>
      </c>
      <c r="Y1968" t="str">
        <f t="shared" ref="Y1968:Y2031" si="413">IF(X1968 &gt;=3,"Y","N")</f>
        <v>N</v>
      </c>
      <c r="Z1968" s="24">
        <v>100</v>
      </c>
      <c r="AA1968" s="24">
        <f t="shared" si="402"/>
        <v>0</v>
      </c>
      <c r="AB1968" s="24">
        <f t="shared" si="403"/>
        <v>-100</v>
      </c>
      <c r="AC1968" s="24">
        <f t="shared" si="404"/>
        <v>0</v>
      </c>
      <c r="AD1968" s="24">
        <f t="shared" si="405"/>
        <v>-100</v>
      </c>
      <c r="AE1968" s="24">
        <f t="shared" si="406"/>
        <v>0</v>
      </c>
      <c r="AF1968" s="24">
        <f t="shared" si="407"/>
        <v>-100</v>
      </c>
    </row>
    <row r="1969" spans="1:32" x14ac:dyDescent="0.25">
      <c r="A1969" s="18">
        <v>0.20526622345235571</v>
      </c>
      <c r="B1969" s="18">
        <v>0.79469571294129937</v>
      </c>
      <c r="C1969" s="3">
        <f t="shared" si="399"/>
        <v>4.8717221137558937</v>
      </c>
      <c r="D1969" s="4">
        <f t="shared" si="399"/>
        <v>1.2583432673857466</v>
      </c>
      <c r="E1969" s="75"/>
      <c r="F1969" s="5">
        <f t="shared" si="408"/>
        <v>1</v>
      </c>
      <c r="G1969" s="5">
        <f t="shared" si="409"/>
        <v>4.8717221137558937</v>
      </c>
      <c r="H1969" s="5">
        <f t="shared" si="410"/>
        <v>1.2583432673857466</v>
      </c>
      <c r="K1969" s="5">
        <f t="shared" si="411"/>
        <v>0</v>
      </c>
      <c r="L1969" s="5">
        <f t="shared" si="412"/>
        <v>0</v>
      </c>
      <c r="M1969" s="25" t="e">
        <f t="shared" si="400"/>
        <v>#DIV/0!</v>
      </c>
      <c r="N1969" s="25" t="e">
        <f t="shared" si="400"/>
        <v>#DIV/0!</v>
      </c>
      <c r="O1969">
        <f t="shared" si="401"/>
        <v>0</v>
      </c>
      <c r="P1969">
        <f t="shared" si="401"/>
        <v>0</v>
      </c>
      <c r="Q1969" t="s">
        <v>475</v>
      </c>
      <c r="R1969" t="s">
        <v>285</v>
      </c>
      <c r="S1969" t="s">
        <v>275</v>
      </c>
      <c r="T1969" s="67" t="s">
        <v>90</v>
      </c>
      <c r="U1969" s="67" t="s">
        <v>75</v>
      </c>
      <c r="V1969" t="s">
        <v>666</v>
      </c>
      <c r="W1969" s="67" t="s">
        <v>99</v>
      </c>
      <c r="X1969" s="79">
        <v>5</v>
      </c>
      <c r="Y1969" t="str">
        <f t="shared" si="413"/>
        <v>Y</v>
      </c>
      <c r="Z1969" s="24">
        <v>100</v>
      </c>
      <c r="AA1969" s="24">
        <f t="shared" si="402"/>
        <v>0</v>
      </c>
      <c r="AB1969" s="24">
        <f t="shared" si="403"/>
        <v>-100</v>
      </c>
      <c r="AC1969" s="24">
        <f t="shared" si="404"/>
        <v>0</v>
      </c>
      <c r="AD1969" s="24">
        <f t="shared" si="405"/>
        <v>-100</v>
      </c>
      <c r="AE1969" s="24">
        <f t="shared" si="406"/>
        <v>0</v>
      </c>
      <c r="AF1969" s="24">
        <f t="shared" si="407"/>
        <v>-100</v>
      </c>
    </row>
    <row r="1970" spans="1:32" x14ac:dyDescent="0.25">
      <c r="A1970" s="18">
        <v>0.43327250781950322</v>
      </c>
      <c r="B1970" s="18">
        <v>0.56592789731600457</v>
      </c>
      <c r="C1970" s="3">
        <f t="shared" si="399"/>
        <v>2.3080162760213474</v>
      </c>
      <c r="D1970" s="4">
        <f t="shared" si="399"/>
        <v>1.7670095514687394</v>
      </c>
      <c r="E1970" s="75"/>
      <c r="F1970" s="5">
        <f t="shared" si="408"/>
        <v>1</v>
      </c>
      <c r="G1970" s="5">
        <f t="shared" si="409"/>
        <v>2.3080162760213474</v>
      </c>
      <c r="H1970" s="5">
        <f t="shared" si="410"/>
        <v>1.7670095514687394</v>
      </c>
      <c r="K1970" s="5">
        <f t="shared" si="411"/>
        <v>0</v>
      </c>
      <c r="L1970" s="5">
        <f t="shared" si="412"/>
        <v>0</v>
      </c>
      <c r="M1970" s="25" t="e">
        <f t="shared" si="400"/>
        <v>#DIV/0!</v>
      </c>
      <c r="N1970" s="25" t="e">
        <f t="shared" si="400"/>
        <v>#DIV/0!</v>
      </c>
      <c r="O1970">
        <f t="shared" si="401"/>
        <v>0</v>
      </c>
      <c r="P1970">
        <f t="shared" si="401"/>
        <v>0</v>
      </c>
      <c r="Q1970" t="s">
        <v>306</v>
      </c>
      <c r="R1970" t="s">
        <v>309</v>
      </c>
      <c r="S1970" t="s">
        <v>275</v>
      </c>
      <c r="T1970" s="67" t="s">
        <v>90</v>
      </c>
      <c r="U1970" s="67" t="s">
        <v>75</v>
      </c>
      <c r="V1970" t="s">
        <v>666</v>
      </c>
      <c r="W1970" s="67" t="s">
        <v>76</v>
      </c>
      <c r="X1970" s="79">
        <v>1</v>
      </c>
      <c r="Y1970" t="str">
        <f t="shared" si="413"/>
        <v>N</v>
      </c>
      <c r="Z1970" s="24">
        <v>100</v>
      </c>
      <c r="AA1970" s="24">
        <f t="shared" si="402"/>
        <v>0</v>
      </c>
      <c r="AB1970" s="24">
        <f t="shared" si="403"/>
        <v>-100</v>
      </c>
      <c r="AC1970" s="24">
        <f t="shared" si="404"/>
        <v>0</v>
      </c>
      <c r="AD1970" s="24">
        <f t="shared" si="405"/>
        <v>-100</v>
      </c>
      <c r="AE1970" s="24">
        <f t="shared" si="406"/>
        <v>0</v>
      </c>
      <c r="AF1970" s="24">
        <f t="shared" si="407"/>
        <v>-100</v>
      </c>
    </row>
    <row r="1971" spans="1:32" x14ac:dyDescent="0.25">
      <c r="A1971" s="18">
        <v>0.78901643623356954</v>
      </c>
      <c r="B1971" s="18">
        <v>0.1973899983340596</v>
      </c>
      <c r="C1971" s="3">
        <f t="shared" si="399"/>
        <v>1.2674007207930631</v>
      </c>
      <c r="D1971" s="4">
        <f t="shared" si="399"/>
        <v>5.0661128144274885</v>
      </c>
      <c r="E1971" s="75"/>
      <c r="F1971" s="5">
        <f t="shared" si="408"/>
        <v>1</v>
      </c>
      <c r="G1971" s="5">
        <f t="shared" si="409"/>
        <v>1.2674007207930631</v>
      </c>
      <c r="H1971" s="5">
        <f t="shared" si="410"/>
        <v>5.0661128144274885</v>
      </c>
      <c r="K1971" s="5">
        <f t="shared" si="411"/>
        <v>0</v>
      </c>
      <c r="L1971" s="5">
        <f t="shared" si="412"/>
        <v>0</v>
      </c>
      <c r="M1971" s="25" t="e">
        <f t="shared" si="400"/>
        <v>#DIV/0!</v>
      </c>
      <c r="N1971" s="25" t="e">
        <f t="shared" si="400"/>
        <v>#DIV/0!</v>
      </c>
      <c r="O1971">
        <f t="shared" si="401"/>
        <v>0</v>
      </c>
      <c r="P1971">
        <f t="shared" si="401"/>
        <v>0</v>
      </c>
      <c r="Q1971" t="s">
        <v>406</v>
      </c>
      <c r="R1971" t="s">
        <v>410</v>
      </c>
      <c r="S1971" t="s">
        <v>281</v>
      </c>
      <c r="T1971" s="67" t="s">
        <v>90</v>
      </c>
      <c r="U1971" s="67" t="s">
        <v>74</v>
      </c>
      <c r="V1971" t="s">
        <v>666</v>
      </c>
      <c r="W1971" s="67" t="s">
        <v>96</v>
      </c>
      <c r="X1971" s="79">
        <v>5</v>
      </c>
      <c r="Y1971" t="str">
        <f t="shared" si="413"/>
        <v>Y</v>
      </c>
      <c r="Z1971" s="24">
        <v>100</v>
      </c>
      <c r="AA1971" s="24">
        <f t="shared" si="402"/>
        <v>0</v>
      </c>
      <c r="AB1971" s="24">
        <f t="shared" si="403"/>
        <v>-100</v>
      </c>
      <c r="AC1971" s="24">
        <f t="shared" si="404"/>
        <v>0</v>
      </c>
      <c r="AD1971" s="24">
        <f t="shared" si="405"/>
        <v>-100</v>
      </c>
      <c r="AE1971" s="24">
        <f t="shared" si="406"/>
        <v>0</v>
      </c>
      <c r="AF1971" s="24">
        <f t="shared" si="407"/>
        <v>-100</v>
      </c>
    </row>
    <row r="1972" spans="1:32" x14ac:dyDescent="0.25">
      <c r="A1972" s="18" t="e">
        <v>#N/A</v>
      </c>
      <c r="B1972" s="18" t="e">
        <v>#N/A</v>
      </c>
      <c r="C1972" s="3" t="e">
        <f t="shared" si="399"/>
        <v>#N/A</v>
      </c>
      <c r="D1972" s="4" t="e">
        <f t="shared" si="399"/>
        <v>#N/A</v>
      </c>
      <c r="E1972" s="75"/>
      <c r="F1972" s="5">
        <f t="shared" si="408"/>
        <v>1</v>
      </c>
      <c r="G1972" s="5" t="e">
        <f t="shared" si="409"/>
        <v>#N/A</v>
      </c>
      <c r="H1972" s="5" t="e">
        <f t="shared" si="410"/>
        <v>#N/A</v>
      </c>
      <c r="K1972" s="5">
        <f t="shared" si="411"/>
        <v>0</v>
      </c>
      <c r="L1972" s="5">
        <f t="shared" si="412"/>
        <v>0</v>
      </c>
      <c r="M1972" s="25" t="e">
        <f t="shared" si="400"/>
        <v>#DIV/0!</v>
      </c>
      <c r="N1972" s="25" t="e">
        <f t="shared" si="400"/>
        <v>#DIV/0!</v>
      </c>
      <c r="O1972" t="e">
        <f t="shared" si="401"/>
        <v>#N/A</v>
      </c>
      <c r="P1972" t="e">
        <f t="shared" si="401"/>
        <v>#N/A</v>
      </c>
      <c r="Q1972" t="s">
        <v>647</v>
      </c>
      <c r="R1972" t="s">
        <v>650</v>
      </c>
      <c r="S1972" t="s">
        <v>277</v>
      </c>
      <c r="T1972" s="67" t="e">
        <v>#N/A</v>
      </c>
      <c r="U1972" s="67" t="e">
        <v>#N/A</v>
      </c>
      <c r="V1972" t="s">
        <v>666</v>
      </c>
      <c r="W1972" s="67" t="s">
        <v>77</v>
      </c>
      <c r="X1972" s="79">
        <v>2</v>
      </c>
      <c r="Y1972" t="str">
        <f t="shared" si="413"/>
        <v>N</v>
      </c>
      <c r="Z1972" s="24">
        <v>100</v>
      </c>
      <c r="AA1972" s="24" t="e">
        <f t="shared" si="402"/>
        <v>#N/A</v>
      </c>
      <c r="AB1972" s="24" t="e">
        <f t="shared" si="403"/>
        <v>#N/A</v>
      </c>
      <c r="AC1972" s="24" t="e">
        <f t="shared" si="404"/>
        <v>#N/A</v>
      </c>
      <c r="AD1972" s="24" t="e">
        <f t="shared" si="405"/>
        <v>#N/A</v>
      </c>
      <c r="AE1972" s="24" t="e">
        <f t="shared" si="406"/>
        <v>#N/A</v>
      </c>
      <c r="AF1972" s="24" t="e">
        <f t="shared" si="407"/>
        <v>#N/A</v>
      </c>
    </row>
    <row r="1973" spans="1:32" x14ac:dyDescent="0.25">
      <c r="A1973" s="18">
        <v>0.46507043481217758</v>
      </c>
      <c r="B1973" s="18">
        <v>0.53416603447473388</v>
      </c>
      <c r="C1973" s="3">
        <f t="shared" si="399"/>
        <v>2.1502119359702108</v>
      </c>
      <c r="D1973" s="4">
        <f t="shared" si="399"/>
        <v>1.8720770986184823</v>
      </c>
      <c r="E1973" s="75"/>
      <c r="F1973" s="5">
        <f t="shared" si="408"/>
        <v>1</v>
      </c>
      <c r="G1973" s="5">
        <f t="shared" si="409"/>
        <v>2.1502119359702108</v>
      </c>
      <c r="H1973" s="5">
        <f t="shared" si="410"/>
        <v>1.8720770986184823</v>
      </c>
      <c r="K1973" s="5">
        <f t="shared" si="411"/>
        <v>0</v>
      </c>
      <c r="L1973" s="5">
        <f t="shared" si="412"/>
        <v>0</v>
      </c>
      <c r="M1973" s="25" t="e">
        <f t="shared" si="400"/>
        <v>#DIV/0!</v>
      </c>
      <c r="N1973" s="25" t="e">
        <f t="shared" si="400"/>
        <v>#DIV/0!</v>
      </c>
      <c r="O1973">
        <f t="shared" si="401"/>
        <v>0</v>
      </c>
      <c r="P1973">
        <f t="shared" si="401"/>
        <v>0</v>
      </c>
      <c r="Q1973" t="s">
        <v>527</v>
      </c>
      <c r="R1973" t="s">
        <v>538</v>
      </c>
      <c r="S1973" t="s">
        <v>277</v>
      </c>
      <c r="T1973" s="67" t="s">
        <v>90</v>
      </c>
      <c r="U1973" s="67" t="s">
        <v>75</v>
      </c>
      <c r="V1973" t="s">
        <v>666</v>
      </c>
      <c r="W1973" s="67" t="s">
        <v>79</v>
      </c>
      <c r="X1973" s="79">
        <v>3</v>
      </c>
      <c r="Y1973" t="str">
        <f t="shared" si="413"/>
        <v>Y</v>
      </c>
      <c r="Z1973" s="24">
        <v>100</v>
      </c>
      <c r="AA1973" s="24">
        <f t="shared" si="402"/>
        <v>0</v>
      </c>
      <c r="AB1973" s="24">
        <f t="shared" si="403"/>
        <v>-100</v>
      </c>
      <c r="AC1973" s="24">
        <f t="shared" si="404"/>
        <v>0</v>
      </c>
      <c r="AD1973" s="24">
        <f t="shared" si="405"/>
        <v>-100</v>
      </c>
      <c r="AE1973" s="24">
        <f t="shared" si="406"/>
        <v>0</v>
      </c>
      <c r="AF1973" s="24">
        <f t="shared" si="407"/>
        <v>-100</v>
      </c>
    </row>
    <row r="1974" spans="1:32" x14ac:dyDescent="0.25">
      <c r="A1974" s="18">
        <v>0.4764700923870358</v>
      </c>
      <c r="B1974" s="18">
        <v>0.52157116853207086</v>
      </c>
      <c r="C1974" s="3">
        <f t="shared" si="399"/>
        <v>2.0987676162215481</v>
      </c>
      <c r="D1974" s="4">
        <f t="shared" si="399"/>
        <v>1.9172838920802253</v>
      </c>
      <c r="E1974" s="75"/>
      <c r="F1974" s="5">
        <f t="shared" si="408"/>
        <v>1</v>
      </c>
      <c r="G1974" s="5">
        <f t="shared" si="409"/>
        <v>2.0987676162215481</v>
      </c>
      <c r="H1974" s="5">
        <f t="shared" si="410"/>
        <v>1.9172838920802253</v>
      </c>
      <c r="K1974" s="5">
        <f t="shared" si="411"/>
        <v>0</v>
      </c>
      <c r="L1974" s="5">
        <f t="shared" si="412"/>
        <v>0</v>
      </c>
      <c r="M1974" s="25" t="e">
        <f t="shared" si="400"/>
        <v>#DIV/0!</v>
      </c>
      <c r="N1974" s="25" t="e">
        <f t="shared" si="400"/>
        <v>#DIV/0!</v>
      </c>
      <c r="O1974">
        <f t="shared" si="401"/>
        <v>0</v>
      </c>
      <c r="P1974">
        <f t="shared" si="401"/>
        <v>0</v>
      </c>
      <c r="Q1974" t="s">
        <v>524</v>
      </c>
      <c r="R1974" t="s">
        <v>537</v>
      </c>
      <c r="S1974" t="s">
        <v>277</v>
      </c>
      <c r="T1974" s="67" t="s">
        <v>84</v>
      </c>
      <c r="U1974" s="67" t="s">
        <v>86</v>
      </c>
      <c r="V1974" t="s">
        <v>666</v>
      </c>
      <c r="W1974" s="67" t="s">
        <v>164</v>
      </c>
      <c r="X1974" s="79">
        <v>5</v>
      </c>
      <c r="Y1974" t="str">
        <f t="shared" si="413"/>
        <v>Y</v>
      </c>
      <c r="Z1974" s="24">
        <v>100</v>
      </c>
      <c r="AA1974" s="24">
        <f t="shared" si="402"/>
        <v>0</v>
      </c>
      <c r="AB1974" s="24">
        <f t="shared" si="403"/>
        <v>-100</v>
      </c>
      <c r="AC1974" s="24">
        <f t="shared" si="404"/>
        <v>0</v>
      </c>
      <c r="AD1974" s="24">
        <f t="shared" si="405"/>
        <v>-100</v>
      </c>
      <c r="AE1974" s="24">
        <f t="shared" si="406"/>
        <v>0</v>
      </c>
      <c r="AF1974" s="24">
        <f t="shared" si="407"/>
        <v>-100</v>
      </c>
    </row>
    <row r="1975" spans="1:32" x14ac:dyDescent="0.25">
      <c r="A1975" s="18">
        <v>0.50931569128000442</v>
      </c>
      <c r="B1975" s="18">
        <v>0.48836558410664255</v>
      </c>
      <c r="C1975" s="3">
        <f t="shared" ref="C1975:D2038" si="414">(100%/A1975)</f>
        <v>1.9634187933358489</v>
      </c>
      <c r="D1975" s="4">
        <f t="shared" si="414"/>
        <v>2.0476463382023122</v>
      </c>
      <c r="E1975" s="75"/>
      <c r="F1975" s="5">
        <f t="shared" si="408"/>
        <v>1</v>
      </c>
      <c r="G1975" s="5">
        <f t="shared" si="409"/>
        <v>1.9634187933358489</v>
      </c>
      <c r="H1975" s="5">
        <f t="shared" si="410"/>
        <v>2.0476463382023122</v>
      </c>
      <c r="K1975" s="5">
        <f t="shared" si="411"/>
        <v>0</v>
      </c>
      <c r="L1975" s="5">
        <f t="shared" si="412"/>
        <v>0</v>
      </c>
      <c r="M1975" s="25" t="e">
        <f t="shared" ref="M1975:N2038" si="415">(1/K1975)</f>
        <v>#DIV/0!</v>
      </c>
      <c r="N1975" s="25" t="e">
        <f t="shared" si="415"/>
        <v>#DIV/0!</v>
      </c>
      <c r="O1975">
        <f t="shared" si="401"/>
        <v>0</v>
      </c>
      <c r="P1975">
        <f t="shared" si="401"/>
        <v>0</v>
      </c>
      <c r="Q1975" t="s">
        <v>533</v>
      </c>
      <c r="R1975" t="s">
        <v>531</v>
      </c>
      <c r="S1975" t="s">
        <v>277</v>
      </c>
      <c r="T1975" s="67" t="s">
        <v>84</v>
      </c>
      <c r="U1975" s="67" t="s">
        <v>86</v>
      </c>
      <c r="V1975" t="s">
        <v>666</v>
      </c>
      <c r="W1975" s="67" t="s">
        <v>86</v>
      </c>
      <c r="X1975" s="79">
        <v>3</v>
      </c>
      <c r="Y1975" t="str">
        <f t="shared" si="413"/>
        <v>Y</v>
      </c>
      <c r="Z1975" s="24">
        <v>100</v>
      </c>
      <c r="AA1975" s="24">
        <f t="shared" si="402"/>
        <v>0</v>
      </c>
      <c r="AB1975" s="24">
        <f t="shared" si="403"/>
        <v>-100</v>
      </c>
      <c r="AC1975" s="24">
        <f t="shared" si="404"/>
        <v>0</v>
      </c>
      <c r="AD1975" s="24">
        <f t="shared" si="405"/>
        <v>-100</v>
      </c>
      <c r="AE1975" s="24">
        <f t="shared" si="406"/>
        <v>0</v>
      </c>
      <c r="AF1975" s="24">
        <f t="shared" si="407"/>
        <v>-100</v>
      </c>
    </row>
    <row r="1976" spans="1:32" x14ac:dyDescent="0.25">
      <c r="A1976" s="18">
        <v>0.35503784379862935</v>
      </c>
      <c r="B1976" s="18">
        <v>0.6445409791304112</v>
      </c>
      <c r="C1976" s="3">
        <f t="shared" si="414"/>
        <v>2.8166011524314598</v>
      </c>
      <c r="D1976" s="4">
        <f t="shared" si="414"/>
        <v>1.5514917319130892</v>
      </c>
      <c r="E1976" s="75"/>
      <c r="F1976" s="5">
        <f t="shared" si="408"/>
        <v>1</v>
      </c>
      <c r="G1976" s="5">
        <f t="shared" si="409"/>
        <v>2.8166011524314598</v>
      </c>
      <c r="H1976" s="5">
        <f t="shared" si="410"/>
        <v>1.5514917319130892</v>
      </c>
      <c r="K1976" s="5">
        <f t="shared" si="411"/>
        <v>0</v>
      </c>
      <c r="L1976" s="5">
        <f t="shared" si="412"/>
        <v>0</v>
      </c>
      <c r="M1976" s="25" t="e">
        <f t="shared" si="415"/>
        <v>#DIV/0!</v>
      </c>
      <c r="N1976" s="25" t="e">
        <f t="shared" si="415"/>
        <v>#DIV/0!</v>
      </c>
      <c r="O1976">
        <f t="shared" si="401"/>
        <v>0</v>
      </c>
      <c r="P1976">
        <f t="shared" si="401"/>
        <v>0</v>
      </c>
      <c r="Q1976" t="s">
        <v>526</v>
      </c>
      <c r="R1976" t="s">
        <v>525</v>
      </c>
      <c r="S1976" t="s">
        <v>277</v>
      </c>
      <c r="T1976" s="67" t="s">
        <v>90</v>
      </c>
      <c r="U1976" s="67" t="s">
        <v>75</v>
      </c>
      <c r="V1976" t="s">
        <v>666</v>
      </c>
      <c r="W1976" s="67" t="s">
        <v>75</v>
      </c>
      <c r="X1976" s="79">
        <v>2</v>
      </c>
      <c r="Y1976" t="str">
        <f t="shared" si="413"/>
        <v>N</v>
      </c>
      <c r="Z1976" s="24">
        <v>100</v>
      </c>
      <c r="AA1976" s="24">
        <f t="shared" si="402"/>
        <v>0</v>
      </c>
      <c r="AB1976" s="24">
        <f t="shared" si="403"/>
        <v>-100</v>
      </c>
      <c r="AC1976" s="24">
        <f t="shared" si="404"/>
        <v>0</v>
      </c>
      <c r="AD1976" s="24">
        <f t="shared" si="405"/>
        <v>-100</v>
      </c>
      <c r="AE1976" s="24">
        <f t="shared" si="406"/>
        <v>0</v>
      </c>
      <c r="AF1976" s="24">
        <f t="shared" si="407"/>
        <v>-100</v>
      </c>
    </row>
    <row r="1977" spans="1:32" x14ac:dyDescent="0.25">
      <c r="A1977" s="18">
        <v>0.58948364787257013</v>
      </c>
      <c r="B1977" s="18">
        <v>0.40697332895193566</v>
      </c>
      <c r="C1977" s="3">
        <f t="shared" si="414"/>
        <v>1.6963998977901624</v>
      </c>
      <c r="D1977" s="4">
        <f t="shared" si="414"/>
        <v>2.4571634769660839</v>
      </c>
      <c r="E1977" s="75"/>
      <c r="F1977" s="5">
        <f t="shared" si="408"/>
        <v>1</v>
      </c>
      <c r="G1977" s="5">
        <f t="shared" si="409"/>
        <v>1.6963998977901624</v>
      </c>
      <c r="H1977" s="5">
        <f t="shared" si="410"/>
        <v>2.4571634769660839</v>
      </c>
      <c r="K1977" s="5">
        <f t="shared" si="411"/>
        <v>0</v>
      </c>
      <c r="L1977" s="5">
        <f t="shared" si="412"/>
        <v>0</v>
      </c>
      <c r="M1977" s="25" t="e">
        <f t="shared" si="415"/>
        <v>#DIV/0!</v>
      </c>
      <c r="N1977" s="25" t="e">
        <f t="shared" si="415"/>
        <v>#DIV/0!</v>
      </c>
      <c r="O1977">
        <f t="shared" si="401"/>
        <v>0</v>
      </c>
      <c r="P1977">
        <f t="shared" si="401"/>
        <v>0</v>
      </c>
      <c r="Q1977" t="s">
        <v>532</v>
      </c>
      <c r="R1977" t="s">
        <v>534</v>
      </c>
      <c r="S1977" t="s">
        <v>277</v>
      </c>
      <c r="T1977" s="67" t="s">
        <v>85</v>
      </c>
      <c r="U1977" s="67" t="s">
        <v>79</v>
      </c>
      <c r="V1977" t="s">
        <v>666</v>
      </c>
      <c r="W1977" s="67" t="s">
        <v>73</v>
      </c>
      <c r="X1977" s="79">
        <v>0</v>
      </c>
      <c r="Y1977" t="str">
        <f t="shared" si="413"/>
        <v>N</v>
      </c>
      <c r="Z1977" s="24">
        <v>100</v>
      </c>
      <c r="AA1977" s="24">
        <f t="shared" si="402"/>
        <v>0</v>
      </c>
      <c r="AB1977" s="24">
        <f t="shared" si="403"/>
        <v>-100</v>
      </c>
      <c r="AC1977" s="24">
        <f t="shared" si="404"/>
        <v>0</v>
      </c>
      <c r="AD1977" s="24">
        <f t="shared" si="405"/>
        <v>-100</v>
      </c>
      <c r="AE1977" s="24">
        <f t="shared" si="406"/>
        <v>0</v>
      </c>
      <c r="AF1977" s="24">
        <f t="shared" si="407"/>
        <v>-100</v>
      </c>
    </row>
    <row r="1978" spans="1:32" x14ac:dyDescent="0.25">
      <c r="A1978" s="18">
        <v>0.1956551580874018</v>
      </c>
      <c r="B1978" s="18">
        <v>0.804261319788101</v>
      </c>
      <c r="C1978" s="3">
        <f t="shared" si="414"/>
        <v>5.1110331553502233</v>
      </c>
      <c r="D1978" s="4">
        <f t="shared" si="414"/>
        <v>1.2433769664112038</v>
      </c>
      <c r="E1978" s="75"/>
      <c r="F1978" s="5">
        <f t="shared" si="408"/>
        <v>1</v>
      </c>
      <c r="G1978" s="5">
        <f t="shared" si="409"/>
        <v>5.1110331553502233</v>
      </c>
      <c r="H1978" s="5">
        <f t="shared" si="410"/>
        <v>1.2433769664112038</v>
      </c>
      <c r="K1978" s="5">
        <f t="shared" si="411"/>
        <v>0</v>
      </c>
      <c r="L1978" s="5">
        <f t="shared" si="412"/>
        <v>0</v>
      </c>
      <c r="M1978" s="25" t="e">
        <f t="shared" si="415"/>
        <v>#DIV/0!</v>
      </c>
      <c r="N1978" s="25" t="e">
        <f t="shared" si="415"/>
        <v>#DIV/0!</v>
      </c>
      <c r="O1978">
        <f t="shared" si="401"/>
        <v>0</v>
      </c>
      <c r="P1978">
        <f t="shared" si="401"/>
        <v>0</v>
      </c>
      <c r="Q1978" t="s">
        <v>352</v>
      </c>
      <c r="R1978" t="s">
        <v>493</v>
      </c>
      <c r="S1978" t="s">
        <v>273</v>
      </c>
      <c r="T1978" s="67" t="s">
        <v>90</v>
      </c>
      <c r="U1978" s="67" t="s">
        <v>75</v>
      </c>
      <c r="V1978" t="s">
        <v>666</v>
      </c>
      <c r="W1978" s="67" t="s">
        <v>77</v>
      </c>
      <c r="X1978" s="79">
        <v>2</v>
      </c>
      <c r="Y1978" t="str">
        <f t="shared" si="413"/>
        <v>N</v>
      </c>
      <c r="Z1978" s="24">
        <v>100</v>
      </c>
      <c r="AA1978" s="24">
        <f t="shared" si="402"/>
        <v>0</v>
      </c>
      <c r="AB1978" s="24">
        <f t="shared" si="403"/>
        <v>-100</v>
      </c>
      <c r="AC1978" s="24">
        <f t="shared" si="404"/>
        <v>0</v>
      </c>
      <c r="AD1978" s="24">
        <f t="shared" si="405"/>
        <v>-100</v>
      </c>
      <c r="AE1978" s="24">
        <f t="shared" si="406"/>
        <v>0</v>
      </c>
      <c r="AF1978" s="24">
        <f t="shared" si="407"/>
        <v>-100</v>
      </c>
    </row>
    <row r="1979" spans="1:32" x14ac:dyDescent="0.25">
      <c r="A1979" s="18">
        <v>0.40588442562064253</v>
      </c>
      <c r="B1979" s="18">
        <v>0.59244937165660061</v>
      </c>
      <c r="C1979" s="3">
        <f t="shared" si="414"/>
        <v>2.463755534524116</v>
      </c>
      <c r="D1979" s="4">
        <f t="shared" si="414"/>
        <v>1.687907942587247</v>
      </c>
      <c r="E1979" s="75"/>
      <c r="F1979" s="5">
        <f t="shared" si="408"/>
        <v>1</v>
      </c>
      <c r="G1979" s="5">
        <f t="shared" si="409"/>
        <v>2.463755534524116</v>
      </c>
      <c r="H1979" s="5">
        <f t="shared" si="410"/>
        <v>1.687907942587247</v>
      </c>
      <c r="K1979" s="5">
        <f t="shared" si="411"/>
        <v>0</v>
      </c>
      <c r="L1979" s="5">
        <f t="shared" si="412"/>
        <v>0</v>
      </c>
      <c r="M1979" s="25" t="e">
        <f t="shared" si="415"/>
        <v>#DIV/0!</v>
      </c>
      <c r="N1979" s="25" t="e">
        <f t="shared" si="415"/>
        <v>#DIV/0!</v>
      </c>
      <c r="O1979">
        <f t="shared" si="401"/>
        <v>0</v>
      </c>
      <c r="P1979">
        <f t="shared" si="401"/>
        <v>0</v>
      </c>
      <c r="Q1979" t="s">
        <v>492</v>
      </c>
      <c r="R1979" t="s">
        <v>298</v>
      </c>
      <c r="S1979" t="s">
        <v>273</v>
      </c>
      <c r="T1979" s="67" t="s">
        <v>85</v>
      </c>
      <c r="U1979" s="67" t="s">
        <v>79</v>
      </c>
      <c r="V1979" t="s">
        <v>666</v>
      </c>
      <c r="W1979" s="67" t="s">
        <v>74</v>
      </c>
      <c r="X1979" s="79">
        <v>4</v>
      </c>
      <c r="Y1979" t="str">
        <f t="shared" si="413"/>
        <v>Y</v>
      </c>
      <c r="Z1979" s="24">
        <v>100</v>
      </c>
      <c r="AA1979" s="24">
        <f t="shared" si="402"/>
        <v>0</v>
      </c>
      <c r="AB1979" s="24">
        <f t="shared" si="403"/>
        <v>-100</v>
      </c>
      <c r="AC1979" s="24">
        <f t="shared" si="404"/>
        <v>0</v>
      </c>
      <c r="AD1979" s="24">
        <f t="shared" si="405"/>
        <v>-100</v>
      </c>
      <c r="AE1979" s="24">
        <f t="shared" si="406"/>
        <v>0</v>
      </c>
      <c r="AF1979" s="24">
        <f t="shared" si="407"/>
        <v>-100</v>
      </c>
    </row>
    <row r="1980" spans="1:32" x14ac:dyDescent="0.25">
      <c r="A1980" s="18">
        <v>0.58667675752130799</v>
      </c>
      <c r="B1980" s="18">
        <v>0.40953507469614536</v>
      </c>
      <c r="C1980" s="3">
        <f t="shared" si="414"/>
        <v>1.7045161363217636</v>
      </c>
      <c r="D1980" s="4">
        <f t="shared" si="414"/>
        <v>2.4417932963176603</v>
      </c>
      <c r="E1980" s="75"/>
      <c r="F1980" s="5">
        <f t="shared" si="408"/>
        <v>1</v>
      </c>
      <c r="G1980" s="5">
        <f t="shared" si="409"/>
        <v>1.7045161363217636</v>
      </c>
      <c r="H1980" s="5">
        <f t="shared" si="410"/>
        <v>2.4417932963176603</v>
      </c>
      <c r="K1980" s="5">
        <f t="shared" si="411"/>
        <v>0</v>
      </c>
      <c r="L1980" s="5">
        <f t="shared" si="412"/>
        <v>0</v>
      </c>
      <c r="M1980" s="25" t="e">
        <f t="shared" si="415"/>
        <v>#DIV/0!</v>
      </c>
      <c r="N1980" s="25" t="e">
        <f t="shared" si="415"/>
        <v>#DIV/0!</v>
      </c>
      <c r="O1980">
        <f t="shared" ref="O1980:P2043" si="416">(I1980/G1980)</f>
        <v>0</v>
      </c>
      <c r="P1980">
        <f t="shared" si="416"/>
        <v>0</v>
      </c>
      <c r="Q1980" t="s">
        <v>355</v>
      </c>
      <c r="R1980" t="s">
        <v>496</v>
      </c>
      <c r="S1980" t="s">
        <v>278</v>
      </c>
      <c r="T1980" s="67" t="s">
        <v>84</v>
      </c>
      <c r="U1980" s="67" t="s">
        <v>86</v>
      </c>
      <c r="V1980" t="s">
        <v>666</v>
      </c>
      <c r="W1980" s="67" t="s">
        <v>109</v>
      </c>
      <c r="X1980" s="79">
        <v>6</v>
      </c>
      <c r="Y1980" t="str">
        <f t="shared" si="413"/>
        <v>Y</v>
      </c>
      <c r="Z1980" s="24">
        <v>100</v>
      </c>
      <c r="AA1980" s="24">
        <f t="shared" si="402"/>
        <v>0</v>
      </c>
      <c r="AB1980" s="24">
        <f t="shared" si="403"/>
        <v>-100</v>
      </c>
      <c r="AC1980" s="24">
        <f t="shared" si="404"/>
        <v>0</v>
      </c>
      <c r="AD1980" s="24">
        <f t="shared" si="405"/>
        <v>-100</v>
      </c>
      <c r="AE1980" s="24">
        <f t="shared" si="406"/>
        <v>0</v>
      </c>
      <c r="AF1980" s="24">
        <f t="shared" si="407"/>
        <v>-100</v>
      </c>
    </row>
    <row r="1981" spans="1:32" x14ac:dyDescent="0.25">
      <c r="A1981" s="18">
        <v>0.54860439897470659</v>
      </c>
      <c r="B1981" s="18">
        <v>0.44973540373724191</v>
      </c>
      <c r="C1981" s="3">
        <f t="shared" si="414"/>
        <v>1.8228071117710907</v>
      </c>
      <c r="D1981" s="4">
        <f t="shared" si="414"/>
        <v>2.2235296391836887</v>
      </c>
      <c r="E1981" s="75"/>
      <c r="F1981" s="5">
        <f t="shared" si="408"/>
        <v>1</v>
      </c>
      <c r="G1981" s="5">
        <f t="shared" si="409"/>
        <v>1.8228071117710907</v>
      </c>
      <c r="H1981" s="5">
        <f t="shared" si="410"/>
        <v>2.2235296391836887</v>
      </c>
      <c r="K1981" s="5">
        <f t="shared" si="411"/>
        <v>0</v>
      </c>
      <c r="L1981" s="5">
        <f t="shared" si="412"/>
        <v>0</v>
      </c>
      <c r="M1981" s="25" t="e">
        <f t="shared" si="415"/>
        <v>#DIV/0!</v>
      </c>
      <c r="N1981" s="25" t="e">
        <f t="shared" si="415"/>
        <v>#DIV/0!</v>
      </c>
      <c r="O1981">
        <f t="shared" si="416"/>
        <v>0</v>
      </c>
      <c r="P1981">
        <f t="shared" si="416"/>
        <v>0</v>
      </c>
      <c r="Q1981" t="s">
        <v>510</v>
      </c>
      <c r="R1981" t="s">
        <v>374</v>
      </c>
      <c r="S1981" t="s">
        <v>275</v>
      </c>
      <c r="T1981" s="67" t="s">
        <v>84</v>
      </c>
      <c r="U1981" s="67" t="s">
        <v>86</v>
      </c>
      <c r="V1981" t="s">
        <v>667</v>
      </c>
      <c r="W1981" s="67" t="s">
        <v>73</v>
      </c>
      <c r="X1981" s="79">
        <v>0</v>
      </c>
      <c r="Y1981" t="str">
        <f t="shared" si="413"/>
        <v>N</v>
      </c>
      <c r="Z1981" s="24">
        <v>100</v>
      </c>
      <c r="AA1981" s="24">
        <f t="shared" si="402"/>
        <v>0</v>
      </c>
      <c r="AB1981" s="24">
        <f t="shared" si="403"/>
        <v>-100</v>
      </c>
      <c r="AC1981" s="24">
        <f t="shared" si="404"/>
        <v>0</v>
      </c>
      <c r="AD1981" s="24">
        <f t="shared" si="405"/>
        <v>-100</v>
      </c>
      <c r="AE1981" s="24">
        <f t="shared" si="406"/>
        <v>0</v>
      </c>
      <c r="AF1981" s="24">
        <f t="shared" si="407"/>
        <v>-100</v>
      </c>
    </row>
    <row r="1982" spans="1:32" x14ac:dyDescent="0.25">
      <c r="A1982" s="18">
        <v>0.16131052783437233</v>
      </c>
      <c r="B1982" s="18">
        <v>0.83860249348759297</v>
      </c>
      <c r="C1982" s="3">
        <f t="shared" si="414"/>
        <v>6.1992234073324894</v>
      </c>
      <c r="D1982" s="4">
        <f t="shared" si="414"/>
        <v>1.1924600842065047</v>
      </c>
      <c r="E1982" s="75"/>
      <c r="F1982" s="5">
        <f t="shared" si="408"/>
        <v>1</v>
      </c>
      <c r="G1982" s="5">
        <f t="shared" si="409"/>
        <v>6.1992234073324894</v>
      </c>
      <c r="H1982" s="5">
        <f t="shared" si="410"/>
        <v>1.1924600842065047</v>
      </c>
      <c r="K1982" s="5">
        <f t="shared" si="411"/>
        <v>0</v>
      </c>
      <c r="L1982" s="5">
        <f t="shared" si="412"/>
        <v>0</v>
      </c>
      <c r="M1982" s="25" t="e">
        <f t="shared" si="415"/>
        <v>#DIV/0!</v>
      </c>
      <c r="N1982" s="25" t="e">
        <f t="shared" si="415"/>
        <v>#DIV/0!</v>
      </c>
      <c r="O1982">
        <f t="shared" si="416"/>
        <v>0</v>
      </c>
      <c r="P1982">
        <f t="shared" si="416"/>
        <v>0</v>
      </c>
      <c r="Q1982" t="s">
        <v>478</v>
      </c>
      <c r="R1982" t="s">
        <v>378</v>
      </c>
      <c r="S1982" t="s">
        <v>275</v>
      </c>
      <c r="T1982" s="67" t="s">
        <v>84</v>
      </c>
      <c r="U1982" s="67" t="s">
        <v>78</v>
      </c>
      <c r="V1982" t="s">
        <v>667</v>
      </c>
      <c r="W1982" s="67" t="s">
        <v>75</v>
      </c>
      <c r="X1982" s="79">
        <v>2</v>
      </c>
      <c r="Y1982" t="str">
        <f t="shared" si="413"/>
        <v>N</v>
      </c>
      <c r="Z1982" s="24">
        <v>100</v>
      </c>
      <c r="AA1982" s="24">
        <f t="shared" si="402"/>
        <v>0</v>
      </c>
      <c r="AB1982" s="24">
        <f t="shared" si="403"/>
        <v>-100</v>
      </c>
      <c r="AC1982" s="24">
        <f t="shared" si="404"/>
        <v>0</v>
      </c>
      <c r="AD1982" s="24">
        <f t="shared" si="405"/>
        <v>-100</v>
      </c>
      <c r="AE1982" s="24">
        <f t="shared" si="406"/>
        <v>0</v>
      </c>
      <c r="AF1982" s="24">
        <f t="shared" si="407"/>
        <v>-100</v>
      </c>
    </row>
    <row r="1983" spans="1:32" x14ac:dyDescent="0.25">
      <c r="A1983" s="18">
        <v>0.59277762662669142</v>
      </c>
      <c r="B1983" s="18">
        <v>0.3987350045584091</v>
      </c>
      <c r="C1983" s="3">
        <f t="shared" si="414"/>
        <v>1.6869732511509945</v>
      </c>
      <c r="D1983" s="4">
        <f t="shared" si="414"/>
        <v>2.5079313041689923</v>
      </c>
      <c r="E1983" s="75"/>
      <c r="F1983" s="5">
        <f t="shared" si="408"/>
        <v>1</v>
      </c>
      <c r="G1983" s="5">
        <f t="shared" si="409"/>
        <v>1.6869732511509945</v>
      </c>
      <c r="H1983" s="5">
        <f t="shared" si="410"/>
        <v>2.5079313041689923</v>
      </c>
      <c r="K1983" s="5">
        <f t="shared" si="411"/>
        <v>0</v>
      </c>
      <c r="L1983" s="5">
        <f t="shared" si="412"/>
        <v>0</v>
      </c>
      <c r="M1983" s="25" t="e">
        <f t="shared" si="415"/>
        <v>#DIV/0!</v>
      </c>
      <c r="N1983" s="25" t="e">
        <f t="shared" si="415"/>
        <v>#DIV/0!</v>
      </c>
      <c r="O1983">
        <f t="shared" si="416"/>
        <v>0</v>
      </c>
      <c r="P1983">
        <f t="shared" si="416"/>
        <v>0</v>
      </c>
      <c r="Q1983" t="s">
        <v>377</v>
      </c>
      <c r="R1983" t="s">
        <v>284</v>
      </c>
      <c r="S1983" t="s">
        <v>275</v>
      </c>
      <c r="T1983" s="67" t="s">
        <v>84</v>
      </c>
      <c r="U1983" s="67" t="s">
        <v>86</v>
      </c>
      <c r="V1983" t="s">
        <v>667</v>
      </c>
      <c r="W1983" s="67" t="s">
        <v>89</v>
      </c>
      <c r="X1983" s="79">
        <v>4</v>
      </c>
      <c r="Y1983" t="str">
        <f t="shared" si="413"/>
        <v>Y</v>
      </c>
      <c r="Z1983" s="24">
        <v>100</v>
      </c>
      <c r="AA1983" s="24">
        <f t="shared" si="402"/>
        <v>0</v>
      </c>
      <c r="AB1983" s="24">
        <f t="shared" si="403"/>
        <v>-100</v>
      </c>
      <c r="AC1983" s="24">
        <f t="shared" si="404"/>
        <v>0</v>
      </c>
      <c r="AD1983" s="24">
        <f t="shared" si="405"/>
        <v>-100</v>
      </c>
      <c r="AE1983" s="24">
        <f t="shared" si="406"/>
        <v>0</v>
      </c>
      <c r="AF1983" s="24">
        <f t="shared" si="407"/>
        <v>-100</v>
      </c>
    </row>
    <row r="1984" spans="1:32" x14ac:dyDescent="0.25">
      <c r="A1984" s="18">
        <v>0.27918467185087675</v>
      </c>
      <c r="B1984" s="18">
        <v>0.72057480274425456</v>
      </c>
      <c r="C1984" s="3">
        <f t="shared" si="414"/>
        <v>3.5818585360378896</v>
      </c>
      <c r="D1984" s="4">
        <f t="shared" si="414"/>
        <v>1.3877809717902649</v>
      </c>
      <c r="E1984" s="75"/>
      <c r="F1984" s="5">
        <f t="shared" si="408"/>
        <v>1</v>
      </c>
      <c r="G1984" s="5">
        <f t="shared" si="409"/>
        <v>3.5818585360378896</v>
      </c>
      <c r="H1984" s="5">
        <f t="shared" si="410"/>
        <v>1.3877809717902649</v>
      </c>
      <c r="K1984" s="5">
        <f t="shared" si="411"/>
        <v>0</v>
      </c>
      <c r="L1984" s="5">
        <f t="shared" si="412"/>
        <v>0</v>
      </c>
      <c r="M1984" s="25" t="e">
        <f t="shared" si="415"/>
        <v>#DIV/0!</v>
      </c>
      <c r="N1984" s="25" t="e">
        <f t="shared" si="415"/>
        <v>#DIV/0!</v>
      </c>
      <c r="O1984">
        <f t="shared" si="416"/>
        <v>0</v>
      </c>
      <c r="P1984">
        <f t="shared" si="416"/>
        <v>0</v>
      </c>
      <c r="Q1984" t="s">
        <v>371</v>
      </c>
      <c r="R1984" t="s">
        <v>376</v>
      </c>
      <c r="S1984" t="s">
        <v>275</v>
      </c>
      <c r="T1984" s="67" t="s">
        <v>90</v>
      </c>
      <c r="U1984" s="67" t="s">
        <v>75</v>
      </c>
      <c r="V1984" t="s">
        <v>667</v>
      </c>
      <c r="W1984" s="67" t="s">
        <v>94</v>
      </c>
      <c r="X1984" s="79">
        <v>2</v>
      </c>
      <c r="Y1984" t="str">
        <f t="shared" si="413"/>
        <v>N</v>
      </c>
      <c r="Z1984" s="24">
        <v>100</v>
      </c>
      <c r="AA1984" s="24">
        <f t="shared" si="402"/>
        <v>0</v>
      </c>
      <c r="AB1984" s="24">
        <f t="shared" si="403"/>
        <v>-100</v>
      </c>
      <c r="AC1984" s="24">
        <f t="shared" si="404"/>
        <v>0</v>
      </c>
      <c r="AD1984" s="24">
        <f t="shared" si="405"/>
        <v>-100</v>
      </c>
      <c r="AE1984" s="24">
        <f t="shared" si="406"/>
        <v>0</v>
      </c>
      <c r="AF1984" s="24">
        <f t="shared" si="407"/>
        <v>-100</v>
      </c>
    </row>
    <row r="1985" spans="1:32" x14ac:dyDescent="0.25">
      <c r="A1985" s="18">
        <v>0.31168772579521542</v>
      </c>
      <c r="B1985" s="18">
        <v>0.68804639031108894</v>
      </c>
      <c r="C1985" s="3">
        <f t="shared" si="414"/>
        <v>3.2083393641782942</v>
      </c>
      <c r="D1985" s="4">
        <f t="shared" si="414"/>
        <v>1.4533903732099609</v>
      </c>
      <c r="E1985" s="75"/>
      <c r="F1985" s="5">
        <f t="shared" si="408"/>
        <v>1</v>
      </c>
      <c r="G1985" s="5">
        <f t="shared" si="409"/>
        <v>3.2083393641782942</v>
      </c>
      <c r="H1985" s="5">
        <f t="shared" si="410"/>
        <v>1.4533903732099609</v>
      </c>
      <c r="K1985" s="5">
        <f t="shared" si="411"/>
        <v>0</v>
      </c>
      <c r="L1985" s="5">
        <f t="shared" si="412"/>
        <v>0</v>
      </c>
      <c r="M1985" s="25" t="e">
        <f t="shared" si="415"/>
        <v>#DIV/0!</v>
      </c>
      <c r="N1985" s="25" t="e">
        <f t="shared" si="415"/>
        <v>#DIV/0!</v>
      </c>
      <c r="O1985">
        <f t="shared" si="416"/>
        <v>0</v>
      </c>
      <c r="P1985">
        <f t="shared" si="416"/>
        <v>0</v>
      </c>
      <c r="Q1985" t="s">
        <v>312</v>
      </c>
      <c r="R1985" t="s">
        <v>310</v>
      </c>
      <c r="S1985" t="s">
        <v>268</v>
      </c>
      <c r="T1985" s="67" t="s">
        <v>90</v>
      </c>
      <c r="U1985" s="67" t="s">
        <v>75</v>
      </c>
      <c r="V1985" t="s">
        <v>667</v>
      </c>
      <c r="W1985" s="67" t="s">
        <v>78</v>
      </c>
      <c r="X1985" s="79">
        <v>1</v>
      </c>
      <c r="Y1985" t="str">
        <f t="shared" si="413"/>
        <v>N</v>
      </c>
      <c r="Z1985" s="24">
        <v>100</v>
      </c>
      <c r="AA1985" s="24">
        <f t="shared" si="402"/>
        <v>0</v>
      </c>
      <c r="AB1985" s="24">
        <f t="shared" si="403"/>
        <v>-100</v>
      </c>
      <c r="AC1985" s="24">
        <f t="shared" si="404"/>
        <v>0</v>
      </c>
      <c r="AD1985" s="24">
        <f t="shared" si="405"/>
        <v>-100</v>
      </c>
      <c r="AE1985" s="24">
        <f t="shared" si="406"/>
        <v>0</v>
      </c>
      <c r="AF1985" s="24">
        <f t="shared" si="407"/>
        <v>-100</v>
      </c>
    </row>
    <row r="1986" spans="1:32" x14ac:dyDescent="0.25">
      <c r="A1986" s="18">
        <v>0.66357015243391382</v>
      </c>
      <c r="B1986" s="18">
        <v>0.33228037541261468</v>
      </c>
      <c r="C1986" s="3">
        <f t="shared" si="414"/>
        <v>1.5069996688851852</v>
      </c>
      <c r="D1986" s="4">
        <f t="shared" si="414"/>
        <v>3.0095066515987692</v>
      </c>
      <c r="E1986" s="75"/>
      <c r="F1986" s="5">
        <f t="shared" si="408"/>
        <v>1</v>
      </c>
      <c r="G1986" s="5">
        <f t="shared" si="409"/>
        <v>1.5069996688851852</v>
      </c>
      <c r="H1986" s="5">
        <f t="shared" si="410"/>
        <v>3.0095066515987692</v>
      </c>
      <c r="K1986" s="5">
        <f t="shared" si="411"/>
        <v>0</v>
      </c>
      <c r="L1986" s="5">
        <f t="shared" si="412"/>
        <v>0</v>
      </c>
      <c r="M1986" s="25" t="e">
        <f t="shared" si="415"/>
        <v>#DIV/0!</v>
      </c>
      <c r="N1986" s="25" t="e">
        <f t="shared" si="415"/>
        <v>#DIV/0!</v>
      </c>
      <c r="O1986">
        <f t="shared" si="416"/>
        <v>0</v>
      </c>
      <c r="P1986">
        <f t="shared" si="416"/>
        <v>0</v>
      </c>
      <c r="Q1986" t="s">
        <v>383</v>
      </c>
      <c r="R1986" t="s">
        <v>313</v>
      </c>
      <c r="S1986" t="s">
        <v>268</v>
      </c>
      <c r="T1986" s="67" t="s">
        <v>90</v>
      </c>
      <c r="U1986" s="67" t="s">
        <v>74</v>
      </c>
      <c r="V1986" t="s">
        <v>667</v>
      </c>
      <c r="W1986" s="67" t="s">
        <v>78</v>
      </c>
      <c r="X1986" s="79">
        <v>1</v>
      </c>
      <c r="Y1986" t="str">
        <f t="shared" si="413"/>
        <v>N</v>
      </c>
      <c r="Z1986" s="24">
        <v>100</v>
      </c>
      <c r="AA1986" s="24">
        <f t="shared" si="402"/>
        <v>0</v>
      </c>
      <c r="AB1986" s="24">
        <f t="shared" si="403"/>
        <v>-100</v>
      </c>
      <c r="AC1986" s="24">
        <f t="shared" si="404"/>
        <v>0</v>
      </c>
      <c r="AD1986" s="24">
        <f t="shared" si="405"/>
        <v>-100</v>
      </c>
      <c r="AE1986" s="24">
        <f t="shared" si="406"/>
        <v>0</v>
      </c>
      <c r="AF1986" s="24">
        <f t="shared" si="407"/>
        <v>-100</v>
      </c>
    </row>
    <row r="1987" spans="1:32" x14ac:dyDescent="0.25">
      <c r="A1987" s="18">
        <v>0.72556386149925678</v>
      </c>
      <c r="B1987" s="18">
        <v>0.16375121275398291</v>
      </c>
      <c r="C1987" s="3">
        <f t="shared" si="414"/>
        <v>1.378238433669597</v>
      </c>
      <c r="D1987" s="4">
        <f t="shared" si="414"/>
        <v>6.1068250010605007</v>
      </c>
      <c r="E1987" s="75"/>
      <c r="F1987" s="5">
        <f t="shared" si="408"/>
        <v>1</v>
      </c>
      <c r="G1987" s="5">
        <f t="shared" si="409"/>
        <v>1.378238433669597</v>
      </c>
      <c r="H1987" s="5">
        <f t="shared" si="410"/>
        <v>6.1068250010605007</v>
      </c>
      <c r="K1987" s="5">
        <f t="shared" si="411"/>
        <v>0</v>
      </c>
      <c r="L1987" s="5">
        <f t="shared" si="412"/>
        <v>0</v>
      </c>
      <c r="M1987" s="25" t="e">
        <f t="shared" si="415"/>
        <v>#DIV/0!</v>
      </c>
      <c r="N1987" s="25" t="e">
        <f t="shared" si="415"/>
        <v>#DIV/0!</v>
      </c>
      <c r="O1987">
        <f t="shared" si="416"/>
        <v>0</v>
      </c>
      <c r="P1987">
        <f t="shared" si="416"/>
        <v>0</v>
      </c>
      <c r="Q1987" t="s">
        <v>288</v>
      </c>
      <c r="R1987" t="s">
        <v>315</v>
      </c>
      <c r="S1987" t="s">
        <v>268</v>
      </c>
      <c r="T1987" s="67" t="s">
        <v>84</v>
      </c>
      <c r="U1987" s="67" t="s">
        <v>99</v>
      </c>
      <c r="V1987" t="s">
        <v>667</v>
      </c>
      <c r="W1987" s="67" t="s">
        <v>73</v>
      </c>
      <c r="X1987" s="79">
        <v>0</v>
      </c>
      <c r="Y1987" t="str">
        <f t="shared" si="413"/>
        <v>N</v>
      </c>
      <c r="Z1987" s="24">
        <v>100</v>
      </c>
      <c r="AA1987" s="24">
        <f t="shared" si="402"/>
        <v>0</v>
      </c>
      <c r="AB1987" s="24">
        <f t="shared" si="403"/>
        <v>-100</v>
      </c>
      <c r="AC1987" s="24">
        <f t="shared" si="404"/>
        <v>0</v>
      </c>
      <c r="AD1987" s="24">
        <f t="shared" si="405"/>
        <v>-100</v>
      </c>
      <c r="AE1987" s="24">
        <f t="shared" si="406"/>
        <v>0</v>
      </c>
      <c r="AF1987" s="24">
        <f t="shared" si="407"/>
        <v>-100</v>
      </c>
    </row>
    <row r="1988" spans="1:32" x14ac:dyDescent="0.25">
      <c r="A1988" s="18">
        <v>0.61443630091017021</v>
      </c>
      <c r="B1988" s="18">
        <v>0.36272515663074867</v>
      </c>
      <c r="C1988" s="3">
        <f t="shared" si="414"/>
        <v>1.6275080077767063</v>
      </c>
      <c r="D1988" s="4">
        <f t="shared" si="414"/>
        <v>2.7569083139661914</v>
      </c>
      <c r="E1988" s="75"/>
      <c r="F1988" s="5">
        <f t="shared" si="408"/>
        <v>1</v>
      </c>
      <c r="G1988" s="5">
        <f t="shared" si="409"/>
        <v>1.6275080077767063</v>
      </c>
      <c r="H1988" s="5">
        <f t="shared" si="410"/>
        <v>2.7569083139661914</v>
      </c>
      <c r="K1988" s="5">
        <f t="shared" si="411"/>
        <v>0</v>
      </c>
      <c r="L1988" s="5">
        <f t="shared" si="412"/>
        <v>0</v>
      </c>
      <c r="M1988" s="25" t="e">
        <f t="shared" si="415"/>
        <v>#DIV/0!</v>
      </c>
      <c r="N1988" s="25" t="e">
        <f t="shared" si="415"/>
        <v>#DIV/0!</v>
      </c>
      <c r="O1988">
        <f t="shared" si="416"/>
        <v>0</v>
      </c>
      <c r="P1988">
        <f t="shared" si="416"/>
        <v>0</v>
      </c>
      <c r="Q1988" t="s">
        <v>385</v>
      </c>
      <c r="R1988" t="s">
        <v>482</v>
      </c>
      <c r="S1988" t="s">
        <v>279</v>
      </c>
      <c r="T1988" s="67" t="s">
        <v>84</v>
      </c>
      <c r="U1988" s="67" t="s">
        <v>89</v>
      </c>
      <c r="V1988" t="s">
        <v>667</v>
      </c>
      <c r="W1988" s="67" t="s">
        <v>94</v>
      </c>
      <c r="X1988" s="79">
        <v>2</v>
      </c>
      <c r="Y1988" t="str">
        <f t="shared" si="413"/>
        <v>N</v>
      </c>
      <c r="Z1988" s="24">
        <v>100</v>
      </c>
      <c r="AA1988" s="24">
        <f t="shared" si="402"/>
        <v>0</v>
      </c>
      <c r="AB1988" s="24">
        <f t="shared" si="403"/>
        <v>-100</v>
      </c>
      <c r="AC1988" s="24">
        <f t="shared" si="404"/>
        <v>0</v>
      </c>
      <c r="AD1988" s="24">
        <f t="shared" si="405"/>
        <v>-100</v>
      </c>
      <c r="AE1988" s="24">
        <f t="shared" si="406"/>
        <v>0</v>
      </c>
      <c r="AF1988" s="24">
        <f t="shared" si="407"/>
        <v>-100</v>
      </c>
    </row>
    <row r="1989" spans="1:32" x14ac:dyDescent="0.25">
      <c r="A1989" s="18">
        <v>0.28340387615771434</v>
      </c>
      <c r="B1989" s="18">
        <v>0.71648276867484528</v>
      </c>
      <c r="C1989" s="3">
        <f t="shared" si="414"/>
        <v>3.5285332492894335</v>
      </c>
      <c r="D1989" s="4">
        <f t="shared" si="414"/>
        <v>1.3957069782006448</v>
      </c>
      <c r="E1989" s="75"/>
      <c r="F1989" s="5">
        <f t="shared" si="408"/>
        <v>1</v>
      </c>
      <c r="G1989" s="5">
        <f t="shared" si="409"/>
        <v>3.5285332492894335</v>
      </c>
      <c r="H1989" s="5">
        <f t="shared" si="410"/>
        <v>1.3957069782006448</v>
      </c>
      <c r="K1989" s="5">
        <f t="shared" si="411"/>
        <v>0</v>
      </c>
      <c r="L1989" s="5">
        <f t="shared" si="412"/>
        <v>0</v>
      </c>
      <c r="M1989" s="25" t="e">
        <f t="shared" si="415"/>
        <v>#DIV/0!</v>
      </c>
      <c r="N1989" s="25" t="e">
        <f t="shared" si="415"/>
        <v>#DIV/0!</v>
      </c>
      <c r="O1989">
        <f t="shared" si="416"/>
        <v>0</v>
      </c>
      <c r="P1989">
        <f t="shared" si="416"/>
        <v>0</v>
      </c>
      <c r="Q1989" t="s">
        <v>483</v>
      </c>
      <c r="R1989" t="s">
        <v>316</v>
      </c>
      <c r="S1989" t="s">
        <v>279</v>
      </c>
      <c r="T1989" s="67" t="s">
        <v>90</v>
      </c>
      <c r="U1989" s="67" t="s">
        <v>75</v>
      </c>
      <c r="V1989" t="s">
        <v>667</v>
      </c>
      <c r="W1989" s="67" t="s">
        <v>102</v>
      </c>
      <c r="X1989" s="79">
        <v>4</v>
      </c>
      <c r="Y1989" t="str">
        <f t="shared" si="413"/>
        <v>Y</v>
      </c>
      <c r="Z1989" s="24">
        <v>100</v>
      </c>
      <c r="AA1989" s="24">
        <f t="shared" si="402"/>
        <v>0</v>
      </c>
      <c r="AB1989" s="24">
        <f t="shared" si="403"/>
        <v>-100</v>
      </c>
      <c r="AC1989" s="24">
        <f t="shared" si="404"/>
        <v>0</v>
      </c>
      <c r="AD1989" s="24">
        <f t="shared" si="405"/>
        <v>-100</v>
      </c>
      <c r="AE1989" s="24">
        <f t="shared" si="406"/>
        <v>0</v>
      </c>
      <c r="AF1989" s="24">
        <f t="shared" si="407"/>
        <v>-100</v>
      </c>
    </row>
    <row r="1990" spans="1:32" x14ac:dyDescent="0.25">
      <c r="A1990" s="18">
        <v>0.39348132608090014</v>
      </c>
      <c r="B1990" s="18">
        <v>0.60616666517257234</v>
      </c>
      <c r="C1990" s="3">
        <f t="shared" si="414"/>
        <v>2.5414166663512745</v>
      </c>
      <c r="D1990" s="4">
        <f t="shared" si="414"/>
        <v>1.6497113045886571</v>
      </c>
      <c r="E1990" s="75"/>
      <c r="F1990" s="5">
        <f t="shared" si="408"/>
        <v>1</v>
      </c>
      <c r="G1990" s="5">
        <f t="shared" si="409"/>
        <v>2.5414166663512745</v>
      </c>
      <c r="H1990" s="5">
        <f t="shared" si="410"/>
        <v>1.6497113045886571</v>
      </c>
      <c r="K1990" s="5">
        <f t="shared" si="411"/>
        <v>0</v>
      </c>
      <c r="L1990" s="5">
        <f t="shared" si="412"/>
        <v>0</v>
      </c>
      <c r="M1990" s="25" t="e">
        <f t="shared" si="415"/>
        <v>#DIV/0!</v>
      </c>
      <c r="N1990" s="25" t="e">
        <f t="shared" si="415"/>
        <v>#DIV/0!</v>
      </c>
      <c r="O1990">
        <f t="shared" si="416"/>
        <v>0</v>
      </c>
      <c r="P1990">
        <f t="shared" si="416"/>
        <v>0</v>
      </c>
      <c r="Q1990" t="s">
        <v>389</v>
      </c>
      <c r="R1990" t="s">
        <v>318</v>
      </c>
      <c r="S1990" t="s">
        <v>279</v>
      </c>
      <c r="T1990" s="67" t="s">
        <v>90</v>
      </c>
      <c r="U1990" s="67" t="s">
        <v>75</v>
      </c>
      <c r="V1990" t="s">
        <v>667</v>
      </c>
      <c r="W1990" s="67" t="s">
        <v>78</v>
      </c>
      <c r="X1990" s="79">
        <v>1</v>
      </c>
      <c r="Y1990" t="str">
        <f t="shared" si="413"/>
        <v>N</v>
      </c>
      <c r="Z1990" s="24">
        <v>100</v>
      </c>
      <c r="AA1990" s="24">
        <f t="shared" si="402"/>
        <v>0</v>
      </c>
      <c r="AB1990" s="24">
        <f t="shared" si="403"/>
        <v>-100</v>
      </c>
      <c r="AC1990" s="24">
        <f t="shared" si="404"/>
        <v>0</v>
      </c>
      <c r="AD1990" s="24">
        <f t="shared" si="405"/>
        <v>-100</v>
      </c>
      <c r="AE1990" s="24">
        <f t="shared" si="406"/>
        <v>0</v>
      </c>
      <c r="AF1990" s="24">
        <f t="shared" si="407"/>
        <v>-100</v>
      </c>
    </row>
    <row r="1991" spans="1:32" x14ac:dyDescent="0.25">
      <c r="A1991" s="18">
        <v>0.6181954150558342</v>
      </c>
      <c r="B1991" s="18">
        <v>0.36068132718830692</v>
      </c>
      <c r="C1991" s="3">
        <f t="shared" si="414"/>
        <v>1.6176114795508181</v>
      </c>
      <c r="D1991" s="4">
        <f t="shared" si="414"/>
        <v>2.7725305543137067</v>
      </c>
      <c r="E1991" s="75"/>
      <c r="F1991" s="5">
        <f t="shared" si="408"/>
        <v>1</v>
      </c>
      <c r="G1991" s="5">
        <f t="shared" si="409"/>
        <v>1.6176114795508181</v>
      </c>
      <c r="H1991" s="5">
        <f t="shared" si="410"/>
        <v>2.7725305543137067</v>
      </c>
      <c r="K1991" s="5">
        <f t="shared" si="411"/>
        <v>0</v>
      </c>
      <c r="L1991" s="5">
        <f t="shared" si="412"/>
        <v>0</v>
      </c>
      <c r="M1991" s="25" t="e">
        <f t="shared" si="415"/>
        <v>#DIV/0!</v>
      </c>
      <c r="N1991" s="25" t="e">
        <f t="shared" si="415"/>
        <v>#DIV/0!</v>
      </c>
      <c r="O1991">
        <f t="shared" si="416"/>
        <v>0</v>
      </c>
      <c r="P1991">
        <f t="shared" si="416"/>
        <v>0</v>
      </c>
      <c r="Q1991" t="s">
        <v>337</v>
      </c>
      <c r="R1991" t="s">
        <v>560</v>
      </c>
      <c r="S1991" t="s">
        <v>272</v>
      </c>
      <c r="T1991" s="67" t="s">
        <v>85</v>
      </c>
      <c r="U1991" s="67" t="s">
        <v>102</v>
      </c>
      <c r="V1991" t="s">
        <v>667</v>
      </c>
      <c r="W1991" s="67" t="s">
        <v>91</v>
      </c>
      <c r="X1991" s="79">
        <v>5</v>
      </c>
      <c r="Y1991" t="str">
        <f t="shared" si="413"/>
        <v>Y</v>
      </c>
      <c r="Z1991" s="24">
        <v>100</v>
      </c>
      <c r="AA1991" s="24">
        <f t="shared" si="402"/>
        <v>0</v>
      </c>
      <c r="AB1991" s="24">
        <f t="shared" si="403"/>
        <v>-100</v>
      </c>
      <c r="AC1991" s="24">
        <f t="shared" si="404"/>
        <v>0</v>
      </c>
      <c r="AD1991" s="24">
        <f t="shared" si="405"/>
        <v>-100</v>
      </c>
      <c r="AE1991" s="24">
        <f t="shared" si="406"/>
        <v>0</v>
      </c>
      <c r="AF1991" s="24">
        <f t="shared" si="407"/>
        <v>-100</v>
      </c>
    </row>
    <row r="1992" spans="1:32" x14ac:dyDescent="0.25">
      <c r="A1992" s="18">
        <v>0.65114013833201145</v>
      </c>
      <c r="B1992" s="18">
        <v>0.33901209474961658</v>
      </c>
      <c r="C1992" s="3">
        <f t="shared" si="414"/>
        <v>1.5357677113280759</v>
      </c>
      <c r="D1992" s="4">
        <f t="shared" si="414"/>
        <v>2.9497472670954936</v>
      </c>
      <c r="E1992" s="75"/>
      <c r="F1992" s="5">
        <f t="shared" si="408"/>
        <v>1</v>
      </c>
      <c r="G1992" s="5">
        <f t="shared" si="409"/>
        <v>1.5357677113280759</v>
      </c>
      <c r="H1992" s="5">
        <f t="shared" si="410"/>
        <v>2.9497472670954936</v>
      </c>
      <c r="K1992" s="5">
        <f t="shared" si="411"/>
        <v>0</v>
      </c>
      <c r="L1992" s="5">
        <f t="shared" si="412"/>
        <v>0</v>
      </c>
      <c r="M1992" s="25" t="e">
        <f t="shared" si="415"/>
        <v>#DIV/0!</v>
      </c>
      <c r="N1992" s="25" t="e">
        <f t="shared" si="415"/>
        <v>#DIV/0!</v>
      </c>
      <c r="O1992">
        <f t="shared" si="416"/>
        <v>0</v>
      </c>
      <c r="P1992">
        <f t="shared" si="416"/>
        <v>0</v>
      </c>
      <c r="Q1992" t="s">
        <v>561</v>
      </c>
      <c r="R1992" t="s">
        <v>563</v>
      </c>
      <c r="S1992" t="s">
        <v>272</v>
      </c>
      <c r="T1992" s="67" t="s">
        <v>84</v>
      </c>
      <c r="U1992" s="67" t="s">
        <v>86</v>
      </c>
      <c r="V1992" t="s">
        <v>667</v>
      </c>
      <c r="W1992" s="67" t="s">
        <v>77</v>
      </c>
      <c r="X1992" s="79">
        <v>2</v>
      </c>
      <c r="Y1992" t="str">
        <f t="shared" si="413"/>
        <v>N</v>
      </c>
      <c r="Z1992" s="24">
        <v>100</v>
      </c>
      <c r="AA1992" s="24">
        <f t="shared" si="402"/>
        <v>0</v>
      </c>
      <c r="AB1992" s="24">
        <f t="shared" si="403"/>
        <v>-100</v>
      </c>
      <c r="AC1992" s="24">
        <f t="shared" si="404"/>
        <v>0</v>
      </c>
      <c r="AD1992" s="24">
        <f t="shared" si="405"/>
        <v>-100</v>
      </c>
      <c r="AE1992" s="24">
        <f t="shared" si="406"/>
        <v>0</v>
      </c>
      <c r="AF1992" s="24">
        <f t="shared" si="407"/>
        <v>-100</v>
      </c>
    </row>
    <row r="1993" spans="1:32" x14ac:dyDescent="0.25">
      <c r="A1993" s="18">
        <v>0.31593659667463181</v>
      </c>
      <c r="B1993" s="18">
        <v>0.68345496755262791</v>
      </c>
      <c r="C1993" s="3">
        <f t="shared" si="414"/>
        <v>3.1651920370271407</v>
      </c>
      <c r="D1993" s="4">
        <f t="shared" si="414"/>
        <v>1.4631541908033572</v>
      </c>
      <c r="E1993" s="75"/>
      <c r="F1993" s="5">
        <f t="shared" si="408"/>
        <v>1</v>
      </c>
      <c r="G1993" s="5">
        <f t="shared" si="409"/>
        <v>3.1651920370271407</v>
      </c>
      <c r="H1993" s="5">
        <f t="shared" si="410"/>
        <v>1.4631541908033572</v>
      </c>
      <c r="K1993" s="5">
        <f t="shared" si="411"/>
        <v>0</v>
      </c>
      <c r="L1993" s="5">
        <f t="shared" si="412"/>
        <v>0</v>
      </c>
      <c r="M1993" s="25" t="e">
        <f t="shared" si="415"/>
        <v>#DIV/0!</v>
      </c>
      <c r="N1993" s="25" t="e">
        <f t="shared" si="415"/>
        <v>#DIV/0!</v>
      </c>
      <c r="O1993">
        <f t="shared" si="416"/>
        <v>0</v>
      </c>
      <c r="P1993">
        <f t="shared" si="416"/>
        <v>0</v>
      </c>
      <c r="Q1993" t="s">
        <v>334</v>
      </c>
      <c r="R1993" t="s">
        <v>557</v>
      </c>
      <c r="S1993" t="s">
        <v>272</v>
      </c>
      <c r="T1993" s="67" t="s">
        <v>90</v>
      </c>
      <c r="U1993" s="67" t="s">
        <v>75</v>
      </c>
      <c r="V1993" t="s">
        <v>667</v>
      </c>
      <c r="W1993" s="67" t="s">
        <v>102</v>
      </c>
      <c r="X1993" s="79">
        <v>4</v>
      </c>
      <c r="Y1993" t="str">
        <f t="shared" si="413"/>
        <v>Y</v>
      </c>
      <c r="Z1993" s="24">
        <v>100</v>
      </c>
      <c r="AA1993" s="24">
        <f t="shared" si="402"/>
        <v>0</v>
      </c>
      <c r="AB1993" s="24">
        <f t="shared" si="403"/>
        <v>-100</v>
      </c>
      <c r="AC1993" s="24">
        <f t="shared" si="404"/>
        <v>0</v>
      </c>
      <c r="AD1993" s="24">
        <f t="shared" si="405"/>
        <v>-100</v>
      </c>
      <c r="AE1993" s="24">
        <f t="shared" si="406"/>
        <v>0</v>
      </c>
      <c r="AF1993" s="24">
        <f t="shared" si="407"/>
        <v>-100</v>
      </c>
    </row>
    <row r="1994" spans="1:32" x14ac:dyDescent="0.25">
      <c r="A1994" s="18">
        <v>0.40205201014942055</v>
      </c>
      <c r="B1994" s="18">
        <v>0.59684019400691057</v>
      </c>
      <c r="C1994" s="3">
        <f t="shared" si="414"/>
        <v>2.4872403936703491</v>
      </c>
      <c r="D1994" s="4">
        <f t="shared" si="414"/>
        <v>1.6754903742096521</v>
      </c>
      <c r="E1994" s="75"/>
      <c r="F1994" s="5">
        <f t="shared" si="408"/>
        <v>1</v>
      </c>
      <c r="G1994" s="5">
        <f t="shared" si="409"/>
        <v>2.4872403936703491</v>
      </c>
      <c r="H1994" s="5">
        <f t="shared" si="410"/>
        <v>1.6754903742096521</v>
      </c>
      <c r="K1994" s="5">
        <f t="shared" si="411"/>
        <v>0</v>
      </c>
      <c r="L1994" s="5">
        <f t="shared" si="412"/>
        <v>0</v>
      </c>
      <c r="M1994" s="25" t="e">
        <f t="shared" si="415"/>
        <v>#DIV/0!</v>
      </c>
      <c r="N1994" s="25" t="e">
        <f t="shared" si="415"/>
        <v>#DIV/0!</v>
      </c>
      <c r="O1994">
        <f t="shared" si="416"/>
        <v>0</v>
      </c>
      <c r="P1994">
        <f t="shared" si="416"/>
        <v>0</v>
      </c>
      <c r="Q1994" t="s">
        <v>336</v>
      </c>
      <c r="R1994" t="s">
        <v>535</v>
      </c>
      <c r="S1994" t="s">
        <v>272</v>
      </c>
      <c r="T1994" s="67" t="s">
        <v>84</v>
      </c>
      <c r="U1994" s="67" t="s">
        <v>86</v>
      </c>
      <c r="V1994" t="s">
        <v>667</v>
      </c>
      <c r="W1994" s="67" t="s">
        <v>78</v>
      </c>
      <c r="X1994" s="79">
        <v>1</v>
      </c>
      <c r="Y1994" t="str">
        <f t="shared" si="413"/>
        <v>N</v>
      </c>
      <c r="Z1994" s="24">
        <v>100</v>
      </c>
      <c r="AA1994" s="24">
        <f t="shared" si="402"/>
        <v>0</v>
      </c>
      <c r="AB1994" s="24">
        <f t="shared" si="403"/>
        <v>-100</v>
      </c>
      <c r="AC1994" s="24">
        <f t="shared" si="404"/>
        <v>0</v>
      </c>
      <c r="AD1994" s="24">
        <f t="shared" si="405"/>
        <v>-100</v>
      </c>
      <c r="AE1994" s="24">
        <f t="shared" si="406"/>
        <v>0</v>
      </c>
      <c r="AF1994" s="24">
        <f t="shared" si="407"/>
        <v>-100</v>
      </c>
    </row>
    <row r="1995" spans="1:32" x14ac:dyDescent="0.25">
      <c r="A1995" s="18">
        <v>0.59117462127428066</v>
      </c>
      <c r="B1995" s="18">
        <v>0.4066951777081656</v>
      </c>
      <c r="C1995" s="3">
        <f t="shared" si="414"/>
        <v>1.6915475800441055</v>
      </c>
      <c r="D1995" s="4">
        <f t="shared" si="414"/>
        <v>2.4588440060569767</v>
      </c>
      <c r="E1995" s="75"/>
      <c r="F1995" s="5">
        <f t="shared" si="408"/>
        <v>1</v>
      </c>
      <c r="G1995" s="5">
        <f t="shared" si="409"/>
        <v>1.6915475800441055</v>
      </c>
      <c r="H1995" s="5">
        <f t="shared" si="410"/>
        <v>2.4588440060569767</v>
      </c>
      <c r="K1995" s="5">
        <f t="shared" si="411"/>
        <v>0</v>
      </c>
      <c r="L1995" s="5">
        <f t="shared" si="412"/>
        <v>0</v>
      </c>
      <c r="M1995" s="25" t="e">
        <f t="shared" si="415"/>
        <v>#DIV/0!</v>
      </c>
      <c r="N1995" s="25" t="e">
        <f t="shared" si="415"/>
        <v>#DIV/0!</v>
      </c>
      <c r="O1995">
        <f t="shared" si="416"/>
        <v>0</v>
      </c>
      <c r="P1995">
        <f t="shared" si="416"/>
        <v>0</v>
      </c>
      <c r="Q1995" t="s">
        <v>552</v>
      </c>
      <c r="R1995" t="s">
        <v>539</v>
      </c>
      <c r="S1995" t="s">
        <v>272</v>
      </c>
      <c r="T1995" s="67" t="s">
        <v>90</v>
      </c>
      <c r="U1995" s="67" t="s">
        <v>74</v>
      </c>
      <c r="V1995" t="s">
        <v>667</v>
      </c>
      <c r="W1995" s="67" t="s">
        <v>86</v>
      </c>
      <c r="X1995" s="79">
        <v>3</v>
      </c>
      <c r="Y1995" t="str">
        <f t="shared" si="413"/>
        <v>Y</v>
      </c>
      <c r="Z1995" s="24">
        <v>100</v>
      </c>
      <c r="AA1995" s="24">
        <f t="shared" si="402"/>
        <v>0</v>
      </c>
      <c r="AB1995" s="24">
        <f t="shared" si="403"/>
        <v>-100</v>
      </c>
      <c r="AC1995" s="24">
        <f t="shared" si="404"/>
        <v>0</v>
      </c>
      <c r="AD1995" s="24">
        <f t="shared" si="405"/>
        <v>-100</v>
      </c>
      <c r="AE1995" s="24">
        <f t="shared" si="406"/>
        <v>0</v>
      </c>
      <c r="AF1995" s="24">
        <f t="shared" si="407"/>
        <v>-100</v>
      </c>
    </row>
    <row r="1996" spans="1:32" x14ac:dyDescent="0.25">
      <c r="A1996" s="18">
        <v>0.37840078366099072</v>
      </c>
      <c r="B1996" s="18">
        <v>0.62111177039999477</v>
      </c>
      <c r="C1996" s="3">
        <f t="shared" si="414"/>
        <v>2.6427006580829389</v>
      </c>
      <c r="D1996" s="4">
        <f t="shared" si="414"/>
        <v>1.610016180108778</v>
      </c>
      <c r="E1996" s="75"/>
      <c r="F1996" s="5">
        <f t="shared" si="408"/>
        <v>1</v>
      </c>
      <c r="G1996" s="5">
        <f t="shared" si="409"/>
        <v>2.6427006580829389</v>
      </c>
      <c r="H1996" s="5">
        <f t="shared" si="410"/>
        <v>1.610016180108778</v>
      </c>
      <c r="K1996" s="5">
        <f t="shared" si="411"/>
        <v>0</v>
      </c>
      <c r="L1996" s="5">
        <f t="shared" si="412"/>
        <v>0</v>
      </c>
      <c r="M1996" s="25" t="e">
        <f t="shared" si="415"/>
        <v>#DIV/0!</v>
      </c>
      <c r="N1996" s="25" t="e">
        <f t="shared" si="415"/>
        <v>#DIV/0!</v>
      </c>
      <c r="O1996">
        <f t="shared" si="416"/>
        <v>0</v>
      </c>
      <c r="P1996">
        <f t="shared" si="416"/>
        <v>0</v>
      </c>
      <c r="Q1996" t="s">
        <v>528</v>
      </c>
      <c r="R1996" t="s">
        <v>562</v>
      </c>
      <c r="S1996" t="s">
        <v>272</v>
      </c>
      <c r="T1996" s="67" t="s">
        <v>90</v>
      </c>
      <c r="U1996" s="67" t="s">
        <v>75</v>
      </c>
      <c r="V1996" t="s">
        <v>667</v>
      </c>
      <c r="W1996" s="67" t="s">
        <v>77</v>
      </c>
      <c r="X1996" s="79">
        <v>2</v>
      </c>
      <c r="Y1996" t="str">
        <f t="shared" si="413"/>
        <v>N</v>
      </c>
      <c r="Z1996" s="24">
        <v>100</v>
      </c>
      <c r="AA1996" s="24">
        <f t="shared" si="402"/>
        <v>0</v>
      </c>
      <c r="AB1996" s="24">
        <f t="shared" si="403"/>
        <v>-100</v>
      </c>
      <c r="AC1996" s="24">
        <f t="shared" si="404"/>
        <v>0</v>
      </c>
      <c r="AD1996" s="24">
        <f t="shared" si="405"/>
        <v>-100</v>
      </c>
      <c r="AE1996" s="24">
        <f t="shared" si="406"/>
        <v>0</v>
      </c>
      <c r="AF1996" s="24">
        <f t="shared" si="407"/>
        <v>-100</v>
      </c>
    </row>
    <row r="1997" spans="1:32" x14ac:dyDescent="0.25">
      <c r="A1997" s="18">
        <v>0.63528557313500811</v>
      </c>
      <c r="B1997" s="18">
        <v>0.34180591411342742</v>
      </c>
      <c r="C1997" s="3">
        <f t="shared" si="414"/>
        <v>1.5740952451748569</v>
      </c>
      <c r="D1997" s="4">
        <f t="shared" si="414"/>
        <v>2.925636914720418</v>
      </c>
      <c r="E1997" s="75"/>
      <c r="F1997" s="5">
        <f t="shared" si="408"/>
        <v>1</v>
      </c>
      <c r="G1997" s="5">
        <f t="shared" si="409"/>
        <v>1.5740952451748569</v>
      </c>
      <c r="H1997" s="5">
        <f t="shared" si="410"/>
        <v>2.925636914720418</v>
      </c>
      <c r="K1997" s="5">
        <f t="shared" si="411"/>
        <v>0</v>
      </c>
      <c r="L1997" s="5">
        <f t="shared" si="412"/>
        <v>0</v>
      </c>
      <c r="M1997" s="25" t="e">
        <f t="shared" si="415"/>
        <v>#DIV/0!</v>
      </c>
      <c r="N1997" s="25" t="e">
        <f t="shared" si="415"/>
        <v>#DIV/0!</v>
      </c>
      <c r="O1997">
        <f t="shared" si="416"/>
        <v>0</v>
      </c>
      <c r="P1997">
        <f t="shared" si="416"/>
        <v>0</v>
      </c>
      <c r="Q1997" t="s">
        <v>335</v>
      </c>
      <c r="R1997" t="s">
        <v>515</v>
      </c>
      <c r="S1997" t="s">
        <v>272</v>
      </c>
      <c r="T1997" s="67" t="s">
        <v>84</v>
      </c>
      <c r="U1997" s="67" t="s">
        <v>89</v>
      </c>
      <c r="V1997" t="s">
        <v>667</v>
      </c>
      <c r="W1997" s="67" t="s">
        <v>73</v>
      </c>
      <c r="X1997" s="79">
        <v>0</v>
      </c>
      <c r="Y1997" t="str">
        <f t="shared" si="413"/>
        <v>N</v>
      </c>
      <c r="Z1997" s="24">
        <v>100</v>
      </c>
      <c r="AA1997" s="24">
        <f t="shared" si="402"/>
        <v>0</v>
      </c>
      <c r="AB1997" s="24">
        <f t="shared" si="403"/>
        <v>-100</v>
      </c>
      <c r="AC1997" s="24">
        <f t="shared" si="404"/>
        <v>0</v>
      </c>
      <c r="AD1997" s="24">
        <f t="shared" si="405"/>
        <v>-100</v>
      </c>
      <c r="AE1997" s="24">
        <f t="shared" si="406"/>
        <v>0</v>
      </c>
      <c r="AF1997" s="24">
        <f t="shared" si="407"/>
        <v>-100</v>
      </c>
    </row>
    <row r="1998" spans="1:32" x14ac:dyDescent="0.25">
      <c r="A1998" s="18">
        <v>0.42731144459491799</v>
      </c>
      <c r="B1998" s="18">
        <v>0.56988195576708478</v>
      </c>
      <c r="C1998" s="3">
        <f t="shared" si="414"/>
        <v>2.3402134734490398</v>
      </c>
      <c r="D1998" s="4">
        <f t="shared" si="414"/>
        <v>1.7547493649872778</v>
      </c>
      <c r="E1998" s="75"/>
      <c r="F1998" s="5">
        <f t="shared" si="408"/>
        <v>1</v>
      </c>
      <c r="G1998" s="5">
        <f t="shared" si="409"/>
        <v>2.3402134734490398</v>
      </c>
      <c r="H1998" s="5">
        <f t="shared" si="410"/>
        <v>1.7547493649872778</v>
      </c>
      <c r="K1998" s="5">
        <f t="shared" si="411"/>
        <v>0</v>
      </c>
      <c r="L1998" s="5">
        <f t="shared" si="412"/>
        <v>0</v>
      </c>
      <c r="M1998" s="25" t="e">
        <f t="shared" si="415"/>
        <v>#DIV/0!</v>
      </c>
      <c r="N1998" s="25" t="e">
        <f t="shared" si="415"/>
        <v>#DIV/0!</v>
      </c>
      <c r="O1998">
        <f t="shared" si="416"/>
        <v>0</v>
      </c>
      <c r="P1998">
        <f t="shared" si="416"/>
        <v>0</v>
      </c>
      <c r="Q1998" t="s">
        <v>553</v>
      </c>
      <c r="R1998" t="s">
        <v>559</v>
      </c>
      <c r="S1998" t="s">
        <v>272</v>
      </c>
      <c r="T1998" s="67" t="s">
        <v>85</v>
      </c>
      <c r="U1998" s="67" t="s">
        <v>79</v>
      </c>
      <c r="V1998" t="s">
        <v>667</v>
      </c>
      <c r="W1998" s="67" t="s">
        <v>78</v>
      </c>
      <c r="X1998" s="79">
        <v>1</v>
      </c>
      <c r="Y1998" t="str">
        <f t="shared" si="413"/>
        <v>N</v>
      </c>
      <c r="Z1998" s="24">
        <v>100</v>
      </c>
      <c r="AA1998" s="24">
        <f t="shared" si="402"/>
        <v>0</v>
      </c>
      <c r="AB1998" s="24">
        <f t="shared" si="403"/>
        <v>-100</v>
      </c>
      <c r="AC1998" s="24">
        <f t="shared" si="404"/>
        <v>0</v>
      </c>
      <c r="AD1998" s="24">
        <f t="shared" si="405"/>
        <v>-100</v>
      </c>
      <c r="AE1998" s="24">
        <f t="shared" si="406"/>
        <v>0</v>
      </c>
      <c r="AF1998" s="24">
        <f t="shared" si="407"/>
        <v>-100</v>
      </c>
    </row>
    <row r="1999" spans="1:32" x14ac:dyDescent="0.25">
      <c r="A1999" s="18">
        <v>0.71227788429023686</v>
      </c>
      <c r="B1999" s="18">
        <v>0.27373243208140363</v>
      </c>
      <c r="C1999" s="3">
        <f t="shared" si="414"/>
        <v>1.4039464400842228</v>
      </c>
      <c r="D1999" s="4">
        <f t="shared" si="414"/>
        <v>3.653202480963659</v>
      </c>
      <c r="E1999" s="75"/>
      <c r="F1999" s="5">
        <f t="shared" si="408"/>
        <v>1</v>
      </c>
      <c r="G1999" s="5">
        <f t="shared" si="409"/>
        <v>1.4039464400842228</v>
      </c>
      <c r="H1999" s="5">
        <f t="shared" si="410"/>
        <v>3.653202480963659</v>
      </c>
      <c r="K1999" s="5">
        <f t="shared" si="411"/>
        <v>0</v>
      </c>
      <c r="L1999" s="5">
        <f t="shared" si="412"/>
        <v>0</v>
      </c>
      <c r="M1999" s="25" t="e">
        <f t="shared" si="415"/>
        <v>#DIV/0!</v>
      </c>
      <c r="N1999" s="25" t="e">
        <f t="shared" si="415"/>
        <v>#DIV/0!</v>
      </c>
      <c r="O1999">
        <f t="shared" si="416"/>
        <v>0</v>
      </c>
      <c r="P1999">
        <f t="shared" si="416"/>
        <v>0</v>
      </c>
      <c r="Q1999" t="s">
        <v>556</v>
      </c>
      <c r="R1999" t="s">
        <v>554</v>
      </c>
      <c r="S1999" t="s">
        <v>272</v>
      </c>
      <c r="T1999" s="67" t="s">
        <v>85</v>
      </c>
      <c r="U1999" s="67" t="s">
        <v>79</v>
      </c>
      <c r="V1999" t="s">
        <v>667</v>
      </c>
      <c r="W1999" s="67" t="s">
        <v>77</v>
      </c>
      <c r="X1999" s="79">
        <v>2</v>
      </c>
      <c r="Y1999" t="str">
        <f t="shared" si="413"/>
        <v>N</v>
      </c>
      <c r="Z1999" s="24">
        <v>100</v>
      </c>
      <c r="AA1999" s="24">
        <f t="shared" si="402"/>
        <v>0</v>
      </c>
      <c r="AB1999" s="24">
        <f t="shared" si="403"/>
        <v>-100</v>
      </c>
      <c r="AC1999" s="24">
        <f t="shared" si="404"/>
        <v>0</v>
      </c>
      <c r="AD1999" s="24">
        <f t="shared" si="405"/>
        <v>-100</v>
      </c>
      <c r="AE1999" s="24">
        <f t="shared" si="406"/>
        <v>0</v>
      </c>
      <c r="AF1999" s="24">
        <f t="shared" si="407"/>
        <v>-100</v>
      </c>
    </row>
    <row r="2000" spans="1:32" x14ac:dyDescent="0.25">
      <c r="A2000" s="18">
        <v>0.4086681860356457</v>
      </c>
      <c r="B2000" s="18">
        <v>0.59073394608291419</v>
      </c>
      <c r="C2000" s="3">
        <f t="shared" si="414"/>
        <v>2.4469729579409343</v>
      </c>
      <c r="D2000" s="4">
        <f t="shared" si="414"/>
        <v>1.6928094392253565</v>
      </c>
      <c r="E2000" s="75"/>
      <c r="F2000" s="5">
        <f t="shared" si="408"/>
        <v>1</v>
      </c>
      <c r="G2000" s="5">
        <f t="shared" si="409"/>
        <v>2.4469729579409343</v>
      </c>
      <c r="H2000" s="5">
        <f t="shared" si="410"/>
        <v>1.6928094392253565</v>
      </c>
      <c r="K2000" s="5">
        <f t="shared" si="411"/>
        <v>0</v>
      </c>
      <c r="L2000" s="5">
        <f t="shared" si="412"/>
        <v>0</v>
      </c>
      <c r="M2000" s="25" t="e">
        <f t="shared" si="415"/>
        <v>#DIV/0!</v>
      </c>
      <c r="N2000" s="25" t="e">
        <f t="shared" si="415"/>
        <v>#DIV/0!</v>
      </c>
      <c r="O2000">
        <f t="shared" si="416"/>
        <v>0</v>
      </c>
      <c r="P2000">
        <f t="shared" si="416"/>
        <v>0</v>
      </c>
      <c r="Q2000" t="s">
        <v>555</v>
      </c>
      <c r="R2000" t="s">
        <v>558</v>
      </c>
      <c r="S2000" t="s">
        <v>272</v>
      </c>
      <c r="T2000" s="67" t="s">
        <v>90</v>
      </c>
      <c r="U2000" s="67" t="s">
        <v>75</v>
      </c>
      <c r="V2000" t="s">
        <v>667</v>
      </c>
      <c r="W2000" s="67" t="s">
        <v>73</v>
      </c>
      <c r="X2000" s="79">
        <v>0</v>
      </c>
      <c r="Y2000" t="str">
        <f t="shared" si="413"/>
        <v>N</v>
      </c>
      <c r="Z2000" s="24">
        <v>100</v>
      </c>
      <c r="AA2000" s="24">
        <f t="shared" si="402"/>
        <v>0</v>
      </c>
      <c r="AB2000" s="24">
        <f t="shared" si="403"/>
        <v>-100</v>
      </c>
      <c r="AC2000" s="24">
        <f t="shared" si="404"/>
        <v>0</v>
      </c>
      <c r="AD2000" s="24">
        <f t="shared" si="405"/>
        <v>-100</v>
      </c>
      <c r="AE2000" s="24">
        <f t="shared" si="406"/>
        <v>0</v>
      </c>
      <c r="AF2000" s="24">
        <f t="shared" si="407"/>
        <v>-100</v>
      </c>
    </row>
    <row r="2001" spans="1:32" x14ac:dyDescent="0.25">
      <c r="A2001" s="18">
        <v>0.56799363142022996</v>
      </c>
      <c r="B2001" s="18">
        <v>0.41920954982496667</v>
      </c>
      <c r="C2001" s="3">
        <f t="shared" si="414"/>
        <v>1.7605831204472613</v>
      </c>
      <c r="D2001" s="4">
        <f t="shared" si="414"/>
        <v>2.3854418402861572</v>
      </c>
      <c r="E2001" s="75"/>
      <c r="F2001" s="5">
        <f t="shared" si="408"/>
        <v>1</v>
      </c>
      <c r="G2001" s="5">
        <f t="shared" si="409"/>
        <v>1.7605831204472613</v>
      </c>
      <c r="H2001" s="5">
        <f t="shared" si="410"/>
        <v>2.3854418402861572</v>
      </c>
      <c r="K2001" s="5">
        <f t="shared" si="411"/>
        <v>0</v>
      </c>
      <c r="L2001" s="5">
        <f t="shared" si="412"/>
        <v>0</v>
      </c>
      <c r="M2001" s="25" t="e">
        <f t="shared" si="415"/>
        <v>#DIV/0!</v>
      </c>
      <c r="N2001" s="25" t="e">
        <f t="shared" si="415"/>
        <v>#DIV/0!</v>
      </c>
      <c r="O2001">
        <f t="shared" si="416"/>
        <v>0</v>
      </c>
      <c r="P2001">
        <f t="shared" si="416"/>
        <v>0</v>
      </c>
      <c r="Q2001" t="s">
        <v>566</v>
      </c>
      <c r="R2001" t="s">
        <v>542</v>
      </c>
      <c r="S2001" t="s">
        <v>271</v>
      </c>
      <c r="T2001" s="67" t="s">
        <v>84</v>
      </c>
      <c r="U2001" s="67" t="s">
        <v>86</v>
      </c>
      <c r="V2001" t="s">
        <v>667</v>
      </c>
      <c r="W2001" s="67" t="s">
        <v>79</v>
      </c>
      <c r="X2001" s="79">
        <v>3</v>
      </c>
      <c r="Y2001" t="str">
        <f t="shared" si="413"/>
        <v>Y</v>
      </c>
      <c r="Z2001" s="24">
        <v>100</v>
      </c>
      <c r="AA2001" s="24">
        <f t="shared" si="402"/>
        <v>0</v>
      </c>
      <c r="AB2001" s="24">
        <f t="shared" si="403"/>
        <v>-100</v>
      </c>
      <c r="AC2001" s="24">
        <f t="shared" si="404"/>
        <v>0</v>
      </c>
      <c r="AD2001" s="24">
        <f t="shared" si="405"/>
        <v>-100</v>
      </c>
      <c r="AE2001" s="24">
        <f t="shared" si="406"/>
        <v>0</v>
      </c>
      <c r="AF2001" s="24">
        <f t="shared" si="407"/>
        <v>-100</v>
      </c>
    </row>
    <row r="2002" spans="1:32" x14ac:dyDescent="0.25">
      <c r="A2002" s="18">
        <v>0.76287391101282043</v>
      </c>
      <c r="B2002" s="18">
        <v>0.2147249583691945</v>
      </c>
      <c r="C2002" s="3">
        <f t="shared" si="414"/>
        <v>1.3108326101653704</v>
      </c>
      <c r="D2002" s="4">
        <f t="shared" si="414"/>
        <v>4.6571204744658363</v>
      </c>
      <c r="E2002" s="75"/>
      <c r="F2002" s="5">
        <f t="shared" si="408"/>
        <v>1</v>
      </c>
      <c r="G2002" s="5">
        <f t="shared" si="409"/>
        <v>1.3108326101653704</v>
      </c>
      <c r="H2002" s="5">
        <f t="shared" si="410"/>
        <v>4.6571204744658363</v>
      </c>
      <c r="K2002" s="5">
        <f t="shared" si="411"/>
        <v>0</v>
      </c>
      <c r="L2002" s="5">
        <f t="shared" si="412"/>
        <v>0</v>
      </c>
      <c r="M2002" s="25" t="e">
        <f t="shared" si="415"/>
        <v>#DIV/0!</v>
      </c>
      <c r="N2002" s="25" t="e">
        <f t="shared" si="415"/>
        <v>#DIV/0!</v>
      </c>
      <c r="O2002">
        <f t="shared" si="416"/>
        <v>0</v>
      </c>
      <c r="P2002">
        <f t="shared" si="416"/>
        <v>0</v>
      </c>
      <c r="Q2002" t="s">
        <v>548</v>
      </c>
      <c r="R2002" t="s">
        <v>545</v>
      </c>
      <c r="S2002" t="s">
        <v>271</v>
      </c>
      <c r="T2002" s="67" t="s">
        <v>84</v>
      </c>
      <c r="U2002" s="67" t="s">
        <v>89</v>
      </c>
      <c r="V2002" t="s">
        <v>667</v>
      </c>
      <c r="W2002" s="67" t="s">
        <v>75</v>
      </c>
      <c r="X2002" s="79">
        <v>2</v>
      </c>
      <c r="Y2002" t="str">
        <f t="shared" si="413"/>
        <v>N</v>
      </c>
      <c r="Z2002" s="24">
        <v>100</v>
      </c>
      <c r="AA2002" s="24">
        <f t="shared" si="402"/>
        <v>0</v>
      </c>
      <c r="AB2002" s="24">
        <f t="shared" si="403"/>
        <v>-100</v>
      </c>
      <c r="AC2002" s="24">
        <f t="shared" si="404"/>
        <v>0</v>
      </c>
      <c r="AD2002" s="24">
        <f t="shared" si="405"/>
        <v>-100</v>
      </c>
      <c r="AE2002" s="24">
        <f t="shared" si="406"/>
        <v>0</v>
      </c>
      <c r="AF2002" s="24">
        <f t="shared" si="407"/>
        <v>-100</v>
      </c>
    </row>
    <row r="2003" spans="1:32" x14ac:dyDescent="0.25">
      <c r="A2003" s="18">
        <v>0.23656172892410821</v>
      </c>
      <c r="B2003" s="18">
        <v>0.76329560966948373</v>
      </c>
      <c r="C2003" s="3">
        <f t="shared" si="414"/>
        <v>4.2272264602902521</v>
      </c>
      <c r="D2003" s="4">
        <f t="shared" si="414"/>
        <v>1.3101084132175371</v>
      </c>
      <c r="E2003" s="75"/>
      <c r="F2003" s="5">
        <f t="shared" si="408"/>
        <v>1</v>
      </c>
      <c r="G2003" s="5">
        <f t="shared" si="409"/>
        <v>4.2272264602902521</v>
      </c>
      <c r="H2003" s="5">
        <f t="shared" si="410"/>
        <v>1.3101084132175371</v>
      </c>
      <c r="K2003" s="5">
        <f t="shared" si="411"/>
        <v>0</v>
      </c>
      <c r="L2003" s="5">
        <f t="shared" si="412"/>
        <v>0</v>
      </c>
      <c r="M2003" s="25" t="e">
        <f t="shared" si="415"/>
        <v>#DIV/0!</v>
      </c>
      <c r="N2003" s="25" t="e">
        <f t="shared" si="415"/>
        <v>#DIV/0!</v>
      </c>
      <c r="O2003">
        <f t="shared" si="416"/>
        <v>0</v>
      </c>
      <c r="P2003">
        <f t="shared" si="416"/>
        <v>0</v>
      </c>
      <c r="Q2003" t="s">
        <v>422</v>
      </c>
      <c r="R2003" t="s">
        <v>349</v>
      </c>
      <c r="S2003" t="s">
        <v>270</v>
      </c>
      <c r="T2003" s="67" t="s">
        <v>90</v>
      </c>
      <c r="U2003" s="67" t="s">
        <v>75</v>
      </c>
      <c r="V2003" t="s">
        <v>667</v>
      </c>
      <c r="W2003" s="67" t="s">
        <v>79</v>
      </c>
      <c r="X2003" s="79">
        <v>3</v>
      </c>
      <c r="Y2003" t="str">
        <f t="shared" si="413"/>
        <v>Y</v>
      </c>
      <c r="Z2003" s="24">
        <v>100</v>
      </c>
      <c r="AA2003" s="24">
        <f t="shared" si="402"/>
        <v>0</v>
      </c>
      <c r="AB2003" s="24">
        <f t="shared" si="403"/>
        <v>-100</v>
      </c>
      <c r="AC2003" s="24">
        <f t="shared" si="404"/>
        <v>0</v>
      </c>
      <c r="AD2003" s="24">
        <f t="shared" si="405"/>
        <v>-100</v>
      </c>
      <c r="AE2003" s="24">
        <f t="shared" si="406"/>
        <v>0</v>
      </c>
      <c r="AF2003" s="24">
        <f t="shared" si="407"/>
        <v>-100</v>
      </c>
    </row>
    <row r="2004" spans="1:32" x14ac:dyDescent="0.25">
      <c r="A2004" s="18">
        <v>0.40385811948868022</v>
      </c>
      <c r="B2004" s="18">
        <v>0.59533203917165767</v>
      </c>
      <c r="C2004" s="3">
        <f t="shared" si="414"/>
        <v>2.4761171107964541</v>
      </c>
      <c r="D2004" s="4">
        <f t="shared" si="414"/>
        <v>1.679734894482406</v>
      </c>
      <c r="E2004" s="75"/>
      <c r="F2004" s="5">
        <f t="shared" si="408"/>
        <v>1</v>
      </c>
      <c r="G2004" s="5">
        <f t="shared" si="409"/>
        <v>2.4761171107964541</v>
      </c>
      <c r="H2004" s="5">
        <f t="shared" si="410"/>
        <v>1.679734894482406</v>
      </c>
      <c r="K2004" s="5">
        <f t="shared" si="411"/>
        <v>0</v>
      </c>
      <c r="L2004" s="5">
        <f t="shared" si="412"/>
        <v>0</v>
      </c>
      <c r="M2004" s="25" t="e">
        <f t="shared" si="415"/>
        <v>#DIV/0!</v>
      </c>
      <c r="N2004" s="25" t="e">
        <f t="shared" si="415"/>
        <v>#DIV/0!</v>
      </c>
      <c r="O2004">
        <f t="shared" si="416"/>
        <v>0</v>
      </c>
      <c r="P2004">
        <f t="shared" si="416"/>
        <v>0</v>
      </c>
      <c r="Q2004" t="s">
        <v>346</v>
      </c>
      <c r="R2004" t="s">
        <v>490</v>
      </c>
      <c r="S2004" t="s">
        <v>270</v>
      </c>
      <c r="T2004" s="67" t="s">
        <v>90</v>
      </c>
      <c r="U2004" s="67" t="s">
        <v>75</v>
      </c>
      <c r="V2004" t="s">
        <v>667</v>
      </c>
      <c r="W2004" s="67" t="s">
        <v>89</v>
      </c>
      <c r="X2004" s="79">
        <v>4</v>
      </c>
      <c r="Y2004" t="str">
        <f t="shared" si="413"/>
        <v>Y</v>
      </c>
      <c r="Z2004" s="24">
        <v>100</v>
      </c>
      <c r="AA2004" s="24">
        <f t="shared" si="402"/>
        <v>0</v>
      </c>
      <c r="AB2004" s="24">
        <f t="shared" si="403"/>
        <v>-100</v>
      </c>
      <c r="AC2004" s="24">
        <f t="shared" si="404"/>
        <v>0</v>
      </c>
      <c r="AD2004" s="24">
        <f t="shared" si="405"/>
        <v>-100</v>
      </c>
      <c r="AE2004" s="24">
        <f t="shared" si="406"/>
        <v>0</v>
      </c>
      <c r="AF2004" s="24">
        <f t="shared" si="407"/>
        <v>-100</v>
      </c>
    </row>
    <row r="2005" spans="1:32" x14ac:dyDescent="0.25">
      <c r="A2005" s="18">
        <v>0.52917069812494943</v>
      </c>
      <c r="B2005" s="18">
        <v>0.46750741720233829</v>
      </c>
      <c r="C2005" s="3">
        <f t="shared" si="414"/>
        <v>1.8897493824646294</v>
      </c>
      <c r="D2005" s="4">
        <f t="shared" si="414"/>
        <v>2.1390034964240958</v>
      </c>
      <c r="E2005" s="75"/>
      <c r="F2005" s="5">
        <f t="shared" si="408"/>
        <v>1</v>
      </c>
      <c r="G2005" s="5">
        <f t="shared" si="409"/>
        <v>1.8897493824646294</v>
      </c>
      <c r="H2005" s="5">
        <f t="shared" si="410"/>
        <v>2.1390034964240958</v>
      </c>
      <c r="K2005" s="5">
        <f t="shared" si="411"/>
        <v>0</v>
      </c>
      <c r="L2005" s="5">
        <f t="shared" si="412"/>
        <v>0</v>
      </c>
      <c r="M2005" s="25" t="e">
        <f t="shared" si="415"/>
        <v>#DIV/0!</v>
      </c>
      <c r="N2005" s="25" t="e">
        <f t="shared" si="415"/>
        <v>#DIV/0!</v>
      </c>
      <c r="O2005">
        <f t="shared" si="416"/>
        <v>0</v>
      </c>
      <c r="P2005">
        <f t="shared" si="416"/>
        <v>0</v>
      </c>
      <c r="Q2005" t="s">
        <v>292</v>
      </c>
      <c r="R2005" t="s">
        <v>347</v>
      </c>
      <c r="S2005" t="s">
        <v>270</v>
      </c>
      <c r="T2005" s="67" t="s">
        <v>85</v>
      </c>
      <c r="U2005" s="67" t="s">
        <v>79</v>
      </c>
      <c r="V2005" t="s">
        <v>667</v>
      </c>
      <c r="W2005" s="67" t="s">
        <v>93</v>
      </c>
      <c r="X2005" s="79">
        <v>6</v>
      </c>
      <c r="Y2005" t="str">
        <f t="shared" si="413"/>
        <v>Y</v>
      </c>
      <c r="Z2005" s="24">
        <v>100</v>
      </c>
      <c r="AA2005" s="24">
        <f t="shared" si="402"/>
        <v>0</v>
      </c>
      <c r="AB2005" s="24">
        <f t="shared" si="403"/>
        <v>-100</v>
      </c>
      <c r="AC2005" s="24">
        <f t="shared" si="404"/>
        <v>0</v>
      </c>
      <c r="AD2005" s="24">
        <f t="shared" si="405"/>
        <v>-100</v>
      </c>
      <c r="AE2005" s="24">
        <f t="shared" si="406"/>
        <v>0</v>
      </c>
      <c r="AF2005" s="24">
        <f t="shared" si="407"/>
        <v>-100</v>
      </c>
    </row>
    <row r="2006" spans="1:32" x14ac:dyDescent="0.25">
      <c r="A2006" s="18">
        <v>0.10906207449532404</v>
      </c>
      <c r="B2006" s="18">
        <v>0.89087604558868838</v>
      </c>
      <c r="C2006" s="3">
        <f t="shared" si="414"/>
        <v>9.1690902142419297</v>
      </c>
      <c r="D2006" s="4">
        <f t="shared" si="414"/>
        <v>1.1224906146614402</v>
      </c>
      <c r="E2006" s="75"/>
      <c r="F2006" s="5">
        <f t="shared" si="408"/>
        <v>1</v>
      </c>
      <c r="G2006" s="5">
        <f t="shared" si="409"/>
        <v>9.1690902142419297</v>
      </c>
      <c r="H2006" s="5">
        <f t="shared" si="410"/>
        <v>1.1224906146614402</v>
      </c>
      <c r="K2006" s="5">
        <f t="shared" si="411"/>
        <v>0</v>
      </c>
      <c r="L2006" s="5">
        <f t="shared" si="412"/>
        <v>0</v>
      </c>
      <c r="M2006" s="25" t="e">
        <f t="shared" si="415"/>
        <v>#DIV/0!</v>
      </c>
      <c r="N2006" s="25" t="e">
        <f t="shared" si="415"/>
        <v>#DIV/0!</v>
      </c>
      <c r="O2006">
        <f t="shared" si="416"/>
        <v>0</v>
      </c>
      <c r="P2006">
        <f t="shared" si="416"/>
        <v>0</v>
      </c>
      <c r="Q2006" t="s">
        <v>293</v>
      </c>
      <c r="R2006" t="s">
        <v>419</v>
      </c>
      <c r="S2006" t="s">
        <v>270</v>
      </c>
      <c r="T2006" s="67" t="s">
        <v>84</v>
      </c>
      <c r="U2006" s="67" t="s">
        <v>78</v>
      </c>
      <c r="V2006" t="s">
        <v>667</v>
      </c>
      <c r="W2006" s="67" t="s">
        <v>78</v>
      </c>
      <c r="X2006" s="79">
        <v>1</v>
      </c>
      <c r="Y2006" t="str">
        <f t="shared" si="413"/>
        <v>N</v>
      </c>
      <c r="Z2006" s="24">
        <v>100</v>
      </c>
      <c r="AA2006" s="24">
        <f t="shared" si="402"/>
        <v>0</v>
      </c>
      <c r="AB2006" s="24">
        <f t="shared" si="403"/>
        <v>-100</v>
      </c>
      <c r="AC2006" s="24">
        <f t="shared" si="404"/>
        <v>0</v>
      </c>
      <c r="AD2006" s="24">
        <f t="shared" si="405"/>
        <v>-100</v>
      </c>
      <c r="AE2006" s="24">
        <f t="shared" si="406"/>
        <v>0</v>
      </c>
      <c r="AF2006" s="24">
        <f t="shared" si="407"/>
        <v>-100</v>
      </c>
    </row>
    <row r="2007" spans="1:32" x14ac:dyDescent="0.25">
      <c r="A2007" s="18">
        <v>0.2348538974907316</v>
      </c>
      <c r="B2007" s="18">
        <v>0.76463700016391034</v>
      </c>
      <c r="C2007" s="3">
        <f t="shared" si="414"/>
        <v>4.2579663811602897</v>
      </c>
      <c r="D2007" s="4">
        <f t="shared" si="414"/>
        <v>1.3078101109227469</v>
      </c>
      <c r="E2007" s="75"/>
      <c r="F2007" s="5">
        <f t="shared" si="408"/>
        <v>1</v>
      </c>
      <c r="G2007" s="5">
        <f t="shared" si="409"/>
        <v>4.2579663811602897</v>
      </c>
      <c r="H2007" s="5">
        <f t="shared" si="410"/>
        <v>1.3078101109227469</v>
      </c>
      <c r="K2007" s="5">
        <f t="shared" si="411"/>
        <v>0</v>
      </c>
      <c r="L2007" s="5">
        <f t="shared" si="412"/>
        <v>0</v>
      </c>
      <c r="M2007" s="25" t="e">
        <f t="shared" si="415"/>
        <v>#DIV/0!</v>
      </c>
      <c r="N2007" s="25" t="e">
        <f t="shared" si="415"/>
        <v>#DIV/0!</v>
      </c>
      <c r="O2007">
        <f t="shared" si="416"/>
        <v>0</v>
      </c>
      <c r="P2007">
        <f t="shared" si="416"/>
        <v>0</v>
      </c>
      <c r="Q2007" t="s">
        <v>425</v>
      </c>
      <c r="R2007" t="s">
        <v>296</v>
      </c>
      <c r="S2007" t="s">
        <v>273</v>
      </c>
      <c r="T2007" s="67" t="s">
        <v>84</v>
      </c>
      <c r="U2007" s="67" t="s">
        <v>78</v>
      </c>
      <c r="V2007" t="s">
        <v>667</v>
      </c>
      <c r="W2007" s="67" t="s">
        <v>73</v>
      </c>
      <c r="X2007" s="79">
        <v>0</v>
      </c>
      <c r="Y2007" t="str">
        <f t="shared" si="413"/>
        <v>N</v>
      </c>
      <c r="Z2007" s="24">
        <v>100</v>
      </c>
      <c r="AA2007" s="24">
        <f t="shared" si="402"/>
        <v>0</v>
      </c>
      <c r="AB2007" s="24">
        <f t="shared" si="403"/>
        <v>-100</v>
      </c>
      <c r="AC2007" s="24">
        <f t="shared" si="404"/>
        <v>0</v>
      </c>
      <c r="AD2007" s="24">
        <f t="shared" si="405"/>
        <v>-100</v>
      </c>
      <c r="AE2007" s="24">
        <f t="shared" si="406"/>
        <v>0</v>
      </c>
      <c r="AF2007" s="24">
        <f t="shared" si="407"/>
        <v>-100</v>
      </c>
    </row>
    <row r="2008" spans="1:32" x14ac:dyDescent="0.25">
      <c r="A2008" s="18">
        <v>8.2541781510022533E-2</v>
      </c>
      <c r="B2008" s="18">
        <v>0.91745171483804944</v>
      </c>
      <c r="C2008" s="3">
        <f t="shared" si="414"/>
        <v>12.11507653101207</v>
      </c>
      <c r="D2008" s="4">
        <f t="shared" si="414"/>
        <v>1.0899756181463154</v>
      </c>
      <c r="E2008" s="75"/>
      <c r="F2008" s="5">
        <f t="shared" si="408"/>
        <v>1</v>
      </c>
      <c r="G2008" s="5">
        <f t="shared" si="409"/>
        <v>12.11507653101207</v>
      </c>
      <c r="H2008" s="5">
        <f t="shared" si="410"/>
        <v>1.0899756181463154</v>
      </c>
      <c r="K2008" s="5">
        <f t="shared" si="411"/>
        <v>0</v>
      </c>
      <c r="L2008" s="5">
        <f t="shared" si="412"/>
        <v>0</v>
      </c>
      <c r="M2008" s="25" t="e">
        <f t="shared" si="415"/>
        <v>#DIV/0!</v>
      </c>
      <c r="N2008" s="25" t="e">
        <f t="shared" si="415"/>
        <v>#DIV/0!</v>
      </c>
      <c r="O2008">
        <f t="shared" si="416"/>
        <v>0</v>
      </c>
      <c r="P2008">
        <f t="shared" si="416"/>
        <v>0</v>
      </c>
      <c r="Q2008" t="s">
        <v>494</v>
      </c>
      <c r="R2008" t="s">
        <v>353</v>
      </c>
      <c r="S2008" t="s">
        <v>273</v>
      </c>
      <c r="T2008" s="67" t="s">
        <v>85</v>
      </c>
      <c r="U2008" s="67" t="s">
        <v>76</v>
      </c>
      <c r="V2008" t="s">
        <v>667</v>
      </c>
      <c r="W2008" s="67" t="s">
        <v>77</v>
      </c>
      <c r="X2008" s="79">
        <v>2</v>
      </c>
      <c r="Y2008" t="str">
        <f t="shared" si="413"/>
        <v>N</v>
      </c>
      <c r="Z2008" s="24">
        <v>100</v>
      </c>
      <c r="AA2008" s="24">
        <f t="shared" si="402"/>
        <v>0</v>
      </c>
      <c r="AB2008" s="24">
        <f t="shared" si="403"/>
        <v>-100</v>
      </c>
      <c r="AC2008" s="24">
        <f t="shared" si="404"/>
        <v>0</v>
      </c>
      <c r="AD2008" s="24">
        <f t="shared" si="405"/>
        <v>-100</v>
      </c>
      <c r="AE2008" s="24">
        <f t="shared" si="406"/>
        <v>0</v>
      </c>
      <c r="AF2008" s="24">
        <f t="shared" si="407"/>
        <v>-100</v>
      </c>
    </row>
    <row r="2009" spans="1:32" x14ac:dyDescent="0.25">
      <c r="A2009" s="18">
        <v>0.29398556239479567</v>
      </c>
      <c r="B2009" s="18">
        <v>0.70394341921885095</v>
      </c>
      <c r="C2009" s="3">
        <f t="shared" si="414"/>
        <v>3.4015275847359185</v>
      </c>
      <c r="D2009" s="4">
        <f t="shared" si="414"/>
        <v>1.420568717170019</v>
      </c>
      <c r="E2009" s="75"/>
      <c r="F2009" s="5">
        <f t="shared" si="408"/>
        <v>1</v>
      </c>
      <c r="G2009" s="5">
        <f t="shared" si="409"/>
        <v>3.4015275847359185</v>
      </c>
      <c r="H2009" s="5">
        <f t="shared" si="410"/>
        <v>1.420568717170019</v>
      </c>
      <c r="K2009" s="5">
        <f t="shared" si="411"/>
        <v>0</v>
      </c>
      <c r="L2009" s="5">
        <f t="shared" si="412"/>
        <v>0</v>
      </c>
      <c r="M2009" s="25" t="e">
        <f t="shared" si="415"/>
        <v>#DIV/0!</v>
      </c>
      <c r="N2009" s="25" t="e">
        <f t="shared" si="415"/>
        <v>#DIV/0!</v>
      </c>
      <c r="O2009">
        <f t="shared" si="416"/>
        <v>0</v>
      </c>
      <c r="P2009">
        <f t="shared" si="416"/>
        <v>0</v>
      </c>
      <c r="Q2009" t="s">
        <v>431</v>
      </c>
      <c r="R2009" t="s">
        <v>429</v>
      </c>
      <c r="S2009" t="s">
        <v>278</v>
      </c>
      <c r="T2009" s="67" t="s">
        <v>84</v>
      </c>
      <c r="U2009" s="67" t="s">
        <v>94</v>
      </c>
      <c r="V2009" t="s">
        <v>667</v>
      </c>
      <c r="W2009" s="67" t="s">
        <v>75</v>
      </c>
      <c r="X2009" s="79">
        <v>2</v>
      </c>
      <c r="Y2009" t="str">
        <f t="shared" si="413"/>
        <v>N</v>
      </c>
      <c r="Z2009" s="24">
        <v>100</v>
      </c>
      <c r="AA2009" s="24">
        <f t="shared" si="402"/>
        <v>0</v>
      </c>
      <c r="AB2009" s="24">
        <f t="shared" si="403"/>
        <v>-100</v>
      </c>
      <c r="AC2009" s="24">
        <f t="shared" si="404"/>
        <v>0</v>
      </c>
      <c r="AD2009" s="24">
        <f t="shared" si="405"/>
        <v>-100</v>
      </c>
      <c r="AE2009" s="24">
        <f t="shared" si="406"/>
        <v>0</v>
      </c>
      <c r="AF2009" s="24">
        <f t="shared" si="407"/>
        <v>-100</v>
      </c>
    </row>
    <row r="2010" spans="1:32" x14ac:dyDescent="0.25">
      <c r="A2010" s="18">
        <v>0.59309668980824271</v>
      </c>
      <c r="B2010" s="18">
        <v>0.39807299649059136</v>
      </c>
      <c r="C2010" s="3">
        <f t="shared" si="414"/>
        <v>1.6860657244998543</v>
      </c>
      <c r="D2010" s="4">
        <f t="shared" si="414"/>
        <v>2.5121020737804192</v>
      </c>
      <c r="E2010" s="75"/>
      <c r="F2010" s="5">
        <f t="shared" si="408"/>
        <v>1</v>
      </c>
      <c r="G2010" s="5">
        <f t="shared" si="409"/>
        <v>1.6860657244998543</v>
      </c>
      <c r="H2010" s="5">
        <f t="shared" si="410"/>
        <v>2.5121020737804192</v>
      </c>
      <c r="K2010" s="5">
        <f t="shared" si="411"/>
        <v>0</v>
      </c>
      <c r="L2010" s="5">
        <f t="shared" si="412"/>
        <v>0</v>
      </c>
      <c r="M2010" s="25" t="e">
        <f t="shared" si="415"/>
        <v>#DIV/0!</v>
      </c>
      <c r="N2010" s="25" t="e">
        <f t="shared" si="415"/>
        <v>#DIV/0!</v>
      </c>
      <c r="O2010">
        <f t="shared" si="416"/>
        <v>0</v>
      </c>
      <c r="P2010">
        <f t="shared" si="416"/>
        <v>0</v>
      </c>
      <c r="Q2010" t="s">
        <v>356</v>
      </c>
      <c r="R2010" t="s">
        <v>432</v>
      </c>
      <c r="S2010" t="s">
        <v>278</v>
      </c>
      <c r="T2010" s="67" t="s">
        <v>84</v>
      </c>
      <c r="U2010" s="67" t="s">
        <v>86</v>
      </c>
      <c r="V2010" t="s">
        <v>667</v>
      </c>
      <c r="W2010" s="67" t="s">
        <v>79</v>
      </c>
      <c r="X2010" s="79">
        <v>3</v>
      </c>
      <c r="Y2010" t="str">
        <f t="shared" si="413"/>
        <v>Y</v>
      </c>
      <c r="Z2010" s="24">
        <v>100</v>
      </c>
      <c r="AA2010" s="24">
        <f t="shared" si="402"/>
        <v>0</v>
      </c>
      <c r="AB2010" s="24">
        <f t="shared" si="403"/>
        <v>-100</v>
      </c>
      <c r="AC2010" s="24">
        <f t="shared" si="404"/>
        <v>0</v>
      </c>
      <c r="AD2010" s="24">
        <f t="shared" si="405"/>
        <v>-100</v>
      </c>
      <c r="AE2010" s="24">
        <f t="shared" si="406"/>
        <v>0</v>
      </c>
      <c r="AF2010" s="24">
        <f t="shared" si="407"/>
        <v>-100</v>
      </c>
    </row>
    <row r="2011" spans="1:32" x14ac:dyDescent="0.25">
      <c r="A2011" s="18">
        <v>0.44545187871776204</v>
      </c>
      <c r="B2011" s="18">
        <v>0.54966613344773241</v>
      </c>
      <c r="C2011" s="3">
        <f t="shared" si="414"/>
        <v>2.2449113984624121</v>
      </c>
      <c r="D2011" s="4">
        <f t="shared" si="414"/>
        <v>1.819286179644338</v>
      </c>
      <c r="E2011" s="75"/>
      <c r="F2011" s="5">
        <f t="shared" si="408"/>
        <v>1</v>
      </c>
      <c r="G2011" s="5">
        <f t="shared" si="409"/>
        <v>2.2449113984624121</v>
      </c>
      <c r="H2011" s="5">
        <f t="shared" si="410"/>
        <v>1.819286179644338</v>
      </c>
      <c r="K2011" s="5">
        <f t="shared" si="411"/>
        <v>0</v>
      </c>
      <c r="L2011" s="5">
        <f t="shared" si="412"/>
        <v>0</v>
      </c>
      <c r="M2011" s="25" t="e">
        <f t="shared" si="415"/>
        <v>#DIV/0!</v>
      </c>
      <c r="N2011" s="25" t="e">
        <f t="shared" si="415"/>
        <v>#DIV/0!</v>
      </c>
      <c r="O2011">
        <f t="shared" si="416"/>
        <v>0</v>
      </c>
      <c r="P2011">
        <f t="shared" si="416"/>
        <v>0</v>
      </c>
      <c r="Q2011" t="s">
        <v>430</v>
      </c>
      <c r="R2011" t="s">
        <v>359</v>
      </c>
      <c r="S2011" t="s">
        <v>278</v>
      </c>
      <c r="T2011" s="67" t="s">
        <v>84</v>
      </c>
      <c r="U2011" s="67" t="s">
        <v>94</v>
      </c>
      <c r="V2011" t="s">
        <v>667</v>
      </c>
      <c r="W2011" s="67" t="s">
        <v>86</v>
      </c>
      <c r="X2011" s="79">
        <v>3</v>
      </c>
      <c r="Y2011" t="str">
        <f t="shared" si="413"/>
        <v>Y</v>
      </c>
      <c r="Z2011" s="24">
        <v>100</v>
      </c>
      <c r="AA2011" s="24">
        <f t="shared" si="402"/>
        <v>0</v>
      </c>
      <c r="AB2011" s="24">
        <f t="shared" si="403"/>
        <v>-100</v>
      </c>
      <c r="AC2011" s="24">
        <f t="shared" si="404"/>
        <v>0</v>
      </c>
      <c r="AD2011" s="24">
        <f t="shared" si="405"/>
        <v>-100</v>
      </c>
      <c r="AE2011" s="24">
        <f t="shared" si="406"/>
        <v>0</v>
      </c>
      <c r="AF2011" s="24">
        <f t="shared" si="407"/>
        <v>-100</v>
      </c>
    </row>
    <row r="2012" spans="1:32" x14ac:dyDescent="0.25">
      <c r="A2012" s="18">
        <v>0.65160561346231249</v>
      </c>
      <c r="B2012" s="18">
        <v>0.33995532599892875</v>
      </c>
      <c r="C2012" s="3">
        <f t="shared" si="414"/>
        <v>1.5346706341071721</v>
      </c>
      <c r="D2012" s="4">
        <f t="shared" si="414"/>
        <v>2.9415629746690635</v>
      </c>
      <c r="E2012" s="75"/>
      <c r="F2012" s="5">
        <f t="shared" si="408"/>
        <v>1</v>
      </c>
      <c r="G2012" s="5">
        <f t="shared" si="409"/>
        <v>1.5346706341071721</v>
      </c>
      <c r="H2012" s="5">
        <f t="shared" si="410"/>
        <v>2.9415629746690635</v>
      </c>
      <c r="K2012" s="5">
        <f t="shared" si="411"/>
        <v>0</v>
      </c>
      <c r="L2012" s="5">
        <f t="shared" si="412"/>
        <v>0</v>
      </c>
      <c r="M2012" s="25" t="e">
        <f t="shared" si="415"/>
        <v>#DIV/0!</v>
      </c>
      <c r="N2012" s="25" t="e">
        <f t="shared" si="415"/>
        <v>#DIV/0!</v>
      </c>
      <c r="O2012">
        <f t="shared" si="416"/>
        <v>0</v>
      </c>
      <c r="P2012">
        <f t="shared" si="416"/>
        <v>0</v>
      </c>
      <c r="Q2012" t="s">
        <v>361</v>
      </c>
      <c r="R2012" t="s">
        <v>437</v>
      </c>
      <c r="S2012" t="s">
        <v>269</v>
      </c>
      <c r="T2012" s="67" t="s">
        <v>84</v>
      </c>
      <c r="U2012" s="67" t="s">
        <v>86</v>
      </c>
      <c r="V2012" t="s">
        <v>667</v>
      </c>
      <c r="W2012" s="67" t="s">
        <v>74</v>
      </c>
      <c r="X2012" s="79">
        <v>4</v>
      </c>
      <c r="Y2012" t="str">
        <f t="shared" si="413"/>
        <v>Y</v>
      </c>
      <c r="Z2012" s="24">
        <v>100</v>
      </c>
      <c r="AA2012" s="24">
        <f t="shared" si="402"/>
        <v>0</v>
      </c>
      <c r="AB2012" s="24">
        <f t="shared" si="403"/>
        <v>-100</v>
      </c>
      <c r="AC2012" s="24">
        <f t="shared" si="404"/>
        <v>0</v>
      </c>
      <c r="AD2012" s="24">
        <f t="shared" si="405"/>
        <v>-100</v>
      </c>
      <c r="AE2012" s="24">
        <f t="shared" si="406"/>
        <v>0</v>
      </c>
      <c r="AF2012" s="24">
        <f t="shared" si="407"/>
        <v>-100</v>
      </c>
    </row>
    <row r="2013" spans="1:32" x14ac:dyDescent="0.25">
      <c r="A2013" s="18">
        <v>0.57644384662205206</v>
      </c>
      <c r="B2013" s="18">
        <v>0.42161659979502408</v>
      </c>
      <c r="C2013" s="3">
        <f t="shared" si="414"/>
        <v>1.7347743511531564</v>
      </c>
      <c r="D2013" s="4">
        <f t="shared" si="414"/>
        <v>2.3718231219695016</v>
      </c>
      <c r="E2013" s="75"/>
      <c r="F2013" s="5">
        <f t="shared" si="408"/>
        <v>1</v>
      </c>
      <c r="G2013" s="5">
        <f t="shared" si="409"/>
        <v>1.7347743511531564</v>
      </c>
      <c r="H2013" s="5">
        <f t="shared" si="410"/>
        <v>2.3718231219695016</v>
      </c>
      <c r="K2013" s="5">
        <f t="shared" si="411"/>
        <v>0</v>
      </c>
      <c r="L2013" s="5">
        <f t="shared" si="412"/>
        <v>0</v>
      </c>
      <c r="M2013" s="25" t="e">
        <f t="shared" si="415"/>
        <v>#DIV/0!</v>
      </c>
      <c r="N2013" s="25" t="e">
        <f t="shared" si="415"/>
        <v>#DIV/0!</v>
      </c>
      <c r="O2013">
        <f t="shared" si="416"/>
        <v>0</v>
      </c>
      <c r="P2013">
        <f t="shared" si="416"/>
        <v>0</v>
      </c>
      <c r="Q2013" t="s">
        <v>448</v>
      </c>
      <c r="R2013" t="s">
        <v>443</v>
      </c>
      <c r="S2013" t="s">
        <v>282</v>
      </c>
      <c r="T2013" s="67" t="s">
        <v>85</v>
      </c>
      <c r="U2013" s="67" t="s">
        <v>79</v>
      </c>
      <c r="V2013" t="s">
        <v>667</v>
      </c>
      <c r="W2013" s="67" t="s">
        <v>76</v>
      </c>
      <c r="X2013" s="79">
        <v>1</v>
      </c>
      <c r="Y2013" t="str">
        <f t="shared" si="413"/>
        <v>N</v>
      </c>
      <c r="Z2013" s="24">
        <v>100</v>
      </c>
      <c r="AA2013" s="24">
        <f t="shared" si="402"/>
        <v>0</v>
      </c>
      <c r="AB2013" s="24">
        <f t="shared" si="403"/>
        <v>-100</v>
      </c>
      <c r="AC2013" s="24">
        <f t="shared" si="404"/>
        <v>0</v>
      </c>
      <c r="AD2013" s="24">
        <f t="shared" si="405"/>
        <v>-100</v>
      </c>
      <c r="AE2013" s="24">
        <f t="shared" si="406"/>
        <v>0</v>
      </c>
      <c r="AF2013" s="24">
        <f t="shared" si="407"/>
        <v>-100</v>
      </c>
    </row>
    <row r="2014" spans="1:32" x14ac:dyDescent="0.25">
      <c r="A2014" s="18">
        <v>0.267203783172625</v>
      </c>
      <c r="B2014" s="18">
        <v>0.73260341589865952</v>
      </c>
      <c r="C2014" s="3">
        <f t="shared" si="414"/>
        <v>3.7424619821118235</v>
      </c>
      <c r="D2014" s="4">
        <f t="shared" si="414"/>
        <v>1.364995000430532</v>
      </c>
      <c r="E2014" s="75"/>
      <c r="F2014" s="5">
        <f t="shared" si="408"/>
        <v>1</v>
      </c>
      <c r="G2014" s="5">
        <f t="shared" si="409"/>
        <v>3.7424619821118235</v>
      </c>
      <c r="H2014" s="5">
        <f t="shared" si="410"/>
        <v>1.364995000430532</v>
      </c>
      <c r="K2014" s="5">
        <f t="shared" si="411"/>
        <v>0</v>
      </c>
      <c r="L2014" s="5">
        <f t="shared" si="412"/>
        <v>0</v>
      </c>
      <c r="M2014" s="25" t="e">
        <f t="shared" si="415"/>
        <v>#DIV/0!</v>
      </c>
      <c r="N2014" s="25" t="e">
        <f t="shared" si="415"/>
        <v>#DIV/0!</v>
      </c>
      <c r="O2014">
        <f t="shared" si="416"/>
        <v>0</v>
      </c>
      <c r="P2014">
        <f t="shared" si="416"/>
        <v>0</v>
      </c>
      <c r="Q2014" t="s">
        <v>505</v>
      </c>
      <c r="R2014" t="s">
        <v>507</v>
      </c>
      <c r="S2014" t="s">
        <v>276</v>
      </c>
      <c r="T2014" s="67" t="s">
        <v>90</v>
      </c>
      <c r="U2014" s="67" t="s">
        <v>75</v>
      </c>
      <c r="V2014" t="s">
        <v>667</v>
      </c>
      <c r="W2014" s="67" t="s">
        <v>73</v>
      </c>
      <c r="X2014" s="79">
        <v>0</v>
      </c>
      <c r="Y2014" t="str">
        <f t="shared" si="413"/>
        <v>N</v>
      </c>
      <c r="Z2014" s="24">
        <v>100</v>
      </c>
      <c r="AA2014" s="24">
        <f t="shared" si="402"/>
        <v>0</v>
      </c>
      <c r="AB2014" s="24">
        <f t="shared" si="403"/>
        <v>-100</v>
      </c>
      <c r="AC2014" s="24">
        <f t="shared" si="404"/>
        <v>0</v>
      </c>
      <c r="AD2014" s="24">
        <f t="shared" si="405"/>
        <v>-100</v>
      </c>
      <c r="AE2014" s="24">
        <f t="shared" si="406"/>
        <v>0</v>
      </c>
      <c r="AF2014" s="24">
        <f t="shared" si="407"/>
        <v>-100</v>
      </c>
    </row>
    <row r="2015" spans="1:32" x14ac:dyDescent="0.25">
      <c r="A2015" s="18">
        <v>0.59012728516269652</v>
      </c>
      <c r="B2015" s="18">
        <v>0.4046815684227445</v>
      </c>
      <c r="C2015" s="3">
        <f t="shared" si="414"/>
        <v>1.6945496762182461</v>
      </c>
      <c r="D2015" s="4">
        <f t="shared" si="414"/>
        <v>2.4710786900859421</v>
      </c>
      <c r="E2015" s="75"/>
      <c r="F2015" s="5">
        <f t="shared" si="408"/>
        <v>1</v>
      </c>
      <c r="G2015" s="5">
        <f t="shared" si="409"/>
        <v>1.6945496762182461</v>
      </c>
      <c r="H2015" s="5">
        <f t="shared" si="410"/>
        <v>2.4710786900859421</v>
      </c>
      <c r="K2015" s="5">
        <f t="shared" si="411"/>
        <v>0</v>
      </c>
      <c r="L2015" s="5">
        <f t="shared" si="412"/>
        <v>0</v>
      </c>
      <c r="M2015" s="25" t="e">
        <f t="shared" si="415"/>
        <v>#DIV/0!</v>
      </c>
      <c r="N2015" s="25" t="e">
        <f t="shared" si="415"/>
        <v>#DIV/0!</v>
      </c>
      <c r="O2015">
        <f t="shared" si="416"/>
        <v>0</v>
      </c>
      <c r="P2015">
        <f t="shared" si="416"/>
        <v>0</v>
      </c>
      <c r="Q2015" t="s">
        <v>509</v>
      </c>
      <c r="R2015" t="s">
        <v>470</v>
      </c>
      <c r="S2015" t="s">
        <v>276</v>
      </c>
      <c r="T2015" s="67" t="s">
        <v>84</v>
      </c>
      <c r="U2015" s="67" t="s">
        <v>86</v>
      </c>
      <c r="V2015" t="s">
        <v>667</v>
      </c>
      <c r="W2015" s="67" t="s">
        <v>89</v>
      </c>
      <c r="X2015" s="79">
        <v>4</v>
      </c>
      <c r="Y2015" t="str">
        <f t="shared" si="413"/>
        <v>Y</v>
      </c>
      <c r="Z2015" s="24">
        <v>100</v>
      </c>
      <c r="AA2015" s="24">
        <f t="shared" si="402"/>
        <v>0</v>
      </c>
      <c r="AB2015" s="24">
        <f t="shared" si="403"/>
        <v>-100</v>
      </c>
      <c r="AC2015" s="24">
        <f t="shared" si="404"/>
        <v>0</v>
      </c>
      <c r="AD2015" s="24">
        <f t="shared" si="405"/>
        <v>-100</v>
      </c>
      <c r="AE2015" s="24">
        <f t="shared" si="406"/>
        <v>0</v>
      </c>
      <c r="AF2015" s="24">
        <f t="shared" si="407"/>
        <v>-100</v>
      </c>
    </row>
    <row r="2016" spans="1:32" x14ac:dyDescent="0.25">
      <c r="A2016" s="18">
        <v>0.64497940155667965</v>
      </c>
      <c r="B2016" s="18">
        <v>0.34874111538839114</v>
      </c>
      <c r="C2016" s="3">
        <f t="shared" si="414"/>
        <v>1.5504371109937249</v>
      </c>
      <c r="D2016" s="4">
        <f t="shared" si="414"/>
        <v>2.8674565626892181</v>
      </c>
      <c r="E2016" s="75"/>
      <c r="F2016" s="5">
        <f t="shared" si="408"/>
        <v>1</v>
      </c>
      <c r="G2016" s="5">
        <f t="shared" si="409"/>
        <v>1.5504371109937249</v>
      </c>
      <c r="H2016" s="5">
        <f t="shared" si="410"/>
        <v>2.8674565626892181</v>
      </c>
      <c r="K2016" s="5">
        <f t="shared" si="411"/>
        <v>0</v>
      </c>
      <c r="L2016" s="5">
        <f t="shared" si="412"/>
        <v>0</v>
      </c>
      <c r="M2016" s="25" t="e">
        <f t="shared" si="415"/>
        <v>#DIV/0!</v>
      </c>
      <c r="N2016" s="25" t="e">
        <f t="shared" si="415"/>
        <v>#DIV/0!</v>
      </c>
      <c r="O2016">
        <f t="shared" si="416"/>
        <v>0</v>
      </c>
      <c r="P2016">
        <f t="shared" si="416"/>
        <v>0</v>
      </c>
      <c r="Q2016" t="s">
        <v>307</v>
      </c>
      <c r="R2016" t="s">
        <v>476</v>
      </c>
      <c r="S2016" t="s">
        <v>275</v>
      </c>
      <c r="T2016" s="67" t="s">
        <v>85</v>
      </c>
      <c r="U2016" s="67" t="s">
        <v>79</v>
      </c>
      <c r="V2016" t="s">
        <v>668</v>
      </c>
      <c r="W2016" s="67" t="s">
        <v>78</v>
      </c>
      <c r="X2016" s="79">
        <v>1</v>
      </c>
      <c r="Y2016" t="str">
        <f t="shared" si="413"/>
        <v>N</v>
      </c>
      <c r="Z2016" s="24">
        <v>100</v>
      </c>
      <c r="AA2016" s="24">
        <f t="shared" si="402"/>
        <v>0</v>
      </c>
      <c r="AB2016" s="24">
        <f t="shared" si="403"/>
        <v>-100</v>
      </c>
      <c r="AC2016" s="24">
        <f t="shared" si="404"/>
        <v>0</v>
      </c>
      <c r="AD2016" s="24">
        <f t="shared" si="405"/>
        <v>-100</v>
      </c>
      <c r="AE2016" s="24">
        <f t="shared" si="406"/>
        <v>0</v>
      </c>
      <c r="AF2016" s="24">
        <f t="shared" si="407"/>
        <v>-100</v>
      </c>
    </row>
    <row r="2017" spans="1:32" x14ac:dyDescent="0.25">
      <c r="A2017" s="18">
        <v>9.6057912225945882E-2</v>
      </c>
      <c r="B2017" s="18">
        <v>0.90393857033972502</v>
      </c>
      <c r="C2017" s="3">
        <f t="shared" si="414"/>
        <v>10.4103865764625</v>
      </c>
      <c r="D2017" s="4">
        <f t="shared" si="414"/>
        <v>1.1062698648030611</v>
      </c>
      <c r="E2017" s="75"/>
      <c r="F2017" s="5">
        <f t="shared" si="408"/>
        <v>1</v>
      </c>
      <c r="G2017" s="5">
        <f t="shared" si="409"/>
        <v>10.4103865764625</v>
      </c>
      <c r="H2017" s="5">
        <f t="shared" si="410"/>
        <v>1.1062698648030611</v>
      </c>
      <c r="K2017" s="5">
        <f t="shared" si="411"/>
        <v>0</v>
      </c>
      <c r="L2017" s="5">
        <f t="shared" si="412"/>
        <v>0</v>
      </c>
      <c r="M2017" s="25" t="e">
        <f t="shared" si="415"/>
        <v>#DIV/0!</v>
      </c>
      <c r="N2017" s="25" t="e">
        <f t="shared" si="415"/>
        <v>#DIV/0!</v>
      </c>
      <c r="O2017">
        <f t="shared" si="416"/>
        <v>0</v>
      </c>
      <c r="P2017">
        <f t="shared" si="416"/>
        <v>0</v>
      </c>
      <c r="Q2017" t="s">
        <v>479</v>
      </c>
      <c r="R2017" t="s">
        <v>511</v>
      </c>
      <c r="S2017" t="s">
        <v>275</v>
      </c>
      <c r="T2017" s="67" t="s">
        <v>90</v>
      </c>
      <c r="U2017" s="67" t="s">
        <v>75</v>
      </c>
      <c r="V2017" t="s">
        <v>668</v>
      </c>
      <c r="W2017" s="67" t="s">
        <v>89</v>
      </c>
      <c r="X2017" s="79">
        <v>4</v>
      </c>
      <c r="Y2017" t="str">
        <f t="shared" si="413"/>
        <v>Y</v>
      </c>
      <c r="Z2017" s="24">
        <v>100</v>
      </c>
      <c r="AA2017" s="24">
        <f t="shared" si="402"/>
        <v>0</v>
      </c>
      <c r="AB2017" s="24">
        <f t="shared" si="403"/>
        <v>-100</v>
      </c>
      <c r="AC2017" s="24">
        <f t="shared" si="404"/>
        <v>0</v>
      </c>
      <c r="AD2017" s="24">
        <f t="shared" si="405"/>
        <v>-100</v>
      </c>
      <c r="AE2017" s="24">
        <f t="shared" si="406"/>
        <v>0</v>
      </c>
      <c r="AF2017" s="24">
        <f t="shared" si="407"/>
        <v>-100</v>
      </c>
    </row>
    <row r="2018" spans="1:32" x14ac:dyDescent="0.25">
      <c r="A2018" s="18">
        <v>9.522730352336603E-2</v>
      </c>
      <c r="B2018" s="18">
        <v>0.90476421682248842</v>
      </c>
      <c r="C2018" s="3">
        <f t="shared" si="414"/>
        <v>10.501189921382462</v>
      </c>
      <c r="D2018" s="4">
        <f t="shared" si="414"/>
        <v>1.1052603334733744</v>
      </c>
      <c r="E2018" s="75"/>
      <c r="F2018" s="5">
        <f t="shared" si="408"/>
        <v>1</v>
      </c>
      <c r="G2018" s="5">
        <f t="shared" si="409"/>
        <v>10.501189921382462</v>
      </c>
      <c r="H2018" s="5">
        <f t="shared" si="410"/>
        <v>1.1052603334733744</v>
      </c>
      <c r="K2018" s="5">
        <f t="shared" si="411"/>
        <v>0</v>
      </c>
      <c r="L2018" s="5">
        <f t="shared" si="412"/>
        <v>0</v>
      </c>
      <c r="M2018" s="25" t="e">
        <f t="shared" si="415"/>
        <v>#DIV/0!</v>
      </c>
      <c r="N2018" s="25" t="e">
        <f t="shared" si="415"/>
        <v>#DIV/0!</v>
      </c>
      <c r="O2018">
        <f t="shared" si="416"/>
        <v>0</v>
      </c>
      <c r="P2018">
        <f t="shared" si="416"/>
        <v>0</v>
      </c>
      <c r="Q2018" t="s">
        <v>308</v>
      </c>
      <c r="R2018" t="s">
        <v>304</v>
      </c>
      <c r="S2018" t="s">
        <v>275</v>
      </c>
      <c r="T2018" s="67" t="s">
        <v>84</v>
      </c>
      <c r="U2018" s="67" t="s">
        <v>78</v>
      </c>
      <c r="V2018" t="s">
        <v>668</v>
      </c>
      <c r="W2018" s="67" t="s">
        <v>79</v>
      </c>
      <c r="X2018" s="79">
        <v>3</v>
      </c>
      <c r="Y2018" t="str">
        <f t="shared" si="413"/>
        <v>Y</v>
      </c>
      <c r="Z2018" s="24">
        <v>100</v>
      </c>
      <c r="AA2018" s="24">
        <f t="shared" si="402"/>
        <v>0</v>
      </c>
      <c r="AB2018" s="24">
        <f t="shared" si="403"/>
        <v>-100</v>
      </c>
      <c r="AC2018" s="24">
        <f t="shared" si="404"/>
        <v>0</v>
      </c>
      <c r="AD2018" s="24">
        <f t="shared" si="405"/>
        <v>-100</v>
      </c>
      <c r="AE2018" s="24">
        <f t="shared" si="406"/>
        <v>0</v>
      </c>
      <c r="AF2018" s="24">
        <f t="shared" si="407"/>
        <v>-100</v>
      </c>
    </row>
    <row r="2019" spans="1:32" x14ac:dyDescent="0.25">
      <c r="A2019" s="18">
        <v>0.61980693463896286</v>
      </c>
      <c r="B2019" s="18">
        <v>0.37746523713113173</v>
      </c>
      <c r="C2019" s="3">
        <f t="shared" si="414"/>
        <v>1.6134056334534226</v>
      </c>
      <c r="D2019" s="4">
        <f t="shared" si="414"/>
        <v>2.6492505842401566</v>
      </c>
      <c r="E2019" s="75"/>
      <c r="F2019" s="5">
        <f t="shared" si="408"/>
        <v>1</v>
      </c>
      <c r="G2019" s="5">
        <f t="shared" si="409"/>
        <v>1.6134056334534226</v>
      </c>
      <c r="H2019" s="5">
        <f t="shared" si="410"/>
        <v>2.6492505842401566</v>
      </c>
      <c r="K2019" s="5">
        <f t="shared" si="411"/>
        <v>0</v>
      </c>
      <c r="L2019" s="5">
        <f t="shared" si="412"/>
        <v>0</v>
      </c>
      <c r="M2019" s="25" t="e">
        <f t="shared" si="415"/>
        <v>#DIV/0!</v>
      </c>
      <c r="N2019" s="25" t="e">
        <f t="shared" si="415"/>
        <v>#DIV/0!</v>
      </c>
      <c r="O2019">
        <f t="shared" si="416"/>
        <v>0</v>
      </c>
      <c r="P2019">
        <f t="shared" si="416"/>
        <v>0</v>
      </c>
      <c r="Q2019" t="s">
        <v>381</v>
      </c>
      <c r="R2019" t="s">
        <v>384</v>
      </c>
      <c r="S2019" t="s">
        <v>268</v>
      </c>
      <c r="T2019" s="67" t="s">
        <v>90</v>
      </c>
      <c r="U2019" s="67" t="s">
        <v>74</v>
      </c>
      <c r="V2019" t="s">
        <v>668</v>
      </c>
      <c r="W2019" s="67" t="s">
        <v>73</v>
      </c>
      <c r="X2019" s="79">
        <v>0</v>
      </c>
      <c r="Y2019" t="str">
        <f t="shared" si="413"/>
        <v>N</v>
      </c>
      <c r="Z2019" s="24">
        <v>100</v>
      </c>
      <c r="AA2019" s="24">
        <f t="shared" si="402"/>
        <v>0</v>
      </c>
      <c r="AB2019" s="24">
        <f t="shared" si="403"/>
        <v>-100</v>
      </c>
      <c r="AC2019" s="24">
        <f t="shared" si="404"/>
        <v>0</v>
      </c>
      <c r="AD2019" s="24">
        <f t="shared" si="405"/>
        <v>-100</v>
      </c>
      <c r="AE2019" s="24">
        <f t="shared" si="406"/>
        <v>0</v>
      </c>
      <c r="AF2019" s="24">
        <f t="shared" si="407"/>
        <v>-100</v>
      </c>
    </row>
    <row r="2020" spans="1:32" x14ac:dyDescent="0.25">
      <c r="A2020" s="18" t="e">
        <v>#N/A</v>
      </c>
      <c r="B2020" s="18" t="e">
        <v>#N/A</v>
      </c>
      <c r="C2020" s="3" t="e">
        <f t="shared" si="414"/>
        <v>#N/A</v>
      </c>
      <c r="D2020" s="4" t="e">
        <f t="shared" si="414"/>
        <v>#N/A</v>
      </c>
      <c r="E2020" s="75"/>
      <c r="F2020" s="5">
        <f t="shared" si="408"/>
        <v>1</v>
      </c>
      <c r="G2020" s="5" t="e">
        <f t="shared" si="409"/>
        <v>#N/A</v>
      </c>
      <c r="H2020" s="5" t="e">
        <f t="shared" si="410"/>
        <v>#N/A</v>
      </c>
      <c r="K2020" s="5">
        <f t="shared" si="411"/>
        <v>0</v>
      </c>
      <c r="L2020" s="5">
        <f t="shared" si="412"/>
        <v>0</v>
      </c>
      <c r="M2020" s="25" t="e">
        <f t="shared" si="415"/>
        <v>#DIV/0!</v>
      </c>
      <c r="N2020" s="25" t="e">
        <f t="shared" si="415"/>
        <v>#DIV/0!</v>
      </c>
      <c r="O2020" t="e">
        <f t="shared" si="416"/>
        <v>#N/A</v>
      </c>
      <c r="P2020" t="e">
        <f t="shared" si="416"/>
        <v>#N/A</v>
      </c>
      <c r="Q2020" t="s">
        <v>314</v>
      </c>
      <c r="R2020" t="s">
        <v>669</v>
      </c>
      <c r="S2020" t="s">
        <v>268</v>
      </c>
      <c r="T2020" s="67" t="e">
        <v>#N/A</v>
      </c>
      <c r="U2020" s="67" t="e">
        <v>#N/A</v>
      </c>
      <c r="V2020" t="s">
        <v>668</v>
      </c>
      <c r="W2020" s="67" t="s">
        <v>109</v>
      </c>
      <c r="X2020" s="79">
        <v>6</v>
      </c>
      <c r="Y2020" t="str">
        <f t="shared" si="413"/>
        <v>Y</v>
      </c>
      <c r="Z2020" s="24">
        <v>100</v>
      </c>
      <c r="AA2020" s="24" t="e">
        <f t="shared" si="402"/>
        <v>#N/A</v>
      </c>
      <c r="AB2020" s="24" t="e">
        <f t="shared" si="403"/>
        <v>#N/A</v>
      </c>
      <c r="AC2020" s="24" t="e">
        <f t="shared" si="404"/>
        <v>#N/A</v>
      </c>
      <c r="AD2020" s="24" t="e">
        <f t="shared" si="405"/>
        <v>#N/A</v>
      </c>
      <c r="AE2020" s="24" t="e">
        <f t="shared" si="406"/>
        <v>#N/A</v>
      </c>
      <c r="AF2020" s="24" t="e">
        <f t="shared" si="407"/>
        <v>#N/A</v>
      </c>
    </row>
    <row r="2021" spans="1:32" x14ac:dyDescent="0.25">
      <c r="A2021" s="18">
        <v>0.42521778926499926</v>
      </c>
      <c r="B2021" s="18">
        <v>0.57301688469365253</v>
      </c>
      <c r="C2021" s="3">
        <f t="shared" si="414"/>
        <v>2.3517360403207208</v>
      </c>
      <c r="D2021" s="4">
        <f t="shared" si="414"/>
        <v>1.7451492734539962</v>
      </c>
      <c r="E2021" s="75"/>
      <c r="F2021" s="5">
        <f t="shared" si="408"/>
        <v>1</v>
      </c>
      <c r="G2021" s="5">
        <f t="shared" si="409"/>
        <v>2.3517360403207208</v>
      </c>
      <c r="H2021" s="5">
        <f t="shared" si="410"/>
        <v>1.7451492734539962</v>
      </c>
      <c r="K2021" s="5">
        <f t="shared" si="411"/>
        <v>0</v>
      </c>
      <c r="L2021" s="5">
        <f t="shared" si="412"/>
        <v>0</v>
      </c>
      <c r="M2021" s="25" t="e">
        <f t="shared" si="415"/>
        <v>#DIV/0!</v>
      </c>
      <c r="N2021" s="25" t="e">
        <f t="shared" si="415"/>
        <v>#DIV/0!</v>
      </c>
      <c r="O2021">
        <f t="shared" si="416"/>
        <v>0</v>
      </c>
      <c r="P2021">
        <f t="shared" si="416"/>
        <v>0</v>
      </c>
      <c r="Q2021" t="s">
        <v>287</v>
      </c>
      <c r="R2021" t="s">
        <v>311</v>
      </c>
      <c r="S2021" t="s">
        <v>268</v>
      </c>
      <c r="T2021" s="67" t="s">
        <v>84</v>
      </c>
      <c r="U2021" s="67" t="s">
        <v>86</v>
      </c>
      <c r="V2021" t="s">
        <v>668</v>
      </c>
      <c r="W2021" s="67" t="s">
        <v>93</v>
      </c>
      <c r="X2021" s="79">
        <v>6</v>
      </c>
      <c r="Y2021" t="str">
        <f t="shared" si="413"/>
        <v>Y</v>
      </c>
      <c r="Z2021" s="24">
        <v>100</v>
      </c>
      <c r="AA2021" s="24">
        <f t="shared" si="402"/>
        <v>0</v>
      </c>
      <c r="AB2021" s="24">
        <f t="shared" si="403"/>
        <v>-100</v>
      </c>
      <c r="AC2021" s="24">
        <f t="shared" si="404"/>
        <v>0</v>
      </c>
      <c r="AD2021" s="24">
        <f t="shared" si="405"/>
        <v>-100</v>
      </c>
      <c r="AE2021" s="24">
        <f t="shared" si="406"/>
        <v>0</v>
      </c>
      <c r="AF2021" s="24">
        <f t="shared" si="407"/>
        <v>-100</v>
      </c>
    </row>
    <row r="2022" spans="1:32" x14ac:dyDescent="0.25">
      <c r="A2022" s="18">
        <v>0.42521778926499926</v>
      </c>
      <c r="B2022" s="18">
        <v>0.57301688469365253</v>
      </c>
      <c r="C2022" s="3">
        <f t="shared" si="414"/>
        <v>2.3517360403207208</v>
      </c>
      <c r="D2022" s="4">
        <f t="shared" si="414"/>
        <v>1.7451492734539962</v>
      </c>
      <c r="E2022" s="75"/>
      <c r="F2022" s="5">
        <f t="shared" si="408"/>
        <v>1</v>
      </c>
      <c r="G2022" s="5">
        <f t="shared" si="409"/>
        <v>2.3517360403207208</v>
      </c>
      <c r="H2022" s="5">
        <f t="shared" si="410"/>
        <v>1.7451492734539962</v>
      </c>
      <c r="K2022" s="5">
        <f t="shared" si="411"/>
        <v>0</v>
      </c>
      <c r="L2022" s="5">
        <f t="shared" si="412"/>
        <v>0</v>
      </c>
      <c r="M2022" s="25" t="e">
        <f t="shared" si="415"/>
        <v>#DIV/0!</v>
      </c>
      <c r="N2022" s="25" t="e">
        <f t="shared" si="415"/>
        <v>#DIV/0!</v>
      </c>
      <c r="O2022">
        <f t="shared" si="416"/>
        <v>0</v>
      </c>
      <c r="P2022">
        <f t="shared" si="416"/>
        <v>0</v>
      </c>
      <c r="Q2022" t="s">
        <v>287</v>
      </c>
      <c r="R2022" t="s">
        <v>311</v>
      </c>
      <c r="S2022" t="s">
        <v>268</v>
      </c>
      <c r="T2022" s="67" t="s">
        <v>84</v>
      </c>
      <c r="U2022" s="67" t="s">
        <v>86</v>
      </c>
      <c r="V2022" t="s">
        <v>668</v>
      </c>
      <c r="W2022" s="67" t="s">
        <v>93</v>
      </c>
      <c r="X2022" s="79">
        <v>6</v>
      </c>
      <c r="Y2022" t="str">
        <f t="shared" si="413"/>
        <v>Y</v>
      </c>
      <c r="Z2022" s="24">
        <v>100</v>
      </c>
      <c r="AA2022" s="24">
        <f t="shared" si="402"/>
        <v>0</v>
      </c>
      <c r="AB2022" s="24">
        <f t="shared" si="403"/>
        <v>-100</v>
      </c>
      <c r="AC2022" s="24">
        <f t="shared" si="404"/>
        <v>0</v>
      </c>
      <c r="AD2022" s="24">
        <f t="shared" si="405"/>
        <v>-100</v>
      </c>
      <c r="AE2022" s="24">
        <f t="shared" si="406"/>
        <v>0</v>
      </c>
      <c r="AF2022" s="24">
        <f t="shared" si="407"/>
        <v>-100</v>
      </c>
    </row>
    <row r="2023" spans="1:32" x14ac:dyDescent="0.25">
      <c r="A2023" s="18">
        <v>0.15785498357676886</v>
      </c>
      <c r="B2023" s="18">
        <v>0.842096928076846</v>
      </c>
      <c r="C2023" s="3">
        <f t="shared" si="414"/>
        <v>6.3349282825377182</v>
      </c>
      <c r="D2023" s="4">
        <f t="shared" si="414"/>
        <v>1.187511753882974</v>
      </c>
      <c r="E2023" s="75"/>
      <c r="F2023" s="5">
        <f t="shared" si="408"/>
        <v>1</v>
      </c>
      <c r="G2023" s="5">
        <f t="shared" si="409"/>
        <v>6.3349282825377182</v>
      </c>
      <c r="H2023" s="5">
        <f t="shared" si="410"/>
        <v>1.187511753882974</v>
      </c>
      <c r="K2023" s="5">
        <f t="shared" si="411"/>
        <v>0</v>
      </c>
      <c r="L2023" s="5">
        <f t="shared" si="412"/>
        <v>0</v>
      </c>
      <c r="M2023" s="25" t="e">
        <f t="shared" si="415"/>
        <v>#DIV/0!</v>
      </c>
      <c r="N2023" s="25" t="e">
        <f t="shared" si="415"/>
        <v>#DIV/0!</v>
      </c>
      <c r="O2023">
        <f t="shared" si="416"/>
        <v>0</v>
      </c>
      <c r="P2023">
        <f t="shared" si="416"/>
        <v>0</v>
      </c>
      <c r="Q2023" t="s">
        <v>394</v>
      </c>
      <c r="R2023" t="s">
        <v>481</v>
      </c>
      <c r="S2023" t="s">
        <v>279</v>
      </c>
      <c r="T2023" s="67" t="s">
        <v>84</v>
      </c>
      <c r="U2023" s="67" t="s">
        <v>78</v>
      </c>
      <c r="V2023" t="s">
        <v>668</v>
      </c>
      <c r="W2023" s="67" t="s">
        <v>75</v>
      </c>
      <c r="X2023" s="79">
        <v>2</v>
      </c>
      <c r="Y2023" t="str">
        <f t="shared" si="413"/>
        <v>N</v>
      </c>
      <c r="Z2023" s="24">
        <v>100</v>
      </c>
      <c r="AA2023" s="24">
        <f t="shared" si="402"/>
        <v>0</v>
      </c>
      <c r="AB2023" s="24">
        <f t="shared" si="403"/>
        <v>-100</v>
      </c>
      <c r="AC2023" s="24">
        <f t="shared" si="404"/>
        <v>0</v>
      </c>
      <c r="AD2023" s="24">
        <f t="shared" si="405"/>
        <v>-100</v>
      </c>
      <c r="AE2023" s="24">
        <f t="shared" si="406"/>
        <v>0</v>
      </c>
      <c r="AF2023" s="24">
        <f t="shared" si="407"/>
        <v>-100</v>
      </c>
    </row>
    <row r="2024" spans="1:32" x14ac:dyDescent="0.25">
      <c r="A2024" s="18">
        <v>0.6786711149135326</v>
      </c>
      <c r="B2024" s="18">
        <v>0.30936856684135733</v>
      </c>
      <c r="C2024" s="3">
        <f t="shared" si="414"/>
        <v>1.4734677489956338</v>
      </c>
      <c r="D2024" s="4">
        <f t="shared" si="414"/>
        <v>3.2323904468057836</v>
      </c>
      <c r="E2024" s="75"/>
      <c r="F2024" s="5">
        <f t="shared" si="408"/>
        <v>1</v>
      </c>
      <c r="G2024" s="5">
        <f t="shared" si="409"/>
        <v>1.4734677489956338</v>
      </c>
      <c r="H2024" s="5">
        <f t="shared" si="410"/>
        <v>3.2323904468057836</v>
      </c>
      <c r="K2024" s="5">
        <f t="shared" si="411"/>
        <v>0</v>
      </c>
      <c r="L2024" s="5">
        <f t="shared" si="412"/>
        <v>0</v>
      </c>
      <c r="M2024" s="25" t="e">
        <f t="shared" si="415"/>
        <v>#DIV/0!</v>
      </c>
      <c r="N2024" s="25" t="e">
        <f t="shared" si="415"/>
        <v>#DIV/0!</v>
      </c>
      <c r="O2024">
        <f t="shared" si="416"/>
        <v>0</v>
      </c>
      <c r="P2024">
        <f t="shared" si="416"/>
        <v>0</v>
      </c>
      <c r="Q2024" t="s">
        <v>392</v>
      </c>
      <c r="R2024" t="s">
        <v>387</v>
      </c>
      <c r="S2024" t="s">
        <v>279</v>
      </c>
      <c r="T2024" s="67" t="s">
        <v>85</v>
      </c>
      <c r="U2024" s="67" t="s">
        <v>79</v>
      </c>
      <c r="V2024" t="s">
        <v>668</v>
      </c>
      <c r="W2024" s="67" t="s">
        <v>79</v>
      </c>
      <c r="X2024" s="79">
        <v>3</v>
      </c>
      <c r="Y2024" t="str">
        <f t="shared" si="413"/>
        <v>Y</v>
      </c>
      <c r="Z2024" s="24">
        <v>100</v>
      </c>
      <c r="AA2024" s="24">
        <f t="shared" si="402"/>
        <v>0</v>
      </c>
      <c r="AB2024" s="24">
        <f t="shared" si="403"/>
        <v>-100</v>
      </c>
      <c r="AC2024" s="24">
        <f t="shared" si="404"/>
        <v>0</v>
      </c>
      <c r="AD2024" s="24">
        <f t="shared" si="405"/>
        <v>-100</v>
      </c>
      <c r="AE2024" s="24">
        <f t="shared" si="406"/>
        <v>0</v>
      </c>
      <c r="AF2024" s="24">
        <f t="shared" si="407"/>
        <v>-100</v>
      </c>
    </row>
    <row r="2025" spans="1:32" x14ac:dyDescent="0.25">
      <c r="A2025" s="18">
        <v>0.49297156726509989</v>
      </c>
      <c r="B2025" s="18">
        <v>0.50470755208957774</v>
      </c>
      <c r="C2025" s="3">
        <f t="shared" si="414"/>
        <v>2.0285145562203204</v>
      </c>
      <c r="D2025" s="4">
        <f t="shared" si="414"/>
        <v>1.9813454263955923</v>
      </c>
      <c r="E2025" s="75"/>
      <c r="F2025" s="5">
        <f t="shared" si="408"/>
        <v>1</v>
      </c>
      <c r="G2025" s="5">
        <f t="shared" si="409"/>
        <v>2.0285145562203204</v>
      </c>
      <c r="H2025" s="5">
        <f t="shared" si="410"/>
        <v>1.9813454263955923</v>
      </c>
      <c r="K2025" s="5">
        <f t="shared" si="411"/>
        <v>0</v>
      </c>
      <c r="L2025" s="5">
        <f t="shared" si="412"/>
        <v>0</v>
      </c>
      <c r="M2025" s="25" t="e">
        <f t="shared" si="415"/>
        <v>#DIV/0!</v>
      </c>
      <c r="N2025" s="25" t="e">
        <f t="shared" si="415"/>
        <v>#DIV/0!</v>
      </c>
      <c r="O2025">
        <f t="shared" si="416"/>
        <v>0</v>
      </c>
      <c r="P2025">
        <f t="shared" si="416"/>
        <v>0</v>
      </c>
      <c r="Q2025" t="s">
        <v>514</v>
      </c>
      <c r="R2025" t="s">
        <v>393</v>
      </c>
      <c r="S2025" t="s">
        <v>279</v>
      </c>
      <c r="T2025" s="67" t="s">
        <v>84</v>
      </c>
      <c r="U2025" s="67" t="s">
        <v>86</v>
      </c>
      <c r="V2025" t="s">
        <v>668</v>
      </c>
      <c r="W2025" s="67" t="s">
        <v>94</v>
      </c>
      <c r="X2025" s="79">
        <v>2</v>
      </c>
      <c r="Y2025" t="str">
        <f t="shared" si="413"/>
        <v>N</v>
      </c>
      <c r="Z2025" s="24">
        <v>100</v>
      </c>
      <c r="AA2025" s="24">
        <f t="shared" si="402"/>
        <v>0</v>
      </c>
      <c r="AB2025" s="24">
        <f t="shared" si="403"/>
        <v>-100</v>
      </c>
      <c r="AC2025" s="24">
        <f t="shared" si="404"/>
        <v>0</v>
      </c>
      <c r="AD2025" s="24">
        <f t="shared" si="405"/>
        <v>-100</v>
      </c>
      <c r="AE2025" s="24">
        <f t="shared" si="406"/>
        <v>0</v>
      </c>
      <c r="AF2025" s="24">
        <f t="shared" si="407"/>
        <v>-100</v>
      </c>
    </row>
    <row r="2026" spans="1:32" x14ac:dyDescent="0.25">
      <c r="A2026" s="18">
        <v>0.38645084976306388</v>
      </c>
      <c r="B2026" s="18">
        <v>0.61314778139922876</v>
      </c>
      <c r="C2026" s="3">
        <f t="shared" si="414"/>
        <v>2.5876511867242833</v>
      </c>
      <c r="D2026" s="4">
        <f t="shared" si="414"/>
        <v>1.6309281878472404</v>
      </c>
      <c r="E2026" s="75"/>
      <c r="F2026" s="5">
        <f t="shared" si="408"/>
        <v>1</v>
      </c>
      <c r="G2026" s="5">
        <f t="shared" si="409"/>
        <v>2.5876511867242833</v>
      </c>
      <c r="H2026" s="5">
        <f t="shared" si="410"/>
        <v>1.6309281878472404</v>
      </c>
      <c r="K2026" s="5">
        <f t="shared" si="411"/>
        <v>0</v>
      </c>
      <c r="L2026" s="5">
        <f t="shared" si="412"/>
        <v>0</v>
      </c>
      <c r="M2026" s="25" t="e">
        <f t="shared" si="415"/>
        <v>#DIV/0!</v>
      </c>
      <c r="N2026" s="25" t="e">
        <f t="shared" si="415"/>
        <v>#DIV/0!</v>
      </c>
      <c r="O2026">
        <f t="shared" si="416"/>
        <v>0</v>
      </c>
      <c r="P2026">
        <f t="shared" si="416"/>
        <v>0</v>
      </c>
      <c r="Q2026" t="s">
        <v>319</v>
      </c>
      <c r="R2026" t="s">
        <v>317</v>
      </c>
      <c r="S2026" t="s">
        <v>279</v>
      </c>
      <c r="T2026" s="67" t="s">
        <v>90</v>
      </c>
      <c r="U2026" s="67" t="s">
        <v>75</v>
      </c>
      <c r="V2026" t="s">
        <v>668</v>
      </c>
      <c r="W2026" s="67" t="s">
        <v>94</v>
      </c>
      <c r="X2026" s="79">
        <v>2</v>
      </c>
      <c r="Y2026" t="str">
        <f t="shared" si="413"/>
        <v>N</v>
      </c>
      <c r="Z2026" s="24">
        <v>100</v>
      </c>
      <c r="AA2026" s="24">
        <f t="shared" si="402"/>
        <v>0</v>
      </c>
      <c r="AB2026" s="24">
        <f t="shared" si="403"/>
        <v>-100</v>
      </c>
      <c r="AC2026" s="24">
        <f t="shared" si="404"/>
        <v>0</v>
      </c>
      <c r="AD2026" s="24">
        <f t="shared" si="405"/>
        <v>-100</v>
      </c>
      <c r="AE2026" s="24">
        <f t="shared" si="406"/>
        <v>0</v>
      </c>
      <c r="AF2026" s="24">
        <f t="shared" si="407"/>
        <v>-100</v>
      </c>
    </row>
    <row r="2027" spans="1:32" x14ac:dyDescent="0.25">
      <c r="A2027" s="18">
        <v>0.33695164947723222</v>
      </c>
      <c r="B2027" s="18">
        <v>0.66278828347587759</v>
      </c>
      <c r="C2027" s="3">
        <f t="shared" si="414"/>
        <v>2.9677848485130207</v>
      </c>
      <c r="D2027" s="4">
        <f t="shared" si="414"/>
        <v>1.5087774255086019</v>
      </c>
      <c r="E2027" s="75"/>
      <c r="F2027" s="5">
        <f t="shared" si="408"/>
        <v>1</v>
      </c>
      <c r="G2027" s="5">
        <f t="shared" si="409"/>
        <v>2.9677848485130207</v>
      </c>
      <c r="H2027" s="5">
        <f t="shared" si="410"/>
        <v>1.5087774255086019</v>
      </c>
      <c r="K2027" s="5">
        <f t="shared" si="411"/>
        <v>0</v>
      </c>
      <c r="L2027" s="5">
        <f t="shared" si="412"/>
        <v>0</v>
      </c>
      <c r="M2027" s="25" t="e">
        <f t="shared" si="415"/>
        <v>#DIV/0!</v>
      </c>
      <c r="N2027" s="25" t="e">
        <f t="shared" si="415"/>
        <v>#DIV/0!</v>
      </c>
      <c r="O2027">
        <f t="shared" si="416"/>
        <v>0</v>
      </c>
      <c r="P2027">
        <f t="shared" si="416"/>
        <v>0</v>
      </c>
      <c r="Q2027" t="s">
        <v>386</v>
      </c>
      <c r="R2027" t="s">
        <v>513</v>
      </c>
      <c r="S2027" t="s">
        <v>279</v>
      </c>
      <c r="T2027" s="67" t="s">
        <v>90</v>
      </c>
      <c r="U2027" s="67" t="s">
        <v>75</v>
      </c>
      <c r="V2027" t="s">
        <v>668</v>
      </c>
      <c r="W2027" s="67" t="s">
        <v>73</v>
      </c>
      <c r="X2027" s="79">
        <v>0</v>
      </c>
      <c r="Y2027" t="str">
        <f t="shared" si="413"/>
        <v>N</v>
      </c>
      <c r="Z2027" s="24">
        <v>100</v>
      </c>
      <c r="AA2027" s="24">
        <f t="shared" si="402"/>
        <v>0</v>
      </c>
      <c r="AB2027" s="24">
        <f t="shared" si="403"/>
        <v>-100</v>
      </c>
      <c r="AC2027" s="24">
        <f t="shared" si="404"/>
        <v>0</v>
      </c>
      <c r="AD2027" s="24">
        <f t="shared" si="405"/>
        <v>-100</v>
      </c>
      <c r="AE2027" s="24">
        <f t="shared" si="406"/>
        <v>0</v>
      </c>
      <c r="AF2027" s="24">
        <f t="shared" si="407"/>
        <v>-100</v>
      </c>
    </row>
    <row r="2028" spans="1:32" x14ac:dyDescent="0.25">
      <c r="A2028" s="18">
        <v>0.62224836151211593</v>
      </c>
      <c r="B2028" s="18">
        <v>0.37468800731055685</v>
      </c>
      <c r="C2028" s="3">
        <f t="shared" si="414"/>
        <v>1.607075344593782</v>
      </c>
      <c r="D2028" s="4">
        <f t="shared" si="414"/>
        <v>2.6688871287282989</v>
      </c>
      <c r="E2028" s="75"/>
      <c r="F2028" s="5">
        <f t="shared" si="408"/>
        <v>1</v>
      </c>
      <c r="G2028" s="5">
        <f t="shared" si="409"/>
        <v>1.607075344593782</v>
      </c>
      <c r="H2028" s="5">
        <f t="shared" si="410"/>
        <v>2.6688871287282989</v>
      </c>
      <c r="K2028" s="5">
        <f t="shared" si="411"/>
        <v>0</v>
      </c>
      <c r="L2028" s="5">
        <f t="shared" si="412"/>
        <v>0</v>
      </c>
      <c r="M2028" s="25" t="e">
        <f t="shared" si="415"/>
        <v>#DIV/0!</v>
      </c>
      <c r="N2028" s="25" t="e">
        <f t="shared" si="415"/>
        <v>#DIV/0!</v>
      </c>
      <c r="O2028">
        <f t="shared" si="416"/>
        <v>0</v>
      </c>
      <c r="P2028">
        <f t="shared" si="416"/>
        <v>0</v>
      </c>
      <c r="Q2028" t="s">
        <v>403</v>
      </c>
      <c r="R2028" t="s">
        <v>408</v>
      </c>
      <c r="S2028" t="s">
        <v>281</v>
      </c>
      <c r="T2028" s="67" t="s">
        <v>85</v>
      </c>
      <c r="U2028" s="67" t="s">
        <v>79</v>
      </c>
      <c r="V2028" t="s">
        <v>668</v>
      </c>
      <c r="W2028" s="67" t="s">
        <v>75</v>
      </c>
      <c r="X2028" s="79">
        <v>2</v>
      </c>
      <c r="Y2028" t="str">
        <f t="shared" si="413"/>
        <v>N</v>
      </c>
      <c r="Z2028" s="24">
        <v>100</v>
      </c>
      <c r="AA2028" s="24">
        <f t="shared" si="402"/>
        <v>0</v>
      </c>
      <c r="AB2028" s="24">
        <f t="shared" si="403"/>
        <v>-100</v>
      </c>
      <c r="AC2028" s="24">
        <f t="shared" si="404"/>
        <v>0</v>
      </c>
      <c r="AD2028" s="24">
        <f t="shared" si="405"/>
        <v>-100</v>
      </c>
      <c r="AE2028" s="24">
        <f t="shared" si="406"/>
        <v>0</v>
      </c>
      <c r="AF2028" s="24">
        <f t="shared" si="407"/>
        <v>-100</v>
      </c>
    </row>
    <row r="2029" spans="1:32" x14ac:dyDescent="0.25">
      <c r="A2029" s="18">
        <v>0.52516939072604907</v>
      </c>
      <c r="B2029" s="18">
        <v>0.46613852225319308</v>
      </c>
      <c r="C2029" s="3">
        <f t="shared" si="414"/>
        <v>1.9041475334605764</v>
      </c>
      <c r="D2029" s="4">
        <f t="shared" si="414"/>
        <v>2.145285043523669</v>
      </c>
      <c r="E2029" s="75"/>
      <c r="F2029" s="5">
        <f t="shared" si="408"/>
        <v>1</v>
      </c>
      <c r="G2029" s="5">
        <f t="shared" si="409"/>
        <v>1.9041475334605764</v>
      </c>
      <c r="H2029" s="5">
        <f t="shared" si="410"/>
        <v>2.145285043523669</v>
      </c>
      <c r="K2029" s="5">
        <f t="shared" si="411"/>
        <v>0</v>
      </c>
      <c r="L2029" s="5">
        <f t="shared" si="412"/>
        <v>0</v>
      </c>
      <c r="M2029" s="25" t="e">
        <f t="shared" si="415"/>
        <v>#DIV/0!</v>
      </c>
      <c r="N2029" s="25" t="e">
        <f t="shared" si="415"/>
        <v>#DIV/0!</v>
      </c>
      <c r="O2029">
        <f t="shared" si="416"/>
        <v>0</v>
      </c>
      <c r="P2029">
        <f t="shared" si="416"/>
        <v>0</v>
      </c>
      <c r="Q2029" t="s">
        <v>405</v>
      </c>
      <c r="R2029" t="s">
        <v>485</v>
      </c>
      <c r="S2029" t="s">
        <v>281</v>
      </c>
      <c r="T2029" s="67" t="s">
        <v>84</v>
      </c>
      <c r="U2029" s="67" t="s">
        <v>86</v>
      </c>
      <c r="V2029" t="s">
        <v>668</v>
      </c>
      <c r="W2029" s="67" t="s">
        <v>99</v>
      </c>
      <c r="X2029" s="79">
        <v>5</v>
      </c>
      <c r="Y2029" t="str">
        <f t="shared" si="413"/>
        <v>Y</v>
      </c>
      <c r="Z2029" s="24">
        <v>100</v>
      </c>
      <c r="AA2029" s="24">
        <f t="shared" si="402"/>
        <v>0</v>
      </c>
      <c r="AB2029" s="24">
        <f t="shared" si="403"/>
        <v>-100</v>
      </c>
      <c r="AC2029" s="24">
        <f t="shared" si="404"/>
        <v>0</v>
      </c>
      <c r="AD2029" s="24">
        <f t="shared" si="405"/>
        <v>-100</v>
      </c>
      <c r="AE2029" s="24">
        <f t="shared" si="406"/>
        <v>0</v>
      </c>
      <c r="AF2029" s="24">
        <f t="shared" si="407"/>
        <v>-100</v>
      </c>
    </row>
    <row r="2030" spans="1:32" x14ac:dyDescent="0.25">
      <c r="A2030" s="18">
        <v>0.25805034299984664</v>
      </c>
      <c r="B2030" s="18">
        <v>0.74106799942955448</v>
      </c>
      <c r="C2030" s="3">
        <f t="shared" si="414"/>
        <v>3.8752128300817423</v>
      </c>
      <c r="D2030" s="4">
        <f t="shared" si="414"/>
        <v>1.3494038344251289</v>
      </c>
      <c r="E2030" s="75"/>
      <c r="F2030" s="5">
        <f t="shared" si="408"/>
        <v>1</v>
      </c>
      <c r="G2030" s="5">
        <f t="shared" si="409"/>
        <v>3.8752128300817423</v>
      </c>
      <c r="H2030" s="5">
        <f t="shared" si="410"/>
        <v>1.3494038344251289</v>
      </c>
      <c r="K2030" s="5">
        <f t="shared" si="411"/>
        <v>0</v>
      </c>
      <c r="L2030" s="5">
        <f t="shared" si="412"/>
        <v>0</v>
      </c>
      <c r="M2030" s="25" t="e">
        <f t="shared" si="415"/>
        <v>#DIV/0!</v>
      </c>
      <c r="N2030" s="25" t="e">
        <f t="shared" si="415"/>
        <v>#DIV/0!</v>
      </c>
      <c r="O2030">
        <f t="shared" si="416"/>
        <v>0</v>
      </c>
      <c r="P2030">
        <f t="shared" si="416"/>
        <v>0</v>
      </c>
      <c r="Q2030" t="s">
        <v>407</v>
      </c>
      <c r="R2030" t="s">
        <v>404</v>
      </c>
      <c r="S2030" t="s">
        <v>281</v>
      </c>
      <c r="T2030" s="67" t="s">
        <v>84</v>
      </c>
      <c r="U2030" s="67" t="s">
        <v>78</v>
      </c>
      <c r="V2030" t="s">
        <v>668</v>
      </c>
      <c r="W2030" s="67" t="s">
        <v>75</v>
      </c>
      <c r="X2030" s="79">
        <v>2</v>
      </c>
      <c r="Y2030" t="str">
        <f t="shared" si="413"/>
        <v>N</v>
      </c>
      <c r="Z2030" s="24">
        <v>100</v>
      </c>
      <c r="AA2030" s="24">
        <f t="shared" ref="AA2030:AA2093" si="417">IF(AND(O2030&gt;1,Y2030="Y"),Z2030*I2030,IF(AND(P2030&gt;1,Y2030="N"),Z2030*J2030,0))</f>
        <v>0</v>
      </c>
      <c r="AB2030" s="24">
        <f t="shared" ref="AB2030:AB2093" si="418">AA2030-Z2030</f>
        <v>-100</v>
      </c>
      <c r="AC2030" s="24">
        <f t="shared" ref="AC2030:AC2093" si="419">IF(AND(A2030 &gt; 50%,Y2030 = "Y"),Z2030*I2030,0)</f>
        <v>0</v>
      </c>
      <c r="AD2030" s="24">
        <f t="shared" ref="AD2030:AD2093" si="420">AC2030-Z2030</f>
        <v>-100</v>
      </c>
      <c r="AE2030" s="24">
        <f t="shared" ref="AE2030:AE2093" si="421">IF(AND(B2030 &gt; 50%,Y2030 = "N"),Z2030*J2030,0)</f>
        <v>0</v>
      </c>
      <c r="AF2030" s="24">
        <f t="shared" ref="AF2030:AF2093" si="422">AE2030-Z2030</f>
        <v>-100</v>
      </c>
    </row>
    <row r="2031" spans="1:32" x14ac:dyDescent="0.25">
      <c r="A2031" s="18">
        <v>0.70688652903205618</v>
      </c>
      <c r="B2031" s="18">
        <v>0.25337718628233508</v>
      </c>
      <c r="C2031" s="3">
        <f t="shared" si="414"/>
        <v>1.4146542039346905</v>
      </c>
      <c r="D2031" s="4">
        <f t="shared" si="414"/>
        <v>3.9466852350539261</v>
      </c>
      <c r="E2031" s="75"/>
      <c r="F2031" s="5">
        <f t="shared" si="408"/>
        <v>1</v>
      </c>
      <c r="G2031" s="5">
        <f t="shared" si="409"/>
        <v>1.4146542039346905</v>
      </c>
      <c r="H2031" s="5">
        <f t="shared" si="410"/>
        <v>3.9466852350539261</v>
      </c>
      <c r="K2031" s="5">
        <f t="shared" si="411"/>
        <v>0</v>
      </c>
      <c r="L2031" s="5">
        <f t="shared" si="412"/>
        <v>0</v>
      </c>
      <c r="M2031" s="25" t="e">
        <f t="shared" si="415"/>
        <v>#DIV/0!</v>
      </c>
      <c r="N2031" s="25" t="e">
        <f t="shared" si="415"/>
        <v>#DIV/0!</v>
      </c>
      <c r="O2031">
        <f t="shared" si="416"/>
        <v>0</v>
      </c>
      <c r="P2031">
        <f t="shared" si="416"/>
        <v>0</v>
      </c>
      <c r="Q2031" t="s">
        <v>329</v>
      </c>
      <c r="R2031" t="s">
        <v>409</v>
      </c>
      <c r="S2031" t="s">
        <v>281</v>
      </c>
      <c r="T2031" s="67" t="s">
        <v>84</v>
      </c>
      <c r="U2031" s="67" t="s">
        <v>89</v>
      </c>
      <c r="V2031" t="s">
        <v>668</v>
      </c>
      <c r="W2031" s="67" t="s">
        <v>79</v>
      </c>
      <c r="X2031" s="79">
        <v>3</v>
      </c>
      <c r="Y2031" t="str">
        <f t="shared" si="413"/>
        <v>Y</v>
      </c>
      <c r="Z2031" s="24">
        <v>100</v>
      </c>
      <c r="AA2031" s="24">
        <f t="shared" si="417"/>
        <v>0</v>
      </c>
      <c r="AB2031" s="24">
        <f t="shared" si="418"/>
        <v>-100</v>
      </c>
      <c r="AC2031" s="24">
        <f t="shared" si="419"/>
        <v>0</v>
      </c>
      <c r="AD2031" s="24">
        <f t="shared" si="420"/>
        <v>-100</v>
      </c>
      <c r="AE2031" s="24">
        <f t="shared" si="421"/>
        <v>0</v>
      </c>
      <c r="AF2031" s="24">
        <f t="shared" si="422"/>
        <v>-100</v>
      </c>
    </row>
    <row r="2032" spans="1:32" x14ac:dyDescent="0.25">
      <c r="A2032" s="18">
        <v>0.63123296519217997</v>
      </c>
      <c r="B2032" s="18">
        <v>0.35122628086016894</v>
      </c>
      <c r="C2032" s="3">
        <f t="shared" si="414"/>
        <v>1.5842011668315648</v>
      </c>
      <c r="D2032" s="4">
        <f t="shared" si="414"/>
        <v>2.8471673519161351</v>
      </c>
      <c r="E2032" s="75"/>
      <c r="F2032" s="5">
        <f t="shared" ref="F2032:F2095" si="423">(E2032/100%) + 1</f>
        <v>1</v>
      </c>
      <c r="G2032" s="5">
        <f t="shared" ref="G2032:G2095" si="424">C2032/F2032</f>
        <v>1.5842011668315648</v>
      </c>
      <c r="H2032" s="5">
        <f t="shared" ref="H2032:H2095" si="425">D2032/F2032</f>
        <v>2.8471673519161351</v>
      </c>
      <c r="K2032" s="5">
        <f t="shared" ref="K2032:K2095" si="426">(I2032*F2032)</f>
        <v>0</v>
      </c>
      <c r="L2032" s="5">
        <f t="shared" ref="L2032:L2095" si="427">(J2032*F2032)</f>
        <v>0</v>
      </c>
      <c r="M2032" s="25" t="e">
        <f t="shared" si="415"/>
        <v>#DIV/0!</v>
      </c>
      <c r="N2032" s="25" t="e">
        <f t="shared" si="415"/>
        <v>#DIV/0!</v>
      </c>
      <c r="O2032">
        <f t="shared" si="416"/>
        <v>0</v>
      </c>
      <c r="P2032">
        <f t="shared" si="416"/>
        <v>0</v>
      </c>
      <c r="Q2032" t="s">
        <v>339</v>
      </c>
      <c r="R2032" t="s">
        <v>416</v>
      </c>
      <c r="S2032" t="s">
        <v>274</v>
      </c>
      <c r="T2032" s="67" t="s">
        <v>84</v>
      </c>
      <c r="U2032" s="67" t="s">
        <v>89</v>
      </c>
      <c r="V2032" t="s">
        <v>668</v>
      </c>
      <c r="W2032" s="67" t="s">
        <v>94</v>
      </c>
      <c r="X2032" s="79">
        <v>2</v>
      </c>
      <c r="Y2032" t="str">
        <f t="shared" ref="Y2032:Y2095" si="428">IF(X2032 &gt;=3,"Y","N")</f>
        <v>N</v>
      </c>
      <c r="Z2032" s="24">
        <v>100</v>
      </c>
      <c r="AA2032" s="24">
        <f t="shared" si="417"/>
        <v>0</v>
      </c>
      <c r="AB2032" s="24">
        <f t="shared" si="418"/>
        <v>-100</v>
      </c>
      <c r="AC2032" s="24">
        <f t="shared" si="419"/>
        <v>0</v>
      </c>
      <c r="AD2032" s="24">
        <f t="shared" si="420"/>
        <v>-100</v>
      </c>
      <c r="AE2032" s="24">
        <f t="shared" si="421"/>
        <v>0</v>
      </c>
      <c r="AF2032" s="24">
        <f t="shared" si="422"/>
        <v>-100</v>
      </c>
    </row>
    <row r="2033" spans="1:32" x14ac:dyDescent="0.25">
      <c r="A2033" s="18">
        <v>0.39945811860360214</v>
      </c>
      <c r="B2033" s="18">
        <v>0.60016653760597571</v>
      </c>
      <c r="C2033" s="3">
        <f t="shared" si="414"/>
        <v>2.5033913530052421</v>
      </c>
      <c r="D2033" s="4">
        <f t="shared" si="414"/>
        <v>1.6662041905717258</v>
      </c>
      <c r="E2033" s="75"/>
      <c r="F2033" s="5">
        <f t="shared" si="423"/>
        <v>1</v>
      </c>
      <c r="G2033" s="5">
        <f t="shared" si="424"/>
        <v>2.5033913530052421</v>
      </c>
      <c r="H2033" s="5">
        <f t="shared" si="425"/>
        <v>1.6662041905717258</v>
      </c>
      <c r="K2033" s="5">
        <f t="shared" si="426"/>
        <v>0</v>
      </c>
      <c r="L2033" s="5">
        <f t="shared" si="427"/>
        <v>0</v>
      </c>
      <c r="M2033" s="25" t="e">
        <f t="shared" si="415"/>
        <v>#DIV/0!</v>
      </c>
      <c r="N2033" s="25" t="e">
        <f t="shared" si="415"/>
        <v>#DIV/0!</v>
      </c>
      <c r="O2033">
        <f t="shared" si="416"/>
        <v>0</v>
      </c>
      <c r="P2033">
        <f t="shared" si="416"/>
        <v>0</v>
      </c>
      <c r="Q2033" t="s">
        <v>487</v>
      </c>
      <c r="R2033" t="s">
        <v>415</v>
      </c>
      <c r="S2033" t="s">
        <v>274</v>
      </c>
      <c r="T2033" s="67" t="s">
        <v>90</v>
      </c>
      <c r="U2033" s="67" t="s">
        <v>75</v>
      </c>
      <c r="V2033" t="s">
        <v>668</v>
      </c>
      <c r="W2033" s="67" t="s">
        <v>74</v>
      </c>
      <c r="X2033" s="79">
        <v>4</v>
      </c>
      <c r="Y2033" t="str">
        <f t="shared" si="428"/>
        <v>Y</v>
      </c>
      <c r="Z2033" s="24">
        <v>100</v>
      </c>
      <c r="AA2033" s="24">
        <f t="shared" si="417"/>
        <v>0</v>
      </c>
      <c r="AB2033" s="24">
        <f t="shared" si="418"/>
        <v>-100</v>
      </c>
      <c r="AC2033" s="24">
        <f t="shared" si="419"/>
        <v>0</v>
      </c>
      <c r="AD2033" s="24">
        <f t="shared" si="420"/>
        <v>-100</v>
      </c>
      <c r="AE2033" s="24">
        <f t="shared" si="421"/>
        <v>0</v>
      </c>
      <c r="AF2033" s="24">
        <f t="shared" si="422"/>
        <v>-100</v>
      </c>
    </row>
    <row r="2034" spans="1:32" x14ac:dyDescent="0.25">
      <c r="A2034" s="18">
        <v>0.40653205957051852</v>
      </c>
      <c r="B2034" s="18">
        <v>0.59256309022596665</v>
      </c>
      <c r="C2034" s="3">
        <f t="shared" si="414"/>
        <v>2.4598305999690449</v>
      </c>
      <c r="D2034" s="4">
        <f t="shared" si="414"/>
        <v>1.6875840167815082</v>
      </c>
      <c r="E2034" s="75"/>
      <c r="F2034" s="5">
        <f t="shared" si="423"/>
        <v>1</v>
      </c>
      <c r="G2034" s="5">
        <f t="shared" si="424"/>
        <v>2.4598305999690449</v>
      </c>
      <c r="H2034" s="5">
        <f t="shared" si="425"/>
        <v>1.6875840167815082</v>
      </c>
      <c r="K2034" s="5">
        <f t="shared" si="426"/>
        <v>0</v>
      </c>
      <c r="L2034" s="5">
        <f t="shared" si="427"/>
        <v>0</v>
      </c>
      <c r="M2034" s="25" t="e">
        <f t="shared" si="415"/>
        <v>#DIV/0!</v>
      </c>
      <c r="N2034" s="25" t="e">
        <f t="shared" si="415"/>
        <v>#DIV/0!</v>
      </c>
      <c r="O2034">
        <f t="shared" si="416"/>
        <v>0</v>
      </c>
      <c r="P2034">
        <f t="shared" si="416"/>
        <v>0</v>
      </c>
      <c r="Q2034" t="s">
        <v>341</v>
      </c>
      <c r="R2034" t="s">
        <v>417</v>
      </c>
      <c r="S2034" t="s">
        <v>274</v>
      </c>
      <c r="T2034" s="67" t="s">
        <v>90</v>
      </c>
      <c r="U2034" s="67" t="s">
        <v>75</v>
      </c>
      <c r="V2034" t="s">
        <v>668</v>
      </c>
      <c r="W2034" s="67" t="s">
        <v>79</v>
      </c>
      <c r="X2034" s="79">
        <v>3</v>
      </c>
      <c r="Y2034" t="str">
        <f t="shared" si="428"/>
        <v>Y</v>
      </c>
      <c r="Z2034" s="24">
        <v>100</v>
      </c>
      <c r="AA2034" s="24">
        <f t="shared" si="417"/>
        <v>0</v>
      </c>
      <c r="AB2034" s="24">
        <f t="shared" si="418"/>
        <v>-100</v>
      </c>
      <c r="AC2034" s="24">
        <f t="shared" si="419"/>
        <v>0</v>
      </c>
      <c r="AD2034" s="24">
        <f t="shared" si="420"/>
        <v>-100</v>
      </c>
      <c r="AE2034" s="24">
        <f t="shared" si="421"/>
        <v>0</v>
      </c>
      <c r="AF2034" s="24">
        <f t="shared" si="422"/>
        <v>-100</v>
      </c>
    </row>
    <row r="2035" spans="1:32" x14ac:dyDescent="0.25">
      <c r="A2035" s="18">
        <v>0.67823876988479448</v>
      </c>
      <c r="B2035" s="18">
        <v>0.31220679720577282</v>
      </c>
      <c r="C2035" s="3">
        <f t="shared" si="414"/>
        <v>1.474407014759507</v>
      </c>
      <c r="D2035" s="4">
        <f t="shared" si="414"/>
        <v>3.2030052162538554</v>
      </c>
      <c r="E2035" s="75"/>
      <c r="F2035" s="5">
        <f t="shared" si="423"/>
        <v>1</v>
      </c>
      <c r="G2035" s="5">
        <f t="shared" si="424"/>
        <v>1.474407014759507</v>
      </c>
      <c r="H2035" s="5">
        <f t="shared" si="425"/>
        <v>3.2030052162538554</v>
      </c>
      <c r="K2035" s="5">
        <f t="shared" si="426"/>
        <v>0</v>
      </c>
      <c r="L2035" s="5">
        <f t="shared" si="427"/>
        <v>0</v>
      </c>
      <c r="M2035" s="25" t="e">
        <f t="shared" si="415"/>
        <v>#DIV/0!</v>
      </c>
      <c r="N2035" s="25" t="e">
        <f t="shared" si="415"/>
        <v>#DIV/0!</v>
      </c>
      <c r="O2035">
        <f t="shared" si="416"/>
        <v>0</v>
      </c>
      <c r="P2035">
        <f t="shared" si="416"/>
        <v>0</v>
      </c>
      <c r="Q2035" t="s">
        <v>568</v>
      </c>
      <c r="R2035" t="s">
        <v>547</v>
      </c>
      <c r="S2035" t="s">
        <v>271</v>
      </c>
      <c r="T2035" s="67" t="s">
        <v>84</v>
      </c>
      <c r="U2035" s="67" t="s">
        <v>86</v>
      </c>
      <c r="V2035" t="s">
        <v>668</v>
      </c>
      <c r="W2035" s="67" t="s">
        <v>94</v>
      </c>
      <c r="X2035" s="79">
        <v>2</v>
      </c>
      <c r="Y2035" t="str">
        <f t="shared" si="428"/>
        <v>N</v>
      </c>
      <c r="Z2035" s="24">
        <v>100</v>
      </c>
      <c r="AA2035" s="24">
        <f t="shared" si="417"/>
        <v>0</v>
      </c>
      <c r="AB2035" s="24">
        <f t="shared" si="418"/>
        <v>-100</v>
      </c>
      <c r="AC2035" s="24">
        <f t="shared" si="419"/>
        <v>0</v>
      </c>
      <c r="AD2035" s="24">
        <f t="shared" si="420"/>
        <v>-100</v>
      </c>
      <c r="AE2035" s="24">
        <f t="shared" si="421"/>
        <v>0</v>
      </c>
      <c r="AF2035" s="24">
        <f t="shared" si="422"/>
        <v>-100</v>
      </c>
    </row>
    <row r="2036" spans="1:32" x14ac:dyDescent="0.25">
      <c r="A2036" s="18">
        <v>0.44944242937327678</v>
      </c>
      <c r="B2036" s="18">
        <v>0.54970643705388833</v>
      </c>
      <c r="C2036" s="3">
        <f t="shared" si="414"/>
        <v>2.2249790732807448</v>
      </c>
      <c r="D2036" s="4">
        <f t="shared" si="414"/>
        <v>1.8191527924603308</v>
      </c>
      <c r="E2036" s="75"/>
      <c r="F2036" s="5">
        <f t="shared" si="423"/>
        <v>1</v>
      </c>
      <c r="G2036" s="5">
        <f t="shared" si="424"/>
        <v>2.2249790732807448</v>
      </c>
      <c r="H2036" s="5">
        <f t="shared" si="425"/>
        <v>1.8191527924603308</v>
      </c>
      <c r="K2036" s="5">
        <f t="shared" si="426"/>
        <v>0</v>
      </c>
      <c r="L2036" s="5">
        <f t="shared" si="427"/>
        <v>0</v>
      </c>
      <c r="M2036" s="25" t="e">
        <f t="shared" si="415"/>
        <v>#DIV/0!</v>
      </c>
      <c r="N2036" s="25" t="e">
        <f t="shared" si="415"/>
        <v>#DIV/0!</v>
      </c>
      <c r="O2036">
        <f t="shared" si="416"/>
        <v>0</v>
      </c>
      <c r="P2036">
        <f t="shared" si="416"/>
        <v>0</v>
      </c>
      <c r="Q2036" t="s">
        <v>546</v>
      </c>
      <c r="R2036" t="s">
        <v>572</v>
      </c>
      <c r="S2036" t="s">
        <v>271</v>
      </c>
      <c r="T2036" s="67" t="s">
        <v>90</v>
      </c>
      <c r="U2036" s="67" t="s">
        <v>75</v>
      </c>
      <c r="V2036" t="s">
        <v>668</v>
      </c>
      <c r="W2036" s="67" t="s">
        <v>74</v>
      </c>
      <c r="X2036" s="79">
        <v>4</v>
      </c>
      <c r="Y2036" t="str">
        <f t="shared" si="428"/>
        <v>Y</v>
      </c>
      <c r="Z2036" s="24">
        <v>100</v>
      </c>
      <c r="AA2036" s="24">
        <f t="shared" si="417"/>
        <v>0</v>
      </c>
      <c r="AB2036" s="24">
        <f t="shared" si="418"/>
        <v>-100</v>
      </c>
      <c r="AC2036" s="24">
        <f t="shared" si="419"/>
        <v>0</v>
      </c>
      <c r="AD2036" s="24">
        <f t="shared" si="420"/>
        <v>-100</v>
      </c>
      <c r="AE2036" s="24">
        <f t="shared" si="421"/>
        <v>0</v>
      </c>
      <c r="AF2036" s="24">
        <f t="shared" si="422"/>
        <v>-100</v>
      </c>
    </row>
    <row r="2037" spans="1:32" x14ac:dyDescent="0.25">
      <c r="A2037" s="18">
        <v>0.34567223691843729</v>
      </c>
      <c r="B2037" s="18">
        <v>0.65372093941443266</v>
      </c>
      <c r="C2037" s="3">
        <f t="shared" si="414"/>
        <v>2.8929138449610399</v>
      </c>
      <c r="D2037" s="4">
        <f t="shared" si="414"/>
        <v>1.5297047099267542</v>
      </c>
      <c r="E2037" s="75"/>
      <c r="F2037" s="5">
        <f t="shared" si="423"/>
        <v>1</v>
      </c>
      <c r="G2037" s="5">
        <f t="shared" si="424"/>
        <v>2.8929138449610399</v>
      </c>
      <c r="H2037" s="5">
        <f t="shared" si="425"/>
        <v>1.5297047099267542</v>
      </c>
      <c r="K2037" s="5">
        <f t="shared" si="426"/>
        <v>0</v>
      </c>
      <c r="L2037" s="5">
        <f t="shared" si="427"/>
        <v>0</v>
      </c>
      <c r="M2037" s="25" t="e">
        <f t="shared" si="415"/>
        <v>#DIV/0!</v>
      </c>
      <c r="N2037" s="25" t="e">
        <f t="shared" si="415"/>
        <v>#DIV/0!</v>
      </c>
      <c r="O2037">
        <f t="shared" si="416"/>
        <v>0</v>
      </c>
      <c r="P2037">
        <f t="shared" si="416"/>
        <v>0</v>
      </c>
      <c r="Q2037" t="s">
        <v>551</v>
      </c>
      <c r="R2037" t="s">
        <v>570</v>
      </c>
      <c r="S2037" t="s">
        <v>271</v>
      </c>
      <c r="T2037" s="67" t="s">
        <v>90</v>
      </c>
      <c r="U2037" s="67" t="s">
        <v>75</v>
      </c>
      <c r="V2037" t="s">
        <v>668</v>
      </c>
      <c r="W2037" s="67" t="s">
        <v>75</v>
      </c>
      <c r="X2037" s="79">
        <v>2</v>
      </c>
      <c r="Y2037" t="str">
        <f t="shared" si="428"/>
        <v>N</v>
      </c>
      <c r="Z2037" s="24">
        <v>100</v>
      </c>
      <c r="AA2037" s="24">
        <f t="shared" si="417"/>
        <v>0</v>
      </c>
      <c r="AB2037" s="24">
        <f t="shared" si="418"/>
        <v>-100</v>
      </c>
      <c r="AC2037" s="24">
        <f t="shared" si="419"/>
        <v>0</v>
      </c>
      <c r="AD2037" s="24">
        <f t="shared" si="420"/>
        <v>-100</v>
      </c>
      <c r="AE2037" s="24">
        <f t="shared" si="421"/>
        <v>0</v>
      </c>
      <c r="AF2037" s="24">
        <f t="shared" si="422"/>
        <v>-100</v>
      </c>
    </row>
    <row r="2038" spans="1:32" x14ac:dyDescent="0.25">
      <c r="A2038" s="18">
        <v>0.31232346896099583</v>
      </c>
      <c r="B2038" s="18">
        <v>0.68751839693497241</v>
      </c>
      <c r="C2038" s="3">
        <f t="shared" si="414"/>
        <v>3.2018086995725699</v>
      </c>
      <c r="D2038" s="4">
        <f t="shared" si="414"/>
        <v>1.4545065331460258</v>
      </c>
      <c r="E2038" s="75"/>
      <c r="F2038" s="5">
        <f t="shared" si="423"/>
        <v>1</v>
      </c>
      <c r="G2038" s="5">
        <f t="shared" si="424"/>
        <v>3.2018086995725699</v>
      </c>
      <c r="H2038" s="5">
        <f t="shared" si="425"/>
        <v>1.4545065331460258</v>
      </c>
      <c r="K2038" s="5">
        <f t="shared" si="426"/>
        <v>0</v>
      </c>
      <c r="L2038" s="5">
        <f t="shared" si="427"/>
        <v>0</v>
      </c>
      <c r="M2038" s="25" t="e">
        <f t="shared" si="415"/>
        <v>#DIV/0!</v>
      </c>
      <c r="N2038" s="25" t="e">
        <f t="shared" si="415"/>
        <v>#DIV/0!</v>
      </c>
      <c r="O2038">
        <f t="shared" si="416"/>
        <v>0</v>
      </c>
      <c r="P2038">
        <f t="shared" si="416"/>
        <v>0</v>
      </c>
      <c r="Q2038" t="s">
        <v>550</v>
      </c>
      <c r="R2038" t="s">
        <v>549</v>
      </c>
      <c r="S2038" t="s">
        <v>271</v>
      </c>
      <c r="T2038" s="67" t="s">
        <v>90</v>
      </c>
      <c r="U2038" s="67" t="s">
        <v>75</v>
      </c>
      <c r="V2038" t="s">
        <v>668</v>
      </c>
      <c r="W2038" s="67" t="s">
        <v>100</v>
      </c>
      <c r="X2038" s="79">
        <v>3</v>
      </c>
      <c r="Y2038" t="str">
        <f t="shared" si="428"/>
        <v>Y</v>
      </c>
      <c r="Z2038" s="24">
        <v>100</v>
      </c>
      <c r="AA2038" s="24">
        <f t="shared" si="417"/>
        <v>0</v>
      </c>
      <c r="AB2038" s="24">
        <f t="shared" si="418"/>
        <v>-100</v>
      </c>
      <c r="AC2038" s="24">
        <f t="shared" si="419"/>
        <v>0</v>
      </c>
      <c r="AD2038" s="24">
        <f t="shared" si="420"/>
        <v>-100</v>
      </c>
      <c r="AE2038" s="24">
        <f t="shared" si="421"/>
        <v>0</v>
      </c>
      <c r="AF2038" s="24">
        <f t="shared" si="422"/>
        <v>-100</v>
      </c>
    </row>
    <row r="2039" spans="1:32" x14ac:dyDescent="0.25">
      <c r="A2039" s="18">
        <v>0.54098439641795193</v>
      </c>
      <c r="B2039" s="18">
        <v>0.45619015994477041</v>
      </c>
      <c r="C2039" s="3">
        <f t="shared" ref="C2039:D2076" si="429">(100%/A2039)</f>
        <v>1.8484821496171644</v>
      </c>
      <c r="D2039" s="4">
        <f t="shared" si="429"/>
        <v>2.1920683254567943</v>
      </c>
      <c r="E2039" s="75"/>
      <c r="F2039" s="5">
        <f t="shared" si="423"/>
        <v>1</v>
      </c>
      <c r="G2039" s="5">
        <f t="shared" si="424"/>
        <v>1.8484821496171644</v>
      </c>
      <c r="H2039" s="5">
        <f t="shared" si="425"/>
        <v>2.1920683254567943</v>
      </c>
      <c r="K2039" s="5">
        <f t="shared" si="426"/>
        <v>0</v>
      </c>
      <c r="L2039" s="5">
        <f t="shared" si="427"/>
        <v>0</v>
      </c>
      <c r="M2039" s="25" t="e">
        <f t="shared" ref="M2039:N2076" si="430">(1/K2039)</f>
        <v>#DIV/0!</v>
      </c>
      <c r="N2039" s="25" t="e">
        <f t="shared" si="430"/>
        <v>#DIV/0!</v>
      </c>
      <c r="O2039">
        <f t="shared" si="416"/>
        <v>0</v>
      </c>
      <c r="P2039">
        <f t="shared" si="416"/>
        <v>0</v>
      </c>
      <c r="Q2039" t="s">
        <v>571</v>
      </c>
      <c r="R2039" t="s">
        <v>543</v>
      </c>
      <c r="S2039" t="s">
        <v>271</v>
      </c>
      <c r="T2039" s="67" t="s">
        <v>84</v>
      </c>
      <c r="U2039" s="67" t="s">
        <v>86</v>
      </c>
      <c r="V2039" t="s">
        <v>668</v>
      </c>
      <c r="W2039" s="67" t="s">
        <v>75</v>
      </c>
      <c r="X2039" s="79">
        <v>2</v>
      </c>
      <c r="Y2039" t="str">
        <f t="shared" si="428"/>
        <v>N</v>
      </c>
      <c r="Z2039" s="24">
        <v>100</v>
      </c>
      <c r="AA2039" s="24">
        <f t="shared" si="417"/>
        <v>0</v>
      </c>
      <c r="AB2039" s="24">
        <f t="shared" si="418"/>
        <v>-100</v>
      </c>
      <c r="AC2039" s="24">
        <f t="shared" si="419"/>
        <v>0</v>
      </c>
      <c r="AD2039" s="24">
        <f t="shared" si="420"/>
        <v>-100</v>
      </c>
      <c r="AE2039" s="24">
        <f t="shared" si="421"/>
        <v>0</v>
      </c>
      <c r="AF2039" s="24">
        <f t="shared" si="422"/>
        <v>-100</v>
      </c>
    </row>
    <row r="2040" spans="1:32" x14ac:dyDescent="0.25">
      <c r="A2040" s="18">
        <v>0.65846445608586834</v>
      </c>
      <c r="B2040" s="18">
        <v>0.33426318740730609</v>
      </c>
      <c r="C2040" s="3">
        <f t="shared" si="429"/>
        <v>1.5186848595356726</v>
      </c>
      <c r="D2040" s="4">
        <f t="shared" si="429"/>
        <v>2.9916545933653196</v>
      </c>
      <c r="E2040" s="75"/>
      <c r="F2040" s="5">
        <f t="shared" si="423"/>
        <v>1</v>
      </c>
      <c r="G2040" s="5">
        <f t="shared" si="424"/>
        <v>1.5186848595356726</v>
      </c>
      <c r="H2040" s="5">
        <f t="shared" si="425"/>
        <v>2.9916545933653196</v>
      </c>
      <c r="K2040" s="5">
        <f t="shared" si="426"/>
        <v>0</v>
      </c>
      <c r="L2040" s="5">
        <f t="shared" si="427"/>
        <v>0</v>
      </c>
      <c r="M2040" s="25" t="e">
        <f t="shared" si="430"/>
        <v>#DIV/0!</v>
      </c>
      <c r="N2040" s="25" t="e">
        <f t="shared" si="430"/>
        <v>#DIV/0!</v>
      </c>
      <c r="O2040">
        <f t="shared" si="416"/>
        <v>0</v>
      </c>
      <c r="P2040">
        <f t="shared" si="416"/>
        <v>0</v>
      </c>
      <c r="Q2040" t="s">
        <v>544</v>
      </c>
      <c r="R2040" t="s">
        <v>569</v>
      </c>
      <c r="S2040" t="s">
        <v>271</v>
      </c>
      <c r="T2040" s="67" t="s">
        <v>84</v>
      </c>
      <c r="U2040" s="67" t="s">
        <v>86</v>
      </c>
      <c r="V2040" t="s">
        <v>668</v>
      </c>
      <c r="W2040" s="67" t="s">
        <v>99</v>
      </c>
      <c r="X2040" s="79">
        <v>5</v>
      </c>
      <c r="Y2040" t="str">
        <f t="shared" si="428"/>
        <v>Y</v>
      </c>
      <c r="Z2040" s="24">
        <v>100</v>
      </c>
      <c r="AA2040" s="24">
        <f t="shared" si="417"/>
        <v>0</v>
      </c>
      <c r="AB2040" s="24">
        <f t="shared" si="418"/>
        <v>-100</v>
      </c>
      <c r="AC2040" s="24">
        <f t="shared" si="419"/>
        <v>0</v>
      </c>
      <c r="AD2040" s="24">
        <f t="shared" si="420"/>
        <v>-100</v>
      </c>
      <c r="AE2040" s="24">
        <f t="shared" si="421"/>
        <v>0</v>
      </c>
      <c r="AF2040" s="24">
        <f t="shared" si="422"/>
        <v>-100</v>
      </c>
    </row>
    <row r="2041" spans="1:32" x14ac:dyDescent="0.25">
      <c r="A2041" s="18">
        <v>0.59214624182543041</v>
      </c>
      <c r="B2041" s="18">
        <v>0.4024644376439615</v>
      </c>
      <c r="C2041" s="3">
        <f t="shared" si="429"/>
        <v>1.6887720116525002</v>
      </c>
      <c r="D2041" s="4">
        <f t="shared" si="429"/>
        <v>2.4846915813333199</v>
      </c>
      <c r="E2041" s="75"/>
      <c r="F2041" s="5">
        <f t="shared" si="423"/>
        <v>1</v>
      </c>
      <c r="G2041" s="5">
        <f t="shared" si="424"/>
        <v>1.6887720116525002</v>
      </c>
      <c r="H2041" s="5">
        <f t="shared" si="425"/>
        <v>2.4846915813333199</v>
      </c>
      <c r="K2041" s="5">
        <f t="shared" si="426"/>
        <v>0</v>
      </c>
      <c r="L2041" s="5">
        <f t="shared" si="427"/>
        <v>0</v>
      </c>
      <c r="M2041" s="25" t="e">
        <f t="shared" si="430"/>
        <v>#DIV/0!</v>
      </c>
      <c r="N2041" s="25" t="e">
        <f t="shared" si="430"/>
        <v>#DIV/0!</v>
      </c>
      <c r="O2041">
        <f t="shared" si="416"/>
        <v>0</v>
      </c>
      <c r="P2041">
        <f t="shared" si="416"/>
        <v>0</v>
      </c>
      <c r="Q2041" t="s">
        <v>291</v>
      </c>
      <c r="R2041" t="s">
        <v>344</v>
      </c>
      <c r="S2041" t="s">
        <v>270</v>
      </c>
      <c r="T2041" s="67" t="s">
        <v>84</v>
      </c>
      <c r="U2041" s="67" t="s">
        <v>86</v>
      </c>
      <c r="V2041" t="s">
        <v>668</v>
      </c>
      <c r="W2041" s="67" t="s">
        <v>75</v>
      </c>
      <c r="X2041" s="79">
        <v>2</v>
      </c>
      <c r="Y2041" t="str">
        <f t="shared" si="428"/>
        <v>N</v>
      </c>
      <c r="Z2041" s="24">
        <v>100</v>
      </c>
      <c r="AA2041" s="24">
        <f t="shared" si="417"/>
        <v>0</v>
      </c>
      <c r="AB2041" s="24">
        <f t="shared" si="418"/>
        <v>-100</v>
      </c>
      <c r="AC2041" s="24">
        <f t="shared" si="419"/>
        <v>0</v>
      </c>
      <c r="AD2041" s="24">
        <f t="shared" si="420"/>
        <v>-100</v>
      </c>
      <c r="AE2041" s="24">
        <f t="shared" si="421"/>
        <v>0</v>
      </c>
      <c r="AF2041" s="24">
        <f t="shared" si="422"/>
        <v>-100</v>
      </c>
    </row>
    <row r="2042" spans="1:32" x14ac:dyDescent="0.25">
      <c r="A2042" s="18">
        <v>0.63805411641823162</v>
      </c>
      <c r="B2042" s="18">
        <v>0.3543767480020576</v>
      </c>
      <c r="C2042" s="3">
        <f t="shared" si="429"/>
        <v>1.5672651805987567</v>
      </c>
      <c r="D2042" s="4">
        <f t="shared" si="429"/>
        <v>2.8218555693563556</v>
      </c>
      <c r="E2042" s="75"/>
      <c r="F2042" s="5">
        <f t="shared" si="423"/>
        <v>1</v>
      </c>
      <c r="G2042" s="5">
        <f t="shared" si="424"/>
        <v>1.5672651805987567</v>
      </c>
      <c r="H2042" s="5">
        <f t="shared" si="425"/>
        <v>2.8218555693563556</v>
      </c>
      <c r="K2042" s="5">
        <f t="shared" si="426"/>
        <v>0</v>
      </c>
      <c r="L2042" s="5">
        <f t="shared" si="427"/>
        <v>0</v>
      </c>
      <c r="M2042" s="25" t="e">
        <f t="shared" si="430"/>
        <v>#DIV/0!</v>
      </c>
      <c r="N2042" s="25" t="e">
        <f t="shared" si="430"/>
        <v>#DIV/0!</v>
      </c>
      <c r="O2042">
        <f t="shared" si="416"/>
        <v>0</v>
      </c>
      <c r="P2042">
        <f t="shared" si="416"/>
        <v>0</v>
      </c>
      <c r="Q2042" t="s">
        <v>423</v>
      </c>
      <c r="R2042" t="s">
        <v>421</v>
      </c>
      <c r="S2042" t="s">
        <v>270</v>
      </c>
      <c r="T2042" s="67" t="s">
        <v>84</v>
      </c>
      <c r="U2042" s="67" t="s">
        <v>86</v>
      </c>
      <c r="V2042" t="s">
        <v>668</v>
      </c>
      <c r="W2042" s="67" t="s">
        <v>86</v>
      </c>
      <c r="X2042" s="79">
        <v>3</v>
      </c>
      <c r="Y2042" t="str">
        <f t="shared" si="428"/>
        <v>Y</v>
      </c>
      <c r="Z2042" s="24">
        <v>100</v>
      </c>
      <c r="AA2042" s="24">
        <f t="shared" si="417"/>
        <v>0</v>
      </c>
      <c r="AB2042" s="24">
        <f t="shared" si="418"/>
        <v>-100</v>
      </c>
      <c r="AC2042" s="24">
        <f t="shared" si="419"/>
        <v>0</v>
      </c>
      <c r="AD2042" s="24">
        <f t="shared" si="420"/>
        <v>-100</v>
      </c>
      <c r="AE2042" s="24">
        <f t="shared" si="421"/>
        <v>0</v>
      </c>
      <c r="AF2042" s="24">
        <f t="shared" si="422"/>
        <v>-100</v>
      </c>
    </row>
    <row r="2043" spans="1:32" x14ac:dyDescent="0.25">
      <c r="A2043" s="18">
        <v>0.3937373610391724</v>
      </c>
      <c r="B2043" s="18">
        <v>0.60550192642549328</v>
      </c>
      <c r="C2043" s="3">
        <f t="shared" si="429"/>
        <v>2.5397640634374836</v>
      </c>
      <c r="D2043" s="4">
        <f t="shared" si="429"/>
        <v>1.6515224086955065</v>
      </c>
      <c r="E2043" s="75"/>
      <c r="F2043" s="5">
        <f t="shared" si="423"/>
        <v>1</v>
      </c>
      <c r="G2043" s="5">
        <f t="shared" si="424"/>
        <v>2.5397640634374836</v>
      </c>
      <c r="H2043" s="5">
        <f t="shared" si="425"/>
        <v>1.6515224086955065</v>
      </c>
      <c r="K2043" s="5">
        <f t="shared" si="426"/>
        <v>0</v>
      </c>
      <c r="L2043" s="5">
        <f t="shared" si="427"/>
        <v>0</v>
      </c>
      <c r="M2043" s="25" t="e">
        <f t="shared" si="430"/>
        <v>#DIV/0!</v>
      </c>
      <c r="N2043" s="25" t="e">
        <f t="shared" si="430"/>
        <v>#DIV/0!</v>
      </c>
      <c r="O2043">
        <f t="shared" si="416"/>
        <v>0</v>
      </c>
      <c r="P2043">
        <f t="shared" si="416"/>
        <v>0</v>
      </c>
      <c r="Q2043" t="s">
        <v>424</v>
      </c>
      <c r="R2043" t="s">
        <v>348</v>
      </c>
      <c r="S2043" t="s">
        <v>270</v>
      </c>
      <c r="T2043" s="67" t="s">
        <v>90</v>
      </c>
      <c r="U2043" s="67" t="s">
        <v>75</v>
      </c>
      <c r="V2043" t="s">
        <v>668</v>
      </c>
      <c r="W2043" s="67" t="s">
        <v>92</v>
      </c>
      <c r="X2043" s="79">
        <v>5</v>
      </c>
      <c r="Y2043" t="str">
        <f t="shared" si="428"/>
        <v>Y</v>
      </c>
      <c r="Z2043" s="24">
        <v>100</v>
      </c>
      <c r="AA2043" s="24">
        <f t="shared" si="417"/>
        <v>0</v>
      </c>
      <c r="AB2043" s="24">
        <f t="shared" si="418"/>
        <v>-100</v>
      </c>
      <c r="AC2043" s="24">
        <f t="shared" si="419"/>
        <v>0</v>
      </c>
      <c r="AD2043" s="24">
        <f t="shared" si="420"/>
        <v>-100</v>
      </c>
      <c r="AE2043" s="24">
        <f t="shared" si="421"/>
        <v>0</v>
      </c>
      <c r="AF2043" s="24">
        <f t="shared" si="422"/>
        <v>-100</v>
      </c>
    </row>
    <row r="2044" spans="1:32" x14ac:dyDescent="0.25">
      <c r="A2044" s="18">
        <v>0.13229627248070525</v>
      </c>
      <c r="B2044" s="18">
        <v>0.8676827021246678</v>
      </c>
      <c r="C2044" s="3">
        <f t="shared" si="429"/>
        <v>7.558791954216586</v>
      </c>
      <c r="D2044" s="4">
        <f t="shared" si="429"/>
        <v>1.1524950279074724</v>
      </c>
      <c r="E2044" s="75"/>
      <c r="F2044" s="5">
        <f t="shared" si="423"/>
        <v>1</v>
      </c>
      <c r="G2044" s="5">
        <f t="shared" si="424"/>
        <v>7.558791954216586</v>
      </c>
      <c r="H2044" s="5">
        <f t="shared" si="425"/>
        <v>1.1524950279074724</v>
      </c>
      <c r="K2044" s="5">
        <f t="shared" si="426"/>
        <v>0</v>
      </c>
      <c r="L2044" s="5">
        <f t="shared" si="427"/>
        <v>0</v>
      </c>
      <c r="M2044" s="25" t="e">
        <f t="shared" si="430"/>
        <v>#DIV/0!</v>
      </c>
      <c r="N2044" s="25" t="e">
        <f t="shared" si="430"/>
        <v>#DIV/0!</v>
      </c>
      <c r="O2044">
        <f t="shared" ref="O2044:P2081" si="431">(I2044/G2044)</f>
        <v>0</v>
      </c>
      <c r="P2044">
        <f t="shared" si="431"/>
        <v>0</v>
      </c>
      <c r="Q2044" t="s">
        <v>295</v>
      </c>
      <c r="R2044" t="s">
        <v>428</v>
      </c>
      <c r="S2044" t="s">
        <v>273</v>
      </c>
      <c r="T2044" s="67" t="s">
        <v>85</v>
      </c>
      <c r="U2044" s="67" t="s">
        <v>76</v>
      </c>
      <c r="V2044" t="s">
        <v>668</v>
      </c>
      <c r="W2044" s="67" t="s">
        <v>92</v>
      </c>
      <c r="X2044" s="79">
        <v>5</v>
      </c>
      <c r="Y2044" t="str">
        <f t="shared" si="428"/>
        <v>Y</v>
      </c>
      <c r="Z2044" s="24">
        <v>100</v>
      </c>
      <c r="AA2044" s="24">
        <f t="shared" si="417"/>
        <v>0</v>
      </c>
      <c r="AB2044" s="24">
        <f t="shared" si="418"/>
        <v>-100</v>
      </c>
      <c r="AC2044" s="24">
        <f t="shared" si="419"/>
        <v>0</v>
      </c>
      <c r="AD2044" s="24">
        <f t="shared" si="420"/>
        <v>-100</v>
      </c>
      <c r="AE2044" s="24">
        <f t="shared" si="421"/>
        <v>0</v>
      </c>
      <c r="AF2044" s="24">
        <f t="shared" si="422"/>
        <v>-100</v>
      </c>
    </row>
    <row r="2045" spans="1:32" x14ac:dyDescent="0.25">
      <c r="A2045" s="18">
        <v>0.58479147856817904</v>
      </c>
      <c r="B2045" s="18">
        <v>0.41252993868654231</v>
      </c>
      <c r="C2045" s="3">
        <f t="shared" si="429"/>
        <v>1.7100112375926373</v>
      </c>
      <c r="D2045" s="4">
        <f t="shared" si="429"/>
        <v>2.4240664888078398</v>
      </c>
      <c r="E2045" s="75"/>
      <c r="F2045" s="5">
        <f t="shared" si="423"/>
        <v>1</v>
      </c>
      <c r="G2045" s="5">
        <f t="shared" si="424"/>
        <v>1.7100112375926373</v>
      </c>
      <c r="H2045" s="5">
        <f t="shared" si="425"/>
        <v>2.4240664888078398</v>
      </c>
      <c r="K2045" s="5">
        <f t="shared" si="426"/>
        <v>0</v>
      </c>
      <c r="L2045" s="5">
        <f t="shared" si="427"/>
        <v>0</v>
      </c>
      <c r="M2045" s="25" t="e">
        <f t="shared" si="430"/>
        <v>#DIV/0!</v>
      </c>
      <c r="N2045" s="25" t="e">
        <f t="shared" si="430"/>
        <v>#DIV/0!</v>
      </c>
      <c r="O2045">
        <f t="shared" si="431"/>
        <v>0</v>
      </c>
      <c r="P2045">
        <f t="shared" si="431"/>
        <v>0</v>
      </c>
      <c r="Q2045" t="s">
        <v>427</v>
      </c>
      <c r="R2045" t="s">
        <v>351</v>
      </c>
      <c r="S2045" t="s">
        <v>273</v>
      </c>
      <c r="T2045" s="67" t="s">
        <v>84</v>
      </c>
      <c r="U2045" s="67" t="s">
        <v>86</v>
      </c>
      <c r="V2045" t="s">
        <v>668</v>
      </c>
      <c r="W2045" s="67" t="s">
        <v>89</v>
      </c>
      <c r="X2045" s="79">
        <v>4</v>
      </c>
      <c r="Y2045" t="str">
        <f t="shared" si="428"/>
        <v>Y</v>
      </c>
      <c r="Z2045" s="24">
        <v>100</v>
      </c>
      <c r="AA2045" s="24">
        <f t="shared" si="417"/>
        <v>0</v>
      </c>
      <c r="AB2045" s="24">
        <f t="shared" si="418"/>
        <v>-100</v>
      </c>
      <c r="AC2045" s="24">
        <f t="shared" si="419"/>
        <v>0</v>
      </c>
      <c r="AD2045" s="24">
        <f t="shared" si="420"/>
        <v>-100</v>
      </c>
      <c r="AE2045" s="24">
        <f t="shared" si="421"/>
        <v>0</v>
      </c>
      <c r="AF2045" s="24">
        <f t="shared" si="422"/>
        <v>-100</v>
      </c>
    </row>
    <row r="2046" spans="1:32" x14ac:dyDescent="0.25">
      <c r="A2046" s="18">
        <v>0.40103451055047279</v>
      </c>
      <c r="B2046" s="18">
        <v>0.59496992467038379</v>
      </c>
      <c r="C2046" s="3">
        <f t="shared" si="429"/>
        <v>2.4935509879869642</v>
      </c>
      <c r="D2046" s="4">
        <f t="shared" si="429"/>
        <v>1.6807572257606211</v>
      </c>
      <c r="E2046" s="75"/>
      <c r="F2046" s="5">
        <f t="shared" si="423"/>
        <v>1</v>
      </c>
      <c r="G2046" s="5">
        <f t="shared" si="424"/>
        <v>2.4935509879869642</v>
      </c>
      <c r="H2046" s="5">
        <f t="shared" si="425"/>
        <v>1.6807572257606211</v>
      </c>
      <c r="K2046" s="5">
        <f t="shared" si="426"/>
        <v>0</v>
      </c>
      <c r="L2046" s="5">
        <f t="shared" si="427"/>
        <v>0</v>
      </c>
      <c r="M2046" s="25" t="e">
        <f t="shared" si="430"/>
        <v>#DIV/0!</v>
      </c>
      <c r="N2046" s="25" t="e">
        <f t="shared" si="430"/>
        <v>#DIV/0!</v>
      </c>
      <c r="O2046">
        <f t="shared" si="431"/>
        <v>0</v>
      </c>
      <c r="P2046">
        <f t="shared" si="431"/>
        <v>0</v>
      </c>
      <c r="Q2046" t="s">
        <v>433</v>
      </c>
      <c r="R2046" t="s">
        <v>354</v>
      </c>
      <c r="S2046" t="s">
        <v>278</v>
      </c>
      <c r="T2046" s="67" t="s">
        <v>84</v>
      </c>
      <c r="U2046" s="67" t="s">
        <v>94</v>
      </c>
      <c r="V2046" t="s">
        <v>668</v>
      </c>
      <c r="W2046" s="67" t="s">
        <v>73</v>
      </c>
      <c r="X2046" s="79">
        <v>0</v>
      </c>
      <c r="Y2046" t="str">
        <f t="shared" si="428"/>
        <v>N</v>
      </c>
      <c r="Z2046" s="24">
        <v>100</v>
      </c>
      <c r="AA2046" s="24">
        <f t="shared" si="417"/>
        <v>0</v>
      </c>
      <c r="AB2046" s="24">
        <f t="shared" si="418"/>
        <v>-100</v>
      </c>
      <c r="AC2046" s="24">
        <f t="shared" si="419"/>
        <v>0</v>
      </c>
      <c r="AD2046" s="24">
        <f t="shared" si="420"/>
        <v>-100</v>
      </c>
      <c r="AE2046" s="24">
        <f t="shared" si="421"/>
        <v>0</v>
      </c>
      <c r="AF2046" s="24">
        <f t="shared" si="422"/>
        <v>-100</v>
      </c>
    </row>
    <row r="2047" spans="1:32" x14ac:dyDescent="0.25">
      <c r="A2047" s="18">
        <v>0.56811316835553161</v>
      </c>
      <c r="B2047" s="18">
        <v>0.42994416347066722</v>
      </c>
      <c r="C2047" s="3">
        <f t="shared" si="429"/>
        <v>1.7602126753981326</v>
      </c>
      <c r="D2047" s="4">
        <f t="shared" si="429"/>
        <v>2.3258834168782121</v>
      </c>
      <c r="E2047" s="75"/>
      <c r="F2047" s="5">
        <f t="shared" si="423"/>
        <v>1</v>
      </c>
      <c r="G2047" s="5">
        <f t="shared" si="424"/>
        <v>1.7602126753981326</v>
      </c>
      <c r="H2047" s="5">
        <f t="shared" si="425"/>
        <v>2.3258834168782121</v>
      </c>
      <c r="K2047" s="5">
        <f t="shared" si="426"/>
        <v>0</v>
      </c>
      <c r="L2047" s="5">
        <f t="shared" si="427"/>
        <v>0</v>
      </c>
      <c r="M2047" s="25" t="e">
        <f t="shared" si="430"/>
        <v>#DIV/0!</v>
      </c>
      <c r="N2047" s="25" t="e">
        <f t="shared" si="430"/>
        <v>#DIV/0!</v>
      </c>
      <c r="O2047">
        <f t="shared" si="431"/>
        <v>0</v>
      </c>
      <c r="P2047">
        <f t="shared" si="431"/>
        <v>0</v>
      </c>
      <c r="Q2047" t="s">
        <v>299</v>
      </c>
      <c r="R2047" t="s">
        <v>434</v>
      </c>
      <c r="S2047" t="s">
        <v>278</v>
      </c>
      <c r="T2047" s="67" t="s">
        <v>84</v>
      </c>
      <c r="U2047" s="67" t="s">
        <v>86</v>
      </c>
      <c r="V2047" t="s">
        <v>668</v>
      </c>
      <c r="W2047" s="67" t="s">
        <v>74</v>
      </c>
      <c r="X2047" s="79">
        <v>4</v>
      </c>
      <c r="Y2047" t="str">
        <f t="shared" si="428"/>
        <v>Y</v>
      </c>
      <c r="Z2047" s="24">
        <v>100</v>
      </c>
      <c r="AA2047" s="24">
        <f t="shared" si="417"/>
        <v>0</v>
      </c>
      <c r="AB2047" s="24">
        <f t="shared" si="418"/>
        <v>-100</v>
      </c>
      <c r="AC2047" s="24">
        <f t="shared" si="419"/>
        <v>0</v>
      </c>
      <c r="AD2047" s="24">
        <f t="shared" si="420"/>
        <v>-100</v>
      </c>
      <c r="AE2047" s="24">
        <f t="shared" si="421"/>
        <v>0</v>
      </c>
      <c r="AF2047" s="24">
        <f t="shared" si="422"/>
        <v>-100</v>
      </c>
    </row>
    <row r="2048" spans="1:32" x14ac:dyDescent="0.25">
      <c r="A2048" s="18">
        <v>0.72618377391852929</v>
      </c>
      <c r="B2048" s="18">
        <v>0.24000448790512879</v>
      </c>
      <c r="C2048" s="3">
        <f t="shared" si="429"/>
        <v>1.3770618897251623</v>
      </c>
      <c r="D2048" s="4">
        <f t="shared" si="429"/>
        <v>4.1665887531040227</v>
      </c>
      <c r="E2048" s="75"/>
      <c r="F2048" s="5">
        <f t="shared" si="423"/>
        <v>1</v>
      </c>
      <c r="G2048" s="5">
        <f t="shared" si="424"/>
        <v>1.3770618897251623</v>
      </c>
      <c r="H2048" s="5">
        <f t="shared" si="425"/>
        <v>4.1665887531040227</v>
      </c>
      <c r="K2048" s="5">
        <f t="shared" si="426"/>
        <v>0</v>
      </c>
      <c r="L2048" s="5">
        <f t="shared" si="427"/>
        <v>0</v>
      </c>
      <c r="M2048" s="25" t="e">
        <f t="shared" si="430"/>
        <v>#DIV/0!</v>
      </c>
      <c r="N2048" s="25" t="e">
        <f t="shared" si="430"/>
        <v>#DIV/0!</v>
      </c>
      <c r="O2048">
        <f t="shared" si="431"/>
        <v>0</v>
      </c>
      <c r="P2048">
        <f t="shared" si="431"/>
        <v>0</v>
      </c>
      <c r="Q2048" t="s">
        <v>300</v>
      </c>
      <c r="R2048" t="s">
        <v>357</v>
      </c>
      <c r="S2048" t="s">
        <v>278</v>
      </c>
      <c r="T2048" s="67" t="s">
        <v>84</v>
      </c>
      <c r="U2048" s="67" t="s">
        <v>89</v>
      </c>
      <c r="V2048" t="s">
        <v>668</v>
      </c>
      <c r="W2048" s="67" t="s">
        <v>109</v>
      </c>
      <c r="X2048" s="79">
        <v>6</v>
      </c>
      <c r="Y2048" t="str">
        <f t="shared" si="428"/>
        <v>Y</v>
      </c>
      <c r="Z2048" s="24">
        <v>100</v>
      </c>
      <c r="AA2048" s="24">
        <f t="shared" si="417"/>
        <v>0</v>
      </c>
      <c r="AB2048" s="24">
        <f t="shared" si="418"/>
        <v>-100</v>
      </c>
      <c r="AC2048" s="24">
        <f t="shared" si="419"/>
        <v>0</v>
      </c>
      <c r="AD2048" s="24">
        <f t="shared" si="420"/>
        <v>-100</v>
      </c>
      <c r="AE2048" s="24">
        <f t="shared" si="421"/>
        <v>0</v>
      </c>
      <c r="AF2048" s="24">
        <f t="shared" si="422"/>
        <v>-100</v>
      </c>
    </row>
    <row r="2049" spans="1:32" x14ac:dyDescent="0.25">
      <c r="A2049" s="18">
        <v>0.44300002230181074</v>
      </c>
      <c r="B2049" s="18">
        <v>0.55454131510577687</v>
      </c>
      <c r="C2049" s="3">
        <f t="shared" si="429"/>
        <v>2.2573362294747508</v>
      </c>
      <c r="D2049" s="4">
        <f t="shared" si="429"/>
        <v>1.8032921493130831</v>
      </c>
      <c r="E2049" s="75"/>
      <c r="F2049" s="5">
        <f t="shared" si="423"/>
        <v>1</v>
      </c>
      <c r="G2049" s="5">
        <f t="shared" si="424"/>
        <v>2.2573362294747508</v>
      </c>
      <c r="H2049" s="5">
        <f t="shared" si="425"/>
        <v>1.8032921493130831</v>
      </c>
      <c r="K2049" s="5">
        <f t="shared" si="426"/>
        <v>0</v>
      </c>
      <c r="L2049" s="5">
        <f t="shared" si="427"/>
        <v>0</v>
      </c>
      <c r="M2049" s="25" t="e">
        <f t="shared" si="430"/>
        <v>#DIV/0!</v>
      </c>
      <c r="N2049" s="25" t="e">
        <f t="shared" si="430"/>
        <v>#DIV/0!</v>
      </c>
      <c r="O2049">
        <f t="shared" si="431"/>
        <v>0</v>
      </c>
      <c r="P2049">
        <f t="shared" si="431"/>
        <v>0</v>
      </c>
      <c r="Q2049" t="s">
        <v>497</v>
      </c>
      <c r="R2049" t="s">
        <v>358</v>
      </c>
      <c r="S2049" t="s">
        <v>278</v>
      </c>
      <c r="T2049" s="67" t="s">
        <v>84</v>
      </c>
      <c r="U2049" s="67" t="s">
        <v>86</v>
      </c>
      <c r="V2049" t="s">
        <v>668</v>
      </c>
      <c r="W2049" s="67" t="s">
        <v>79</v>
      </c>
      <c r="X2049" s="79">
        <v>3</v>
      </c>
      <c r="Y2049" t="str">
        <f t="shared" si="428"/>
        <v>Y</v>
      </c>
      <c r="Z2049" s="24">
        <v>100</v>
      </c>
      <c r="AA2049" s="24">
        <f t="shared" si="417"/>
        <v>0</v>
      </c>
      <c r="AB2049" s="24">
        <f t="shared" si="418"/>
        <v>-100</v>
      </c>
      <c r="AC2049" s="24">
        <f t="shared" si="419"/>
        <v>0</v>
      </c>
      <c r="AD2049" s="24">
        <f t="shared" si="420"/>
        <v>-100</v>
      </c>
      <c r="AE2049" s="24">
        <f t="shared" si="421"/>
        <v>0</v>
      </c>
      <c r="AF2049" s="24">
        <f t="shared" si="422"/>
        <v>-100</v>
      </c>
    </row>
    <row r="2050" spans="1:32" x14ac:dyDescent="0.25">
      <c r="A2050" s="18">
        <v>0.59718937525992855</v>
      </c>
      <c r="B2050" s="18">
        <v>0.40056820744741145</v>
      </c>
      <c r="C2050" s="3">
        <f t="shared" si="429"/>
        <v>1.6745107020109775</v>
      </c>
      <c r="D2050" s="4">
        <f t="shared" si="429"/>
        <v>2.4964537409806415</v>
      </c>
      <c r="E2050" s="75"/>
      <c r="F2050" s="5">
        <f t="shared" si="423"/>
        <v>1</v>
      </c>
      <c r="G2050" s="5">
        <f t="shared" si="424"/>
        <v>1.6745107020109775</v>
      </c>
      <c r="H2050" s="5">
        <f t="shared" si="425"/>
        <v>2.4964537409806415</v>
      </c>
      <c r="K2050" s="5">
        <f t="shared" si="426"/>
        <v>0</v>
      </c>
      <c r="L2050" s="5">
        <f t="shared" si="427"/>
        <v>0</v>
      </c>
      <c r="M2050" s="25" t="e">
        <f t="shared" si="430"/>
        <v>#DIV/0!</v>
      </c>
      <c r="N2050" s="25" t="e">
        <f t="shared" si="430"/>
        <v>#DIV/0!</v>
      </c>
      <c r="O2050">
        <f t="shared" si="431"/>
        <v>0</v>
      </c>
      <c r="P2050">
        <f t="shared" si="431"/>
        <v>0</v>
      </c>
      <c r="Q2050" t="s">
        <v>363</v>
      </c>
      <c r="R2050" t="s">
        <v>439</v>
      </c>
      <c r="S2050" t="s">
        <v>269</v>
      </c>
      <c r="T2050" s="67" t="s">
        <v>90</v>
      </c>
      <c r="U2050" s="67" t="s">
        <v>74</v>
      </c>
      <c r="V2050" t="s">
        <v>668</v>
      </c>
      <c r="W2050" s="67" t="s">
        <v>91</v>
      </c>
      <c r="X2050" s="79">
        <v>5</v>
      </c>
      <c r="Y2050" t="str">
        <f t="shared" si="428"/>
        <v>Y</v>
      </c>
      <c r="Z2050" s="24">
        <v>100</v>
      </c>
      <c r="AA2050" s="24">
        <f t="shared" si="417"/>
        <v>0</v>
      </c>
      <c r="AB2050" s="24">
        <f t="shared" si="418"/>
        <v>-100</v>
      </c>
      <c r="AC2050" s="24">
        <f t="shared" si="419"/>
        <v>0</v>
      </c>
      <c r="AD2050" s="24">
        <f t="shared" si="420"/>
        <v>-100</v>
      </c>
      <c r="AE2050" s="24">
        <f t="shared" si="421"/>
        <v>0</v>
      </c>
      <c r="AF2050" s="24">
        <f t="shared" si="422"/>
        <v>-100</v>
      </c>
    </row>
    <row r="2051" spans="1:32" s="24" customFormat="1" x14ac:dyDescent="0.25">
      <c r="A2051" s="18">
        <v>0.19436862691700299</v>
      </c>
      <c r="B2051" s="18">
        <v>0.80555543427706688</v>
      </c>
      <c r="C2051" s="3">
        <f t="shared" si="429"/>
        <v>5.1448632213006693</v>
      </c>
      <c r="D2051" s="4">
        <f t="shared" si="429"/>
        <v>1.2413794972377468</v>
      </c>
      <c r="E2051" s="75"/>
      <c r="F2051" s="5">
        <f t="shared" si="423"/>
        <v>1</v>
      </c>
      <c r="G2051" s="5">
        <f t="shared" si="424"/>
        <v>5.1448632213006693</v>
      </c>
      <c r="H2051" s="5">
        <f t="shared" si="425"/>
        <v>1.2413794972377468</v>
      </c>
      <c r="I2051"/>
      <c r="J2051"/>
      <c r="K2051" s="5">
        <f t="shared" si="426"/>
        <v>0</v>
      </c>
      <c r="L2051" s="5">
        <f t="shared" si="427"/>
        <v>0</v>
      </c>
      <c r="M2051" s="25" t="e">
        <f t="shared" si="430"/>
        <v>#DIV/0!</v>
      </c>
      <c r="N2051" s="25" t="e">
        <f t="shared" si="430"/>
        <v>#DIV/0!</v>
      </c>
      <c r="O2051">
        <f t="shared" si="431"/>
        <v>0</v>
      </c>
      <c r="P2051">
        <f t="shared" si="431"/>
        <v>0</v>
      </c>
      <c r="Q2051" t="s">
        <v>501</v>
      </c>
      <c r="R2051" t="s">
        <v>438</v>
      </c>
      <c r="S2051" t="s">
        <v>269</v>
      </c>
      <c r="T2051" s="67" t="s">
        <v>90</v>
      </c>
      <c r="U2051" s="67" t="s">
        <v>75</v>
      </c>
      <c r="V2051" t="s">
        <v>668</v>
      </c>
      <c r="W2051" s="67" t="s">
        <v>76</v>
      </c>
      <c r="X2051" s="79">
        <v>1</v>
      </c>
      <c r="Y2051" t="str">
        <f t="shared" si="428"/>
        <v>N</v>
      </c>
      <c r="Z2051" s="24">
        <v>100</v>
      </c>
      <c r="AA2051" s="24">
        <f t="shared" si="417"/>
        <v>0</v>
      </c>
      <c r="AB2051" s="24">
        <f t="shared" si="418"/>
        <v>-100</v>
      </c>
      <c r="AC2051" s="24">
        <f t="shared" si="419"/>
        <v>0</v>
      </c>
      <c r="AD2051" s="24">
        <f t="shared" si="420"/>
        <v>-100</v>
      </c>
      <c r="AE2051" s="24">
        <f t="shared" si="421"/>
        <v>0</v>
      </c>
      <c r="AF2051" s="24">
        <f t="shared" si="422"/>
        <v>-100</v>
      </c>
    </row>
    <row r="2052" spans="1:32" x14ac:dyDescent="0.25">
      <c r="A2052" s="18">
        <v>0.3646634116021486</v>
      </c>
      <c r="B2052" s="18">
        <v>0.63507400384263124</v>
      </c>
      <c r="C2052" s="3">
        <f t="shared" si="429"/>
        <v>2.7422548250906233</v>
      </c>
      <c r="D2052" s="4">
        <f t="shared" si="429"/>
        <v>1.5746196410958682</v>
      </c>
      <c r="E2052" s="75"/>
      <c r="F2052" s="5">
        <f t="shared" si="423"/>
        <v>1</v>
      </c>
      <c r="G2052" s="5">
        <f t="shared" si="424"/>
        <v>2.7422548250906233</v>
      </c>
      <c r="H2052" s="5">
        <f t="shared" si="425"/>
        <v>1.5746196410958682</v>
      </c>
      <c r="K2052" s="5">
        <f t="shared" si="426"/>
        <v>0</v>
      </c>
      <c r="L2052" s="5">
        <f t="shared" si="427"/>
        <v>0</v>
      </c>
      <c r="M2052" s="25" t="e">
        <f t="shared" si="430"/>
        <v>#DIV/0!</v>
      </c>
      <c r="N2052" s="25" t="e">
        <f t="shared" si="430"/>
        <v>#DIV/0!</v>
      </c>
      <c r="O2052">
        <f t="shared" si="431"/>
        <v>0</v>
      </c>
      <c r="P2052">
        <f t="shared" si="431"/>
        <v>0</v>
      </c>
      <c r="Q2052" t="s">
        <v>362</v>
      </c>
      <c r="R2052" t="s">
        <v>503</v>
      </c>
      <c r="S2052" t="s">
        <v>269</v>
      </c>
      <c r="T2052" s="67" t="s">
        <v>90</v>
      </c>
      <c r="U2052" s="67" t="s">
        <v>75</v>
      </c>
      <c r="V2052" t="s">
        <v>668</v>
      </c>
      <c r="W2052" s="67" t="s">
        <v>93</v>
      </c>
      <c r="X2052" s="79">
        <v>6</v>
      </c>
      <c r="Y2052" t="str">
        <f t="shared" si="428"/>
        <v>Y</v>
      </c>
      <c r="Z2052" s="24">
        <v>100</v>
      </c>
      <c r="AA2052" s="24">
        <f t="shared" si="417"/>
        <v>0</v>
      </c>
      <c r="AB2052" s="24">
        <f t="shared" si="418"/>
        <v>-100</v>
      </c>
      <c r="AC2052" s="24">
        <f t="shared" si="419"/>
        <v>0</v>
      </c>
      <c r="AD2052" s="24">
        <f t="shared" si="420"/>
        <v>-100</v>
      </c>
      <c r="AE2052" s="24">
        <f t="shared" si="421"/>
        <v>0</v>
      </c>
      <c r="AF2052" s="24">
        <f t="shared" si="422"/>
        <v>-100</v>
      </c>
    </row>
    <row r="2053" spans="1:32" x14ac:dyDescent="0.25">
      <c r="A2053" s="18">
        <v>0.23910062420451478</v>
      </c>
      <c r="B2053" s="18">
        <v>0.76083301945335879</v>
      </c>
      <c r="C2053" s="3">
        <f t="shared" si="429"/>
        <v>4.1823395623787656</v>
      </c>
      <c r="D2053" s="4">
        <f t="shared" si="429"/>
        <v>1.3143488445315863</v>
      </c>
      <c r="E2053" s="75"/>
      <c r="F2053" s="5">
        <f t="shared" si="423"/>
        <v>1</v>
      </c>
      <c r="G2053" s="5">
        <f t="shared" si="424"/>
        <v>4.1823395623787656</v>
      </c>
      <c r="H2053" s="5">
        <f t="shared" si="425"/>
        <v>1.3143488445315863</v>
      </c>
      <c r="K2053" s="5">
        <f t="shared" si="426"/>
        <v>0</v>
      </c>
      <c r="L2053" s="5">
        <f t="shared" si="427"/>
        <v>0</v>
      </c>
      <c r="M2053" s="25" t="e">
        <f t="shared" si="430"/>
        <v>#DIV/0!</v>
      </c>
      <c r="N2053" s="25" t="e">
        <f t="shared" si="430"/>
        <v>#DIV/0!</v>
      </c>
      <c r="O2053">
        <f t="shared" si="431"/>
        <v>0</v>
      </c>
      <c r="P2053">
        <f t="shared" si="431"/>
        <v>0</v>
      </c>
      <c r="Q2053" t="s">
        <v>502</v>
      </c>
      <c r="R2053" t="s">
        <v>499</v>
      </c>
      <c r="S2053" t="s">
        <v>269</v>
      </c>
      <c r="T2053" s="67" t="s">
        <v>90</v>
      </c>
      <c r="U2053" s="67" t="s">
        <v>75</v>
      </c>
      <c r="V2053" t="s">
        <v>668</v>
      </c>
      <c r="W2053" s="67" t="s">
        <v>76</v>
      </c>
      <c r="X2053" s="79">
        <v>1</v>
      </c>
      <c r="Y2053" t="str">
        <f t="shared" si="428"/>
        <v>N</v>
      </c>
      <c r="Z2053" s="24">
        <v>100</v>
      </c>
      <c r="AA2053" s="24">
        <f t="shared" si="417"/>
        <v>0</v>
      </c>
      <c r="AB2053" s="24">
        <f t="shared" si="418"/>
        <v>-100</v>
      </c>
      <c r="AC2053" s="24">
        <f t="shared" si="419"/>
        <v>0</v>
      </c>
      <c r="AD2053" s="24">
        <f t="shared" si="420"/>
        <v>-100</v>
      </c>
      <c r="AE2053" s="24">
        <f t="shared" si="421"/>
        <v>0</v>
      </c>
      <c r="AF2053" s="24">
        <f t="shared" si="422"/>
        <v>-100</v>
      </c>
    </row>
    <row r="2054" spans="1:32" x14ac:dyDescent="0.25">
      <c r="A2054" s="18">
        <v>0.56329611461502727</v>
      </c>
      <c r="B2054" s="18">
        <v>0.43415590889419359</v>
      </c>
      <c r="C2054" s="3">
        <f t="shared" si="429"/>
        <v>1.775265218513763</v>
      </c>
      <c r="D2054" s="4">
        <f t="shared" si="429"/>
        <v>2.303320027468994</v>
      </c>
      <c r="E2054" s="75"/>
      <c r="F2054" s="5">
        <f t="shared" si="423"/>
        <v>1</v>
      </c>
      <c r="G2054" s="5">
        <f t="shared" si="424"/>
        <v>1.775265218513763</v>
      </c>
      <c r="H2054" s="5">
        <f t="shared" si="425"/>
        <v>2.303320027468994</v>
      </c>
      <c r="K2054" s="5">
        <f t="shared" si="426"/>
        <v>0</v>
      </c>
      <c r="L2054" s="5">
        <f t="shared" si="427"/>
        <v>0</v>
      </c>
      <c r="M2054" s="25" t="e">
        <f t="shared" si="430"/>
        <v>#DIV/0!</v>
      </c>
      <c r="N2054" s="25" t="e">
        <f t="shared" si="430"/>
        <v>#DIV/0!</v>
      </c>
      <c r="O2054">
        <f t="shared" si="431"/>
        <v>0</v>
      </c>
      <c r="P2054">
        <f t="shared" si="431"/>
        <v>0</v>
      </c>
      <c r="Q2054" t="s">
        <v>367</v>
      </c>
      <c r="R2054" t="s">
        <v>366</v>
      </c>
      <c r="S2054" t="s">
        <v>282</v>
      </c>
      <c r="T2054" s="67" t="s">
        <v>84</v>
      </c>
      <c r="U2054" s="67" t="s">
        <v>86</v>
      </c>
      <c r="V2054" t="s">
        <v>668</v>
      </c>
      <c r="W2054" s="67" t="s">
        <v>76</v>
      </c>
      <c r="X2054" s="79">
        <v>1</v>
      </c>
      <c r="Y2054" t="str">
        <f t="shared" si="428"/>
        <v>N</v>
      </c>
      <c r="Z2054" s="24">
        <v>100</v>
      </c>
      <c r="AA2054" s="24">
        <f t="shared" si="417"/>
        <v>0</v>
      </c>
      <c r="AB2054" s="24">
        <f t="shared" si="418"/>
        <v>-100</v>
      </c>
      <c r="AC2054" s="24">
        <f t="shared" si="419"/>
        <v>0</v>
      </c>
      <c r="AD2054" s="24">
        <f t="shared" si="420"/>
        <v>-100</v>
      </c>
      <c r="AE2054" s="24">
        <f t="shared" si="421"/>
        <v>0</v>
      </c>
      <c r="AF2054" s="24">
        <f t="shared" si="422"/>
        <v>-100</v>
      </c>
    </row>
    <row r="2055" spans="1:32" x14ac:dyDescent="0.25">
      <c r="A2055" s="18">
        <v>0.29358228021858712</v>
      </c>
      <c r="B2055" s="18">
        <v>0.70624937878059335</v>
      </c>
      <c r="C2055" s="3">
        <f t="shared" si="429"/>
        <v>3.4062001264362705</v>
      </c>
      <c r="D2055" s="4">
        <f t="shared" si="429"/>
        <v>1.4159304489960685</v>
      </c>
      <c r="E2055" s="75"/>
      <c r="F2055" s="5">
        <f t="shared" si="423"/>
        <v>1</v>
      </c>
      <c r="G2055" s="5">
        <f t="shared" si="424"/>
        <v>3.4062001264362705</v>
      </c>
      <c r="H2055" s="5">
        <f t="shared" si="425"/>
        <v>1.4159304489960685</v>
      </c>
      <c r="K2055" s="5">
        <f t="shared" si="426"/>
        <v>0</v>
      </c>
      <c r="L2055" s="5">
        <f t="shared" si="427"/>
        <v>0</v>
      </c>
      <c r="M2055" s="25" t="e">
        <f t="shared" si="430"/>
        <v>#DIV/0!</v>
      </c>
      <c r="N2055" s="25" t="e">
        <f t="shared" si="430"/>
        <v>#DIV/0!</v>
      </c>
      <c r="O2055">
        <f t="shared" si="431"/>
        <v>0</v>
      </c>
      <c r="P2055">
        <f t="shared" si="431"/>
        <v>0</v>
      </c>
      <c r="Q2055" t="s">
        <v>442</v>
      </c>
      <c r="R2055" t="s">
        <v>364</v>
      </c>
      <c r="S2055" t="s">
        <v>282</v>
      </c>
      <c r="T2055" s="67" t="s">
        <v>90</v>
      </c>
      <c r="U2055" s="67" t="s">
        <v>75</v>
      </c>
      <c r="V2055" t="s">
        <v>668</v>
      </c>
      <c r="W2055" s="67" t="s">
        <v>89</v>
      </c>
      <c r="X2055" s="79">
        <v>4</v>
      </c>
      <c r="Y2055" t="str">
        <f t="shared" si="428"/>
        <v>Y</v>
      </c>
      <c r="Z2055" s="24">
        <v>100</v>
      </c>
      <c r="AA2055" s="24">
        <f t="shared" si="417"/>
        <v>0</v>
      </c>
      <c r="AB2055" s="24">
        <f t="shared" si="418"/>
        <v>-100</v>
      </c>
      <c r="AC2055" s="24">
        <f t="shared" si="419"/>
        <v>0</v>
      </c>
      <c r="AD2055" s="24">
        <f t="shared" si="420"/>
        <v>-100</v>
      </c>
      <c r="AE2055" s="24">
        <f t="shared" si="421"/>
        <v>0</v>
      </c>
      <c r="AF2055" s="24">
        <f t="shared" si="422"/>
        <v>-100</v>
      </c>
    </row>
    <row r="2056" spans="1:32" x14ac:dyDescent="0.25">
      <c r="A2056" s="18">
        <v>0.44239304802650697</v>
      </c>
      <c r="B2056" s="18">
        <v>0.55700364230450761</v>
      </c>
      <c r="C2056" s="3">
        <f t="shared" si="429"/>
        <v>2.2604333509781616</v>
      </c>
      <c r="D2056" s="4">
        <f t="shared" si="429"/>
        <v>1.795320396582454</v>
      </c>
      <c r="E2056" s="75"/>
      <c r="F2056" s="5">
        <f t="shared" si="423"/>
        <v>1</v>
      </c>
      <c r="G2056" s="5">
        <f t="shared" si="424"/>
        <v>2.2604333509781616</v>
      </c>
      <c r="H2056" s="5">
        <f t="shared" si="425"/>
        <v>1.795320396582454</v>
      </c>
      <c r="K2056" s="5">
        <f t="shared" si="426"/>
        <v>0</v>
      </c>
      <c r="L2056" s="5">
        <f t="shared" si="427"/>
        <v>0</v>
      </c>
      <c r="M2056" s="25" t="e">
        <f t="shared" si="430"/>
        <v>#DIV/0!</v>
      </c>
      <c r="N2056" s="25" t="e">
        <f t="shared" si="430"/>
        <v>#DIV/0!</v>
      </c>
      <c r="O2056">
        <f t="shared" si="431"/>
        <v>0</v>
      </c>
      <c r="P2056">
        <f t="shared" si="431"/>
        <v>0</v>
      </c>
      <c r="Q2056" t="s">
        <v>449</v>
      </c>
      <c r="R2056" t="s">
        <v>445</v>
      </c>
      <c r="S2056" t="s">
        <v>282</v>
      </c>
      <c r="T2056" s="67" t="s">
        <v>90</v>
      </c>
      <c r="U2056" s="67" t="s">
        <v>75</v>
      </c>
      <c r="V2056" t="s">
        <v>668</v>
      </c>
      <c r="W2056" s="67" t="s">
        <v>92</v>
      </c>
      <c r="X2056" s="79">
        <v>5</v>
      </c>
      <c r="Y2056" t="str">
        <f t="shared" si="428"/>
        <v>Y</v>
      </c>
      <c r="Z2056" s="24">
        <v>100</v>
      </c>
      <c r="AA2056" s="24">
        <f t="shared" si="417"/>
        <v>0</v>
      </c>
      <c r="AB2056" s="24">
        <f t="shared" si="418"/>
        <v>-100</v>
      </c>
      <c r="AC2056" s="24">
        <f t="shared" si="419"/>
        <v>0</v>
      </c>
      <c r="AD2056" s="24">
        <f t="shared" si="420"/>
        <v>-100</v>
      </c>
      <c r="AE2056" s="24">
        <f t="shared" si="421"/>
        <v>0</v>
      </c>
      <c r="AF2056" s="24">
        <f t="shared" si="422"/>
        <v>-100</v>
      </c>
    </row>
    <row r="2057" spans="1:32" x14ac:dyDescent="0.25">
      <c r="A2057" s="18">
        <v>0.5228028445146975</v>
      </c>
      <c r="B2057" s="18">
        <v>0.47266396489260737</v>
      </c>
      <c r="C2057" s="3">
        <f t="shared" si="429"/>
        <v>1.9127669454979164</v>
      </c>
      <c r="D2057" s="4">
        <f t="shared" si="429"/>
        <v>2.1156679465235033</v>
      </c>
      <c r="E2057" s="75"/>
      <c r="F2057" s="5">
        <f t="shared" si="423"/>
        <v>1</v>
      </c>
      <c r="G2057" s="5">
        <f t="shared" si="424"/>
        <v>1.9127669454979164</v>
      </c>
      <c r="H2057" s="5">
        <f t="shared" si="425"/>
        <v>2.1156679465235033</v>
      </c>
      <c r="K2057" s="5">
        <f t="shared" si="426"/>
        <v>0</v>
      </c>
      <c r="L2057" s="5">
        <f t="shared" si="427"/>
        <v>0</v>
      </c>
      <c r="M2057" s="25" t="e">
        <f t="shared" si="430"/>
        <v>#DIV/0!</v>
      </c>
      <c r="N2057" s="25" t="e">
        <f t="shared" si="430"/>
        <v>#DIV/0!</v>
      </c>
      <c r="O2057">
        <f t="shared" si="431"/>
        <v>0</v>
      </c>
      <c r="P2057">
        <f t="shared" si="431"/>
        <v>0</v>
      </c>
      <c r="Q2057" t="s">
        <v>473</v>
      </c>
      <c r="R2057" t="s">
        <v>368</v>
      </c>
      <c r="S2057" t="s">
        <v>276</v>
      </c>
      <c r="T2057" s="67" t="s">
        <v>84</v>
      </c>
      <c r="U2057" s="67" t="s">
        <v>86</v>
      </c>
      <c r="V2057" t="s">
        <v>668</v>
      </c>
      <c r="W2057" s="67" t="s">
        <v>94</v>
      </c>
      <c r="X2057" s="79">
        <v>2</v>
      </c>
      <c r="Y2057" t="str">
        <f t="shared" si="428"/>
        <v>N</v>
      </c>
      <c r="Z2057" s="24">
        <v>100</v>
      </c>
      <c r="AA2057" s="24">
        <f t="shared" si="417"/>
        <v>0</v>
      </c>
      <c r="AB2057" s="24">
        <f t="shared" si="418"/>
        <v>-100</v>
      </c>
      <c r="AC2057" s="24">
        <f t="shared" si="419"/>
        <v>0</v>
      </c>
      <c r="AD2057" s="24">
        <f t="shared" si="420"/>
        <v>-100</v>
      </c>
      <c r="AE2057" s="24">
        <f t="shared" si="421"/>
        <v>0</v>
      </c>
      <c r="AF2057" s="24">
        <f t="shared" si="422"/>
        <v>-100</v>
      </c>
    </row>
    <row r="2058" spans="1:32" x14ac:dyDescent="0.25">
      <c r="A2058" s="18">
        <v>0.60912642005240858</v>
      </c>
      <c r="B2058" s="18">
        <v>0.38561450328414071</v>
      </c>
      <c r="C2058" s="3">
        <f t="shared" si="429"/>
        <v>1.6416953313467524</v>
      </c>
      <c r="D2058" s="4">
        <f t="shared" si="429"/>
        <v>2.5932634573735114</v>
      </c>
      <c r="E2058" s="75"/>
      <c r="F2058" s="5">
        <f t="shared" si="423"/>
        <v>1</v>
      </c>
      <c r="G2058" s="5">
        <f t="shared" si="424"/>
        <v>1.6416953313467524</v>
      </c>
      <c r="H2058" s="5">
        <f t="shared" si="425"/>
        <v>2.5932634573735114</v>
      </c>
      <c r="K2058" s="5">
        <f t="shared" si="426"/>
        <v>0</v>
      </c>
      <c r="L2058" s="5">
        <f t="shared" si="427"/>
        <v>0</v>
      </c>
      <c r="M2058" s="25" t="e">
        <f t="shared" si="430"/>
        <v>#DIV/0!</v>
      </c>
      <c r="N2058" s="25" t="e">
        <f t="shared" si="430"/>
        <v>#DIV/0!</v>
      </c>
      <c r="O2058">
        <f t="shared" si="431"/>
        <v>0</v>
      </c>
      <c r="P2058">
        <f t="shared" si="431"/>
        <v>0</v>
      </c>
      <c r="Q2058" t="s">
        <v>455</v>
      </c>
      <c r="R2058" t="s">
        <v>454</v>
      </c>
      <c r="S2058" t="s">
        <v>276</v>
      </c>
      <c r="T2058" s="67" t="s">
        <v>84</v>
      </c>
      <c r="U2058" s="67" t="s">
        <v>86</v>
      </c>
      <c r="V2058" t="s">
        <v>668</v>
      </c>
      <c r="W2058" s="67" t="s">
        <v>89</v>
      </c>
      <c r="X2058" s="79">
        <v>4</v>
      </c>
      <c r="Y2058" t="str">
        <f t="shared" si="428"/>
        <v>Y</v>
      </c>
      <c r="Z2058" s="24">
        <v>100</v>
      </c>
      <c r="AA2058" s="24">
        <f t="shared" si="417"/>
        <v>0</v>
      </c>
      <c r="AB2058" s="24">
        <f t="shared" si="418"/>
        <v>-100</v>
      </c>
      <c r="AC2058" s="24">
        <f t="shared" si="419"/>
        <v>0</v>
      </c>
      <c r="AD2058" s="24">
        <f t="shared" si="420"/>
        <v>-100</v>
      </c>
      <c r="AE2058" s="24">
        <f t="shared" si="421"/>
        <v>0</v>
      </c>
      <c r="AF2058" s="24">
        <f t="shared" si="422"/>
        <v>-100</v>
      </c>
    </row>
    <row r="2059" spans="1:32" x14ac:dyDescent="0.25">
      <c r="A2059" s="18">
        <v>0.46010644957858171</v>
      </c>
      <c r="B2059" s="18">
        <v>0.53392591258581013</v>
      </c>
      <c r="C2059" s="3">
        <f t="shared" si="429"/>
        <v>2.1734100900257207</v>
      </c>
      <c r="D2059" s="4">
        <f t="shared" si="429"/>
        <v>1.8729190257071193</v>
      </c>
      <c r="E2059" s="75"/>
      <c r="F2059" s="5">
        <f t="shared" si="423"/>
        <v>1</v>
      </c>
      <c r="G2059" s="5">
        <f t="shared" si="424"/>
        <v>2.1734100900257207</v>
      </c>
      <c r="H2059" s="5">
        <f t="shared" si="425"/>
        <v>1.8729190257071193</v>
      </c>
      <c r="K2059" s="5">
        <f t="shared" si="426"/>
        <v>0</v>
      </c>
      <c r="L2059" s="5">
        <f t="shared" si="427"/>
        <v>0</v>
      </c>
      <c r="M2059" s="25" t="e">
        <f t="shared" si="430"/>
        <v>#DIV/0!</v>
      </c>
      <c r="N2059" s="25" t="e">
        <f t="shared" si="430"/>
        <v>#DIV/0!</v>
      </c>
      <c r="O2059">
        <f t="shared" si="431"/>
        <v>0</v>
      </c>
      <c r="P2059">
        <f t="shared" si="431"/>
        <v>0</v>
      </c>
      <c r="Q2059" t="s">
        <v>301</v>
      </c>
      <c r="R2059" t="s">
        <v>379</v>
      </c>
      <c r="S2059" t="s">
        <v>275</v>
      </c>
      <c r="T2059" s="67" t="s">
        <v>85</v>
      </c>
      <c r="U2059" s="67" t="s">
        <v>77</v>
      </c>
      <c r="V2059" t="s">
        <v>670</v>
      </c>
      <c r="W2059" s="67" t="s">
        <v>76</v>
      </c>
      <c r="X2059" s="79">
        <v>1</v>
      </c>
      <c r="Y2059" t="str">
        <f t="shared" si="428"/>
        <v>N</v>
      </c>
      <c r="Z2059" s="24">
        <v>100</v>
      </c>
      <c r="AA2059" s="24">
        <f t="shared" si="417"/>
        <v>0</v>
      </c>
      <c r="AB2059" s="24">
        <f t="shared" si="418"/>
        <v>-100</v>
      </c>
      <c r="AC2059" s="24">
        <f t="shared" si="419"/>
        <v>0</v>
      </c>
      <c r="AD2059" s="24">
        <f t="shared" si="420"/>
        <v>-100</v>
      </c>
      <c r="AE2059" s="24">
        <f t="shared" si="421"/>
        <v>0</v>
      </c>
      <c r="AF2059" s="24">
        <f t="shared" si="422"/>
        <v>-100</v>
      </c>
    </row>
    <row r="2060" spans="1:32" x14ac:dyDescent="0.25">
      <c r="A2060" s="18">
        <v>0.24908143317177281</v>
      </c>
      <c r="B2060" s="18">
        <v>0.75076948115001396</v>
      </c>
      <c r="C2060" s="3">
        <f t="shared" si="429"/>
        <v>4.014751269358463</v>
      </c>
      <c r="D2060" s="4">
        <f t="shared" si="429"/>
        <v>1.3319667689051766</v>
      </c>
      <c r="E2060" s="75"/>
      <c r="F2060" s="5">
        <f t="shared" si="423"/>
        <v>1</v>
      </c>
      <c r="G2060" s="5">
        <f t="shared" si="424"/>
        <v>4.014751269358463</v>
      </c>
      <c r="H2060" s="5">
        <f t="shared" si="425"/>
        <v>1.3319667689051766</v>
      </c>
      <c r="K2060" s="5">
        <f t="shared" si="426"/>
        <v>0</v>
      </c>
      <c r="L2060" s="5">
        <f t="shared" si="427"/>
        <v>0</v>
      </c>
      <c r="M2060" s="25" t="e">
        <f t="shared" si="430"/>
        <v>#DIV/0!</v>
      </c>
      <c r="N2060" s="25" t="e">
        <f t="shared" si="430"/>
        <v>#DIV/0!</v>
      </c>
      <c r="O2060">
        <f t="shared" si="431"/>
        <v>0</v>
      </c>
      <c r="P2060">
        <f t="shared" si="431"/>
        <v>0</v>
      </c>
      <c r="Q2060" t="s">
        <v>484</v>
      </c>
      <c r="R2060" t="s">
        <v>328</v>
      </c>
      <c r="S2060" t="s">
        <v>281</v>
      </c>
      <c r="T2060" s="67" t="s">
        <v>90</v>
      </c>
      <c r="U2060" s="67" t="s">
        <v>75</v>
      </c>
      <c r="V2060" t="s">
        <v>670</v>
      </c>
      <c r="W2060" s="67" t="s">
        <v>102</v>
      </c>
      <c r="X2060" s="79">
        <v>4</v>
      </c>
      <c r="Y2060" t="str">
        <f t="shared" si="428"/>
        <v>Y</v>
      </c>
      <c r="Z2060" s="24">
        <v>100</v>
      </c>
      <c r="AA2060" s="24">
        <f t="shared" si="417"/>
        <v>0</v>
      </c>
      <c r="AB2060" s="24">
        <f t="shared" si="418"/>
        <v>-100</v>
      </c>
      <c r="AC2060" s="24">
        <f t="shared" si="419"/>
        <v>0</v>
      </c>
      <c r="AD2060" s="24">
        <f t="shared" si="420"/>
        <v>-100</v>
      </c>
      <c r="AE2060" s="24">
        <f t="shared" si="421"/>
        <v>0</v>
      </c>
      <c r="AF2060" s="24">
        <f t="shared" si="422"/>
        <v>-100</v>
      </c>
    </row>
    <row r="2061" spans="1:32" x14ac:dyDescent="0.25">
      <c r="A2061" s="18">
        <v>0.47015243372913756</v>
      </c>
      <c r="B2061" s="18">
        <v>0.52894716287036336</v>
      </c>
      <c r="C2061" s="3">
        <f t="shared" si="429"/>
        <v>2.1269697405759174</v>
      </c>
      <c r="D2061" s="4">
        <f t="shared" si="429"/>
        <v>1.8905479983547699</v>
      </c>
      <c r="E2061" s="75"/>
      <c r="F2061" s="5">
        <f t="shared" si="423"/>
        <v>1</v>
      </c>
      <c r="G2061" s="5">
        <f t="shared" si="424"/>
        <v>2.1269697405759174</v>
      </c>
      <c r="H2061" s="5">
        <f t="shared" si="425"/>
        <v>1.8905479983547699</v>
      </c>
      <c r="K2061" s="5">
        <f t="shared" si="426"/>
        <v>0</v>
      </c>
      <c r="L2061" s="5">
        <f t="shared" si="427"/>
        <v>0</v>
      </c>
      <c r="M2061" s="25" t="e">
        <f t="shared" si="430"/>
        <v>#DIV/0!</v>
      </c>
      <c r="N2061" s="25" t="e">
        <f t="shared" si="430"/>
        <v>#DIV/0!</v>
      </c>
      <c r="O2061">
        <f t="shared" si="431"/>
        <v>0</v>
      </c>
      <c r="P2061">
        <f t="shared" si="431"/>
        <v>0</v>
      </c>
      <c r="Q2061" t="s">
        <v>516</v>
      </c>
      <c r="R2061" t="s">
        <v>486</v>
      </c>
      <c r="S2061" t="s">
        <v>274</v>
      </c>
      <c r="T2061" s="67" t="s">
        <v>90</v>
      </c>
      <c r="U2061" s="67" t="s">
        <v>75</v>
      </c>
      <c r="V2061" t="s">
        <v>670</v>
      </c>
      <c r="W2061" s="67" t="s">
        <v>91</v>
      </c>
      <c r="X2061" s="79">
        <v>5</v>
      </c>
      <c r="Y2061" t="str">
        <f t="shared" si="428"/>
        <v>Y</v>
      </c>
      <c r="Z2061" s="24">
        <v>100</v>
      </c>
      <c r="AA2061" s="24">
        <f t="shared" si="417"/>
        <v>0</v>
      </c>
      <c r="AB2061" s="24">
        <f t="shared" si="418"/>
        <v>-100</v>
      </c>
      <c r="AC2061" s="24">
        <f t="shared" si="419"/>
        <v>0</v>
      </c>
      <c r="AD2061" s="24">
        <f t="shared" si="420"/>
        <v>-100</v>
      </c>
      <c r="AE2061" s="24">
        <f t="shared" si="421"/>
        <v>0</v>
      </c>
      <c r="AF2061" s="24">
        <f t="shared" si="422"/>
        <v>-100</v>
      </c>
    </row>
    <row r="2062" spans="1:32" x14ac:dyDescent="0.25">
      <c r="A2062" s="18">
        <v>0.29723688438360091</v>
      </c>
      <c r="B2062" s="18">
        <v>0.70260443477698542</v>
      </c>
      <c r="C2062" s="3">
        <f t="shared" si="429"/>
        <v>3.3643200172608583</v>
      </c>
      <c r="D2062" s="4">
        <f t="shared" si="429"/>
        <v>1.42327595799678</v>
      </c>
      <c r="E2062" s="75"/>
      <c r="F2062" s="5">
        <f t="shared" si="423"/>
        <v>1</v>
      </c>
      <c r="G2062" s="5">
        <f t="shared" si="424"/>
        <v>3.3643200172608583</v>
      </c>
      <c r="H2062" s="5">
        <f t="shared" si="425"/>
        <v>1.42327595799678</v>
      </c>
      <c r="K2062" s="5">
        <f t="shared" si="426"/>
        <v>0</v>
      </c>
      <c r="L2062" s="5">
        <f t="shared" si="427"/>
        <v>0</v>
      </c>
      <c r="M2062" s="25" t="e">
        <f t="shared" si="430"/>
        <v>#DIV/0!</v>
      </c>
      <c r="N2062" s="25" t="e">
        <f t="shared" si="430"/>
        <v>#DIV/0!</v>
      </c>
      <c r="O2062">
        <f t="shared" si="431"/>
        <v>0</v>
      </c>
      <c r="P2062">
        <f t="shared" si="431"/>
        <v>0</v>
      </c>
      <c r="Q2062" t="s">
        <v>491</v>
      </c>
      <c r="R2062" t="s">
        <v>294</v>
      </c>
      <c r="S2062" t="s">
        <v>270</v>
      </c>
      <c r="T2062" s="67" t="s">
        <v>90</v>
      </c>
      <c r="U2062" s="67" t="s">
        <v>75</v>
      </c>
      <c r="V2062" t="s">
        <v>670</v>
      </c>
      <c r="W2062" s="67" t="s">
        <v>77</v>
      </c>
      <c r="X2062" s="79">
        <v>2</v>
      </c>
      <c r="Y2062" t="str">
        <f t="shared" si="428"/>
        <v>N</v>
      </c>
      <c r="Z2062" s="24">
        <v>100</v>
      </c>
      <c r="AA2062" s="24">
        <f t="shared" si="417"/>
        <v>0</v>
      </c>
      <c r="AB2062" s="24">
        <f t="shared" si="418"/>
        <v>-100</v>
      </c>
      <c r="AC2062" s="24">
        <f t="shared" si="419"/>
        <v>0</v>
      </c>
      <c r="AD2062" s="24">
        <f t="shared" si="420"/>
        <v>-100</v>
      </c>
      <c r="AE2062" s="24">
        <f t="shared" si="421"/>
        <v>0</v>
      </c>
      <c r="AF2062" s="24">
        <f t="shared" si="422"/>
        <v>-100</v>
      </c>
    </row>
    <row r="2063" spans="1:32" x14ac:dyDescent="0.25">
      <c r="A2063" s="18">
        <v>0.80034365588972689</v>
      </c>
      <c r="B2063" s="18">
        <v>0.17647939561040882</v>
      </c>
      <c r="C2063" s="3">
        <f t="shared" si="429"/>
        <v>1.2494632682360916</v>
      </c>
      <c r="D2063" s="4">
        <f t="shared" si="429"/>
        <v>5.6663838661798982</v>
      </c>
      <c r="E2063" s="75"/>
      <c r="F2063" s="5">
        <f t="shared" si="423"/>
        <v>1</v>
      </c>
      <c r="G2063" s="5">
        <f t="shared" si="424"/>
        <v>1.2494632682360916</v>
      </c>
      <c r="H2063" s="5">
        <f t="shared" si="425"/>
        <v>5.6663838661798982</v>
      </c>
      <c r="K2063" s="5">
        <f t="shared" si="426"/>
        <v>0</v>
      </c>
      <c r="L2063" s="5">
        <f t="shared" si="427"/>
        <v>0</v>
      </c>
      <c r="M2063" s="25" t="e">
        <f t="shared" si="430"/>
        <v>#DIV/0!</v>
      </c>
      <c r="N2063" s="25" t="e">
        <f t="shared" si="430"/>
        <v>#DIV/0!</v>
      </c>
      <c r="O2063">
        <f t="shared" si="431"/>
        <v>0</v>
      </c>
      <c r="P2063">
        <f t="shared" si="431"/>
        <v>0</v>
      </c>
      <c r="Q2063" t="s">
        <v>345</v>
      </c>
      <c r="R2063" t="s">
        <v>420</v>
      </c>
      <c r="S2063" t="s">
        <v>270</v>
      </c>
      <c r="T2063" s="67" t="s">
        <v>85</v>
      </c>
      <c r="U2063" s="67" t="s">
        <v>96</v>
      </c>
      <c r="V2063" t="s">
        <v>670</v>
      </c>
      <c r="W2063" s="67" t="s">
        <v>78</v>
      </c>
      <c r="X2063" s="79">
        <v>1</v>
      </c>
      <c r="Y2063" t="str">
        <f t="shared" si="428"/>
        <v>N</v>
      </c>
      <c r="Z2063" s="24">
        <v>100</v>
      </c>
      <c r="AA2063" s="24">
        <f t="shared" si="417"/>
        <v>0</v>
      </c>
      <c r="AB2063" s="24">
        <f t="shared" si="418"/>
        <v>-100</v>
      </c>
      <c r="AC2063" s="24">
        <f t="shared" si="419"/>
        <v>0</v>
      </c>
      <c r="AD2063" s="24">
        <f t="shared" si="420"/>
        <v>-100</v>
      </c>
      <c r="AE2063" s="24">
        <f t="shared" si="421"/>
        <v>0</v>
      </c>
      <c r="AF2063" s="24">
        <f t="shared" si="422"/>
        <v>-100</v>
      </c>
    </row>
    <row r="2064" spans="1:32" x14ac:dyDescent="0.25">
      <c r="A2064" s="18">
        <v>9.9344370326134607E-2</v>
      </c>
      <c r="B2064" s="18">
        <v>0.90064882332016838</v>
      </c>
      <c r="C2064" s="3">
        <f t="shared" si="429"/>
        <v>10.065995654480776</v>
      </c>
      <c r="D2064" s="4">
        <f t="shared" si="429"/>
        <v>1.1103106717150661</v>
      </c>
      <c r="E2064" s="75"/>
      <c r="F2064" s="5">
        <f t="shared" si="423"/>
        <v>1</v>
      </c>
      <c r="G2064" s="5">
        <f t="shared" si="424"/>
        <v>10.065995654480776</v>
      </c>
      <c r="H2064" s="5">
        <f t="shared" si="425"/>
        <v>1.1103106717150661</v>
      </c>
      <c r="K2064" s="5">
        <f t="shared" si="426"/>
        <v>0</v>
      </c>
      <c r="L2064" s="5">
        <f t="shared" si="427"/>
        <v>0</v>
      </c>
      <c r="M2064" s="25" t="e">
        <f t="shared" si="430"/>
        <v>#DIV/0!</v>
      </c>
      <c r="N2064" s="25" t="e">
        <f t="shared" si="430"/>
        <v>#DIV/0!</v>
      </c>
      <c r="O2064">
        <f t="shared" si="431"/>
        <v>0</v>
      </c>
      <c r="P2064">
        <f t="shared" si="431"/>
        <v>0</v>
      </c>
      <c r="Q2064" t="s">
        <v>297</v>
      </c>
      <c r="R2064" t="s">
        <v>426</v>
      </c>
      <c r="S2064" t="s">
        <v>273</v>
      </c>
      <c r="T2064" s="67" t="s">
        <v>85</v>
      </c>
      <c r="U2064" s="67" t="s">
        <v>76</v>
      </c>
      <c r="V2064" t="s">
        <v>670</v>
      </c>
      <c r="W2064" s="67" t="s">
        <v>78</v>
      </c>
      <c r="X2064" s="79">
        <v>1</v>
      </c>
      <c r="Y2064" t="str">
        <f t="shared" si="428"/>
        <v>N</v>
      </c>
      <c r="Z2064" s="24">
        <v>100</v>
      </c>
      <c r="AA2064" s="24">
        <f t="shared" si="417"/>
        <v>0</v>
      </c>
      <c r="AB2064" s="24">
        <f t="shared" si="418"/>
        <v>-100</v>
      </c>
      <c r="AC2064" s="24">
        <f t="shared" si="419"/>
        <v>0</v>
      </c>
      <c r="AD2064" s="24">
        <f t="shared" si="420"/>
        <v>-100</v>
      </c>
      <c r="AE2064" s="24">
        <f t="shared" si="421"/>
        <v>0</v>
      </c>
      <c r="AF2064" s="24">
        <f t="shared" si="422"/>
        <v>-100</v>
      </c>
    </row>
    <row r="2065" spans="1:32" x14ac:dyDescent="0.25">
      <c r="A2065" s="18">
        <v>0.62273956934704588</v>
      </c>
      <c r="B2065" s="18">
        <v>0.32332684198907885</v>
      </c>
      <c r="C2065" s="3">
        <f t="shared" si="429"/>
        <v>1.6058077071423593</v>
      </c>
      <c r="D2065" s="4">
        <f t="shared" si="429"/>
        <v>3.0928455981201135</v>
      </c>
      <c r="E2065" s="75"/>
      <c r="F2065" s="5">
        <f t="shared" si="423"/>
        <v>1</v>
      </c>
      <c r="G2065" s="5">
        <f t="shared" si="424"/>
        <v>1.6058077071423593</v>
      </c>
      <c r="H2065" s="5">
        <f t="shared" si="425"/>
        <v>3.0928455981201135</v>
      </c>
      <c r="K2065" s="5">
        <f t="shared" si="426"/>
        <v>0</v>
      </c>
      <c r="L2065" s="5">
        <f t="shared" si="427"/>
        <v>0</v>
      </c>
      <c r="M2065" s="25" t="e">
        <f t="shared" si="430"/>
        <v>#DIV/0!</v>
      </c>
      <c r="N2065" s="25" t="e">
        <f t="shared" si="430"/>
        <v>#DIV/0!</v>
      </c>
      <c r="O2065">
        <f t="shared" si="431"/>
        <v>0</v>
      </c>
      <c r="P2065">
        <f t="shared" si="431"/>
        <v>0</v>
      </c>
      <c r="Q2065" t="s">
        <v>350</v>
      </c>
      <c r="R2065" t="s">
        <v>495</v>
      </c>
      <c r="S2065" t="s">
        <v>273</v>
      </c>
      <c r="T2065" s="67" t="s">
        <v>84</v>
      </c>
      <c r="U2065" s="67" t="s">
        <v>100</v>
      </c>
      <c r="V2065" t="s">
        <v>670</v>
      </c>
      <c r="W2065" s="67" t="s">
        <v>86</v>
      </c>
      <c r="X2065" s="79">
        <v>3</v>
      </c>
      <c r="Y2065" t="str">
        <f t="shared" si="428"/>
        <v>Y</v>
      </c>
      <c r="Z2065" s="24">
        <v>100</v>
      </c>
      <c r="AA2065" s="24">
        <f t="shared" si="417"/>
        <v>0</v>
      </c>
      <c r="AB2065" s="24">
        <f t="shared" si="418"/>
        <v>-100</v>
      </c>
      <c r="AC2065" s="24">
        <f t="shared" si="419"/>
        <v>0</v>
      </c>
      <c r="AD2065" s="24">
        <f t="shared" si="420"/>
        <v>-100</v>
      </c>
      <c r="AE2065" s="24">
        <f t="shared" si="421"/>
        <v>0</v>
      </c>
      <c r="AF2065" s="24">
        <f t="shared" si="422"/>
        <v>-100</v>
      </c>
    </row>
    <row r="2066" spans="1:32" x14ac:dyDescent="0.25">
      <c r="A2066" s="18">
        <v>0.36519073500941196</v>
      </c>
      <c r="B2066" s="18">
        <v>0.63452916421672789</v>
      </c>
      <c r="C2066" s="3">
        <f t="shared" si="429"/>
        <v>2.7382950993382327</v>
      </c>
      <c r="D2066" s="4">
        <f t="shared" si="429"/>
        <v>1.5759716911269392</v>
      </c>
      <c r="E2066" s="75"/>
      <c r="F2066" s="5">
        <f t="shared" si="423"/>
        <v>1</v>
      </c>
      <c r="G2066" s="5">
        <f t="shared" si="424"/>
        <v>2.7382950993382327</v>
      </c>
      <c r="H2066" s="5">
        <f t="shared" si="425"/>
        <v>1.5759716911269392</v>
      </c>
      <c r="K2066" s="5">
        <f t="shared" si="426"/>
        <v>0</v>
      </c>
      <c r="L2066" s="5">
        <f t="shared" si="427"/>
        <v>0</v>
      </c>
      <c r="M2066" s="25" t="e">
        <f t="shared" si="430"/>
        <v>#DIV/0!</v>
      </c>
      <c r="N2066" s="25" t="e">
        <f t="shared" si="430"/>
        <v>#DIV/0!</v>
      </c>
      <c r="O2066">
        <f t="shared" si="431"/>
        <v>0</v>
      </c>
      <c r="P2066">
        <f t="shared" si="431"/>
        <v>0</v>
      </c>
      <c r="Q2066" t="s">
        <v>440</v>
      </c>
      <c r="R2066" t="s">
        <v>436</v>
      </c>
      <c r="S2066" t="s">
        <v>269</v>
      </c>
      <c r="T2066" s="67" t="s">
        <v>90</v>
      </c>
      <c r="U2066" s="67" t="s">
        <v>75</v>
      </c>
      <c r="V2066" t="s">
        <v>670</v>
      </c>
      <c r="W2066" s="67" t="s">
        <v>75</v>
      </c>
      <c r="X2066" s="79">
        <v>2</v>
      </c>
      <c r="Y2066" t="str">
        <f t="shared" si="428"/>
        <v>N</v>
      </c>
      <c r="Z2066" s="24">
        <v>100</v>
      </c>
      <c r="AA2066" s="24">
        <f t="shared" si="417"/>
        <v>0</v>
      </c>
      <c r="AB2066" s="24">
        <f t="shared" si="418"/>
        <v>-100</v>
      </c>
      <c r="AC2066" s="24">
        <f t="shared" si="419"/>
        <v>0</v>
      </c>
      <c r="AD2066" s="24">
        <f t="shared" si="420"/>
        <v>-100</v>
      </c>
      <c r="AE2066" s="24">
        <f t="shared" si="421"/>
        <v>0</v>
      </c>
      <c r="AF2066" s="24">
        <f t="shared" si="422"/>
        <v>-100</v>
      </c>
    </row>
    <row r="2067" spans="1:32" x14ac:dyDescent="0.25">
      <c r="A2067" s="18">
        <v>0.42867978990401678</v>
      </c>
      <c r="B2067" s="18">
        <v>0.56983161296192264</v>
      </c>
      <c r="C2067" s="3">
        <f t="shared" si="429"/>
        <v>2.3327435152095792</v>
      </c>
      <c r="D2067" s="4">
        <f t="shared" si="429"/>
        <v>1.7549043914957771</v>
      </c>
      <c r="E2067" s="75"/>
      <c r="F2067" s="5">
        <f t="shared" si="423"/>
        <v>1</v>
      </c>
      <c r="G2067" s="5">
        <f t="shared" si="424"/>
        <v>2.3327435152095792</v>
      </c>
      <c r="H2067" s="5">
        <f t="shared" si="425"/>
        <v>1.7549043914957771</v>
      </c>
      <c r="K2067" s="5">
        <f t="shared" si="426"/>
        <v>0</v>
      </c>
      <c r="L2067" s="5">
        <f t="shared" si="427"/>
        <v>0</v>
      </c>
      <c r="M2067" s="25" t="e">
        <f t="shared" si="430"/>
        <v>#DIV/0!</v>
      </c>
      <c r="N2067" s="25" t="e">
        <f t="shared" si="430"/>
        <v>#DIV/0!</v>
      </c>
      <c r="O2067">
        <f t="shared" si="431"/>
        <v>0</v>
      </c>
      <c r="P2067">
        <f t="shared" si="431"/>
        <v>0</v>
      </c>
      <c r="Q2067" t="s">
        <v>498</v>
      </c>
      <c r="R2067" t="s">
        <v>435</v>
      </c>
      <c r="S2067" t="s">
        <v>269</v>
      </c>
      <c r="T2067" s="67" t="s">
        <v>85</v>
      </c>
      <c r="U2067" s="67" t="s">
        <v>79</v>
      </c>
      <c r="V2067" t="s">
        <v>670</v>
      </c>
      <c r="W2067" s="67" t="s">
        <v>79</v>
      </c>
      <c r="X2067" s="79">
        <v>3</v>
      </c>
      <c r="Y2067" t="str">
        <f t="shared" si="428"/>
        <v>Y</v>
      </c>
      <c r="Z2067" s="24">
        <v>100</v>
      </c>
      <c r="AA2067" s="24">
        <f t="shared" si="417"/>
        <v>0</v>
      </c>
      <c r="AB2067" s="24">
        <f t="shared" si="418"/>
        <v>-100</v>
      </c>
      <c r="AC2067" s="24">
        <f t="shared" si="419"/>
        <v>0</v>
      </c>
      <c r="AD2067" s="24">
        <f t="shared" si="420"/>
        <v>-100</v>
      </c>
      <c r="AE2067" s="24">
        <f t="shared" si="421"/>
        <v>0</v>
      </c>
      <c r="AF2067" s="24">
        <f t="shared" si="422"/>
        <v>-100</v>
      </c>
    </row>
    <row r="2068" spans="1:32" x14ac:dyDescent="0.25">
      <c r="A2068" s="18">
        <v>0.46677514016399368</v>
      </c>
      <c r="B2068" s="18">
        <v>0.53235790589069698</v>
      </c>
      <c r="C2068" s="3">
        <f t="shared" si="429"/>
        <v>2.1423591660187102</v>
      </c>
      <c r="D2068" s="4">
        <f t="shared" si="429"/>
        <v>1.8784355204171959</v>
      </c>
      <c r="E2068" s="75"/>
      <c r="F2068" s="5">
        <f t="shared" si="423"/>
        <v>1</v>
      </c>
      <c r="G2068" s="5">
        <f t="shared" si="424"/>
        <v>2.1423591660187102</v>
      </c>
      <c r="H2068" s="5">
        <f t="shared" si="425"/>
        <v>1.8784355204171959</v>
      </c>
      <c r="K2068" s="5">
        <f t="shared" si="426"/>
        <v>0</v>
      </c>
      <c r="L2068" s="5">
        <f t="shared" si="427"/>
        <v>0</v>
      </c>
      <c r="M2068" s="25" t="e">
        <f t="shared" si="430"/>
        <v>#DIV/0!</v>
      </c>
      <c r="N2068" s="25" t="e">
        <f t="shared" si="430"/>
        <v>#DIV/0!</v>
      </c>
      <c r="O2068">
        <f t="shared" si="431"/>
        <v>0</v>
      </c>
      <c r="P2068">
        <f t="shared" si="431"/>
        <v>0</v>
      </c>
      <c r="Q2068" t="s">
        <v>500</v>
      </c>
      <c r="R2068" t="s">
        <v>360</v>
      </c>
      <c r="S2068" t="s">
        <v>269</v>
      </c>
      <c r="T2068" s="67" t="s">
        <v>90</v>
      </c>
      <c r="U2068" s="67" t="s">
        <v>75</v>
      </c>
      <c r="V2068" t="s">
        <v>670</v>
      </c>
      <c r="W2068" s="67" t="s">
        <v>77</v>
      </c>
      <c r="X2068" s="79">
        <v>2</v>
      </c>
      <c r="Y2068" t="str">
        <f t="shared" si="428"/>
        <v>N</v>
      </c>
      <c r="Z2068" s="24">
        <v>100</v>
      </c>
      <c r="AA2068" s="24">
        <f t="shared" si="417"/>
        <v>0</v>
      </c>
      <c r="AB2068" s="24">
        <f t="shared" si="418"/>
        <v>-100</v>
      </c>
      <c r="AC2068" s="24">
        <f t="shared" si="419"/>
        <v>0</v>
      </c>
      <c r="AD2068" s="24">
        <f t="shared" si="420"/>
        <v>-100</v>
      </c>
      <c r="AE2068" s="24">
        <f t="shared" si="421"/>
        <v>0</v>
      </c>
      <c r="AF2068" s="24">
        <f t="shared" si="422"/>
        <v>-100</v>
      </c>
    </row>
    <row r="2069" spans="1:32" x14ac:dyDescent="0.25">
      <c r="A2069" s="18">
        <v>0.67037300801240729</v>
      </c>
      <c r="B2069" s="18">
        <v>0.31756924300417039</v>
      </c>
      <c r="C2069" s="3">
        <f t="shared" si="429"/>
        <v>1.4917068379064151</v>
      </c>
      <c r="D2069" s="4">
        <f t="shared" si="429"/>
        <v>3.148919557007817</v>
      </c>
      <c r="E2069" s="75"/>
      <c r="F2069" s="5">
        <f t="shared" si="423"/>
        <v>1</v>
      </c>
      <c r="G2069" s="5">
        <f t="shared" si="424"/>
        <v>1.4917068379064151</v>
      </c>
      <c r="H2069" s="5">
        <f t="shared" si="425"/>
        <v>3.148919557007817</v>
      </c>
      <c r="K2069" s="5">
        <f t="shared" si="426"/>
        <v>0</v>
      </c>
      <c r="L2069" s="5">
        <f t="shared" si="427"/>
        <v>0</v>
      </c>
      <c r="M2069" s="25" t="e">
        <f t="shared" si="430"/>
        <v>#DIV/0!</v>
      </c>
      <c r="N2069" s="25" t="e">
        <f t="shared" si="430"/>
        <v>#DIV/0!</v>
      </c>
      <c r="O2069">
        <f t="shared" si="431"/>
        <v>0</v>
      </c>
      <c r="P2069">
        <f t="shared" si="431"/>
        <v>0</v>
      </c>
      <c r="Q2069" t="s">
        <v>460</v>
      </c>
      <c r="R2069" t="s">
        <v>474</v>
      </c>
      <c r="S2069" t="s">
        <v>276</v>
      </c>
      <c r="T2069" s="67" t="s">
        <v>84</v>
      </c>
      <c r="U2069" s="67" t="s">
        <v>86</v>
      </c>
      <c r="V2069" t="s">
        <v>671</v>
      </c>
      <c r="W2069" s="67" t="s">
        <v>89</v>
      </c>
      <c r="X2069" s="79">
        <v>4</v>
      </c>
      <c r="Y2069" t="str">
        <f t="shared" si="428"/>
        <v>Y</v>
      </c>
      <c r="Z2069" s="24">
        <v>100</v>
      </c>
      <c r="AA2069" s="24">
        <f t="shared" si="417"/>
        <v>0</v>
      </c>
      <c r="AB2069" s="24">
        <f t="shared" si="418"/>
        <v>-100</v>
      </c>
      <c r="AC2069" s="24">
        <f t="shared" si="419"/>
        <v>0</v>
      </c>
      <c r="AD2069" s="24">
        <f t="shared" si="420"/>
        <v>-100</v>
      </c>
      <c r="AE2069" s="24">
        <f t="shared" si="421"/>
        <v>0</v>
      </c>
      <c r="AF2069" s="24">
        <f t="shared" si="422"/>
        <v>-100</v>
      </c>
    </row>
    <row r="2070" spans="1:32" x14ac:dyDescent="0.25">
      <c r="A2070" s="124">
        <v>0.62576315881861932</v>
      </c>
      <c r="B2070" s="124">
        <v>0.3680659156761602</v>
      </c>
      <c r="C2070" s="120">
        <f t="shared" si="429"/>
        <v>1.5980486960720153</v>
      </c>
      <c r="D2070" s="121">
        <f t="shared" si="429"/>
        <v>2.7169046559579884</v>
      </c>
      <c r="E2070" s="129"/>
      <c r="F2070" s="122">
        <f t="shared" si="423"/>
        <v>1</v>
      </c>
      <c r="G2070" s="122">
        <f t="shared" si="424"/>
        <v>1.5980486960720153</v>
      </c>
      <c r="H2070" s="122">
        <f t="shared" si="425"/>
        <v>2.7169046559579884</v>
      </c>
      <c r="I2070" s="97"/>
      <c r="J2070" s="97"/>
      <c r="K2070" s="122">
        <f t="shared" si="426"/>
        <v>0</v>
      </c>
      <c r="L2070" s="122">
        <f t="shared" si="427"/>
        <v>0</v>
      </c>
      <c r="M2070" s="123" t="e">
        <f t="shared" si="430"/>
        <v>#DIV/0!</v>
      </c>
      <c r="N2070" s="123" t="e">
        <f t="shared" si="430"/>
        <v>#DIV/0!</v>
      </c>
      <c r="O2070" s="97">
        <f t="shared" si="431"/>
        <v>0</v>
      </c>
      <c r="P2070" s="97">
        <f t="shared" si="431"/>
        <v>0</v>
      </c>
      <c r="Q2070" s="97" t="s">
        <v>508</v>
      </c>
      <c r="R2070" s="97" t="s">
        <v>463</v>
      </c>
      <c r="S2070" s="97" t="s">
        <v>276</v>
      </c>
      <c r="T2070" s="117" t="s">
        <v>84</v>
      </c>
      <c r="U2070" s="117" t="s">
        <v>86</v>
      </c>
      <c r="V2070" s="97" t="s">
        <v>671</v>
      </c>
      <c r="W2070" s="117" t="s">
        <v>73</v>
      </c>
      <c r="X2070" s="96">
        <v>0</v>
      </c>
      <c r="Y2070" t="str">
        <f t="shared" si="428"/>
        <v>N</v>
      </c>
      <c r="Z2070" s="24">
        <v>100</v>
      </c>
      <c r="AA2070" s="24">
        <f t="shared" si="417"/>
        <v>0</v>
      </c>
      <c r="AB2070" s="24">
        <f t="shared" si="418"/>
        <v>-100</v>
      </c>
      <c r="AC2070" s="24">
        <f t="shared" si="419"/>
        <v>0</v>
      </c>
      <c r="AD2070" s="24">
        <f t="shared" si="420"/>
        <v>-100</v>
      </c>
      <c r="AE2070" s="24">
        <f t="shared" si="421"/>
        <v>0</v>
      </c>
      <c r="AF2070" s="24">
        <f t="shared" si="422"/>
        <v>-100</v>
      </c>
    </row>
    <row r="2071" spans="1:32" x14ac:dyDescent="0.25">
      <c r="A2071" s="18">
        <v>0.24452962575343928</v>
      </c>
      <c r="B2071" s="18">
        <v>0.75540798940753584</v>
      </c>
      <c r="C2071" s="3">
        <f t="shared" si="429"/>
        <v>4.0894840325331625</v>
      </c>
      <c r="D2071" s="4">
        <f t="shared" si="429"/>
        <v>1.3237879583247418</v>
      </c>
      <c r="E2071" s="75"/>
      <c r="F2071" s="5">
        <f t="shared" si="423"/>
        <v>1</v>
      </c>
      <c r="G2071" s="5">
        <f t="shared" si="424"/>
        <v>4.0894840325331625</v>
      </c>
      <c r="H2071" s="5">
        <f t="shared" si="425"/>
        <v>1.3237879583247418</v>
      </c>
      <c r="K2071" s="5">
        <f t="shared" si="426"/>
        <v>0</v>
      </c>
      <c r="L2071" s="5">
        <f t="shared" si="427"/>
        <v>0</v>
      </c>
      <c r="M2071" s="25" t="e">
        <f t="shared" si="430"/>
        <v>#DIV/0!</v>
      </c>
      <c r="N2071" s="25" t="e">
        <f t="shared" si="430"/>
        <v>#DIV/0!</v>
      </c>
      <c r="O2071">
        <f t="shared" si="431"/>
        <v>0</v>
      </c>
      <c r="P2071">
        <f t="shared" si="431"/>
        <v>0</v>
      </c>
      <c r="Q2071" t="s">
        <v>309</v>
      </c>
      <c r="R2071" t="s">
        <v>478</v>
      </c>
      <c r="S2071" t="s">
        <v>275</v>
      </c>
      <c r="T2071" s="67" t="s">
        <v>75</v>
      </c>
      <c r="U2071" s="67" t="s">
        <v>90</v>
      </c>
      <c r="V2071" t="s">
        <v>672</v>
      </c>
      <c r="W2071" s="67" t="s">
        <v>165</v>
      </c>
      <c r="X2071" s="79">
        <v>7</v>
      </c>
      <c r="Y2071" t="str">
        <f t="shared" si="428"/>
        <v>Y</v>
      </c>
      <c r="Z2071" s="24">
        <v>100</v>
      </c>
      <c r="AA2071" s="24">
        <f t="shared" si="417"/>
        <v>0</v>
      </c>
      <c r="AB2071" s="24">
        <f t="shared" si="418"/>
        <v>-100</v>
      </c>
      <c r="AC2071" s="24">
        <f t="shared" si="419"/>
        <v>0</v>
      </c>
      <c r="AD2071" s="24">
        <f t="shared" si="420"/>
        <v>-100</v>
      </c>
      <c r="AE2071" s="24">
        <f t="shared" si="421"/>
        <v>0</v>
      </c>
      <c r="AF2071" s="24">
        <f t="shared" si="422"/>
        <v>-100</v>
      </c>
    </row>
    <row r="2072" spans="1:32" x14ac:dyDescent="0.25">
      <c r="A2072" s="18">
        <v>0.33735149618362809</v>
      </c>
      <c r="B2072" s="18">
        <v>0.66220367662741253</v>
      </c>
      <c r="C2072" s="3">
        <f t="shared" si="429"/>
        <v>2.964267274082808</v>
      </c>
      <c r="D2072" s="4">
        <f t="shared" si="429"/>
        <v>1.5101094048480312</v>
      </c>
      <c r="E2072" s="75"/>
      <c r="F2072" s="5">
        <f t="shared" si="423"/>
        <v>1</v>
      </c>
      <c r="G2072" s="5">
        <f t="shared" si="424"/>
        <v>2.964267274082808</v>
      </c>
      <c r="H2072" s="5">
        <f t="shared" si="425"/>
        <v>1.5101094048480312</v>
      </c>
      <c r="K2072" s="5">
        <f t="shared" si="426"/>
        <v>0</v>
      </c>
      <c r="L2072" s="5">
        <f t="shared" si="427"/>
        <v>0</v>
      </c>
      <c r="M2072" s="25" t="e">
        <f t="shared" si="430"/>
        <v>#DIV/0!</v>
      </c>
      <c r="N2072" s="25" t="e">
        <f t="shared" si="430"/>
        <v>#DIV/0!</v>
      </c>
      <c r="O2072">
        <f t="shared" si="431"/>
        <v>0</v>
      </c>
      <c r="P2072">
        <f t="shared" si="431"/>
        <v>0</v>
      </c>
      <c r="Q2072" t="s">
        <v>285</v>
      </c>
      <c r="R2072" t="s">
        <v>375</v>
      </c>
      <c r="S2072" t="s">
        <v>275</v>
      </c>
      <c r="T2072" s="67" t="s">
        <v>75</v>
      </c>
      <c r="U2072" s="67" t="s">
        <v>90</v>
      </c>
      <c r="V2072" t="s">
        <v>672</v>
      </c>
      <c r="W2072" s="67" t="s">
        <v>78</v>
      </c>
      <c r="X2072" s="79">
        <v>1</v>
      </c>
      <c r="Y2072" t="str">
        <f t="shared" si="428"/>
        <v>N</v>
      </c>
      <c r="Z2072" s="24">
        <v>100</v>
      </c>
      <c r="AA2072" s="24">
        <f t="shared" si="417"/>
        <v>0</v>
      </c>
      <c r="AB2072" s="24">
        <f t="shared" si="418"/>
        <v>-100</v>
      </c>
      <c r="AC2072" s="24">
        <f t="shared" si="419"/>
        <v>0</v>
      </c>
      <c r="AD2072" s="24">
        <f t="shared" si="420"/>
        <v>-100</v>
      </c>
      <c r="AE2072" s="24">
        <f t="shared" si="421"/>
        <v>0</v>
      </c>
      <c r="AF2072" s="24">
        <f t="shared" si="422"/>
        <v>-100</v>
      </c>
    </row>
    <row r="2073" spans="1:32" x14ac:dyDescent="0.25">
      <c r="A2073" s="18">
        <v>0.45581581629465467</v>
      </c>
      <c r="B2073" s="18">
        <v>0.54348139036395293</v>
      </c>
      <c r="C2073" s="3">
        <f t="shared" si="429"/>
        <v>2.1938685851865358</v>
      </c>
      <c r="D2073" s="4">
        <f t="shared" si="429"/>
        <v>1.8399894048448107</v>
      </c>
      <c r="E2073" s="75"/>
      <c r="F2073" s="5">
        <f t="shared" si="423"/>
        <v>1</v>
      </c>
      <c r="G2073" s="5">
        <f t="shared" si="424"/>
        <v>2.1938685851865358</v>
      </c>
      <c r="H2073" s="5">
        <f t="shared" si="425"/>
        <v>1.8399894048448107</v>
      </c>
      <c r="K2073" s="5">
        <f t="shared" si="426"/>
        <v>0</v>
      </c>
      <c r="L2073" s="5">
        <f t="shared" si="427"/>
        <v>0</v>
      </c>
      <c r="M2073" s="25" t="e">
        <f t="shared" si="430"/>
        <v>#DIV/0!</v>
      </c>
      <c r="N2073" s="25" t="e">
        <f t="shared" si="430"/>
        <v>#DIV/0!</v>
      </c>
      <c r="O2073">
        <f t="shared" si="431"/>
        <v>0</v>
      </c>
      <c r="P2073">
        <f t="shared" si="431"/>
        <v>0</v>
      </c>
      <c r="Q2073" t="s">
        <v>302</v>
      </c>
      <c r="R2073" t="s">
        <v>306</v>
      </c>
      <c r="S2073" t="s">
        <v>275</v>
      </c>
      <c r="T2073" s="67" t="s">
        <v>75</v>
      </c>
      <c r="U2073" s="67" t="s">
        <v>90</v>
      </c>
      <c r="V2073" t="s">
        <v>672</v>
      </c>
      <c r="W2073" s="67" t="s">
        <v>94</v>
      </c>
      <c r="X2073" s="79">
        <v>2</v>
      </c>
      <c r="Y2073" t="str">
        <f t="shared" si="428"/>
        <v>N</v>
      </c>
      <c r="Z2073" s="24">
        <v>100</v>
      </c>
      <c r="AA2073" s="24">
        <f t="shared" si="417"/>
        <v>0</v>
      </c>
      <c r="AB2073" s="24">
        <f t="shared" si="418"/>
        <v>-100</v>
      </c>
      <c r="AC2073" s="24">
        <f t="shared" si="419"/>
        <v>0</v>
      </c>
      <c r="AD2073" s="24">
        <f t="shared" si="420"/>
        <v>-100</v>
      </c>
      <c r="AE2073" s="24">
        <f t="shared" si="421"/>
        <v>0</v>
      </c>
      <c r="AF2073" s="24">
        <f t="shared" si="422"/>
        <v>-100</v>
      </c>
    </row>
    <row r="2074" spans="1:32" x14ac:dyDescent="0.25">
      <c r="A2074" s="18">
        <v>0.22314648458589112</v>
      </c>
      <c r="B2074" s="18">
        <v>0.776804116431148</v>
      </c>
      <c r="C2074" s="3">
        <f t="shared" si="429"/>
        <v>4.4813612092333495</v>
      </c>
      <c r="D2074" s="4">
        <f t="shared" si="429"/>
        <v>1.2873258249380493</v>
      </c>
      <c r="E2074" s="75"/>
      <c r="F2074" s="5">
        <f t="shared" si="423"/>
        <v>1</v>
      </c>
      <c r="G2074" s="5">
        <f t="shared" si="424"/>
        <v>4.4813612092333495</v>
      </c>
      <c r="H2074" s="5">
        <f t="shared" si="425"/>
        <v>1.2873258249380493</v>
      </c>
      <c r="K2074" s="5">
        <f t="shared" si="426"/>
        <v>0</v>
      </c>
      <c r="L2074" s="5">
        <f t="shared" si="427"/>
        <v>0</v>
      </c>
      <c r="M2074" s="25" t="e">
        <f t="shared" si="430"/>
        <v>#DIV/0!</v>
      </c>
      <c r="N2074" s="25" t="e">
        <f t="shared" si="430"/>
        <v>#DIV/0!</v>
      </c>
      <c r="O2074">
        <f t="shared" si="431"/>
        <v>0</v>
      </c>
      <c r="P2074">
        <f t="shared" si="431"/>
        <v>0</v>
      </c>
      <c r="Q2074" t="s">
        <v>394</v>
      </c>
      <c r="R2074" t="s">
        <v>482</v>
      </c>
      <c r="S2074" t="s">
        <v>279</v>
      </c>
      <c r="T2074" s="67" t="s">
        <v>75</v>
      </c>
      <c r="U2074" s="67" t="s">
        <v>90</v>
      </c>
      <c r="V2074" t="s">
        <v>672</v>
      </c>
      <c r="W2074" s="67" t="s">
        <v>75</v>
      </c>
      <c r="X2074" s="79">
        <v>2</v>
      </c>
      <c r="Y2074" t="str">
        <f t="shared" si="428"/>
        <v>N</v>
      </c>
      <c r="Z2074" s="24">
        <v>100</v>
      </c>
      <c r="AA2074" s="24">
        <f t="shared" si="417"/>
        <v>0</v>
      </c>
      <c r="AB2074" s="24">
        <f t="shared" si="418"/>
        <v>-100</v>
      </c>
      <c r="AC2074" s="24">
        <f t="shared" si="419"/>
        <v>0</v>
      </c>
      <c r="AD2074" s="24">
        <f t="shared" si="420"/>
        <v>-100</v>
      </c>
      <c r="AE2074" s="24">
        <f t="shared" si="421"/>
        <v>0</v>
      </c>
      <c r="AF2074" s="24">
        <f t="shared" si="422"/>
        <v>-100</v>
      </c>
    </row>
    <row r="2075" spans="1:32" x14ac:dyDescent="0.25">
      <c r="A2075" s="18">
        <v>0.6191854724427418</v>
      </c>
      <c r="B2075" s="18">
        <v>0.37796634416447494</v>
      </c>
      <c r="C2075" s="3">
        <f t="shared" si="429"/>
        <v>1.6150249715241396</v>
      </c>
      <c r="D2075" s="4">
        <f t="shared" si="429"/>
        <v>2.6457382130426996</v>
      </c>
      <c r="E2075" s="75"/>
      <c r="F2075" s="5">
        <f t="shared" si="423"/>
        <v>1</v>
      </c>
      <c r="G2075" s="5">
        <f t="shared" si="424"/>
        <v>1.6150249715241396</v>
      </c>
      <c r="H2075" s="5">
        <f t="shared" si="425"/>
        <v>2.6457382130426996</v>
      </c>
      <c r="K2075" s="5">
        <f t="shared" si="426"/>
        <v>0</v>
      </c>
      <c r="L2075" s="5">
        <f t="shared" si="427"/>
        <v>0</v>
      </c>
      <c r="M2075" s="25" t="e">
        <f t="shared" si="430"/>
        <v>#DIV/0!</v>
      </c>
      <c r="N2075" s="25" t="e">
        <f t="shared" si="430"/>
        <v>#DIV/0!</v>
      </c>
      <c r="O2075">
        <f t="shared" si="431"/>
        <v>0</v>
      </c>
      <c r="P2075">
        <f t="shared" si="431"/>
        <v>0</v>
      </c>
      <c r="Q2075" t="s">
        <v>374</v>
      </c>
      <c r="R2075" t="s">
        <v>475</v>
      </c>
      <c r="S2075" t="s">
        <v>275</v>
      </c>
      <c r="T2075" s="67" t="s">
        <v>74</v>
      </c>
      <c r="U2075" s="67" t="s">
        <v>90</v>
      </c>
      <c r="V2075" t="s">
        <v>671</v>
      </c>
      <c r="W2075" s="67" t="s">
        <v>102</v>
      </c>
      <c r="X2075" s="79">
        <v>4</v>
      </c>
      <c r="Y2075" t="str">
        <f t="shared" si="428"/>
        <v>Y</v>
      </c>
      <c r="Z2075" s="24">
        <v>100</v>
      </c>
      <c r="AA2075" s="24">
        <f t="shared" si="417"/>
        <v>0</v>
      </c>
      <c r="AB2075" s="24">
        <f t="shared" si="418"/>
        <v>-100</v>
      </c>
      <c r="AC2075" s="24">
        <f t="shared" si="419"/>
        <v>0</v>
      </c>
      <c r="AD2075" s="24">
        <f t="shared" si="420"/>
        <v>-100</v>
      </c>
      <c r="AE2075" s="24">
        <f t="shared" si="421"/>
        <v>0</v>
      </c>
      <c r="AF2075" s="24">
        <f t="shared" si="422"/>
        <v>-100</v>
      </c>
    </row>
    <row r="2076" spans="1:32" x14ac:dyDescent="0.25">
      <c r="A2076" s="18">
        <v>0.36991027014752481</v>
      </c>
      <c r="B2076" s="18">
        <v>0.62848144736268807</v>
      </c>
      <c r="C2076" s="3">
        <f t="shared" si="429"/>
        <v>2.7033583025450674</v>
      </c>
      <c r="D2076" s="4">
        <f t="shared" si="429"/>
        <v>1.5911368652110962</v>
      </c>
      <c r="E2076" s="75"/>
      <c r="F2076" s="5">
        <f t="shared" si="423"/>
        <v>1</v>
      </c>
      <c r="G2076" s="5">
        <f t="shared" si="424"/>
        <v>2.7033583025450674</v>
      </c>
      <c r="H2076" s="5">
        <f t="shared" si="425"/>
        <v>1.5911368652110962</v>
      </c>
      <c r="K2076" s="5">
        <f t="shared" si="426"/>
        <v>0</v>
      </c>
      <c r="L2076" s="5">
        <f t="shared" si="427"/>
        <v>0</v>
      </c>
      <c r="M2076" s="25" t="e">
        <f t="shared" si="430"/>
        <v>#DIV/0!</v>
      </c>
      <c r="N2076" s="25" t="e">
        <f t="shared" si="430"/>
        <v>#DIV/0!</v>
      </c>
      <c r="O2076">
        <f t="shared" si="431"/>
        <v>0</v>
      </c>
      <c r="P2076">
        <f t="shared" si="431"/>
        <v>0</v>
      </c>
      <c r="Q2076" t="s">
        <v>378</v>
      </c>
      <c r="R2076" t="s">
        <v>510</v>
      </c>
      <c r="S2076" t="s">
        <v>275</v>
      </c>
      <c r="T2076" s="67" t="s">
        <v>86</v>
      </c>
      <c r="U2076" s="67" t="s">
        <v>84</v>
      </c>
      <c r="V2076" t="s">
        <v>671</v>
      </c>
      <c r="W2076" s="67" t="s">
        <v>94</v>
      </c>
      <c r="X2076" s="79">
        <v>2</v>
      </c>
      <c r="Y2076" t="str">
        <f t="shared" si="428"/>
        <v>N</v>
      </c>
      <c r="Z2076" s="24">
        <v>100</v>
      </c>
      <c r="AA2076" s="24">
        <f t="shared" si="417"/>
        <v>0</v>
      </c>
      <c r="AB2076" s="24">
        <f t="shared" si="418"/>
        <v>-100</v>
      </c>
      <c r="AC2076" s="24">
        <f t="shared" si="419"/>
        <v>0</v>
      </c>
      <c r="AD2076" s="24">
        <f t="shared" si="420"/>
        <v>-100</v>
      </c>
      <c r="AE2076" s="24">
        <f t="shared" si="421"/>
        <v>0</v>
      </c>
      <c r="AF2076" s="24">
        <f t="shared" si="422"/>
        <v>-100</v>
      </c>
    </row>
    <row r="2077" spans="1:32" x14ac:dyDescent="0.25">
      <c r="A2077" s="18">
        <v>0.31642817433991555</v>
      </c>
      <c r="B2077" s="18">
        <v>0.68341639691549105</v>
      </c>
      <c r="C2077" s="3">
        <f t="shared" ref="C2077:D2101" si="432">(100%/A2077)</f>
        <v>3.1602748462144632</v>
      </c>
      <c r="D2077" s="4">
        <f t="shared" si="432"/>
        <v>1.4632367682621705</v>
      </c>
      <c r="E2077" s="75"/>
      <c r="F2077" s="5">
        <f t="shared" si="423"/>
        <v>1</v>
      </c>
      <c r="G2077" s="5">
        <f t="shared" si="424"/>
        <v>3.1602748462144632</v>
      </c>
      <c r="H2077" s="5">
        <f t="shared" si="425"/>
        <v>1.4632367682621705</v>
      </c>
      <c r="K2077" s="5">
        <f t="shared" si="426"/>
        <v>0</v>
      </c>
      <c r="L2077" s="5">
        <f t="shared" si="427"/>
        <v>0</v>
      </c>
      <c r="M2077" s="25" t="e">
        <f t="shared" ref="M2077:N2101" si="433">(1/K2077)</f>
        <v>#DIV/0!</v>
      </c>
      <c r="N2077" s="25" t="e">
        <f t="shared" si="433"/>
        <v>#DIV/0!</v>
      </c>
      <c r="O2077">
        <f t="shared" si="431"/>
        <v>0</v>
      </c>
      <c r="P2077">
        <f t="shared" si="431"/>
        <v>0</v>
      </c>
      <c r="Q2077" t="s">
        <v>511</v>
      </c>
      <c r="R2077" t="s">
        <v>307</v>
      </c>
      <c r="S2077" t="s">
        <v>275</v>
      </c>
      <c r="T2077" s="67" t="s">
        <v>75</v>
      </c>
      <c r="U2077" s="67" t="s">
        <v>90</v>
      </c>
      <c r="V2077" t="s">
        <v>671</v>
      </c>
      <c r="W2077" s="67" t="s">
        <v>78</v>
      </c>
      <c r="X2077" s="79">
        <v>1</v>
      </c>
      <c r="Y2077" t="str">
        <f t="shared" si="428"/>
        <v>N</v>
      </c>
      <c r="Z2077" s="24">
        <v>100</v>
      </c>
      <c r="AA2077" s="24">
        <f t="shared" si="417"/>
        <v>0</v>
      </c>
      <c r="AB2077" s="24">
        <f t="shared" si="418"/>
        <v>-100</v>
      </c>
      <c r="AC2077" s="24">
        <f t="shared" si="419"/>
        <v>0</v>
      </c>
      <c r="AD2077" s="24">
        <f t="shared" si="420"/>
        <v>-100</v>
      </c>
      <c r="AE2077" s="24">
        <f t="shared" si="421"/>
        <v>0</v>
      </c>
      <c r="AF2077" s="24">
        <f t="shared" si="422"/>
        <v>-100</v>
      </c>
    </row>
    <row r="2078" spans="1:32" x14ac:dyDescent="0.25">
      <c r="A2078" s="18">
        <v>0.20516091353517618</v>
      </c>
      <c r="B2078" s="18">
        <v>0.79480372547974754</v>
      </c>
      <c r="C2078" s="3">
        <f t="shared" si="432"/>
        <v>4.8742227881947091</v>
      </c>
      <c r="D2078" s="4">
        <f t="shared" si="432"/>
        <v>1.2581722605746406</v>
      </c>
      <c r="E2078" s="75"/>
      <c r="F2078" s="5">
        <f t="shared" si="423"/>
        <v>1</v>
      </c>
      <c r="G2078" s="5">
        <f t="shared" si="424"/>
        <v>4.8742227881947091</v>
      </c>
      <c r="H2078" s="5">
        <f t="shared" si="425"/>
        <v>1.2581722605746406</v>
      </c>
      <c r="K2078" s="5">
        <f t="shared" si="426"/>
        <v>0</v>
      </c>
      <c r="L2078" s="5">
        <f t="shared" si="427"/>
        <v>0</v>
      </c>
      <c r="M2078" s="25" t="e">
        <f t="shared" si="433"/>
        <v>#DIV/0!</v>
      </c>
      <c r="N2078" s="25" t="e">
        <f t="shared" si="433"/>
        <v>#DIV/0!</v>
      </c>
      <c r="O2078">
        <f t="shared" si="431"/>
        <v>0</v>
      </c>
      <c r="P2078">
        <f t="shared" si="431"/>
        <v>0</v>
      </c>
      <c r="Q2078" t="s">
        <v>376</v>
      </c>
      <c r="R2078" t="s">
        <v>370</v>
      </c>
      <c r="S2078" t="s">
        <v>275</v>
      </c>
      <c r="T2078" s="67" t="s">
        <v>75</v>
      </c>
      <c r="U2078" s="67" t="s">
        <v>90</v>
      </c>
      <c r="V2078" t="s">
        <v>671</v>
      </c>
      <c r="W2078" s="67" t="s">
        <v>73</v>
      </c>
      <c r="X2078" s="79">
        <v>0</v>
      </c>
      <c r="Y2078" t="str">
        <f t="shared" si="428"/>
        <v>N</v>
      </c>
      <c r="Z2078" s="24">
        <v>100</v>
      </c>
      <c r="AA2078" s="24">
        <f t="shared" si="417"/>
        <v>0</v>
      </c>
      <c r="AB2078" s="24">
        <f t="shared" si="418"/>
        <v>-100</v>
      </c>
      <c r="AC2078" s="24">
        <f t="shared" si="419"/>
        <v>0</v>
      </c>
      <c r="AD2078" s="24">
        <f t="shared" si="420"/>
        <v>-100</v>
      </c>
      <c r="AE2078" s="24">
        <f t="shared" si="421"/>
        <v>0</v>
      </c>
      <c r="AF2078" s="24">
        <f t="shared" si="422"/>
        <v>-100</v>
      </c>
    </row>
    <row r="2079" spans="1:32" x14ac:dyDescent="0.25">
      <c r="A2079" s="18">
        <v>0.35020174583729169</v>
      </c>
      <c r="B2079" s="18">
        <v>0.64951191265798702</v>
      </c>
      <c r="C2079" s="3">
        <f t="shared" si="432"/>
        <v>2.8554969011051505</v>
      </c>
      <c r="D2079" s="4">
        <f t="shared" si="432"/>
        <v>1.5396176428969814</v>
      </c>
      <c r="E2079" s="75"/>
      <c r="F2079" s="5">
        <f t="shared" si="423"/>
        <v>1</v>
      </c>
      <c r="G2079" s="5">
        <f t="shared" si="424"/>
        <v>2.8554969011051505</v>
      </c>
      <c r="H2079" s="5">
        <f t="shared" si="425"/>
        <v>1.5396176428969814</v>
      </c>
      <c r="K2079" s="5">
        <f t="shared" si="426"/>
        <v>0</v>
      </c>
      <c r="L2079" s="5">
        <f t="shared" si="427"/>
        <v>0</v>
      </c>
      <c r="M2079" s="25" t="e">
        <f t="shared" si="433"/>
        <v>#DIV/0!</v>
      </c>
      <c r="N2079" s="25" t="e">
        <f t="shared" si="433"/>
        <v>#DIV/0!</v>
      </c>
      <c r="O2079">
        <f t="shared" si="431"/>
        <v>0</v>
      </c>
      <c r="P2079">
        <f t="shared" si="431"/>
        <v>0</v>
      </c>
      <c r="Q2079" t="s">
        <v>284</v>
      </c>
      <c r="R2079" t="s">
        <v>373</v>
      </c>
      <c r="S2079" t="s">
        <v>275</v>
      </c>
      <c r="T2079" s="67" t="s">
        <v>75</v>
      </c>
      <c r="U2079" s="67" t="s">
        <v>90</v>
      </c>
      <c r="V2079" t="s">
        <v>671</v>
      </c>
      <c r="W2079" s="67" t="s">
        <v>103</v>
      </c>
      <c r="X2079" s="79">
        <v>4</v>
      </c>
      <c r="Y2079" t="str">
        <f t="shared" si="428"/>
        <v>Y</v>
      </c>
      <c r="Z2079" s="24">
        <v>100</v>
      </c>
      <c r="AA2079" s="24">
        <f t="shared" si="417"/>
        <v>0</v>
      </c>
      <c r="AB2079" s="24">
        <f t="shared" si="418"/>
        <v>-100</v>
      </c>
      <c r="AC2079" s="24">
        <f t="shared" si="419"/>
        <v>0</v>
      </c>
      <c r="AD2079" s="24">
        <f t="shared" si="420"/>
        <v>-100</v>
      </c>
      <c r="AE2079" s="24">
        <f t="shared" si="421"/>
        <v>0</v>
      </c>
      <c r="AF2079" s="24">
        <f t="shared" si="422"/>
        <v>-100</v>
      </c>
    </row>
    <row r="2080" spans="1:32" x14ac:dyDescent="0.25">
      <c r="A2080" s="18">
        <v>0.62754875975841018</v>
      </c>
      <c r="B2080" s="18">
        <v>0.36361921781346573</v>
      </c>
      <c r="C2080" s="3">
        <f t="shared" si="432"/>
        <v>1.5935016752881064</v>
      </c>
      <c r="D2080" s="4">
        <f t="shared" si="432"/>
        <v>2.7501296713998031</v>
      </c>
      <c r="E2080" s="75"/>
      <c r="F2080" s="5">
        <f t="shared" si="423"/>
        <v>1</v>
      </c>
      <c r="G2080" s="5">
        <f t="shared" si="424"/>
        <v>1.5935016752881064</v>
      </c>
      <c r="H2080" s="5">
        <f t="shared" si="425"/>
        <v>2.7501296713998031</v>
      </c>
      <c r="K2080" s="5">
        <f t="shared" si="426"/>
        <v>0</v>
      </c>
      <c r="L2080" s="5">
        <f t="shared" si="427"/>
        <v>0</v>
      </c>
      <c r="M2080" s="25" t="e">
        <f t="shared" si="433"/>
        <v>#DIV/0!</v>
      </c>
      <c r="N2080" s="25" t="e">
        <f t="shared" si="433"/>
        <v>#DIV/0!</v>
      </c>
      <c r="O2080">
        <f t="shared" si="431"/>
        <v>0</v>
      </c>
      <c r="P2080">
        <f t="shared" si="431"/>
        <v>0</v>
      </c>
      <c r="Q2080" t="s">
        <v>316</v>
      </c>
      <c r="R2080" t="s">
        <v>387</v>
      </c>
      <c r="S2080" t="s">
        <v>279</v>
      </c>
      <c r="T2080" s="67" t="s">
        <v>79</v>
      </c>
      <c r="U2080" s="67" t="s">
        <v>85</v>
      </c>
      <c r="V2080" t="s">
        <v>671</v>
      </c>
      <c r="W2080" s="67" t="s">
        <v>74</v>
      </c>
      <c r="X2080" s="79">
        <v>4</v>
      </c>
      <c r="Y2080" t="str">
        <f t="shared" si="428"/>
        <v>Y</v>
      </c>
      <c r="Z2080" s="24">
        <v>100</v>
      </c>
      <c r="AA2080" s="24">
        <f t="shared" si="417"/>
        <v>0</v>
      </c>
      <c r="AB2080" s="24">
        <f t="shared" si="418"/>
        <v>-100</v>
      </c>
      <c r="AC2080" s="24">
        <f t="shared" si="419"/>
        <v>0</v>
      </c>
      <c r="AD2080" s="24">
        <f t="shared" si="420"/>
        <v>-100</v>
      </c>
      <c r="AE2080" s="24">
        <f t="shared" si="421"/>
        <v>0</v>
      </c>
      <c r="AF2080" s="24">
        <f t="shared" si="422"/>
        <v>-100</v>
      </c>
    </row>
    <row r="2081" spans="1:32" x14ac:dyDescent="0.25">
      <c r="A2081" s="18">
        <v>0.50642533087654429</v>
      </c>
      <c r="B2081" s="18">
        <v>0.49226692327169941</v>
      </c>
      <c r="C2081" s="3">
        <f t="shared" si="432"/>
        <v>1.9746247650550062</v>
      </c>
      <c r="D2081" s="4">
        <f t="shared" si="432"/>
        <v>2.031418226018133</v>
      </c>
      <c r="E2081" s="75"/>
      <c r="F2081" s="5">
        <f t="shared" si="423"/>
        <v>1</v>
      </c>
      <c r="G2081" s="5">
        <f t="shared" si="424"/>
        <v>1.9746247650550062</v>
      </c>
      <c r="H2081" s="5">
        <f t="shared" si="425"/>
        <v>2.031418226018133</v>
      </c>
      <c r="K2081" s="5">
        <f t="shared" si="426"/>
        <v>0</v>
      </c>
      <c r="L2081" s="5">
        <f t="shared" si="427"/>
        <v>0</v>
      </c>
      <c r="M2081" s="25" t="e">
        <f t="shared" si="433"/>
        <v>#DIV/0!</v>
      </c>
      <c r="N2081" s="25" t="e">
        <f t="shared" si="433"/>
        <v>#DIV/0!</v>
      </c>
      <c r="O2081">
        <f t="shared" si="431"/>
        <v>0</v>
      </c>
      <c r="P2081">
        <f t="shared" si="431"/>
        <v>0</v>
      </c>
      <c r="Q2081" t="s">
        <v>318</v>
      </c>
      <c r="R2081" t="s">
        <v>385</v>
      </c>
      <c r="S2081" t="s">
        <v>279</v>
      </c>
      <c r="T2081" s="67" t="s">
        <v>79</v>
      </c>
      <c r="U2081" s="67" t="s">
        <v>85</v>
      </c>
      <c r="V2081" t="s">
        <v>671</v>
      </c>
      <c r="W2081" s="67" t="s">
        <v>74</v>
      </c>
      <c r="X2081" s="79">
        <v>4</v>
      </c>
      <c r="Y2081" t="str">
        <f t="shared" si="428"/>
        <v>Y</v>
      </c>
      <c r="Z2081" s="24">
        <v>100</v>
      </c>
      <c r="AA2081" s="24">
        <f t="shared" si="417"/>
        <v>0</v>
      </c>
      <c r="AB2081" s="24">
        <f t="shared" si="418"/>
        <v>-100</v>
      </c>
      <c r="AC2081" s="24">
        <f t="shared" si="419"/>
        <v>0</v>
      </c>
      <c r="AD2081" s="24">
        <f t="shared" si="420"/>
        <v>-100</v>
      </c>
      <c r="AE2081" s="24">
        <f t="shared" si="421"/>
        <v>0</v>
      </c>
      <c r="AF2081" s="24">
        <f t="shared" si="422"/>
        <v>-100</v>
      </c>
    </row>
    <row r="2082" spans="1:32" x14ac:dyDescent="0.25">
      <c r="A2082" s="18">
        <v>0.21508072517338961</v>
      </c>
      <c r="B2082" s="18">
        <v>0.78487438278219723</v>
      </c>
      <c r="C2082" s="3">
        <f t="shared" si="432"/>
        <v>4.6494170930186298</v>
      </c>
      <c r="D2082" s="4">
        <f t="shared" si="432"/>
        <v>1.2740892325409225</v>
      </c>
      <c r="E2082" s="75"/>
      <c r="F2082" s="5">
        <f t="shared" si="423"/>
        <v>1</v>
      </c>
      <c r="G2082" s="5">
        <f t="shared" si="424"/>
        <v>4.6494170930186298</v>
      </c>
      <c r="H2082" s="5">
        <f t="shared" si="425"/>
        <v>1.2740892325409225</v>
      </c>
      <c r="K2082" s="5">
        <f t="shared" si="426"/>
        <v>0</v>
      </c>
      <c r="L2082" s="5">
        <f t="shared" si="427"/>
        <v>0</v>
      </c>
      <c r="M2082" s="25" t="e">
        <f t="shared" si="433"/>
        <v>#DIV/0!</v>
      </c>
      <c r="N2082" s="25" t="e">
        <f t="shared" si="433"/>
        <v>#DIV/0!</v>
      </c>
      <c r="O2082">
        <f t="shared" ref="O2082:P2106" si="434">(I2082/G2082)</f>
        <v>0</v>
      </c>
      <c r="P2082">
        <f t="shared" si="434"/>
        <v>0</v>
      </c>
      <c r="Q2082" t="s">
        <v>476</v>
      </c>
      <c r="R2082" t="s">
        <v>371</v>
      </c>
      <c r="S2082" t="s">
        <v>275</v>
      </c>
      <c r="T2082" s="67" t="s">
        <v>75</v>
      </c>
      <c r="U2082" s="67" t="s">
        <v>90</v>
      </c>
      <c r="V2082" t="s">
        <v>673</v>
      </c>
      <c r="W2082" s="67" t="s">
        <v>78</v>
      </c>
      <c r="X2082" s="79">
        <v>1</v>
      </c>
      <c r="Y2082" t="str">
        <f t="shared" si="428"/>
        <v>N</v>
      </c>
      <c r="Z2082" s="24">
        <v>100</v>
      </c>
      <c r="AA2082" s="24">
        <f t="shared" si="417"/>
        <v>0</v>
      </c>
      <c r="AB2082" s="24">
        <f t="shared" si="418"/>
        <v>-100</v>
      </c>
      <c r="AC2082" s="24">
        <f t="shared" si="419"/>
        <v>0</v>
      </c>
      <c r="AD2082" s="24">
        <f t="shared" si="420"/>
        <v>-100</v>
      </c>
      <c r="AE2082" s="24">
        <f t="shared" si="421"/>
        <v>0</v>
      </c>
      <c r="AF2082" s="24">
        <f t="shared" si="422"/>
        <v>-100</v>
      </c>
    </row>
    <row r="2083" spans="1:32" x14ac:dyDescent="0.25">
      <c r="A2083" s="18">
        <v>0.16609548416746203</v>
      </c>
      <c r="B2083" s="18">
        <v>0.83388349278621943</v>
      </c>
      <c r="C2083" s="3">
        <f t="shared" si="432"/>
        <v>6.0206332821894932</v>
      </c>
      <c r="D2083" s="4">
        <f t="shared" si="432"/>
        <v>1.1992082930659085</v>
      </c>
      <c r="E2083" s="75"/>
      <c r="F2083" s="5">
        <f t="shared" si="423"/>
        <v>1</v>
      </c>
      <c r="G2083" s="5">
        <f t="shared" si="424"/>
        <v>6.0206332821894932</v>
      </c>
      <c r="H2083" s="5">
        <f t="shared" si="425"/>
        <v>1.1992082930659085</v>
      </c>
      <c r="K2083" s="5">
        <f t="shared" si="426"/>
        <v>0</v>
      </c>
      <c r="L2083" s="5">
        <f t="shared" si="427"/>
        <v>0</v>
      </c>
      <c r="M2083" s="25" t="e">
        <f t="shared" si="433"/>
        <v>#DIV/0!</v>
      </c>
      <c r="N2083" s="25" t="e">
        <f t="shared" si="433"/>
        <v>#DIV/0!</v>
      </c>
      <c r="O2083">
        <f t="shared" si="434"/>
        <v>0</v>
      </c>
      <c r="P2083">
        <f t="shared" si="434"/>
        <v>0</v>
      </c>
      <c r="Q2083" t="s">
        <v>479</v>
      </c>
      <c r="R2083" t="s">
        <v>380</v>
      </c>
      <c r="S2083" t="s">
        <v>275</v>
      </c>
      <c r="T2083" s="67" t="s">
        <v>75</v>
      </c>
      <c r="U2083" s="67" t="s">
        <v>90</v>
      </c>
      <c r="V2083" t="s">
        <v>673</v>
      </c>
      <c r="W2083" s="67" t="s">
        <v>76</v>
      </c>
      <c r="X2083" s="79">
        <v>1</v>
      </c>
      <c r="Y2083" t="str">
        <f t="shared" si="428"/>
        <v>N</v>
      </c>
      <c r="Z2083" s="24">
        <v>100</v>
      </c>
      <c r="AA2083" s="24">
        <f t="shared" si="417"/>
        <v>0</v>
      </c>
      <c r="AB2083" s="24">
        <f t="shared" si="418"/>
        <v>-100</v>
      </c>
      <c r="AC2083" s="24">
        <f t="shared" si="419"/>
        <v>0</v>
      </c>
      <c r="AD2083" s="24">
        <f t="shared" si="420"/>
        <v>-100</v>
      </c>
      <c r="AE2083" s="24">
        <f t="shared" si="421"/>
        <v>0</v>
      </c>
      <c r="AF2083" s="24">
        <f t="shared" si="422"/>
        <v>-100</v>
      </c>
    </row>
    <row r="2084" spans="1:32" x14ac:dyDescent="0.25">
      <c r="A2084" s="18">
        <v>0.4686612258958795</v>
      </c>
      <c r="B2084" s="18">
        <v>0.52920677881372846</v>
      </c>
      <c r="C2084" s="3">
        <f t="shared" si="432"/>
        <v>2.1337374306748513</v>
      </c>
      <c r="D2084" s="4">
        <f t="shared" si="432"/>
        <v>1.8896205415992651</v>
      </c>
      <c r="E2084" s="75"/>
      <c r="F2084" s="5">
        <f t="shared" si="423"/>
        <v>1</v>
      </c>
      <c r="G2084" s="5">
        <f t="shared" si="424"/>
        <v>2.1337374306748513</v>
      </c>
      <c r="H2084" s="5">
        <f t="shared" si="425"/>
        <v>1.8896205415992651</v>
      </c>
      <c r="K2084" s="5">
        <f t="shared" si="426"/>
        <v>0</v>
      </c>
      <c r="L2084" s="5">
        <f t="shared" si="427"/>
        <v>0</v>
      </c>
      <c r="M2084" s="25" t="e">
        <f t="shared" si="433"/>
        <v>#DIV/0!</v>
      </c>
      <c r="N2084" s="25" t="e">
        <f t="shared" si="433"/>
        <v>#DIV/0!</v>
      </c>
      <c r="O2084">
        <f t="shared" si="434"/>
        <v>0</v>
      </c>
      <c r="P2084">
        <f t="shared" si="434"/>
        <v>0</v>
      </c>
      <c r="Q2084" t="s">
        <v>304</v>
      </c>
      <c r="R2084" t="s">
        <v>377</v>
      </c>
      <c r="S2084" t="s">
        <v>275</v>
      </c>
      <c r="T2084" s="67" t="s">
        <v>86</v>
      </c>
      <c r="U2084" s="67" t="s">
        <v>84</v>
      </c>
      <c r="V2084" t="s">
        <v>673</v>
      </c>
      <c r="W2084" s="67" t="s">
        <v>91</v>
      </c>
      <c r="X2084" s="79">
        <v>5</v>
      </c>
      <c r="Y2084" t="str">
        <f t="shared" si="428"/>
        <v>Y</v>
      </c>
      <c r="Z2084" s="24">
        <v>100</v>
      </c>
      <c r="AA2084" s="24">
        <f t="shared" si="417"/>
        <v>0</v>
      </c>
      <c r="AB2084" s="24">
        <f t="shared" si="418"/>
        <v>-100</v>
      </c>
      <c r="AC2084" s="24">
        <f t="shared" si="419"/>
        <v>0</v>
      </c>
      <c r="AD2084" s="24">
        <f t="shared" si="420"/>
        <v>-100</v>
      </c>
      <c r="AE2084" s="24">
        <f t="shared" si="421"/>
        <v>0</v>
      </c>
      <c r="AF2084" s="24">
        <f t="shared" si="422"/>
        <v>-100</v>
      </c>
    </row>
    <row r="2085" spans="1:32" x14ac:dyDescent="0.25">
      <c r="A2085" s="18">
        <v>0.73303743147654987</v>
      </c>
      <c r="B2085" s="18">
        <v>0.25928486690285457</v>
      </c>
      <c r="C2085" s="3">
        <f t="shared" si="432"/>
        <v>1.3641868164708999</v>
      </c>
      <c r="D2085" s="4">
        <f t="shared" si="432"/>
        <v>3.8567619157452286</v>
      </c>
      <c r="E2085" s="75"/>
      <c r="F2085" s="5">
        <f t="shared" si="423"/>
        <v>1</v>
      </c>
      <c r="G2085" s="5">
        <f t="shared" si="424"/>
        <v>1.3641868164708999</v>
      </c>
      <c r="H2085" s="5">
        <f t="shared" si="425"/>
        <v>3.8567619157452286</v>
      </c>
      <c r="K2085" s="5">
        <f t="shared" si="426"/>
        <v>0</v>
      </c>
      <c r="L2085" s="5">
        <f t="shared" si="427"/>
        <v>0</v>
      </c>
      <c r="M2085" s="25" t="e">
        <f t="shared" si="433"/>
        <v>#DIV/0!</v>
      </c>
      <c r="N2085" s="25" t="e">
        <f t="shared" si="433"/>
        <v>#DIV/0!</v>
      </c>
      <c r="O2085">
        <f t="shared" si="434"/>
        <v>0</v>
      </c>
      <c r="P2085">
        <f t="shared" si="434"/>
        <v>0</v>
      </c>
      <c r="Q2085" t="s">
        <v>305</v>
      </c>
      <c r="R2085" t="s">
        <v>301</v>
      </c>
      <c r="S2085" t="s">
        <v>275</v>
      </c>
      <c r="T2085" s="67" t="s">
        <v>74</v>
      </c>
      <c r="U2085" s="67" t="s">
        <v>90</v>
      </c>
      <c r="V2085" t="s">
        <v>673</v>
      </c>
      <c r="W2085" s="67" t="s">
        <v>93</v>
      </c>
      <c r="X2085" s="79">
        <v>6</v>
      </c>
      <c r="Y2085" t="str">
        <f t="shared" si="428"/>
        <v>Y</v>
      </c>
      <c r="Z2085" s="24">
        <v>100</v>
      </c>
      <c r="AA2085" s="24">
        <f t="shared" si="417"/>
        <v>0</v>
      </c>
      <c r="AB2085" s="24">
        <f t="shared" si="418"/>
        <v>-100</v>
      </c>
      <c r="AC2085" s="24">
        <f t="shared" si="419"/>
        <v>0</v>
      </c>
      <c r="AD2085" s="24">
        <f t="shared" si="420"/>
        <v>-100</v>
      </c>
      <c r="AE2085" s="24">
        <f t="shared" si="421"/>
        <v>0</v>
      </c>
      <c r="AF2085" s="24">
        <f t="shared" si="422"/>
        <v>-100</v>
      </c>
    </row>
    <row r="2086" spans="1:32" x14ac:dyDescent="0.25">
      <c r="A2086" s="18">
        <v>0.25825278140120878</v>
      </c>
      <c r="B2086" s="18">
        <v>0.741661335936729</v>
      </c>
      <c r="C2086" s="3">
        <f t="shared" si="432"/>
        <v>3.8721751400866786</v>
      </c>
      <c r="D2086" s="4">
        <f t="shared" si="432"/>
        <v>1.3483242978238652</v>
      </c>
      <c r="E2086" s="75"/>
      <c r="F2086" s="5">
        <f t="shared" si="423"/>
        <v>1</v>
      </c>
      <c r="G2086" s="5">
        <f t="shared" si="424"/>
        <v>3.8721751400866786</v>
      </c>
      <c r="H2086" s="5">
        <f t="shared" si="425"/>
        <v>1.3483242978238652</v>
      </c>
      <c r="K2086" s="5">
        <f t="shared" si="426"/>
        <v>0</v>
      </c>
      <c r="L2086" s="5">
        <f t="shared" si="427"/>
        <v>0</v>
      </c>
      <c r="M2086" s="25" t="e">
        <f t="shared" si="433"/>
        <v>#DIV/0!</v>
      </c>
      <c r="N2086" s="25" t="e">
        <f t="shared" si="433"/>
        <v>#DIV/0!</v>
      </c>
      <c r="O2086">
        <f t="shared" si="434"/>
        <v>0</v>
      </c>
      <c r="P2086">
        <f t="shared" si="434"/>
        <v>0</v>
      </c>
      <c r="Q2086" t="s">
        <v>319</v>
      </c>
      <c r="R2086" t="s">
        <v>392</v>
      </c>
      <c r="S2086" t="s">
        <v>279</v>
      </c>
      <c r="T2086" s="67" t="s">
        <v>75</v>
      </c>
      <c r="U2086" s="67" t="s">
        <v>90</v>
      </c>
      <c r="V2086" t="s">
        <v>673</v>
      </c>
      <c r="W2086" s="67" t="s">
        <v>78</v>
      </c>
      <c r="X2086" s="79">
        <v>1</v>
      </c>
      <c r="Y2086" t="str">
        <f t="shared" si="428"/>
        <v>N</v>
      </c>
      <c r="Z2086" s="24">
        <v>100</v>
      </c>
      <c r="AA2086" s="24">
        <f t="shared" si="417"/>
        <v>0</v>
      </c>
      <c r="AB2086" s="24">
        <f t="shared" si="418"/>
        <v>-100</v>
      </c>
      <c r="AC2086" s="24">
        <f t="shared" si="419"/>
        <v>0</v>
      </c>
      <c r="AD2086" s="24">
        <f t="shared" si="420"/>
        <v>-100</v>
      </c>
      <c r="AE2086" s="24">
        <f t="shared" si="421"/>
        <v>0</v>
      </c>
      <c r="AF2086" s="24">
        <f t="shared" si="422"/>
        <v>-100</v>
      </c>
    </row>
    <row r="2087" spans="1:32" x14ac:dyDescent="0.25">
      <c r="A2087" s="18">
        <v>0.28576226986899667</v>
      </c>
      <c r="B2087" s="18">
        <v>0.71412928889317784</v>
      </c>
      <c r="C2087" s="3">
        <f t="shared" si="432"/>
        <v>3.4994122928070057</v>
      </c>
      <c r="D2087" s="4">
        <f t="shared" si="432"/>
        <v>1.4003066609267496</v>
      </c>
      <c r="E2087" s="75"/>
      <c r="F2087" s="5">
        <f t="shared" si="423"/>
        <v>1</v>
      </c>
      <c r="G2087" s="5">
        <f t="shared" si="424"/>
        <v>3.4994122928070057</v>
      </c>
      <c r="H2087" s="5">
        <f t="shared" si="425"/>
        <v>1.4003066609267496</v>
      </c>
      <c r="K2087" s="5">
        <f t="shared" si="426"/>
        <v>0</v>
      </c>
      <c r="L2087" s="5">
        <f t="shared" si="427"/>
        <v>0</v>
      </c>
      <c r="M2087" s="25" t="e">
        <f t="shared" si="433"/>
        <v>#DIV/0!</v>
      </c>
      <c r="N2087" s="25" t="e">
        <f t="shared" si="433"/>
        <v>#DIV/0!</v>
      </c>
      <c r="O2087">
        <f t="shared" si="434"/>
        <v>0</v>
      </c>
      <c r="P2087">
        <f t="shared" si="434"/>
        <v>0</v>
      </c>
      <c r="Q2087" t="s">
        <v>388</v>
      </c>
      <c r="R2087" t="s">
        <v>391</v>
      </c>
      <c r="S2087" t="s">
        <v>279</v>
      </c>
      <c r="T2087" s="67" t="s">
        <v>75</v>
      </c>
      <c r="U2087" s="67" t="s">
        <v>90</v>
      </c>
      <c r="V2087" t="s">
        <v>673</v>
      </c>
      <c r="W2087" s="67" t="s">
        <v>73</v>
      </c>
      <c r="X2087" s="79">
        <v>0</v>
      </c>
      <c r="Y2087" t="str">
        <f t="shared" si="428"/>
        <v>N</v>
      </c>
      <c r="Z2087" s="24">
        <v>100</v>
      </c>
      <c r="AA2087" s="24">
        <f t="shared" si="417"/>
        <v>0</v>
      </c>
      <c r="AB2087" s="24">
        <f t="shared" si="418"/>
        <v>-100</v>
      </c>
      <c r="AC2087" s="24">
        <f t="shared" si="419"/>
        <v>0</v>
      </c>
      <c r="AD2087" s="24">
        <f t="shared" si="420"/>
        <v>-100</v>
      </c>
      <c r="AE2087" s="24">
        <f t="shared" si="421"/>
        <v>0</v>
      </c>
      <c r="AF2087" s="24">
        <f t="shared" si="422"/>
        <v>-100</v>
      </c>
    </row>
    <row r="2088" spans="1:32" x14ac:dyDescent="0.25">
      <c r="A2088" s="18">
        <v>0.32105291355212917</v>
      </c>
      <c r="B2088" s="18">
        <v>0.67871776749055002</v>
      </c>
      <c r="C2088" s="3">
        <f t="shared" si="432"/>
        <v>3.1147513627457881</v>
      </c>
      <c r="D2088" s="4">
        <f t="shared" si="432"/>
        <v>1.4733664682115799</v>
      </c>
      <c r="E2088" s="75"/>
      <c r="F2088" s="5">
        <f t="shared" si="423"/>
        <v>1</v>
      </c>
      <c r="G2088" s="5">
        <f t="shared" si="424"/>
        <v>3.1147513627457881</v>
      </c>
      <c r="H2088" s="5">
        <f t="shared" si="425"/>
        <v>1.4733664682115799</v>
      </c>
      <c r="K2088" s="5">
        <f t="shared" si="426"/>
        <v>0</v>
      </c>
      <c r="L2088" s="5">
        <f t="shared" si="427"/>
        <v>0</v>
      </c>
      <c r="M2088" s="25" t="e">
        <f t="shared" si="433"/>
        <v>#DIV/0!</v>
      </c>
      <c r="N2088" s="25" t="e">
        <f t="shared" si="433"/>
        <v>#DIV/0!</v>
      </c>
      <c r="O2088">
        <f t="shared" si="434"/>
        <v>0</v>
      </c>
      <c r="P2088">
        <f t="shared" si="434"/>
        <v>0</v>
      </c>
      <c r="Q2088" t="s">
        <v>393</v>
      </c>
      <c r="R2088" t="s">
        <v>389</v>
      </c>
      <c r="S2088" t="s">
        <v>279</v>
      </c>
      <c r="T2088" s="67" t="s">
        <v>75</v>
      </c>
      <c r="U2088" s="67" t="s">
        <v>90</v>
      </c>
      <c r="V2088" t="s">
        <v>673</v>
      </c>
      <c r="W2088" s="67" t="s">
        <v>94</v>
      </c>
      <c r="X2088" s="79">
        <v>2</v>
      </c>
      <c r="Y2088" t="str">
        <f t="shared" si="428"/>
        <v>N</v>
      </c>
      <c r="Z2088" s="24">
        <v>100</v>
      </c>
      <c r="AA2088" s="24">
        <f t="shared" si="417"/>
        <v>0</v>
      </c>
      <c r="AB2088" s="24">
        <f t="shared" si="418"/>
        <v>-100</v>
      </c>
      <c r="AC2088" s="24">
        <f t="shared" si="419"/>
        <v>0</v>
      </c>
      <c r="AD2088" s="24">
        <f t="shared" si="420"/>
        <v>-100</v>
      </c>
      <c r="AE2088" s="24">
        <f t="shared" si="421"/>
        <v>0</v>
      </c>
      <c r="AF2088" s="24">
        <f t="shared" si="422"/>
        <v>-100</v>
      </c>
    </row>
    <row r="2089" spans="1:32" x14ac:dyDescent="0.25">
      <c r="A2089" s="18">
        <v>0.19757165044494215</v>
      </c>
      <c r="B2089" s="18">
        <v>0.80237435998632323</v>
      </c>
      <c r="C2089" s="3">
        <f t="shared" si="432"/>
        <v>5.0614549088796155</v>
      </c>
      <c r="D2089" s="4">
        <f t="shared" si="432"/>
        <v>1.2463010408471245</v>
      </c>
      <c r="E2089" s="75"/>
      <c r="F2089" s="5">
        <f t="shared" si="423"/>
        <v>1</v>
      </c>
      <c r="G2089" s="5">
        <f t="shared" si="424"/>
        <v>5.0614549088796155</v>
      </c>
      <c r="H2089" s="5">
        <f t="shared" si="425"/>
        <v>1.2463010408471245</v>
      </c>
      <c r="K2089" s="5">
        <f t="shared" si="426"/>
        <v>0</v>
      </c>
      <c r="L2089" s="5">
        <f t="shared" si="427"/>
        <v>0</v>
      </c>
      <c r="M2089" s="25" t="e">
        <f t="shared" si="433"/>
        <v>#DIV/0!</v>
      </c>
      <c r="N2089" s="25" t="e">
        <f t="shared" si="433"/>
        <v>#DIV/0!</v>
      </c>
      <c r="O2089">
        <f t="shared" si="434"/>
        <v>0</v>
      </c>
      <c r="P2089">
        <f t="shared" si="434"/>
        <v>0</v>
      </c>
      <c r="Q2089" t="s">
        <v>481</v>
      </c>
      <c r="R2089" t="s">
        <v>514</v>
      </c>
      <c r="S2089" t="s">
        <v>279</v>
      </c>
      <c r="T2089" s="67" t="s">
        <v>75</v>
      </c>
      <c r="U2089" s="67" t="s">
        <v>90</v>
      </c>
      <c r="V2089" t="s">
        <v>673</v>
      </c>
      <c r="W2089" s="67" t="s">
        <v>86</v>
      </c>
      <c r="X2089" s="79">
        <v>3</v>
      </c>
      <c r="Y2089" t="str">
        <f t="shared" si="428"/>
        <v>Y</v>
      </c>
      <c r="Z2089" s="24">
        <v>100</v>
      </c>
      <c r="AA2089" s="24">
        <f t="shared" si="417"/>
        <v>0</v>
      </c>
      <c r="AB2089" s="24">
        <f t="shared" si="418"/>
        <v>-100</v>
      </c>
      <c r="AC2089" s="24">
        <f t="shared" si="419"/>
        <v>0</v>
      </c>
      <c r="AD2089" s="24">
        <f t="shared" si="420"/>
        <v>-100</v>
      </c>
      <c r="AE2089" s="24">
        <f t="shared" si="421"/>
        <v>0</v>
      </c>
      <c r="AF2089" s="24">
        <f t="shared" si="422"/>
        <v>-100</v>
      </c>
    </row>
    <row r="2090" spans="1:32" x14ac:dyDescent="0.25">
      <c r="A2090" s="18">
        <v>0.38723646231325554</v>
      </c>
      <c r="B2090" s="18">
        <v>0.61230476826951541</v>
      </c>
      <c r="C2090" s="3">
        <f t="shared" si="432"/>
        <v>2.5824014454275446</v>
      </c>
      <c r="D2090" s="4">
        <f t="shared" si="432"/>
        <v>1.6331736282671483</v>
      </c>
      <c r="E2090" s="75"/>
      <c r="F2090" s="5">
        <f t="shared" si="423"/>
        <v>1</v>
      </c>
      <c r="G2090" s="5">
        <f t="shared" si="424"/>
        <v>2.5824014454275446</v>
      </c>
      <c r="H2090" s="5">
        <f t="shared" si="425"/>
        <v>1.6331736282671483</v>
      </c>
      <c r="K2090" s="5">
        <f t="shared" si="426"/>
        <v>0</v>
      </c>
      <c r="L2090" s="5">
        <f t="shared" si="427"/>
        <v>0</v>
      </c>
      <c r="M2090" s="25" t="e">
        <f t="shared" si="433"/>
        <v>#DIV/0!</v>
      </c>
      <c r="N2090" s="25" t="e">
        <f t="shared" si="433"/>
        <v>#DIV/0!</v>
      </c>
      <c r="O2090">
        <f t="shared" si="434"/>
        <v>0</v>
      </c>
      <c r="P2090">
        <f t="shared" si="434"/>
        <v>0</v>
      </c>
      <c r="Q2090" t="s">
        <v>417</v>
      </c>
      <c r="R2090" t="s">
        <v>519</v>
      </c>
      <c r="S2090" t="s">
        <v>274</v>
      </c>
      <c r="T2090" s="67" t="s">
        <v>75</v>
      </c>
      <c r="U2090" s="67" t="s">
        <v>90</v>
      </c>
      <c r="V2090" t="s">
        <v>673</v>
      </c>
      <c r="W2090" s="67" t="s">
        <v>73</v>
      </c>
      <c r="X2090" s="79">
        <v>0</v>
      </c>
      <c r="Y2090" t="str">
        <f t="shared" si="428"/>
        <v>N</v>
      </c>
      <c r="Z2090" s="24">
        <v>100</v>
      </c>
      <c r="AA2090" s="24">
        <f t="shared" si="417"/>
        <v>0</v>
      </c>
      <c r="AB2090" s="24">
        <f t="shared" si="418"/>
        <v>-100</v>
      </c>
      <c r="AC2090" s="24">
        <f t="shared" si="419"/>
        <v>0</v>
      </c>
      <c r="AD2090" s="24">
        <f t="shared" si="420"/>
        <v>-100</v>
      </c>
      <c r="AE2090" s="24">
        <f t="shared" si="421"/>
        <v>0</v>
      </c>
      <c r="AF2090" s="24">
        <f t="shared" si="422"/>
        <v>-100</v>
      </c>
    </row>
    <row r="2091" spans="1:32" x14ac:dyDescent="0.25">
      <c r="A2091" s="18">
        <v>0.27581499403261944</v>
      </c>
      <c r="B2091" s="18">
        <v>0.72408255708025671</v>
      </c>
      <c r="C2091" s="3">
        <f t="shared" si="432"/>
        <v>3.6256186996191162</v>
      </c>
      <c r="D2091" s="4">
        <f t="shared" si="432"/>
        <v>1.381057988791133</v>
      </c>
      <c r="E2091" s="75"/>
      <c r="F2091" s="5">
        <f t="shared" si="423"/>
        <v>1</v>
      </c>
      <c r="G2091" s="5">
        <f t="shared" si="424"/>
        <v>3.6256186996191162</v>
      </c>
      <c r="H2091" s="5">
        <f t="shared" si="425"/>
        <v>1.381057988791133</v>
      </c>
      <c r="K2091" s="5">
        <f t="shared" si="426"/>
        <v>0</v>
      </c>
      <c r="L2091" s="5">
        <f t="shared" si="427"/>
        <v>0</v>
      </c>
      <c r="M2091" s="25" t="e">
        <f t="shared" si="433"/>
        <v>#DIV/0!</v>
      </c>
      <c r="N2091" s="25" t="e">
        <f t="shared" si="433"/>
        <v>#DIV/0!</v>
      </c>
      <c r="O2091">
        <f t="shared" si="434"/>
        <v>0</v>
      </c>
      <c r="P2091">
        <f t="shared" si="434"/>
        <v>0</v>
      </c>
      <c r="Q2091" t="s">
        <v>486</v>
      </c>
      <c r="R2091" t="s">
        <v>418</v>
      </c>
      <c r="S2091" t="s">
        <v>274</v>
      </c>
      <c r="T2091" s="67" t="s">
        <v>75</v>
      </c>
      <c r="U2091" s="67" t="s">
        <v>90</v>
      </c>
      <c r="V2091" t="s">
        <v>673</v>
      </c>
      <c r="W2091" s="67" t="s">
        <v>73</v>
      </c>
      <c r="X2091" s="79">
        <v>0</v>
      </c>
      <c r="Y2091" t="str">
        <f t="shared" si="428"/>
        <v>N</v>
      </c>
      <c r="Z2091" s="24">
        <v>100</v>
      </c>
      <c r="AA2091" s="24">
        <f t="shared" si="417"/>
        <v>0</v>
      </c>
      <c r="AB2091" s="24">
        <f t="shared" si="418"/>
        <v>-100</v>
      </c>
      <c r="AC2091" s="24">
        <f t="shared" si="419"/>
        <v>0</v>
      </c>
      <c r="AD2091" s="24">
        <f t="shared" si="420"/>
        <v>-100</v>
      </c>
      <c r="AE2091" s="24">
        <f t="shared" si="421"/>
        <v>0</v>
      </c>
      <c r="AF2091" s="24">
        <f t="shared" si="422"/>
        <v>-100</v>
      </c>
    </row>
    <row r="2092" spans="1:32" x14ac:dyDescent="0.25">
      <c r="A2092" s="18">
        <v>0.53765630156659261</v>
      </c>
      <c r="B2092" s="18">
        <v>0.45815956321299034</v>
      </c>
      <c r="C2092" s="3">
        <f t="shared" si="432"/>
        <v>1.8599242621843293</v>
      </c>
      <c r="D2092" s="4">
        <f t="shared" si="432"/>
        <v>2.1826456987761653</v>
      </c>
      <c r="E2092" s="75"/>
      <c r="F2092" s="5">
        <f t="shared" si="423"/>
        <v>1</v>
      </c>
      <c r="G2092" s="5">
        <f t="shared" si="424"/>
        <v>1.8599242621843293</v>
      </c>
      <c r="H2092" s="5">
        <f t="shared" si="425"/>
        <v>2.1826456987761653</v>
      </c>
      <c r="K2092" s="5">
        <f t="shared" si="426"/>
        <v>0</v>
      </c>
      <c r="L2092" s="5">
        <f t="shared" si="427"/>
        <v>0</v>
      </c>
      <c r="M2092" s="25" t="e">
        <f t="shared" si="433"/>
        <v>#DIV/0!</v>
      </c>
      <c r="N2092" s="25" t="e">
        <f t="shared" si="433"/>
        <v>#DIV/0!</v>
      </c>
      <c r="O2092">
        <f t="shared" si="434"/>
        <v>0</v>
      </c>
      <c r="P2092">
        <f t="shared" si="434"/>
        <v>0</v>
      </c>
      <c r="Q2092" t="s">
        <v>464</v>
      </c>
      <c r="R2092" t="s">
        <v>455</v>
      </c>
      <c r="S2092" t="s">
        <v>276</v>
      </c>
      <c r="T2092" s="67" t="s">
        <v>86</v>
      </c>
      <c r="U2092" s="67" t="s">
        <v>84</v>
      </c>
      <c r="V2092" t="s">
        <v>673</v>
      </c>
      <c r="W2092" s="67" t="s">
        <v>76</v>
      </c>
      <c r="X2092" s="79">
        <v>1</v>
      </c>
      <c r="Y2092" t="str">
        <f t="shared" si="428"/>
        <v>N</v>
      </c>
      <c r="Z2092" s="24">
        <v>100</v>
      </c>
      <c r="AA2092" s="24">
        <f t="shared" si="417"/>
        <v>0</v>
      </c>
      <c r="AB2092" s="24">
        <f t="shared" si="418"/>
        <v>-100</v>
      </c>
      <c r="AC2092" s="24">
        <f t="shared" si="419"/>
        <v>0</v>
      </c>
      <c r="AD2092" s="24">
        <f t="shared" si="420"/>
        <v>-100</v>
      </c>
      <c r="AE2092" s="24">
        <f t="shared" si="421"/>
        <v>0</v>
      </c>
      <c r="AF2092" s="24">
        <f t="shared" si="422"/>
        <v>-100</v>
      </c>
    </row>
    <row r="2093" spans="1:32" x14ac:dyDescent="0.25">
      <c r="A2093" s="18">
        <v>0.28064918883615964</v>
      </c>
      <c r="B2093" s="18">
        <v>0.71902360370039231</v>
      </c>
      <c r="C2093" s="3">
        <f t="shared" si="432"/>
        <v>3.5631672557008196</v>
      </c>
      <c r="D2093" s="4">
        <f t="shared" si="432"/>
        <v>1.3907749270727514</v>
      </c>
      <c r="E2093" s="75"/>
      <c r="F2093" s="5">
        <f t="shared" si="423"/>
        <v>1</v>
      </c>
      <c r="G2093" s="5">
        <f t="shared" si="424"/>
        <v>3.5631672557008196</v>
      </c>
      <c r="H2093" s="5">
        <f t="shared" si="425"/>
        <v>1.3907749270727514</v>
      </c>
      <c r="K2093" s="5">
        <f t="shared" si="426"/>
        <v>0</v>
      </c>
      <c r="L2093" s="5">
        <f t="shared" si="427"/>
        <v>0</v>
      </c>
      <c r="M2093" s="25" t="e">
        <f t="shared" si="433"/>
        <v>#DIV/0!</v>
      </c>
      <c r="N2093" s="25" t="e">
        <f t="shared" si="433"/>
        <v>#DIV/0!</v>
      </c>
      <c r="O2093">
        <f t="shared" si="434"/>
        <v>0</v>
      </c>
      <c r="P2093">
        <f t="shared" si="434"/>
        <v>0</v>
      </c>
      <c r="Q2093" t="s">
        <v>379</v>
      </c>
      <c r="R2093" t="s">
        <v>308</v>
      </c>
      <c r="S2093" t="s">
        <v>275</v>
      </c>
      <c r="T2093" s="67" t="s">
        <v>75</v>
      </c>
      <c r="U2093" s="67" t="s">
        <v>90</v>
      </c>
      <c r="V2093" t="s">
        <v>674</v>
      </c>
      <c r="W2093" s="67" t="s">
        <v>88</v>
      </c>
      <c r="X2093" s="79">
        <v>4</v>
      </c>
      <c r="Y2093" t="str">
        <f t="shared" si="428"/>
        <v>Y</v>
      </c>
      <c r="Z2093" s="24">
        <v>100</v>
      </c>
      <c r="AA2093" s="24">
        <f t="shared" si="417"/>
        <v>0</v>
      </c>
      <c r="AB2093" s="24">
        <f t="shared" si="418"/>
        <v>-100</v>
      </c>
      <c r="AC2093" s="24">
        <f t="shared" si="419"/>
        <v>0</v>
      </c>
      <c r="AD2093" s="24">
        <f t="shared" si="420"/>
        <v>-100</v>
      </c>
      <c r="AE2093" s="24">
        <f t="shared" si="421"/>
        <v>0</v>
      </c>
      <c r="AF2093" s="24">
        <f t="shared" si="422"/>
        <v>-100</v>
      </c>
    </row>
    <row r="2094" spans="1:32" x14ac:dyDescent="0.25">
      <c r="A2094" s="18">
        <v>0.39906670910410064</v>
      </c>
      <c r="B2094" s="18">
        <v>0.60055845720908652</v>
      </c>
      <c r="C2094" s="3">
        <f t="shared" si="432"/>
        <v>2.5058467098019439</v>
      </c>
      <c r="D2094" s="4">
        <f t="shared" si="432"/>
        <v>1.6651168391619977</v>
      </c>
      <c r="E2094" s="75"/>
      <c r="F2094" s="5">
        <f t="shared" si="423"/>
        <v>1</v>
      </c>
      <c r="G2094" s="5">
        <f t="shared" si="424"/>
        <v>2.5058467098019439</v>
      </c>
      <c r="H2094" s="5">
        <f t="shared" si="425"/>
        <v>1.6651168391619977</v>
      </c>
      <c r="K2094" s="5">
        <f t="shared" si="426"/>
        <v>0</v>
      </c>
      <c r="L2094" s="5">
        <f t="shared" si="427"/>
        <v>0</v>
      </c>
      <c r="M2094" s="25" t="e">
        <f t="shared" si="433"/>
        <v>#DIV/0!</v>
      </c>
      <c r="N2094" s="25" t="e">
        <f t="shared" si="433"/>
        <v>#DIV/0!</v>
      </c>
      <c r="O2094">
        <f t="shared" si="434"/>
        <v>0</v>
      </c>
      <c r="P2094">
        <f t="shared" si="434"/>
        <v>0</v>
      </c>
      <c r="Q2094" t="s">
        <v>487</v>
      </c>
      <c r="R2094" t="s">
        <v>343</v>
      </c>
      <c r="S2094" t="s">
        <v>274</v>
      </c>
      <c r="T2094" s="67" t="s">
        <v>75</v>
      </c>
      <c r="U2094" s="67" t="s">
        <v>90</v>
      </c>
      <c r="V2094" t="s">
        <v>674</v>
      </c>
      <c r="W2094" s="67" t="s">
        <v>86</v>
      </c>
      <c r="X2094" s="79">
        <v>3</v>
      </c>
      <c r="Y2094" t="str">
        <f t="shared" si="428"/>
        <v>Y</v>
      </c>
      <c r="Z2094" s="24">
        <v>100</v>
      </c>
      <c r="AA2094" s="24">
        <f t="shared" ref="AA2094:AA2157" si="435">IF(AND(O2094&gt;1,Y2094="Y"),Z2094*I2094,IF(AND(P2094&gt;1,Y2094="N"),Z2094*J2094,0))</f>
        <v>0</v>
      </c>
      <c r="AB2094" s="24">
        <f t="shared" ref="AB2094:AB2157" si="436">AA2094-Z2094</f>
        <v>-100</v>
      </c>
      <c r="AC2094" s="24">
        <f t="shared" ref="AC2094:AC2157" si="437">IF(AND(A2094 &gt; 50%,Y2094 = "Y"),Z2094*I2094,0)</f>
        <v>0</v>
      </c>
      <c r="AD2094" s="24">
        <f t="shared" ref="AD2094:AD2157" si="438">AC2094-Z2094</f>
        <v>-100</v>
      </c>
      <c r="AE2094" s="24">
        <f t="shared" ref="AE2094:AE2157" si="439">IF(AND(B2094 &gt; 50%,Y2094 = "N"),Z2094*J2094,0)</f>
        <v>0</v>
      </c>
      <c r="AF2094" s="24">
        <f t="shared" ref="AF2094:AF2157" si="440">AE2094-Z2094</f>
        <v>-100</v>
      </c>
    </row>
    <row r="2095" spans="1:32" x14ac:dyDescent="0.25">
      <c r="A2095" s="124">
        <v>0.31769313903566715</v>
      </c>
      <c r="B2095" s="124">
        <v>0.68209800032824686</v>
      </c>
      <c r="C2095" s="120">
        <f t="shared" si="432"/>
        <v>3.1476915209293543</v>
      </c>
      <c r="D2095" s="121">
        <f t="shared" si="432"/>
        <v>1.4660649928877798</v>
      </c>
      <c r="E2095" s="129"/>
      <c r="F2095" s="122">
        <f t="shared" si="423"/>
        <v>1</v>
      </c>
      <c r="G2095" s="122">
        <f t="shared" si="424"/>
        <v>3.1476915209293543</v>
      </c>
      <c r="H2095" s="122">
        <f t="shared" si="425"/>
        <v>1.4660649928877798</v>
      </c>
      <c r="I2095" s="97"/>
      <c r="J2095" s="97"/>
      <c r="K2095" s="122">
        <f t="shared" si="426"/>
        <v>0</v>
      </c>
      <c r="L2095" s="122">
        <f t="shared" si="427"/>
        <v>0</v>
      </c>
      <c r="M2095" s="123" t="e">
        <f t="shared" si="433"/>
        <v>#DIV/0!</v>
      </c>
      <c r="N2095" s="123" t="e">
        <f t="shared" si="433"/>
        <v>#DIV/0!</v>
      </c>
      <c r="O2095" s="97">
        <f t="shared" si="434"/>
        <v>0</v>
      </c>
      <c r="P2095" s="97">
        <f t="shared" si="434"/>
        <v>0</v>
      </c>
      <c r="Q2095" s="97" t="s">
        <v>339</v>
      </c>
      <c r="R2095" s="97" t="s">
        <v>489</v>
      </c>
      <c r="S2095" s="97" t="s">
        <v>274</v>
      </c>
      <c r="T2095" s="117" t="s">
        <v>75</v>
      </c>
      <c r="U2095" s="117" t="s">
        <v>90</v>
      </c>
      <c r="V2095" s="97" t="s">
        <v>674</v>
      </c>
      <c r="W2095" s="117" t="s">
        <v>86</v>
      </c>
      <c r="X2095" s="96">
        <v>3</v>
      </c>
      <c r="Y2095" t="str">
        <f t="shared" si="428"/>
        <v>Y</v>
      </c>
      <c r="Z2095" s="24">
        <v>100</v>
      </c>
      <c r="AA2095" s="24">
        <f t="shared" si="435"/>
        <v>0</v>
      </c>
      <c r="AB2095" s="24">
        <f t="shared" si="436"/>
        <v>-100</v>
      </c>
      <c r="AC2095" s="24">
        <f t="shared" si="437"/>
        <v>0</v>
      </c>
      <c r="AD2095" s="24">
        <f t="shared" si="438"/>
        <v>-100</v>
      </c>
      <c r="AE2095" s="24">
        <f t="shared" si="439"/>
        <v>0</v>
      </c>
      <c r="AF2095" s="24">
        <f t="shared" si="440"/>
        <v>-100</v>
      </c>
    </row>
    <row r="2096" spans="1:32" x14ac:dyDescent="0.25">
      <c r="A2096" s="18">
        <v>0.46351148934806974</v>
      </c>
      <c r="B2096" s="18">
        <v>0.53543766666152359</v>
      </c>
      <c r="C2096" s="3">
        <f t="shared" si="432"/>
        <v>2.1574438238985252</v>
      </c>
      <c r="D2096" s="4">
        <f t="shared" si="432"/>
        <v>1.8676310283418089</v>
      </c>
      <c r="E2096" s="75"/>
      <c r="F2096" s="5">
        <f t="shared" ref="F2096:F2159" si="441">(E2096/100%) + 1</f>
        <v>1</v>
      </c>
      <c r="G2096" s="5">
        <f t="shared" ref="G2096:G2159" si="442">C2096/F2096</f>
        <v>2.1574438238985252</v>
      </c>
      <c r="H2096" s="5">
        <f t="shared" ref="H2096:H2159" si="443">D2096/F2096</f>
        <v>1.8676310283418089</v>
      </c>
      <c r="K2096" s="5">
        <f t="shared" ref="K2096:K2159" si="444">(I2096*F2096)</f>
        <v>0</v>
      </c>
      <c r="L2096" s="5">
        <f t="shared" ref="L2096:L2159" si="445">(J2096*F2096)</f>
        <v>0</v>
      </c>
      <c r="M2096" s="25" t="e">
        <f t="shared" si="433"/>
        <v>#DIV/0!</v>
      </c>
      <c r="N2096" s="25" t="e">
        <f t="shared" si="433"/>
        <v>#DIV/0!</v>
      </c>
      <c r="O2096">
        <f t="shared" si="434"/>
        <v>0</v>
      </c>
      <c r="P2096">
        <f t="shared" si="434"/>
        <v>0</v>
      </c>
      <c r="Q2096" t="s">
        <v>471</v>
      </c>
      <c r="R2096" t="s">
        <v>473</v>
      </c>
      <c r="S2096" t="s">
        <v>276</v>
      </c>
      <c r="T2096" s="67" t="s">
        <v>86</v>
      </c>
      <c r="U2096" s="67" t="s">
        <v>84</v>
      </c>
      <c r="V2096" s="128" t="s">
        <v>675</v>
      </c>
      <c r="W2096" s="67" t="s">
        <v>75</v>
      </c>
      <c r="X2096" s="79">
        <v>2</v>
      </c>
      <c r="Y2096" t="str">
        <f t="shared" ref="Y2096:Y2159" si="446">IF(X2096 &gt;=3,"Y","N")</f>
        <v>N</v>
      </c>
      <c r="Z2096" s="24">
        <v>100</v>
      </c>
      <c r="AA2096" s="24">
        <f t="shared" si="435"/>
        <v>0</v>
      </c>
      <c r="AB2096" s="24">
        <f t="shared" si="436"/>
        <v>-100</v>
      </c>
      <c r="AC2096" s="24">
        <f t="shared" si="437"/>
        <v>0</v>
      </c>
      <c r="AD2096" s="24">
        <f t="shared" si="438"/>
        <v>-100</v>
      </c>
      <c r="AE2096" s="24">
        <f t="shared" si="439"/>
        <v>0</v>
      </c>
      <c r="AF2096" s="24">
        <f t="shared" si="440"/>
        <v>-100</v>
      </c>
    </row>
    <row r="2097" spans="1:32" x14ac:dyDescent="0.25">
      <c r="A2097" s="18">
        <v>0.44325982050347568</v>
      </c>
      <c r="B2097" s="18">
        <v>0.55494966245662003</v>
      </c>
      <c r="C2097" s="3">
        <f t="shared" si="432"/>
        <v>2.2560131862710953</v>
      </c>
      <c r="D2097" s="4">
        <f t="shared" si="432"/>
        <v>1.8019652369428538</v>
      </c>
      <c r="E2097" s="75"/>
      <c r="F2097" s="5">
        <f t="shared" si="441"/>
        <v>1</v>
      </c>
      <c r="G2097" s="5">
        <f t="shared" si="442"/>
        <v>2.2560131862710953</v>
      </c>
      <c r="H2097" s="5">
        <f t="shared" si="443"/>
        <v>1.8019652369428538</v>
      </c>
      <c r="K2097" s="5">
        <f t="shared" si="444"/>
        <v>0</v>
      </c>
      <c r="L2097" s="5">
        <f t="shared" si="445"/>
        <v>0</v>
      </c>
      <c r="M2097" s="25" t="e">
        <f t="shared" si="433"/>
        <v>#DIV/0!</v>
      </c>
      <c r="N2097" s="25" t="e">
        <f t="shared" si="433"/>
        <v>#DIV/0!</v>
      </c>
      <c r="O2097">
        <f t="shared" si="434"/>
        <v>0</v>
      </c>
      <c r="P2097">
        <f t="shared" si="434"/>
        <v>0</v>
      </c>
      <c r="Q2097" t="s">
        <v>386</v>
      </c>
      <c r="R2097" t="s">
        <v>316</v>
      </c>
      <c r="S2097" t="s">
        <v>279</v>
      </c>
      <c r="T2097" s="67" t="s">
        <v>86</v>
      </c>
      <c r="U2097" s="67" t="s">
        <v>84</v>
      </c>
      <c r="V2097" t="s">
        <v>674</v>
      </c>
      <c r="W2097" s="67" t="s">
        <v>89</v>
      </c>
      <c r="X2097" s="79">
        <v>4</v>
      </c>
      <c r="Y2097" t="str">
        <f t="shared" si="446"/>
        <v>Y</v>
      </c>
      <c r="Z2097" s="24">
        <v>100</v>
      </c>
      <c r="AA2097" s="24">
        <f t="shared" si="435"/>
        <v>0</v>
      </c>
      <c r="AB2097" s="24">
        <f t="shared" si="436"/>
        <v>-100</v>
      </c>
      <c r="AC2097" s="24">
        <f t="shared" si="437"/>
        <v>0</v>
      </c>
      <c r="AD2097" s="24">
        <f t="shared" si="438"/>
        <v>-100</v>
      </c>
      <c r="AE2097" s="24">
        <f t="shared" si="439"/>
        <v>0</v>
      </c>
      <c r="AF2097" s="24">
        <f t="shared" si="440"/>
        <v>-100</v>
      </c>
    </row>
    <row r="2098" spans="1:32" x14ac:dyDescent="0.25">
      <c r="A2098" s="18">
        <v>0.46939352372396065</v>
      </c>
      <c r="B2098" s="18">
        <v>0.529585931946154</v>
      </c>
      <c r="C2098" s="3">
        <f t="shared" si="432"/>
        <v>2.1304086005840945</v>
      </c>
      <c r="D2098" s="4">
        <f t="shared" si="432"/>
        <v>1.8882676817436224</v>
      </c>
      <c r="E2098" s="75"/>
      <c r="F2098" s="5">
        <f t="shared" si="441"/>
        <v>1</v>
      </c>
      <c r="G2098" s="5">
        <f t="shared" si="442"/>
        <v>2.1304086005840945</v>
      </c>
      <c r="H2098" s="5">
        <f t="shared" si="443"/>
        <v>1.8882676817436224</v>
      </c>
      <c r="K2098" s="5">
        <f t="shared" si="444"/>
        <v>0</v>
      </c>
      <c r="L2098" s="5">
        <f t="shared" si="445"/>
        <v>0</v>
      </c>
      <c r="M2098" s="25" t="e">
        <f t="shared" si="433"/>
        <v>#DIV/0!</v>
      </c>
      <c r="N2098" s="25" t="e">
        <f t="shared" si="433"/>
        <v>#DIV/0!</v>
      </c>
      <c r="O2098">
        <f t="shared" si="434"/>
        <v>0</v>
      </c>
      <c r="P2098">
        <f t="shared" si="434"/>
        <v>0</v>
      </c>
      <c r="Q2098" t="s">
        <v>404</v>
      </c>
      <c r="R2098" t="s">
        <v>408</v>
      </c>
      <c r="S2098" t="s">
        <v>281</v>
      </c>
      <c r="T2098" s="67" t="s">
        <v>75</v>
      </c>
      <c r="U2098" s="67" t="s">
        <v>90</v>
      </c>
      <c r="V2098" t="s">
        <v>674</v>
      </c>
      <c r="W2098" s="67" t="s">
        <v>75</v>
      </c>
      <c r="X2098" s="79">
        <v>2</v>
      </c>
      <c r="Y2098" t="str">
        <f t="shared" si="446"/>
        <v>N</v>
      </c>
      <c r="Z2098" s="24">
        <v>100</v>
      </c>
      <c r="AA2098" s="24">
        <f t="shared" si="435"/>
        <v>0</v>
      </c>
      <c r="AB2098" s="24">
        <f t="shared" si="436"/>
        <v>-100</v>
      </c>
      <c r="AC2098" s="24">
        <f t="shared" si="437"/>
        <v>0</v>
      </c>
      <c r="AD2098" s="24">
        <f t="shared" si="438"/>
        <v>-100</v>
      </c>
      <c r="AE2098" s="24">
        <f t="shared" si="439"/>
        <v>0</v>
      </c>
      <c r="AF2098" s="24">
        <f t="shared" si="440"/>
        <v>-100</v>
      </c>
    </row>
    <row r="2099" spans="1:32" x14ac:dyDescent="0.25">
      <c r="A2099" s="18">
        <v>0.65860898287399516</v>
      </c>
      <c r="B2099" s="18">
        <v>0.18970720960943599</v>
      </c>
      <c r="C2099" s="3">
        <f t="shared" si="432"/>
        <v>1.5183515955647384</v>
      </c>
      <c r="D2099" s="4">
        <f t="shared" si="432"/>
        <v>5.2712809495156909</v>
      </c>
      <c r="E2099" s="75"/>
      <c r="F2099" s="5">
        <f t="shared" si="441"/>
        <v>1</v>
      </c>
      <c r="G2099" s="5">
        <f t="shared" si="442"/>
        <v>1.5183515955647384</v>
      </c>
      <c r="H2099" s="5">
        <f t="shared" si="443"/>
        <v>5.2712809495156909</v>
      </c>
      <c r="K2099" s="5">
        <f t="shared" si="444"/>
        <v>0</v>
      </c>
      <c r="L2099" s="5">
        <f t="shared" si="445"/>
        <v>0</v>
      </c>
      <c r="M2099" s="25" t="e">
        <f t="shared" si="433"/>
        <v>#DIV/0!</v>
      </c>
      <c r="N2099" s="25" t="e">
        <f t="shared" si="433"/>
        <v>#DIV/0!</v>
      </c>
      <c r="O2099">
        <f t="shared" si="434"/>
        <v>0</v>
      </c>
      <c r="P2099">
        <f t="shared" si="434"/>
        <v>0</v>
      </c>
      <c r="Q2099" t="s">
        <v>532</v>
      </c>
      <c r="R2099" t="s">
        <v>650</v>
      </c>
      <c r="S2099" t="s">
        <v>277</v>
      </c>
      <c r="T2099" s="67" t="s">
        <v>103</v>
      </c>
      <c r="U2099" s="67" t="s">
        <v>85</v>
      </c>
      <c r="V2099" t="s">
        <v>674</v>
      </c>
      <c r="W2099" s="67" t="s">
        <v>79</v>
      </c>
      <c r="X2099" s="79">
        <v>3</v>
      </c>
      <c r="Y2099" t="str">
        <f t="shared" si="446"/>
        <v>Y</v>
      </c>
      <c r="Z2099" s="24">
        <v>100</v>
      </c>
      <c r="AA2099" s="24">
        <f t="shared" si="435"/>
        <v>0</v>
      </c>
      <c r="AB2099" s="24">
        <f t="shared" si="436"/>
        <v>-100</v>
      </c>
      <c r="AC2099" s="24">
        <f t="shared" si="437"/>
        <v>0</v>
      </c>
      <c r="AD2099" s="24">
        <f t="shared" si="438"/>
        <v>-100</v>
      </c>
      <c r="AE2099" s="24">
        <f t="shared" si="439"/>
        <v>0</v>
      </c>
      <c r="AF2099" s="24">
        <f t="shared" si="440"/>
        <v>-100</v>
      </c>
    </row>
    <row r="2100" spans="1:32" x14ac:dyDescent="0.25">
      <c r="A2100" s="18">
        <v>0.518590169983424</v>
      </c>
      <c r="B2100" s="18">
        <v>0.4801160371659986</v>
      </c>
      <c r="C2100" s="3">
        <f t="shared" si="432"/>
        <v>1.928304965811372</v>
      </c>
      <c r="D2100" s="4">
        <f t="shared" si="432"/>
        <v>2.082829821521361</v>
      </c>
      <c r="E2100" s="75"/>
      <c r="F2100" s="5">
        <f t="shared" si="441"/>
        <v>1</v>
      </c>
      <c r="G2100" s="5">
        <f t="shared" si="442"/>
        <v>1.928304965811372</v>
      </c>
      <c r="H2100" s="5">
        <f t="shared" si="443"/>
        <v>2.082829821521361</v>
      </c>
      <c r="K2100" s="5">
        <f t="shared" si="444"/>
        <v>0</v>
      </c>
      <c r="L2100" s="5">
        <f t="shared" si="445"/>
        <v>0</v>
      </c>
      <c r="M2100" s="25" t="e">
        <f t="shared" si="433"/>
        <v>#DIV/0!</v>
      </c>
      <c r="N2100" s="25" t="e">
        <f t="shared" si="433"/>
        <v>#DIV/0!</v>
      </c>
      <c r="O2100">
        <f t="shared" si="434"/>
        <v>0</v>
      </c>
      <c r="P2100">
        <f t="shared" si="434"/>
        <v>0</v>
      </c>
      <c r="Q2100" t="s">
        <v>419</v>
      </c>
      <c r="R2100" t="s">
        <v>291</v>
      </c>
      <c r="S2100" t="s">
        <v>270</v>
      </c>
      <c r="T2100" s="67" t="s">
        <v>86</v>
      </c>
      <c r="U2100" s="67" t="s">
        <v>84</v>
      </c>
      <c r="V2100" t="s">
        <v>674</v>
      </c>
      <c r="W2100" s="67" t="s">
        <v>86</v>
      </c>
      <c r="X2100" s="79">
        <v>3</v>
      </c>
      <c r="Y2100" t="str">
        <f t="shared" si="446"/>
        <v>Y</v>
      </c>
      <c r="Z2100" s="24">
        <v>100</v>
      </c>
      <c r="AA2100" s="24">
        <f t="shared" si="435"/>
        <v>0</v>
      </c>
      <c r="AB2100" s="24">
        <f t="shared" si="436"/>
        <v>-100</v>
      </c>
      <c r="AC2100" s="24">
        <f t="shared" si="437"/>
        <v>0</v>
      </c>
      <c r="AD2100" s="24">
        <f t="shared" si="438"/>
        <v>-100</v>
      </c>
      <c r="AE2100" s="24">
        <f t="shared" si="439"/>
        <v>0</v>
      </c>
      <c r="AF2100" s="24">
        <f t="shared" si="440"/>
        <v>-100</v>
      </c>
    </row>
    <row r="2101" spans="1:32" x14ac:dyDescent="0.25">
      <c r="A2101" s="18">
        <v>0.33975931097353557</v>
      </c>
      <c r="B2101" s="18">
        <v>0.65994418698877666</v>
      </c>
      <c r="C2101" s="3">
        <f t="shared" si="432"/>
        <v>2.9432600305629055</v>
      </c>
      <c r="D2101" s="4">
        <f t="shared" si="432"/>
        <v>1.515279655030898</v>
      </c>
      <c r="E2101" s="75"/>
      <c r="F2101" s="5">
        <f t="shared" si="441"/>
        <v>1</v>
      </c>
      <c r="G2101" s="5">
        <f t="shared" si="442"/>
        <v>2.9432600305629055</v>
      </c>
      <c r="H2101" s="5">
        <f t="shared" si="443"/>
        <v>1.515279655030898</v>
      </c>
      <c r="K2101" s="5">
        <f t="shared" si="444"/>
        <v>0</v>
      </c>
      <c r="L2101" s="5">
        <f t="shared" si="445"/>
        <v>0</v>
      </c>
      <c r="M2101" s="25" t="e">
        <f t="shared" si="433"/>
        <v>#DIV/0!</v>
      </c>
      <c r="N2101" s="25" t="e">
        <f t="shared" si="433"/>
        <v>#DIV/0!</v>
      </c>
      <c r="O2101">
        <f t="shared" si="434"/>
        <v>0</v>
      </c>
      <c r="P2101">
        <f t="shared" si="434"/>
        <v>0</v>
      </c>
      <c r="Q2101" t="s">
        <v>490</v>
      </c>
      <c r="R2101" t="s">
        <v>294</v>
      </c>
      <c r="S2101" t="s">
        <v>270</v>
      </c>
      <c r="T2101" s="67" t="s">
        <v>75</v>
      </c>
      <c r="U2101" s="67" t="s">
        <v>90</v>
      </c>
      <c r="V2101" t="s">
        <v>674</v>
      </c>
      <c r="W2101" s="67" t="s">
        <v>76</v>
      </c>
      <c r="X2101" s="79">
        <v>1</v>
      </c>
      <c r="Y2101" t="str">
        <f t="shared" si="446"/>
        <v>N</v>
      </c>
      <c r="Z2101" s="24">
        <v>100</v>
      </c>
      <c r="AA2101" s="24">
        <f t="shared" si="435"/>
        <v>0</v>
      </c>
      <c r="AB2101" s="24">
        <f t="shared" si="436"/>
        <v>-100</v>
      </c>
      <c r="AC2101" s="24">
        <f t="shared" si="437"/>
        <v>0</v>
      </c>
      <c r="AD2101" s="24">
        <f t="shared" si="438"/>
        <v>-100</v>
      </c>
      <c r="AE2101" s="24">
        <f t="shared" si="439"/>
        <v>0</v>
      </c>
      <c r="AF2101" s="24">
        <f t="shared" si="440"/>
        <v>-100</v>
      </c>
    </row>
    <row r="2102" spans="1:32" x14ac:dyDescent="0.25">
      <c r="A2102" s="18">
        <v>0.51929356923563619</v>
      </c>
      <c r="B2102" s="18">
        <v>0.47944793614160519</v>
      </c>
      <c r="C2102" s="3">
        <f t="shared" ref="C2102:D2165" si="447">(100%/A2102)</f>
        <v>1.9256930169035793</v>
      </c>
      <c r="D2102" s="4">
        <f t="shared" si="447"/>
        <v>2.0857322028489231</v>
      </c>
      <c r="E2102" s="75"/>
      <c r="F2102" s="5">
        <f t="shared" si="441"/>
        <v>1</v>
      </c>
      <c r="G2102" s="5">
        <f t="shared" si="442"/>
        <v>1.9256930169035793</v>
      </c>
      <c r="H2102" s="5">
        <f t="shared" si="443"/>
        <v>2.0857322028489231</v>
      </c>
      <c r="K2102" s="5">
        <f t="shared" si="444"/>
        <v>0</v>
      </c>
      <c r="L2102" s="5">
        <f t="shared" si="445"/>
        <v>0</v>
      </c>
      <c r="M2102" s="25" t="e">
        <f t="shared" ref="M2102:N2165" si="448">(1/K2102)</f>
        <v>#DIV/0!</v>
      </c>
      <c r="N2102" s="25" t="e">
        <f t="shared" si="448"/>
        <v>#DIV/0!</v>
      </c>
      <c r="O2102">
        <f t="shared" si="434"/>
        <v>0</v>
      </c>
      <c r="P2102">
        <f t="shared" si="434"/>
        <v>0</v>
      </c>
      <c r="Q2102" t="s">
        <v>495</v>
      </c>
      <c r="R2102" t="s">
        <v>494</v>
      </c>
      <c r="S2102" t="s">
        <v>273</v>
      </c>
      <c r="T2102" s="67" t="s">
        <v>75</v>
      </c>
      <c r="U2102" s="67" t="s">
        <v>90</v>
      </c>
      <c r="V2102" t="s">
        <v>674</v>
      </c>
      <c r="W2102" s="67" t="s">
        <v>73</v>
      </c>
      <c r="X2102" s="79">
        <v>0</v>
      </c>
      <c r="Y2102" t="str">
        <f t="shared" si="446"/>
        <v>N</v>
      </c>
      <c r="Z2102" s="24">
        <v>100</v>
      </c>
      <c r="AA2102" s="24">
        <f t="shared" si="435"/>
        <v>0</v>
      </c>
      <c r="AB2102" s="24">
        <f t="shared" si="436"/>
        <v>-100</v>
      </c>
      <c r="AC2102" s="24">
        <f t="shared" si="437"/>
        <v>0</v>
      </c>
      <c r="AD2102" s="24">
        <f t="shared" si="438"/>
        <v>-100</v>
      </c>
      <c r="AE2102" s="24">
        <f t="shared" si="439"/>
        <v>0</v>
      </c>
      <c r="AF2102" s="24">
        <f t="shared" si="440"/>
        <v>-100</v>
      </c>
    </row>
    <row r="2103" spans="1:32" x14ac:dyDescent="0.25">
      <c r="A2103" s="18">
        <v>0.33237308833299278</v>
      </c>
      <c r="B2103" s="18">
        <v>0.6660807503421079</v>
      </c>
      <c r="C2103" s="3">
        <f t="shared" si="447"/>
        <v>3.0086671728311996</v>
      </c>
      <c r="D2103" s="4">
        <f t="shared" si="447"/>
        <v>1.5013194713799891</v>
      </c>
      <c r="E2103" s="75"/>
      <c r="F2103" s="5">
        <f t="shared" si="441"/>
        <v>1</v>
      </c>
      <c r="G2103" s="5">
        <f t="shared" si="442"/>
        <v>3.0086671728311996</v>
      </c>
      <c r="H2103" s="5">
        <f t="shared" si="443"/>
        <v>1.5013194713799891</v>
      </c>
      <c r="K2103" s="5">
        <f t="shared" si="444"/>
        <v>0</v>
      </c>
      <c r="L2103" s="5">
        <f t="shared" si="445"/>
        <v>0</v>
      </c>
      <c r="M2103" s="25" t="e">
        <f t="shared" si="448"/>
        <v>#DIV/0!</v>
      </c>
      <c r="N2103" s="25" t="e">
        <f t="shared" si="448"/>
        <v>#DIV/0!</v>
      </c>
      <c r="O2103">
        <f t="shared" si="434"/>
        <v>0</v>
      </c>
      <c r="P2103">
        <f t="shared" si="434"/>
        <v>0</v>
      </c>
      <c r="Q2103" t="s">
        <v>478</v>
      </c>
      <c r="R2103" t="s">
        <v>302</v>
      </c>
      <c r="S2103" t="s">
        <v>275</v>
      </c>
      <c r="T2103" s="67" t="s">
        <v>94</v>
      </c>
      <c r="U2103" s="67" t="s">
        <v>84</v>
      </c>
      <c r="V2103" t="s">
        <v>676</v>
      </c>
      <c r="W2103" s="67" t="s">
        <v>94</v>
      </c>
      <c r="X2103" s="79">
        <v>2</v>
      </c>
      <c r="Y2103" t="str">
        <f t="shared" si="446"/>
        <v>N</v>
      </c>
      <c r="Z2103" s="24">
        <v>100</v>
      </c>
      <c r="AA2103" s="24">
        <f t="shared" si="435"/>
        <v>0</v>
      </c>
      <c r="AB2103" s="24">
        <f t="shared" si="436"/>
        <v>-100</v>
      </c>
      <c r="AC2103" s="24">
        <f t="shared" si="437"/>
        <v>0</v>
      </c>
      <c r="AD2103" s="24">
        <f t="shared" si="438"/>
        <v>-100</v>
      </c>
      <c r="AE2103" s="24">
        <f t="shared" si="439"/>
        <v>0</v>
      </c>
      <c r="AF2103" s="24">
        <f t="shared" si="440"/>
        <v>-100</v>
      </c>
    </row>
    <row r="2104" spans="1:32" x14ac:dyDescent="0.25">
      <c r="A2104" s="18">
        <v>0.54231436598850002</v>
      </c>
      <c r="B2104" s="18">
        <v>0.45619065314871571</v>
      </c>
      <c r="C2104" s="3">
        <f t="shared" si="447"/>
        <v>1.8439489394260402</v>
      </c>
      <c r="D2104" s="4">
        <f t="shared" si="447"/>
        <v>2.1920659555337392</v>
      </c>
      <c r="E2104" s="75"/>
      <c r="F2104" s="5">
        <f t="shared" si="441"/>
        <v>1</v>
      </c>
      <c r="G2104" s="5">
        <f t="shared" si="442"/>
        <v>1.8439489394260402</v>
      </c>
      <c r="H2104" s="5">
        <f t="shared" si="443"/>
        <v>2.1920659555337392</v>
      </c>
      <c r="K2104" s="5">
        <f t="shared" si="444"/>
        <v>0</v>
      </c>
      <c r="L2104" s="5">
        <f t="shared" si="445"/>
        <v>0</v>
      </c>
      <c r="M2104" s="25" t="e">
        <f t="shared" si="448"/>
        <v>#DIV/0!</v>
      </c>
      <c r="N2104" s="25" t="e">
        <f t="shared" si="448"/>
        <v>#DIV/0!</v>
      </c>
      <c r="O2104">
        <f t="shared" si="434"/>
        <v>0</v>
      </c>
      <c r="P2104">
        <f t="shared" si="434"/>
        <v>0</v>
      </c>
      <c r="Q2104" t="s">
        <v>375</v>
      </c>
      <c r="R2104" t="s">
        <v>374</v>
      </c>
      <c r="S2104" t="s">
        <v>275</v>
      </c>
      <c r="T2104" s="67" t="s">
        <v>86</v>
      </c>
      <c r="U2104" s="67" t="s">
        <v>84</v>
      </c>
      <c r="V2104" t="s">
        <v>676</v>
      </c>
      <c r="W2104" s="67" t="s">
        <v>87</v>
      </c>
      <c r="X2104" s="79">
        <v>3</v>
      </c>
      <c r="Y2104" t="str">
        <f t="shared" si="446"/>
        <v>Y</v>
      </c>
      <c r="Z2104" s="24">
        <v>100</v>
      </c>
      <c r="AA2104" s="24">
        <f t="shared" si="435"/>
        <v>0</v>
      </c>
      <c r="AB2104" s="24">
        <f t="shared" si="436"/>
        <v>-100</v>
      </c>
      <c r="AC2104" s="24">
        <f t="shared" si="437"/>
        <v>0</v>
      </c>
      <c r="AD2104" s="24">
        <f t="shared" si="438"/>
        <v>-100</v>
      </c>
      <c r="AE2104" s="24">
        <f t="shared" si="439"/>
        <v>0</v>
      </c>
      <c r="AF2104" s="24">
        <f t="shared" si="440"/>
        <v>-100</v>
      </c>
    </row>
    <row r="2105" spans="1:32" x14ac:dyDescent="0.25">
      <c r="A2105" s="18">
        <v>0.54336318601698297</v>
      </c>
      <c r="B2105" s="18">
        <v>0.4504109689037924</v>
      </c>
      <c r="C2105" s="3">
        <f t="shared" si="447"/>
        <v>1.8403896799308459</v>
      </c>
      <c r="D2105" s="4">
        <f t="shared" si="447"/>
        <v>2.2201945979108686</v>
      </c>
      <c r="E2105" s="75"/>
      <c r="F2105" s="5">
        <f t="shared" si="441"/>
        <v>1</v>
      </c>
      <c r="G2105" s="5">
        <f t="shared" si="442"/>
        <v>1.8403896799308459</v>
      </c>
      <c r="H2105" s="5">
        <f t="shared" si="443"/>
        <v>2.2201945979108686</v>
      </c>
      <c r="K2105" s="5">
        <f t="shared" si="444"/>
        <v>0</v>
      </c>
      <c r="L2105" s="5">
        <f t="shared" si="445"/>
        <v>0</v>
      </c>
      <c r="M2105" s="25" t="e">
        <f t="shared" si="448"/>
        <v>#DIV/0!</v>
      </c>
      <c r="N2105" s="25" t="e">
        <f t="shared" si="448"/>
        <v>#DIV/0!</v>
      </c>
      <c r="O2105">
        <f t="shared" si="434"/>
        <v>0</v>
      </c>
      <c r="P2105">
        <f t="shared" si="434"/>
        <v>0</v>
      </c>
      <c r="Q2105" t="s">
        <v>381</v>
      </c>
      <c r="R2105" t="s">
        <v>288</v>
      </c>
      <c r="S2105" t="s">
        <v>268</v>
      </c>
      <c r="T2105" s="67" t="s">
        <v>79</v>
      </c>
      <c r="U2105" s="67" t="s">
        <v>85</v>
      </c>
      <c r="V2105" t="s">
        <v>676</v>
      </c>
      <c r="W2105" s="67" t="s">
        <v>86</v>
      </c>
      <c r="X2105" s="79">
        <v>3</v>
      </c>
      <c r="Y2105" t="str">
        <f t="shared" si="446"/>
        <v>Y</v>
      </c>
      <c r="Z2105" s="24">
        <v>100</v>
      </c>
      <c r="AA2105" s="24">
        <f t="shared" si="435"/>
        <v>0</v>
      </c>
      <c r="AB2105" s="24">
        <f t="shared" si="436"/>
        <v>-100</v>
      </c>
      <c r="AC2105" s="24">
        <f t="shared" si="437"/>
        <v>0</v>
      </c>
      <c r="AD2105" s="24">
        <f t="shared" si="438"/>
        <v>-100</v>
      </c>
      <c r="AE2105" s="24">
        <f t="shared" si="439"/>
        <v>0</v>
      </c>
      <c r="AF2105" s="24">
        <f t="shared" si="440"/>
        <v>-100</v>
      </c>
    </row>
    <row r="2106" spans="1:32" x14ac:dyDescent="0.25">
      <c r="A2106" s="18" t="e">
        <v>#VALUE!</v>
      </c>
      <c r="B2106" s="18" t="e">
        <v>#VALUE!</v>
      </c>
      <c r="C2106" s="3" t="e">
        <f t="shared" si="447"/>
        <v>#VALUE!</v>
      </c>
      <c r="D2106" s="4" t="e">
        <f t="shared" si="447"/>
        <v>#VALUE!</v>
      </c>
      <c r="E2106" s="75"/>
      <c r="F2106" s="5">
        <f t="shared" si="441"/>
        <v>1</v>
      </c>
      <c r="G2106" s="5" t="e">
        <f t="shared" si="442"/>
        <v>#VALUE!</v>
      </c>
      <c r="H2106" s="5" t="e">
        <f t="shared" si="443"/>
        <v>#VALUE!</v>
      </c>
      <c r="K2106" s="5">
        <f t="shared" si="444"/>
        <v>0</v>
      </c>
      <c r="L2106" s="5">
        <f t="shared" si="445"/>
        <v>0</v>
      </c>
      <c r="M2106" s="25" t="e">
        <f t="shared" si="448"/>
        <v>#DIV/0!</v>
      </c>
      <c r="N2106" s="25" t="e">
        <f t="shared" si="448"/>
        <v>#DIV/0!</v>
      </c>
      <c r="O2106" t="e">
        <f t="shared" si="434"/>
        <v>#VALUE!</v>
      </c>
      <c r="P2106" t="e">
        <f t="shared" si="434"/>
        <v>#VALUE!</v>
      </c>
      <c r="Q2106" t="s">
        <v>315</v>
      </c>
      <c r="R2106" t="s">
        <v>669</v>
      </c>
      <c r="S2106" t="s">
        <v>268</v>
      </c>
      <c r="T2106" s="67" t="e">
        <v>#VALUE!</v>
      </c>
      <c r="U2106" s="67" t="e">
        <v>#VALUE!</v>
      </c>
      <c r="V2106" t="s">
        <v>676</v>
      </c>
      <c r="W2106" s="67" t="s">
        <v>76</v>
      </c>
      <c r="X2106" s="79">
        <v>1</v>
      </c>
      <c r="Y2106" t="str">
        <f t="shared" si="446"/>
        <v>N</v>
      </c>
      <c r="Z2106" s="24">
        <v>100</v>
      </c>
      <c r="AA2106" s="24" t="e">
        <f t="shared" si="435"/>
        <v>#VALUE!</v>
      </c>
      <c r="AB2106" s="24" t="e">
        <f t="shared" si="436"/>
        <v>#VALUE!</v>
      </c>
      <c r="AC2106" s="24" t="e">
        <f t="shared" si="437"/>
        <v>#VALUE!</v>
      </c>
      <c r="AD2106" s="24" t="e">
        <f t="shared" si="438"/>
        <v>#VALUE!</v>
      </c>
      <c r="AE2106" s="24" t="e">
        <f t="shared" si="439"/>
        <v>#VALUE!</v>
      </c>
      <c r="AF2106" s="24" t="e">
        <f t="shared" si="440"/>
        <v>#VALUE!</v>
      </c>
    </row>
    <row r="2107" spans="1:32" x14ac:dyDescent="0.25">
      <c r="A2107" s="18">
        <v>0.41954845323752521</v>
      </c>
      <c r="B2107" s="18">
        <v>0.57997475036077828</v>
      </c>
      <c r="C2107" s="3">
        <f t="shared" si="447"/>
        <v>2.3835149248753282</v>
      </c>
      <c r="D2107" s="4">
        <f t="shared" si="447"/>
        <v>1.7242129926827701</v>
      </c>
      <c r="E2107" s="75"/>
      <c r="F2107" s="5">
        <f t="shared" si="441"/>
        <v>1</v>
      </c>
      <c r="G2107" s="5">
        <f t="shared" si="442"/>
        <v>2.3835149248753282</v>
      </c>
      <c r="H2107" s="5">
        <f t="shared" si="443"/>
        <v>1.7242129926827701</v>
      </c>
      <c r="K2107" s="5">
        <f t="shared" si="444"/>
        <v>0</v>
      </c>
      <c r="L2107" s="5">
        <f t="shared" si="445"/>
        <v>0</v>
      </c>
      <c r="M2107" s="25" t="e">
        <f t="shared" si="448"/>
        <v>#DIV/0!</v>
      </c>
      <c r="N2107" s="25" t="e">
        <f t="shared" si="448"/>
        <v>#DIV/0!</v>
      </c>
      <c r="O2107">
        <f t="shared" ref="O2107:P2170" si="449">(I2107/G2107)</f>
        <v>0</v>
      </c>
      <c r="P2107">
        <f t="shared" si="449"/>
        <v>0</v>
      </c>
      <c r="Q2107" t="s">
        <v>310</v>
      </c>
      <c r="R2107" t="s">
        <v>314</v>
      </c>
      <c r="S2107" t="s">
        <v>268</v>
      </c>
      <c r="T2107" s="67" t="s">
        <v>75</v>
      </c>
      <c r="U2107" s="67" t="s">
        <v>90</v>
      </c>
      <c r="V2107" t="s">
        <v>676</v>
      </c>
      <c r="W2107" s="67" t="s">
        <v>87</v>
      </c>
      <c r="X2107" s="79">
        <v>3</v>
      </c>
      <c r="Y2107" t="str">
        <f t="shared" si="446"/>
        <v>Y</v>
      </c>
      <c r="Z2107" s="24">
        <v>100</v>
      </c>
      <c r="AA2107" s="24">
        <f t="shared" si="435"/>
        <v>0</v>
      </c>
      <c r="AB2107" s="24">
        <f t="shared" si="436"/>
        <v>-100</v>
      </c>
      <c r="AC2107" s="24">
        <f t="shared" si="437"/>
        <v>0</v>
      </c>
      <c r="AD2107" s="24">
        <f t="shared" si="438"/>
        <v>-100</v>
      </c>
      <c r="AE2107" s="24">
        <f t="shared" si="439"/>
        <v>0</v>
      </c>
      <c r="AF2107" s="24">
        <f t="shared" si="440"/>
        <v>-100</v>
      </c>
    </row>
    <row r="2108" spans="1:32" x14ac:dyDescent="0.25">
      <c r="A2108" s="18">
        <v>0.34437841828052496</v>
      </c>
      <c r="B2108" s="18">
        <v>0.65514427460956515</v>
      </c>
      <c r="C2108" s="3">
        <f t="shared" si="447"/>
        <v>2.9037824292038432</v>
      </c>
      <c r="D2108" s="4">
        <f t="shared" si="447"/>
        <v>1.5263813464537295</v>
      </c>
      <c r="E2108" s="75"/>
      <c r="F2108" s="5">
        <f t="shared" si="441"/>
        <v>1</v>
      </c>
      <c r="G2108" s="5">
        <f t="shared" si="442"/>
        <v>2.9037824292038432</v>
      </c>
      <c r="H2108" s="5">
        <f t="shared" si="443"/>
        <v>1.5263813464537295</v>
      </c>
      <c r="K2108" s="5">
        <f t="shared" si="444"/>
        <v>0</v>
      </c>
      <c r="L2108" s="5">
        <f t="shared" si="445"/>
        <v>0</v>
      </c>
      <c r="M2108" s="25" t="e">
        <f t="shared" si="448"/>
        <v>#DIV/0!</v>
      </c>
      <c r="N2108" s="25" t="e">
        <f t="shared" si="448"/>
        <v>#DIV/0!</v>
      </c>
      <c r="O2108">
        <f t="shared" si="449"/>
        <v>0</v>
      </c>
      <c r="P2108">
        <f t="shared" si="449"/>
        <v>0</v>
      </c>
      <c r="Q2108" t="s">
        <v>483</v>
      </c>
      <c r="R2108" t="s">
        <v>394</v>
      </c>
      <c r="S2108" t="s">
        <v>279</v>
      </c>
      <c r="T2108" s="67" t="s">
        <v>75</v>
      </c>
      <c r="U2108" s="67" t="s">
        <v>90</v>
      </c>
      <c r="V2108" t="s">
        <v>676</v>
      </c>
      <c r="W2108" s="67" t="s">
        <v>183</v>
      </c>
      <c r="X2108" s="79" t="s">
        <v>183</v>
      </c>
      <c r="Y2108" t="str">
        <f t="shared" si="446"/>
        <v>Y</v>
      </c>
      <c r="Z2108" s="24">
        <v>100</v>
      </c>
      <c r="AA2108" s="24">
        <f t="shared" si="435"/>
        <v>0</v>
      </c>
      <c r="AB2108" s="24">
        <f t="shared" si="436"/>
        <v>-100</v>
      </c>
      <c r="AC2108" s="24">
        <f t="shared" si="437"/>
        <v>0</v>
      </c>
      <c r="AD2108" s="24">
        <f t="shared" si="438"/>
        <v>-100</v>
      </c>
      <c r="AE2108" s="24">
        <f t="shared" si="439"/>
        <v>0</v>
      </c>
      <c r="AF2108" s="24">
        <f t="shared" si="440"/>
        <v>-100</v>
      </c>
    </row>
    <row r="2109" spans="1:32" x14ac:dyDescent="0.25">
      <c r="A2109" s="18">
        <v>0.59018609972483227</v>
      </c>
      <c r="B2109" s="18">
        <v>0.4070287607695306</v>
      </c>
      <c r="C2109" s="3">
        <f t="shared" si="447"/>
        <v>1.6943808071153132</v>
      </c>
      <c r="D2109" s="4">
        <f t="shared" si="447"/>
        <v>2.4568288445008037</v>
      </c>
      <c r="E2109" s="75"/>
      <c r="F2109" s="5">
        <f t="shared" si="441"/>
        <v>1</v>
      </c>
      <c r="G2109" s="5">
        <f t="shared" si="442"/>
        <v>1.6943808071153132</v>
      </c>
      <c r="H2109" s="5">
        <f t="shared" si="443"/>
        <v>2.4568288445008037</v>
      </c>
      <c r="K2109" s="5">
        <f t="shared" si="444"/>
        <v>0</v>
      </c>
      <c r="L2109" s="5">
        <f t="shared" si="445"/>
        <v>0</v>
      </c>
      <c r="M2109" s="25" t="e">
        <f t="shared" si="448"/>
        <v>#DIV/0!</v>
      </c>
      <c r="N2109" s="25" t="e">
        <f t="shared" si="448"/>
        <v>#DIV/0!</v>
      </c>
      <c r="O2109">
        <f t="shared" si="449"/>
        <v>0</v>
      </c>
      <c r="P2109">
        <f t="shared" si="449"/>
        <v>0</v>
      </c>
      <c r="Q2109" t="s">
        <v>390</v>
      </c>
      <c r="R2109" t="s">
        <v>317</v>
      </c>
      <c r="S2109" t="s">
        <v>279</v>
      </c>
      <c r="T2109" s="67" t="s">
        <v>86</v>
      </c>
      <c r="U2109" s="67" t="s">
        <v>84</v>
      </c>
      <c r="V2109" t="s">
        <v>676</v>
      </c>
      <c r="W2109" s="67" t="s">
        <v>75</v>
      </c>
      <c r="X2109" s="79">
        <v>2</v>
      </c>
      <c r="Y2109" t="str">
        <f t="shared" si="446"/>
        <v>N</v>
      </c>
      <c r="Z2109" s="24">
        <v>100</v>
      </c>
      <c r="AA2109" s="24">
        <f t="shared" si="435"/>
        <v>0</v>
      </c>
      <c r="AB2109" s="24">
        <f t="shared" si="436"/>
        <v>-100</v>
      </c>
      <c r="AC2109" s="24">
        <f t="shared" si="437"/>
        <v>0</v>
      </c>
      <c r="AD2109" s="24">
        <f t="shared" si="438"/>
        <v>-100</v>
      </c>
      <c r="AE2109" s="24">
        <f t="shared" si="439"/>
        <v>0</v>
      </c>
      <c r="AF2109" s="24">
        <f t="shared" si="440"/>
        <v>-100</v>
      </c>
    </row>
    <row r="2110" spans="1:32" x14ac:dyDescent="0.25">
      <c r="A2110" s="18">
        <v>0.52703609852296751</v>
      </c>
      <c r="B2110" s="18">
        <v>0.46778639691725593</v>
      </c>
      <c r="C2110" s="3">
        <f t="shared" si="447"/>
        <v>1.8974032382269947</v>
      </c>
      <c r="D2110" s="4">
        <f t="shared" si="447"/>
        <v>2.1377278317412984</v>
      </c>
      <c r="E2110" s="75"/>
      <c r="F2110" s="5">
        <f t="shared" si="441"/>
        <v>1</v>
      </c>
      <c r="G2110" s="5">
        <f t="shared" si="442"/>
        <v>1.8974032382269947</v>
      </c>
      <c r="H2110" s="5">
        <f t="shared" si="443"/>
        <v>2.1377278317412984</v>
      </c>
      <c r="K2110" s="5">
        <f t="shared" si="444"/>
        <v>0</v>
      </c>
      <c r="L2110" s="5">
        <f t="shared" si="445"/>
        <v>0</v>
      </c>
      <c r="M2110" s="25" t="e">
        <f t="shared" si="448"/>
        <v>#DIV/0!</v>
      </c>
      <c r="N2110" s="25" t="e">
        <f t="shared" si="448"/>
        <v>#DIV/0!</v>
      </c>
      <c r="O2110">
        <f t="shared" si="449"/>
        <v>0</v>
      </c>
      <c r="P2110">
        <f t="shared" si="449"/>
        <v>0</v>
      </c>
      <c r="Q2110" t="s">
        <v>558</v>
      </c>
      <c r="R2110" t="s">
        <v>528</v>
      </c>
      <c r="S2110" t="s">
        <v>272</v>
      </c>
      <c r="T2110" s="67" t="s">
        <v>86</v>
      </c>
      <c r="U2110" s="67" t="s">
        <v>84</v>
      </c>
      <c r="V2110" t="s">
        <v>676</v>
      </c>
      <c r="W2110" s="67" t="s">
        <v>74</v>
      </c>
      <c r="X2110" s="79">
        <v>4</v>
      </c>
      <c r="Y2110" t="str">
        <f t="shared" si="446"/>
        <v>Y</v>
      </c>
      <c r="Z2110" s="24">
        <v>100</v>
      </c>
      <c r="AA2110" s="24">
        <f t="shared" si="435"/>
        <v>0</v>
      </c>
      <c r="AB2110" s="24">
        <f t="shared" si="436"/>
        <v>-100</v>
      </c>
      <c r="AC2110" s="24">
        <f t="shared" si="437"/>
        <v>0</v>
      </c>
      <c r="AD2110" s="24">
        <f t="shared" si="438"/>
        <v>-100</v>
      </c>
      <c r="AE2110" s="24">
        <f t="shared" si="439"/>
        <v>0</v>
      </c>
      <c r="AF2110" s="24">
        <f t="shared" si="440"/>
        <v>-100</v>
      </c>
    </row>
    <row r="2111" spans="1:32" x14ac:dyDescent="0.25">
      <c r="A2111" s="18">
        <v>0.35681331284202217</v>
      </c>
      <c r="B2111" s="18">
        <v>0.64277038484285642</v>
      </c>
      <c r="C2111" s="3">
        <f t="shared" si="447"/>
        <v>2.8025860134953722</v>
      </c>
      <c r="D2111" s="4">
        <f t="shared" si="447"/>
        <v>1.5557655168641265</v>
      </c>
      <c r="E2111" s="75"/>
      <c r="F2111" s="5">
        <f t="shared" si="441"/>
        <v>1</v>
      </c>
      <c r="G2111" s="5">
        <f t="shared" si="442"/>
        <v>2.8025860134953722</v>
      </c>
      <c r="H2111" s="5">
        <f t="shared" si="443"/>
        <v>1.5557655168641265</v>
      </c>
      <c r="K2111" s="5">
        <f t="shared" si="444"/>
        <v>0</v>
      </c>
      <c r="L2111" s="5">
        <f t="shared" si="445"/>
        <v>0</v>
      </c>
      <c r="M2111" s="25" t="e">
        <f t="shared" si="448"/>
        <v>#DIV/0!</v>
      </c>
      <c r="N2111" s="25" t="e">
        <f t="shared" si="448"/>
        <v>#DIV/0!</v>
      </c>
      <c r="O2111">
        <f t="shared" si="449"/>
        <v>0</v>
      </c>
      <c r="P2111">
        <f t="shared" si="449"/>
        <v>0</v>
      </c>
      <c r="Q2111" t="s">
        <v>337</v>
      </c>
      <c r="R2111" t="s">
        <v>557</v>
      </c>
      <c r="S2111" t="s">
        <v>272</v>
      </c>
      <c r="T2111" s="67" t="s">
        <v>75</v>
      </c>
      <c r="U2111" s="67" t="s">
        <v>90</v>
      </c>
      <c r="V2111" t="s">
        <v>676</v>
      </c>
      <c r="W2111" s="67" t="s">
        <v>86</v>
      </c>
      <c r="X2111" s="79">
        <v>3</v>
      </c>
      <c r="Y2111" t="str">
        <f t="shared" si="446"/>
        <v>Y</v>
      </c>
      <c r="Z2111" s="24">
        <v>100</v>
      </c>
      <c r="AA2111" s="24">
        <f t="shared" si="435"/>
        <v>0</v>
      </c>
      <c r="AB2111" s="24">
        <f t="shared" si="436"/>
        <v>-100</v>
      </c>
      <c r="AC2111" s="24">
        <f t="shared" si="437"/>
        <v>0</v>
      </c>
      <c r="AD2111" s="24">
        <f t="shared" si="438"/>
        <v>-100</v>
      </c>
      <c r="AE2111" s="24">
        <f t="shared" si="439"/>
        <v>0</v>
      </c>
      <c r="AF2111" s="24">
        <f t="shared" si="440"/>
        <v>-100</v>
      </c>
    </row>
    <row r="2112" spans="1:32" x14ac:dyDescent="0.25">
      <c r="A2112" s="18">
        <v>0.43370475633664435</v>
      </c>
      <c r="B2112" s="18">
        <v>0.56569710927885253</v>
      </c>
      <c r="C2112" s="3">
        <f t="shared" si="447"/>
        <v>2.3057160093116287</v>
      </c>
      <c r="D2112" s="4">
        <f t="shared" si="447"/>
        <v>1.7677304401905012</v>
      </c>
      <c r="E2112" s="75"/>
      <c r="F2112" s="5">
        <f t="shared" si="441"/>
        <v>1</v>
      </c>
      <c r="G2112" s="5">
        <f t="shared" si="442"/>
        <v>2.3057160093116287</v>
      </c>
      <c r="H2112" s="5">
        <f t="shared" si="443"/>
        <v>1.7677304401905012</v>
      </c>
      <c r="K2112" s="5">
        <f t="shared" si="444"/>
        <v>0</v>
      </c>
      <c r="L2112" s="5">
        <f t="shared" si="445"/>
        <v>0</v>
      </c>
      <c r="M2112" s="25" t="e">
        <f t="shared" si="448"/>
        <v>#DIV/0!</v>
      </c>
      <c r="N2112" s="25" t="e">
        <f t="shared" si="448"/>
        <v>#DIV/0!</v>
      </c>
      <c r="O2112">
        <f t="shared" si="449"/>
        <v>0</v>
      </c>
      <c r="P2112">
        <f t="shared" si="449"/>
        <v>0</v>
      </c>
      <c r="Q2112" t="s">
        <v>535</v>
      </c>
      <c r="R2112" t="s">
        <v>555</v>
      </c>
      <c r="S2112" t="s">
        <v>272</v>
      </c>
      <c r="T2112" s="67" t="s">
        <v>75</v>
      </c>
      <c r="U2112" s="67" t="s">
        <v>90</v>
      </c>
      <c r="V2112" t="s">
        <v>676</v>
      </c>
      <c r="W2112" s="67" t="s">
        <v>89</v>
      </c>
      <c r="X2112" s="79">
        <v>4</v>
      </c>
      <c r="Y2112" t="str">
        <f t="shared" si="446"/>
        <v>Y</v>
      </c>
      <c r="Z2112" s="24">
        <v>100</v>
      </c>
      <c r="AA2112" s="24">
        <f t="shared" si="435"/>
        <v>0</v>
      </c>
      <c r="AB2112" s="24">
        <f t="shared" si="436"/>
        <v>-100</v>
      </c>
      <c r="AC2112" s="24">
        <f t="shared" si="437"/>
        <v>0</v>
      </c>
      <c r="AD2112" s="24">
        <f t="shared" si="438"/>
        <v>-100</v>
      </c>
      <c r="AE2112" s="24">
        <f t="shared" si="439"/>
        <v>0</v>
      </c>
      <c r="AF2112" s="24">
        <f t="shared" si="440"/>
        <v>-100</v>
      </c>
    </row>
    <row r="2113" spans="1:32" x14ac:dyDescent="0.25">
      <c r="A2113" s="18">
        <v>0.37813576477225713</v>
      </c>
      <c r="B2113" s="18">
        <v>0.62111742561500694</v>
      </c>
      <c r="C2113" s="3">
        <f t="shared" si="447"/>
        <v>2.6445528118777077</v>
      </c>
      <c r="D2113" s="4">
        <f t="shared" si="447"/>
        <v>1.6100015210647776</v>
      </c>
      <c r="E2113" s="75"/>
      <c r="F2113" s="5">
        <f t="shared" si="441"/>
        <v>1</v>
      </c>
      <c r="G2113" s="5">
        <f t="shared" si="442"/>
        <v>2.6445528118777077</v>
      </c>
      <c r="H2113" s="5">
        <f t="shared" si="443"/>
        <v>1.6100015210647776</v>
      </c>
      <c r="K2113" s="5">
        <f t="shared" si="444"/>
        <v>0</v>
      </c>
      <c r="L2113" s="5">
        <f t="shared" si="445"/>
        <v>0</v>
      </c>
      <c r="M2113" s="25" t="e">
        <f t="shared" si="448"/>
        <v>#DIV/0!</v>
      </c>
      <c r="N2113" s="25" t="e">
        <f t="shared" si="448"/>
        <v>#DIV/0!</v>
      </c>
      <c r="O2113">
        <f t="shared" si="449"/>
        <v>0</v>
      </c>
      <c r="P2113">
        <f t="shared" si="449"/>
        <v>0</v>
      </c>
      <c r="Q2113" t="s">
        <v>335</v>
      </c>
      <c r="R2113" t="s">
        <v>336</v>
      </c>
      <c r="S2113" t="s">
        <v>272</v>
      </c>
      <c r="T2113" s="67" t="s">
        <v>75</v>
      </c>
      <c r="U2113" s="67" t="s">
        <v>90</v>
      </c>
      <c r="V2113" t="s">
        <v>676</v>
      </c>
      <c r="W2113" s="67" t="s">
        <v>78</v>
      </c>
      <c r="X2113" s="79">
        <v>1</v>
      </c>
      <c r="Y2113" t="str">
        <f t="shared" si="446"/>
        <v>N</v>
      </c>
      <c r="Z2113" s="24">
        <v>100</v>
      </c>
      <c r="AA2113" s="24">
        <f t="shared" si="435"/>
        <v>0</v>
      </c>
      <c r="AB2113" s="24">
        <f t="shared" si="436"/>
        <v>-100</v>
      </c>
      <c r="AC2113" s="24">
        <f t="shared" si="437"/>
        <v>0</v>
      </c>
      <c r="AD2113" s="24">
        <f t="shared" si="438"/>
        <v>-100</v>
      </c>
      <c r="AE2113" s="24">
        <f t="shared" si="439"/>
        <v>0</v>
      </c>
      <c r="AF2113" s="24">
        <f t="shared" si="440"/>
        <v>-100</v>
      </c>
    </row>
    <row r="2114" spans="1:32" x14ac:dyDescent="0.25">
      <c r="A2114" s="18">
        <v>0.30011154270756119</v>
      </c>
      <c r="B2114" s="18">
        <v>0.69933023388296389</v>
      </c>
      <c r="C2114" s="3">
        <f t="shared" si="447"/>
        <v>3.3320944305512228</v>
      </c>
      <c r="D2114" s="4">
        <f t="shared" si="447"/>
        <v>1.4299396072833805</v>
      </c>
      <c r="E2114" s="75"/>
      <c r="F2114" s="5">
        <f t="shared" si="441"/>
        <v>1</v>
      </c>
      <c r="G2114" s="5">
        <f t="shared" si="442"/>
        <v>3.3320944305512228</v>
      </c>
      <c r="H2114" s="5">
        <f t="shared" si="443"/>
        <v>1.4299396072833805</v>
      </c>
      <c r="K2114" s="5">
        <f t="shared" si="444"/>
        <v>0</v>
      </c>
      <c r="L2114" s="5">
        <f t="shared" si="445"/>
        <v>0</v>
      </c>
      <c r="M2114" s="25" t="e">
        <f t="shared" si="448"/>
        <v>#DIV/0!</v>
      </c>
      <c r="N2114" s="25" t="e">
        <f t="shared" si="448"/>
        <v>#DIV/0!</v>
      </c>
      <c r="O2114">
        <f t="shared" si="449"/>
        <v>0</v>
      </c>
      <c r="P2114">
        <f t="shared" si="449"/>
        <v>0</v>
      </c>
      <c r="Q2114" t="s">
        <v>560</v>
      </c>
      <c r="R2114" t="s">
        <v>334</v>
      </c>
      <c r="S2114" t="s">
        <v>272</v>
      </c>
      <c r="T2114" s="67" t="s">
        <v>75</v>
      </c>
      <c r="U2114" s="67" t="s">
        <v>90</v>
      </c>
      <c r="V2114" t="s">
        <v>676</v>
      </c>
      <c r="W2114" s="67" t="s">
        <v>99</v>
      </c>
      <c r="X2114" s="79">
        <v>5</v>
      </c>
      <c r="Y2114" t="str">
        <f t="shared" si="446"/>
        <v>Y</v>
      </c>
      <c r="Z2114" s="24">
        <v>100</v>
      </c>
      <c r="AA2114" s="24">
        <f t="shared" si="435"/>
        <v>0</v>
      </c>
      <c r="AB2114" s="24">
        <f t="shared" si="436"/>
        <v>-100</v>
      </c>
      <c r="AC2114" s="24">
        <f t="shared" si="437"/>
        <v>0</v>
      </c>
      <c r="AD2114" s="24">
        <f t="shared" si="438"/>
        <v>-100</v>
      </c>
      <c r="AE2114" s="24">
        <f t="shared" si="439"/>
        <v>0</v>
      </c>
      <c r="AF2114" s="24">
        <f t="shared" si="440"/>
        <v>-100</v>
      </c>
    </row>
    <row r="2115" spans="1:32" x14ac:dyDescent="0.25">
      <c r="A2115" s="18">
        <v>0.42028606687064352</v>
      </c>
      <c r="B2115" s="18">
        <v>0.57766562915190833</v>
      </c>
      <c r="C2115" s="3">
        <f t="shared" si="447"/>
        <v>2.3793317904773228</v>
      </c>
      <c r="D2115" s="4">
        <f t="shared" si="447"/>
        <v>1.7311052441671766</v>
      </c>
      <c r="E2115" s="75"/>
      <c r="F2115" s="5">
        <f t="shared" si="441"/>
        <v>1</v>
      </c>
      <c r="G2115" s="5">
        <f t="shared" si="442"/>
        <v>2.3793317904773228</v>
      </c>
      <c r="H2115" s="5">
        <f t="shared" si="443"/>
        <v>1.7311052441671766</v>
      </c>
      <c r="K2115" s="5">
        <f t="shared" si="444"/>
        <v>0</v>
      </c>
      <c r="L2115" s="5">
        <f t="shared" si="445"/>
        <v>0</v>
      </c>
      <c r="M2115" s="25" t="e">
        <f t="shared" si="448"/>
        <v>#DIV/0!</v>
      </c>
      <c r="N2115" s="25" t="e">
        <f t="shared" si="448"/>
        <v>#DIV/0!</v>
      </c>
      <c r="O2115">
        <f t="shared" si="449"/>
        <v>0</v>
      </c>
      <c r="P2115">
        <f t="shared" si="449"/>
        <v>0</v>
      </c>
      <c r="Q2115" t="s">
        <v>515</v>
      </c>
      <c r="R2115" t="s">
        <v>556</v>
      </c>
      <c r="S2115" t="s">
        <v>272</v>
      </c>
      <c r="T2115" s="67" t="s">
        <v>86</v>
      </c>
      <c r="U2115" s="67" t="s">
        <v>84</v>
      </c>
      <c r="V2115" t="s">
        <v>676</v>
      </c>
      <c r="W2115" s="67" t="s">
        <v>94</v>
      </c>
      <c r="X2115" s="79">
        <v>2</v>
      </c>
      <c r="Y2115" t="str">
        <f t="shared" si="446"/>
        <v>N</v>
      </c>
      <c r="Z2115" s="24">
        <v>100</v>
      </c>
      <c r="AA2115" s="24">
        <f t="shared" si="435"/>
        <v>0</v>
      </c>
      <c r="AB2115" s="24">
        <f t="shared" si="436"/>
        <v>-100</v>
      </c>
      <c r="AC2115" s="24">
        <f t="shared" si="437"/>
        <v>0</v>
      </c>
      <c r="AD2115" s="24">
        <f t="shared" si="438"/>
        <v>-100</v>
      </c>
      <c r="AE2115" s="24">
        <f t="shared" si="439"/>
        <v>0</v>
      </c>
      <c r="AF2115" s="24">
        <f t="shared" si="440"/>
        <v>-100</v>
      </c>
    </row>
    <row r="2116" spans="1:32" x14ac:dyDescent="0.25">
      <c r="A2116" s="18">
        <v>0.34319073917440113</v>
      </c>
      <c r="B2116" s="18">
        <v>0.65659569794694239</v>
      </c>
      <c r="C2116" s="3">
        <f t="shared" si="447"/>
        <v>2.9138315398767927</v>
      </c>
      <c r="D2116" s="4">
        <f t="shared" si="447"/>
        <v>1.5230072373712189</v>
      </c>
      <c r="E2116" s="75"/>
      <c r="F2116" s="5">
        <f t="shared" si="441"/>
        <v>1</v>
      </c>
      <c r="G2116" s="5">
        <f t="shared" si="442"/>
        <v>2.9138315398767927</v>
      </c>
      <c r="H2116" s="5">
        <f t="shared" si="443"/>
        <v>1.5230072373712189</v>
      </c>
      <c r="K2116" s="5">
        <f t="shared" si="444"/>
        <v>0</v>
      </c>
      <c r="L2116" s="5">
        <f t="shared" si="445"/>
        <v>0</v>
      </c>
      <c r="M2116" s="25" t="e">
        <f t="shared" si="448"/>
        <v>#DIV/0!</v>
      </c>
      <c r="N2116" s="25" t="e">
        <f t="shared" si="448"/>
        <v>#DIV/0!</v>
      </c>
      <c r="O2116">
        <f t="shared" si="449"/>
        <v>0</v>
      </c>
      <c r="P2116">
        <f t="shared" si="449"/>
        <v>0</v>
      </c>
      <c r="Q2116" t="s">
        <v>559</v>
      </c>
      <c r="R2116" t="s">
        <v>561</v>
      </c>
      <c r="S2116" t="s">
        <v>272</v>
      </c>
      <c r="T2116" s="67" t="s">
        <v>75</v>
      </c>
      <c r="U2116" s="67" t="s">
        <v>90</v>
      </c>
      <c r="V2116" t="s">
        <v>676</v>
      </c>
      <c r="W2116" s="67" t="s">
        <v>79</v>
      </c>
      <c r="X2116" s="79">
        <v>3</v>
      </c>
      <c r="Y2116" t="str">
        <f t="shared" si="446"/>
        <v>Y</v>
      </c>
      <c r="Z2116" s="24">
        <v>100</v>
      </c>
      <c r="AA2116" s="24">
        <f t="shared" si="435"/>
        <v>0</v>
      </c>
      <c r="AB2116" s="24">
        <f t="shared" si="436"/>
        <v>-100</v>
      </c>
      <c r="AC2116" s="24">
        <f t="shared" si="437"/>
        <v>0</v>
      </c>
      <c r="AD2116" s="24">
        <f t="shared" si="438"/>
        <v>-100</v>
      </c>
      <c r="AE2116" s="24">
        <f t="shared" si="439"/>
        <v>0</v>
      </c>
      <c r="AF2116" s="24">
        <f t="shared" si="440"/>
        <v>-100</v>
      </c>
    </row>
    <row r="2117" spans="1:32" x14ac:dyDescent="0.25">
      <c r="A2117" s="18">
        <v>0.19647012564475971</v>
      </c>
      <c r="B2117" s="18">
        <v>0.80345247580577472</v>
      </c>
      <c r="C2117" s="3">
        <f t="shared" si="447"/>
        <v>5.0898323433055337</v>
      </c>
      <c r="D2117" s="4">
        <f t="shared" si="447"/>
        <v>1.2446286869638552</v>
      </c>
      <c r="E2117" s="75"/>
      <c r="F2117" s="5">
        <f t="shared" si="441"/>
        <v>1</v>
      </c>
      <c r="G2117" s="5">
        <f t="shared" si="442"/>
        <v>5.0898323433055337</v>
      </c>
      <c r="H2117" s="5">
        <f t="shared" si="443"/>
        <v>1.2446286869638552</v>
      </c>
      <c r="K2117" s="5">
        <f t="shared" si="444"/>
        <v>0</v>
      </c>
      <c r="L2117" s="5">
        <f t="shared" si="445"/>
        <v>0</v>
      </c>
      <c r="M2117" s="25" t="e">
        <f t="shared" si="448"/>
        <v>#DIV/0!</v>
      </c>
      <c r="N2117" s="25" t="e">
        <f t="shared" si="448"/>
        <v>#DIV/0!</v>
      </c>
      <c r="O2117">
        <f t="shared" si="449"/>
        <v>0</v>
      </c>
      <c r="P2117">
        <f t="shared" si="449"/>
        <v>0</v>
      </c>
      <c r="Q2117" t="s">
        <v>562</v>
      </c>
      <c r="R2117" t="s">
        <v>563</v>
      </c>
      <c r="S2117" t="s">
        <v>272</v>
      </c>
      <c r="T2117" s="67" t="s">
        <v>75</v>
      </c>
      <c r="U2117" s="67" t="s">
        <v>90</v>
      </c>
      <c r="V2117" t="s">
        <v>676</v>
      </c>
      <c r="W2117" s="67" t="s">
        <v>76</v>
      </c>
      <c r="X2117" s="79">
        <v>1</v>
      </c>
      <c r="Y2117" t="str">
        <f t="shared" si="446"/>
        <v>N</v>
      </c>
      <c r="Z2117" s="24">
        <v>100</v>
      </c>
      <c r="AA2117" s="24">
        <f t="shared" si="435"/>
        <v>0</v>
      </c>
      <c r="AB2117" s="24">
        <f t="shared" si="436"/>
        <v>-100</v>
      </c>
      <c r="AC2117" s="24">
        <f t="shared" si="437"/>
        <v>0</v>
      </c>
      <c r="AD2117" s="24">
        <f t="shared" si="438"/>
        <v>-100</v>
      </c>
      <c r="AE2117" s="24">
        <f t="shared" si="439"/>
        <v>0</v>
      </c>
      <c r="AF2117" s="24">
        <f t="shared" si="440"/>
        <v>-100</v>
      </c>
    </row>
    <row r="2118" spans="1:32" x14ac:dyDescent="0.25">
      <c r="A2118" s="18">
        <v>0.48400394547833575</v>
      </c>
      <c r="B2118" s="18">
        <v>0.51355623600731992</v>
      </c>
      <c r="C2118" s="3">
        <f t="shared" si="447"/>
        <v>2.0660988600241907</v>
      </c>
      <c r="D2118" s="4">
        <f t="shared" si="447"/>
        <v>1.9472064204196453</v>
      </c>
      <c r="E2118" s="75"/>
      <c r="F2118" s="5">
        <f t="shared" si="441"/>
        <v>1</v>
      </c>
      <c r="G2118" s="5">
        <f t="shared" si="442"/>
        <v>2.0660988600241907</v>
      </c>
      <c r="H2118" s="5">
        <f t="shared" si="443"/>
        <v>1.9472064204196453</v>
      </c>
      <c r="K2118" s="5">
        <f t="shared" si="444"/>
        <v>0</v>
      </c>
      <c r="L2118" s="5">
        <f t="shared" si="445"/>
        <v>0</v>
      </c>
      <c r="M2118" s="25" t="e">
        <f t="shared" si="448"/>
        <v>#DIV/0!</v>
      </c>
      <c r="N2118" s="25" t="e">
        <f t="shared" si="448"/>
        <v>#DIV/0!</v>
      </c>
      <c r="O2118">
        <f t="shared" si="449"/>
        <v>0</v>
      </c>
      <c r="P2118">
        <f t="shared" si="449"/>
        <v>0</v>
      </c>
      <c r="Q2118" t="s">
        <v>552</v>
      </c>
      <c r="R2118" t="s">
        <v>553</v>
      </c>
      <c r="S2118" t="s">
        <v>272</v>
      </c>
      <c r="T2118" s="67" t="s">
        <v>86</v>
      </c>
      <c r="U2118" s="67" t="s">
        <v>84</v>
      </c>
      <c r="V2118" t="s">
        <v>676</v>
      </c>
      <c r="W2118" s="67" t="s">
        <v>76</v>
      </c>
      <c r="X2118" s="79">
        <v>1</v>
      </c>
      <c r="Y2118" t="str">
        <f t="shared" si="446"/>
        <v>N</v>
      </c>
      <c r="Z2118" s="24">
        <v>100</v>
      </c>
      <c r="AA2118" s="24">
        <f t="shared" si="435"/>
        <v>0</v>
      </c>
      <c r="AB2118" s="24">
        <f t="shared" si="436"/>
        <v>-100</v>
      </c>
      <c r="AC2118" s="24">
        <f t="shared" si="437"/>
        <v>0</v>
      </c>
      <c r="AD2118" s="24">
        <f t="shared" si="438"/>
        <v>-100</v>
      </c>
      <c r="AE2118" s="24">
        <f t="shared" si="439"/>
        <v>0</v>
      </c>
      <c r="AF2118" s="24">
        <f t="shared" si="440"/>
        <v>-100</v>
      </c>
    </row>
    <row r="2119" spans="1:32" x14ac:dyDescent="0.25">
      <c r="A2119" s="18">
        <v>0.51909784988543395</v>
      </c>
      <c r="B2119" s="18">
        <v>0.47939492727841398</v>
      </c>
      <c r="C2119" s="3">
        <f t="shared" si="447"/>
        <v>1.9264190753645045</v>
      </c>
      <c r="D2119" s="4">
        <f t="shared" si="447"/>
        <v>2.085962831682695</v>
      </c>
      <c r="E2119" s="75"/>
      <c r="F2119" s="5">
        <f t="shared" si="441"/>
        <v>1</v>
      </c>
      <c r="G2119" s="5">
        <f t="shared" si="442"/>
        <v>1.9264190753645045</v>
      </c>
      <c r="H2119" s="5">
        <f t="shared" si="443"/>
        <v>2.085962831682695</v>
      </c>
      <c r="K2119" s="5">
        <f t="shared" si="444"/>
        <v>0</v>
      </c>
      <c r="L2119" s="5">
        <f t="shared" si="445"/>
        <v>0</v>
      </c>
      <c r="M2119" s="25" t="e">
        <f t="shared" si="448"/>
        <v>#DIV/0!</v>
      </c>
      <c r="N2119" s="25" t="e">
        <f t="shared" si="448"/>
        <v>#DIV/0!</v>
      </c>
      <c r="O2119">
        <f t="shared" si="449"/>
        <v>0</v>
      </c>
      <c r="P2119">
        <f t="shared" si="449"/>
        <v>0</v>
      </c>
      <c r="Q2119" t="s">
        <v>554</v>
      </c>
      <c r="R2119" t="s">
        <v>539</v>
      </c>
      <c r="S2119" t="s">
        <v>272</v>
      </c>
      <c r="T2119" s="67" t="s">
        <v>86</v>
      </c>
      <c r="U2119" s="67" t="s">
        <v>84</v>
      </c>
      <c r="V2119" t="s">
        <v>676</v>
      </c>
      <c r="W2119" s="67" t="s">
        <v>77</v>
      </c>
      <c r="X2119" s="79">
        <v>2</v>
      </c>
      <c r="Y2119" t="str">
        <f t="shared" si="446"/>
        <v>N</v>
      </c>
      <c r="Z2119" s="24">
        <v>100</v>
      </c>
      <c r="AA2119" s="24">
        <f t="shared" si="435"/>
        <v>0</v>
      </c>
      <c r="AB2119" s="24">
        <f t="shared" si="436"/>
        <v>-100</v>
      </c>
      <c r="AC2119" s="24">
        <f t="shared" si="437"/>
        <v>0</v>
      </c>
      <c r="AD2119" s="24">
        <f t="shared" si="438"/>
        <v>-100</v>
      </c>
      <c r="AE2119" s="24">
        <f t="shared" si="439"/>
        <v>0</v>
      </c>
      <c r="AF2119" s="24">
        <f t="shared" si="440"/>
        <v>-100</v>
      </c>
    </row>
    <row r="2120" spans="1:32" x14ac:dyDescent="0.25">
      <c r="A2120" s="18">
        <v>0.26112960716325773</v>
      </c>
      <c r="B2120" s="18">
        <v>0.73833130838596217</v>
      </c>
      <c r="C2120" s="3">
        <f t="shared" si="447"/>
        <v>3.8295159666624929</v>
      </c>
      <c r="D2120" s="4">
        <f t="shared" si="447"/>
        <v>1.3544055204513292</v>
      </c>
      <c r="E2120" s="75"/>
      <c r="F2120" s="5">
        <f t="shared" si="441"/>
        <v>1</v>
      </c>
      <c r="G2120" s="5">
        <f t="shared" si="442"/>
        <v>3.8295159666624929</v>
      </c>
      <c r="H2120" s="5">
        <f t="shared" si="443"/>
        <v>1.3544055204513292</v>
      </c>
      <c r="K2120" s="5">
        <f t="shared" si="444"/>
        <v>0</v>
      </c>
      <c r="L2120" s="5">
        <f t="shared" si="445"/>
        <v>0</v>
      </c>
      <c r="M2120" s="25" t="e">
        <f t="shared" si="448"/>
        <v>#DIV/0!</v>
      </c>
      <c r="N2120" s="25" t="e">
        <f t="shared" si="448"/>
        <v>#DIV/0!</v>
      </c>
      <c r="O2120">
        <f t="shared" si="449"/>
        <v>0</v>
      </c>
      <c r="P2120">
        <f t="shared" si="449"/>
        <v>0</v>
      </c>
      <c r="Q2120" t="s">
        <v>547</v>
      </c>
      <c r="R2120" t="s">
        <v>566</v>
      </c>
      <c r="S2120" t="s">
        <v>271</v>
      </c>
      <c r="T2120" s="67" t="s">
        <v>78</v>
      </c>
      <c r="U2120" s="67" t="s">
        <v>84</v>
      </c>
      <c r="V2120" t="s">
        <v>676</v>
      </c>
      <c r="W2120" s="67" t="s">
        <v>99</v>
      </c>
      <c r="X2120" s="79">
        <v>5</v>
      </c>
      <c r="Y2120" t="str">
        <f t="shared" si="446"/>
        <v>Y</v>
      </c>
      <c r="Z2120" s="24">
        <v>100</v>
      </c>
      <c r="AA2120" s="24">
        <f t="shared" si="435"/>
        <v>0</v>
      </c>
      <c r="AB2120" s="24">
        <f t="shared" si="436"/>
        <v>-100</v>
      </c>
      <c r="AC2120" s="24">
        <f t="shared" si="437"/>
        <v>0</v>
      </c>
      <c r="AD2120" s="24">
        <f t="shared" si="438"/>
        <v>-100</v>
      </c>
      <c r="AE2120" s="24">
        <f t="shared" si="439"/>
        <v>0</v>
      </c>
      <c r="AF2120" s="24">
        <f t="shared" si="440"/>
        <v>-100</v>
      </c>
    </row>
    <row r="2121" spans="1:32" x14ac:dyDescent="0.25">
      <c r="A2121" s="18">
        <v>0.70463589820715378</v>
      </c>
      <c r="B2121" s="18">
        <v>0.28903996392393544</v>
      </c>
      <c r="C2121" s="3">
        <f t="shared" si="447"/>
        <v>1.419172657175654</v>
      </c>
      <c r="D2121" s="4">
        <f t="shared" si="447"/>
        <v>3.4597291890859867</v>
      </c>
      <c r="E2121" s="75"/>
      <c r="F2121" s="5">
        <f t="shared" si="441"/>
        <v>1</v>
      </c>
      <c r="G2121" s="5">
        <f t="shared" si="442"/>
        <v>1.419172657175654</v>
      </c>
      <c r="H2121" s="5">
        <f t="shared" si="443"/>
        <v>3.4597291890859867</v>
      </c>
      <c r="K2121" s="5">
        <f t="shared" si="444"/>
        <v>0</v>
      </c>
      <c r="L2121" s="5">
        <f t="shared" si="445"/>
        <v>0</v>
      </c>
      <c r="M2121" s="25" t="e">
        <f t="shared" si="448"/>
        <v>#DIV/0!</v>
      </c>
      <c r="N2121" s="25" t="e">
        <f t="shared" si="448"/>
        <v>#DIV/0!</v>
      </c>
      <c r="O2121">
        <f t="shared" si="449"/>
        <v>0</v>
      </c>
      <c r="P2121">
        <f t="shared" si="449"/>
        <v>0</v>
      </c>
      <c r="Q2121" t="s">
        <v>570</v>
      </c>
      <c r="R2121" t="s">
        <v>571</v>
      </c>
      <c r="S2121" t="s">
        <v>271</v>
      </c>
      <c r="T2121" s="67" t="s">
        <v>74</v>
      </c>
      <c r="U2121" s="67" t="s">
        <v>90</v>
      </c>
      <c r="V2121" t="s">
        <v>676</v>
      </c>
      <c r="W2121" s="67" t="s">
        <v>79</v>
      </c>
      <c r="X2121" s="79">
        <v>3</v>
      </c>
      <c r="Y2121" t="str">
        <f t="shared" si="446"/>
        <v>Y</v>
      </c>
      <c r="Z2121" s="24">
        <v>100</v>
      </c>
      <c r="AA2121" s="24">
        <f t="shared" si="435"/>
        <v>0</v>
      </c>
      <c r="AB2121" s="24">
        <f t="shared" si="436"/>
        <v>-100</v>
      </c>
      <c r="AC2121" s="24">
        <f t="shared" si="437"/>
        <v>0</v>
      </c>
      <c r="AD2121" s="24">
        <f t="shared" si="438"/>
        <v>-100</v>
      </c>
      <c r="AE2121" s="24">
        <f t="shared" si="439"/>
        <v>0</v>
      </c>
      <c r="AF2121" s="24">
        <f t="shared" si="440"/>
        <v>-100</v>
      </c>
    </row>
    <row r="2122" spans="1:32" x14ac:dyDescent="0.25">
      <c r="A2122" s="18">
        <v>0.5561757189419998</v>
      </c>
      <c r="B2122" s="18">
        <v>0.43947546870444704</v>
      </c>
      <c r="C2122" s="3">
        <f t="shared" si="447"/>
        <v>1.7979929111293762</v>
      </c>
      <c r="D2122" s="4">
        <f t="shared" si="447"/>
        <v>2.2754398623157575</v>
      </c>
      <c r="E2122" s="75"/>
      <c r="F2122" s="5">
        <f t="shared" si="441"/>
        <v>1</v>
      </c>
      <c r="G2122" s="5">
        <f t="shared" si="442"/>
        <v>1.7979929111293762</v>
      </c>
      <c r="H2122" s="5">
        <f t="shared" si="443"/>
        <v>2.2754398623157575</v>
      </c>
      <c r="K2122" s="5">
        <f t="shared" si="444"/>
        <v>0</v>
      </c>
      <c r="L2122" s="5">
        <f t="shared" si="445"/>
        <v>0</v>
      </c>
      <c r="M2122" s="25" t="e">
        <f t="shared" si="448"/>
        <v>#DIV/0!</v>
      </c>
      <c r="N2122" s="25" t="e">
        <f t="shared" si="448"/>
        <v>#DIV/0!</v>
      </c>
      <c r="O2122">
        <f t="shared" si="449"/>
        <v>0</v>
      </c>
      <c r="P2122">
        <f t="shared" si="449"/>
        <v>0</v>
      </c>
      <c r="Q2122" t="s">
        <v>344</v>
      </c>
      <c r="R2122" t="s">
        <v>424</v>
      </c>
      <c r="S2122" t="s">
        <v>270</v>
      </c>
      <c r="T2122" s="67" t="s">
        <v>79</v>
      </c>
      <c r="U2122" s="67" t="s">
        <v>85</v>
      </c>
      <c r="V2122" t="s">
        <v>676</v>
      </c>
      <c r="W2122" s="67" t="s">
        <v>79</v>
      </c>
      <c r="X2122" s="79">
        <v>3</v>
      </c>
      <c r="Y2122" t="str">
        <f t="shared" si="446"/>
        <v>Y</v>
      </c>
      <c r="Z2122" s="24">
        <v>100</v>
      </c>
      <c r="AA2122" s="24">
        <f t="shared" si="435"/>
        <v>0</v>
      </c>
      <c r="AB2122" s="24">
        <f t="shared" si="436"/>
        <v>-100</v>
      </c>
      <c r="AC2122" s="24">
        <f t="shared" si="437"/>
        <v>0</v>
      </c>
      <c r="AD2122" s="24">
        <f t="shared" si="438"/>
        <v>-100</v>
      </c>
      <c r="AE2122" s="24">
        <f t="shared" si="439"/>
        <v>0</v>
      </c>
      <c r="AF2122" s="24">
        <f t="shared" si="440"/>
        <v>-100</v>
      </c>
    </row>
    <row r="2123" spans="1:32" x14ac:dyDescent="0.25">
      <c r="A2123" s="18">
        <v>0.50706893003018927</v>
      </c>
      <c r="B2123" s="18">
        <v>0.49182049571345499</v>
      </c>
      <c r="C2123" s="3">
        <f t="shared" si="447"/>
        <v>1.9721184651176777</v>
      </c>
      <c r="D2123" s="4">
        <f t="shared" si="447"/>
        <v>2.0332621529921378</v>
      </c>
      <c r="E2123" s="75"/>
      <c r="F2123" s="5">
        <f t="shared" si="441"/>
        <v>1</v>
      </c>
      <c r="G2123" s="5">
        <f t="shared" si="442"/>
        <v>1.9721184651176777</v>
      </c>
      <c r="H2123" s="5">
        <f t="shared" si="443"/>
        <v>2.0332621529921378</v>
      </c>
      <c r="K2123" s="5">
        <f t="shared" si="444"/>
        <v>0</v>
      </c>
      <c r="L2123" s="5">
        <f t="shared" si="445"/>
        <v>0</v>
      </c>
      <c r="M2123" s="25" t="e">
        <f t="shared" si="448"/>
        <v>#DIV/0!</v>
      </c>
      <c r="N2123" s="25" t="e">
        <f t="shared" si="448"/>
        <v>#DIV/0!</v>
      </c>
      <c r="O2123">
        <f t="shared" si="449"/>
        <v>0</v>
      </c>
      <c r="P2123">
        <f t="shared" si="449"/>
        <v>0</v>
      </c>
      <c r="Q2123" t="s">
        <v>421</v>
      </c>
      <c r="R2123" t="s">
        <v>292</v>
      </c>
      <c r="S2123" t="s">
        <v>270</v>
      </c>
      <c r="T2123" s="67" t="s">
        <v>75</v>
      </c>
      <c r="U2123" s="67" t="s">
        <v>90</v>
      </c>
      <c r="V2123" t="s">
        <v>676</v>
      </c>
      <c r="W2123" s="67" t="s">
        <v>86</v>
      </c>
      <c r="X2123" s="79">
        <v>3</v>
      </c>
      <c r="Y2123" t="str">
        <f t="shared" si="446"/>
        <v>Y</v>
      </c>
      <c r="Z2123" s="24">
        <v>100</v>
      </c>
      <c r="AA2123" s="24">
        <f t="shared" si="435"/>
        <v>0</v>
      </c>
      <c r="AB2123" s="24">
        <f t="shared" si="436"/>
        <v>-100</v>
      </c>
      <c r="AC2123" s="24">
        <f t="shared" si="437"/>
        <v>0</v>
      </c>
      <c r="AD2123" s="24">
        <f t="shared" si="438"/>
        <v>-100</v>
      </c>
      <c r="AE2123" s="24">
        <f t="shared" si="439"/>
        <v>0</v>
      </c>
      <c r="AF2123" s="24">
        <f t="shared" si="440"/>
        <v>-100</v>
      </c>
    </row>
    <row r="2124" spans="1:32" x14ac:dyDescent="0.25">
      <c r="A2124" s="18">
        <v>0.44411770943749868</v>
      </c>
      <c r="B2124" s="18">
        <v>0.55493111647608173</v>
      </c>
      <c r="C2124" s="3">
        <f t="shared" si="447"/>
        <v>2.2516553128821615</v>
      </c>
      <c r="D2124" s="4">
        <f t="shared" si="447"/>
        <v>1.8020254592140921</v>
      </c>
      <c r="E2124" s="75"/>
      <c r="F2124" s="5">
        <f t="shared" si="441"/>
        <v>1</v>
      </c>
      <c r="G2124" s="5">
        <f t="shared" si="442"/>
        <v>2.2516553128821615</v>
      </c>
      <c r="H2124" s="5">
        <f t="shared" si="443"/>
        <v>1.8020254592140921</v>
      </c>
      <c r="K2124" s="5">
        <f t="shared" si="444"/>
        <v>0</v>
      </c>
      <c r="L2124" s="5">
        <f t="shared" si="445"/>
        <v>0</v>
      </c>
      <c r="M2124" s="25" t="e">
        <f t="shared" si="448"/>
        <v>#DIV/0!</v>
      </c>
      <c r="N2124" s="25" t="e">
        <f t="shared" si="448"/>
        <v>#DIV/0!</v>
      </c>
      <c r="O2124">
        <f t="shared" si="449"/>
        <v>0</v>
      </c>
      <c r="P2124">
        <f t="shared" si="449"/>
        <v>0</v>
      </c>
      <c r="Q2124" t="s">
        <v>423</v>
      </c>
      <c r="R2124" t="s">
        <v>347</v>
      </c>
      <c r="S2124" t="s">
        <v>270</v>
      </c>
      <c r="T2124" s="67" t="s">
        <v>75</v>
      </c>
      <c r="U2124" s="67" t="s">
        <v>90</v>
      </c>
      <c r="V2124" t="s">
        <v>676</v>
      </c>
      <c r="W2124" s="67" t="s">
        <v>109</v>
      </c>
      <c r="X2124" s="79">
        <v>6</v>
      </c>
      <c r="Y2124" t="str">
        <f t="shared" si="446"/>
        <v>Y</v>
      </c>
      <c r="Z2124" s="24">
        <v>100</v>
      </c>
      <c r="AA2124" s="24">
        <f t="shared" si="435"/>
        <v>0</v>
      </c>
      <c r="AB2124" s="24">
        <f t="shared" si="436"/>
        <v>-100</v>
      </c>
      <c r="AC2124" s="24">
        <f t="shared" si="437"/>
        <v>0</v>
      </c>
      <c r="AD2124" s="24">
        <f t="shared" si="438"/>
        <v>-100</v>
      </c>
      <c r="AE2124" s="24">
        <f t="shared" si="439"/>
        <v>0</v>
      </c>
      <c r="AF2124" s="24">
        <f t="shared" si="440"/>
        <v>-100</v>
      </c>
    </row>
    <row r="2125" spans="1:32" x14ac:dyDescent="0.25">
      <c r="A2125" s="18">
        <v>0.62646448112595565</v>
      </c>
      <c r="B2125" s="18">
        <v>0.36148543032412656</v>
      </c>
      <c r="C2125" s="3">
        <f t="shared" si="447"/>
        <v>1.596259692493152</v>
      </c>
      <c r="D2125" s="4">
        <f t="shared" si="447"/>
        <v>2.7663632227261501</v>
      </c>
      <c r="E2125" s="75"/>
      <c r="F2125" s="5">
        <f t="shared" si="441"/>
        <v>1</v>
      </c>
      <c r="G2125" s="5">
        <f t="shared" si="442"/>
        <v>1.596259692493152</v>
      </c>
      <c r="H2125" s="5">
        <f t="shared" si="443"/>
        <v>2.7663632227261501</v>
      </c>
      <c r="K2125" s="5">
        <f t="shared" si="444"/>
        <v>0</v>
      </c>
      <c r="L2125" s="5">
        <f t="shared" si="445"/>
        <v>0</v>
      </c>
      <c r="M2125" s="25" t="e">
        <f t="shared" si="448"/>
        <v>#DIV/0!</v>
      </c>
      <c r="N2125" s="25" t="e">
        <f t="shared" si="448"/>
        <v>#DIV/0!</v>
      </c>
      <c r="O2125">
        <f t="shared" si="449"/>
        <v>0</v>
      </c>
      <c r="P2125">
        <f t="shared" si="449"/>
        <v>0</v>
      </c>
      <c r="Q2125" t="s">
        <v>420</v>
      </c>
      <c r="R2125" t="s">
        <v>491</v>
      </c>
      <c r="S2125" t="s">
        <v>270</v>
      </c>
      <c r="T2125" s="67" t="s">
        <v>86</v>
      </c>
      <c r="U2125" s="67" t="s">
        <v>84</v>
      </c>
      <c r="V2125" t="s">
        <v>676</v>
      </c>
      <c r="W2125" s="67" t="s">
        <v>88</v>
      </c>
      <c r="X2125" s="79">
        <v>4</v>
      </c>
      <c r="Y2125" t="str">
        <f t="shared" si="446"/>
        <v>Y</v>
      </c>
      <c r="Z2125" s="24">
        <v>100</v>
      </c>
      <c r="AA2125" s="24">
        <f t="shared" si="435"/>
        <v>0</v>
      </c>
      <c r="AB2125" s="24">
        <f t="shared" si="436"/>
        <v>-100</v>
      </c>
      <c r="AC2125" s="24">
        <f t="shared" si="437"/>
        <v>0</v>
      </c>
      <c r="AD2125" s="24">
        <f t="shared" si="438"/>
        <v>-100</v>
      </c>
      <c r="AE2125" s="24">
        <f t="shared" si="439"/>
        <v>0</v>
      </c>
      <c r="AF2125" s="24">
        <f t="shared" si="440"/>
        <v>-100</v>
      </c>
    </row>
    <row r="2126" spans="1:32" x14ac:dyDescent="0.25">
      <c r="A2126" s="18">
        <v>0.13557088923893168</v>
      </c>
      <c r="B2126" s="18">
        <v>0.86441705064067365</v>
      </c>
      <c r="C2126" s="3">
        <f t="shared" si="447"/>
        <v>7.3762148025568273</v>
      </c>
      <c r="D2126" s="4">
        <f t="shared" si="447"/>
        <v>1.1568489992866722</v>
      </c>
      <c r="E2126" s="75"/>
      <c r="F2126" s="5">
        <f t="shared" si="441"/>
        <v>1</v>
      </c>
      <c r="G2126" s="5">
        <f t="shared" si="442"/>
        <v>7.3762148025568273</v>
      </c>
      <c r="H2126" s="5">
        <f t="shared" si="443"/>
        <v>1.1568489992866722</v>
      </c>
      <c r="K2126" s="5">
        <f t="shared" si="444"/>
        <v>0</v>
      </c>
      <c r="L2126" s="5">
        <f t="shared" si="445"/>
        <v>0</v>
      </c>
      <c r="M2126" s="25" t="e">
        <f t="shared" si="448"/>
        <v>#DIV/0!</v>
      </c>
      <c r="N2126" s="25" t="e">
        <f t="shared" si="448"/>
        <v>#DIV/0!</v>
      </c>
      <c r="O2126">
        <f t="shared" si="449"/>
        <v>0</v>
      </c>
      <c r="P2126">
        <f t="shared" si="449"/>
        <v>0</v>
      </c>
      <c r="Q2126" t="s">
        <v>493</v>
      </c>
      <c r="R2126" t="s">
        <v>492</v>
      </c>
      <c r="S2126" t="s">
        <v>273</v>
      </c>
      <c r="T2126" s="67" t="s">
        <v>75</v>
      </c>
      <c r="U2126" s="67" t="s">
        <v>90</v>
      </c>
      <c r="V2126" t="s">
        <v>676</v>
      </c>
      <c r="W2126" s="67" t="s">
        <v>73</v>
      </c>
      <c r="X2126" s="79">
        <v>0</v>
      </c>
      <c r="Y2126" t="str">
        <f t="shared" si="446"/>
        <v>N</v>
      </c>
      <c r="Z2126" s="24">
        <v>100</v>
      </c>
      <c r="AA2126" s="24">
        <f t="shared" si="435"/>
        <v>0</v>
      </c>
      <c r="AB2126" s="24">
        <f t="shared" si="436"/>
        <v>-100</v>
      </c>
      <c r="AC2126" s="24">
        <f t="shared" si="437"/>
        <v>0</v>
      </c>
      <c r="AD2126" s="24">
        <f t="shared" si="438"/>
        <v>-100</v>
      </c>
      <c r="AE2126" s="24">
        <f t="shared" si="439"/>
        <v>0</v>
      </c>
      <c r="AF2126" s="24">
        <f t="shared" si="440"/>
        <v>-100</v>
      </c>
    </row>
    <row r="2127" spans="1:32" x14ac:dyDescent="0.25">
      <c r="A2127" s="18">
        <v>0.1939929591793908</v>
      </c>
      <c r="B2127" s="18">
        <v>0.80587975958934621</v>
      </c>
      <c r="C2127" s="3">
        <f t="shared" si="447"/>
        <v>5.1548262587987619</v>
      </c>
      <c r="D2127" s="4">
        <f t="shared" si="447"/>
        <v>1.2408799055948148</v>
      </c>
      <c r="E2127" s="75"/>
      <c r="F2127" s="5">
        <f t="shared" si="441"/>
        <v>1</v>
      </c>
      <c r="G2127" s="5">
        <f t="shared" si="442"/>
        <v>5.1548262587987619</v>
      </c>
      <c r="H2127" s="5">
        <f t="shared" si="443"/>
        <v>1.2408799055948148</v>
      </c>
      <c r="K2127" s="5">
        <f t="shared" si="444"/>
        <v>0</v>
      </c>
      <c r="L2127" s="5">
        <f t="shared" si="445"/>
        <v>0</v>
      </c>
      <c r="M2127" s="25" t="e">
        <f t="shared" si="448"/>
        <v>#DIV/0!</v>
      </c>
      <c r="N2127" s="25" t="e">
        <f t="shared" si="448"/>
        <v>#DIV/0!</v>
      </c>
      <c r="O2127">
        <f t="shared" si="449"/>
        <v>0</v>
      </c>
      <c r="P2127">
        <f t="shared" si="449"/>
        <v>0</v>
      </c>
      <c r="Q2127" t="s">
        <v>296</v>
      </c>
      <c r="R2127" t="s">
        <v>295</v>
      </c>
      <c r="S2127" t="s">
        <v>273</v>
      </c>
      <c r="T2127" s="67" t="s">
        <v>76</v>
      </c>
      <c r="U2127" s="67" t="s">
        <v>85</v>
      </c>
      <c r="V2127" t="s">
        <v>676</v>
      </c>
      <c r="W2127" s="67" t="s">
        <v>76</v>
      </c>
      <c r="X2127" s="79">
        <v>1</v>
      </c>
      <c r="Y2127" t="str">
        <f t="shared" si="446"/>
        <v>N</v>
      </c>
      <c r="Z2127" s="24">
        <v>100</v>
      </c>
      <c r="AA2127" s="24">
        <f t="shared" si="435"/>
        <v>0</v>
      </c>
      <c r="AB2127" s="24">
        <f t="shared" si="436"/>
        <v>-100</v>
      </c>
      <c r="AC2127" s="24">
        <f t="shared" si="437"/>
        <v>0</v>
      </c>
      <c r="AD2127" s="24">
        <f t="shared" si="438"/>
        <v>-100</v>
      </c>
      <c r="AE2127" s="24">
        <f t="shared" si="439"/>
        <v>0</v>
      </c>
      <c r="AF2127" s="24">
        <f t="shared" si="440"/>
        <v>-100</v>
      </c>
    </row>
    <row r="2128" spans="1:32" x14ac:dyDescent="0.25">
      <c r="A2128" s="18">
        <v>0.29820702692801826</v>
      </c>
      <c r="B2128" s="18">
        <v>0.70141431976083291</v>
      </c>
      <c r="C2128" s="3">
        <f t="shared" si="447"/>
        <v>3.3533750371394895</v>
      </c>
      <c r="D2128" s="4">
        <f t="shared" si="447"/>
        <v>1.4256908817330367</v>
      </c>
      <c r="E2128" s="75"/>
      <c r="F2128" s="5">
        <f t="shared" si="441"/>
        <v>1</v>
      </c>
      <c r="G2128" s="5">
        <f t="shared" si="442"/>
        <v>3.3533750371394895</v>
      </c>
      <c r="H2128" s="5">
        <f t="shared" si="443"/>
        <v>1.4256908817330367</v>
      </c>
      <c r="K2128" s="5">
        <f t="shared" si="444"/>
        <v>0</v>
      </c>
      <c r="L2128" s="5">
        <f t="shared" si="445"/>
        <v>0</v>
      </c>
      <c r="M2128" s="25" t="e">
        <f t="shared" si="448"/>
        <v>#DIV/0!</v>
      </c>
      <c r="N2128" s="25" t="e">
        <f t="shared" si="448"/>
        <v>#DIV/0!</v>
      </c>
      <c r="O2128">
        <f t="shared" si="449"/>
        <v>0</v>
      </c>
      <c r="P2128">
        <f t="shared" si="449"/>
        <v>0</v>
      </c>
      <c r="Q2128" t="s">
        <v>298</v>
      </c>
      <c r="R2128" t="s">
        <v>297</v>
      </c>
      <c r="S2128" t="s">
        <v>273</v>
      </c>
      <c r="T2128" s="67" t="s">
        <v>75</v>
      </c>
      <c r="U2128" s="67" t="s">
        <v>90</v>
      </c>
      <c r="V2128" t="s">
        <v>676</v>
      </c>
      <c r="W2128" s="67" t="s">
        <v>75</v>
      </c>
      <c r="X2128" s="79">
        <v>2</v>
      </c>
      <c r="Y2128" t="str">
        <f t="shared" si="446"/>
        <v>N</v>
      </c>
      <c r="Z2128" s="24">
        <v>100</v>
      </c>
      <c r="AA2128" s="24">
        <f t="shared" si="435"/>
        <v>0</v>
      </c>
      <c r="AB2128" s="24">
        <f t="shared" si="436"/>
        <v>-100</v>
      </c>
      <c r="AC2128" s="24">
        <f t="shared" si="437"/>
        <v>0</v>
      </c>
      <c r="AD2128" s="24">
        <f t="shared" si="438"/>
        <v>-100</v>
      </c>
      <c r="AE2128" s="24">
        <f t="shared" si="439"/>
        <v>0</v>
      </c>
      <c r="AF2128" s="24">
        <f t="shared" si="440"/>
        <v>-100</v>
      </c>
    </row>
    <row r="2129" spans="1:32" x14ac:dyDescent="0.25">
      <c r="A2129" s="18">
        <v>0.15223407458058008</v>
      </c>
      <c r="B2129" s="18">
        <v>0.8477270868759601</v>
      </c>
      <c r="C2129" s="3">
        <f t="shared" si="447"/>
        <v>6.5688316019596718</v>
      </c>
      <c r="D2129" s="4">
        <f t="shared" si="447"/>
        <v>1.1796249234941818</v>
      </c>
      <c r="E2129" s="75"/>
      <c r="F2129" s="5">
        <f t="shared" si="441"/>
        <v>1</v>
      </c>
      <c r="G2129" s="5">
        <f t="shared" si="442"/>
        <v>6.5688316019596718</v>
      </c>
      <c r="H2129" s="5">
        <f t="shared" si="443"/>
        <v>1.1796249234941818</v>
      </c>
      <c r="K2129" s="5">
        <f t="shared" si="444"/>
        <v>0</v>
      </c>
      <c r="L2129" s="5">
        <f t="shared" si="445"/>
        <v>0</v>
      </c>
      <c r="M2129" s="25" t="e">
        <f t="shared" si="448"/>
        <v>#DIV/0!</v>
      </c>
      <c r="N2129" s="25" t="e">
        <f t="shared" si="448"/>
        <v>#DIV/0!</v>
      </c>
      <c r="O2129">
        <f t="shared" si="449"/>
        <v>0</v>
      </c>
      <c r="P2129">
        <f t="shared" si="449"/>
        <v>0</v>
      </c>
      <c r="Q2129" t="s">
        <v>429</v>
      </c>
      <c r="R2129" t="s">
        <v>497</v>
      </c>
      <c r="S2129" t="s">
        <v>278</v>
      </c>
      <c r="T2129" s="67" t="s">
        <v>76</v>
      </c>
      <c r="U2129" s="67" t="s">
        <v>85</v>
      </c>
      <c r="V2129" t="s">
        <v>676</v>
      </c>
      <c r="W2129" s="67" t="s">
        <v>75</v>
      </c>
      <c r="X2129" s="79">
        <v>2</v>
      </c>
      <c r="Y2129" t="str">
        <f t="shared" si="446"/>
        <v>N</v>
      </c>
      <c r="Z2129" s="24">
        <v>100</v>
      </c>
      <c r="AA2129" s="24">
        <f t="shared" si="435"/>
        <v>0</v>
      </c>
      <c r="AB2129" s="24">
        <f t="shared" si="436"/>
        <v>-100</v>
      </c>
      <c r="AC2129" s="24">
        <f t="shared" si="437"/>
        <v>0</v>
      </c>
      <c r="AD2129" s="24">
        <f t="shared" si="438"/>
        <v>-100</v>
      </c>
      <c r="AE2129" s="24">
        <f t="shared" si="439"/>
        <v>0</v>
      </c>
      <c r="AF2129" s="24">
        <f t="shared" si="440"/>
        <v>-100</v>
      </c>
    </row>
    <row r="2130" spans="1:32" x14ac:dyDescent="0.25">
      <c r="A2130" s="18">
        <v>0.59197575499561517</v>
      </c>
      <c r="B2130" s="18">
        <v>0.40582313538382148</v>
      </c>
      <c r="C2130" s="3">
        <f t="shared" si="447"/>
        <v>1.6892583717510645</v>
      </c>
      <c r="D2130" s="4">
        <f t="shared" si="447"/>
        <v>2.4641276280471662</v>
      </c>
      <c r="E2130" s="75"/>
      <c r="F2130" s="5">
        <f t="shared" si="441"/>
        <v>1</v>
      </c>
      <c r="G2130" s="5">
        <f t="shared" si="442"/>
        <v>1.6892583717510645</v>
      </c>
      <c r="H2130" s="5">
        <f t="shared" si="443"/>
        <v>2.4641276280471662</v>
      </c>
      <c r="K2130" s="5">
        <f t="shared" si="444"/>
        <v>0</v>
      </c>
      <c r="L2130" s="5">
        <f t="shared" si="445"/>
        <v>0</v>
      </c>
      <c r="M2130" s="25" t="e">
        <f t="shared" si="448"/>
        <v>#DIV/0!</v>
      </c>
      <c r="N2130" s="25" t="e">
        <f t="shared" si="448"/>
        <v>#DIV/0!</v>
      </c>
      <c r="O2130">
        <f t="shared" si="449"/>
        <v>0</v>
      </c>
      <c r="P2130">
        <f t="shared" si="449"/>
        <v>0</v>
      </c>
      <c r="Q2130" t="s">
        <v>432</v>
      </c>
      <c r="R2130" t="s">
        <v>299</v>
      </c>
      <c r="S2130" t="s">
        <v>278</v>
      </c>
      <c r="T2130" s="67" t="s">
        <v>79</v>
      </c>
      <c r="U2130" s="67" t="s">
        <v>85</v>
      </c>
      <c r="V2130" t="s">
        <v>676</v>
      </c>
      <c r="W2130" s="67" t="s">
        <v>94</v>
      </c>
      <c r="X2130" s="79">
        <v>2</v>
      </c>
      <c r="Y2130" t="str">
        <f t="shared" si="446"/>
        <v>N</v>
      </c>
      <c r="Z2130" s="24">
        <v>100</v>
      </c>
      <c r="AA2130" s="24">
        <f t="shared" si="435"/>
        <v>0</v>
      </c>
      <c r="AB2130" s="24">
        <f t="shared" si="436"/>
        <v>-100</v>
      </c>
      <c r="AC2130" s="24">
        <f t="shared" si="437"/>
        <v>0</v>
      </c>
      <c r="AD2130" s="24">
        <f t="shared" si="438"/>
        <v>-100</v>
      </c>
      <c r="AE2130" s="24">
        <f t="shared" si="439"/>
        <v>0</v>
      </c>
      <c r="AF2130" s="24">
        <f t="shared" si="440"/>
        <v>-100</v>
      </c>
    </row>
    <row r="2131" spans="1:32" x14ac:dyDescent="0.25">
      <c r="A2131" s="18">
        <v>0.27427601889103448</v>
      </c>
      <c r="B2131" s="18">
        <v>0.72540443065183879</v>
      </c>
      <c r="C2131" s="3">
        <f t="shared" si="447"/>
        <v>3.6459622100511972</v>
      </c>
      <c r="D2131" s="4">
        <f t="shared" si="447"/>
        <v>1.3785413456896221</v>
      </c>
      <c r="E2131" s="75"/>
      <c r="F2131" s="5">
        <f t="shared" si="441"/>
        <v>1</v>
      </c>
      <c r="G2131" s="5">
        <f t="shared" si="442"/>
        <v>3.6459622100511972</v>
      </c>
      <c r="H2131" s="5">
        <f t="shared" si="443"/>
        <v>1.3785413456896221</v>
      </c>
      <c r="K2131" s="5">
        <f t="shared" si="444"/>
        <v>0</v>
      </c>
      <c r="L2131" s="5">
        <f t="shared" si="445"/>
        <v>0</v>
      </c>
      <c r="M2131" s="25" t="e">
        <f t="shared" si="448"/>
        <v>#DIV/0!</v>
      </c>
      <c r="N2131" s="25" t="e">
        <f t="shared" si="448"/>
        <v>#DIV/0!</v>
      </c>
      <c r="O2131">
        <f t="shared" si="449"/>
        <v>0</v>
      </c>
      <c r="P2131">
        <f t="shared" si="449"/>
        <v>0</v>
      </c>
      <c r="Q2131" t="s">
        <v>354</v>
      </c>
      <c r="R2131" t="s">
        <v>430</v>
      </c>
      <c r="S2131" t="s">
        <v>278</v>
      </c>
      <c r="T2131" s="67" t="s">
        <v>75</v>
      </c>
      <c r="U2131" s="67" t="s">
        <v>90</v>
      </c>
      <c r="V2131" t="s">
        <v>676</v>
      </c>
      <c r="W2131" s="67" t="s">
        <v>93</v>
      </c>
      <c r="X2131" s="79">
        <v>6</v>
      </c>
      <c r="Y2131" t="str">
        <f t="shared" si="446"/>
        <v>Y</v>
      </c>
      <c r="Z2131" s="24">
        <v>100</v>
      </c>
      <c r="AA2131" s="24">
        <f t="shared" si="435"/>
        <v>0</v>
      </c>
      <c r="AB2131" s="24">
        <f t="shared" si="436"/>
        <v>-100</v>
      </c>
      <c r="AC2131" s="24">
        <f t="shared" si="437"/>
        <v>0</v>
      </c>
      <c r="AD2131" s="24">
        <f t="shared" si="438"/>
        <v>-100</v>
      </c>
      <c r="AE2131" s="24">
        <f t="shared" si="439"/>
        <v>0</v>
      </c>
      <c r="AF2131" s="24">
        <f t="shared" si="440"/>
        <v>-100</v>
      </c>
    </row>
    <row r="2132" spans="1:32" x14ac:dyDescent="0.25">
      <c r="A2132" s="18">
        <v>0.61580054497947889</v>
      </c>
      <c r="B2132" s="18">
        <v>0.38152462481637595</v>
      </c>
      <c r="C2132" s="3">
        <f t="shared" si="447"/>
        <v>1.6239024277468352</v>
      </c>
      <c r="D2132" s="4">
        <f t="shared" si="447"/>
        <v>2.6210627963563038</v>
      </c>
      <c r="E2132" s="75"/>
      <c r="F2132" s="5">
        <f t="shared" si="441"/>
        <v>1</v>
      </c>
      <c r="G2132" s="5">
        <f t="shared" si="442"/>
        <v>1.6239024277468352</v>
      </c>
      <c r="H2132" s="5">
        <f t="shared" si="443"/>
        <v>2.6210627963563038</v>
      </c>
      <c r="K2132" s="5">
        <f t="shared" si="444"/>
        <v>0</v>
      </c>
      <c r="L2132" s="5">
        <f t="shared" si="445"/>
        <v>0</v>
      </c>
      <c r="M2132" s="25" t="e">
        <f t="shared" si="448"/>
        <v>#DIV/0!</v>
      </c>
      <c r="N2132" s="25" t="e">
        <f t="shared" si="448"/>
        <v>#DIV/0!</v>
      </c>
      <c r="O2132">
        <f t="shared" si="449"/>
        <v>0</v>
      </c>
      <c r="P2132">
        <f t="shared" si="449"/>
        <v>0</v>
      </c>
      <c r="Q2132" t="s">
        <v>445</v>
      </c>
      <c r="R2132" t="s">
        <v>442</v>
      </c>
      <c r="S2132" t="s">
        <v>282</v>
      </c>
      <c r="T2132" s="67" t="s">
        <v>74</v>
      </c>
      <c r="U2132" s="67" t="s">
        <v>90</v>
      </c>
      <c r="V2132" t="s">
        <v>676</v>
      </c>
      <c r="W2132" s="67" t="s">
        <v>76</v>
      </c>
      <c r="X2132" s="79">
        <v>1</v>
      </c>
      <c r="Y2132" t="str">
        <f t="shared" si="446"/>
        <v>N</v>
      </c>
      <c r="Z2132" s="24">
        <v>100</v>
      </c>
      <c r="AA2132" s="24">
        <f t="shared" si="435"/>
        <v>0</v>
      </c>
      <c r="AB2132" s="24">
        <f t="shared" si="436"/>
        <v>-100</v>
      </c>
      <c r="AC2132" s="24">
        <f t="shared" si="437"/>
        <v>0</v>
      </c>
      <c r="AD2132" s="24">
        <f t="shared" si="438"/>
        <v>-100</v>
      </c>
      <c r="AE2132" s="24">
        <f t="shared" si="439"/>
        <v>0</v>
      </c>
      <c r="AF2132" s="24">
        <f t="shared" si="440"/>
        <v>-100</v>
      </c>
    </row>
    <row r="2133" spans="1:32" x14ac:dyDescent="0.25">
      <c r="A2133" s="18">
        <v>0.4944126681494353</v>
      </c>
      <c r="B2133" s="18">
        <v>0.50435847673200862</v>
      </c>
      <c r="C2133" s="3">
        <f t="shared" si="447"/>
        <v>2.0226018959889434</v>
      </c>
      <c r="D2133" s="4">
        <f t="shared" si="447"/>
        <v>1.9827167503548295</v>
      </c>
      <c r="E2133" s="75"/>
      <c r="F2133" s="5">
        <f t="shared" si="441"/>
        <v>1</v>
      </c>
      <c r="G2133" s="5">
        <f t="shared" si="442"/>
        <v>2.0226018959889434</v>
      </c>
      <c r="H2133" s="5">
        <f t="shared" si="443"/>
        <v>1.9827167503548295</v>
      </c>
      <c r="K2133" s="5">
        <f t="shared" si="444"/>
        <v>0</v>
      </c>
      <c r="L2133" s="5">
        <f t="shared" si="445"/>
        <v>0</v>
      </c>
      <c r="M2133" s="25" t="e">
        <f t="shared" si="448"/>
        <v>#DIV/0!</v>
      </c>
      <c r="N2133" s="25" t="e">
        <f t="shared" si="448"/>
        <v>#DIV/0!</v>
      </c>
      <c r="O2133">
        <f t="shared" si="449"/>
        <v>0</v>
      </c>
      <c r="P2133">
        <f t="shared" si="449"/>
        <v>0</v>
      </c>
      <c r="Q2133" t="s">
        <v>448</v>
      </c>
      <c r="R2133" t="s">
        <v>367</v>
      </c>
      <c r="S2133" t="s">
        <v>282</v>
      </c>
      <c r="T2133" s="67" t="s">
        <v>86</v>
      </c>
      <c r="U2133" s="67" t="s">
        <v>84</v>
      </c>
      <c r="V2133" t="s">
        <v>676</v>
      </c>
      <c r="W2133" s="67" t="s">
        <v>89</v>
      </c>
      <c r="X2133" s="79">
        <v>4</v>
      </c>
      <c r="Y2133" t="str">
        <f t="shared" si="446"/>
        <v>Y</v>
      </c>
      <c r="Z2133" s="24">
        <v>100</v>
      </c>
      <c r="AA2133" s="24">
        <f t="shared" si="435"/>
        <v>0</v>
      </c>
      <c r="AB2133" s="24">
        <f t="shared" si="436"/>
        <v>-100</v>
      </c>
      <c r="AC2133" s="24">
        <f t="shared" si="437"/>
        <v>0</v>
      </c>
      <c r="AD2133" s="24">
        <f t="shared" si="438"/>
        <v>-100</v>
      </c>
      <c r="AE2133" s="24">
        <f t="shared" si="439"/>
        <v>0</v>
      </c>
      <c r="AF2133" s="24">
        <f t="shared" si="440"/>
        <v>-100</v>
      </c>
    </row>
    <row r="2134" spans="1:32" x14ac:dyDescent="0.25">
      <c r="A2134" s="18">
        <v>0.20974362541652822</v>
      </c>
      <c r="B2134" s="18">
        <v>0.79018265856440606</v>
      </c>
      <c r="C2134" s="3">
        <f t="shared" si="447"/>
        <v>4.7677253504801769</v>
      </c>
      <c r="D2134" s="4">
        <f t="shared" si="447"/>
        <v>1.2655301773096204</v>
      </c>
      <c r="E2134" s="75"/>
      <c r="F2134" s="5">
        <f t="shared" si="441"/>
        <v>1</v>
      </c>
      <c r="G2134" s="5">
        <f t="shared" si="442"/>
        <v>4.7677253504801769</v>
      </c>
      <c r="H2134" s="5">
        <f t="shared" si="443"/>
        <v>1.2655301773096204</v>
      </c>
      <c r="K2134" s="5">
        <f t="shared" si="444"/>
        <v>0</v>
      </c>
      <c r="L2134" s="5">
        <f t="shared" si="445"/>
        <v>0</v>
      </c>
      <c r="M2134" s="25" t="e">
        <f t="shared" si="448"/>
        <v>#DIV/0!</v>
      </c>
      <c r="N2134" s="25" t="e">
        <f t="shared" si="448"/>
        <v>#DIV/0!</v>
      </c>
      <c r="O2134">
        <f t="shared" si="449"/>
        <v>0</v>
      </c>
      <c r="P2134">
        <f t="shared" si="449"/>
        <v>0</v>
      </c>
      <c r="Q2134" t="s">
        <v>475</v>
      </c>
      <c r="R2134" t="s">
        <v>378</v>
      </c>
      <c r="S2134" t="s">
        <v>275</v>
      </c>
      <c r="T2134" s="67" t="s">
        <v>75</v>
      </c>
      <c r="U2134" s="67" t="s">
        <v>90</v>
      </c>
      <c r="V2134" t="s">
        <v>677</v>
      </c>
      <c r="W2134" s="67" t="s">
        <v>78</v>
      </c>
      <c r="X2134" s="79">
        <v>1</v>
      </c>
      <c r="Y2134" t="str">
        <f t="shared" si="446"/>
        <v>N</v>
      </c>
      <c r="Z2134" s="24">
        <v>100</v>
      </c>
      <c r="AA2134" s="24">
        <f t="shared" si="435"/>
        <v>0</v>
      </c>
      <c r="AB2134" s="24">
        <f t="shared" si="436"/>
        <v>-100</v>
      </c>
      <c r="AC2134" s="24">
        <f t="shared" si="437"/>
        <v>0</v>
      </c>
      <c r="AD2134" s="24">
        <f t="shared" si="438"/>
        <v>-100</v>
      </c>
      <c r="AE2134" s="24">
        <f t="shared" si="439"/>
        <v>0</v>
      </c>
      <c r="AF2134" s="24">
        <f t="shared" si="440"/>
        <v>-100</v>
      </c>
    </row>
    <row r="2135" spans="1:32" x14ac:dyDescent="0.25">
      <c r="A2135" s="18">
        <v>0.59606083896126594</v>
      </c>
      <c r="B2135" s="18">
        <v>0.39633505142045811</v>
      </c>
      <c r="C2135" s="3">
        <f t="shared" si="447"/>
        <v>1.6776810933304467</v>
      </c>
      <c r="D2135" s="4">
        <f t="shared" si="447"/>
        <v>2.5231177419610429</v>
      </c>
      <c r="E2135" s="75"/>
      <c r="F2135" s="5">
        <f t="shared" si="441"/>
        <v>1</v>
      </c>
      <c r="G2135" s="5">
        <f t="shared" si="442"/>
        <v>1.6776810933304467</v>
      </c>
      <c r="H2135" s="5">
        <f t="shared" si="443"/>
        <v>2.5231177419610429</v>
      </c>
      <c r="K2135" s="5">
        <f t="shared" si="444"/>
        <v>0</v>
      </c>
      <c r="L2135" s="5">
        <f t="shared" si="445"/>
        <v>0</v>
      </c>
      <c r="M2135" s="25" t="e">
        <f t="shared" si="448"/>
        <v>#DIV/0!</v>
      </c>
      <c r="N2135" s="25" t="e">
        <f t="shared" si="448"/>
        <v>#DIV/0!</v>
      </c>
      <c r="O2135">
        <f t="shared" si="449"/>
        <v>0</v>
      </c>
      <c r="P2135">
        <f t="shared" si="449"/>
        <v>0</v>
      </c>
      <c r="Q2135" t="s">
        <v>377</v>
      </c>
      <c r="R2135" t="s">
        <v>379</v>
      </c>
      <c r="S2135" t="s">
        <v>275</v>
      </c>
      <c r="T2135" s="67" t="s">
        <v>79</v>
      </c>
      <c r="U2135" s="67" t="s">
        <v>85</v>
      </c>
      <c r="V2135" t="s">
        <v>677</v>
      </c>
      <c r="W2135" s="67" t="s">
        <v>74</v>
      </c>
      <c r="X2135" s="79">
        <v>4</v>
      </c>
      <c r="Y2135" t="str">
        <f t="shared" si="446"/>
        <v>Y</v>
      </c>
      <c r="Z2135" s="24">
        <v>100</v>
      </c>
      <c r="AA2135" s="24">
        <f t="shared" si="435"/>
        <v>0</v>
      </c>
      <c r="AB2135" s="24">
        <f t="shared" si="436"/>
        <v>-100</v>
      </c>
      <c r="AC2135" s="24">
        <f t="shared" si="437"/>
        <v>0</v>
      </c>
      <c r="AD2135" s="24">
        <f t="shared" si="438"/>
        <v>-100</v>
      </c>
      <c r="AE2135" s="24">
        <f t="shared" si="439"/>
        <v>0</v>
      </c>
      <c r="AF2135" s="24">
        <f t="shared" si="440"/>
        <v>-100</v>
      </c>
    </row>
    <row r="2136" spans="1:32" x14ac:dyDescent="0.25">
      <c r="A2136" s="18">
        <v>0.32823277301451809</v>
      </c>
      <c r="B2136" s="18">
        <v>0.67145077836821743</v>
      </c>
      <c r="C2136" s="3">
        <f t="shared" si="447"/>
        <v>3.0466183824848256</v>
      </c>
      <c r="D2136" s="4">
        <f t="shared" si="447"/>
        <v>1.4893124443614976</v>
      </c>
      <c r="E2136" s="75"/>
      <c r="F2136" s="5">
        <f t="shared" si="441"/>
        <v>1</v>
      </c>
      <c r="G2136" s="5">
        <f t="shared" si="442"/>
        <v>3.0466183824848256</v>
      </c>
      <c r="H2136" s="5">
        <f t="shared" si="443"/>
        <v>1.4893124443614976</v>
      </c>
      <c r="K2136" s="5">
        <f t="shared" si="444"/>
        <v>0</v>
      </c>
      <c r="L2136" s="5">
        <f t="shared" si="445"/>
        <v>0</v>
      </c>
      <c r="M2136" s="25" t="e">
        <f t="shared" si="448"/>
        <v>#DIV/0!</v>
      </c>
      <c r="N2136" s="25" t="e">
        <f t="shared" si="448"/>
        <v>#DIV/0!</v>
      </c>
      <c r="O2136">
        <f t="shared" si="449"/>
        <v>0</v>
      </c>
      <c r="P2136">
        <f t="shared" si="449"/>
        <v>0</v>
      </c>
      <c r="Q2136" t="s">
        <v>510</v>
      </c>
      <c r="R2136" t="s">
        <v>309</v>
      </c>
      <c r="S2136" t="s">
        <v>275</v>
      </c>
      <c r="T2136" s="67" t="s">
        <v>75</v>
      </c>
      <c r="U2136" s="67" t="s">
        <v>90</v>
      </c>
      <c r="V2136" t="s">
        <v>677</v>
      </c>
      <c r="W2136" s="67" t="s">
        <v>100</v>
      </c>
      <c r="X2136" s="79">
        <v>3</v>
      </c>
      <c r="Y2136" t="str">
        <f t="shared" si="446"/>
        <v>Y</v>
      </c>
      <c r="Z2136" s="24">
        <v>100</v>
      </c>
      <c r="AA2136" s="24">
        <f t="shared" si="435"/>
        <v>0</v>
      </c>
      <c r="AB2136" s="24">
        <f t="shared" si="436"/>
        <v>-100</v>
      </c>
      <c r="AC2136" s="24">
        <f t="shared" si="437"/>
        <v>0</v>
      </c>
      <c r="AD2136" s="24">
        <f t="shared" si="438"/>
        <v>-100</v>
      </c>
      <c r="AE2136" s="24">
        <f t="shared" si="439"/>
        <v>0</v>
      </c>
      <c r="AF2136" s="24">
        <f t="shared" si="440"/>
        <v>-100</v>
      </c>
    </row>
    <row r="2137" spans="1:32" x14ac:dyDescent="0.25">
      <c r="A2137" s="18">
        <v>0.56834220394035617</v>
      </c>
      <c r="B2137" s="18">
        <v>0.4203590256692652</v>
      </c>
      <c r="C2137" s="3">
        <f t="shared" si="447"/>
        <v>1.7595033292740363</v>
      </c>
      <c r="D2137" s="4">
        <f t="shared" si="447"/>
        <v>2.378918826371986</v>
      </c>
      <c r="E2137" s="75"/>
      <c r="F2137" s="5">
        <f t="shared" si="441"/>
        <v>1</v>
      </c>
      <c r="G2137" s="5">
        <f t="shared" si="442"/>
        <v>1.7595033292740363</v>
      </c>
      <c r="H2137" s="5">
        <f t="shared" si="443"/>
        <v>2.378918826371986</v>
      </c>
      <c r="K2137" s="5">
        <f t="shared" si="444"/>
        <v>0</v>
      </c>
      <c r="L2137" s="5">
        <f t="shared" si="445"/>
        <v>0</v>
      </c>
      <c r="M2137" s="25" t="e">
        <f t="shared" si="448"/>
        <v>#DIV/0!</v>
      </c>
      <c r="N2137" s="25" t="e">
        <f t="shared" si="448"/>
        <v>#DIV/0!</v>
      </c>
      <c r="O2137">
        <f t="shared" si="449"/>
        <v>0</v>
      </c>
      <c r="P2137">
        <f t="shared" si="449"/>
        <v>0</v>
      </c>
      <c r="Q2137" t="s">
        <v>373</v>
      </c>
      <c r="R2137" t="s">
        <v>304</v>
      </c>
      <c r="S2137" t="s">
        <v>275</v>
      </c>
      <c r="T2137" s="67" t="s">
        <v>86</v>
      </c>
      <c r="U2137" s="67" t="s">
        <v>84</v>
      </c>
      <c r="V2137" t="s">
        <v>677</v>
      </c>
      <c r="W2137" s="67" t="s">
        <v>75</v>
      </c>
      <c r="X2137" s="79">
        <v>2</v>
      </c>
      <c r="Y2137" t="str">
        <f t="shared" si="446"/>
        <v>N</v>
      </c>
      <c r="Z2137" s="24">
        <v>100</v>
      </c>
      <c r="AA2137" s="24">
        <f t="shared" si="435"/>
        <v>0</v>
      </c>
      <c r="AB2137" s="24">
        <f t="shared" si="436"/>
        <v>-100</v>
      </c>
      <c r="AC2137" s="24">
        <f t="shared" si="437"/>
        <v>0</v>
      </c>
      <c r="AD2137" s="24">
        <f t="shared" si="438"/>
        <v>-100</v>
      </c>
      <c r="AE2137" s="24">
        <f t="shared" si="439"/>
        <v>0</v>
      </c>
      <c r="AF2137" s="24">
        <f t="shared" si="440"/>
        <v>-100</v>
      </c>
    </row>
    <row r="2138" spans="1:32" x14ac:dyDescent="0.25">
      <c r="A2138" s="18">
        <v>0.57386988110720139</v>
      </c>
      <c r="B2138" s="18">
        <v>0.42386249579063046</v>
      </c>
      <c r="C2138" s="3">
        <f t="shared" si="447"/>
        <v>1.74255529506208</v>
      </c>
      <c r="D2138" s="4">
        <f t="shared" si="447"/>
        <v>2.3592556782706162</v>
      </c>
      <c r="E2138" s="75"/>
      <c r="F2138" s="5">
        <f t="shared" si="441"/>
        <v>1</v>
      </c>
      <c r="G2138" s="5">
        <f t="shared" si="442"/>
        <v>1.74255529506208</v>
      </c>
      <c r="H2138" s="5">
        <f t="shared" si="443"/>
        <v>2.3592556782706162</v>
      </c>
      <c r="K2138" s="5">
        <f t="shared" si="444"/>
        <v>0</v>
      </c>
      <c r="L2138" s="5">
        <f t="shared" si="445"/>
        <v>0</v>
      </c>
      <c r="M2138" s="25" t="e">
        <f t="shared" si="448"/>
        <v>#DIV/0!</v>
      </c>
      <c r="N2138" s="25" t="e">
        <f t="shared" si="448"/>
        <v>#DIV/0!</v>
      </c>
      <c r="O2138">
        <f t="shared" si="449"/>
        <v>0</v>
      </c>
      <c r="P2138">
        <f t="shared" si="449"/>
        <v>0</v>
      </c>
      <c r="Q2138" t="s">
        <v>384</v>
      </c>
      <c r="R2138" t="s">
        <v>287</v>
      </c>
      <c r="S2138" t="s">
        <v>268</v>
      </c>
      <c r="T2138" s="67" t="s">
        <v>79</v>
      </c>
      <c r="U2138" s="67" t="s">
        <v>85</v>
      </c>
      <c r="V2138" t="s">
        <v>677</v>
      </c>
      <c r="W2138" s="67" t="s">
        <v>86</v>
      </c>
      <c r="X2138" s="79">
        <v>3</v>
      </c>
      <c r="Y2138" t="str">
        <f t="shared" si="446"/>
        <v>Y</v>
      </c>
      <c r="Z2138" s="24">
        <v>100</v>
      </c>
      <c r="AA2138" s="24">
        <f t="shared" si="435"/>
        <v>0</v>
      </c>
      <c r="AB2138" s="24">
        <f t="shared" si="436"/>
        <v>-100</v>
      </c>
      <c r="AC2138" s="24">
        <f t="shared" si="437"/>
        <v>0</v>
      </c>
      <c r="AD2138" s="24">
        <f t="shared" si="438"/>
        <v>-100</v>
      </c>
      <c r="AE2138" s="24">
        <f t="shared" si="439"/>
        <v>0</v>
      </c>
      <c r="AF2138" s="24">
        <f t="shared" si="440"/>
        <v>-100</v>
      </c>
    </row>
    <row r="2139" spans="1:32" x14ac:dyDescent="0.25">
      <c r="A2139" s="18">
        <v>0.4607282169610733</v>
      </c>
      <c r="B2139" s="18">
        <v>0.53854954831713386</v>
      </c>
      <c r="C2139" s="3">
        <f t="shared" si="447"/>
        <v>2.170477003982783</v>
      </c>
      <c r="D2139" s="4">
        <f t="shared" si="447"/>
        <v>1.8568393625522703</v>
      </c>
      <c r="E2139" s="75"/>
      <c r="F2139" s="5">
        <f t="shared" si="441"/>
        <v>1</v>
      </c>
      <c r="G2139" s="5">
        <f t="shared" si="442"/>
        <v>2.170477003982783</v>
      </c>
      <c r="H2139" s="5">
        <f t="shared" si="443"/>
        <v>1.8568393625522703</v>
      </c>
      <c r="K2139" s="5">
        <f t="shared" si="444"/>
        <v>0</v>
      </c>
      <c r="L2139" s="5">
        <f t="shared" si="445"/>
        <v>0</v>
      </c>
      <c r="M2139" s="25" t="e">
        <f t="shared" si="448"/>
        <v>#DIV/0!</v>
      </c>
      <c r="N2139" s="25" t="e">
        <f t="shared" si="448"/>
        <v>#DIV/0!</v>
      </c>
      <c r="O2139">
        <f t="shared" si="449"/>
        <v>0</v>
      </c>
      <c r="P2139">
        <f t="shared" si="449"/>
        <v>0</v>
      </c>
      <c r="Q2139" t="s">
        <v>313</v>
      </c>
      <c r="R2139" t="s">
        <v>311</v>
      </c>
      <c r="S2139" t="s">
        <v>268</v>
      </c>
      <c r="T2139" s="67" t="s">
        <v>75</v>
      </c>
      <c r="U2139" s="67" t="s">
        <v>90</v>
      </c>
      <c r="V2139" t="s">
        <v>677</v>
      </c>
      <c r="W2139" s="67" t="s">
        <v>86</v>
      </c>
      <c r="X2139" s="79">
        <v>3</v>
      </c>
      <c r="Y2139" t="str">
        <f t="shared" si="446"/>
        <v>Y</v>
      </c>
      <c r="Z2139" s="24">
        <v>100</v>
      </c>
      <c r="AA2139" s="24">
        <f t="shared" si="435"/>
        <v>0</v>
      </c>
      <c r="AB2139" s="24">
        <f t="shared" si="436"/>
        <v>-100</v>
      </c>
      <c r="AC2139" s="24">
        <f t="shared" si="437"/>
        <v>0</v>
      </c>
      <c r="AD2139" s="24">
        <f t="shared" si="438"/>
        <v>-100</v>
      </c>
      <c r="AE2139" s="24">
        <f t="shared" si="439"/>
        <v>0</v>
      </c>
      <c r="AF2139" s="24">
        <f t="shared" si="440"/>
        <v>-100</v>
      </c>
    </row>
    <row r="2140" spans="1:32" x14ac:dyDescent="0.25">
      <c r="A2140" s="18">
        <v>0.51170268158892629</v>
      </c>
      <c r="B2140" s="18">
        <v>0.48478455580151958</v>
      </c>
      <c r="C2140" s="3">
        <f t="shared" si="447"/>
        <v>1.9542598387306183</v>
      </c>
      <c r="D2140" s="4">
        <f t="shared" si="447"/>
        <v>2.0627719840345322</v>
      </c>
      <c r="E2140" s="75"/>
      <c r="F2140" s="5">
        <f t="shared" si="441"/>
        <v>1</v>
      </c>
      <c r="G2140" s="5">
        <f t="shared" si="442"/>
        <v>1.9542598387306183</v>
      </c>
      <c r="H2140" s="5">
        <f t="shared" si="443"/>
        <v>2.0627719840345322</v>
      </c>
      <c r="K2140" s="5">
        <f t="shared" si="444"/>
        <v>0</v>
      </c>
      <c r="L2140" s="5">
        <f t="shared" si="445"/>
        <v>0</v>
      </c>
      <c r="M2140" s="25" t="e">
        <f t="shared" si="448"/>
        <v>#DIV/0!</v>
      </c>
      <c r="N2140" s="25" t="e">
        <f t="shared" si="448"/>
        <v>#DIV/0!</v>
      </c>
      <c r="O2140">
        <f t="shared" si="449"/>
        <v>0</v>
      </c>
      <c r="P2140">
        <f t="shared" si="449"/>
        <v>0</v>
      </c>
      <c r="Q2140" t="s">
        <v>383</v>
      </c>
      <c r="R2140" t="s">
        <v>312</v>
      </c>
      <c r="S2140" t="s">
        <v>268</v>
      </c>
      <c r="T2140" s="67" t="s">
        <v>86</v>
      </c>
      <c r="U2140" s="67" t="s">
        <v>84</v>
      </c>
      <c r="V2140" t="s">
        <v>677</v>
      </c>
      <c r="W2140" s="67" t="s">
        <v>74</v>
      </c>
      <c r="X2140" s="79">
        <v>4</v>
      </c>
      <c r="Y2140" t="str">
        <f t="shared" si="446"/>
        <v>Y</v>
      </c>
      <c r="Z2140" s="24">
        <v>100</v>
      </c>
      <c r="AA2140" s="24">
        <f t="shared" si="435"/>
        <v>0</v>
      </c>
      <c r="AB2140" s="24">
        <f t="shared" si="436"/>
        <v>-100</v>
      </c>
      <c r="AC2140" s="24">
        <f t="shared" si="437"/>
        <v>0</v>
      </c>
      <c r="AD2140" s="24">
        <f t="shared" si="438"/>
        <v>-100</v>
      </c>
      <c r="AE2140" s="24">
        <f t="shared" si="439"/>
        <v>0</v>
      </c>
      <c r="AF2140" s="24">
        <f t="shared" si="440"/>
        <v>-100</v>
      </c>
    </row>
    <row r="2141" spans="1:32" x14ac:dyDescent="0.25">
      <c r="A2141" s="18">
        <v>0.16173172772643346</v>
      </c>
      <c r="B2141" s="18">
        <v>0.83823653622623717</v>
      </c>
      <c r="C2141" s="3">
        <f t="shared" si="447"/>
        <v>6.1830786949329042</v>
      </c>
      <c r="D2141" s="4">
        <f t="shared" si="447"/>
        <v>1.1929806883651555</v>
      </c>
      <c r="E2141" s="75"/>
      <c r="F2141" s="5">
        <f t="shared" si="441"/>
        <v>1</v>
      </c>
      <c r="G2141" s="5">
        <f t="shared" si="442"/>
        <v>6.1830786949329042</v>
      </c>
      <c r="H2141" s="5">
        <f t="shared" si="443"/>
        <v>1.1929806883651555</v>
      </c>
      <c r="K2141" s="5">
        <f t="shared" si="444"/>
        <v>0</v>
      </c>
      <c r="L2141" s="5">
        <f t="shared" si="445"/>
        <v>0</v>
      </c>
      <c r="M2141" s="25" t="e">
        <f t="shared" si="448"/>
        <v>#DIV/0!</v>
      </c>
      <c r="N2141" s="25" t="e">
        <f t="shared" si="448"/>
        <v>#DIV/0!</v>
      </c>
      <c r="O2141">
        <f t="shared" si="449"/>
        <v>0</v>
      </c>
      <c r="P2141">
        <f t="shared" si="449"/>
        <v>0</v>
      </c>
      <c r="Q2141" t="s">
        <v>388</v>
      </c>
      <c r="R2141" t="s">
        <v>480</v>
      </c>
      <c r="S2141" t="s">
        <v>279</v>
      </c>
      <c r="T2141" s="67" t="s">
        <v>75</v>
      </c>
      <c r="U2141" s="67" t="s">
        <v>90</v>
      </c>
      <c r="V2141" t="s">
        <v>677</v>
      </c>
      <c r="W2141" s="67" t="s">
        <v>94</v>
      </c>
      <c r="X2141" s="79">
        <v>2</v>
      </c>
      <c r="Y2141" t="str">
        <f t="shared" si="446"/>
        <v>N</v>
      </c>
      <c r="Z2141" s="24">
        <v>100</v>
      </c>
      <c r="AA2141" s="24">
        <f t="shared" si="435"/>
        <v>0</v>
      </c>
      <c r="AB2141" s="24">
        <f t="shared" si="436"/>
        <v>-100</v>
      </c>
      <c r="AC2141" s="24">
        <f t="shared" si="437"/>
        <v>0</v>
      </c>
      <c r="AD2141" s="24">
        <f t="shared" si="438"/>
        <v>-100</v>
      </c>
      <c r="AE2141" s="24">
        <f t="shared" si="439"/>
        <v>0</v>
      </c>
      <c r="AF2141" s="24">
        <f t="shared" si="440"/>
        <v>-100</v>
      </c>
    </row>
    <row r="2142" spans="1:32" x14ac:dyDescent="0.25">
      <c r="A2142" s="18">
        <v>0.4420300034165664</v>
      </c>
      <c r="B2142" s="18">
        <v>0.55319198081817778</v>
      </c>
      <c r="C2142" s="3">
        <f t="shared" si="447"/>
        <v>2.2622898723406477</v>
      </c>
      <c r="D2142" s="4">
        <f t="shared" si="447"/>
        <v>1.807690701736109</v>
      </c>
      <c r="E2142" s="75"/>
      <c r="F2142" s="5">
        <f t="shared" si="441"/>
        <v>1</v>
      </c>
      <c r="G2142" s="5">
        <f t="shared" si="442"/>
        <v>2.2622898723406477</v>
      </c>
      <c r="H2142" s="5">
        <f t="shared" si="443"/>
        <v>1.807690701736109</v>
      </c>
      <c r="K2142" s="5">
        <f t="shared" si="444"/>
        <v>0</v>
      </c>
      <c r="L2142" s="5">
        <f t="shared" si="445"/>
        <v>0</v>
      </c>
      <c r="M2142" s="25" t="e">
        <f t="shared" si="448"/>
        <v>#DIV/0!</v>
      </c>
      <c r="N2142" s="25" t="e">
        <f t="shared" si="448"/>
        <v>#DIV/0!</v>
      </c>
      <c r="O2142">
        <f t="shared" si="449"/>
        <v>0</v>
      </c>
      <c r="P2142">
        <f t="shared" si="449"/>
        <v>0</v>
      </c>
      <c r="Q2142" t="s">
        <v>385</v>
      </c>
      <c r="R2142" t="s">
        <v>319</v>
      </c>
      <c r="S2142" t="s">
        <v>279</v>
      </c>
      <c r="T2142" s="67" t="s">
        <v>94</v>
      </c>
      <c r="U2142" s="67" t="s">
        <v>84</v>
      </c>
      <c r="V2142" t="s">
        <v>677</v>
      </c>
      <c r="W2142" s="67" t="s">
        <v>86</v>
      </c>
      <c r="X2142" s="79">
        <v>3</v>
      </c>
      <c r="Y2142" t="str">
        <f t="shared" si="446"/>
        <v>Y</v>
      </c>
      <c r="Z2142" s="24">
        <v>100</v>
      </c>
      <c r="AA2142" s="24">
        <f t="shared" si="435"/>
        <v>0</v>
      </c>
      <c r="AB2142" s="24">
        <f t="shared" si="436"/>
        <v>-100</v>
      </c>
      <c r="AC2142" s="24">
        <f t="shared" si="437"/>
        <v>0</v>
      </c>
      <c r="AD2142" s="24">
        <f t="shared" si="438"/>
        <v>-100</v>
      </c>
      <c r="AE2142" s="24">
        <f t="shared" si="439"/>
        <v>0</v>
      </c>
      <c r="AF2142" s="24">
        <f t="shared" si="440"/>
        <v>-100</v>
      </c>
    </row>
    <row r="2143" spans="1:32" x14ac:dyDescent="0.25">
      <c r="A2143" s="18">
        <v>0.50309423368464234</v>
      </c>
      <c r="B2143" s="18">
        <v>0.49566996242692912</v>
      </c>
      <c r="C2143" s="3">
        <f t="shared" si="447"/>
        <v>1.9876991884324322</v>
      </c>
      <c r="D2143" s="4">
        <f t="shared" si="447"/>
        <v>2.0174714544003027</v>
      </c>
      <c r="E2143" s="75"/>
      <c r="F2143" s="5">
        <f t="shared" si="441"/>
        <v>1</v>
      </c>
      <c r="G2143" s="5">
        <f t="shared" si="442"/>
        <v>1.9876991884324322</v>
      </c>
      <c r="H2143" s="5">
        <f t="shared" si="443"/>
        <v>2.0174714544003027</v>
      </c>
      <c r="K2143" s="5">
        <f t="shared" si="444"/>
        <v>0</v>
      </c>
      <c r="L2143" s="5">
        <f t="shared" si="445"/>
        <v>0</v>
      </c>
      <c r="M2143" s="25" t="e">
        <f t="shared" si="448"/>
        <v>#DIV/0!</v>
      </c>
      <c r="N2143" s="25" t="e">
        <f t="shared" si="448"/>
        <v>#DIV/0!</v>
      </c>
      <c r="O2143">
        <f t="shared" si="449"/>
        <v>0</v>
      </c>
      <c r="P2143">
        <f t="shared" si="449"/>
        <v>0</v>
      </c>
      <c r="Q2143" t="s">
        <v>514</v>
      </c>
      <c r="R2143" t="s">
        <v>391</v>
      </c>
      <c r="S2143" t="s">
        <v>279</v>
      </c>
      <c r="T2143" s="67" t="s">
        <v>86</v>
      </c>
      <c r="U2143" s="67" t="s">
        <v>84</v>
      </c>
      <c r="V2143" t="s">
        <v>677</v>
      </c>
      <c r="W2143" s="67" t="s">
        <v>78</v>
      </c>
      <c r="X2143" s="79">
        <v>1</v>
      </c>
      <c r="Y2143" t="str">
        <f t="shared" si="446"/>
        <v>N</v>
      </c>
      <c r="Z2143" s="24">
        <v>100</v>
      </c>
      <c r="AA2143" s="24">
        <f t="shared" si="435"/>
        <v>0</v>
      </c>
      <c r="AB2143" s="24">
        <f t="shared" si="436"/>
        <v>-100</v>
      </c>
      <c r="AC2143" s="24">
        <f t="shared" si="437"/>
        <v>0</v>
      </c>
      <c r="AD2143" s="24">
        <f t="shared" si="438"/>
        <v>-100</v>
      </c>
      <c r="AE2143" s="24">
        <f t="shared" si="439"/>
        <v>0</v>
      </c>
      <c r="AF2143" s="24">
        <f t="shared" si="440"/>
        <v>-100</v>
      </c>
    </row>
    <row r="2144" spans="1:32" x14ac:dyDescent="0.25">
      <c r="A2144" s="18">
        <v>0.50523730829588331</v>
      </c>
      <c r="B2144" s="18">
        <v>0.49141642154283871</v>
      </c>
      <c r="C2144" s="3">
        <f t="shared" si="447"/>
        <v>1.9792679273288496</v>
      </c>
      <c r="D2144" s="4">
        <f t="shared" si="447"/>
        <v>2.034934031834803</v>
      </c>
      <c r="E2144" s="75"/>
      <c r="F2144" s="5">
        <f t="shared" si="441"/>
        <v>1</v>
      </c>
      <c r="G2144" s="5">
        <f t="shared" si="442"/>
        <v>1.9792679273288496</v>
      </c>
      <c r="H2144" s="5">
        <f t="shared" si="443"/>
        <v>2.034934031834803</v>
      </c>
      <c r="K2144" s="5">
        <f t="shared" si="444"/>
        <v>0</v>
      </c>
      <c r="L2144" s="5">
        <f t="shared" si="445"/>
        <v>0</v>
      </c>
      <c r="M2144" s="25" t="e">
        <f t="shared" si="448"/>
        <v>#DIV/0!</v>
      </c>
      <c r="N2144" s="25" t="e">
        <f t="shared" si="448"/>
        <v>#DIV/0!</v>
      </c>
      <c r="O2144">
        <f t="shared" si="449"/>
        <v>0</v>
      </c>
      <c r="P2144">
        <f t="shared" si="449"/>
        <v>0</v>
      </c>
      <c r="Q2144" t="s">
        <v>392</v>
      </c>
      <c r="R2144" t="s">
        <v>393</v>
      </c>
      <c r="S2144" t="s">
        <v>279</v>
      </c>
      <c r="T2144" s="67" t="s">
        <v>86</v>
      </c>
      <c r="U2144" s="67" t="s">
        <v>84</v>
      </c>
      <c r="V2144" t="s">
        <v>677</v>
      </c>
      <c r="W2144" s="67" t="s">
        <v>75</v>
      </c>
      <c r="X2144" s="79">
        <v>2</v>
      </c>
      <c r="Y2144" t="str">
        <f t="shared" si="446"/>
        <v>N</v>
      </c>
      <c r="Z2144" s="24">
        <v>100</v>
      </c>
      <c r="AA2144" s="24">
        <f t="shared" si="435"/>
        <v>0</v>
      </c>
      <c r="AB2144" s="24">
        <f t="shared" si="436"/>
        <v>-100</v>
      </c>
      <c r="AC2144" s="24">
        <f t="shared" si="437"/>
        <v>0</v>
      </c>
      <c r="AD2144" s="24">
        <f t="shared" si="438"/>
        <v>-100</v>
      </c>
      <c r="AE2144" s="24">
        <f t="shared" si="439"/>
        <v>0</v>
      </c>
      <c r="AF2144" s="24">
        <f t="shared" si="440"/>
        <v>-100</v>
      </c>
    </row>
    <row r="2145" spans="1:32" x14ac:dyDescent="0.25">
      <c r="A2145" s="18">
        <v>0.61468862073401587</v>
      </c>
      <c r="B2145" s="18">
        <v>0.37817528088309083</v>
      </c>
      <c r="C2145" s="3">
        <f t="shared" si="447"/>
        <v>1.6268399418324577</v>
      </c>
      <c r="D2145" s="4">
        <f t="shared" si="447"/>
        <v>2.6442764785283259</v>
      </c>
      <c r="E2145" s="75"/>
      <c r="F2145" s="5">
        <f t="shared" si="441"/>
        <v>1</v>
      </c>
      <c r="G2145" s="5">
        <f t="shared" si="442"/>
        <v>1.6268399418324577</v>
      </c>
      <c r="H2145" s="5">
        <f t="shared" si="443"/>
        <v>2.6442764785283259</v>
      </c>
      <c r="K2145" s="5">
        <f t="shared" si="444"/>
        <v>0</v>
      </c>
      <c r="L2145" s="5">
        <f t="shared" si="445"/>
        <v>0</v>
      </c>
      <c r="M2145" s="25" t="e">
        <f t="shared" si="448"/>
        <v>#DIV/0!</v>
      </c>
      <c r="N2145" s="25" t="e">
        <f t="shared" si="448"/>
        <v>#DIV/0!</v>
      </c>
      <c r="O2145">
        <f t="shared" si="449"/>
        <v>0</v>
      </c>
      <c r="P2145">
        <f t="shared" si="449"/>
        <v>0</v>
      </c>
      <c r="Q2145" t="s">
        <v>406</v>
      </c>
      <c r="R2145" t="s">
        <v>403</v>
      </c>
      <c r="S2145" t="s">
        <v>281</v>
      </c>
      <c r="T2145" s="67" t="s">
        <v>86</v>
      </c>
      <c r="U2145" s="67" t="s">
        <v>84</v>
      </c>
      <c r="V2145" t="s">
        <v>677</v>
      </c>
      <c r="W2145" s="67" t="s">
        <v>94</v>
      </c>
      <c r="X2145" s="79">
        <v>2</v>
      </c>
      <c r="Y2145" t="str">
        <f t="shared" si="446"/>
        <v>N</v>
      </c>
      <c r="Z2145" s="24">
        <v>100</v>
      </c>
      <c r="AA2145" s="24">
        <f t="shared" si="435"/>
        <v>0</v>
      </c>
      <c r="AB2145" s="24">
        <f t="shared" si="436"/>
        <v>-100</v>
      </c>
      <c r="AC2145" s="24">
        <f t="shared" si="437"/>
        <v>0</v>
      </c>
      <c r="AD2145" s="24">
        <f t="shared" si="438"/>
        <v>-100</v>
      </c>
      <c r="AE2145" s="24">
        <f t="shared" si="439"/>
        <v>0</v>
      </c>
      <c r="AF2145" s="24">
        <f t="shared" si="440"/>
        <v>-100</v>
      </c>
    </row>
    <row r="2146" spans="1:32" x14ac:dyDescent="0.25">
      <c r="A2146" s="18">
        <v>0.35619472721953271</v>
      </c>
      <c r="B2146" s="18">
        <v>0.64279321183817173</v>
      </c>
      <c r="C2146" s="3">
        <f t="shared" si="447"/>
        <v>2.8074531248848955</v>
      </c>
      <c r="D2146" s="4">
        <f t="shared" si="447"/>
        <v>1.555710268221933</v>
      </c>
      <c r="E2146" s="75"/>
      <c r="F2146" s="5">
        <f t="shared" si="441"/>
        <v>1</v>
      </c>
      <c r="G2146" s="5">
        <f t="shared" si="442"/>
        <v>2.8074531248848955</v>
      </c>
      <c r="H2146" s="5">
        <f t="shared" si="443"/>
        <v>1.555710268221933</v>
      </c>
      <c r="K2146" s="5">
        <f t="shared" si="444"/>
        <v>0</v>
      </c>
      <c r="L2146" s="5">
        <f t="shared" si="445"/>
        <v>0</v>
      </c>
      <c r="M2146" s="25" t="e">
        <f t="shared" si="448"/>
        <v>#DIV/0!</v>
      </c>
      <c r="N2146" s="25" t="e">
        <f t="shared" si="448"/>
        <v>#DIV/0!</v>
      </c>
      <c r="O2146">
        <f t="shared" si="449"/>
        <v>0</v>
      </c>
      <c r="P2146">
        <f t="shared" si="449"/>
        <v>0</v>
      </c>
      <c r="Q2146" t="s">
        <v>410</v>
      </c>
      <c r="R2146" t="s">
        <v>484</v>
      </c>
      <c r="S2146" t="s">
        <v>281</v>
      </c>
      <c r="T2146" s="67" t="s">
        <v>86</v>
      </c>
      <c r="U2146" s="67" t="s">
        <v>84</v>
      </c>
      <c r="V2146" t="s">
        <v>677</v>
      </c>
      <c r="W2146" s="67" t="s">
        <v>75</v>
      </c>
      <c r="X2146" s="79">
        <v>2</v>
      </c>
      <c r="Y2146" t="str">
        <f t="shared" si="446"/>
        <v>N</v>
      </c>
      <c r="Z2146" s="24">
        <v>100</v>
      </c>
      <c r="AA2146" s="24">
        <f t="shared" si="435"/>
        <v>0</v>
      </c>
      <c r="AB2146" s="24">
        <f t="shared" si="436"/>
        <v>-100</v>
      </c>
      <c r="AC2146" s="24">
        <f t="shared" si="437"/>
        <v>0</v>
      </c>
      <c r="AD2146" s="24">
        <f t="shared" si="438"/>
        <v>-100</v>
      </c>
      <c r="AE2146" s="24">
        <f t="shared" si="439"/>
        <v>0</v>
      </c>
      <c r="AF2146" s="24">
        <f t="shared" si="440"/>
        <v>-100</v>
      </c>
    </row>
    <row r="2147" spans="1:32" x14ac:dyDescent="0.25">
      <c r="A2147" s="18">
        <v>0.38968722537872313</v>
      </c>
      <c r="B2147" s="18">
        <v>0.60997170222263875</v>
      </c>
      <c r="C2147" s="3">
        <f t="shared" si="447"/>
        <v>2.5661605895038915</v>
      </c>
      <c r="D2147" s="4">
        <f t="shared" si="447"/>
        <v>1.6394203146738791</v>
      </c>
      <c r="E2147" s="75"/>
      <c r="F2147" s="5">
        <f t="shared" si="441"/>
        <v>1</v>
      </c>
      <c r="G2147" s="5">
        <f t="shared" si="442"/>
        <v>2.5661605895038915</v>
      </c>
      <c r="H2147" s="5">
        <f t="shared" si="443"/>
        <v>1.6394203146738791</v>
      </c>
      <c r="K2147" s="5">
        <f t="shared" si="444"/>
        <v>0</v>
      </c>
      <c r="L2147" s="5">
        <f t="shared" si="445"/>
        <v>0</v>
      </c>
      <c r="M2147" s="25" t="e">
        <f t="shared" si="448"/>
        <v>#DIV/0!</v>
      </c>
      <c r="N2147" s="25" t="e">
        <f t="shared" si="448"/>
        <v>#DIV/0!</v>
      </c>
      <c r="O2147">
        <f t="shared" si="449"/>
        <v>0</v>
      </c>
      <c r="P2147">
        <f t="shared" si="449"/>
        <v>0</v>
      </c>
      <c r="Q2147" t="s">
        <v>409</v>
      </c>
      <c r="R2147" t="s">
        <v>405</v>
      </c>
      <c r="S2147" t="s">
        <v>281</v>
      </c>
      <c r="T2147" s="67" t="s">
        <v>75</v>
      </c>
      <c r="U2147" s="67" t="s">
        <v>90</v>
      </c>
      <c r="V2147" t="s">
        <v>677</v>
      </c>
      <c r="W2147" s="67" t="s">
        <v>78</v>
      </c>
      <c r="X2147" s="79">
        <v>1</v>
      </c>
      <c r="Y2147" t="str">
        <f t="shared" si="446"/>
        <v>N</v>
      </c>
      <c r="Z2147" s="24">
        <v>100</v>
      </c>
      <c r="AA2147" s="24">
        <f t="shared" si="435"/>
        <v>0</v>
      </c>
      <c r="AB2147" s="24">
        <f t="shared" si="436"/>
        <v>-100</v>
      </c>
      <c r="AC2147" s="24">
        <f t="shared" si="437"/>
        <v>0</v>
      </c>
      <c r="AD2147" s="24">
        <f t="shared" si="438"/>
        <v>-100</v>
      </c>
      <c r="AE2147" s="24">
        <f t="shared" si="439"/>
        <v>0</v>
      </c>
      <c r="AF2147" s="24">
        <f t="shared" si="440"/>
        <v>-100</v>
      </c>
    </row>
    <row r="2148" spans="1:32" x14ac:dyDescent="0.25">
      <c r="A2148" s="18">
        <v>0.53739380340563558</v>
      </c>
      <c r="B2148" s="18">
        <v>0.45720073809096062</v>
      </c>
      <c r="C2148" s="3">
        <f t="shared" si="447"/>
        <v>1.8608327704240013</v>
      </c>
      <c r="D2148" s="4">
        <f t="shared" si="447"/>
        <v>2.1872230656833471</v>
      </c>
      <c r="E2148" s="75"/>
      <c r="F2148" s="5">
        <f t="shared" si="441"/>
        <v>1</v>
      </c>
      <c r="G2148" s="5">
        <f t="shared" si="442"/>
        <v>1.8608327704240013</v>
      </c>
      <c r="H2148" s="5">
        <f t="shared" si="443"/>
        <v>2.1872230656833471</v>
      </c>
      <c r="K2148" s="5">
        <f t="shared" si="444"/>
        <v>0</v>
      </c>
      <c r="L2148" s="5">
        <f t="shared" si="445"/>
        <v>0</v>
      </c>
      <c r="M2148" s="25" t="e">
        <f t="shared" si="448"/>
        <v>#DIV/0!</v>
      </c>
      <c r="N2148" s="25" t="e">
        <f t="shared" si="448"/>
        <v>#DIV/0!</v>
      </c>
      <c r="O2148">
        <f t="shared" si="449"/>
        <v>0</v>
      </c>
      <c r="P2148">
        <f t="shared" si="449"/>
        <v>0</v>
      </c>
      <c r="Q2148" t="s">
        <v>328</v>
      </c>
      <c r="R2148" t="s">
        <v>407</v>
      </c>
      <c r="S2148" t="s">
        <v>281</v>
      </c>
      <c r="T2148" s="67" t="s">
        <v>79</v>
      </c>
      <c r="U2148" s="67" t="s">
        <v>85</v>
      </c>
      <c r="V2148" t="s">
        <v>677</v>
      </c>
      <c r="W2148" s="67" t="s">
        <v>102</v>
      </c>
      <c r="X2148" s="79">
        <v>4</v>
      </c>
      <c r="Y2148" t="str">
        <f t="shared" si="446"/>
        <v>Y</v>
      </c>
      <c r="Z2148" s="24">
        <v>100</v>
      </c>
      <c r="AA2148" s="24">
        <f t="shared" si="435"/>
        <v>0</v>
      </c>
      <c r="AB2148" s="24">
        <f t="shared" si="436"/>
        <v>-100</v>
      </c>
      <c r="AC2148" s="24">
        <f t="shared" si="437"/>
        <v>0</v>
      </c>
      <c r="AD2148" s="24">
        <f t="shared" si="438"/>
        <v>-100</v>
      </c>
      <c r="AE2148" s="24">
        <f t="shared" si="439"/>
        <v>0</v>
      </c>
      <c r="AF2148" s="24">
        <f t="shared" si="440"/>
        <v>-100</v>
      </c>
    </row>
    <row r="2149" spans="1:32" x14ac:dyDescent="0.25">
      <c r="A2149" s="18">
        <v>0.3881495930457613</v>
      </c>
      <c r="B2149" s="18">
        <v>0.6106259898502977</v>
      </c>
      <c r="C2149" s="3">
        <f t="shared" si="447"/>
        <v>2.5763262873809172</v>
      </c>
      <c r="D2149" s="4">
        <f t="shared" si="447"/>
        <v>1.6376636707604961</v>
      </c>
      <c r="E2149" s="75"/>
      <c r="F2149" s="5">
        <f t="shared" si="441"/>
        <v>1</v>
      </c>
      <c r="G2149" s="5">
        <f t="shared" si="442"/>
        <v>2.5763262873809172</v>
      </c>
      <c r="H2149" s="5">
        <f t="shared" si="443"/>
        <v>1.6376636707604961</v>
      </c>
      <c r="K2149" s="5">
        <f t="shared" si="444"/>
        <v>0</v>
      </c>
      <c r="L2149" s="5">
        <f t="shared" si="445"/>
        <v>0</v>
      </c>
      <c r="M2149" s="25" t="e">
        <f t="shared" si="448"/>
        <v>#DIV/0!</v>
      </c>
      <c r="N2149" s="25" t="e">
        <f t="shared" si="448"/>
        <v>#DIV/0!</v>
      </c>
      <c r="O2149">
        <f t="shared" si="449"/>
        <v>0</v>
      </c>
      <c r="P2149">
        <f t="shared" si="449"/>
        <v>0</v>
      </c>
      <c r="Q2149" t="s">
        <v>519</v>
      </c>
      <c r="R2149" t="s">
        <v>417</v>
      </c>
      <c r="S2149" t="s">
        <v>274</v>
      </c>
      <c r="T2149" s="67" t="s">
        <v>86</v>
      </c>
      <c r="U2149" s="67" t="s">
        <v>84</v>
      </c>
      <c r="V2149" t="s">
        <v>677</v>
      </c>
      <c r="W2149" s="67" t="s">
        <v>102</v>
      </c>
      <c r="X2149" s="79">
        <v>4</v>
      </c>
      <c r="Y2149" t="str">
        <f t="shared" si="446"/>
        <v>Y</v>
      </c>
      <c r="Z2149" s="24">
        <v>100</v>
      </c>
      <c r="AA2149" s="24">
        <f t="shared" si="435"/>
        <v>0</v>
      </c>
      <c r="AB2149" s="24">
        <f t="shared" si="436"/>
        <v>-100</v>
      </c>
      <c r="AC2149" s="24">
        <f t="shared" si="437"/>
        <v>0</v>
      </c>
      <c r="AD2149" s="24">
        <f t="shared" si="438"/>
        <v>-100</v>
      </c>
      <c r="AE2149" s="24">
        <f t="shared" si="439"/>
        <v>0</v>
      </c>
      <c r="AF2149" s="24">
        <f t="shared" si="440"/>
        <v>-100</v>
      </c>
    </row>
    <row r="2150" spans="1:32" x14ac:dyDescent="0.25">
      <c r="A2150" s="18">
        <v>0.34840210144029116</v>
      </c>
      <c r="B2150" s="18">
        <v>0.65086966830132598</v>
      </c>
      <c r="C2150" s="3">
        <f t="shared" si="447"/>
        <v>2.8702467518594434</v>
      </c>
      <c r="D2150" s="4">
        <f t="shared" si="447"/>
        <v>1.5364059022904737</v>
      </c>
      <c r="E2150" s="75"/>
      <c r="F2150" s="5">
        <f t="shared" si="441"/>
        <v>1</v>
      </c>
      <c r="G2150" s="5">
        <f t="shared" si="442"/>
        <v>2.8702467518594434</v>
      </c>
      <c r="H2150" s="5">
        <f t="shared" si="443"/>
        <v>1.5364059022904737</v>
      </c>
      <c r="K2150" s="5">
        <f t="shared" si="444"/>
        <v>0</v>
      </c>
      <c r="L2150" s="5">
        <f t="shared" si="445"/>
        <v>0</v>
      </c>
      <c r="M2150" s="25" t="e">
        <f t="shared" si="448"/>
        <v>#DIV/0!</v>
      </c>
      <c r="N2150" s="25" t="e">
        <f t="shared" si="448"/>
        <v>#DIV/0!</v>
      </c>
      <c r="O2150">
        <f t="shared" si="449"/>
        <v>0</v>
      </c>
      <c r="P2150">
        <f t="shared" si="449"/>
        <v>0</v>
      </c>
      <c r="Q2150" t="s">
        <v>418</v>
      </c>
      <c r="R2150" t="s">
        <v>486</v>
      </c>
      <c r="S2150" t="s">
        <v>274</v>
      </c>
      <c r="T2150" s="67" t="s">
        <v>75</v>
      </c>
      <c r="U2150" s="67" t="s">
        <v>90</v>
      </c>
      <c r="V2150" t="s">
        <v>677</v>
      </c>
      <c r="W2150" s="67" t="s">
        <v>75</v>
      </c>
      <c r="X2150" s="79">
        <v>2</v>
      </c>
      <c r="Y2150" t="str">
        <f t="shared" si="446"/>
        <v>N</v>
      </c>
      <c r="Z2150" s="24">
        <v>100</v>
      </c>
      <c r="AA2150" s="24">
        <f t="shared" si="435"/>
        <v>0</v>
      </c>
      <c r="AB2150" s="24">
        <f t="shared" si="436"/>
        <v>-100</v>
      </c>
      <c r="AC2150" s="24">
        <f t="shared" si="437"/>
        <v>0</v>
      </c>
      <c r="AD2150" s="24">
        <f t="shared" si="438"/>
        <v>-100</v>
      </c>
      <c r="AE2150" s="24">
        <f t="shared" si="439"/>
        <v>0</v>
      </c>
      <c r="AF2150" s="24">
        <f t="shared" si="440"/>
        <v>-100</v>
      </c>
    </row>
    <row r="2151" spans="1:32" x14ac:dyDescent="0.25">
      <c r="A2151" s="18">
        <v>0.69565534697823761</v>
      </c>
      <c r="B2151" s="18">
        <v>0.2803091207020646</v>
      </c>
      <c r="C2151" s="3">
        <f t="shared" si="447"/>
        <v>1.4374934431881587</v>
      </c>
      <c r="D2151" s="4">
        <f t="shared" si="447"/>
        <v>3.5674900534645162</v>
      </c>
      <c r="E2151" s="75"/>
      <c r="F2151" s="5">
        <f t="shared" si="441"/>
        <v>1</v>
      </c>
      <c r="G2151" s="5">
        <f t="shared" si="442"/>
        <v>1.4374934431881587</v>
      </c>
      <c r="H2151" s="5">
        <f t="shared" si="443"/>
        <v>3.5674900534645162</v>
      </c>
      <c r="K2151" s="5">
        <f t="shared" si="444"/>
        <v>0</v>
      </c>
      <c r="L2151" s="5">
        <f t="shared" si="445"/>
        <v>0</v>
      </c>
      <c r="M2151" s="25" t="e">
        <f t="shared" si="448"/>
        <v>#DIV/0!</v>
      </c>
      <c r="N2151" s="25" t="e">
        <f t="shared" si="448"/>
        <v>#DIV/0!</v>
      </c>
      <c r="O2151">
        <f t="shared" si="449"/>
        <v>0</v>
      </c>
      <c r="P2151">
        <f t="shared" si="449"/>
        <v>0</v>
      </c>
      <c r="Q2151" t="s">
        <v>545</v>
      </c>
      <c r="R2151" t="s">
        <v>546</v>
      </c>
      <c r="S2151" t="s">
        <v>271</v>
      </c>
      <c r="T2151" s="67" t="s">
        <v>89</v>
      </c>
      <c r="U2151" s="67" t="s">
        <v>84</v>
      </c>
      <c r="V2151" t="s">
        <v>677</v>
      </c>
      <c r="W2151" s="67" t="s">
        <v>79</v>
      </c>
      <c r="X2151" s="79">
        <v>3</v>
      </c>
      <c r="Y2151" t="str">
        <f t="shared" si="446"/>
        <v>Y</v>
      </c>
      <c r="Z2151" s="24">
        <v>100</v>
      </c>
      <c r="AA2151" s="24">
        <f t="shared" si="435"/>
        <v>0</v>
      </c>
      <c r="AB2151" s="24">
        <f t="shared" si="436"/>
        <v>-100</v>
      </c>
      <c r="AC2151" s="24">
        <f t="shared" si="437"/>
        <v>0</v>
      </c>
      <c r="AD2151" s="24">
        <f t="shared" si="438"/>
        <v>-100</v>
      </c>
      <c r="AE2151" s="24">
        <f t="shared" si="439"/>
        <v>0</v>
      </c>
      <c r="AF2151" s="24">
        <f t="shared" si="440"/>
        <v>-100</v>
      </c>
    </row>
    <row r="2152" spans="1:32" x14ac:dyDescent="0.25">
      <c r="A2152" s="18">
        <v>0.5556611695925503</v>
      </c>
      <c r="B2152" s="18">
        <v>0.44219145784928737</v>
      </c>
      <c r="C2152" s="3">
        <f t="shared" si="447"/>
        <v>1.799657875559795</v>
      </c>
      <c r="D2152" s="4">
        <f t="shared" si="447"/>
        <v>2.2614638574516088</v>
      </c>
      <c r="E2152" s="75"/>
      <c r="F2152" s="5">
        <f t="shared" si="441"/>
        <v>1</v>
      </c>
      <c r="G2152" s="5">
        <f t="shared" si="442"/>
        <v>1.799657875559795</v>
      </c>
      <c r="H2152" s="5">
        <f t="shared" si="443"/>
        <v>2.2614638574516088</v>
      </c>
      <c r="K2152" s="5">
        <f t="shared" si="444"/>
        <v>0</v>
      </c>
      <c r="L2152" s="5">
        <f t="shared" si="445"/>
        <v>0</v>
      </c>
      <c r="M2152" s="25" t="e">
        <f t="shared" si="448"/>
        <v>#DIV/0!</v>
      </c>
      <c r="N2152" s="25" t="e">
        <f t="shared" si="448"/>
        <v>#DIV/0!</v>
      </c>
      <c r="O2152">
        <f t="shared" si="449"/>
        <v>0</v>
      </c>
      <c r="P2152">
        <f t="shared" si="449"/>
        <v>0</v>
      </c>
      <c r="Q2152" t="s">
        <v>549</v>
      </c>
      <c r="R2152" t="s">
        <v>548</v>
      </c>
      <c r="S2152" t="s">
        <v>271</v>
      </c>
      <c r="T2152" s="67" t="s">
        <v>86</v>
      </c>
      <c r="U2152" s="67" t="s">
        <v>84</v>
      </c>
      <c r="V2152" t="s">
        <v>677</v>
      </c>
      <c r="W2152" s="67" t="s">
        <v>96</v>
      </c>
      <c r="X2152" s="79">
        <v>5</v>
      </c>
      <c r="Y2152" t="str">
        <f t="shared" si="446"/>
        <v>Y</v>
      </c>
      <c r="Z2152" s="24">
        <v>100</v>
      </c>
      <c r="AA2152" s="24">
        <f t="shared" si="435"/>
        <v>0</v>
      </c>
      <c r="AB2152" s="24">
        <f t="shared" si="436"/>
        <v>-100</v>
      </c>
      <c r="AC2152" s="24">
        <f t="shared" si="437"/>
        <v>0</v>
      </c>
      <c r="AD2152" s="24">
        <f t="shared" si="438"/>
        <v>-100</v>
      </c>
      <c r="AE2152" s="24">
        <f t="shared" si="439"/>
        <v>0</v>
      </c>
      <c r="AF2152" s="24">
        <f t="shared" si="440"/>
        <v>-100</v>
      </c>
    </row>
    <row r="2153" spans="1:32" x14ac:dyDescent="0.25">
      <c r="A2153" s="18">
        <v>0.49101451220618791</v>
      </c>
      <c r="B2153" s="18">
        <v>0.5076859852337503</v>
      </c>
      <c r="C2153" s="3">
        <f t="shared" si="447"/>
        <v>2.0365996831883408</v>
      </c>
      <c r="D2153" s="4">
        <f t="shared" si="447"/>
        <v>1.9697214992838084</v>
      </c>
      <c r="E2153" s="75"/>
      <c r="F2153" s="5">
        <f t="shared" si="441"/>
        <v>1</v>
      </c>
      <c r="G2153" s="5">
        <f t="shared" si="442"/>
        <v>2.0365996831883408</v>
      </c>
      <c r="H2153" s="5">
        <f t="shared" si="443"/>
        <v>1.9697214992838084</v>
      </c>
      <c r="K2153" s="5">
        <f t="shared" si="444"/>
        <v>0</v>
      </c>
      <c r="L2153" s="5">
        <f t="shared" si="445"/>
        <v>0</v>
      </c>
      <c r="M2153" s="25" t="e">
        <f t="shared" si="448"/>
        <v>#DIV/0!</v>
      </c>
      <c r="N2153" s="25" t="e">
        <f t="shared" si="448"/>
        <v>#DIV/0!</v>
      </c>
      <c r="O2153">
        <f t="shared" si="449"/>
        <v>0</v>
      </c>
      <c r="P2153">
        <f t="shared" si="449"/>
        <v>0</v>
      </c>
      <c r="Q2153" t="s">
        <v>542</v>
      </c>
      <c r="R2153" t="s">
        <v>551</v>
      </c>
      <c r="S2153" t="s">
        <v>271</v>
      </c>
      <c r="T2153" s="67" t="s">
        <v>86</v>
      </c>
      <c r="U2153" s="67" t="s">
        <v>84</v>
      </c>
      <c r="V2153" t="s">
        <v>677</v>
      </c>
      <c r="W2153" s="67" t="s">
        <v>102</v>
      </c>
      <c r="X2153" s="79">
        <v>4</v>
      </c>
      <c r="Y2153" t="str">
        <f t="shared" si="446"/>
        <v>Y</v>
      </c>
      <c r="Z2153" s="24">
        <v>100</v>
      </c>
      <c r="AA2153" s="24">
        <f t="shared" si="435"/>
        <v>0</v>
      </c>
      <c r="AB2153" s="24">
        <f t="shared" si="436"/>
        <v>-100</v>
      </c>
      <c r="AC2153" s="24">
        <f t="shared" si="437"/>
        <v>0</v>
      </c>
      <c r="AD2153" s="24">
        <f t="shared" si="438"/>
        <v>-100</v>
      </c>
      <c r="AE2153" s="24">
        <f t="shared" si="439"/>
        <v>0</v>
      </c>
      <c r="AF2153" s="24">
        <f t="shared" si="440"/>
        <v>-100</v>
      </c>
    </row>
    <row r="2154" spans="1:32" x14ac:dyDescent="0.25">
      <c r="A2154" s="18">
        <v>0.59097503761283532</v>
      </c>
      <c r="B2154" s="18">
        <v>0.40606176597841737</v>
      </c>
      <c r="C2154" s="3">
        <f t="shared" si="447"/>
        <v>1.6921188482670373</v>
      </c>
      <c r="D2154" s="4">
        <f t="shared" si="447"/>
        <v>2.462679532485585</v>
      </c>
      <c r="E2154" s="75"/>
      <c r="F2154" s="5">
        <f t="shared" si="441"/>
        <v>1</v>
      </c>
      <c r="G2154" s="5">
        <f t="shared" si="442"/>
        <v>1.6921188482670373</v>
      </c>
      <c r="H2154" s="5">
        <f t="shared" si="443"/>
        <v>2.462679532485585</v>
      </c>
      <c r="K2154" s="5">
        <f t="shared" si="444"/>
        <v>0</v>
      </c>
      <c r="L2154" s="5">
        <f t="shared" si="445"/>
        <v>0</v>
      </c>
      <c r="M2154" s="25" t="e">
        <f t="shared" si="448"/>
        <v>#DIV/0!</v>
      </c>
      <c r="N2154" s="25" t="e">
        <f t="shared" si="448"/>
        <v>#DIV/0!</v>
      </c>
      <c r="O2154">
        <f t="shared" si="449"/>
        <v>0</v>
      </c>
      <c r="P2154">
        <f t="shared" si="449"/>
        <v>0</v>
      </c>
      <c r="Q2154" t="s">
        <v>569</v>
      </c>
      <c r="R2154" t="s">
        <v>568</v>
      </c>
      <c r="S2154" t="s">
        <v>271</v>
      </c>
      <c r="T2154" s="67" t="s">
        <v>79</v>
      </c>
      <c r="U2154" s="67" t="s">
        <v>85</v>
      </c>
      <c r="V2154" t="s">
        <v>677</v>
      </c>
      <c r="W2154" s="67" t="s">
        <v>73</v>
      </c>
      <c r="X2154" s="79">
        <v>0</v>
      </c>
      <c r="Y2154" t="str">
        <f t="shared" si="446"/>
        <v>N</v>
      </c>
      <c r="Z2154" s="24">
        <v>100</v>
      </c>
      <c r="AA2154" s="24">
        <f t="shared" si="435"/>
        <v>0</v>
      </c>
      <c r="AB2154" s="24">
        <f t="shared" si="436"/>
        <v>-100</v>
      </c>
      <c r="AC2154" s="24">
        <f t="shared" si="437"/>
        <v>0</v>
      </c>
      <c r="AD2154" s="24">
        <f t="shared" si="438"/>
        <v>-100</v>
      </c>
      <c r="AE2154" s="24">
        <f t="shared" si="439"/>
        <v>0</v>
      </c>
      <c r="AF2154" s="24">
        <f t="shared" si="440"/>
        <v>-100</v>
      </c>
    </row>
    <row r="2155" spans="1:32" x14ac:dyDescent="0.25">
      <c r="A2155" s="18">
        <v>0.61823483554214653</v>
      </c>
      <c r="B2155" s="18">
        <v>0.37905193928588432</v>
      </c>
      <c r="C2155" s="3">
        <f t="shared" si="447"/>
        <v>1.6175083358463187</v>
      </c>
      <c r="D2155" s="4">
        <f t="shared" si="447"/>
        <v>2.6381608860357026</v>
      </c>
      <c r="E2155" s="75"/>
      <c r="F2155" s="5">
        <f t="shared" si="441"/>
        <v>1</v>
      </c>
      <c r="G2155" s="5">
        <f t="shared" si="442"/>
        <v>1.6175083358463187</v>
      </c>
      <c r="H2155" s="5">
        <f t="shared" si="443"/>
        <v>2.6381608860357026</v>
      </c>
      <c r="K2155" s="5">
        <f t="shared" si="444"/>
        <v>0</v>
      </c>
      <c r="L2155" s="5">
        <f t="shared" si="445"/>
        <v>0</v>
      </c>
      <c r="M2155" s="25" t="e">
        <f t="shared" si="448"/>
        <v>#DIV/0!</v>
      </c>
      <c r="N2155" s="25" t="e">
        <f t="shared" si="448"/>
        <v>#DIV/0!</v>
      </c>
      <c r="O2155">
        <f t="shared" si="449"/>
        <v>0</v>
      </c>
      <c r="P2155">
        <f t="shared" si="449"/>
        <v>0</v>
      </c>
      <c r="Q2155" t="s">
        <v>543</v>
      </c>
      <c r="R2155" t="s">
        <v>550</v>
      </c>
      <c r="S2155" t="s">
        <v>271</v>
      </c>
      <c r="T2155" s="67" t="s">
        <v>74</v>
      </c>
      <c r="U2155" s="67" t="s">
        <v>90</v>
      </c>
      <c r="V2155" t="s">
        <v>677</v>
      </c>
      <c r="W2155" s="67" t="s">
        <v>73</v>
      </c>
      <c r="X2155" s="79">
        <v>0</v>
      </c>
      <c r="Y2155" t="str">
        <f t="shared" si="446"/>
        <v>N</v>
      </c>
      <c r="Z2155" s="24">
        <v>100</v>
      </c>
      <c r="AA2155" s="24">
        <f t="shared" si="435"/>
        <v>0</v>
      </c>
      <c r="AB2155" s="24">
        <f t="shared" si="436"/>
        <v>-100</v>
      </c>
      <c r="AC2155" s="24">
        <f t="shared" si="437"/>
        <v>0</v>
      </c>
      <c r="AD2155" s="24">
        <f t="shared" si="438"/>
        <v>-100</v>
      </c>
      <c r="AE2155" s="24">
        <f t="shared" si="439"/>
        <v>0</v>
      </c>
      <c r="AF2155" s="24">
        <f t="shared" si="440"/>
        <v>-100</v>
      </c>
    </row>
    <row r="2156" spans="1:32" x14ac:dyDescent="0.25">
      <c r="A2156" s="18">
        <v>0.66049789511628876</v>
      </c>
      <c r="B2156" s="18">
        <v>0.33124106925867858</v>
      </c>
      <c r="C2156" s="3">
        <f t="shared" si="447"/>
        <v>1.5140093668639742</v>
      </c>
      <c r="D2156" s="4">
        <f t="shared" si="447"/>
        <v>3.0189493176012618</v>
      </c>
      <c r="E2156" s="75"/>
      <c r="F2156" s="5">
        <f t="shared" si="441"/>
        <v>1</v>
      </c>
      <c r="G2156" s="5">
        <f t="shared" si="442"/>
        <v>1.5140093668639742</v>
      </c>
      <c r="H2156" s="5">
        <f t="shared" si="443"/>
        <v>3.0189493176012618</v>
      </c>
      <c r="K2156" s="5">
        <f t="shared" si="444"/>
        <v>0</v>
      </c>
      <c r="L2156" s="5">
        <f t="shared" si="445"/>
        <v>0</v>
      </c>
      <c r="M2156" s="25" t="e">
        <f t="shared" si="448"/>
        <v>#DIV/0!</v>
      </c>
      <c r="N2156" s="25" t="e">
        <f t="shared" si="448"/>
        <v>#DIV/0!</v>
      </c>
      <c r="O2156">
        <f t="shared" si="449"/>
        <v>0</v>
      </c>
      <c r="P2156">
        <f t="shared" si="449"/>
        <v>0</v>
      </c>
      <c r="Q2156" t="s">
        <v>572</v>
      </c>
      <c r="R2156" t="s">
        <v>544</v>
      </c>
      <c r="S2156" t="s">
        <v>271</v>
      </c>
      <c r="T2156" s="67" t="s">
        <v>79</v>
      </c>
      <c r="U2156" s="67" t="s">
        <v>85</v>
      </c>
      <c r="V2156" t="s">
        <v>677</v>
      </c>
      <c r="W2156" s="67" t="s">
        <v>76</v>
      </c>
      <c r="X2156" s="79">
        <v>1</v>
      </c>
      <c r="Y2156" t="str">
        <f t="shared" si="446"/>
        <v>N</v>
      </c>
      <c r="Z2156" s="24">
        <v>100</v>
      </c>
      <c r="AA2156" s="24">
        <f t="shared" si="435"/>
        <v>0</v>
      </c>
      <c r="AB2156" s="24">
        <f t="shared" si="436"/>
        <v>-100</v>
      </c>
      <c r="AC2156" s="24">
        <f t="shared" si="437"/>
        <v>0</v>
      </c>
      <c r="AD2156" s="24">
        <f t="shared" si="438"/>
        <v>-100</v>
      </c>
      <c r="AE2156" s="24">
        <f t="shared" si="439"/>
        <v>0</v>
      </c>
      <c r="AF2156" s="24">
        <f t="shared" si="440"/>
        <v>-100</v>
      </c>
    </row>
    <row r="2157" spans="1:32" x14ac:dyDescent="0.25">
      <c r="A2157" s="18">
        <v>0.34381816755135797</v>
      </c>
      <c r="B2157" s="18">
        <v>0.65350982726485507</v>
      </c>
      <c r="C2157" s="3">
        <f t="shared" si="447"/>
        <v>2.9085141344388807</v>
      </c>
      <c r="D2157" s="4">
        <f t="shared" si="447"/>
        <v>1.5301988712018544</v>
      </c>
      <c r="E2157" s="75"/>
      <c r="F2157" s="5">
        <f t="shared" si="441"/>
        <v>1</v>
      </c>
      <c r="G2157" s="5">
        <f t="shared" si="442"/>
        <v>2.9085141344388807</v>
      </c>
      <c r="H2157" s="5">
        <f t="shared" si="443"/>
        <v>1.5301988712018544</v>
      </c>
      <c r="K2157" s="5">
        <f t="shared" si="444"/>
        <v>0</v>
      </c>
      <c r="L2157" s="5">
        <f t="shared" si="445"/>
        <v>0</v>
      </c>
      <c r="M2157" s="25" t="e">
        <f t="shared" si="448"/>
        <v>#DIV/0!</v>
      </c>
      <c r="N2157" s="25" t="e">
        <f t="shared" si="448"/>
        <v>#DIV/0!</v>
      </c>
      <c r="O2157">
        <f t="shared" si="449"/>
        <v>0</v>
      </c>
      <c r="P2157">
        <f t="shared" si="449"/>
        <v>0</v>
      </c>
      <c r="Q2157" t="s">
        <v>349</v>
      </c>
      <c r="R2157" t="s">
        <v>345</v>
      </c>
      <c r="S2157" t="s">
        <v>270</v>
      </c>
      <c r="T2157" s="67" t="s">
        <v>94</v>
      </c>
      <c r="U2157" s="67" t="s">
        <v>84</v>
      </c>
      <c r="V2157" t="s">
        <v>677</v>
      </c>
      <c r="W2157" s="67" t="s">
        <v>86</v>
      </c>
      <c r="X2157" s="79">
        <v>3</v>
      </c>
      <c r="Y2157" t="str">
        <f t="shared" si="446"/>
        <v>Y</v>
      </c>
      <c r="Z2157" s="24">
        <v>100</v>
      </c>
      <c r="AA2157" s="24">
        <f t="shared" si="435"/>
        <v>0</v>
      </c>
      <c r="AB2157" s="24">
        <f t="shared" si="436"/>
        <v>-100</v>
      </c>
      <c r="AC2157" s="24">
        <f t="shared" si="437"/>
        <v>0</v>
      </c>
      <c r="AD2157" s="24">
        <f t="shared" si="438"/>
        <v>-100</v>
      </c>
      <c r="AE2157" s="24">
        <f t="shared" si="439"/>
        <v>0</v>
      </c>
      <c r="AF2157" s="24">
        <f t="shared" si="440"/>
        <v>-100</v>
      </c>
    </row>
    <row r="2158" spans="1:32" x14ac:dyDescent="0.25">
      <c r="A2158" s="18">
        <v>0.42206132596900453</v>
      </c>
      <c r="B2158" s="18">
        <v>0.57128751321265614</v>
      </c>
      <c r="C2158" s="3">
        <f t="shared" si="447"/>
        <v>2.3693239310759271</v>
      </c>
      <c r="D2158" s="4">
        <f t="shared" si="447"/>
        <v>1.7504320974503076</v>
      </c>
      <c r="E2158" s="75"/>
      <c r="F2158" s="5">
        <f t="shared" si="441"/>
        <v>1</v>
      </c>
      <c r="G2158" s="5">
        <f t="shared" si="442"/>
        <v>2.3693239310759271</v>
      </c>
      <c r="H2158" s="5">
        <f t="shared" si="443"/>
        <v>1.7504320974503076</v>
      </c>
      <c r="K2158" s="5">
        <f t="shared" si="444"/>
        <v>0</v>
      </c>
      <c r="L2158" s="5">
        <f t="shared" si="445"/>
        <v>0</v>
      </c>
      <c r="M2158" s="25" t="e">
        <f t="shared" si="448"/>
        <v>#DIV/0!</v>
      </c>
      <c r="N2158" s="25" t="e">
        <f t="shared" si="448"/>
        <v>#DIV/0!</v>
      </c>
      <c r="O2158">
        <f t="shared" si="449"/>
        <v>0</v>
      </c>
      <c r="P2158">
        <f t="shared" si="449"/>
        <v>0</v>
      </c>
      <c r="Q2158" t="s">
        <v>293</v>
      </c>
      <c r="R2158" t="s">
        <v>422</v>
      </c>
      <c r="S2158" t="s">
        <v>270</v>
      </c>
      <c r="T2158" s="67" t="s">
        <v>94</v>
      </c>
      <c r="U2158" s="67" t="s">
        <v>84</v>
      </c>
      <c r="V2158" t="s">
        <v>677</v>
      </c>
      <c r="W2158" s="67" t="s">
        <v>94</v>
      </c>
      <c r="X2158" s="79">
        <v>2</v>
      </c>
      <c r="Y2158" t="str">
        <f t="shared" si="446"/>
        <v>N</v>
      </c>
      <c r="Z2158" s="24">
        <v>100</v>
      </c>
      <c r="AA2158" s="24">
        <f t="shared" ref="AA2158:AA2221" si="450">IF(AND(O2158&gt;1,Y2158="Y"),Z2158*I2158,IF(AND(P2158&gt;1,Y2158="N"),Z2158*J2158,0))</f>
        <v>0</v>
      </c>
      <c r="AB2158" s="24">
        <f t="shared" ref="AB2158:AB2221" si="451">AA2158-Z2158</f>
        <v>-100</v>
      </c>
      <c r="AC2158" s="24">
        <f t="shared" ref="AC2158:AC2221" si="452">IF(AND(A2158 &gt; 50%,Y2158 = "Y"),Z2158*I2158,0)</f>
        <v>0</v>
      </c>
      <c r="AD2158" s="24">
        <f t="shared" ref="AD2158:AD2221" si="453">AC2158-Z2158</f>
        <v>-100</v>
      </c>
      <c r="AE2158" s="24">
        <f t="shared" ref="AE2158:AE2221" si="454">IF(AND(B2158 &gt; 50%,Y2158 = "N"),Z2158*J2158,0)</f>
        <v>0</v>
      </c>
      <c r="AF2158" s="24">
        <f t="shared" ref="AF2158:AF2221" si="455">AE2158-Z2158</f>
        <v>-100</v>
      </c>
    </row>
    <row r="2159" spans="1:32" x14ac:dyDescent="0.25">
      <c r="A2159" s="18">
        <v>0.55980955182572611</v>
      </c>
      <c r="B2159" s="18">
        <v>0.43853925599637061</v>
      </c>
      <c r="C2159" s="3">
        <f t="shared" si="447"/>
        <v>1.7863217887916805</v>
      </c>
      <c r="D2159" s="4">
        <f t="shared" si="447"/>
        <v>2.2802975704603194</v>
      </c>
      <c r="E2159" s="75"/>
      <c r="F2159" s="5">
        <f t="shared" si="441"/>
        <v>1</v>
      </c>
      <c r="G2159" s="5">
        <f t="shared" si="442"/>
        <v>1.7863217887916805</v>
      </c>
      <c r="H2159" s="5">
        <f t="shared" si="443"/>
        <v>2.2802975704603194</v>
      </c>
      <c r="K2159" s="5">
        <f t="shared" si="444"/>
        <v>0</v>
      </c>
      <c r="L2159" s="5">
        <f t="shared" si="445"/>
        <v>0</v>
      </c>
      <c r="M2159" s="25" t="e">
        <f t="shared" si="448"/>
        <v>#DIV/0!</v>
      </c>
      <c r="N2159" s="25" t="e">
        <f t="shared" si="448"/>
        <v>#DIV/0!</v>
      </c>
      <c r="O2159">
        <f t="shared" si="449"/>
        <v>0</v>
      </c>
      <c r="P2159">
        <f t="shared" si="449"/>
        <v>0</v>
      </c>
      <c r="Q2159" t="s">
        <v>348</v>
      </c>
      <c r="R2159" t="s">
        <v>346</v>
      </c>
      <c r="S2159" t="s">
        <v>270</v>
      </c>
      <c r="T2159" s="67" t="s">
        <v>86</v>
      </c>
      <c r="U2159" s="67" t="s">
        <v>84</v>
      </c>
      <c r="V2159" t="s">
        <v>677</v>
      </c>
      <c r="W2159" s="67" t="s">
        <v>78</v>
      </c>
      <c r="X2159" s="79">
        <v>1</v>
      </c>
      <c r="Y2159" t="str">
        <f t="shared" si="446"/>
        <v>N</v>
      </c>
      <c r="Z2159" s="24">
        <v>100</v>
      </c>
      <c r="AA2159" s="24">
        <f t="shared" si="450"/>
        <v>0</v>
      </c>
      <c r="AB2159" s="24">
        <f t="shared" si="451"/>
        <v>-100</v>
      </c>
      <c r="AC2159" s="24">
        <f t="shared" si="452"/>
        <v>0</v>
      </c>
      <c r="AD2159" s="24">
        <f t="shared" si="453"/>
        <v>-100</v>
      </c>
      <c r="AE2159" s="24">
        <f t="shared" si="454"/>
        <v>0</v>
      </c>
      <c r="AF2159" s="24">
        <f t="shared" si="455"/>
        <v>-100</v>
      </c>
    </row>
    <row r="2160" spans="1:32" x14ac:dyDescent="0.25">
      <c r="A2160" s="18">
        <v>0.24342702753080109</v>
      </c>
      <c r="B2160" s="18">
        <v>0.75648868644116585</v>
      </c>
      <c r="C2160" s="3">
        <f t="shared" si="447"/>
        <v>4.1080072748843346</v>
      </c>
      <c r="D2160" s="4">
        <f t="shared" si="447"/>
        <v>1.3218968345771456</v>
      </c>
      <c r="E2160" s="75"/>
      <c r="F2160" s="5">
        <f t="shared" ref="F2160:F2223" si="456">(E2160/100%) + 1</f>
        <v>1</v>
      </c>
      <c r="G2160" s="5">
        <f t="shared" ref="G2160:G2223" si="457">C2160/F2160</f>
        <v>4.1080072748843346</v>
      </c>
      <c r="H2160" s="5">
        <f t="shared" ref="H2160:H2223" si="458">D2160/F2160</f>
        <v>1.3218968345771456</v>
      </c>
      <c r="K2160" s="5">
        <f t="shared" ref="K2160:K2223" si="459">(I2160*F2160)</f>
        <v>0</v>
      </c>
      <c r="L2160" s="5">
        <f t="shared" ref="L2160:L2223" si="460">(J2160*F2160)</f>
        <v>0</v>
      </c>
      <c r="M2160" s="25" t="e">
        <f t="shared" si="448"/>
        <v>#DIV/0!</v>
      </c>
      <c r="N2160" s="25" t="e">
        <f t="shared" si="448"/>
        <v>#DIV/0!</v>
      </c>
      <c r="O2160">
        <f t="shared" si="449"/>
        <v>0</v>
      </c>
      <c r="P2160">
        <f t="shared" si="449"/>
        <v>0</v>
      </c>
      <c r="Q2160" t="s">
        <v>351</v>
      </c>
      <c r="R2160" t="s">
        <v>350</v>
      </c>
      <c r="S2160" t="s">
        <v>273</v>
      </c>
      <c r="T2160" s="67" t="s">
        <v>75</v>
      </c>
      <c r="U2160" s="67" t="s">
        <v>90</v>
      </c>
      <c r="V2160" t="s">
        <v>677</v>
      </c>
      <c r="W2160" s="67" t="s">
        <v>75</v>
      </c>
      <c r="X2160" s="79">
        <v>2</v>
      </c>
      <c r="Y2160" t="str">
        <f t="shared" ref="Y2160:Y2223" si="461">IF(X2160 &gt;=3,"Y","N")</f>
        <v>N</v>
      </c>
      <c r="Z2160" s="24">
        <v>100</v>
      </c>
      <c r="AA2160" s="24">
        <f t="shared" si="450"/>
        <v>0</v>
      </c>
      <c r="AB2160" s="24">
        <f t="shared" si="451"/>
        <v>-100</v>
      </c>
      <c r="AC2160" s="24">
        <f t="shared" si="452"/>
        <v>0</v>
      </c>
      <c r="AD2160" s="24">
        <f t="shared" si="453"/>
        <v>-100</v>
      </c>
      <c r="AE2160" s="24">
        <f t="shared" si="454"/>
        <v>0</v>
      </c>
      <c r="AF2160" s="24">
        <f t="shared" si="455"/>
        <v>-100</v>
      </c>
    </row>
    <row r="2161" spans="1:32" x14ac:dyDescent="0.25">
      <c r="A2161" s="18">
        <v>0.35072959933863862</v>
      </c>
      <c r="B2161" s="18">
        <v>0.6476222015072115</v>
      </c>
      <c r="C2161" s="3">
        <f t="shared" si="447"/>
        <v>2.8511993338619641</v>
      </c>
      <c r="D2161" s="4">
        <f t="shared" si="447"/>
        <v>1.5441101272820781</v>
      </c>
      <c r="E2161" s="75"/>
      <c r="F2161" s="5">
        <f t="shared" si="456"/>
        <v>1</v>
      </c>
      <c r="G2161" s="5">
        <f t="shared" si="457"/>
        <v>2.8511993338619641</v>
      </c>
      <c r="H2161" s="5">
        <f t="shared" si="458"/>
        <v>1.5441101272820781</v>
      </c>
      <c r="K2161" s="5">
        <f t="shared" si="459"/>
        <v>0</v>
      </c>
      <c r="L2161" s="5">
        <f t="shared" si="460"/>
        <v>0</v>
      </c>
      <c r="M2161" s="25" t="e">
        <f t="shared" si="448"/>
        <v>#DIV/0!</v>
      </c>
      <c r="N2161" s="25" t="e">
        <f t="shared" si="448"/>
        <v>#DIV/0!</v>
      </c>
      <c r="O2161">
        <f t="shared" si="449"/>
        <v>0</v>
      </c>
      <c r="P2161">
        <f t="shared" si="449"/>
        <v>0</v>
      </c>
      <c r="Q2161" t="s">
        <v>428</v>
      </c>
      <c r="R2161" t="s">
        <v>427</v>
      </c>
      <c r="S2161" t="s">
        <v>273</v>
      </c>
      <c r="T2161" s="67" t="s">
        <v>94</v>
      </c>
      <c r="U2161" s="67" t="s">
        <v>84</v>
      </c>
      <c r="V2161" t="s">
        <v>677</v>
      </c>
      <c r="W2161" s="67" t="s">
        <v>96</v>
      </c>
      <c r="X2161" s="79">
        <v>5</v>
      </c>
      <c r="Y2161" t="str">
        <f t="shared" si="461"/>
        <v>Y</v>
      </c>
      <c r="Z2161" s="24">
        <v>100</v>
      </c>
      <c r="AA2161" s="24">
        <f t="shared" si="450"/>
        <v>0</v>
      </c>
      <c r="AB2161" s="24">
        <f t="shared" si="451"/>
        <v>-100</v>
      </c>
      <c r="AC2161" s="24">
        <f t="shared" si="452"/>
        <v>0</v>
      </c>
      <c r="AD2161" s="24">
        <f t="shared" si="453"/>
        <v>-100</v>
      </c>
      <c r="AE2161" s="24">
        <f t="shared" si="454"/>
        <v>0</v>
      </c>
      <c r="AF2161" s="24">
        <f t="shared" si="455"/>
        <v>-100</v>
      </c>
    </row>
    <row r="2162" spans="1:32" x14ac:dyDescent="0.25">
      <c r="A2162" s="18">
        <v>0.53557604580769491</v>
      </c>
      <c r="B2162" s="18">
        <v>0.46072910277018381</v>
      </c>
      <c r="C2162" s="3">
        <f t="shared" si="447"/>
        <v>1.8671484802721408</v>
      </c>
      <c r="D2162" s="4">
        <f t="shared" si="447"/>
        <v>2.1704728309702843</v>
      </c>
      <c r="E2162" s="75"/>
      <c r="F2162" s="5">
        <f t="shared" si="456"/>
        <v>1</v>
      </c>
      <c r="G2162" s="5">
        <f t="shared" si="457"/>
        <v>1.8671484802721408</v>
      </c>
      <c r="H2162" s="5">
        <f t="shared" si="458"/>
        <v>2.1704728309702843</v>
      </c>
      <c r="K2162" s="5">
        <f t="shared" si="459"/>
        <v>0</v>
      </c>
      <c r="L2162" s="5">
        <f t="shared" si="460"/>
        <v>0</v>
      </c>
      <c r="M2162" s="25" t="e">
        <f t="shared" si="448"/>
        <v>#DIV/0!</v>
      </c>
      <c r="N2162" s="25" t="e">
        <f t="shared" si="448"/>
        <v>#DIV/0!</v>
      </c>
      <c r="O2162">
        <f t="shared" si="449"/>
        <v>0</v>
      </c>
      <c r="P2162">
        <f t="shared" si="449"/>
        <v>0</v>
      </c>
      <c r="Q2162" t="s">
        <v>496</v>
      </c>
      <c r="R2162" t="s">
        <v>431</v>
      </c>
      <c r="S2162" t="s">
        <v>278</v>
      </c>
      <c r="T2162" s="67" t="s">
        <v>79</v>
      </c>
      <c r="U2162" s="67" t="s">
        <v>85</v>
      </c>
      <c r="V2162" t="s">
        <v>677</v>
      </c>
      <c r="W2162" s="67" t="s">
        <v>73</v>
      </c>
      <c r="X2162" s="79">
        <v>0</v>
      </c>
      <c r="Y2162" t="str">
        <f t="shared" si="461"/>
        <v>N</v>
      </c>
      <c r="Z2162" s="24">
        <v>100</v>
      </c>
      <c r="AA2162" s="24">
        <f t="shared" si="450"/>
        <v>0</v>
      </c>
      <c r="AB2162" s="24">
        <f t="shared" si="451"/>
        <v>-100</v>
      </c>
      <c r="AC2162" s="24">
        <f t="shared" si="452"/>
        <v>0</v>
      </c>
      <c r="AD2162" s="24">
        <f t="shared" si="453"/>
        <v>-100</v>
      </c>
      <c r="AE2162" s="24">
        <f t="shared" si="454"/>
        <v>0</v>
      </c>
      <c r="AF2162" s="24">
        <f t="shared" si="455"/>
        <v>-100</v>
      </c>
    </row>
    <row r="2163" spans="1:32" x14ac:dyDescent="0.25">
      <c r="A2163" s="18">
        <v>0.53789093388857234</v>
      </c>
      <c r="B2163" s="18">
        <v>0.46076658892524047</v>
      </c>
      <c r="C2163" s="3">
        <f t="shared" si="447"/>
        <v>1.8591129483642805</v>
      </c>
      <c r="D2163" s="4">
        <f t="shared" si="447"/>
        <v>2.1702962498486413</v>
      </c>
      <c r="E2163" s="75"/>
      <c r="F2163" s="5">
        <f t="shared" si="456"/>
        <v>1</v>
      </c>
      <c r="G2163" s="5">
        <f t="shared" si="457"/>
        <v>1.8591129483642805</v>
      </c>
      <c r="H2163" s="5">
        <f t="shared" si="458"/>
        <v>2.1702962498486413</v>
      </c>
      <c r="K2163" s="5">
        <f t="shared" si="459"/>
        <v>0</v>
      </c>
      <c r="L2163" s="5">
        <f t="shared" si="460"/>
        <v>0</v>
      </c>
      <c r="M2163" s="25" t="e">
        <f t="shared" si="448"/>
        <v>#DIV/0!</v>
      </c>
      <c r="N2163" s="25" t="e">
        <f t="shared" si="448"/>
        <v>#DIV/0!</v>
      </c>
      <c r="O2163">
        <f t="shared" si="449"/>
        <v>0</v>
      </c>
      <c r="P2163">
        <f t="shared" si="449"/>
        <v>0</v>
      </c>
      <c r="Q2163" t="s">
        <v>358</v>
      </c>
      <c r="R2163" t="s">
        <v>300</v>
      </c>
      <c r="S2163" t="s">
        <v>278</v>
      </c>
      <c r="T2163" s="67" t="s">
        <v>75</v>
      </c>
      <c r="U2163" s="67" t="s">
        <v>90</v>
      </c>
      <c r="V2163" t="s">
        <v>677</v>
      </c>
      <c r="W2163" s="67" t="s">
        <v>96</v>
      </c>
      <c r="X2163" s="79">
        <v>5</v>
      </c>
      <c r="Y2163" t="str">
        <f t="shared" si="461"/>
        <v>Y</v>
      </c>
      <c r="Z2163" s="24">
        <v>100</v>
      </c>
      <c r="AA2163" s="24">
        <f t="shared" si="450"/>
        <v>0</v>
      </c>
      <c r="AB2163" s="24">
        <f t="shared" si="451"/>
        <v>-100</v>
      </c>
      <c r="AC2163" s="24">
        <f t="shared" si="452"/>
        <v>0</v>
      </c>
      <c r="AD2163" s="24">
        <f t="shared" si="453"/>
        <v>-100</v>
      </c>
      <c r="AE2163" s="24">
        <f t="shared" si="454"/>
        <v>0</v>
      </c>
      <c r="AF2163" s="24">
        <f t="shared" si="455"/>
        <v>-100</v>
      </c>
    </row>
    <row r="2164" spans="1:32" x14ac:dyDescent="0.25">
      <c r="A2164" s="18">
        <v>0.28211890914276849</v>
      </c>
      <c r="B2164" s="18">
        <v>0.71776284922699118</v>
      </c>
      <c r="C2164" s="3">
        <f t="shared" si="447"/>
        <v>3.5446046599235292</v>
      </c>
      <c r="D2164" s="4">
        <f t="shared" si="447"/>
        <v>1.3932178310384407</v>
      </c>
      <c r="E2164" s="75"/>
      <c r="F2164" s="5">
        <f t="shared" si="456"/>
        <v>1</v>
      </c>
      <c r="G2164" s="5">
        <f t="shared" si="457"/>
        <v>3.5446046599235292</v>
      </c>
      <c r="H2164" s="5">
        <f t="shared" si="458"/>
        <v>1.3932178310384407</v>
      </c>
      <c r="K2164" s="5">
        <f t="shared" si="459"/>
        <v>0</v>
      </c>
      <c r="L2164" s="5">
        <f t="shared" si="460"/>
        <v>0</v>
      </c>
      <c r="M2164" s="25" t="e">
        <f t="shared" si="448"/>
        <v>#DIV/0!</v>
      </c>
      <c r="N2164" s="25" t="e">
        <f t="shared" si="448"/>
        <v>#DIV/0!</v>
      </c>
      <c r="O2164">
        <f t="shared" si="449"/>
        <v>0</v>
      </c>
      <c r="P2164">
        <f t="shared" si="449"/>
        <v>0</v>
      </c>
      <c r="Q2164" t="s">
        <v>433</v>
      </c>
      <c r="R2164" t="s">
        <v>355</v>
      </c>
      <c r="S2164" t="s">
        <v>278</v>
      </c>
      <c r="T2164" s="67" t="s">
        <v>75</v>
      </c>
      <c r="U2164" s="67" t="s">
        <v>90</v>
      </c>
      <c r="V2164" t="s">
        <v>677</v>
      </c>
      <c r="W2164" s="67" t="s">
        <v>77</v>
      </c>
      <c r="X2164" s="79">
        <v>2</v>
      </c>
      <c r="Y2164" t="str">
        <f t="shared" si="461"/>
        <v>N</v>
      </c>
      <c r="Z2164" s="24">
        <v>100</v>
      </c>
      <c r="AA2164" s="24">
        <f t="shared" si="450"/>
        <v>0</v>
      </c>
      <c r="AB2164" s="24">
        <f t="shared" si="451"/>
        <v>-100</v>
      </c>
      <c r="AC2164" s="24">
        <f t="shared" si="452"/>
        <v>0</v>
      </c>
      <c r="AD2164" s="24">
        <f t="shared" si="453"/>
        <v>-100</v>
      </c>
      <c r="AE2164" s="24">
        <f t="shared" si="454"/>
        <v>0</v>
      </c>
      <c r="AF2164" s="24">
        <f t="shared" si="455"/>
        <v>-100</v>
      </c>
    </row>
    <row r="2165" spans="1:32" x14ac:dyDescent="0.25">
      <c r="A2165" s="18">
        <v>0.50055729454565845</v>
      </c>
      <c r="B2165" s="18">
        <v>0.49846295892179615</v>
      </c>
      <c r="C2165" s="3">
        <f t="shared" si="447"/>
        <v>1.9977733036688066</v>
      </c>
      <c r="D2165" s="4">
        <f t="shared" si="447"/>
        <v>2.0061671225542157</v>
      </c>
      <c r="E2165" s="75"/>
      <c r="F2165" s="5">
        <f t="shared" si="456"/>
        <v>1</v>
      </c>
      <c r="G2165" s="5">
        <f t="shared" si="457"/>
        <v>1.9977733036688066</v>
      </c>
      <c r="H2165" s="5">
        <f t="shared" si="458"/>
        <v>2.0061671225542157</v>
      </c>
      <c r="K2165" s="5">
        <f t="shared" si="459"/>
        <v>0</v>
      </c>
      <c r="L2165" s="5">
        <f t="shared" si="460"/>
        <v>0</v>
      </c>
      <c r="M2165" s="25" t="e">
        <f t="shared" si="448"/>
        <v>#DIV/0!</v>
      </c>
      <c r="N2165" s="25" t="e">
        <f t="shared" si="448"/>
        <v>#DIV/0!</v>
      </c>
      <c r="O2165">
        <f t="shared" si="449"/>
        <v>0</v>
      </c>
      <c r="P2165">
        <f t="shared" si="449"/>
        <v>0</v>
      </c>
      <c r="Q2165" t="s">
        <v>363</v>
      </c>
      <c r="R2165" t="s">
        <v>440</v>
      </c>
      <c r="S2165" t="s">
        <v>269</v>
      </c>
      <c r="T2165" s="67" t="s">
        <v>75</v>
      </c>
      <c r="U2165" s="67" t="s">
        <v>90</v>
      </c>
      <c r="V2165" t="s">
        <v>677</v>
      </c>
      <c r="W2165" s="67" t="s">
        <v>99</v>
      </c>
      <c r="X2165" s="79">
        <v>5</v>
      </c>
      <c r="Y2165" t="str">
        <f t="shared" si="461"/>
        <v>Y</v>
      </c>
      <c r="Z2165" s="24">
        <v>100</v>
      </c>
      <c r="AA2165" s="24">
        <f t="shared" si="450"/>
        <v>0</v>
      </c>
      <c r="AB2165" s="24">
        <f t="shared" si="451"/>
        <v>-100</v>
      </c>
      <c r="AC2165" s="24">
        <f t="shared" si="452"/>
        <v>0</v>
      </c>
      <c r="AD2165" s="24">
        <f t="shared" si="453"/>
        <v>-100</v>
      </c>
      <c r="AE2165" s="24">
        <f t="shared" si="454"/>
        <v>0</v>
      </c>
      <c r="AF2165" s="24">
        <f t="shared" si="455"/>
        <v>-100</v>
      </c>
    </row>
    <row r="2166" spans="1:32" x14ac:dyDescent="0.25">
      <c r="A2166" s="18">
        <v>0.57029403134454049</v>
      </c>
      <c r="B2166" s="18">
        <v>0.42705575022360115</v>
      </c>
      <c r="C2166" s="3">
        <f t="shared" ref="C2166:D2190" si="462">(100%/A2166)</f>
        <v>1.7534814412179156</v>
      </c>
      <c r="D2166" s="4">
        <f t="shared" si="462"/>
        <v>2.3416146474468786</v>
      </c>
      <c r="E2166" s="75"/>
      <c r="F2166" s="5">
        <f t="shared" si="456"/>
        <v>1</v>
      </c>
      <c r="G2166" s="5">
        <f t="shared" si="457"/>
        <v>1.7534814412179156</v>
      </c>
      <c r="H2166" s="5">
        <f t="shared" si="458"/>
        <v>2.3416146474468786</v>
      </c>
      <c r="K2166" s="5">
        <f t="shared" si="459"/>
        <v>0</v>
      </c>
      <c r="L2166" s="5">
        <f t="shared" si="460"/>
        <v>0</v>
      </c>
      <c r="M2166" s="25" t="e">
        <f t="shared" ref="M2166:N2190" si="463">(1/K2166)</f>
        <v>#DIV/0!</v>
      </c>
      <c r="N2166" s="25" t="e">
        <f t="shared" si="463"/>
        <v>#DIV/0!</v>
      </c>
      <c r="O2166">
        <f t="shared" si="449"/>
        <v>0</v>
      </c>
      <c r="P2166">
        <f t="shared" si="449"/>
        <v>0</v>
      </c>
      <c r="Q2166" t="s">
        <v>436</v>
      </c>
      <c r="R2166" t="s">
        <v>502</v>
      </c>
      <c r="S2166" t="s">
        <v>269</v>
      </c>
      <c r="T2166" s="67" t="s">
        <v>86</v>
      </c>
      <c r="U2166" s="67" t="s">
        <v>84</v>
      </c>
      <c r="V2166" t="s">
        <v>677</v>
      </c>
      <c r="W2166" s="67" t="s">
        <v>96</v>
      </c>
      <c r="X2166" s="79">
        <v>5</v>
      </c>
      <c r="Y2166" t="str">
        <f t="shared" si="461"/>
        <v>Y</v>
      </c>
      <c r="Z2166" s="24">
        <v>100</v>
      </c>
      <c r="AA2166" s="24">
        <f t="shared" si="450"/>
        <v>0</v>
      </c>
      <c r="AB2166" s="24">
        <f t="shared" si="451"/>
        <v>-100</v>
      </c>
      <c r="AC2166" s="24">
        <f t="shared" si="452"/>
        <v>0</v>
      </c>
      <c r="AD2166" s="24">
        <f t="shared" si="453"/>
        <v>-100</v>
      </c>
      <c r="AE2166" s="24">
        <f t="shared" si="454"/>
        <v>0</v>
      </c>
      <c r="AF2166" s="24">
        <f t="shared" si="455"/>
        <v>-100</v>
      </c>
    </row>
    <row r="2167" spans="1:32" x14ac:dyDescent="0.25">
      <c r="A2167" s="18">
        <v>0.4545702277364298</v>
      </c>
      <c r="B2167" s="18">
        <v>0.54051790395156052</v>
      </c>
      <c r="C2167" s="3">
        <f t="shared" si="462"/>
        <v>2.1998801042901182</v>
      </c>
      <c r="D2167" s="4">
        <f t="shared" si="462"/>
        <v>1.8500774769703408</v>
      </c>
      <c r="E2167" s="75"/>
      <c r="F2167" s="5">
        <f t="shared" si="456"/>
        <v>1</v>
      </c>
      <c r="G2167" s="5">
        <f t="shared" si="457"/>
        <v>2.1998801042901182</v>
      </c>
      <c r="H2167" s="5">
        <f t="shared" si="458"/>
        <v>1.8500774769703408</v>
      </c>
      <c r="K2167" s="5">
        <f t="shared" si="459"/>
        <v>0</v>
      </c>
      <c r="L2167" s="5">
        <f t="shared" si="460"/>
        <v>0</v>
      </c>
      <c r="M2167" s="25" t="e">
        <f t="shared" si="463"/>
        <v>#DIV/0!</v>
      </c>
      <c r="N2167" s="25" t="e">
        <f t="shared" si="463"/>
        <v>#DIV/0!</v>
      </c>
      <c r="O2167">
        <f t="shared" si="449"/>
        <v>0</v>
      </c>
      <c r="P2167">
        <f t="shared" si="449"/>
        <v>0</v>
      </c>
      <c r="Q2167" t="s">
        <v>503</v>
      </c>
      <c r="R2167" t="s">
        <v>500</v>
      </c>
      <c r="S2167" t="s">
        <v>269</v>
      </c>
      <c r="T2167" s="67" t="s">
        <v>94</v>
      </c>
      <c r="U2167" s="67" t="s">
        <v>84</v>
      </c>
      <c r="V2167" t="s">
        <v>677</v>
      </c>
      <c r="W2167" s="67" t="s">
        <v>88</v>
      </c>
      <c r="X2167" s="79">
        <v>4</v>
      </c>
      <c r="Y2167" t="str">
        <f t="shared" si="461"/>
        <v>Y</v>
      </c>
      <c r="Z2167" s="24">
        <v>100</v>
      </c>
      <c r="AA2167" s="24">
        <f t="shared" si="450"/>
        <v>0</v>
      </c>
      <c r="AB2167" s="24">
        <f t="shared" si="451"/>
        <v>-100</v>
      </c>
      <c r="AC2167" s="24">
        <f t="shared" si="452"/>
        <v>0</v>
      </c>
      <c r="AD2167" s="24">
        <f t="shared" si="453"/>
        <v>-100</v>
      </c>
      <c r="AE2167" s="24">
        <f t="shared" si="454"/>
        <v>0</v>
      </c>
      <c r="AF2167" s="24">
        <f t="shared" si="455"/>
        <v>-100</v>
      </c>
    </row>
    <row r="2168" spans="1:32" x14ac:dyDescent="0.25">
      <c r="A2168" s="18">
        <v>0.1840338101455492</v>
      </c>
      <c r="B2168" s="18">
        <v>0.81593717532049459</v>
      </c>
      <c r="C2168" s="3">
        <f t="shared" si="462"/>
        <v>5.4337841465604448</v>
      </c>
      <c r="D2168" s="4">
        <f t="shared" si="462"/>
        <v>1.2255845550942164</v>
      </c>
      <c r="E2168" s="75"/>
      <c r="F2168" s="5">
        <f t="shared" si="456"/>
        <v>1</v>
      </c>
      <c r="G2168" s="5">
        <f t="shared" si="457"/>
        <v>5.4337841465604448</v>
      </c>
      <c r="H2168" s="5">
        <f t="shared" si="458"/>
        <v>1.2255845550942164</v>
      </c>
      <c r="K2168" s="5">
        <f t="shared" si="459"/>
        <v>0</v>
      </c>
      <c r="L2168" s="5">
        <f t="shared" si="460"/>
        <v>0</v>
      </c>
      <c r="M2168" s="25" t="e">
        <f t="shared" si="463"/>
        <v>#DIV/0!</v>
      </c>
      <c r="N2168" s="25" t="e">
        <f t="shared" si="463"/>
        <v>#DIV/0!</v>
      </c>
      <c r="O2168">
        <f t="shared" si="449"/>
        <v>0</v>
      </c>
      <c r="P2168">
        <f t="shared" si="449"/>
        <v>0</v>
      </c>
      <c r="Q2168" t="s">
        <v>501</v>
      </c>
      <c r="R2168" t="s">
        <v>439</v>
      </c>
      <c r="S2168" t="s">
        <v>269</v>
      </c>
      <c r="T2168" s="67" t="s">
        <v>75</v>
      </c>
      <c r="U2168" s="67" t="s">
        <v>90</v>
      </c>
      <c r="V2168" t="s">
        <v>677</v>
      </c>
      <c r="W2168" s="67" t="s">
        <v>73</v>
      </c>
      <c r="X2168" s="79">
        <v>0</v>
      </c>
      <c r="Y2168" t="str">
        <f t="shared" si="461"/>
        <v>N</v>
      </c>
      <c r="Z2168" s="24">
        <v>100</v>
      </c>
      <c r="AA2168" s="24">
        <f t="shared" si="450"/>
        <v>0</v>
      </c>
      <c r="AB2168" s="24">
        <f t="shared" si="451"/>
        <v>-100</v>
      </c>
      <c r="AC2168" s="24">
        <f t="shared" si="452"/>
        <v>0</v>
      </c>
      <c r="AD2168" s="24">
        <f t="shared" si="453"/>
        <v>-100</v>
      </c>
      <c r="AE2168" s="24">
        <f t="shared" si="454"/>
        <v>0</v>
      </c>
      <c r="AF2168" s="24">
        <f t="shared" si="455"/>
        <v>-100</v>
      </c>
    </row>
    <row r="2169" spans="1:32" x14ac:dyDescent="0.25">
      <c r="A2169" s="18">
        <v>0.47019763105998702</v>
      </c>
      <c r="B2169" s="18">
        <v>0.52776339823279428</v>
      </c>
      <c r="C2169" s="3">
        <f t="shared" si="462"/>
        <v>2.1267652874933809</v>
      </c>
      <c r="D2169" s="4">
        <f t="shared" si="462"/>
        <v>1.8947884664766086</v>
      </c>
      <c r="E2169" s="75"/>
      <c r="F2169" s="5">
        <f t="shared" si="456"/>
        <v>1</v>
      </c>
      <c r="G2169" s="5">
        <f t="shared" si="457"/>
        <v>2.1267652874933809</v>
      </c>
      <c r="H2169" s="5">
        <f t="shared" si="458"/>
        <v>1.8947884664766086</v>
      </c>
      <c r="K2169" s="5">
        <f t="shared" si="459"/>
        <v>0</v>
      </c>
      <c r="L2169" s="5">
        <f t="shared" si="460"/>
        <v>0</v>
      </c>
      <c r="M2169" s="25" t="e">
        <f t="shared" si="463"/>
        <v>#DIV/0!</v>
      </c>
      <c r="N2169" s="25" t="e">
        <f t="shared" si="463"/>
        <v>#DIV/0!</v>
      </c>
      <c r="O2169">
        <f t="shared" si="449"/>
        <v>0</v>
      </c>
      <c r="P2169">
        <f t="shared" si="449"/>
        <v>0</v>
      </c>
      <c r="Q2169" t="s">
        <v>435</v>
      </c>
      <c r="R2169" t="s">
        <v>361</v>
      </c>
      <c r="S2169" t="s">
        <v>269</v>
      </c>
      <c r="T2169" s="67" t="s">
        <v>79</v>
      </c>
      <c r="U2169" s="67" t="s">
        <v>85</v>
      </c>
      <c r="V2169" t="s">
        <v>677</v>
      </c>
      <c r="W2169" s="67" t="s">
        <v>76</v>
      </c>
      <c r="X2169" s="79">
        <v>1</v>
      </c>
      <c r="Y2169" t="str">
        <f t="shared" si="461"/>
        <v>N</v>
      </c>
      <c r="Z2169" s="24">
        <v>100</v>
      </c>
      <c r="AA2169" s="24">
        <f t="shared" si="450"/>
        <v>0</v>
      </c>
      <c r="AB2169" s="24">
        <f t="shared" si="451"/>
        <v>-100</v>
      </c>
      <c r="AC2169" s="24">
        <f t="shared" si="452"/>
        <v>0</v>
      </c>
      <c r="AD2169" s="24">
        <f t="shared" si="453"/>
        <v>-100</v>
      </c>
      <c r="AE2169" s="24">
        <f t="shared" si="454"/>
        <v>0</v>
      </c>
      <c r="AF2169" s="24">
        <f t="shared" si="455"/>
        <v>-100</v>
      </c>
    </row>
    <row r="2170" spans="1:32" x14ac:dyDescent="0.25">
      <c r="A2170" s="18">
        <v>0.83616431567844329</v>
      </c>
      <c r="B2170" s="18">
        <v>0.13747408658435098</v>
      </c>
      <c r="C2170" s="3">
        <f t="shared" si="462"/>
        <v>1.1959371875235125</v>
      </c>
      <c r="D2170" s="4">
        <f t="shared" si="462"/>
        <v>7.2740981580293873</v>
      </c>
      <c r="E2170" s="75"/>
      <c r="F2170" s="5">
        <f t="shared" si="456"/>
        <v>1</v>
      </c>
      <c r="G2170" s="5">
        <f t="shared" si="457"/>
        <v>1.1959371875235125</v>
      </c>
      <c r="H2170" s="5">
        <f t="shared" si="458"/>
        <v>7.2740981580293873</v>
      </c>
      <c r="K2170" s="5">
        <f t="shared" si="459"/>
        <v>0</v>
      </c>
      <c r="L2170" s="5">
        <f t="shared" si="460"/>
        <v>0</v>
      </c>
      <c r="M2170" s="25" t="e">
        <f t="shared" si="463"/>
        <v>#DIV/0!</v>
      </c>
      <c r="N2170" s="25" t="e">
        <f t="shared" si="463"/>
        <v>#DIV/0!</v>
      </c>
      <c r="O2170">
        <f t="shared" si="449"/>
        <v>0</v>
      </c>
      <c r="P2170">
        <f t="shared" si="449"/>
        <v>0</v>
      </c>
      <c r="Q2170" t="s">
        <v>443</v>
      </c>
      <c r="R2170" t="s">
        <v>365</v>
      </c>
      <c r="S2170" t="s">
        <v>282</v>
      </c>
      <c r="T2170" s="67" t="s">
        <v>96</v>
      </c>
      <c r="U2170" s="67" t="s">
        <v>85</v>
      </c>
      <c r="V2170" t="s">
        <v>677</v>
      </c>
      <c r="W2170" s="67" t="s">
        <v>78</v>
      </c>
      <c r="X2170" s="79">
        <v>1</v>
      </c>
      <c r="Y2170" t="str">
        <f t="shared" si="461"/>
        <v>N</v>
      </c>
      <c r="Z2170" s="24">
        <v>100</v>
      </c>
      <c r="AA2170" s="24">
        <f t="shared" si="450"/>
        <v>0</v>
      </c>
      <c r="AB2170" s="24">
        <f t="shared" si="451"/>
        <v>-100</v>
      </c>
      <c r="AC2170" s="24">
        <f t="shared" si="452"/>
        <v>0</v>
      </c>
      <c r="AD2170" s="24">
        <f t="shared" si="453"/>
        <v>-100</v>
      </c>
      <c r="AE2170" s="24">
        <f t="shared" si="454"/>
        <v>0</v>
      </c>
      <c r="AF2170" s="24">
        <f t="shared" si="455"/>
        <v>-100</v>
      </c>
    </row>
    <row r="2171" spans="1:32" x14ac:dyDescent="0.25">
      <c r="A2171" s="18">
        <v>0.65168607806914802</v>
      </c>
      <c r="B2171" s="18">
        <v>0.34422587621136719</v>
      </c>
      <c r="C2171" s="3">
        <f t="shared" si="462"/>
        <v>1.5344811461414918</v>
      </c>
      <c r="D2171" s="4">
        <f t="shared" si="462"/>
        <v>2.9050692266550109</v>
      </c>
      <c r="E2171" s="75"/>
      <c r="F2171" s="5">
        <f t="shared" si="456"/>
        <v>1</v>
      </c>
      <c r="G2171" s="5">
        <f t="shared" si="457"/>
        <v>1.5344811461414918</v>
      </c>
      <c r="H2171" s="5">
        <f t="shared" si="458"/>
        <v>2.9050692266550109</v>
      </c>
      <c r="K2171" s="5">
        <f t="shared" si="459"/>
        <v>0</v>
      </c>
      <c r="L2171" s="5">
        <f t="shared" si="460"/>
        <v>0</v>
      </c>
      <c r="M2171" s="25" t="e">
        <f t="shared" si="463"/>
        <v>#DIV/0!</v>
      </c>
      <c r="N2171" s="25" t="e">
        <f t="shared" si="463"/>
        <v>#DIV/0!</v>
      </c>
      <c r="O2171">
        <f t="shared" ref="O2171:P2190" si="464">(I2171/G2171)</f>
        <v>0</v>
      </c>
      <c r="P2171">
        <f t="shared" si="464"/>
        <v>0</v>
      </c>
      <c r="Q2171" t="s">
        <v>366</v>
      </c>
      <c r="R2171" t="s">
        <v>449</v>
      </c>
      <c r="S2171" t="s">
        <v>282</v>
      </c>
      <c r="T2171" s="67" t="s">
        <v>74</v>
      </c>
      <c r="U2171" s="67" t="s">
        <v>90</v>
      </c>
      <c r="V2171" t="s">
        <v>677</v>
      </c>
      <c r="W2171" s="67" t="s">
        <v>87</v>
      </c>
      <c r="X2171" s="79">
        <v>3</v>
      </c>
      <c r="Y2171" t="str">
        <f t="shared" si="461"/>
        <v>Y</v>
      </c>
      <c r="Z2171" s="24">
        <v>100</v>
      </c>
      <c r="AA2171" s="24">
        <f t="shared" si="450"/>
        <v>0</v>
      </c>
      <c r="AB2171" s="24">
        <f t="shared" si="451"/>
        <v>-100</v>
      </c>
      <c r="AC2171" s="24">
        <f t="shared" si="452"/>
        <v>0</v>
      </c>
      <c r="AD2171" s="24">
        <f t="shared" si="453"/>
        <v>-100</v>
      </c>
      <c r="AE2171" s="24">
        <f t="shared" si="454"/>
        <v>0</v>
      </c>
      <c r="AF2171" s="24">
        <f t="shared" si="455"/>
        <v>-100</v>
      </c>
    </row>
    <row r="2172" spans="1:32" x14ac:dyDescent="0.25">
      <c r="A2172" s="18">
        <v>0.56856975106732788</v>
      </c>
      <c r="B2172" s="18">
        <v>0.42353153831551987</v>
      </c>
      <c r="C2172" s="3">
        <f t="shared" si="462"/>
        <v>1.7587991589823142</v>
      </c>
      <c r="D2172" s="4">
        <f t="shared" si="462"/>
        <v>2.3610992559780195</v>
      </c>
      <c r="E2172" s="75"/>
      <c r="F2172" s="5">
        <f t="shared" si="456"/>
        <v>1</v>
      </c>
      <c r="G2172" s="5">
        <f t="shared" si="457"/>
        <v>1.7587991589823142</v>
      </c>
      <c r="H2172" s="5">
        <f t="shared" si="458"/>
        <v>2.3610992559780195</v>
      </c>
      <c r="K2172" s="5">
        <f t="shared" si="459"/>
        <v>0</v>
      </c>
      <c r="L2172" s="5">
        <f t="shared" si="460"/>
        <v>0</v>
      </c>
      <c r="M2172" s="25" t="e">
        <f t="shared" si="463"/>
        <v>#DIV/0!</v>
      </c>
      <c r="N2172" s="25" t="e">
        <f t="shared" si="463"/>
        <v>#DIV/0!</v>
      </c>
      <c r="O2172">
        <f t="shared" si="464"/>
        <v>0</v>
      </c>
      <c r="P2172">
        <f t="shared" si="464"/>
        <v>0</v>
      </c>
      <c r="Q2172" t="s">
        <v>364</v>
      </c>
      <c r="R2172" t="s">
        <v>446</v>
      </c>
      <c r="S2172" t="s">
        <v>282</v>
      </c>
      <c r="T2172" s="67" t="s">
        <v>79</v>
      </c>
      <c r="U2172" s="67" t="s">
        <v>85</v>
      </c>
      <c r="V2172" t="s">
        <v>677</v>
      </c>
      <c r="W2172" s="67" t="s">
        <v>102</v>
      </c>
      <c r="X2172" s="79">
        <v>4</v>
      </c>
      <c r="Y2172" t="str">
        <f t="shared" si="461"/>
        <v>Y</v>
      </c>
      <c r="Z2172" s="24">
        <v>100</v>
      </c>
      <c r="AA2172" s="24">
        <f t="shared" si="450"/>
        <v>0</v>
      </c>
      <c r="AB2172" s="24">
        <f t="shared" si="451"/>
        <v>-100</v>
      </c>
      <c r="AC2172" s="24">
        <f t="shared" si="452"/>
        <v>0</v>
      </c>
      <c r="AD2172" s="24">
        <f t="shared" si="453"/>
        <v>-100</v>
      </c>
      <c r="AE2172" s="24">
        <f t="shared" si="454"/>
        <v>0</v>
      </c>
      <c r="AF2172" s="24">
        <f t="shared" si="455"/>
        <v>-100</v>
      </c>
    </row>
    <row r="2173" spans="1:32" x14ac:dyDescent="0.25">
      <c r="A2173" s="18">
        <v>0.67198003703665365</v>
      </c>
      <c r="B2173" s="18">
        <v>0.31960894976021598</v>
      </c>
      <c r="C2173" s="3">
        <f t="shared" si="462"/>
        <v>1.4881394459422821</v>
      </c>
      <c r="D2173" s="4">
        <f t="shared" si="462"/>
        <v>3.128823522464693</v>
      </c>
      <c r="E2173" s="75"/>
      <c r="F2173" s="5">
        <f t="shared" si="456"/>
        <v>1</v>
      </c>
      <c r="G2173" s="5">
        <f t="shared" si="457"/>
        <v>1.4881394459422821</v>
      </c>
      <c r="H2173" s="5">
        <f t="shared" si="458"/>
        <v>3.128823522464693</v>
      </c>
      <c r="K2173" s="5">
        <f t="shared" si="459"/>
        <v>0</v>
      </c>
      <c r="L2173" s="5">
        <f t="shared" si="460"/>
        <v>0</v>
      </c>
      <c r="M2173" s="25" t="e">
        <f t="shared" si="463"/>
        <v>#DIV/0!</v>
      </c>
      <c r="N2173" s="25" t="e">
        <f t="shared" si="463"/>
        <v>#DIV/0!</v>
      </c>
      <c r="O2173">
        <f t="shared" si="464"/>
        <v>0</v>
      </c>
      <c r="P2173">
        <f t="shared" si="464"/>
        <v>0</v>
      </c>
      <c r="Q2173" t="s">
        <v>509</v>
      </c>
      <c r="R2173" t="s">
        <v>463</v>
      </c>
      <c r="S2173" t="s">
        <v>276</v>
      </c>
      <c r="T2173" s="67" t="s">
        <v>86</v>
      </c>
      <c r="U2173" s="67" t="s">
        <v>84</v>
      </c>
      <c r="V2173" t="s">
        <v>677</v>
      </c>
      <c r="W2173" s="67" t="s">
        <v>79</v>
      </c>
      <c r="X2173" s="79">
        <v>3</v>
      </c>
      <c r="Y2173" t="str">
        <f t="shared" si="461"/>
        <v>Y</v>
      </c>
      <c r="Z2173" s="24">
        <v>100</v>
      </c>
      <c r="AA2173" s="24">
        <f t="shared" si="450"/>
        <v>0</v>
      </c>
      <c r="AB2173" s="24">
        <f t="shared" si="451"/>
        <v>-100</v>
      </c>
      <c r="AC2173" s="24">
        <f t="shared" si="452"/>
        <v>0</v>
      </c>
      <c r="AD2173" s="24">
        <f t="shared" si="453"/>
        <v>-100</v>
      </c>
      <c r="AE2173" s="24">
        <f t="shared" si="454"/>
        <v>0</v>
      </c>
      <c r="AF2173" s="24">
        <f t="shared" si="455"/>
        <v>-100</v>
      </c>
    </row>
    <row r="2174" spans="1:32" x14ac:dyDescent="0.25">
      <c r="A2174" s="18">
        <v>0.16465166263124489</v>
      </c>
      <c r="B2174" s="18">
        <v>0.83532542481637606</v>
      </c>
      <c r="C2174" s="3">
        <f t="shared" si="462"/>
        <v>6.0734278902461343</v>
      </c>
      <c r="D2174" s="4">
        <f t="shared" si="462"/>
        <v>1.1971382293551323</v>
      </c>
      <c r="E2174" s="75"/>
      <c r="F2174" s="5">
        <f t="shared" si="456"/>
        <v>1</v>
      </c>
      <c r="G2174" s="5">
        <f t="shared" si="457"/>
        <v>6.0734278902461343</v>
      </c>
      <c r="H2174" s="5">
        <f t="shared" si="458"/>
        <v>1.1971382293551323</v>
      </c>
      <c r="K2174" s="5">
        <f t="shared" si="459"/>
        <v>0</v>
      </c>
      <c r="L2174" s="5">
        <f t="shared" si="460"/>
        <v>0</v>
      </c>
      <c r="M2174" s="25" t="e">
        <f t="shared" si="463"/>
        <v>#DIV/0!</v>
      </c>
      <c r="N2174" s="25" t="e">
        <f t="shared" si="463"/>
        <v>#DIV/0!</v>
      </c>
      <c r="O2174">
        <f t="shared" si="464"/>
        <v>0</v>
      </c>
      <c r="P2174">
        <f t="shared" si="464"/>
        <v>0</v>
      </c>
      <c r="Q2174" t="s">
        <v>505</v>
      </c>
      <c r="R2174" t="s">
        <v>460</v>
      </c>
      <c r="S2174" t="s">
        <v>276</v>
      </c>
      <c r="T2174" s="67" t="s">
        <v>75</v>
      </c>
      <c r="U2174" s="67" t="s">
        <v>90</v>
      </c>
      <c r="V2174" t="s">
        <v>677</v>
      </c>
      <c r="W2174" s="67" t="s">
        <v>75</v>
      </c>
      <c r="X2174" s="79">
        <v>2</v>
      </c>
      <c r="Y2174" t="str">
        <f t="shared" si="461"/>
        <v>N</v>
      </c>
      <c r="Z2174" s="24">
        <v>100</v>
      </c>
      <c r="AA2174" s="24">
        <f t="shared" si="450"/>
        <v>0</v>
      </c>
      <c r="AB2174" s="24">
        <f t="shared" si="451"/>
        <v>-100</v>
      </c>
      <c r="AC2174" s="24">
        <f t="shared" si="452"/>
        <v>0</v>
      </c>
      <c r="AD2174" s="24">
        <f t="shared" si="453"/>
        <v>-100</v>
      </c>
      <c r="AE2174" s="24">
        <f t="shared" si="454"/>
        <v>0</v>
      </c>
      <c r="AF2174" s="24">
        <f t="shared" si="455"/>
        <v>-100</v>
      </c>
    </row>
    <row r="2175" spans="1:32" x14ac:dyDescent="0.25">
      <c r="A2175" s="18">
        <v>0.19740059947138638</v>
      </c>
      <c r="B2175" s="18">
        <v>0.80250940236870882</v>
      </c>
      <c r="C2175" s="3">
        <f t="shared" si="462"/>
        <v>5.0658407455593979</v>
      </c>
      <c r="D2175" s="4">
        <f t="shared" si="462"/>
        <v>1.2460913193644492</v>
      </c>
      <c r="E2175" s="75"/>
      <c r="F2175" s="5">
        <f t="shared" si="456"/>
        <v>1</v>
      </c>
      <c r="G2175" s="5">
        <f t="shared" si="457"/>
        <v>5.0658407455593979</v>
      </c>
      <c r="H2175" s="5">
        <f t="shared" si="458"/>
        <v>1.2460913193644492</v>
      </c>
      <c r="K2175" s="5">
        <f t="shared" si="459"/>
        <v>0</v>
      </c>
      <c r="L2175" s="5">
        <f t="shared" si="460"/>
        <v>0</v>
      </c>
      <c r="M2175" s="25" t="e">
        <f t="shared" si="463"/>
        <v>#DIV/0!</v>
      </c>
      <c r="N2175" s="25" t="e">
        <f t="shared" si="463"/>
        <v>#DIV/0!</v>
      </c>
      <c r="O2175">
        <f t="shared" si="464"/>
        <v>0</v>
      </c>
      <c r="P2175">
        <f t="shared" si="464"/>
        <v>0</v>
      </c>
      <c r="Q2175" t="s">
        <v>371</v>
      </c>
      <c r="R2175" t="s">
        <v>511</v>
      </c>
      <c r="S2175" t="s">
        <v>275</v>
      </c>
      <c r="T2175" s="67" t="s">
        <v>75</v>
      </c>
      <c r="U2175" s="67" t="s">
        <v>90</v>
      </c>
      <c r="V2175" t="s">
        <v>678</v>
      </c>
      <c r="W2175" s="67" t="s">
        <v>73</v>
      </c>
      <c r="X2175" s="79">
        <v>0</v>
      </c>
      <c r="Y2175" t="str">
        <f t="shared" si="461"/>
        <v>N</v>
      </c>
      <c r="Z2175" s="24">
        <v>100</v>
      </c>
      <c r="AA2175" s="24">
        <f t="shared" si="450"/>
        <v>0</v>
      </c>
      <c r="AB2175" s="24">
        <f t="shared" si="451"/>
        <v>-100</v>
      </c>
      <c r="AC2175" s="24">
        <f t="shared" si="452"/>
        <v>0</v>
      </c>
      <c r="AD2175" s="24">
        <f t="shared" si="453"/>
        <v>-100</v>
      </c>
      <c r="AE2175" s="24">
        <f t="shared" si="454"/>
        <v>0</v>
      </c>
      <c r="AF2175" s="24">
        <f t="shared" si="455"/>
        <v>-100</v>
      </c>
    </row>
    <row r="2176" spans="1:32" x14ac:dyDescent="0.25">
      <c r="A2176" s="18">
        <v>0.62138907766539375</v>
      </c>
      <c r="B2176" s="18">
        <v>0.3688804986196566</v>
      </c>
      <c r="C2176" s="3">
        <f t="shared" si="462"/>
        <v>1.6092976782872921</v>
      </c>
      <c r="D2176" s="4">
        <f t="shared" si="462"/>
        <v>2.7109050322312505</v>
      </c>
      <c r="E2176" s="75"/>
      <c r="F2176" s="5">
        <f t="shared" si="456"/>
        <v>1</v>
      </c>
      <c r="G2176" s="5">
        <f t="shared" si="457"/>
        <v>1.6092976782872921</v>
      </c>
      <c r="H2176" s="5">
        <f t="shared" si="458"/>
        <v>2.7109050322312505</v>
      </c>
      <c r="K2176" s="5">
        <f t="shared" si="459"/>
        <v>0</v>
      </c>
      <c r="L2176" s="5">
        <f t="shared" si="460"/>
        <v>0</v>
      </c>
      <c r="M2176" s="25" t="e">
        <f t="shared" si="463"/>
        <v>#DIV/0!</v>
      </c>
      <c r="N2176" s="25" t="e">
        <f t="shared" si="463"/>
        <v>#DIV/0!</v>
      </c>
      <c r="O2176">
        <f t="shared" si="464"/>
        <v>0</v>
      </c>
      <c r="P2176">
        <f t="shared" si="464"/>
        <v>0</v>
      </c>
      <c r="Q2176" t="s">
        <v>380</v>
      </c>
      <c r="R2176" t="s">
        <v>284</v>
      </c>
      <c r="S2176" t="s">
        <v>275</v>
      </c>
      <c r="T2176" s="67" t="s">
        <v>86</v>
      </c>
      <c r="U2176" s="67" t="s">
        <v>84</v>
      </c>
      <c r="V2176" t="s">
        <v>678</v>
      </c>
      <c r="W2176" s="67" t="s">
        <v>100</v>
      </c>
      <c r="X2176" s="79">
        <v>3</v>
      </c>
      <c r="Y2176" t="str">
        <f t="shared" si="461"/>
        <v>Y</v>
      </c>
      <c r="Z2176" s="24">
        <v>100</v>
      </c>
      <c r="AA2176" s="24">
        <f t="shared" si="450"/>
        <v>0</v>
      </c>
      <c r="AB2176" s="24">
        <f t="shared" si="451"/>
        <v>-100</v>
      </c>
      <c r="AC2176" s="24">
        <f t="shared" si="452"/>
        <v>0</v>
      </c>
      <c r="AD2176" s="24">
        <f t="shared" si="453"/>
        <v>-100</v>
      </c>
      <c r="AE2176" s="24">
        <f t="shared" si="454"/>
        <v>0</v>
      </c>
      <c r="AF2176" s="24">
        <f t="shared" si="455"/>
        <v>-100</v>
      </c>
    </row>
    <row r="2177" spans="1:32" x14ac:dyDescent="0.25">
      <c r="A2177" s="18">
        <v>0.33655445068654138</v>
      </c>
      <c r="B2177" s="18">
        <v>0.66317319767765592</v>
      </c>
      <c r="C2177" s="3">
        <f t="shared" si="462"/>
        <v>2.9712874037472634</v>
      </c>
      <c r="D2177" s="4">
        <f t="shared" si="462"/>
        <v>1.50790171180299</v>
      </c>
      <c r="E2177" s="75"/>
      <c r="F2177" s="5">
        <f t="shared" si="456"/>
        <v>1</v>
      </c>
      <c r="G2177" s="5">
        <f t="shared" si="457"/>
        <v>2.9712874037472634</v>
      </c>
      <c r="H2177" s="5">
        <f t="shared" si="458"/>
        <v>1.50790171180299</v>
      </c>
      <c r="K2177" s="5">
        <f t="shared" si="459"/>
        <v>0</v>
      </c>
      <c r="L2177" s="5">
        <f t="shared" si="460"/>
        <v>0</v>
      </c>
      <c r="M2177" s="25" t="e">
        <f t="shared" si="463"/>
        <v>#DIV/0!</v>
      </c>
      <c r="N2177" s="25" t="e">
        <f t="shared" si="463"/>
        <v>#DIV/0!</v>
      </c>
      <c r="O2177">
        <f t="shared" si="464"/>
        <v>0</v>
      </c>
      <c r="P2177">
        <f t="shared" si="464"/>
        <v>0</v>
      </c>
      <c r="Q2177" t="s">
        <v>308</v>
      </c>
      <c r="R2177" t="s">
        <v>305</v>
      </c>
      <c r="S2177" t="s">
        <v>275</v>
      </c>
      <c r="T2177" s="67" t="s">
        <v>75</v>
      </c>
      <c r="U2177" s="67" t="s">
        <v>90</v>
      </c>
      <c r="V2177" t="s">
        <v>678</v>
      </c>
      <c r="W2177" s="67" t="s">
        <v>89</v>
      </c>
      <c r="X2177" s="79">
        <v>4</v>
      </c>
      <c r="Y2177" t="str">
        <f t="shared" si="461"/>
        <v>Y</v>
      </c>
      <c r="Z2177" s="24">
        <v>100</v>
      </c>
      <c r="AA2177" s="24">
        <f t="shared" si="450"/>
        <v>0</v>
      </c>
      <c r="AB2177" s="24">
        <f t="shared" si="451"/>
        <v>-100</v>
      </c>
      <c r="AC2177" s="24">
        <f t="shared" si="452"/>
        <v>0</v>
      </c>
      <c r="AD2177" s="24">
        <f t="shared" si="453"/>
        <v>-100</v>
      </c>
      <c r="AE2177" s="24">
        <f t="shared" si="454"/>
        <v>0</v>
      </c>
      <c r="AF2177" s="24">
        <f t="shared" si="455"/>
        <v>-100</v>
      </c>
    </row>
    <row r="2178" spans="1:32" x14ac:dyDescent="0.25">
      <c r="A2178" s="18">
        <v>0.17858690516535883</v>
      </c>
      <c r="B2178" s="18">
        <v>0.8213750628617148</v>
      </c>
      <c r="C2178" s="3">
        <f t="shared" si="462"/>
        <v>5.5995146960751168</v>
      </c>
      <c r="D2178" s="4">
        <f t="shared" si="462"/>
        <v>1.2174706114353488</v>
      </c>
      <c r="E2178" s="75"/>
      <c r="F2178" s="5">
        <f t="shared" si="456"/>
        <v>1</v>
      </c>
      <c r="G2178" s="5">
        <f t="shared" si="457"/>
        <v>5.5995146960751168</v>
      </c>
      <c r="H2178" s="5">
        <f t="shared" si="458"/>
        <v>1.2174706114353488</v>
      </c>
      <c r="K2178" s="5">
        <f t="shared" si="459"/>
        <v>0</v>
      </c>
      <c r="L2178" s="5">
        <f t="shared" si="460"/>
        <v>0</v>
      </c>
      <c r="M2178" s="25" t="e">
        <f t="shared" si="463"/>
        <v>#DIV/0!</v>
      </c>
      <c r="N2178" s="25" t="e">
        <f t="shared" si="463"/>
        <v>#DIV/0!</v>
      </c>
      <c r="O2178">
        <f t="shared" si="464"/>
        <v>0</v>
      </c>
      <c r="P2178">
        <f t="shared" si="464"/>
        <v>0</v>
      </c>
      <c r="Q2178" t="s">
        <v>394</v>
      </c>
      <c r="R2178" t="s">
        <v>386</v>
      </c>
      <c r="S2178" t="s">
        <v>279</v>
      </c>
      <c r="T2178" s="67" t="s">
        <v>75</v>
      </c>
      <c r="U2178" s="67" t="s">
        <v>90</v>
      </c>
      <c r="V2178" t="s">
        <v>678</v>
      </c>
      <c r="W2178" s="67" t="s">
        <v>86</v>
      </c>
      <c r="X2178" s="79">
        <v>3</v>
      </c>
      <c r="Y2178" t="str">
        <f t="shared" si="461"/>
        <v>Y</v>
      </c>
      <c r="Z2178" s="24">
        <v>100</v>
      </c>
      <c r="AA2178" s="24">
        <f t="shared" si="450"/>
        <v>0</v>
      </c>
      <c r="AB2178" s="24">
        <f t="shared" si="451"/>
        <v>-100</v>
      </c>
      <c r="AC2178" s="24">
        <f t="shared" si="452"/>
        <v>0</v>
      </c>
      <c r="AD2178" s="24">
        <f t="shared" si="453"/>
        <v>-100</v>
      </c>
      <c r="AE2178" s="24">
        <f t="shared" si="454"/>
        <v>0</v>
      </c>
      <c r="AF2178" s="24">
        <f t="shared" si="455"/>
        <v>-100</v>
      </c>
    </row>
    <row r="2179" spans="1:32" x14ac:dyDescent="0.25">
      <c r="A2179" s="18">
        <v>0.55266640696270575</v>
      </c>
      <c r="B2179" s="18">
        <v>0.4418408750103151</v>
      </c>
      <c r="C2179" s="3">
        <f t="shared" si="462"/>
        <v>1.8094097766783219</v>
      </c>
      <c r="D2179" s="4">
        <f t="shared" si="462"/>
        <v>2.2632582374291519</v>
      </c>
      <c r="E2179" s="75"/>
      <c r="F2179" s="5">
        <f t="shared" si="456"/>
        <v>1</v>
      </c>
      <c r="G2179" s="5">
        <f t="shared" si="457"/>
        <v>1.8094097766783219</v>
      </c>
      <c r="H2179" s="5">
        <f t="shared" si="458"/>
        <v>2.2632582374291519</v>
      </c>
      <c r="K2179" s="5">
        <f t="shared" si="459"/>
        <v>0</v>
      </c>
      <c r="L2179" s="5">
        <f t="shared" si="460"/>
        <v>0</v>
      </c>
      <c r="M2179" s="25" t="e">
        <f t="shared" si="463"/>
        <v>#DIV/0!</v>
      </c>
      <c r="N2179" s="25" t="e">
        <f t="shared" si="463"/>
        <v>#DIV/0!</v>
      </c>
      <c r="O2179">
        <f t="shared" si="464"/>
        <v>0</v>
      </c>
      <c r="P2179">
        <f t="shared" si="464"/>
        <v>0</v>
      </c>
      <c r="Q2179" t="s">
        <v>485</v>
      </c>
      <c r="R2179" t="s">
        <v>329</v>
      </c>
      <c r="S2179" t="s">
        <v>281</v>
      </c>
      <c r="T2179" s="67" t="s">
        <v>79</v>
      </c>
      <c r="U2179" s="67" t="s">
        <v>85</v>
      </c>
      <c r="V2179" t="s">
        <v>678</v>
      </c>
      <c r="W2179" s="67" t="s">
        <v>75</v>
      </c>
      <c r="X2179" s="79">
        <v>2</v>
      </c>
      <c r="Y2179" t="str">
        <f t="shared" si="461"/>
        <v>N</v>
      </c>
      <c r="Z2179" s="24">
        <v>100</v>
      </c>
      <c r="AA2179" s="24">
        <f t="shared" si="450"/>
        <v>0</v>
      </c>
      <c r="AB2179" s="24">
        <f t="shared" si="451"/>
        <v>-100</v>
      </c>
      <c r="AC2179" s="24">
        <f t="shared" si="452"/>
        <v>0</v>
      </c>
      <c r="AD2179" s="24">
        <f t="shared" si="453"/>
        <v>-100</v>
      </c>
      <c r="AE2179" s="24">
        <f t="shared" si="454"/>
        <v>0</v>
      </c>
      <c r="AF2179" s="24">
        <f t="shared" si="455"/>
        <v>-100</v>
      </c>
    </row>
    <row r="2180" spans="1:32" x14ac:dyDescent="0.25">
      <c r="A2180" s="18">
        <v>0.36622634564719375</v>
      </c>
      <c r="B2180" s="18">
        <v>0.63338765662130647</v>
      </c>
      <c r="C2180" s="3">
        <f t="shared" si="462"/>
        <v>2.7305517800277421</v>
      </c>
      <c r="D2180" s="4">
        <f t="shared" si="462"/>
        <v>1.5788119480166722</v>
      </c>
      <c r="E2180" s="75"/>
      <c r="F2180" s="5">
        <f t="shared" si="456"/>
        <v>1</v>
      </c>
      <c r="G2180" s="5">
        <f t="shared" si="457"/>
        <v>2.7305517800277421</v>
      </c>
      <c r="H2180" s="5">
        <f t="shared" si="458"/>
        <v>1.5788119480166722</v>
      </c>
      <c r="K2180" s="5">
        <f t="shared" si="459"/>
        <v>0</v>
      </c>
      <c r="L2180" s="5">
        <f t="shared" si="460"/>
        <v>0</v>
      </c>
      <c r="M2180" s="25" t="e">
        <f t="shared" si="463"/>
        <v>#DIV/0!</v>
      </c>
      <c r="N2180" s="25" t="e">
        <f t="shared" si="463"/>
        <v>#DIV/0!</v>
      </c>
      <c r="O2180">
        <f t="shared" si="464"/>
        <v>0</v>
      </c>
      <c r="P2180">
        <f t="shared" si="464"/>
        <v>0</v>
      </c>
      <c r="Q2180" t="s">
        <v>489</v>
      </c>
      <c r="R2180" t="s">
        <v>339</v>
      </c>
      <c r="S2180" t="s">
        <v>274</v>
      </c>
      <c r="T2180" s="67" t="s">
        <v>75</v>
      </c>
      <c r="U2180" s="67" t="s">
        <v>90</v>
      </c>
      <c r="V2180" t="s">
        <v>678</v>
      </c>
      <c r="W2180" s="67" t="s">
        <v>78</v>
      </c>
      <c r="X2180" s="79">
        <v>1</v>
      </c>
      <c r="Y2180" t="str">
        <f t="shared" si="461"/>
        <v>N</v>
      </c>
      <c r="Z2180" s="24">
        <v>100</v>
      </c>
      <c r="AA2180" s="24">
        <f t="shared" si="450"/>
        <v>0</v>
      </c>
      <c r="AB2180" s="24">
        <f t="shared" si="451"/>
        <v>-100</v>
      </c>
      <c r="AC2180" s="24">
        <f t="shared" si="452"/>
        <v>0</v>
      </c>
      <c r="AD2180" s="24">
        <f t="shared" si="453"/>
        <v>-100</v>
      </c>
      <c r="AE2180" s="24">
        <f t="shared" si="454"/>
        <v>0</v>
      </c>
      <c r="AF2180" s="24">
        <f t="shared" si="455"/>
        <v>-100</v>
      </c>
    </row>
    <row r="2181" spans="1:32" x14ac:dyDescent="0.25">
      <c r="A2181" s="18">
        <v>0.52683771116238676</v>
      </c>
      <c r="B2181" s="18">
        <v>0.47117764782113769</v>
      </c>
      <c r="C2181" s="3">
        <f t="shared" si="462"/>
        <v>1.8981177292598381</v>
      </c>
      <c r="D2181" s="4">
        <f t="shared" si="462"/>
        <v>2.1223417635031936</v>
      </c>
      <c r="E2181" s="75"/>
      <c r="F2181" s="5">
        <f t="shared" si="456"/>
        <v>1</v>
      </c>
      <c r="G2181" s="5">
        <f t="shared" si="457"/>
        <v>1.8981177292598381</v>
      </c>
      <c r="H2181" s="5">
        <f t="shared" si="458"/>
        <v>2.1223417635031936</v>
      </c>
      <c r="K2181" s="5">
        <f t="shared" si="459"/>
        <v>0</v>
      </c>
      <c r="L2181" s="5">
        <f t="shared" si="460"/>
        <v>0</v>
      </c>
      <c r="M2181" s="25" t="e">
        <f t="shared" si="463"/>
        <v>#DIV/0!</v>
      </c>
      <c r="N2181" s="25" t="e">
        <f t="shared" si="463"/>
        <v>#DIV/0!</v>
      </c>
      <c r="O2181">
        <f t="shared" si="464"/>
        <v>0</v>
      </c>
      <c r="P2181">
        <f t="shared" si="464"/>
        <v>0</v>
      </c>
      <c r="Q2181" t="s">
        <v>343</v>
      </c>
      <c r="R2181" t="s">
        <v>487</v>
      </c>
      <c r="S2181" t="s">
        <v>274</v>
      </c>
      <c r="T2181" s="67" t="s">
        <v>86</v>
      </c>
      <c r="U2181" s="67" t="s">
        <v>84</v>
      </c>
      <c r="V2181" t="s">
        <v>678</v>
      </c>
      <c r="W2181" s="67" t="s">
        <v>94</v>
      </c>
      <c r="X2181" s="79">
        <v>2</v>
      </c>
      <c r="Y2181" t="str">
        <f t="shared" si="461"/>
        <v>N</v>
      </c>
      <c r="Z2181" s="24">
        <v>100</v>
      </c>
      <c r="AA2181" s="24">
        <f t="shared" si="450"/>
        <v>0</v>
      </c>
      <c r="AB2181" s="24">
        <f t="shared" si="451"/>
        <v>-100</v>
      </c>
      <c r="AC2181" s="24">
        <f t="shared" si="452"/>
        <v>0</v>
      </c>
      <c r="AD2181" s="24">
        <f t="shared" si="453"/>
        <v>-100</v>
      </c>
      <c r="AE2181" s="24">
        <f t="shared" si="454"/>
        <v>0</v>
      </c>
      <c r="AF2181" s="24">
        <f t="shared" si="455"/>
        <v>-100</v>
      </c>
    </row>
    <row r="2182" spans="1:32" x14ac:dyDescent="0.25">
      <c r="A2182" s="18">
        <v>0.11792596013463376</v>
      </c>
      <c r="B2182" s="18">
        <v>0.88206771042001497</v>
      </c>
      <c r="C2182" s="3">
        <f t="shared" si="462"/>
        <v>8.4798970375845961</v>
      </c>
      <c r="D2182" s="4">
        <f t="shared" si="462"/>
        <v>1.1336998148632254</v>
      </c>
      <c r="E2182" s="75"/>
      <c r="F2182" s="5">
        <f t="shared" si="456"/>
        <v>1</v>
      </c>
      <c r="G2182" s="5">
        <f t="shared" si="457"/>
        <v>8.4798970375845961</v>
      </c>
      <c r="H2182" s="5">
        <f t="shared" si="458"/>
        <v>1.1336998148632254</v>
      </c>
      <c r="K2182" s="5">
        <f t="shared" si="459"/>
        <v>0</v>
      </c>
      <c r="L2182" s="5">
        <f t="shared" si="460"/>
        <v>0</v>
      </c>
      <c r="M2182" s="25" t="e">
        <f t="shared" si="463"/>
        <v>#DIV/0!</v>
      </c>
      <c r="N2182" s="25" t="e">
        <f t="shared" si="463"/>
        <v>#DIV/0!</v>
      </c>
      <c r="O2182">
        <f t="shared" si="464"/>
        <v>0</v>
      </c>
      <c r="P2182">
        <f t="shared" si="464"/>
        <v>0</v>
      </c>
      <c r="Q2182" t="s">
        <v>426</v>
      </c>
      <c r="R2182" t="s">
        <v>425</v>
      </c>
      <c r="S2182" t="s">
        <v>273</v>
      </c>
      <c r="T2182" s="67" t="s">
        <v>75</v>
      </c>
      <c r="U2182" s="67" t="s">
        <v>90</v>
      </c>
      <c r="V2182" t="s">
        <v>678</v>
      </c>
      <c r="W2182" s="67" t="s">
        <v>75</v>
      </c>
      <c r="X2182" s="79">
        <v>2</v>
      </c>
      <c r="Y2182" t="str">
        <f t="shared" si="461"/>
        <v>N</v>
      </c>
      <c r="Z2182" s="24">
        <v>100</v>
      </c>
      <c r="AA2182" s="24">
        <f t="shared" si="450"/>
        <v>0</v>
      </c>
      <c r="AB2182" s="24">
        <f t="shared" si="451"/>
        <v>-100</v>
      </c>
      <c r="AC2182" s="24">
        <f t="shared" si="452"/>
        <v>0</v>
      </c>
      <c r="AD2182" s="24">
        <f t="shared" si="453"/>
        <v>-100</v>
      </c>
      <c r="AE2182" s="24">
        <f t="shared" si="454"/>
        <v>0</v>
      </c>
      <c r="AF2182" s="24">
        <f t="shared" si="455"/>
        <v>-100</v>
      </c>
    </row>
    <row r="2183" spans="1:32" x14ac:dyDescent="0.25">
      <c r="A2183" s="18">
        <v>0.70817126464056723</v>
      </c>
      <c r="B2183" s="18">
        <v>0.16466826601389403</v>
      </c>
      <c r="C2183" s="3">
        <f t="shared" si="462"/>
        <v>1.4120877956090898</v>
      </c>
      <c r="D2183" s="4">
        <f t="shared" si="462"/>
        <v>6.072815510886743</v>
      </c>
      <c r="E2183" s="75"/>
      <c r="F2183" s="5">
        <f t="shared" si="456"/>
        <v>1</v>
      </c>
      <c r="G2183" s="5">
        <f t="shared" si="457"/>
        <v>1.4120877956090898</v>
      </c>
      <c r="H2183" s="5">
        <f t="shared" si="458"/>
        <v>6.072815510886743</v>
      </c>
      <c r="K2183" s="5">
        <f t="shared" si="459"/>
        <v>0</v>
      </c>
      <c r="L2183" s="5">
        <f t="shared" si="460"/>
        <v>0</v>
      </c>
      <c r="M2183" s="25" t="e">
        <f t="shared" si="463"/>
        <v>#DIV/0!</v>
      </c>
      <c r="N2183" s="25" t="e">
        <f t="shared" si="463"/>
        <v>#DIV/0!</v>
      </c>
      <c r="O2183">
        <f t="shared" si="464"/>
        <v>0</v>
      </c>
      <c r="P2183">
        <f t="shared" si="464"/>
        <v>0</v>
      </c>
      <c r="Q2183" t="s">
        <v>353</v>
      </c>
      <c r="R2183" t="s">
        <v>352</v>
      </c>
      <c r="S2183" t="s">
        <v>273</v>
      </c>
      <c r="T2183" s="67" t="s">
        <v>88</v>
      </c>
      <c r="U2183" s="67" t="s">
        <v>84</v>
      </c>
      <c r="V2183" t="s">
        <v>678</v>
      </c>
      <c r="W2183" s="67" t="s">
        <v>94</v>
      </c>
      <c r="X2183" s="79">
        <v>2</v>
      </c>
      <c r="Y2183" t="str">
        <f t="shared" si="461"/>
        <v>N</v>
      </c>
      <c r="Z2183" s="24">
        <v>100</v>
      </c>
      <c r="AA2183" s="24">
        <f t="shared" si="450"/>
        <v>0</v>
      </c>
      <c r="AB2183" s="24">
        <f t="shared" si="451"/>
        <v>-100</v>
      </c>
      <c r="AC2183" s="24">
        <f t="shared" si="452"/>
        <v>0</v>
      </c>
      <c r="AD2183" s="24">
        <f t="shared" si="453"/>
        <v>-100</v>
      </c>
      <c r="AE2183" s="24">
        <f t="shared" si="454"/>
        <v>0</v>
      </c>
      <c r="AF2183" s="24">
        <f t="shared" si="455"/>
        <v>-100</v>
      </c>
    </row>
    <row r="2184" spans="1:32" x14ac:dyDescent="0.25">
      <c r="A2184" s="18">
        <v>0.3793822562115689</v>
      </c>
      <c r="B2184" s="18">
        <v>0.61999926820612683</v>
      </c>
      <c r="C2184" s="3">
        <f t="shared" si="462"/>
        <v>2.6358639172685323</v>
      </c>
      <c r="D2184" s="4">
        <f t="shared" si="462"/>
        <v>1.6129051295388577</v>
      </c>
      <c r="E2184" s="75"/>
      <c r="F2184" s="5">
        <f t="shared" si="456"/>
        <v>1</v>
      </c>
      <c r="G2184" s="5">
        <f t="shared" si="457"/>
        <v>2.6358639172685323</v>
      </c>
      <c r="H2184" s="5">
        <f t="shared" si="458"/>
        <v>1.6129051295388577</v>
      </c>
      <c r="K2184" s="5">
        <f t="shared" si="459"/>
        <v>0</v>
      </c>
      <c r="L2184" s="5">
        <f t="shared" si="460"/>
        <v>0</v>
      </c>
      <c r="M2184" s="25" t="e">
        <f t="shared" si="463"/>
        <v>#DIV/0!</v>
      </c>
      <c r="N2184" s="25" t="e">
        <f t="shared" si="463"/>
        <v>#DIV/0!</v>
      </c>
      <c r="O2184">
        <f t="shared" si="464"/>
        <v>0</v>
      </c>
      <c r="P2184">
        <f t="shared" si="464"/>
        <v>0</v>
      </c>
      <c r="Q2184" t="s">
        <v>434</v>
      </c>
      <c r="R2184" t="s">
        <v>359</v>
      </c>
      <c r="S2184" t="s">
        <v>278</v>
      </c>
      <c r="T2184" s="67" t="s">
        <v>75</v>
      </c>
      <c r="U2184" s="67" t="s">
        <v>90</v>
      </c>
      <c r="V2184" t="s">
        <v>678</v>
      </c>
      <c r="W2184" s="67" t="s">
        <v>75</v>
      </c>
      <c r="X2184" s="79">
        <v>2</v>
      </c>
      <c r="Y2184" t="str">
        <f t="shared" si="461"/>
        <v>N</v>
      </c>
      <c r="Z2184" s="24">
        <v>100</v>
      </c>
      <c r="AA2184" s="24">
        <f t="shared" si="450"/>
        <v>0</v>
      </c>
      <c r="AB2184" s="24">
        <f t="shared" si="451"/>
        <v>-100</v>
      </c>
      <c r="AC2184" s="24">
        <f t="shared" si="452"/>
        <v>0</v>
      </c>
      <c r="AD2184" s="24">
        <f t="shared" si="453"/>
        <v>-100</v>
      </c>
      <c r="AE2184" s="24">
        <f t="shared" si="454"/>
        <v>0</v>
      </c>
      <c r="AF2184" s="24">
        <f t="shared" si="455"/>
        <v>-100</v>
      </c>
    </row>
    <row r="2185" spans="1:32" x14ac:dyDescent="0.25">
      <c r="A2185" s="18">
        <v>0.28067781509393269</v>
      </c>
      <c r="B2185" s="18">
        <v>0.71898379291676029</v>
      </c>
      <c r="C2185" s="3">
        <f t="shared" si="462"/>
        <v>3.5628038491939105</v>
      </c>
      <c r="D2185" s="4">
        <f t="shared" si="462"/>
        <v>1.3908519355397684</v>
      </c>
      <c r="E2185" s="75"/>
      <c r="F2185" s="5">
        <f t="shared" si="456"/>
        <v>1</v>
      </c>
      <c r="G2185" s="5">
        <f t="shared" si="457"/>
        <v>3.5628038491939105</v>
      </c>
      <c r="H2185" s="5">
        <f t="shared" si="458"/>
        <v>1.3908519355397684</v>
      </c>
      <c r="K2185" s="5">
        <f t="shared" si="459"/>
        <v>0</v>
      </c>
      <c r="L2185" s="5">
        <f t="shared" si="460"/>
        <v>0</v>
      </c>
      <c r="M2185" s="25" t="e">
        <f t="shared" si="463"/>
        <v>#DIV/0!</v>
      </c>
      <c r="N2185" s="25" t="e">
        <f t="shared" si="463"/>
        <v>#DIV/0!</v>
      </c>
      <c r="O2185">
        <f t="shared" si="464"/>
        <v>0</v>
      </c>
      <c r="P2185">
        <f t="shared" si="464"/>
        <v>0</v>
      </c>
      <c r="Q2185" t="s">
        <v>357</v>
      </c>
      <c r="R2185" t="s">
        <v>356</v>
      </c>
      <c r="S2185" t="s">
        <v>278</v>
      </c>
      <c r="T2185" s="67" t="s">
        <v>75</v>
      </c>
      <c r="U2185" s="67" t="s">
        <v>90</v>
      </c>
      <c r="V2185" t="s">
        <v>678</v>
      </c>
      <c r="W2185" s="67" t="s">
        <v>89</v>
      </c>
      <c r="X2185" s="79">
        <v>4</v>
      </c>
      <c r="Y2185" t="str">
        <f t="shared" si="461"/>
        <v>Y</v>
      </c>
      <c r="Z2185" s="24">
        <v>100</v>
      </c>
      <c r="AA2185" s="24">
        <f t="shared" si="450"/>
        <v>0</v>
      </c>
      <c r="AB2185" s="24">
        <f t="shared" si="451"/>
        <v>-100</v>
      </c>
      <c r="AC2185" s="24">
        <f t="shared" si="452"/>
        <v>0</v>
      </c>
      <c r="AD2185" s="24">
        <f t="shared" si="453"/>
        <v>-100</v>
      </c>
      <c r="AE2185" s="24">
        <f t="shared" si="454"/>
        <v>0</v>
      </c>
      <c r="AF2185" s="24">
        <f t="shared" si="455"/>
        <v>-100</v>
      </c>
    </row>
    <row r="2186" spans="1:32" x14ac:dyDescent="0.25">
      <c r="A2186" s="18">
        <v>0.32914972552665162</v>
      </c>
      <c r="B2186" s="18">
        <v>0.6704448946159941</v>
      </c>
      <c r="C2186" s="3">
        <f t="shared" si="462"/>
        <v>3.0381310462889295</v>
      </c>
      <c r="D2186" s="4">
        <f t="shared" si="462"/>
        <v>1.4915468937574099</v>
      </c>
      <c r="E2186" s="75"/>
      <c r="F2186" s="5">
        <f t="shared" si="456"/>
        <v>1</v>
      </c>
      <c r="G2186" s="5">
        <f t="shared" si="457"/>
        <v>3.0381310462889295</v>
      </c>
      <c r="H2186" s="5">
        <f t="shared" si="458"/>
        <v>1.4915468937574099</v>
      </c>
      <c r="K2186" s="5">
        <f t="shared" si="459"/>
        <v>0</v>
      </c>
      <c r="L2186" s="5">
        <f t="shared" si="460"/>
        <v>0</v>
      </c>
      <c r="M2186" s="25" t="e">
        <f t="shared" si="463"/>
        <v>#DIV/0!</v>
      </c>
      <c r="N2186" s="25" t="e">
        <f t="shared" si="463"/>
        <v>#DIV/0!</v>
      </c>
      <c r="O2186">
        <f t="shared" si="464"/>
        <v>0</v>
      </c>
      <c r="P2186">
        <f t="shared" si="464"/>
        <v>0</v>
      </c>
      <c r="Q2186" t="s">
        <v>438</v>
      </c>
      <c r="R2186" t="s">
        <v>499</v>
      </c>
      <c r="S2186" t="s">
        <v>269</v>
      </c>
      <c r="T2186" s="67" t="s">
        <v>75</v>
      </c>
      <c r="U2186" s="67" t="s">
        <v>90</v>
      </c>
      <c r="V2186" t="s">
        <v>678</v>
      </c>
      <c r="W2186" s="67" t="s">
        <v>125</v>
      </c>
      <c r="X2186" s="79">
        <v>6</v>
      </c>
      <c r="Y2186" t="str">
        <f t="shared" si="461"/>
        <v>Y</v>
      </c>
      <c r="Z2186" s="24">
        <v>100</v>
      </c>
      <c r="AA2186" s="24">
        <f t="shared" si="450"/>
        <v>0</v>
      </c>
      <c r="AB2186" s="24">
        <f t="shared" si="451"/>
        <v>-100</v>
      </c>
      <c r="AC2186" s="24">
        <f t="shared" si="452"/>
        <v>0</v>
      </c>
      <c r="AD2186" s="24">
        <f t="shared" si="453"/>
        <v>-100</v>
      </c>
      <c r="AE2186" s="24">
        <f t="shared" si="454"/>
        <v>0</v>
      </c>
      <c r="AF2186" s="24">
        <f t="shared" si="455"/>
        <v>-100</v>
      </c>
    </row>
    <row r="2187" spans="1:32" x14ac:dyDescent="0.25">
      <c r="A2187" s="18">
        <v>0.41101754504480303</v>
      </c>
      <c r="B2187" s="18">
        <v>0.58627966692292333</v>
      </c>
      <c r="C2187" s="3">
        <f t="shared" si="462"/>
        <v>2.432986163378974</v>
      </c>
      <c r="D2187" s="4">
        <f t="shared" si="462"/>
        <v>1.7056706149276493</v>
      </c>
      <c r="E2187" s="75"/>
      <c r="F2187" s="5">
        <f t="shared" si="456"/>
        <v>1</v>
      </c>
      <c r="G2187" s="5">
        <f t="shared" si="457"/>
        <v>2.432986163378974</v>
      </c>
      <c r="H2187" s="5">
        <f t="shared" si="458"/>
        <v>1.7056706149276493</v>
      </c>
      <c r="K2187" s="5">
        <f t="shared" si="459"/>
        <v>0</v>
      </c>
      <c r="L2187" s="5">
        <f t="shared" si="460"/>
        <v>0</v>
      </c>
      <c r="M2187" s="25" t="e">
        <f t="shared" si="463"/>
        <v>#DIV/0!</v>
      </c>
      <c r="N2187" s="25" t="e">
        <f t="shared" si="463"/>
        <v>#DIV/0!</v>
      </c>
      <c r="O2187">
        <f t="shared" si="464"/>
        <v>0</v>
      </c>
      <c r="P2187">
        <f t="shared" si="464"/>
        <v>0</v>
      </c>
      <c r="Q2187" t="s">
        <v>360</v>
      </c>
      <c r="R2187" t="s">
        <v>498</v>
      </c>
      <c r="S2187" t="s">
        <v>269</v>
      </c>
      <c r="T2187" s="67" t="s">
        <v>86</v>
      </c>
      <c r="U2187" s="67" t="s">
        <v>84</v>
      </c>
      <c r="V2187" t="s">
        <v>678</v>
      </c>
      <c r="W2187" s="67" t="s">
        <v>73</v>
      </c>
      <c r="X2187" s="79">
        <v>0</v>
      </c>
      <c r="Y2187" t="str">
        <f t="shared" si="461"/>
        <v>N</v>
      </c>
      <c r="Z2187" s="24">
        <v>100</v>
      </c>
      <c r="AA2187" s="24">
        <f t="shared" si="450"/>
        <v>0</v>
      </c>
      <c r="AB2187" s="24">
        <f t="shared" si="451"/>
        <v>-100</v>
      </c>
      <c r="AC2187" s="24">
        <f t="shared" si="452"/>
        <v>0</v>
      </c>
      <c r="AD2187" s="24">
        <f t="shared" si="453"/>
        <v>-100</v>
      </c>
      <c r="AE2187" s="24">
        <f t="shared" si="454"/>
        <v>0</v>
      </c>
      <c r="AF2187" s="24">
        <f t="shared" si="455"/>
        <v>-100</v>
      </c>
    </row>
    <row r="2188" spans="1:32" x14ac:dyDescent="0.25">
      <c r="A2188" s="18">
        <v>0.45000661069407383</v>
      </c>
      <c r="B2188" s="18">
        <v>0.54935169826997654</v>
      </c>
      <c r="C2188" s="3">
        <f t="shared" si="462"/>
        <v>2.2221895772989564</v>
      </c>
      <c r="D2188" s="4">
        <f t="shared" si="462"/>
        <v>1.820327493569619</v>
      </c>
      <c r="E2188" s="75"/>
      <c r="F2188" s="5">
        <f t="shared" si="456"/>
        <v>1</v>
      </c>
      <c r="G2188" s="5">
        <f t="shared" si="457"/>
        <v>2.2221895772989564</v>
      </c>
      <c r="H2188" s="5">
        <f t="shared" si="458"/>
        <v>1.820327493569619</v>
      </c>
      <c r="K2188" s="5">
        <f t="shared" si="459"/>
        <v>0</v>
      </c>
      <c r="L2188" s="5">
        <f t="shared" si="460"/>
        <v>0</v>
      </c>
      <c r="M2188" s="25" t="e">
        <f t="shared" si="463"/>
        <v>#DIV/0!</v>
      </c>
      <c r="N2188" s="25" t="e">
        <f t="shared" si="463"/>
        <v>#DIV/0!</v>
      </c>
      <c r="O2188">
        <f t="shared" si="464"/>
        <v>0</v>
      </c>
      <c r="P2188">
        <f t="shared" si="464"/>
        <v>0</v>
      </c>
      <c r="Q2188" t="s">
        <v>362</v>
      </c>
      <c r="R2188" t="s">
        <v>437</v>
      </c>
      <c r="S2188" t="s">
        <v>269</v>
      </c>
      <c r="T2188" s="67" t="s">
        <v>75</v>
      </c>
      <c r="U2188" s="67" t="s">
        <v>90</v>
      </c>
      <c r="V2188" t="s">
        <v>678</v>
      </c>
      <c r="W2188" s="67" t="s">
        <v>100</v>
      </c>
      <c r="X2188" s="79">
        <v>3</v>
      </c>
      <c r="Y2188" t="str">
        <f t="shared" si="461"/>
        <v>Y</v>
      </c>
      <c r="Z2188" s="24">
        <v>100</v>
      </c>
      <c r="AA2188" s="24">
        <f t="shared" si="450"/>
        <v>0</v>
      </c>
      <c r="AB2188" s="24">
        <f t="shared" si="451"/>
        <v>-100</v>
      </c>
      <c r="AC2188" s="24">
        <f t="shared" si="452"/>
        <v>0</v>
      </c>
      <c r="AD2188" s="24">
        <f t="shared" si="453"/>
        <v>-100</v>
      </c>
      <c r="AE2188" s="24">
        <f t="shared" si="454"/>
        <v>0</v>
      </c>
      <c r="AF2188" s="24">
        <f t="shared" si="455"/>
        <v>-100</v>
      </c>
    </row>
    <row r="2189" spans="1:32" x14ac:dyDescent="0.25">
      <c r="A2189" s="18">
        <v>0.37664137978781309</v>
      </c>
      <c r="B2189" s="18">
        <v>0.62017782850411607</v>
      </c>
      <c r="C2189" s="3">
        <f t="shared" si="462"/>
        <v>2.6550454986209053</v>
      </c>
      <c r="D2189" s="4">
        <f t="shared" si="462"/>
        <v>1.6124407452811143</v>
      </c>
      <c r="E2189" s="75"/>
      <c r="F2189" s="5">
        <f t="shared" si="456"/>
        <v>1</v>
      </c>
      <c r="G2189" s="5">
        <f t="shared" si="457"/>
        <v>2.6550454986209053</v>
      </c>
      <c r="H2189" s="5">
        <f t="shared" si="458"/>
        <v>1.6124407452811143</v>
      </c>
      <c r="K2189" s="5">
        <f t="shared" si="459"/>
        <v>0</v>
      </c>
      <c r="L2189" s="5">
        <f t="shared" si="460"/>
        <v>0</v>
      </c>
      <c r="M2189" s="25" t="e">
        <f t="shared" si="463"/>
        <v>#DIV/0!</v>
      </c>
      <c r="N2189" s="25" t="e">
        <f t="shared" si="463"/>
        <v>#DIV/0!</v>
      </c>
      <c r="O2189">
        <f t="shared" si="464"/>
        <v>0</v>
      </c>
      <c r="P2189">
        <f t="shared" si="464"/>
        <v>0</v>
      </c>
      <c r="Q2189" t="s">
        <v>307</v>
      </c>
      <c r="R2189" t="s">
        <v>479</v>
      </c>
      <c r="S2189" t="s">
        <v>275</v>
      </c>
      <c r="T2189" s="67" t="s">
        <v>94</v>
      </c>
      <c r="U2189" s="67" t="s">
        <v>84</v>
      </c>
      <c r="V2189" t="s">
        <v>679</v>
      </c>
      <c r="W2189" s="67" t="s">
        <v>164</v>
      </c>
      <c r="X2189" s="79">
        <v>5</v>
      </c>
      <c r="Y2189" t="str">
        <f t="shared" si="461"/>
        <v>Y</v>
      </c>
      <c r="Z2189" s="24">
        <v>100</v>
      </c>
      <c r="AA2189" s="24">
        <f t="shared" si="450"/>
        <v>0</v>
      </c>
      <c r="AB2189" s="24">
        <f t="shared" si="451"/>
        <v>-100</v>
      </c>
      <c r="AC2189" s="24">
        <f t="shared" si="452"/>
        <v>0</v>
      </c>
      <c r="AD2189" s="24">
        <f t="shared" si="453"/>
        <v>-100</v>
      </c>
      <c r="AE2189" s="24">
        <f t="shared" si="454"/>
        <v>0</v>
      </c>
      <c r="AF2189" s="24">
        <f t="shared" si="455"/>
        <v>-100</v>
      </c>
    </row>
    <row r="2190" spans="1:32" x14ac:dyDescent="0.25">
      <c r="A2190" s="124">
        <v>0.20473458004226472</v>
      </c>
      <c r="B2190" s="124">
        <v>0.79518378039526372</v>
      </c>
      <c r="C2190" s="120">
        <f t="shared" si="462"/>
        <v>4.884372731726919</v>
      </c>
      <c r="D2190" s="121">
        <f t="shared" si="462"/>
        <v>1.2575709221620792</v>
      </c>
      <c r="E2190" s="129"/>
      <c r="F2190" s="122">
        <f t="shared" si="456"/>
        <v>1</v>
      </c>
      <c r="G2190" s="122">
        <f t="shared" si="457"/>
        <v>4.884372731726919</v>
      </c>
      <c r="H2190" s="122">
        <f t="shared" si="458"/>
        <v>1.2575709221620792</v>
      </c>
      <c r="I2190" s="97"/>
      <c r="J2190" s="97"/>
      <c r="K2190" s="122">
        <f t="shared" si="459"/>
        <v>0</v>
      </c>
      <c r="L2190" s="122">
        <f t="shared" si="460"/>
        <v>0</v>
      </c>
      <c r="M2190" s="123" t="e">
        <f t="shared" si="463"/>
        <v>#DIV/0!</v>
      </c>
      <c r="N2190" s="123" t="e">
        <f t="shared" si="463"/>
        <v>#DIV/0!</v>
      </c>
      <c r="O2190" s="97">
        <f t="shared" si="464"/>
        <v>0</v>
      </c>
      <c r="P2190" s="97">
        <f t="shared" si="464"/>
        <v>0</v>
      </c>
      <c r="Q2190" s="97" t="s">
        <v>301</v>
      </c>
      <c r="R2190" s="97" t="s">
        <v>285</v>
      </c>
      <c r="S2190" s="97" t="s">
        <v>275</v>
      </c>
      <c r="T2190" s="117" t="s">
        <v>75</v>
      </c>
      <c r="U2190" s="117" t="s">
        <v>90</v>
      </c>
      <c r="V2190" s="97" t="s">
        <v>679</v>
      </c>
      <c r="W2190" s="117" t="s">
        <v>204</v>
      </c>
      <c r="X2190" s="96">
        <v>6</v>
      </c>
      <c r="Y2190" t="str">
        <f t="shared" si="461"/>
        <v>Y</v>
      </c>
      <c r="Z2190" s="24">
        <v>100</v>
      </c>
      <c r="AA2190" s="24">
        <f t="shared" si="450"/>
        <v>0</v>
      </c>
      <c r="AB2190" s="24">
        <f t="shared" si="451"/>
        <v>-100</v>
      </c>
      <c r="AC2190" s="24">
        <f t="shared" si="452"/>
        <v>0</v>
      </c>
      <c r="AD2190" s="24">
        <f t="shared" si="453"/>
        <v>-100</v>
      </c>
      <c r="AE2190" s="24">
        <f t="shared" si="454"/>
        <v>0</v>
      </c>
      <c r="AF2190" s="24">
        <f t="shared" si="455"/>
        <v>-100</v>
      </c>
    </row>
    <row r="2191" spans="1:32" x14ac:dyDescent="0.25">
      <c r="A2191" s="25">
        <v>0.36568256221021861</v>
      </c>
      <c r="B2191" s="25">
        <v>0.63362883969546202</v>
      </c>
      <c r="C2191" s="3">
        <f t="shared" ref="C2191:D2206" si="465">(100%/A2191)</f>
        <v>2.7346122110825006</v>
      </c>
      <c r="D2191" s="4">
        <f t="shared" si="465"/>
        <v>1.578210992543561</v>
      </c>
      <c r="E2191" s="75"/>
      <c r="F2191" s="5">
        <f t="shared" si="456"/>
        <v>1</v>
      </c>
      <c r="G2191" s="5">
        <f t="shared" si="457"/>
        <v>2.7346122110825006</v>
      </c>
      <c r="H2191" s="5">
        <f t="shared" si="458"/>
        <v>1.578210992543561</v>
      </c>
      <c r="K2191" s="5">
        <f t="shared" si="459"/>
        <v>0</v>
      </c>
      <c r="L2191" s="5">
        <f t="shared" si="460"/>
        <v>0</v>
      </c>
      <c r="M2191" s="25" t="e">
        <f t="shared" ref="M2191:N2206" si="466">(1/K2191)</f>
        <v>#DIV/0!</v>
      </c>
      <c r="N2191" s="25" t="e">
        <f t="shared" si="466"/>
        <v>#DIV/0!</v>
      </c>
      <c r="O2191">
        <f t="shared" ref="O2191:P2206" si="467">(I2191/G2191)</f>
        <v>0</v>
      </c>
      <c r="P2191">
        <f t="shared" si="467"/>
        <v>0</v>
      </c>
      <c r="Q2191" t="s">
        <v>370</v>
      </c>
      <c r="R2191" t="s">
        <v>476</v>
      </c>
      <c r="S2191" t="s">
        <v>275</v>
      </c>
      <c r="T2191" s="67" t="s">
        <v>75</v>
      </c>
      <c r="U2191" s="67" t="s">
        <v>90</v>
      </c>
      <c r="V2191" s="128" t="s">
        <v>675</v>
      </c>
      <c r="W2191" s="133" t="s">
        <v>99</v>
      </c>
      <c r="X2191">
        <v>5</v>
      </c>
      <c r="Y2191" t="str">
        <f t="shared" si="461"/>
        <v>Y</v>
      </c>
      <c r="Z2191" s="24">
        <v>100</v>
      </c>
      <c r="AA2191" s="24">
        <f t="shared" si="450"/>
        <v>0</v>
      </c>
      <c r="AB2191" s="24">
        <f t="shared" si="451"/>
        <v>-100</v>
      </c>
      <c r="AC2191" s="24">
        <f t="shared" si="452"/>
        <v>0</v>
      </c>
      <c r="AD2191" s="24">
        <f t="shared" si="453"/>
        <v>-100</v>
      </c>
      <c r="AE2191" s="24">
        <f t="shared" si="454"/>
        <v>0</v>
      </c>
      <c r="AF2191" s="24">
        <f t="shared" si="455"/>
        <v>-100</v>
      </c>
    </row>
    <row r="2192" spans="1:32" x14ac:dyDescent="0.25">
      <c r="A2192" s="25">
        <v>0.68652680644123765</v>
      </c>
      <c r="B2192" s="25">
        <v>0.27909389209363267</v>
      </c>
      <c r="C2192" s="3">
        <f t="shared" si="465"/>
        <v>1.456607361311526</v>
      </c>
      <c r="D2192" s="4">
        <f t="shared" si="465"/>
        <v>3.5830235928793166</v>
      </c>
      <c r="E2192" s="75"/>
      <c r="F2192" s="5">
        <f t="shared" si="456"/>
        <v>1</v>
      </c>
      <c r="G2192" s="5">
        <f t="shared" si="457"/>
        <v>1.456607361311526</v>
      </c>
      <c r="H2192" s="5">
        <f t="shared" si="458"/>
        <v>3.5830235928793166</v>
      </c>
      <c r="K2192" s="5">
        <f t="shared" si="459"/>
        <v>0</v>
      </c>
      <c r="L2192" s="5">
        <f t="shared" si="460"/>
        <v>0</v>
      </c>
      <c r="M2192" s="25" t="e">
        <f t="shared" si="466"/>
        <v>#DIV/0!</v>
      </c>
      <c r="N2192" s="25" t="e">
        <f t="shared" si="466"/>
        <v>#DIV/0!</v>
      </c>
      <c r="O2192">
        <f t="shared" si="467"/>
        <v>0</v>
      </c>
      <c r="P2192">
        <f t="shared" si="467"/>
        <v>0</v>
      </c>
      <c r="Q2192" t="s">
        <v>310</v>
      </c>
      <c r="R2192" t="s">
        <v>287</v>
      </c>
      <c r="S2192" t="s">
        <v>268</v>
      </c>
      <c r="T2192" s="67" t="s">
        <v>102</v>
      </c>
      <c r="U2192" s="67" t="s">
        <v>85</v>
      </c>
      <c r="V2192" s="128" t="s">
        <v>675</v>
      </c>
      <c r="W2192" s="133" t="s">
        <v>76</v>
      </c>
      <c r="X2192">
        <v>1</v>
      </c>
      <c r="Y2192" t="str">
        <f t="shared" si="461"/>
        <v>N</v>
      </c>
      <c r="Z2192" s="24">
        <v>100</v>
      </c>
      <c r="AA2192" s="24">
        <f t="shared" si="450"/>
        <v>0</v>
      </c>
      <c r="AB2192" s="24">
        <f t="shared" si="451"/>
        <v>-100</v>
      </c>
      <c r="AC2192" s="24">
        <f t="shared" si="452"/>
        <v>0</v>
      </c>
      <c r="AD2192" s="24">
        <f t="shared" si="453"/>
        <v>-100</v>
      </c>
      <c r="AE2192" s="24">
        <f t="shared" si="454"/>
        <v>0</v>
      </c>
      <c r="AF2192" s="24">
        <f t="shared" si="455"/>
        <v>-100</v>
      </c>
    </row>
    <row r="2193" spans="1:32" x14ac:dyDescent="0.25">
      <c r="A2193" s="25">
        <v>0.30312878878582256</v>
      </c>
      <c r="B2193" s="25">
        <v>0.69631217604024787</v>
      </c>
      <c r="C2193" s="3">
        <f t="shared" si="465"/>
        <v>3.2989278385780638</v>
      </c>
      <c r="D2193" s="4">
        <f t="shared" si="465"/>
        <v>1.4361374601931398</v>
      </c>
      <c r="E2193" s="75"/>
      <c r="F2193" s="5">
        <f t="shared" si="456"/>
        <v>1</v>
      </c>
      <c r="G2193" s="5">
        <f t="shared" si="457"/>
        <v>3.2989278385780638</v>
      </c>
      <c r="H2193" s="5">
        <f t="shared" si="458"/>
        <v>1.4361374601931398</v>
      </c>
      <c r="K2193" s="5">
        <f t="shared" si="459"/>
        <v>0</v>
      </c>
      <c r="L2193" s="5">
        <f t="shared" si="460"/>
        <v>0</v>
      </c>
      <c r="M2193" s="25" t="e">
        <f t="shared" si="466"/>
        <v>#DIV/0!</v>
      </c>
      <c r="N2193" s="25" t="e">
        <f t="shared" si="466"/>
        <v>#DIV/0!</v>
      </c>
      <c r="O2193">
        <f t="shared" si="467"/>
        <v>0</v>
      </c>
      <c r="P2193">
        <f t="shared" si="467"/>
        <v>0</v>
      </c>
      <c r="Q2193" t="s">
        <v>317</v>
      </c>
      <c r="R2193" t="s">
        <v>483</v>
      </c>
      <c r="S2193" t="s">
        <v>279</v>
      </c>
      <c r="T2193" s="67" t="s">
        <v>75</v>
      </c>
      <c r="U2193" s="67" t="s">
        <v>90</v>
      </c>
      <c r="V2193" s="128" t="s">
        <v>675</v>
      </c>
      <c r="W2193" s="133" t="s">
        <v>100</v>
      </c>
      <c r="X2193">
        <v>3</v>
      </c>
      <c r="Y2193" t="str">
        <f t="shared" si="461"/>
        <v>Y</v>
      </c>
      <c r="Z2193" s="24">
        <v>100</v>
      </c>
      <c r="AA2193" s="24">
        <f t="shared" si="450"/>
        <v>0</v>
      </c>
      <c r="AB2193" s="24">
        <f t="shared" si="451"/>
        <v>-100</v>
      </c>
      <c r="AC2193" s="24">
        <f t="shared" si="452"/>
        <v>0</v>
      </c>
      <c r="AD2193" s="24">
        <f t="shared" si="453"/>
        <v>-100</v>
      </c>
      <c r="AE2193" s="24">
        <f t="shared" si="454"/>
        <v>0</v>
      </c>
      <c r="AF2193" s="24">
        <f t="shared" si="455"/>
        <v>-100</v>
      </c>
    </row>
    <row r="2194" spans="1:32" x14ac:dyDescent="0.25">
      <c r="A2194" s="25">
        <v>0.33860737694048909</v>
      </c>
      <c r="B2194" s="25">
        <v>0.66088963044339799</v>
      </c>
      <c r="C2194" s="3">
        <f t="shared" si="465"/>
        <v>2.9532729293601654</v>
      </c>
      <c r="D2194" s="4">
        <f t="shared" si="465"/>
        <v>1.5131119538508861</v>
      </c>
      <c r="E2194" s="75"/>
      <c r="F2194" s="5">
        <f t="shared" si="456"/>
        <v>1</v>
      </c>
      <c r="G2194" s="5">
        <f t="shared" si="457"/>
        <v>2.9532729293601654</v>
      </c>
      <c r="H2194" s="5">
        <f t="shared" si="458"/>
        <v>1.5131119538508861</v>
      </c>
      <c r="K2194" s="5">
        <f t="shared" si="459"/>
        <v>0</v>
      </c>
      <c r="L2194" s="5">
        <f t="shared" si="460"/>
        <v>0</v>
      </c>
      <c r="M2194" s="25" t="e">
        <f t="shared" si="466"/>
        <v>#DIV/0!</v>
      </c>
      <c r="N2194" s="25" t="e">
        <f t="shared" si="466"/>
        <v>#DIV/0!</v>
      </c>
      <c r="O2194">
        <f t="shared" si="467"/>
        <v>0</v>
      </c>
      <c r="P2194">
        <f t="shared" si="467"/>
        <v>0</v>
      </c>
      <c r="Q2194" t="s">
        <v>513</v>
      </c>
      <c r="R2194" t="s">
        <v>318</v>
      </c>
      <c r="S2194" t="s">
        <v>279</v>
      </c>
      <c r="T2194" s="67" t="s">
        <v>75</v>
      </c>
      <c r="U2194" s="67" t="s">
        <v>90</v>
      </c>
      <c r="V2194" s="128" t="s">
        <v>675</v>
      </c>
      <c r="W2194" s="133" t="s">
        <v>102</v>
      </c>
      <c r="X2194">
        <v>4</v>
      </c>
      <c r="Y2194" t="str">
        <f t="shared" si="461"/>
        <v>Y</v>
      </c>
      <c r="Z2194" s="24">
        <v>100</v>
      </c>
      <c r="AA2194" s="24">
        <f t="shared" si="450"/>
        <v>0</v>
      </c>
      <c r="AB2194" s="24">
        <f t="shared" si="451"/>
        <v>-100</v>
      </c>
      <c r="AC2194" s="24">
        <f t="shared" si="452"/>
        <v>0</v>
      </c>
      <c r="AD2194" s="24">
        <f t="shared" si="453"/>
        <v>-100</v>
      </c>
      <c r="AE2194" s="24">
        <f t="shared" si="454"/>
        <v>0</v>
      </c>
      <c r="AF2194" s="24">
        <f t="shared" si="455"/>
        <v>-100</v>
      </c>
    </row>
    <row r="2195" spans="1:32" x14ac:dyDescent="0.25">
      <c r="A2195" s="25">
        <v>0.39109816317079832</v>
      </c>
      <c r="B2195" s="25">
        <v>0.60808174547888139</v>
      </c>
      <c r="C2195" s="3">
        <f t="shared" si="465"/>
        <v>2.556902829439486</v>
      </c>
      <c r="D2195" s="4">
        <f t="shared" si="465"/>
        <v>1.6445157372919854</v>
      </c>
      <c r="E2195" s="75"/>
      <c r="F2195" s="5">
        <f t="shared" si="456"/>
        <v>1</v>
      </c>
      <c r="G2195" s="5">
        <f t="shared" si="457"/>
        <v>2.556902829439486</v>
      </c>
      <c r="H2195" s="5">
        <f t="shared" si="458"/>
        <v>1.6445157372919854</v>
      </c>
      <c r="K2195" s="5">
        <f t="shared" si="459"/>
        <v>0</v>
      </c>
      <c r="L2195" s="5">
        <f t="shared" si="460"/>
        <v>0</v>
      </c>
      <c r="M2195" s="25" t="e">
        <f t="shared" si="466"/>
        <v>#DIV/0!</v>
      </c>
      <c r="N2195" s="25" t="e">
        <f t="shared" si="466"/>
        <v>#DIV/0!</v>
      </c>
      <c r="O2195">
        <f t="shared" si="467"/>
        <v>0</v>
      </c>
      <c r="P2195">
        <f t="shared" si="467"/>
        <v>0</v>
      </c>
      <c r="Q2195" t="s">
        <v>365</v>
      </c>
      <c r="R2195" t="s">
        <v>442</v>
      </c>
      <c r="S2195" t="s">
        <v>282</v>
      </c>
      <c r="T2195" s="67" t="s">
        <v>75</v>
      </c>
      <c r="U2195" s="67" t="s">
        <v>90</v>
      </c>
      <c r="V2195" s="128" t="s">
        <v>675</v>
      </c>
      <c r="W2195" s="133" t="s">
        <v>89</v>
      </c>
      <c r="X2195">
        <v>4</v>
      </c>
      <c r="Y2195" t="str">
        <f t="shared" si="461"/>
        <v>Y</v>
      </c>
      <c r="Z2195" s="24">
        <v>100</v>
      </c>
      <c r="AA2195" s="24">
        <f t="shared" si="450"/>
        <v>0</v>
      </c>
      <c r="AB2195" s="24">
        <f t="shared" si="451"/>
        <v>-100</v>
      </c>
      <c r="AC2195" s="24">
        <f t="shared" si="452"/>
        <v>0</v>
      </c>
      <c r="AD2195" s="24">
        <f t="shared" si="453"/>
        <v>-100</v>
      </c>
      <c r="AE2195" s="24">
        <f t="shared" si="454"/>
        <v>0</v>
      </c>
      <c r="AF2195" s="24">
        <f t="shared" si="455"/>
        <v>-100</v>
      </c>
    </row>
    <row r="2196" spans="1:32" x14ac:dyDescent="0.25">
      <c r="A2196" s="6">
        <v>0.46572461898077272</v>
      </c>
      <c r="B2196" s="6">
        <v>0.53321656749564195</v>
      </c>
      <c r="C2196" s="3">
        <f t="shared" si="465"/>
        <v>2.1471916219255842</v>
      </c>
      <c r="D2196" s="4">
        <f t="shared" si="465"/>
        <v>1.8754105947920929</v>
      </c>
      <c r="F2196" s="5">
        <f t="shared" si="456"/>
        <v>1</v>
      </c>
      <c r="G2196" s="5">
        <f t="shared" si="457"/>
        <v>2.1471916219255842</v>
      </c>
      <c r="H2196" s="5">
        <f t="shared" si="458"/>
        <v>1.8754105947920929</v>
      </c>
      <c r="K2196" s="5">
        <f t="shared" si="459"/>
        <v>0</v>
      </c>
      <c r="L2196" s="5">
        <f t="shared" si="460"/>
        <v>0</v>
      </c>
      <c r="M2196" s="25" t="e">
        <f t="shared" si="466"/>
        <v>#DIV/0!</v>
      </c>
      <c r="N2196" s="25" t="e">
        <f t="shared" si="466"/>
        <v>#DIV/0!</v>
      </c>
      <c r="O2196">
        <f t="shared" si="467"/>
        <v>0</v>
      </c>
      <c r="P2196">
        <f t="shared" si="467"/>
        <v>0</v>
      </c>
      <c r="Q2196" t="s">
        <v>471</v>
      </c>
      <c r="R2196" t="s">
        <v>473</v>
      </c>
      <c r="S2196" t="s">
        <v>276</v>
      </c>
      <c r="T2196" s="67" t="s">
        <v>86</v>
      </c>
      <c r="U2196" s="67" t="s">
        <v>84</v>
      </c>
      <c r="V2196" s="128" t="s">
        <v>675</v>
      </c>
      <c r="W2196" s="133" t="s">
        <v>75</v>
      </c>
      <c r="X2196">
        <v>2</v>
      </c>
      <c r="Y2196" t="str">
        <f t="shared" si="461"/>
        <v>N</v>
      </c>
      <c r="Z2196" s="24">
        <v>100</v>
      </c>
      <c r="AA2196" s="24">
        <f t="shared" si="450"/>
        <v>0</v>
      </c>
      <c r="AB2196" s="24">
        <f t="shared" si="451"/>
        <v>-100</v>
      </c>
      <c r="AC2196" s="24">
        <f t="shared" si="452"/>
        <v>0</v>
      </c>
      <c r="AD2196" s="24">
        <f t="shared" si="453"/>
        <v>-100</v>
      </c>
      <c r="AE2196" s="24">
        <f t="shared" si="454"/>
        <v>0</v>
      </c>
      <c r="AF2196" s="24">
        <f t="shared" si="455"/>
        <v>-100</v>
      </c>
    </row>
    <row r="2197" spans="1:32" x14ac:dyDescent="0.25">
      <c r="A2197" s="6">
        <v>0.37545064181026955</v>
      </c>
      <c r="B2197" s="6">
        <v>0.62409313419848955</v>
      </c>
      <c r="C2197" s="3">
        <f t="shared" si="465"/>
        <v>2.663465949021711</v>
      </c>
      <c r="D2197" s="4">
        <f t="shared" si="465"/>
        <v>1.602324949919983</v>
      </c>
      <c r="F2197" s="5">
        <f t="shared" si="456"/>
        <v>1</v>
      </c>
      <c r="G2197" s="5">
        <f t="shared" si="457"/>
        <v>2.663465949021711</v>
      </c>
      <c r="H2197" s="5">
        <f t="shared" si="458"/>
        <v>1.602324949919983</v>
      </c>
      <c r="K2197" s="5">
        <f t="shared" si="459"/>
        <v>0</v>
      </c>
      <c r="L2197" s="5">
        <f t="shared" si="460"/>
        <v>0</v>
      </c>
      <c r="M2197" s="25" t="e">
        <f t="shared" si="466"/>
        <v>#DIV/0!</v>
      </c>
      <c r="N2197" s="25" t="e">
        <f t="shared" si="466"/>
        <v>#DIV/0!</v>
      </c>
      <c r="O2197">
        <f t="shared" si="467"/>
        <v>0</v>
      </c>
      <c r="P2197">
        <f t="shared" si="467"/>
        <v>0</v>
      </c>
      <c r="Q2197" t="s">
        <v>386</v>
      </c>
      <c r="R2197" t="s">
        <v>385</v>
      </c>
      <c r="S2197" t="s">
        <v>279</v>
      </c>
      <c r="T2197" s="67" t="s">
        <v>75</v>
      </c>
      <c r="U2197" s="67" t="s">
        <v>90</v>
      </c>
      <c r="V2197" s="128" t="s">
        <v>680</v>
      </c>
      <c r="W2197" s="133" t="s">
        <v>96</v>
      </c>
      <c r="X2197">
        <v>5</v>
      </c>
      <c r="Y2197" t="str">
        <f t="shared" si="461"/>
        <v>Y</v>
      </c>
      <c r="Z2197" s="24">
        <v>100</v>
      </c>
      <c r="AA2197" s="24">
        <f t="shared" si="450"/>
        <v>0</v>
      </c>
      <c r="AB2197" s="24">
        <f t="shared" si="451"/>
        <v>-100</v>
      </c>
      <c r="AC2197" s="24">
        <f t="shared" si="452"/>
        <v>0</v>
      </c>
      <c r="AD2197" s="24">
        <f t="shared" si="453"/>
        <v>-100</v>
      </c>
      <c r="AE2197" s="24">
        <f t="shared" si="454"/>
        <v>0</v>
      </c>
      <c r="AF2197" s="24">
        <f t="shared" si="455"/>
        <v>-100</v>
      </c>
    </row>
    <row r="2198" spans="1:32" x14ac:dyDescent="0.25">
      <c r="A2198" s="6">
        <v>0.32474847856637212</v>
      </c>
      <c r="B2198" s="6">
        <v>0.67501306683296669</v>
      </c>
      <c r="C2198" s="3">
        <f t="shared" si="465"/>
        <v>3.0793061892532312</v>
      </c>
      <c r="D2198" s="4">
        <f t="shared" si="465"/>
        <v>1.4814528031165535</v>
      </c>
      <c r="F2198" s="5">
        <f t="shared" si="456"/>
        <v>1</v>
      </c>
      <c r="G2198" s="5">
        <f t="shared" si="457"/>
        <v>3.0793061892532312</v>
      </c>
      <c r="H2198" s="5">
        <f t="shared" si="458"/>
        <v>1.4814528031165535</v>
      </c>
      <c r="K2198" s="5">
        <f t="shared" si="459"/>
        <v>0</v>
      </c>
      <c r="L2198" s="5">
        <f t="shared" si="460"/>
        <v>0</v>
      </c>
      <c r="M2198" s="25" t="e">
        <f t="shared" si="466"/>
        <v>#DIV/0!</v>
      </c>
      <c r="N2198" s="25" t="e">
        <f t="shared" si="466"/>
        <v>#DIV/0!</v>
      </c>
      <c r="O2198">
        <f t="shared" si="467"/>
        <v>0</v>
      </c>
      <c r="P2198">
        <f t="shared" si="467"/>
        <v>0</v>
      </c>
      <c r="Q2198" t="s">
        <v>316</v>
      </c>
      <c r="R2198" t="s">
        <v>388</v>
      </c>
      <c r="S2198" t="s">
        <v>279</v>
      </c>
      <c r="T2198" s="67" t="s">
        <v>75</v>
      </c>
      <c r="U2198" s="67" t="s">
        <v>90</v>
      </c>
      <c r="V2198" s="128" t="s">
        <v>680</v>
      </c>
      <c r="W2198" s="133" t="s">
        <v>100</v>
      </c>
      <c r="X2198">
        <v>3</v>
      </c>
      <c r="Y2198" t="str">
        <f t="shared" si="461"/>
        <v>Y</v>
      </c>
      <c r="Z2198" s="24">
        <v>100</v>
      </c>
      <c r="AA2198" s="24">
        <f t="shared" si="450"/>
        <v>0</v>
      </c>
      <c r="AB2198" s="24">
        <f t="shared" si="451"/>
        <v>-100</v>
      </c>
      <c r="AC2198" s="24">
        <f t="shared" si="452"/>
        <v>0</v>
      </c>
      <c r="AD2198" s="24">
        <f t="shared" si="453"/>
        <v>-100</v>
      </c>
      <c r="AE2198" s="24">
        <f t="shared" si="454"/>
        <v>0</v>
      </c>
      <c r="AF2198" s="24">
        <f t="shared" si="455"/>
        <v>-100</v>
      </c>
    </row>
    <row r="2199" spans="1:32" x14ac:dyDescent="0.25">
      <c r="A2199" s="6">
        <v>0.27998077909789515</v>
      </c>
      <c r="B2199" s="6">
        <v>0.71981653693561831</v>
      </c>
      <c r="C2199" s="3">
        <f t="shared" si="465"/>
        <v>3.5716737528269769</v>
      </c>
      <c r="D2199" s="4">
        <f t="shared" si="465"/>
        <v>1.3892428816058748</v>
      </c>
      <c r="F2199" s="5">
        <f t="shared" si="456"/>
        <v>1</v>
      </c>
      <c r="G2199" s="5">
        <f t="shared" si="457"/>
        <v>3.5716737528269769</v>
      </c>
      <c r="H2199" s="5">
        <f t="shared" si="458"/>
        <v>1.3892428816058748</v>
      </c>
      <c r="K2199" s="5">
        <f t="shared" si="459"/>
        <v>0</v>
      </c>
      <c r="L2199" s="5">
        <f t="shared" si="460"/>
        <v>0</v>
      </c>
      <c r="M2199" s="25" t="e">
        <f t="shared" si="466"/>
        <v>#DIV/0!</v>
      </c>
      <c r="N2199" s="25" t="e">
        <f t="shared" si="466"/>
        <v>#DIV/0!</v>
      </c>
      <c r="O2199">
        <f t="shared" si="467"/>
        <v>0</v>
      </c>
      <c r="P2199">
        <f t="shared" si="467"/>
        <v>0</v>
      </c>
      <c r="Q2199" t="s">
        <v>306</v>
      </c>
      <c r="R2199" t="s">
        <v>376</v>
      </c>
      <c r="S2199" t="s">
        <v>275</v>
      </c>
      <c r="T2199" s="67" t="s">
        <v>75</v>
      </c>
      <c r="U2199" s="67" t="s">
        <v>90</v>
      </c>
      <c r="V2199" t="s">
        <v>679</v>
      </c>
      <c r="W2199" s="133" t="s">
        <v>78</v>
      </c>
      <c r="X2199">
        <v>1</v>
      </c>
      <c r="Y2199" t="str">
        <f t="shared" si="461"/>
        <v>N</v>
      </c>
      <c r="Z2199" s="24">
        <v>100</v>
      </c>
      <c r="AA2199" s="24">
        <f t="shared" si="450"/>
        <v>0</v>
      </c>
      <c r="AB2199" s="24">
        <f t="shared" si="451"/>
        <v>-100</v>
      </c>
      <c r="AC2199" s="24">
        <f t="shared" si="452"/>
        <v>0</v>
      </c>
      <c r="AD2199" s="24">
        <f t="shared" si="453"/>
        <v>-100</v>
      </c>
      <c r="AE2199" s="24">
        <f t="shared" si="454"/>
        <v>0</v>
      </c>
      <c r="AF2199" s="24">
        <f t="shared" si="455"/>
        <v>-100</v>
      </c>
    </row>
    <row r="2200" spans="1:32" x14ac:dyDescent="0.25">
      <c r="A2200" s="6">
        <v>0.24653063960933699</v>
      </c>
      <c r="B2200" s="6">
        <v>0.75317465012371854</v>
      </c>
      <c r="C2200" s="3">
        <f t="shared" si="465"/>
        <v>4.0562909404877336</v>
      </c>
      <c r="D2200" s="4">
        <f t="shared" si="465"/>
        <v>1.3277132997449359</v>
      </c>
      <c r="F2200" s="5">
        <f t="shared" si="456"/>
        <v>1</v>
      </c>
      <c r="G2200" s="5">
        <f t="shared" si="457"/>
        <v>4.0562909404877336</v>
      </c>
      <c r="H2200" s="5">
        <f t="shared" si="458"/>
        <v>1.3277132997449359</v>
      </c>
      <c r="K2200" s="5">
        <f t="shared" si="459"/>
        <v>0</v>
      </c>
      <c r="L2200" s="5">
        <f t="shared" si="460"/>
        <v>0</v>
      </c>
      <c r="M2200" s="25" t="e">
        <f t="shared" si="466"/>
        <v>#DIV/0!</v>
      </c>
      <c r="N2200" s="25" t="e">
        <f t="shared" si="466"/>
        <v>#DIV/0!</v>
      </c>
      <c r="O2200">
        <f t="shared" si="467"/>
        <v>0</v>
      </c>
      <c r="P2200">
        <f t="shared" si="467"/>
        <v>0</v>
      </c>
      <c r="Q2200" t="s">
        <v>371</v>
      </c>
      <c r="R2200" t="s">
        <v>511</v>
      </c>
      <c r="S2200" t="s">
        <v>275</v>
      </c>
      <c r="T2200" s="67" t="s">
        <v>78</v>
      </c>
      <c r="U2200" s="67" t="s">
        <v>84</v>
      </c>
      <c r="V2200" t="s">
        <v>679</v>
      </c>
      <c r="W2200" s="133" t="s">
        <v>73</v>
      </c>
      <c r="X2200">
        <v>0</v>
      </c>
      <c r="Y2200" t="str">
        <f t="shared" si="461"/>
        <v>N</v>
      </c>
      <c r="Z2200" s="24">
        <v>100</v>
      </c>
      <c r="AA2200" s="24">
        <f t="shared" si="450"/>
        <v>0</v>
      </c>
      <c r="AB2200" s="24">
        <f t="shared" si="451"/>
        <v>-100</v>
      </c>
      <c r="AC2200" s="24">
        <f t="shared" si="452"/>
        <v>0</v>
      </c>
      <c r="AD2200" s="24">
        <f t="shared" si="453"/>
        <v>-100</v>
      </c>
      <c r="AE2200" s="24">
        <f t="shared" si="454"/>
        <v>0</v>
      </c>
      <c r="AF2200" s="24">
        <f t="shared" si="455"/>
        <v>-100</v>
      </c>
    </row>
    <row r="2201" spans="1:32" x14ac:dyDescent="0.25">
      <c r="A2201" s="6">
        <v>0.40067545535975357</v>
      </c>
      <c r="B2201" s="6">
        <v>0.59884995379008055</v>
      </c>
      <c r="C2201" s="3">
        <f t="shared" si="465"/>
        <v>2.4957855207330639</v>
      </c>
      <c r="D2201" s="4">
        <f t="shared" si="465"/>
        <v>1.6698673744083441</v>
      </c>
      <c r="F2201" s="5">
        <f t="shared" si="456"/>
        <v>1</v>
      </c>
      <c r="G2201" s="5">
        <f t="shared" si="457"/>
        <v>2.4957855207330639</v>
      </c>
      <c r="H2201" s="5">
        <f t="shared" si="458"/>
        <v>1.6698673744083441</v>
      </c>
      <c r="K2201" s="5">
        <f t="shared" si="459"/>
        <v>0</v>
      </c>
      <c r="L2201" s="5">
        <f t="shared" si="460"/>
        <v>0</v>
      </c>
      <c r="M2201" s="25" t="e">
        <f t="shared" si="466"/>
        <v>#DIV/0!</v>
      </c>
      <c r="N2201" s="25" t="e">
        <f t="shared" si="466"/>
        <v>#DIV/0!</v>
      </c>
      <c r="O2201">
        <f t="shared" si="467"/>
        <v>0</v>
      </c>
      <c r="P2201">
        <f t="shared" si="467"/>
        <v>0</v>
      </c>
      <c r="Q2201" t="s">
        <v>482</v>
      </c>
      <c r="R2201" t="s">
        <v>390</v>
      </c>
      <c r="S2201" t="s">
        <v>279</v>
      </c>
      <c r="T2201" s="67" t="s">
        <v>75</v>
      </c>
      <c r="U2201" s="67" t="s">
        <v>90</v>
      </c>
      <c r="V2201" t="s">
        <v>679</v>
      </c>
      <c r="W2201" s="133" t="s">
        <v>78</v>
      </c>
      <c r="X2201">
        <v>1</v>
      </c>
      <c r="Y2201" t="str">
        <f t="shared" si="461"/>
        <v>N</v>
      </c>
      <c r="Z2201" s="24">
        <v>100</v>
      </c>
      <c r="AA2201" s="24">
        <f t="shared" si="450"/>
        <v>0</v>
      </c>
      <c r="AB2201" s="24">
        <f t="shared" si="451"/>
        <v>-100</v>
      </c>
      <c r="AC2201" s="24">
        <f t="shared" si="452"/>
        <v>0</v>
      </c>
      <c r="AD2201" s="24">
        <f t="shared" si="453"/>
        <v>-100</v>
      </c>
      <c r="AE2201" s="24">
        <f t="shared" si="454"/>
        <v>0</v>
      </c>
      <c r="AF2201" s="24">
        <f t="shared" si="455"/>
        <v>-100</v>
      </c>
    </row>
    <row r="2202" spans="1:32" x14ac:dyDescent="0.25">
      <c r="A2202" s="123">
        <v>0.41564083191224993</v>
      </c>
      <c r="B2202" s="123">
        <v>0.58249860192918179</v>
      </c>
      <c r="C2202" s="120">
        <f t="shared" si="465"/>
        <v>2.4059233915957514</v>
      </c>
      <c r="D2202" s="121">
        <f t="shared" si="465"/>
        <v>1.7167423178151706</v>
      </c>
      <c r="E2202" s="97"/>
      <c r="F2202" s="122">
        <f t="shared" si="456"/>
        <v>1</v>
      </c>
      <c r="G2202" s="122">
        <f t="shared" si="457"/>
        <v>2.4059233915957514</v>
      </c>
      <c r="H2202" s="122">
        <f t="shared" si="458"/>
        <v>1.7167423178151706</v>
      </c>
      <c r="I2202" s="97"/>
      <c r="J2202" s="97"/>
      <c r="K2202" s="122">
        <f t="shared" si="459"/>
        <v>0</v>
      </c>
      <c r="L2202" s="122">
        <f t="shared" si="460"/>
        <v>0</v>
      </c>
      <c r="M2202" s="123" t="e">
        <f t="shared" si="466"/>
        <v>#DIV/0!</v>
      </c>
      <c r="N2202" s="123" t="e">
        <f t="shared" si="466"/>
        <v>#DIV/0!</v>
      </c>
      <c r="O2202" s="97">
        <f t="shared" si="467"/>
        <v>0</v>
      </c>
      <c r="P2202" s="97">
        <f t="shared" si="467"/>
        <v>0</v>
      </c>
      <c r="Q2202" s="97" t="s">
        <v>387</v>
      </c>
      <c r="R2202" s="97" t="s">
        <v>481</v>
      </c>
      <c r="S2202" s="97" t="s">
        <v>279</v>
      </c>
      <c r="T2202" s="117" t="s">
        <v>86</v>
      </c>
      <c r="U2202" s="117" t="s">
        <v>84</v>
      </c>
      <c r="V2202" s="97" t="s">
        <v>679</v>
      </c>
      <c r="W2202" s="133" t="s">
        <v>86</v>
      </c>
      <c r="X2202">
        <v>3</v>
      </c>
      <c r="Y2202" t="str">
        <f t="shared" si="461"/>
        <v>Y</v>
      </c>
      <c r="Z2202" s="24">
        <v>100</v>
      </c>
      <c r="AA2202" s="24">
        <f t="shared" si="450"/>
        <v>0</v>
      </c>
      <c r="AB2202" s="24">
        <f t="shared" si="451"/>
        <v>-100</v>
      </c>
      <c r="AC2202" s="24">
        <f t="shared" si="452"/>
        <v>0</v>
      </c>
      <c r="AD2202" s="24">
        <f t="shared" si="453"/>
        <v>-100</v>
      </c>
      <c r="AE2202" s="24">
        <f t="shared" si="454"/>
        <v>0</v>
      </c>
      <c r="AF2202" s="24">
        <f t="shared" si="455"/>
        <v>-100</v>
      </c>
    </row>
    <row r="2203" spans="1:32" x14ac:dyDescent="0.25">
      <c r="A2203" s="6">
        <v>0.58616658846290803</v>
      </c>
      <c r="B2203" s="6">
        <v>0.41106013235477923</v>
      </c>
      <c r="C2203" s="3">
        <f t="shared" si="465"/>
        <v>1.705999658940436</v>
      </c>
      <c r="D2203" s="4">
        <f t="shared" si="465"/>
        <v>2.4327340972510476</v>
      </c>
      <c r="F2203" s="5">
        <f t="shared" si="456"/>
        <v>1</v>
      </c>
      <c r="G2203" s="5">
        <f t="shared" si="457"/>
        <v>1.705999658940436</v>
      </c>
      <c r="H2203" s="5">
        <f t="shared" si="458"/>
        <v>2.4327340972510476</v>
      </c>
      <c r="K2203" s="5">
        <f t="shared" si="459"/>
        <v>0</v>
      </c>
      <c r="L2203" s="5">
        <f t="shared" si="460"/>
        <v>0</v>
      </c>
      <c r="M2203" s="25" t="e">
        <f t="shared" si="466"/>
        <v>#DIV/0!</v>
      </c>
      <c r="N2203" s="25" t="e">
        <f t="shared" si="466"/>
        <v>#DIV/0!</v>
      </c>
      <c r="O2203">
        <f t="shared" si="467"/>
        <v>0</v>
      </c>
      <c r="P2203">
        <f t="shared" si="467"/>
        <v>0</v>
      </c>
      <c r="Q2203" t="s">
        <v>307</v>
      </c>
      <c r="R2203" t="s">
        <v>380</v>
      </c>
      <c r="S2203" t="s">
        <v>275</v>
      </c>
      <c r="T2203" s="67" t="s">
        <v>86</v>
      </c>
      <c r="U2203" s="67" t="s">
        <v>84</v>
      </c>
      <c r="V2203" s="67" t="s">
        <v>681</v>
      </c>
      <c r="W2203" s="133" t="s">
        <v>94</v>
      </c>
      <c r="X2203">
        <v>2</v>
      </c>
      <c r="Y2203" t="str">
        <f t="shared" si="461"/>
        <v>N</v>
      </c>
      <c r="Z2203" s="24">
        <v>100</v>
      </c>
      <c r="AA2203" s="24">
        <f t="shared" si="450"/>
        <v>0</v>
      </c>
      <c r="AB2203" s="24">
        <f t="shared" si="451"/>
        <v>-100</v>
      </c>
      <c r="AC2203" s="24">
        <f t="shared" si="452"/>
        <v>0</v>
      </c>
      <c r="AD2203" s="24">
        <f t="shared" si="453"/>
        <v>-100</v>
      </c>
      <c r="AE2203" s="24">
        <f t="shared" si="454"/>
        <v>0</v>
      </c>
      <c r="AF2203" s="24">
        <f t="shared" si="455"/>
        <v>-100</v>
      </c>
    </row>
    <row r="2204" spans="1:32" x14ac:dyDescent="0.25">
      <c r="A2204" s="6">
        <v>0.49677820000069017</v>
      </c>
      <c r="B2204" s="6">
        <v>0.49941897039381228</v>
      </c>
      <c r="C2204" s="3">
        <f t="shared" si="465"/>
        <v>2.0129707785056001</v>
      </c>
      <c r="D2204" s="4">
        <f t="shared" si="465"/>
        <v>2.0023268223300752</v>
      </c>
      <c r="F2204" s="5">
        <f t="shared" si="456"/>
        <v>1</v>
      </c>
      <c r="G2204" s="5">
        <f t="shared" si="457"/>
        <v>2.0129707785056001</v>
      </c>
      <c r="H2204" s="5">
        <f t="shared" si="458"/>
        <v>2.0023268223300752</v>
      </c>
      <c r="K2204" s="5">
        <f t="shared" si="459"/>
        <v>0</v>
      </c>
      <c r="L2204" s="5">
        <f t="shared" si="460"/>
        <v>0</v>
      </c>
      <c r="M2204" s="25" t="e">
        <f t="shared" si="466"/>
        <v>#DIV/0!</v>
      </c>
      <c r="N2204" s="25" t="e">
        <f t="shared" si="466"/>
        <v>#DIV/0!</v>
      </c>
      <c r="O2204">
        <f t="shared" si="467"/>
        <v>0</v>
      </c>
      <c r="P2204">
        <f t="shared" si="467"/>
        <v>0</v>
      </c>
      <c r="Q2204" t="s">
        <v>304</v>
      </c>
      <c r="R2204" t="s">
        <v>284</v>
      </c>
      <c r="S2204" t="s">
        <v>275</v>
      </c>
      <c r="T2204" s="67" t="s">
        <v>86</v>
      </c>
      <c r="U2204" s="67" t="s">
        <v>84</v>
      </c>
      <c r="V2204" s="67" t="s">
        <v>681</v>
      </c>
      <c r="W2204" s="133" t="s">
        <v>100</v>
      </c>
      <c r="X2204">
        <v>3</v>
      </c>
      <c r="Y2204" t="str">
        <f t="shared" si="461"/>
        <v>Y</v>
      </c>
      <c r="Z2204" s="24">
        <v>100</v>
      </c>
      <c r="AA2204" s="24">
        <f t="shared" si="450"/>
        <v>0</v>
      </c>
      <c r="AB2204" s="24">
        <f t="shared" si="451"/>
        <v>-100</v>
      </c>
      <c r="AC2204" s="24">
        <f t="shared" si="452"/>
        <v>0</v>
      </c>
      <c r="AD2204" s="24">
        <f t="shared" si="453"/>
        <v>-100</v>
      </c>
      <c r="AE2204" s="24">
        <f t="shared" si="454"/>
        <v>0</v>
      </c>
      <c r="AF2204" s="24">
        <f t="shared" si="455"/>
        <v>-100</v>
      </c>
    </row>
    <row r="2205" spans="1:32" x14ac:dyDescent="0.25">
      <c r="A2205" s="6">
        <v>0.33697531864326175</v>
      </c>
      <c r="B2205" s="6">
        <v>0.66279389608403949</v>
      </c>
      <c r="C2205" s="3">
        <f t="shared" si="465"/>
        <v>2.9675763911322184</v>
      </c>
      <c r="D2205" s="4">
        <f t="shared" si="465"/>
        <v>1.5087646490232678</v>
      </c>
      <c r="F2205" s="5">
        <f t="shared" si="456"/>
        <v>1</v>
      </c>
      <c r="G2205" s="5">
        <f t="shared" si="457"/>
        <v>2.9675763911322184</v>
      </c>
      <c r="H2205" s="5">
        <f t="shared" si="458"/>
        <v>1.5087646490232678</v>
      </c>
      <c r="K2205" s="5">
        <f t="shared" si="459"/>
        <v>0</v>
      </c>
      <c r="L2205" s="5">
        <f t="shared" si="460"/>
        <v>0</v>
      </c>
      <c r="M2205" s="25" t="e">
        <f t="shared" si="466"/>
        <v>#DIV/0!</v>
      </c>
      <c r="N2205" s="25" t="e">
        <f t="shared" si="466"/>
        <v>#DIV/0!</v>
      </c>
      <c r="O2205">
        <f t="shared" si="467"/>
        <v>0</v>
      </c>
      <c r="P2205">
        <f t="shared" si="467"/>
        <v>0</v>
      </c>
      <c r="Q2205" t="s">
        <v>391</v>
      </c>
      <c r="R2205" t="s">
        <v>513</v>
      </c>
      <c r="S2205" t="s">
        <v>279</v>
      </c>
      <c r="T2205" s="67" t="s">
        <v>75</v>
      </c>
      <c r="U2205" s="67" t="s">
        <v>90</v>
      </c>
      <c r="V2205" s="67" t="s">
        <v>681</v>
      </c>
      <c r="W2205" s="133" t="s">
        <v>78</v>
      </c>
      <c r="X2205">
        <v>1</v>
      </c>
      <c r="Y2205" t="str">
        <f t="shared" si="461"/>
        <v>N</v>
      </c>
      <c r="Z2205" s="24">
        <v>100</v>
      </c>
      <c r="AA2205" s="24">
        <f t="shared" si="450"/>
        <v>0</v>
      </c>
      <c r="AB2205" s="24">
        <f t="shared" si="451"/>
        <v>-100</v>
      </c>
      <c r="AC2205" s="24">
        <f t="shared" si="452"/>
        <v>0</v>
      </c>
      <c r="AD2205" s="24">
        <f t="shared" si="453"/>
        <v>-100</v>
      </c>
      <c r="AE2205" s="24">
        <f t="shared" si="454"/>
        <v>0</v>
      </c>
      <c r="AF2205" s="24">
        <f t="shared" si="455"/>
        <v>-100</v>
      </c>
    </row>
    <row r="2206" spans="1:32" x14ac:dyDescent="0.25">
      <c r="A2206" s="6">
        <v>0.36718697822042118</v>
      </c>
      <c r="B2206" s="6">
        <v>0.63215014437374961</v>
      </c>
      <c r="C2206" s="3">
        <f t="shared" si="465"/>
        <v>2.7234081253276448</v>
      </c>
      <c r="D2206" s="4">
        <f t="shared" si="465"/>
        <v>1.5819026680610302</v>
      </c>
      <c r="F2206" s="5">
        <f t="shared" si="456"/>
        <v>1</v>
      </c>
      <c r="G2206" s="5">
        <f t="shared" si="457"/>
        <v>2.7234081253276448</v>
      </c>
      <c r="H2206" s="5">
        <f t="shared" si="458"/>
        <v>1.5819026680610302</v>
      </c>
      <c r="K2206" s="5">
        <f t="shared" si="459"/>
        <v>0</v>
      </c>
      <c r="L2206" s="5">
        <f t="shared" si="460"/>
        <v>0</v>
      </c>
      <c r="M2206" s="25" t="e">
        <f t="shared" si="466"/>
        <v>#DIV/0!</v>
      </c>
      <c r="N2206" s="25" t="e">
        <f t="shared" si="466"/>
        <v>#DIV/0!</v>
      </c>
      <c r="O2206">
        <f t="shared" si="467"/>
        <v>0</v>
      </c>
      <c r="P2206">
        <f t="shared" si="467"/>
        <v>0</v>
      </c>
      <c r="Q2206" t="s">
        <v>483</v>
      </c>
      <c r="R2206" t="s">
        <v>394</v>
      </c>
      <c r="S2206" t="s">
        <v>279</v>
      </c>
      <c r="T2206" s="67" t="s">
        <v>75</v>
      </c>
      <c r="U2206" s="67" t="s">
        <v>90</v>
      </c>
      <c r="V2206" s="67" t="s">
        <v>681</v>
      </c>
      <c r="W2206" s="133" t="s">
        <v>76</v>
      </c>
      <c r="X2206">
        <v>1</v>
      </c>
      <c r="Y2206" t="str">
        <f t="shared" si="461"/>
        <v>N</v>
      </c>
      <c r="Z2206" s="24">
        <v>100</v>
      </c>
      <c r="AA2206" s="24">
        <f t="shared" si="450"/>
        <v>0</v>
      </c>
      <c r="AB2206" s="24">
        <f t="shared" si="451"/>
        <v>-100</v>
      </c>
      <c r="AC2206" s="24">
        <f t="shared" si="452"/>
        <v>0</v>
      </c>
      <c r="AD2206" s="24">
        <f t="shared" si="453"/>
        <v>-100</v>
      </c>
      <c r="AE2206" s="24">
        <f t="shared" si="454"/>
        <v>0</v>
      </c>
      <c r="AF2206" s="24">
        <f t="shared" si="455"/>
        <v>-100</v>
      </c>
    </row>
    <row r="2207" spans="1:32" x14ac:dyDescent="0.25">
      <c r="A2207" s="6">
        <v>0.32763616418322722</v>
      </c>
      <c r="B2207" s="6">
        <v>0.67153243608888691</v>
      </c>
      <c r="C2207" s="3">
        <f t="shared" ref="C2207:D2270" si="468">(100%/A2207)</f>
        <v>3.0521661199792343</v>
      </c>
      <c r="D2207" s="4">
        <f t="shared" si="468"/>
        <v>1.4891313453511807</v>
      </c>
      <c r="F2207" s="5">
        <f t="shared" si="456"/>
        <v>1</v>
      </c>
      <c r="G2207" s="5">
        <f t="shared" si="457"/>
        <v>3.0521661199792343</v>
      </c>
      <c r="H2207" s="5">
        <f t="shared" si="458"/>
        <v>1.4891313453511807</v>
      </c>
      <c r="K2207" s="5">
        <f t="shared" si="459"/>
        <v>0</v>
      </c>
      <c r="L2207" s="5">
        <f t="shared" si="460"/>
        <v>0</v>
      </c>
      <c r="M2207" s="25" t="e">
        <f t="shared" ref="M2207:N2270" si="469">(1/K2207)</f>
        <v>#DIV/0!</v>
      </c>
      <c r="N2207" s="25" t="e">
        <f t="shared" si="469"/>
        <v>#DIV/0!</v>
      </c>
      <c r="O2207">
        <f t="shared" ref="O2207:P2270" si="470">(I2207/G2207)</f>
        <v>0</v>
      </c>
      <c r="P2207">
        <f t="shared" si="470"/>
        <v>0</v>
      </c>
      <c r="Q2207" t="s">
        <v>480</v>
      </c>
      <c r="R2207" t="s">
        <v>387</v>
      </c>
      <c r="S2207" t="s">
        <v>279</v>
      </c>
      <c r="T2207" s="67" t="s">
        <v>75</v>
      </c>
      <c r="U2207" s="67" t="s">
        <v>90</v>
      </c>
      <c r="V2207" s="67" t="s">
        <v>681</v>
      </c>
      <c r="W2207" s="133" t="s">
        <v>75</v>
      </c>
      <c r="X2207">
        <v>2</v>
      </c>
      <c r="Y2207" t="str">
        <f t="shared" si="461"/>
        <v>N</v>
      </c>
      <c r="Z2207" s="24">
        <v>100</v>
      </c>
      <c r="AA2207" s="24">
        <f t="shared" si="450"/>
        <v>0</v>
      </c>
      <c r="AB2207" s="24">
        <f t="shared" si="451"/>
        <v>-100</v>
      </c>
      <c r="AC2207" s="24">
        <f t="shared" si="452"/>
        <v>0</v>
      </c>
      <c r="AD2207" s="24">
        <f t="shared" si="453"/>
        <v>-100</v>
      </c>
      <c r="AE2207" s="24">
        <f t="shared" si="454"/>
        <v>0</v>
      </c>
      <c r="AF2207" s="24">
        <f t="shared" si="455"/>
        <v>-100</v>
      </c>
    </row>
    <row r="2208" spans="1:32" x14ac:dyDescent="0.25">
      <c r="A2208" s="6">
        <v>0.76294007187170299</v>
      </c>
      <c r="B2208" s="6">
        <v>0.22172190368656153</v>
      </c>
      <c r="C2208" s="3">
        <f t="shared" si="468"/>
        <v>1.3107189370021206</v>
      </c>
      <c r="D2208" s="4">
        <f t="shared" si="468"/>
        <v>4.5101543121046621</v>
      </c>
      <c r="F2208" s="5">
        <f t="shared" si="456"/>
        <v>1</v>
      </c>
      <c r="G2208" s="5">
        <f t="shared" si="457"/>
        <v>1.3107189370021206</v>
      </c>
      <c r="H2208" s="5">
        <f t="shared" si="458"/>
        <v>4.5101543121046621</v>
      </c>
      <c r="K2208" s="5">
        <f t="shared" si="459"/>
        <v>0</v>
      </c>
      <c r="L2208" s="5">
        <f t="shared" si="460"/>
        <v>0</v>
      </c>
      <c r="M2208" s="25" t="e">
        <f t="shared" si="469"/>
        <v>#DIV/0!</v>
      </c>
      <c r="N2208" s="25" t="e">
        <f t="shared" si="469"/>
        <v>#DIV/0!</v>
      </c>
      <c r="O2208">
        <f t="shared" si="470"/>
        <v>0</v>
      </c>
      <c r="P2208">
        <f t="shared" si="470"/>
        <v>0</v>
      </c>
      <c r="Q2208" t="s">
        <v>292</v>
      </c>
      <c r="R2208" t="s">
        <v>349</v>
      </c>
      <c r="S2208" t="s">
        <v>270</v>
      </c>
      <c r="T2208" s="67" t="s">
        <v>74</v>
      </c>
      <c r="U2208" s="67" t="s">
        <v>90</v>
      </c>
      <c r="V2208" s="67" t="s">
        <v>681</v>
      </c>
      <c r="W2208" s="133" t="s">
        <v>86</v>
      </c>
      <c r="X2208">
        <v>3</v>
      </c>
      <c r="Y2208" t="str">
        <f t="shared" si="461"/>
        <v>Y</v>
      </c>
      <c r="Z2208" s="24">
        <v>100</v>
      </c>
      <c r="AA2208" s="24">
        <f t="shared" si="450"/>
        <v>0</v>
      </c>
      <c r="AB2208" s="24">
        <f t="shared" si="451"/>
        <v>-100</v>
      </c>
      <c r="AC2208" s="24">
        <f t="shared" si="452"/>
        <v>0</v>
      </c>
      <c r="AD2208" s="24">
        <f t="shared" si="453"/>
        <v>-100</v>
      </c>
      <c r="AE2208" s="24">
        <f t="shared" si="454"/>
        <v>0</v>
      </c>
      <c r="AF2208" s="24">
        <f t="shared" si="455"/>
        <v>-100</v>
      </c>
    </row>
    <row r="2209" spans="1:32" x14ac:dyDescent="0.25">
      <c r="A2209" s="6">
        <v>0.63968564354984392</v>
      </c>
      <c r="B2209" s="6">
        <v>0.3559422298184276</v>
      </c>
      <c r="C2209" s="3">
        <f t="shared" si="468"/>
        <v>1.5632678489556888</v>
      </c>
      <c r="D2209" s="4">
        <f t="shared" si="468"/>
        <v>2.809444668900674</v>
      </c>
      <c r="F2209" s="5">
        <f t="shared" si="456"/>
        <v>1</v>
      </c>
      <c r="G2209" s="5">
        <f t="shared" si="457"/>
        <v>1.5632678489556888</v>
      </c>
      <c r="H2209" s="5">
        <f t="shared" si="458"/>
        <v>2.809444668900674</v>
      </c>
      <c r="K2209" s="5">
        <f t="shared" si="459"/>
        <v>0</v>
      </c>
      <c r="L2209" s="5">
        <f t="shared" si="460"/>
        <v>0</v>
      </c>
      <c r="M2209" s="25" t="e">
        <f t="shared" si="469"/>
        <v>#DIV/0!</v>
      </c>
      <c r="N2209" s="25" t="e">
        <f t="shared" si="469"/>
        <v>#DIV/0!</v>
      </c>
      <c r="O2209">
        <f t="shared" si="470"/>
        <v>0</v>
      </c>
      <c r="P2209">
        <f t="shared" si="470"/>
        <v>0</v>
      </c>
      <c r="Q2209" t="s">
        <v>424</v>
      </c>
      <c r="R2209" t="s">
        <v>421</v>
      </c>
      <c r="S2209" t="s">
        <v>270</v>
      </c>
      <c r="T2209" s="67" t="s">
        <v>79</v>
      </c>
      <c r="U2209" s="67" t="s">
        <v>85</v>
      </c>
      <c r="V2209" s="67" t="s">
        <v>681</v>
      </c>
      <c r="W2209" s="133" t="s">
        <v>89</v>
      </c>
      <c r="X2209">
        <v>4</v>
      </c>
      <c r="Y2209" t="str">
        <f t="shared" si="461"/>
        <v>Y</v>
      </c>
      <c r="Z2209" s="24">
        <v>100</v>
      </c>
      <c r="AA2209" s="24">
        <f t="shared" si="450"/>
        <v>0</v>
      </c>
      <c r="AB2209" s="24">
        <f t="shared" si="451"/>
        <v>-100</v>
      </c>
      <c r="AC2209" s="24">
        <f t="shared" si="452"/>
        <v>0</v>
      </c>
      <c r="AD2209" s="24">
        <f t="shared" si="453"/>
        <v>-100</v>
      </c>
      <c r="AE2209" s="24">
        <f t="shared" si="454"/>
        <v>0</v>
      </c>
      <c r="AF2209" s="24">
        <f t="shared" si="455"/>
        <v>-100</v>
      </c>
    </row>
    <row r="2210" spans="1:32" x14ac:dyDescent="0.25">
      <c r="A2210" s="6">
        <v>0.48277063310260004</v>
      </c>
      <c r="B2210" s="6">
        <v>0.51437899376242002</v>
      </c>
      <c r="C2210" s="3">
        <f t="shared" si="468"/>
        <v>2.071377029653493</v>
      </c>
      <c r="D2210" s="4">
        <f t="shared" si="468"/>
        <v>1.9440918313664211</v>
      </c>
      <c r="F2210" s="5">
        <f t="shared" si="456"/>
        <v>1</v>
      </c>
      <c r="G2210" s="5">
        <f t="shared" si="457"/>
        <v>2.071377029653493</v>
      </c>
      <c r="H2210" s="5">
        <f t="shared" si="458"/>
        <v>1.9440918313664211</v>
      </c>
      <c r="K2210" s="5">
        <f t="shared" si="459"/>
        <v>0</v>
      </c>
      <c r="L2210" s="5">
        <f t="shared" si="460"/>
        <v>0</v>
      </c>
      <c r="M2210" s="25" t="e">
        <f t="shared" si="469"/>
        <v>#DIV/0!</v>
      </c>
      <c r="N2210" s="25" t="e">
        <f t="shared" si="469"/>
        <v>#DIV/0!</v>
      </c>
      <c r="O2210">
        <f t="shared" si="470"/>
        <v>0</v>
      </c>
      <c r="P2210">
        <f t="shared" si="470"/>
        <v>0</v>
      </c>
      <c r="Q2210" t="s">
        <v>352</v>
      </c>
      <c r="R2210" t="s">
        <v>495</v>
      </c>
      <c r="S2210" t="s">
        <v>273</v>
      </c>
      <c r="T2210" s="67" t="s">
        <v>86</v>
      </c>
      <c r="U2210" s="67" t="s">
        <v>84</v>
      </c>
      <c r="V2210" s="67" t="s">
        <v>681</v>
      </c>
      <c r="W2210" s="133" t="s">
        <v>78</v>
      </c>
      <c r="X2210">
        <v>1</v>
      </c>
      <c r="Y2210" t="str">
        <f t="shared" si="461"/>
        <v>N</v>
      </c>
      <c r="Z2210" s="24">
        <v>100</v>
      </c>
      <c r="AA2210" s="24">
        <f t="shared" si="450"/>
        <v>0</v>
      </c>
      <c r="AB2210" s="24">
        <f t="shared" si="451"/>
        <v>-100</v>
      </c>
      <c r="AC2210" s="24">
        <f t="shared" si="452"/>
        <v>0</v>
      </c>
      <c r="AD2210" s="24">
        <f t="shared" si="453"/>
        <v>-100</v>
      </c>
      <c r="AE2210" s="24">
        <f t="shared" si="454"/>
        <v>0</v>
      </c>
      <c r="AF2210" s="24">
        <f t="shared" si="455"/>
        <v>-100</v>
      </c>
    </row>
    <row r="2211" spans="1:32" x14ac:dyDescent="0.25">
      <c r="A2211" s="6">
        <v>0.59262258209708052</v>
      </c>
      <c r="B2211" s="6">
        <v>0.38799325150778652</v>
      </c>
      <c r="C2211" s="3">
        <f t="shared" si="468"/>
        <v>1.6874146045217442</v>
      </c>
      <c r="D2211" s="4">
        <f t="shared" si="468"/>
        <v>2.5773644157827094</v>
      </c>
      <c r="F2211" s="5">
        <f t="shared" si="456"/>
        <v>1</v>
      </c>
      <c r="G2211" s="5">
        <f t="shared" si="457"/>
        <v>1.6874146045217442</v>
      </c>
      <c r="H2211" s="5">
        <f t="shared" si="458"/>
        <v>2.5773644157827094</v>
      </c>
      <c r="K2211" s="5">
        <f t="shared" si="459"/>
        <v>0</v>
      </c>
      <c r="L2211" s="5">
        <f t="shared" si="460"/>
        <v>0</v>
      </c>
      <c r="M2211" s="25" t="e">
        <f t="shared" si="469"/>
        <v>#DIV/0!</v>
      </c>
      <c r="N2211" s="25" t="e">
        <f t="shared" si="469"/>
        <v>#DIV/0!</v>
      </c>
      <c r="O2211">
        <f t="shared" si="470"/>
        <v>0</v>
      </c>
      <c r="P2211">
        <f t="shared" si="470"/>
        <v>0</v>
      </c>
      <c r="Q2211" t="s">
        <v>378</v>
      </c>
      <c r="R2211" t="s">
        <v>375</v>
      </c>
      <c r="S2211" t="s">
        <v>275</v>
      </c>
      <c r="T2211" s="67" t="s">
        <v>100</v>
      </c>
      <c r="U2211" s="67" t="s">
        <v>84</v>
      </c>
      <c r="V2211" s="67" t="s">
        <v>682</v>
      </c>
      <c r="W2211" s="133" t="s">
        <v>73</v>
      </c>
      <c r="X2211">
        <v>0</v>
      </c>
      <c r="Y2211" t="str">
        <f t="shared" si="461"/>
        <v>N</v>
      </c>
      <c r="Z2211" s="24">
        <v>100</v>
      </c>
      <c r="AA2211" s="24">
        <f t="shared" si="450"/>
        <v>0</v>
      </c>
      <c r="AB2211" s="24">
        <f t="shared" si="451"/>
        <v>-100</v>
      </c>
      <c r="AC2211" s="24">
        <f t="shared" si="452"/>
        <v>0</v>
      </c>
      <c r="AD2211" s="24">
        <f t="shared" si="453"/>
        <v>-100</v>
      </c>
      <c r="AE2211" s="24">
        <f t="shared" si="454"/>
        <v>0</v>
      </c>
      <c r="AF2211" s="24">
        <f t="shared" si="455"/>
        <v>-100</v>
      </c>
    </row>
    <row r="2212" spans="1:32" x14ac:dyDescent="0.25">
      <c r="A2212" s="6">
        <v>0.16229291668598378</v>
      </c>
      <c r="B2212" s="6">
        <v>0.83765400649338684</v>
      </c>
      <c r="C2212" s="3">
        <f t="shared" si="468"/>
        <v>6.1616983687271656</v>
      </c>
      <c r="D2212" s="4">
        <f t="shared" si="468"/>
        <v>1.1938103229353978</v>
      </c>
      <c r="F2212" s="5">
        <f t="shared" si="456"/>
        <v>1</v>
      </c>
      <c r="G2212" s="5">
        <f t="shared" si="457"/>
        <v>6.1616983687271656</v>
      </c>
      <c r="H2212" s="5">
        <f t="shared" si="458"/>
        <v>1.1938103229353978</v>
      </c>
      <c r="K2212" s="5">
        <f t="shared" si="459"/>
        <v>0</v>
      </c>
      <c r="L2212" s="5">
        <f t="shared" si="460"/>
        <v>0</v>
      </c>
      <c r="M2212" s="25" t="e">
        <f t="shared" si="469"/>
        <v>#DIV/0!</v>
      </c>
      <c r="N2212" s="25" t="e">
        <f t="shared" si="469"/>
        <v>#DIV/0!</v>
      </c>
      <c r="O2212">
        <f t="shared" si="470"/>
        <v>0</v>
      </c>
      <c r="P2212">
        <f t="shared" si="470"/>
        <v>0</v>
      </c>
      <c r="Q2212" t="s">
        <v>479</v>
      </c>
      <c r="R2212" t="s">
        <v>371</v>
      </c>
      <c r="S2212" t="s">
        <v>275</v>
      </c>
      <c r="T2212" s="67" t="s">
        <v>76</v>
      </c>
      <c r="U2212" s="67" t="s">
        <v>85</v>
      </c>
      <c r="V2212" s="67" t="s">
        <v>682</v>
      </c>
      <c r="W2212" s="133" t="s">
        <v>75</v>
      </c>
      <c r="X2212">
        <v>2</v>
      </c>
      <c r="Y2212" t="str">
        <f t="shared" si="461"/>
        <v>N</v>
      </c>
      <c r="Z2212" s="24">
        <v>100</v>
      </c>
      <c r="AA2212" s="24">
        <f t="shared" si="450"/>
        <v>0</v>
      </c>
      <c r="AB2212" s="24">
        <f t="shared" si="451"/>
        <v>-100</v>
      </c>
      <c r="AC2212" s="24">
        <f t="shared" si="452"/>
        <v>0</v>
      </c>
      <c r="AD2212" s="24">
        <f t="shared" si="453"/>
        <v>-100</v>
      </c>
      <c r="AE2212" s="24">
        <f t="shared" si="454"/>
        <v>0</v>
      </c>
      <c r="AF2212" s="24">
        <f t="shared" si="455"/>
        <v>-100</v>
      </c>
    </row>
    <row r="2213" spans="1:32" x14ac:dyDescent="0.25">
      <c r="A2213" s="6">
        <v>0.68983040176380517</v>
      </c>
      <c r="B2213" s="6">
        <v>0.30503125227488581</v>
      </c>
      <c r="C2213" s="3">
        <f t="shared" si="468"/>
        <v>1.4496316738768431</v>
      </c>
      <c r="D2213" s="4">
        <f t="shared" si="468"/>
        <v>3.2783526033549748</v>
      </c>
      <c r="F2213" s="5">
        <f t="shared" si="456"/>
        <v>1</v>
      </c>
      <c r="G2213" s="5">
        <f t="shared" si="457"/>
        <v>1.4496316738768431</v>
      </c>
      <c r="H2213" s="5">
        <f t="shared" si="458"/>
        <v>3.2783526033549748</v>
      </c>
      <c r="K2213" s="5">
        <f t="shared" si="459"/>
        <v>0</v>
      </c>
      <c r="L2213" s="5">
        <f t="shared" si="460"/>
        <v>0</v>
      </c>
      <c r="M2213" s="25" t="e">
        <f t="shared" si="469"/>
        <v>#DIV/0!</v>
      </c>
      <c r="N2213" s="25" t="e">
        <f t="shared" si="469"/>
        <v>#DIV/0!</v>
      </c>
      <c r="O2213">
        <f t="shared" si="470"/>
        <v>0</v>
      </c>
      <c r="P2213">
        <f t="shared" si="470"/>
        <v>0</v>
      </c>
      <c r="Q2213" t="s">
        <v>374</v>
      </c>
      <c r="R2213" t="s">
        <v>301</v>
      </c>
      <c r="S2213" t="s">
        <v>275</v>
      </c>
      <c r="T2213" s="67" t="s">
        <v>74</v>
      </c>
      <c r="U2213" s="67" t="s">
        <v>90</v>
      </c>
      <c r="V2213" s="67" t="s">
        <v>682</v>
      </c>
      <c r="W2213" s="133" t="s">
        <v>74</v>
      </c>
      <c r="X2213">
        <v>4</v>
      </c>
      <c r="Y2213" t="str">
        <f t="shared" si="461"/>
        <v>Y</v>
      </c>
      <c r="Z2213" s="24">
        <v>100</v>
      </c>
      <c r="AA2213" s="24">
        <f t="shared" si="450"/>
        <v>0</v>
      </c>
      <c r="AB2213" s="24">
        <f t="shared" si="451"/>
        <v>-100</v>
      </c>
      <c r="AC2213" s="24">
        <f t="shared" si="452"/>
        <v>0</v>
      </c>
      <c r="AD2213" s="24">
        <f t="shared" si="453"/>
        <v>-100</v>
      </c>
      <c r="AE2213" s="24">
        <f t="shared" si="454"/>
        <v>0</v>
      </c>
      <c r="AF2213" s="24">
        <f t="shared" si="455"/>
        <v>-100</v>
      </c>
    </row>
    <row r="2214" spans="1:32" x14ac:dyDescent="0.25">
      <c r="A2214" s="6">
        <v>0.60736451651672763</v>
      </c>
      <c r="B2214" s="6">
        <v>0.39014131729664309</v>
      </c>
      <c r="C2214" s="3">
        <f t="shared" si="468"/>
        <v>1.6464577248191263</v>
      </c>
      <c r="D2214" s="4">
        <f t="shared" si="468"/>
        <v>2.5631737928429974</v>
      </c>
      <c r="F2214" s="5">
        <f t="shared" si="456"/>
        <v>1</v>
      </c>
      <c r="G2214" s="5">
        <f t="shared" si="457"/>
        <v>1.6464577248191263</v>
      </c>
      <c r="H2214" s="5">
        <f t="shared" si="458"/>
        <v>2.5631737928429974</v>
      </c>
      <c r="K2214" s="5">
        <f t="shared" si="459"/>
        <v>0</v>
      </c>
      <c r="L2214" s="5">
        <f t="shared" si="460"/>
        <v>0</v>
      </c>
      <c r="M2214" s="25" t="e">
        <f t="shared" si="469"/>
        <v>#DIV/0!</v>
      </c>
      <c r="N2214" s="25" t="e">
        <f t="shared" si="469"/>
        <v>#DIV/0!</v>
      </c>
      <c r="O2214">
        <f t="shared" si="470"/>
        <v>0</v>
      </c>
      <c r="P2214">
        <f t="shared" si="470"/>
        <v>0</v>
      </c>
      <c r="Q2214" t="s">
        <v>376</v>
      </c>
      <c r="R2214" t="s">
        <v>478</v>
      </c>
      <c r="S2214" t="s">
        <v>275</v>
      </c>
      <c r="T2214" s="67" t="s">
        <v>74</v>
      </c>
      <c r="U2214" s="67" t="s">
        <v>90</v>
      </c>
      <c r="V2214" s="67" t="s">
        <v>682</v>
      </c>
      <c r="W2214" s="133" t="s">
        <v>79</v>
      </c>
      <c r="X2214">
        <v>3</v>
      </c>
      <c r="Y2214" t="str">
        <f t="shared" si="461"/>
        <v>Y</v>
      </c>
      <c r="Z2214" s="24">
        <v>100</v>
      </c>
      <c r="AA2214" s="24">
        <f t="shared" si="450"/>
        <v>0</v>
      </c>
      <c r="AB2214" s="24">
        <f t="shared" si="451"/>
        <v>-100</v>
      </c>
      <c r="AC2214" s="24">
        <f t="shared" si="452"/>
        <v>0</v>
      </c>
      <c r="AD2214" s="24">
        <f t="shared" si="453"/>
        <v>-100</v>
      </c>
      <c r="AE2214" s="24">
        <f t="shared" si="454"/>
        <v>0</v>
      </c>
      <c r="AF2214" s="24">
        <f t="shared" si="455"/>
        <v>-100</v>
      </c>
    </row>
    <row r="2215" spans="1:32" x14ac:dyDescent="0.25">
      <c r="A2215" s="6">
        <v>0.55525450786081709</v>
      </c>
      <c r="B2215" s="6">
        <v>0.4374638651670808</v>
      </c>
      <c r="C2215" s="3">
        <f t="shared" si="468"/>
        <v>1.800975923370018</v>
      </c>
      <c r="D2215" s="4">
        <f t="shared" si="468"/>
        <v>2.2859030873740154</v>
      </c>
      <c r="F2215" s="5">
        <f t="shared" si="456"/>
        <v>1</v>
      </c>
      <c r="G2215" s="5">
        <f t="shared" si="457"/>
        <v>1.800975923370018</v>
      </c>
      <c r="H2215" s="5">
        <f t="shared" si="458"/>
        <v>2.2859030873740154</v>
      </c>
      <c r="K2215" s="5">
        <f t="shared" si="459"/>
        <v>0</v>
      </c>
      <c r="L2215" s="5">
        <f t="shared" si="460"/>
        <v>0</v>
      </c>
      <c r="M2215" s="25" t="e">
        <f t="shared" si="469"/>
        <v>#DIV/0!</v>
      </c>
      <c r="N2215" s="25" t="e">
        <f t="shared" si="469"/>
        <v>#DIV/0!</v>
      </c>
      <c r="O2215">
        <f t="shared" si="470"/>
        <v>0</v>
      </c>
      <c r="P2215">
        <f t="shared" si="470"/>
        <v>0</v>
      </c>
      <c r="Q2215" t="s">
        <v>288</v>
      </c>
      <c r="R2215" t="s">
        <v>313</v>
      </c>
      <c r="S2215" t="s">
        <v>268</v>
      </c>
      <c r="T2215" s="67" t="s">
        <v>86</v>
      </c>
      <c r="U2215" s="67" t="s">
        <v>84</v>
      </c>
      <c r="V2215" s="67" t="s">
        <v>682</v>
      </c>
      <c r="W2215" s="133" t="s">
        <v>86</v>
      </c>
      <c r="X2215">
        <v>3</v>
      </c>
      <c r="Y2215" t="str">
        <f t="shared" si="461"/>
        <v>Y</v>
      </c>
      <c r="Z2215" s="24">
        <v>100</v>
      </c>
      <c r="AA2215" s="24">
        <f t="shared" si="450"/>
        <v>0</v>
      </c>
      <c r="AB2215" s="24">
        <f t="shared" si="451"/>
        <v>-100</v>
      </c>
      <c r="AC2215" s="24">
        <f t="shared" si="452"/>
        <v>0</v>
      </c>
      <c r="AD2215" s="24">
        <f t="shared" si="453"/>
        <v>-100</v>
      </c>
      <c r="AE2215" s="24">
        <f t="shared" si="454"/>
        <v>0</v>
      </c>
      <c r="AF2215" s="24">
        <f t="shared" si="455"/>
        <v>-100</v>
      </c>
    </row>
    <row r="2216" spans="1:32" x14ac:dyDescent="0.25">
      <c r="A2216" s="6">
        <v>0.74259212803864338</v>
      </c>
      <c r="B2216" s="6">
        <v>0.2437846705030895</v>
      </c>
      <c r="C2216" s="3">
        <f t="shared" si="468"/>
        <v>1.3466342588915263</v>
      </c>
      <c r="D2216" s="4">
        <f t="shared" si="468"/>
        <v>4.1019806451994567</v>
      </c>
      <c r="F2216" s="5">
        <f t="shared" si="456"/>
        <v>1</v>
      </c>
      <c r="G2216" s="5">
        <f t="shared" si="457"/>
        <v>1.3466342588915263</v>
      </c>
      <c r="H2216" s="5">
        <f t="shared" si="458"/>
        <v>4.1019806451994567</v>
      </c>
      <c r="K2216" s="5">
        <f t="shared" si="459"/>
        <v>0</v>
      </c>
      <c r="L2216" s="5">
        <f t="shared" si="460"/>
        <v>0</v>
      </c>
      <c r="M2216" s="25" t="e">
        <f t="shared" si="469"/>
        <v>#DIV/0!</v>
      </c>
      <c r="N2216" s="25" t="e">
        <f t="shared" si="469"/>
        <v>#DIV/0!</v>
      </c>
      <c r="O2216">
        <f t="shared" si="470"/>
        <v>0</v>
      </c>
      <c r="P2216">
        <f t="shared" si="470"/>
        <v>0</v>
      </c>
      <c r="Q2216" t="s">
        <v>287</v>
      </c>
      <c r="R2216" t="s">
        <v>315</v>
      </c>
      <c r="S2216" t="s">
        <v>268</v>
      </c>
      <c r="T2216" s="67" t="s">
        <v>74</v>
      </c>
      <c r="U2216" s="67" t="s">
        <v>90</v>
      </c>
      <c r="V2216" s="67" t="s">
        <v>682</v>
      </c>
      <c r="W2216" s="133" t="s">
        <v>75</v>
      </c>
      <c r="X2216">
        <v>2</v>
      </c>
      <c r="Y2216" t="str">
        <f t="shared" si="461"/>
        <v>N</v>
      </c>
      <c r="Z2216" s="24">
        <v>100</v>
      </c>
      <c r="AA2216" s="24">
        <f t="shared" si="450"/>
        <v>0</v>
      </c>
      <c r="AB2216" s="24">
        <f t="shared" si="451"/>
        <v>-100</v>
      </c>
      <c r="AC2216" s="24">
        <f t="shared" si="452"/>
        <v>0</v>
      </c>
      <c r="AD2216" s="24">
        <f t="shared" si="453"/>
        <v>-100</v>
      </c>
      <c r="AE2216" s="24">
        <f t="shared" si="454"/>
        <v>0</v>
      </c>
      <c r="AF2216" s="24">
        <f t="shared" si="455"/>
        <v>-100</v>
      </c>
    </row>
    <row r="2217" spans="1:32" x14ac:dyDescent="0.25">
      <c r="A2217" s="6">
        <v>0.63312620585004631</v>
      </c>
      <c r="B2217" s="6">
        <v>0.36307583972268503</v>
      </c>
      <c r="C2217" s="3">
        <f t="shared" si="468"/>
        <v>1.5794639216637425</v>
      </c>
      <c r="D2217" s="4">
        <f t="shared" si="468"/>
        <v>2.7542455062936533</v>
      </c>
      <c r="F2217" s="5">
        <f t="shared" si="456"/>
        <v>1</v>
      </c>
      <c r="G2217" s="5">
        <f t="shared" si="457"/>
        <v>1.5794639216637425</v>
      </c>
      <c r="H2217" s="5">
        <f t="shared" si="458"/>
        <v>2.7542455062936533</v>
      </c>
      <c r="K2217" s="5">
        <f t="shared" si="459"/>
        <v>0</v>
      </c>
      <c r="L2217" s="5">
        <f t="shared" si="460"/>
        <v>0</v>
      </c>
      <c r="M2217" s="25" t="e">
        <f t="shared" si="469"/>
        <v>#DIV/0!</v>
      </c>
      <c r="N2217" s="25" t="e">
        <f t="shared" si="469"/>
        <v>#DIV/0!</v>
      </c>
      <c r="O2217">
        <f t="shared" si="470"/>
        <v>0</v>
      </c>
      <c r="P2217">
        <f t="shared" si="470"/>
        <v>0</v>
      </c>
      <c r="Q2217" t="s">
        <v>314</v>
      </c>
      <c r="R2217" t="s">
        <v>381</v>
      </c>
      <c r="S2217" t="s">
        <v>268</v>
      </c>
      <c r="T2217" s="67" t="s">
        <v>86</v>
      </c>
      <c r="U2217" s="67" t="s">
        <v>84</v>
      </c>
      <c r="V2217" s="67" t="s">
        <v>682</v>
      </c>
      <c r="W2217" s="133" t="s">
        <v>76</v>
      </c>
      <c r="X2217">
        <v>1</v>
      </c>
      <c r="Y2217" t="str">
        <f t="shared" si="461"/>
        <v>N</v>
      </c>
      <c r="Z2217" s="24">
        <v>100</v>
      </c>
      <c r="AA2217" s="24">
        <f t="shared" si="450"/>
        <v>0</v>
      </c>
      <c r="AB2217" s="24">
        <f t="shared" si="451"/>
        <v>-100</v>
      </c>
      <c r="AC2217" s="24">
        <f t="shared" si="452"/>
        <v>0</v>
      </c>
      <c r="AD2217" s="24">
        <f t="shared" si="453"/>
        <v>-100</v>
      </c>
      <c r="AE2217" s="24">
        <f t="shared" si="454"/>
        <v>0</v>
      </c>
      <c r="AF2217" s="24">
        <f t="shared" si="455"/>
        <v>-100</v>
      </c>
    </row>
    <row r="2218" spans="1:32" x14ac:dyDescent="0.25">
      <c r="A2218" s="6">
        <v>0.48797348914906563</v>
      </c>
      <c r="B2218" s="6">
        <v>0.51063106456255614</v>
      </c>
      <c r="C2218" s="3">
        <f t="shared" si="468"/>
        <v>2.0492916566918682</v>
      </c>
      <c r="D2218" s="4">
        <f t="shared" si="468"/>
        <v>1.9583610739716217</v>
      </c>
      <c r="F2218" s="5">
        <f t="shared" si="456"/>
        <v>1</v>
      </c>
      <c r="G2218" s="5">
        <f t="shared" si="457"/>
        <v>2.0492916566918682</v>
      </c>
      <c r="H2218" s="5">
        <f t="shared" si="458"/>
        <v>1.9583610739716217</v>
      </c>
      <c r="K2218" s="5">
        <f t="shared" si="459"/>
        <v>0</v>
      </c>
      <c r="L2218" s="5">
        <f t="shared" si="460"/>
        <v>0</v>
      </c>
      <c r="M2218" s="25" t="e">
        <f t="shared" si="469"/>
        <v>#DIV/0!</v>
      </c>
      <c r="N2218" s="25" t="e">
        <f t="shared" si="469"/>
        <v>#DIV/0!</v>
      </c>
      <c r="O2218">
        <f t="shared" si="470"/>
        <v>0</v>
      </c>
      <c r="P2218">
        <f t="shared" si="470"/>
        <v>0</v>
      </c>
      <c r="Q2218" t="s">
        <v>389</v>
      </c>
      <c r="R2218" t="s">
        <v>482</v>
      </c>
      <c r="S2218" t="s">
        <v>279</v>
      </c>
      <c r="T2218" s="67" t="s">
        <v>86</v>
      </c>
      <c r="U2218" s="67" t="s">
        <v>84</v>
      </c>
      <c r="V2218" s="67" t="s">
        <v>682</v>
      </c>
      <c r="W2218" s="133" t="s">
        <v>78</v>
      </c>
      <c r="X2218">
        <v>1</v>
      </c>
      <c r="Y2218" t="str">
        <f t="shared" si="461"/>
        <v>N</v>
      </c>
      <c r="Z2218" s="24">
        <v>100</v>
      </c>
      <c r="AA2218" s="24">
        <f t="shared" si="450"/>
        <v>0</v>
      </c>
      <c r="AB2218" s="24">
        <f t="shared" si="451"/>
        <v>-100</v>
      </c>
      <c r="AC2218" s="24">
        <f t="shared" si="452"/>
        <v>0</v>
      </c>
      <c r="AD2218" s="24">
        <f t="shared" si="453"/>
        <v>-100</v>
      </c>
      <c r="AE2218" s="24">
        <f t="shared" si="454"/>
        <v>0</v>
      </c>
      <c r="AF2218" s="24">
        <f t="shared" si="455"/>
        <v>-100</v>
      </c>
    </row>
    <row r="2219" spans="1:32" x14ac:dyDescent="0.25">
      <c r="A2219" s="6">
        <v>0.45078642550707299</v>
      </c>
      <c r="B2219" s="6">
        <v>0.54855485455117403</v>
      </c>
      <c r="C2219" s="3">
        <f t="shared" si="468"/>
        <v>2.2183454146276409</v>
      </c>
      <c r="D2219" s="4">
        <f t="shared" si="468"/>
        <v>1.8229717442172617</v>
      </c>
      <c r="F2219" s="5">
        <f t="shared" si="456"/>
        <v>1</v>
      </c>
      <c r="G2219" s="5">
        <f t="shared" si="457"/>
        <v>2.2183454146276409</v>
      </c>
      <c r="H2219" s="5">
        <f t="shared" si="458"/>
        <v>1.8229717442172617</v>
      </c>
      <c r="K2219" s="5">
        <f t="shared" si="459"/>
        <v>0</v>
      </c>
      <c r="L2219" s="5">
        <f t="shared" si="460"/>
        <v>0</v>
      </c>
      <c r="M2219" s="25" t="e">
        <f t="shared" si="469"/>
        <v>#DIV/0!</v>
      </c>
      <c r="N2219" s="25" t="e">
        <f t="shared" si="469"/>
        <v>#DIV/0!</v>
      </c>
      <c r="O2219">
        <f t="shared" si="470"/>
        <v>0</v>
      </c>
      <c r="P2219">
        <f t="shared" si="470"/>
        <v>0</v>
      </c>
      <c r="Q2219" t="s">
        <v>561</v>
      </c>
      <c r="R2219" t="s">
        <v>558</v>
      </c>
      <c r="S2219" t="s">
        <v>272</v>
      </c>
      <c r="T2219" s="67" t="s">
        <v>75</v>
      </c>
      <c r="U2219" s="67" t="s">
        <v>90</v>
      </c>
      <c r="V2219" s="67" t="s">
        <v>682</v>
      </c>
      <c r="W2219" s="133" t="s">
        <v>73</v>
      </c>
      <c r="X2219">
        <v>0</v>
      </c>
      <c r="Y2219" t="str">
        <f t="shared" si="461"/>
        <v>N</v>
      </c>
      <c r="Z2219" s="24">
        <v>100</v>
      </c>
      <c r="AA2219" s="24">
        <f t="shared" si="450"/>
        <v>0</v>
      </c>
      <c r="AB2219" s="24">
        <f t="shared" si="451"/>
        <v>-100</v>
      </c>
      <c r="AC2219" s="24">
        <f t="shared" si="452"/>
        <v>0</v>
      </c>
      <c r="AD2219" s="24">
        <f t="shared" si="453"/>
        <v>-100</v>
      </c>
      <c r="AE2219" s="24">
        <f t="shared" si="454"/>
        <v>0</v>
      </c>
      <c r="AF2219" s="24">
        <f t="shared" si="455"/>
        <v>-100</v>
      </c>
    </row>
    <row r="2220" spans="1:32" x14ac:dyDescent="0.25">
      <c r="A2220" s="6">
        <v>0.54968496907303044</v>
      </c>
      <c r="B2220" s="6">
        <v>0.44773417127614423</v>
      </c>
      <c r="C2220" s="3">
        <f t="shared" si="468"/>
        <v>1.8192238395864546</v>
      </c>
      <c r="D2220" s="4">
        <f t="shared" si="468"/>
        <v>2.2334681249585495</v>
      </c>
      <c r="F2220" s="5">
        <f t="shared" si="456"/>
        <v>1</v>
      </c>
      <c r="G2220" s="5">
        <f t="shared" si="457"/>
        <v>1.8192238395864546</v>
      </c>
      <c r="H2220" s="5">
        <f t="shared" si="458"/>
        <v>2.2334681249585495</v>
      </c>
      <c r="K2220" s="5">
        <f t="shared" si="459"/>
        <v>0</v>
      </c>
      <c r="L2220" s="5">
        <f t="shared" si="460"/>
        <v>0</v>
      </c>
      <c r="M2220" s="25" t="e">
        <f t="shared" si="469"/>
        <v>#DIV/0!</v>
      </c>
      <c r="N2220" s="25" t="e">
        <f t="shared" si="469"/>
        <v>#DIV/0!</v>
      </c>
      <c r="O2220">
        <f t="shared" si="470"/>
        <v>0</v>
      </c>
      <c r="P2220">
        <f t="shared" si="470"/>
        <v>0</v>
      </c>
      <c r="Q2220" t="s">
        <v>334</v>
      </c>
      <c r="R2220" t="s">
        <v>562</v>
      </c>
      <c r="S2220" t="s">
        <v>272</v>
      </c>
      <c r="T2220" s="67" t="s">
        <v>79</v>
      </c>
      <c r="U2220" s="67" t="s">
        <v>85</v>
      </c>
      <c r="V2220" s="67" t="s">
        <v>682</v>
      </c>
      <c r="W2220" s="133" t="s">
        <v>73</v>
      </c>
      <c r="X2220">
        <v>0</v>
      </c>
      <c r="Y2220" t="str">
        <f t="shared" si="461"/>
        <v>N</v>
      </c>
      <c r="Z2220" s="24">
        <v>100</v>
      </c>
      <c r="AA2220" s="24">
        <f t="shared" si="450"/>
        <v>0</v>
      </c>
      <c r="AB2220" s="24">
        <f t="shared" si="451"/>
        <v>-100</v>
      </c>
      <c r="AC2220" s="24">
        <f t="shared" si="452"/>
        <v>0</v>
      </c>
      <c r="AD2220" s="24">
        <f t="shared" si="453"/>
        <v>-100</v>
      </c>
      <c r="AE2220" s="24">
        <f t="shared" si="454"/>
        <v>0</v>
      </c>
      <c r="AF2220" s="24">
        <f t="shared" si="455"/>
        <v>-100</v>
      </c>
    </row>
    <row r="2221" spans="1:32" x14ac:dyDescent="0.25">
      <c r="A2221" s="6">
        <v>0.34074994031152772</v>
      </c>
      <c r="B2221" s="6">
        <v>0.65856925115089915</v>
      </c>
      <c r="C2221" s="3">
        <f t="shared" si="468"/>
        <v>2.9347033754012064</v>
      </c>
      <c r="D2221" s="4">
        <f t="shared" si="468"/>
        <v>1.5184431982702276</v>
      </c>
      <c r="F2221" s="5">
        <f t="shared" si="456"/>
        <v>1</v>
      </c>
      <c r="G2221" s="5">
        <f t="shared" si="457"/>
        <v>2.9347033754012064</v>
      </c>
      <c r="H2221" s="5">
        <f t="shared" si="458"/>
        <v>1.5184431982702276</v>
      </c>
      <c r="K2221" s="5">
        <f t="shared" si="459"/>
        <v>0</v>
      </c>
      <c r="L2221" s="5">
        <f t="shared" si="460"/>
        <v>0</v>
      </c>
      <c r="M2221" s="25" t="e">
        <f t="shared" si="469"/>
        <v>#DIV/0!</v>
      </c>
      <c r="N2221" s="25" t="e">
        <f t="shared" si="469"/>
        <v>#DIV/0!</v>
      </c>
      <c r="O2221">
        <f t="shared" si="470"/>
        <v>0</v>
      </c>
      <c r="P2221">
        <f t="shared" si="470"/>
        <v>0</v>
      </c>
      <c r="Q2221" t="s">
        <v>555</v>
      </c>
      <c r="R2221" t="s">
        <v>515</v>
      </c>
      <c r="S2221" t="s">
        <v>272</v>
      </c>
      <c r="T2221" s="67" t="s">
        <v>75</v>
      </c>
      <c r="U2221" s="67" t="s">
        <v>90</v>
      </c>
      <c r="V2221" s="67" t="s">
        <v>682</v>
      </c>
      <c r="W2221" s="133" t="s">
        <v>96</v>
      </c>
      <c r="X2221">
        <v>5</v>
      </c>
      <c r="Y2221" t="str">
        <f t="shared" si="461"/>
        <v>Y</v>
      </c>
      <c r="Z2221" s="24">
        <v>100</v>
      </c>
      <c r="AA2221" s="24">
        <f t="shared" si="450"/>
        <v>0</v>
      </c>
      <c r="AB2221" s="24">
        <f t="shared" si="451"/>
        <v>-100</v>
      </c>
      <c r="AC2221" s="24">
        <f t="shared" si="452"/>
        <v>0</v>
      </c>
      <c r="AD2221" s="24">
        <f t="shared" si="453"/>
        <v>-100</v>
      </c>
      <c r="AE2221" s="24">
        <f t="shared" si="454"/>
        <v>0</v>
      </c>
      <c r="AF2221" s="24">
        <f t="shared" si="455"/>
        <v>-100</v>
      </c>
    </row>
    <row r="2222" spans="1:32" x14ac:dyDescent="0.25">
      <c r="A2222" s="6">
        <v>0.24000582706367629</v>
      </c>
      <c r="B2222" s="6">
        <v>0.75985807379058512</v>
      </c>
      <c r="C2222" s="3">
        <f t="shared" si="468"/>
        <v>4.1665655048228833</v>
      </c>
      <c r="D2222" s="4">
        <f t="shared" si="468"/>
        <v>1.3160352367007913</v>
      </c>
      <c r="F2222" s="5">
        <f t="shared" si="456"/>
        <v>1</v>
      </c>
      <c r="G2222" s="5">
        <f t="shared" si="457"/>
        <v>4.1665655048228833</v>
      </c>
      <c r="H2222" s="5">
        <f t="shared" si="458"/>
        <v>1.3160352367007913</v>
      </c>
      <c r="K2222" s="5">
        <f t="shared" si="459"/>
        <v>0</v>
      </c>
      <c r="L2222" s="5">
        <f t="shared" si="460"/>
        <v>0</v>
      </c>
      <c r="M2222" s="25" t="e">
        <f t="shared" si="469"/>
        <v>#DIV/0!</v>
      </c>
      <c r="N2222" s="25" t="e">
        <f t="shared" si="469"/>
        <v>#DIV/0!</v>
      </c>
      <c r="O2222">
        <f t="shared" si="470"/>
        <v>0</v>
      </c>
      <c r="P2222">
        <f t="shared" si="470"/>
        <v>0</v>
      </c>
      <c r="Q2222" t="s">
        <v>557</v>
      </c>
      <c r="R2222" t="s">
        <v>552</v>
      </c>
      <c r="S2222" t="s">
        <v>272</v>
      </c>
      <c r="T2222" s="67" t="s">
        <v>75</v>
      </c>
      <c r="U2222" s="67" t="s">
        <v>90</v>
      </c>
      <c r="V2222" s="67" t="s">
        <v>682</v>
      </c>
      <c r="W2222" s="133" t="s">
        <v>73</v>
      </c>
      <c r="X2222">
        <v>0</v>
      </c>
      <c r="Y2222" t="str">
        <f t="shared" si="461"/>
        <v>N</v>
      </c>
      <c r="Z2222" s="24">
        <v>100</v>
      </c>
      <c r="AA2222" s="24">
        <f t="shared" ref="AA2222:AA2285" si="471">IF(AND(O2222&gt;1,Y2222="Y"),Z2222*I2222,IF(AND(P2222&gt;1,Y2222="N"),Z2222*J2222,0))</f>
        <v>0</v>
      </c>
      <c r="AB2222" s="24">
        <f t="shared" ref="AB2222:AB2285" si="472">AA2222-Z2222</f>
        <v>-100</v>
      </c>
      <c r="AC2222" s="24">
        <f t="shared" ref="AC2222:AC2285" si="473">IF(AND(A2222 &gt; 50%,Y2222 = "Y"),Z2222*I2222,0)</f>
        <v>0</v>
      </c>
      <c r="AD2222" s="24">
        <f t="shared" ref="AD2222:AD2285" si="474">AC2222-Z2222</f>
        <v>-100</v>
      </c>
      <c r="AE2222" s="24">
        <f t="shared" ref="AE2222:AE2285" si="475">IF(AND(B2222 &gt; 50%,Y2222 = "N"),Z2222*J2222,0)</f>
        <v>0</v>
      </c>
      <c r="AF2222" s="24">
        <f t="shared" ref="AF2222:AF2285" si="476">AE2222-Z2222</f>
        <v>-100</v>
      </c>
    </row>
    <row r="2223" spans="1:32" x14ac:dyDescent="0.25">
      <c r="A2223" s="6">
        <v>0.47629058375459005</v>
      </c>
      <c r="B2223" s="6">
        <v>0.52252098464833929</v>
      </c>
      <c r="C2223" s="3">
        <f t="shared" si="468"/>
        <v>2.0995586184320887</v>
      </c>
      <c r="D2223" s="4">
        <f t="shared" si="468"/>
        <v>1.9137987360890545</v>
      </c>
      <c r="F2223" s="5">
        <f t="shared" si="456"/>
        <v>1</v>
      </c>
      <c r="G2223" s="5">
        <f t="shared" si="457"/>
        <v>2.0995586184320887</v>
      </c>
      <c r="H2223" s="5">
        <f t="shared" si="458"/>
        <v>1.9137987360890545</v>
      </c>
      <c r="K2223" s="5">
        <f t="shared" si="459"/>
        <v>0</v>
      </c>
      <c r="L2223" s="5">
        <f t="shared" si="460"/>
        <v>0</v>
      </c>
      <c r="M2223" s="25" t="e">
        <f t="shared" si="469"/>
        <v>#DIV/0!</v>
      </c>
      <c r="N2223" s="25" t="e">
        <f t="shared" si="469"/>
        <v>#DIV/0!</v>
      </c>
      <c r="O2223">
        <f t="shared" si="470"/>
        <v>0</v>
      </c>
      <c r="P2223">
        <f t="shared" si="470"/>
        <v>0</v>
      </c>
      <c r="Q2223" t="s">
        <v>336</v>
      </c>
      <c r="R2223" t="s">
        <v>554</v>
      </c>
      <c r="S2223" t="s">
        <v>272</v>
      </c>
      <c r="T2223" s="67" t="s">
        <v>86</v>
      </c>
      <c r="U2223" s="67" t="s">
        <v>84</v>
      </c>
      <c r="V2223" s="67" t="s">
        <v>682</v>
      </c>
      <c r="W2223" s="133" t="s">
        <v>77</v>
      </c>
      <c r="X2223">
        <v>2</v>
      </c>
      <c r="Y2223" t="str">
        <f t="shared" si="461"/>
        <v>N</v>
      </c>
      <c r="Z2223" s="24">
        <v>100</v>
      </c>
      <c r="AA2223" s="24">
        <f t="shared" si="471"/>
        <v>0</v>
      </c>
      <c r="AB2223" s="24">
        <f t="shared" si="472"/>
        <v>-100</v>
      </c>
      <c r="AC2223" s="24">
        <f t="shared" si="473"/>
        <v>0</v>
      </c>
      <c r="AD2223" s="24">
        <f t="shared" si="474"/>
        <v>-100</v>
      </c>
      <c r="AE2223" s="24">
        <f t="shared" si="475"/>
        <v>0</v>
      </c>
      <c r="AF2223" s="24">
        <f t="shared" si="476"/>
        <v>-100</v>
      </c>
    </row>
    <row r="2224" spans="1:32" x14ac:dyDescent="0.25">
      <c r="A2224" s="6">
        <v>0.38404678376790374</v>
      </c>
      <c r="B2224" s="6">
        <v>0.61503932374417081</v>
      </c>
      <c r="C2224" s="3">
        <f t="shared" si="468"/>
        <v>2.6038494325846084</v>
      </c>
      <c r="D2224" s="4">
        <f t="shared" si="468"/>
        <v>1.6259122976272584</v>
      </c>
      <c r="F2224" s="5">
        <f t="shared" ref="F2224:F2287" si="477">(E2224/100%) + 1</f>
        <v>1</v>
      </c>
      <c r="G2224" s="5">
        <f t="shared" ref="G2224:G2287" si="478">C2224/F2224</f>
        <v>2.6038494325846084</v>
      </c>
      <c r="H2224" s="5">
        <f t="shared" ref="H2224:H2287" si="479">D2224/F2224</f>
        <v>1.6259122976272584</v>
      </c>
      <c r="K2224" s="5">
        <f t="shared" ref="K2224:K2287" si="480">(I2224*F2224)</f>
        <v>0</v>
      </c>
      <c r="L2224" s="5">
        <f t="shared" ref="L2224:L2287" si="481">(J2224*F2224)</f>
        <v>0</v>
      </c>
      <c r="M2224" s="25" t="e">
        <f t="shared" si="469"/>
        <v>#DIV/0!</v>
      </c>
      <c r="N2224" s="25" t="e">
        <f t="shared" si="469"/>
        <v>#DIV/0!</v>
      </c>
      <c r="O2224">
        <f t="shared" si="470"/>
        <v>0</v>
      </c>
      <c r="P2224">
        <f t="shared" si="470"/>
        <v>0</v>
      </c>
      <c r="Q2224" t="s">
        <v>553</v>
      </c>
      <c r="R2224" t="s">
        <v>337</v>
      </c>
      <c r="S2224" t="s">
        <v>272</v>
      </c>
      <c r="T2224" s="67" t="s">
        <v>75</v>
      </c>
      <c r="U2224" s="67" t="s">
        <v>90</v>
      </c>
      <c r="V2224" s="67" t="s">
        <v>682</v>
      </c>
      <c r="W2224" s="133" t="s">
        <v>86</v>
      </c>
      <c r="X2224">
        <v>3</v>
      </c>
      <c r="Y2224" t="str">
        <f t="shared" ref="Y2224:Y2287" si="482">IF(X2224 &gt;=3,"Y","N")</f>
        <v>Y</v>
      </c>
      <c r="Z2224" s="24">
        <v>100</v>
      </c>
      <c r="AA2224" s="24">
        <f t="shared" si="471"/>
        <v>0</v>
      </c>
      <c r="AB2224" s="24">
        <f t="shared" si="472"/>
        <v>-100</v>
      </c>
      <c r="AC2224" s="24">
        <f t="shared" si="473"/>
        <v>0</v>
      </c>
      <c r="AD2224" s="24">
        <f t="shared" si="474"/>
        <v>-100</v>
      </c>
      <c r="AE2224" s="24">
        <f t="shared" si="475"/>
        <v>0</v>
      </c>
      <c r="AF2224" s="24">
        <f t="shared" si="476"/>
        <v>-100</v>
      </c>
    </row>
    <row r="2225" spans="1:32" x14ac:dyDescent="0.25">
      <c r="A2225" s="6">
        <v>0.26823057706584363</v>
      </c>
      <c r="B2225" s="6">
        <v>0.73155830494315999</v>
      </c>
      <c r="C2225" s="3">
        <f t="shared" si="468"/>
        <v>3.7281357365701302</v>
      </c>
      <c r="D2225" s="4">
        <f t="shared" si="468"/>
        <v>1.3669450449034233</v>
      </c>
      <c r="F2225" s="5">
        <f t="shared" si="477"/>
        <v>1</v>
      </c>
      <c r="G2225" s="5">
        <f t="shared" si="478"/>
        <v>3.7281357365701302</v>
      </c>
      <c r="H2225" s="5">
        <f t="shared" si="479"/>
        <v>1.3669450449034233</v>
      </c>
      <c r="K2225" s="5">
        <f t="shared" si="480"/>
        <v>0</v>
      </c>
      <c r="L2225" s="5">
        <f t="shared" si="481"/>
        <v>0</v>
      </c>
      <c r="M2225" s="25" t="e">
        <f t="shared" si="469"/>
        <v>#DIV/0!</v>
      </c>
      <c r="N2225" s="25" t="e">
        <f t="shared" si="469"/>
        <v>#DIV/0!</v>
      </c>
      <c r="O2225">
        <f t="shared" si="470"/>
        <v>0</v>
      </c>
      <c r="P2225">
        <f t="shared" si="470"/>
        <v>0</v>
      </c>
      <c r="Q2225" t="s">
        <v>563</v>
      </c>
      <c r="R2225" t="s">
        <v>559</v>
      </c>
      <c r="S2225" t="s">
        <v>272</v>
      </c>
      <c r="T2225" s="67" t="s">
        <v>75</v>
      </c>
      <c r="U2225" s="67" t="s">
        <v>90</v>
      </c>
      <c r="V2225" s="67" t="s">
        <v>682</v>
      </c>
      <c r="W2225" s="133" t="s">
        <v>125</v>
      </c>
      <c r="X2225">
        <v>6</v>
      </c>
      <c r="Y2225" t="str">
        <f t="shared" si="482"/>
        <v>Y</v>
      </c>
      <c r="Z2225" s="24">
        <v>100</v>
      </c>
      <c r="AA2225" s="24">
        <f t="shared" si="471"/>
        <v>0</v>
      </c>
      <c r="AB2225" s="24">
        <f t="shared" si="472"/>
        <v>-100</v>
      </c>
      <c r="AC2225" s="24">
        <f t="shared" si="473"/>
        <v>0</v>
      </c>
      <c r="AD2225" s="24">
        <f t="shared" si="474"/>
        <v>-100</v>
      </c>
      <c r="AE2225" s="24">
        <f t="shared" si="475"/>
        <v>0</v>
      </c>
      <c r="AF2225" s="24">
        <f t="shared" si="476"/>
        <v>-100</v>
      </c>
    </row>
    <row r="2226" spans="1:32" x14ac:dyDescent="0.25">
      <c r="A2226" s="6">
        <v>0.37834646422776236</v>
      </c>
      <c r="B2226" s="6">
        <v>0.61935182876264272</v>
      </c>
      <c r="C2226" s="3">
        <f t="shared" si="468"/>
        <v>2.6430800722324337</v>
      </c>
      <c r="D2226" s="4">
        <f t="shared" si="468"/>
        <v>1.6145911799402064</v>
      </c>
      <c r="F2226" s="5">
        <f t="shared" si="477"/>
        <v>1</v>
      </c>
      <c r="G2226" s="5">
        <f t="shared" si="478"/>
        <v>2.6430800722324337</v>
      </c>
      <c r="H2226" s="5">
        <f t="shared" si="479"/>
        <v>1.6145911799402064</v>
      </c>
      <c r="K2226" s="5">
        <f t="shared" si="480"/>
        <v>0</v>
      </c>
      <c r="L2226" s="5">
        <f t="shared" si="481"/>
        <v>0</v>
      </c>
      <c r="M2226" s="25" t="e">
        <f t="shared" si="469"/>
        <v>#DIV/0!</v>
      </c>
      <c r="N2226" s="25" t="e">
        <f t="shared" si="469"/>
        <v>#DIV/0!</v>
      </c>
      <c r="O2226">
        <f t="shared" si="470"/>
        <v>0</v>
      </c>
      <c r="P2226">
        <f t="shared" si="470"/>
        <v>0</v>
      </c>
      <c r="Q2226" t="s">
        <v>528</v>
      </c>
      <c r="R2226" t="s">
        <v>335</v>
      </c>
      <c r="S2226" t="s">
        <v>272</v>
      </c>
      <c r="T2226" s="67" t="s">
        <v>77</v>
      </c>
      <c r="U2226" s="67" t="s">
        <v>85</v>
      </c>
      <c r="V2226" s="67" t="s">
        <v>682</v>
      </c>
      <c r="W2226" s="133" t="s">
        <v>76</v>
      </c>
      <c r="X2226">
        <v>1</v>
      </c>
      <c r="Y2226" t="str">
        <f t="shared" si="482"/>
        <v>N</v>
      </c>
      <c r="Z2226" s="24">
        <v>100</v>
      </c>
      <c r="AA2226" s="24">
        <f t="shared" si="471"/>
        <v>0</v>
      </c>
      <c r="AB2226" s="24">
        <f t="shared" si="472"/>
        <v>-100</v>
      </c>
      <c r="AC2226" s="24">
        <f t="shared" si="473"/>
        <v>0</v>
      </c>
      <c r="AD2226" s="24">
        <f t="shared" si="474"/>
        <v>-100</v>
      </c>
      <c r="AE2226" s="24">
        <f t="shared" si="475"/>
        <v>0</v>
      </c>
      <c r="AF2226" s="24">
        <f t="shared" si="476"/>
        <v>-100</v>
      </c>
    </row>
    <row r="2227" spans="1:32" x14ac:dyDescent="0.25">
      <c r="A2227" s="6">
        <v>0.48405567636959451</v>
      </c>
      <c r="B2227" s="6">
        <v>0.51508882499019892</v>
      </c>
      <c r="C2227" s="3">
        <f t="shared" si="468"/>
        <v>2.0658780566317807</v>
      </c>
      <c r="D2227" s="4">
        <f t="shared" si="468"/>
        <v>1.9414127262788665</v>
      </c>
      <c r="F2227" s="5">
        <f t="shared" si="477"/>
        <v>1</v>
      </c>
      <c r="G2227" s="5">
        <f t="shared" si="478"/>
        <v>2.0658780566317807</v>
      </c>
      <c r="H2227" s="5">
        <f t="shared" si="479"/>
        <v>1.9414127262788665</v>
      </c>
      <c r="K2227" s="5">
        <f t="shared" si="480"/>
        <v>0</v>
      </c>
      <c r="L2227" s="5">
        <f t="shared" si="481"/>
        <v>0</v>
      </c>
      <c r="M2227" s="25" t="e">
        <f t="shared" si="469"/>
        <v>#DIV/0!</v>
      </c>
      <c r="N2227" s="25" t="e">
        <f t="shared" si="469"/>
        <v>#DIV/0!</v>
      </c>
      <c r="O2227">
        <f t="shared" si="470"/>
        <v>0</v>
      </c>
      <c r="P2227">
        <f t="shared" si="470"/>
        <v>0</v>
      </c>
      <c r="Q2227" t="s">
        <v>539</v>
      </c>
      <c r="R2227" t="s">
        <v>560</v>
      </c>
      <c r="S2227" t="s">
        <v>272</v>
      </c>
      <c r="T2227" s="67" t="s">
        <v>75</v>
      </c>
      <c r="U2227" s="67" t="s">
        <v>90</v>
      </c>
      <c r="V2227" s="67" t="s">
        <v>682</v>
      </c>
      <c r="W2227" s="133" t="s">
        <v>75</v>
      </c>
      <c r="X2227">
        <v>2</v>
      </c>
      <c r="Y2227" t="str">
        <f t="shared" si="482"/>
        <v>N</v>
      </c>
      <c r="Z2227" s="24">
        <v>100</v>
      </c>
      <c r="AA2227" s="24">
        <f t="shared" si="471"/>
        <v>0</v>
      </c>
      <c r="AB2227" s="24">
        <f t="shared" si="472"/>
        <v>-100</v>
      </c>
      <c r="AC2227" s="24">
        <f t="shared" si="473"/>
        <v>0</v>
      </c>
      <c r="AD2227" s="24">
        <f t="shared" si="474"/>
        <v>-100</v>
      </c>
      <c r="AE2227" s="24">
        <f t="shared" si="475"/>
        <v>0</v>
      </c>
      <c r="AF2227" s="24">
        <f t="shared" si="476"/>
        <v>-100</v>
      </c>
    </row>
    <row r="2228" spans="1:32" x14ac:dyDescent="0.25">
      <c r="A2228" s="6">
        <v>0.52563583672053971</v>
      </c>
      <c r="B2228" s="6">
        <v>0.47255430054273917</v>
      </c>
      <c r="C2228" s="3">
        <f t="shared" si="468"/>
        <v>1.9024578047018919</v>
      </c>
      <c r="D2228" s="4">
        <f t="shared" si="468"/>
        <v>2.1161589236442833</v>
      </c>
      <c r="F2228" s="5">
        <f t="shared" si="477"/>
        <v>1</v>
      </c>
      <c r="G2228" s="5">
        <f t="shared" si="478"/>
        <v>1.9024578047018919</v>
      </c>
      <c r="H2228" s="5">
        <f t="shared" si="479"/>
        <v>2.1161589236442833</v>
      </c>
      <c r="K2228" s="5">
        <f t="shared" si="480"/>
        <v>0</v>
      </c>
      <c r="L2228" s="5">
        <f t="shared" si="481"/>
        <v>0</v>
      </c>
      <c r="M2228" s="25" t="e">
        <f t="shared" si="469"/>
        <v>#DIV/0!</v>
      </c>
      <c r="N2228" s="25" t="e">
        <f t="shared" si="469"/>
        <v>#DIV/0!</v>
      </c>
      <c r="O2228">
        <f t="shared" si="470"/>
        <v>0</v>
      </c>
      <c r="P2228">
        <f t="shared" si="470"/>
        <v>0</v>
      </c>
      <c r="Q2228" t="s">
        <v>556</v>
      </c>
      <c r="R2228" t="s">
        <v>535</v>
      </c>
      <c r="S2228" t="s">
        <v>272</v>
      </c>
      <c r="T2228" s="67" t="s">
        <v>79</v>
      </c>
      <c r="U2228" s="67" t="s">
        <v>85</v>
      </c>
      <c r="V2228" s="67" t="s">
        <v>682</v>
      </c>
      <c r="W2228" s="133" t="s">
        <v>76</v>
      </c>
      <c r="X2228">
        <v>1</v>
      </c>
      <c r="Y2228" t="str">
        <f t="shared" si="482"/>
        <v>N</v>
      </c>
      <c r="Z2228" s="24">
        <v>100</v>
      </c>
      <c r="AA2228" s="24">
        <f t="shared" si="471"/>
        <v>0</v>
      </c>
      <c r="AB2228" s="24">
        <f t="shared" si="472"/>
        <v>-100</v>
      </c>
      <c r="AC2228" s="24">
        <f t="shared" si="473"/>
        <v>0</v>
      </c>
      <c r="AD2228" s="24">
        <f t="shared" si="474"/>
        <v>-100</v>
      </c>
      <c r="AE2228" s="24">
        <f t="shared" si="475"/>
        <v>0</v>
      </c>
      <c r="AF2228" s="24">
        <f t="shared" si="476"/>
        <v>-100</v>
      </c>
    </row>
    <row r="2229" spans="1:32" x14ac:dyDescent="0.25">
      <c r="A2229" s="6">
        <v>0.3175139949570146</v>
      </c>
      <c r="B2229" s="6">
        <v>0.68220705569161089</v>
      </c>
      <c r="C2229" s="3">
        <f t="shared" si="468"/>
        <v>3.1494674750805269</v>
      </c>
      <c r="D2229" s="4">
        <f t="shared" si="468"/>
        <v>1.4658306325873682</v>
      </c>
      <c r="F2229" s="5">
        <f t="shared" si="477"/>
        <v>1</v>
      </c>
      <c r="G2229" s="5">
        <f t="shared" si="478"/>
        <v>3.1494674750805269</v>
      </c>
      <c r="H2229" s="5">
        <f t="shared" si="479"/>
        <v>1.4658306325873682</v>
      </c>
      <c r="K2229" s="5">
        <f t="shared" si="480"/>
        <v>0</v>
      </c>
      <c r="L2229" s="5">
        <f t="shared" si="481"/>
        <v>0</v>
      </c>
      <c r="M2229" s="25" t="e">
        <f t="shared" si="469"/>
        <v>#DIV/0!</v>
      </c>
      <c r="N2229" s="25" t="e">
        <f t="shared" si="469"/>
        <v>#DIV/0!</v>
      </c>
      <c r="O2229">
        <f t="shared" si="470"/>
        <v>0</v>
      </c>
      <c r="P2229">
        <f t="shared" si="470"/>
        <v>0</v>
      </c>
      <c r="Q2229" t="s">
        <v>291</v>
      </c>
      <c r="R2229" t="s">
        <v>423</v>
      </c>
      <c r="S2229" t="s">
        <v>270</v>
      </c>
      <c r="T2229" s="67" t="s">
        <v>75</v>
      </c>
      <c r="U2229" s="67" t="s">
        <v>90</v>
      </c>
      <c r="V2229" s="67" t="s">
        <v>682</v>
      </c>
      <c r="W2229" s="133" t="s">
        <v>102</v>
      </c>
      <c r="X2229">
        <v>4</v>
      </c>
      <c r="Y2229" t="str">
        <f t="shared" si="482"/>
        <v>Y</v>
      </c>
      <c r="Z2229" s="24">
        <v>100</v>
      </c>
      <c r="AA2229" s="24">
        <f t="shared" si="471"/>
        <v>0</v>
      </c>
      <c r="AB2229" s="24">
        <f t="shared" si="472"/>
        <v>-100</v>
      </c>
      <c r="AC2229" s="24">
        <f t="shared" si="473"/>
        <v>0</v>
      </c>
      <c r="AD2229" s="24">
        <f t="shared" si="474"/>
        <v>-100</v>
      </c>
      <c r="AE2229" s="24">
        <f t="shared" si="475"/>
        <v>0</v>
      </c>
      <c r="AF2229" s="24">
        <f t="shared" si="476"/>
        <v>-100</v>
      </c>
    </row>
    <row r="2230" spans="1:32" x14ac:dyDescent="0.25">
      <c r="A2230" s="6">
        <v>0.58508031736111243</v>
      </c>
      <c r="B2230" s="6">
        <v>0.40310728511405031</v>
      </c>
      <c r="C2230" s="3">
        <f t="shared" si="468"/>
        <v>1.7091670499364937</v>
      </c>
      <c r="D2230" s="4">
        <f t="shared" si="468"/>
        <v>2.4807291679610111</v>
      </c>
      <c r="F2230" s="5">
        <f t="shared" si="477"/>
        <v>1</v>
      </c>
      <c r="G2230" s="5">
        <f t="shared" si="478"/>
        <v>1.7091670499364937</v>
      </c>
      <c r="H2230" s="5">
        <f t="shared" si="479"/>
        <v>2.4807291679610111</v>
      </c>
      <c r="K2230" s="5">
        <f t="shared" si="480"/>
        <v>0</v>
      </c>
      <c r="L2230" s="5">
        <f t="shared" si="481"/>
        <v>0</v>
      </c>
      <c r="M2230" s="25" t="e">
        <f t="shared" si="469"/>
        <v>#DIV/0!</v>
      </c>
      <c r="N2230" s="25" t="e">
        <f t="shared" si="469"/>
        <v>#DIV/0!</v>
      </c>
      <c r="O2230">
        <f t="shared" si="470"/>
        <v>0</v>
      </c>
      <c r="P2230">
        <f t="shared" si="470"/>
        <v>0</v>
      </c>
      <c r="Q2230" t="s">
        <v>346</v>
      </c>
      <c r="R2230" t="s">
        <v>344</v>
      </c>
      <c r="S2230" t="s">
        <v>270</v>
      </c>
      <c r="T2230" s="67" t="s">
        <v>86</v>
      </c>
      <c r="U2230" s="67" t="s">
        <v>84</v>
      </c>
      <c r="V2230" s="67" t="s">
        <v>682</v>
      </c>
      <c r="W2230" s="133" t="s">
        <v>79</v>
      </c>
      <c r="X2230">
        <v>3</v>
      </c>
      <c r="Y2230" t="str">
        <f t="shared" si="482"/>
        <v>Y</v>
      </c>
      <c r="Z2230" s="24">
        <v>100</v>
      </c>
      <c r="AA2230" s="24">
        <f t="shared" si="471"/>
        <v>0</v>
      </c>
      <c r="AB2230" s="24">
        <f t="shared" si="472"/>
        <v>-100</v>
      </c>
      <c r="AC2230" s="24">
        <f t="shared" si="473"/>
        <v>0</v>
      </c>
      <c r="AD2230" s="24">
        <f t="shared" si="474"/>
        <v>-100</v>
      </c>
      <c r="AE2230" s="24">
        <f t="shared" si="475"/>
        <v>0</v>
      </c>
      <c r="AF2230" s="24">
        <f t="shared" si="476"/>
        <v>-100</v>
      </c>
    </row>
    <row r="2231" spans="1:32" x14ac:dyDescent="0.25">
      <c r="A2231" s="6">
        <v>0.42700755646806021</v>
      </c>
      <c r="B2231" s="6">
        <v>0.57221127187809817</v>
      </c>
      <c r="C2231" s="3">
        <f t="shared" si="468"/>
        <v>2.3418789313036412</v>
      </c>
      <c r="D2231" s="4">
        <f t="shared" si="468"/>
        <v>1.7476062586425882</v>
      </c>
      <c r="F2231" s="5">
        <f t="shared" si="477"/>
        <v>1</v>
      </c>
      <c r="G2231" s="5">
        <f t="shared" si="478"/>
        <v>2.3418789313036412</v>
      </c>
      <c r="H2231" s="5">
        <f t="shared" si="479"/>
        <v>1.7476062586425882</v>
      </c>
      <c r="K2231" s="5">
        <f t="shared" si="480"/>
        <v>0</v>
      </c>
      <c r="L2231" s="5">
        <f t="shared" si="481"/>
        <v>0</v>
      </c>
      <c r="M2231" s="25" t="e">
        <f t="shared" si="469"/>
        <v>#DIV/0!</v>
      </c>
      <c r="N2231" s="25" t="e">
        <f t="shared" si="469"/>
        <v>#DIV/0!</v>
      </c>
      <c r="O2231">
        <f t="shared" si="470"/>
        <v>0</v>
      </c>
      <c r="P2231">
        <f t="shared" si="470"/>
        <v>0</v>
      </c>
      <c r="Q2231" t="s">
        <v>347</v>
      </c>
      <c r="R2231" t="s">
        <v>420</v>
      </c>
      <c r="S2231" t="s">
        <v>270</v>
      </c>
      <c r="T2231" s="67" t="s">
        <v>75</v>
      </c>
      <c r="U2231" s="67" t="s">
        <v>90</v>
      </c>
      <c r="V2231" s="67" t="s">
        <v>682</v>
      </c>
      <c r="W2231" s="133" t="s">
        <v>89</v>
      </c>
      <c r="X2231">
        <v>4</v>
      </c>
      <c r="Y2231" t="str">
        <f t="shared" si="482"/>
        <v>Y</v>
      </c>
      <c r="Z2231" s="24">
        <v>100</v>
      </c>
      <c r="AA2231" s="24">
        <f t="shared" si="471"/>
        <v>0</v>
      </c>
      <c r="AB2231" s="24">
        <f t="shared" si="472"/>
        <v>-100</v>
      </c>
      <c r="AC2231" s="24">
        <f t="shared" si="473"/>
        <v>0</v>
      </c>
      <c r="AD2231" s="24">
        <f t="shared" si="474"/>
        <v>-100</v>
      </c>
      <c r="AE2231" s="24">
        <f t="shared" si="475"/>
        <v>0</v>
      </c>
      <c r="AF2231" s="24">
        <f t="shared" si="476"/>
        <v>-100</v>
      </c>
    </row>
    <row r="2232" spans="1:32" x14ac:dyDescent="0.25">
      <c r="A2232" s="6">
        <v>0.26893307350233325</v>
      </c>
      <c r="B2232" s="6">
        <v>0.73046119954240629</v>
      </c>
      <c r="C2232" s="3">
        <f t="shared" si="468"/>
        <v>3.7183972464856541</v>
      </c>
      <c r="D2232" s="4">
        <f t="shared" si="468"/>
        <v>1.3689981078070197</v>
      </c>
      <c r="F2232" s="5">
        <f t="shared" si="477"/>
        <v>1</v>
      </c>
      <c r="G2232" s="5">
        <f t="shared" si="478"/>
        <v>3.7183972464856541</v>
      </c>
      <c r="H2232" s="5">
        <f t="shared" si="479"/>
        <v>1.3689981078070197</v>
      </c>
      <c r="K2232" s="5">
        <f t="shared" si="480"/>
        <v>0</v>
      </c>
      <c r="L2232" s="5">
        <f t="shared" si="481"/>
        <v>0</v>
      </c>
      <c r="M2232" s="25" t="e">
        <f t="shared" si="469"/>
        <v>#DIV/0!</v>
      </c>
      <c r="N2232" s="25" t="e">
        <f t="shared" si="469"/>
        <v>#DIV/0!</v>
      </c>
      <c r="O2232">
        <f t="shared" si="470"/>
        <v>0</v>
      </c>
      <c r="P2232">
        <f t="shared" si="470"/>
        <v>0</v>
      </c>
      <c r="Q2232" t="s">
        <v>492</v>
      </c>
      <c r="R2232" t="s">
        <v>353</v>
      </c>
      <c r="S2232" t="s">
        <v>273</v>
      </c>
      <c r="T2232" s="67" t="s">
        <v>76</v>
      </c>
      <c r="U2232" s="67" t="s">
        <v>85</v>
      </c>
      <c r="V2232" s="67" t="s">
        <v>682</v>
      </c>
      <c r="W2232" s="133" t="s">
        <v>76</v>
      </c>
      <c r="X2232">
        <v>1</v>
      </c>
      <c r="Y2232" t="str">
        <f t="shared" si="482"/>
        <v>N</v>
      </c>
      <c r="Z2232" s="24">
        <v>100</v>
      </c>
      <c r="AA2232" s="24">
        <f t="shared" si="471"/>
        <v>0</v>
      </c>
      <c r="AB2232" s="24">
        <f t="shared" si="472"/>
        <v>-100</v>
      </c>
      <c r="AC2232" s="24">
        <f t="shared" si="473"/>
        <v>0</v>
      </c>
      <c r="AD2232" s="24">
        <f t="shared" si="474"/>
        <v>-100</v>
      </c>
      <c r="AE2232" s="24">
        <f t="shared" si="475"/>
        <v>0</v>
      </c>
      <c r="AF2232" s="24">
        <f t="shared" si="476"/>
        <v>-100</v>
      </c>
    </row>
    <row r="2233" spans="1:32" x14ac:dyDescent="0.25">
      <c r="A2233" s="6">
        <v>0.35601075490718348</v>
      </c>
      <c r="B2233" s="6">
        <v>0.64263630043481856</v>
      </c>
      <c r="C2233" s="3">
        <f t="shared" si="468"/>
        <v>2.8089039058966425</v>
      </c>
      <c r="D2233" s="4">
        <f t="shared" si="468"/>
        <v>1.556090123330075</v>
      </c>
      <c r="F2233" s="5">
        <f t="shared" si="477"/>
        <v>1</v>
      </c>
      <c r="G2233" s="5">
        <f t="shared" si="478"/>
        <v>2.8089039058966425</v>
      </c>
      <c r="H2233" s="5">
        <f t="shared" si="479"/>
        <v>1.556090123330075</v>
      </c>
      <c r="K2233" s="5">
        <f t="shared" si="480"/>
        <v>0</v>
      </c>
      <c r="L2233" s="5">
        <f t="shared" si="481"/>
        <v>0</v>
      </c>
      <c r="M2233" s="25" t="e">
        <f t="shared" si="469"/>
        <v>#DIV/0!</v>
      </c>
      <c r="N2233" s="25" t="e">
        <f t="shared" si="469"/>
        <v>#DIV/0!</v>
      </c>
      <c r="O2233">
        <f t="shared" si="470"/>
        <v>0</v>
      </c>
      <c r="P2233">
        <f t="shared" si="470"/>
        <v>0</v>
      </c>
      <c r="Q2233" t="s">
        <v>425</v>
      </c>
      <c r="R2233" t="s">
        <v>298</v>
      </c>
      <c r="S2233" t="s">
        <v>273</v>
      </c>
      <c r="T2233" s="67" t="s">
        <v>86</v>
      </c>
      <c r="U2233" s="67" t="s">
        <v>84</v>
      </c>
      <c r="V2233" s="67" t="s">
        <v>682</v>
      </c>
      <c r="W2233" s="133" t="s">
        <v>94</v>
      </c>
      <c r="X2233">
        <v>2</v>
      </c>
      <c r="Y2233" t="str">
        <f t="shared" si="482"/>
        <v>N</v>
      </c>
      <c r="Z2233" s="24">
        <v>100</v>
      </c>
      <c r="AA2233" s="24">
        <f t="shared" si="471"/>
        <v>0</v>
      </c>
      <c r="AB2233" s="24">
        <f t="shared" si="472"/>
        <v>-100</v>
      </c>
      <c r="AC2233" s="24">
        <f t="shared" si="473"/>
        <v>0</v>
      </c>
      <c r="AD2233" s="24">
        <f t="shared" si="474"/>
        <v>-100</v>
      </c>
      <c r="AE2233" s="24">
        <f t="shared" si="475"/>
        <v>0</v>
      </c>
      <c r="AF2233" s="24">
        <f t="shared" si="476"/>
        <v>-100</v>
      </c>
    </row>
    <row r="2234" spans="1:32" x14ac:dyDescent="0.25">
      <c r="A2234" s="6">
        <v>0.55212572781164682</v>
      </c>
      <c r="B2234" s="6">
        <v>0.43326828157303066</v>
      </c>
      <c r="C2234" s="3">
        <f t="shared" si="468"/>
        <v>1.8111816740790276</v>
      </c>
      <c r="D2234" s="4">
        <f t="shared" si="468"/>
        <v>2.308038789198656</v>
      </c>
      <c r="F2234" s="5">
        <f t="shared" si="477"/>
        <v>1</v>
      </c>
      <c r="G2234" s="5">
        <f t="shared" si="478"/>
        <v>1.8111816740790276</v>
      </c>
      <c r="H2234" s="5">
        <f t="shared" si="479"/>
        <v>2.308038789198656</v>
      </c>
      <c r="K2234" s="5">
        <f t="shared" si="480"/>
        <v>0</v>
      </c>
      <c r="L2234" s="5">
        <f t="shared" si="481"/>
        <v>0</v>
      </c>
      <c r="M2234" s="25" t="e">
        <f t="shared" si="469"/>
        <v>#DIV/0!</v>
      </c>
      <c r="N2234" s="25" t="e">
        <f t="shared" si="469"/>
        <v>#DIV/0!</v>
      </c>
      <c r="O2234">
        <f t="shared" si="470"/>
        <v>0</v>
      </c>
      <c r="P2234">
        <f t="shared" si="470"/>
        <v>0</v>
      </c>
      <c r="Q2234" t="s">
        <v>499</v>
      </c>
      <c r="R2234" t="s">
        <v>362</v>
      </c>
      <c r="S2234" t="s">
        <v>269</v>
      </c>
      <c r="T2234" s="67" t="s">
        <v>100</v>
      </c>
      <c r="U2234" s="67" t="s">
        <v>84</v>
      </c>
      <c r="V2234" s="67" t="s">
        <v>682</v>
      </c>
      <c r="W2234" s="133" t="s">
        <v>204</v>
      </c>
      <c r="X2234">
        <v>6</v>
      </c>
      <c r="Y2234" t="str">
        <f t="shared" si="482"/>
        <v>Y</v>
      </c>
      <c r="Z2234" s="24">
        <v>100</v>
      </c>
      <c r="AA2234" s="24">
        <f t="shared" si="471"/>
        <v>0</v>
      </c>
      <c r="AB2234" s="24">
        <f t="shared" si="472"/>
        <v>-100</v>
      </c>
      <c r="AC2234" s="24">
        <f t="shared" si="473"/>
        <v>0</v>
      </c>
      <c r="AD2234" s="24">
        <f t="shared" si="474"/>
        <v>-100</v>
      </c>
      <c r="AE2234" s="24">
        <f t="shared" si="475"/>
        <v>0</v>
      </c>
      <c r="AF2234" s="24">
        <f t="shared" si="476"/>
        <v>-100</v>
      </c>
    </row>
    <row r="2235" spans="1:32" x14ac:dyDescent="0.25">
      <c r="A2235" s="6">
        <v>0.46642103640438143</v>
      </c>
      <c r="B2235" s="6">
        <v>0.53280321108536421</v>
      </c>
      <c r="C2235" s="3">
        <f t="shared" si="468"/>
        <v>2.143985630898972</v>
      </c>
      <c r="D2235" s="4">
        <f t="shared" si="468"/>
        <v>1.8768655653612096</v>
      </c>
      <c r="F2235" s="5">
        <f t="shared" si="477"/>
        <v>1</v>
      </c>
      <c r="G2235" s="5">
        <f t="shared" si="478"/>
        <v>2.143985630898972</v>
      </c>
      <c r="H2235" s="5">
        <f t="shared" si="479"/>
        <v>1.8768655653612096</v>
      </c>
      <c r="K2235" s="5">
        <f t="shared" si="480"/>
        <v>0</v>
      </c>
      <c r="L2235" s="5">
        <f t="shared" si="481"/>
        <v>0</v>
      </c>
      <c r="M2235" s="25" t="e">
        <f t="shared" si="469"/>
        <v>#DIV/0!</v>
      </c>
      <c r="N2235" s="25" t="e">
        <f t="shared" si="469"/>
        <v>#DIV/0!</v>
      </c>
      <c r="O2235">
        <f t="shared" si="470"/>
        <v>0</v>
      </c>
      <c r="P2235">
        <f t="shared" si="470"/>
        <v>0</v>
      </c>
      <c r="Q2235" t="s">
        <v>437</v>
      </c>
      <c r="R2235" t="s">
        <v>436</v>
      </c>
      <c r="S2235" t="s">
        <v>269</v>
      </c>
      <c r="T2235" s="67" t="s">
        <v>75</v>
      </c>
      <c r="U2235" s="67" t="s">
        <v>90</v>
      </c>
      <c r="V2235" s="67" t="s">
        <v>682</v>
      </c>
      <c r="W2235" s="133" t="s">
        <v>76</v>
      </c>
      <c r="X2235">
        <v>1</v>
      </c>
      <c r="Y2235" t="str">
        <f t="shared" si="482"/>
        <v>N</v>
      </c>
      <c r="Z2235" s="24">
        <v>100</v>
      </c>
      <c r="AA2235" s="24">
        <f t="shared" si="471"/>
        <v>0</v>
      </c>
      <c r="AB2235" s="24">
        <f t="shared" si="472"/>
        <v>-100</v>
      </c>
      <c r="AC2235" s="24">
        <f t="shared" si="473"/>
        <v>0</v>
      </c>
      <c r="AD2235" s="24">
        <f t="shared" si="474"/>
        <v>-100</v>
      </c>
      <c r="AE2235" s="24">
        <f t="shared" si="475"/>
        <v>0</v>
      </c>
      <c r="AF2235" s="24">
        <f t="shared" si="476"/>
        <v>-100</v>
      </c>
    </row>
    <row r="2236" spans="1:32" x14ac:dyDescent="0.25">
      <c r="A2236" s="6">
        <v>0.65189662158514616</v>
      </c>
      <c r="B2236" s="6">
        <v>0.34373021601583087</v>
      </c>
      <c r="C2236" s="3">
        <f t="shared" si="468"/>
        <v>1.5339855536732323</v>
      </c>
      <c r="D2236" s="4">
        <f t="shared" si="468"/>
        <v>2.9092583468249527</v>
      </c>
      <c r="F2236" s="5">
        <f t="shared" si="477"/>
        <v>1</v>
      </c>
      <c r="G2236" s="5">
        <f t="shared" si="478"/>
        <v>1.5339855536732323</v>
      </c>
      <c r="H2236" s="5">
        <f t="shared" si="479"/>
        <v>2.9092583468249527</v>
      </c>
      <c r="K2236" s="5">
        <f t="shared" si="480"/>
        <v>0</v>
      </c>
      <c r="L2236" s="5">
        <f t="shared" si="481"/>
        <v>0</v>
      </c>
      <c r="M2236" s="25" t="e">
        <f t="shared" si="469"/>
        <v>#DIV/0!</v>
      </c>
      <c r="N2236" s="25" t="e">
        <f t="shared" si="469"/>
        <v>#DIV/0!</v>
      </c>
      <c r="O2236">
        <f t="shared" si="470"/>
        <v>0</v>
      </c>
      <c r="P2236">
        <f t="shared" si="470"/>
        <v>0</v>
      </c>
      <c r="Q2236" t="s">
        <v>439</v>
      </c>
      <c r="R2236" t="s">
        <v>435</v>
      </c>
      <c r="S2236" t="s">
        <v>269</v>
      </c>
      <c r="T2236" s="67" t="s">
        <v>86</v>
      </c>
      <c r="U2236" s="67" t="s">
        <v>84</v>
      </c>
      <c r="V2236" s="67" t="s">
        <v>682</v>
      </c>
      <c r="W2236" s="133" t="s">
        <v>230</v>
      </c>
      <c r="X2236">
        <v>8</v>
      </c>
      <c r="Y2236" t="str">
        <f t="shared" si="482"/>
        <v>Y</v>
      </c>
      <c r="Z2236" s="24">
        <v>100</v>
      </c>
      <c r="AA2236" s="24">
        <f t="shared" si="471"/>
        <v>0</v>
      </c>
      <c r="AB2236" s="24">
        <f t="shared" si="472"/>
        <v>-100</v>
      </c>
      <c r="AC2236" s="24">
        <f t="shared" si="473"/>
        <v>0</v>
      </c>
      <c r="AD2236" s="24">
        <f t="shared" si="474"/>
        <v>-100</v>
      </c>
      <c r="AE2236" s="24">
        <f t="shared" si="475"/>
        <v>0</v>
      </c>
      <c r="AF2236" s="24">
        <f t="shared" si="476"/>
        <v>-100</v>
      </c>
    </row>
    <row r="2237" spans="1:32" x14ac:dyDescent="0.25">
      <c r="A2237" s="6">
        <v>0.47278673322777426</v>
      </c>
      <c r="B2237" s="6">
        <v>0.52487010816519164</v>
      </c>
      <c r="C2237" s="3">
        <f t="shared" si="468"/>
        <v>2.1151185719042385</v>
      </c>
      <c r="D2237" s="4">
        <f t="shared" si="468"/>
        <v>1.905233284280063</v>
      </c>
      <c r="F2237" s="5">
        <f t="shared" si="477"/>
        <v>1</v>
      </c>
      <c r="G2237" s="5">
        <f t="shared" si="478"/>
        <v>2.1151185719042385</v>
      </c>
      <c r="H2237" s="5">
        <f t="shared" si="479"/>
        <v>1.905233284280063</v>
      </c>
      <c r="K2237" s="5">
        <f t="shared" si="480"/>
        <v>0</v>
      </c>
      <c r="L2237" s="5">
        <f t="shared" si="481"/>
        <v>0</v>
      </c>
      <c r="M2237" s="25" t="e">
        <f t="shared" si="469"/>
        <v>#DIV/0!</v>
      </c>
      <c r="N2237" s="25" t="e">
        <f t="shared" si="469"/>
        <v>#DIV/0!</v>
      </c>
      <c r="O2237">
        <f t="shared" si="470"/>
        <v>0</v>
      </c>
      <c r="P2237">
        <f t="shared" si="470"/>
        <v>0</v>
      </c>
      <c r="Q2237" t="s">
        <v>361</v>
      </c>
      <c r="R2237" t="s">
        <v>501</v>
      </c>
      <c r="S2237" t="s">
        <v>269</v>
      </c>
      <c r="T2237" s="67" t="s">
        <v>86</v>
      </c>
      <c r="U2237" s="67" t="s">
        <v>84</v>
      </c>
      <c r="V2237" s="67" t="s">
        <v>682</v>
      </c>
      <c r="W2237" s="133" t="s">
        <v>73</v>
      </c>
      <c r="X2237">
        <v>0</v>
      </c>
      <c r="Y2237" t="str">
        <f t="shared" si="482"/>
        <v>N</v>
      </c>
      <c r="Z2237" s="24">
        <v>100</v>
      </c>
      <c r="AA2237" s="24">
        <f t="shared" si="471"/>
        <v>0</v>
      </c>
      <c r="AB2237" s="24">
        <f t="shared" si="472"/>
        <v>-100</v>
      </c>
      <c r="AC2237" s="24">
        <f t="shared" si="473"/>
        <v>0</v>
      </c>
      <c r="AD2237" s="24">
        <f t="shared" si="474"/>
        <v>-100</v>
      </c>
      <c r="AE2237" s="24">
        <f t="shared" si="475"/>
        <v>0</v>
      </c>
      <c r="AF2237" s="24">
        <f t="shared" si="476"/>
        <v>-100</v>
      </c>
    </row>
    <row r="2238" spans="1:32" x14ac:dyDescent="0.25">
      <c r="A2238" s="6">
        <v>0.58887591142366524</v>
      </c>
      <c r="B2238" s="6">
        <v>0.40745088022302905</v>
      </c>
      <c r="C2238" s="3">
        <f t="shared" si="468"/>
        <v>1.6981506300408893</v>
      </c>
      <c r="D2238" s="4">
        <f t="shared" si="468"/>
        <v>2.4542835677582127</v>
      </c>
      <c r="F2238" s="5">
        <f t="shared" si="477"/>
        <v>1</v>
      </c>
      <c r="G2238" s="5">
        <f t="shared" si="478"/>
        <v>1.6981506300408893</v>
      </c>
      <c r="H2238" s="5">
        <f t="shared" si="479"/>
        <v>2.4542835677582127</v>
      </c>
      <c r="K2238" s="5">
        <f t="shared" si="480"/>
        <v>0</v>
      </c>
      <c r="L2238" s="5">
        <f t="shared" si="481"/>
        <v>0</v>
      </c>
      <c r="M2238" s="25" t="e">
        <f t="shared" si="469"/>
        <v>#DIV/0!</v>
      </c>
      <c r="N2238" s="25" t="e">
        <f t="shared" si="469"/>
        <v>#DIV/0!</v>
      </c>
      <c r="O2238">
        <f t="shared" si="470"/>
        <v>0</v>
      </c>
      <c r="P2238">
        <f t="shared" si="470"/>
        <v>0</v>
      </c>
      <c r="Q2238" t="s">
        <v>440</v>
      </c>
      <c r="R2238" t="s">
        <v>503</v>
      </c>
      <c r="S2238" t="s">
        <v>269</v>
      </c>
      <c r="T2238" s="67" t="s">
        <v>86</v>
      </c>
      <c r="U2238" s="67" t="s">
        <v>84</v>
      </c>
      <c r="V2238" s="67" t="s">
        <v>682</v>
      </c>
      <c r="W2238" s="133" t="s">
        <v>79</v>
      </c>
      <c r="X2238">
        <v>3</v>
      </c>
      <c r="Y2238" t="str">
        <f t="shared" si="482"/>
        <v>Y</v>
      </c>
      <c r="Z2238" s="24">
        <v>100</v>
      </c>
      <c r="AA2238" s="24">
        <f t="shared" si="471"/>
        <v>0</v>
      </c>
      <c r="AB2238" s="24">
        <f t="shared" si="472"/>
        <v>-100</v>
      </c>
      <c r="AC2238" s="24">
        <f t="shared" si="473"/>
        <v>0</v>
      </c>
      <c r="AD2238" s="24">
        <f t="shared" si="474"/>
        <v>-100</v>
      </c>
      <c r="AE2238" s="24">
        <f t="shared" si="475"/>
        <v>0</v>
      </c>
      <c r="AF2238" s="24">
        <f t="shared" si="476"/>
        <v>-100</v>
      </c>
    </row>
    <row r="2239" spans="1:32" x14ac:dyDescent="0.25">
      <c r="A2239" s="6">
        <v>0.50258924361087565</v>
      </c>
      <c r="B2239" s="6">
        <v>0.49125605367443281</v>
      </c>
      <c r="C2239" s="3">
        <f t="shared" si="468"/>
        <v>1.9896963827069871</v>
      </c>
      <c r="D2239" s="4">
        <f t="shared" si="468"/>
        <v>2.0355983249882228</v>
      </c>
      <c r="F2239" s="5">
        <f t="shared" si="477"/>
        <v>1</v>
      </c>
      <c r="G2239" s="5">
        <f t="shared" si="478"/>
        <v>1.9896963827069871</v>
      </c>
      <c r="H2239" s="5">
        <f t="shared" si="479"/>
        <v>2.0355983249882228</v>
      </c>
      <c r="K2239" s="5">
        <f t="shared" si="480"/>
        <v>0</v>
      </c>
      <c r="L2239" s="5">
        <f t="shared" si="481"/>
        <v>0</v>
      </c>
      <c r="M2239" s="25" t="e">
        <f t="shared" si="469"/>
        <v>#DIV/0!</v>
      </c>
      <c r="N2239" s="25" t="e">
        <f t="shared" si="469"/>
        <v>#DIV/0!</v>
      </c>
      <c r="O2239">
        <f t="shared" si="470"/>
        <v>0</v>
      </c>
      <c r="P2239">
        <f t="shared" si="470"/>
        <v>0</v>
      </c>
      <c r="Q2239" t="s">
        <v>498</v>
      </c>
      <c r="R2239" t="s">
        <v>438</v>
      </c>
      <c r="S2239" t="s">
        <v>269</v>
      </c>
      <c r="T2239" s="67" t="s">
        <v>79</v>
      </c>
      <c r="U2239" s="67" t="s">
        <v>85</v>
      </c>
      <c r="V2239" s="67" t="s">
        <v>682</v>
      </c>
      <c r="W2239" s="133" t="s">
        <v>96</v>
      </c>
      <c r="X2239">
        <v>5</v>
      </c>
      <c r="Y2239" t="str">
        <f t="shared" si="482"/>
        <v>Y</v>
      </c>
      <c r="Z2239" s="24">
        <v>100</v>
      </c>
      <c r="AA2239" s="24">
        <f t="shared" si="471"/>
        <v>0</v>
      </c>
      <c r="AB2239" s="24">
        <f t="shared" si="472"/>
        <v>-100</v>
      </c>
      <c r="AC2239" s="24">
        <f t="shared" si="473"/>
        <v>0</v>
      </c>
      <c r="AD2239" s="24">
        <f t="shared" si="474"/>
        <v>-100</v>
      </c>
      <c r="AE2239" s="24">
        <f t="shared" si="475"/>
        <v>0</v>
      </c>
      <c r="AF2239" s="24">
        <f t="shared" si="476"/>
        <v>-100</v>
      </c>
    </row>
    <row r="2240" spans="1:32" x14ac:dyDescent="0.25">
      <c r="A2240" s="6">
        <v>0.51857030903829171</v>
      </c>
      <c r="B2240" s="6">
        <v>0.47913852100107629</v>
      </c>
      <c r="C2240" s="3">
        <f t="shared" si="468"/>
        <v>1.9283788187845499</v>
      </c>
      <c r="D2240" s="4">
        <f t="shared" si="468"/>
        <v>2.08707911422082</v>
      </c>
      <c r="F2240" s="5">
        <f t="shared" si="477"/>
        <v>1</v>
      </c>
      <c r="G2240" s="5">
        <f t="shared" si="478"/>
        <v>1.9283788187845499</v>
      </c>
      <c r="H2240" s="5">
        <f t="shared" si="479"/>
        <v>2.08707911422082</v>
      </c>
      <c r="K2240" s="5">
        <f t="shared" si="480"/>
        <v>0</v>
      </c>
      <c r="L2240" s="5">
        <f t="shared" si="481"/>
        <v>0</v>
      </c>
      <c r="M2240" s="25" t="e">
        <f t="shared" si="469"/>
        <v>#DIV/0!</v>
      </c>
      <c r="N2240" s="25" t="e">
        <f t="shared" si="469"/>
        <v>#DIV/0!</v>
      </c>
      <c r="O2240">
        <f t="shared" si="470"/>
        <v>0</v>
      </c>
      <c r="P2240">
        <f t="shared" si="470"/>
        <v>0</v>
      </c>
      <c r="Q2240" t="s">
        <v>500</v>
      </c>
      <c r="R2240" t="s">
        <v>363</v>
      </c>
      <c r="S2240" t="s">
        <v>269</v>
      </c>
      <c r="T2240" s="67" t="s">
        <v>86</v>
      </c>
      <c r="U2240" s="67" t="s">
        <v>84</v>
      </c>
      <c r="V2240" s="67" t="s">
        <v>682</v>
      </c>
      <c r="W2240" s="133" t="s">
        <v>76</v>
      </c>
      <c r="X2240">
        <v>1</v>
      </c>
      <c r="Y2240" t="str">
        <f t="shared" si="482"/>
        <v>N</v>
      </c>
      <c r="Z2240" s="24">
        <v>100</v>
      </c>
      <c r="AA2240" s="24">
        <f t="shared" si="471"/>
        <v>0</v>
      </c>
      <c r="AB2240" s="24">
        <f t="shared" si="472"/>
        <v>-100</v>
      </c>
      <c r="AC2240" s="24">
        <f t="shared" si="473"/>
        <v>0</v>
      </c>
      <c r="AD2240" s="24">
        <f t="shared" si="474"/>
        <v>-100</v>
      </c>
      <c r="AE2240" s="24">
        <f t="shared" si="475"/>
        <v>0</v>
      </c>
      <c r="AF2240" s="24">
        <f t="shared" si="476"/>
        <v>-100</v>
      </c>
    </row>
    <row r="2241" spans="1:32" x14ac:dyDescent="0.25">
      <c r="A2241" s="6">
        <v>0.26076431148201507</v>
      </c>
      <c r="B2241" s="6">
        <v>0.73914798850333063</v>
      </c>
      <c r="C2241" s="3">
        <f t="shared" si="468"/>
        <v>3.8348806027812978</v>
      </c>
      <c r="D2241" s="4">
        <f t="shared" si="468"/>
        <v>1.3529090460286004</v>
      </c>
      <c r="F2241" s="5">
        <f t="shared" si="477"/>
        <v>1</v>
      </c>
      <c r="G2241" s="5">
        <f t="shared" si="478"/>
        <v>3.8348806027812978</v>
      </c>
      <c r="H2241" s="5">
        <f t="shared" si="479"/>
        <v>1.3529090460286004</v>
      </c>
      <c r="K2241" s="5">
        <f t="shared" si="480"/>
        <v>0</v>
      </c>
      <c r="L2241" s="5">
        <f t="shared" si="481"/>
        <v>0</v>
      </c>
      <c r="M2241" s="25" t="e">
        <f t="shared" si="469"/>
        <v>#DIV/0!</v>
      </c>
      <c r="N2241" s="25" t="e">
        <f t="shared" si="469"/>
        <v>#DIV/0!</v>
      </c>
      <c r="O2241">
        <f t="shared" si="470"/>
        <v>0</v>
      </c>
      <c r="P2241">
        <f t="shared" si="470"/>
        <v>0</v>
      </c>
      <c r="Q2241" t="s">
        <v>502</v>
      </c>
      <c r="R2241" t="s">
        <v>360</v>
      </c>
      <c r="S2241" t="s">
        <v>269</v>
      </c>
      <c r="T2241" s="67" t="s">
        <v>75</v>
      </c>
      <c r="U2241" s="67" t="s">
        <v>90</v>
      </c>
      <c r="V2241" s="67" t="s">
        <v>682</v>
      </c>
      <c r="W2241" s="133" t="s">
        <v>87</v>
      </c>
      <c r="X2241">
        <v>3</v>
      </c>
      <c r="Y2241" t="str">
        <f t="shared" si="482"/>
        <v>Y</v>
      </c>
      <c r="Z2241" s="24">
        <v>100</v>
      </c>
      <c r="AA2241" s="24">
        <f t="shared" si="471"/>
        <v>0</v>
      </c>
      <c r="AB2241" s="24">
        <f t="shared" si="472"/>
        <v>-100</v>
      </c>
      <c r="AC2241" s="24">
        <f t="shared" si="473"/>
        <v>0</v>
      </c>
      <c r="AD2241" s="24">
        <f t="shared" si="474"/>
        <v>-100</v>
      </c>
      <c r="AE2241" s="24">
        <f t="shared" si="475"/>
        <v>0</v>
      </c>
      <c r="AF2241" s="24">
        <f t="shared" si="476"/>
        <v>-100</v>
      </c>
    </row>
    <row r="2242" spans="1:32" x14ac:dyDescent="0.25">
      <c r="A2242" s="6">
        <v>0.68855043886171807</v>
      </c>
      <c r="B2242" s="6">
        <v>0.29071881786965081</v>
      </c>
      <c r="C2242" s="3">
        <f t="shared" si="468"/>
        <v>1.4523264289151525</v>
      </c>
      <c r="D2242" s="4">
        <f t="shared" si="468"/>
        <v>3.4397498150545198</v>
      </c>
      <c r="F2242" s="5">
        <f t="shared" si="477"/>
        <v>1</v>
      </c>
      <c r="G2242" s="5">
        <f t="shared" si="478"/>
        <v>1.4523264289151525</v>
      </c>
      <c r="H2242" s="5">
        <f t="shared" si="479"/>
        <v>3.4397498150545198</v>
      </c>
      <c r="K2242" s="5">
        <f t="shared" si="480"/>
        <v>0</v>
      </c>
      <c r="L2242" s="5">
        <f t="shared" si="481"/>
        <v>0</v>
      </c>
      <c r="M2242" s="25" t="e">
        <f t="shared" si="469"/>
        <v>#DIV/0!</v>
      </c>
      <c r="N2242" s="25" t="e">
        <f t="shared" si="469"/>
        <v>#DIV/0!</v>
      </c>
      <c r="O2242">
        <f t="shared" si="470"/>
        <v>0</v>
      </c>
      <c r="P2242">
        <f t="shared" si="470"/>
        <v>0</v>
      </c>
      <c r="Q2242" t="s">
        <v>443</v>
      </c>
      <c r="R2242" t="s">
        <v>364</v>
      </c>
      <c r="S2242" t="s">
        <v>282</v>
      </c>
      <c r="T2242" s="67" t="s">
        <v>89</v>
      </c>
      <c r="U2242" s="67" t="s">
        <v>84</v>
      </c>
      <c r="V2242" s="67" t="s">
        <v>682</v>
      </c>
      <c r="W2242" s="133" t="s">
        <v>88</v>
      </c>
      <c r="X2242">
        <v>4</v>
      </c>
      <c r="Y2242" t="str">
        <f t="shared" si="482"/>
        <v>Y</v>
      </c>
      <c r="Z2242" s="24">
        <v>100</v>
      </c>
      <c r="AA2242" s="24">
        <f t="shared" si="471"/>
        <v>0</v>
      </c>
      <c r="AB2242" s="24">
        <f t="shared" si="472"/>
        <v>-100</v>
      </c>
      <c r="AC2242" s="24">
        <f t="shared" si="473"/>
        <v>0</v>
      </c>
      <c r="AD2242" s="24">
        <f t="shared" si="474"/>
        <v>-100</v>
      </c>
      <c r="AE2242" s="24">
        <f t="shared" si="475"/>
        <v>0</v>
      </c>
      <c r="AF2242" s="24">
        <f t="shared" si="476"/>
        <v>-100</v>
      </c>
    </row>
    <row r="2243" spans="1:32" x14ac:dyDescent="0.25">
      <c r="A2243" s="6">
        <v>0.55473917429426811</v>
      </c>
      <c r="B2243" s="6">
        <v>0.43934405420329703</v>
      </c>
      <c r="C2243" s="3">
        <f t="shared" si="468"/>
        <v>1.8026489679085433</v>
      </c>
      <c r="D2243" s="4">
        <f t="shared" si="468"/>
        <v>2.2761204810507607</v>
      </c>
      <c r="F2243" s="5">
        <f t="shared" si="477"/>
        <v>1</v>
      </c>
      <c r="G2243" s="5">
        <f t="shared" si="478"/>
        <v>1.8026489679085433</v>
      </c>
      <c r="H2243" s="5">
        <f t="shared" si="479"/>
        <v>2.2761204810507607</v>
      </c>
      <c r="K2243" s="5">
        <f t="shared" si="480"/>
        <v>0</v>
      </c>
      <c r="L2243" s="5">
        <f t="shared" si="481"/>
        <v>0</v>
      </c>
      <c r="M2243" s="25" t="e">
        <f t="shared" si="469"/>
        <v>#DIV/0!</v>
      </c>
      <c r="N2243" s="25" t="e">
        <f t="shared" si="469"/>
        <v>#DIV/0!</v>
      </c>
      <c r="O2243">
        <f t="shared" si="470"/>
        <v>0</v>
      </c>
      <c r="P2243">
        <f t="shared" si="470"/>
        <v>0</v>
      </c>
      <c r="Q2243" t="s">
        <v>365</v>
      </c>
      <c r="R2243" t="s">
        <v>449</v>
      </c>
      <c r="S2243" t="s">
        <v>282</v>
      </c>
      <c r="T2243" s="67" t="s">
        <v>86</v>
      </c>
      <c r="U2243" s="67" t="s">
        <v>84</v>
      </c>
      <c r="V2243" s="67" t="s">
        <v>682</v>
      </c>
      <c r="W2243" s="133" t="s">
        <v>79</v>
      </c>
      <c r="X2243">
        <v>3</v>
      </c>
      <c r="Y2243" t="str">
        <f t="shared" si="482"/>
        <v>Y</v>
      </c>
      <c r="Z2243" s="24">
        <v>100</v>
      </c>
      <c r="AA2243" s="24">
        <f t="shared" si="471"/>
        <v>0</v>
      </c>
      <c r="AB2243" s="24">
        <f t="shared" si="472"/>
        <v>-100</v>
      </c>
      <c r="AC2243" s="24">
        <f t="shared" si="473"/>
        <v>0</v>
      </c>
      <c r="AD2243" s="24">
        <f t="shared" si="474"/>
        <v>-100</v>
      </c>
      <c r="AE2243" s="24">
        <f t="shared" si="475"/>
        <v>0</v>
      </c>
      <c r="AF2243" s="24">
        <f t="shared" si="476"/>
        <v>-100</v>
      </c>
    </row>
    <row r="2244" spans="1:32" x14ac:dyDescent="0.25">
      <c r="A2244" s="6">
        <v>0.73546875729049088</v>
      </c>
      <c r="B2244" s="6">
        <v>0.25362915329943958</v>
      </c>
      <c r="C2244" s="3">
        <f t="shared" si="468"/>
        <v>1.3596770632161961</v>
      </c>
      <c r="D2244" s="4">
        <f t="shared" si="468"/>
        <v>3.9427644140710445</v>
      </c>
      <c r="F2244" s="5">
        <f t="shared" si="477"/>
        <v>1</v>
      </c>
      <c r="G2244" s="5">
        <f t="shared" si="478"/>
        <v>1.3596770632161961</v>
      </c>
      <c r="H2244" s="5">
        <f t="shared" si="479"/>
        <v>3.9427644140710445</v>
      </c>
      <c r="K2244" s="5">
        <f t="shared" si="480"/>
        <v>0</v>
      </c>
      <c r="L2244" s="5">
        <f t="shared" si="481"/>
        <v>0</v>
      </c>
      <c r="M2244" s="25" t="e">
        <f t="shared" si="469"/>
        <v>#DIV/0!</v>
      </c>
      <c r="N2244" s="25" t="e">
        <f t="shared" si="469"/>
        <v>#DIV/0!</v>
      </c>
      <c r="O2244">
        <f t="shared" si="470"/>
        <v>0</v>
      </c>
      <c r="P2244">
        <f t="shared" si="470"/>
        <v>0</v>
      </c>
      <c r="Q2244" t="s">
        <v>455</v>
      </c>
      <c r="R2244" t="s">
        <v>463</v>
      </c>
      <c r="S2244" t="s">
        <v>276</v>
      </c>
      <c r="T2244" s="67" t="s">
        <v>74</v>
      </c>
      <c r="U2244" s="67" t="s">
        <v>90</v>
      </c>
      <c r="V2244" s="67" t="s">
        <v>682</v>
      </c>
      <c r="W2244" s="133" t="s">
        <v>94</v>
      </c>
      <c r="X2244">
        <v>2</v>
      </c>
      <c r="Y2244" t="str">
        <f t="shared" si="482"/>
        <v>N</v>
      </c>
      <c r="Z2244" s="24">
        <v>100</v>
      </c>
      <c r="AA2244" s="24">
        <f t="shared" si="471"/>
        <v>0</v>
      </c>
      <c r="AB2244" s="24">
        <f t="shared" si="472"/>
        <v>-100</v>
      </c>
      <c r="AC2244" s="24">
        <f t="shared" si="473"/>
        <v>0</v>
      </c>
      <c r="AD2244" s="24">
        <f t="shared" si="474"/>
        <v>-100</v>
      </c>
      <c r="AE2244" s="24">
        <f t="shared" si="475"/>
        <v>0</v>
      </c>
      <c r="AF2244" s="24">
        <f t="shared" si="476"/>
        <v>-100</v>
      </c>
    </row>
    <row r="2245" spans="1:32" x14ac:dyDescent="0.25">
      <c r="A2245" s="6">
        <v>0.18904695912571923</v>
      </c>
      <c r="B2245" s="6">
        <v>0.8109213558129762</v>
      </c>
      <c r="C2245" s="3">
        <f t="shared" si="468"/>
        <v>5.2896910091792808</v>
      </c>
      <c r="D2245" s="4">
        <f t="shared" si="468"/>
        <v>1.2331652050246797</v>
      </c>
      <c r="F2245" s="5">
        <f t="shared" si="477"/>
        <v>1</v>
      </c>
      <c r="G2245" s="5">
        <f t="shared" si="478"/>
        <v>5.2896910091792808</v>
      </c>
      <c r="H2245" s="5">
        <f t="shared" si="479"/>
        <v>1.2331652050246797</v>
      </c>
      <c r="K2245" s="5">
        <f t="shared" si="480"/>
        <v>0</v>
      </c>
      <c r="L2245" s="5">
        <f t="shared" si="481"/>
        <v>0</v>
      </c>
      <c r="M2245" s="25" t="e">
        <f t="shared" si="469"/>
        <v>#DIV/0!</v>
      </c>
      <c r="N2245" s="25" t="e">
        <f t="shared" si="469"/>
        <v>#DIV/0!</v>
      </c>
      <c r="O2245">
        <f t="shared" si="470"/>
        <v>0</v>
      </c>
      <c r="P2245">
        <f t="shared" si="470"/>
        <v>0</v>
      </c>
      <c r="Q2245" t="s">
        <v>285</v>
      </c>
      <c r="R2245" t="s">
        <v>308</v>
      </c>
      <c r="S2245" t="s">
        <v>275</v>
      </c>
      <c r="T2245" s="67" t="s">
        <v>75</v>
      </c>
      <c r="U2245" s="67" t="s">
        <v>90</v>
      </c>
      <c r="V2245" s="67" t="s">
        <v>683</v>
      </c>
      <c r="W2245" s="133" t="s">
        <v>78</v>
      </c>
      <c r="X2245">
        <v>1</v>
      </c>
      <c r="Y2245" t="str">
        <f t="shared" si="482"/>
        <v>N</v>
      </c>
      <c r="Z2245" s="24">
        <v>100</v>
      </c>
      <c r="AA2245" s="24">
        <f t="shared" si="471"/>
        <v>0</v>
      </c>
      <c r="AB2245" s="24">
        <f t="shared" si="472"/>
        <v>-100</v>
      </c>
      <c r="AC2245" s="24">
        <f t="shared" si="473"/>
        <v>0</v>
      </c>
      <c r="AD2245" s="24">
        <f t="shared" si="474"/>
        <v>-100</v>
      </c>
      <c r="AE2245" s="24">
        <f t="shared" si="475"/>
        <v>0</v>
      </c>
      <c r="AF2245" s="24">
        <f t="shared" si="476"/>
        <v>-100</v>
      </c>
    </row>
    <row r="2246" spans="1:32" x14ac:dyDescent="0.25">
      <c r="A2246" s="6">
        <v>0.82371699273084964</v>
      </c>
      <c r="B2246" s="6">
        <v>0.15585757759436247</v>
      </c>
      <c r="C2246" s="3">
        <f t="shared" si="468"/>
        <v>1.2140091910508286</v>
      </c>
      <c r="D2246" s="4">
        <f t="shared" si="468"/>
        <v>6.4161140923325313</v>
      </c>
      <c r="F2246" s="5">
        <f t="shared" si="477"/>
        <v>1</v>
      </c>
      <c r="G2246" s="5">
        <f t="shared" si="478"/>
        <v>1.2140091910508286</v>
      </c>
      <c r="H2246" s="5">
        <f t="shared" si="479"/>
        <v>6.4161140923325313</v>
      </c>
      <c r="K2246" s="5">
        <f t="shared" si="480"/>
        <v>0</v>
      </c>
      <c r="L2246" s="5">
        <f t="shared" si="481"/>
        <v>0</v>
      </c>
      <c r="M2246" s="25" t="e">
        <f t="shared" si="469"/>
        <v>#DIV/0!</v>
      </c>
      <c r="N2246" s="25" t="e">
        <f t="shared" si="469"/>
        <v>#DIV/0!</v>
      </c>
      <c r="O2246">
        <f t="shared" si="470"/>
        <v>0</v>
      </c>
      <c r="P2246">
        <f t="shared" si="470"/>
        <v>0</v>
      </c>
      <c r="Q2246" t="s">
        <v>305</v>
      </c>
      <c r="R2246" t="s">
        <v>377</v>
      </c>
      <c r="S2246" t="s">
        <v>275</v>
      </c>
      <c r="T2246" s="67" t="s">
        <v>74</v>
      </c>
      <c r="U2246" s="67" t="s">
        <v>90</v>
      </c>
      <c r="V2246" s="67" t="s">
        <v>683</v>
      </c>
      <c r="W2246" s="133" t="s">
        <v>74</v>
      </c>
      <c r="X2246">
        <v>4</v>
      </c>
      <c r="Y2246" t="str">
        <f t="shared" si="482"/>
        <v>Y</v>
      </c>
      <c r="Z2246" s="24">
        <v>100</v>
      </c>
      <c r="AA2246" s="24">
        <f t="shared" si="471"/>
        <v>0</v>
      </c>
      <c r="AB2246" s="24">
        <f t="shared" si="472"/>
        <v>-100</v>
      </c>
      <c r="AC2246" s="24">
        <f t="shared" si="473"/>
        <v>0</v>
      </c>
      <c r="AD2246" s="24">
        <f t="shared" si="474"/>
        <v>-100</v>
      </c>
      <c r="AE2246" s="24">
        <f t="shared" si="475"/>
        <v>0</v>
      </c>
      <c r="AF2246" s="24">
        <f t="shared" si="476"/>
        <v>-100</v>
      </c>
    </row>
    <row r="2247" spans="1:32" x14ac:dyDescent="0.25">
      <c r="A2247" s="6">
        <v>0.40540777644880949</v>
      </c>
      <c r="B2247" s="6">
        <v>0.59419380033707636</v>
      </c>
      <c r="C2247" s="3">
        <f t="shared" si="468"/>
        <v>2.4666522402691728</v>
      </c>
      <c r="D2247" s="4">
        <f t="shared" si="468"/>
        <v>1.6829525980121578</v>
      </c>
      <c r="F2247" s="5">
        <f t="shared" si="477"/>
        <v>1</v>
      </c>
      <c r="G2247" s="5">
        <f t="shared" si="478"/>
        <v>2.4666522402691728</v>
      </c>
      <c r="H2247" s="5">
        <f t="shared" si="479"/>
        <v>1.6829525980121578</v>
      </c>
      <c r="K2247" s="5">
        <f t="shared" si="480"/>
        <v>0</v>
      </c>
      <c r="L2247" s="5">
        <f t="shared" si="481"/>
        <v>0</v>
      </c>
      <c r="M2247" s="25" t="e">
        <f t="shared" si="469"/>
        <v>#DIV/0!</v>
      </c>
      <c r="N2247" s="25" t="e">
        <f t="shared" si="469"/>
        <v>#DIV/0!</v>
      </c>
      <c r="O2247">
        <f t="shared" si="470"/>
        <v>0</v>
      </c>
      <c r="P2247">
        <f t="shared" si="470"/>
        <v>0</v>
      </c>
      <c r="Q2247" t="s">
        <v>309</v>
      </c>
      <c r="R2247" t="s">
        <v>475</v>
      </c>
      <c r="S2247" t="s">
        <v>275</v>
      </c>
      <c r="T2247" s="67" t="s">
        <v>75</v>
      </c>
      <c r="U2247" s="67" t="s">
        <v>90</v>
      </c>
      <c r="V2247" s="67" t="s">
        <v>683</v>
      </c>
      <c r="W2247" s="133" t="s">
        <v>201</v>
      </c>
      <c r="X2247">
        <v>8</v>
      </c>
      <c r="Y2247" t="str">
        <f t="shared" si="482"/>
        <v>Y</v>
      </c>
      <c r="Z2247" s="24">
        <v>100</v>
      </c>
      <c r="AA2247" s="24">
        <f t="shared" si="471"/>
        <v>0</v>
      </c>
      <c r="AB2247" s="24">
        <f t="shared" si="472"/>
        <v>-100</v>
      </c>
      <c r="AC2247" s="24">
        <f t="shared" si="473"/>
        <v>0</v>
      </c>
      <c r="AD2247" s="24">
        <f t="shared" si="474"/>
        <v>-100</v>
      </c>
      <c r="AE2247" s="24">
        <f t="shared" si="475"/>
        <v>0</v>
      </c>
      <c r="AF2247" s="24">
        <f t="shared" si="476"/>
        <v>-100</v>
      </c>
    </row>
    <row r="2248" spans="1:32" x14ac:dyDescent="0.25">
      <c r="A2248" s="6">
        <v>0.25564111380995952</v>
      </c>
      <c r="B2248" s="6">
        <v>0.74369917214018244</v>
      </c>
      <c r="C2248" s="3">
        <f t="shared" si="468"/>
        <v>3.9117338564851809</v>
      </c>
      <c r="D2248" s="4">
        <f t="shared" si="468"/>
        <v>1.3446297070927846</v>
      </c>
      <c r="F2248" s="5">
        <f t="shared" si="477"/>
        <v>1</v>
      </c>
      <c r="G2248" s="5">
        <f t="shared" si="478"/>
        <v>3.9117338564851809</v>
      </c>
      <c r="H2248" s="5">
        <f t="shared" si="479"/>
        <v>1.3446297070927846</v>
      </c>
      <c r="K2248" s="5">
        <f t="shared" si="480"/>
        <v>0</v>
      </c>
      <c r="L2248" s="5">
        <f t="shared" si="481"/>
        <v>0</v>
      </c>
      <c r="M2248" s="25" t="e">
        <f t="shared" si="469"/>
        <v>#DIV/0!</v>
      </c>
      <c r="N2248" s="25" t="e">
        <f t="shared" si="469"/>
        <v>#DIV/0!</v>
      </c>
      <c r="O2248">
        <f t="shared" si="470"/>
        <v>0</v>
      </c>
      <c r="P2248">
        <f t="shared" si="470"/>
        <v>0</v>
      </c>
      <c r="Q2248" t="s">
        <v>476</v>
      </c>
      <c r="R2248" t="s">
        <v>306</v>
      </c>
      <c r="S2248" t="s">
        <v>275</v>
      </c>
      <c r="T2248" s="67" t="s">
        <v>78</v>
      </c>
      <c r="U2248" s="67" t="s">
        <v>84</v>
      </c>
      <c r="V2248" s="67" t="s">
        <v>683</v>
      </c>
      <c r="W2248" s="133" t="s">
        <v>75</v>
      </c>
      <c r="X2248">
        <v>2</v>
      </c>
      <c r="Y2248" t="str">
        <f t="shared" si="482"/>
        <v>N</v>
      </c>
      <c r="Z2248" s="24">
        <v>100</v>
      </c>
      <c r="AA2248" s="24">
        <f t="shared" si="471"/>
        <v>0</v>
      </c>
      <c r="AB2248" s="24">
        <f t="shared" si="472"/>
        <v>-100</v>
      </c>
      <c r="AC2248" s="24">
        <f t="shared" si="473"/>
        <v>0</v>
      </c>
      <c r="AD2248" s="24">
        <f t="shared" si="474"/>
        <v>-100</v>
      </c>
      <c r="AE2248" s="24">
        <f t="shared" si="475"/>
        <v>0</v>
      </c>
      <c r="AF2248" s="24">
        <f t="shared" si="476"/>
        <v>-100</v>
      </c>
    </row>
    <row r="2249" spans="1:32" x14ac:dyDescent="0.25">
      <c r="A2249" s="6">
        <v>0.53451580928249676</v>
      </c>
      <c r="B2249" s="6">
        <v>0.46202048158387105</v>
      </c>
      <c r="C2249" s="3">
        <f t="shared" si="468"/>
        <v>1.8708520545769123</v>
      </c>
      <c r="D2249" s="4">
        <f t="shared" si="468"/>
        <v>2.1644062111096454</v>
      </c>
      <c r="F2249" s="5">
        <f t="shared" si="477"/>
        <v>1</v>
      </c>
      <c r="G2249" s="5">
        <f t="shared" si="478"/>
        <v>1.8708520545769123</v>
      </c>
      <c r="H2249" s="5">
        <f t="shared" si="479"/>
        <v>2.1644062111096454</v>
      </c>
      <c r="K2249" s="5">
        <f t="shared" si="480"/>
        <v>0</v>
      </c>
      <c r="L2249" s="5">
        <f t="shared" si="481"/>
        <v>0</v>
      </c>
      <c r="M2249" s="25" t="e">
        <f t="shared" si="469"/>
        <v>#DIV/0!</v>
      </c>
      <c r="N2249" s="25" t="e">
        <f t="shared" si="469"/>
        <v>#DIV/0!</v>
      </c>
      <c r="O2249">
        <f t="shared" si="470"/>
        <v>0</v>
      </c>
      <c r="P2249">
        <f t="shared" si="470"/>
        <v>0</v>
      </c>
      <c r="Q2249" t="s">
        <v>311</v>
      </c>
      <c r="R2249" t="s">
        <v>383</v>
      </c>
      <c r="S2249" t="s">
        <v>268</v>
      </c>
      <c r="T2249" s="67" t="s">
        <v>86</v>
      </c>
      <c r="U2249" s="67" t="s">
        <v>84</v>
      </c>
      <c r="V2249" s="67" t="s">
        <v>683</v>
      </c>
      <c r="W2249" s="133" t="s">
        <v>78</v>
      </c>
      <c r="X2249">
        <v>1</v>
      </c>
      <c r="Y2249" t="str">
        <f t="shared" si="482"/>
        <v>N</v>
      </c>
      <c r="Z2249" s="24">
        <v>100</v>
      </c>
      <c r="AA2249" s="24">
        <f t="shared" si="471"/>
        <v>0</v>
      </c>
      <c r="AB2249" s="24">
        <f t="shared" si="472"/>
        <v>-100</v>
      </c>
      <c r="AC2249" s="24">
        <f t="shared" si="473"/>
        <v>0</v>
      </c>
      <c r="AD2249" s="24">
        <f t="shared" si="474"/>
        <v>-100</v>
      </c>
      <c r="AE2249" s="24">
        <f t="shared" si="475"/>
        <v>0</v>
      </c>
      <c r="AF2249" s="24">
        <f t="shared" si="476"/>
        <v>-100</v>
      </c>
    </row>
    <row r="2250" spans="1:32" x14ac:dyDescent="0.25">
      <c r="A2250" s="6">
        <v>0.5363097129071005</v>
      </c>
      <c r="B2250" s="6">
        <v>0.4508041763634677</v>
      </c>
      <c r="C2250" s="3">
        <f t="shared" si="468"/>
        <v>1.8645942371236148</v>
      </c>
      <c r="D2250" s="4">
        <f t="shared" si="468"/>
        <v>2.2182580651021628</v>
      </c>
      <c r="F2250" s="5">
        <f t="shared" si="477"/>
        <v>1</v>
      </c>
      <c r="G2250" s="5">
        <f t="shared" si="478"/>
        <v>1.8645942371236148</v>
      </c>
      <c r="H2250" s="5">
        <f t="shared" si="479"/>
        <v>2.2182580651021628</v>
      </c>
      <c r="K2250" s="5">
        <f t="shared" si="480"/>
        <v>0</v>
      </c>
      <c r="L2250" s="5">
        <f t="shared" si="481"/>
        <v>0</v>
      </c>
      <c r="M2250" s="25" t="e">
        <f t="shared" si="469"/>
        <v>#DIV/0!</v>
      </c>
      <c r="N2250" s="25" t="e">
        <f t="shared" si="469"/>
        <v>#DIV/0!</v>
      </c>
      <c r="O2250">
        <f t="shared" si="470"/>
        <v>0</v>
      </c>
      <c r="P2250">
        <f t="shared" si="470"/>
        <v>0</v>
      </c>
      <c r="Q2250" t="s">
        <v>669</v>
      </c>
      <c r="R2250" t="s">
        <v>310</v>
      </c>
      <c r="S2250" t="s">
        <v>268</v>
      </c>
      <c r="T2250" s="67" t="s">
        <v>94</v>
      </c>
      <c r="U2250" s="67" t="s">
        <v>84</v>
      </c>
      <c r="V2250" s="67" t="s">
        <v>683</v>
      </c>
      <c r="W2250" s="133" t="s">
        <v>100</v>
      </c>
      <c r="X2250">
        <v>3</v>
      </c>
      <c r="Y2250" t="str">
        <f t="shared" si="482"/>
        <v>Y</v>
      </c>
      <c r="Z2250" s="24">
        <v>100</v>
      </c>
      <c r="AA2250" s="24">
        <f t="shared" si="471"/>
        <v>0</v>
      </c>
      <c r="AB2250" s="24">
        <f t="shared" si="472"/>
        <v>-100</v>
      </c>
      <c r="AC2250" s="24">
        <f t="shared" si="473"/>
        <v>0</v>
      </c>
      <c r="AD2250" s="24">
        <f t="shared" si="474"/>
        <v>-100</v>
      </c>
      <c r="AE2250" s="24">
        <f t="shared" si="475"/>
        <v>0</v>
      </c>
      <c r="AF2250" s="24">
        <f t="shared" si="476"/>
        <v>-100</v>
      </c>
    </row>
    <row r="2251" spans="1:32" x14ac:dyDescent="0.25">
      <c r="A2251" s="6">
        <v>0.533403883815042</v>
      </c>
      <c r="B2251" s="6">
        <v>0.465172912973431</v>
      </c>
      <c r="C2251" s="3">
        <f t="shared" si="468"/>
        <v>1.8747520037682186</v>
      </c>
      <c r="D2251" s="4">
        <f t="shared" si="468"/>
        <v>2.1497382416527686</v>
      </c>
      <c r="F2251" s="5">
        <f t="shared" si="477"/>
        <v>1</v>
      </c>
      <c r="G2251" s="5">
        <f t="shared" si="478"/>
        <v>1.8747520037682186</v>
      </c>
      <c r="H2251" s="5">
        <f t="shared" si="479"/>
        <v>2.1497382416527686</v>
      </c>
      <c r="K2251" s="5">
        <f t="shared" si="480"/>
        <v>0</v>
      </c>
      <c r="L2251" s="5">
        <f t="shared" si="481"/>
        <v>0</v>
      </c>
      <c r="M2251" s="25" t="e">
        <f t="shared" si="469"/>
        <v>#DIV/0!</v>
      </c>
      <c r="N2251" s="25" t="e">
        <f t="shared" si="469"/>
        <v>#DIV/0!</v>
      </c>
      <c r="O2251">
        <f t="shared" si="470"/>
        <v>0</v>
      </c>
      <c r="P2251">
        <f t="shared" si="470"/>
        <v>0</v>
      </c>
      <c r="Q2251" t="s">
        <v>312</v>
      </c>
      <c r="R2251" t="s">
        <v>384</v>
      </c>
      <c r="S2251" t="s">
        <v>268</v>
      </c>
      <c r="T2251" s="67" t="s">
        <v>86</v>
      </c>
      <c r="U2251" s="67" t="s">
        <v>84</v>
      </c>
      <c r="V2251" s="67" t="s">
        <v>683</v>
      </c>
      <c r="W2251" s="133" t="s">
        <v>75</v>
      </c>
      <c r="X2251">
        <v>2</v>
      </c>
      <c r="Y2251" t="str">
        <f t="shared" si="482"/>
        <v>N</v>
      </c>
      <c r="Z2251" s="24">
        <v>100</v>
      </c>
      <c r="AA2251" s="24">
        <f t="shared" si="471"/>
        <v>0</v>
      </c>
      <c r="AB2251" s="24">
        <f t="shared" si="472"/>
        <v>-100</v>
      </c>
      <c r="AC2251" s="24">
        <f t="shared" si="473"/>
        <v>0</v>
      </c>
      <c r="AD2251" s="24">
        <f t="shared" si="474"/>
        <v>-100</v>
      </c>
      <c r="AE2251" s="24">
        <f t="shared" si="475"/>
        <v>0</v>
      </c>
      <c r="AF2251" s="24">
        <f t="shared" si="476"/>
        <v>-100</v>
      </c>
    </row>
    <row r="2252" spans="1:32" x14ac:dyDescent="0.25">
      <c r="A2252" s="6">
        <v>0.34665344714500917</v>
      </c>
      <c r="B2252" s="6">
        <v>0.65312178097587692</v>
      </c>
      <c r="C2252" s="3">
        <f t="shared" si="468"/>
        <v>2.8847253885281239</v>
      </c>
      <c r="D2252" s="4">
        <f t="shared" si="468"/>
        <v>1.5311080247635089</v>
      </c>
      <c r="F2252" s="5">
        <f t="shared" si="477"/>
        <v>1</v>
      </c>
      <c r="G2252" s="5">
        <f t="shared" si="478"/>
        <v>2.8847253885281239</v>
      </c>
      <c r="H2252" s="5">
        <f t="shared" si="479"/>
        <v>1.5311080247635089</v>
      </c>
      <c r="K2252" s="5">
        <f t="shared" si="480"/>
        <v>0</v>
      </c>
      <c r="L2252" s="5">
        <f t="shared" si="481"/>
        <v>0</v>
      </c>
      <c r="M2252" s="25" t="e">
        <f t="shared" si="469"/>
        <v>#DIV/0!</v>
      </c>
      <c r="N2252" s="25" t="e">
        <f t="shared" si="469"/>
        <v>#DIV/0!</v>
      </c>
      <c r="O2252">
        <f t="shared" si="470"/>
        <v>0</v>
      </c>
      <c r="P2252">
        <f t="shared" si="470"/>
        <v>0</v>
      </c>
      <c r="Q2252" t="s">
        <v>343</v>
      </c>
      <c r="R2252" t="s">
        <v>489</v>
      </c>
      <c r="S2252" t="s">
        <v>274</v>
      </c>
      <c r="T2252" s="67" t="s">
        <v>75</v>
      </c>
      <c r="U2252" s="67" t="s">
        <v>90</v>
      </c>
      <c r="V2252" s="67" t="s">
        <v>683</v>
      </c>
      <c r="W2252" s="133" t="s">
        <v>86</v>
      </c>
      <c r="X2252">
        <v>3</v>
      </c>
      <c r="Y2252" t="str">
        <f t="shared" si="482"/>
        <v>Y</v>
      </c>
      <c r="Z2252" s="24">
        <v>100</v>
      </c>
      <c r="AA2252" s="24">
        <f t="shared" si="471"/>
        <v>0</v>
      </c>
      <c r="AB2252" s="24">
        <f t="shared" si="472"/>
        <v>-100</v>
      </c>
      <c r="AC2252" s="24">
        <f t="shared" si="473"/>
        <v>0</v>
      </c>
      <c r="AD2252" s="24">
        <f t="shared" si="474"/>
        <v>-100</v>
      </c>
      <c r="AE2252" s="24">
        <f t="shared" si="475"/>
        <v>0</v>
      </c>
      <c r="AF2252" s="24">
        <f t="shared" si="476"/>
        <v>-100</v>
      </c>
    </row>
    <row r="2253" spans="1:32" x14ac:dyDescent="0.25">
      <c r="A2253" s="6">
        <v>0.63062851086203908</v>
      </c>
      <c r="B2253" s="6">
        <v>0.35200443589850888</v>
      </c>
      <c r="C2253" s="3">
        <f t="shared" si="468"/>
        <v>1.5857196158686955</v>
      </c>
      <c r="D2253" s="4">
        <f t="shared" si="468"/>
        <v>2.8408732902682039</v>
      </c>
      <c r="F2253" s="5">
        <f t="shared" si="477"/>
        <v>1</v>
      </c>
      <c r="G2253" s="5">
        <f t="shared" si="478"/>
        <v>1.5857196158686955</v>
      </c>
      <c r="H2253" s="5">
        <f t="shared" si="479"/>
        <v>2.8408732902682039</v>
      </c>
      <c r="K2253" s="5">
        <f t="shared" si="480"/>
        <v>0</v>
      </c>
      <c r="L2253" s="5">
        <f t="shared" si="481"/>
        <v>0</v>
      </c>
      <c r="M2253" s="25" t="e">
        <f t="shared" si="469"/>
        <v>#DIV/0!</v>
      </c>
      <c r="N2253" s="25" t="e">
        <f t="shared" si="469"/>
        <v>#DIV/0!</v>
      </c>
      <c r="O2253">
        <f t="shared" si="470"/>
        <v>0</v>
      </c>
      <c r="P2253">
        <f t="shared" si="470"/>
        <v>0</v>
      </c>
      <c r="Q2253" t="s">
        <v>568</v>
      </c>
      <c r="R2253" t="s">
        <v>572</v>
      </c>
      <c r="S2253" t="s">
        <v>271</v>
      </c>
      <c r="T2253" s="67" t="s">
        <v>89</v>
      </c>
      <c r="U2253" s="67" t="s">
        <v>84</v>
      </c>
      <c r="V2253" s="67" t="s">
        <v>683</v>
      </c>
      <c r="W2253" s="133" t="s">
        <v>74</v>
      </c>
      <c r="X2253">
        <v>4</v>
      </c>
      <c r="Y2253" t="str">
        <f t="shared" si="482"/>
        <v>Y</v>
      </c>
      <c r="Z2253" s="24">
        <v>100</v>
      </c>
      <c r="AA2253" s="24">
        <f t="shared" si="471"/>
        <v>0</v>
      </c>
      <c r="AB2253" s="24">
        <f t="shared" si="472"/>
        <v>-100</v>
      </c>
      <c r="AC2253" s="24">
        <f t="shared" si="473"/>
        <v>0</v>
      </c>
      <c r="AD2253" s="24">
        <f t="shared" si="474"/>
        <v>-100</v>
      </c>
      <c r="AE2253" s="24">
        <f t="shared" si="475"/>
        <v>0</v>
      </c>
      <c r="AF2253" s="24">
        <f t="shared" si="476"/>
        <v>-100</v>
      </c>
    </row>
    <row r="2254" spans="1:32" x14ac:dyDescent="0.25">
      <c r="A2254" s="6">
        <v>0.77727024611560436</v>
      </c>
      <c r="B2254" s="6">
        <v>0.19341359170697253</v>
      </c>
      <c r="C2254" s="3">
        <f t="shared" si="468"/>
        <v>1.2865538144519026</v>
      </c>
      <c r="D2254" s="4">
        <f t="shared" si="468"/>
        <v>5.1702674624595693</v>
      </c>
      <c r="F2254" s="5">
        <f t="shared" si="477"/>
        <v>1</v>
      </c>
      <c r="G2254" s="5">
        <f t="shared" si="478"/>
        <v>1.2865538144519026</v>
      </c>
      <c r="H2254" s="5">
        <f t="shared" si="479"/>
        <v>5.1702674624595693</v>
      </c>
      <c r="K2254" s="5">
        <f t="shared" si="480"/>
        <v>0</v>
      </c>
      <c r="L2254" s="5">
        <f t="shared" si="481"/>
        <v>0</v>
      </c>
      <c r="M2254" s="25" t="e">
        <f t="shared" si="469"/>
        <v>#DIV/0!</v>
      </c>
      <c r="N2254" s="25" t="e">
        <f t="shared" si="469"/>
        <v>#DIV/0!</v>
      </c>
      <c r="O2254">
        <f t="shared" si="470"/>
        <v>0</v>
      </c>
      <c r="P2254">
        <f t="shared" si="470"/>
        <v>0</v>
      </c>
      <c r="Q2254" t="s">
        <v>544</v>
      </c>
      <c r="R2254" t="s">
        <v>547</v>
      </c>
      <c r="S2254" t="s">
        <v>271</v>
      </c>
      <c r="T2254" s="67" t="s">
        <v>89</v>
      </c>
      <c r="U2254" s="67" t="s">
        <v>84</v>
      </c>
      <c r="V2254" s="67" t="s">
        <v>683</v>
      </c>
      <c r="W2254" s="133" t="s">
        <v>93</v>
      </c>
      <c r="X2254">
        <v>6</v>
      </c>
      <c r="Y2254" t="str">
        <f t="shared" si="482"/>
        <v>Y</v>
      </c>
      <c r="Z2254" s="24">
        <v>100</v>
      </c>
      <c r="AA2254" s="24">
        <f t="shared" si="471"/>
        <v>0</v>
      </c>
      <c r="AB2254" s="24">
        <f t="shared" si="472"/>
        <v>-100</v>
      </c>
      <c r="AC2254" s="24">
        <f t="shared" si="473"/>
        <v>0</v>
      </c>
      <c r="AD2254" s="24">
        <f t="shared" si="474"/>
        <v>-100</v>
      </c>
      <c r="AE2254" s="24">
        <f t="shared" si="475"/>
        <v>0</v>
      </c>
      <c r="AF2254" s="24">
        <f t="shared" si="476"/>
        <v>-100</v>
      </c>
    </row>
    <row r="2255" spans="1:32" x14ac:dyDescent="0.25">
      <c r="A2255" s="6">
        <v>0.3666850762472969</v>
      </c>
      <c r="B2255" s="6">
        <v>0.63275821508587093</v>
      </c>
      <c r="C2255" s="3">
        <f t="shared" si="468"/>
        <v>2.7271358033823763</v>
      </c>
      <c r="D2255" s="4">
        <f t="shared" si="468"/>
        <v>1.5803824844285761</v>
      </c>
      <c r="F2255" s="5">
        <f t="shared" si="477"/>
        <v>1</v>
      </c>
      <c r="G2255" s="5">
        <f t="shared" si="478"/>
        <v>2.7271358033823763</v>
      </c>
      <c r="H2255" s="5">
        <f t="shared" si="479"/>
        <v>1.5803824844285761</v>
      </c>
      <c r="K2255" s="5">
        <f t="shared" si="480"/>
        <v>0</v>
      </c>
      <c r="L2255" s="5">
        <f t="shared" si="481"/>
        <v>0</v>
      </c>
      <c r="M2255" s="25" t="e">
        <f t="shared" si="469"/>
        <v>#DIV/0!</v>
      </c>
      <c r="N2255" s="25" t="e">
        <f t="shared" si="469"/>
        <v>#DIV/0!</v>
      </c>
      <c r="O2255">
        <f t="shared" si="470"/>
        <v>0</v>
      </c>
      <c r="P2255">
        <f t="shared" si="470"/>
        <v>0</v>
      </c>
      <c r="Q2255" t="s">
        <v>546</v>
      </c>
      <c r="R2255" t="s">
        <v>549</v>
      </c>
      <c r="S2255" t="s">
        <v>271</v>
      </c>
      <c r="T2255" s="67" t="s">
        <v>75</v>
      </c>
      <c r="U2255" s="67" t="s">
        <v>90</v>
      </c>
      <c r="V2255" s="67" t="s">
        <v>683</v>
      </c>
      <c r="W2255" s="133" t="s">
        <v>92</v>
      </c>
      <c r="X2255">
        <v>5</v>
      </c>
      <c r="Y2255" t="str">
        <f t="shared" si="482"/>
        <v>Y</v>
      </c>
      <c r="Z2255" s="24">
        <v>100</v>
      </c>
      <c r="AA2255" s="24">
        <f t="shared" si="471"/>
        <v>0</v>
      </c>
      <c r="AB2255" s="24">
        <f t="shared" si="472"/>
        <v>-100</v>
      </c>
      <c r="AC2255" s="24">
        <f t="shared" si="473"/>
        <v>0</v>
      </c>
      <c r="AD2255" s="24">
        <f t="shared" si="474"/>
        <v>-100</v>
      </c>
      <c r="AE2255" s="24">
        <f t="shared" si="475"/>
        <v>0</v>
      </c>
      <c r="AF2255" s="24">
        <f t="shared" si="476"/>
        <v>-100</v>
      </c>
    </row>
    <row r="2256" spans="1:32" x14ac:dyDescent="0.25">
      <c r="A2256" s="6">
        <v>0.38228137902181547</v>
      </c>
      <c r="B2256" s="6">
        <v>0.61716757917571552</v>
      </c>
      <c r="C2256" s="3">
        <f t="shared" si="468"/>
        <v>2.6158742090938558</v>
      </c>
      <c r="D2256" s="4">
        <f t="shared" si="468"/>
        <v>1.620305462797629</v>
      </c>
      <c r="F2256" s="5">
        <f t="shared" si="477"/>
        <v>1</v>
      </c>
      <c r="G2256" s="5">
        <f t="shared" si="478"/>
        <v>2.6158742090938558</v>
      </c>
      <c r="H2256" s="5">
        <f t="shared" si="479"/>
        <v>1.620305462797629</v>
      </c>
      <c r="K2256" s="5">
        <f t="shared" si="480"/>
        <v>0</v>
      </c>
      <c r="L2256" s="5">
        <f t="shared" si="481"/>
        <v>0</v>
      </c>
      <c r="M2256" s="25" t="e">
        <f t="shared" si="469"/>
        <v>#DIV/0!</v>
      </c>
      <c r="N2256" s="25" t="e">
        <f t="shared" si="469"/>
        <v>#DIV/0!</v>
      </c>
      <c r="O2256">
        <f t="shared" si="470"/>
        <v>0</v>
      </c>
      <c r="P2256">
        <f t="shared" si="470"/>
        <v>0</v>
      </c>
      <c r="Q2256" t="s">
        <v>551</v>
      </c>
      <c r="R2256" t="s">
        <v>543</v>
      </c>
      <c r="S2256" t="s">
        <v>271</v>
      </c>
      <c r="T2256" s="67" t="s">
        <v>75</v>
      </c>
      <c r="U2256" s="67" t="s">
        <v>90</v>
      </c>
      <c r="V2256" s="67" t="s">
        <v>683</v>
      </c>
      <c r="W2256" s="133" t="s">
        <v>76</v>
      </c>
      <c r="X2256">
        <v>1</v>
      </c>
      <c r="Y2256" t="str">
        <f t="shared" si="482"/>
        <v>N</v>
      </c>
      <c r="Z2256" s="24">
        <v>100</v>
      </c>
      <c r="AA2256" s="24">
        <f t="shared" si="471"/>
        <v>0</v>
      </c>
      <c r="AB2256" s="24">
        <f t="shared" si="472"/>
        <v>-100</v>
      </c>
      <c r="AC2256" s="24">
        <f t="shared" si="473"/>
        <v>0</v>
      </c>
      <c r="AD2256" s="24">
        <f t="shared" si="474"/>
        <v>-100</v>
      </c>
      <c r="AE2256" s="24">
        <f t="shared" si="475"/>
        <v>0</v>
      </c>
      <c r="AF2256" s="24">
        <f t="shared" si="476"/>
        <v>-100</v>
      </c>
    </row>
    <row r="2257" spans="1:32" x14ac:dyDescent="0.25">
      <c r="A2257" s="6">
        <v>0.56845674649457201</v>
      </c>
      <c r="B2257" s="6">
        <v>0.42699590160504214</v>
      </c>
      <c r="C2257" s="3">
        <f t="shared" si="468"/>
        <v>1.759148793934753</v>
      </c>
      <c r="D2257" s="4">
        <f t="shared" si="468"/>
        <v>2.3419428529432791</v>
      </c>
      <c r="F2257" s="5">
        <f t="shared" si="477"/>
        <v>1</v>
      </c>
      <c r="G2257" s="5">
        <f t="shared" si="478"/>
        <v>1.759148793934753</v>
      </c>
      <c r="H2257" s="5">
        <f t="shared" si="479"/>
        <v>2.3419428529432791</v>
      </c>
      <c r="K2257" s="5">
        <f t="shared" si="480"/>
        <v>0</v>
      </c>
      <c r="L2257" s="5">
        <f t="shared" si="481"/>
        <v>0</v>
      </c>
      <c r="M2257" s="25" t="e">
        <f t="shared" si="469"/>
        <v>#DIV/0!</v>
      </c>
      <c r="N2257" s="25" t="e">
        <f t="shared" si="469"/>
        <v>#DIV/0!</v>
      </c>
      <c r="O2257">
        <f t="shared" si="470"/>
        <v>0</v>
      </c>
      <c r="P2257">
        <f t="shared" si="470"/>
        <v>0</v>
      </c>
      <c r="Q2257" t="s">
        <v>550</v>
      </c>
      <c r="R2257" t="s">
        <v>569</v>
      </c>
      <c r="S2257" t="s">
        <v>271</v>
      </c>
      <c r="T2257" s="67" t="s">
        <v>79</v>
      </c>
      <c r="U2257" s="67" t="s">
        <v>85</v>
      </c>
      <c r="V2257" s="67" t="s">
        <v>683</v>
      </c>
      <c r="W2257" s="133" t="s">
        <v>102</v>
      </c>
      <c r="X2257">
        <v>4</v>
      </c>
      <c r="Y2257" t="str">
        <f t="shared" si="482"/>
        <v>Y</v>
      </c>
      <c r="Z2257" s="24">
        <v>100</v>
      </c>
      <c r="AA2257" s="24">
        <f t="shared" si="471"/>
        <v>0</v>
      </c>
      <c r="AB2257" s="24">
        <f t="shared" si="472"/>
        <v>-100</v>
      </c>
      <c r="AC2257" s="24">
        <f t="shared" si="473"/>
        <v>0</v>
      </c>
      <c r="AD2257" s="24">
        <f t="shared" si="474"/>
        <v>-100</v>
      </c>
      <c r="AE2257" s="24">
        <f t="shared" si="475"/>
        <v>0</v>
      </c>
      <c r="AF2257" s="24">
        <f t="shared" si="476"/>
        <v>-100</v>
      </c>
    </row>
    <row r="2258" spans="1:32" x14ac:dyDescent="0.25">
      <c r="A2258" s="6">
        <v>0.64179603849197864</v>
      </c>
      <c r="B2258" s="6">
        <v>0.34118642726965448</v>
      </c>
      <c r="C2258" s="3">
        <f t="shared" si="468"/>
        <v>1.5581274112406325</v>
      </c>
      <c r="D2258" s="4">
        <f t="shared" si="468"/>
        <v>2.9309489477717601</v>
      </c>
      <c r="F2258" s="5">
        <f t="shared" si="477"/>
        <v>1</v>
      </c>
      <c r="G2258" s="5">
        <f t="shared" si="478"/>
        <v>1.5581274112406325</v>
      </c>
      <c r="H2258" s="5">
        <f t="shared" si="479"/>
        <v>2.9309489477717601</v>
      </c>
      <c r="K2258" s="5">
        <f t="shared" si="480"/>
        <v>0</v>
      </c>
      <c r="L2258" s="5">
        <f t="shared" si="481"/>
        <v>0</v>
      </c>
      <c r="M2258" s="25" t="e">
        <f t="shared" si="469"/>
        <v>#DIV/0!</v>
      </c>
      <c r="N2258" s="25" t="e">
        <f t="shared" si="469"/>
        <v>#DIV/0!</v>
      </c>
      <c r="O2258">
        <f t="shared" si="470"/>
        <v>0</v>
      </c>
      <c r="P2258">
        <f t="shared" si="470"/>
        <v>0</v>
      </c>
      <c r="Q2258" t="s">
        <v>566</v>
      </c>
      <c r="R2258" t="s">
        <v>545</v>
      </c>
      <c r="S2258" t="s">
        <v>271</v>
      </c>
      <c r="T2258" s="67" t="s">
        <v>89</v>
      </c>
      <c r="U2258" s="67" t="s">
        <v>84</v>
      </c>
      <c r="V2258" s="67" t="s">
        <v>683</v>
      </c>
      <c r="W2258" s="133" t="s">
        <v>73</v>
      </c>
      <c r="X2258">
        <v>0</v>
      </c>
      <c r="Y2258" t="str">
        <f t="shared" si="482"/>
        <v>N</v>
      </c>
      <c r="Z2258" s="24">
        <v>100</v>
      </c>
      <c r="AA2258" s="24">
        <f t="shared" si="471"/>
        <v>0</v>
      </c>
      <c r="AB2258" s="24">
        <f t="shared" si="472"/>
        <v>-100</v>
      </c>
      <c r="AC2258" s="24">
        <f t="shared" si="473"/>
        <v>0</v>
      </c>
      <c r="AD2258" s="24">
        <f t="shared" si="474"/>
        <v>-100</v>
      </c>
      <c r="AE2258" s="24">
        <f t="shared" si="475"/>
        <v>0</v>
      </c>
      <c r="AF2258" s="24">
        <f t="shared" si="476"/>
        <v>-100</v>
      </c>
    </row>
    <row r="2259" spans="1:32" x14ac:dyDescent="0.25">
      <c r="A2259" s="6">
        <v>0.52161827177279807</v>
      </c>
      <c r="B2259" s="6">
        <v>0.47422489395480893</v>
      </c>
      <c r="C2259" s="3">
        <f t="shared" si="468"/>
        <v>1.9171107572619144</v>
      </c>
      <c r="D2259" s="4">
        <f t="shared" si="468"/>
        <v>2.1087041459601119</v>
      </c>
      <c r="F2259" s="5">
        <f t="shared" si="477"/>
        <v>1</v>
      </c>
      <c r="G2259" s="5">
        <f t="shared" si="478"/>
        <v>1.9171107572619144</v>
      </c>
      <c r="H2259" s="5">
        <f t="shared" si="479"/>
        <v>2.1087041459601119</v>
      </c>
      <c r="K2259" s="5">
        <f t="shared" si="480"/>
        <v>0</v>
      </c>
      <c r="L2259" s="5">
        <f t="shared" si="481"/>
        <v>0</v>
      </c>
      <c r="M2259" s="25" t="e">
        <f t="shared" si="469"/>
        <v>#DIV/0!</v>
      </c>
      <c r="N2259" s="25" t="e">
        <f t="shared" si="469"/>
        <v>#DIV/0!</v>
      </c>
      <c r="O2259">
        <f t="shared" si="470"/>
        <v>0</v>
      </c>
      <c r="P2259">
        <f t="shared" si="470"/>
        <v>0</v>
      </c>
      <c r="Q2259" t="s">
        <v>571</v>
      </c>
      <c r="R2259" t="s">
        <v>542</v>
      </c>
      <c r="S2259" t="s">
        <v>271</v>
      </c>
      <c r="T2259" s="67" t="s">
        <v>86</v>
      </c>
      <c r="U2259" s="67" t="s">
        <v>84</v>
      </c>
      <c r="V2259" s="67" t="s">
        <v>683</v>
      </c>
      <c r="W2259" s="133" t="s">
        <v>94</v>
      </c>
      <c r="X2259">
        <v>2</v>
      </c>
      <c r="Y2259" t="str">
        <f t="shared" si="482"/>
        <v>N</v>
      </c>
      <c r="Z2259" s="24">
        <v>100</v>
      </c>
      <c r="AA2259" s="24">
        <f t="shared" si="471"/>
        <v>0</v>
      </c>
      <c r="AB2259" s="24">
        <f t="shared" si="472"/>
        <v>-100</v>
      </c>
      <c r="AC2259" s="24">
        <f t="shared" si="473"/>
        <v>0</v>
      </c>
      <c r="AD2259" s="24">
        <f t="shared" si="474"/>
        <v>-100</v>
      </c>
      <c r="AE2259" s="24">
        <f t="shared" si="475"/>
        <v>0</v>
      </c>
      <c r="AF2259" s="24">
        <f t="shared" si="476"/>
        <v>-100</v>
      </c>
    </row>
    <row r="2260" spans="1:32" x14ac:dyDescent="0.25">
      <c r="A2260" s="6">
        <v>0.65102049717457644</v>
      </c>
      <c r="B2260" s="6">
        <v>0.34017741878727714</v>
      </c>
      <c r="C2260" s="3">
        <f t="shared" si="468"/>
        <v>1.5360499467220952</v>
      </c>
      <c r="D2260" s="4">
        <f t="shared" si="468"/>
        <v>2.9396425064455238</v>
      </c>
      <c r="F2260" s="5">
        <f t="shared" si="477"/>
        <v>1</v>
      </c>
      <c r="G2260" s="5">
        <f t="shared" si="478"/>
        <v>1.5360499467220952</v>
      </c>
      <c r="H2260" s="5">
        <f t="shared" si="479"/>
        <v>2.9396425064455238</v>
      </c>
      <c r="K2260" s="5">
        <f t="shared" si="480"/>
        <v>0</v>
      </c>
      <c r="L2260" s="5">
        <f t="shared" si="481"/>
        <v>0</v>
      </c>
      <c r="M2260" s="25" t="e">
        <f t="shared" si="469"/>
        <v>#DIV/0!</v>
      </c>
      <c r="N2260" s="25" t="e">
        <f t="shared" si="469"/>
        <v>#DIV/0!</v>
      </c>
      <c r="O2260">
        <f t="shared" si="470"/>
        <v>0</v>
      </c>
      <c r="P2260">
        <f t="shared" si="470"/>
        <v>0</v>
      </c>
      <c r="Q2260" t="s">
        <v>548</v>
      </c>
      <c r="R2260" t="s">
        <v>570</v>
      </c>
      <c r="S2260" t="s">
        <v>271</v>
      </c>
      <c r="T2260" s="67" t="s">
        <v>86</v>
      </c>
      <c r="U2260" s="67" t="s">
        <v>84</v>
      </c>
      <c r="V2260" s="67" t="s">
        <v>683</v>
      </c>
      <c r="W2260" s="133" t="s">
        <v>89</v>
      </c>
      <c r="X2260">
        <v>4</v>
      </c>
      <c r="Y2260" t="str">
        <f t="shared" si="482"/>
        <v>Y</v>
      </c>
      <c r="Z2260" s="24">
        <v>100</v>
      </c>
      <c r="AA2260" s="24">
        <f t="shared" si="471"/>
        <v>0</v>
      </c>
      <c r="AB2260" s="24">
        <f t="shared" si="472"/>
        <v>-100</v>
      </c>
      <c r="AC2260" s="24">
        <f t="shared" si="473"/>
        <v>0</v>
      </c>
      <c r="AD2260" s="24">
        <f t="shared" si="474"/>
        <v>-100</v>
      </c>
      <c r="AE2260" s="24">
        <f t="shared" si="475"/>
        <v>0</v>
      </c>
      <c r="AF2260" s="24">
        <f t="shared" si="476"/>
        <v>-100</v>
      </c>
    </row>
    <row r="2261" spans="1:32" x14ac:dyDescent="0.25">
      <c r="A2261" s="6">
        <v>0.39628418186350473</v>
      </c>
      <c r="B2261" s="6">
        <v>0.6024670487106033</v>
      </c>
      <c r="C2261" s="3">
        <f t="shared" si="468"/>
        <v>2.5234416253950753</v>
      </c>
      <c r="D2261" s="4">
        <f t="shared" si="468"/>
        <v>1.6598418156481662</v>
      </c>
      <c r="F2261" s="5">
        <f t="shared" si="477"/>
        <v>1</v>
      </c>
      <c r="G2261" s="5">
        <f t="shared" si="478"/>
        <v>2.5234416253950753</v>
      </c>
      <c r="H2261" s="5">
        <f t="shared" si="479"/>
        <v>1.6598418156481662</v>
      </c>
      <c r="K2261" s="5">
        <f t="shared" si="480"/>
        <v>0</v>
      </c>
      <c r="L2261" s="5">
        <f t="shared" si="481"/>
        <v>0</v>
      </c>
      <c r="M2261" s="25" t="e">
        <f t="shared" si="469"/>
        <v>#DIV/0!</v>
      </c>
      <c r="N2261" s="25" t="e">
        <f t="shared" si="469"/>
        <v>#DIV/0!</v>
      </c>
      <c r="O2261">
        <f t="shared" si="470"/>
        <v>0</v>
      </c>
      <c r="P2261">
        <f t="shared" si="470"/>
        <v>0</v>
      </c>
      <c r="Q2261" t="s">
        <v>491</v>
      </c>
      <c r="R2261" t="s">
        <v>293</v>
      </c>
      <c r="S2261" t="s">
        <v>270</v>
      </c>
      <c r="T2261" s="67" t="s">
        <v>79</v>
      </c>
      <c r="U2261" s="67" t="s">
        <v>85</v>
      </c>
      <c r="V2261" s="67" t="s">
        <v>683</v>
      </c>
      <c r="W2261" s="133" t="s">
        <v>96</v>
      </c>
      <c r="X2261">
        <v>5</v>
      </c>
      <c r="Y2261" t="str">
        <f t="shared" si="482"/>
        <v>Y</v>
      </c>
      <c r="Z2261" s="24">
        <v>100</v>
      </c>
      <c r="AA2261" s="24">
        <f t="shared" si="471"/>
        <v>0</v>
      </c>
      <c r="AB2261" s="24">
        <f t="shared" si="472"/>
        <v>-100</v>
      </c>
      <c r="AC2261" s="24">
        <f t="shared" si="473"/>
        <v>0</v>
      </c>
      <c r="AD2261" s="24">
        <f t="shared" si="474"/>
        <v>-100</v>
      </c>
      <c r="AE2261" s="24">
        <f t="shared" si="475"/>
        <v>0</v>
      </c>
      <c r="AF2261" s="24">
        <f t="shared" si="476"/>
        <v>-100</v>
      </c>
    </row>
    <row r="2262" spans="1:32" x14ac:dyDescent="0.25">
      <c r="A2262" s="6">
        <v>0.67834796871479142</v>
      </c>
      <c r="B2262" s="6">
        <v>0.3115279638723954</v>
      </c>
      <c r="C2262" s="3">
        <f t="shared" si="468"/>
        <v>1.474169668252439</v>
      </c>
      <c r="D2262" s="4">
        <f t="shared" si="468"/>
        <v>3.2099847075353045</v>
      </c>
      <c r="F2262" s="5">
        <f t="shared" si="477"/>
        <v>1</v>
      </c>
      <c r="G2262" s="5">
        <f t="shared" si="478"/>
        <v>1.474169668252439</v>
      </c>
      <c r="H2262" s="5">
        <f t="shared" si="479"/>
        <v>3.2099847075353045</v>
      </c>
      <c r="K2262" s="5">
        <f t="shared" si="480"/>
        <v>0</v>
      </c>
      <c r="L2262" s="5">
        <f t="shared" si="481"/>
        <v>0</v>
      </c>
      <c r="M2262" s="25" t="e">
        <f t="shared" si="469"/>
        <v>#DIV/0!</v>
      </c>
      <c r="N2262" s="25" t="e">
        <f t="shared" si="469"/>
        <v>#DIV/0!</v>
      </c>
      <c r="O2262">
        <f t="shared" si="470"/>
        <v>0</v>
      </c>
      <c r="P2262">
        <f t="shared" si="470"/>
        <v>0</v>
      </c>
      <c r="Q2262" t="s">
        <v>345</v>
      </c>
      <c r="R2262" t="s">
        <v>348</v>
      </c>
      <c r="S2262" t="s">
        <v>270</v>
      </c>
      <c r="T2262" s="67" t="s">
        <v>86</v>
      </c>
      <c r="U2262" s="67" t="s">
        <v>84</v>
      </c>
      <c r="V2262" s="67" t="s">
        <v>683</v>
      </c>
      <c r="W2262" s="133" t="s">
        <v>78</v>
      </c>
      <c r="X2262">
        <v>1</v>
      </c>
      <c r="Y2262" t="str">
        <f t="shared" si="482"/>
        <v>N</v>
      </c>
      <c r="Z2262" s="24">
        <v>100</v>
      </c>
      <c r="AA2262" s="24">
        <f t="shared" si="471"/>
        <v>0</v>
      </c>
      <c r="AB2262" s="24">
        <f t="shared" si="472"/>
        <v>-100</v>
      </c>
      <c r="AC2262" s="24">
        <f t="shared" si="473"/>
        <v>0</v>
      </c>
      <c r="AD2262" s="24">
        <f t="shared" si="474"/>
        <v>-100</v>
      </c>
      <c r="AE2262" s="24">
        <f t="shared" si="475"/>
        <v>0</v>
      </c>
      <c r="AF2262" s="24">
        <f t="shared" si="476"/>
        <v>-100</v>
      </c>
    </row>
    <row r="2263" spans="1:32" x14ac:dyDescent="0.25">
      <c r="A2263" s="6">
        <v>4.5956456193169584E-2</v>
      </c>
      <c r="B2263" s="6">
        <v>0.95404219068309826</v>
      </c>
      <c r="C2263" s="3">
        <f t="shared" si="468"/>
        <v>21.759728291421826</v>
      </c>
      <c r="D2263" s="4">
        <f t="shared" si="468"/>
        <v>1.0481716739214602</v>
      </c>
      <c r="F2263" s="5">
        <f t="shared" si="477"/>
        <v>1</v>
      </c>
      <c r="G2263" s="5">
        <f t="shared" si="478"/>
        <v>21.759728291421826</v>
      </c>
      <c r="H2263" s="5">
        <f t="shared" si="479"/>
        <v>1.0481716739214602</v>
      </c>
      <c r="K2263" s="5">
        <f t="shared" si="480"/>
        <v>0</v>
      </c>
      <c r="L2263" s="5">
        <f t="shared" si="481"/>
        <v>0</v>
      </c>
      <c r="M2263" s="25" t="e">
        <f t="shared" si="469"/>
        <v>#DIV/0!</v>
      </c>
      <c r="N2263" s="25" t="e">
        <f t="shared" si="469"/>
        <v>#DIV/0!</v>
      </c>
      <c r="O2263">
        <f t="shared" si="470"/>
        <v>0</v>
      </c>
      <c r="P2263">
        <f t="shared" si="470"/>
        <v>0</v>
      </c>
      <c r="Q2263" t="s">
        <v>297</v>
      </c>
      <c r="R2263" t="s">
        <v>493</v>
      </c>
      <c r="S2263" t="s">
        <v>273</v>
      </c>
      <c r="T2263" s="67" t="s">
        <v>76</v>
      </c>
      <c r="U2263" s="67" t="s">
        <v>85</v>
      </c>
      <c r="V2263" s="67" t="s">
        <v>683</v>
      </c>
      <c r="W2263" s="133" t="s">
        <v>77</v>
      </c>
      <c r="X2263">
        <v>2</v>
      </c>
      <c r="Y2263" t="str">
        <f t="shared" si="482"/>
        <v>N</v>
      </c>
      <c r="Z2263" s="24">
        <v>100</v>
      </c>
      <c r="AA2263" s="24">
        <f t="shared" si="471"/>
        <v>0</v>
      </c>
      <c r="AB2263" s="24">
        <f t="shared" si="472"/>
        <v>-100</v>
      </c>
      <c r="AC2263" s="24">
        <f t="shared" si="473"/>
        <v>0</v>
      </c>
      <c r="AD2263" s="24">
        <f t="shared" si="474"/>
        <v>-100</v>
      </c>
      <c r="AE2263" s="24">
        <f t="shared" si="475"/>
        <v>0</v>
      </c>
      <c r="AF2263" s="24">
        <f t="shared" si="476"/>
        <v>-100</v>
      </c>
    </row>
    <row r="2264" spans="1:32" x14ac:dyDescent="0.25">
      <c r="A2264" s="6">
        <v>0.25299188548309798</v>
      </c>
      <c r="B2264" s="6">
        <v>0.7469212536611155</v>
      </c>
      <c r="C2264" s="3">
        <f t="shared" si="468"/>
        <v>3.9526959455259232</v>
      </c>
      <c r="D2264" s="4">
        <f t="shared" si="468"/>
        <v>1.3388292207490302</v>
      </c>
      <c r="F2264" s="5">
        <f t="shared" si="477"/>
        <v>1</v>
      </c>
      <c r="G2264" s="5">
        <f t="shared" si="478"/>
        <v>3.9526959455259232</v>
      </c>
      <c r="H2264" s="5">
        <f t="shared" si="479"/>
        <v>1.3388292207490302</v>
      </c>
      <c r="K2264" s="5">
        <f t="shared" si="480"/>
        <v>0</v>
      </c>
      <c r="L2264" s="5">
        <f t="shared" si="481"/>
        <v>0</v>
      </c>
      <c r="M2264" s="25" t="e">
        <f t="shared" si="469"/>
        <v>#DIV/0!</v>
      </c>
      <c r="N2264" s="25" t="e">
        <f t="shared" si="469"/>
        <v>#DIV/0!</v>
      </c>
      <c r="O2264">
        <f t="shared" si="470"/>
        <v>0</v>
      </c>
      <c r="P2264">
        <f t="shared" si="470"/>
        <v>0</v>
      </c>
      <c r="Q2264" t="s">
        <v>494</v>
      </c>
      <c r="R2264" t="s">
        <v>350</v>
      </c>
      <c r="S2264" t="s">
        <v>273</v>
      </c>
      <c r="T2264" s="67" t="s">
        <v>75</v>
      </c>
      <c r="U2264" s="67" t="s">
        <v>90</v>
      </c>
      <c r="V2264" s="67" t="s">
        <v>683</v>
      </c>
      <c r="W2264" s="133" t="s">
        <v>77</v>
      </c>
      <c r="X2264">
        <v>2</v>
      </c>
      <c r="Y2264" t="str">
        <f t="shared" si="482"/>
        <v>N</v>
      </c>
      <c r="Z2264" s="24">
        <v>100</v>
      </c>
      <c r="AA2264" s="24">
        <f t="shared" si="471"/>
        <v>0</v>
      </c>
      <c r="AB2264" s="24">
        <f t="shared" si="472"/>
        <v>-100</v>
      </c>
      <c r="AC2264" s="24">
        <f t="shared" si="473"/>
        <v>0</v>
      </c>
      <c r="AD2264" s="24">
        <f t="shared" si="474"/>
        <v>-100</v>
      </c>
      <c r="AE2264" s="24">
        <f t="shared" si="475"/>
        <v>0</v>
      </c>
      <c r="AF2264" s="24">
        <f t="shared" si="476"/>
        <v>-100</v>
      </c>
    </row>
    <row r="2265" spans="1:32" x14ac:dyDescent="0.25">
      <c r="A2265" s="6">
        <v>0.37613091150847794</v>
      </c>
      <c r="B2265" s="6">
        <v>0.62351840151854043</v>
      </c>
      <c r="C2265" s="3">
        <f t="shared" si="468"/>
        <v>2.6586488092390144</v>
      </c>
      <c r="D2265" s="4">
        <f t="shared" si="468"/>
        <v>1.6038019047466152</v>
      </c>
      <c r="F2265" s="5">
        <f t="shared" si="477"/>
        <v>1</v>
      </c>
      <c r="G2265" s="5">
        <f t="shared" si="478"/>
        <v>2.6586488092390144</v>
      </c>
      <c r="H2265" s="5">
        <f t="shared" si="479"/>
        <v>1.6038019047466152</v>
      </c>
      <c r="K2265" s="5">
        <f t="shared" si="480"/>
        <v>0</v>
      </c>
      <c r="L2265" s="5">
        <f t="shared" si="481"/>
        <v>0</v>
      </c>
      <c r="M2265" s="25" t="e">
        <f t="shared" si="469"/>
        <v>#DIV/0!</v>
      </c>
      <c r="N2265" s="25" t="e">
        <f t="shared" si="469"/>
        <v>#DIV/0!</v>
      </c>
      <c r="O2265">
        <f t="shared" si="470"/>
        <v>0</v>
      </c>
      <c r="P2265">
        <f t="shared" si="470"/>
        <v>0</v>
      </c>
      <c r="Q2265" t="s">
        <v>427</v>
      </c>
      <c r="R2265" t="s">
        <v>296</v>
      </c>
      <c r="S2265" t="s">
        <v>273</v>
      </c>
      <c r="T2265" s="67" t="s">
        <v>75</v>
      </c>
      <c r="U2265" s="67" t="s">
        <v>90</v>
      </c>
      <c r="V2265" s="67" t="s">
        <v>683</v>
      </c>
      <c r="W2265" s="133" t="s">
        <v>86</v>
      </c>
      <c r="X2265">
        <v>3</v>
      </c>
      <c r="Y2265" t="str">
        <f t="shared" si="482"/>
        <v>Y</v>
      </c>
      <c r="Z2265" s="24">
        <v>100</v>
      </c>
      <c r="AA2265" s="24">
        <f t="shared" si="471"/>
        <v>0</v>
      </c>
      <c r="AB2265" s="24">
        <f t="shared" si="472"/>
        <v>-100</v>
      </c>
      <c r="AC2265" s="24">
        <f t="shared" si="473"/>
        <v>0</v>
      </c>
      <c r="AD2265" s="24">
        <f t="shared" si="474"/>
        <v>-100</v>
      </c>
      <c r="AE2265" s="24">
        <f t="shared" si="475"/>
        <v>0</v>
      </c>
      <c r="AF2265" s="24">
        <f t="shared" si="476"/>
        <v>-100</v>
      </c>
    </row>
    <row r="2266" spans="1:32" x14ac:dyDescent="0.25">
      <c r="A2266" s="6">
        <v>0.61310365751736751</v>
      </c>
      <c r="B2266" s="6">
        <v>0.36622949239137165</v>
      </c>
      <c r="C2266" s="3">
        <f t="shared" si="468"/>
        <v>1.6310455625877143</v>
      </c>
      <c r="D2266" s="4">
        <f t="shared" si="468"/>
        <v>2.7305283183784352</v>
      </c>
      <c r="F2266" s="5">
        <f t="shared" si="477"/>
        <v>1</v>
      </c>
      <c r="G2266" s="5">
        <f t="shared" si="478"/>
        <v>1.6310455625877143</v>
      </c>
      <c r="H2266" s="5">
        <f t="shared" si="479"/>
        <v>2.7305283183784352</v>
      </c>
      <c r="K2266" s="5">
        <f t="shared" si="480"/>
        <v>0</v>
      </c>
      <c r="L2266" s="5">
        <f t="shared" si="481"/>
        <v>0</v>
      </c>
      <c r="M2266" s="25" t="e">
        <f t="shared" si="469"/>
        <v>#DIV/0!</v>
      </c>
      <c r="N2266" s="25" t="e">
        <f t="shared" si="469"/>
        <v>#DIV/0!</v>
      </c>
      <c r="O2266">
        <f t="shared" si="470"/>
        <v>0</v>
      </c>
      <c r="P2266">
        <f t="shared" si="470"/>
        <v>0</v>
      </c>
      <c r="Q2266" t="s">
        <v>446</v>
      </c>
      <c r="R2266" t="s">
        <v>366</v>
      </c>
      <c r="S2266" t="s">
        <v>282</v>
      </c>
      <c r="T2266" s="67" t="s">
        <v>89</v>
      </c>
      <c r="U2266" s="67" t="s">
        <v>84</v>
      </c>
      <c r="V2266" s="67" t="s">
        <v>683</v>
      </c>
      <c r="W2266" s="133" t="s">
        <v>75</v>
      </c>
      <c r="X2266">
        <v>2</v>
      </c>
      <c r="Y2266" t="str">
        <f t="shared" si="482"/>
        <v>N</v>
      </c>
      <c r="Z2266" s="24">
        <v>100</v>
      </c>
      <c r="AA2266" s="24">
        <f t="shared" si="471"/>
        <v>0</v>
      </c>
      <c r="AB2266" s="24">
        <f t="shared" si="472"/>
        <v>-100</v>
      </c>
      <c r="AC2266" s="24">
        <f t="shared" si="473"/>
        <v>0</v>
      </c>
      <c r="AD2266" s="24">
        <f t="shared" si="474"/>
        <v>-100</v>
      </c>
      <c r="AE2266" s="24">
        <f t="shared" si="475"/>
        <v>0</v>
      </c>
      <c r="AF2266" s="24">
        <f t="shared" si="476"/>
        <v>-100</v>
      </c>
    </row>
    <row r="2267" spans="1:32" x14ac:dyDescent="0.25">
      <c r="A2267" s="6">
        <v>0.59669788517915312</v>
      </c>
      <c r="B2267" s="6">
        <v>0.39417984888417656</v>
      </c>
      <c r="C2267" s="3">
        <f t="shared" si="468"/>
        <v>1.6758899685051827</v>
      </c>
      <c r="D2267" s="4">
        <f t="shared" si="468"/>
        <v>2.5369130431977864</v>
      </c>
      <c r="F2267" s="5">
        <f t="shared" si="477"/>
        <v>1</v>
      </c>
      <c r="G2267" s="5">
        <f t="shared" si="478"/>
        <v>1.6758899685051827</v>
      </c>
      <c r="H2267" s="5">
        <f t="shared" si="479"/>
        <v>2.5369130431977864</v>
      </c>
      <c r="K2267" s="5">
        <f t="shared" si="480"/>
        <v>0</v>
      </c>
      <c r="L2267" s="5">
        <f t="shared" si="481"/>
        <v>0</v>
      </c>
      <c r="M2267" s="25" t="e">
        <f t="shared" si="469"/>
        <v>#DIV/0!</v>
      </c>
      <c r="N2267" s="25" t="e">
        <f t="shared" si="469"/>
        <v>#DIV/0!</v>
      </c>
      <c r="O2267">
        <f t="shared" si="470"/>
        <v>0</v>
      </c>
      <c r="P2267">
        <f t="shared" si="470"/>
        <v>0</v>
      </c>
      <c r="Q2267" t="s">
        <v>442</v>
      </c>
      <c r="R2267" t="s">
        <v>448</v>
      </c>
      <c r="S2267" t="s">
        <v>282</v>
      </c>
      <c r="T2267" s="67" t="s">
        <v>86</v>
      </c>
      <c r="U2267" s="67" t="s">
        <v>84</v>
      </c>
      <c r="V2267" s="67" t="s">
        <v>683</v>
      </c>
      <c r="W2267" s="133" t="s">
        <v>94</v>
      </c>
      <c r="X2267">
        <v>2</v>
      </c>
      <c r="Y2267" t="str">
        <f t="shared" si="482"/>
        <v>N</v>
      </c>
      <c r="Z2267" s="24">
        <v>100</v>
      </c>
      <c r="AA2267" s="24">
        <f t="shared" si="471"/>
        <v>0</v>
      </c>
      <c r="AB2267" s="24">
        <f t="shared" si="472"/>
        <v>-100</v>
      </c>
      <c r="AC2267" s="24">
        <f t="shared" si="473"/>
        <v>0</v>
      </c>
      <c r="AD2267" s="24">
        <f t="shared" si="474"/>
        <v>-100</v>
      </c>
      <c r="AE2267" s="24">
        <f t="shared" si="475"/>
        <v>0</v>
      </c>
      <c r="AF2267" s="24">
        <f t="shared" si="476"/>
        <v>-100</v>
      </c>
    </row>
    <row r="2268" spans="1:32" x14ac:dyDescent="0.25">
      <c r="A2268" s="6">
        <v>0.51172756522033491</v>
      </c>
      <c r="B2268" s="6">
        <v>0.48719775443288033</v>
      </c>
      <c r="C2268" s="3">
        <f t="shared" si="468"/>
        <v>1.9541648094908259</v>
      </c>
      <c r="D2268" s="4">
        <f t="shared" si="468"/>
        <v>2.0525546164802098</v>
      </c>
      <c r="F2268" s="5">
        <f t="shared" si="477"/>
        <v>1</v>
      </c>
      <c r="G2268" s="5">
        <f t="shared" si="478"/>
        <v>1.9541648094908259</v>
      </c>
      <c r="H2268" s="5">
        <f t="shared" si="479"/>
        <v>2.0525546164802098</v>
      </c>
      <c r="K2268" s="5">
        <f t="shared" si="480"/>
        <v>0</v>
      </c>
      <c r="L2268" s="5">
        <f t="shared" si="481"/>
        <v>0</v>
      </c>
      <c r="M2268" s="25" t="e">
        <f t="shared" si="469"/>
        <v>#DIV/0!</v>
      </c>
      <c r="N2268" s="25" t="e">
        <f t="shared" si="469"/>
        <v>#DIV/0!</v>
      </c>
      <c r="O2268">
        <f t="shared" si="470"/>
        <v>0</v>
      </c>
      <c r="P2268">
        <f t="shared" si="470"/>
        <v>0</v>
      </c>
      <c r="Q2268" t="s">
        <v>367</v>
      </c>
      <c r="R2268" t="s">
        <v>445</v>
      </c>
      <c r="S2268" t="s">
        <v>282</v>
      </c>
      <c r="T2268" s="67" t="s">
        <v>75</v>
      </c>
      <c r="U2268" s="67" t="s">
        <v>90</v>
      </c>
      <c r="V2268" s="67" t="s">
        <v>683</v>
      </c>
      <c r="W2268" s="133" t="s">
        <v>103</v>
      </c>
      <c r="X2268">
        <v>4</v>
      </c>
      <c r="Y2268" t="str">
        <f t="shared" si="482"/>
        <v>Y</v>
      </c>
      <c r="Z2268" s="24">
        <v>100</v>
      </c>
      <c r="AA2268" s="24">
        <f t="shared" si="471"/>
        <v>0</v>
      </c>
      <c r="AB2268" s="24">
        <f t="shared" si="472"/>
        <v>-100</v>
      </c>
      <c r="AC2268" s="24">
        <f t="shared" si="473"/>
        <v>0</v>
      </c>
      <c r="AD2268" s="24">
        <f t="shared" si="474"/>
        <v>-100</v>
      </c>
      <c r="AE2268" s="24">
        <f t="shared" si="475"/>
        <v>0</v>
      </c>
      <c r="AF2268" s="24">
        <f t="shared" si="476"/>
        <v>-100</v>
      </c>
    </row>
    <row r="2269" spans="1:32" x14ac:dyDescent="0.25">
      <c r="A2269" s="6">
        <v>0.24208901765757262</v>
      </c>
      <c r="B2269" s="6">
        <v>0.75772982108543607</v>
      </c>
      <c r="C2269" s="3">
        <f t="shared" si="468"/>
        <v>4.1307119574274482</v>
      </c>
      <c r="D2269" s="4">
        <f t="shared" si="468"/>
        <v>1.3197316143206765</v>
      </c>
      <c r="F2269" s="5">
        <f t="shared" si="477"/>
        <v>1</v>
      </c>
      <c r="G2269" s="5">
        <f t="shared" si="478"/>
        <v>4.1307119574274482</v>
      </c>
      <c r="H2269" s="5">
        <f t="shared" si="479"/>
        <v>1.3197316143206765</v>
      </c>
      <c r="K2269" s="5">
        <f t="shared" si="480"/>
        <v>0</v>
      </c>
      <c r="L2269" s="5">
        <f t="shared" si="481"/>
        <v>0</v>
      </c>
      <c r="M2269" s="25" t="e">
        <f t="shared" si="469"/>
        <v>#DIV/0!</v>
      </c>
      <c r="N2269" s="25" t="e">
        <f t="shared" si="469"/>
        <v>#DIV/0!</v>
      </c>
      <c r="O2269">
        <f t="shared" si="470"/>
        <v>0</v>
      </c>
      <c r="P2269">
        <f t="shared" si="470"/>
        <v>0</v>
      </c>
      <c r="Q2269" t="s">
        <v>505</v>
      </c>
      <c r="R2269" t="s">
        <v>473</v>
      </c>
      <c r="S2269" t="s">
        <v>276</v>
      </c>
      <c r="T2269" s="67" t="s">
        <v>75</v>
      </c>
      <c r="U2269" s="67" t="s">
        <v>90</v>
      </c>
      <c r="V2269" s="67" t="s">
        <v>683</v>
      </c>
      <c r="W2269" s="133" t="s">
        <v>79</v>
      </c>
      <c r="X2269">
        <v>3</v>
      </c>
      <c r="Y2269" t="str">
        <f t="shared" si="482"/>
        <v>Y</v>
      </c>
      <c r="Z2269" s="24">
        <v>100</v>
      </c>
      <c r="AA2269" s="24">
        <f t="shared" si="471"/>
        <v>0</v>
      </c>
      <c r="AB2269" s="24">
        <f t="shared" si="472"/>
        <v>-100</v>
      </c>
      <c r="AC2269" s="24">
        <f t="shared" si="473"/>
        <v>0</v>
      </c>
      <c r="AD2269" s="24">
        <f t="shared" si="474"/>
        <v>-100</v>
      </c>
      <c r="AE2269" s="24">
        <f t="shared" si="475"/>
        <v>0</v>
      </c>
      <c r="AF2269" s="24">
        <f t="shared" si="476"/>
        <v>-100</v>
      </c>
    </row>
    <row r="2270" spans="1:32" x14ac:dyDescent="0.25">
      <c r="A2270" s="6">
        <v>0.39491799728501237</v>
      </c>
      <c r="B2270" s="6">
        <v>0.60368658263366926</v>
      </c>
      <c r="C2270" s="3">
        <f t="shared" si="468"/>
        <v>2.532171252955838</v>
      </c>
      <c r="D2270" s="4">
        <f t="shared" si="468"/>
        <v>1.6564886959013676</v>
      </c>
      <c r="F2270" s="5">
        <f t="shared" si="477"/>
        <v>1</v>
      </c>
      <c r="G2270" s="5">
        <f t="shared" si="478"/>
        <v>2.532171252955838</v>
      </c>
      <c r="H2270" s="5">
        <f t="shared" si="479"/>
        <v>1.6564886959013676</v>
      </c>
      <c r="K2270" s="5">
        <f t="shared" si="480"/>
        <v>0</v>
      </c>
      <c r="L2270" s="5">
        <f t="shared" si="481"/>
        <v>0</v>
      </c>
      <c r="M2270" s="25" t="e">
        <f t="shared" si="469"/>
        <v>#DIV/0!</v>
      </c>
      <c r="N2270" s="25" t="e">
        <f t="shared" si="469"/>
        <v>#DIV/0!</v>
      </c>
      <c r="O2270">
        <f t="shared" si="470"/>
        <v>0</v>
      </c>
      <c r="P2270">
        <f t="shared" si="470"/>
        <v>0</v>
      </c>
      <c r="Q2270" t="s">
        <v>379</v>
      </c>
      <c r="R2270" t="s">
        <v>373</v>
      </c>
      <c r="S2270" t="s">
        <v>275</v>
      </c>
      <c r="T2270" s="67" t="s">
        <v>86</v>
      </c>
      <c r="U2270" s="67" t="s">
        <v>84</v>
      </c>
      <c r="V2270" s="67" t="s">
        <v>684</v>
      </c>
      <c r="W2270" s="133" t="s">
        <v>96</v>
      </c>
      <c r="X2270">
        <v>5</v>
      </c>
      <c r="Y2270" t="str">
        <f t="shared" si="482"/>
        <v>Y</v>
      </c>
      <c r="Z2270" s="24">
        <v>100</v>
      </c>
      <c r="AA2270" s="24">
        <f t="shared" si="471"/>
        <v>0</v>
      </c>
      <c r="AB2270" s="24">
        <f t="shared" si="472"/>
        <v>-100</v>
      </c>
      <c r="AC2270" s="24">
        <f t="shared" si="473"/>
        <v>0</v>
      </c>
      <c r="AD2270" s="24">
        <f t="shared" si="474"/>
        <v>-100</v>
      </c>
      <c r="AE2270" s="24">
        <f t="shared" si="475"/>
        <v>0</v>
      </c>
      <c r="AF2270" s="24">
        <f t="shared" si="476"/>
        <v>-100</v>
      </c>
    </row>
    <row r="2271" spans="1:32" x14ac:dyDescent="0.25">
      <c r="A2271" s="6">
        <v>0.34742278583262298</v>
      </c>
      <c r="B2271" s="6">
        <v>0.65235017214316915</v>
      </c>
      <c r="C2271" s="3">
        <f t="shared" ref="C2271:D2286" si="483">(100%/A2271)</f>
        <v>2.8783374055430189</v>
      </c>
      <c r="D2271" s="4">
        <f t="shared" si="483"/>
        <v>1.5329190405740145</v>
      </c>
      <c r="F2271" s="5">
        <f t="shared" si="477"/>
        <v>1</v>
      </c>
      <c r="G2271" s="5">
        <f t="shared" si="478"/>
        <v>2.8783374055430189</v>
      </c>
      <c r="H2271" s="5">
        <f t="shared" si="479"/>
        <v>1.5329190405740145</v>
      </c>
      <c r="K2271" s="5">
        <f t="shared" si="480"/>
        <v>0</v>
      </c>
      <c r="L2271" s="5">
        <f t="shared" si="481"/>
        <v>0</v>
      </c>
      <c r="M2271" s="25" t="e">
        <f t="shared" ref="M2271:N2286" si="484">(1/K2271)</f>
        <v>#DIV/0!</v>
      </c>
      <c r="N2271" s="25" t="e">
        <f t="shared" si="484"/>
        <v>#DIV/0!</v>
      </c>
      <c r="O2271">
        <f t="shared" ref="O2271:P2286" si="485">(I2271/G2271)</f>
        <v>0</v>
      </c>
      <c r="P2271">
        <f t="shared" si="485"/>
        <v>0</v>
      </c>
      <c r="Q2271" t="s">
        <v>302</v>
      </c>
      <c r="R2271" t="s">
        <v>510</v>
      </c>
      <c r="S2271" t="s">
        <v>275</v>
      </c>
      <c r="T2271" s="67" t="s">
        <v>75</v>
      </c>
      <c r="U2271" s="67" t="s">
        <v>90</v>
      </c>
      <c r="V2271" s="67" t="s">
        <v>684</v>
      </c>
      <c r="W2271" s="133" t="s">
        <v>92</v>
      </c>
      <c r="X2271">
        <v>5</v>
      </c>
      <c r="Y2271" t="str">
        <f t="shared" si="482"/>
        <v>Y</v>
      </c>
      <c r="Z2271" s="24">
        <v>100</v>
      </c>
      <c r="AA2271" s="24">
        <f t="shared" si="471"/>
        <v>0</v>
      </c>
      <c r="AB2271" s="24">
        <f t="shared" si="472"/>
        <v>-100</v>
      </c>
      <c r="AC2271" s="24">
        <f t="shared" si="473"/>
        <v>0</v>
      </c>
      <c r="AD2271" s="24">
        <f t="shared" si="474"/>
        <v>-100</v>
      </c>
      <c r="AE2271" s="24">
        <f t="shared" si="475"/>
        <v>0</v>
      </c>
      <c r="AF2271" s="24">
        <f t="shared" si="476"/>
        <v>-100</v>
      </c>
    </row>
    <row r="2272" spans="1:32" x14ac:dyDescent="0.25">
      <c r="A2272" s="6">
        <v>0.15859055051484078</v>
      </c>
      <c r="B2272" s="6">
        <v>0.84139201532931296</v>
      </c>
      <c r="C2272" s="3">
        <f t="shared" si="483"/>
        <v>6.3055459278856638</v>
      </c>
      <c r="D2272" s="4">
        <f t="shared" si="483"/>
        <v>1.1885066434919866</v>
      </c>
      <c r="F2272" s="5">
        <f t="shared" si="477"/>
        <v>1</v>
      </c>
      <c r="G2272" s="5">
        <f t="shared" si="478"/>
        <v>6.3055459278856638</v>
      </c>
      <c r="H2272" s="5">
        <f t="shared" si="479"/>
        <v>1.1885066434919866</v>
      </c>
      <c r="K2272" s="5">
        <f t="shared" si="480"/>
        <v>0</v>
      </c>
      <c r="L2272" s="5">
        <f t="shared" si="481"/>
        <v>0</v>
      </c>
      <c r="M2272" s="25" t="e">
        <f t="shared" si="484"/>
        <v>#DIV/0!</v>
      </c>
      <c r="N2272" s="25" t="e">
        <f t="shared" si="484"/>
        <v>#DIV/0!</v>
      </c>
      <c r="O2272">
        <f t="shared" si="485"/>
        <v>0</v>
      </c>
      <c r="P2272">
        <f t="shared" si="485"/>
        <v>0</v>
      </c>
      <c r="Q2272" t="s">
        <v>418</v>
      </c>
      <c r="R2272" t="s">
        <v>417</v>
      </c>
      <c r="S2272" t="s">
        <v>274</v>
      </c>
      <c r="T2272" s="67" t="s">
        <v>75</v>
      </c>
      <c r="U2272" s="67" t="s">
        <v>90</v>
      </c>
      <c r="V2272" s="67" t="s">
        <v>684</v>
      </c>
      <c r="W2272" s="133" t="s">
        <v>76</v>
      </c>
      <c r="X2272">
        <v>1</v>
      </c>
      <c r="Y2272" t="str">
        <f t="shared" si="482"/>
        <v>N</v>
      </c>
      <c r="Z2272" s="24">
        <v>100</v>
      </c>
      <c r="AA2272" s="24">
        <f t="shared" si="471"/>
        <v>0</v>
      </c>
      <c r="AB2272" s="24">
        <f t="shared" si="472"/>
        <v>-100</v>
      </c>
      <c r="AC2272" s="24">
        <f t="shared" si="473"/>
        <v>0</v>
      </c>
      <c r="AD2272" s="24">
        <f t="shared" si="474"/>
        <v>-100</v>
      </c>
      <c r="AE2272" s="24">
        <f t="shared" si="475"/>
        <v>0</v>
      </c>
      <c r="AF2272" s="24">
        <f t="shared" si="476"/>
        <v>-100</v>
      </c>
    </row>
    <row r="2273" spans="1:32" x14ac:dyDescent="0.25">
      <c r="A2273" s="6">
        <v>0.20339950466848883</v>
      </c>
      <c r="B2273" s="6">
        <v>0.79647051954362635</v>
      </c>
      <c r="C2273" s="3">
        <f t="shared" si="483"/>
        <v>4.916432818407559</v>
      </c>
      <c r="D2273" s="4">
        <f t="shared" si="483"/>
        <v>1.2555392515632531</v>
      </c>
      <c r="F2273" s="5">
        <f t="shared" si="477"/>
        <v>1</v>
      </c>
      <c r="G2273" s="5">
        <f t="shared" si="478"/>
        <v>4.916432818407559</v>
      </c>
      <c r="H2273" s="5">
        <f t="shared" si="479"/>
        <v>1.2555392515632531</v>
      </c>
      <c r="K2273" s="5">
        <f t="shared" si="480"/>
        <v>0</v>
      </c>
      <c r="L2273" s="5">
        <f t="shared" si="481"/>
        <v>0</v>
      </c>
      <c r="M2273" s="25" t="e">
        <f t="shared" si="484"/>
        <v>#DIV/0!</v>
      </c>
      <c r="N2273" s="25" t="e">
        <f t="shared" si="484"/>
        <v>#DIV/0!</v>
      </c>
      <c r="O2273">
        <f t="shared" si="485"/>
        <v>0</v>
      </c>
      <c r="P2273">
        <f t="shared" si="485"/>
        <v>0</v>
      </c>
      <c r="Q2273" t="s">
        <v>422</v>
      </c>
      <c r="R2273" t="s">
        <v>490</v>
      </c>
      <c r="S2273" t="s">
        <v>270</v>
      </c>
      <c r="T2273" s="67" t="s">
        <v>76</v>
      </c>
      <c r="U2273" s="67" t="s">
        <v>85</v>
      </c>
      <c r="V2273" s="67" t="s">
        <v>684</v>
      </c>
      <c r="W2273" s="133" t="s">
        <v>75</v>
      </c>
      <c r="X2273">
        <v>2</v>
      </c>
      <c r="Y2273" t="str">
        <f t="shared" si="482"/>
        <v>N</v>
      </c>
      <c r="Z2273" s="24">
        <v>100</v>
      </c>
      <c r="AA2273" s="24">
        <f t="shared" si="471"/>
        <v>0</v>
      </c>
      <c r="AB2273" s="24">
        <f t="shared" si="472"/>
        <v>-100</v>
      </c>
      <c r="AC2273" s="24">
        <f t="shared" si="473"/>
        <v>0</v>
      </c>
      <c r="AD2273" s="24">
        <f t="shared" si="474"/>
        <v>-100</v>
      </c>
      <c r="AE2273" s="24">
        <f t="shared" si="475"/>
        <v>0</v>
      </c>
      <c r="AF2273" s="24">
        <f t="shared" si="476"/>
        <v>-100</v>
      </c>
    </row>
    <row r="2274" spans="1:32" x14ac:dyDescent="0.25">
      <c r="A2274" s="6">
        <v>0.17855217639679025</v>
      </c>
      <c r="B2274" s="6">
        <v>0.82141600329824516</v>
      </c>
      <c r="C2274" s="3">
        <f t="shared" si="483"/>
        <v>5.6006038132950842</v>
      </c>
      <c r="D2274" s="4">
        <f t="shared" si="483"/>
        <v>1.2174099311246476</v>
      </c>
      <c r="F2274" s="5">
        <f t="shared" si="477"/>
        <v>1</v>
      </c>
      <c r="G2274" s="5">
        <f t="shared" si="478"/>
        <v>5.6006038132950842</v>
      </c>
      <c r="H2274" s="5">
        <f t="shared" si="479"/>
        <v>1.2174099311246476</v>
      </c>
      <c r="K2274" s="5">
        <f t="shared" si="480"/>
        <v>0</v>
      </c>
      <c r="L2274" s="5">
        <f t="shared" si="481"/>
        <v>0</v>
      </c>
      <c r="M2274" s="25" t="e">
        <f t="shared" si="484"/>
        <v>#DIV/0!</v>
      </c>
      <c r="N2274" s="25" t="e">
        <f t="shared" si="484"/>
        <v>#DIV/0!</v>
      </c>
      <c r="O2274">
        <f t="shared" si="485"/>
        <v>0</v>
      </c>
      <c r="P2274">
        <f t="shared" si="485"/>
        <v>0</v>
      </c>
      <c r="Q2274" t="s">
        <v>295</v>
      </c>
      <c r="R2274" t="s">
        <v>426</v>
      </c>
      <c r="S2274" t="s">
        <v>273</v>
      </c>
      <c r="T2274" s="67" t="s">
        <v>75</v>
      </c>
      <c r="U2274" s="67" t="s">
        <v>90</v>
      </c>
      <c r="V2274" s="67" t="s">
        <v>684</v>
      </c>
      <c r="W2274" s="133" t="s">
        <v>79</v>
      </c>
      <c r="X2274">
        <v>3</v>
      </c>
      <c r="Y2274" t="str">
        <f t="shared" si="482"/>
        <v>Y</v>
      </c>
      <c r="Z2274" s="24">
        <v>100</v>
      </c>
      <c r="AA2274" s="24">
        <f t="shared" si="471"/>
        <v>0</v>
      </c>
      <c r="AB2274" s="24">
        <f t="shared" si="472"/>
        <v>-100</v>
      </c>
      <c r="AC2274" s="24">
        <f t="shared" si="473"/>
        <v>0</v>
      </c>
      <c r="AD2274" s="24">
        <f t="shared" si="474"/>
        <v>-100</v>
      </c>
      <c r="AE2274" s="24">
        <f t="shared" si="475"/>
        <v>0</v>
      </c>
      <c r="AF2274" s="24">
        <f t="shared" si="476"/>
        <v>-100</v>
      </c>
    </row>
    <row r="2275" spans="1:32" x14ac:dyDescent="0.25">
      <c r="A2275" s="6">
        <v>0.23618398137956995</v>
      </c>
      <c r="B2275" s="6">
        <v>0.76373572560887604</v>
      </c>
      <c r="C2275" s="3">
        <f t="shared" si="483"/>
        <v>4.2339873947374338</v>
      </c>
      <c r="D2275" s="4">
        <f t="shared" si="483"/>
        <v>1.3093534405540164</v>
      </c>
      <c r="F2275" s="5">
        <f t="shared" si="477"/>
        <v>1</v>
      </c>
      <c r="G2275" s="5">
        <f t="shared" si="478"/>
        <v>4.2339873947374338</v>
      </c>
      <c r="H2275" s="5">
        <f t="shared" si="479"/>
        <v>1.3093534405540164</v>
      </c>
      <c r="K2275" s="5">
        <f t="shared" si="480"/>
        <v>0</v>
      </c>
      <c r="L2275" s="5">
        <f t="shared" si="481"/>
        <v>0</v>
      </c>
      <c r="M2275" s="25" t="e">
        <f t="shared" si="484"/>
        <v>#DIV/0!</v>
      </c>
      <c r="N2275" s="25" t="e">
        <f t="shared" si="484"/>
        <v>#DIV/0!</v>
      </c>
      <c r="O2275">
        <f t="shared" si="485"/>
        <v>0</v>
      </c>
      <c r="P2275">
        <f t="shared" si="485"/>
        <v>0</v>
      </c>
      <c r="Q2275" t="s">
        <v>351</v>
      </c>
      <c r="R2275" t="s">
        <v>428</v>
      </c>
      <c r="S2275" t="s">
        <v>273</v>
      </c>
      <c r="T2275" s="67" t="s">
        <v>75</v>
      </c>
      <c r="U2275" s="67" t="s">
        <v>90</v>
      </c>
      <c r="V2275" s="67" t="s">
        <v>684</v>
      </c>
      <c r="W2275" s="133" t="s">
        <v>74</v>
      </c>
      <c r="X2275">
        <v>4</v>
      </c>
      <c r="Y2275" t="str">
        <f t="shared" si="482"/>
        <v>Y</v>
      </c>
      <c r="Z2275" s="24">
        <v>100</v>
      </c>
      <c r="AA2275" s="24">
        <f t="shared" si="471"/>
        <v>0</v>
      </c>
      <c r="AB2275" s="24">
        <f t="shared" si="472"/>
        <v>-100</v>
      </c>
      <c r="AC2275" s="24">
        <f t="shared" si="473"/>
        <v>0</v>
      </c>
      <c r="AD2275" s="24">
        <f t="shared" si="474"/>
        <v>-100</v>
      </c>
      <c r="AE2275" s="24">
        <f t="shared" si="475"/>
        <v>0</v>
      </c>
      <c r="AF2275" s="24">
        <f t="shared" si="476"/>
        <v>-100</v>
      </c>
    </row>
    <row r="2276" spans="1:32" x14ac:dyDescent="0.25">
      <c r="A2276" s="123">
        <v>0.13824062001408138</v>
      </c>
      <c r="B2276" s="123">
        <v>0.86174891295386191</v>
      </c>
      <c r="C2276" s="120">
        <f t="shared" si="483"/>
        <v>7.2337638524634702</v>
      </c>
      <c r="D2276" s="121">
        <f t="shared" si="483"/>
        <v>1.1604308226769298</v>
      </c>
      <c r="E2276" s="97"/>
      <c r="F2276" s="122">
        <f t="shared" si="477"/>
        <v>1</v>
      </c>
      <c r="G2276" s="122">
        <f t="shared" si="478"/>
        <v>7.2337638524634702</v>
      </c>
      <c r="H2276" s="122">
        <f t="shared" si="479"/>
        <v>1.1604308226769298</v>
      </c>
      <c r="I2276" s="97"/>
      <c r="J2276" s="97"/>
      <c r="K2276" s="122">
        <f t="shared" si="480"/>
        <v>0</v>
      </c>
      <c r="L2276" s="122">
        <f t="shared" si="481"/>
        <v>0</v>
      </c>
      <c r="M2276" s="123" t="e">
        <f t="shared" si="484"/>
        <v>#DIV/0!</v>
      </c>
      <c r="N2276" s="123" t="e">
        <f t="shared" si="484"/>
        <v>#DIV/0!</v>
      </c>
      <c r="O2276" s="97">
        <f t="shared" si="485"/>
        <v>0</v>
      </c>
      <c r="P2276" s="97">
        <f t="shared" si="485"/>
        <v>0</v>
      </c>
      <c r="Q2276" s="97" t="s">
        <v>511</v>
      </c>
      <c r="R2276" s="97" t="s">
        <v>370</v>
      </c>
      <c r="S2276" s="97" t="s">
        <v>275</v>
      </c>
      <c r="T2276" s="117" t="s">
        <v>75</v>
      </c>
      <c r="U2276" s="117" t="s">
        <v>90</v>
      </c>
      <c r="V2276" s="117" t="s">
        <v>685</v>
      </c>
      <c r="W2276" s="133" t="s">
        <v>73</v>
      </c>
      <c r="X2276">
        <v>0</v>
      </c>
      <c r="Y2276" t="str">
        <f t="shared" si="482"/>
        <v>N</v>
      </c>
      <c r="Z2276" s="24">
        <v>100</v>
      </c>
      <c r="AA2276" s="24">
        <f t="shared" si="471"/>
        <v>0</v>
      </c>
      <c r="AB2276" s="24">
        <f t="shared" si="472"/>
        <v>-100</v>
      </c>
      <c r="AC2276" s="24">
        <f t="shared" si="473"/>
        <v>0</v>
      </c>
      <c r="AD2276" s="24">
        <f t="shared" si="474"/>
        <v>-100</v>
      </c>
      <c r="AE2276" s="24">
        <f t="shared" si="475"/>
        <v>0</v>
      </c>
      <c r="AF2276" s="24">
        <f t="shared" si="476"/>
        <v>-100</v>
      </c>
    </row>
    <row r="2277" spans="1:32" x14ac:dyDescent="0.25">
      <c r="A2277" s="6">
        <v>0.21989226787228638</v>
      </c>
      <c r="B2277" s="6">
        <v>0.78006339729363017</v>
      </c>
      <c r="C2277" s="3">
        <f t="shared" si="483"/>
        <v>4.5476815063856675</v>
      </c>
      <c r="D2277" s="4">
        <f t="shared" si="483"/>
        <v>1.2819470872103766</v>
      </c>
      <c r="F2277" s="5">
        <f t="shared" si="477"/>
        <v>1</v>
      </c>
      <c r="G2277" s="5">
        <f t="shared" si="478"/>
        <v>4.5476815063856675</v>
      </c>
      <c r="H2277" s="5">
        <f t="shared" si="479"/>
        <v>1.2819470872103766</v>
      </c>
      <c r="K2277" s="5">
        <f t="shared" si="480"/>
        <v>0</v>
      </c>
      <c r="L2277" s="5">
        <f t="shared" si="481"/>
        <v>0</v>
      </c>
      <c r="M2277" s="25" t="e">
        <f t="shared" si="484"/>
        <v>#DIV/0!</v>
      </c>
      <c r="N2277" s="25" t="e">
        <f t="shared" si="484"/>
        <v>#DIV/0!</v>
      </c>
      <c r="O2277">
        <f t="shared" si="485"/>
        <v>0</v>
      </c>
      <c r="P2277">
        <f t="shared" si="485"/>
        <v>0</v>
      </c>
      <c r="Q2277" t="s">
        <v>301</v>
      </c>
      <c r="R2277" t="s">
        <v>378</v>
      </c>
      <c r="S2277" t="s">
        <v>275</v>
      </c>
      <c r="T2277" s="67" t="s">
        <v>75</v>
      </c>
      <c r="U2277" s="67" t="s">
        <v>90</v>
      </c>
      <c r="V2277" s="128" t="s">
        <v>686</v>
      </c>
      <c r="W2277" s="133" t="s">
        <v>92</v>
      </c>
      <c r="X2277">
        <v>5</v>
      </c>
      <c r="Y2277" t="str">
        <f t="shared" si="482"/>
        <v>Y</v>
      </c>
      <c r="Z2277" s="24">
        <v>100</v>
      </c>
      <c r="AA2277" s="24">
        <f t="shared" si="471"/>
        <v>0</v>
      </c>
      <c r="AB2277" s="24">
        <f t="shared" si="472"/>
        <v>-100</v>
      </c>
      <c r="AC2277" s="24">
        <f t="shared" si="473"/>
        <v>0</v>
      </c>
      <c r="AD2277" s="24">
        <f t="shared" si="474"/>
        <v>-100</v>
      </c>
      <c r="AE2277" s="24">
        <f t="shared" si="475"/>
        <v>0</v>
      </c>
      <c r="AF2277" s="24">
        <f t="shared" si="476"/>
        <v>-100</v>
      </c>
    </row>
    <row r="2278" spans="1:32" x14ac:dyDescent="0.25">
      <c r="A2278" s="6">
        <v>0.42035770367389685</v>
      </c>
      <c r="B2278" s="6">
        <v>0.57895951545528568</v>
      </c>
      <c r="C2278" s="3">
        <f t="shared" si="483"/>
        <v>2.3789263079041256</v>
      </c>
      <c r="D2278" s="4">
        <f t="shared" si="483"/>
        <v>1.7272364877078046</v>
      </c>
      <c r="F2278" s="5">
        <f t="shared" si="477"/>
        <v>1</v>
      </c>
      <c r="G2278" s="5">
        <f t="shared" si="478"/>
        <v>2.3789263079041256</v>
      </c>
      <c r="H2278" s="5">
        <f t="shared" si="479"/>
        <v>1.7272364877078046</v>
      </c>
      <c r="K2278" s="5">
        <f t="shared" si="480"/>
        <v>0</v>
      </c>
      <c r="L2278" s="5">
        <f t="shared" si="481"/>
        <v>0</v>
      </c>
      <c r="M2278" s="25" t="e">
        <f t="shared" si="484"/>
        <v>#DIV/0!</v>
      </c>
      <c r="N2278" s="25" t="e">
        <f t="shared" si="484"/>
        <v>#DIV/0!</v>
      </c>
      <c r="O2278">
        <f t="shared" si="485"/>
        <v>0</v>
      </c>
      <c r="P2278">
        <f t="shared" si="485"/>
        <v>0</v>
      </c>
      <c r="Q2278" t="s">
        <v>292</v>
      </c>
      <c r="R2278" t="s">
        <v>291</v>
      </c>
      <c r="S2278" t="s">
        <v>270</v>
      </c>
      <c r="T2278" s="67" t="s">
        <v>75</v>
      </c>
      <c r="U2278" s="67" t="s">
        <v>90</v>
      </c>
      <c r="V2278" s="128" t="s">
        <v>686</v>
      </c>
      <c r="W2278" s="133" t="s">
        <v>78</v>
      </c>
      <c r="X2278">
        <v>1</v>
      </c>
      <c r="Y2278" t="str">
        <f t="shared" si="482"/>
        <v>N</v>
      </c>
      <c r="Z2278" s="24">
        <v>100</v>
      </c>
      <c r="AA2278" s="24">
        <f t="shared" si="471"/>
        <v>0</v>
      </c>
      <c r="AB2278" s="24">
        <f t="shared" si="472"/>
        <v>-100</v>
      </c>
      <c r="AC2278" s="24">
        <f t="shared" si="473"/>
        <v>0</v>
      </c>
      <c r="AD2278" s="24">
        <f t="shared" si="474"/>
        <v>-100</v>
      </c>
      <c r="AE2278" s="24">
        <f t="shared" si="475"/>
        <v>0</v>
      </c>
      <c r="AF2278" s="24">
        <f t="shared" si="476"/>
        <v>-100</v>
      </c>
    </row>
    <row r="2279" spans="1:32" x14ac:dyDescent="0.25">
      <c r="A2279" s="6">
        <v>0.40672451387165215</v>
      </c>
      <c r="B2279" s="6">
        <v>0.59243070646232576</v>
      </c>
      <c r="C2279" s="3">
        <f t="shared" si="483"/>
        <v>2.4586666549328386</v>
      </c>
      <c r="D2279" s="4">
        <f t="shared" si="483"/>
        <v>1.6879611220212682</v>
      </c>
      <c r="F2279" s="5">
        <f t="shared" si="477"/>
        <v>1</v>
      </c>
      <c r="G2279" s="5">
        <f t="shared" si="478"/>
        <v>2.4586666549328386</v>
      </c>
      <c r="H2279" s="5">
        <f t="shared" si="479"/>
        <v>1.6879611220212682</v>
      </c>
      <c r="K2279" s="5">
        <f t="shared" si="480"/>
        <v>0</v>
      </c>
      <c r="L2279" s="5">
        <f t="shared" si="481"/>
        <v>0</v>
      </c>
      <c r="M2279" s="25" t="e">
        <f t="shared" si="484"/>
        <v>#DIV/0!</v>
      </c>
      <c r="N2279" s="25" t="e">
        <f t="shared" si="484"/>
        <v>#DIV/0!</v>
      </c>
      <c r="O2279">
        <f t="shared" si="485"/>
        <v>0</v>
      </c>
      <c r="P2279">
        <f t="shared" si="485"/>
        <v>0</v>
      </c>
      <c r="Q2279" t="s">
        <v>420</v>
      </c>
      <c r="R2279" t="s">
        <v>419</v>
      </c>
      <c r="S2279" t="s">
        <v>270</v>
      </c>
      <c r="T2279" s="67" t="s">
        <v>75</v>
      </c>
      <c r="U2279" s="67" t="s">
        <v>90</v>
      </c>
      <c r="V2279" s="128" t="s">
        <v>686</v>
      </c>
      <c r="W2279" s="133" t="s">
        <v>78</v>
      </c>
      <c r="X2279">
        <v>1</v>
      </c>
      <c r="Y2279" t="str">
        <f t="shared" si="482"/>
        <v>N</v>
      </c>
      <c r="Z2279" s="24">
        <v>100</v>
      </c>
      <c r="AA2279" s="24">
        <f t="shared" si="471"/>
        <v>0</v>
      </c>
      <c r="AB2279" s="24">
        <f t="shared" si="472"/>
        <v>-100</v>
      </c>
      <c r="AC2279" s="24">
        <f t="shared" si="473"/>
        <v>0</v>
      </c>
      <c r="AD2279" s="24">
        <f t="shared" si="474"/>
        <v>-100</v>
      </c>
      <c r="AE2279" s="24">
        <f t="shared" si="475"/>
        <v>0</v>
      </c>
      <c r="AF2279" s="24">
        <f t="shared" si="476"/>
        <v>-100</v>
      </c>
    </row>
    <row r="2280" spans="1:32" x14ac:dyDescent="0.25">
      <c r="A2280" s="6">
        <v>0.30845872854154988</v>
      </c>
      <c r="B2280" s="6">
        <v>0.69125430133035848</v>
      </c>
      <c r="C2280" s="3">
        <f t="shared" si="483"/>
        <v>3.241924794050036</v>
      </c>
      <c r="D2280" s="4">
        <f t="shared" si="483"/>
        <v>1.4466456094022746</v>
      </c>
      <c r="F2280" s="5">
        <f t="shared" si="477"/>
        <v>1</v>
      </c>
      <c r="G2280" s="5">
        <f t="shared" si="478"/>
        <v>3.241924794050036</v>
      </c>
      <c r="H2280" s="5">
        <f t="shared" si="479"/>
        <v>1.4466456094022746</v>
      </c>
      <c r="K2280" s="5">
        <f t="shared" si="480"/>
        <v>0</v>
      </c>
      <c r="L2280" s="5">
        <f t="shared" si="481"/>
        <v>0</v>
      </c>
      <c r="M2280" s="25" t="e">
        <f t="shared" si="484"/>
        <v>#DIV/0!</v>
      </c>
      <c r="N2280" s="25" t="e">
        <f t="shared" si="484"/>
        <v>#DIV/0!</v>
      </c>
      <c r="O2280">
        <f t="shared" si="485"/>
        <v>0</v>
      </c>
      <c r="P2280">
        <f t="shared" si="485"/>
        <v>0</v>
      </c>
      <c r="Q2280" t="s">
        <v>494</v>
      </c>
      <c r="R2280" t="s">
        <v>352</v>
      </c>
      <c r="S2280" t="s">
        <v>273</v>
      </c>
      <c r="T2280" s="67" t="s">
        <v>75</v>
      </c>
      <c r="U2280" s="67" t="s">
        <v>90</v>
      </c>
      <c r="V2280" s="128" t="s">
        <v>686</v>
      </c>
      <c r="W2280" s="133" t="s">
        <v>79</v>
      </c>
      <c r="X2280">
        <v>3</v>
      </c>
      <c r="Y2280" t="str">
        <f t="shared" si="482"/>
        <v>Y</v>
      </c>
      <c r="Z2280" s="24">
        <v>100</v>
      </c>
      <c r="AA2280" s="24">
        <f t="shared" si="471"/>
        <v>0</v>
      </c>
      <c r="AB2280" s="24">
        <f t="shared" si="472"/>
        <v>-100</v>
      </c>
      <c r="AC2280" s="24">
        <f t="shared" si="473"/>
        <v>0</v>
      </c>
      <c r="AD2280" s="24">
        <f t="shared" si="474"/>
        <v>-100</v>
      </c>
      <c r="AE2280" s="24">
        <f t="shared" si="475"/>
        <v>0</v>
      </c>
      <c r="AF2280" s="24">
        <f t="shared" si="476"/>
        <v>-100</v>
      </c>
    </row>
    <row r="2281" spans="1:32" x14ac:dyDescent="0.25">
      <c r="A2281" s="6">
        <v>0.1302270888909236</v>
      </c>
      <c r="B2281" s="6">
        <v>0.8697326591689466</v>
      </c>
      <c r="C2281" s="3">
        <f t="shared" si="483"/>
        <v>7.6788939115239385</v>
      </c>
      <c r="D2281" s="4">
        <f t="shared" si="483"/>
        <v>1.1497786008812494</v>
      </c>
      <c r="F2281" s="5">
        <f t="shared" si="477"/>
        <v>1</v>
      </c>
      <c r="G2281" s="5">
        <f t="shared" si="478"/>
        <v>7.6788939115239385</v>
      </c>
      <c r="H2281" s="5">
        <f t="shared" si="479"/>
        <v>1.1497786008812494</v>
      </c>
      <c r="K2281" s="5">
        <f t="shared" si="480"/>
        <v>0</v>
      </c>
      <c r="L2281" s="5">
        <f t="shared" si="481"/>
        <v>0</v>
      </c>
      <c r="M2281" s="25" t="e">
        <f t="shared" si="484"/>
        <v>#DIV/0!</v>
      </c>
      <c r="N2281" s="25" t="e">
        <f t="shared" si="484"/>
        <v>#DIV/0!</v>
      </c>
      <c r="O2281">
        <f t="shared" si="485"/>
        <v>0</v>
      </c>
      <c r="P2281">
        <f t="shared" si="485"/>
        <v>0</v>
      </c>
      <c r="Q2281" t="s">
        <v>298</v>
      </c>
      <c r="R2281" t="s">
        <v>295</v>
      </c>
      <c r="S2281" t="s">
        <v>273</v>
      </c>
      <c r="T2281" s="67" t="s">
        <v>76</v>
      </c>
      <c r="U2281" s="67" t="s">
        <v>85</v>
      </c>
      <c r="V2281" s="128" t="s">
        <v>686</v>
      </c>
      <c r="W2281" s="133" t="s">
        <v>94</v>
      </c>
      <c r="X2281">
        <v>2</v>
      </c>
      <c r="Y2281" t="str">
        <f t="shared" si="482"/>
        <v>N</v>
      </c>
      <c r="Z2281" s="24">
        <v>100</v>
      </c>
      <c r="AA2281" s="24">
        <f t="shared" si="471"/>
        <v>0</v>
      </c>
      <c r="AB2281" s="24">
        <f t="shared" si="472"/>
        <v>-100</v>
      </c>
      <c r="AC2281" s="24">
        <f t="shared" si="473"/>
        <v>0</v>
      </c>
      <c r="AD2281" s="24">
        <f t="shared" si="474"/>
        <v>-100</v>
      </c>
      <c r="AE2281" s="24">
        <f t="shared" si="475"/>
        <v>0</v>
      </c>
      <c r="AF2281" s="24">
        <f t="shared" si="476"/>
        <v>-100</v>
      </c>
    </row>
    <row r="2282" spans="1:32" x14ac:dyDescent="0.25">
      <c r="A2282" s="6">
        <v>0.37318979432955302</v>
      </c>
      <c r="B2282" s="6">
        <v>0.62545206517773644</v>
      </c>
      <c r="C2282" s="3">
        <f t="shared" si="483"/>
        <v>2.6796016804171479</v>
      </c>
      <c r="D2282" s="4">
        <f t="shared" si="483"/>
        <v>1.598843549610516</v>
      </c>
      <c r="F2282" s="5">
        <f t="shared" si="477"/>
        <v>1</v>
      </c>
      <c r="G2282" s="5">
        <f t="shared" si="478"/>
        <v>2.6796016804171479</v>
      </c>
      <c r="H2282" s="5">
        <f t="shared" si="479"/>
        <v>1.598843549610516</v>
      </c>
      <c r="K2282" s="5">
        <f t="shared" si="480"/>
        <v>0</v>
      </c>
      <c r="L2282" s="5">
        <f t="shared" si="481"/>
        <v>0</v>
      </c>
      <c r="M2282" s="25" t="e">
        <f t="shared" si="484"/>
        <v>#DIV/0!</v>
      </c>
      <c r="N2282" s="25" t="e">
        <f t="shared" si="484"/>
        <v>#DIV/0!</v>
      </c>
      <c r="O2282">
        <f t="shared" si="485"/>
        <v>0</v>
      </c>
      <c r="P2282">
        <f t="shared" si="485"/>
        <v>0</v>
      </c>
      <c r="Q2282" t="s">
        <v>475</v>
      </c>
      <c r="R2282" t="s">
        <v>302</v>
      </c>
      <c r="S2282" t="s">
        <v>275</v>
      </c>
      <c r="T2282" s="67" t="s">
        <v>86</v>
      </c>
      <c r="U2282" s="67" t="s">
        <v>84</v>
      </c>
      <c r="V2282" s="128" t="s">
        <v>687</v>
      </c>
      <c r="W2282" s="133" t="s">
        <v>96</v>
      </c>
      <c r="X2282">
        <v>5</v>
      </c>
      <c r="Y2282" t="str">
        <f t="shared" si="482"/>
        <v>Y</v>
      </c>
      <c r="Z2282" s="24">
        <v>100</v>
      </c>
      <c r="AA2282" s="24">
        <f t="shared" si="471"/>
        <v>0</v>
      </c>
      <c r="AB2282" s="24">
        <f t="shared" si="472"/>
        <v>-100</v>
      </c>
      <c r="AC2282" s="24">
        <f t="shared" si="473"/>
        <v>0</v>
      </c>
      <c r="AD2282" s="24">
        <f t="shared" si="474"/>
        <v>-100</v>
      </c>
      <c r="AE2282" s="24">
        <f t="shared" si="475"/>
        <v>0</v>
      </c>
      <c r="AF2282" s="24">
        <f t="shared" si="476"/>
        <v>-100</v>
      </c>
    </row>
    <row r="2283" spans="1:32" x14ac:dyDescent="0.25">
      <c r="A2283" s="6">
        <v>0.24329664234369169</v>
      </c>
      <c r="B2283" s="6">
        <v>0.75638617583565326</v>
      </c>
      <c r="C2283" s="3">
        <f t="shared" si="483"/>
        <v>4.1102087984730815</v>
      </c>
      <c r="D2283" s="4">
        <f t="shared" si="483"/>
        <v>1.3220759870382386</v>
      </c>
      <c r="F2283" s="5">
        <f t="shared" si="477"/>
        <v>1</v>
      </c>
      <c r="G2283" s="5">
        <f t="shared" si="478"/>
        <v>4.1102087984730815</v>
      </c>
      <c r="H2283" s="5">
        <f t="shared" si="479"/>
        <v>1.3220759870382386</v>
      </c>
      <c r="K2283" s="5">
        <f t="shared" si="480"/>
        <v>0</v>
      </c>
      <c r="L2283" s="5">
        <f t="shared" si="481"/>
        <v>0</v>
      </c>
      <c r="M2283" s="25" t="e">
        <f t="shared" si="484"/>
        <v>#DIV/0!</v>
      </c>
      <c r="N2283" s="25" t="e">
        <f t="shared" si="484"/>
        <v>#DIV/0!</v>
      </c>
      <c r="O2283">
        <f t="shared" si="485"/>
        <v>0</v>
      </c>
      <c r="P2283">
        <f t="shared" si="485"/>
        <v>0</v>
      </c>
      <c r="Q2283" t="s">
        <v>510</v>
      </c>
      <c r="R2283" t="s">
        <v>376</v>
      </c>
      <c r="S2283" t="s">
        <v>275</v>
      </c>
      <c r="T2283" s="67" t="s">
        <v>78</v>
      </c>
      <c r="U2283" s="67" t="s">
        <v>84</v>
      </c>
      <c r="V2283" s="128" t="s">
        <v>687</v>
      </c>
      <c r="W2283" s="133" t="s">
        <v>94</v>
      </c>
      <c r="X2283">
        <v>2</v>
      </c>
      <c r="Y2283" t="str">
        <f t="shared" si="482"/>
        <v>N</v>
      </c>
      <c r="Z2283" s="24">
        <v>100</v>
      </c>
      <c r="AA2283" s="24">
        <f t="shared" si="471"/>
        <v>0</v>
      </c>
      <c r="AB2283" s="24">
        <f t="shared" si="472"/>
        <v>-100</v>
      </c>
      <c r="AC2283" s="24">
        <f t="shared" si="473"/>
        <v>0</v>
      </c>
      <c r="AD2283" s="24">
        <f t="shared" si="474"/>
        <v>-100</v>
      </c>
      <c r="AE2283" s="24">
        <f t="shared" si="475"/>
        <v>0</v>
      </c>
      <c r="AF2283" s="24">
        <f t="shared" si="476"/>
        <v>-100</v>
      </c>
    </row>
    <row r="2284" spans="1:32" x14ac:dyDescent="0.25">
      <c r="A2284" s="6">
        <v>0.3767484651313936</v>
      </c>
      <c r="B2284" s="6">
        <v>0.62287354410481599</v>
      </c>
      <c r="C2284" s="3">
        <f t="shared" si="483"/>
        <v>2.6542908400469347</v>
      </c>
      <c r="D2284" s="4">
        <f t="shared" si="483"/>
        <v>1.6054623116754527</v>
      </c>
      <c r="F2284" s="5">
        <f t="shared" si="477"/>
        <v>1</v>
      </c>
      <c r="G2284" s="5">
        <f t="shared" si="478"/>
        <v>2.6542908400469347</v>
      </c>
      <c r="H2284" s="5">
        <f t="shared" si="479"/>
        <v>1.6054623116754527</v>
      </c>
      <c r="K2284" s="5">
        <f t="shared" si="480"/>
        <v>0</v>
      </c>
      <c r="L2284" s="5">
        <f t="shared" si="481"/>
        <v>0</v>
      </c>
      <c r="M2284" s="25" t="e">
        <f t="shared" si="484"/>
        <v>#DIV/0!</v>
      </c>
      <c r="N2284" s="25" t="e">
        <f t="shared" si="484"/>
        <v>#DIV/0!</v>
      </c>
      <c r="O2284">
        <f t="shared" si="485"/>
        <v>0</v>
      </c>
      <c r="P2284">
        <f t="shared" si="485"/>
        <v>0</v>
      </c>
      <c r="Q2284" t="s">
        <v>375</v>
      </c>
      <c r="R2284" t="s">
        <v>309</v>
      </c>
      <c r="S2284" t="s">
        <v>275</v>
      </c>
      <c r="T2284" s="67" t="s">
        <v>75</v>
      </c>
      <c r="U2284" s="67" t="s">
        <v>90</v>
      </c>
      <c r="V2284" s="128" t="s">
        <v>687</v>
      </c>
      <c r="W2284" s="133" t="s">
        <v>73</v>
      </c>
      <c r="X2284">
        <v>0</v>
      </c>
      <c r="Y2284" t="str">
        <f t="shared" si="482"/>
        <v>N</v>
      </c>
      <c r="Z2284" s="24">
        <v>100</v>
      </c>
      <c r="AA2284" s="24">
        <f t="shared" si="471"/>
        <v>0</v>
      </c>
      <c r="AB2284" s="24">
        <f t="shared" si="472"/>
        <v>-100</v>
      </c>
      <c r="AC2284" s="24">
        <f t="shared" si="473"/>
        <v>0</v>
      </c>
      <c r="AD2284" s="24">
        <f t="shared" si="474"/>
        <v>-100</v>
      </c>
      <c r="AE2284" s="24">
        <f t="shared" si="475"/>
        <v>0</v>
      </c>
      <c r="AF2284" s="24">
        <f t="shared" si="476"/>
        <v>-100</v>
      </c>
    </row>
    <row r="2285" spans="1:32" x14ac:dyDescent="0.25">
      <c r="A2285" s="6">
        <v>0.28818206021370613</v>
      </c>
      <c r="B2285" s="6">
        <v>0.71165398727364981</v>
      </c>
      <c r="C2285" s="3">
        <f t="shared" si="483"/>
        <v>3.4700286314090252</v>
      </c>
      <c r="D2285" s="4">
        <f t="shared" si="483"/>
        <v>1.4051772601331236</v>
      </c>
      <c r="F2285" s="5">
        <f t="shared" si="477"/>
        <v>1</v>
      </c>
      <c r="G2285" s="5">
        <f t="shared" si="478"/>
        <v>3.4700286314090252</v>
      </c>
      <c r="H2285" s="5">
        <f t="shared" si="479"/>
        <v>1.4051772601331236</v>
      </c>
      <c r="K2285" s="5">
        <f t="shared" si="480"/>
        <v>0</v>
      </c>
      <c r="L2285" s="5">
        <f t="shared" si="481"/>
        <v>0</v>
      </c>
      <c r="M2285" s="25" t="e">
        <f t="shared" si="484"/>
        <v>#DIV/0!</v>
      </c>
      <c r="N2285" s="25" t="e">
        <f t="shared" si="484"/>
        <v>#DIV/0!</v>
      </c>
      <c r="O2285">
        <f t="shared" si="485"/>
        <v>0</v>
      </c>
      <c r="P2285">
        <f t="shared" si="485"/>
        <v>0</v>
      </c>
      <c r="Q2285" t="s">
        <v>308</v>
      </c>
      <c r="R2285" t="s">
        <v>374</v>
      </c>
      <c r="S2285" t="s">
        <v>275</v>
      </c>
      <c r="T2285" s="67" t="s">
        <v>75</v>
      </c>
      <c r="U2285" s="67" t="s">
        <v>90</v>
      </c>
      <c r="V2285" s="128" t="s">
        <v>687</v>
      </c>
      <c r="W2285" s="133" t="s">
        <v>86</v>
      </c>
      <c r="X2285">
        <v>3</v>
      </c>
      <c r="Y2285" t="str">
        <f t="shared" si="482"/>
        <v>Y</v>
      </c>
      <c r="Z2285" s="24">
        <v>100</v>
      </c>
      <c r="AA2285" s="24">
        <f t="shared" si="471"/>
        <v>0</v>
      </c>
      <c r="AB2285" s="24">
        <f t="shared" si="472"/>
        <v>-100</v>
      </c>
      <c r="AC2285" s="24">
        <f t="shared" si="473"/>
        <v>0</v>
      </c>
      <c r="AD2285" s="24">
        <f t="shared" si="474"/>
        <v>-100</v>
      </c>
      <c r="AE2285" s="24">
        <f t="shared" si="475"/>
        <v>0</v>
      </c>
      <c r="AF2285" s="24">
        <f t="shared" si="476"/>
        <v>-100</v>
      </c>
    </row>
    <row r="2286" spans="1:32" x14ac:dyDescent="0.25">
      <c r="A2286" s="6">
        <v>0.54061993647658846</v>
      </c>
      <c r="B2286" s="6">
        <v>0.45778464325445228</v>
      </c>
      <c r="C2286" s="3">
        <f t="shared" si="483"/>
        <v>1.8497283073157718</v>
      </c>
      <c r="D2286" s="4">
        <f t="shared" si="483"/>
        <v>2.1844332585970254</v>
      </c>
      <c r="F2286" s="5">
        <f t="shared" si="477"/>
        <v>1</v>
      </c>
      <c r="G2286" s="5">
        <f t="shared" si="478"/>
        <v>1.8497283073157718</v>
      </c>
      <c r="H2286" s="5">
        <f t="shared" si="479"/>
        <v>2.1844332585970254</v>
      </c>
      <c r="K2286" s="5">
        <f t="shared" si="480"/>
        <v>0</v>
      </c>
      <c r="L2286" s="5">
        <f t="shared" si="481"/>
        <v>0</v>
      </c>
      <c r="M2286" s="25" t="e">
        <f t="shared" si="484"/>
        <v>#DIV/0!</v>
      </c>
      <c r="N2286" s="25" t="e">
        <f t="shared" si="484"/>
        <v>#DIV/0!</v>
      </c>
      <c r="O2286">
        <f t="shared" si="485"/>
        <v>0</v>
      </c>
      <c r="P2286">
        <f t="shared" si="485"/>
        <v>0</v>
      </c>
      <c r="Q2286" t="s">
        <v>377</v>
      </c>
      <c r="R2286" t="s">
        <v>285</v>
      </c>
      <c r="S2286" t="s">
        <v>275</v>
      </c>
      <c r="T2286" s="67" t="s">
        <v>86</v>
      </c>
      <c r="U2286" s="67" t="s">
        <v>84</v>
      </c>
      <c r="V2286" s="128" t="s">
        <v>687</v>
      </c>
      <c r="W2286" s="133" t="s">
        <v>91</v>
      </c>
      <c r="X2286">
        <v>5</v>
      </c>
      <c r="Y2286" t="str">
        <f t="shared" si="482"/>
        <v>Y</v>
      </c>
      <c r="Z2286" s="24">
        <v>100</v>
      </c>
      <c r="AA2286" s="24">
        <f t="shared" ref="AA2286:AA2349" si="486">IF(AND(O2286&gt;1,Y2286="Y"),Z2286*I2286,IF(AND(P2286&gt;1,Y2286="N"),Z2286*J2286,0))</f>
        <v>0</v>
      </c>
      <c r="AB2286" s="24">
        <f t="shared" ref="AB2286:AB2349" si="487">AA2286-Z2286</f>
        <v>-100</v>
      </c>
      <c r="AC2286" s="24">
        <f t="shared" ref="AC2286:AC2349" si="488">IF(AND(A2286 &gt; 50%,Y2286 = "Y"),Z2286*I2286,0)</f>
        <v>0</v>
      </c>
      <c r="AD2286" s="24">
        <f t="shared" ref="AD2286:AD2349" si="489">AC2286-Z2286</f>
        <v>-100</v>
      </c>
      <c r="AE2286" s="24">
        <f t="shared" ref="AE2286:AE2349" si="490">IF(AND(B2286 &gt; 50%,Y2286 = "N"),Z2286*J2286,0)</f>
        <v>0</v>
      </c>
      <c r="AF2286" s="24">
        <f t="shared" ref="AF2286:AF2349" si="491">AE2286-Z2286</f>
        <v>-100</v>
      </c>
    </row>
    <row r="2287" spans="1:32" x14ac:dyDescent="0.25">
      <c r="A2287" s="6">
        <v>0.45506856546452101</v>
      </c>
      <c r="B2287" s="6">
        <v>0.54349500642598481</v>
      </c>
      <c r="C2287" s="3">
        <f t="shared" ref="C2287:D2336" si="492">(100%/A2287)</f>
        <v>2.1974710535745938</v>
      </c>
      <c r="D2287" s="4">
        <f t="shared" si="492"/>
        <v>1.8399433079909699</v>
      </c>
      <c r="F2287" s="5">
        <f t="shared" si="477"/>
        <v>1</v>
      </c>
      <c r="G2287" s="5">
        <f t="shared" si="478"/>
        <v>2.1974710535745938</v>
      </c>
      <c r="H2287" s="5">
        <f t="shared" si="479"/>
        <v>1.8399433079909699</v>
      </c>
      <c r="K2287" s="5">
        <f t="shared" si="480"/>
        <v>0</v>
      </c>
      <c r="L2287" s="5">
        <f t="shared" si="481"/>
        <v>0</v>
      </c>
      <c r="M2287" s="25" t="e">
        <f t="shared" ref="M2287:N2336" si="493">(1/K2287)</f>
        <v>#DIV/0!</v>
      </c>
      <c r="N2287" s="25" t="e">
        <f t="shared" si="493"/>
        <v>#DIV/0!</v>
      </c>
      <c r="O2287">
        <f t="shared" ref="O2287:P2336" si="494">(I2287/G2287)</f>
        <v>0</v>
      </c>
      <c r="P2287">
        <f t="shared" si="494"/>
        <v>0</v>
      </c>
      <c r="Q2287" t="s">
        <v>380</v>
      </c>
      <c r="R2287" t="s">
        <v>304</v>
      </c>
      <c r="S2287" t="s">
        <v>275</v>
      </c>
      <c r="T2287" s="67" t="s">
        <v>86</v>
      </c>
      <c r="U2287" s="67" t="s">
        <v>84</v>
      </c>
      <c r="V2287" s="128" t="s">
        <v>687</v>
      </c>
      <c r="W2287" s="133" t="s">
        <v>100</v>
      </c>
      <c r="X2287">
        <v>3</v>
      </c>
      <c r="Y2287" t="str">
        <f t="shared" si="482"/>
        <v>Y</v>
      </c>
      <c r="Z2287" s="24">
        <v>100</v>
      </c>
      <c r="AA2287" s="24">
        <f t="shared" si="486"/>
        <v>0</v>
      </c>
      <c r="AB2287" s="24">
        <f t="shared" si="487"/>
        <v>-100</v>
      </c>
      <c r="AC2287" s="24">
        <f t="shared" si="488"/>
        <v>0</v>
      </c>
      <c r="AD2287" s="24">
        <f t="shared" si="489"/>
        <v>-100</v>
      </c>
      <c r="AE2287" s="24">
        <f t="shared" si="490"/>
        <v>0</v>
      </c>
      <c r="AF2287" s="24">
        <f t="shared" si="491"/>
        <v>-100</v>
      </c>
    </row>
    <row r="2288" spans="1:32" x14ac:dyDescent="0.25">
      <c r="A2288" s="6">
        <v>0.60493620741794829</v>
      </c>
      <c r="B2288" s="6">
        <v>0.37905931774112978</v>
      </c>
      <c r="C2288" s="3">
        <f t="shared" si="492"/>
        <v>1.6530668651299683</v>
      </c>
      <c r="D2288" s="4">
        <f t="shared" si="492"/>
        <v>2.6381095337773175</v>
      </c>
      <c r="F2288" s="5">
        <f t="shared" ref="F2288:F2351" si="495">(E2288/100%) + 1</f>
        <v>1</v>
      </c>
      <c r="G2288" s="5">
        <f t="shared" ref="G2288:G2351" si="496">C2288/F2288</f>
        <v>1.6530668651299683</v>
      </c>
      <c r="H2288" s="5">
        <f t="shared" ref="H2288:H2351" si="497">D2288/F2288</f>
        <v>2.6381095337773175</v>
      </c>
      <c r="K2288" s="5">
        <f t="shared" ref="K2288:K2351" si="498">(I2288*F2288)</f>
        <v>0</v>
      </c>
      <c r="L2288" s="5">
        <f t="shared" ref="L2288:L2351" si="499">(J2288*F2288)</f>
        <v>0</v>
      </c>
      <c r="M2288" s="25" t="e">
        <f t="shared" si="493"/>
        <v>#DIV/0!</v>
      </c>
      <c r="N2288" s="25" t="e">
        <f t="shared" si="493"/>
        <v>#DIV/0!</v>
      </c>
      <c r="O2288">
        <f t="shared" si="494"/>
        <v>0</v>
      </c>
      <c r="P2288">
        <f t="shared" si="494"/>
        <v>0</v>
      </c>
      <c r="Q2288" t="s">
        <v>284</v>
      </c>
      <c r="R2288" t="s">
        <v>379</v>
      </c>
      <c r="S2288" t="s">
        <v>275</v>
      </c>
      <c r="T2288" s="67" t="s">
        <v>102</v>
      </c>
      <c r="U2288" s="67" t="s">
        <v>85</v>
      </c>
      <c r="V2288" s="128" t="s">
        <v>687</v>
      </c>
      <c r="W2288" s="133" t="s">
        <v>75</v>
      </c>
      <c r="X2288">
        <v>2</v>
      </c>
      <c r="Y2288" t="str">
        <f t="shared" ref="Y2288:Y2351" si="500">IF(X2288 &gt;=3,"Y","N")</f>
        <v>N</v>
      </c>
      <c r="Z2288" s="24">
        <v>100</v>
      </c>
      <c r="AA2288" s="24">
        <f t="shared" si="486"/>
        <v>0</v>
      </c>
      <c r="AB2288" s="24">
        <f t="shared" si="487"/>
        <v>-100</v>
      </c>
      <c r="AC2288" s="24">
        <f t="shared" si="488"/>
        <v>0</v>
      </c>
      <c r="AD2288" s="24">
        <f t="shared" si="489"/>
        <v>-100</v>
      </c>
      <c r="AE2288" s="24">
        <f t="shared" si="490"/>
        <v>0</v>
      </c>
      <c r="AF2288" s="24">
        <f t="shared" si="491"/>
        <v>-100</v>
      </c>
    </row>
    <row r="2289" spans="1:32" x14ac:dyDescent="0.25">
      <c r="A2289" s="6">
        <v>0.67265596660211135</v>
      </c>
      <c r="B2289" s="6">
        <v>0.32019203075156444</v>
      </c>
      <c r="C2289" s="3">
        <f t="shared" si="492"/>
        <v>1.4866440642033565</v>
      </c>
      <c r="D2289" s="4">
        <f t="shared" si="492"/>
        <v>3.1231258243772331</v>
      </c>
      <c r="F2289" s="5">
        <f t="shared" si="495"/>
        <v>1</v>
      </c>
      <c r="G2289" s="5">
        <f t="shared" si="496"/>
        <v>1.4866440642033565</v>
      </c>
      <c r="H2289" s="5">
        <f t="shared" si="497"/>
        <v>3.1231258243772331</v>
      </c>
      <c r="K2289" s="5">
        <f t="shared" si="498"/>
        <v>0</v>
      </c>
      <c r="L2289" s="5">
        <f t="shared" si="499"/>
        <v>0</v>
      </c>
      <c r="M2289" s="25" t="e">
        <f t="shared" si="493"/>
        <v>#DIV/0!</v>
      </c>
      <c r="N2289" s="25" t="e">
        <f t="shared" si="493"/>
        <v>#DIV/0!</v>
      </c>
      <c r="O2289">
        <f t="shared" si="494"/>
        <v>0</v>
      </c>
      <c r="P2289">
        <f t="shared" si="494"/>
        <v>0</v>
      </c>
      <c r="Q2289" t="s">
        <v>313</v>
      </c>
      <c r="R2289" t="s">
        <v>669</v>
      </c>
      <c r="S2289" t="s">
        <v>268</v>
      </c>
      <c r="T2289" s="67" t="s">
        <v>86</v>
      </c>
      <c r="U2289" s="67" t="s">
        <v>84</v>
      </c>
      <c r="V2289" s="128" t="s">
        <v>687</v>
      </c>
      <c r="W2289" s="133" t="s">
        <v>74</v>
      </c>
      <c r="X2289">
        <v>4</v>
      </c>
      <c r="Y2289" t="str">
        <f t="shared" si="500"/>
        <v>Y</v>
      </c>
      <c r="Z2289" s="24">
        <v>100</v>
      </c>
      <c r="AA2289" s="24">
        <f t="shared" si="486"/>
        <v>0</v>
      </c>
      <c r="AB2289" s="24">
        <f t="shared" si="487"/>
        <v>-100</v>
      </c>
      <c r="AC2289" s="24">
        <f t="shared" si="488"/>
        <v>0</v>
      </c>
      <c r="AD2289" s="24">
        <f t="shared" si="489"/>
        <v>-100</v>
      </c>
      <c r="AE2289" s="24">
        <f t="shared" si="490"/>
        <v>0</v>
      </c>
      <c r="AF2289" s="24">
        <f t="shared" si="491"/>
        <v>-100</v>
      </c>
    </row>
    <row r="2290" spans="1:32" x14ac:dyDescent="0.25">
      <c r="A2290" s="6">
        <v>0.28274370415549099</v>
      </c>
      <c r="B2290" s="6">
        <v>0.71670955717187046</v>
      </c>
      <c r="C2290" s="3">
        <f t="shared" si="492"/>
        <v>3.5367719432934352</v>
      </c>
      <c r="D2290" s="4">
        <f t="shared" si="492"/>
        <v>1.3952653344626673</v>
      </c>
      <c r="F2290" s="5">
        <f t="shared" si="495"/>
        <v>1</v>
      </c>
      <c r="G2290" s="5">
        <f t="shared" si="496"/>
        <v>3.5367719432934352</v>
      </c>
      <c r="H2290" s="5">
        <f t="shared" si="497"/>
        <v>1.3952653344626673</v>
      </c>
      <c r="K2290" s="5">
        <f t="shared" si="498"/>
        <v>0</v>
      </c>
      <c r="L2290" s="5">
        <f t="shared" si="499"/>
        <v>0</v>
      </c>
      <c r="M2290" s="25" t="e">
        <f t="shared" si="493"/>
        <v>#DIV/0!</v>
      </c>
      <c r="N2290" s="25" t="e">
        <f t="shared" si="493"/>
        <v>#DIV/0!</v>
      </c>
      <c r="O2290">
        <f t="shared" si="494"/>
        <v>0</v>
      </c>
      <c r="P2290">
        <f t="shared" si="494"/>
        <v>0</v>
      </c>
      <c r="Q2290" t="s">
        <v>383</v>
      </c>
      <c r="R2290" t="s">
        <v>310</v>
      </c>
      <c r="S2290" t="s">
        <v>268</v>
      </c>
      <c r="T2290" s="67" t="s">
        <v>78</v>
      </c>
      <c r="U2290" s="67" t="s">
        <v>84</v>
      </c>
      <c r="V2290" s="128" t="s">
        <v>687</v>
      </c>
      <c r="W2290" s="133" t="s">
        <v>86</v>
      </c>
      <c r="X2290">
        <v>3</v>
      </c>
      <c r="Y2290" t="str">
        <f t="shared" si="500"/>
        <v>Y</v>
      </c>
      <c r="Z2290" s="24">
        <v>100</v>
      </c>
      <c r="AA2290" s="24">
        <f t="shared" si="486"/>
        <v>0</v>
      </c>
      <c r="AB2290" s="24">
        <f t="shared" si="487"/>
        <v>-100</v>
      </c>
      <c r="AC2290" s="24">
        <f t="shared" si="488"/>
        <v>0</v>
      </c>
      <c r="AD2290" s="24">
        <f t="shared" si="489"/>
        <v>-100</v>
      </c>
      <c r="AE2290" s="24">
        <f t="shared" si="490"/>
        <v>0</v>
      </c>
      <c r="AF2290" s="24">
        <f t="shared" si="491"/>
        <v>-100</v>
      </c>
    </row>
    <row r="2291" spans="1:32" x14ac:dyDescent="0.25">
      <c r="A2291" s="6">
        <v>0.7259031934176372</v>
      </c>
      <c r="B2291" s="6">
        <v>0.17632598149815062</v>
      </c>
      <c r="C2291" s="3">
        <f t="shared" si="492"/>
        <v>1.3775941600310131</v>
      </c>
      <c r="D2291" s="4">
        <f t="shared" si="492"/>
        <v>5.6713139578383034</v>
      </c>
      <c r="F2291" s="5">
        <f t="shared" si="495"/>
        <v>1</v>
      </c>
      <c r="G2291" s="5">
        <f t="shared" si="496"/>
        <v>1.3775941600310131</v>
      </c>
      <c r="H2291" s="5">
        <f t="shared" si="497"/>
        <v>5.6713139578383034</v>
      </c>
      <c r="K2291" s="5">
        <f t="shared" si="498"/>
        <v>0</v>
      </c>
      <c r="L2291" s="5">
        <f t="shared" si="499"/>
        <v>0</v>
      </c>
      <c r="M2291" s="25" t="e">
        <f t="shared" si="493"/>
        <v>#DIV/0!</v>
      </c>
      <c r="N2291" s="25" t="e">
        <f t="shared" si="493"/>
        <v>#DIV/0!</v>
      </c>
      <c r="O2291">
        <f t="shared" si="494"/>
        <v>0</v>
      </c>
      <c r="P2291">
        <f t="shared" si="494"/>
        <v>0</v>
      </c>
      <c r="Q2291" t="s">
        <v>288</v>
      </c>
      <c r="R2291" t="s">
        <v>314</v>
      </c>
      <c r="S2291" t="s">
        <v>268</v>
      </c>
      <c r="T2291" s="67" t="s">
        <v>99</v>
      </c>
      <c r="U2291" s="67" t="s">
        <v>84</v>
      </c>
      <c r="V2291" s="128" t="s">
        <v>687</v>
      </c>
      <c r="W2291" s="133" t="s">
        <v>164</v>
      </c>
      <c r="X2291">
        <v>5</v>
      </c>
      <c r="Y2291" t="str">
        <f t="shared" si="500"/>
        <v>Y</v>
      </c>
      <c r="Z2291" s="24">
        <v>100</v>
      </c>
      <c r="AA2291" s="24">
        <f t="shared" si="486"/>
        <v>0</v>
      </c>
      <c r="AB2291" s="24">
        <f t="shared" si="487"/>
        <v>-100</v>
      </c>
      <c r="AC2291" s="24">
        <f t="shared" si="488"/>
        <v>0</v>
      </c>
      <c r="AD2291" s="24">
        <f t="shared" si="489"/>
        <v>-100</v>
      </c>
      <c r="AE2291" s="24">
        <f t="shared" si="490"/>
        <v>0</v>
      </c>
      <c r="AF2291" s="24">
        <f t="shared" si="491"/>
        <v>-100</v>
      </c>
    </row>
    <row r="2292" spans="1:32" x14ac:dyDescent="0.25">
      <c r="A2292" s="6">
        <v>0.31519649366063329</v>
      </c>
      <c r="B2292" s="6">
        <v>0.68465152432940879</v>
      </c>
      <c r="C2292" s="3">
        <f t="shared" si="492"/>
        <v>3.1726241253073169</v>
      </c>
      <c r="D2292" s="4">
        <f t="shared" si="492"/>
        <v>1.4605970548001972</v>
      </c>
      <c r="F2292" s="5">
        <f t="shared" si="495"/>
        <v>1</v>
      </c>
      <c r="G2292" s="5">
        <f t="shared" si="496"/>
        <v>3.1726241253073169</v>
      </c>
      <c r="H2292" s="5">
        <f t="shared" si="497"/>
        <v>1.4605970548001972</v>
      </c>
      <c r="K2292" s="5">
        <f t="shared" si="498"/>
        <v>0</v>
      </c>
      <c r="L2292" s="5">
        <f t="shared" si="499"/>
        <v>0</v>
      </c>
      <c r="M2292" s="25" t="e">
        <f t="shared" si="493"/>
        <v>#DIV/0!</v>
      </c>
      <c r="N2292" s="25" t="e">
        <f t="shared" si="493"/>
        <v>#DIV/0!</v>
      </c>
      <c r="O2292">
        <f t="shared" si="494"/>
        <v>0</v>
      </c>
      <c r="P2292">
        <f t="shared" si="494"/>
        <v>0</v>
      </c>
      <c r="Q2292" t="s">
        <v>294</v>
      </c>
      <c r="R2292" t="s">
        <v>293</v>
      </c>
      <c r="S2292" t="s">
        <v>270</v>
      </c>
      <c r="T2292" s="67" t="s">
        <v>75</v>
      </c>
      <c r="U2292" s="67" t="s">
        <v>90</v>
      </c>
      <c r="V2292" s="128" t="s">
        <v>687</v>
      </c>
      <c r="W2292" s="133" t="s">
        <v>86</v>
      </c>
      <c r="X2292">
        <v>3</v>
      </c>
      <c r="Y2292" t="str">
        <f t="shared" si="500"/>
        <v>Y</v>
      </c>
      <c r="Z2292" s="24">
        <v>100</v>
      </c>
      <c r="AA2292" s="24">
        <f t="shared" si="486"/>
        <v>0</v>
      </c>
      <c r="AB2292" s="24">
        <f t="shared" si="487"/>
        <v>-100</v>
      </c>
      <c r="AC2292" s="24">
        <f t="shared" si="488"/>
        <v>0</v>
      </c>
      <c r="AD2292" s="24">
        <f t="shared" si="489"/>
        <v>-100</v>
      </c>
      <c r="AE2292" s="24">
        <f t="shared" si="490"/>
        <v>0</v>
      </c>
      <c r="AF2292" s="24">
        <f t="shared" si="491"/>
        <v>-100</v>
      </c>
    </row>
    <row r="2293" spans="1:32" x14ac:dyDescent="0.25">
      <c r="A2293" s="6">
        <v>0.55283684852044102</v>
      </c>
      <c r="B2293" s="6">
        <v>0.44531448165365889</v>
      </c>
      <c r="C2293" s="3">
        <f t="shared" si="492"/>
        <v>1.8088519292378993</v>
      </c>
      <c r="D2293" s="4">
        <f t="shared" si="492"/>
        <v>2.2456040420840053</v>
      </c>
      <c r="F2293" s="5">
        <f t="shared" si="495"/>
        <v>1</v>
      </c>
      <c r="G2293" s="5">
        <f t="shared" si="496"/>
        <v>1.8088519292378993</v>
      </c>
      <c r="H2293" s="5">
        <f t="shared" si="497"/>
        <v>2.2456040420840053</v>
      </c>
      <c r="K2293" s="5">
        <f t="shared" si="498"/>
        <v>0</v>
      </c>
      <c r="L2293" s="5">
        <f t="shared" si="499"/>
        <v>0</v>
      </c>
      <c r="M2293" s="25" t="e">
        <f t="shared" si="493"/>
        <v>#DIV/0!</v>
      </c>
      <c r="N2293" s="25" t="e">
        <f t="shared" si="493"/>
        <v>#DIV/0!</v>
      </c>
      <c r="O2293">
        <f t="shared" si="494"/>
        <v>0</v>
      </c>
      <c r="P2293">
        <f t="shared" si="494"/>
        <v>0</v>
      </c>
      <c r="Q2293" t="s">
        <v>491</v>
      </c>
      <c r="R2293" t="s">
        <v>490</v>
      </c>
      <c r="S2293" t="s">
        <v>270</v>
      </c>
      <c r="T2293" s="67" t="s">
        <v>86</v>
      </c>
      <c r="U2293" s="67" t="s">
        <v>84</v>
      </c>
      <c r="V2293" s="128" t="s">
        <v>687</v>
      </c>
      <c r="W2293" s="133" t="s">
        <v>86</v>
      </c>
      <c r="X2293">
        <v>3</v>
      </c>
      <c r="Y2293" t="str">
        <f t="shared" si="500"/>
        <v>Y</v>
      </c>
      <c r="Z2293" s="24">
        <v>100</v>
      </c>
      <c r="AA2293" s="24">
        <f t="shared" si="486"/>
        <v>0</v>
      </c>
      <c r="AB2293" s="24">
        <f t="shared" si="487"/>
        <v>-100</v>
      </c>
      <c r="AC2293" s="24">
        <f t="shared" si="488"/>
        <v>0</v>
      </c>
      <c r="AD2293" s="24">
        <f t="shared" si="489"/>
        <v>-100</v>
      </c>
      <c r="AE2293" s="24">
        <f t="shared" si="490"/>
        <v>0</v>
      </c>
      <c r="AF2293" s="24">
        <f t="shared" si="491"/>
        <v>-100</v>
      </c>
    </row>
    <row r="2294" spans="1:32" x14ac:dyDescent="0.25">
      <c r="A2294" s="6">
        <v>0.53915832670134023</v>
      </c>
      <c r="B2294" s="6">
        <v>0.45073112492951711</v>
      </c>
      <c r="C2294" s="3">
        <f t="shared" si="492"/>
        <v>1.8547427545414448</v>
      </c>
      <c r="D2294" s="4">
        <f t="shared" si="492"/>
        <v>2.2186175852763097</v>
      </c>
      <c r="F2294" s="5">
        <f t="shared" si="495"/>
        <v>1</v>
      </c>
      <c r="G2294" s="5">
        <f t="shared" si="496"/>
        <v>1.8547427545414448</v>
      </c>
      <c r="H2294" s="5">
        <f t="shared" si="497"/>
        <v>2.2186175852763097</v>
      </c>
      <c r="K2294" s="5">
        <f t="shared" si="498"/>
        <v>0</v>
      </c>
      <c r="L2294" s="5">
        <f t="shared" si="499"/>
        <v>0</v>
      </c>
      <c r="M2294" s="25" t="e">
        <f t="shared" si="493"/>
        <v>#DIV/0!</v>
      </c>
      <c r="N2294" s="25" t="e">
        <f t="shared" si="493"/>
        <v>#DIV/0!</v>
      </c>
      <c r="O2294">
        <f t="shared" si="494"/>
        <v>0</v>
      </c>
      <c r="P2294">
        <f t="shared" si="494"/>
        <v>0</v>
      </c>
      <c r="Q2294" t="s">
        <v>347</v>
      </c>
      <c r="R2294" t="s">
        <v>346</v>
      </c>
      <c r="S2294" t="s">
        <v>270</v>
      </c>
      <c r="T2294" s="67" t="s">
        <v>86</v>
      </c>
      <c r="U2294" s="67" t="s">
        <v>84</v>
      </c>
      <c r="V2294" s="128" t="s">
        <v>687</v>
      </c>
      <c r="W2294" s="133" t="s">
        <v>79</v>
      </c>
      <c r="X2294">
        <v>3</v>
      </c>
      <c r="Y2294" t="str">
        <f t="shared" si="500"/>
        <v>Y</v>
      </c>
      <c r="Z2294" s="24">
        <v>100</v>
      </c>
      <c r="AA2294" s="24">
        <f t="shared" si="486"/>
        <v>0</v>
      </c>
      <c r="AB2294" s="24">
        <f t="shared" si="487"/>
        <v>-100</v>
      </c>
      <c r="AC2294" s="24">
        <f t="shared" si="488"/>
        <v>0</v>
      </c>
      <c r="AD2294" s="24">
        <f t="shared" si="489"/>
        <v>-100</v>
      </c>
      <c r="AE2294" s="24">
        <f t="shared" si="490"/>
        <v>0</v>
      </c>
      <c r="AF2294" s="24">
        <f t="shared" si="491"/>
        <v>-100</v>
      </c>
    </row>
    <row r="2295" spans="1:32" x14ac:dyDescent="0.25">
      <c r="A2295" s="6">
        <v>0.2180724941030516</v>
      </c>
      <c r="B2295" s="6">
        <v>0.78182115605326641</v>
      </c>
      <c r="C2295" s="3">
        <f t="shared" si="492"/>
        <v>4.5856310494960608</v>
      </c>
      <c r="D2295" s="4">
        <f t="shared" si="492"/>
        <v>1.2790649015538649</v>
      </c>
      <c r="F2295" s="5">
        <f t="shared" si="495"/>
        <v>1</v>
      </c>
      <c r="G2295" s="5">
        <f t="shared" si="496"/>
        <v>4.5856310494960608</v>
      </c>
      <c r="H2295" s="5">
        <f t="shared" si="497"/>
        <v>1.2790649015538649</v>
      </c>
      <c r="K2295" s="5">
        <f t="shared" si="498"/>
        <v>0</v>
      </c>
      <c r="L2295" s="5">
        <f t="shared" si="499"/>
        <v>0</v>
      </c>
      <c r="M2295" s="25" t="e">
        <f t="shared" si="493"/>
        <v>#DIV/0!</v>
      </c>
      <c r="N2295" s="25" t="e">
        <f t="shared" si="493"/>
        <v>#DIV/0!</v>
      </c>
      <c r="O2295">
        <f t="shared" si="494"/>
        <v>0</v>
      </c>
      <c r="P2295">
        <f t="shared" si="494"/>
        <v>0</v>
      </c>
      <c r="Q2295" t="s">
        <v>296</v>
      </c>
      <c r="R2295" t="s">
        <v>351</v>
      </c>
      <c r="S2295" t="s">
        <v>273</v>
      </c>
      <c r="T2295" s="67" t="s">
        <v>75</v>
      </c>
      <c r="U2295" s="67" t="s">
        <v>90</v>
      </c>
      <c r="V2295" s="128" t="s">
        <v>687</v>
      </c>
      <c r="W2295" s="133" t="s">
        <v>73</v>
      </c>
      <c r="X2295">
        <v>0</v>
      </c>
      <c r="Y2295" t="str">
        <f t="shared" si="500"/>
        <v>N</v>
      </c>
      <c r="Z2295" s="24">
        <v>100</v>
      </c>
      <c r="AA2295" s="24">
        <f t="shared" si="486"/>
        <v>0</v>
      </c>
      <c r="AB2295" s="24">
        <f t="shared" si="487"/>
        <v>-100</v>
      </c>
      <c r="AC2295" s="24">
        <f t="shared" si="488"/>
        <v>0</v>
      </c>
      <c r="AD2295" s="24">
        <f t="shared" si="489"/>
        <v>-100</v>
      </c>
      <c r="AE2295" s="24">
        <f t="shared" si="490"/>
        <v>0</v>
      </c>
      <c r="AF2295" s="24">
        <f t="shared" si="491"/>
        <v>-100</v>
      </c>
    </row>
    <row r="2296" spans="1:32" x14ac:dyDescent="0.25">
      <c r="A2296" s="6">
        <v>0.42708245128190608</v>
      </c>
      <c r="B2296" s="6">
        <v>0.57163050109733682</v>
      </c>
      <c r="C2296" s="3">
        <f t="shared" si="492"/>
        <v>2.3414682504477944</v>
      </c>
      <c r="D2296" s="4">
        <f t="shared" si="492"/>
        <v>1.7493818088438928</v>
      </c>
      <c r="F2296" s="5">
        <f t="shared" si="495"/>
        <v>1</v>
      </c>
      <c r="G2296" s="5">
        <f t="shared" si="496"/>
        <v>2.3414682504477944</v>
      </c>
      <c r="H2296" s="5">
        <f t="shared" si="497"/>
        <v>1.7493818088438928</v>
      </c>
      <c r="K2296" s="5">
        <f t="shared" si="498"/>
        <v>0</v>
      </c>
      <c r="L2296" s="5">
        <f t="shared" si="499"/>
        <v>0</v>
      </c>
      <c r="M2296" s="25" t="e">
        <f t="shared" si="493"/>
        <v>#DIV/0!</v>
      </c>
      <c r="N2296" s="25" t="e">
        <f t="shared" si="493"/>
        <v>#DIV/0!</v>
      </c>
      <c r="O2296">
        <f t="shared" si="494"/>
        <v>0</v>
      </c>
      <c r="P2296">
        <f t="shared" si="494"/>
        <v>0</v>
      </c>
      <c r="Q2296" t="s">
        <v>350</v>
      </c>
      <c r="R2296" t="s">
        <v>428</v>
      </c>
      <c r="S2296" t="s">
        <v>273</v>
      </c>
      <c r="T2296" s="67" t="s">
        <v>86</v>
      </c>
      <c r="U2296" s="67" t="s">
        <v>84</v>
      </c>
      <c r="V2296" s="128" t="s">
        <v>687</v>
      </c>
      <c r="W2296" s="133" t="s">
        <v>75</v>
      </c>
      <c r="X2296">
        <v>2</v>
      </c>
      <c r="Y2296" t="str">
        <f t="shared" si="500"/>
        <v>N</v>
      </c>
      <c r="Z2296" s="24">
        <v>100</v>
      </c>
      <c r="AA2296" s="24">
        <f t="shared" si="486"/>
        <v>0</v>
      </c>
      <c r="AB2296" s="24">
        <f t="shared" si="487"/>
        <v>-100</v>
      </c>
      <c r="AC2296" s="24">
        <f t="shared" si="488"/>
        <v>0</v>
      </c>
      <c r="AD2296" s="24">
        <f t="shared" si="489"/>
        <v>-100</v>
      </c>
      <c r="AE2296" s="24">
        <f t="shared" si="490"/>
        <v>0</v>
      </c>
      <c r="AF2296" s="24">
        <f t="shared" si="491"/>
        <v>-100</v>
      </c>
    </row>
    <row r="2297" spans="1:32" x14ac:dyDescent="0.25">
      <c r="A2297" s="6">
        <v>0.22170857788551471</v>
      </c>
      <c r="B2297" s="6">
        <v>0.77821699374586106</v>
      </c>
      <c r="C2297" s="3">
        <f t="shared" si="492"/>
        <v>4.510425395071441</v>
      </c>
      <c r="D2297" s="4">
        <f t="shared" si="492"/>
        <v>1.2849886446023377</v>
      </c>
      <c r="F2297" s="5">
        <f t="shared" si="495"/>
        <v>1</v>
      </c>
      <c r="G2297" s="5">
        <f t="shared" si="496"/>
        <v>4.510425395071441</v>
      </c>
      <c r="H2297" s="5">
        <f t="shared" si="497"/>
        <v>1.2849886446023377</v>
      </c>
      <c r="K2297" s="5">
        <f t="shared" si="498"/>
        <v>0</v>
      </c>
      <c r="L2297" s="5">
        <f t="shared" si="499"/>
        <v>0</v>
      </c>
      <c r="M2297" s="25" t="e">
        <f t="shared" si="493"/>
        <v>#DIV/0!</v>
      </c>
      <c r="N2297" s="25" t="e">
        <f t="shared" si="493"/>
        <v>#DIV/0!</v>
      </c>
      <c r="O2297">
        <f t="shared" si="494"/>
        <v>0</v>
      </c>
      <c r="P2297">
        <f t="shared" si="494"/>
        <v>0</v>
      </c>
      <c r="Q2297" t="s">
        <v>426</v>
      </c>
      <c r="R2297" t="s">
        <v>427</v>
      </c>
      <c r="S2297" t="s">
        <v>273</v>
      </c>
      <c r="T2297" s="67" t="s">
        <v>75</v>
      </c>
      <c r="U2297" s="67" t="s">
        <v>90</v>
      </c>
      <c r="V2297" s="128" t="s">
        <v>687</v>
      </c>
      <c r="W2297" s="133" t="s">
        <v>76</v>
      </c>
      <c r="X2297">
        <v>1</v>
      </c>
      <c r="Y2297" t="str">
        <f t="shared" si="500"/>
        <v>N</v>
      </c>
      <c r="Z2297" s="24">
        <v>100</v>
      </c>
      <c r="AA2297" s="24">
        <f t="shared" si="486"/>
        <v>0</v>
      </c>
      <c r="AB2297" s="24">
        <f t="shared" si="487"/>
        <v>-100</v>
      </c>
      <c r="AC2297" s="24">
        <f t="shared" si="488"/>
        <v>0</v>
      </c>
      <c r="AD2297" s="24">
        <f t="shared" si="489"/>
        <v>-100</v>
      </c>
      <c r="AE2297" s="24">
        <f t="shared" si="490"/>
        <v>0</v>
      </c>
      <c r="AF2297" s="24">
        <f t="shared" si="491"/>
        <v>-100</v>
      </c>
    </row>
    <row r="2298" spans="1:32" x14ac:dyDescent="0.25">
      <c r="A2298" s="6">
        <v>0.47515723744654281</v>
      </c>
      <c r="B2298" s="6">
        <v>0.5227802066897681</v>
      </c>
      <c r="C2298" s="3">
        <f t="shared" si="492"/>
        <v>2.1045664912396589</v>
      </c>
      <c r="D2298" s="4">
        <f t="shared" si="492"/>
        <v>1.9128497735826235</v>
      </c>
      <c r="F2298" s="5">
        <f t="shared" si="495"/>
        <v>1</v>
      </c>
      <c r="G2298" s="5">
        <f t="shared" si="496"/>
        <v>2.1045664912396589</v>
      </c>
      <c r="H2298" s="5">
        <f t="shared" si="497"/>
        <v>1.9128497735826235</v>
      </c>
      <c r="K2298" s="5">
        <f t="shared" si="498"/>
        <v>0</v>
      </c>
      <c r="L2298" s="5">
        <f t="shared" si="499"/>
        <v>0</v>
      </c>
      <c r="M2298" s="25" t="e">
        <f t="shared" si="493"/>
        <v>#DIV/0!</v>
      </c>
      <c r="N2298" s="25" t="e">
        <f t="shared" si="493"/>
        <v>#DIV/0!</v>
      </c>
      <c r="O2298">
        <f t="shared" si="494"/>
        <v>0</v>
      </c>
      <c r="P2298">
        <f t="shared" si="494"/>
        <v>0</v>
      </c>
      <c r="Q2298" t="s">
        <v>431</v>
      </c>
      <c r="R2298" t="s">
        <v>358</v>
      </c>
      <c r="S2298" t="s">
        <v>278</v>
      </c>
      <c r="T2298" s="67" t="s">
        <v>86</v>
      </c>
      <c r="U2298" s="67" t="s">
        <v>84</v>
      </c>
      <c r="V2298" s="128" t="s">
        <v>687</v>
      </c>
      <c r="W2298" s="133" t="s">
        <v>94</v>
      </c>
      <c r="X2298">
        <v>2</v>
      </c>
      <c r="Y2298" t="str">
        <f t="shared" si="500"/>
        <v>N</v>
      </c>
      <c r="Z2298" s="24">
        <v>100</v>
      </c>
      <c r="AA2298" s="24">
        <f t="shared" si="486"/>
        <v>0</v>
      </c>
      <c r="AB2298" s="24">
        <f t="shared" si="487"/>
        <v>-100</v>
      </c>
      <c r="AC2298" s="24">
        <f t="shared" si="488"/>
        <v>0</v>
      </c>
      <c r="AD2298" s="24">
        <f t="shared" si="489"/>
        <v>-100</v>
      </c>
      <c r="AE2298" s="24">
        <f t="shared" si="490"/>
        <v>0</v>
      </c>
      <c r="AF2298" s="24">
        <f t="shared" si="491"/>
        <v>-100</v>
      </c>
    </row>
    <row r="2299" spans="1:32" x14ac:dyDescent="0.25">
      <c r="A2299" s="6">
        <v>0.45043856139335614</v>
      </c>
      <c r="B2299" s="6">
        <v>0.54693154106898478</v>
      </c>
      <c r="C2299" s="3">
        <f t="shared" si="492"/>
        <v>2.2200585955755381</v>
      </c>
      <c r="D2299" s="4">
        <f t="shared" si="492"/>
        <v>1.8283823932433794</v>
      </c>
      <c r="F2299" s="5">
        <f t="shared" si="495"/>
        <v>1</v>
      </c>
      <c r="G2299" s="5">
        <f t="shared" si="496"/>
        <v>2.2200585955755381</v>
      </c>
      <c r="H2299" s="5">
        <f t="shared" si="497"/>
        <v>1.8283823932433794</v>
      </c>
      <c r="K2299" s="5">
        <f t="shared" si="498"/>
        <v>0</v>
      </c>
      <c r="L2299" s="5">
        <f t="shared" si="499"/>
        <v>0</v>
      </c>
      <c r="M2299" s="25" t="e">
        <f t="shared" si="493"/>
        <v>#DIV/0!</v>
      </c>
      <c r="N2299" s="25" t="e">
        <f t="shared" si="493"/>
        <v>#DIV/0!</v>
      </c>
      <c r="O2299">
        <f t="shared" si="494"/>
        <v>0</v>
      </c>
      <c r="P2299">
        <f t="shared" si="494"/>
        <v>0</v>
      </c>
      <c r="Q2299" t="s">
        <v>433</v>
      </c>
      <c r="R2299" t="s">
        <v>357</v>
      </c>
      <c r="S2299" t="s">
        <v>278</v>
      </c>
      <c r="T2299" s="67" t="s">
        <v>86</v>
      </c>
      <c r="U2299" s="67" t="s">
        <v>84</v>
      </c>
      <c r="V2299" s="128" t="s">
        <v>687</v>
      </c>
      <c r="W2299" s="133" t="s">
        <v>94</v>
      </c>
      <c r="X2299">
        <v>2</v>
      </c>
      <c r="Y2299" t="str">
        <f t="shared" si="500"/>
        <v>N</v>
      </c>
      <c r="Z2299" s="24">
        <v>100</v>
      </c>
      <c r="AA2299" s="24">
        <f t="shared" si="486"/>
        <v>0</v>
      </c>
      <c r="AB2299" s="24">
        <f t="shared" si="487"/>
        <v>-100</v>
      </c>
      <c r="AC2299" s="24">
        <f t="shared" si="488"/>
        <v>0</v>
      </c>
      <c r="AD2299" s="24">
        <f t="shared" si="489"/>
        <v>-100</v>
      </c>
      <c r="AE2299" s="24">
        <f t="shared" si="490"/>
        <v>0</v>
      </c>
      <c r="AF2299" s="24">
        <f t="shared" si="491"/>
        <v>-100</v>
      </c>
    </row>
    <row r="2300" spans="1:32" x14ac:dyDescent="0.25">
      <c r="A2300" s="6">
        <v>0.34713199751830448</v>
      </c>
      <c r="B2300" s="6">
        <v>0.65201261185815917</v>
      </c>
      <c r="C2300" s="3">
        <f t="shared" si="492"/>
        <v>2.8807485542938731</v>
      </c>
      <c r="D2300" s="4">
        <f t="shared" si="492"/>
        <v>1.5337126641616912</v>
      </c>
      <c r="F2300" s="5">
        <f t="shared" si="495"/>
        <v>1</v>
      </c>
      <c r="G2300" s="5">
        <f t="shared" si="496"/>
        <v>2.8807485542938731</v>
      </c>
      <c r="H2300" s="5">
        <f t="shared" si="497"/>
        <v>1.5337126641616912</v>
      </c>
      <c r="K2300" s="5">
        <f t="shared" si="498"/>
        <v>0</v>
      </c>
      <c r="L2300" s="5">
        <f t="shared" si="499"/>
        <v>0</v>
      </c>
      <c r="M2300" s="25" t="e">
        <f t="shared" si="493"/>
        <v>#DIV/0!</v>
      </c>
      <c r="N2300" s="25" t="e">
        <f t="shared" si="493"/>
        <v>#DIV/0!</v>
      </c>
      <c r="O2300">
        <f t="shared" si="494"/>
        <v>0</v>
      </c>
      <c r="P2300">
        <f t="shared" si="494"/>
        <v>0</v>
      </c>
      <c r="Q2300" t="s">
        <v>299</v>
      </c>
      <c r="R2300" t="s">
        <v>429</v>
      </c>
      <c r="S2300" t="s">
        <v>278</v>
      </c>
      <c r="T2300" s="67" t="s">
        <v>75</v>
      </c>
      <c r="U2300" s="67" t="s">
        <v>90</v>
      </c>
      <c r="V2300" s="128" t="s">
        <v>687</v>
      </c>
      <c r="W2300" s="133" t="s">
        <v>91</v>
      </c>
      <c r="X2300">
        <v>5</v>
      </c>
      <c r="Y2300" t="str">
        <f t="shared" si="500"/>
        <v>Y</v>
      </c>
      <c r="Z2300" s="24">
        <v>100</v>
      </c>
      <c r="AA2300" s="24">
        <f t="shared" si="486"/>
        <v>0</v>
      </c>
      <c r="AB2300" s="24">
        <f t="shared" si="487"/>
        <v>-100</v>
      </c>
      <c r="AC2300" s="24">
        <f t="shared" si="488"/>
        <v>0</v>
      </c>
      <c r="AD2300" s="24">
        <f t="shared" si="489"/>
        <v>-100</v>
      </c>
      <c r="AE2300" s="24">
        <f t="shared" si="490"/>
        <v>0</v>
      </c>
      <c r="AF2300" s="24">
        <f t="shared" si="491"/>
        <v>-100</v>
      </c>
    </row>
    <row r="2301" spans="1:32" x14ac:dyDescent="0.25">
      <c r="A2301" s="6" t="e">
        <v>#N/A</v>
      </c>
      <c r="B2301" s="6" t="e">
        <v>#N/A</v>
      </c>
      <c r="C2301" s="3" t="e">
        <f t="shared" si="492"/>
        <v>#N/A</v>
      </c>
      <c r="D2301" s="4" t="e">
        <f t="shared" si="492"/>
        <v>#N/A</v>
      </c>
      <c r="F2301" s="5">
        <f t="shared" si="495"/>
        <v>1</v>
      </c>
      <c r="G2301" s="5" t="e">
        <f t="shared" si="496"/>
        <v>#N/A</v>
      </c>
      <c r="H2301" s="5" t="e">
        <f t="shared" si="497"/>
        <v>#N/A</v>
      </c>
      <c r="K2301" s="5">
        <f t="shared" si="498"/>
        <v>0</v>
      </c>
      <c r="L2301" s="5">
        <f t="shared" si="499"/>
        <v>0</v>
      </c>
      <c r="M2301" s="25" t="e">
        <f t="shared" si="493"/>
        <v>#DIV/0!</v>
      </c>
      <c r="N2301" s="25" t="e">
        <f t="shared" si="493"/>
        <v>#DIV/0!</v>
      </c>
      <c r="O2301" t="e">
        <f t="shared" si="494"/>
        <v>#N/A</v>
      </c>
      <c r="P2301" t="e">
        <f t="shared" si="494"/>
        <v>#N/A</v>
      </c>
      <c r="Q2301" t="s">
        <v>688</v>
      </c>
      <c r="R2301" t="s">
        <v>501</v>
      </c>
      <c r="S2301" t="s">
        <v>269</v>
      </c>
      <c r="T2301" s="67" t="e">
        <v>#N/A</v>
      </c>
      <c r="U2301" s="67" t="e">
        <v>#N/A</v>
      </c>
      <c r="V2301" s="128" t="s">
        <v>687</v>
      </c>
      <c r="W2301" s="133" t="s">
        <v>76</v>
      </c>
      <c r="X2301">
        <v>1</v>
      </c>
      <c r="Y2301" t="str">
        <f t="shared" si="500"/>
        <v>N</v>
      </c>
      <c r="Z2301" s="24">
        <v>100</v>
      </c>
      <c r="AA2301" s="24" t="e">
        <f t="shared" si="486"/>
        <v>#N/A</v>
      </c>
      <c r="AB2301" s="24" t="e">
        <f t="shared" si="487"/>
        <v>#N/A</v>
      </c>
      <c r="AC2301" s="24" t="e">
        <f t="shared" si="488"/>
        <v>#N/A</v>
      </c>
      <c r="AD2301" s="24" t="e">
        <f t="shared" si="489"/>
        <v>#N/A</v>
      </c>
      <c r="AE2301" s="24" t="e">
        <f t="shared" si="490"/>
        <v>#N/A</v>
      </c>
      <c r="AF2301" s="24" t="e">
        <f t="shared" si="491"/>
        <v>#N/A</v>
      </c>
    </row>
    <row r="2302" spans="1:32" x14ac:dyDescent="0.25">
      <c r="A2302" s="6">
        <v>0.73589943232432142</v>
      </c>
      <c r="B2302" s="6">
        <v>0.23942607206912359</v>
      </c>
      <c r="C2302" s="3">
        <f t="shared" si="492"/>
        <v>1.3588813308926235</v>
      </c>
      <c r="D2302" s="4">
        <f t="shared" si="492"/>
        <v>4.1766545779997371</v>
      </c>
      <c r="F2302" s="5">
        <f t="shared" si="495"/>
        <v>1</v>
      </c>
      <c r="G2302" s="5">
        <f t="shared" si="496"/>
        <v>1.3588813308926235</v>
      </c>
      <c r="H2302" s="5">
        <f t="shared" si="497"/>
        <v>4.1766545779997371</v>
      </c>
      <c r="K2302" s="5">
        <f t="shared" si="498"/>
        <v>0</v>
      </c>
      <c r="L2302" s="5">
        <f t="shared" si="499"/>
        <v>0</v>
      </c>
      <c r="M2302" s="25" t="e">
        <f t="shared" si="493"/>
        <v>#DIV/0!</v>
      </c>
      <c r="N2302" s="25" t="e">
        <f t="shared" si="493"/>
        <v>#DIV/0!</v>
      </c>
      <c r="O2302">
        <f t="shared" si="494"/>
        <v>0</v>
      </c>
      <c r="P2302">
        <f t="shared" si="494"/>
        <v>0</v>
      </c>
      <c r="Q2302" t="s">
        <v>366</v>
      </c>
      <c r="R2302" t="s">
        <v>443</v>
      </c>
      <c r="S2302" t="s">
        <v>282</v>
      </c>
      <c r="T2302" s="67" t="s">
        <v>102</v>
      </c>
      <c r="U2302" s="67" t="s">
        <v>85</v>
      </c>
      <c r="V2302" s="128" t="s">
        <v>687</v>
      </c>
      <c r="W2302" s="133" t="s">
        <v>102</v>
      </c>
      <c r="X2302">
        <v>4</v>
      </c>
      <c r="Y2302" t="str">
        <f t="shared" si="500"/>
        <v>Y</v>
      </c>
      <c r="Z2302" s="24">
        <v>100</v>
      </c>
      <c r="AA2302" s="24">
        <f t="shared" si="486"/>
        <v>0</v>
      </c>
      <c r="AB2302" s="24">
        <f t="shared" si="487"/>
        <v>-100</v>
      </c>
      <c r="AC2302" s="24">
        <f t="shared" si="488"/>
        <v>0</v>
      </c>
      <c r="AD2302" s="24">
        <f t="shared" si="489"/>
        <v>-100</v>
      </c>
      <c r="AE2302" s="24">
        <f t="shared" si="490"/>
        <v>0</v>
      </c>
      <c r="AF2302" s="24">
        <f t="shared" si="491"/>
        <v>-100</v>
      </c>
    </row>
    <row r="2303" spans="1:32" x14ac:dyDescent="0.25">
      <c r="A2303" s="6">
        <v>0.52332095671887957</v>
      </c>
      <c r="B2303" s="6">
        <v>0.47460885675942943</v>
      </c>
      <c r="C2303" s="3">
        <f t="shared" si="492"/>
        <v>1.910873216830079</v>
      </c>
      <c r="D2303" s="4">
        <f t="shared" si="492"/>
        <v>2.1069981854697706</v>
      </c>
      <c r="F2303" s="5">
        <f t="shared" si="495"/>
        <v>1</v>
      </c>
      <c r="G2303" s="5">
        <f t="shared" si="496"/>
        <v>1.910873216830079</v>
      </c>
      <c r="H2303" s="5">
        <f t="shared" si="497"/>
        <v>2.1069981854697706</v>
      </c>
      <c r="K2303" s="5">
        <f t="shared" si="498"/>
        <v>0</v>
      </c>
      <c r="L2303" s="5">
        <f t="shared" si="499"/>
        <v>0</v>
      </c>
      <c r="M2303" s="25" t="e">
        <f t="shared" si="493"/>
        <v>#DIV/0!</v>
      </c>
      <c r="N2303" s="25" t="e">
        <f t="shared" si="493"/>
        <v>#DIV/0!</v>
      </c>
      <c r="O2303">
        <f t="shared" si="494"/>
        <v>0</v>
      </c>
      <c r="P2303">
        <f t="shared" si="494"/>
        <v>0</v>
      </c>
      <c r="Q2303" t="s">
        <v>367</v>
      </c>
      <c r="R2303" t="s">
        <v>442</v>
      </c>
      <c r="S2303" t="s">
        <v>282</v>
      </c>
      <c r="T2303" s="67" t="s">
        <v>79</v>
      </c>
      <c r="U2303" s="67" t="s">
        <v>85</v>
      </c>
      <c r="V2303" s="128" t="s">
        <v>687</v>
      </c>
      <c r="W2303" s="133" t="s">
        <v>75</v>
      </c>
      <c r="X2303">
        <v>2</v>
      </c>
      <c r="Y2303" t="str">
        <f t="shared" si="500"/>
        <v>N</v>
      </c>
      <c r="Z2303" s="24">
        <v>100</v>
      </c>
      <c r="AA2303" s="24">
        <f t="shared" si="486"/>
        <v>0</v>
      </c>
      <c r="AB2303" s="24">
        <f t="shared" si="487"/>
        <v>-100</v>
      </c>
      <c r="AC2303" s="24">
        <f t="shared" si="488"/>
        <v>0</v>
      </c>
      <c r="AD2303" s="24">
        <f t="shared" si="489"/>
        <v>-100</v>
      </c>
      <c r="AE2303" s="24">
        <f t="shared" si="490"/>
        <v>0</v>
      </c>
      <c r="AF2303" s="24">
        <f t="shared" si="491"/>
        <v>-100</v>
      </c>
    </row>
    <row r="2304" spans="1:32" x14ac:dyDescent="0.25">
      <c r="A2304" s="6">
        <v>0.55677814960893801</v>
      </c>
      <c r="B2304" s="6">
        <v>0.4410745446850346</v>
      </c>
      <c r="C2304" s="3">
        <f t="shared" si="492"/>
        <v>1.7960474934268988</v>
      </c>
      <c r="D2304" s="4">
        <f t="shared" si="492"/>
        <v>2.2671904603202311</v>
      </c>
      <c r="F2304" s="5">
        <f t="shared" si="495"/>
        <v>1</v>
      </c>
      <c r="G2304" s="5">
        <f t="shared" si="496"/>
        <v>1.7960474934268988</v>
      </c>
      <c r="H2304" s="5">
        <f t="shared" si="497"/>
        <v>2.2671904603202311</v>
      </c>
      <c r="K2304" s="5">
        <f t="shared" si="498"/>
        <v>0</v>
      </c>
      <c r="L2304" s="5">
        <f t="shared" si="499"/>
        <v>0</v>
      </c>
      <c r="M2304" s="25" t="e">
        <f t="shared" si="493"/>
        <v>#DIV/0!</v>
      </c>
      <c r="N2304" s="25" t="e">
        <f t="shared" si="493"/>
        <v>#DIV/0!</v>
      </c>
      <c r="O2304">
        <f t="shared" si="494"/>
        <v>0</v>
      </c>
      <c r="P2304">
        <f t="shared" si="494"/>
        <v>0</v>
      </c>
      <c r="Q2304" t="s">
        <v>455</v>
      </c>
      <c r="R2304" t="s">
        <v>473</v>
      </c>
      <c r="S2304" t="s">
        <v>276</v>
      </c>
      <c r="T2304" s="67" t="s">
        <v>86</v>
      </c>
      <c r="U2304" s="67" t="s">
        <v>84</v>
      </c>
      <c r="V2304" s="128" t="s">
        <v>687</v>
      </c>
      <c r="W2304" s="133" t="s">
        <v>75</v>
      </c>
      <c r="X2304">
        <v>2</v>
      </c>
      <c r="Y2304" t="str">
        <f t="shared" si="500"/>
        <v>N</v>
      </c>
      <c r="Z2304" s="24">
        <v>100</v>
      </c>
      <c r="AA2304" s="24">
        <f t="shared" si="486"/>
        <v>0</v>
      </c>
      <c r="AB2304" s="24">
        <f t="shared" si="487"/>
        <v>-100</v>
      </c>
      <c r="AC2304" s="24">
        <f t="shared" si="488"/>
        <v>0</v>
      </c>
      <c r="AD2304" s="24">
        <f t="shared" si="489"/>
        <v>-100</v>
      </c>
      <c r="AE2304" s="24">
        <f t="shared" si="490"/>
        <v>0</v>
      </c>
      <c r="AF2304" s="24">
        <f t="shared" si="491"/>
        <v>-100</v>
      </c>
    </row>
    <row r="2305" spans="1:32" x14ac:dyDescent="0.25">
      <c r="A2305" s="6">
        <v>0.11499201853753931</v>
      </c>
      <c r="B2305" s="6">
        <v>0.88499690860115876</v>
      </c>
      <c r="C2305" s="3">
        <f t="shared" si="492"/>
        <v>8.696255729031737</v>
      </c>
      <c r="D2305" s="4">
        <f t="shared" si="492"/>
        <v>1.1299474498511155</v>
      </c>
      <c r="F2305" s="5">
        <f t="shared" si="495"/>
        <v>1</v>
      </c>
      <c r="G2305" s="5">
        <f t="shared" si="496"/>
        <v>8.696255729031737</v>
      </c>
      <c r="H2305" s="5">
        <f t="shared" si="497"/>
        <v>1.1299474498511155</v>
      </c>
      <c r="K2305" s="5">
        <f t="shared" si="498"/>
        <v>0</v>
      </c>
      <c r="L2305" s="5">
        <f t="shared" si="499"/>
        <v>0</v>
      </c>
      <c r="M2305" s="25" t="e">
        <f t="shared" si="493"/>
        <v>#DIV/0!</v>
      </c>
      <c r="N2305" s="25" t="e">
        <f t="shared" si="493"/>
        <v>#DIV/0!</v>
      </c>
      <c r="O2305">
        <f t="shared" si="494"/>
        <v>0</v>
      </c>
      <c r="P2305">
        <f t="shared" si="494"/>
        <v>0</v>
      </c>
      <c r="Q2305" t="s">
        <v>371</v>
      </c>
      <c r="R2305" t="s">
        <v>307</v>
      </c>
      <c r="S2305" t="s">
        <v>275</v>
      </c>
      <c r="T2305" s="67" t="s">
        <v>78</v>
      </c>
      <c r="U2305" s="67" t="s">
        <v>84</v>
      </c>
      <c r="V2305" s="128" t="s">
        <v>689</v>
      </c>
      <c r="W2305" s="133" t="s">
        <v>690</v>
      </c>
      <c r="X2305">
        <v>9</v>
      </c>
      <c r="Y2305" t="str">
        <f t="shared" si="500"/>
        <v>Y</v>
      </c>
      <c r="Z2305" s="24">
        <v>100</v>
      </c>
      <c r="AA2305" s="24">
        <f t="shared" si="486"/>
        <v>0</v>
      </c>
      <c r="AB2305" s="24">
        <f t="shared" si="487"/>
        <v>-100</v>
      </c>
      <c r="AC2305" s="24">
        <f t="shared" si="488"/>
        <v>0</v>
      </c>
      <c r="AD2305" s="24">
        <f t="shared" si="489"/>
        <v>-100</v>
      </c>
      <c r="AE2305" s="24">
        <f t="shared" si="490"/>
        <v>0</v>
      </c>
      <c r="AF2305" s="24">
        <f t="shared" si="491"/>
        <v>-100</v>
      </c>
    </row>
    <row r="2306" spans="1:32" x14ac:dyDescent="0.25">
      <c r="A2306" s="6">
        <v>0.22660035647806795</v>
      </c>
      <c r="B2306" s="6">
        <v>0.77327183355219153</v>
      </c>
      <c r="C2306" s="3">
        <f t="shared" si="492"/>
        <v>4.4130557230468757</v>
      </c>
      <c r="D2306" s="4">
        <f t="shared" si="492"/>
        <v>1.2932062912550215</v>
      </c>
      <c r="F2306" s="5">
        <f t="shared" si="495"/>
        <v>1</v>
      </c>
      <c r="G2306" s="5">
        <f t="shared" si="496"/>
        <v>4.4130557230468757</v>
      </c>
      <c r="H2306" s="5">
        <f t="shared" si="497"/>
        <v>1.2932062912550215</v>
      </c>
      <c r="K2306" s="5">
        <f t="shared" si="498"/>
        <v>0</v>
      </c>
      <c r="L2306" s="5">
        <f t="shared" si="499"/>
        <v>0</v>
      </c>
      <c r="M2306" s="25" t="e">
        <f t="shared" si="493"/>
        <v>#DIV/0!</v>
      </c>
      <c r="N2306" s="25" t="e">
        <f t="shared" si="493"/>
        <v>#DIV/0!</v>
      </c>
      <c r="O2306">
        <f t="shared" si="494"/>
        <v>0</v>
      </c>
      <c r="P2306">
        <f t="shared" si="494"/>
        <v>0</v>
      </c>
      <c r="Q2306" t="s">
        <v>306</v>
      </c>
      <c r="R2306" t="s">
        <v>511</v>
      </c>
      <c r="S2306" t="s">
        <v>275</v>
      </c>
      <c r="T2306" s="67" t="s">
        <v>75</v>
      </c>
      <c r="U2306" s="67" t="s">
        <v>90</v>
      </c>
      <c r="V2306" s="128" t="s">
        <v>689</v>
      </c>
      <c r="W2306" s="133" t="s">
        <v>92</v>
      </c>
      <c r="X2306">
        <v>5</v>
      </c>
      <c r="Y2306" t="str">
        <f t="shared" si="500"/>
        <v>Y</v>
      </c>
      <c r="Z2306" s="24">
        <v>100</v>
      </c>
      <c r="AA2306" s="24">
        <f t="shared" si="486"/>
        <v>0</v>
      </c>
      <c r="AB2306" s="24">
        <f t="shared" si="487"/>
        <v>-100</v>
      </c>
      <c r="AC2306" s="24">
        <f t="shared" si="488"/>
        <v>0</v>
      </c>
      <c r="AD2306" s="24">
        <f t="shared" si="489"/>
        <v>-100</v>
      </c>
      <c r="AE2306" s="24">
        <f t="shared" si="490"/>
        <v>0</v>
      </c>
      <c r="AF2306" s="24">
        <f t="shared" si="491"/>
        <v>-100</v>
      </c>
    </row>
    <row r="2307" spans="1:32" x14ac:dyDescent="0.25">
      <c r="A2307" s="6">
        <v>0.76567903303248797</v>
      </c>
      <c r="B2307" s="6">
        <v>0.21561607541822114</v>
      </c>
      <c r="C2307" s="3">
        <f t="shared" si="492"/>
        <v>1.3060302775165187</v>
      </c>
      <c r="D2307" s="4">
        <f t="shared" si="492"/>
        <v>4.6378731180425365</v>
      </c>
      <c r="F2307" s="5">
        <f t="shared" si="495"/>
        <v>1</v>
      </c>
      <c r="G2307" s="5">
        <f t="shared" si="496"/>
        <v>1.3060302775165187</v>
      </c>
      <c r="H2307" s="5">
        <f t="shared" si="497"/>
        <v>4.6378731180425365</v>
      </c>
      <c r="K2307" s="5">
        <f t="shared" si="498"/>
        <v>0</v>
      </c>
      <c r="L2307" s="5">
        <f t="shared" si="499"/>
        <v>0</v>
      </c>
      <c r="M2307" s="25" t="e">
        <f t="shared" si="493"/>
        <v>#DIV/0!</v>
      </c>
      <c r="N2307" s="25" t="e">
        <f t="shared" si="493"/>
        <v>#DIV/0!</v>
      </c>
      <c r="O2307">
        <f t="shared" si="494"/>
        <v>0</v>
      </c>
      <c r="P2307">
        <f t="shared" si="494"/>
        <v>0</v>
      </c>
      <c r="Q2307" t="s">
        <v>373</v>
      </c>
      <c r="R2307" t="s">
        <v>305</v>
      </c>
      <c r="S2307" t="s">
        <v>275</v>
      </c>
      <c r="T2307" s="67" t="s">
        <v>92</v>
      </c>
      <c r="U2307" s="67" t="s">
        <v>84</v>
      </c>
      <c r="V2307" s="128" t="s">
        <v>689</v>
      </c>
      <c r="W2307" s="133" t="s">
        <v>86</v>
      </c>
      <c r="X2307">
        <v>3</v>
      </c>
      <c r="Y2307" t="str">
        <f t="shared" si="500"/>
        <v>Y</v>
      </c>
      <c r="Z2307" s="24">
        <v>100</v>
      </c>
      <c r="AA2307" s="24">
        <f t="shared" si="486"/>
        <v>0</v>
      </c>
      <c r="AB2307" s="24">
        <f t="shared" si="487"/>
        <v>-100</v>
      </c>
      <c r="AC2307" s="24">
        <f t="shared" si="488"/>
        <v>0</v>
      </c>
      <c r="AD2307" s="24">
        <f t="shared" si="489"/>
        <v>-100</v>
      </c>
      <c r="AE2307" s="24">
        <f t="shared" si="490"/>
        <v>0</v>
      </c>
      <c r="AF2307" s="24">
        <f t="shared" si="491"/>
        <v>-100</v>
      </c>
    </row>
    <row r="2308" spans="1:32" x14ac:dyDescent="0.25">
      <c r="A2308" s="6">
        <v>0.71807635161454675</v>
      </c>
      <c r="B2308" s="6">
        <v>0.27414871444092892</v>
      </c>
      <c r="C2308" s="3">
        <f t="shared" si="492"/>
        <v>1.3926095710457067</v>
      </c>
      <c r="D2308" s="4">
        <f t="shared" si="492"/>
        <v>3.6476552590782654</v>
      </c>
      <c r="F2308" s="5">
        <f t="shared" si="495"/>
        <v>1</v>
      </c>
      <c r="G2308" s="5">
        <f t="shared" si="496"/>
        <v>1.3926095710457067</v>
      </c>
      <c r="H2308" s="5">
        <f t="shared" si="497"/>
        <v>3.6476552590782654</v>
      </c>
      <c r="K2308" s="5">
        <f t="shared" si="498"/>
        <v>0</v>
      </c>
      <c r="L2308" s="5">
        <f t="shared" si="499"/>
        <v>0</v>
      </c>
      <c r="M2308" s="25" t="e">
        <f t="shared" si="493"/>
        <v>#DIV/0!</v>
      </c>
      <c r="N2308" s="25" t="e">
        <f t="shared" si="493"/>
        <v>#DIV/0!</v>
      </c>
      <c r="O2308">
        <f t="shared" si="494"/>
        <v>0</v>
      </c>
      <c r="P2308">
        <f t="shared" si="494"/>
        <v>0</v>
      </c>
      <c r="Q2308" t="s">
        <v>381</v>
      </c>
      <c r="R2308" t="s">
        <v>287</v>
      </c>
      <c r="S2308" t="s">
        <v>268</v>
      </c>
      <c r="T2308" s="67" t="s">
        <v>74</v>
      </c>
      <c r="U2308" s="67" t="s">
        <v>90</v>
      </c>
      <c r="V2308" s="128" t="s">
        <v>689</v>
      </c>
      <c r="W2308" s="133" t="s">
        <v>87</v>
      </c>
      <c r="X2308">
        <v>3</v>
      </c>
      <c r="Y2308" t="str">
        <f t="shared" si="500"/>
        <v>Y</v>
      </c>
      <c r="Z2308" s="24">
        <v>100</v>
      </c>
      <c r="AA2308" s="24">
        <f t="shared" si="486"/>
        <v>0</v>
      </c>
      <c r="AB2308" s="24">
        <f t="shared" si="487"/>
        <v>-100</v>
      </c>
      <c r="AC2308" s="24">
        <f t="shared" si="488"/>
        <v>0</v>
      </c>
      <c r="AD2308" s="24">
        <f t="shared" si="489"/>
        <v>-100</v>
      </c>
      <c r="AE2308" s="24">
        <f t="shared" si="490"/>
        <v>0</v>
      </c>
      <c r="AF2308" s="24">
        <f t="shared" si="491"/>
        <v>-100</v>
      </c>
    </row>
    <row r="2309" spans="1:32" x14ac:dyDescent="0.25">
      <c r="A2309" s="6">
        <v>0.29815138932968321</v>
      </c>
      <c r="B2309" s="6">
        <v>0.70154780933062866</v>
      </c>
      <c r="C2309" s="3">
        <f t="shared" si="492"/>
        <v>3.3540008055915589</v>
      </c>
      <c r="D2309" s="4">
        <f t="shared" si="492"/>
        <v>1.4254196031973003</v>
      </c>
      <c r="F2309" s="5">
        <f t="shared" si="495"/>
        <v>1</v>
      </c>
      <c r="G2309" s="5">
        <f t="shared" si="496"/>
        <v>3.3540008055915589</v>
      </c>
      <c r="H2309" s="5">
        <f t="shared" si="497"/>
        <v>1.4254196031973003</v>
      </c>
      <c r="K2309" s="5">
        <f t="shared" si="498"/>
        <v>0</v>
      </c>
      <c r="L2309" s="5">
        <f t="shared" si="499"/>
        <v>0</v>
      </c>
      <c r="M2309" s="25" t="e">
        <f t="shared" si="493"/>
        <v>#DIV/0!</v>
      </c>
      <c r="N2309" s="25" t="e">
        <f t="shared" si="493"/>
        <v>#DIV/0!</v>
      </c>
      <c r="O2309">
        <f t="shared" si="494"/>
        <v>0</v>
      </c>
      <c r="P2309">
        <f t="shared" si="494"/>
        <v>0</v>
      </c>
      <c r="Q2309" t="s">
        <v>315</v>
      </c>
      <c r="R2309" t="s">
        <v>312</v>
      </c>
      <c r="S2309" t="s">
        <v>268</v>
      </c>
      <c r="T2309" s="67" t="s">
        <v>75</v>
      </c>
      <c r="U2309" s="67" t="s">
        <v>90</v>
      </c>
      <c r="V2309" s="128" t="s">
        <v>689</v>
      </c>
      <c r="W2309" s="133" t="s">
        <v>79</v>
      </c>
      <c r="X2309">
        <v>3</v>
      </c>
      <c r="Y2309" t="str">
        <f t="shared" si="500"/>
        <v>Y</v>
      </c>
      <c r="Z2309" s="24">
        <v>100</v>
      </c>
      <c r="AA2309" s="24">
        <f t="shared" si="486"/>
        <v>0</v>
      </c>
      <c r="AB2309" s="24">
        <f t="shared" si="487"/>
        <v>-100</v>
      </c>
      <c r="AC2309" s="24">
        <f t="shared" si="488"/>
        <v>0</v>
      </c>
      <c r="AD2309" s="24">
        <f t="shared" si="489"/>
        <v>-100</v>
      </c>
      <c r="AE2309" s="24">
        <f t="shared" si="490"/>
        <v>0</v>
      </c>
      <c r="AF2309" s="24">
        <f t="shared" si="491"/>
        <v>-100</v>
      </c>
    </row>
    <row r="2310" spans="1:32" x14ac:dyDescent="0.25">
      <c r="A2310" s="6">
        <v>0.44789369676430213</v>
      </c>
      <c r="B2310" s="6">
        <v>0.55109232592612256</v>
      </c>
      <c r="C2310" s="3">
        <f t="shared" si="492"/>
        <v>2.2326726346547274</v>
      </c>
      <c r="D2310" s="4">
        <f t="shared" si="492"/>
        <v>1.8145779807756865</v>
      </c>
      <c r="F2310" s="5">
        <f t="shared" si="495"/>
        <v>1</v>
      </c>
      <c r="G2310" s="5">
        <f t="shared" si="496"/>
        <v>2.2326726346547274</v>
      </c>
      <c r="H2310" s="5">
        <f t="shared" si="497"/>
        <v>1.8145779807756865</v>
      </c>
      <c r="K2310" s="5">
        <f t="shared" si="498"/>
        <v>0</v>
      </c>
      <c r="L2310" s="5">
        <f t="shared" si="499"/>
        <v>0</v>
      </c>
      <c r="M2310" s="25" t="e">
        <f t="shared" si="493"/>
        <v>#DIV/0!</v>
      </c>
      <c r="N2310" s="25" t="e">
        <f t="shared" si="493"/>
        <v>#DIV/0!</v>
      </c>
      <c r="O2310">
        <f t="shared" si="494"/>
        <v>0</v>
      </c>
      <c r="P2310">
        <f t="shared" si="494"/>
        <v>0</v>
      </c>
      <c r="Q2310" t="s">
        <v>384</v>
      </c>
      <c r="R2310" t="s">
        <v>311</v>
      </c>
      <c r="S2310" t="s">
        <v>268</v>
      </c>
      <c r="T2310" s="67" t="s">
        <v>86</v>
      </c>
      <c r="U2310" s="67" t="s">
        <v>84</v>
      </c>
      <c r="V2310" s="128" t="s">
        <v>689</v>
      </c>
      <c r="W2310" s="133" t="s">
        <v>96</v>
      </c>
      <c r="X2310">
        <v>5</v>
      </c>
      <c r="Y2310" t="str">
        <f t="shared" si="500"/>
        <v>Y</v>
      </c>
      <c r="Z2310" s="24">
        <v>100</v>
      </c>
      <c r="AA2310" s="24">
        <f t="shared" si="486"/>
        <v>0</v>
      </c>
      <c r="AB2310" s="24">
        <f t="shared" si="487"/>
        <v>-100</v>
      </c>
      <c r="AC2310" s="24">
        <f t="shared" si="488"/>
        <v>0</v>
      </c>
      <c r="AD2310" s="24">
        <f t="shared" si="489"/>
        <v>-100</v>
      </c>
      <c r="AE2310" s="24">
        <f t="shared" si="490"/>
        <v>0</v>
      </c>
      <c r="AF2310" s="24">
        <f t="shared" si="491"/>
        <v>-100</v>
      </c>
    </row>
    <row r="2311" spans="1:32" x14ac:dyDescent="0.25">
      <c r="A2311" s="6">
        <v>0.58135190902811085</v>
      </c>
      <c r="B2311" s="6">
        <v>0.41658539546947992</v>
      </c>
      <c r="C2311" s="3">
        <f t="shared" si="492"/>
        <v>1.7201285219339424</v>
      </c>
      <c r="D2311" s="4">
        <f t="shared" si="492"/>
        <v>2.4004682134212323</v>
      </c>
      <c r="F2311" s="5">
        <f t="shared" si="495"/>
        <v>1</v>
      </c>
      <c r="G2311" s="5">
        <f t="shared" si="496"/>
        <v>1.7201285219339424</v>
      </c>
      <c r="H2311" s="5">
        <f t="shared" si="497"/>
        <v>2.4004682134212323</v>
      </c>
      <c r="K2311" s="5">
        <f t="shared" si="498"/>
        <v>0</v>
      </c>
      <c r="L2311" s="5">
        <f t="shared" si="499"/>
        <v>0</v>
      </c>
      <c r="M2311" s="25" t="e">
        <f t="shared" si="493"/>
        <v>#DIV/0!</v>
      </c>
      <c r="N2311" s="25" t="e">
        <f t="shared" si="493"/>
        <v>#DIV/0!</v>
      </c>
      <c r="O2311">
        <f t="shared" si="494"/>
        <v>0</v>
      </c>
      <c r="P2311">
        <f t="shared" si="494"/>
        <v>0</v>
      </c>
      <c r="Q2311" t="s">
        <v>572</v>
      </c>
      <c r="R2311" t="s">
        <v>551</v>
      </c>
      <c r="S2311" t="s">
        <v>271</v>
      </c>
      <c r="T2311" s="67" t="s">
        <v>79</v>
      </c>
      <c r="U2311" s="67" t="s">
        <v>85</v>
      </c>
      <c r="V2311" s="128" t="s">
        <v>689</v>
      </c>
      <c r="W2311" s="133" t="s">
        <v>86</v>
      </c>
      <c r="X2311">
        <v>3</v>
      </c>
      <c r="Y2311" t="str">
        <f t="shared" si="500"/>
        <v>Y</v>
      </c>
      <c r="Z2311" s="24">
        <v>100</v>
      </c>
      <c r="AA2311" s="24">
        <f t="shared" si="486"/>
        <v>0</v>
      </c>
      <c r="AB2311" s="24">
        <f t="shared" si="487"/>
        <v>-100</v>
      </c>
      <c r="AC2311" s="24">
        <f t="shared" si="488"/>
        <v>0</v>
      </c>
      <c r="AD2311" s="24">
        <f t="shared" si="489"/>
        <v>-100</v>
      </c>
      <c r="AE2311" s="24">
        <f t="shared" si="490"/>
        <v>0</v>
      </c>
      <c r="AF2311" s="24">
        <f t="shared" si="491"/>
        <v>-100</v>
      </c>
    </row>
    <row r="2312" spans="1:32" x14ac:dyDescent="0.25">
      <c r="A2312" s="6">
        <v>0.59056261461555337</v>
      </c>
      <c r="B2312" s="6">
        <v>0.40695878283136416</v>
      </c>
      <c r="C2312" s="3">
        <f t="shared" si="492"/>
        <v>1.6933005497664015</v>
      </c>
      <c r="D2312" s="4">
        <f t="shared" si="492"/>
        <v>2.4572513045243225</v>
      </c>
      <c r="F2312" s="5">
        <f t="shared" si="495"/>
        <v>1</v>
      </c>
      <c r="G2312" s="5">
        <f t="shared" si="496"/>
        <v>1.6933005497664015</v>
      </c>
      <c r="H2312" s="5">
        <f t="shared" si="497"/>
        <v>2.4572513045243225</v>
      </c>
      <c r="K2312" s="5">
        <f t="shared" si="498"/>
        <v>0</v>
      </c>
      <c r="L2312" s="5">
        <f t="shared" si="499"/>
        <v>0</v>
      </c>
      <c r="M2312" s="25" t="e">
        <f t="shared" si="493"/>
        <v>#DIV/0!</v>
      </c>
      <c r="N2312" s="25" t="e">
        <f t="shared" si="493"/>
        <v>#DIV/0!</v>
      </c>
      <c r="O2312">
        <f t="shared" si="494"/>
        <v>0</v>
      </c>
      <c r="P2312">
        <f t="shared" si="494"/>
        <v>0</v>
      </c>
      <c r="Q2312" t="s">
        <v>545</v>
      </c>
      <c r="R2312" t="s">
        <v>544</v>
      </c>
      <c r="S2312" t="s">
        <v>271</v>
      </c>
      <c r="T2312" s="67" t="s">
        <v>86</v>
      </c>
      <c r="U2312" s="67" t="s">
        <v>84</v>
      </c>
      <c r="V2312" s="128" t="s">
        <v>689</v>
      </c>
      <c r="W2312" s="133" t="s">
        <v>79</v>
      </c>
      <c r="X2312">
        <v>3</v>
      </c>
      <c r="Y2312" t="str">
        <f t="shared" si="500"/>
        <v>Y</v>
      </c>
      <c r="Z2312" s="24">
        <v>100</v>
      </c>
      <c r="AA2312" s="24">
        <f t="shared" si="486"/>
        <v>0</v>
      </c>
      <c r="AB2312" s="24">
        <f t="shared" si="487"/>
        <v>-100</v>
      </c>
      <c r="AC2312" s="24">
        <f t="shared" si="488"/>
        <v>0</v>
      </c>
      <c r="AD2312" s="24">
        <f t="shared" si="489"/>
        <v>-100</v>
      </c>
      <c r="AE2312" s="24">
        <f t="shared" si="490"/>
        <v>0</v>
      </c>
      <c r="AF2312" s="24">
        <f t="shared" si="491"/>
        <v>-100</v>
      </c>
    </row>
    <row r="2313" spans="1:32" x14ac:dyDescent="0.25">
      <c r="A2313" s="6">
        <v>0.47794963880704144</v>
      </c>
      <c r="B2313" s="6">
        <v>0.521045849906001</v>
      </c>
      <c r="C2313" s="3">
        <f t="shared" si="492"/>
        <v>2.0922706469576839</v>
      </c>
      <c r="D2313" s="4">
        <f t="shared" si="492"/>
        <v>1.9192168984368736</v>
      </c>
      <c r="F2313" s="5">
        <f t="shared" si="495"/>
        <v>1</v>
      </c>
      <c r="G2313" s="5">
        <f t="shared" si="496"/>
        <v>2.0922706469576839</v>
      </c>
      <c r="H2313" s="5">
        <f t="shared" si="497"/>
        <v>1.9192168984368736</v>
      </c>
      <c r="K2313" s="5">
        <f t="shared" si="498"/>
        <v>0</v>
      </c>
      <c r="L2313" s="5">
        <f t="shared" si="499"/>
        <v>0</v>
      </c>
      <c r="M2313" s="25" t="e">
        <f t="shared" si="493"/>
        <v>#DIV/0!</v>
      </c>
      <c r="N2313" s="25" t="e">
        <f t="shared" si="493"/>
        <v>#DIV/0!</v>
      </c>
      <c r="O2313">
        <f t="shared" si="494"/>
        <v>0</v>
      </c>
      <c r="P2313">
        <f t="shared" si="494"/>
        <v>0</v>
      </c>
      <c r="Q2313" t="s">
        <v>549</v>
      </c>
      <c r="R2313" t="s">
        <v>571</v>
      </c>
      <c r="S2313" t="s">
        <v>271</v>
      </c>
      <c r="T2313" s="67" t="s">
        <v>75</v>
      </c>
      <c r="U2313" s="67" t="s">
        <v>90</v>
      </c>
      <c r="V2313" s="128" t="s">
        <v>689</v>
      </c>
      <c r="W2313" s="133" t="s">
        <v>86</v>
      </c>
      <c r="X2313">
        <v>3</v>
      </c>
      <c r="Y2313" t="str">
        <f t="shared" si="500"/>
        <v>Y</v>
      </c>
      <c r="Z2313" s="24">
        <v>100</v>
      </c>
      <c r="AA2313" s="24">
        <f t="shared" si="486"/>
        <v>0</v>
      </c>
      <c r="AB2313" s="24">
        <f t="shared" si="487"/>
        <v>-100</v>
      </c>
      <c r="AC2313" s="24">
        <f t="shared" si="488"/>
        <v>0</v>
      </c>
      <c r="AD2313" s="24">
        <f t="shared" si="489"/>
        <v>-100</v>
      </c>
      <c r="AE2313" s="24">
        <f t="shared" si="490"/>
        <v>0</v>
      </c>
      <c r="AF2313" s="24">
        <f t="shared" si="491"/>
        <v>-100</v>
      </c>
    </row>
    <row r="2314" spans="1:32" x14ac:dyDescent="0.25">
      <c r="A2314" s="6">
        <v>0.5273748581419746</v>
      </c>
      <c r="B2314" s="6">
        <v>0.4692342412082644</v>
      </c>
      <c r="C2314" s="3">
        <f t="shared" si="492"/>
        <v>1.8961844398937766</v>
      </c>
      <c r="D2314" s="4">
        <f t="shared" si="492"/>
        <v>2.131131772108168</v>
      </c>
      <c r="F2314" s="5">
        <f t="shared" si="495"/>
        <v>1</v>
      </c>
      <c r="G2314" s="5">
        <f t="shared" si="496"/>
        <v>1.8961844398937766</v>
      </c>
      <c r="H2314" s="5">
        <f t="shared" si="497"/>
        <v>2.131131772108168</v>
      </c>
      <c r="K2314" s="5">
        <f t="shared" si="498"/>
        <v>0</v>
      </c>
      <c r="L2314" s="5">
        <f t="shared" si="499"/>
        <v>0</v>
      </c>
      <c r="M2314" s="25" t="e">
        <f t="shared" si="493"/>
        <v>#DIV/0!</v>
      </c>
      <c r="N2314" s="25" t="e">
        <f t="shared" si="493"/>
        <v>#DIV/0!</v>
      </c>
      <c r="O2314">
        <f t="shared" si="494"/>
        <v>0</v>
      </c>
      <c r="P2314">
        <f t="shared" si="494"/>
        <v>0</v>
      </c>
      <c r="Q2314" t="s">
        <v>547</v>
      </c>
      <c r="R2314" t="s">
        <v>546</v>
      </c>
      <c r="S2314" t="s">
        <v>271</v>
      </c>
      <c r="T2314" s="67" t="s">
        <v>86</v>
      </c>
      <c r="U2314" s="67" t="s">
        <v>84</v>
      </c>
      <c r="V2314" s="128" t="s">
        <v>689</v>
      </c>
      <c r="W2314" s="133" t="s">
        <v>94</v>
      </c>
      <c r="X2314">
        <v>2</v>
      </c>
      <c r="Y2314" t="str">
        <f t="shared" si="500"/>
        <v>N</v>
      </c>
      <c r="Z2314" s="24">
        <v>100</v>
      </c>
      <c r="AA2314" s="24">
        <f t="shared" si="486"/>
        <v>0</v>
      </c>
      <c r="AB2314" s="24">
        <f t="shared" si="487"/>
        <v>-100</v>
      </c>
      <c r="AC2314" s="24">
        <f t="shared" si="488"/>
        <v>0</v>
      </c>
      <c r="AD2314" s="24">
        <f t="shared" si="489"/>
        <v>-100</v>
      </c>
      <c r="AE2314" s="24">
        <f t="shared" si="490"/>
        <v>0</v>
      </c>
      <c r="AF2314" s="24">
        <f t="shared" si="491"/>
        <v>-100</v>
      </c>
    </row>
    <row r="2315" spans="1:32" x14ac:dyDescent="0.25">
      <c r="A2315" s="6">
        <v>0.41907254421514495</v>
      </c>
      <c r="B2315" s="6">
        <v>0.57889633730344514</v>
      </c>
      <c r="C2315" s="3">
        <f t="shared" si="492"/>
        <v>2.3862217026716417</v>
      </c>
      <c r="D2315" s="4">
        <f t="shared" si="492"/>
        <v>1.7274249905571977</v>
      </c>
      <c r="F2315" s="5">
        <f t="shared" si="495"/>
        <v>1</v>
      </c>
      <c r="G2315" s="5">
        <f t="shared" si="496"/>
        <v>2.3862217026716417</v>
      </c>
      <c r="H2315" s="5">
        <f t="shared" si="497"/>
        <v>1.7274249905571977</v>
      </c>
      <c r="K2315" s="5">
        <f t="shared" si="498"/>
        <v>0</v>
      </c>
      <c r="L2315" s="5">
        <f t="shared" si="499"/>
        <v>0</v>
      </c>
      <c r="M2315" s="25" t="e">
        <f t="shared" si="493"/>
        <v>#DIV/0!</v>
      </c>
      <c r="N2315" s="25" t="e">
        <f t="shared" si="493"/>
        <v>#DIV/0!</v>
      </c>
      <c r="O2315">
        <f t="shared" si="494"/>
        <v>0</v>
      </c>
      <c r="P2315">
        <f t="shared" si="494"/>
        <v>0</v>
      </c>
      <c r="Q2315" t="s">
        <v>542</v>
      </c>
      <c r="R2315" t="s">
        <v>568</v>
      </c>
      <c r="S2315" t="s">
        <v>271</v>
      </c>
      <c r="T2315" s="67" t="s">
        <v>79</v>
      </c>
      <c r="U2315" s="67" t="s">
        <v>85</v>
      </c>
      <c r="V2315" s="128" t="s">
        <v>689</v>
      </c>
      <c r="W2315" s="133" t="s">
        <v>87</v>
      </c>
      <c r="X2315">
        <v>3</v>
      </c>
      <c r="Y2315" t="str">
        <f t="shared" si="500"/>
        <v>Y</v>
      </c>
      <c r="Z2315" s="24">
        <v>100</v>
      </c>
      <c r="AA2315" s="24">
        <f t="shared" si="486"/>
        <v>0</v>
      </c>
      <c r="AB2315" s="24">
        <f t="shared" si="487"/>
        <v>-100</v>
      </c>
      <c r="AC2315" s="24">
        <f t="shared" si="488"/>
        <v>0</v>
      </c>
      <c r="AD2315" s="24">
        <f t="shared" si="489"/>
        <v>-100</v>
      </c>
      <c r="AE2315" s="24">
        <f t="shared" si="490"/>
        <v>0</v>
      </c>
      <c r="AF2315" s="24">
        <f t="shared" si="491"/>
        <v>-100</v>
      </c>
    </row>
    <row r="2316" spans="1:32" x14ac:dyDescent="0.25">
      <c r="A2316" s="6">
        <v>0.79757746875681512</v>
      </c>
      <c r="B2316" s="6">
        <v>0.18605516623855831</v>
      </c>
      <c r="C2316" s="3">
        <f t="shared" si="492"/>
        <v>1.2537967021043124</v>
      </c>
      <c r="D2316" s="4">
        <f t="shared" si="492"/>
        <v>5.3747499745199701</v>
      </c>
      <c r="F2316" s="5">
        <f t="shared" si="495"/>
        <v>1</v>
      </c>
      <c r="G2316" s="5">
        <f t="shared" si="496"/>
        <v>1.2537967021043124</v>
      </c>
      <c r="H2316" s="5">
        <f t="shared" si="497"/>
        <v>5.3747499745199701</v>
      </c>
      <c r="K2316" s="5">
        <f t="shared" si="498"/>
        <v>0</v>
      </c>
      <c r="L2316" s="5">
        <f t="shared" si="499"/>
        <v>0</v>
      </c>
      <c r="M2316" s="25" t="e">
        <f t="shared" si="493"/>
        <v>#DIV/0!</v>
      </c>
      <c r="N2316" s="25" t="e">
        <f t="shared" si="493"/>
        <v>#DIV/0!</v>
      </c>
      <c r="O2316">
        <f t="shared" si="494"/>
        <v>0</v>
      </c>
      <c r="P2316">
        <f t="shared" si="494"/>
        <v>0</v>
      </c>
      <c r="Q2316" t="s">
        <v>570</v>
      </c>
      <c r="R2316" t="s">
        <v>550</v>
      </c>
      <c r="S2316" t="s">
        <v>271</v>
      </c>
      <c r="T2316" s="67" t="s">
        <v>74</v>
      </c>
      <c r="U2316" s="67" t="s">
        <v>90</v>
      </c>
      <c r="V2316" s="128" t="s">
        <v>689</v>
      </c>
      <c r="W2316" s="133" t="s">
        <v>89</v>
      </c>
      <c r="X2316">
        <v>4</v>
      </c>
      <c r="Y2316" t="str">
        <f t="shared" si="500"/>
        <v>Y</v>
      </c>
      <c r="Z2316" s="24">
        <v>100</v>
      </c>
      <c r="AA2316" s="24">
        <f t="shared" si="486"/>
        <v>0</v>
      </c>
      <c r="AB2316" s="24">
        <f t="shared" si="487"/>
        <v>-100</v>
      </c>
      <c r="AC2316" s="24">
        <f t="shared" si="488"/>
        <v>0</v>
      </c>
      <c r="AD2316" s="24">
        <f t="shared" si="489"/>
        <v>-100</v>
      </c>
      <c r="AE2316" s="24">
        <f t="shared" si="490"/>
        <v>0</v>
      </c>
      <c r="AF2316" s="24">
        <f t="shared" si="491"/>
        <v>-100</v>
      </c>
    </row>
    <row r="2317" spans="1:32" x14ac:dyDescent="0.25">
      <c r="A2317" s="6">
        <v>0.61051501718716583</v>
      </c>
      <c r="B2317" s="6">
        <v>0.36924979700794652</v>
      </c>
      <c r="C2317" s="3">
        <f t="shared" si="492"/>
        <v>1.637961347138214</v>
      </c>
      <c r="D2317" s="4">
        <f t="shared" si="492"/>
        <v>2.7081937704585366</v>
      </c>
      <c r="F2317" s="5">
        <f t="shared" si="495"/>
        <v>1</v>
      </c>
      <c r="G2317" s="5">
        <f t="shared" si="496"/>
        <v>1.637961347138214</v>
      </c>
      <c r="H2317" s="5">
        <f t="shared" si="497"/>
        <v>2.7081937704585366</v>
      </c>
      <c r="K2317" s="5">
        <f t="shared" si="498"/>
        <v>0</v>
      </c>
      <c r="L2317" s="5">
        <f t="shared" si="499"/>
        <v>0</v>
      </c>
      <c r="M2317" s="25" t="e">
        <f t="shared" si="493"/>
        <v>#DIV/0!</v>
      </c>
      <c r="N2317" s="25" t="e">
        <f t="shared" si="493"/>
        <v>#DIV/0!</v>
      </c>
      <c r="O2317">
        <f t="shared" si="494"/>
        <v>0</v>
      </c>
      <c r="P2317">
        <f t="shared" si="494"/>
        <v>0</v>
      </c>
      <c r="Q2317" t="s">
        <v>569</v>
      </c>
      <c r="R2317" t="s">
        <v>566</v>
      </c>
      <c r="S2317" t="s">
        <v>271</v>
      </c>
      <c r="T2317" s="67" t="s">
        <v>89</v>
      </c>
      <c r="U2317" s="67" t="s">
        <v>84</v>
      </c>
      <c r="V2317" s="128" t="s">
        <v>689</v>
      </c>
      <c r="W2317" s="133" t="s">
        <v>74</v>
      </c>
      <c r="X2317">
        <v>4</v>
      </c>
      <c r="Y2317" t="str">
        <f t="shared" si="500"/>
        <v>Y</v>
      </c>
      <c r="Z2317" s="24">
        <v>100</v>
      </c>
      <c r="AA2317" s="24">
        <f t="shared" si="486"/>
        <v>0</v>
      </c>
      <c r="AB2317" s="24">
        <f t="shared" si="487"/>
        <v>-100</v>
      </c>
      <c r="AC2317" s="24">
        <f t="shared" si="488"/>
        <v>0</v>
      </c>
      <c r="AD2317" s="24">
        <f t="shared" si="489"/>
        <v>-100</v>
      </c>
      <c r="AE2317" s="24">
        <f t="shared" si="490"/>
        <v>0</v>
      </c>
      <c r="AF2317" s="24">
        <f t="shared" si="491"/>
        <v>-100</v>
      </c>
    </row>
    <row r="2318" spans="1:32" x14ac:dyDescent="0.25">
      <c r="A2318" s="6">
        <v>0.57453185537930684</v>
      </c>
      <c r="B2318" s="6">
        <v>0.42203874190612373</v>
      </c>
      <c r="C2318" s="3">
        <f t="shared" si="492"/>
        <v>1.7405475268900423</v>
      </c>
      <c r="D2318" s="4">
        <f t="shared" si="492"/>
        <v>2.3694507179211408</v>
      </c>
      <c r="F2318" s="5">
        <f t="shared" si="495"/>
        <v>1</v>
      </c>
      <c r="G2318" s="5">
        <f t="shared" si="496"/>
        <v>1.7405475268900423</v>
      </c>
      <c r="H2318" s="5">
        <f t="shared" si="497"/>
        <v>2.3694507179211408</v>
      </c>
      <c r="K2318" s="5">
        <f t="shared" si="498"/>
        <v>0</v>
      </c>
      <c r="L2318" s="5">
        <f t="shared" si="499"/>
        <v>0</v>
      </c>
      <c r="M2318" s="25" t="e">
        <f t="shared" si="493"/>
        <v>#DIV/0!</v>
      </c>
      <c r="N2318" s="25" t="e">
        <f t="shared" si="493"/>
        <v>#DIV/0!</v>
      </c>
      <c r="O2318">
        <f t="shared" si="494"/>
        <v>0</v>
      </c>
      <c r="P2318">
        <f t="shared" si="494"/>
        <v>0</v>
      </c>
      <c r="Q2318" t="s">
        <v>543</v>
      </c>
      <c r="R2318" t="s">
        <v>548</v>
      </c>
      <c r="S2318" t="s">
        <v>271</v>
      </c>
      <c r="T2318" s="67" t="s">
        <v>79</v>
      </c>
      <c r="U2318" s="67" t="s">
        <v>85</v>
      </c>
      <c r="V2318" s="128" t="s">
        <v>689</v>
      </c>
      <c r="W2318" s="133" t="s">
        <v>77</v>
      </c>
      <c r="X2318">
        <v>2</v>
      </c>
      <c r="Y2318" t="str">
        <f t="shared" si="500"/>
        <v>N</v>
      </c>
      <c r="Z2318" s="24">
        <v>100</v>
      </c>
      <c r="AA2318" s="24">
        <f t="shared" si="486"/>
        <v>0</v>
      </c>
      <c r="AB2318" s="24">
        <f t="shared" si="487"/>
        <v>-100</v>
      </c>
      <c r="AC2318" s="24">
        <f t="shared" si="488"/>
        <v>0</v>
      </c>
      <c r="AD2318" s="24">
        <f t="shared" si="489"/>
        <v>-100</v>
      </c>
      <c r="AE2318" s="24">
        <f t="shared" si="490"/>
        <v>0</v>
      </c>
      <c r="AF2318" s="24">
        <f t="shared" si="491"/>
        <v>-100</v>
      </c>
    </row>
    <row r="2319" spans="1:32" x14ac:dyDescent="0.25">
      <c r="A2319" s="6">
        <v>0.59114760558028423</v>
      </c>
      <c r="B2319" s="6">
        <v>0.40183403162904596</v>
      </c>
      <c r="C2319" s="3">
        <f t="shared" si="492"/>
        <v>1.6916248844793624</v>
      </c>
      <c r="D2319" s="4">
        <f t="shared" si="492"/>
        <v>2.4885896198138648</v>
      </c>
      <c r="F2319" s="5">
        <f t="shared" si="495"/>
        <v>1</v>
      </c>
      <c r="G2319" s="5">
        <f t="shared" si="496"/>
        <v>1.6916248844793624</v>
      </c>
      <c r="H2319" s="5">
        <f t="shared" si="497"/>
        <v>2.4885896198138648</v>
      </c>
      <c r="K2319" s="5">
        <f t="shared" si="498"/>
        <v>0</v>
      </c>
      <c r="L2319" s="5">
        <f t="shared" si="499"/>
        <v>0</v>
      </c>
      <c r="M2319" s="25" t="e">
        <f t="shared" si="493"/>
        <v>#DIV/0!</v>
      </c>
      <c r="N2319" s="25" t="e">
        <f t="shared" si="493"/>
        <v>#DIV/0!</v>
      </c>
      <c r="O2319">
        <f t="shared" si="494"/>
        <v>0</v>
      </c>
      <c r="P2319">
        <f t="shared" si="494"/>
        <v>0</v>
      </c>
      <c r="Q2319" t="s">
        <v>345</v>
      </c>
      <c r="R2319" t="s">
        <v>344</v>
      </c>
      <c r="S2319" t="s">
        <v>270</v>
      </c>
      <c r="T2319" s="67" t="s">
        <v>86</v>
      </c>
      <c r="U2319" s="67" t="s">
        <v>84</v>
      </c>
      <c r="V2319" s="128" t="s">
        <v>689</v>
      </c>
      <c r="W2319" s="133" t="s">
        <v>77</v>
      </c>
      <c r="X2319">
        <v>2</v>
      </c>
      <c r="Y2319" t="str">
        <f t="shared" si="500"/>
        <v>N</v>
      </c>
      <c r="Z2319" s="24">
        <v>100</v>
      </c>
      <c r="AA2319" s="24">
        <f t="shared" si="486"/>
        <v>0</v>
      </c>
      <c r="AB2319" s="24">
        <f t="shared" si="487"/>
        <v>-100</v>
      </c>
      <c r="AC2319" s="24">
        <f t="shared" si="488"/>
        <v>0</v>
      </c>
      <c r="AD2319" s="24">
        <f t="shared" si="489"/>
        <v>-100</v>
      </c>
      <c r="AE2319" s="24">
        <f t="shared" si="490"/>
        <v>0</v>
      </c>
      <c r="AF2319" s="24">
        <f t="shared" si="491"/>
        <v>-100</v>
      </c>
    </row>
    <row r="2320" spans="1:32" x14ac:dyDescent="0.25">
      <c r="A2320" s="6">
        <v>0.47982656684818326</v>
      </c>
      <c r="B2320" s="6">
        <v>0.50956762140526179</v>
      </c>
      <c r="C2320" s="3">
        <f t="shared" si="492"/>
        <v>2.0840863534686256</v>
      </c>
      <c r="D2320" s="4">
        <f t="shared" si="492"/>
        <v>1.9624480794958021</v>
      </c>
      <c r="F2320" s="5">
        <f t="shared" si="495"/>
        <v>1</v>
      </c>
      <c r="G2320" s="5">
        <f t="shared" si="496"/>
        <v>2.0840863534686256</v>
      </c>
      <c r="H2320" s="5">
        <f t="shared" si="497"/>
        <v>1.9624480794958021</v>
      </c>
      <c r="K2320" s="5">
        <f t="shared" si="498"/>
        <v>0</v>
      </c>
      <c r="L2320" s="5">
        <f t="shared" si="499"/>
        <v>0</v>
      </c>
      <c r="M2320" s="25" t="e">
        <f t="shared" si="493"/>
        <v>#DIV/0!</v>
      </c>
      <c r="N2320" s="25" t="e">
        <f t="shared" si="493"/>
        <v>#DIV/0!</v>
      </c>
      <c r="O2320">
        <f t="shared" si="494"/>
        <v>0</v>
      </c>
      <c r="P2320">
        <f t="shared" si="494"/>
        <v>0</v>
      </c>
      <c r="Q2320" t="s">
        <v>349</v>
      </c>
      <c r="R2320" t="s">
        <v>348</v>
      </c>
      <c r="S2320" t="s">
        <v>270</v>
      </c>
      <c r="T2320" s="67" t="s">
        <v>94</v>
      </c>
      <c r="U2320" s="67" t="s">
        <v>84</v>
      </c>
      <c r="V2320" s="128" t="s">
        <v>689</v>
      </c>
      <c r="W2320" s="133" t="s">
        <v>78</v>
      </c>
      <c r="X2320">
        <v>1</v>
      </c>
      <c r="Y2320" t="str">
        <f t="shared" si="500"/>
        <v>N</v>
      </c>
      <c r="Z2320" s="24">
        <v>100</v>
      </c>
      <c r="AA2320" s="24">
        <f t="shared" si="486"/>
        <v>0</v>
      </c>
      <c r="AB2320" s="24">
        <f t="shared" si="487"/>
        <v>-100</v>
      </c>
      <c r="AC2320" s="24">
        <f t="shared" si="488"/>
        <v>0</v>
      </c>
      <c r="AD2320" s="24">
        <f t="shared" si="489"/>
        <v>-100</v>
      </c>
      <c r="AE2320" s="24">
        <f t="shared" si="490"/>
        <v>0</v>
      </c>
      <c r="AF2320" s="24">
        <f t="shared" si="491"/>
        <v>-100</v>
      </c>
    </row>
    <row r="2321" spans="1:32" x14ac:dyDescent="0.25">
      <c r="A2321" s="6">
        <v>0.22879629405223872</v>
      </c>
      <c r="B2321" s="6">
        <v>0.77113718708665091</v>
      </c>
      <c r="C2321" s="3">
        <f t="shared" si="492"/>
        <v>4.370700164276613</v>
      </c>
      <c r="D2321" s="4">
        <f t="shared" si="492"/>
        <v>1.2967861189239112</v>
      </c>
      <c r="F2321" s="5">
        <f t="shared" si="495"/>
        <v>1</v>
      </c>
      <c r="G2321" s="5">
        <f t="shared" si="496"/>
        <v>4.370700164276613</v>
      </c>
      <c r="H2321" s="5">
        <f t="shared" si="497"/>
        <v>1.2967861189239112</v>
      </c>
      <c r="K2321" s="5">
        <f t="shared" si="498"/>
        <v>0</v>
      </c>
      <c r="L2321" s="5">
        <f t="shared" si="499"/>
        <v>0</v>
      </c>
      <c r="M2321" s="25" t="e">
        <f t="shared" si="493"/>
        <v>#DIV/0!</v>
      </c>
      <c r="N2321" s="25" t="e">
        <f t="shared" si="493"/>
        <v>#DIV/0!</v>
      </c>
      <c r="O2321">
        <f t="shared" si="494"/>
        <v>0</v>
      </c>
      <c r="P2321">
        <f t="shared" si="494"/>
        <v>0</v>
      </c>
      <c r="Q2321" t="s">
        <v>424</v>
      </c>
      <c r="R2321" t="s">
        <v>423</v>
      </c>
      <c r="S2321" t="s">
        <v>270</v>
      </c>
      <c r="T2321" s="67" t="s">
        <v>75</v>
      </c>
      <c r="U2321" s="67" t="s">
        <v>90</v>
      </c>
      <c r="V2321" s="128" t="s">
        <v>689</v>
      </c>
      <c r="W2321" s="133" t="s">
        <v>74</v>
      </c>
      <c r="X2321">
        <v>4</v>
      </c>
      <c r="Y2321" t="str">
        <f t="shared" si="500"/>
        <v>Y</v>
      </c>
      <c r="Z2321" s="24">
        <v>100</v>
      </c>
      <c r="AA2321" s="24">
        <f t="shared" si="486"/>
        <v>0</v>
      </c>
      <c r="AB2321" s="24">
        <f t="shared" si="487"/>
        <v>-100</v>
      </c>
      <c r="AC2321" s="24">
        <f t="shared" si="488"/>
        <v>0</v>
      </c>
      <c r="AD2321" s="24">
        <f t="shared" si="489"/>
        <v>-100</v>
      </c>
      <c r="AE2321" s="24">
        <f t="shared" si="490"/>
        <v>0</v>
      </c>
      <c r="AF2321" s="24">
        <f t="shared" si="491"/>
        <v>-100</v>
      </c>
    </row>
    <row r="2322" spans="1:32" x14ac:dyDescent="0.25">
      <c r="A2322" s="6">
        <v>0.2081736672386536</v>
      </c>
      <c r="B2322" s="6">
        <v>0.79177779292362283</v>
      </c>
      <c r="C2322" s="3">
        <f t="shared" si="492"/>
        <v>4.8036815283346286</v>
      </c>
      <c r="D2322" s="4">
        <f t="shared" si="492"/>
        <v>1.2629806101374996</v>
      </c>
      <c r="F2322" s="5">
        <f t="shared" si="495"/>
        <v>1</v>
      </c>
      <c r="G2322" s="5">
        <f t="shared" si="496"/>
        <v>4.8036815283346286</v>
      </c>
      <c r="H2322" s="5">
        <f t="shared" si="497"/>
        <v>1.2629806101374996</v>
      </c>
      <c r="K2322" s="5">
        <f t="shared" si="498"/>
        <v>0</v>
      </c>
      <c r="L2322" s="5">
        <f t="shared" si="499"/>
        <v>0</v>
      </c>
      <c r="M2322" s="25" t="e">
        <f t="shared" si="493"/>
        <v>#DIV/0!</v>
      </c>
      <c r="N2322" s="25" t="e">
        <f t="shared" si="493"/>
        <v>#DIV/0!</v>
      </c>
      <c r="O2322">
        <f t="shared" si="494"/>
        <v>0</v>
      </c>
      <c r="P2322">
        <f t="shared" si="494"/>
        <v>0</v>
      </c>
      <c r="Q2322" t="s">
        <v>493</v>
      </c>
      <c r="R2322" t="s">
        <v>425</v>
      </c>
      <c r="S2322" t="s">
        <v>273</v>
      </c>
      <c r="T2322" s="67" t="s">
        <v>75</v>
      </c>
      <c r="U2322" s="67" t="s">
        <v>90</v>
      </c>
      <c r="V2322" s="128" t="s">
        <v>689</v>
      </c>
      <c r="W2322" s="133" t="s">
        <v>78</v>
      </c>
      <c r="X2322">
        <v>1</v>
      </c>
      <c r="Y2322" t="str">
        <f t="shared" si="500"/>
        <v>N</v>
      </c>
      <c r="Z2322" s="24">
        <v>100</v>
      </c>
      <c r="AA2322" s="24">
        <f t="shared" si="486"/>
        <v>0</v>
      </c>
      <c r="AB2322" s="24">
        <f t="shared" si="487"/>
        <v>-100</v>
      </c>
      <c r="AC2322" s="24">
        <f t="shared" si="488"/>
        <v>0</v>
      </c>
      <c r="AD2322" s="24">
        <f t="shared" si="489"/>
        <v>-100</v>
      </c>
      <c r="AE2322" s="24">
        <f t="shared" si="490"/>
        <v>0</v>
      </c>
      <c r="AF2322" s="24">
        <f t="shared" si="491"/>
        <v>-100</v>
      </c>
    </row>
    <row r="2323" spans="1:32" x14ac:dyDescent="0.25">
      <c r="A2323" s="6">
        <v>0.64712575312949006</v>
      </c>
      <c r="B2323" s="6">
        <v>0.31358853137384379</v>
      </c>
      <c r="C2323" s="3">
        <f t="shared" si="492"/>
        <v>1.5452947053397514</v>
      </c>
      <c r="D2323" s="4">
        <f t="shared" si="492"/>
        <v>3.1888921307771056</v>
      </c>
      <c r="F2323" s="5">
        <f t="shared" si="495"/>
        <v>1</v>
      </c>
      <c r="G2323" s="5">
        <f t="shared" si="496"/>
        <v>1.5452947053397514</v>
      </c>
      <c r="H2323" s="5">
        <f t="shared" si="497"/>
        <v>3.1888921307771056</v>
      </c>
      <c r="K2323" s="5">
        <f t="shared" si="498"/>
        <v>0</v>
      </c>
      <c r="L2323" s="5">
        <f t="shared" si="499"/>
        <v>0</v>
      </c>
      <c r="M2323" s="25" t="e">
        <f t="shared" si="493"/>
        <v>#DIV/0!</v>
      </c>
      <c r="N2323" s="25" t="e">
        <f t="shared" si="493"/>
        <v>#DIV/0!</v>
      </c>
      <c r="O2323">
        <f t="shared" si="494"/>
        <v>0</v>
      </c>
      <c r="P2323">
        <f t="shared" si="494"/>
        <v>0</v>
      </c>
      <c r="Q2323" t="s">
        <v>353</v>
      </c>
      <c r="R2323" t="s">
        <v>297</v>
      </c>
      <c r="S2323" t="s">
        <v>273</v>
      </c>
      <c r="T2323" s="67" t="s">
        <v>100</v>
      </c>
      <c r="U2323" s="67" t="s">
        <v>84</v>
      </c>
      <c r="V2323" s="128" t="s">
        <v>689</v>
      </c>
      <c r="W2323" s="133" t="s">
        <v>78</v>
      </c>
      <c r="X2323">
        <v>1</v>
      </c>
      <c r="Y2323" t="str">
        <f t="shared" si="500"/>
        <v>N</v>
      </c>
      <c r="Z2323" s="24">
        <v>100</v>
      </c>
      <c r="AA2323" s="24">
        <f t="shared" si="486"/>
        <v>0</v>
      </c>
      <c r="AB2323" s="24">
        <f t="shared" si="487"/>
        <v>-100</v>
      </c>
      <c r="AC2323" s="24">
        <f t="shared" si="488"/>
        <v>0</v>
      </c>
      <c r="AD2323" s="24">
        <f t="shared" si="489"/>
        <v>-100</v>
      </c>
      <c r="AE2323" s="24">
        <f t="shared" si="490"/>
        <v>0</v>
      </c>
      <c r="AF2323" s="24">
        <f t="shared" si="491"/>
        <v>-100</v>
      </c>
    </row>
    <row r="2324" spans="1:32" x14ac:dyDescent="0.25">
      <c r="A2324" s="6">
        <v>0.47709276834284275</v>
      </c>
      <c r="B2324" s="6">
        <v>0.52212375303299474</v>
      </c>
      <c r="C2324" s="3">
        <f t="shared" si="492"/>
        <v>2.096028417017195</v>
      </c>
      <c r="D2324" s="4">
        <f t="shared" si="492"/>
        <v>1.9152547536691109</v>
      </c>
      <c r="F2324" s="5">
        <f t="shared" si="495"/>
        <v>1</v>
      </c>
      <c r="G2324" s="5">
        <f t="shared" si="496"/>
        <v>2.096028417017195</v>
      </c>
      <c r="H2324" s="5">
        <f t="shared" si="497"/>
        <v>1.9152547536691109</v>
      </c>
      <c r="K2324" s="5">
        <f t="shared" si="498"/>
        <v>0</v>
      </c>
      <c r="L2324" s="5">
        <f t="shared" si="499"/>
        <v>0</v>
      </c>
      <c r="M2324" s="25" t="e">
        <f t="shared" si="493"/>
        <v>#DIV/0!</v>
      </c>
      <c r="N2324" s="25" t="e">
        <f t="shared" si="493"/>
        <v>#DIV/0!</v>
      </c>
      <c r="O2324">
        <f t="shared" si="494"/>
        <v>0</v>
      </c>
      <c r="P2324">
        <f t="shared" si="494"/>
        <v>0</v>
      </c>
      <c r="Q2324" t="s">
        <v>300</v>
      </c>
      <c r="R2324" t="s">
        <v>355</v>
      </c>
      <c r="S2324" t="s">
        <v>278</v>
      </c>
      <c r="T2324" s="67" t="s">
        <v>75</v>
      </c>
      <c r="U2324" s="67" t="s">
        <v>90</v>
      </c>
      <c r="V2324" s="128" t="s">
        <v>689</v>
      </c>
      <c r="W2324" s="133" t="s">
        <v>75</v>
      </c>
      <c r="X2324">
        <v>2</v>
      </c>
      <c r="Y2324" t="str">
        <f t="shared" si="500"/>
        <v>N</v>
      </c>
      <c r="Z2324" s="24">
        <v>100</v>
      </c>
      <c r="AA2324" s="24">
        <f t="shared" si="486"/>
        <v>0</v>
      </c>
      <c r="AB2324" s="24">
        <f t="shared" si="487"/>
        <v>-100</v>
      </c>
      <c r="AC2324" s="24">
        <f t="shared" si="488"/>
        <v>0</v>
      </c>
      <c r="AD2324" s="24">
        <f t="shared" si="489"/>
        <v>-100</v>
      </c>
      <c r="AE2324" s="24">
        <f t="shared" si="490"/>
        <v>0</v>
      </c>
      <c r="AF2324" s="24">
        <f t="shared" si="491"/>
        <v>-100</v>
      </c>
    </row>
    <row r="2325" spans="1:32" x14ac:dyDescent="0.25">
      <c r="A2325" s="6">
        <v>0.4150131808087138</v>
      </c>
      <c r="B2325" s="6">
        <v>0.5823618101535244</v>
      </c>
      <c r="C2325" s="3">
        <f t="shared" si="492"/>
        <v>2.4095620241539173</v>
      </c>
      <c r="D2325" s="4">
        <f t="shared" si="492"/>
        <v>1.717145565806206</v>
      </c>
      <c r="F2325" s="5">
        <f t="shared" si="495"/>
        <v>1</v>
      </c>
      <c r="G2325" s="5">
        <f t="shared" si="496"/>
        <v>2.4095620241539173</v>
      </c>
      <c r="H2325" s="5">
        <f t="shared" si="497"/>
        <v>1.717145565806206</v>
      </c>
      <c r="K2325" s="5">
        <f t="shared" si="498"/>
        <v>0</v>
      </c>
      <c r="L2325" s="5">
        <f t="shared" si="499"/>
        <v>0</v>
      </c>
      <c r="M2325" s="25" t="e">
        <f t="shared" si="493"/>
        <v>#DIV/0!</v>
      </c>
      <c r="N2325" s="25" t="e">
        <f t="shared" si="493"/>
        <v>#DIV/0!</v>
      </c>
      <c r="O2325">
        <f t="shared" si="494"/>
        <v>0</v>
      </c>
      <c r="P2325">
        <f t="shared" si="494"/>
        <v>0</v>
      </c>
      <c r="Q2325" t="s">
        <v>432</v>
      </c>
      <c r="R2325" t="s">
        <v>354</v>
      </c>
      <c r="S2325" t="s">
        <v>278</v>
      </c>
      <c r="T2325" s="67" t="s">
        <v>86</v>
      </c>
      <c r="U2325" s="67" t="s">
        <v>84</v>
      </c>
      <c r="V2325" s="128" t="s">
        <v>689</v>
      </c>
      <c r="W2325" s="133" t="s">
        <v>99</v>
      </c>
      <c r="X2325">
        <v>5</v>
      </c>
      <c r="Y2325" t="str">
        <f t="shared" si="500"/>
        <v>Y</v>
      </c>
      <c r="Z2325" s="24">
        <v>100</v>
      </c>
      <c r="AA2325" s="24">
        <f t="shared" si="486"/>
        <v>0</v>
      </c>
      <c r="AB2325" s="24">
        <f t="shared" si="487"/>
        <v>-100</v>
      </c>
      <c r="AC2325" s="24">
        <f t="shared" si="488"/>
        <v>0</v>
      </c>
      <c r="AD2325" s="24">
        <f t="shared" si="489"/>
        <v>-100</v>
      </c>
      <c r="AE2325" s="24">
        <f t="shared" si="490"/>
        <v>0</v>
      </c>
      <c r="AF2325" s="24">
        <f t="shared" si="491"/>
        <v>-100</v>
      </c>
    </row>
    <row r="2326" spans="1:32" x14ac:dyDescent="0.25">
      <c r="A2326" s="6">
        <v>0.49071098668445212</v>
      </c>
      <c r="B2326" s="6">
        <v>0.50663892969440727</v>
      </c>
      <c r="C2326" s="3">
        <f t="shared" si="492"/>
        <v>2.0378594063210618</v>
      </c>
      <c r="D2326" s="4">
        <f t="shared" si="492"/>
        <v>1.9737922638577667</v>
      </c>
      <c r="F2326" s="5">
        <f t="shared" si="495"/>
        <v>1</v>
      </c>
      <c r="G2326" s="5">
        <f t="shared" si="496"/>
        <v>2.0378594063210618</v>
      </c>
      <c r="H2326" s="5">
        <f t="shared" si="497"/>
        <v>1.9737922638577667</v>
      </c>
      <c r="K2326" s="5">
        <f t="shared" si="498"/>
        <v>0</v>
      </c>
      <c r="L2326" s="5">
        <f t="shared" si="499"/>
        <v>0</v>
      </c>
      <c r="M2326" s="25" t="e">
        <f t="shared" si="493"/>
        <v>#DIV/0!</v>
      </c>
      <c r="N2326" s="25" t="e">
        <f t="shared" si="493"/>
        <v>#DIV/0!</v>
      </c>
      <c r="O2326">
        <f t="shared" si="494"/>
        <v>0</v>
      </c>
      <c r="P2326">
        <f t="shared" si="494"/>
        <v>0</v>
      </c>
      <c r="Q2326" t="s">
        <v>430</v>
      </c>
      <c r="R2326" t="s">
        <v>496</v>
      </c>
      <c r="S2326" t="s">
        <v>278</v>
      </c>
      <c r="T2326" s="67" t="s">
        <v>86</v>
      </c>
      <c r="U2326" s="67" t="s">
        <v>84</v>
      </c>
      <c r="V2326" s="128" t="s">
        <v>689</v>
      </c>
      <c r="W2326" s="133" t="s">
        <v>73</v>
      </c>
      <c r="X2326">
        <v>0</v>
      </c>
      <c r="Y2326" t="str">
        <f t="shared" si="500"/>
        <v>N</v>
      </c>
      <c r="Z2326" s="24">
        <v>100</v>
      </c>
      <c r="AA2326" s="24">
        <f t="shared" si="486"/>
        <v>0</v>
      </c>
      <c r="AB2326" s="24">
        <f t="shared" si="487"/>
        <v>-100</v>
      </c>
      <c r="AC2326" s="24">
        <f t="shared" si="488"/>
        <v>0</v>
      </c>
      <c r="AD2326" s="24">
        <f t="shared" si="489"/>
        <v>-100</v>
      </c>
      <c r="AE2326" s="24">
        <f t="shared" si="490"/>
        <v>0</v>
      </c>
      <c r="AF2326" s="24">
        <f t="shared" si="491"/>
        <v>-100</v>
      </c>
    </row>
    <row r="2327" spans="1:32" x14ac:dyDescent="0.25">
      <c r="A2327" s="6">
        <v>0.38011458705508305</v>
      </c>
      <c r="B2327" s="6">
        <v>0.61902146610070052</v>
      </c>
      <c r="C2327" s="3">
        <f t="shared" si="492"/>
        <v>2.6307856474213347</v>
      </c>
      <c r="D2327" s="4">
        <f t="shared" si="492"/>
        <v>1.615452863531752</v>
      </c>
      <c r="F2327" s="5">
        <f t="shared" si="495"/>
        <v>1</v>
      </c>
      <c r="G2327" s="5">
        <f t="shared" si="496"/>
        <v>2.6307856474213347</v>
      </c>
      <c r="H2327" s="5">
        <f t="shared" si="497"/>
        <v>1.615452863531752</v>
      </c>
      <c r="K2327" s="5">
        <f t="shared" si="498"/>
        <v>0</v>
      </c>
      <c r="L2327" s="5">
        <f t="shared" si="499"/>
        <v>0</v>
      </c>
      <c r="M2327" s="25" t="e">
        <f t="shared" si="493"/>
        <v>#DIV/0!</v>
      </c>
      <c r="N2327" s="25" t="e">
        <f t="shared" si="493"/>
        <v>#DIV/0!</v>
      </c>
      <c r="O2327">
        <f t="shared" si="494"/>
        <v>0</v>
      </c>
      <c r="P2327">
        <f t="shared" si="494"/>
        <v>0</v>
      </c>
      <c r="Q2327" t="s">
        <v>356</v>
      </c>
      <c r="R2327" t="s">
        <v>434</v>
      </c>
      <c r="S2327" t="s">
        <v>278</v>
      </c>
      <c r="T2327" s="67" t="s">
        <v>75</v>
      </c>
      <c r="U2327" s="67" t="s">
        <v>90</v>
      </c>
      <c r="V2327" s="128" t="s">
        <v>689</v>
      </c>
      <c r="W2327" s="133" t="s">
        <v>94</v>
      </c>
      <c r="X2327">
        <v>2</v>
      </c>
      <c r="Y2327" t="str">
        <f t="shared" si="500"/>
        <v>N</v>
      </c>
      <c r="Z2327" s="24">
        <v>100</v>
      </c>
      <c r="AA2327" s="24">
        <f t="shared" si="486"/>
        <v>0</v>
      </c>
      <c r="AB2327" s="24">
        <f t="shared" si="487"/>
        <v>-100</v>
      </c>
      <c r="AC2327" s="24">
        <f t="shared" si="488"/>
        <v>0</v>
      </c>
      <c r="AD2327" s="24">
        <f t="shared" si="489"/>
        <v>-100</v>
      </c>
      <c r="AE2327" s="24">
        <f t="shared" si="490"/>
        <v>0</v>
      </c>
      <c r="AF2327" s="24">
        <f t="shared" si="491"/>
        <v>-100</v>
      </c>
    </row>
    <row r="2328" spans="1:32" x14ac:dyDescent="0.25">
      <c r="A2328" s="6">
        <v>0.66628578141576067</v>
      </c>
      <c r="B2328" s="6">
        <v>0.3084130979575983</v>
      </c>
      <c r="C2328" s="3">
        <f t="shared" si="492"/>
        <v>1.5008574817177474</v>
      </c>
      <c r="D2328" s="4">
        <f t="shared" si="492"/>
        <v>3.2424044459275314</v>
      </c>
      <c r="F2328" s="5">
        <f t="shared" si="495"/>
        <v>1</v>
      </c>
      <c r="G2328" s="5">
        <f t="shared" si="496"/>
        <v>1.5008574817177474</v>
      </c>
      <c r="H2328" s="5">
        <f t="shared" si="497"/>
        <v>3.2424044459275314</v>
      </c>
      <c r="K2328" s="5">
        <f t="shared" si="498"/>
        <v>0</v>
      </c>
      <c r="L2328" s="5">
        <f t="shared" si="499"/>
        <v>0</v>
      </c>
      <c r="M2328" s="25" t="e">
        <f t="shared" si="493"/>
        <v>#DIV/0!</v>
      </c>
      <c r="N2328" s="25" t="e">
        <f t="shared" si="493"/>
        <v>#DIV/0!</v>
      </c>
      <c r="O2328">
        <f t="shared" si="494"/>
        <v>0</v>
      </c>
      <c r="P2328">
        <f t="shared" si="494"/>
        <v>0</v>
      </c>
      <c r="Q2328" t="s">
        <v>365</v>
      </c>
      <c r="R2328" t="s">
        <v>448</v>
      </c>
      <c r="S2328" t="s">
        <v>282</v>
      </c>
      <c r="T2328" s="67" t="s">
        <v>89</v>
      </c>
      <c r="U2328" s="67" t="s">
        <v>84</v>
      </c>
      <c r="V2328" s="128" t="s">
        <v>689</v>
      </c>
      <c r="W2328" s="133" t="s">
        <v>181</v>
      </c>
      <c r="X2328">
        <v>7</v>
      </c>
      <c r="Y2328" t="str">
        <f t="shared" si="500"/>
        <v>Y</v>
      </c>
      <c r="Z2328" s="24">
        <v>100</v>
      </c>
      <c r="AA2328" s="24">
        <f t="shared" si="486"/>
        <v>0</v>
      </c>
      <c r="AB2328" s="24">
        <f t="shared" si="487"/>
        <v>-100</v>
      </c>
      <c r="AC2328" s="24">
        <f t="shared" si="488"/>
        <v>0</v>
      </c>
      <c r="AD2328" s="24">
        <f t="shared" si="489"/>
        <v>-100</v>
      </c>
      <c r="AE2328" s="24">
        <f t="shared" si="490"/>
        <v>0</v>
      </c>
      <c r="AF2328" s="24">
        <f t="shared" si="491"/>
        <v>-100</v>
      </c>
    </row>
    <row r="2329" spans="1:32" x14ac:dyDescent="0.25">
      <c r="A2329" s="6">
        <v>0.64746189250187358</v>
      </c>
      <c r="B2329" s="6">
        <v>0.34090919580926804</v>
      </c>
      <c r="C2329" s="3">
        <f t="shared" si="492"/>
        <v>1.5444924428461344</v>
      </c>
      <c r="D2329" s="4">
        <f t="shared" si="492"/>
        <v>2.9333324307258648</v>
      </c>
      <c r="F2329" s="5">
        <f t="shared" si="495"/>
        <v>1</v>
      </c>
      <c r="G2329" s="5">
        <f t="shared" si="496"/>
        <v>1.5444924428461344</v>
      </c>
      <c r="H2329" s="5">
        <f t="shared" si="497"/>
        <v>2.9333324307258648</v>
      </c>
      <c r="K2329" s="5">
        <f t="shared" si="498"/>
        <v>0</v>
      </c>
      <c r="L2329" s="5">
        <f t="shared" si="499"/>
        <v>0</v>
      </c>
      <c r="M2329" s="25" t="e">
        <f t="shared" si="493"/>
        <v>#DIV/0!</v>
      </c>
      <c r="N2329" s="25" t="e">
        <f t="shared" si="493"/>
        <v>#DIV/0!</v>
      </c>
      <c r="O2329">
        <f t="shared" si="494"/>
        <v>0</v>
      </c>
      <c r="P2329">
        <f t="shared" si="494"/>
        <v>0</v>
      </c>
      <c r="Q2329" t="s">
        <v>445</v>
      </c>
      <c r="R2329" t="s">
        <v>364</v>
      </c>
      <c r="S2329" t="s">
        <v>282</v>
      </c>
      <c r="T2329" s="67" t="s">
        <v>86</v>
      </c>
      <c r="U2329" s="67" t="s">
        <v>84</v>
      </c>
      <c r="V2329" s="128" t="s">
        <v>689</v>
      </c>
      <c r="W2329" s="133" t="s">
        <v>75</v>
      </c>
      <c r="X2329">
        <v>2</v>
      </c>
      <c r="Y2329" t="str">
        <f t="shared" si="500"/>
        <v>N</v>
      </c>
      <c r="Z2329" s="24">
        <v>100</v>
      </c>
      <c r="AA2329" s="24">
        <f t="shared" si="486"/>
        <v>0</v>
      </c>
      <c r="AB2329" s="24">
        <f t="shared" si="487"/>
        <v>-100</v>
      </c>
      <c r="AC2329" s="24">
        <f t="shared" si="488"/>
        <v>0</v>
      </c>
      <c r="AD2329" s="24">
        <f t="shared" si="489"/>
        <v>-100</v>
      </c>
      <c r="AE2329" s="24">
        <f t="shared" si="490"/>
        <v>0</v>
      </c>
      <c r="AF2329" s="24">
        <f t="shared" si="491"/>
        <v>-100</v>
      </c>
    </row>
    <row r="2330" spans="1:32" x14ac:dyDescent="0.25">
      <c r="A2330" s="6">
        <v>0.71830004401995862</v>
      </c>
      <c r="B2330" s="6">
        <v>0.25628928003365858</v>
      </c>
      <c r="C2330" s="3">
        <f t="shared" si="492"/>
        <v>1.3921758857252891</v>
      </c>
      <c r="D2330" s="4">
        <f t="shared" si="492"/>
        <v>3.9018409192482402</v>
      </c>
      <c r="F2330" s="5">
        <f t="shared" si="495"/>
        <v>1</v>
      </c>
      <c r="G2330" s="5">
        <f t="shared" si="496"/>
        <v>1.3921758857252891</v>
      </c>
      <c r="H2330" s="5">
        <f t="shared" si="497"/>
        <v>3.9018409192482402</v>
      </c>
      <c r="K2330" s="5">
        <f t="shared" si="498"/>
        <v>0</v>
      </c>
      <c r="L2330" s="5">
        <f t="shared" si="499"/>
        <v>0</v>
      </c>
      <c r="M2330" s="25" t="e">
        <f t="shared" si="493"/>
        <v>#DIV/0!</v>
      </c>
      <c r="N2330" s="25" t="e">
        <f t="shared" si="493"/>
        <v>#DIV/0!</v>
      </c>
      <c r="O2330">
        <f t="shared" si="494"/>
        <v>0</v>
      </c>
      <c r="P2330">
        <f t="shared" si="494"/>
        <v>0</v>
      </c>
      <c r="Q2330" t="s">
        <v>449</v>
      </c>
      <c r="R2330" t="s">
        <v>446</v>
      </c>
      <c r="S2330" t="s">
        <v>282</v>
      </c>
      <c r="T2330" s="67" t="s">
        <v>102</v>
      </c>
      <c r="U2330" s="67" t="s">
        <v>85</v>
      </c>
      <c r="V2330" s="128" t="s">
        <v>689</v>
      </c>
      <c r="W2330" s="133" t="s">
        <v>74</v>
      </c>
      <c r="X2330">
        <v>4</v>
      </c>
      <c r="Y2330" t="str">
        <f t="shared" si="500"/>
        <v>Y</v>
      </c>
      <c r="Z2330" s="24">
        <v>100</v>
      </c>
      <c r="AA2330" s="24">
        <f t="shared" si="486"/>
        <v>0</v>
      </c>
      <c r="AB2330" s="24">
        <f t="shared" si="487"/>
        <v>-100</v>
      </c>
      <c r="AC2330" s="24">
        <f t="shared" si="488"/>
        <v>0</v>
      </c>
      <c r="AD2330" s="24">
        <f t="shared" si="489"/>
        <v>-100</v>
      </c>
      <c r="AE2330" s="24">
        <f t="shared" si="490"/>
        <v>0</v>
      </c>
      <c r="AF2330" s="24">
        <f t="shared" si="491"/>
        <v>-100</v>
      </c>
    </row>
    <row r="2331" spans="1:32" x14ac:dyDescent="0.25">
      <c r="A2331" s="6">
        <v>0.32491143612504253</v>
      </c>
      <c r="B2331" s="6">
        <v>0.67373297847848668</v>
      </c>
      <c r="C2331" s="3">
        <f t="shared" si="492"/>
        <v>3.0777617800290318</v>
      </c>
      <c r="D2331" s="4">
        <f t="shared" si="492"/>
        <v>1.484267553977145</v>
      </c>
      <c r="F2331" s="5">
        <f t="shared" si="495"/>
        <v>1</v>
      </c>
      <c r="G2331" s="5">
        <f t="shared" si="496"/>
        <v>3.0777617800290318</v>
      </c>
      <c r="H2331" s="5">
        <f t="shared" si="497"/>
        <v>1.484267553977145</v>
      </c>
      <c r="K2331" s="5">
        <f t="shared" si="498"/>
        <v>0</v>
      </c>
      <c r="L2331" s="5">
        <f t="shared" si="499"/>
        <v>0</v>
      </c>
      <c r="M2331" s="25" t="e">
        <f t="shared" si="493"/>
        <v>#DIV/0!</v>
      </c>
      <c r="N2331" s="25" t="e">
        <f t="shared" si="493"/>
        <v>#DIV/0!</v>
      </c>
      <c r="O2331">
        <f t="shared" si="494"/>
        <v>0</v>
      </c>
      <c r="P2331">
        <f t="shared" si="494"/>
        <v>0</v>
      </c>
      <c r="Q2331" t="s">
        <v>478</v>
      </c>
      <c r="R2331" t="s">
        <v>476</v>
      </c>
      <c r="S2331" t="s">
        <v>275</v>
      </c>
      <c r="T2331" s="67" t="s">
        <v>94</v>
      </c>
      <c r="U2331" s="67" t="s">
        <v>84</v>
      </c>
      <c r="V2331" s="128" t="s">
        <v>691</v>
      </c>
      <c r="W2331" s="133" t="s">
        <v>79</v>
      </c>
      <c r="X2331">
        <v>3</v>
      </c>
      <c r="Y2331" t="str">
        <f t="shared" si="500"/>
        <v>Y</v>
      </c>
      <c r="Z2331" s="24">
        <v>100</v>
      </c>
      <c r="AA2331" s="24">
        <f t="shared" si="486"/>
        <v>0</v>
      </c>
      <c r="AB2331" s="24">
        <f t="shared" si="487"/>
        <v>-100</v>
      </c>
      <c r="AC2331" s="24">
        <f t="shared" si="488"/>
        <v>0</v>
      </c>
      <c r="AD2331" s="24">
        <f t="shared" si="489"/>
        <v>-100</v>
      </c>
      <c r="AE2331" s="24">
        <f t="shared" si="490"/>
        <v>0</v>
      </c>
      <c r="AF2331" s="24">
        <f t="shared" si="491"/>
        <v>-100</v>
      </c>
    </row>
    <row r="2332" spans="1:32" x14ac:dyDescent="0.25">
      <c r="A2332" s="6">
        <v>0.35552208467020657</v>
      </c>
      <c r="B2332" s="6">
        <v>0.64146262693529643</v>
      </c>
      <c r="C2332" s="3">
        <f t="shared" si="492"/>
        <v>2.812764784858953</v>
      </c>
      <c r="D2332" s="4">
        <f t="shared" si="492"/>
        <v>1.5589372755474167</v>
      </c>
      <c r="F2332" s="5">
        <f t="shared" si="495"/>
        <v>1</v>
      </c>
      <c r="G2332" s="5">
        <f t="shared" si="496"/>
        <v>2.812764784858953</v>
      </c>
      <c r="H2332" s="5">
        <f t="shared" si="497"/>
        <v>1.5589372755474167</v>
      </c>
      <c r="K2332" s="5">
        <f t="shared" si="498"/>
        <v>0</v>
      </c>
      <c r="L2332" s="5">
        <f t="shared" si="499"/>
        <v>0</v>
      </c>
      <c r="M2332" s="25" t="e">
        <f t="shared" si="493"/>
        <v>#DIV/0!</v>
      </c>
      <c r="N2332" s="25" t="e">
        <f t="shared" si="493"/>
        <v>#DIV/0!</v>
      </c>
      <c r="O2332">
        <f t="shared" si="494"/>
        <v>0</v>
      </c>
      <c r="P2332">
        <f t="shared" si="494"/>
        <v>0</v>
      </c>
      <c r="Q2332" t="s">
        <v>370</v>
      </c>
      <c r="R2332" t="s">
        <v>479</v>
      </c>
      <c r="S2332" t="s">
        <v>275</v>
      </c>
      <c r="T2332" s="67" t="s">
        <v>94</v>
      </c>
      <c r="U2332" s="67" t="s">
        <v>84</v>
      </c>
      <c r="V2332" s="128" t="s">
        <v>691</v>
      </c>
      <c r="W2332" s="133" t="s">
        <v>73</v>
      </c>
      <c r="X2332">
        <v>0</v>
      </c>
      <c r="Y2332" t="str">
        <f t="shared" si="500"/>
        <v>N</v>
      </c>
      <c r="Z2332" s="24">
        <v>100</v>
      </c>
      <c r="AA2332" s="24">
        <f t="shared" si="486"/>
        <v>0</v>
      </c>
      <c r="AB2332" s="24">
        <f t="shared" si="487"/>
        <v>-100</v>
      </c>
      <c r="AC2332" s="24">
        <f t="shared" si="488"/>
        <v>0</v>
      </c>
      <c r="AD2332" s="24">
        <f t="shared" si="489"/>
        <v>-100</v>
      </c>
      <c r="AE2332" s="24">
        <f t="shared" si="490"/>
        <v>0</v>
      </c>
      <c r="AF2332" s="24">
        <f t="shared" si="491"/>
        <v>-100</v>
      </c>
    </row>
    <row r="2333" spans="1:32" x14ac:dyDescent="0.25">
      <c r="A2333" s="6">
        <v>0.31499450121583361</v>
      </c>
      <c r="B2333" s="6">
        <v>0.6846075035619883</v>
      </c>
      <c r="C2333" s="3">
        <f t="shared" si="492"/>
        <v>3.1746585928965216</v>
      </c>
      <c r="D2333" s="4">
        <f t="shared" si="492"/>
        <v>1.4606909722681038</v>
      </c>
      <c r="F2333" s="5">
        <f t="shared" si="495"/>
        <v>1</v>
      </c>
      <c r="G2333" s="5">
        <f t="shared" si="496"/>
        <v>3.1746585928965216</v>
      </c>
      <c r="H2333" s="5">
        <f t="shared" si="497"/>
        <v>1.4606909722681038</v>
      </c>
      <c r="K2333" s="5">
        <f t="shared" si="498"/>
        <v>0</v>
      </c>
      <c r="L2333" s="5">
        <f t="shared" si="499"/>
        <v>0</v>
      </c>
      <c r="M2333" s="25" t="e">
        <f t="shared" si="493"/>
        <v>#DIV/0!</v>
      </c>
      <c r="N2333" s="25" t="e">
        <f t="shared" si="493"/>
        <v>#DIV/0!</v>
      </c>
      <c r="O2333">
        <f t="shared" si="494"/>
        <v>0</v>
      </c>
      <c r="P2333">
        <f t="shared" si="494"/>
        <v>0</v>
      </c>
      <c r="Q2333" t="s">
        <v>418</v>
      </c>
      <c r="R2333" t="s">
        <v>343</v>
      </c>
      <c r="S2333" t="s">
        <v>274</v>
      </c>
      <c r="T2333" s="67" t="s">
        <v>75</v>
      </c>
      <c r="U2333" s="67" t="s">
        <v>90</v>
      </c>
      <c r="V2333" s="128" t="s">
        <v>691</v>
      </c>
      <c r="W2333" s="133" t="s">
        <v>78</v>
      </c>
      <c r="X2333">
        <v>1</v>
      </c>
      <c r="Y2333" t="str">
        <f t="shared" si="500"/>
        <v>N</v>
      </c>
      <c r="Z2333" s="24">
        <v>100</v>
      </c>
      <c r="AA2333" s="24">
        <f t="shared" si="486"/>
        <v>0</v>
      </c>
      <c r="AB2333" s="24">
        <f t="shared" si="487"/>
        <v>-100</v>
      </c>
      <c r="AC2333" s="24">
        <f t="shared" si="488"/>
        <v>0</v>
      </c>
      <c r="AD2333" s="24">
        <f t="shared" si="489"/>
        <v>-100</v>
      </c>
      <c r="AE2333" s="24">
        <f t="shared" si="490"/>
        <v>0</v>
      </c>
      <c r="AF2333" s="24">
        <f t="shared" si="491"/>
        <v>-100</v>
      </c>
    </row>
    <row r="2334" spans="1:32" x14ac:dyDescent="0.25">
      <c r="A2334" s="6">
        <v>0.4475865636713004</v>
      </c>
      <c r="B2334" s="6">
        <v>0.54840222458259924</v>
      </c>
      <c r="C2334" s="3">
        <f t="shared" si="492"/>
        <v>2.2342046905911639</v>
      </c>
      <c r="D2334" s="4">
        <f t="shared" si="492"/>
        <v>1.8234791092635001</v>
      </c>
      <c r="F2334" s="5">
        <f t="shared" si="495"/>
        <v>1</v>
      </c>
      <c r="G2334" s="5">
        <f t="shared" si="496"/>
        <v>2.2342046905911639</v>
      </c>
      <c r="H2334" s="5">
        <f t="shared" si="497"/>
        <v>1.8234791092635001</v>
      </c>
      <c r="K2334" s="5">
        <f t="shared" si="498"/>
        <v>0</v>
      </c>
      <c r="L2334" s="5">
        <f t="shared" si="499"/>
        <v>0</v>
      </c>
      <c r="M2334" s="25" t="e">
        <f t="shared" si="493"/>
        <v>#DIV/0!</v>
      </c>
      <c r="N2334" s="25" t="e">
        <f t="shared" si="493"/>
        <v>#DIV/0!</v>
      </c>
      <c r="O2334">
        <f t="shared" si="494"/>
        <v>0</v>
      </c>
      <c r="P2334">
        <f t="shared" si="494"/>
        <v>0</v>
      </c>
      <c r="Q2334" t="s">
        <v>422</v>
      </c>
      <c r="R2334" t="s">
        <v>421</v>
      </c>
      <c r="S2334" t="s">
        <v>270</v>
      </c>
      <c r="T2334" s="67" t="s">
        <v>79</v>
      </c>
      <c r="U2334" s="67" t="s">
        <v>85</v>
      </c>
      <c r="V2334" s="128" t="s">
        <v>691</v>
      </c>
      <c r="W2334" s="133" t="s">
        <v>86</v>
      </c>
      <c r="X2334">
        <v>3</v>
      </c>
      <c r="Y2334" t="str">
        <f t="shared" si="500"/>
        <v>Y</v>
      </c>
      <c r="Z2334" s="24">
        <v>100</v>
      </c>
      <c r="AA2334" s="24">
        <f t="shared" si="486"/>
        <v>0</v>
      </c>
      <c r="AB2334" s="24">
        <f t="shared" si="487"/>
        <v>-100</v>
      </c>
      <c r="AC2334" s="24">
        <f t="shared" si="488"/>
        <v>0</v>
      </c>
      <c r="AD2334" s="24">
        <f t="shared" si="489"/>
        <v>-100</v>
      </c>
      <c r="AE2334" s="24">
        <f t="shared" si="490"/>
        <v>0</v>
      </c>
      <c r="AF2334" s="24">
        <f t="shared" si="491"/>
        <v>-100</v>
      </c>
    </row>
    <row r="2335" spans="1:32" x14ac:dyDescent="0.25">
      <c r="A2335" s="6">
        <v>0.11204241473301857</v>
      </c>
      <c r="B2335" s="6">
        <v>0.88794305237059645</v>
      </c>
      <c r="C2335" s="3">
        <f t="shared" si="492"/>
        <v>8.9251914320381296</v>
      </c>
      <c r="D2335" s="4">
        <f t="shared" si="492"/>
        <v>1.1261983494664869</v>
      </c>
      <c r="F2335" s="5">
        <f t="shared" si="495"/>
        <v>1</v>
      </c>
      <c r="G2335" s="5">
        <f t="shared" si="496"/>
        <v>8.9251914320381296</v>
      </c>
      <c r="H2335" s="5">
        <f t="shared" si="497"/>
        <v>1.1261983494664869</v>
      </c>
      <c r="K2335" s="5">
        <f t="shared" si="498"/>
        <v>0</v>
      </c>
      <c r="L2335" s="5">
        <f t="shared" si="499"/>
        <v>0</v>
      </c>
      <c r="M2335" s="25" t="e">
        <f t="shared" si="493"/>
        <v>#DIV/0!</v>
      </c>
      <c r="N2335" s="25" t="e">
        <f t="shared" si="493"/>
        <v>#DIV/0!</v>
      </c>
      <c r="O2335">
        <f t="shared" si="494"/>
        <v>0</v>
      </c>
      <c r="P2335">
        <f t="shared" si="494"/>
        <v>0</v>
      </c>
      <c r="Q2335" t="s">
        <v>495</v>
      </c>
      <c r="R2335" t="s">
        <v>492</v>
      </c>
      <c r="S2335" t="s">
        <v>273</v>
      </c>
      <c r="T2335" s="67" t="s">
        <v>76</v>
      </c>
      <c r="U2335" s="67" t="s">
        <v>85</v>
      </c>
      <c r="V2335" s="128" t="s">
        <v>691</v>
      </c>
      <c r="W2335" s="133" t="s">
        <v>78</v>
      </c>
      <c r="X2335">
        <v>1</v>
      </c>
      <c r="Y2335" t="str">
        <f t="shared" si="500"/>
        <v>N</v>
      </c>
      <c r="Z2335" s="24">
        <v>100</v>
      </c>
      <c r="AA2335" s="24">
        <f t="shared" si="486"/>
        <v>0</v>
      </c>
      <c r="AB2335" s="24">
        <f t="shared" si="487"/>
        <v>-100</v>
      </c>
      <c r="AC2335" s="24">
        <f t="shared" si="488"/>
        <v>0</v>
      </c>
      <c r="AD2335" s="24">
        <f t="shared" si="489"/>
        <v>-100</v>
      </c>
      <c r="AE2335" s="24">
        <f t="shared" si="490"/>
        <v>0</v>
      </c>
      <c r="AF2335" s="24">
        <f t="shared" si="491"/>
        <v>-100</v>
      </c>
    </row>
    <row r="2336" spans="1:32" x14ac:dyDescent="0.25">
      <c r="A2336" s="123">
        <v>0.56899585606991854</v>
      </c>
      <c r="B2336" s="123">
        <v>0.42226015682479423</v>
      </c>
      <c r="C2336" s="120">
        <f t="shared" si="492"/>
        <v>1.7574820437305951</v>
      </c>
      <c r="D2336" s="121">
        <f t="shared" si="492"/>
        <v>2.3682082806948888</v>
      </c>
      <c r="E2336" s="97"/>
      <c r="F2336" s="122">
        <f t="shared" si="495"/>
        <v>1</v>
      </c>
      <c r="G2336" s="122">
        <f t="shared" si="496"/>
        <v>1.7574820437305951</v>
      </c>
      <c r="H2336" s="122">
        <f t="shared" si="497"/>
        <v>2.3682082806948888</v>
      </c>
      <c r="I2336" s="97"/>
      <c r="J2336" s="97"/>
      <c r="K2336" s="122">
        <f t="shared" si="498"/>
        <v>0</v>
      </c>
      <c r="L2336" s="122">
        <f t="shared" si="499"/>
        <v>0</v>
      </c>
      <c r="M2336" s="123" t="e">
        <f t="shared" si="493"/>
        <v>#DIV/0!</v>
      </c>
      <c r="N2336" s="123" t="e">
        <f t="shared" si="493"/>
        <v>#DIV/0!</v>
      </c>
      <c r="O2336" s="97">
        <f t="shared" si="494"/>
        <v>0</v>
      </c>
      <c r="P2336" s="97">
        <f t="shared" si="494"/>
        <v>0</v>
      </c>
      <c r="Q2336" s="97" t="s">
        <v>497</v>
      </c>
      <c r="R2336" s="97" t="s">
        <v>359</v>
      </c>
      <c r="S2336" s="97" t="s">
        <v>278</v>
      </c>
      <c r="T2336" s="117" t="s">
        <v>86</v>
      </c>
      <c r="U2336" s="117" t="s">
        <v>84</v>
      </c>
      <c r="V2336" s="130" t="s">
        <v>691</v>
      </c>
      <c r="W2336" s="133" t="s">
        <v>100</v>
      </c>
      <c r="X2336">
        <v>3</v>
      </c>
      <c r="Y2336" t="str">
        <f t="shared" si="500"/>
        <v>Y</v>
      </c>
      <c r="Z2336" s="24">
        <v>100</v>
      </c>
      <c r="AA2336" s="24">
        <f t="shared" si="486"/>
        <v>0</v>
      </c>
      <c r="AB2336" s="24">
        <f t="shared" si="487"/>
        <v>-100</v>
      </c>
      <c r="AC2336" s="24">
        <f t="shared" si="488"/>
        <v>0</v>
      </c>
      <c r="AD2336" s="24">
        <f t="shared" si="489"/>
        <v>-100</v>
      </c>
      <c r="AE2336" s="24">
        <f t="shared" si="490"/>
        <v>0</v>
      </c>
      <c r="AF2336" s="24">
        <f t="shared" si="491"/>
        <v>-100</v>
      </c>
    </row>
    <row r="2337" spans="1:32" x14ac:dyDescent="0.25">
      <c r="A2337" s="6">
        <v>0.21465343220926708</v>
      </c>
      <c r="B2337" s="6">
        <v>0.78526585640731927</v>
      </c>
      <c r="C2337" s="3">
        <f t="shared" ref="C2337:D2358" si="501">(100%/A2337)</f>
        <v>4.6586723059014181</v>
      </c>
      <c r="D2337" s="4">
        <f t="shared" si="501"/>
        <v>1.2734540688870823</v>
      </c>
      <c r="F2337" s="5">
        <f t="shared" si="495"/>
        <v>1</v>
      </c>
      <c r="G2337" s="5">
        <f t="shared" si="496"/>
        <v>4.6586723059014181</v>
      </c>
      <c r="H2337" s="5">
        <f t="shared" si="497"/>
        <v>1.2734540688870823</v>
      </c>
      <c r="K2337" s="5">
        <f t="shared" si="498"/>
        <v>0</v>
      </c>
      <c r="L2337" s="5">
        <f t="shared" si="499"/>
        <v>0</v>
      </c>
      <c r="M2337" s="25" t="e">
        <f t="shared" ref="M2337:N2358" si="502">(1/K2337)</f>
        <v>#DIV/0!</v>
      </c>
      <c r="N2337" s="25" t="e">
        <f t="shared" si="502"/>
        <v>#DIV/0!</v>
      </c>
      <c r="O2337">
        <f t="shared" ref="O2337:P2358" si="503">(I2337/G2337)</f>
        <v>0</v>
      </c>
      <c r="P2337">
        <f t="shared" si="503"/>
        <v>0</v>
      </c>
      <c r="Q2337" t="s">
        <v>294</v>
      </c>
      <c r="R2337" t="s">
        <v>419</v>
      </c>
      <c r="S2337" t="s">
        <v>270</v>
      </c>
      <c r="T2337" s="67" t="s">
        <v>75</v>
      </c>
      <c r="U2337" s="67" t="s">
        <v>90</v>
      </c>
      <c r="V2337" t="s">
        <v>692</v>
      </c>
      <c r="W2337" s="144" t="s">
        <v>74</v>
      </c>
      <c r="X2337">
        <v>4</v>
      </c>
      <c r="Y2337" t="str">
        <f t="shared" si="500"/>
        <v>Y</v>
      </c>
      <c r="Z2337" s="24">
        <v>100</v>
      </c>
      <c r="AA2337" s="24">
        <f t="shared" si="486"/>
        <v>0</v>
      </c>
      <c r="AB2337" s="24">
        <f t="shared" si="487"/>
        <v>-100</v>
      </c>
      <c r="AC2337" s="24">
        <f t="shared" si="488"/>
        <v>0</v>
      </c>
      <c r="AD2337" s="24">
        <f t="shared" si="489"/>
        <v>-100</v>
      </c>
      <c r="AE2337" s="24">
        <f t="shared" si="490"/>
        <v>0</v>
      </c>
      <c r="AF2337" s="24">
        <f t="shared" si="491"/>
        <v>-100</v>
      </c>
    </row>
    <row r="2338" spans="1:32" x14ac:dyDescent="0.25">
      <c r="A2338" s="6">
        <v>0.54306001518293856</v>
      </c>
      <c r="B2338" s="6">
        <v>0.45212788926087688</v>
      </c>
      <c r="C2338" s="3">
        <f t="shared" si="501"/>
        <v>1.8414171031596458</v>
      </c>
      <c r="D2338" s="4">
        <f t="shared" si="501"/>
        <v>2.2117635822792652</v>
      </c>
      <c r="F2338" s="5">
        <f t="shared" si="495"/>
        <v>1</v>
      </c>
      <c r="G2338" s="5">
        <f t="shared" si="496"/>
        <v>1.8414171031596458</v>
      </c>
      <c r="H2338" s="5">
        <f t="shared" si="497"/>
        <v>2.2117635822792652</v>
      </c>
      <c r="K2338" s="5">
        <f t="shared" si="498"/>
        <v>0</v>
      </c>
      <c r="L2338" s="5">
        <f t="shared" si="499"/>
        <v>0</v>
      </c>
      <c r="M2338" s="25" t="e">
        <f t="shared" si="502"/>
        <v>#DIV/0!</v>
      </c>
      <c r="N2338" s="25" t="e">
        <f t="shared" si="502"/>
        <v>#DIV/0!</v>
      </c>
      <c r="O2338">
        <f t="shared" si="503"/>
        <v>0</v>
      </c>
      <c r="P2338">
        <f t="shared" si="503"/>
        <v>0</v>
      </c>
      <c r="Q2338" t="s">
        <v>352</v>
      </c>
      <c r="R2338" t="s">
        <v>350</v>
      </c>
      <c r="S2338" t="s">
        <v>273</v>
      </c>
      <c r="T2338" s="67" t="s">
        <v>79</v>
      </c>
      <c r="U2338" s="67" t="s">
        <v>85</v>
      </c>
      <c r="V2338" t="s">
        <v>692</v>
      </c>
      <c r="W2338" s="144" t="s">
        <v>73</v>
      </c>
      <c r="X2338">
        <v>0</v>
      </c>
      <c r="Y2338" t="str">
        <f t="shared" si="500"/>
        <v>N</v>
      </c>
      <c r="Z2338" s="24">
        <v>100</v>
      </c>
      <c r="AA2338" s="24">
        <f t="shared" si="486"/>
        <v>0</v>
      </c>
      <c r="AB2338" s="24">
        <f t="shared" si="487"/>
        <v>-100</v>
      </c>
      <c r="AC2338" s="24">
        <f t="shared" si="488"/>
        <v>0</v>
      </c>
      <c r="AD2338" s="24">
        <f t="shared" si="489"/>
        <v>-100</v>
      </c>
      <c r="AE2338" s="24">
        <f t="shared" si="490"/>
        <v>0</v>
      </c>
      <c r="AF2338" s="24">
        <f t="shared" si="491"/>
        <v>-100</v>
      </c>
    </row>
    <row r="2339" spans="1:32" x14ac:dyDescent="0.25">
      <c r="A2339" s="6">
        <v>0.43792180726807062</v>
      </c>
      <c r="B2339" s="6">
        <v>0.56120720975951599</v>
      </c>
      <c r="C2339" s="3">
        <f t="shared" si="501"/>
        <v>2.283512680581941</v>
      </c>
      <c r="D2339" s="4">
        <f t="shared" si="501"/>
        <v>1.7818730454808518</v>
      </c>
      <c r="F2339" s="5">
        <f t="shared" si="495"/>
        <v>1</v>
      </c>
      <c r="G2339" s="5">
        <f t="shared" si="496"/>
        <v>2.283512680581941</v>
      </c>
      <c r="H2339" s="5">
        <f t="shared" si="497"/>
        <v>1.7818730454808518</v>
      </c>
      <c r="K2339" s="5">
        <f t="shared" si="498"/>
        <v>0</v>
      </c>
      <c r="L2339" s="5">
        <f t="shared" si="499"/>
        <v>0</v>
      </c>
      <c r="M2339" s="25" t="e">
        <f t="shared" si="502"/>
        <v>#DIV/0!</v>
      </c>
      <c r="N2339" s="25" t="e">
        <f t="shared" si="502"/>
        <v>#DIV/0!</v>
      </c>
      <c r="O2339">
        <f t="shared" si="503"/>
        <v>0</v>
      </c>
      <c r="P2339">
        <f t="shared" si="503"/>
        <v>0</v>
      </c>
      <c r="Q2339" t="s">
        <v>428</v>
      </c>
      <c r="R2339" t="s">
        <v>296</v>
      </c>
      <c r="S2339" t="s">
        <v>273</v>
      </c>
      <c r="T2339" s="67" t="s">
        <v>75</v>
      </c>
      <c r="U2339" s="67" t="s">
        <v>90</v>
      </c>
      <c r="V2339" t="s">
        <v>692</v>
      </c>
      <c r="W2339" s="144" t="s">
        <v>73</v>
      </c>
      <c r="X2339">
        <v>0</v>
      </c>
      <c r="Y2339" t="str">
        <f t="shared" si="500"/>
        <v>N</v>
      </c>
      <c r="Z2339" s="24">
        <v>100</v>
      </c>
      <c r="AA2339" s="24">
        <f t="shared" si="486"/>
        <v>0</v>
      </c>
      <c r="AB2339" s="24">
        <f t="shared" si="487"/>
        <v>-100</v>
      </c>
      <c r="AC2339" s="24">
        <f t="shared" si="488"/>
        <v>0</v>
      </c>
      <c r="AD2339" s="24">
        <f t="shared" si="489"/>
        <v>-100</v>
      </c>
      <c r="AE2339" s="24">
        <f t="shared" si="490"/>
        <v>0</v>
      </c>
      <c r="AF2339" s="24">
        <f t="shared" si="491"/>
        <v>-100</v>
      </c>
    </row>
    <row r="2340" spans="1:32" x14ac:dyDescent="0.25">
      <c r="A2340" s="6" t="e">
        <v>#N/A</v>
      </c>
      <c r="B2340" s="6" t="e">
        <v>#N/A</v>
      </c>
      <c r="C2340" s="3" t="e">
        <f t="shared" si="501"/>
        <v>#N/A</v>
      </c>
      <c r="D2340" s="4" t="e">
        <f t="shared" si="501"/>
        <v>#N/A</v>
      </c>
      <c r="F2340" s="5">
        <f t="shared" si="495"/>
        <v>1</v>
      </c>
      <c r="G2340" s="5" t="e">
        <f t="shared" si="496"/>
        <v>#N/A</v>
      </c>
      <c r="H2340" s="5" t="e">
        <f t="shared" si="497"/>
        <v>#N/A</v>
      </c>
      <c r="K2340" s="5">
        <f t="shared" si="498"/>
        <v>0</v>
      </c>
      <c r="L2340" s="5">
        <f t="shared" si="499"/>
        <v>0</v>
      </c>
      <c r="M2340" s="25" t="e">
        <f t="shared" si="502"/>
        <v>#DIV/0!</v>
      </c>
      <c r="N2340" s="25" t="e">
        <f t="shared" si="502"/>
        <v>#DIV/0!</v>
      </c>
      <c r="O2340" t="e">
        <f t="shared" si="503"/>
        <v>#N/A</v>
      </c>
      <c r="P2340" t="e">
        <f t="shared" si="503"/>
        <v>#N/A</v>
      </c>
      <c r="Q2340" t="s">
        <v>501</v>
      </c>
      <c r="R2340" t="s">
        <v>688</v>
      </c>
      <c r="S2340" t="s">
        <v>269</v>
      </c>
      <c r="T2340" s="67" t="e">
        <v>#N/A</v>
      </c>
      <c r="U2340" s="67" t="e">
        <v>#N/A</v>
      </c>
      <c r="V2340" t="s">
        <v>692</v>
      </c>
      <c r="W2340" s="144" t="s">
        <v>102</v>
      </c>
      <c r="X2340">
        <v>4</v>
      </c>
      <c r="Y2340" t="str">
        <f t="shared" si="500"/>
        <v>Y</v>
      </c>
      <c r="Z2340" s="24">
        <v>100</v>
      </c>
      <c r="AA2340" s="24" t="e">
        <f t="shared" si="486"/>
        <v>#N/A</v>
      </c>
      <c r="AB2340" s="24" t="e">
        <f t="shared" si="487"/>
        <v>#N/A</v>
      </c>
      <c r="AC2340" s="24" t="e">
        <f t="shared" si="488"/>
        <v>#N/A</v>
      </c>
      <c r="AD2340" s="24" t="e">
        <f t="shared" si="489"/>
        <v>#N/A</v>
      </c>
      <c r="AE2340" s="24" t="e">
        <f t="shared" si="490"/>
        <v>#N/A</v>
      </c>
      <c r="AF2340" s="24" t="e">
        <f t="shared" si="491"/>
        <v>#N/A</v>
      </c>
    </row>
    <row r="2341" spans="1:32" x14ac:dyDescent="0.25">
      <c r="A2341" s="6">
        <v>0.74139834434971275</v>
      </c>
      <c r="B2341" s="6">
        <v>0.24752277674651024</v>
      </c>
      <c r="C2341" s="3">
        <f t="shared" si="501"/>
        <v>1.3488025804496624</v>
      </c>
      <c r="D2341" s="4">
        <f t="shared" si="501"/>
        <v>4.0400322473115544</v>
      </c>
      <c r="F2341" s="5">
        <f t="shared" si="495"/>
        <v>1</v>
      </c>
      <c r="G2341" s="5">
        <f t="shared" si="496"/>
        <v>1.3488025804496624</v>
      </c>
      <c r="H2341" s="5">
        <f t="shared" si="497"/>
        <v>4.0400322473115544</v>
      </c>
      <c r="K2341" s="5">
        <f t="shared" si="498"/>
        <v>0</v>
      </c>
      <c r="L2341" s="5">
        <f t="shared" si="499"/>
        <v>0</v>
      </c>
      <c r="M2341" s="25" t="e">
        <f t="shared" si="502"/>
        <v>#DIV/0!</v>
      </c>
      <c r="N2341" s="25" t="e">
        <f t="shared" si="502"/>
        <v>#DIV/0!</v>
      </c>
      <c r="O2341">
        <f t="shared" si="503"/>
        <v>0</v>
      </c>
      <c r="P2341">
        <f t="shared" si="503"/>
        <v>0</v>
      </c>
      <c r="Q2341" t="s">
        <v>321</v>
      </c>
      <c r="R2341" t="s">
        <v>396</v>
      </c>
      <c r="S2341" t="s">
        <v>280</v>
      </c>
      <c r="T2341" s="67" t="s">
        <v>74</v>
      </c>
      <c r="U2341" s="67" t="s">
        <v>90</v>
      </c>
      <c r="V2341" t="s">
        <v>693</v>
      </c>
      <c r="W2341" s="144" t="s">
        <v>76</v>
      </c>
      <c r="X2341">
        <v>1</v>
      </c>
      <c r="Y2341" t="str">
        <f t="shared" si="500"/>
        <v>N</v>
      </c>
      <c r="Z2341" s="24">
        <v>100</v>
      </c>
      <c r="AA2341" s="24">
        <f t="shared" si="486"/>
        <v>0</v>
      </c>
      <c r="AB2341" s="24">
        <f t="shared" si="487"/>
        <v>-100</v>
      </c>
      <c r="AC2341" s="24">
        <f t="shared" si="488"/>
        <v>0</v>
      </c>
      <c r="AD2341" s="24">
        <f t="shared" si="489"/>
        <v>-100</v>
      </c>
      <c r="AE2341" s="24">
        <f t="shared" si="490"/>
        <v>0</v>
      </c>
      <c r="AF2341" s="24">
        <f t="shared" si="491"/>
        <v>-100</v>
      </c>
    </row>
    <row r="2342" spans="1:32" x14ac:dyDescent="0.25">
      <c r="A2342" s="6">
        <v>0.18104591195784825</v>
      </c>
      <c r="B2342" s="6">
        <v>0.81861525307178729</v>
      </c>
      <c r="C2342" s="3">
        <f t="shared" si="501"/>
        <v>5.5234608127071301</v>
      </c>
      <c r="D2342" s="4">
        <f t="shared" si="501"/>
        <v>1.2215750882329413</v>
      </c>
      <c r="F2342" s="5">
        <f t="shared" si="495"/>
        <v>1</v>
      </c>
      <c r="G2342" s="5">
        <f t="shared" si="496"/>
        <v>5.5234608127071301</v>
      </c>
      <c r="H2342" s="5">
        <f t="shared" si="497"/>
        <v>1.2215750882329413</v>
      </c>
      <c r="K2342" s="5">
        <f t="shared" si="498"/>
        <v>0</v>
      </c>
      <c r="L2342" s="5">
        <f t="shared" si="499"/>
        <v>0</v>
      </c>
      <c r="M2342" s="25" t="e">
        <f t="shared" si="502"/>
        <v>#DIV/0!</v>
      </c>
      <c r="N2342" s="25" t="e">
        <f t="shared" si="502"/>
        <v>#DIV/0!</v>
      </c>
      <c r="O2342">
        <f t="shared" si="503"/>
        <v>0</v>
      </c>
      <c r="P2342">
        <f t="shared" si="503"/>
        <v>0</v>
      </c>
      <c r="Q2342" t="s">
        <v>323</v>
      </c>
      <c r="R2342" t="s">
        <v>400</v>
      </c>
      <c r="S2342" t="s">
        <v>280</v>
      </c>
      <c r="T2342" s="67" t="s">
        <v>78</v>
      </c>
      <c r="U2342" s="67" t="s">
        <v>84</v>
      </c>
      <c r="V2342" t="s">
        <v>693</v>
      </c>
      <c r="W2342" s="144" t="s">
        <v>75</v>
      </c>
      <c r="X2342">
        <v>2</v>
      </c>
      <c r="Y2342" t="str">
        <f t="shared" si="500"/>
        <v>N</v>
      </c>
      <c r="Z2342" s="24">
        <v>100</v>
      </c>
      <c r="AA2342" s="24">
        <f t="shared" si="486"/>
        <v>0</v>
      </c>
      <c r="AB2342" s="24">
        <f t="shared" si="487"/>
        <v>-100</v>
      </c>
      <c r="AC2342" s="24">
        <f t="shared" si="488"/>
        <v>0</v>
      </c>
      <c r="AD2342" s="24">
        <f t="shared" si="489"/>
        <v>-100</v>
      </c>
      <c r="AE2342" s="24">
        <f t="shared" si="490"/>
        <v>0</v>
      </c>
      <c r="AF2342" s="24">
        <f t="shared" si="491"/>
        <v>-100</v>
      </c>
    </row>
    <row r="2343" spans="1:32" x14ac:dyDescent="0.25">
      <c r="A2343" s="6">
        <v>0.45259387404073376</v>
      </c>
      <c r="B2343" s="6">
        <v>0.54537163900234598</v>
      </c>
      <c r="C2343" s="3">
        <f t="shared" si="501"/>
        <v>2.2094863791947819</v>
      </c>
      <c r="D2343" s="4">
        <f t="shared" si="501"/>
        <v>1.8336120334920796</v>
      </c>
      <c r="F2343" s="5">
        <f t="shared" si="495"/>
        <v>1</v>
      </c>
      <c r="G2343" s="5">
        <f t="shared" si="496"/>
        <v>2.2094863791947819</v>
      </c>
      <c r="H2343" s="5">
        <f t="shared" si="497"/>
        <v>1.8336120334920796</v>
      </c>
      <c r="K2343" s="5">
        <f t="shared" si="498"/>
        <v>0</v>
      </c>
      <c r="L2343" s="5">
        <f t="shared" si="499"/>
        <v>0</v>
      </c>
      <c r="M2343" s="25" t="e">
        <f t="shared" si="502"/>
        <v>#DIV/0!</v>
      </c>
      <c r="N2343" s="25" t="e">
        <f t="shared" si="502"/>
        <v>#DIV/0!</v>
      </c>
      <c r="O2343">
        <f t="shared" si="503"/>
        <v>0</v>
      </c>
      <c r="P2343">
        <f t="shared" si="503"/>
        <v>0</v>
      </c>
      <c r="Q2343" t="s">
        <v>324</v>
      </c>
      <c r="R2343" t="s">
        <v>402</v>
      </c>
      <c r="S2343" t="s">
        <v>280</v>
      </c>
      <c r="T2343" s="67" t="s">
        <v>79</v>
      </c>
      <c r="U2343" s="67" t="s">
        <v>85</v>
      </c>
      <c r="V2343" t="s">
        <v>693</v>
      </c>
      <c r="W2343" s="144" t="s">
        <v>75</v>
      </c>
      <c r="X2343">
        <v>2</v>
      </c>
      <c r="Y2343" t="str">
        <f t="shared" si="500"/>
        <v>N</v>
      </c>
      <c r="Z2343" s="24">
        <v>100</v>
      </c>
      <c r="AA2343" s="24">
        <f t="shared" si="486"/>
        <v>0</v>
      </c>
      <c r="AB2343" s="24">
        <f t="shared" si="487"/>
        <v>-100</v>
      </c>
      <c r="AC2343" s="24">
        <f t="shared" si="488"/>
        <v>0</v>
      </c>
      <c r="AD2343" s="24">
        <f t="shared" si="489"/>
        <v>-100</v>
      </c>
      <c r="AE2343" s="24">
        <f t="shared" si="490"/>
        <v>0</v>
      </c>
      <c r="AF2343" s="24">
        <f t="shared" si="491"/>
        <v>-100</v>
      </c>
    </row>
    <row r="2344" spans="1:32" x14ac:dyDescent="0.25">
      <c r="A2344" s="6">
        <v>0.24184169057071866</v>
      </c>
      <c r="B2344" s="6">
        <v>0.75791522359998964</v>
      </c>
      <c r="C2344" s="3">
        <f t="shared" si="501"/>
        <v>4.1349363612209071</v>
      </c>
      <c r="D2344" s="4">
        <f t="shared" si="501"/>
        <v>1.3194087793224973</v>
      </c>
      <c r="F2344" s="5">
        <f t="shared" si="495"/>
        <v>1</v>
      </c>
      <c r="G2344" s="5">
        <f t="shared" si="496"/>
        <v>4.1349363612209071</v>
      </c>
      <c r="H2344" s="5">
        <f t="shared" si="497"/>
        <v>1.3194087793224973</v>
      </c>
      <c r="K2344" s="5">
        <f t="shared" si="498"/>
        <v>0</v>
      </c>
      <c r="L2344" s="5">
        <f t="shared" si="499"/>
        <v>0</v>
      </c>
      <c r="M2344" s="25" t="e">
        <f t="shared" si="502"/>
        <v>#DIV/0!</v>
      </c>
      <c r="N2344" s="25" t="e">
        <f t="shared" si="502"/>
        <v>#DIV/0!</v>
      </c>
      <c r="O2344">
        <f t="shared" si="503"/>
        <v>0</v>
      </c>
      <c r="P2344">
        <f t="shared" si="503"/>
        <v>0</v>
      </c>
      <c r="Q2344" t="s">
        <v>325</v>
      </c>
      <c r="R2344" t="s">
        <v>397</v>
      </c>
      <c r="S2344" t="s">
        <v>280</v>
      </c>
      <c r="T2344" s="67" t="s">
        <v>75</v>
      </c>
      <c r="U2344" s="67" t="s">
        <v>90</v>
      </c>
      <c r="V2344" t="s">
        <v>693</v>
      </c>
      <c r="W2344" s="144" t="s">
        <v>113</v>
      </c>
      <c r="X2344">
        <v>7</v>
      </c>
      <c r="Y2344" t="str">
        <f t="shared" si="500"/>
        <v>Y</v>
      </c>
      <c r="Z2344" s="24">
        <v>100</v>
      </c>
      <c r="AA2344" s="24">
        <f t="shared" si="486"/>
        <v>0</v>
      </c>
      <c r="AB2344" s="24">
        <f t="shared" si="487"/>
        <v>-100</v>
      </c>
      <c r="AC2344" s="24">
        <f t="shared" si="488"/>
        <v>0</v>
      </c>
      <c r="AD2344" s="24">
        <f t="shared" si="489"/>
        <v>-100</v>
      </c>
      <c r="AE2344" s="24">
        <f t="shared" si="490"/>
        <v>0</v>
      </c>
      <c r="AF2344" s="24">
        <f t="shared" si="491"/>
        <v>-100</v>
      </c>
    </row>
    <row r="2345" spans="1:32" x14ac:dyDescent="0.25">
      <c r="A2345" s="6" t="e">
        <v>#N/A</v>
      </c>
      <c r="B2345" s="6" t="e">
        <v>#N/A</v>
      </c>
      <c r="C2345" s="3" t="e">
        <f t="shared" si="501"/>
        <v>#N/A</v>
      </c>
      <c r="D2345" s="4" t="e">
        <f t="shared" si="501"/>
        <v>#N/A</v>
      </c>
      <c r="F2345" s="5">
        <f t="shared" si="495"/>
        <v>1</v>
      </c>
      <c r="G2345" s="5" t="e">
        <f t="shared" si="496"/>
        <v>#N/A</v>
      </c>
      <c r="H2345" s="5" t="e">
        <f t="shared" si="497"/>
        <v>#N/A</v>
      </c>
      <c r="K2345" s="5">
        <f t="shared" si="498"/>
        <v>0</v>
      </c>
      <c r="L2345" s="5">
        <f t="shared" si="499"/>
        <v>0</v>
      </c>
      <c r="M2345" s="25" t="e">
        <f t="shared" si="502"/>
        <v>#DIV/0!</v>
      </c>
      <c r="N2345" s="25" t="e">
        <f t="shared" si="502"/>
        <v>#DIV/0!</v>
      </c>
      <c r="O2345" t="e">
        <f t="shared" si="503"/>
        <v>#N/A</v>
      </c>
      <c r="P2345" t="e">
        <f t="shared" si="503"/>
        <v>#N/A</v>
      </c>
      <c r="Q2345" t="s">
        <v>572</v>
      </c>
      <c r="R2345" t="s">
        <v>694</v>
      </c>
      <c r="S2345" t="s">
        <v>271</v>
      </c>
      <c r="T2345" s="67" t="e">
        <v>#N/A</v>
      </c>
      <c r="U2345" s="67" t="e">
        <v>#N/A</v>
      </c>
      <c r="V2345" t="s">
        <v>693</v>
      </c>
      <c r="W2345" s="144" t="s">
        <v>75</v>
      </c>
      <c r="X2345">
        <v>2</v>
      </c>
      <c r="Y2345" t="str">
        <f t="shared" si="500"/>
        <v>N</v>
      </c>
      <c r="Z2345" s="24">
        <v>100</v>
      </c>
      <c r="AA2345" s="24" t="e">
        <f t="shared" si="486"/>
        <v>#N/A</v>
      </c>
      <c r="AB2345" s="24" t="e">
        <f t="shared" si="487"/>
        <v>#N/A</v>
      </c>
      <c r="AC2345" s="24" t="e">
        <f t="shared" si="488"/>
        <v>#N/A</v>
      </c>
      <c r="AD2345" s="24" t="e">
        <f t="shared" si="489"/>
        <v>#N/A</v>
      </c>
      <c r="AE2345" s="24" t="e">
        <f t="shared" si="490"/>
        <v>#N/A</v>
      </c>
      <c r="AF2345" s="24" t="e">
        <f t="shared" si="491"/>
        <v>#N/A</v>
      </c>
    </row>
    <row r="2346" spans="1:32" x14ac:dyDescent="0.25">
      <c r="A2346" s="6">
        <v>0.64943204950194233</v>
      </c>
      <c r="B2346" s="6">
        <v>0.34096054729054648</v>
      </c>
      <c r="C2346" s="3">
        <f t="shared" si="501"/>
        <v>1.5398069755980055</v>
      </c>
      <c r="D2346" s="4">
        <f t="shared" si="501"/>
        <v>2.9328906465763587</v>
      </c>
      <c r="F2346" s="5">
        <f t="shared" si="495"/>
        <v>1</v>
      </c>
      <c r="G2346" s="5">
        <f t="shared" si="496"/>
        <v>1.5398069755980055</v>
      </c>
      <c r="H2346" s="5">
        <f t="shared" si="497"/>
        <v>2.9328906465763587</v>
      </c>
      <c r="K2346" s="5">
        <f t="shared" si="498"/>
        <v>0</v>
      </c>
      <c r="L2346" s="5">
        <f t="shared" si="499"/>
        <v>0</v>
      </c>
      <c r="M2346" s="25" t="e">
        <f t="shared" si="502"/>
        <v>#DIV/0!</v>
      </c>
      <c r="N2346" s="25" t="e">
        <f t="shared" si="502"/>
        <v>#DIV/0!</v>
      </c>
      <c r="O2346">
        <f t="shared" si="503"/>
        <v>0</v>
      </c>
      <c r="P2346">
        <f t="shared" si="503"/>
        <v>0</v>
      </c>
      <c r="Q2346" t="s">
        <v>420</v>
      </c>
      <c r="R2346" t="s">
        <v>424</v>
      </c>
      <c r="S2346" t="s">
        <v>270</v>
      </c>
      <c r="T2346" s="67" t="s">
        <v>86</v>
      </c>
      <c r="U2346" s="67" t="s">
        <v>84</v>
      </c>
      <c r="V2346" t="s">
        <v>693</v>
      </c>
      <c r="W2346" s="144" t="s">
        <v>79</v>
      </c>
      <c r="X2346">
        <v>3</v>
      </c>
      <c r="Y2346" t="str">
        <f t="shared" si="500"/>
        <v>Y</v>
      </c>
      <c r="Z2346" s="24">
        <v>100</v>
      </c>
      <c r="AA2346" s="24">
        <f t="shared" si="486"/>
        <v>0</v>
      </c>
      <c r="AB2346" s="24">
        <f t="shared" si="487"/>
        <v>-100</v>
      </c>
      <c r="AC2346" s="24">
        <f t="shared" si="488"/>
        <v>0</v>
      </c>
      <c r="AD2346" s="24">
        <f t="shared" si="489"/>
        <v>-100</v>
      </c>
      <c r="AE2346" s="24">
        <f t="shared" si="490"/>
        <v>0</v>
      </c>
      <c r="AF2346" s="24">
        <f t="shared" si="491"/>
        <v>-100</v>
      </c>
    </row>
    <row r="2347" spans="1:32" x14ac:dyDescent="0.25">
      <c r="A2347" s="6">
        <v>0.43803294192345699</v>
      </c>
      <c r="B2347" s="6">
        <v>0.56089693388111428</v>
      </c>
      <c r="C2347" s="3">
        <f t="shared" si="501"/>
        <v>2.2829333237104863</v>
      </c>
      <c r="D2347" s="4">
        <f t="shared" si="501"/>
        <v>1.7828587385574057</v>
      </c>
      <c r="F2347" s="5">
        <f t="shared" si="495"/>
        <v>1</v>
      </c>
      <c r="G2347" s="5">
        <f t="shared" si="496"/>
        <v>2.2829333237104863</v>
      </c>
      <c r="H2347" s="5">
        <f t="shared" si="497"/>
        <v>1.7828587385574057</v>
      </c>
      <c r="K2347" s="5">
        <f t="shared" si="498"/>
        <v>0</v>
      </c>
      <c r="L2347" s="5">
        <f t="shared" si="499"/>
        <v>0</v>
      </c>
      <c r="M2347" s="25" t="e">
        <f t="shared" si="502"/>
        <v>#DIV/0!</v>
      </c>
      <c r="N2347" s="25" t="e">
        <f t="shared" si="502"/>
        <v>#DIV/0!</v>
      </c>
      <c r="O2347">
        <f t="shared" si="503"/>
        <v>0</v>
      </c>
      <c r="P2347">
        <f t="shared" si="503"/>
        <v>0</v>
      </c>
      <c r="Q2347" t="s">
        <v>348</v>
      </c>
      <c r="R2347" t="s">
        <v>491</v>
      </c>
      <c r="S2347" t="s">
        <v>270</v>
      </c>
      <c r="T2347" s="67" t="s">
        <v>86</v>
      </c>
      <c r="U2347" s="67" t="s">
        <v>84</v>
      </c>
      <c r="V2347" t="s">
        <v>693</v>
      </c>
      <c r="W2347" s="144" t="s">
        <v>88</v>
      </c>
      <c r="X2347">
        <v>4</v>
      </c>
      <c r="Y2347" t="str">
        <f t="shared" si="500"/>
        <v>Y</v>
      </c>
      <c r="Z2347" s="24">
        <v>100</v>
      </c>
      <c r="AA2347" s="24">
        <f t="shared" si="486"/>
        <v>0</v>
      </c>
      <c r="AB2347" s="24">
        <f t="shared" si="487"/>
        <v>-100</v>
      </c>
      <c r="AC2347" s="24">
        <f t="shared" si="488"/>
        <v>0</v>
      </c>
      <c r="AD2347" s="24">
        <f t="shared" si="489"/>
        <v>-100</v>
      </c>
      <c r="AE2347" s="24">
        <f t="shared" si="490"/>
        <v>0</v>
      </c>
      <c r="AF2347" s="24">
        <f t="shared" si="491"/>
        <v>-100</v>
      </c>
    </row>
    <row r="2348" spans="1:32" x14ac:dyDescent="0.25">
      <c r="A2348" s="6">
        <v>0.24320126287026878</v>
      </c>
      <c r="B2348" s="6">
        <v>0.75673757152979282</v>
      </c>
      <c r="C2348" s="3">
        <f t="shared" si="501"/>
        <v>4.1118207537163638</v>
      </c>
      <c r="D2348" s="4">
        <f t="shared" si="501"/>
        <v>1.3214620730122291</v>
      </c>
      <c r="F2348" s="5">
        <f t="shared" si="495"/>
        <v>1</v>
      </c>
      <c r="G2348" s="5">
        <f t="shared" si="496"/>
        <v>4.1118207537163638</v>
      </c>
      <c r="H2348" s="5">
        <f t="shared" si="497"/>
        <v>1.3214620730122291</v>
      </c>
      <c r="K2348" s="5">
        <f t="shared" si="498"/>
        <v>0</v>
      </c>
      <c r="L2348" s="5">
        <f t="shared" si="499"/>
        <v>0</v>
      </c>
      <c r="M2348" s="25" t="e">
        <f t="shared" si="502"/>
        <v>#DIV/0!</v>
      </c>
      <c r="N2348" s="25" t="e">
        <f t="shared" si="502"/>
        <v>#DIV/0!</v>
      </c>
      <c r="O2348">
        <f t="shared" si="503"/>
        <v>0</v>
      </c>
      <c r="P2348">
        <f t="shared" si="503"/>
        <v>0</v>
      </c>
      <c r="Q2348" t="s">
        <v>351</v>
      </c>
      <c r="R2348" t="s">
        <v>426</v>
      </c>
      <c r="S2348" t="s">
        <v>273</v>
      </c>
      <c r="T2348" s="67" t="s">
        <v>75</v>
      </c>
      <c r="U2348" s="67" t="s">
        <v>90</v>
      </c>
      <c r="V2348" t="s">
        <v>693</v>
      </c>
      <c r="W2348" s="144" t="s">
        <v>86</v>
      </c>
      <c r="X2348">
        <v>3</v>
      </c>
      <c r="Y2348" t="str">
        <f t="shared" si="500"/>
        <v>Y</v>
      </c>
      <c r="Z2348" s="24">
        <v>100</v>
      </c>
      <c r="AA2348" s="24">
        <f t="shared" si="486"/>
        <v>0</v>
      </c>
      <c r="AB2348" s="24">
        <f t="shared" si="487"/>
        <v>-100</v>
      </c>
      <c r="AC2348" s="24">
        <f t="shared" si="488"/>
        <v>0</v>
      </c>
      <c r="AD2348" s="24">
        <f t="shared" si="489"/>
        <v>-100</v>
      </c>
      <c r="AE2348" s="24">
        <f t="shared" si="490"/>
        <v>0</v>
      </c>
      <c r="AF2348" s="24">
        <f t="shared" si="491"/>
        <v>-100</v>
      </c>
    </row>
    <row r="2349" spans="1:32" x14ac:dyDescent="0.25">
      <c r="A2349" s="6">
        <v>0.18297390035249064</v>
      </c>
      <c r="B2349" s="6">
        <v>0.81695622609356433</v>
      </c>
      <c r="C2349" s="3">
        <f t="shared" si="501"/>
        <v>5.4652603353458984</v>
      </c>
      <c r="D2349" s="4">
        <f t="shared" si="501"/>
        <v>1.2240557915589863</v>
      </c>
      <c r="F2349" s="5">
        <f t="shared" si="495"/>
        <v>1</v>
      </c>
      <c r="G2349" s="5">
        <f t="shared" si="496"/>
        <v>5.4652603353458984</v>
      </c>
      <c r="H2349" s="5">
        <f t="shared" si="497"/>
        <v>1.2240557915589863</v>
      </c>
      <c r="K2349" s="5">
        <f t="shared" si="498"/>
        <v>0</v>
      </c>
      <c r="L2349" s="5">
        <f t="shared" si="499"/>
        <v>0</v>
      </c>
      <c r="M2349" s="25" t="e">
        <f t="shared" si="502"/>
        <v>#DIV/0!</v>
      </c>
      <c r="N2349" s="25" t="e">
        <f t="shared" si="502"/>
        <v>#DIV/0!</v>
      </c>
      <c r="O2349">
        <f t="shared" si="503"/>
        <v>0</v>
      </c>
      <c r="P2349">
        <f t="shared" si="503"/>
        <v>0</v>
      </c>
      <c r="Q2349" t="s">
        <v>295</v>
      </c>
      <c r="R2349" t="s">
        <v>493</v>
      </c>
      <c r="S2349" t="s">
        <v>273</v>
      </c>
      <c r="T2349" s="67" t="s">
        <v>76</v>
      </c>
      <c r="U2349" s="67" t="s">
        <v>85</v>
      </c>
      <c r="V2349" t="s">
        <v>693</v>
      </c>
      <c r="W2349" s="144" t="s">
        <v>75</v>
      </c>
      <c r="X2349">
        <v>2</v>
      </c>
      <c r="Y2349" t="str">
        <f t="shared" si="500"/>
        <v>N</v>
      </c>
      <c r="Z2349" s="24">
        <v>100</v>
      </c>
      <c r="AA2349" s="24">
        <f t="shared" si="486"/>
        <v>0</v>
      </c>
      <c r="AB2349" s="24">
        <f t="shared" si="487"/>
        <v>-100</v>
      </c>
      <c r="AC2349" s="24">
        <f t="shared" si="488"/>
        <v>0</v>
      </c>
      <c r="AD2349" s="24">
        <f t="shared" si="489"/>
        <v>-100</v>
      </c>
      <c r="AE2349" s="24">
        <f t="shared" si="490"/>
        <v>0</v>
      </c>
      <c r="AF2349" s="24">
        <f t="shared" si="491"/>
        <v>-100</v>
      </c>
    </row>
    <row r="2350" spans="1:32" x14ac:dyDescent="0.25">
      <c r="A2350" s="6">
        <v>0.79849338894791588</v>
      </c>
      <c r="B2350" s="6">
        <v>0.17117318359858738</v>
      </c>
      <c r="C2350" s="3">
        <f t="shared" si="501"/>
        <v>1.2523585214870552</v>
      </c>
      <c r="D2350" s="4">
        <f t="shared" si="501"/>
        <v>5.84203657942746</v>
      </c>
      <c r="F2350" s="5">
        <f t="shared" si="495"/>
        <v>1</v>
      </c>
      <c r="G2350" s="5">
        <f t="shared" si="496"/>
        <v>1.2523585214870552</v>
      </c>
      <c r="H2350" s="5">
        <f t="shared" si="497"/>
        <v>5.84203657942746</v>
      </c>
      <c r="K2350" s="5">
        <f t="shared" si="498"/>
        <v>0</v>
      </c>
      <c r="L2350" s="5">
        <f t="shared" si="499"/>
        <v>0</v>
      </c>
      <c r="M2350" s="25" t="e">
        <f t="shared" si="502"/>
        <v>#DIV/0!</v>
      </c>
      <c r="N2350" s="25" t="e">
        <f t="shared" si="502"/>
        <v>#DIV/0!</v>
      </c>
      <c r="O2350">
        <f t="shared" si="503"/>
        <v>0</v>
      </c>
      <c r="P2350">
        <f t="shared" si="503"/>
        <v>0</v>
      </c>
      <c r="Q2350" t="s">
        <v>427</v>
      </c>
      <c r="R2350" t="s">
        <v>298</v>
      </c>
      <c r="S2350" t="s">
        <v>273</v>
      </c>
      <c r="T2350" s="67" t="s">
        <v>92</v>
      </c>
      <c r="U2350" s="67" t="s">
        <v>84</v>
      </c>
      <c r="V2350" t="s">
        <v>693</v>
      </c>
      <c r="W2350" s="144" t="s">
        <v>89</v>
      </c>
      <c r="X2350">
        <v>4</v>
      </c>
      <c r="Y2350" t="str">
        <f t="shared" si="500"/>
        <v>Y</v>
      </c>
      <c r="Z2350" s="24">
        <v>100</v>
      </c>
      <c r="AA2350" s="24">
        <f t="shared" ref="AA2350:AA2398" si="504">IF(AND(O2350&gt;1,Y2350="Y"),Z2350*I2350,IF(AND(P2350&gt;1,Y2350="N"),Z2350*J2350,0))</f>
        <v>0</v>
      </c>
      <c r="AB2350" s="24">
        <f t="shared" ref="AB2350:AB2398" si="505">AA2350-Z2350</f>
        <v>-100</v>
      </c>
      <c r="AC2350" s="24">
        <f t="shared" ref="AC2350:AC2398" si="506">IF(AND(A2350 &gt; 50%,Y2350 = "Y"),Z2350*I2350,0)</f>
        <v>0</v>
      </c>
      <c r="AD2350" s="24">
        <f t="shared" ref="AD2350:AD2398" si="507">AC2350-Z2350</f>
        <v>-100</v>
      </c>
      <c r="AE2350" s="24">
        <f t="shared" ref="AE2350:AE2398" si="508">IF(AND(B2350 &gt; 50%,Y2350 = "N"),Z2350*J2350,0)</f>
        <v>0</v>
      </c>
      <c r="AF2350" s="24">
        <f t="shared" ref="AF2350:AF2398" si="509">AE2350-Z2350</f>
        <v>-100</v>
      </c>
    </row>
    <row r="2351" spans="1:32" x14ac:dyDescent="0.25">
      <c r="A2351" s="6">
        <v>0.44432493433462023</v>
      </c>
      <c r="B2351" s="6">
        <v>0.55504431715501301</v>
      </c>
      <c r="C2351" s="3">
        <f t="shared" si="501"/>
        <v>2.2506051826632398</v>
      </c>
      <c r="D2351" s="4">
        <f t="shared" si="501"/>
        <v>1.8016579381006788</v>
      </c>
      <c r="F2351" s="5">
        <f t="shared" si="495"/>
        <v>1</v>
      </c>
      <c r="G2351" s="5">
        <f t="shared" si="496"/>
        <v>2.2506051826632398</v>
      </c>
      <c r="H2351" s="5">
        <f t="shared" si="497"/>
        <v>1.8016579381006788</v>
      </c>
      <c r="K2351" s="5">
        <f t="shared" si="498"/>
        <v>0</v>
      </c>
      <c r="L2351" s="5">
        <f t="shared" si="499"/>
        <v>0</v>
      </c>
      <c r="M2351" s="25" t="e">
        <f t="shared" si="502"/>
        <v>#DIV/0!</v>
      </c>
      <c r="N2351" s="25" t="e">
        <f t="shared" si="502"/>
        <v>#DIV/0!</v>
      </c>
      <c r="O2351">
        <f t="shared" si="503"/>
        <v>0</v>
      </c>
      <c r="P2351">
        <f t="shared" si="503"/>
        <v>0</v>
      </c>
      <c r="Q2351" t="s">
        <v>365</v>
      </c>
      <c r="R2351" t="s">
        <v>446</v>
      </c>
      <c r="S2351" t="s">
        <v>282</v>
      </c>
      <c r="T2351" s="67" t="s">
        <v>75</v>
      </c>
      <c r="U2351" s="67" t="s">
        <v>90</v>
      </c>
      <c r="V2351" t="s">
        <v>693</v>
      </c>
      <c r="W2351" s="144" t="s">
        <v>75</v>
      </c>
      <c r="X2351">
        <v>2</v>
      </c>
      <c r="Y2351" t="str">
        <f t="shared" si="500"/>
        <v>N</v>
      </c>
      <c r="Z2351" s="24">
        <v>100</v>
      </c>
      <c r="AA2351" s="24">
        <f t="shared" si="504"/>
        <v>0</v>
      </c>
      <c r="AB2351" s="24">
        <f t="shared" si="505"/>
        <v>-100</v>
      </c>
      <c r="AC2351" s="24">
        <f t="shared" si="506"/>
        <v>0</v>
      </c>
      <c r="AD2351" s="24">
        <f t="shared" si="507"/>
        <v>-100</v>
      </c>
      <c r="AE2351" s="24">
        <f t="shared" si="508"/>
        <v>0</v>
      </c>
      <c r="AF2351" s="24">
        <f t="shared" si="509"/>
        <v>-100</v>
      </c>
    </row>
    <row r="2352" spans="1:32" x14ac:dyDescent="0.25">
      <c r="A2352" s="6">
        <v>0.44027520533091735</v>
      </c>
      <c r="B2352" s="6">
        <v>0.55440683187292261</v>
      </c>
      <c r="C2352" s="3">
        <f t="shared" si="501"/>
        <v>2.2713066461428033</v>
      </c>
      <c r="D2352" s="4">
        <f t="shared" si="501"/>
        <v>1.8037295763866295</v>
      </c>
      <c r="F2352" s="5">
        <f t="shared" ref="F2352:F2398" si="510">(E2352/100%) + 1</f>
        <v>1</v>
      </c>
      <c r="G2352" s="5">
        <f t="shared" ref="G2352:G2398" si="511">C2352/F2352</f>
        <v>2.2713066461428033</v>
      </c>
      <c r="H2352" s="5">
        <f t="shared" ref="H2352:H2398" si="512">D2352/F2352</f>
        <v>1.8037295763866295</v>
      </c>
      <c r="K2352" s="5">
        <f t="shared" ref="K2352:K2398" si="513">(I2352*F2352)</f>
        <v>0</v>
      </c>
      <c r="L2352" s="5">
        <f t="shared" ref="L2352:L2398" si="514">(J2352*F2352)</f>
        <v>0</v>
      </c>
      <c r="M2352" s="25" t="e">
        <f t="shared" si="502"/>
        <v>#DIV/0!</v>
      </c>
      <c r="N2352" s="25" t="e">
        <f t="shared" si="502"/>
        <v>#DIV/0!</v>
      </c>
      <c r="O2352">
        <f t="shared" si="503"/>
        <v>0</v>
      </c>
      <c r="P2352">
        <f t="shared" si="503"/>
        <v>0</v>
      </c>
      <c r="Q2352" t="s">
        <v>327</v>
      </c>
      <c r="R2352" t="s">
        <v>398</v>
      </c>
      <c r="S2352" t="s">
        <v>280</v>
      </c>
      <c r="T2352" s="67" t="s">
        <v>94</v>
      </c>
      <c r="U2352" s="67" t="s">
        <v>84</v>
      </c>
      <c r="V2352" t="s">
        <v>695</v>
      </c>
      <c r="W2352" s="144" t="s">
        <v>75</v>
      </c>
      <c r="X2352">
        <v>2</v>
      </c>
      <c r="Y2352" t="str">
        <f t="shared" ref="Y2352:Y2398" si="515">IF(X2352 &gt;=3,"Y","N")</f>
        <v>N</v>
      </c>
      <c r="Z2352" s="24">
        <v>100</v>
      </c>
      <c r="AA2352" s="24">
        <f t="shared" si="504"/>
        <v>0</v>
      </c>
      <c r="AB2352" s="24">
        <f t="shared" si="505"/>
        <v>-100</v>
      </c>
      <c r="AC2352" s="24">
        <f t="shared" si="506"/>
        <v>0</v>
      </c>
      <c r="AD2352" s="24">
        <f t="shared" si="507"/>
        <v>-100</v>
      </c>
      <c r="AE2352" s="24">
        <f t="shared" si="508"/>
        <v>0</v>
      </c>
      <c r="AF2352" s="24">
        <f t="shared" si="509"/>
        <v>-100</v>
      </c>
    </row>
    <row r="2353" spans="1:32" x14ac:dyDescent="0.25">
      <c r="A2353" s="6">
        <v>0.41590074855932241</v>
      </c>
      <c r="B2353" s="6">
        <v>0.57999176444994749</v>
      </c>
      <c r="C2353" s="3">
        <f t="shared" si="501"/>
        <v>2.4044198128134986</v>
      </c>
      <c r="D2353" s="4">
        <f t="shared" si="501"/>
        <v>1.7241624128031885</v>
      </c>
      <c r="F2353" s="5">
        <f t="shared" si="510"/>
        <v>1</v>
      </c>
      <c r="G2353" s="5">
        <f t="shared" si="511"/>
        <v>2.4044198128134986</v>
      </c>
      <c r="H2353" s="5">
        <f t="shared" si="512"/>
        <v>1.7241624128031885</v>
      </c>
      <c r="K2353" s="5">
        <f t="shared" si="513"/>
        <v>0</v>
      </c>
      <c r="L2353" s="5">
        <f t="shared" si="514"/>
        <v>0</v>
      </c>
      <c r="M2353" s="25" t="e">
        <f t="shared" si="502"/>
        <v>#DIV/0!</v>
      </c>
      <c r="N2353" s="25" t="e">
        <f t="shared" si="502"/>
        <v>#DIV/0!</v>
      </c>
      <c r="O2353">
        <f t="shared" si="503"/>
        <v>0</v>
      </c>
      <c r="P2353">
        <f t="shared" si="503"/>
        <v>0</v>
      </c>
      <c r="Q2353" t="s">
        <v>320</v>
      </c>
      <c r="R2353" t="s">
        <v>401</v>
      </c>
      <c r="S2353" t="s">
        <v>280</v>
      </c>
      <c r="T2353" s="67" t="s">
        <v>94</v>
      </c>
      <c r="U2353" s="67" t="s">
        <v>84</v>
      </c>
      <c r="V2353" t="s">
        <v>695</v>
      </c>
      <c r="W2353" s="144" t="s">
        <v>86</v>
      </c>
      <c r="X2353">
        <v>3</v>
      </c>
      <c r="Y2353" t="str">
        <f t="shared" si="515"/>
        <v>Y</v>
      </c>
      <c r="Z2353" s="24">
        <v>100</v>
      </c>
      <c r="AA2353" s="24">
        <f t="shared" si="504"/>
        <v>0</v>
      </c>
      <c r="AB2353" s="24">
        <f t="shared" si="505"/>
        <v>-100</v>
      </c>
      <c r="AC2353" s="24">
        <f t="shared" si="506"/>
        <v>0</v>
      </c>
      <c r="AD2353" s="24">
        <f t="shared" si="507"/>
        <v>-100</v>
      </c>
      <c r="AE2353" s="24">
        <f t="shared" si="508"/>
        <v>0</v>
      </c>
      <c r="AF2353" s="24">
        <f t="shared" si="509"/>
        <v>-100</v>
      </c>
    </row>
    <row r="2354" spans="1:32" x14ac:dyDescent="0.25">
      <c r="A2354" s="6">
        <v>0.4223246156303323</v>
      </c>
      <c r="B2354" s="6">
        <v>0.5746823810575632</v>
      </c>
      <c r="C2354" s="3">
        <f t="shared" si="501"/>
        <v>2.3678468244325983</v>
      </c>
      <c r="D2354" s="4">
        <f t="shared" si="501"/>
        <v>1.7400916279349701</v>
      </c>
      <c r="F2354" s="5">
        <f t="shared" si="510"/>
        <v>1</v>
      </c>
      <c r="G2354" s="5">
        <f t="shared" si="511"/>
        <v>2.3678468244325983</v>
      </c>
      <c r="H2354" s="5">
        <f t="shared" si="512"/>
        <v>1.7400916279349701</v>
      </c>
      <c r="K2354" s="5">
        <f t="shared" si="513"/>
        <v>0</v>
      </c>
      <c r="L2354" s="5">
        <f t="shared" si="514"/>
        <v>0</v>
      </c>
      <c r="M2354" s="25" t="e">
        <f t="shared" si="502"/>
        <v>#DIV/0!</v>
      </c>
      <c r="N2354" s="25" t="e">
        <f t="shared" si="502"/>
        <v>#DIV/0!</v>
      </c>
      <c r="O2354">
        <f t="shared" si="503"/>
        <v>0</v>
      </c>
      <c r="P2354">
        <f t="shared" si="503"/>
        <v>0</v>
      </c>
      <c r="Q2354" t="s">
        <v>395</v>
      </c>
      <c r="R2354" t="s">
        <v>322</v>
      </c>
      <c r="S2354" t="s">
        <v>280</v>
      </c>
      <c r="T2354" s="67" t="s">
        <v>86</v>
      </c>
      <c r="U2354" s="67" t="s">
        <v>84</v>
      </c>
      <c r="V2354" t="s">
        <v>695</v>
      </c>
      <c r="W2354" s="144" t="s">
        <v>75</v>
      </c>
      <c r="X2354">
        <v>2</v>
      </c>
      <c r="Y2354" t="str">
        <f t="shared" si="515"/>
        <v>N</v>
      </c>
      <c r="Z2354" s="24">
        <v>100</v>
      </c>
      <c r="AA2354" s="24">
        <f t="shared" si="504"/>
        <v>0</v>
      </c>
      <c r="AB2354" s="24">
        <f t="shared" si="505"/>
        <v>-100</v>
      </c>
      <c r="AC2354" s="24">
        <f t="shared" si="506"/>
        <v>0</v>
      </c>
      <c r="AD2354" s="24">
        <f t="shared" si="507"/>
        <v>-100</v>
      </c>
      <c r="AE2354" s="24">
        <f t="shared" si="508"/>
        <v>0</v>
      </c>
      <c r="AF2354" s="24">
        <f t="shared" si="509"/>
        <v>-100</v>
      </c>
    </row>
    <row r="2355" spans="1:32" x14ac:dyDescent="0.25">
      <c r="A2355" s="6">
        <v>0.23798990340111101</v>
      </c>
      <c r="B2355" s="6">
        <v>0.76080755755709317</v>
      </c>
      <c r="C2355" s="3">
        <f t="shared" si="501"/>
        <v>4.2018589264040678</v>
      </c>
      <c r="D2355" s="4">
        <f t="shared" si="501"/>
        <v>1.3143928317575331</v>
      </c>
      <c r="F2355" s="5">
        <f t="shared" si="510"/>
        <v>1</v>
      </c>
      <c r="G2355" s="5">
        <f t="shared" si="511"/>
        <v>4.2018589264040678</v>
      </c>
      <c r="H2355" s="5">
        <f t="shared" si="512"/>
        <v>1.3143928317575331</v>
      </c>
      <c r="K2355" s="5">
        <f t="shared" si="513"/>
        <v>0</v>
      </c>
      <c r="L2355" s="5">
        <f t="shared" si="514"/>
        <v>0</v>
      </c>
      <c r="M2355" s="25" t="e">
        <f t="shared" si="502"/>
        <v>#DIV/0!</v>
      </c>
      <c r="N2355" s="25" t="e">
        <f t="shared" si="502"/>
        <v>#DIV/0!</v>
      </c>
      <c r="O2355">
        <f t="shared" si="503"/>
        <v>0</v>
      </c>
      <c r="P2355">
        <f t="shared" si="503"/>
        <v>0</v>
      </c>
      <c r="Q2355" t="s">
        <v>399</v>
      </c>
      <c r="R2355" t="s">
        <v>326</v>
      </c>
      <c r="S2355" t="s">
        <v>280</v>
      </c>
      <c r="T2355" s="67" t="s">
        <v>94</v>
      </c>
      <c r="U2355" s="67" t="s">
        <v>84</v>
      </c>
      <c r="V2355" t="s">
        <v>695</v>
      </c>
      <c r="W2355" s="144" t="s">
        <v>78</v>
      </c>
      <c r="X2355">
        <v>1</v>
      </c>
      <c r="Y2355" t="str">
        <f t="shared" si="515"/>
        <v>N</v>
      </c>
      <c r="Z2355" s="24">
        <v>100</v>
      </c>
      <c r="AA2355" s="24">
        <f t="shared" si="504"/>
        <v>0</v>
      </c>
      <c r="AB2355" s="24">
        <f t="shared" si="505"/>
        <v>-100</v>
      </c>
      <c r="AC2355" s="24">
        <f t="shared" si="506"/>
        <v>0</v>
      </c>
      <c r="AD2355" s="24">
        <f t="shared" si="507"/>
        <v>-100</v>
      </c>
      <c r="AE2355" s="24">
        <f t="shared" si="508"/>
        <v>0</v>
      </c>
      <c r="AF2355" s="24">
        <f t="shared" si="509"/>
        <v>-100</v>
      </c>
    </row>
    <row r="2356" spans="1:32" x14ac:dyDescent="0.25">
      <c r="A2356" s="6">
        <v>0.20120294147212311</v>
      </c>
      <c r="B2356" s="6">
        <v>0.79876281507838787</v>
      </c>
      <c r="C2356" s="3">
        <f t="shared" si="501"/>
        <v>4.9701062652632793</v>
      </c>
      <c r="D2356" s="4">
        <f t="shared" si="501"/>
        <v>1.2519360955753347</v>
      </c>
      <c r="F2356" s="5">
        <f t="shared" si="510"/>
        <v>1</v>
      </c>
      <c r="G2356" s="5">
        <f t="shared" si="511"/>
        <v>4.9701062652632793</v>
      </c>
      <c r="H2356" s="5">
        <f t="shared" si="512"/>
        <v>1.2519360955753347</v>
      </c>
      <c r="K2356" s="5">
        <f t="shared" si="513"/>
        <v>0</v>
      </c>
      <c r="L2356" s="5">
        <f t="shared" si="514"/>
        <v>0</v>
      </c>
      <c r="M2356" s="25" t="e">
        <f t="shared" si="502"/>
        <v>#DIV/0!</v>
      </c>
      <c r="N2356" s="25" t="e">
        <f t="shared" si="502"/>
        <v>#DIV/0!</v>
      </c>
      <c r="O2356">
        <f t="shared" si="503"/>
        <v>0</v>
      </c>
      <c r="P2356">
        <f t="shared" si="503"/>
        <v>0</v>
      </c>
      <c r="Q2356" t="s">
        <v>492</v>
      </c>
      <c r="R2356" t="s">
        <v>494</v>
      </c>
      <c r="S2356" t="s">
        <v>273</v>
      </c>
      <c r="T2356" s="67" t="s">
        <v>75</v>
      </c>
      <c r="U2356" s="67" t="s">
        <v>90</v>
      </c>
      <c r="V2356" t="s">
        <v>695</v>
      </c>
      <c r="W2356" s="144" t="s">
        <v>87</v>
      </c>
      <c r="X2356">
        <v>3</v>
      </c>
      <c r="Y2356" t="str">
        <f t="shared" si="515"/>
        <v>Y</v>
      </c>
      <c r="Z2356" s="24">
        <v>100</v>
      </c>
      <c r="AA2356" s="24">
        <f t="shared" si="504"/>
        <v>0</v>
      </c>
      <c r="AB2356" s="24">
        <f t="shared" si="505"/>
        <v>-100</v>
      </c>
      <c r="AC2356" s="24">
        <f t="shared" si="506"/>
        <v>0</v>
      </c>
      <c r="AD2356" s="24">
        <f t="shared" si="507"/>
        <v>-100</v>
      </c>
      <c r="AE2356" s="24">
        <f t="shared" si="508"/>
        <v>0</v>
      </c>
      <c r="AF2356" s="24">
        <f t="shared" si="509"/>
        <v>-100</v>
      </c>
    </row>
    <row r="2357" spans="1:32" x14ac:dyDescent="0.25">
      <c r="A2357" s="6">
        <v>8.8702469251374927E-2</v>
      </c>
      <c r="B2357" s="6">
        <v>0.91128226381623256</v>
      </c>
      <c r="C2357" s="3">
        <f t="shared" si="501"/>
        <v>11.273643320639572</v>
      </c>
      <c r="D2357" s="4">
        <f t="shared" si="501"/>
        <v>1.0973548369220298</v>
      </c>
      <c r="F2357" s="5">
        <f t="shared" si="510"/>
        <v>1</v>
      </c>
      <c r="G2357" s="5">
        <f t="shared" si="511"/>
        <v>11.273643320639572</v>
      </c>
      <c r="H2357" s="5">
        <f t="shared" si="512"/>
        <v>1.0973548369220298</v>
      </c>
      <c r="K2357" s="5">
        <f t="shared" si="513"/>
        <v>0</v>
      </c>
      <c r="L2357" s="5">
        <f t="shared" si="514"/>
        <v>0</v>
      </c>
      <c r="M2357" s="25" t="e">
        <f t="shared" si="502"/>
        <v>#DIV/0!</v>
      </c>
      <c r="N2357" s="25" t="e">
        <f t="shared" si="502"/>
        <v>#DIV/0!</v>
      </c>
      <c r="O2357">
        <f t="shared" si="503"/>
        <v>0</v>
      </c>
      <c r="P2357">
        <f t="shared" si="503"/>
        <v>0</v>
      </c>
      <c r="Q2357" t="s">
        <v>297</v>
      </c>
      <c r="R2357" t="s">
        <v>495</v>
      </c>
      <c r="S2357" t="s">
        <v>273</v>
      </c>
      <c r="T2357" s="67" t="s">
        <v>78</v>
      </c>
      <c r="U2357" s="67" t="s">
        <v>84</v>
      </c>
      <c r="V2357" t="s">
        <v>695</v>
      </c>
      <c r="W2357" s="144" t="s">
        <v>86</v>
      </c>
      <c r="X2357">
        <v>3</v>
      </c>
      <c r="Y2357" t="str">
        <f t="shared" si="515"/>
        <v>Y</v>
      </c>
      <c r="Z2357" s="24">
        <v>100</v>
      </c>
      <c r="AA2357" s="24">
        <f t="shared" si="504"/>
        <v>0</v>
      </c>
      <c r="AB2357" s="24">
        <f t="shared" si="505"/>
        <v>-100</v>
      </c>
      <c r="AC2357" s="24">
        <f t="shared" si="506"/>
        <v>0</v>
      </c>
      <c r="AD2357" s="24">
        <f t="shared" si="507"/>
        <v>-100</v>
      </c>
      <c r="AE2357" s="24">
        <f t="shared" si="508"/>
        <v>0</v>
      </c>
      <c r="AF2357" s="24">
        <f t="shared" si="509"/>
        <v>-100</v>
      </c>
    </row>
    <row r="2358" spans="1:32" x14ac:dyDescent="0.25">
      <c r="A2358" s="123">
        <v>7.0703785628370111E-2</v>
      </c>
      <c r="B2358" s="123">
        <v>0.92929065494910157</v>
      </c>
      <c r="C2358" s="120">
        <f t="shared" si="501"/>
        <v>14.14351425616943</v>
      </c>
      <c r="D2358" s="121">
        <f t="shared" si="501"/>
        <v>1.0760895901345002</v>
      </c>
      <c r="E2358" s="97"/>
      <c r="F2358" s="122">
        <f t="shared" si="510"/>
        <v>1</v>
      </c>
      <c r="G2358" s="122">
        <f t="shared" si="511"/>
        <v>14.14351425616943</v>
      </c>
      <c r="H2358" s="122">
        <f t="shared" si="512"/>
        <v>1.0760895901345002</v>
      </c>
      <c r="I2358" s="97"/>
      <c r="J2358" s="97"/>
      <c r="K2358" s="122">
        <f t="shared" si="513"/>
        <v>0</v>
      </c>
      <c r="L2358" s="122">
        <f t="shared" si="514"/>
        <v>0</v>
      </c>
      <c r="M2358" s="123" t="e">
        <f t="shared" si="502"/>
        <v>#DIV/0!</v>
      </c>
      <c r="N2358" s="123" t="e">
        <f t="shared" si="502"/>
        <v>#DIV/0!</v>
      </c>
      <c r="O2358" s="97">
        <f t="shared" si="503"/>
        <v>0</v>
      </c>
      <c r="P2358" s="97">
        <f t="shared" si="503"/>
        <v>0</v>
      </c>
      <c r="Q2358" s="97" t="s">
        <v>425</v>
      </c>
      <c r="R2358" s="97" t="s">
        <v>353</v>
      </c>
      <c r="S2358" s="97" t="s">
        <v>273</v>
      </c>
      <c r="T2358" s="117" t="s">
        <v>78</v>
      </c>
      <c r="U2358" s="117" t="s">
        <v>84</v>
      </c>
      <c r="V2358" s="97" t="s">
        <v>695</v>
      </c>
      <c r="W2358" s="144" t="s">
        <v>77</v>
      </c>
      <c r="X2358">
        <v>2</v>
      </c>
      <c r="Y2358" t="str">
        <f t="shared" si="515"/>
        <v>N</v>
      </c>
      <c r="Z2358" s="24">
        <v>100</v>
      </c>
      <c r="AA2358" s="24">
        <f t="shared" si="504"/>
        <v>0</v>
      </c>
      <c r="AB2358" s="24">
        <f t="shared" si="505"/>
        <v>-100</v>
      </c>
      <c r="AC2358" s="24">
        <f t="shared" si="506"/>
        <v>0</v>
      </c>
      <c r="AD2358" s="24">
        <f t="shared" si="507"/>
        <v>-100</v>
      </c>
      <c r="AE2358" s="24">
        <f t="shared" si="508"/>
        <v>0</v>
      </c>
      <c r="AF2358" s="24">
        <f t="shared" si="509"/>
        <v>-100</v>
      </c>
    </row>
    <row r="2359" spans="1:32" x14ac:dyDescent="0.25">
      <c r="A2359" s="6">
        <v>0.2568182661855411</v>
      </c>
      <c r="B2359" s="6">
        <v>0.74310804292090527</v>
      </c>
      <c r="C2359" s="3">
        <f t="shared" ref="C2359:D2384" si="516">(100%/A2359)</f>
        <v>3.8938040305806725</v>
      </c>
      <c r="D2359" s="4">
        <f t="shared" si="516"/>
        <v>1.3456993360875757</v>
      </c>
      <c r="F2359" s="5">
        <f t="shared" si="510"/>
        <v>1</v>
      </c>
      <c r="G2359" s="5">
        <f t="shared" si="511"/>
        <v>3.8938040305806725</v>
      </c>
      <c r="H2359" s="5">
        <f t="shared" si="512"/>
        <v>1.3456993360875757</v>
      </c>
      <c r="K2359" s="5">
        <f t="shared" si="513"/>
        <v>0</v>
      </c>
      <c r="L2359" s="5">
        <f t="shared" si="514"/>
        <v>0</v>
      </c>
      <c r="M2359" s="25" t="e">
        <f t="shared" ref="M2359:N2384" si="517">(1/K2359)</f>
        <v>#DIV/0!</v>
      </c>
      <c r="N2359" s="25" t="e">
        <f t="shared" si="517"/>
        <v>#DIV/0!</v>
      </c>
      <c r="O2359">
        <f t="shared" ref="O2359:P2384" si="518">(I2359/G2359)</f>
        <v>0</v>
      </c>
      <c r="P2359">
        <f t="shared" si="518"/>
        <v>0</v>
      </c>
      <c r="Q2359" t="s">
        <v>490</v>
      </c>
      <c r="R2359" t="s">
        <v>291</v>
      </c>
      <c r="S2359" t="s">
        <v>270</v>
      </c>
      <c r="T2359" s="67" t="s">
        <v>75</v>
      </c>
      <c r="U2359" s="67" t="s">
        <v>90</v>
      </c>
      <c r="V2359" t="s">
        <v>696</v>
      </c>
      <c r="W2359" s="144" t="s">
        <v>100</v>
      </c>
      <c r="X2359">
        <v>3</v>
      </c>
      <c r="Y2359" t="str">
        <f t="shared" si="515"/>
        <v>Y</v>
      </c>
      <c r="Z2359" s="24">
        <v>100</v>
      </c>
      <c r="AA2359" s="24">
        <f t="shared" si="504"/>
        <v>0</v>
      </c>
      <c r="AB2359" s="24">
        <f t="shared" si="505"/>
        <v>-100</v>
      </c>
      <c r="AC2359" s="24">
        <f t="shared" si="506"/>
        <v>0</v>
      </c>
      <c r="AD2359" s="24">
        <f t="shared" si="507"/>
        <v>-100</v>
      </c>
      <c r="AE2359" s="24">
        <f t="shared" si="508"/>
        <v>0</v>
      </c>
      <c r="AF2359" s="24">
        <f t="shared" si="509"/>
        <v>-100</v>
      </c>
    </row>
    <row r="2360" spans="1:32" x14ac:dyDescent="0.25">
      <c r="A2360" s="6">
        <v>0.39135032507445505</v>
      </c>
      <c r="B2360" s="6">
        <v>0.60641362992489956</v>
      </c>
      <c r="C2360" s="3">
        <f t="shared" si="516"/>
        <v>2.5552553196672272</v>
      </c>
      <c r="D2360" s="4">
        <f t="shared" si="516"/>
        <v>1.6490394520384437</v>
      </c>
      <c r="F2360" s="5">
        <f t="shared" si="510"/>
        <v>1</v>
      </c>
      <c r="G2360" s="5">
        <f t="shared" si="511"/>
        <v>2.5552553196672272</v>
      </c>
      <c r="H2360" s="5">
        <f t="shared" si="512"/>
        <v>1.6490394520384437</v>
      </c>
      <c r="K2360" s="5">
        <f t="shared" si="513"/>
        <v>0</v>
      </c>
      <c r="L2360" s="5">
        <f t="shared" si="514"/>
        <v>0</v>
      </c>
      <c r="M2360" s="25" t="e">
        <f t="shared" si="517"/>
        <v>#DIV/0!</v>
      </c>
      <c r="N2360" s="25" t="e">
        <f t="shared" si="517"/>
        <v>#DIV/0!</v>
      </c>
      <c r="O2360">
        <f t="shared" si="518"/>
        <v>0</v>
      </c>
      <c r="P2360">
        <f t="shared" si="518"/>
        <v>0</v>
      </c>
      <c r="Q2360" t="s">
        <v>349</v>
      </c>
      <c r="R2360" t="s">
        <v>347</v>
      </c>
      <c r="S2360" t="s">
        <v>270</v>
      </c>
      <c r="T2360" s="67" t="s">
        <v>86</v>
      </c>
      <c r="U2360" s="67" t="s">
        <v>84</v>
      </c>
      <c r="V2360" t="s">
        <v>696</v>
      </c>
      <c r="W2360" s="144" t="s">
        <v>78</v>
      </c>
      <c r="X2360">
        <v>1</v>
      </c>
      <c r="Y2360" t="str">
        <f t="shared" si="515"/>
        <v>N</v>
      </c>
      <c r="Z2360" s="24">
        <v>100</v>
      </c>
      <c r="AA2360" s="24">
        <f t="shared" si="504"/>
        <v>0</v>
      </c>
      <c r="AB2360" s="24">
        <f t="shared" si="505"/>
        <v>-100</v>
      </c>
      <c r="AC2360" s="24">
        <f t="shared" si="506"/>
        <v>0</v>
      </c>
      <c r="AD2360" s="24">
        <f t="shared" si="507"/>
        <v>-100</v>
      </c>
      <c r="AE2360" s="24">
        <f t="shared" si="508"/>
        <v>0</v>
      </c>
      <c r="AF2360" s="24">
        <f t="shared" si="509"/>
        <v>-100</v>
      </c>
    </row>
    <row r="2361" spans="1:32" x14ac:dyDescent="0.25">
      <c r="A2361" s="6">
        <v>0.19269575873688471</v>
      </c>
      <c r="B2361" s="6">
        <v>0.80727521127132196</v>
      </c>
      <c r="C2361" s="3">
        <f t="shared" si="516"/>
        <v>5.1895278160503997</v>
      </c>
      <c r="D2361" s="4">
        <f t="shared" si="516"/>
        <v>1.2387349271200452</v>
      </c>
      <c r="F2361" s="5">
        <f t="shared" si="510"/>
        <v>1</v>
      </c>
      <c r="G2361" s="5">
        <f t="shared" si="511"/>
        <v>5.1895278160503997</v>
      </c>
      <c r="H2361" s="5">
        <f t="shared" si="512"/>
        <v>1.2387349271200452</v>
      </c>
      <c r="K2361" s="5">
        <f t="shared" si="513"/>
        <v>0</v>
      </c>
      <c r="L2361" s="5">
        <f t="shared" si="514"/>
        <v>0</v>
      </c>
      <c r="M2361" s="25" t="e">
        <f t="shared" si="517"/>
        <v>#DIV/0!</v>
      </c>
      <c r="N2361" s="25" t="e">
        <f t="shared" si="517"/>
        <v>#DIV/0!</v>
      </c>
      <c r="O2361">
        <f t="shared" si="518"/>
        <v>0</v>
      </c>
      <c r="P2361">
        <f t="shared" si="518"/>
        <v>0</v>
      </c>
      <c r="Q2361" t="s">
        <v>350</v>
      </c>
      <c r="R2361" t="s">
        <v>296</v>
      </c>
      <c r="S2361" t="s">
        <v>273</v>
      </c>
      <c r="T2361" s="67" t="s">
        <v>75</v>
      </c>
      <c r="U2361" s="67" t="s">
        <v>90</v>
      </c>
      <c r="V2361" t="s">
        <v>696</v>
      </c>
      <c r="W2361" s="144" t="s">
        <v>86</v>
      </c>
      <c r="X2361">
        <v>3</v>
      </c>
      <c r="Y2361" t="str">
        <f t="shared" si="515"/>
        <v>Y</v>
      </c>
      <c r="Z2361" s="24">
        <v>100</v>
      </c>
      <c r="AA2361" s="24">
        <f t="shared" si="504"/>
        <v>0</v>
      </c>
      <c r="AB2361" s="24">
        <f t="shared" si="505"/>
        <v>-100</v>
      </c>
      <c r="AC2361" s="24">
        <f t="shared" si="506"/>
        <v>0</v>
      </c>
      <c r="AD2361" s="24">
        <f t="shared" si="507"/>
        <v>-100</v>
      </c>
      <c r="AE2361" s="24">
        <f t="shared" si="508"/>
        <v>0</v>
      </c>
      <c r="AF2361" s="24">
        <f t="shared" si="509"/>
        <v>-100</v>
      </c>
    </row>
    <row r="2362" spans="1:32" x14ac:dyDescent="0.25">
      <c r="A2362" s="6">
        <v>0.56692477762344373</v>
      </c>
      <c r="B2362" s="6">
        <v>0.43066472369410852</v>
      </c>
      <c r="C2362" s="3">
        <f t="shared" si="516"/>
        <v>1.7639024425639207</v>
      </c>
      <c r="D2362" s="4">
        <f t="shared" si="516"/>
        <v>2.3219918999223106</v>
      </c>
      <c r="F2362" s="5">
        <f t="shared" si="510"/>
        <v>1</v>
      </c>
      <c r="G2362" s="5">
        <f t="shared" si="511"/>
        <v>1.7639024425639207</v>
      </c>
      <c r="H2362" s="5">
        <f t="shared" si="512"/>
        <v>2.3219918999223106</v>
      </c>
      <c r="K2362" s="5">
        <f t="shared" si="513"/>
        <v>0</v>
      </c>
      <c r="L2362" s="5">
        <f t="shared" si="514"/>
        <v>0</v>
      </c>
      <c r="M2362" s="25" t="e">
        <f t="shared" si="517"/>
        <v>#DIV/0!</v>
      </c>
      <c r="N2362" s="25" t="e">
        <f t="shared" si="517"/>
        <v>#DIV/0!</v>
      </c>
      <c r="O2362">
        <f t="shared" si="518"/>
        <v>0</v>
      </c>
      <c r="P2362">
        <f t="shared" si="518"/>
        <v>0</v>
      </c>
      <c r="Q2362" t="s">
        <v>396</v>
      </c>
      <c r="R2362" t="s">
        <v>324</v>
      </c>
      <c r="S2362" t="s">
        <v>280</v>
      </c>
      <c r="T2362" s="67" t="s">
        <v>79</v>
      </c>
      <c r="U2362" s="67" t="s">
        <v>85</v>
      </c>
      <c r="V2362" t="s">
        <v>697</v>
      </c>
      <c r="W2362" s="144" t="s">
        <v>79</v>
      </c>
      <c r="X2362">
        <v>3</v>
      </c>
      <c r="Y2362" t="str">
        <f t="shared" si="515"/>
        <v>Y</v>
      </c>
      <c r="Z2362" s="24">
        <v>100</v>
      </c>
      <c r="AA2362" s="24">
        <f t="shared" si="504"/>
        <v>0</v>
      </c>
      <c r="AB2362" s="24">
        <f t="shared" si="505"/>
        <v>-100</v>
      </c>
      <c r="AC2362" s="24">
        <f t="shared" si="506"/>
        <v>0</v>
      </c>
      <c r="AD2362" s="24">
        <f t="shared" si="507"/>
        <v>-100</v>
      </c>
      <c r="AE2362" s="24">
        <f t="shared" si="508"/>
        <v>0</v>
      </c>
      <c r="AF2362" s="24">
        <f t="shared" si="509"/>
        <v>-100</v>
      </c>
    </row>
    <row r="2363" spans="1:32" x14ac:dyDescent="0.25">
      <c r="A2363" s="6">
        <v>0.46233975312972636</v>
      </c>
      <c r="B2363" s="6">
        <v>0.53252706706934561</v>
      </c>
      <c r="C2363" s="3">
        <f t="shared" si="516"/>
        <v>2.1629115671552763</v>
      </c>
      <c r="D2363" s="4">
        <f t="shared" si="516"/>
        <v>1.8778388214204709</v>
      </c>
      <c r="F2363" s="5">
        <f t="shared" si="510"/>
        <v>1</v>
      </c>
      <c r="G2363" s="5">
        <f t="shared" si="511"/>
        <v>2.1629115671552763</v>
      </c>
      <c r="H2363" s="5">
        <f t="shared" si="512"/>
        <v>1.8778388214204709</v>
      </c>
      <c r="K2363" s="5">
        <f t="shared" si="513"/>
        <v>0</v>
      </c>
      <c r="L2363" s="5">
        <f t="shared" si="514"/>
        <v>0</v>
      </c>
      <c r="M2363" s="25" t="e">
        <f t="shared" si="517"/>
        <v>#DIV/0!</v>
      </c>
      <c r="N2363" s="25" t="e">
        <f t="shared" si="517"/>
        <v>#DIV/0!</v>
      </c>
      <c r="O2363">
        <f t="shared" si="518"/>
        <v>0</v>
      </c>
      <c r="P2363">
        <f t="shared" si="518"/>
        <v>0</v>
      </c>
      <c r="Q2363" t="s">
        <v>400</v>
      </c>
      <c r="R2363" t="s">
        <v>325</v>
      </c>
      <c r="S2363" t="s">
        <v>280</v>
      </c>
      <c r="T2363" s="67" t="s">
        <v>94</v>
      </c>
      <c r="U2363" s="67" t="s">
        <v>84</v>
      </c>
      <c r="V2363" t="s">
        <v>697</v>
      </c>
      <c r="W2363" s="144" t="s">
        <v>79</v>
      </c>
      <c r="X2363">
        <v>3</v>
      </c>
      <c r="Y2363" t="str">
        <f t="shared" si="515"/>
        <v>Y</v>
      </c>
      <c r="Z2363" s="24">
        <v>100</v>
      </c>
      <c r="AA2363" s="24">
        <f t="shared" si="504"/>
        <v>0</v>
      </c>
      <c r="AB2363" s="24">
        <f t="shared" si="505"/>
        <v>-100</v>
      </c>
      <c r="AC2363" s="24">
        <f t="shared" si="506"/>
        <v>0</v>
      </c>
      <c r="AD2363" s="24">
        <f t="shared" si="507"/>
        <v>-100</v>
      </c>
      <c r="AE2363" s="24">
        <f t="shared" si="508"/>
        <v>0</v>
      </c>
      <c r="AF2363" s="24">
        <f t="shared" si="509"/>
        <v>-100</v>
      </c>
    </row>
    <row r="2364" spans="1:32" x14ac:dyDescent="0.25">
      <c r="A2364" s="6">
        <v>0.38158598515983516</v>
      </c>
      <c r="B2364" s="6">
        <v>0.61601108855681042</v>
      </c>
      <c r="C2364" s="3">
        <f t="shared" si="516"/>
        <v>2.6206413204120413</v>
      </c>
      <c r="D2364" s="4">
        <f t="shared" si="516"/>
        <v>1.6233474016560288</v>
      </c>
      <c r="F2364" s="5">
        <f t="shared" si="510"/>
        <v>1</v>
      </c>
      <c r="G2364" s="5">
        <f t="shared" si="511"/>
        <v>2.6206413204120413</v>
      </c>
      <c r="H2364" s="5">
        <f t="shared" si="512"/>
        <v>1.6233474016560288</v>
      </c>
      <c r="K2364" s="5">
        <f t="shared" si="513"/>
        <v>0</v>
      </c>
      <c r="L2364" s="5">
        <f t="shared" si="514"/>
        <v>0</v>
      </c>
      <c r="M2364" s="25" t="e">
        <f t="shared" si="517"/>
        <v>#DIV/0!</v>
      </c>
      <c r="N2364" s="25" t="e">
        <f t="shared" si="517"/>
        <v>#DIV/0!</v>
      </c>
      <c r="O2364">
        <f t="shared" si="518"/>
        <v>0</v>
      </c>
      <c r="P2364">
        <f t="shared" si="518"/>
        <v>0</v>
      </c>
      <c r="Q2364" t="s">
        <v>402</v>
      </c>
      <c r="R2364" t="s">
        <v>321</v>
      </c>
      <c r="S2364" t="s">
        <v>280</v>
      </c>
      <c r="T2364" s="67" t="s">
        <v>94</v>
      </c>
      <c r="U2364" s="67" t="s">
        <v>84</v>
      </c>
      <c r="V2364" t="s">
        <v>697</v>
      </c>
      <c r="W2364" s="144" t="s">
        <v>99</v>
      </c>
      <c r="X2364">
        <v>5</v>
      </c>
      <c r="Y2364" t="str">
        <f t="shared" si="515"/>
        <v>Y</v>
      </c>
      <c r="Z2364" s="24">
        <v>100</v>
      </c>
      <c r="AA2364" s="24">
        <f t="shared" si="504"/>
        <v>0</v>
      </c>
      <c r="AB2364" s="24">
        <f t="shared" si="505"/>
        <v>-100</v>
      </c>
      <c r="AC2364" s="24">
        <f t="shared" si="506"/>
        <v>0</v>
      </c>
      <c r="AD2364" s="24">
        <f t="shared" si="507"/>
        <v>-100</v>
      </c>
      <c r="AE2364" s="24">
        <f t="shared" si="508"/>
        <v>0</v>
      </c>
      <c r="AF2364" s="24">
        <f t="shared" si="509"/>
        <v>-100</v>
      </c>
    </row>
    <row r="2365" spans="1:32" x14ac:dyDescent="0.25">
      <c r="A2365" s="6">
        <v>0.23291550561221883</v>
      </c>
      <c r="B2365" s="6">
        <v>0.76695770006083408</v>
      </c>
      <c r="C2365" s="3">
        <f t="shared" si="516"/>
        <v>4.2934024395305848</v>
      </c>
      <c r="D2365" s="4">
        <f t="shared" si="516"/>
        <v>1.3038528720953988</v>
      </c>
      <c r="F2365" s="5">
        <f t="shared" si="510"/>
        <v>1</v>
      </c>
      <c r="G2365" s="5">
        <f t="shared" si="511"/>
        <v>4.2934024395305848</v>
      </c>
      <c r="H2365" s="5">
        <f t="shared" si="512"/>
        <v>1.3038528720953988</v>
      </c>
      <c r="K2365" s="5">
        <f t="shared" si="513"/>
        <v>0</v>
      </c>
      <c r="L2365" s="5">
        <f t="shared" si="514"/>
        <v>0</v>
      </c>
      <c r="M2365" s="25" t="e">
        <f t="shared" si="517"/>
        <v>#DIV/0!</v>
      </c>
      <c r="N2365" s="25" t="e">
        <f t="shared" si="517"/>
        <v>#DIV/0!</v>
      </c>
      <c r="O2365">
        <f t="shared" si="518"/>
        <v>0</v>
      </c>
      <c r="P2365">
        <f t="shared" si="518"/>
        <v>0</v>
      </c>
      <c r="Q2365" t="s">
        <v>397</v>
      </c>
      <c r="R2365" t="s">
        <v>323</v>
      </c>
      <c r="S2365" t="s">
        <v>280</v>
      </c>
      <c r="T2365" s="67" t="s">
        <v>75</v>
      </c>
      <c r="U2365" s="67" t="s">
        <v>90</v>
      </c>
      <c r="V2365" t="s">
        <v>697</v>
      </c>
      <c r="W2365" s="144" t="s">
        <v>75</v>
      </c>
      <c r="X2365">
        <v>2</v>
      </c>
      <c r="Y2365" t="str">
        <f t="shared" si="515"/>
        <v>N</v>
      </c>
      <c r="Z2365" s="24">
        <v>100</v>
      </c>
      <c r="AA2365" s="24">
        <f t="shared" si="504"/>
        <v>0</v>
      </c>
      <c r="AB2365" s="24">
        <f t="shared" si="505"/>
        <v>-100</v>
      </c>
      <c r="AC2365" s="24">
        <f t="shared" si="506"/>
        <v>0</v>
      </c>
      <c r="AD2365" s="24">
        <f t="shared" si="507"/>
        <v>-100</v>
      </c>
      <c r="AE2365" s="24">
        <f t="shared" si="508"/>
        <v>0</v>
      </c>
      <c r="AF2365" s="24">
        <f t="shared" si="509"/>
        <v>-100</v>
      </c>
    </row>
    <row r="2366" spans="1:32" x14ac:dyDescent="0.25">
      <c r="A2366" s="6">
        <v>0.69422733756438826</v>
      </c>
      <c r="B2366" s="6">
        <v>0.30052840947750603</v>
      </c>
      <c r="C2366" s="3">
        <f t="shared" si="516"/>
        <v>1.4404503336160426</v>
      </c>
      <c r="D2366" s="4">
        <f t="shared" si="516"/>
        <v>3.3274724400883904</v>
      </c>
      <c r="F2366" s="5">
        <f t="shared" si="510"/>
        <v>1</v>
      </c>
      <c r="G2366" s="5">
        <f t="shared" si="511"/>
        <v>1.4404503336160426</v>
      </c>
      <c r="H2366" s="5">
        <f t="shared" si="512"/>
        <v>3.3274724400883904</v>
      </c>
      <c r="K2366" s="5">
        <f t="shared" si="513"/>
        <v>0</v>
      </c>
      <c r="L2366" s="5">
        <f t="shared" si="514"/>
        <v>0</v>
      </c>
      <c r="M2366" s="25" t="e">
        <f t="shared" si="517"/>
        <v>#DIV/0!</v>
      </c>
      <c r="N2366" s="25" t="e">
        <f t="shared" si="517"/>
        <v>#DIV/0!</v>
      </c>
      <c r="O2366">
        <f t="shared" si="518"/>
        <v>0</v>
      </c>
      <c r="P2366">
        <f t="shared" si="518"/>
        <v>0</v>
      </c>
      <c r="Q2366" t="s">
        <v>419</v>
      </c>
      <c r="R2366" t="s">
        <v>292</v>
      </c>
      <c r="S2366" t="s">
        <v>270</v>
      </c>
      <c r="T2366" s="67" t="s">
        <v>74</v>
      </c>
      <c r="U2366" s="67" t="s">
        <v>90</v>
      </c>
      <c r="V2366" t="s">
        <v>697</v>
      </c>
      <c r="W2366" s="144" t="s">
        <v>75</v>
      </c>
      <c r="X2366">
        <v>2</v>
      </c>
      <c r="Y2366" t="str">
        <f t="shared" si="515"/>
        <v>N</v>
      </c>
      <c r="Z2366" s="24">
        <v>100</v>
      </c>
      <c r="AA2366" s="24">
        <f t="shared" si="504"/>
        <v>0</v>
      </c>
      <c r="AB2366" s="24">
        <f t="shared" si="505"/>
        <v>-100</v>
      </c>
      <c r="AC2366" s="24">
        <f t="shared" si="506"/>
        <v>0</v>
      </c>
      <c r="AD2366" s="24">
        <f t="shared" si="507"/>
        <v>-100</v>
      </c>
      <c r="AE2366" s="24">
        <f t="shared" si="508"/>
        <v>0</v>
      </c>
      <c r="AF2366" s="24">
        <f t="shared" si="509"/>
        <v>-100</v>
      </c>
    </row>
    <row r="2367" spans="1:32" x14ac:dyDescent="0.25">
      <c r="A2367" s="6">
        <v>0.57765061910062854</v>
      </c>
      <c r="B2367" s="6">
        <v>0.407921979776949</v>
      </c>
      <c r="C2367" s="3">
        <f t="shared" si="516"/>
        <v>1.7311502263374132</v>
      </c>
      <c r="D2367" s="4">
        <f t="shared" si="516"/>
        <v>2.4514491730668651</v>
      </c>
      <c r="F2367" s="5">
        <f t="shared" si="510"/>
        <v>1</v>
      </c>
      <c r="G2367" s="5">
        <f t="shared" si="511"/>
        <v>1.7311502263374132</v>
      </c>
      <c r="H2367" s="5">
        <f t="shared" si="512"/>
        <v>2.4514491730668651</v>
      </c>
      <c r="K2367" s="5">
        <f t="shared" si="513"/>
        <v>0</v>
      </c>
      <c r="L2367" s="5">
        <f t="shared" si="514"/>
        <v>0</v>
      </c>
      <c r="M2367" s="25" t="e">
        <f t="shared" si="517"/>
        <v>#DIV/0!</v>
      </c>
      <c r="N2367" s="25" t="e">
        <f t="shared" si="517"/>
        <v>#DIV/0!</v>
      </c>
      <c r="O2367">
        <f t="shared" si="518"/>
        <v>0</v>
      </c>
      <c r="P2367">
        <f t="shared" si="518"/>
        <v>0</v>
      </c>
      <c r="Q2367" t="s">
        <v>423</v>
      </c>
      <c r="R2367" t="s">
        <v>422</v>
      </c>
      <c r="S2367" t="s">
        <v>270</v>
      </c>
      <c r="T2367" s="67" t="s">
        <v>89</v>
      </c>
      <c r="U2367" s="67" t="s">
        <v>84</v>
      </c>
      <c r="V2367" t="s">
        <v>697</v>
      </c>
      <c r="W2367" s="144" t="s">
        <v>75</v>
      </c>
      <c r="X2367">
        <v>2</v>
      </c>
      <c r="Y2367" t="str">
        <f t="shared" si="515"/>
        <v>N</v>
      </c>
      <c r="Z2367" s="24">
        <v>100</v>
      </c>
      <c r="AA2367" s="24">
        <f t="shared" si="504"/>
        <v>0</v>
      </c>
      <c r="AB2367" s="24">
        <f t="shared" si="505"/>
        <v>-100</v>
      </c>
      <c r="AC2367" s="24">
        <f t="shared" si="506"/>
        <v>0</v>
      </c>
      <c r="AD2367" s="24">
        <f t="shared" si="507"/>
        <v>-100</v>
      </c>
      <c r="AE2367" s="24">
        <f t="shared" si="508"/>
        <v>0</v>
      </c>
      <c r="AF2367" s="24">
        <f t="shared" si="509"/>
        <v>-100</v>
      </c>
    </row>
    <row r="2368" spans="1:32" x14ac:dyDescent="0.25">
      <c r="A2368" s="6">
        <v>0.46748262016334302</v>
      </c>
      <c r="B2368" s="6">
        <v>0.53153395826023986</v>
      </c>
      <c r="C2368" s="3">
        <f t="shared" si="516"/>
        <v>2.1391169572263244</v>
      </c>
      <c r="D2368" s="4">
        <f t="shared" si="516"/>
        <v>1.8813473428359933</v>
      </c>
      <c r="F2368" s="5">
        <f t="shared" si="510"/>
        <v>1</v>
      </c>
      <c r="G2368" s="5">
        <f t="shared" si="511"/>
        <v>2.1391169572263244</v>
      </c>
      <c r="H2368" s="5">
        <f t="shared" si="512"/>
        <v>1.8813473428359933</v>
      </c>
      <c r="K2368" s="5">
        <f t="shared" si="513"/>
        <v>0</v>
      </c>
      <c r="L2368" s="5">
        <f t="shared" si="514"/>
        <v>0</v>
      </c>
      <c r="M2368" s="25" t="e">
        <f t="shared" si="517"/>
        <v>#DIV/0!</v>
      </c>
      <c r="N2368" s="25" t="e">
        <f t="shared" si="517"/>
        <v>#DIV/0!</v>
      </c>
      <c r="O2368">
        <f t="shared" si="518"/>
        <v>0</v>
      </c>
      <c r="P2368">
        <f t="shared" si="518"/>
        <v>0</v>
      </c>
      <c r="Q2368" t="s">
        <v>421</v>
      </c>
      <c r="R2368" t="s">
        <v>345</v>
      </c>
      <c r="S2368" t="s">
        <v>270</v>
      </c>
      <c r="T2368" s="67" t="s">
        <v>75</v>
      </c>
      <c r="U2368" s="67" t="s">
        <v>90</v>
      </c>
      <c r="V2368" t="s">
        <v>697</v>
      </c>
      <c r="W2368" s="144" t="s">
        <v>77</v>
      </c>
      <c r="X2368">
        <v>2</v>
      </c>
      <c r="Y2368" t="str">
        <f t="shared" si="515"/>
        <v>N</v>
      </c>
      <c r="Z2368" s="24">
        <v>100</v>
      </c>
      <c r="AA2368" s="24">
        <f t="shared" si="504"/>
        <v>0</v>
      </c>
      <c r="AB2368" s="24">
        <f t="shared" si="505"/>
        <v>-100</v>
      </c>
      <c r="AC2368" s="24">
        <f t="shared" si="506"/>
        <v>0</v>
      </c>
      <c r="AD2368" s="24">
        <f t="shared" si="507"/>
        <v>-100</v>
      </c>
      <c r="AE2368" s="24">
        <f t="shared" si="508"/>
        <v>0</v>
      </c>
      <c r="AF2368" s="24">
        <f t="shared" si="509"/>
        <v>-100</v>
      </c>
    </row>
    <row r="2369" spans="1:32" x14ac:dyDescent="0.25">
      <c r="A2369" s="6">
        <v>0.590231757290965</v>
      </c>
      <c r="B2369" s="6">
        <v>0.39864386839749344</v>
      </c>
      <c r="C2369" s="3">
        <f t="shared" si="516"/>
        <v>1.6942497377467147</v>
      </c>
      <c r="D2369" s="4">
        <f t="shared" si="516"/>
        <v>2.5085046560979229</v>
      </c>
      <c r="F2369" s="5">
        <f t="shared" si="510"/>
        <v>1</v>
      </c>
      <c r="G2369" s="5">
        <f t="shared" si="511"/>
        <v>1.6942497377467147</v>
      </c>
      <c r="H2369" s="5">
        <f t="shared" si="512"/>
        <v>2.5085046560979229</v>
      </c>
      <c r="K2369" s="5">
        <f t="shared" si="513"/>
        <v>0</v>
      </c>
      <c r="L2369" s="5">
        <f t="shared" si="514"/>
        <v>0</v>
      </c>
      <c r="M2369" s="25" t="e">
        <f t="shared" si="517"/>
        <v>#DIV/0!</v>
      </c>
      <c r="N2369" s="25" t="e">
        <f t="shared" si="517"/>
        <v>#DIV/0!</v>
      </c>
      <c r="O2369">
        <f t="shared" si="518"/>
        <v>0</v>
      </c>
      <c r="P2369">
        <f t="shared" si="518"/>
        <v>0</v>
      </c>
      <c r="Q2369" t="s">
        <v>420</v>
      </c>
      <c r="R2369" t="s">
        <v>346</v>
      </c>
      <c r="S2369" t="s">
        <v>270</v>
      </c>
      <c r="T2369" s="67" t="s">
        <v>86</v>
      </c>
      <c r="U2369" s="67" t="s">
        <v>84</v>
      </c>
      <c r="V2369" t="s">
        <v>697</v>
      </c>
      <c r="W2369" s="144" t="s">
        <v>164</v>
      </c>
      <c r="X2369">
        <v>5</v>
      </c>
      <c r="Y2369" t="str">
        <f t="shared" si="515"/>
        <v>Y</v>
      </c>
      <c r="Z2369" s="24">
        <v>100</v>
      </c>
      <c r="AA2369" s="24">
        <f t="shared" si="504"/>
        <v>0</v>
      </c>
      <c r="AB2369" s="24">
        <f t="shared" si="505"/>
        <v>-100</v>
      </c>
      <c r="AC2369" s="24">
        <f t="shared" si="506"/>
        <v>0</v>
      </c>
      <c r="AD2369" s="24">
        <f t="shared" si="507"/>
        <v>-100</v>
      </c>
      <c r="AE2369" s="24">
        <f t="shared" si="508"/>
        <v>0</v>
      </c>
      <c r="AF2369" s="24">
        <f t="shared" si="509"/>
        <v>-100</v>
      </c>
    </row>
    <row r="2370" spans="1:32" x14ac:dyDescent="0.25">
      <c r="A2370" s="6">
        <v>0.3675007899533943</v>
      </c>
      <c r="B2370" s="6">
        <v>0.63215389194644578</v>
      </c>
      <c r="C2370" s="3">
        <f t="shared" si="516"/>
        <v>2.7210825863172103</v>
      </c>
      <c r="D2370" s="4">
        <f t="shared" si="516"/>
        <v>1.5818932901305574</v>
      </c>
      <c r="F2370" s="5">
        <f t="shared" si="510"/>
        <v>1</v>
      </c>
      <c r="G2370" s="5">
        <f t="shared" si="511"/>
        <v>2.7210825863172103</v>
      </c>
      <c r="H2370" s="5">
        <f t="shared" si="512"/>
        <v>1.5818932901305574</v>
      </c>
      <c r="K2370" s="5">
        <f t="shared" si="513"/>
        <v>0</v>
      </c>
      <c r="L2370" s="5">
        <f t="shared" si="514"/>
        <v>0</v>
      </c>
      <c r="M2370" s="25" t="e">
        <f t="shared" si="517"/>
        <v>#DIV/0!</v>
      </c>
      <c r="N2370" s="25" t="e">
        <f t="shared" si="517"/>
        <v>#DIV/0!</v>
      </c>
      <c r="O2370">
        <f t="shared" si="518"/>
        <v>0</v>
      </c>
      <c r="P2370">
        <f t="shared" si="518"/>
        <v>0</v>
      </c>
      <c r="Q2370" t="s">
        <v>426</v>
      </c>
      <c r="R2370" t="s">
        <v>428</v>
      </c>
      <c r="S2370" t="s">
        <v>273</v>
      </c>
      <c r="T2370" s="67" t="s">
        <v>75</v>
      </c>
      <c r="U2370" s="67" t="s">
        <v>90</v>
      </c>
      <c r="V2370" t="s">
        <v>697</v>
      </c>
      <c r="W2370" s="144" t="s">
        <v>75</v>
      </c>
      <c r="X2370">
        <v>2</v>
      </c>
      <c r="Y2370" t="str">
        <f t="shared" si="515"/>
        <v>N</v>
      </c>
      <c r="Z2370" s="24">
        <v>100</v>
      </c>
      <c r="AA2370" s="24">
        <f t="shared" si="504"/>
        <v>0</v>
      </c>
      <c r="AB2370" s="24">
        <f t="shared" si="505"/>
        <v>-100</v>
      </c>
      <c r="AC2370" s="24">
        <f t="shared" si="506"/>
        <v>0</v>
      </c>
      <c r="AD2370" s="24">
        <f t="shared" si="507"/>
        <v>-100</v>
      </c>
      <c r="AE2370" s="24">
        <f t="shared" si="508"/>
        <v>0</v>
      </c>
      <c r="AF2370" s="24">
        <f t="shared" si="509"/>
        <v>-100</v>
      </c>
    </row>
    <row r="2371" spans="1:32" x14ac:dyDescent="0.25">
      <c r="A2371" s="6">
        <v>0.15193350876133702</v>
      </c>
      <c r="B2371" s="6">
        <v>0.84805074144795678</v>
      </c>
      <c r="C2371" s="3">
        <f t="shared" si="516"/>
        <v>6.5818265381525443</v>
      </c>
      <c r="D2371" s="4">
        <f t="shared" si="516"/>
        <v>1.1791747251969924</v>
      </c>
      <c r="F2371" s="5">
        <f t="shared" si="510"/>
        <v>1</v>
      </c>
      <c r="G2371" s="5">
        <f t="shared" si="511"/>
        <v>6.5818265381525443</v>
      </c>
      <c r="H2371" s="5">
        <f t="shared" si="512"/>
        <v>1.1791747251969924</v>
      </c>
      <c r="K2371" s="5">
        <f t="shared" si="513"/>
        <v>0</v>
      </c>
      <c r="L2371" s="5">
        <f t="shared" si="514"/>
        <v>0</v>
      </c>
      <c r="M2371" s="25" t="e">
        <f t="shared" si="517"/>
        <v>#DIV/0!</v>
      </c>
      <c r="N2371" s="25" t="e">
        <f t="shared" si="517"/>
        <v>#DIV/0!</v>
      </c>
      <c r="O2371">
        <f t="shared" si="518"/>
        <v>0</v>
      </c>
      <c r="P2371">
        <f t="shared" si="518"/>
        <v>0</v>
      </c>
      <c r="Q2371" t="s">
        <v>298</v>
      </c>
      <c r="R2371" t="s">
        <v>351</v>
      </c>
      <c r="S2371" t="s">
        <v>273</v>
      </c>
      <c r="T2371" s="67" t="s">
        <v>75</v>
      </c>
      <c r="U2371" s="67" t="s">
        <v>90</v>
      </c>
      <c r="V2371" t="s">
        <v>697</v>
      </c>
      <c r="W2371" s="144" t="s">
        <v>75</v>
      </c>
      <c r="X2371">
        <v>2</v>
      </c>
      <c r="Y2371" t="str">
        <f t="shared" si="515"/>
        <v>N</v>
      </c>
      <c r="Z2371" s="24">
        <v>100</v>
      </c>
      <c r="AA2371" s="24">
        <f t="shared" si="504"/>
        <v>0</v>
      </c>
      <c r="AB2371" s="24">
        <f t="shared" si="505"/>
        <v>-100</v>
      </c>
      <c r="AC2371" s="24">
        <f t="shared" si="506"/>
        <v>0</v>
      </c>
      <c r="AD2371" s="24">
        <f t="shared" si="507"/>
        <v>-100</v>
      </c>
      <c r="AE2371" s="24">
        <f t="shared" si="508"/>
        <v>0</v>
      </c>
      <c r="AF2371" s="24">
        <f t="shared" si="509"/>
        <v>-100</v>
      </c>
    </row>
    <row r="2372" spans="1:32" x14ac:dyDescent="0.25">
      <c r="A2372" s="6">
        <v>0.74953969076936533</v>
      </c>
      <c r="B2372" s="6">
        <v>0.15230496658299308</v>
      </c>
      <c r="C2372" s="3">
        <f t="shared" si="516"/>
        <v>1.3341521634078504</v>
      </c>
      <c r="D2372" s="4">
        <f t="shared" si="516"/>
        <v>6.5657740678803549</v>
      </c>
      <c r="F2372" s="5">
        <f t="shared" si="510"/>
        <v>1</v>
      </c>
      <c r="G2372" s="5">
        <f t="shared" si="511"/>
        <v>1.3341521634078504</v>
      </c>
      <c r="H2372" s="5">
        <f t="shared" si="512"/>
        <v>6.5657740678803549</v>
      </c>
      <c r="K2372" s="5">
        <f t="shared" si="513"/>
        <v>0</v>
      </c>
      <c r="L2372" s="5">
        <f t="shared" si="514"/>
        <v>0</v>
      </c>
      <c r="M2372" s="25" t="e">
        <f t="shared" si="517"/>
        <v>#DIV/0!</v>
      </c>
      <c r="N2372" s="25" t="e">
        <f t="shared" si="517"/>
        <v>#DIV/0!</v>
      </c>
      <c r="O2372">
        <f t="shared" si="518"/>
        <v>0</v>
      </c>
      <c r="P2372">
        <f t="shared" si="518"/>
        <v>0</v>
      </c>
      <c r="Q2372" t="s">
        <v>443</v>
      </c>
      <c r="R2372" t="s">
        <v>367</v>
      </c>
      <c r="S2372" t="s">
        <v>282</v>
      </c>
      <c r="T2372" s="67" t="s">
        <v>99</v>
      </c>
      <c r="U2372" s="67" t="s">
        <v>84</v>
      </c>
      <c r="V2372" t="s">
        <v>697</v>
      </c>
      <c r="W2372" s="144" t="s">
        <v>89</v>
      </c>
      <c r="X2372">
        <v>4</v>
      </c>
      <c r="Y2372" t="str">
        <f t="shared" si="515"/>
        <v>Y</v>
      </c>
      <c r="Z2372" s="24">
        <v>100</v>
      </c>
      <c r="AA2372" s="24">
        <f t="shared" si="504"/>
        <v>0</v>
      </c>
      <c r="AB2372" s="24">
        <f t="shared" si="505"/>
        <v>-100</v>
      </c>
      <c r="AC2372" s="24">
        <f t="shared" si="506"/>
        <v>0</v>
      </c>
      <c r="AD2372" s="24">
        <f t="shared" si="507"/>
        <v>-100</v>
      </c>
      <c r="AE2372" s="24">
        <f t="shared" si="508"/>
        <v>0</v>
      </c>
      <c r="AF2372" s="24">
        <f t="shared" si="509"/>
        <v>-100</v>
      </c>
    </row>
    <row r="2373" spans="1:32" x14ac:dyDescent="0.25">
      <c r="A2373" s="6">
        <v>0.66746954898086985</v>
      </c>
      <c r="B2373" s="6">
        <v>0.32591437084694791</v>
      </c>
      <c r="C2373" s="3">
        <f t="shared" si="516"/>
        <v>1.4981956877686127</v>
      </c>
      <c r="D2373" s="4">
        <f t="shared" si="516"/>
        <v>3.0682905985437761</v>
      </c>
      <c r="F2373" s="5">
        <f t="shared" si="510"/>
        <v>1</v>
      </c>
      <c r="G2373" s="5">
        <f t="shared" si="511"/>
        <v>1.4981956877686127</v>
      </c>
      <c r="H2373" s="5">
        <f t="shared" si="512"/>
        <v>3.0682905985437761</v>
      </c>
      <c r="K2373" s="5">
        <f t="shared" si="513"/>
        <v>0</v>
      </c>
      <c r="L2373" s="5">
        <f t="shared" si="514"/>
        <v>0</v>
      </c>
      <c r="M2373" s="25" t="e">
        <f t="shared" si="517"/>
        <v>#DIV/0!</v>
      </c>
      <c r="N2373" s="25" t="e">
        <f t="shared" si="517"/>
        <v>#DIV/0!</v>
      </c>
      <c r="O2373">
        <f t="shared" si="518"/>
        <v>0</v>
      </c>
      <c r="P2373">
        <f t="shared" si="518"/>
        <v>0</v>
      </c>
      <c r="Q2373" t="s">
        <v>364</v>
      </c>
      <c r="R2373" t="s">
        <v>449</v>
      </c>
      <c r="S2373" t="s">
        <v>282</v>
      </c>
      <c r="T2373" s="67" t="s">
        <v>79</v>
      </c>
      <c r="U2373" s="67" t="s">
        <v>85</v>
      </c>
      <c r="V2373" t="s">
        <v>697</v>
      </c>
      <c r="W2373" s="144" t="s">
        <v>77</v>
      </c>
      <c r="X2373">
        <v>2</v>
      </c>
      <c r="Y2373" t="str">
        <f t="shared" si="515"/>
        <v>N</v>
      </c>
      <c r="Z2373" s="24">
        <v>100</v>
      </c>
      <c r="AA2373" s="24">
        <f t="shared" si="504"/>
        <v>0</v>
      </c>
      <c r="AB2373" s="24">
        <f t="shared" si="505"/>
        <v>-100</v>
      </c>
      <c r="AC2373" s="24">
        <f t="shared" si="506"/>
        <v>0</v>
      </c>
      <c r="AD2373" s="24">
        <f t="shared" si="507"/>
        <v>-100</v>
      </c>
      <c r="AE2373" s="24">
        <f t="shared" si="508"/>
        <v>0</v>
      </c>
      <c r="AF2373" s="24">
        <f t="shared" si="509"/>
        <v>-100</v>
      </c>
    </row>
    <row r="2374" spans="1:32" x14ac:dyDescent="0.25">
      <c r="A2374" s="6">
        <v>0.45034709441225346</v>
      </c>
      <c r="B2374" s="6">
        <v>0.54903347587905316</v>
      </c>
      <c r="C2374" s="3">
        <f t="shared" si="516"/>
        <v>2.2205094968028978</v>
      </c>
      <c r="D2374" s="4">
        <f t="shared" si="516"/>
        <v>1.8213825639664465</v>
      </c>
      <c r="F2374" s="5">
        <f t="shared" si="510"/>
        <v>1</v>
      </c>
      <c r="G2374" s="5">
        <f t="shared" si="511"/>
        <v>2.2205094968028978</v>
      </c>
      <c r="H2374" s="5">
        <f t="shared" si="512"/>
        <v>1.8213825639664465</v>
      </c>
      <c r="K2374" s="5">
        <f t="shared" si="513"/>
        <v>0</v>
      </c>
      <c r="L2374" s="5">
        <f t="shared" si="514"/>
        <v>0</v>
      </c>
      <c r="M2374" s="25" t="e">
        <f t="shared" si="517"/>
        <v>#DIV/0!</v>
      </c>
      <c r="N2374" s="25" t="e">
        <f t="shared" si="517"/>
        <v>#DIV/0!</v>
      </c>
      <c r="O2374">
        <f t="shared" si="518"/>
        <v>0</v>
      </c>
      <c r="P2374">
        <f t="shared" si="518"/>
        <v>0</v>
      </c>
      <c r="Q2374" t="s">
        <v>344</v>
      </c>
      <c r="R2374" t="s">
        <v>491</v>
      </c>
      <c r="S2374" t="s">
        <v>270</v>
      </c>
      <c r="T2374" s="67" t="s">
        <v>75</v>
      </c>
      <c r="U2374" s="67" t="s">
        <v>90</v>
      </c>
      <c r="V2374" t="s">
        <v>698</v>
      </c>
      <c r="W2374" s="144" t="s">
        <v>86</v>
      </c>
      <c r="X2374">
        <v>3</v>
      </c>
      <c r="Y2374" t="str">
        <f t="shared" si="515"/>
        <v>Y</v>
      </c>
      <c r="Z2374" s="24">
        <v>100</v>
      </c>
      <c r="AA2374" s="24">
        <f t="shared" si="504"/>
        <v>0</v>
      </c>
      <c r="AB2374" s="24">
        <f t="shared" si="505"/>
        <v>-100</v>
      </c>
      <c r="AC2374" s="24">
        <f t="shared" si="506"/>
        <v>0</v>
      </c>
      <c r="AD2374" s="24">
        <f t="shared" si="507"/>
        <v>-100</v>
      </c>
      <c r="AE2374" s="24">
        <f t="shared" si="508"/>
        <v>0</v>
      </c>
      <c r="AF2374" s="24">
        <f t="shared" si="509"/>
        <v>-100</v>
      </c>
    </row>
    <row r="2375" spans="1:32" x14ac:dyDescent="0.25">
      <c r="A2375" s="6">
        <v>0.46428588455305231</v>
      </c>
      <c r="B2375" s="6">
        <v>0.52578891663170568</v>
      </c>
      <c r="C2375" s="3">
        <f t="shared" si="516"/>
        <v>2.1538453639671951</v>
      </c>
      <c r="D2375" s="4">
        <f t="shared" si="516"/>
        <v>1.9019039168915393</v>
      </c>
      <c r="F2375" s="5">
        <f t="shared" si="510"/>
        <v>1</v>
      </c>
      <c r="G2375" s="5">
        <f t="shared" si="511"/>
        <v>2.1538453639671951</v>
      </c>
      <c r="H2375" s="5">
        <f t="shared" si="512"/>
        <v>1.9019039168915393</v>
      </c>
      <c r="K2375" s="5">
        <f t="shared" si="513"/>
        <v>0</v>
      </c>
      <c r="L2375" s="5">
        <f t="shared" si="514"/>
        <v>0</v>
      </c>
      <c r="M2375" s="25" t="e">
        <f t="shared" si="517"/>
        <v>#DIV/0!</v>
      </c>
      <c r="N2375" s="25" t="e">
        <f t="shared" si="517"/>
        <v>#DIV/0!</v>
      </c>
      <c r="O2375">
        <f t="shared" si="518"/>
        <v>0</v>
      </c>
      <c r="P2375">
        <f t="shared" si="518"/>
        <v>0</v>
      </c>
      <c r="Q2375" t="s">
        <v>293</v>
      </c>
      <c r="R2375" t="s">
        <v>424</v>
      </c>
      <c r="S2375" t="s">
        <v>270</v>
      </c>
      <c r="T2375" s="67" t="s">
        <v>94</v>
      </c>
      <c r="U2375" s="67" t="s">
        <v>84</v>
      </c>
      <c r="V2375" t="s">
        <v>698</v>
      </c>
      <c r="W2375" s="144" t="s">
        <v>86</v>
      </c>
      <c r="X2375">
        <v>3</v>
      </c>
      <c r="Y2375" t="str">
        <f t="shared" si="515"/>
        <v>Y</v>
      </c>
      <c r="Z2375" s="24">
        <v>100</v>
      </c>
      <c r="AA2375" s="24">
        <f t="shared" si="504"/>
        <v>0</v>
      </c>
      <c r="AB2375" s="24">
        <f t="shared" si="505"/>
        <v>-100</v>
      </c>
      <c r="AC2375" s="24">
        <f t="shared" si="506"/>
        <v>0</v>
      </c>
      <c r="AD2375" s="24">
        <f t="shared" si="507"/>
        <v>-100</v>
      </c>
      <c r="AE2375" s="24">
        <f t="shared" si="508"/>
        <v>0</v>
      </c>
      <c r="AF2375" s="24">
        <f t="shared" si="509"/>
        <v>-100</v>
      </c>
    </row>
    <row r="2376" spans="1:32" x14ac:dyDescent="0.25">
      <c r="A2376" s="6">
        <v>0.32288104753825281</v>
      </c>
      <c r="B2376" s="6">
        <v>0.67659780947523207</v>
      </c>
      <c r="C2376" s="3">
        <f t="shared" si="516"/>
        <v>3.0971158190433168</v>
      </c>
      <c r="D2376" s="4">
        <f t="shared" si="516"/>
        <v>1.4779829109638976</v>
      </c>
      <c r="F2376" s="5">
        <f t="shared" si="510"/>
        <v>1</v>
      </c>
      <c r="G2376" s="5">
        <f t="shared" si="511"/>
        <v>3.0971158190433168</v>
      </c>
      <c r="H2376" s="5">
        <f t="shared" si="512"/>
        <v>1.4779829109638976</v>
      </c>
      <c r="K2376" s="5">
        <f t="shared" si="513"/>
        <v>0</v>
      </c>
      <c r="L2376" s="5">
        <f t="shared" si="514"/>
        <v>0</v>
      </c>
      <c r="M2376" s="25" t="e">
        <f t="shared" si="517"/>
        <v>#DIV/0!</v>
      </c>
      <c r="N2376" s="25" t="e">
        <f t="shared" si="517"/>
        <v>#DIV/0!</v>
      </c>
      <c r="O2376">
        <f t="shared" si="518"/>
        <v>0</v>
      </c>
      <c r="P2376">
        <f t="shared" si="518"/>
        <v>0</v>
      </c>
      <c r="Q2376" t="s">
        <v>348</v>
      </c>
      <c r="R2376" t="s">
        <v>294</v>
      </c>
      <c r="S2376" t="s">
        <v>270</v>
      </c>
      <c r="T2376" s="67" t="s">
        <v>75</v>
      </c>
      <c r="U2376" s="67" t="s">
        <v>90</v>
      </c>
      <c r="V2376" t="s">
        <v>698</v>
      </c>
      <c r="W2376" s="144" t="s">
        <v>87</v>
      </c>
      <c r="X2376">
        <v>3</v>
      </c>
      <c r="Y2376" t="str">
        <f t="shared" si="515"/>
        <v>Y</v>
      </c>
      <c r="Z2376" s="24">
        <v>100</v>
      </c>
      <c r="AA2376" s="24">
        <f t="shared" si="504"/>
        <v>0</v>
      </c>
      <c r="AB2376" s="24">
        <f t="shared" si="505"/>
        <v>-100</v>
      </c>
      <c r="AC2376" s="24">
        <f t="shared" si="506"/>
        <v>0</v>
      </c>
      <c r="AD2376" s="24">
        <f t="shared" si="507"/>
        <v>-100</v>
      </c>
      <c r="AE2376" s="24">
        <f t="shared" si="508"/>
        <v>0</v>
      </c>
      <c r="AF2376" s="24">
        <f t="shared" si="509"/>
        <v>-100</v>
      </c>
    </row>
    <row r="2377" spans="1:32" x14ac:dyDescent="0.25">
      <c r="A2377" s="6">
        <v>9.3599962730817596E-2</v>
      </c>
      <c r="B2377" s="6">
        <v>0.90638674709962241</v>
      </c>
      <c r="C2377" s="3">
        <f t="shared" si="516"/>
        <v>10.683764937769062</v>
      </c>
      <c r="D2377" s="4">
        <f t="shared" si="516"/>
        <v>1.1032817979741361</v>
      </c>
      <c r="F2377" s="5">
        <f t="shared" si="510"/>
        <v>1</v>
      </c>
      <c r="G2377" s="5">
        <f t="shared" si="511"/>
        <v>10.683764937769062</v>
      </c>
      <c r="H2377" s="5">
        <f t="shared" si="512"/>
        <v>1.1032817979741361</v>
      </c>
      <c r="K2377" s="5">
        <f t="shared" si="513"/>
        <v>0</v>
      </c>
      <c r="L2377" s="5">
        <f t="shared" si="514"/>
        <v>0</v>
      </c>
      <c r="M2377" s="25" t="e">
        <f t="shared" si="517"/>
        <v>#DIV/0!</v>
      </c>
      <c r="N2377" s="25" t="e">
        <f t="shared" si="517"/>
        <v>#DIV/0!</v>
      </c>
      <c r="O2377">
        <f t="shared" si="518"/>
        <v>0</v>
      </c>
      <c r="P2377">
        <f t="shared" si="518"/>
        <v>0</v>
      </c>
      <c r="Q2377" t="s">
        <v>352</v>
      </c>
      <c r="R2377" t="s">
        <v>492</v>
      </c>
      <c r="S2377" t="s">
        <v>273</v>
      </c>
      <c r="T2377" s="67" t="s">
        <v>76</v>
      </c>
      <c r="U2377" s="67" t="s">
        <v>85</v>
      </c>
      <c r="V2377" t="s">
        <v>698</v>
      </c>
      <c r="W2377" s="144" t="s">
        <v>76</v>
      </c>
      <c r="X2377">
        <v>1</v>
      </c>
      <c r="Y2377" t="str">
        <f t="shared" si="515"/>
        <v>N</v>
      </c>
      <c r="Z2377" s="24">
        <v>100</v>
      </c>
      <c r="AA2377" s="24">
        <f t="shared" si="504"/>
        <v>0</v>
      </c>
      <c r="AB2377" s="24">
        <f t="shared" si="505"/>
        <v>-100</v>
      </c>
      <c r="AC2377" s="24">
        <f t="shared" si="506"/>
        <v>0</v>
      </c>
      <c r="AD2377" s="24">
        <f t="shared" si="507"/>
        <v>-100</v>
      </c>
      <c r="AE2377" s="24">
        <f t="shared" si="508"/>
        <v>0</v>
      </c>
      <c r="AF2377" s="24">
        <f t="shared" si="509"/>
        <v>-100</v>
      </c>
    </row>
    <row r="2378" spans="1:32" x14ac:dyDescent="0.25">
      <c r="A2378" s="6">
        <v>0.20219613467911146</v>
      </c>
      <c r="B2378" s="6">
        <v>0.79768926284063091</v>
      </c>
      <c r="C2378" s="3">
        <f t="shared" si="516"/>
        <v>4.9456929608818498</v>
      </c>
      <c r="D2378" s="4">
        <f t="shared" si="516"/>
        <v>1.2536209857444056</v>
      </c>
      <c r="F2378" s="5">
        <f t="shared" si="510"/>
        <v>1</v>
      </c>
      <c r="G2378" s="5">
        <f t="shared" si="511"/>
        <v>4.9456929608818498</v>
      </c>
      <c r="H2378" s="5">
        <f t="shared" si="512"/>
        <v>1.2536209857444056</v>
      </c>
      <c r="K2378" s="5">
        <f t="shared" si="513"/>
        <v>0</v>
      </c>
      <c r="L2378" s="5">
        <f t="shared" si="514"/>
        <v>0</v>
      </c>
      <c r="M2378" s="25" t="e">
        <f t="shared" si="517"/>
        <v>#DIV/0!</v>
      </c>
      <c r="N2378" s="25" t="e">
        <f t="shared" si="517"/>
        <v>#DIV/0!</v>
      </c>
      <c r="O2378">
        <f t="shared" si="518"/>
        <v>0</v>
      </c>
      <c r="P2378">
        <f t="shared" si="518"/>
        <v>0</v>
      </c>
      <c r="Q2378" t="s">
        <v>353</v>
      </c>
      <c r="R2378" t="s">
        <v>295</v>
      </c>
      <c r="S2378" t="s">
        <v>273</v>
      </c>
      <c r="T2378" s="67" t="s">
        <v>78</v>
      </c>
      <c r="U2378" s="67" t="s">
        <v>84</v>
      </c>
      <c r="V2378" t="s">
        <v>698</v>
      </c>
      <c r="W2378" s="144" t="s">
        <v>78</v>
      </c>
      <c r="X2378">
        <v>1</v>
      </c>
      <c r="Y2378" t="str">
        <f t="shared" si="515"/>
        <v>N</v>
      </c>
      <c r="Z2378" s="24">
        <v>100</v>
      </c>
      <c r="AA2378" s="24">
        <f t="shared" si="504"/>
        <v>0</v>
      </c>
      <c r="AB2378" s="24">
        <f t="shared" si="505"/>
        <v>-100</v>
      </c>
      <c r="AC2378" s="24">
        <f t="shared" si="506"/>
        <v>0</v>
      </c>
      <c r="AD2378" s="24">
        <f t="shared" si="507"/>
        <v>-100</v>
      </c>
      <c r="AE2378" s="24">
        <f t="shared" si="508"/>
        <v>0</v>
      </c>
      <c r="AF2378" s="24">
        <f t="shared" si="509"/>
        <v>-100</v>
      </c>
    </row>
    <row r="2379" spans="1:32" x14ac:dyDescent="0.25">
      <c r="A2379" s="6">
        <v>0.27132075274421308</v>
      </c>
      <c r="B2379" s="6">
        <v>0.72857191169029312</v>
      </c>
      <c r="C2379" s="3">
        <f t="shared" si="516"/>
        <v>3.6856745747817801</v>
      </c>
      <c r="D2379" s="4">
        <f t="shared" si="516"/>
        <v>1.372548109465257</v>
      </c>
      <c r="F2379" s="5">
        <f t="shared" si="510"/>
        <v>1</v>
      </c>
      <c r="G2379" s="5">
        <f t="shared" si="511"/>
        <v>3.6856745747817801</v>
      </c>
      <c r="H2379" s="5">
        <f t="shared" si="512"/>
        <v>1.372548109465257</v>
      </c>
      <c r="K2379" s="5">
        <f t="shared" si="513"/>
        <v>0</v>
      </c>
      <c r="L2379" s="5">
        <f t="shared" si="514"/>
        <v>0</v>
      </c>
      <c r="M2379" s="25" t="e">
        <f t="shared" si="517"/>
        <v>#DIV/0!</v>
      </c>
      <c r="N2379" s="25" t="e">
        <f t="shared" si="517"/>
        <v>#DIV/0!</v>
      </c>
      <c r="O2379">
        <f t="shared" si="518"/>
        <v>0</v>
      </c>
      <c r="P2379">
        <f t="shared" si="518"/>
        <v>0</v>
      </c>
      <c r="Q2379" t="s">
        <v>493</v>
      </c>
      <c r="R2379" t="s">
        <v>427</v>
      </c>
      <c r="S2379" t="s">
        <v>273</v>
      </c>
      <c r="T2379" s="67" t="s">
        <v>75</v>
      </c>
      <c r="U2379" s="67" t="s">
        <v>90</v>
      </c>
      <c r="V2379" t="s">
        <v>698</v>
      </c>
      <c r="W2379" s="144" t="s">
        <v>73</v>
      </c>
      <c r="X2379">
        <v>0</v>
      </c>
      <c r="Y2379" t="str">
        <f t="shared" si="515"/>
        <v>N</v>
      </c>
      <c r="Z2379" s="24">
        <v>100</v>
      </c>
      <c r="AA2379" s="24">
        <f t="shared" si="504"/>
        <v>0</v>
      </c>
      <c r="AB2379" s="24">
        <f t="shared" si="505"/>
        <v>-100</v>
      </c>
      <c r="AC2379" s="24">
        <f t="shared" si="506"/>
        <v>0</v>
      </c>
      <c r="AD2379" s="24">
        <f t="shared" si="507"/>
        <v>-100</v>
      </c>
      <c r="AE2379" s="24">
        <f t="shared" si="508"/>
        <v>0</v>
      </c>
      <c r="AF2379" s="24">
        <f t="shared" si="509"/>
        <v>-100</v>
      </c>
    </row>
    <row r="2380" spans="1:32" x14ac:dyDescent="0.25">
      <c r="A2380" s="6">
        <v>0.48396728654108284</v>
      </c>
      <c r="B2380" s="6">
        <v>0.51518710070029849</v>
      </c>
      <c r="C2380" s="3">
        <f t="shared" si="516"/>
        <v>2.0662553602476028</v>
      </c>
      <c r="D2380" s="4">
        <f t="shared" si="516"/>
        <v>1.9410423875921794</v>
      </c>
      <c r="F2380" s="5">
        <f t="shared" si="510"/>
        <v>1</v>
      </c>
      <c r="G2380" s="5">
        <f t="shared" si="511"/>
        <v>2.0662553602476028</v>
      </c>
      <c r="H2380" s="5">
        <f t="shared" si="512"/>
        <v>1.9410423875921794</v>
      </c>
      <c r="K2380" s="5">
        <f t="shared" si="513"/>
        <v>0</v>
      </c>
      <c r="L2380" s="5">
        <f t="shared" si="514"/>
        <v>0</v>
      </c>
      <c r="M2380" s="25" t="e">
        <f t="shared" si="517"/>
        <v>#DIV/0!</v>
      </c>
      <c r="N2380" s="25" t="e">
        <f t="shared" si="517"/>
        <v>#DIV/0!</v>
      </c>
      <c r="O2380">
        <f t="shared" si="518"/>
        <v>0</v>
      </c>
      <c r="P2380">
        <f t="shared" si="518"/>
        <v>0</v>
      </c>
      <c r="Q2380" t="s">
        <v>442</v>
      </c>
      <c r="R2380" t="s">
        <v>365</v>
      </c>
      <c r="S2380" t="s">
        <v>282</v>
      </c>
      <c r="T2380" s="67" t="s">
        <v>75</v>
      </c>
      <c r="U2380" s="67" t="s">
        <v>90</v>
      </c>
      <c r="V2380" t="s">
        <v>698</v>
      </c>
      <c r="W2380" s="144" t="s">
        <v>206</v>
      </c>
      <c r="X2380">
        <v>5</v>
      </c>
      <c r="Y2380" t="str">
        <f t="shared" si="515"/>
        <v>Y</v>
      </c>
      <c r="Z2380" s="24">
        <v>100</v>
      </c>
      <c r="AA2380" s="24">
        <f t="shared" si="504"/>
        <v>0</v>
      </c>
      <c r="AB2380" s="24">
        <f t="shared" si="505"/>
        <v>-100</v>
      </c>
      <c r="AC2380" s="24">
        <f t="shared" si="506"/>
        <v>0</v>
      </c>
      <c r="AD2380" s="24">
        <f t="shared" si="507"/>
        <v>-100</v>
      </c>
      <c r="AE2380" s="24">
        <f t="shared" si="508"/>
        <v>0</v>
      </c>
      <c r="AF2380" s="24">
        <f t="shared" si="509"/>
        <v>-100</v>
      </c>
    </row>
    <row r="2381" spans="1:32" x14ac:dyDescent="0.25">
      <c r="A2381" s="6">
        <v>0.51967036314444859</v>
      </c>
      <c r="B2381" s="6">
        <v>0.4773723242406871</v>
      </c>
      <c r="C2381" s="3">
        <f t="shared" si="516"/>
        <v>1.9242967675684788</v>
      </c>
      <c r="D2381" s="4">
        <f t="shared" si="516"/>
        <v>2.094800953512773</v>
      </c>
      <c r="F2381" s="5">
        <f t="shared" si="510"/>
        <v>1</v>
      </c>
      <c r="G2381" s="5">
        <f t="shared" si="511"/>
        <v>1.9242967675684788</v>
      </c>
      <c r="H2381" s="5">
        <f t="shared" si="512"/>
        <v>2.094800953512773</v>
      </c>
      <c r="K2381" s="5">
        <f t="shared" si="513"/>
        <v>0</v>
      </c>
      <c r="L2381" s="5">
        <f t="shared" si="514"/>
        <v>0</v>
      </c>
      <c r="M2381" s="25" t="e">
        <f t="shared" si="517"/>
        <v>#DIV/0!</v>
      </c>
      <c r="N2381" s="25" t="e">
        <f t="shared" si="517"/>
        <v>#DIV/0!</v>
      </c>
      <c r="O2381">
        <f t="shared" si="518"/>
        <v>0</v>
      </c>
      <c r="P2381">
        <f t="shared" si="518"/>
        <v>0</v>
      </c>
      <c r="Q2381" t="s">
        <v>446</v>
      </c>
      <c r="R2381" t="s">
        <v>445</v>
      </c>
      <c r="S2381" t="s">
        <v>282</v>
      </c>
      <c r="T2381" s="67" t="s">
        <v>86</v>
      </c>
      <c r="U2381" s="67" t="s">
        <v>84</v>
      </c>
      <c r="V2381" t="s">
        <v>698</v>
      </c>
      <c r="W2381" s="144" t="s">
        <v>74</v>
      </c>
      <c r="X2381">
        <v>4</v>
      </c>
      <c r="Y2381" t="str">
        <f t="shared" si="515"/>
        <v>Y</v>
      </c>
      <c r="Z2381" s="24">
        <v>100</v>
      </c>
      <c r="AA2381" s="24">
        <f t="shared" si="504"/>
        <v>0</v>
      </c>
      <c r="AB2381" s="24">
        <f t="shared" si="505"/>
        <v>-100</v>
      </c>
      <c r="AC2381" s="24">
        <f t="shared" si="506"/>
        <v>0</v>
      </c>
      <c r="AD2381" s="24">
        <f t="shared" si="507"/>
        <v>-100</v>
      </c>
      <c r="AE2381" s="24">
        <f t="shared" si="508"/>
        <v>0</v>
      </c>
      <c r="AF2381" s="24">
        <f t="shared" si="509"/>
        <v>-100</v>
      </c>
    </row>
    <row r="2382" spans="1:32" x14ac:dyDescent="0.25">
      <c r="A2382" s="6">
        <v>0.35777204794947248</v>
      </c>
      <c r="B2382" s="6">
        <v>0.64189041886391318</v>
      </c>
      <c r="C2382" s="3">
        <f t="shared" si="516"/>
        <v>2.7950758191741918</v>
      </c>
      <c r="D2382" s="4">
        <f t="shared" si="516"/>
        <v>1.5578983119422591</v>
      </c>
      <c r="F2382" s="5">
        <f t="shared" si="510"/>
        <v>1</v>
      </c>
      <c r="G2382" s="5">
        <f t="shared" si="511"/>
        <v>2.7950758191741918</v>
      </c>
      <c r="H2382" s="5">
        <f t="shared" si="512"/>
        <v>1.5578983119422591</v>
      </c>
      <c r="K2382" s="5">
        <f t="shared" si="513"/>
        <v>0</v>
      </c>
      <c r="L2382" s="5">
        <f t="shared" si="514"/>
        <v>0</v>
      </c>
      <c r="M2382" s="25" t="e">
        <f t="shared" si="517"/>
        <v>#DIV/0!</v>
      </c>
      <c r="N2382" s="25" t="e">
        <f t="shared" si="517"/>
        <v>#DIV/0!</v>
      </c>
      <c r="O2382">
        <f t="shared" si="518"/>
        <v>0</v>
      </c>
      <c r="P2382">
        <f t="shared" si="518"/>
        <v>0</v>
      </c>
      <c r="Q2382" t="s">
        <v>448</v>
      </c>
      <c r="R2382" t="s">
        <v>366</v>
      </c>
      <c r="S2382" t="s">
        <v>282</v>
      </c>
      <c r="T2382" s="67" t="s">
        <v>75</v>
      </c>
      <c r="U2382" s="67" t="s">
        <v>90</v>
      </c>
      <c r="V2382" t="s">
        <v>698</v>
      </c>
      <c r="W2382" s="144" t="s">
        <v>94</v>
      </c>
      <c r="X2382">
        <v>2</v>
      </c>
      <c r="Y2382" t="str">
        <f t="shared" si="515"/>
        <v>N</v>
      </c>
      <c r="Z2382" s="24">
        <v>100</v>
      </c>
      <c r="AA2382" s="24">
        <f t="shared" si="504"/>
        <v>0</v>
      </c>
      <c r="AB2382" s="24">
        <f t="shared" si="505"/>
        <v>-100</v>
      </c>
      <c r="AC2382" s="24">
        <f t="shared" si="506"/>
        <v>0</v>
      </c>
      <c r="AD2382" s="24">
        <f t="shared" si="507"/>
        <v>-100</v>
      </c>
      <c r="AE2382" s="24">
        <f t="shared" si="508"/>
        <v>0</v>
      </c>
      <c r="AF2382" s="24">
        <f t="shared" si="509"/>
        <v>-100</v>
      </c>
    </row>
    <row r="2383" spans="1:32" x14ac:dyDescent="0.25">
      <c r="A2383" s="6">
        <v>0.30580430377965551</v>
      </c>
      <c r="B2383" s="6">
        <v>0.69405895110654536</v>
      </c>
      <c r="C2383" s="3">
        <f t="shared" si="516"/>
        <v>3.2700651614129699</v>
      </c>
      <c r="D2383" s="4">
        <f t="shared" si="516"/>
        <v>1.4407998029644162</v>
      </c>
      <c r="F2383" s="5">
        <f t="shared" si="510"/>
        <v>1</v>
      </c>
      <c r="G2383" s="5">
        <f t="shared" si="511"/>
        <v>3.2700651614129699</v>
      </c>
      <c r="H2383" s="5">
        <f t="shared" si="512"/>
        <v>1.4407998029644162</v>
      </c>
      <c r="K2383" s="5">
        <f t="shared" si="513"/>
        <v>0</v>
      </c>
      <c r="L2383" s="5">
        <f t="shared" si="514"/>
        <v>0</v>
      </c>
      <c r="M2383" s="25" t="e">
        <f t="shared" si="517"/>
        <v>#DIV/0!</v>
      </c>
      <c r="N2383" s="25" t="e">
        <f t="shared" si="517"/>
        <v>#DIV/0!</v>
      </c>
      <c r="O2383">
        <f t="shared" si="518"/>
        <v>0</v>
      </c>
      <c r="P2383">
        <f t="shared" si="518"/>
        <v>0</v>
      </c>
      <c r="Q2383" t="s">
        <v>494</v>
      </c>
      <c r="R2383" t="s">
        <v>297</v>
      </c>
      <c r="S2383" t="s">
        <v>273</v>
      </c>
      <c r="T2383" s="67" t="s">
        <v>75</v>
      </c>
      <c r="U2383" s="67" t="s">
        <v>90</v>
      </c>
      <c r="V2383" t="s">
        <v>699</v>
      </c>
      <c r="W2383" s="144" t="s">
        <v>73</v>
      </c>
      <c r="X2383">
        <v>0</v>
      </c>
      <c r="Y2383" t="str">
        <f t="shared" si="515"/>
        <v>N</v>
      </c>
      <c r="Z2383" s="24">
        <v>100</v>
      </c>
      <c r="AA2383" s="24">
        <f t="shared" si="504"/>
        <v>0</v>
      </c>
      <c r="AB2383" s="24">
        <f t="shared" si="505"/>
        <v>-100</v>
      </c>
      <c r="AC2383" s="24">
        <f t="shared" si="506"/>
        <v>0</v>
      </c>
      <c r="AD2383" s="24">
        <f t="shared" si="507"/>
        <v>-100</v>
      </c>
      <c r="AE2383" s="24">
        <f t="shared" si="508"/>
        <v>0</v>
      </c>
      <c r="AF2383" s="24">
        <f t="shared" si="509"/>
        <v>-100</v>
      </c>
    </row>
    <row r="2384" spans="1:32" x14ac:dyDescent="0.25">
      <c r="A2384" s="123">
        <v>0.21896097077140214</v>
      </c>
      <c r="B2384" s="123">
        <v>0.78099548126788898</v>
      </c>
      <c r="C2384" s="120">
        <f t="shared" si="516"/>
        <v>4.5670239608318681</v>
      </c>
      <c r="D2384" s="121">
        <f t="shared" si="516"/>
        <v>1.2804171393880195</v>
      </c>
      <c r="E2384" s="97"/>
      <c r="F2384" s="122">
        <f t="shared" si="510"/>
        <v>1</v>
      </c>
      <c r="G2384" s="122">
        <f t="shared" si="511"/>
        <v>4.5670239608318681</v>
      </c>
      <c r="H2384" s="122">
        <f t="shared" si="512"/>
        <v>1.2804171393880195</v>
      </c>
      <c r="I2384" s="97"/>
      <c r="J2384" s="97"/>
      <c r="K2384" s="122">
        <f t="shared" si="513"/>
        <v>0</v>
      </c>
      <c r="L2384" s="122">
        <f t="shared" si="514"/>
        <v>0</v>
      </c>
      <c r="M2384" s="123" t="e">
        <f t="shared" si="517"/>
        <v>#DIV/0!</v>
      </c>
      <c r="N2384" s="123" t="e">
        <f t="shared" si="517"/>
        <v>#DIV/0!</v>
      </c>
      <c r="O2384" s="97">
        <f t="shared" si="518"/>
        <v>0</v>
      </c>
      <c r="P2384" s="97">
        <f t="shared" si="518"/>
        <v>0</v>
      </c>
      <c r="Q2384" s="97" t="s">
        <v>495</v>
      </c>
      <c r="R2384" s="97" t="s">
        <v>425</v>
      </c>
      <c r="S2384" s="97" t="s">
        <v>273</v>
      </c>
      <c r="T2384" s="117" t="s">
        <v>75</v>
      </c>
      <c r="U2384" s="117" t="s">
        <v>90</v>
      </c>
      <c r="V2384" s="97" t="s">
        <v>699</v>
      </c>
      <c r="W2384" s="144" t="s">
        <v>77</v>
      </c>
      <c r="X2384">
        <v>2</v>
      </c>
      <c r="Y2384" t="str">
        <f t="shared" si="515"/>
        <v>N</v>
      </c>
      <c r="Z2384" s="24">
        <v>100</v>
      </c>
      <c r="AA2384" s="24">
        <f t="shared" si="504"/>
        <v>0</v>
      </c>
      <c r="AB2384" s="24">
        <f t="shared" si="505"/>
        <v>-100</v>
      </c>
      <c r="AC2384" s="24">
        <f t="shared" si="506"/>
        <v>0</v>
      </c>
      <c r="AD2384" s="24">
        <f t="shared" si="507"/>
        <v>-100</v>
      </c>
      <c r="AE2384" s="24">
        <f t="shared" si="508"/>
        <v>0</v>
      </c>
      <c r="AF2384" s="24">
        <f t="shared" si="509"/>
        <v>-100</v>
      </c>
    </row>
    <row r="2385" spans="1:32" x14ac:dyDescent="0.25">
      <c r="A2385" s="6">
        <v>7.3658935264554776E-2</v>
      </c>
      <c r="B2385" s="6">
        <v>0.92633186419785685</v>
      </c>
      <c r="C2385" s="3">
        <f t="shared" ref="C2385:D2398" si="519">(100%/A2385)</f>
        <v>13.576085459399891</v>
      </c>
      <c r="D2385" s="4">
        <f t="shared" si="519"/>
        <v>1.0795267210914039</v>
      </c>
      <c r="F2385" s="5">
        <f t="shared" si="510"/>
        <v>1</v>
      </c>
      <c r="G2385" s="5">
        <f t="shared" si="511"/>
        <v>13.576085459399891</v>
      </c>
      <c r="H2385" s="5">
        <f t="shared" si="512"/>
        <v>1.0795267210914039</v>
      </c>
      <c r="K2385" s="5">
        <f t="shared" si="513"/>
        <v>0</v>
      </c>
      <c r="L2385" s="5">
        <f t="shared" si="514"/>
        <v>0</v>
      </c>
      <c r="M2385" s="25" t="e">
        <f t="shared" ref="M2385:N2398" si="520">(1/K2385)</f>
        <v>#DIV/0!</v>
      </c>
      <c r="N2385" s="25" t="e">
        <f t="shared" si="520"/>
        <v>#DIV/0!</v>
      </c>
      <c r="O2385">
        <f t="shared" ref="O2385:P2398" si="521">(I2385/G2385)</f>
        <v>0</v>
      </c>
      <c r="P2385">
        <f t="shared" si="521"/>
        <v>0</v>
      </c>
      <c r="Q2385" t="s">
        <v>324</v>
      </c>
      <c r="R2385" t="s">
        <v>400</v>
      </c>
      <c r="S2385" t="s">
        <v>280</v>
      </c>
      <c r="T2385" s="67" t="s">
        <v>78</v>
      </c>
      <c r="U2385" s="67" t="s">
        <v>84</v>
      </c>
      <c r="V2385" t="s">
        <v>700</v>
      </c>
      <c r="W2385" s="144" t="s">
        <v>86</v>
      </c>
      <c r="X2385">
        <v>3</v>
      </c>
      <c r="Y2385" t="str">
        <f t="shared" si="515"/>
        <v>Y</v>
      </c>
      <c r="Z2385" s="24">
        <v>100</v>
      </c>
      <c r="AA2385" s="24">
        <f t="shared" si="504"/>
        <v>0</v>
      </c>
      <c r="AB2385" s="24">
        <f t="shared" si="505"/>
        <v>-100</v>
      </c>
      <c r="AC2385" s="24">
        <f t="shared" si="506"/>
        <v>0</v>
      </c>
      <c r="AD2385" s="24">
        <f t="shared" si="507"/>
        <v>-100</v>
      </c>
      <c r="AE2385" s="24">
        <f t="shared" si="508"/>
        <v>0</v>
      </c>
      <c r="AF2385" s="24">
        <f t="shared" si="509"/>
        <v>-100</v>
      </c>
    </row>
    <row r="2386" spans="1:32" x14ac:dyDescent="0.25">
      <c r="A2386" s="6">
        <v>0.54615049690652151</v>
      </c>
      <c r="B2386" s="6">
        <v>0.44873968052481555</v>
      </c>
      <c r="C2386" s="3">
        <f t="shared" si="519"/>
        <v>1.8309971439450303</v>
      </c>
      <c r="D2386" s="4">
        <f t="shared" si="519"/>
        <v>2.2284635021143386</v>
      </c>
      <c r="F2386" s="5">
        <f t="shared" si="510"/>
        <v>1</v>
      </c>
      <c r="G2386" s="5">
        <f t="shared" si="511"/>
        <v>1.8309971439450303</v>
      </c>
      <c r="H2386" s="5">
        <f t="shared" si="512"/>
        <v>2.2284635021143386</v>
      </c>
      <c r="K2386" s="5">
        <f t="shared" si="513"/>
        <v>0</v>
      </c>
      <c r="L2386" s="5">
        <f t="shared" si="514"/>
        <v>0</v>
      </c>
      <c r="M2386" s="25" t="e">
        <f t="shared" si="520"/>
        <v>#DIV/0!</v>
      </c>
      <c r="N2386" s="25" t="e">
        <f t="shared" si="520"/>
        <v>#DIV/0!</v>
      </c>
      <c r="O2386">
        <f t="shared" si="521"/>
        <v>0</v>
      </c>
      <c r="P2386">
        <f t="shared" si="521"/>
        <v>0</v>
      </c>
      <c r="Q2386" t="s">
        <v>325</v>
      </c>
      <c r="R2386" t="s">
        <v>396</v>
      </c>
      <c r="S2386" t="s">
        <v>280</v>
      </c>
      <c r="T2386" s="67" t="s">
        <v>79</v>
      </c>
      <c r="U2386" s="67" t="s">
        <v>85</v>
      </c>
      <c r="V2386" t="s">
        <v>700</v>
      </c>
      <c r="W2386" s="144" t="s">
        <v>79</v>
      </c>
      <c r="X2386">
        <v>3</v>
      </c>
      <c r="Y2386" t="str">
        <f t="shared" si="515"/>
        <v>Y</v>
      </c>
      <c r="Z2386" s="24">
        <v>100</v>
      </c>
      <c r="AA2386" s="24">
        <f t="shared" si="504"/>
        <v>0</v>
      </c>
      <c r="AB2386" s="24">
        <f t="shared" si="505"/>
        <v>-100</v>
      </c>
      <c r="AC2386" s="24">
        <f t="shared" si="506"/>
        <v>0</v>
      </c>
      <c r="AD2386" s="24">
        <f t="shared" si="507"/>
        <v>-100</v>
      </c>
      <c r="AE2386" s="24">
        <f t="shared" si="508"/>
        <v>0</v>
      </c>
      <c r="AF2386" s="24">
        <f t="shared" si="509"/>
        <v>-100</v>
      </c>
    </row>
    <row r="2387" spans="1:32" x14ac:dyDescent="0.25">
      <c r="A2387" s="6">
        <v>0.66030943725614721</v>
      </c>
      <c r="B2387" s="6">
        <v>0.33373933974783021</v>
      </c>
      <c r="C2387" s="3">
        <f t="shared" si="519"/>
        <v>1.5144414778552984</v>
      </c>
      <c r="D2387" s="4">
        <f t="shared" si="519"/>
        <v>2.996350387567702</v>
      </c>
      <c r="F2387" s="5">
        <f t="shared" si="510"/>
        <v>1</v>
      </c>
      <c r="G2387" s="5">
        <f t="shared" si="511"/>
        <v>1.5144414778552984</v>
      </c>
      <c r="H2387" s="5">
        <f t="shared" si="512"/>
        <v>2.996350387567702</v>
      </c>
      <c r="K2387" s="5">
        <f t="shared" si="513"/>
        <v>0</v>
      </c>
      <c r="L2387" s="5">
        <f t="shared" si="514"/>
        <v>0</v>
      </c>
      <c r="M2387" s="25" t="e">
        <f t="shared" si="520"/>
        <v>#DIV/0!</v>
      </c>
      <c r="N2387" s="25" t="e">
        <f t="shared" si="520"/>
        <v>#DIV/0!</v>
      </c>
      <c r="O2387">
        <f t="shared" si="521"/>
        <v>0</v>
      </c>
      <c r="P2387">
        <f t="shared" si="521"/>
        <v>0</v>
      </c>
      <c r="Q2387" t="s">
        <v>401</v>
      </c>
      <c r="R2387" t="s">
        <v>322</v>
      </c>
      <c r="S2387" t="s">
        <v>280</v>
      </c>
      <c r="T2387" s="67" t="s">
        <v>86</v>
      </c>
      <c r="U2387" s="67" t="s">
        <v>84</v>
      </c>
      <c r="V2387" t="s">
        <v>701</v>
      </c>
      <c r="W2387" s="144" t="s">
        <v>74</v>
      </c>
      <c r="X2387">
        <v>4</v>
      </c>
      <c r="Y2387" t="str">
        <f t="shared" si="515"/>
        <v>Y</v>
      </c>
      <c r="Z2387" s="24">
        <v>100</v>
      </c>
      <c r="AA2387" s="24">
        <f t="shared" si="504"/>
        <v>0</v>
      </c>
      <c r="AB2387" s="24">
        <f t="shared" si="505"/>
        <v>-100</v>
      </c>
      <c r="AC2387" s="24">
        <f t="shared" si="506"/>
        <v>0</v>
      </c>
      <c r="AD2387" s="24">
        <f t="shared" si="507"/>
        <v>-100</v>
      </c>
      <c r="AE2387" s="24">
        <f t="shared" si="508"/>
        <v>0</v>
      </c>
      <c r="AF2387" s="24">
        <f t="shared" si="509"/>
        <v>-100</v>
      </c>
    </row>
    <row r="2388" spans="1:32" x14ac:dyDescent="0.25">
      <c r="A2388" s="6">
        <v>0.21241872553673161</v>
      </c>
      <c r="B2388" s="6">
        <v>0.78753153962263855</v>
      </c>
      <c r="C2388" s="3">
        <f t="shared" si="519"/>
        <v>4.7076828912951898</v>
      </c>
      <c r="D2388" s="4">
        <f t="shared" si="519"/>
        <v>1.2697904143358754</v>
      </c>
      <c r="F2388" s="5">
        <f t="shared" si="510"/>
        <v>1</v>
      </c>
      <c r="G2388" s="5">
        <f t="shared" si="511"/>
        <v>4.7076828912951898</v>
      </c>
      <c r="H2388" s="5">
        <f t="shared" si="512"/>
        <v>1.2697904143358754</v>
      </c>
      <c r="K2388" s="5">
        <f t="shared" si="513"/>
        <v>0</v>
      </c>
      <c r="L2388" s="5">
        <f t="shared" si="514"/>
        <v>0</v>
      </c>
      <c r="M2388" s="25" t="e">
        <f t="shared" si="520"/>
        <v>#DIV/0!</v>
      </c>
      <c r="N2388" s="25" t="e">
        <f t="shared" si="520"/>
        <v>#DIV/0!</v>
      </c>
      <c r="O2388">
        <f t="shared" si="521"/>
        <v>0</v>
      </c>
      <c r="P2388">
        <f t="shared" si="521"/>
        <v>0</v>
      </c>
      <c r="Q2388" t="s">
        <v>398</v>
      </c>
      <c r="R2388" t="s">
        <v>326</v>
      </c>
      <c r="S2388" t="s">
        <v>280</v>
      </c>
      <c r="T2388" s="67" t="s">
        <v>75</v>
      </c>
      <c r="U2388" s="67" t="s">
        <v>90</v>
      </c>
      <c r="V2388" t="s">
        <v>701</v>
      </c>
      <c r="W2388" s="144" t="s">
        <v>75</v>
      </c>
      <c r="X2388">
        <v>2</v>
      </c>
      <c r="Y2388" t="str">
        <f t="shared" si="515"/>
        <v>N</v>
      </c>
      <c r="Z2388" s="24">
        <v>100</v>
      </c>
      <c r="AA2388" s="24">
        <f t="shared" si="504"/>
        <v>0</v>
      </c>
      <c r="AB2388" s="24">
        <f t="shared" si="505"/>
        <v>-100</v>
      </c>
      <c r="AC2388" s="24">
        <f t="shared" si="506"/>
        <v>0</v>
      </c>
      <c r="AD2388" s="24">
        <f t="shared" si="507"/>
        <v>-100</v>
      </c>
      <c r="AE2388" s="24">
        <f t="shared" si="508"/>
        <v>0</v>
      </c>
      <c r="AF2388" s="24">
        <f t="shared" si="509"/>
        <v>-100</v>
      </c>
    </row>
    <row r="2389" spans="1:32" x14ac:dyDescent="0.25">
      <c r="A2389" s="6">
        <v>0.62862330578579573</v>
      </c>
      <c r="B2389" s="6">
        <v>0.36797348860889734</v>
      </c>
      <c r="C2389" s="3">
        <f t="shared" si="519"/>
        <v>1.5907778009438793</v>
      </c>
      <c r="D2389" s="4">
        <f t="shared" si="519"/>
        <v>2.7175870842773011</v>
      </c>
      <c r="F2389" s="5">
        <f t="shared" si="510"/>
        <v>1</v>
      </c>
      <c r="G2389" s="5">
        <f t="shared" si="511"/>
        <v>1.5907778009438793</v>
      </c>
      <c r="H2389" s="5">
        <f t="shared" si="512"/>
        <v>2.7175870842773011</v>
      </c>
      <c r="K2389" s="5">
        <f t="shared" si="513"/>
        <v>0</v>
      </c>
      <c r="L2389" s="5">
        <f t="shared" si="514"/>
        <v>0</v>
      </c>
      <c r="M2389" s="25" t="e">
        <f t="shared" si="520"/>
        <v>#DIV/0!</v>
      </c>
      <c r="N2389" s="25" t="e">
        <f t="shared" si="520"/>
        <v>#DIV/0!</v>
      </c>
      <c r="O2389">
        <f t="shared" si="521"/>
        <v>0</v>
      </c>
      <c r="P2389">
        <f t="shared" si="521"/>
        <v>0</v>
      </c>
      <c r="Q2389" t="s">
        <v>327</v>
      </c>
      <c r="R2389" t="s">
        <v>399</v>
      </c>
      <c r="S2389" t="s">
        <v>280</v>
      </c>
      <c r="T2389" s="67" t="s">
        <v>86</v>
      </c>
      <c r="U2389" s="67" t="s">
        <v>84</v>
      </c>
      <c r="V2389" t="s">
        <v>701</v>
      </c>
      <c r="W2389" s="144" t="s">
        <v>73</v>
      </c>
      <c r="X2389">
        <v>0</v>
      </c>
      <c r="Y2389" t="str">
        <f t="shared" si="515"/>
        <v>N</v>
      </c>
      <c r="Z2389" s="24">
        <v>100</v>
      </c>
      <c r="AA2389" s="24">
        <f t="shared" si="504"/>
        <v>0</v>
      </c>
      <c r="AB2389" s="24">
        <f t="shared" si="505"/>
        <v>-100</v>
      </c>
      <c r="AC2389" s="24">
        <f t="shared" si="506"/>
        <v>0</v>
      </c>
      <c r="AD2389" s="24">
        <f t="shared" si="507"/>
        <v>-100</v>
      </c>
      <c r="AE2389" s="24">
        <f t="shared" si="508"/>
        <v>0</v>
      </c>
      <c r="AF2389" s="24">
        <f t="shared" si="509"/>
        <v>-100</v>
      </c>
    </row>
    <row r="2390" spans="1:32" x14ac:dyDescent="0.25">
      <c r="A2390" s="6">
        <v>0.41510545100225732</v>
      </c>
      <c r="B2390" s="6">
        <v>0.58375114758956925</v>
      </c>
      <c r="C2390" s="3">
        <f t="shared" si="519"/>
        <v>2.409026423491996</v>
      </c>
      <c r="D2390" s="4">
        <f t="shared" si="519"/>
        <v>1.7130587308122809</v>
      </c>
      <c r="F2390" s="5">
        <f t="shared" si="510"/>
        <v>1</v>
      </c>
      <c r="G2390" s="5">
        <f t="shared" si="511"/>
        <v>2.409026423491996</v>
      </c>
      <c r="H2390" s="5">
        <f t="shared" si="512"/>
        <v>1.7130587308122809</v>
      </c>
      <c r="K2390" s="5">
        <f t="shared" si="513"/>
        <v>0</v>
      </c>
      <c r="L2390" s="5">
        <f t="shared" si="514"/>
        <v>0</v>
      </c>
      <c r="M2390" s="25" t="e">
        <f t="shared" si="520"/>
        <v>#DIV/0!</v>
      </c>
      <c r="N2390" s="25" t="e">
        <f t="shared" si="520"/>
        <v>#DIV/0!</v>
      </c>
      <c r="O2390">
        <f t="shared" si="521"/>
        <v>0</v>
      </c>
      <c r="P2390">
        <f t="shared" si="521"/>
        <v>0</v>
      </c>
      <c r="Q2390" t="s">
        <v>320</v>
      </c>
      <c r="R2390" t="s">
        <v>395</v>
      </c>
      <c r="S2390" t="s">
        <v>280</v>
      </c>
      <c r="T2390" s="67" t="s">
        <v>86</v>
      </c>
      <c r="U2390" s="67" t="s">
        <v>84</v>
      </c>
      <c r="V2390" t="s">
        <v>701</v>
      </c>
      <c r="W2390" s="144" t="s">
        <v>86</v>
      </c>
      <c r="X2390">
        <v>3</v>
      </c>
      <c r="Y2390" t="str">
        <f t="shared" si="515"/>
        <v>Y</v>
      </c>
      <c r="Z2390" s="24">
        <v>100</v>
      </c>
      <c r="AA2390" s="24">
        <f t="shared" si="504"/>
        <v>0</v>
      </c>
      <c r="AB2390" s="24">
        <f t="shared" si="505"/>
        <v>-100</v>
      </c>
      <c r="AC2390" s="24">
        <f t="shared" si="506"/>
        <v>0</v>
      </c>
      <c r="AD2390" s="24">
        <f t="shared" si="507"/>
        <v>-100</v>
      </c>
      <c r="AE2390" s="24">
        <f t="shared" si="508"/>
        <v>0</v>
      </c>
      <c r="AF2390" s="24">
        <f t="shared" si="509"/>
        <v>-100</v>
      </c>
    </row>
    <row r="2391" spans="1:32" x14ac:dyDescent="0.25">
      <c r="A2391" s="6">
        <v>0.11033937897341121</v>
      </c>
      <c r="B2391" s="6">
        <v>0.88965466942042393</v>
      </c>
      <c r="C2391" s="3">
        <f t="shared" si="519"/>
        <v>9.0629475107066959</v>
      </c>
      <c r="D2391" s="4">
        <f t="shared" si="519"/>
        <v>1.12403164325711</v>
      </c>
      <c r="F2391" s="5">
        <f t="shared" si="510"/>
        <v>1</v>
      </c>
      <c r="G2391" s="5">
        <f t="shared" si="511"/>
        <v>9.0629475107066959</v>
      </c>
      <c r="H2391" s="5">
        <f t="shared" si="512"/>
        <v>1.12403164325711</v>
      </c>
      <c r="K2391" s="5">
        <f t="shared" si="513"/>
        <v>0</v>
      </c>
      <c r="L2391" s="5">
        <f t="shared" si="514"/>
        <v>0</v>
      </c>
      <c r="M2391" s="25" t="e">
        <f t="shared" si="520"/>
        <v>#DIV/0!</v>
      </c>
      <c r="N2391" s="25" t="e">
        <f t="shared" si="520"/>
        <v>#DIV/0!</v>
      </c>
      <c r="O2391">
        <f t="shared" si="521"/>
        <v>0</v>
      </c>
      <c r="P2391">
        <f t="shared" si="521"/>
        <v>0</v>
      </c>
      <c r="Q2391" t="s">
        <v>324</v>
      </c>
      <c r="R2391" t="s">
        <v>397</v>
      </c>
      <c r="S2391" t="s">
        <v>280</v>
      </c>
      <c r="T2391" s="67" t="s">
        <v>75</v>
      </c>
      <c r="U2391" s="67" t="s">
        <v>90</v>
      </c>
      <c r="V2391" t="s">
        <v>702</v>
      </c>
      <c r="W2391" s="144" t="s">
        <v>94</v>
      </c>
      <c r="X2391">
        <v>2</v>
      </c>
      <c r="Y2391" t="str">
        <f t="shared" si="515"/>
        <v>N</v>
      </c>
      <c r="Z2391" s="24">
        <v>100</v>
      </c>
      <c r="AA2391" s="24">
        <f t="shared" si="504"/>
        <v>0</v>
      </c>
      <c r="AB2391" s="24">
        <f t="shared" si="505"/>
        <v>-100</v>
      </c>
      <c r="AC2391" s="24">
        <f t="shared" si="506"/>
        <v>0</v>
      </c>
      <c r="AD2391" s="24">
        <f t="shared" si="507"/>
        <v>-100</v>
      </c>
      <c r="AE2391" s="24">
        <f t="shared" si="508"/>
        <v>0</v>
      </c>
      <c r="AF2391" s="24">
        <f t="shared" si="509"/>
        <v>-100</v>
      </c>
    </row>
    <row r="2392" spans="1:32" x14ac:dyDescent="0.25">
      <c r="A2392" s="6">
        <v>0.72612406319278033</v>
      </c>
      <c r="B2392" s="6">
        <v>0.18342636766370113</v>
      </c>
      <c r="C2392" s="3">
        <f t="shared" si="519"/>
        <v>1.3771751284525433</v>
      </c>
      <c r="D2392" s="4">
        <f t="shared" si="519"/>
        <v>5.4517788949156269</v>
      </c>
      <c r="F2392" s="5">
        <f t="shared" si="510"/>
        <v>1</v>
      </c>
      <c r="G2392" s="5">
        <f t="shared" si="511"/>
        <v>1.3771751284525433</v>
      </c>
      <c r="H2392" s="5">
        <f t="shared" si="512"/>
        <v>5.4517788949156269</v>
      </c>
      <c r="K2392" s="5">
        <f t="shared" si="513"/>
        <v>0</v>
      </c>
      <c r="L2392" s="5">
        <f t="shared" si="514"/>
        <v>0</v>
      </c>
      <c r="M2392" s="25" t="e">
        <f t="shared" si="520"/>
        <v>#DIV/0!</v>
      </c>
      <c r="N2392" s="25" t="e">
        <f t="shared" si="520"/>
        <v>#DIV/0!</v>
      </c>
      <c r="O2392">
        <f t="shared" si="521"/>
        <v>0</v>
      </c>
      <c r="P2392">
        <f t="shared" si="521"/>
        <v>0</v>
      </c>
      <c r="Q2392" t="s">
        <v>325</v>
      </c>
      <c r="R2392" t="s">
        <v>402</v>
      </c>
      <c r="S2392" t="s">
        <v>280</v>
      </c>
      <c r="T2392" s="67" t="s">
        <v>91</v>
      </c>
      <c r="U2392" s="67" t="s">
        <v>85</v>
      </c>
      <c r="V2392" t="s">
        <v>702</v>
      </c>
      <c r="W2392" s="144" t="s">
        <v>76</v>
      </c>
      <c r="X2392">
        <v>1</v>
      </c>
      <c r="Y2392" t="str">
        <f t="shared" si="515"/>
        <v>N</v>
      </c>
      <c r="Z2392" s="24">
        <v>100</v>
      </c>
      <c r="AA2392" s="24">
        <f t="shared" si="504"/>
        <v>0</v>
      </c>
      <c r="AB2392" s="24">
        <f t="shared" si="505"/>
        <v>-100</v>
      </c>
      <c r="AC2392" s="24">
        <f t="shared" si="506"/>
        <v>0</v>
      </c>
      <c r="AD2392" s="24">
        <f t="shared" si="507"/>
        <v>-100</v>
      </c>
      <c r="AE2392" s="24">
        <f t="shared" si="508"/>
        <v>0</v>
      </c>
      <c r="AF2392" s="24">
        <f t="shared" si="509"/>
        <v>-100</v>
      </c>
    </row>
    <row r="2393" spans="1:32" x14ac:dyDescent="0.25">
      <c r="A2393" s="6">
        <v>0.32283592104096726</v>
      </c>
      <c r="B2393" s="6">
        <v>0.67605505678243261</v>
      </c>
      <c r="C2393" s="3">
        <f t="shared" si="519"/>
        <v>3.0975487386148144</v>
      </c>
      <c r="D2393" s="4">
        <f t="shared" si="519"/>
        <v>1.4791694699531239</v>
      </c>
      <c r="F2393" s="5">
        <f t="shared" si="510"/>
        <v>1</v>
      </c>
      <c r="G2393" s="5">
        <f t="shared" si="511"/>
        <v>3.0975487386148144</v>
      </c>
      <c r="H2393" s="5">
        <f t="shared" si="512"/>
        <v>1.4791694699531239</v>
      </c>
      <c r="K2393" s="5">
        <f t="shared" si="513"/>
        <v>0</v>
      </c>
      <c r="L2393" s="5">
        <f t="shared" si="514"/>
        <v>0</v>
      </c>
      <c r="M2393" s="25" t="e">
        <f t="shared" si="520"/>
        <v>#DIV/0!</v>
      </c>
      <c r="N2393" s="25" t="e">
        <f t="shared" si="520"/>
        <v>#DIV/0!</v>
      </c>
      <c r="O2393">
        <f t="shared" si="521"/>
        <v>0</v>
      </c>
      <c r="P2393">
        <f t="shared" si="521"/>
        <v>0</v>
      </c>
      <c r="Q2393" t="s">
        <v>321</v>
      </c>
      <c r="R2393" t="s">
        <v>400</v>
      </c>
      <c r="S2393" t="s">
        <v>280</v>
      </c>
      <c r="T2393" s="67" t="s">
        <v>94</v>
      </c>
      <c r="U2393" s="67" t="s">
        <v>84</v>
      </c>
      <c r="V2393" t="s">
        <v>702</v>
      </c>
      <c r="W2393" s="144" t="s">
        <v>76</v>
      </c>
      <c r="X2393">
        <v>1</v>
      </c>
      <c r="Y2393" t="str">
        <f t="shared" si="515"/>
        <v>N</v>
      </c>
      <c r="Z2393" s="24">
        <v>100</v>
      </c>
      <c r="AA2393" s="24">
        <f t="shared" si="504"/>
        <v>0</v>
      </c>
      <c r="AB2393" s="24">
        <f t="shared" si="505"/>
        <v>-100</v>
      </c>
      <c r="AC2393" s="24">
        <f t="shared" si="506"/>
        <v>0</v>
      </c>
      <c r="AD2393" s="24">
        <f t="shared" si="507"/>
        <v>-100</v>
      </c>
      <c r="AE2393" s="24">
        <f t="shared" si="508"/>
        <v>0</v>
      </c>
      <c r="AF2393" s="24">
        <f t="shared" si="509"/>
        <v>-100</v>
      </c>
    </row>
    <row r="2394" spans="1:32" x14ac:dyDescent="0.25">
      <c r="A2394" s="6">
        <v>0.47338923995806592</v>
      </c>
      <c r="B2394" s="6">
        <v>0.52315689545730082</v>
      </c>
      <c r="C2394" s="3">
        <f t="shared" si="519"/>
        <v>2.112426552172125</v>
      </c>
      <c r="D2394" s="4">
        <f t="shared" si="519"/>
        <v>1.9114724639649108</v>
      </c>
      <c r="F2394" s="5">
        <f t="shared" si="510"/>
        <v>1</v>
      </c>
      <c r="G2394" s="5">
        <f t="shared" si="511"/>
        <v>2.112426552172125</v>
      </c>
      <c r="H2394" s="5">
        <f t="shared" si="512"/>
        <v>1.9114724639649108</v>
      </c>
      <c r="K2394" s="5">
        <f t="shared" si="513"/>
        <v>0</v>
      </c>
      <c r="L2394" s="5">
        <f t="shared" si="514"/>
        <v>0</v>
      </c>
      <c r="M2394" s="25" t="e">
        <f t="shared" si="520"/>
        <v>#DIV/0!</v>
      </c>
      <c r="N2394" s="25" t="e">
        <f t="shared" si="520"/>
        <v>#DIV/0!</v>
      </c>
      <c r="O2394">
        <f t="shared" si="521"/>
        <v>0</v>
      </c>
      <c r="P2394">
        <f t="shared" si="521"/>
        <v>0</v>
      </c>
      <c r="Q2394" t="s">
        <v>323</v>
      </c>
      <c r="R2394" t="s">
        <v>396</v>
      </c>
      <c r="S2394" t="s">
        <v>280</v>
      </c>
      <c r="T2394" s="67" t="s">
        <v>86</v>
      </c>
      <c r="U2394" s="67" t="s">
        <v>84</v>
      </c>
      <c r="V2394" t="s">
        <v>702</v>
      </c>
      <c r="W2394" s="144" t="s">
        <v>78</v>
      </c>
      <c r="X2394">
        <v>1</v>
      </c>
      <c r="Y2394" t="str">
        <f t="shared" si="515"/>
        <v>N</v>
      </c>
      <c r="Z2394" s="24">
        <v>100</v>
      </c>
      <c r="AA2394" s="24">
        <f t="shared" si="504"/>
        <v>0</v>
      </c>
      <c r="AB2394" s="24">
        <f t="shared" si="505"/>
        <v>-100</v>
      </c>
      <c r="AC2394" s="24">
        <f t="shared" si="506"/>
        <v>0</v>
      </c>
      <c r="AD2394" s="24">
        <f t="shared" si="507"/>
        <v>-100</v>
      </c>
      <c r="AE2394" s="24">
        <f t="shared" si="508"/>
        <v>0</v>
      </c>
      <c r="AF2394" s="24">
        <f t="shared" si="509"/>
        <v>-100</v>
      </c>
    </row>
    <row r="2395" spans="1:32" x14ac:dyDescent="0.25">
      <c r="A2395" s="6">
        <v>0.1452606021358617</v>
      </c>
      <c r="B2395" s="6">
        <v>0.85460338478611408</v>
      </c>
      <c r="C2395" s="3">
        <f t="shared" si="519"/>
        <v>6.8841790912081153</v>
      </c>
      <c r="D2395" s="4">
        <f t="shared" si="519"/>
        <v>1.1701334417839628</v>
      </c>
      <c r="F2395" s="5">
        <f t="shared" si="510"/>
        <v>1</v>
      </c>
      <c r="G2395" s="5">
        <f t="shared" si="511"/>
        <v>6.8841790912081153</v>
      </c>
      <c r="H2395" s="5">
        <f t="shared" si="512"/>
        <v>1.1701334417839628</v>
      </c>
      <c r="K2395" s="5">
        <f t="shared" si="513"/>
        <v>0</v>
      </c>
      <c r="L2395" s="5">
        <f t="shared" si="514"/>
        <v>0</v>
      </c>
      <c r="M2395" s="25" t="e">
        <f t="shared" si="520"/>
        <v>#DIV/0!</v>
      </c>
      <c r="N2395" s="25" t="e">
        <f t="shared" si="520"/>
        <v>#DIV/0!</v>
      </c>
      <c r="O2395">
        <f t="shared" si="521"/>
        <v>0</v>
      </c>
      <c r="P2395">
        <f t="shared" si="521"/>
        <v>0</v>
      </c>
      <c r="Q2395" t="s">
        <v>395</v>
      </c>
      <c r="R2395" t="s">
        <v>326</v>
      </c>
      <c r="S2395" t="s">
        <v>280</v>
      </c>
      <c r="T2395" s="67" t="s">
        <v>78</v>
      </c>
      <c r="U2395" s="67" t="s">
        <v>84</v>
      </c>
      <c r="V2395" t="s">
        <v>703</v>
      </c>
      <c r="W2395" s="144" t="s">
        <v>86</v>
      </c>
      <c r="X2395">
        <v>3</v>
      </c>
      <c r="Y2395" t="str">
        <f t="shared" si="515"/>
        <v>Y</v>
      </c>
      <c r="Z2395" s="24">
        <v>100</v>
      </c>
      <c r="AA2395" s="24">
        <f t="shared" si="504"/>
        <v>0</v>
      </c>
      <c r="AB2395" s="24">
        <f t="shared" si="505"/>
        <v>-100</v>
      </c>
      <c r="AC2395" s="24">
        <f t="shared" si="506"/>
        <v>0</v>
      </c>
      <c r="AD2395" s="24">
        <f t="shared" si="507"/>
        <v>-100</v>
      </c>
      <c r="AE2395" s="24">
        <f t="shared" si="508"/>
        <v>0</v>
      </c>
      <c r="AF2395" s="24">
        <f t="shared" si="509"/>
        <v>-100</v>
      </c>
    </row>
    <row r="2396" spans="1:32" x14ac:dyDescent="0.25">
      <c r="A2396" s="6">
        <v>0.54756186108353644</v>
      </c>
      <c r="B2396" s="6">
        <v>0.43177893769708969</v>
      </c>
      <c r="C2396" s="3">
        <f t="shared" si="519"/>
        <v>1.8262776702912829</v>
      </c>
      <c r="D2396" s="4">
        <f t="shared" si="519"/>
        <v>2.3159999543598402</v>
      </c>
      <c r="F2396" s="5">
        <f t="shared" si="510"/>
        <v>1</v>
      </c>
      <c r="G2396" s="5">
        <f t="shared" si="511"/>
        <v>1.8262776702912829</v>
      </c>
      <c r="H2396" s="5">
        <f t="shared" si="512"/>
        <v>2.3159999543598402</v>
      </c>
      <c r="K2396" s="5">
        <f t="shared" si="513"/>
        <v>0</v>
      </c>
      <c r="L2396" s="5">
        <f t="shared" si="514"/>
        <v>0</v>
      </c>
      <c r="M2396" s="25" t="e">
        <f t="shared" si="520"/>
        <v>#DIV/0!</v>
      </c>
      <c r="N2396" s="25" t="e">
        <f t="shared" si="520"/>
        <v>#DIV/0!</v>
      </c>
      <c r="O2396">
        <f t="shared" si="521"/>
        <v>0</v>
      </c>
      <c r="P2396">
        <f t="shared" si="521"/>
        <v>0</v>
      </c>
      <c r="Q2396" t="s">
        <v>399</v>
      </c>
      <c r="R2396" t="s">
        <v>322</v>
      </c>
      <c r="S2396" t="s">
        <v>280</v>
      </c>
      <c r="T2396" s="67" t="s">
        <v>100</v>
      </c>
      <c r="U2396" s="67" t="s">
        <v>84</v>
      </c>
      <c r="V2396" t="s">
        <v>703</v>
      </c>
      <c r="W2396" s="144" t="s">
        <v>89</v>
      </c>
      <c r="X2396">
        <v>4</v>
      </c>
      <c r="Y2396" t="str">
        <f t="shared" si="515"/>
        <v>Y</v>
      </c>
      <c r="Z2396" s="24">
        <v>100</v>
      </c>
      <c r="AA2396" s="24">
        <f t="shared" si="504"/>
        <v>0</v>
      </c>
      <c r="AB2396" s="24">
        <f t="shared" si="505"/>
        <v>-100</v>
      </c>
      <c r="AC2396" s="24">
        <f t="shared" si="506"/>
        <v>0</v>
      </c>
      <c r="AD2396" s="24">
        <f t="shared" si="507"/>
        <v>-100</v>
      </c>
      <c r="AE2396" s="24">
        <f t="shared" si="508"/>
        <v>0</v>
      </c>
      <c r="AF2396" s="24">
        <f t="shared" si="509"/>
        <v>-100</v>
      </c>
    </row>
    <row r="2397" spans="1:32" x14ac:dyDescent="0.25">
      <c r="A2397" s="6">
        <v>0.65507977591104727</v>
      </c>
      <c r="B2397" s="6">
        <v>0.31359538093829359</v>
      </c>
      <c r="C2397" s="3">
        <f t="shared" si="519"/>
        <v>1.5265316328980811</v>
      </c>
      <c r="D2397" s="4">
        <f t="shared" si="519"/>
        <v>3.1888224788514048</v>
      </c>
      <c r="F2397" s="5">
        <f t="shared" si="510"/>
        <v>1</v>
      </c>
      <c r="G2397" s="5">
        <f t="shared" si="511"/>
        <v>1.5265316328980811</v>
      </c>
      <c r="H2397" s="5">
        <f t="shared" si="512"/>
        <v>3.1888224788514048</v>
      </c>
      <c r="K2397" s="5">
        <f t="shared" si="513"/>
        <v>0</v>
      </c>
      <c r="L2397" s="5">
        <f t="shared" si="514"/>
        <v>0</v>
      </c>
      <c r="M2397" s="25" t="e">
        <f t="shared" si="520"/>
        <v>#DIV/0!</v>
      </c>
      <c r="N2397" s="25" t="e">
        <f t="shared" si="520"/>
        <v>#DIV/0!</v>
      </c>
      <c r="O2397">
        <f t="shared" si="521"/>
        <v>0</v>
      </c>
      <c r="P2397">
        <f t="shared" si="521"/>
        <v>0</v>
      </c>
      <c r="Q2397" t="s">
        <v>327</v>
      </c>
      <c r="R2397" t="s">
        <v>401</v>
      </c>
      <c r="S2397" t="s">
        <v>280</v>
      </c>
      <c r="T2397" s="67" t="s">
        <v>89</v>
      </c>
      <c r="U2397" s="67" t="s">
        <v>84</v>
      </c>
      <c r="V2397" t="s">
        <v>703</v>
      </c>
      <c r="W2397" s="144" t="s">
        <v>78</v>
      </c>
      <c r="X2397">
        <v>1</v>
      </c>
      <c r="Y2397" t="str">
        <f t="shared" si="515"/>
        <v>N</v>
      </c>
      <c r="Z2397" s="24">
        <v>100</v>
      </c>
      <c r="AA2397" s="24">
        <f t="shared" si="504"/>
        <v>0</v>
      </c>
      <c r="AB2397" s="24">
        <f t="shared" si="505"/>
        <v>-100</v>
      </c>
      <c r="AC2397" s="24">
        <f t="shared" si="506"/>
        <v>0</v>
      </c>
      <c r="AD2397" s="24">
        <f t="shared" si="507"/>
        <v>-100</v>
      </c>
      <c r="AE2397" s="24">
        <f t="shared" si="508"/>
        <v>0</v>
      </c>
      <c r="AF2397" s="24">
        <f t="shared" si="509"/>
        <v>-100</v>
      </c>
    </row>
    <row r="2398" spans="1:32" x14ac:dyDescent="0.25">
      <c r="A2398" s="6">
        <v>0.22615994933590186</v>
      </c>
      <c r="B2398" s="6">
        <v>0.77326910317477138</v>
      </c>
      <c r="C2398" s="3">
        <f t="shared" si="519"/>
        <v>4.4216493810526982</v>
      </c>
      <c r="D2398" s="4">
        <f t="shared" si="519"/>
        <v>1.2932108575065928</v>
      </c>
      <c r="F2398" s="5">
        <f t="shared" si="510"/>
        <v>1</v>
      </c>
      <c r="G2398" s="5">
        <f t="shared" si="511"/>
        <v>4.4216493810526982</v>
      </c>
      <c r="H2398" s="5">
        <f t="shared" si="512"/>
        <v>1.2932108575065928</v>
      </c>
      <c r="K2398" s="5">
        <f t="shared" si="513"/>
        <v>0</v>
      </c>
      <c r="L2398" s="5">
        <f t="shared" si="514"/>
        <v>0</v>
      </c>
      <c r="M2398" s="25" t="e">
        <f t="shared" si="520"/>
        <v>#DIV/0!</v>
      </c>
      <c r="N2398" s="25" t="e">
        <f t="shared" si="520"/>
        <v>#DIV/0!</v>
      </c>
      <c r="O2398">
        <f t="shared" si="521"/>
        <v>0</v>
      </c>
      <c r="P2398">
        <f t="shared" si="521"/>
        <v>0</v>
      </c>
      <c r="Q2398" t="s">
        <v>320</v>
      </c>
      <c r="R2398" t="s">
        <v>398</v>
      </c>
      <c r="S2398" t="s">
        <v>280</v>
      </c>
      <c r="T2398" s="67" t="s">
        <v>78</v>
      </c>
      <c r="U2398" s="67" t="s">
        <v>84</v>
      </c>
      <c r="V2398" t="s">
        <v>703</v>
      </c>
      <c r="W2398" s="144" t="s">
        <v>94</v>
      </c>
      <c r="X2398">
        <v>2</v>
      </c>
      <c r="Y2398" t="str">
        <f t="shared" si="515"/>
        <v>N</v>
      </c>
      <c r="Z2398" s="24">
        <v>100</v>
      </c>
      <c r="AA2398" s="24">
        <f t="shared" si="504"/>
        <v>0</v>
      </c>
      <c r="AB2398" s="24">
        <f t="shared" si="505"/>
        <v>-100</v>
      </c>
      <c r="AC2398" s="24">
        <f t="shared" si="506"/>
        <v>0</v>
      </c>
      <c r="AD2398" s="24">
        <f t="shared" si="507"/>
        <v>-100</v>
      </c>
      <c r="AE2398" s="24">
        <f t="shared" si="508"/>
        <v>0</v>
      </c>
      <c r="AF2398" s="24">
        <f t="shared" si="509"/>
        <v>-100</v>
      </c>
    </row>
    <row r="2399" spans="1:32" x14ac:dyDescent="0.25">
      <c r="A2399" s="18"/>
      <c r="B2399" s="18"/>
      <c r="C2399" s="74"/>
      <c r="D2399" s="74"/>
      <c r="E2399" s="75"/>
      <c r="F2399" s="5"/>
      <c r="G2399" s="5"/>
      <c r="H2399" s="5"/>
      <c r="K2399" s="5"/>
      <c r="L2399" s="5"/>
      <c r="M2399" s="18"/>
      <c r="N2399" s="18"/>
      <c r="T2399" s="67"/>
      <c r="U2399" s="67"/>
      <c r="Z2399" s="24"/>
      <c r="AA2399" s="24"/>
      <c r="AB2399" s="24"/>
      <c r="AC2399" s="24"/>
      <c r="AD2399" s="24"/>
      <c r="AE2399" s="24"/>
      <c r="AF2399" s="24"/>
    </row>
    <row r="2400" spans="1:32" x14ac:dyDescent="0.25">
      <c r="A2400" s="18"/>
      <c r="B2400" s="18"/>
      <c r="C2400" s="74"/>
      <c r="D2400" s="74"/>
      <c r="E2400" s="75"/>
      <c r="F2400" s="5"/>
      <c r="G2400" s="5"/>
      <c r="H2400" s="5"/>
      <c r="K2400" s="5"/>
      <c r="L2400" s="5"/>
      <c r="M2400" s="18"/>
      <c r="N2400" s="18"/>
      <c r="T2400" s="67"/>
      <c r="U2400" s="67"/>
      <c r="Z2400" s="24"/>
      <c r="AA2400" s="24"/>
      <c r="AB2400" s="24"/>
      <c r="AC2400" s="24"/>
      <c r="AD2400" s="24"/>
      <c r="AE2400" s="24"/>
      <c r="AF2400" s="24"/>
    </row>
    <row r="2401" spans="1:32" x14ac:dyDescent="0.25">
      <c r="A2401" s="18"/>
      <c r="B2401" s="18"/>
      <c r="C2401" s="74"/>
      <c r="D2401" s="74"/>
      <c r="E2401" s="75"/>
      <c r="F2401" s="5"/>
      <c r="G2401" s="5"/>
      <c r="H2401" s="5"/>
      <c r="K2401" s="5"/>
      <c r="L2401" s="5"/>
      <c r="M2401" s="18"/>
      <c r="N2401" s="18"/>
      <c r="T2401" s="67"/>
      <c r="U2401" s="67"/>
      <c r="Z2401" s="24"/>
      <c r="AA2401" s="24"/>
      <c r="AB2401" s="24"/>
      <c r="AC2401" s="24"/>
      <c r="AD2401" s="24"/>
      <c r="AE2401" s="24"/>
      <c r="AF2401" s="24"/>
    </row>
    <row r="2402" spans="1:32" x14ac:dyDescent="0.25">
      <c r="A2402" s="18"/>
      <c r="B2402" s="18"/>
      <c r="C2402" s="74"/>
      <c r="D2402" s="74"/>
      <c r="E2402" s="75"/>
      <c r="F2402" s="5"/>
      <c r="G2402" s="5"/>
      <c r="H2402" s="5"/>
      <c r="K2402" s="5"/>
      <c r="L2402" s="5"/>
      <c r="M2402" s="18"/>
      <c r="N2402" s="18"/>
      <c r="T2402" s="67"/>
      <c r="U2402" s="67"/>
      <c r="Z2402" s="24"/>
      <c r="AA2402" s="24"/>
      <c r="AB2402" s="24"/>
      <c r="AC2402" s="24"/>
      <c r="AD2402" s="24"/>
      <c r="AE2402" s="24"/>
      <c r="AF2402" s="24"/>
    </row>
    <row r="2403" spans="1:32" x14ac:dyDescent="0.25">
      <c r="A2403" s="18"/>
      <c r="B2403" s="18"/>
      <c r="C2403" s="74"/>
      <c r="D2403" s="74"/>
      <c r="E2403" s="75"/>
      <c r="F2403" s="5"/>
      <c r="G2403" s="5"/>
      <c r="H2403" s="5"/>
      <c r="K2403" s="5"/>
      <c r="L2403" s="5"/>
      <c r="M2403" s="18"/>
      <c r="N2403" s="18"/>
      <c r="T2403" s="67"/>
      <c r="U2403" s="67"/>
      <c r="Z2403" s="24"/>
      <c r="AA2403" s="24"/>
      <c r="AB2403" s="24"/>
      <c r="AC2403" s="24"/>
      <c r="AD2403" s="24"/>
      <c r="AE2403" s="24"/>
      <c r="AF2403" s="24"/>
    </row>
    <row r="2404" spans="1:32" x14ac:dyDescent="0.25">
      <c r="A2404" s="18"/>
      <c r="B2404" s="18"/>
      <c r="C2404" s="74"/>
      <c r="D2404" s="74"/>
      <c r="E2404" s="75"/>
      <c r="F2404" s="5"/>
      <c r="G2404" s="5"/>
      <c r="H2404" s="5"/>
      <c r="K2404" s="5"/>
      <c r="L2404" s="5"/>
      <c r="M2404" s="18"/>
      <c r="N2404" s="18"/>
      <c r="T2404" s="67"/>
      <c r="U2404" s="67"/>
      <c r="Z2404" s="24"/>
      <c r="AA2404" s="24"/>
      <c r="AB2404" s="24"/>
      <c r="AC2404" s="24"/>
      <c r="AD2404" s="24"/>
      <c r="AE2404" s="24"/>
      <c r="AF2404" s="24"/>
    </row>
    <row r="2405" spans="1:32" x14ac:dyDescent="0.25">
      <c r="A2405" s="18"/>
      <c r="B2405" s="18"/>
      <c r="C2405" s="74"/>
      <c r="D2405" s="74"/>
      <c r="E2405" s="75"/>
      <c r="F2405" s="5"/>
      <c r="G2405" s="5"/>
      <c r="H2405" s="5"/>
      <c r="K2405" s="5"/>
      <c r="L2405" s="5"/>
      <c r="M2405" s="18"/>
      <c r="N2405" s="18"/>
      <c r="T2405" s="67"/>
      <c r="U2405" s="67"/>
      <c r="Z2405" s="24"/>
      <c r="AA2405" s="24"/>
      <c r="AB2405" s="24"/>
      <c r="AC2405" s="24"/>
      <c r="AD2405" s="24"/>
      <c r="AE2405" s="24"/>
      <c r="AF2405" s="24"/>
    </row>
    <row r="2406" spans="1:32" x14ac:dyDescent="0.25">
      <c r="A2406" s="18"/>
      <c r="B2406" s="18"/>
      <c r="C2406" s="74"/>
      <c r="D2406" s="74"/>
      <c r="E2406" s="75"/>
      <c r="F2406" s="5"/>
      <c r="G2406" s="5"/>
      <c r="H2406" s="5"/>
      <c r="K2406" s="5"/>
      <c r="L2406" s="5"/>
      <c r="M2406" s="18"/>
      <c r="N2406" s="18"/>
      <c r="T2406" s="67"/>
      <c r="U2406" s="67"/>
      <c r="Z2406" s="24"/>
      <c r="AA2406" s="24"/>
      <c r="AB2406" s="24"/>
      <c r="AC2406" s="24"/>
      <c r="AD2406" s="24"/>
      <c r="AE2406" s="24"/>
      <c r="AF2406" s="24"/>
    </row>
    <row r="2407" spans="1:32" x14ac:dyDescent="0.25">
      <c r="A2407" s="18"/>
      <c r="B2407" s="18"/>
      <c r="C2407" s="74"/>
      <c r="D2407" s="74"/>
      <c r="E2407" s="75"/>
      <c r="F2407" s="5"/>
      <c r="G2407" s="5"/>
      <c r="H2407" s="5"/>
      <c r="K2407" s="5"/>
      <c r="L2407" s="5"/>
      <c r="M2407" s="18"/>
      <c r="N2407" s="18"/>
      <c r="T2407" s="67"/>
      <c r="U2407" s="67"/>
      <c r="Z2407" s="24"/>
      <c r="AA2407" s="24"/>
      <c r="AB2407" s="24"/>
      <c r="AC2407" s="24"/>
      <c r="AD2407" s="24"/>
      <c r="AE2407" s="24"/>
      <c r="AF2407" s="24"/>
    </row>
    <row r="2408" spans="1:32" x14ac:dyDescent="0.25">
      <c r="A2408" s="18"/>
      <c r="B2408" s="18"/>
      <c r="C2408" s="74"/>
      <c r="D2408" s="74"/>
      <c r="E2408" s="75"/>
      <c r="F2408" s="5"/>
      <c r="G2408" s="5"/>
      <c r="H2408" s="5"/>
      <c r="K2408" s="5"/>
      <c r="L2408" s="5"/>
      <c r="M2408" s="18"/>
      <c r="N2408" s="18"/>
      <c r="T2408" s="67"/>
      <c r="U2408" s="67"/>
      <c r="Z2408" s="24"/>
      <c r="AA2408" s="24"/>
      <c r="AB2408" s="24"/>
      <c r="AC2408" s="24"/>
      <c r="AD2408" s="24"/>
      <c r="AE2408" s="24"/>
      <c r="AF2408" s="24"/>
    </row>
    <row r="2409" spans="1:32" x14ac:dyDescent="0.25">
      <c r="A2409" s="18"/>
      <c r="B2409" s="18"/>
      <c r="C2409" s="74"/>
      <c r="D2409" s="74"/>
      <c r="E2409" s="75"/>
      <c r="F2409" s="5"/>
      <c r="G2409" s="5"/>
      <c r="H2409" s="5"/>
      <c r="K2409" s="5"/>
      <c r="L2409" s="5"/>
      <c r="M2409" s="18"/>
      <c r="N2409" s="18"/>
      <c r="T2409" s="67"/>
      <c r="U2409" s="67"/>
      <c r="Z2409" s="24"/>
      <c r="AA2409" s="24"/>
      <c r="AB2409" s="24"/>
      <c r="AC2409" s="24"/>
      <c r="AD2409" s="24"/>
      <c r="AE2409" s="24"/>
      <c r="AF2409" s="24"/>
    </row>
    <row r="2410" spans="1:32" x14ac:dyDescent="0.25">
      <c r="A2410" s="18"/>
      <c r="B2410" s="18"/>
      <c r="C2410" s="74"/>
      <c r="D2410" s="74"/>
      <c r="E2410" s="75"/>
      <c r="F2410" s="5"/>
      <c r="G2410" s="5"/>
      <c r="H2410" s="5"/>
      <c r="K2410" s="5"/>
      <c r="L2410" s="5"/>
      <c r="M2410" s="18"/>
      <c r="N2410" s="18"/>
      <c r="T2410" s="67"/>
      <c r="U2410" s="67"/>
      <c r="Z2410" s="24"/>
      <c r="AA2410" s="24"/>
      <c r="AB2410" s="24"/>
      <c r="AC2410" s="24"/>
      <c r="AD2410" s="24"/>
      <c r="AE2410" s="24"/>
      <c r="AF2410" s="24"/>
    </row>
    <row r="2411" spans="1:32" x14ac:dyDescent="0.25">
      <c r="A2411" s="18"/>
      <c r="B2411" s="18"/>
      <c r="C2411" s="74"/>
      <c r="D2411" s="74"/>
      <c r="E2411" s="75"/>
      <c r="F2411" s="5"/>
      <c r="G2411" s="5"/>
      <c r="H2411" s="5"/>
      <c r="K2411" s="5"/>
      <c r="L2411" s="5"/>
      <c r="M2411" s="18"/>
      <c r="N2411" s="18"/>
      <c r="T2411" s="67"/>
      <c r="U2411" s="67"/>
      <c r="Z2411" s="24"/>
      <c r="AA2411" s="24"/>
      <c r="AB2411" s="24"/>
      <c r="AC2411" s="24"/>
      <c r="AD2411" s="24"/>
      <c r="AE2411" s="24"/>
      <c r="AF2411" s="24"/>
    </row>
    <row r="2412" spans="1:32" x14ac:dyDescent="0.25">
      <c r="A2412" s="18"/>
      <c r="B2412" s="18"/>
      <c r="C2412" s="74"/>
      <c r="D2412" s="74"/>
      <c r="E2412" s="75"/>
      <c r="F2412" s="5"/>
      <c r="G2412" s="5"/>
      <c r="H2412" s="5"/>
      <c r="K2412" s="5"/>
      <c r="L2412" s="5"/>
      <c r="M2412" s="18"/>
      <c r="N2412" s="18"/>
      <c r="T2412" s="67"/>
      <c r="U2412" s="67"/>
      <c r="Z2412" s="24"/>
      <c r="AA2412" s="24"/>
      <c r="AB2412" s="24"/>
      <c r="AC2412" s="24"/>
      <c r="AD2412" s="24"/>
      <c r="AE2412" s="24"/>
      <c r="AF2412" s="24"/>
    </row>
    <row r="2413" spans="1:32" x14ac:dyDescent="0.25">
      <c r="A2413" s="18"/>
      <c r="B2413" s="18"/>
      <c r="C2413" s="74"/>
      <c r="D2413" s="74"/>
      <c r="E2413" s="75"/>
      <c r="F2413" s="5"/>
      <c r="G2413" s="5"/>
      <c r="H2413" s="5"/>
      <c r="K2413" s="5"/>
      <c r="L2413" s="5"/>
      <c r="M2413" s="18"/>
      <c r="N2413" s="18"/>
      <c r="T2413" s="67"/>
      <c r="U2413" s="67"/>
      <c r="Z2413" s="24"/>
      <c r="AA2413" s="24"/>
      <c r="AB2413" s="24"/>
      <c r="AC2413" s="24"/>
      <c r="AD2413" s="24"/>
      <c r="AE2413" s="24"/>
      <c r="AF2413" s="24"/>
    </row>
    <row r="2414" spans="1:32" x14ac:dyDescent="0.25">
      <c r="A2414" s="18"/>
      <c r="B2414" s="18"/>
      <c r="C2414" s="74"/>
      <c r="D2414" s="74"/>
      <c r="E2414" s="75"/>
      <c r="F2414" s="5"/>
      <c r="G2414" s="5"/>
      <c r="H2414" s="5"/>
      <c r="K2414" s="5"/>
      <c r="L2414" s="5"/>
      <c r="M2414" s="18"/>
      <c r="N2414" s="18"/>
      <c r="T2414" s="67"/>
      <c r="U2414" s="67"/>
      <c r="Z2414" s="24"/>
      <c r="AA2414" s="24"/>
      <c r="AB2414" s="24"/>
      <c r="AC2414" s="24"/>
      <c r="AD2414" s="24"/>
      <c r="AE2414" s="24"/>
      <c r="AF2414" s="24"/>
    </row>
    <row r="2415" spans="1:32" x14ac:dyDescent="0.25">
      <c r="A2415" s="18"/>
      <c r="B2415" s="18"/>
      <c r="C2415" s="74"/>
      <c r="D2415" s="74"/>
      <c r="E2415" s="75"/>
      <c r="F2415" s="5"/>
      <c r="G2415" s="5"/>
      <c r="H2415" s="5"/>
      <c r="K2415" s="5"/>
      <c r="L2415" s="5"/>
      <c r="M2415" s="18"/>
      <c r="N2415" s="18"/>
      <c r="T2415" s="67"/>
      <c r="U2415" s="67"/>
      <c r="Z2415" s="24"/>
      <c r="AA2415" s="24"/>
      <c r="AB2415" s="24"/>
      <c r="AC2415" s="24"/>
      <c r="AD2415" s="24"/>
      <c r="AE2415" s="24"/>
      <c r="AF2415" s="24"/>
    </row>
    <row r="2416" spans="1:32" x14ac:dyDescent="0.25">
      <c r="A2416" s="18"/>
      <c r="B2416" s="18"/>
      <c r="C2416" s="74"/>
      <c r="D2416" s="74"/>
      <c r="E2416" s="75"/>
      <c r="F2416" s="5"/>
      <c r="G2416" s="5"/>
      <c r="H2416" s="5"/>
      <c r="K2416" s="5"/>
      <c r="L2416" s="5"/>
      <c r="M2416" s="18"/>
      <c r="N2416" s="18"/>
      <c r="T2416" s="67"/>
      <c r="U2416" s="67"/>
      <c r="Z2416" s="24"/>
      <c r="AA2416" s="24"/>
      <c r="AB2416" s="24"/>
      <c r="AC2416" s="24"/>
      <c r="AD2416" s="24"/>
      <c r="AE2416" s="24"/>
      <c r="AF2416" s="24"/>
    </row>
    <row r="2417" spans="1:32" x14ac:dyDescent="0.25">
      <c r="A2417" s="18"/>
      <c r="B2417" s="18"/>
      <c r="C2417" s="74"/>
      <c r="D2417" s="74"/>
      <c r="E2417" s="75"/>
      <c r="F2417" s="5"/>
      <c r="G2417" s="5"/>
      <c r="H2417" s="5"/>
      <c r="K2417" s="5"/>
      <c r="L2417" s="5"/>
      <c r="M2417" s="18"/>
      <c r="N2417" s="18"/>
      <c r="T2417" s="67"/>
      <c r="U2417" s="67"/>
      <c r="Z2417" s="24"/>
      <c r="AA2417" s="24"/>
      <c r="AB2417" s="24"/>
      <c r="AC2417" s="24"/>
      <c r="AD2417" s="24"/>
      <c r="AE2417" s="24"/>
      <c r="AF2417" s="24"/>
    </row>
    <row r="2418" spans="1:32" x14ac:dyDescent="0.25">
      <c r="A2418" s="18"/>
      <c r="B2418" s="18"/>
      <c r="C2418" s="74"/>
      <c r="D2418" s="74"/>
      <c r="E2418" s="75"/>
      <c r="F2418" s="5"/>
      <c r="G2418" s="5"/>
      <c r="H2418" s="5"/>
      <c r="K2418" s="5"/>
      <c r="L2418" s="5"/>
      <c r="M2418" s="18"/>
      <c r="N2418" s="18"/>
      <c r="T2418" s="67"/>
      <c r="U2418" s="67"/>
      <c r="Z2418" s="24"/>
      <c r="AA2418" s="24"/>
      <c r="AB2418" s="24"/>
      <c r="AC2418" s="24"/>
      <c r="AD2418" s="24"/>
      <c r="AE2418" s="24"/>
      <c r="AF2418" s="24"/>
    </row>
    <row r="2419" spans="1:32" x14ac:dyDescent="0.25">
      <c r="A2419" s="18"/>
      <c r="B2419" s="18"/>
      <c r="C2419" s="74"/>
      <c r="D2419" s="74"/>
      <c r="E2419" s="75"/>
      <c r="F2419" s="5"/>
      <c r="G2419" s="5"/>
      <c r="H2419" s="5"/>
      <c r="K2419" s="5"/>
      <c r="L2419" s="5"/>
      <c r="M2419" s="18"/>
      <c r="N2419" s="18"/>
      <c r="T2419" s="67"/>
      <c r="U2419" s="67"/>
      <c r="Z2419" s="24"/>
      <c r="AA2419" s="24"/>
      <c r="AB2419" s="24"/>
      <c r="AC2419" s="24"/>
      <c r="AD2419" s="24"/>
      <c r="AE2419" s="24"/>
      <c r="AF2419" s="24"/>
    </row>
    <row r="2420" spans="1:32" x14ac:dyDescent="0.25">
      <c r="A2420" s="18"/>
      <c r="B2420" s="18"/>
      <c r="C2420" s="74"/>
      <c r="D2420" s="74"/>
      <c r="E2420" s="75"/>
      <c r="F2420" s="5"/>
      <c r="G2420" s="5"/>
      <c r="H2420" s="5"/>
      <c r="K2420" s="5"/>
      <c r="L2420" s="5"/>
      <c r="M2420" s="18"/>
      <c r="N2420" s="18"/>
      <c r="T2420" s="67"/>
      <c r="U2420" s="67"/>
      <c r="Z2420" s="24"/>
      <c r="AA2420" s="24"/>
      <c r="AB2420" s="24"/>
      <c r="AC2420" s="24"/>
      <c r="AD2420" s="24"/>
      <c r="AE2420" s="24"/>
      <c r="AF2420" s="24"/>
    </row>
    <row r="2421" spans="1:32" x14ac:dyDescent="0.25">
      <c r="A2421" s="18"/>
      <c r="B2421" s="18"/>
      <c r="C2421" s="74"/>
      <c r="D2421" s="74"/>
      <c r="E2421" s="75"/>
      <c r="F2421" s="5"/>
      <c r="G2421" s="5"/>
      <c r="H2421" s="5"/>
      <c r="K2421" s="5"/>
      <c r="L2421" s="5"/>
      <c r="M2421" s="18"/>
      <c r="N2421" s="18"/>
      <c r="T2421" s="67"/>
      <c r="U2421" s="67"/>
      <c r="Z2421" s="24"/>
      <c r="AA2421" s="24"/>
      <c r="AB2421" s="24"/>
      <c r="AC2421" s="24"/>
      <c r="AD2421" s="24"/>
      <c r="AE2421" s="24"/>
      <c r="AF2421" s="24"/>
    </row>
    <row r="2422" spans="1:32" x14ac:dyDescent="0.25">
      <c r="A2422" s="18"/>
      <c r="B2422" s="18"/>
      <c r="C2422" s="74"/>
      <c r="D2422" s="74"/>
      <c r="E2422" s="75"/>
      <c r="F2422" s="5"/>
      <c r="G2422" s="5"/>
      <c r="H2422" s="5"/>
      <c r="K2422" s="5"/>
      <c r="L2422" s="5"/>
      <c r="M2422" s="18"/>
      <c r="N2422" s="18"/>
      <c r="T2422" s="67"/>
      <c r="U2422" s="67"/>
      <c r="Z2422" s="24"/>
      <c r="AA2422" s="24"/>
      <c r="AB2422" s="24"/>
      <c r="AC2422" s="24"/>
      <c r="AD2422" s="24"/>
      <c r="AE2422" s="24"/>
      <c r="AF2422" s="24"/>
    </row>
    <row r="2423" spans="1:32" x14ac:dyDescent="0.25">
      <c r="A2423" s="18"/>
      <c r="B2423" s="18"/>
      <c r="C2423" s="74"/>
      <c r="D2423" s="74"/>
      <c r="E2423" s="75"/>
      <c r="F2423" s="5"/>
      <c r="G2423" s="5"/>
      <c r="H2423" s="5"/>
      <c r="K2423" s="5"/>
      <c r="L2423" s="5"/>
      <c r="M2423" s="18"/>
      <c r="N2423" s="18"/>
      <c r="T2423" s="67"/>
      <c r="U2423" s="67"/>
      <c r="Z2423" s="24"/>
      <c r="AA2423" s="24"/>
      <c r="AB2423" s="24"/>
      <c r="AC2423" s="24"/>
      <c r="AD2423" s="24"/>
      <c r="AE2423" s="24"/>
      <c r="AF2423" s="24"/>
    </row>
    <row r="2424" spans="1:32" x14ac:dyDescent="0.25">
      <c r="A2424" s="18"/>
      <c r="B2424" s="18"/>
      <c r="C2424" s="74"/>
      <c r="D2424" s="74"/>
      <c r="E2424" s="75"/>
      <c r="F2424" s="5"/>
      <c r="G2424" s="5"/>
      <c r="H2424" s="5"/>
      <c r="K2424" s="5"/>
      <c r="L2424" s="5"/>
      <c r="M2424" s="18"/>
      <c r="N2424" s="18"/>
      <c r="T2424" s="67"/>
      <c r="U2424" s="67"/>
      <c r="Z2424" s="24"/>
      <c r="AA2424" s="24"/>
      <c r="AB2424" s="24"/>
      <c r="AC2424" s="24"/>
      <c r="AD2424" s="24"/>
      <c r="AE2424" s="24"/>
      <c r="AF2424" s="24"/>
    </row>
    <row r="2425" spans="1:32" x14ac:dyDescent="0.25">
      <c r="A2425" s="18"/>
      <c r="B2425" s="18"/>
      <c r="C2425" s="74"/>
      <c r="D2425" s="74"/>
      <c r="E2425" s="75"/>
      <c r="F2425" s="5"/>
      <c r="G2425" s="5"/>
      <c r="H2425" s="5"/>
      <c r="K2425" s="5"/>
      <c r="L2425" s="5"/>
      <c r="M2425" s="18"/>
      <c r="N2425" s="18"/>
      <c r="T2425" s="67"/>
      <c r="U2425" s="67"/>
      <c r="Z2425" s="24"/>
      <c r="AA2425" s="24"/>
      <c r="AB2425" s="24"/>
      <c r="AC2425" s="24"/>
      <c r="AD2425" s="24"/>
      <c r="AE2425" s="24"/>
      <c r="AF2425" s="24"/>
    </row>
    <row r="2426" spans="1:32" x14ac:dyDescent="0.25">
      <c r="A2426" s="18"/>
      <c r="B2426" s="18"/>
      <c r="C2426" s="74"/>
      <c r="D2426" s="74"/>
      <c r="E2426" s="75"/>
      <c r="F2426" s="5"/>
      <c r="G2426" s="5"/>
      <c r="H2426" s="5"/>
      <c r="K2426" s="5"/>
      <c r="L2426" s="5"/>
      <c r="M2426" s="18"/>
      <c r="N2426" s="18"/>
      <c r="T2426" s="67"/>
      <c r="U2426" s="67"/>
      <c r="Z2426" s="24"/>
      <c r="AA2426" s="24"/>
      <c r="AB2426" s="24"/>
      <c r="AC2426" s="24"/>
      <c r="AD2426" s="24"/>
      <c r="AE2426" s="24"/>
      <c r="AF2426" s="24"/>
    </row>
    <row r="2427" spans="1:32" x14ac:dyDescent="0.25">
      <c r="A2427" s="18"/>
      <c r="B2427" s="18"/>
      <c r="C2427" s="74"/>
      <c r="D2427" s="74"/>
      <c r="E2427" s="75"/>
      <c r="F2427" s="5"/>
      <c r="G2427" s="5"/>
      <c r="H2427" s="5"/>
      <c r="K2427" s="5"/>
      <c r="L2427" s="5"/>
      <c r="M2427" s="18"/>
      <c r="N2427" s="18"/>
      <c r="T2427" s="67"/>
      <c r="U2427" s="67"/>
      <c r="Z2427" s="24"/>
      <c r="AA2427" s="24"/>
      <c r="AB2427" s="24"/>
      <c r="AC2427" s="24"/>
      <c r="AD2427" s="24"/>
      <c r="AE2427" s="24"/>
      <c r="AF2427" s="24"/>
    </row>
    <row r="2428" spans="1:32" x14ac:dyDescent="0.25">
      <c r="A2428" s="18"/>
      <c r="B2428" s="18"/>
      <c r="C2428" s="74"/>
      <c r="D2428" s="74"/>
      <c r="E2428" s="75"/>
      <c r="F2428" s="5"/>
      <c r="G2428" s="5"/>
      <c r="H2428" s="5"/>
      <c r="K2428" s="5"/>
      <c r="L2428" s="5"/>
      <c r="M2428" s="18"/>
      <c r="N2428" s="18"/>
      <c r="T2428" s="67"/>
      <c r="U2428" s="67"/>
      <c r="Z2428" s="24"/>
      <c r="AA2428" s="24"/>
      <c r="AB2428" s="24"/>
      <c r="AC2428" s="24"/>
      <c r="AD2428" s="24"/>
      <c r="AE2428" s="24"/>
      <c r="AF2428" s="24"/>
    </row>
    <row r="2429" spans="1:32" x14ac:dyDescent="0.25">
      <c r="A2429" s="18"/>
      <c r="B2429" s="18"/>
      <c r="C2429" s="74"/>
      <c r="D2429" s="74"/>
      <c r="E2429" s="75"/>
      <c r="F2429" s="5"/>
      <c r="G2429" s="5"/>
      <c r="H2429" s="5"/>
      <c r="K2429" s="5"/>
      <c r="L2429" s="5"/>
      <c r="M2429" s="18"/>
      <c r="N2429" s="18"/>
      <c r="T2429" s="67"/>
      <c r="U2429" s="67"/>
      <c r="Z2429" s="24"/>
      <c r="AA2429" s="24"/>
      <c r="AB2429" s="24"/>
      <c r="AC2429" s="24"/>
      <c r="AD2429" s="24"/>
      <c r="AE2429" s="24"/>
      <c r="AF2429" s="24"/>
    </row>
    <row r="2430" spans="1:32" x14ac:dyDescent="0.25">
      <c r="A2430" s="18"/>
      <c r="B2430" s="18"/>
      <c r="C2430" s="74"/>
      <c r="D2430" s="74"/>
      <c r="E2430" s="75"/>
      <c r="F2430" s="5"/>
      <c r="G2430" s="5"/>
      <c r="H2430" s="5"/>
      <c r="K2430" s="5"/>
      <c r="L2430" s="5"/>
      <c r="M2430" s="18"/>
      <c r="N2430" s="18"/>
      <c r="T2430" s="67"/>
      <c r="U2430" s="67"/>
      <c r="Z2430" s="24"/>
      <c r="AA2430" s="24"/>
      <c r="AB2430" s="24"/>
      <c r="AC2430" s="24"/>
      <c r="AD2430" s="24"/>
      <c r="AE2430" s="24"/>
      <c r="AF2430" s="24"/>
    </row>
    <row r="2431" spans="1:32" x14ac:dyDescent="0.25">
      <c r="A2431" s="18"/>
      <c r="B2431" s="18"/>
      <c r="C2431" s="74"/>
      <c r="D2431" s="74"/>
      <c r="E2431" s="75"/>
      <c r="F2431" s="5"/>
      <c r="G2431" s="5"/>
      <c r="H2431" s="5"/>
      <c r="K2431" s="5"/>
      <c r="L2431" s="5"/>
      <c r="M2431" s="18"/>
      <c r="N2431" s="18"/>
      <c r="T2431" s="67"/>
      <c r="U2431" s="67"/>
      <c r="Z2431" s="24"/>
      <c r="AA2431" s="24"/>
      <c r="AB2431" s="24"/>
      <c r="AC2431" s="24"/>
      <c r="AD2431" s="24"/>
      <c r="AE2431" s="24"/>
      <c r="AF2431" s="24"/>
    </row>
    <row r="2432" spans="1:32" x14ac:dyDescent="0.25">
      <c r="A2432" s="18"/>
      <c r="B2432" s="18"/>
      <c r="C2432" s="74"/>
      <c r="D2432" s="74"/>
      <c r="E2432" s="75"/>
      <c r="F2432" s="5"/>
      <c r="G2432" s="5"/>
      <c r="H2432" s="5"/>
      <c r="K2432" s="5"/>
      <c r="L2432" s="5"/>
      <c r="M2432" s="18"/>
      <c r="N2432" s="18"/>
      <c r="T2432" s="67"/>
      <c r="U2432" s="67"/>
      <c r="Z2432" s="24"/>
      <c r="AA2432" s="24"/>
      <c r="AB2432" s="24"/>
      <c r="AC2432" s="24"/>
      <c r="AD2432" s="24"/>
      <c r="AE2432" s="24"/>
      <c r="AF2432" s="24"/>
    </row>
    <row r="2433" spans="1:32" x14ac:dyDescent="0.25">
      <c r="A2433" s="18"/>
      <c r="B2433" s="18"/>
      <c r="C2433" s="74"/>
      <c r="D2433" s="74"/>
      <c r="E2433" s="75"/>
      <c r="F2433" s="5"/>
      <c r="G2433" s="5"/>
      <c r="H2433" s="5"/>
      <c r="K2433" s="5"/>
      <c r="L2433" s="5"/>
      <c r="M2433" s="18"/>
      <c r="N2433" s="18"/>
      <c r="T2433" s="67"/>
      <c r="U2433" s="67"/>
      <c r="Z2433" s="24"/>
      <c r="AA2433" s="24"/>
      <c r="AB2433" s="24"/>
      <c r="AC2433" s="24"/>
      <c r="AD2433" s="24"/>
      <c r="AE2433" s="24"/>
      <c r="AF2433" s="24"/>
    </row>
    <row r="2434" spans="1:32" x14ac:dyDescent="0.25">
      <c r="A2434" s="18"/>
      <c r="B2434" s="18"/>
      <c r="C2434" s="74"/>
      <c r="D2434" s="74"/>
      <c r="E2434" s="75"/>
      <c r="F2434" s="5"/>
      <c r="G2434" s="5"/>
      <c r="H2434" s="5"/>
      <c r="K2434" s="5"/>
      <c r="L2434" s="5"/>
      <c r="M2434" s="18"/>
      <c r="N2434" s="18"/>
      <c r="T2434" s="67"/>
      <c r="U2434" s="67"/>
      <c r="Z2434" s="24"/>
      <c r="AA2434" s="24"/>
      <c r="AB2434" s="24"/>
      <c r="AC2434" s="24"/>
      <c r="AD2434" s="24"/>
      <c r="AE2434" s="24"/>
      <c r="AF2434" s="24"/>
    </row>
    <row r="2435" spans="1:32" x14ac:dyDescent="0.25">
      <c r="A2435" s="18"/>
      <c r="B2435" s="18"/>
      <c r="C2435" s="74"/>
      <c r="D2435" s="74"/>
      <c r="E2435" s="75"/>
      <c r="F2435" s="5"/>
      <c r="G2435" s="5"/>
      <c r="H2435" s="5"/>
      <c r="K2435" s="5"/>
      <c r="L2435" s="5"/>
      <c r="M2435" s="18"/>
      <c r="N2435" s="18"/>
      <c r="T2435" s="67"/>
      <c r="U2435" s="67"/>
      <c r="Z2435" s="24"/>
      <c r="AA2435" s="24"/>
      <c r="AB2435" s="24"/>
      <c r="AC2435" s="24"/>
      <c r="AD2435" s="24"/>
      <c r="AE2435" s="24"/>
      <c r="AF2435" s="24"/>
    </row>
    <row r="2436" spans="1:32" x14ac:dyDescent="0.25">
      <c r="A2436" s="18"/>
      <c r="B2436" s="18"/>
      <c r="C2436" s="74"/>
      <c r="D2436" s="74"/>
      <c r="E2436" s="75"/>
      <c r="F2436" s="5"/>
      <c r="G2436" s="5"/>
      <c r="H2436" s="5"/>
      <c r="K2436" s="5"/>
      <c r="L2436" s="5"/>
      <c r="M2436" s="18"/>
      <c r="N2436" s="18"/>
      <c r="T2436" s="67"/>
      <c r="U2436" s="67"/>
      <c r="Z2436" s="24"/>
      <c r="AA2436" s="24"/>
      <c r="AB2436" s="24"/>
      <c r="AC2436" s="24"/>
      <c r="AD2436" s="24"/>
      <c r="AE2436" s="24"/>
      <c r="AF2436" s="24"/>
    </row>
    <row r="2437" spans="1:32" x14ac:dyDescent="0.25">
      <c r="A2437" s="18"/>
      <c r="B2437" s="18"/>
      <c r="C2437" s="74"/>
      <c r="D2437" s="74"/>
      <c r="E2437" s="75"/>
      <c r="F2437" s="5"/>
      <c r="G2437" s="5"/>
      <c r="H2437" s="5"/>
      <c r="K2437" s="5"/>
      <c r="L2437" s="5"/>
      <c r="M2437" s="18"/>
      <c r="N2437" s="18"/>
      <c r="T2437" s="67"/>
      <c r="U2437" s="67"/>
      <c r="Z2437" s="24"/>
      <c r="AA2437" s="24"/>
      <c r="AB2437" s="24"/>
      <c r="AC2437" s="24"/>
      <c r="AD2437" s="24"/>
      <c r="AE2437" s="24"/>
      <c r="AF2437" s="24"/>
    </row>
    <row r="2438" spans="1:32" x14ac:dyDescent="0.25">
      <c r="A2438" s="18"/>
      <c r="B2438" s="18"/>
      <c r="C2438" s="74"/>
      <c r="D2438" s="74"/>
      <c r="E2438" s="75"/>
      <c r="F2438" s="5"/>
      <c r="G2438" s="5"/>
      <c r="H2438" s="5"/>
      <c r="K2438" s="5"/>
      <c r="L2438" s="5"/>
      <c r="M2438" s="18"/>
      <c r="N2438" s="18"/>
      <c r="T2438" s="67"/>
      <c r="U2438" s="67"/>
      <c r="Z2438" s="24"/>
      <c r="AA2438" s="24"/>
      <c r="AB2438" s="24"/>
      <c r="AC2438" s="24"/>
      <c r="AD2438" s="24"/>
      <c r="AE2438" s="24"/>
      <c r="AF2438" s="24"/>
    </row>
    <row r="2439" spans="1:32" x14ac:dyDescent="0.25">
      <c r="A2439" s="18"/>
      <c r="B2439" s="18"/>
      <c r="C2439" s="74"/>
      <c r="D2439" s="74"/>
      <c r="E2439" s="75"/>
      <c r="F2439" s="5"/>
      <c r="G2439" s="5"/>
      <c r="H2439" s="5"/>
      <c r="K2439" s="5"/>
      <c r="L2439" s="5"/>
      <c r="M2439" s="18"/>
      <c r="N2439" s="18"/>
      <c r="T2439" s="67"/>
      <c r="U2439" s="67"/>
      <c r="Z2439" s="24"/>
      <c r="AA2439" s="24"/>
      <c r="AB2439" s="24"/>
      <c r="AC2439" s="24"/>
      <c r="AD2439" s="24"/>
      <c r="AE2439" s="24"/>
      <c r="AF2439" s="24"/>
    </row>
    <row r="2440" spans="1:32" x14ac:dyDescent="0.25">
      <c r="A2440" s="18"/>
      <c r="B2440" s="18"/>
      <c r="C2440" s="74"/>
      <c r="D2440" s="74"/>
      <c r="E2440" s="75"/>
      <c r="F2440" s="5"/>
      <c r="G2440" s="5"/>
      <c r="H2440" s="5"/>
      <c r="K2440" s="5"/>
      <c r="L2440" s="5"/>
      <c r="M2440" s="18"/>
      <c r="N2440" s="18"/>
      <c r="T2440" s="67"/>
      <c r="U2440" s="67"/>
      <c r="Z2440" s="24"/>
      <c r="AA2440" s="24"/>
      <c r="AB2440" s="24"/>
      <c r="AC2440" s="24"/>
      <c r="AD2440" s="24"/>
      <c r="AE2440" s="24"/>
      <c r="AF2440" s="24"/>
    </row>
    <row r="2441" spans="1:32" x14ac:dyDescent="0.25">
      <c r="A2441" s="18"/>
      <c r="B2441" s="18"/>
      <c r="C2441" s="74"/>
      <c r="D2441" s="74"/>
      <c r="E2441" s="75"/>
      <c r="F2441" s="5"/>
      <c r="G2441" s="5"/>
      <c r="H2441" s="5"/>
      <c r="K2441" s="5"/>
      <c r="L2441" s="5"/>
      <c r="M2441" s="18"/>
      <c r="N2441" s="18"/>
      <c r="T2441" s="67"/>
      <c r="U2441" s="67"/>
      <c r="Z2441" s="24"/>
      <c r="AA2441" s="24"/>
      <c r="AB2441" s="24"/>
      <c r="AC2441" s="24"/>
      <c r="AD2441" s="24"/>
      <c r="AE2441" s="24"/>
      <c r="AF2441" s="24"/>
    </row>
    <row r="2442" spans="1:32" x14ac:dyDescent="0.25">
      <c r="A2442" s="18"/>
      <c r="B2442" s="18"/>
      <c r="C2442" s="74"/>
      <c r="D2442" s="74"/>
      <c r="E2442" s="75"/>
      <c r="F2442" s="5"/>
      <c r="G2442" s="5"/>
      <c r="H2442" s="5"/>
      <c r="K2442" s="5"/>
      <c r="L2442" s="5"/>
      <c r="M2442" s="18"/>
      <c r="N2442" s="18"/>
      <c r="T2442" s="67"/>
      <c r="U2442" s="67"/>
      <c r="Z2442" s="24"/>
      <c r="AA2442" s="24"/>
      <c r="AB2442" s="24"/>
      <c r="AC2442" s="24"/>
      <c r="AD2442" s="24"/>
      <c r="AE2442" s="24"/>
      <c r="AF2442" s="24"/>
    </row>
    <row r="2443" spans="1:32" x14ac:dyDescent="0.25">
      <c r="A2443" s="18"/>
      <c r="B2443" s="18"/>
      <c r="C2443" s="74"/>
      <c r="D2443" s="74"/>
      <c r="E2443" s="75"/>
      <c r="F2443" s="5"/>
      <c r="G2443" s="5"/>
      <c r="H2443" s="5"/>
      <c r="K2443" s="5"/>
      <c r="L2443" s="5"/>
      <c r="M2443" s="18"/>
      <c r="N2443" s="18"/>
      <c r="T2443" s="67"/>
      <c r="U2443" s="67"/>
      <c r="Z2443" s="24"/>
      <c r="AA2443" s="24"/>
      <c r="AB2443" s="24"/>
      <c r="AC2443" s="24"/>
      <c r="AD2443" s="24"/>
      <c r="AE2443" s="24"/>
      <c r="AF2443" s="24"/>
    </row>
    <row r="2444" spans="1:32" x14ac:dyDescent="0.25">
      <c r="A2444" s="18"/>
      <c r="B2444" s="18"/>
      <c r="C2444" s="74"/>
      <c r="D2444" s="74"/>
      <c r="E2444" s="75"/>
      <c r="F2444" s="5"/>
      <c r="G2444" s="5"/>
      <c r="H2444" s="5"/>
      <c r="K2444" s="5"/>
      <c r="L2444" s="5"/>
      <c r="M2444" s="18"/>
      <c r="N2444" s="18"/>
      <c r="T2444" s="67"/>
      <c r="U2444" s="67"/>
      <c r="Z2444" s="24"/>
      <c r="AA2444" s="24"/>
      <c r="AB2444" s="24"/>
      <c r="AC2444" s="24"/>
      <c r="AD2444" s="24"/>
      <c r="AE2444" s="24"/>
      <c r="AF2444" s="24"/>
    </row>
    <row r="2445" spans="1:32" x14ac:dyDescent="0.25">
      <c r="A2445" s="18"/>
      <c r="B2445" s="18"/>
      <c r="C2445" s="74"/>
      <c r="D2445" s="74"/>
      <c r="E2445" s="75"/>
      <c r="F2445" s="5"/>
      <c r="G2445" s="5"/>
      <c r="H2445" s="5"/>
      <c r="K2445" s="5"/>
      <c r="L2445" s="5"/>
      <c r="M2445" s="18"/>
      <c r="N2445" s="18"/>
      <c r="T2445" s="67"/>
      <c r="U2445" s="67"/>
      <c r="Z2445" s="24"/>
      <c r="AA2445" s="24"/>
      <c r="AB2445" s="24"/>
      <c r="AC2445" s="24"/>
      <c r="AD2445" s="24"/>
      <c r="AE2445" s="24"/>
      <c r="AF2445" s="24"/>
    </row>
    <row r="2446" spans="1:32" x14ac:dyDescent="0.25">
      <c r="A2446" s="18"/>
      <c r="B2446" s="18"/>
      <c r="C2446" s="74"/>
      <c r="D2446" s="74"/>
      <c r="E2446" s="75"/>
      <c r="F2446" s="5"/>
      <c r="G2446" s="5"/>
      <c r="H2446" s="5"/>
      <c r="K2446" s="5"/>
      <c r="L2446" s="5"/>
      <c r="M2446" s="18"/>
      <c r="N2446" s="18"/>
      <c r="T2446" s="67"/>
      <c r="U2446" s="67"/>
      <c r="Z2446" s="24"/>
      <c r="AA2446" s="24"/>
      <c r="AB2446" s="24"/>
      <c r="AC2446" s="24"/>
      <c r="AD2446" s="24"/>
      <c r="AE2446" s="24"/>
      <c r="AF2446" s="24"/>
    </row>
    <row r="2447" spans="1:32" x14ac:dyDescent="0.25">
      <c r="A2447" s="18"/>
      <c r="B2447" s="18"/>
      <c r="C2447" s="74"/>
      <c r="D2447" s="74"/>
      <c r="E2447" s="75"/>
      <c r="F2447" s="5"/>
      <c r="G2447" s="5"/>
      <c r="H2447" s="5"/>
      <c r="K2447" s="5"/>
      <c r="L2447" s="5"/>
      <c r="M2447" s="18"/>
      <c r="N2447" s="18"/>
      <c r="T2447" s="67"/>
      <c r="U2447" s="67"/>
      <c r="Z2447" s="24"/>
      <c r="AA2447" s="24"/>
      <c r="AB2447" s="24"/>
      <c r="AC2447" s="24"/>
      <c r="AD2447" s="24"/>
      <c r="AE2447" s="24"/>
      <c r="AF2447" s="24"/>
    </row>
    <row r="2448" spans="1:32" x14ac:dyDescent="0.25">
      <c r="A2448" s="18"/>
      <c r="B2448" s="18"/>
      <c r="C2448" s="74"/>
      <c r="D2448" s="74"/>
      <c r="E2448" s="75"/>
      <c r="F2448" s="5"/>
      <c r="G2448" s="5"/>
      <c r="H2448" s="5"/>
      <c r="K2448" s="5"/>
      <c r="L2448" s="5"/>
      <c r="M2448" s="18"/>
      <c r="N2448" s="18"/>
      <c r="T2448" s="67"/>
      <c r="U2448" s="67"/>
      <c r="Z2448" s="24"/>
      <c r="AA2448" s="24"/>
      <c r="AB2448" s="24"/>
      <c r="AC2448" s="24"/>
      <c r="AD2448" s="24"/>
      <c r="AE2448" s="24"/>
      <c r="AF2448" s="24"/>
    </row>
    <row r="2449" spans="1:32" x14ac:dyDescent="0.25">
      <c r="A2449" s="18"/>
      <c r="B2449" s="18"/>
      <c r="C2449" s="74"/>
      <c r="D2449" s="74"/>
      <c r="E2449" s="75"/>
      <c r="F2449" s="5"/>
      <c r="G2449" s="5"/>
      <c r="H2449" s="5"/>
      <c r="K2449" s="5"/>
      <c r="L2449" s="5"/>
      <c r="M2449" s="18"/>
      <c r="N2449" s="18"/>
      <c r="T2449" s="67"/>
      <c r="U2449" s="67"/>
      <c r="Z2449" s="24"/>
      <c r="AA2449" s="24"/>
      <c r="AB2449" s="24"/>
      <c r="AC2449" s="24"/>
      <c r="AD2449" s="24"/>
      <c r="AE2449" s="24"/>
      <c r="AF2449" s="24"/>
    </row>
    <row r="2450" spans="1:32" x14ac:dyDescent="0.25">
      <c r="A2450" s="18"/>
      <c r="B2450" s="18"/>
      <c r="C2450" s="74"/>
      <c r="D2450" s="74"/>
      <c r="E2450" s="75"/>
      <c r="F2450" s="5"/>
      <c r="G2450" s="5"/>
      <c r="H2450" s="5"/>
      <c r="K2450" s="5"/>
      <c r="L2450" s="5"/>
      <c r="M2450" s="18"/>
      <c r="N2450" s="18"/>
      <c r="T2450" s="67"/>
      <c r="U2450" s="67"/>
      <c r="Z2450" s="24"/>
      <c r="AA2450" s="24"/>
      <c r="AB2450" s="24"/>
      <c r="AC2450" s="24"/>
      <c r="AD2450" s="24"/>
      <c r="AE2450" s="24"/>
      <c r="AF2450" s="24"/>
    </row>
    <row r="2451" spans="1:32" x14ac:dyDescent="0.25">
      <c r="A2451" s="18"/>
      <c r="B2451" s="18"/>
      <c r="C2451" s="74"/>
      <c r="D2451" s="74"/>
      <c r="E2451" s="75"/>
      <c r="F2451" s="5"/>
      <c r="G2451" s="5"/>
      <c r="H2451" s="5"/>
      <c r="K2451" s="5"/>
      <c r="L2451" s="5"/>
      <c r="M2451" s="18"/>
      <c r="N2451" s="18"/>
      <c r="T2451" s="67"/>
      <c r="U2451" s="67"/>
      <c r="Z2451" s="24"/>
      <c r="AA2451" s="24"/>
      <c r="AB2451" s="24"/>
      <c r="AC2451" s="24"/>
      <c r="AD2451" s="24"/>
      <c r="AE2451" s="24"/>
      <c r="AF2451" s="24"/>
    </row>
    <row r="2452" spans="1:32" x14ac:dyDescent="0.25">
      <c r="A2452" s="18"/>
      <c r="B2452" s="18"/>
      <c r="C2452" s="74"/>
      <c r="D2452" s="74"/>
      <c r="E2452" s="75"/>
      <c r="F2452" s="5"/>
      <c r="G2452" s="5"/>
      <c r="H2452" s="5"/>
      <c r="K2452" s="5"/>
      <c r="L2452" s="5"/>
      <c r="M2452" s="18"/>
      <c r="N2452" s="18"/>
      <c r="T2452" s="67"/>
      <c r="U2452" s="67"/>
      <c r="Z2452" s="24"/>
      <c r="AA2452" s="24"/>
      <c r="AB2452" s="24"/>
      <c r="AC2452" s="24"/>
      <c r="AD2452" s="24"/>
      <c r="AE2452" s="24"/>
      <c r="AF2452" s="24"/>
    </row>
    <row r="2453" spans="1:32" x14ac:dyDescent="0.25">
      <c r="A2453" s="18"/>
      <c r="B2453" s="18"/>
      <c r="C2453" s="74"/>
      <c r="D2453" s="74"/>
      <c r="E2453" s="75"/>
      <c r="F2453" s="5"/>
      <c r="G2453" s="5"/>
      <c r="H2453" s="5"/>
      <c r="K2453" s="5"/>
      <c r="L2453" s="5"/>
      <c r="M2453" s="18"/>
      <c r="N2453" s="18"/>
      <c r="T2453" s="67"/>
      <c r="U2453" s="67"/>
      <c r="Z2453" s="24"/>
      <c r="AA2453" s="24"/>
      <c r="AB2453" s="24"/>
      <c r="AC2453" s="24"/>
      <c r="AD2453" s="24"/>
      <c r="AE2453" s="24"/>
      <c r="AF2453" s="24"/>
    </row>
    <row r="2454" spans="1:32" x14ac:dyDescent="0.25">
      <c r="A2454" s="18"/>
      <c r="B2454" s="18"/>
      <c r="C2454" s="74"/>
      <c r="D2454" s="74"/>
      <c r="E2454" s="75"/>
      <c r="F2454" s="5"/>
      <c r="G2454" s="5"/>
      <c r="H2454" s="5"/>
      <c r="K2454" s="5"/>
      <c r="L2454" s="5"/>
      <c r="M2454" s="18"/>
      <c r="N2454" s="18"/>
      <c r="T2454" s="67"/>
      <c r="U2454" s="67"/>
      <c r="Z2454" s="24"/>
      <c r="AA2454" s="24"/>
      <c r="AB2454" s="24"/>
      <c r="AC2454" s="24"/>
      <c r="AD2454" s="24"/>
      <c r="AE2454" s="24"/>
      <c r="AF2454" s="24"/>
    </row>
    <row r="2455" spans="1:32" x14ac:dyDescent="0.25">
      <c r="A2455" s="18"/>
      <c r="B2455" s="18"/>
      <c r="C2455" s="74"/>
      <c r="D2455" s="74"/>
      <c r="E2455" s="75"/>
      <c r="F2455" s="5"/>
      <c r="G2455" s="5"/>
      <c r="H2455" s="5"/>
      <c r="K2455" s="5"/>
      <c r="L2455" s="5"/>
      <c r="M2455" s="18"/>
      <c r="N2455" s="18"/>
      <c r="T2455" s="67"/>
      <c r="U2455" s="67"/>
      <c r="Z2455" s="24"/>
      <c r="AA2455" s="24"/>
      <c r="AB2455" s="24"/>
      <c r="AC2455" s="24"/>
      <c r="AD2455" s="24"/>
      <c r="AE2455" s="24"/>
      <c r="AF2455" s="24"/>
    </row>
    <row r="2456" spans="1:32" x14ac:dyDescent="0.25">
      <c r="A2456" s="18"/>
      <c r="B2456" s="18"/>
      <c r="C2456" s="74"/>
      <c r="D2456" s="74"/>
      <c r="E2456" s="75"/>
      <c r="F2456" s="5"/>
      <c r="G2456" s="5"/>
      <c r="H2456" s="5"/>
      <c r="K2456" s="5"/>
      <c r="L2456" s="5"/>
      <c r="M2456" s="18"/>
      <c r="N2456" s="18"/>
      <c r="T2456" s="67"/>
      <c r="U2456" s="67"/>
      <c r="Z2456" s="24"/>
      <c r="AA2456" s="24"/>
      <c r="AB2456" s="24"/>
      <c r="AC2456" s="24"/>
      <c r="AD2456" s="24"/>
      <c r="AE2456" s="24"/>
      <c r="AF2456" s="24"/>
    </row>
    <row r="2457" spans="1:32" x14ac:dyDescent="0.25">
      <c r="A2457" s="18"/>
      <c r="B2457" s="18"/>
      <c r="C2457" s="74"/>
      <c r="D2457" s="74"/>
      <c r="E2457" s="75"/>
      <c r="F2457" s="5"/>
      <c r="G2457" s="5"/>
      <c r="H2457" s="5"/>
      <c r="K2457" s="5"/>
      <c r="L2457" s="5"/>
      <c r="M2457" s="18"/>
      <c r="N2457" s="18"/>
      <c r="T2457" s="67"/>
      <c r="U2457" s="67"/>
      <c r="Z2457" s="24"/>
      <c r="AA2457" s="24"/>
      <c r="AB2457" s="24"/>
      <c r="AC2457" s="24"/>
      <c r="AD2457" s="24"/>
      <c r="AE2457" s="24"/>
      <c r="AF2457" s="24"/>
    </row>
    <row r="2458" spans="1:32" x14ac:dyDescent="0.25">
      <c r="A2458" s="18"/>
      <c r="B2458" s="18"/>
      <c r="C2458" s="74"/>
      <c r="D2458" s="74"/>
      <c r="E2458" s="75"/>
      <c r="F2458" s="5"/>
      <c r="G2458" s="5"/>
      <c r="H2458" s="5"/>
      <c r="K2458" s="5"/>
      <c r="L2458" s="5"/>
      <c r="M2458" s="18"/>
      <c r="N2458" s="18"/>
      <c r="T2458" s="67"/>
      <c r="U2458" s="67"/>
      <c r="Z2458" s="24"/>
      <c r="AA2458" s="24"/>
      <c r="AB2458" s="24"/>
      <c r="AC2458" s="24"/>
      <c r="AD2458" s="24"/>
      <c r="AE2458" s="24"/>
      <c r="AF2458" s="24"/>
    </row>
    <row r="2459" spans="1:32" x14ac:dyDescent="0.25">
      <c r="A2459" s="18"/>
      <c r="B2459" s="18"/>
      <c r="C2459" s="74"/>
      <c r="D2459" s="74"/>
      <c r="E2459" s="75"/>
      <c r="F2459" s="5"/>
      <c r="G2459" s="5"/>
      <c r="H2459" s="5"/>
      <c r="K2459" s="5"/>
      <c r="L2459" s="5"/>
      <c r="M2459" s="18"/>
      <c r="N2459" s="18"/>
      <c r="T2459" s="67"/>
      <c r="U2459" s="67"/>
      <c r="Z2459" s="24"/>
      <c r="AA2459" s="24"/>
      <c r="AB2459" s="24"/>
      <c r="AC2459" s="24"/>
      <c r="AD2459" s="24"/>
      <c r="AE2459" s="24"/>
      <c r="AF2459" s="24"/>
    </row>
    <row r="2460" spans="1:32" x14ac:dyDescent="0.25">
      <c r="A2460" s="18"/>
      <c r="B2460" s="18"/>
      <c r="C2460" s="74"/>
      <c r="D2460" s="74"/>
      <c r="E2460" s="75"/>
      <c r="F2460" s="5"/>
      <c r="G2460" s="5"/>
      <c r="H2460" s="5"/>
      <c r="K2460" s="5"/>
      <c r="L2460" s="5"/>
      <c r="M2460" s="18"/>
      <c r="N2460" s="18"/>
      <c r="T2460" s="67"/>
      <c r="U2460" s="67"/>
      <c r="Z2460" s="24"/>
      <c r="AA2460" s="24"/>
      <c r="AB2460" s="24"/>
      <c r="AC2460" s="24"/>
      <c r="AD2460" s="24"/>
      <c r="AE2460" s="24"/>
      <c r="AF2460" s="24"/>
    </row>
    <row r="2461" spans="1:32" x14ac:dyDescent="0.25">
      <c r="A2461" s="18"/>
      <c r="B2461" s="18"/>
      <c r="C2461" s="74"/>
      <c r="D2461" s="74"/>
      <c r="E2461" s="75"/>
      <c r="F2461" s="5"/>
      <c r="G2461" s="5"/>
      <c r="H2461" s="5"/>
      <c r="K2461" s="5"/>
      <c r="L2461" s="5"/>
      <c r="M2461" s="18"/>
      <c r="N2461" s="18"/>
      <c r="T2461" s="67"/>
      <c r="U2461" s="67"/>
      <c r="Z2461" s="24"/>
      <c r="AA2461" s="24"/>
      <c r="AB2461" s="24"/>
      <c r="AC2461" s="24"/>
      <c r="AD2461" s="24"/>
      <c r="AE2461" s="24"/>
      <c r="AF2461" s="24"/>
    </row>
    <row r="2462" spans="1:32" x14ac:dyDescent="0.25">
      <c r="A2462" s="18"/>
      <c r="B2462" s="18"/>
      <c r="C2462" s="74"/>
      <c r="D2462" s="74"/>
      <c r="E2462" s="75"/>
      <c r="F2462" s="5"/>
      <c r="G2462" s="5"/>
      <c r="H2462" s="5"/>
      <c r="K2462" s="5"/>
      <c r="L2462" s="5"/>
      <c r="M2462" s="18"/>
      <c r="N2462" s="18"/>
      <c r="T2462" s="67"/>
      <c r="U2462" s="67"/>
      <c r="Z2462" s="24"/>
      <c r="AA2462" s="24"/>
      <c r="AB2462" s="24"/>
      <c r="AC2462" s="24"/>
      <c r="AD2462" s="24"/>
      <c r="AE2462" s="24"/>
      <c r="AF2462" s="24"/>
    </row>
    <row r="2463" spans="1:32" x14ac:dyDescent="0.25">
      <c r="A2463" s="18"/>
      <c r="B2463" s="18"/>
      <c r="C2463" s="74"/>
      <c r="D2463" s="74"/>
      <c r="E2463" s="75"/>
      <c r="F2463" s="5"/>
      <c r="G2463" s="5"/>
      <c r="H2463" s="5"/>
      <c r="K2463" s="5"/>
      <c r="L2463" s="5"/>
      <c r="M2463" s="18"/>
      <c r="N2463" s="18"/>
      <c r="T2463" s="67"/>
      <c r="U2463" s="67"/>
      <c r="Z2463" s="24"/>
      <c r="AA2463" s="24"/>
      <c r="AB2463" s="24"/>
      <c r="AC2463" s="24"/>
      <c r="AD2463" s="24"/>
      <c r="AE2463" s="24"/>
      <c r="AF2463" s="24"/>
    </row>
    <row r="2464" spans="1:32" x14ac:dyDescent="0.25">
      <c r="A2464" s="18"/>
      <c r="B2464" s="18"/>
      <c r="C2464" s="74"/>
      <c r="D2464" s="74"/>
      <c r="E2464" s="75"/>
      <c r="F2464" s="5"/>
      <c r="G2464" s="5"/>
      <c r="H2464" s="5"/>
      <c r="K2464" s="5"/>
      <c r="L2464" s="5"/>
      <c r="M2464" s="18"/>
      <c r="N2464" s="18"/>
      <c r="T2464" s="67"/>
      <c r="U2464" s="67"/>
      <c r="Z2464" s="24"/>
      <c r="AA2464" s="24"/>
      <c r="AB2464" s="24"/>
      <c r="AC2464" s="24"/>
      <c r="AD2464" s="24"/>
      <c r="AE2464" s="24"/>
      <c r="AF2464" s="24"/>
    </row>
    <row r="2465" spans="1:32" x14ac:dyDescent="0.25">
      <c r="A2465" s="18"/>
      <c r="B2465" s="18"/>
      <c r="C2465" s="74"/>
      <c r="D2465" s="74"/>
      <c r="E2465" s="75"/>
      <c r="F2465" s="5"/>
      <c r="G2465" s="5"/>
      <c r="H2465" s="5"/>
      <c r="K2465" s="5"/>
      <c r="L2465" s="5"/>
      <c r="M2465" s="18"/>
      <c r="N2465" s="18"/>
      <c r="T2465" s="67"/>
      <c r="U2465" s="67"/>
      <c r="Z2465" s="24"/>
      <c r="AA2465" s="24"/>
      <c r="AB2465" s="24"/>
      <c r="AC2465" s="24"/>
      <c r="AD2465" s="24"/>
      <c r="AE2465" s="24"/>
      <c r="AF2465" s="24"/>
    </row>
    <row r="2466" spans="1:32" x14ac:dyDescent="0.25">
      <c r="A2466" s="18"/>
      <c r="B2466" s="18"/>
      <c r="C2466" s="74"/>
      <c r="D2466" s="74"/>
      <c r="E2466" s="75"/>
      <c r="F2466" s="5"/>
      <c r="G2466" s="5"/>
      <c r="H2466" s="5"/>
      <c r="K2466" s="5"/>
      <c r="L2466" s="5"/>
      <c r="M2466" s="18"/>
      <c r="N2466" s="18"/>
      <c r="T2466" s="67"/>
      <c r="U2466" s="67"/>
      <c r="Z2466" s="24"/>
      <c r="AA2466" s="24"/>
      <c r="AB2466" s="24"/>
      <c r="AC2466" s="24"/>
      <c r="AD2466" s="24"/>
      <c r="AE2466" s="24"/>
      <c r="AF2466" s="24"/>
    </row>
    <row r="2467" spans="1:32" x14ac:dyDescent="0.25">
      <c r="A2467" s="18"/>
      <c r="B2467" s="18"/>
      <c r="C2467" s="74"/>
      <c r="D2467" s="74"/>
      <c r="E2467" s="75"/>
      <c r="F2467" s="5"/>
      <c r="G2467" s="5"/>
      <c r="H2467" s="5"/>
      <c r="K2467" s="5"/>
      <c r="L2467" s="5"/>
      <c r="M2467" s="18"/>
      <c r="N2467" s="18"/>
      <c r="T2467" s="67"/>
      <c r="U2467" s="67"/>
      <c r="Z2467" s="24"/>
      <c r="AA2467" s="24"/>
      <c r="AB2467" s="24"/>
      <c r="AC2467" s="24"/>
      <c r="AD2467" s="24"/>
      <c r="AE2467" s="24"/>
      <c r="AF2467" s="24"/>
    </row>
    <row r="2468" spans="1:32" x14ac:dyDescent="0.25">
      <c r="A2468" s="18"/>
      <c r="B2468" s="18"/>
      <c r="C2468" s="74"/>
      <c r="D2468" s="74"/>
      <c r="E2468" s="75"/>
      <c r="F2468" s="5"/>
      <c r="G2468" s="5"/>
      <c r="H2468" s="5"/>
      <c r="K2468" s="5"/>
      <c r="L2468" s="5"/>
      <c r="M2468" s="18"/>
      <c r="N2468" s="18"/>
      <c r="T2468" s="67"/>
      <c r="U2468" s="67"/>
      <c r="Z2468" s="24"/>
      <c r="AA2468" s="24"/>
      <c r="AB2468" s="24"/>
      <c r="AC2468" s="24"/>
      <c r="AD2468" s="24"/>
      <c r="AE2468" s="24"/>
      <c r="AF2468" s="24"/>
    </row>
    <row r="2469" spans="1:32" x14ac:dyDescent="0.25">
      <c r="A2469" s="18"/>
      <c r="B2469" s="18"/>
      <c r="C2469" s="74"/>
      <c r="D2469" s="74"/>
      <c r="E2469" s="75"/>
      <c r="F2469" s="5"/>
      <c r="G2469" s="5"/>
      <c r="H2469" s="5"/>
      <c r="K2469" s="5"/>
      <c r="L2469" s="5"/>
      <c r="M2469" s="18"/>
      <c r="N2469" s="18"/>
      <c r="T2469" s="67"/>
      <c r="U2469" s="67"/>
      <c r="Z2469" s="24"/>
      <c r="AA2469" s="24"/>
      <c r="AB2469" s="24"/>
      <c r="AC2469" s="24"/>
      <c r="AD2469" s="24"/>
      <c r="AE2469" s="24"/>
      <c r="AF2469" s="24"/>
    </row>
    <row r="2470" spans="1:32" x14ac:dyDescent="0.25">
      <c r="A2470" s="18"/>
      <c r="B2470" s="18"/>
      <c r="C2470" s="74"/>
      <c r="D2470" s="74"/>
      <c r="E2470" s="75"/>
      <c r="F2470" s="5"/>
      <c r="G2470" s="5"/>
      <c r="H2470" s="5"/>
      <c r="K2470" s="5"/>
      <c r="L2470" s="5"/>
      <c r="M2470" s="18"/>
      <c r="N2470" s="18"/>
      <c r="T2470" s="67"/>
      <c r="U2470" s="67"/>
      <c r="Z2470" s="24"/>
      <c r="AA2470" s="24"/>
      <c r="AB2470" s="24"/>
      <c r="AC2470" s="24"/>
      <c r="AD2470" s="24"/>
      <c r="AE2470" s="24"/>
      <c r="AF2470" s="24"/>
    </row>
    <row r="2471" spans="1:32" x14ac:dyDescent="0.25">
      <c r="A2471" s="18"/>
      <c r="B2471" s="18"/>
      <c r="C2471" s="74"/>
      <c r="D2471" s="74"/>
      <c r="E2471" s="75"/>
      <c r="F2471" s="5"/>
      <c r="G2471" s="5"/>
      <c r="H2471" s="5"/>
      <c r="K2471" s="5"/>
      <c r="L2471" s="5"/>
      <c r="M2471" s="18"/>
      <c r="N2471" s="18"/>
      <c r="T2471" s="67"/>
      <c r="U2471" s="67"/>
      <c r="Z2471" s="24"/>
      <c r="AA2471" s="24"/>
      <c r="AB2471" s="24"/>
      <c r="AC2471" s="24"/>
      <c r="AD2471" s="24"/>
      <c r="AE2471" s="24"/>
      <c r="AF2471" s="24"/>
    </row>
    <row r="2472" spans="1:32" x14ac:dyDescent="0.25">
      <c r="A2472" s="18"/>
      <c r="B2472" s="18"/>
      <c r="C2472" s="74"/>
      <c r="D2472" s="74"/>
      <c r="E2472" s="75"/>
      <c r="F2472" s="5"/>
      <c r="G2472" s="5"/>
      <c r="H2472" s="5"/>
      <c r="K2472" s="5"/>
      <c r="L2472" s="5"/>
      <c r="M2472" s="18"/>
      <c r="N2472" s="18"/>
      <c r="T2472" s="67"/>
      <c r="U2472" s="67"/>
      <c r="Z2472" s="24"/>
      <c r="AA2472" s="24"/>
      <c r="AB2472" s="24"/>
      <c r="AC2472" s="24"/>
      <c r="AD2472" s="24"/>
      <c r="AE2472" s="24"/>
      <c r="AF2472" s="24"/>
    </row>
    <row r="2473" spans="1:32" x14ac:dyDescent="0.25">
      <c r="A2473" s="18"/>
      <c r="B2473" s="18"/>
      <c r="C2473" s="74"/>
      <c r="D2473" s="74"/>
      <c r="E2473" s="75"/>
      <c r="F2473" s="5"/>
      <c r="G2473" s="5"/>
      <c r="H2473" s="5"/>
      <c r="K2473" s="5"/>
      <c r="L2473" s="5"/>
      <c r="M2473" s="18"/>
      <c r="N2473" s="18"/>
      <c r="T2473" s="67"/>
      <c r="U2473" s="67"/>
      <c r="Z2473" s="24"/>
      <c r="AA2473" s="24"/>
      <c r="AB2473" s="24"/>
      <c r="AC2473" s="24"/>
      <c r="AD2473" s="24"/>
      <c r="AE2473" s="24"/>
      <c r="AF2473" s="24"/>
    </row>
    <row r="2474" spans="1:32" x14ac:dyDescent="0.25">
      <c r="A2474" s="18"/>
      <c r="B2474" s="18"/>
      <c r="C2474" s="74"/>
      <c r="D2474" s="74"/>
      <c r="E2474" s="75"/>
      <c r="F2474" s="5"/>
      <c r="G2474" s="5"/>
      <c r="H2474" s="5"/>
      <c r="K2474" s="5"/>
      <c r="L2474" s="5"/>
      <c r="M2474" s="18"/>
      <c r="N2474" s="18"/>
      <c r="T2474" s="67"/>
      <c r="U2474" s="67"/>
      <c r="Z2474" s="24"/>
      <c r="AA2474" s="24"/>
      <c r="AB2474" s="24"/>
      <c r="AC2474" s="24"/>
      <c r="AD2474" s="24"/>
      <c r="AE2474" s="24"/>
      <c r="AF2474" s="24"/>
    </row>
    <row r="2475" spans="1:32" x14ac:dyDescent="0.25">
      <c r="A2475" s="18"/>
      <c r="B2475" s="18"/>
      <c r="C2475" s="74"/>
      <c r="D2475" s="74"/>
      <c r="E2475" s="75"/>
      <c r="F2475" s="5"/>
      <c r="G2475" s="5"/>
      <c r="H2475" s="5"/>
      <c r="K2475" s="5"/>
      <c r="L2475" s="5"/>
      <c r="M2475" s="18"/>
      <c r="N2475" s="18"/>
      <c r="T2475" s="67"/>
      <c r="U2475" s="67"/>
      <c r="Z2475" s="24"/>
      <c r="AA2475" s="24"/>
      <c r="AB2475" s="24"/>
      <c r="AC2475" s="24"/>
      <c r="AD2475" s="24"/>
      <c r="AE2475" s="24"/>
      <c r="AF2475" s="24"/>
    </row>
    <row r="2476" spans="1:32" x14ac:dyDescent="0.25">
      <c r="A2476" s="18"/>
      <c r="B2476" s="18"/>
      <c r="C2476" s="74"/>
      <c r="D2476" s="74"/>
      <c r="E2476" s="75"/>
      <c r="F2476" s="5"/>
      <c r="G2476" s="5"/>
      <c r="H2476" s="5"/>
      <c r="K2476" s="5"/>
      <c r="L2476" s="5"/>
      <c r="M2476" s="18"/>
      <c r="N2476" s="18"/>
      <c r="T2476" s="67"/>
      <c r="U2476" s="67"/>
      <c r="Z2476" s="24"/>
      <c r="AA2476" s="24"/>
      <c r="AB2476" s="24"/>
      <c r="AC2476" s="24"/>
      <c r="AD2476" s="24"/>
      <c r="AE2476" s="24"/>
      <c r="AF2476" s="24"/>
    </row>
    <row r="2477" spans="1:32" x14ac:dyDescent="0.25">
      <c r="A2477" s="18"/>
      <c r="B2477" s="18"/>
      <c r="C2477" s="74"/>
      <c r="D2477" s="74"/>
      <c r="E2477" s="75"/>
      <c r="F2477" s="5"/>
      <c r="G2477" s="5"/>
      <c r="H2477" s="5"/>
      <c r="K2477" s="5"/>
      <c r="L2477" s="5"/>
      <c r="M2477" s="18"/>
      <c r="N2477" s="18"/>
      <c r="T2477" s="67"/>
      <c r="U2477" s="67"/>
      <c r="Z2477" s="24"/>
      <c r="AA2477" s="24"/>
      <c r="AB2477" s="24"/>
      <c r="AC2477" s="24"/>
      <c r="AD2477" s="24"/>
      <c r="AE2477" s="24"/>
      <c r="AF2477" s="24"/>
    </row>
    <row r="2478" spans="1:32" x14ac:dyDescent="0.25">
      <c r="A2478" s="18"/>
      <c r="B2478" s="18"/>
      <c r="C2478" s="74"/>
      <c r="D2478" s="74"/>
      <c r="E2478" s="75"/>
      <c r="F2478" s="5"/>
      <c r="G2478" s="5"/>
      <c r="H2478" s="5"/>
      <c r="K2478" s="5"/>
      <c r="L2478" s="5"/>
      <c r="M2478" s="18"/>
      <c r="N2478" s="18"/>
      <c r="T2478" s="67"/>
      <c r="U2478" s="67"/>
      <c r="Z2478" s="24"/>
      <c r="AA2478" s="24"/>
      <c r="AB2478" s="24"/>
      <c r="AC2478" s="24"/>
      <c r="AD2478" s="24"/>
      <c r="AE2478" s="24"/>
      <c r="AF2478" s="24"/>
    </row>
    <row r="2479" spans="1:32" x14ac:dyDescent="0.25">
      <c r="A2479" s="18"/>
      <c r="B2479" s="18"/>
      <c r="C2479" s="74"/>
      <c r="D2479" s="74"/>
      <c r="E2479" s="75"/>
      <c r="F2479" s="5"/>
      <c r="G2479" s="5"/>
      <c r="H2479" s="5"/>
      <c r="K2479" s="5"/>
      <c r="L2479" s="5"/>
      <c r="M2479" s="18"/>
      <c r="N2479" s="18"/>
      <c r="T2479" s="67"/>
      <c r="U2479" s="67"/>
      <c r="Z2479" s="24"/>
      <c r="AA2479" s="24"/>
      <c r="AB2479" s="24"/>
      <c r="AC2479" s="24"/>
      <c r="AD2479" s="24"/>
      <c r="AE2479" s="24"/>
      <c r="AF2479" s="24"/>
    </row>
    <row r="2480" spans="1:32" x14ac:dyDescent="0.25">
      <c r="A2480" s="18"/>
      <c r="B2480" s="18"/>
      <c r="C2480" s="74"/>
      <c r="D2480" s="74"/>
      <c r="E2480" s="75"/>
      <c r="F2480" s="5"/>
      <c r="G2480" s="5"/>
      <c r="H2480" s="5"/>
      <c r="K2480" s="5"/>
      <c r="L2480" s="5"/>
      <c r="M2480" s="18"/>
      <c r="N2480" s="18"/>
      <c r="T2480" s="67"/>
      <c r="U2480" s="67"/>
      <c r="Z2480" s="24"/>
      <c r="AA2480" s="24"/>
      <c r="AB2480" s="24"/>
      <c r="AC2480" s="24"/>
      <c r="AD2480" s="24"/>
      <c r="AE2480" s="24"/>
      <c r="AF2480" s="24"/>
    </row>
    <row r="2481" spans="1:32" x14ac:dyDescent="0.25">
      <c r="A2481" s="18"/>
      <c r="B2481" s="18"/>
      <c r="C2481" s="74"/>
      <c r="D2481" s="74"/>
      <c r="E2481" s="75"/>
      <c r="F2481" s="5"/>
      <c r="G2481" s="5"/>
      <c r="H2481" s="5"/>
      <c r="K2481" s="5"/>
      <c r="L2481" s="5"/>
      <c r="M2481" s="18"/>
      <c r="N2481" s="18"/>
      <c r="T2481" s="67"/>
      <c r="U2481" s="67"/>
      <c r="Z2481" s="24"/>
      <c r="AA2481" s="24"/>
      <c r="AB2481" s="24"/>
      <c r="AC2481" s="24"/>
      <c r="AD2481" s="24"/>
      <c r="AE2481" s="24"/>
      <c r="AF2481" s="24"/>
    </row>
    <row r="2482" spans="1:32" x14ac:dyDescent="0.25">
      <c r="A2482" s="18"/>
      <c r="B2482" s="18"/>
      <c r="C2482" s="74"/>
      <c r="D2482" s="74"/>
      <c r="E2482" s="75"/>
      <c r="F2482" s="5"/>
      <c r="G2482" s="5"/>
      <c r="H2482" s="5"/>
      <c r="K2482" s="5"/>
      <c r="L2482" s="5"/>
      <c r="M2482" s="18"/>
      <c r="N2482" s="18"/>
      <c r="T2482" s="67"/>
      <c r="U2482" s="67"/>
      <c r="Z2482" s="24"/>
      <c r="AA2482" s="24"/>
      <c r="AB2482" s="24"/>
      <c r="AC2482" s="24"/>
      <c r="AD2482" s="24"/>
      <c r="AE2482" s="24"/>
      <c r="AF2482" s="24"/>
    </row>
    <row r="2483" spans="1:32" x14ac:dyDescent="0.25">
      <c r="A2483" s="18"/>
      <c r="B2483" s="18"/>
      <c r="C2483" s="74"/>
      <c r="D2483" s="74"/>
      <c r="E2483" s="75"/>
      <c r="F2483" s="5"/>
      <c r="G2483" s="5"/>
      <c r="H2483" s="5"/>
      <c r="K2483" s="5"/>
      <c r="L2483" s="5"/>
      <c r="M2483" s="18"/>
      <c r="N2483" s="18"/>
      <c r="T2483" s="67"/>
      <c r="U2483" s="67"/>
      <c r="Z2483" s="24"/>
      <c r="AA2483" s="24"/>
      <c r="AB2483" s="24"/>
      <c r="AC2483" s="24"/>
      <c r="AD2483" s="24"/>
      <c r="AE2483" s="24"/>
      <c r="AF2483" s="24"/>
    </row>
    <row r="2484" spans="1:32" x14ac:dyDescent="0.25">
      <c r="A2484" s="18"/>
      <c r="B2484" s="18"/>
      <c r="C2484" s="74"/>
      <c r="D2484" s="74"/>
      <c r="E2484" s="75"/>
      <c r="F2484" s="5"/>
      <c r="G2484" s="5"/>
      <c r="H2484" s="5"/>
      <c r="K2484" s="5"/>
      <c r="L2484" s="5"/>
      <c r="M2484" s="18"/>
      <c r="N2484" s="18"/>
      <c r="T2484" s="67"/>
      <c r="U2484" s="67"/>
      <c r="Z2484" s="24"/>
      <c r="AA2484" s="24"/>
      <c r="AB2484" s="24"/>
      <c r="AC2484" s="24"/>
      <c r="AD2484" s="24"/>
      <c r="AE2484" s="24"/>
      <c r="AF2484" s="24"/>
    </row>
    <row r="2485" spans="1:32" x14ac:dyDescent="0.25">
      <c r="A2485" s="18"/>
      <c r="B2485" s="18"/>
      <c r="C2485" s="74"/>
      <c r="D2485" s="74"/>
      <c r="E2485" s="75"/>
      <c r="F2485" s="5"/>
      <c r="G2485" s="5"/>
      <c r="H2485" s="5"/>
      <c r="K2485" s="5"/>
      <c r="L2485" s="5"/>
      <c r="M2485" s="18"/>
      <c r="N2485" s="18"/>
      <c r="T2485" s="67"/>
      <c r="U2485" s="67"/>
      <c r="Z2485" s="24"/>
      <c r="AA2485" s="24"/>
      <c r="AB2485" s="24"/>
      <c r="AC2485" s="24"/>
      <c r="AD2485" s="24"/>
      <c r="AE2485" s="24"/>
      <c r="AF2485" s="24"/>
    </row>
    <row r="2486" spans="1:32" x14ac:dyDescent="0.25">
      <c r="A2486" s="18"/>
      <c r="B2486" s="18"/>
      <c r="C2486" s="74"/>
      <c r="D2486" s="74"/>
      <c r="E2486" s="75"/>
      <c r="F2486" s="5"/>
      <c r="G2486" s="5"/>
      <c r="H2486" s="5"/>
      <c r="K2486" s="5"/>
      <c r="L2486" s="5"/>
      <c r="M2486" s="18"/>
      <c r="N2486" s="18"/>
      <c r="T2486" s="67"/>
      <c r="U2486" s="67"/>
      <c r="Z2486" s="24"/>
      <c r="AA2486" s="24"/>
      <c r="AB2486" s="24"/>
      <c r="AC2486" s="24"/>
      <c r="AD2486" s="24"/>
      <c r="AE2486" s="24"/>
      <c r="AF2486" s="24"/>
    </row>
    <row r="2487" spans="1:32" x14ac:dyDescent="0.25">
      <c r="A2487" s="18"/>
      <c r="B2487" s="18"/>
      <c r="C2487" s="74"/>
      <c r="D2487" s="74"/>
      <c r="E2487" s="75"/>
      <c r="F2487" s="5"/>
      <c r="G2487" s="5"/>
      <c r="H2487" s="5"/>
      <c r="K2487" s="5"/>
      <c r="L2487" s="5"/>
      <c r="M2487" s="18"/>
      <c r="N2487" s="18"/>
      <c r="T2487" s="67"/>
      <c r="U2487" s="67"/>
      <c r="Z2487" s="24"/>
      <c r="AA2487" s="24"/>
      <c r="AB2487" s="24"/>
      <c r="AC2487" s="24"/>
      <c r="AD2487" s="24"/>
      <c r="AE2487" s="24"/>
      <c r="AF2487" s="24"/>
    </row>
    <row r="2488" spans="1:32" x14ac:dyDescent="0.25">
      <c r="A2488" s="18"/>
      <c r="B2488" s="18"/>
      <c r="C2488" s="74"/>
      <c r="D2488" s="74"/>
      <c r="E2488" s="75"/>
      <c r="F2488" s="5"/>
      <c r="G2488" s="5"/>
      <c r="H2488" s="5"/>
      <c r="K2488" s="5"/>
      <c r="L2488" s="5"/>
      <c r="M2488" s="18"/>
      <c r="N2488" s="18"/>
      <c r="T2488" s="67"/>
      <c r="U2488" s="67"/>
      <c r="Z2488" s="24"/>
      <c r="AA2488" s="24"/>
      <c r="AB2488" s="24"/>
      <c r="AC2488" s="24"/>
      <c r="AD2488" s="24"/>
      <c r="AE2488" s="24"/>
      <c r="AF2488" s="24"/>
    </row>
    <row r="2489" spans="1:32" x14ac:dyDescent="0.25">
      <c r="A2489" s="18"/>
      <c r="B2489" s="18"/>
      <c r="C2489" s="74"/>
      <c r="D2489" s="74"/>
      <c r="E2489" s="75"/>
      <c r="F2489" s="5"/>
      <c r="G2489" s="5"/>
      <c r="H2489" s="5"/>
      <c r="K2489" s="5"/>
      <c r="L2489" s="5"/>
      <c r="M2489" s="18"/>
      <c r="N2489" s="18"/>
      <c r="T2489" s="67"/>
      <c r="U2489" s="67"/>
      <c r="Z2489" s="24"/>
      <c r="AA2489" s="24"/>
      <c r="AB2489" s="24"/>
      <c r="AC2489" s="24"/>
      <c r="AD2489" s="24"/>
      <c r="AE2489" s="24"/>
      <c r="AF2489" s="24"/>
    </row>
    <row r="2490" spans="1:32" x14ac:dyDescent="0.25">
      <c r="A2490" s="18"/>
      <c r="B2490" s="18"/>
      <c r="C2490" s="74"/>
      <c r="D2490" s="74"/>
      <c r="E2490" s="75"/>
      <c r="F2490" s="5"/>
      <c r="G2490" s="5"/>
      <c r="H2490" s="5"/>
      <c r="K2490" s="5"/>
      <c r="L2490" s="5"/>
      <c r="M2490" s="18"/>
      <c r="N2490" s="18"/>
      <c r="T2490" s="67"/>
      <c r="U2490" s="67"/>
      <c r="Z2490" s="24"/>
      <c r="AA2490" s="24"/>
      <c r="AB2490" s="24"/>
      <c r="AC2490" s="24"/>
      <c r="AD2490" s="24"/>
      <c r="AE2490" s="24"/>
      <c r="AF2490" s="24"/>
    </row>
    <row r="2491" spans="1:32" x14ac:dyDescent="0.25">
      <c r="A2491" s="18"/>
      <c r="B2491" s="18"/>
      <c r="C2491" s="74"/>
      <c r="D2491" s="74"/>
      <c r="E2491" s="75"/>
      <c r="F2491" s="5"/>
      <c r="G2491" s="5"/>
      <c r="H2491" s="5"/>
      <c r="K2491" s="5"/>
      <c r="L2491" s="5"/>
      <c r="M2491" s="18"/>
      <c r="N2491" s="18"/>
      <c r="T2491" s="67"/>
      <c r="U2491" s="67"/>
      <c r="Z2491" s="24"/>
      <c r="AA2491" s="24"/>
      <c r="AB2491" s="24"/>
      <c r="AC2491" s="24"/>
      <c r="AD2491" s="24"/>
      <c r="AE2491" s="24"/>
      <c r="AF2491" s="24"/>
    </row>
    <row r="2492" spans="1:32" x14ac:dyDescent="0.25">
      <c r="A2492" s="18"/>
      <c r="B2492" s="18"/>
      <c r="C2492" s="74"/>
      <c r="D2492" s="74"/>
      <c r="E2492" s="75"/>
      <c r="F2492" s="5"/>
      <c r="G2492" s="5"/>
      <c r="H2492" s="5"/>
      <c r="K2492" s="5"/>
      <c r="L2492" s="5"/>
      <c r="M2492" s="18"/>
      <c r="N2492" s="18"/>
      <c r="T2492" s="67"/>
      <c r="U2492" s="67"/>
      <c r="Z2492" s="24"/>
      <c r="AA2492" s="24"/>
      <c r="AB2492" s="24"/>
      <c r="AC2492" s="24"/>
      <c r="AD2492" s="24"/>
      <c r="AE2492" s="24"/>
      <c r="AF2492" s="24"/>
    </row>
    <row r="2493" spans="1:32" x14ac:dyDescent="0.25">
      <c r="A2493" s="18"/>
      <c r="B2493" s="18"/>
      <c r="C2493" s="74"/>
      <c r="D2493" s="74"/>
      <c r="E2493" s="75"/>
      <c r="F2493" s="5"/>
      <c r="G2493" s="5"/>
      <c r="H2493" s="5"/>
      <c r="K2493" s="5"/>
      <c r="L2493" s="5"/>
      <c r="M2493" s="18"/>
      <c r="N2493" s="18"/>
      <c r="T2493" s="67"/>
      <c r="U2493" s="67"/>
      <c r="Z2493" s="24"/>
      <c r="AA2493" s="24"/>
      <c r="AB2493" s="24"/>
      <c r="AC2493" s="24"/>
      <c r="AD2493" s="24"/>
      <c r="AE2493" s="24"/>
      <c r="AF2493" s="24"/>
    </row>
    <row r="2494" spans="1:32" x14ac:dyDescent="0.25">
      <c r="A2494" s="18"/>
      <c r="B2494" s="18"/>
      <c r="C2494" s="74"/>
      <c r="D2494" s="74"/>
      <c r="E2494" s="75"/>
      <c r="F2494" s="5"/>
      <c r="G2494" s="5"/>
      <c r="H2494" s="5"/>
      <c r="K2494" s="5"/>
      <c r="L2494" s="5"/>
      <c r="M2494" s="18"/>
      <c r="N2494" s="18"/>
      <c r="T2494" s="67"/>
      <c r="U2494" s="67"/>
      <c r="Z2494" s="24"/>
      <c r="AA2494" s="24"/>
      <c r="AB2494" s="24"/>
      <c r="AC2494" s="24"/>
      <c r="AD2494" s="24"/>
      <c r="AE2494" s="24"/>
      <c r="AF2494" s="24"/>
    </row>
    <row r="2495" spans="1:32" x14ac:dyDescent="0.25">
      <c r="A2495" s="18"/>
      <c r="B2495" s="18"/>
      <c r="C2495" s="74"/>
      <c r="D2495" s="74"/>
      <c r="E2495" s="75"/>
      <c r="F2495" s="5"/>
      <c r="G2495" s="5"/>
      <c r="H2495" s="5"/>
      <c r="K2495" s="5"/>
      <c r="L2495" s="5"/>
      <c r="M2495" s="18"/>
      <c r="N2495" s="18"/>
      <c r="T2495" s="67"/>
      <c r="U2495" s="67"/>
      <c r="Z2495" s="24"/>
      <c r="AA2495" s="24"/>
      <c r="AB2495" s="24"/>
      <c r="AC2495" s="24"/>
      <c r="AD2495" s="24"/>
      <c r="AE2495" s="24"/>
      <c r="AF2495" s="24"/>
    </row>
    <row r="2496" spans="1:32" x14ac:dyDescent="0.25">
      <c r="A2496" s="18"/>
      <c r="B2496" s="18"/>
      <c r="C2496" s="74"/>
      <c r="D2496" s="74"/>
      <c r="E2496" s="75"/>
      <c r="F2496" s="5"/>
      <c r="G2496" s="5"/>
      <c r="H2496" s="5"/>
      <c r="K2496" s="5"/>
      <c r="L2496" s="5"/>
      <c r="M2496" s="18"/>
      <c r="N2496" s="18"/>
      <c r="T2496" s="67"/>
      <c r="U2496" s="67"/>
      <c r="Z2496" s="24"/>
      <c r="AA2496" s="24"/>
      <c r="AB2496" s="24"/>
      <c r="AC2496" s="24"/>
      <c r="AD2496" s="24"/>
      <c r="AE2496" s="24"/>
      <c r="AF2496" s="24"/>
    </row>
    <row r="2497" spans="1:32" x14ac:dyDescent="0.25">
      <c r="A2497" s="18"/>
      <c r="B2497" s="18"/>
      <c r="C2497" s="74"/>
      <c r="D2497" s="74"/>
      <c r="E2497" s="75"/>
      <c r="F2497" s="5"/>
      <c r="G2497" s="5"/>
      <c r="H2497" s="5"/>
      <c r="K2497" s="5"/>
      <c r="L2497" s="5"/>
      <c r="M2497" s="18"/>
      <c r="N2497" s="18"/>
      <c r="T2497" s="67"/>
      <c r="U2497" s="67"/>
      <c r="Z2497" s="24"/>
      <c r="AA2497" s="24"/>
      <c r="AB2497" s="24"/>
      <c r="AC2497" s="24"/>
      <c r="AD2497" s="24"/>
      <c r="AE2497" s="24"/>
      <c r="AF2497" s="24"/>
    </row>
    <row r="2498" spans="1:32" x14ac:dyDescent="0.25">
      <c r="A2498" s="18"/>
      <c r="B2498" s="18"/>
      <c r="C2498" s="74"/>
      <c r="D2498" s="74"/>
      <c r="E2498" s="75"/>
      <c r="F2498" s="5"/>
      <c r="G2498" s="5"/>
      <c r="H2498" s="5"/>
      <c r="K2498" s="5"/>
      <c r="L2498" s="5"/>
      <c r="M2498" s="18"/>
      <c r="N2498" s="18"/>
      <c r="T2498" s="67"/>
      <c r="U2498" s="67"/>
      <c r="Z2498" s="24"/>
      <c r="AA2498" s="24"/>
      <c r="AB2498" s="24"/>
      <c r="AC2498" s="24"/>
      <c r="AD2498" s="24"/>
      <c r="AE2498" s="24"/>
      <c r="AF2498" s="24"/>
    </row>
    <row r="2499" spans="1:32" x14ac:dyDescent="0.25">
      <c r="A2499" s="18"/>
      <c r="B2499" s="18"/>
      <c r="C2499" s="74"/>
      <c r="D2499" s="74"/>
      <c r="E2499" s="75"/>
      <c r="F2499" s="5"/>
      <c r="G2499" s="5"/>
      <c r="H2499" s="5"/>
      <c r="K2499" s="5"/>
      <c r="L2499" s="5"/>
      <c r="M2499" s="18"/>
      <c r="N2499" s="18"/>
      <c r="T2499" s="67"/>
      <c r="U2499" s="67"/>
      <c r="Z2499" s="24"/>
      <c r="AA2499" s="24"/>
      <c r="AB2499" s="24"/>
      <c r="AC2499" s="24"/>
      <c r="AD2499" s="24"/>
      <c r="AE2499" s="24"/>
      <c r="AF2499" s="24"/>
    </row>
    <row r="2500" spans="1:32" x14ac:dyDescent="0.25">
      <c r="A2500" s="18"/>
      <c r="B2500" s="18"/>
      <c r="C2500" s="74"/>
      <c r="D2500" s="74"/>
      <c r="E2500" s="75"/>
      <c r="F2500" s="5"/>
      <c r="G2500" s="5"/>
      <c r="H2500" s="5"/>
      <c r="K2500" s="5"/>
      <c r="L2500" s="5"/>
      <c r="M2500" s="18"/>
      <c r="N2500" s="18"/>
      <c r="T2500" s="67"/>
      <c r="U2500" s="67"/>
      <c r="Z2500" s="24"/>
      <c r="AA2500" s="24"/>
      <c r="AB2500" s="24"/>
      <c r="AC2500" s="24"/>
      <c r="AD2500" s="24"/>
      <c r="AE2500" s="24"/>
      <c r="AF2500" s="24"/>
    </row>
    <row r="2501" spans="1:32" x14ac:dyDescent="0.25">
      <c r="A2501" s="18"/>
      <c r="B2501" s="18"/>
      <c r="C2501" s="74"/>
      <c r="D2501" s="74"/>
      <c r="E2501" s="75"/>
      <c r="F2501" s="5"/>
      <c r="G2501" s="5"/>
      <c r="H2501" s="5"/>
      <c r="K2501" s="5"/>
      <c r="L2501" s="5"/>
      <c r="M2501" s="18"/>
      <c r="N2501" s="18"/>
      <c r="T2501" s="67"/>
      <c r="U2501" s="67"/>
      <c r="Z2501" s="24"/>
      <c r="AA2501" s="24"/>
      <c r="AB2501" s="24"/>
      <c r="AC2501" s="24"/>
      <c r="AD2501" s="24"/>
      <c r="AE2501" s="24"/>
      <c r="AF2501" s="24"/>
    </row>
    <row r="2502" spans="1:32" x14ac:dyDescent="0.25">
      <c r="A2502" s="18"/>
      <c r="B2502" s="18"/>
      <c r="C2502" s="74"/>
      <c r="D2502" s="74"/>
      <c r="E2502" s="75"/>
      <c r="F2502" s="5"/>
      <c r="G2502" s="5"/>
      <c r="H2502" s="5"/>
      <c r="K2502" s="5"/>
      <c r="L2502" s="5"/>
      <c r="M2502" s="18"/>
      <c r="N2502" s="18"/>
      <c r="T2502" s="67"/>
      <c r="U2502" s="67"/>
      <c r="Z2502" s="24"/>
      <c r="AA2502" s="24"/>
      <c r="AB2502" s="24"/>
      <c r="AC2502" s="24"/>
      <c r="AD2502" s="24"/>
      <c r="AE2502" s="24"/>
      <c r="AF2502" s="24"/>
    </row>
    <row r="2503" spans="1:32" x14ac:dyDescent="0.25">
      <c r="A2503" s="18"/>
      <c r="B2503" s="18"/>
      <c r="C2503" s="74"/>
      <c r="D2503" s="74"/>
      <c r="E2503" s="75"/>
      <c r="F2503" s="5"/>
      <c r="G2503" s="5"/>
      <c r="H2503" s="5"/>
      <c r="K2503" s="5"/>
      <c r="L2503" s="5"/>
      <c r="M2503" s="18"/>
      <c r="N2503" s="18"/>
      <c r="T2503" s="67"/>
      <c r="U2503" s="67"/>
      <c r="Z2503" s="24"/>
      <c r="AA2503" s="24"/>
      <c r="AB2503" s="24"/>
      <c r="AC2503" s="24"/>
      <c r="AD2503" s="24"/>
      <c r="AE2503" s="24"/>
      <c r="AF2503" s="24"/>
    </row>
    <row r="2504" spans="1:32" x14ac:dyDescent="0.25">
      <c r="A2504" s="18"/>
      <c r="B2504" s="18"/>
      <c r="C2504" s="74"/>
      <c r="D2504" s="74"/>
      <c r="E2504" s="75"/>
      <c r="F2504" s="5"/>
      <c r="G2504" s="5"/>
      <c r="H2504" s="5"/>
      <c r="K2504" s="5"/>
      <c r="L2504" s="5"/>
      <c r="M2504" s="18"/>
      <c r="N2504" s="18"/>
      <c r="T2504" s="67"/>
      <c r="U2504" s="67"/>
      <c r="Z2504" s="24"/>
      <c r="AA2504" s="24"/>
      <c r="AB2504" s="24"/>
      <c r="AC2504" s="24"/>
      <c r="AD2504" s="24"/>
      <c r="AE2504" s="24"/>
      <c r="AF2504" s="24"/>
    </row>
    <row r="2505" spans="1:32" x14ac:dyDescent="0.25">
      <c r="A2505" s="18"/>
      <c r="B2505" s="18"/>
      <c r="C2505" s="74"/>
      <c r="D2505" s="74"/>
      <c r="E2505" s="75"/>
      <c r="F2505" s="5"/>
      <c r="G2505" s="5"/>
      <c r="H2505" s="5"/>
      <c r="K2505" s="5"/>
      <c r="L2505" s="5"/>
      <c r="M2505" s="18"/>
      <c r="N2505" s="18"/>
      <c r="T2505" s="67"/>
      <c r="U2505" s="67"/>
      <c r="Z2505" s="24"/>
      <c r="AA2505" s="24"/>
      <c r="AB2505" s="24"/>
      <c r="AC2505" s="24"/>
      <c r="AD2505" s="24"/>
      <c r="AE2505" s="24"/>
      <c r="AF2505" s="24"/>
    </row>
    <row r="2506" spans="1:32" x14ac:dyDescent="0.25">
      <c r="A2506" s="18"/>
      <c r="B2506" s="18"/>
      <c r="C2506" s="74"/>
      <c r="D2506" s="74"/>
      <c r="E2506" s="75"/>
      <c r="F2506" s="5"/>
      <c r="G2506" s="5"/>
      <c r="H2506" s="5"/>
      <c r="K2506" s="5"/>
      <c r="L2506" s="5"/>
      <c r="M2506" s="18"/>
      <c r="N2506" s="18"/>
      <c r="T2506" s="67"/>
      <c r="U2506" s="67"/>
      <c r="Z2506" s="24"/>
      <c r="AA2506" s="24"/>
      <c r="AB2506" s="24"/>
      <c r="AC2506" s="24"/>
      <c r="AD2506" s="24"/>
      <c r="AE2506" s="24"/>
      <c r="AF2506" s="24"/>
    </row>
    <row r="2507" spans="1:32" x14ac:dyDescent="0.25">
      <c r="A2507" s="18"/>
      <c r="B2507" s="18"/>
      <c r="C2507" s="74"/>
      <c r="D2507" s="74"/>
      <c r="E2507" s="75"/>
      <c r="F2507" s="5"/>
      <c r="G2507" s="5"/>
      <c r="H2507" s="5"/>
      <c r="K2507" s="5"/>
      <c r="L2507" s="5"/>
      <c r="M2507" s="18"/>
      <c r="N2507" s="18"/>
      <c r="T2507" s="67"/>
      <c r="U2507" s="67"/>
      <c r="Z2507" s="24"/>
      <c r="AA2507" s="24"/>
      <c r="AB2507" s="24"/>
      <c r="AC2507" s="24"/>
      <c r="AD2507" s="24"/>
      <c r="AE2507" s="24"/>
      <c r="AF2507" s="24"/>
    </row>
    <row r="2508" spans="1:32" x14ac:dyDescent="0.25">
      <c r="A2508" s="18"/>
      <c r="B2508" s="18"/>
      <c r="C2508" s="74"/>
      <c r="D2508" s="74"/>
      <c r="E2508" s="75"/>
      <c r="F2508" s="5"/>
      <c r="G2508" s="5"/>
      <c r="H2508" s="5"/>
      <c r="K2508" s="5"/>
      <c r="L2508" s="5"/>
      <c r="M2508" s="18"/>
      <c r="N2508" s="18"/>
      <c r="T2508" s="67"/>
      <c r="U2508" s="67"/>
      <c r="Z2508" s="24"/>
      <c r="AA2508" s="24"/>
      <c r="AB2508" s="24"/>
      <c r="AC2508" s="24"/>
      <c r="AD2508" s="24"/>
      <c r="AE2508" s="24"/>
      <c r="AF2508" s="24"/>
    </row>
    <row r="2509" spans="1:32" x14ac:dyDescent="0.25">
      <c r="A2509" s="18"/>
      <c r="B2509" s="18"/>
      <c r="C2509" s="74"/>
      <c r="D2509" s="74"/>
      <c r="E2509" s="75"/>
      <c r="F2509" s="5"/>
      <c r="G2509" s="5"/>
      <c r="H2509" s="5"/>
      <c r="K2509" s="5"/>
      <c r="L2509" s="5"/>
      <c r="M2509" s="18"/>
      <c r="N2509" s="18"/>
      <c r="T2509" s="67"/>
      <c r="U2509" s="67"/>
      <c r="Z2509" s="24"/>
      <c r="AA2509" s="24"/>
      <c r="AB2509" s="24"/>
      <c r="AC2509" s="24"/>
      <c r="AD2509" s="24"/>
      <c r="AE2509" s="24"/>
      <c r="AF2509" s="24"/>
    </row>
    <row r="2510" spans="1:32" x14ac:dyDescent="0.25">
      <c r="A2510" s="18"/>
      <c r="B2510" s="18"/>
      <c r="C2510" s="74"/>
      <c r="D2510" s="74"/>
      <c r="E2510" s="75"/>
      <c r="F2510" s="5"/>
      <c r="G2510" s="5"/>
      <c r="H2510" s="5"/>
      <c r="K2510" s="5"/>
      <c r="L2510" s="5"/>
      <c r="M2510" s="18"/>
      <c r="N2510" s="18"/>
      <c r="T2510" s="67"/>
      <c r="U2510" s="67"/>
      <c r="Z2510" s="24"/>
      <c r="AA2510" s="24"/>
      <c r="AB2510" s="24"/>
      <c r="AC2510" s="24"/>
      <c r="AD2510" s="24"/>
      <c r="AE2510" s="24"/>
      <c r="AF2510" s="24"/>
    </row>
    <row r="2511" spans="1:32" x14ac:dyDescent="0.25">
      <c r="A2511" s="18"/>
      <c r="B2511" s="18"/>
      <c r="C2511" s="74"/>
      <c r="D2511" s="74"/>
      <c r="E2511" s="75"/>
      <c r="F2511" s="5"/>
      <c r="G2511" s="5"/>
      <c r="H2511" s="5"/>
      <c r="K2511" s="5"/>
      <c r="L2511" s="5"/>
      <c r="M2511" s="18"/>
      <c r="N2511" s="18"/>
      <c r="T2511" s="67"/>
      <c r="U2511" s="67"/>
      <c r="Z2511" s="24"/>
      <c r="AA2511" s="24"/>
      <c r="AB2511" s="24"/>
      <c r="AC2511" s="24"/>
      <c r="AD2511" s="24"/>
      <c r="AE2511" s="24"/>
      <c r="AF2511" s="24"/>
    </row>
    <row r="2512" spans="1:32" x14ac:dyDescent="0.25">
      <c r="A2512" s="18"/>
      <c r="B2512" s="18"/>
      <c r="C2512" s="74"/>
      <c r="D2512" s="74"/>
      <c r="E2512" s="75"/>
      <c r="F2512" s="5"/>
      <c r="G2512" s="5"/>
      <c r="H2512" s="5"/>
      <c r="K2512" s="5"/>
      <c r="L2512" s="5"/>
      <c r="M2512" s="18"/>
      <c r="N2512" s="18"/>
      <c r="T2512" s="67"/>
      <c r="U2512" s="67"/>
      <c r="Z2512" s="24"/>
      <c r="AA2512" s="24"/>
      <c r="AB2512" s="24"/>
      <c r="AC2512" s="24"/>
      <c r="AD2512" s="24"/>
      <c r="AE2512" s="24"/>
      <c r="AF2512" s="24"/>
    </row>
    <row r="2513" spans="1:32" x14ac:dyDescent="0.25">
      <c r="A2513" s="18"/>
      <c r="B2513" s="18"/>
      <c r="C2513" s="74"/>
      <c r="D2513" s="74"/>
      <c r="E2513" s="75"/>
      <c r="F2513" s="5"/>
      <c r="G2513" s="5"/>
      <c r="H2513" s="5"/>
      <c r="K2513" s="5"/>
      <c r="L2513" s="5"/>
      <c r="M2513" s="18"/>
      <c r="N2513" s="18"/>
      <c r="T2513" s="67"/>
      <c r="U2513" s="67"/>
      <c r="Z2513" s="24"/>
      <c r="AA2513" s="24"/>
      <c r="AB2513" s="24"/>
      <c r="AC2513" s="24"/>
      <c r="AD2513" s="24"/>
      <c r="AE2513" s="24"/>
      <c r="AF2513" s="24"/>
    </row>
    <row r="2514" spans="1:32" x14ac:dyDescent="0.25">
      <c r="A2514" s="18"/>
      <c r="B2514" s="18"/>
      <c r="C2514" s="74"/>
      <c r="D2514" s="74"/>
      <c r="E2514" s="75"/>
      <c r="F2514" s="5"/>
      <c r="G2514" s="5"/>
      <c r="H2514" s="5"/>
      <c r="K2514" s="5"/>
      <c r="L2514" s="5"/>
      <c r="M2514" s="18"/>
      <c r="N2514" s="18"/>
      <c r="T2514" s="67"/>
      <c r="U2514" s="67"/>
      <c r="Z2514" s="24"/>
      <c r="AA2514" s="24"/>
      <c r="AB2514" s="24"/>
      <c r="AC2514" s="24"/>
      <c r="AD2514" s="24"/>
      <c r="AE2514" s="24"/>
      <c r="AF2514" s="24"/>
    </row>
    <row r="2515" spans="1:32" x14ac:dyDescent="0.25">
      <c r="A2515" s="18"/>
      <c r="B2515" s="18"/>
      <c r="C2515" s="74"/>
      <c r="D2515" s="74"/>
      <c r="E2515" s="75"/>
      <c r="F2515" s="5"/>
      <c r="G2515" s="5"/>
      <c r="H2515" s="5"/>
      <c r="K2515" s="5"/>
      <c r="L2515" s="5"/>
      <c r="M2515" s="18"/>
      <c r="N2515" s="18"/>
      <c r="T2515" s="67"/>
      <c r="U2515" s="67"/>
      <c r="Z2515" s="24"/>
      <c r="AA2515" s="24"/>
      <c r="AB2515" s="24"/>
      <c r="AC2515" s="24"/>
      <c r="AD2515" s="24"/>
      <c r="AE2515" s="24"/>
      <c r="AF2515" s="24"/>
    </row>
    <row r="2516" spans="1:32" x14ac:dyDescent="0.25">
      <c r="A2516" s="18"/>
      <c r="B2516" s="18"/>
      <c r="C2516" s="74"/>
      <c r="D2516" s="74"/>
      <c r="E2516" s="75"/>
      <c r="F2516" s="5"/>
      <c r="G2516" s="5"/>
      <c r="H2516" s="5"/>
      <c r="K2516" s="5"/>
      <c r="L2516" s="5"/>
      <c r="M2516" s="18"/>
      <c r="N2516" s="18"/>
      <c r="T2516" s="67"/>
      <c r="U2516" s="67"/>
      <c r="Z2516" s="24"/>
      <c r="AA2516" s="24"/>
      <c r="AB2516" s="24"/>
      <c r="AC2516" s="24"/>
      <c r="AD2516" s="24"/>
      <c r="AE2516" s="24"/>
      <c r="AF2516" s="24"/>
    </row>
    <row r="2517" spans="1:32" x14ac:dyDescent="0.25">
      <c r="A2517" s="18"/>
      <c r="B2517" s="18"/>
      <c r="C2517" s="74"/>
      <c r="D2517" s="74"/>
      <c r="E2517" s="75"/>
      <c r="F2517" s="5"/>
      <c r="G2517" s="5"/>
      <c r="H2517" s="5"/>
      <c r="K2517" s="5"/>
      <c r="L2517" s="5"/>
      <c r="M2517" s="18"/>
      <c r="N2517" s="18"/>
      <c r="T2517" s="67"/>
      <c r="U2517" s="67"/>
      <c r="Z2517" s="24"/>
      <c r="AA2517" s="24"/>
      <c r="AB2517" s="24"/>
      <c r="AC2517" s="24"/>
      <c r="AD2517" s="24"/>
      <c r="AE2517" s="24"/>
      <c r="AF2517" s="24"/>
    </row>
    <row r="2518" spans="1:32" x14ac:dyDescent="0.25">
      <c r="A2518" s="18"/>
      <c r="B2518" s="18"/>
      <c r="C2518" s="74"/>
      <c r="D2518" s="74"/>
      <c r="E2518" s="75"/>
      <c r="F2518" s="5"/>
      <c r="G2518" s="5"/>
      <c r="H2518" s="5"/>
      <c r="K2518" s="5"/>
      <c r="L2518" s="5"/>
      <c r="M2518" s="18"/>
      <c r="N2518" s="18"/>
      <c r="T2518" s="67"/>
      <c r="U2518" s="67"/>
      <c r="Z2518" s="24"/>
      <c r="AA2518" s="24"/>
      <c r="AB2518" s="24"/>
      <c r="AC2518" s="24"/>
      <c r="AD2518" s="24"/>
      <c r="AE2518" s="24"/>
      <c r="AF2518" s="24"/>
    </row>
    <row r="2519" spans="1:32" x14ac:dyDescent="0.25">
      <c r="A2519" s="18"/>
      <c r="B2519" s="18"/>
      <c r="C2519" s="74"/>
      <c r="D2519" s="74"/>
      <c r="E2519" s="75"/>
      <c r="F2519" s="5"/>
      <c r="G2519" s="5"/>
      <c r="H2519" s="5"/>
      <c r="K2519" s="5"/>
      <c r="L2519" s="5"/>
      <c r="M2519" s="18"/>
      <c r="N2519" s="18"/>
      <c r="T2519" s="67"/>
      <c r="U2519" s="67"/>
      <c r="Z2519" s="24"/>
      <c r="AA2519" s="24"/>
      <c r="AB2519" s="24"/>
      <c r="AC2519" s="24"/>
      <c r="AD2519" s="24"/>
      <c r="AE2519" s="24"/>
      <c r="AF2519" s="24"/>
    </row>
    <row r="2520" spans="1:32" x14ac:dyDescent="0.25">
      <c r="A2520" s="18"/>
      <c r="B2520" s="18"/>
      <c r="C2520" s="74"/>
      <c r="D2520" s="74"/>
      <c r="E2520" s="75"/>
      <c r="F2520" s="5"/>
      <c r="G2520" s="5"/>
      <c r="H2520" s="5"/>
      <c r="K2520" s="5"/>
      <c r="L2520" s="5"/>
      <c r="M2520" s="18"/>
      <c r="N2520" s="18"/>
      <c r="T2520" s="67"/>
      <c r="U2520" s="67"/>
      <c r="Z2520" s="24"/>
      <c r="AA2520" s="24"/>
      <c r="AB2520" s="24"/>
      <c r="AC2520" s="24"/>
      <c r="AD2520" s="24"/>
      <c r="AE2520" s="24"/>
      <c r="AF2520" s="24"/>
    </row>
    <row r="2521" spans="1:32" x14ac:dyDescent="0.25">
      <c r="A2521" s="18"/>
      <c r="B2521" s="18"/>
      <c r="C2521" s="74"/>
      <c r="D2521" s="74"/>
      <c r="E2521" s="75"/>
      <c r="F2521" s="5"/>
      <c r="G2521" s="5"/>
      <c r="H2521" s="5"/>
      <c r="K2521" s="5"/>
      <c r="L2521" s="5"/>
      <c r="M2521" s="18"/>
      <c r="N2521" s="18"/>
      <c r="T2521" s="67"/>
      <c r="U2521" s="67"/>
      <c r="Z2521" s="24"/>
      <c r="AA2521" s="24"/>
      <c r="AB2521" s="24"/>
      <c r="AC2521" s="24"/>
      <c r="AD2521" s="24"/>
      <c r="AE2521" s="24"/>
      <c r="AF2521" s="24"/>
    </row>
    <row r="2522" spans="1:32" x14ac:dyDescent="0.25">
      <c r="A2522" s="18"/>
      <c r="B2522" s="18"/>
      <c r="C2522" s="74"/>
      <c r="D2522" s="74"/>
      <c r="E2522" s="75"/>
      <c r="F2522" s="5"/>
      <c r="G2522" s="5"/>
      <c r="H2522" s="5"/>
      <c r="K2522" s="5"/>
      <c r="L2522" s="5"/>
      <c r="M2522" s="18"/>
      <c r="N2522" s="18"/>
      <c r="T2522" s="67"/>
      <c r="U2522" s="67"/>
      <c r="Z2522" s="24"/>
      <c r="AA2522" s="24"/>
      <c r="AB2522" s="24"/>
      <c r="AC2522" s="24"/>
      <c r="AD2522" s="24"/>
      <c r="AE2522" s="24"/>
      <c r="AF2522" s="24"/>
    </row>
    <row r="2523" spans="1:32" x14ac:dyDescent="0.25">
      <c r="A2523" s="18"/>
      <c r="B2523" s="18"/>
      <c r="C2523" s="74"/>
      <c r="D2523" s="74"/>
      <c r="E2523" s="75"/>
      <c r="F2523" s="5"/>
      <c r="G2523" s="5"/>
      <c r="H2523" s="5"/>
      <c r="K2523" s="5"/>
      <c r="L2523" s="5"/>
      <c r="M2523" s="18"/>
      <c r="N2523" s="18"/>
      <c r="T2523" s="67"/>
      <c r="U2523" s="67"/>
      <c r="Z2523" s="24"/>
      <c r="AA2523" s="24"/>
      <c r="AB2523" s="24"/>
      <c r="AC2523" s="24"/>
      <c r="AD2523" s="24"/>
      <c r="AE2523" s="24"/>
      <c r="AF2523" s="24"/>
    </row>
    <row r="2524" spans="1:32" x14ac:dyDescent="0.25">
      <c r="A2524" s="18"/>
      <c r="B2524" s="18"/>
      <c r="C2524" s="74"/>
      <c r="D2524" s="74"/>
      <c r="E2524" s="75"/>
      <c r="F2524" s="5"/>
      <c r="G2524" s="5"/>
      <c r="H2524" s="5"/>
      <c r="K2524" s="5"/>
      <c r="L2524" s="5"/>
      <c r="M2524" s="18"/>
      <c r="N2524" s="18"/>
      <c r="T2524" s="67"/>
      <c r="U2524" s="67"/>
      <c r="Z2524" s="24"/>
      <c r="AA2524" s="24"/>
      <c r="AB2524" s="24"/>
      <c r="AC2524" s="24"/>
      <c r="AD2524" s="24"/>
      <c r="AE2524" s="24"/>
      <c r="AF2524" s="24"/>
    </row>
    <row r="2525" spans="1:32" x14ac:dyDescent="0.25">
      <c r="A2525" s="18"/>
      <c r="B2525" s="18"/>
      <c r="C2525" s="74"/>
      <c r="D2525" s="74"/>
      <c r="E2525" s="75"/>
      <c r="F2525" s="5"/>
      <c r="G2525" s="5"/>
      <c r="H2525" s="5"/>
      <c r="K2525" s="5"/>
      <c r="L2525" s="5"/>
      <c r="M2525" s="18"/>
      <c r="N2525" s="18"/>
      <c r="T2525" s="67"/>
      <c r="U2525" s="67"/>
      <c r="Z2525" s="24"/>
      <c r="AA2525" s="24"/>
      <c r="AB2525" s="24"/>
      <c r="AC2525" s="24"/>
      <c r="AD2525" s="24"/>
      <c r="AE2525" s="24"/>
      <c r="AF2525" s="24"/>
    </row>
    <row r="2526" spans="1:32" x14ac:dyDescent="0.25">
      <c r="A2526" s="18"/>
      <c r="B2526" s="18"/>
      <c r="C2526" s="74"/>
      <c r="D2526" s="74"/>
      <c r="E2526" s="75"/>
      <c r="F2526" s="5"/>
      <c r="G2526" s="5"/>
      <c r="H2526" s="5"/>
      <c r="K2526" s="5"/>
      <c r="L2526" s="5"/>
      <c r="M2526" s="18"/>
      <c r="N2526" s="18"/>
      <c r="T2526" s="67"/>
      <c r="U2526" s="67"/>
      <c r="Z2526" s="24"/>
      <c r="AA2526" s="24"/>
      <c r="AB2526" s="24"/>
      <c r="AC2526" s="24"/>
      <c r="AD2526" s="24"/>
      <c r="AE2526" s="24"/>
      <c r="AF2526" s="24"/>
    </row>
    <row r="2527" spans="1:32" x14ac:dyDescent="0.25">
      <c r="A2527" s="18"/>
      <c r="B2527" s="18"/>
      <c r="C2527" s="74"/>
      <c r="D2527" s="74"/>
      <c r="E2527" s="75"/>
      <c r="F2527" s="5"/>
      <c r="G2527" s="5"/>
      <c r="H2527" s="5"/>
      <c r="K2527" s="5"/>
      <c r="L2527" s="5"/>
      <c r="M2527" s="18"/>
      <c r="N2527" s="18"/>
      <c r="T2527" s="67"/>
      <c r="U2527" s="67"/>
      <c r="Z2527" s="24"/>
      <c r="AA2527" s="24"/>
      <c r="AB2527" s="24"/>
      <c r="AC2527" s="24"/>
      <c r="AD2527" s="24"/>
      <c r="AE2527" s="24"/>
      <c r="AF2527" s="24"/>
    </row>
    <row r="2528" spans="1:32" x14ac:dyDescent="0.25">
      <c r="A2528" s="18"/>
      <c r="B2528" s="18"/>
      <c r="C2528" s="74"/>
      <c r="D2528" s="74"/>
      <c r="E2528" s="75"/>
      <c r="F2528" s="5"/>
      <c r="G2528" s="5"/>
      <c r="H2528" s="5"/>
      <c r="K2528" s="5"/>
      <c r="L2528" s="5"/>
      <c r="M2528" s="18"/>
      <c r="N2528" s="18"/>
      <c r="T2528" s="67"/>
      <c r="U2528" s="67"/>
      <c r="Z2528" s="24"/>
      <c r="AA2528" s="24"/>
      <c r="AB2528" s="24"/>
      <c r="AC2528" s="24"/>
      <c r="AD2528" s="24"/>
      <c r="AE2528" s="24"/>
      <c r="AF2528" s="24"/>
    </row>
    <row r="2529" spans="1:32" x14ac:dyDescent="0.25">
      <c r="A2529" s="18"/>
      <c r="B2529" s="18"/>
      <c r="C2529" s="74"/>
      <c r="D2529" s="74"/>
      <c r="E2529" s="75"/>
      <c r="F2529" s="5"/>
      <c r="G2529" s="5"/>
      <c r="H2529" s="5"/>
      <c r="K2529" s="5"/>
      <c r="L2529" s="5"/>
      <c r="M2529" s="18"/>
      <c r="N2529" s="18"/>
      <c r="T2529" s="67"/>
      <c r="U2529" s="67"/>
      <c r="Z2529" s="24"/>
      <c r="AA2529" s="24"/>
      <c r="AB2529" s="24"/>
      <c r="AC2529" s="24"/>
      <c r="AD2529" s="24"/>
      <c r="AE2529" s="24"/>
      <c r="AF2529" s="24"/>
    </row>
    <row r="2530" spans="1:32" x14ac:dyDescent="0.25">
      <c r="A2530" s="18"/>
      <c r="B2530" s="18"/>
      <c r="C2530" s="74"/>
      <c r="D2530" s="74"/>
      <c r="E2530" s="75"/>
      <c r="F2530" s="5"/>
      <c r="G2530" s="5"/>
      <c r="H2530" s="5"/>
      <c r="K2530" s="5"/>
      <c r="L2530" s="5"/>
      <c r="M2530" s="18"/>
      <c r="N2530" s="18"/>
      <c r="T2530" s="67"/>
      <c r="U2530" s="67"/>
      <c r="Z2530" s="24"/>
      <c r="AA2530" s="24"/>
      <c r="AB2530" s="24"/>
      <c r="AC2530" s="24"/>
      <c r="AD2530" s="24"/>
      <c r="AE2530" s="24"/>
      <c r="AF2530" s="24"/>
    </row>
    <row r="2531" spans="1:32" x14ac:dyDescent="0.25">
      <c r="A2531" s="18"/>
      <c r="B2531" s="18"/>
      <c r="C2531" s="74"/>
      <c r="D2531" s="74"/>
      <c r="E2531" s="75"/>
      <c r="F2531" s="5"/>
      <c r="G2531" s="5"/>
      <c r="H2531" s="5"/>
      <c r="K2531" s="5"/>
      <c r="L2531" s="5"/>
      <c r="M2531" s="18"/>
      <c r="N2531" s="18"/>
      <c r="T2531" s="67"/>
      <c r="U2531" s="67"/>
      <c r="Z2531" s="24"/>
      <c r="AA2531" s="24"/>
      <c r="AB2531" s="24"/>
      <c r="AC2531" s="24"/>
      <c r="AD2531" s="24"/>
      <c r="AE2531" s="24"/>
      <c r="AF2531" s="24"/>
    </row>
    <row r="2532" spans="1:32" x14ac:dyDescent="0.25">
      <c r="A2532" s="18"/>
      <c r="B2532" s="18"/>
      <c r="C2532" s="74"/>
      <c r="D2532" s="74"/>
      <c r="E2532" s="75"/>
      <c r="F2532" s="5"/>
      <c r="G2532" s="5"/>
      <c r="H2532" s="5"/>
      <c r="K2532" s="5"/>
      <c r="L2532" s="5"/>
      <c r="M2532" s="18"/>
      <c r="N2532" s="18"/>
      <c r="T2532" s="67"/>
      <c r="U2532" s="67"/>
      <c r="Z2532" s="24"/>
      <c r="AA2532" s="24"/>
      <c r="AB2532" s="24"/>
      <c r="AC2532" s="24"/>
      <c r="AD2532" s="24"/>
      <c r="AE2532" s="24"/>
      <c r="AF2532" s="24"/>
    </row>
    <row r="2533" spans="1:32" x14ac:dyDescent="0.25">
      <c r="A2533" s="18"/>
      <c r="B2533" s="18"/>
      <c r="C2533" s="74"/>
      <c r="D2533" s="74"/>
      <c r="E2533" s="75"/>
      <c r="F2533" s="5"/>
      <c r="G2533" s="5"/>
      <c r="H2533" s="5"/>
      <c r="K2533" s="5"/>
      <c r="L2533" s="5"/>
      <c r="M2533" s="18"/>
      <c r="N2533" s="18"/>
      <c r="T2533" s="67"/>
      <c r="U2533" s="67"/>
      <c r="Z2533" s="24"/>
      <c r="AA2533" s="24"/>
      <c r="AB2533" s="24"/>
      <c r="AC2533" s="24"/>
      <c r="AD2533" s="24"/>
      <c r="AE2533" s="24"/>
      <c r="AF2533" s="24"/>
    </row>
    <row r="2534" spans="1:32" x14ac:dyDescent="0.25">
      <c r="A2534" s="18"/>
      <c r="B2534" s="18"/>
      <c r="C2534" s="74"/>
      <c r="D2534" s="74"/>
      <c r="E2534" s="75"/>
      <c r="F2534" s="5"/>
      <c r="G2534" s="5"/>
      <c r="H2534" s="5"/>
      <c r="K2534" s="5"/>
      <c r="L2534" s="5"/>
      <c r="M2534" s="18"/>
      <c r="N2534" s="18"/>
      <c r="T2534" s="67"/>
      <c r="U2534" s="67"/>
      <c r="Z2534" s="24"/>
      <c r="AA2534" s="24"/>
      <c r="AB2534" s="24"/>
      <c r="AC2534" s="24"/>
      <c r="AD2534" s="24"/>
      <c r="AE2534" s="24"/>
      <c r="AF2534" s="24"/>
    </row>
    <row r="2535" spans="1:32" x14ac:dyDescent="0.25">
      <c r="A2535" s="18"/>
      <c r="B2535" s="18"/>
      <c r="C2535" s="74"/>
      <c r="D2535" s="74"/>
      <c r="E2535" s="75"/>
      <c r="F2535" s="5"/>
      <c r="G2535" s="5"/>
      <c r="H2535" s="5"/>
      <c r="K2535" s="5"/>
      <c r="L2535" s="5"/>
      <c r="M2535" s="18"/>
      <c r="N2535" s="18"/>
      <c r="T2535" s="67"/>
      <c r="U2535" s="67"/>
      <c r="Z2535" s="24"/>
      <c r="AA2535" s="24"/>
      <c r="AB2535" s="24"/>
      <c r="AC2535" s="24"/>
      <c r="AD2535" s="24"/>
      <c r="AE2535" s="24"/>
      <c r="AF2535" s="24"/>
    </row>
    <row r="2536" spans="1:32" x14ac:dyDescent="0.25">
      <c r="A2536" s="18"/>
      <c r="B2536" s="18"/>
      <c r="C2536" s="74"/>
      <c r="D2536" s="74"/>
      <c r="E2536" s="75"/>
      <c r="F2536" s="5"/>
      <c r="G2536" s="5"/>
      <c r="H2536" s="5"/>
      <c r="K2536" s="5"/>
      <c r="L2536" s="5"/>
      <c r="M2536" s="18"/>
      <c r="N2536" s="18"/>
      <c r="T2536" s="67"/>
      <c r="U2536" s="67"/>
      <c r="Z2536" s="24"/>
      <c r="AA2536" s="24"/>
      <c r="AB2536" s="24"/>
      <c r="AC2536" s="24"/>
      <c r="AD2536" s="24"/>
      <c r="AE2536" s="24"/>
      <c r="AF2536" s="24"/>
    </row>
    <row r="2537" spans="1:32" x14ac:dyDescent="0.25">
      <c r="A2537" s="18"/>
      <c r="B2537" s="18"/>
      <c r="C2537" s="74"/>
      <c r="D2537" s="74"/>
      <c r="E2537" s="75"/>
      <c r="F2537" s="5"/>
      <c r="G2537" s="5"/>
      <c r="H2537" s="5"/>
      <c r="K2537" s="5"/>
      <c r="L2537" s="5"/>
      <c r="M2537" s="18"/>
      <c r="N2537" s="18"/>
      <c r="T2537" s="67"/>
      <c r="U2537" s="67"/>
      <c r="Z2537" s="24"/>
      <c r="AA2537" s="24"/>
      <c r="AB2537" s="24"/>
      <c r="AC2537" s="24"/>
      <c r="AD2537" s="24"/>
      <c r="AE2537" s="24"/>
      <c r="AF2537" s="24"/>
    </row>
    <row r="2538" spans="1:32" x14ac:dyDescent="0.25">
      <c r="A2538" s="18"/>
      <c r="B2538" s="18"/>
      <c r="C2538" s="74"/>
      <c r="D2538" s="74"/>
      <c r="E2538" s="75"/>
      <c r="F2538" s="5"/>
      <c r="G2538" s="5"/>
      <c r="H2538" s="5"/>
      <c r="K2538" s="5"/>
      <c r="L2538" s="5"/>
      <c r="M2538" s="18"/>
      <c r="N2538" s="18"/>
      <c r="T2538" s="67"/>
      <c r="U2538" s="67"/>
      <c r="Z2538" s="24"/>
      <c r="AA2538" s="24"/>
      <c r="AB2538" s="24"/>
      <c r="AC2538" s="24"/>
      <c r="AD2538" s="24"/>
      <c r="AE2538" s="24"/>
      <c r="AF2538" s="24"/>
    </row>
    <row r="2539" spans="1:32" x14ac:dyDescent="0.25">
      <c r="A2539" s="18"/>
      <c r="B2539" s="18"/>
      <c r="C2539" s="74"/>
      <c r="D2539" s="74"/>
      <c r="E2539" s="75"/>
      <c r="F2539" s="5"/>
      <c r="G2539" s="5"/>
      <c r="H2539" s="5"/>
      <c r="K2539" s="5"/>
      <c r="L2539" s="5"/>
      <c r="M2539" s="18"/>
      <c r="N2539" s="18"/>
      <c r="T2539" s="67"/>
      <c r="U2539" s="67"/>
      <c r="Z2539" s="24"/>
      <c r="AA2539" s="24"/>
      <c r="AB2539" s="24"/>
      <c r="AC2539" s="24"/>
      <c r="AD2539" s="24"/>
      <c r="AE2539" s="24"/>
      <c r="AF2539" s="24"/>
    </row>
    <row r="2540" spans="1:32" x14ac:dyDescent="0.25">
      <c r="A2540" s="18"/>
      <c r="B2540" s="18"/>
      <c r="C2540" s="74"/>
      <c r="D2540" s="74"/>
      <c r="E2540" s="75"/>
      <c r="F2540" s="5"/>
      <c r="G2540" s="5"/>
      <c r="H2540" s="5"/>
      <c r="K2540" s="5"/>
      <c r="L2540" s="5"/>
      <c r="M2540" s="18"/>
      <c r="N2540" s="18"/>
      <c r="T2540" s="67"/>
      <c r="U2540" s="67"/>
      <c r="Z2540" s="24"/>
      <c r="AA2540" s="24"/>
      <c r="AB2540" s="24"/>
      <c r="AC2540" s="24"/>
      <c r="AD2540" s="24"/>
      <c r="AE2540" s="24"/>
      <c r="AF2540" s="24"/>
    </row>
    <row r="2541" spans="1:32" x14ac:dyDescent="0.25">
      <c r="A2541" s="18"/>
      <c r="B2541" s="18"/>
      <c r="C2541" s="74"/>
      <c r="D2541" s="74"/>
      <c r="E2541" s="75"/>
      <c r="F2541" s="5"/>
      <c r="G2541" s="5"/>
      <c r="H2541" s="5"/>
      <c r="K2541" s="5"/>
      <c r="L2541" s="5"/>
      <c r="M2541" s="18"/>
      <c r="N2541" s="18"/>
      <c r="T2541" s="67"/>
      <c r="U2541" s="67"/>
      <c r="Z2541" s="24"/>
      <c r="AA2541" s="24"/>
      <c r="AB2541" s="24"/>
      <c r="AC2541" s="24"/>
      <c r="AD2541" s="24"/>
      <c r="AE2541" s="24"/>
      <c r="AF2541" s="24"/>
    </row>
    <row r="2542" spans="1:32" x14ac:dyDescent="0.25">
      <c r="A2542" s="18"/>
      <c r="B2542" s="18"/>
      <c r="C2542" s="74"/>
      <c r="D2542" s="74"/>
      <c r="E2542" s="75"/>
      <c r="F2542" s="5"/>
      <c r="G2542" s="5"/>
      <c r="H2542" s="5"/>
      <c r="K2542" s="5"/>
      <c r="L2542" s="5"/>
      <c r="M2542" s="18"/>
      <c r="N2542" s="18"/>
      <c r="T2542" s="67"/>
      <c r="U2542" s="67"/>
      <c r="Z2542" s="24"/>
      <c r="AA2542" s="24"/>
      <c r="AB2542" s="24"/>
      <c r="AC2542" s="24"/>
      <c r="AD2542" s="24"/>
      <c r="AE2542" s="24"/>
      <c r="AF2542" s="24"/>
    </row>
    <row r="2543" spans="1:32" x14ac:dyDescent="0.25">
      <c r="A2543" s="18"/>
      <c r="B2543" s="18"/>
      <c r="C2543" s="74"/>
      <c r="D2543" s="74"/>
      <c r="E2543" s="75"/>
      <c r="F2543" s="5"/>
      <c r="G2543" s="5"/>
      <c r="H2543" s="5"/>
      <c r="K2543" s="5"/>
      <c r="L2543" s="5"/>
      <c r="M2543" s="18"/>
      <c r="N2543" s="18"/>
      <c r="T2543" s="67"/>
      <c r="U2543" s="67"/>
      <c r="Z2543" s="24"/>
      <c r="AA2543" s="24"/>
      <c r="AB2543" s="24"/>
      <c r="AC2543" s="24"/>
      <c r="AD2543" s="24"/>
      <c r="AE2543" s="24"/>
      <c r="AF2543" s="24"/>
    </row>
    <row r="2544" spans="1:32" x14ac:dyDescent="0.25">
      <c r="A2544" s="18"/>
      <c r="B2544" s="18"/>
      <c r="C2544" s="74"/>
      <c r="D2544" s="74"/>
      <c r="E2544" s="75"/>
      <c r="F2544" s="5"/>
      <c r="G2544" s="5"/>
      <c r="H2544" s="5"/>
      <c r="K2544" s="5"/>
      <c r="L2544" s="5"/>
      <c r="M2544" s="18"/>
      <c r="N2544" s="18"/>
      <c r="T2544" s="67"/>
      <c r="U2544" s="67"/>
      <c r="Z2544" s="24"/>
      <c r="AA2544" s="24"/>
      <c r="AB2544" s="24"/>
      <c r="AC2544" s="24"/>
      <c r="AD2544" s="24"/>
      <c r="AE2544" s="24"/>
      <c r="AF2544" s="24"/>
    </row>
    <row r="2545" spans="1:32" x14ac:dyDescent="0.25">
      <c r="A2545" s="18"/>
      <c r="B2545" s="18"/>
      <c r="C2545" s="74"/>
      <c r="D2545" s="74"/>
      <c r="E2545" s="75"/>
      <c r="F2545" s="5"/>
      <c r="G2545" s="5"/>
      <c r="H2545" s="5"/>
      <c r="K2545" s="5"/>
      <c r="L2545" s="5"/>
      <c r="M2545" s="18"/>
      <c r="N2545" s="18"/>
      <c r="T2545" s="67"/>
      <c r="U2545" s="67"/>
      <c r="Z2545" s="24"/>
      <c r="AA2545" s="24"/>
      <c r="AB2545" s="24"/>
      <c r="AC2545" s="24"/>
      <c r="AD2545" s="24"/>
      <c r="AE2545" s="24"/>
      <c r="AF2545" s="24"/>
    </row>
    <row r="2546" spans="1:32" x14ac:dyDescent="0.25">
      <c r="A2546" s="18"/>
      <c r="B2546" s="18"/>
      <c r="C2546" s="74"/>
      <c r="D2546" s="74"/>
      <c r="E2546" s="75"/>
      <c r="F2546" s="5"/>
      <c r="G2546" s="5"/>
      <c r="H2546" s="5"/>
      <c r="K2546" s="5"/>
      <c r="L2546" s="5"/>
      <c r="M2546" s="18"/>
      <c r="N2546" s="18"/>
      <c r="T2546" s="67"/>
      <c r="U2546" s="67"/>
      <c r="Z2546" s="24"/>
      <c r="AA2546" s="24"/>
      <c r="AB2546" s="24"/>
      <c r="AC2546" s="24"/>
      <c r="AD2546" s="24"/>
      <c r="AE2546" s="24"/>
      <c r="AF2546" s="24"/>
    </row>
    <row r="2547" spans="1:32" x14ac:dyDescent="0.25">
      <c r="A2547" s="18"/>
      <c r="B2547" s="18"/>
      <c r="C2547" s="74"/>
      <c r="D2547" s="74"/>
      <c r="E2547" s="75"/>
      <c r="F2547" s="5"/>
      <c r="G2547" s="5"/>
      <c r="H2547" s="5"/>
      <c r="K2547" s="5"/>
      <c r="L2547" s="5"/>
      <c r="M2547" s="18"/>
      <c r="N2547" s="18"/>
      <c r="T2547" s="67"/>
      <c r="U2547" s="67"/>
      <c r="Z2547" s="24"/>
      <c r="AA2547" s="24"/>
      <c r="AB2547" s="24"/>
      <c r="AC2547" s="24"/>
      <c r="AD2547" s="24"/>
      <c r="AE2547" s="24"/>
      <c r="AF2547" s="24"/>
    </row>
    <row r="2548" spans="1:32" x14ac:dyDescent="0.25">
      <c r="A2548" s="18"/>
      <c r="B2548" s="18"/>
      <c r="C2548" s="74"/>
      <c r="D2548" s="74"/>
      <c r="E2548" s="75"/>
      <c r="F2548" s="5"/>
      <c r="G2548" s="5"/>
      <c r="H2548" s="5"/>
      <c r="K2548" s="5"/>
      <c r="L2548" s="5"/>
      <c r="M2548" s="18"/>
      <c r="N2548" s="18"/>
      <c r="T2548" s="67"/>
      <c r="U2548" s="67"/>
      <c r="Z2548" s="24"/>
      <c r="AA2548" s="24"/>
      <c r="AB2548" s="24"/>
      <c r="AC2548" s="24"/>
      <c r="AD2548" s="24"/>
      <c r="AE2548" s="24"/>
      <c r="AF2548" s="24"/>
    </row>
    <row r="2549" spans="1:32" x14ac:dyDescent="0.25">
      <c r="A2549" s="18"/>
      <c r="B2549" s="18"/>
      <c r="C2549" s="74"/>
      <c r="D2549" s="74"/>
      <c r="E2549" s="75"/>
      <c r="F2549" s="5"/>
      <c r="G2549" s="5"/>
      <c r="H2549" s="5"/>
      <c r="K2549" s="5"/>
      <c r="L2549" s="5"/>
      <c r="M2549" s="18"/>
      <c r="N2549" s="18"/>
      <c r="T2549" s="67"/>
      <c r="U2549" s="67"/>
      <c r="Z2549" s="24"/>
      <c r="AA2549" s="24"/>
      <c r="AB2549" s="24"/>
      <c r="AC2549" s="24"/>
      <c r="AD2549" s="24"/>
      <c r="AE2549" s="24"/>
      <c r="AF2549" s="24"/>
    </row>
    <row r="2550" spans="1:32" x14ac:dyDescent="0.25">
      <c r="A2550" s="18"/>
      <c r="B2550" s="18"/>
      <c r="C2550" s="74"/>
      <c r="D2550" s="74"/>
      <c r="E2550" s="75"/>
      <c r="F2550" s="5"/>
      <c r="G2550" s="5"/>
      <c r="H2550" s="5"/>
      <c r="K2550" s="5"/>
      <c r="L2550" s="5"/>
      <c r="M2550" s="18"/>
      <c r="N2550" s="18"/>
      <c r="T2550" s="67"/>
      <c r="U2550" s="67"/>
      <c r="Z2550" s="24"/>
      <c r="AA2550" s="24"/>
      <c r="AB2550" s="24"/>
      <c r="AC2550" s="24"/>
      <c r="AD2550" s="24"/>
      <c r="AE2550" s="24"/>
      <c r="AF2550" s="24"/>
    </row>
    <row r="2551" spans="1:32" x14ac:dyDescent="0.25">
      <c r="A2551" s="18"/>
      <c r="B2551" s="18"/>
      <c r="C2551" s="74"/>
      <c r="D2551" s="74"/>
      <c r="E2551" s="75"/>
      <c r="F2551" s="5"/>
      <c r="G2551" s="5"/>
      <c r="H2551" s="5"/>
      <c r="K2551" s="5"/>
      <c r="L2551" s="5"/>
      <c r="M2551" s="18"/>
      <c r="N2551" s="18"/>
      <c r="T2551" s="67"/>
      <c r="U2551" s="67"/>
      <c r="Z2551" s="24"/>
      <c r="AA2551" s="24"/>
      <c r="AB2551" s="24"/>
      <c r="AC2551" s="24"/>
      <c r="AD2551" s="24"/>
      <c r="AE2551" s="24"/>
      <c r="AF2551" s="24"/>
    </row>
    <row r="2552" spans="1:32" x14ac:dyDescent="0.25">
      <c r="A2552" s="18"/>
      <c r="B2552" s="18"/>
      <c r="C2552" s="74"/>
      <c r="D2552" s="74"/>
      <c r="E2552" s="75"/>
      <c r="F2552" s="5"/>
      <c r="G2552" s="5"/>
      <c r="H2552" s="5"/>
      <c r="K2552" s="5"/>
      <c r="L2552" s="5"/>
      <c r="M2552" s="18"/>
      <c r="N2552" s="18"/>
      <c r="T2552" s="67"/>
      <c r="U2552" s="67"/>
      <c r="Z2552" s="24"/>
      <c r="AA2552" s="24"/>
      <c r="AB2552" s="24"/>
      <c r="AC2552" s="24"/>
      <c r="AD2552" s="24"/>
      <c r="AE2552" s="24"/>
      <c r="AF2552" s="24"/>
    </row>
    <row r="2553" spans="1:32" x14ac:dyDescent="0.25">
      <c r="A2553" s="18"/>
      <c r="B2553" s="18"/>
      <c r="C2553" s="74"/>
      <c r="D2553" s="74"/>
      <c r="E2553" s="75"/>
      <c r="F2553" s="5"/>
      <c r="G2553" s="5"/>
      <c r="H2553" s="5"/>
      <c r="K2553" s="5"/>
      <c r="L2553" s="5"/>
      <c r="M2553" s="18"/>
      <c r="N2553" s="18"/>
      <c r="T2553" s="67"/>
      <c r="U2553" s="67"/>
      <c r="Z2553" s="24"/>
      <c r="AA2553" s="24"/>
      <c r="AB2553" s="24"/>
      <c r="AC2553" s="24"/>
      <c r="AD2553" s="24"/>
      <c r="AE2553" s="24"/>
      <c r="AF2553" s="24"/>
    </row>
    <row r="2554" spans="1:32" x14ac:dyDescent="0.25">
      <c r="A2554" s="18"/>
      <c r="B2554" s="18"/>
      <c r="C2554" s="74"/>
      <c r="D2554" s="74"/>
      <c r="E2554" s="75"/>
      <c r="F2554" s="5"/>
      <c r="G2554" s="5"/>
      <c r="H2554" s="5"/>
      <c r="K2554" s="5"/>
      <c r="L2554" s="5"/>
      <c r="M2554" s="18"/>
      <c r="N2554" s="18"/>
      <c r="T2554" s="67"/>
      <c r="U2554" s="67"/>
      <c r="Z2554" s="24"/>
      <c r="AA2554" s="24"/>
      <c r="AB2554" s="24"/>
      <c r="AC2554" s="24"/>
      <c r="AD2554" s="24"/>
      <c r="AE2554" s="24"/>
      <c r="AF2554" s="24"/>
    </row>
    <row r="2555" spans="1:32" x14ac:dyDescent="0.25">
      <c r="A2555" s="18"/>
      <c r="B2555" s="18"/>
      <c r="C2555" s="74"/>
      <c r="D2555" s="74"/>
      <c r="E2555" s="75"/>
      <c r="F2555" s="5"/>
      <c r="G2555" s="5"/>
      <c r="H2555" s="5"/>
      <c r="K2555" s="5"/>
      <c r="L2555" s="5"/>
      <c r="M2555" s="18"/>
      <c r="N2555" s="18"/>
      <c r="T2555" s="67"/>
      <c r="U2555" s="67"/>
      <c r="Z2555" s="24"/>
      <c r="AA2555" s="24"/>
      <c r="AB2555" s="24"/>
      <c r="AC2555" s="24"/>
      <c r="AD2555" s="24"/>
      <c r="AE2555" s="24"/>
      <c r="AF2555" s="24"/>
    </row>
    <row r="2556" spans="1:32" x14ac:dyDescent="0.25">
      <c r="A2556" s="18"/>
      <c r="B2556" s="18"/>
      <c r="C2556" s="74"/>
      <c r="D2556" s="74"/>
      <c r="E2556" s="75"/>
      <c r="F2556" s="5"/>
      <c r="G2556" s="5"/>
      <c r="H2556" s="5"/>
      <c r="K2556" s="5"/>
      <c r="L2556" s="5"/>
      <c r="M2556" s="18"/>
      <c r="N2556" s="18"/>
      <c r="T2556" s="67"/>
      <c r="U2556" s="67"/>
      <c r="Z2556" s="24"/>
      <c r="AA2556" s="24"/>
      <c r="AB2556" s="24"/>
      <c r="AC2556" s="24"/>
      <c r="AD2556" s="24"/>
      <c r="AE2556" s="24"/>
      <c r="AF2556" s="24"/>
    </row>
    <row r="2557" spans="1:32" x14ac:dyDescent="0.25">
      <c r="A2557" s="18"/>
      <c r="B2557" s="18"/>
      <c r="C2557" s="74"/>
      <c r="D2557" s="74"/>
      <c r="E2557" s="75"/>
      <c r="F2557" s="5"/>
      <c r="G2557" s="5"/>
      <c r="H2557" s="5"/>
      <c r="K2557" s="5"/>
      <c r="L2557" s="5"/>
      <c r="M2557" s="18"/>
      <c r="N2557" s="18"/>
      <c r="T2557" s="67"/>
      <c r="U2557" s="67"/>
      <c r="Z2557" s="24"/>
      <c r="AA2557" s="24"/>
      <c r="AB2557" s="24"/>
      <c r="AC2557" s="24"/>
      <c r="AD2557" s="24"/>
      <c r="AE2557" s="24"/>
      <c r="AF2557" s="24"/>
    </row>
    <row r="2558" spans="1:32" x14ac:dyDescent="0.25">
      <c r="A2558" s="18"/>
      <c r="B2558" s="18"/>
      <c r="C2558" s="74"/>
      <c r="D2558" s="74"/>
      <c r="E2558" s="75"/>
      <c r="F2558" s="5"/>
      <c r="G2558" s="5"/>
      <c r="H2558" s="5"/>
      <c r="K2558" s="5"/>
      <c r="L2558" s="5"/>
      <c r="M2558" s="18"/>
      <c r="N2558" s="18"/>
      <c r="T2558" s="67"/>
      <c r="U2558" s="67"/>
      <c r="Z2558" s="24"/>
      <c r="AA2558" s="24"/>
      <c r="AB2558" s="24"/>
      <c r="AC2558" s="24"/>
      <c r="AD2558" s="24"/>
      <c r="AE2558" s="24"/>
      <c r="AF2558" s="24"/>
    </row>
    <row r="2559" spans="1:32" x14ac:dyDescent="0.25">
      <c r="A2559" s="18"/>
      <c r="B2559" s="18"/>
      <c r="C2559" s="74"/>
      <c r="D2559" s="74"/>
      <c r="E2559" s="75"/>
      <c r="F2559" s="5"/>
      <c r="G2559" s="5"/>
      <c r="H2559" s="5"/>
      <c r="K2559" s="5"/>
      <c r="L2559" s="5"/>
      <c r="M2559" s="18"/>
      <c r="N2559" s="18"/>
      <c r="T2559" s="67"/>
      <c r="U2559" s="67"/>
      <c r="Z2559" s="24"/>
      <c r="AA2559" s="24"/>
      <c r="AB2559" s="24"/>
      <c r="AC2559" s="24"/>
      <c r="AD2559" s="24"/>
      <c r="AE2559" s="24"/>
      <c r="AF2559" s="24"/>
    </row>
    <row r="2560" spans="1:32" x14ac:dyDescent="0.25">
      <c r="A2560" s="18"/>
      <c r="B2560" s="18"/>
      <c r="C2560" s="74"/>
      <c r="D2560" s="74"/>
      <c r="E2560" s="75"/>
      <c r="F2560" s="5"/>
      <c r="G2560" s="5"/>
      <c r="H2560" s="5"/>
      <c r="K2560" s="5"/>
      <c r="L2560" s="5"/>
      <c r="M2560" s="18"/>
      <c r="N2560" s="18"/>
      <c r="T2560" s="67"/>
      <c r="U2560" s="67"/>
      <c r="Z2560" s="24"/>
      <c r="AA2560" s="24"/>
      <c r="AB2560" s="24"/>
      <c r="AC2560" s="24"/>
      <c r="AD2560" s="24"/>
      <c r="AE2560" s="24"/>
      <c r="AF2560" s="24"/>
    </row>
    <row r="2561" spans="1:32" x14ac:dyDescent="0.25">
      <c r="A2561" s="18"/>
      <c r="B2561" s="18"/>
      <c r="C2561" s="74"/>
      <c r="D2561" s="74"/>
      <c r="E2561" s="75"/>
      <c r="F2561" s="5"/>
      <c r="G2561" s="5"/>
      <c r="H2561" s="5"/>
      <c r="K2561" s="5"/>
      <c r="L2561" s="5"/>
      <c r="M2561" s="18"/>
      <c r="N2561" s="18"/>
      <c r="T2561" s="67"/>
      <c r="U2561" s="67"/>
      <c r="Z2561" s="24"/>
      <c r="AA2561" s="24"/>
      <c r="AB2561" s="24"/>
      <c r="AC2561" s="24"/>
      <c r="AD2561" s="24"/>
      <c r="AE2561" s="24"/>
      <c r="AF2561" s="24"/>
    </row>
    <row r="2562" spans="1:32" x14ac:dyDescent="0.25">
      <c r="A2562" s="18"/>
      <c r="B2562" s="18"/>
      <c r="C2562" s="74"/>
      <c r="D2562" s="74"/>
      <c r="E2562" s="75"/>
      <c r="F2562" s="5"/>
      <c r="G2562" s="5"/>
      <c r="H2562" s="5"/>
      <c r="K2562" s="5"/>
      <c r="L2562" s="5"/>
      <c r="M2562" s="18"/>
      <c r="N2562" s="18"/>
      <c r="T2562" s="67"/>
      <c r="U2562" s="83"/>
      <c r="Z2562" s="24"/>
      <c r="AA2562" s="24"/>
      <c r="AB2562" s="24"/>
      <c r="AC2562" s="24"/>
      <c r="AD2562" s="24"/>
      <c r="AE2562" s="24"/>
      <c r="AF2562" s="24"/>
    </row>
    <row r="2563" spans="1:32" x14ac:dyDescent="0.25">
      <c r="A2563" s="18"/>
      <c r="B2563" s="18"/>
      <c r="C2563" s="74"/>
      <c r="D2563" s="74"/>
      <c r="E2563" s="75"/>
      <c r="F2563" s="5"/>
      <c r="G2563" s="5"/>
      <c r="H2563" s="5"/>
      <c r="K2563" s="5"/>
      <c r="L2563" s="5"/>
      <c r="M2563" s="18"/>
      <c r="N2563" s="18"/>
      <c r="T2563" s="67"/>
      <c r="U2563" s="83"/>
      <c r="Z2563" s="24"/>
      <c r="AA2563" s="24"/>
      <c r="AB2563" s="24"/>
      <c r="AC2563" s="24"/>
      <c r="AD2563" s="24"/>
      <c r="AE2563" s="24"/>
      <c r="AF2563" s="24"/>
    </row>
    <row r="2564" spans="1:32" x14ac:dyDescent="0.25">
      <c r="A2564" s="18"/>
      <c r="B2564" s="18"/>
      <c r="C2564" s="74"/>
      <c r="D2564" s="74"/>
      <c r="E2564" s="75"/>
      <c r="F2564" s="5"/>
      <c r="G2564" s="5"/>
      <c r="H2564" s="5"/>
      <c r="K2564" s="5"/>
      <c r="L2564" s="5"/>
      <c r="M2564" s="18"/>
      <c r="N2564" s="18"/>
      <c r="T2564" s="67"/>
      <c r="U2564" s="83"/>
      <c r="Z2564" s="24"/>
      <c r="AA2564" s="24"/>
      <c r="AB2564" s="24"/>
      <c r="AC2564" s="24"/>
      <c r="AD2564" s="24"/>
      <c r="AE2564" s="24"/>
      <c r="AF2564" s="24"/>
    </row>
    <row r="2565" spans="1:32" x14ac:dyDescent="0.25">
      <c r="A2565" s="18"/>
      <c r="B2565" s="18"/>
      <c r="C2565" s="74"/>
      <c r="D2565" s="74"/>
      <c r="E2565" s="75"/>
      <c r="F2565" s="5"/>
      <c r="G2565" s="5"/>
      <c r="H2565" s="5"/>
      <c r="K2565" s="5"/>
      <c r="L2565" s="5"/>
      <c r="M2565" s="18"/>
      <c r="N2565" s="18"/>
      <c r="T2565" s="67"/>
      <c r="U2565" s="83"/>
      <c r="Z2565" s="24"/>
      <c r="AA2565" s="24"/>
      <c r="AB2565" s="24"/>
      <c r="AC2565" s="24"/>
      <c r="AD2565" s="24"/>
      <c r="AE2565" s="24"/>
      <c r="AF2565" s="24"/>
    </row>
    <row r="2566" spans="1:32" x14ac:dyDescent="0.25">
      <c r="A2566" s="18"/>
      <c r="B2566" s="18"/>
      <c r="C2566" s="74"/>
      <c r="D2566" s="74"/>
      <c r="E2566" s="75"/>
      <c r="F2566" s="5"/>
      <c r="G2566" s="5"/>
      <c r="H2566" s="5"/>
      <c r="K2566" s="5"/>
      <c r="L2566" s="5"/>
      <c r="M2566" s="18"/>
      <c r="N2566" s="18"/>
      <c r="T2566" s="67"/>
      <c r="U2566" s="83"/>
      <c r="Z2566" s="24"/>
      <c r="AA2566" s="24"/>
      <c r="AB2566" s="24"/>
      <c r="AC2566" s="24"/>
      <c r="AD2566" s="24"/>
      <c r="AE2566" s="24"/>
      <c r="AF2566" s="24"/>
    </row>
    <row r="2567" spans="1:32" x14ac:dyDescent="0.25">
      <c r="A2567" s="18"/>
      <c r="B2567" s="18"/>
      <c r="C2567" s="74"/>
      <c r="D2567" s="74"/>
      <c r="E2567" s="75"/>
      <c r="F2567" s="5"/>
      <c r="G2567" s="5"/>
      <c r="H2567" s="5"/>
      <c r="K2567" s="5"/>
      <c r="L2567" s="5"/>
      <c r="M2567" s="18"/>
      <c r="N2567" s="18"/>
      <c r="T2567" s="67"/>
      <c r="U2567" s="83"/>
      <c r="Z2567" s="24"/>
      <c r="AA2567" s="24"/>
      <c r="AB2567" s="24"/>
      <c r="AC2567" s="24"/>
      <c r="AD2567" s="24"/>
      <c r="AE2567" s="24"/>
      <c r="AF2567" s="24"/>
    </row>
    <row r="2568" spans="1:32" x14ac:dyDescent="0.25">
      <c r="A2568" s="18"/>
      <c r="B2568" s="18"/>
      <c r="C2568" s="74"/>
      <c r="D2568" s="74"/>
      <c r="E2568" s="75"/>
      <c r="F2568" s="5"/>
      <c r="G2568" s="5"/>
      <c r="H2568" s="5"/>
      <c r="K2568" s="5"/>
      <c r="L2568" s="5"/>
      <c r="M2568" s="18"/>
      <c r="N2568" s="18"/>
      <c r="T2568" s="67"/>
      <c r="U2568" s="83"/>
      <c r="Z2568" s="24"/>
      <c r="AA2568" s="24"/>
      <c r="AB2568" s="24"/>
      <c r="AC2568" s="24"/>
      <c r="AD2568" s="24"/>
      <c r="AE2568" s="24"/>
      <c r="AF2568" s="24"/>
    </row>
    <row r="2569" spans="1:32" x14ac:dyDescent="0.25">
      <c r="A2569" s="18"/>
      <c r="B2569" s="18"/>
      <c r="C2569" s="74"/>
      <c r="D2569" s="74"/>
      <c r="E2569" s="75"/>
      <c r="F2569" s="5"/>
      <c r="G2569" s="5"/>
      <c r="H2569" s="5"/>
      <c r="K2569" s="5"/>
      <c r="L2569" s="5"/>
      <c r="M2569" s="18"/>
      <c r="N2569" s="18"/>
      <c r="T2569" s="67"/>
      <c r="U2569" s="83"/>
      <c r="Z2569" s="24"/>
      <c r="AA2569" s="24"/>
      <c r="AB2569" s="24"/>
      <c r="AC2569" s="24"/>
      <c r="AD2569" s="24"/>
      <c r="AE2569" s="24"/>
      <c r="AF2569" s="24"/>
    </row>
    <row r="2570" spans="1:32" x14ac:dyDescent="0.25">
      <c r="A2570" s="18"/>
      <c r="B2570" s="18"/>
      <c r="C2570" s="74"/>
      <c r="D2570" s="74"/>
      <c r="E2570" s="75"/>
      <c r="F2570" s="5"/>
      <c r="G2570" s="5"/>
      <c r="H2570" s="5"/>
      <c r="K2570" s="5"/>
      <c r="L2570" s="5"/>
      <c r="M2570" s="18"/>
      <c r="N2570" s="18"/>
      <c r="T2570" s="67"/>
      <c r="U2570" s="83"/>
      <c r="Z2570" s="24"/>
      <c r="AA2570" s="24"/>
      <c r="AB2570" s="24"/>
      <c r="AC2570" s="24"/>
      <c r="AD2570" s="24"/>
      <c r="AE2570" s="24"/>
      <c r="AF2570" s="24"/>
    </row>
    <row r="2571" spans="1:32" x14ac:dyDescent="0.25">
      <c r="A2571" s="18"/>
      <c r="B2571" s="18"/>
      <c r="C2571" s="74"/>
      <c r="D2571" s="74"/>
      <c r="E2571" s="75"/>
      <c r="F2571" s="5"/>
      <c r="G2571" s="5"/>
      <c r="H2571" s="5"/>
      <c r="K2571" s="5"/>
      <c r="L2571" s="5"/>
      <c r="M2571" s="18"/>
      <c r="N2571" s="18"/>
      <c r="T2571" s="67"/>
      <c r="U2571" s="83"/>
      <c r="Z2571" s="24"/>
      <c r="AA2571" s="24"/>
      <c r="AB2571" s="24"/>
      <c r="AC2571" s="24"/>
      <c r="AD2571" s="24"/>
      <c r="AE2571" s="24"/>
      <c r="AF2571" s="24"/>
    </row>
    <row r="2572" spans="1:32" x14ac:dyDescent="0.25">
      <c r="A2572" s="18"/>
      <c r="B2572" s="18"/>
      <c r="C2572" s="74"/>
      <c r="D2572" s="74"/>
      <c r="E2572" s="75"/>
      <c r="F2572" s="5"/>
      <c r="G2572" s="5"/>
      <c r="H2572" s="5"/>
      <c r="K2572" s="5"/>
      <c r="L2572" s="5"/>
      <c r="M2572" s="18"/>
      <c r="N2572" s="18"/>
      <c r="T2572" s="67"/>
      <c r="U2572" s="83"/>
      <c r="Z2572" s="24"/>
      <c r="AA2572" s="24"/>
      <c r="AB2572" s="24"/>
      <c r="AC2572" s="24"/>
      <c r="AD2572" s="24"/>
      <c r="AE2572" s="24"/>
      <c r="AF2572" s="24"/>
    </row>
    <row r="2573" spans="1:32" x14ac:dyDescent="0.25">
      <c r="A2573" s="18"/>
      <c r="B2573" s="18"/>
      <c r="C2573" s="74"/>
      <c r="D2573" s="74"/>
      <c r="E2573" s="75"/>
      <c r="F2573" s="5"/>
      <c r="G2573" s="5"/>
      <c r="H2573" s="5"/>
      <c r="K2573" s="5"/>
      <c r="L2573" s="5"/>
      <c r="M2573" s="18"/>
      <c r="N2573" s="18"/>
      <c r="T2573" s="67"/>
      <c r="U2573" s="83"/>
      <c r="Z2573" s="24"/>
      <c r="AA2573" s="24"/>
      <c r="AB2573" s="24"/>
      <c r="AC2573" s="24"/>
      <c r="AD2573" s="24"/>
      <c r="AE2573" s="24"/>
      <c r="AF2573" s="24"/>
    </row>
    <row r="2574" spans="1:32" x14ac:dyDescent="0.25">
      <c r="A2574" s="18"/>
      <c r="B2574" s="18"/>
      <c r="C2574" s="74"/>
      <c r="D2574" s="74"/>
      <c r="E2574" s="75"/>
      <c r="F2574" s="5"/>
      <c r="G2574" s="5"/>
      <c r="H2574" s="5"/>
      <c r="K2574" s="5"/>
      <c r="L2574" s="5"/>
      <c r="M2574" s="18"/>
      <c r="N2574" s="18"/>
      <c r="T2574" s="67"/>
      <c r="U2574" s="83"/>
      <c r="Z2574" s="24"/>
      <c r="AA2574" s="24"/>
      <c r="AB2574" s="24"/>
      <c r="AC2574" s="24"/>
      <c r="AD2574" s="24"/>
      <c r="AE2574" s="24"/>
      <c r="AF2574" s="24"/>
    </row>
    <row r="2575" spans="1:32" x14ac:dyDescent="0.25">
      <c r="A2575" s="18"/>
      <c r="B2575" s="18"/>
      <c r="C2575" s="74"/>
      <c r="D2575" s="74"/>
      <c r="E2575" s="75"/>
      <c r="F2575" s="5"/>
      <c r="G2575" s="5"/>
      <c r="H2575" s="5"/>
      <c r="K2575" s="5"/>
      <c r="L2575" s="5"/>
      <c r="M2575" s="18"/>
      <c r="N2575" s="18"/>
      <c r="T2575" s="67"/>
      <c r="U2575" s="83"/>
      <c r="Z2575" s="24"/>
      <c r="AA2575" s="24"/>
      <c r="AB2575" s="24"/>
      <c r="AC2575" s="24"/>
      <c r="AD2575" s="24"/>
      <c r="AE2575" s="24"/>
      <c r="AF2575" s="24"/>
    </row>
    <row r="2576" spans="1:32" x14ac:dyDescent="0.25">
      <c r="A2576" s="18"/>
      <c r="B2576" s="18"/>
      <c r="C2576" s="74"/>
      <c r="D2576" s="74"/>
      <c r="E2576" s="75"/>
      <c r="F2576" s="5"/>
      <c r="G2576" s="5"/>
      <c r="H2576" s="5"/>
      <c r="K2576" s="5"/>
      <c r="L2576" s="5"/>
      <c r="M2576" s="18"/>
      <c r="N2576" s="18"/>
      <c r="T2576" s="67"/>
      <c r="U2576" s="83"/>
      <c r="Z2576" s="24"/>
      <c r="AA2576" s="24"/>
      <c r="AB2576" s="24"/>
      <c r="AC2576" s="24"/>
      <c r="AD2576" s="24"/>
      <c r="AE2576" s="24"/>
      <c r="AF2576" s="24"/>
    </row>
    <row r="2577" spans="1:32" x14ac:dyDescent="0.25">
      <c r="A2577" s="18"/>
      <c r="B2577" s="18"/>
      <c r="C2577" s="74"/>
      <c r="D2577" s="74"/>
      <c r="E2577" s="75"/>
      <c r="F2577" s="5"/>
      <c r="G2577" s="5"/>
      <c r="H2577" s="5"/>
      <c r="K2577" s="5"/>
      <c r="L2577" s="5"/>
      <c r="M2577" s="18"/>
      <c r="N2577" s="18"/>
      <c r="T2577" s="67"/>
      <c r="U2577" s="83"/>
      <c r="Z2577" s="24"/>
      <c r="AA2577" s="24"/>
      <c r="AB2577" s="24"/>
      <c r="AC2577" s="24"/>
      <c r="AD2577" s="24"/>
      <c r="AE2577" s="24"/>
      <c r="AF2577" s="24"/>
    </row>
    <row r="2578" spans="1:32" x14ac:dyDescent="0.25">
      <c r="A2578" s="18"/>
      <c r="B2578" s="18"/>
      <c r="C2578" s="74"/>
      <c r="D2578" s="74"/>
      <c r="E2578" s="75"/>
      <c r="F2578" s="5"/>
      <c r="G2578" s="5"/>
      <c r="H2578" s="5"/>
      <c r="K2578" s="5"/>
      <c r="L2578" s="5"/>
      <c r="M2578" s="18"/>
      <c r="N2578" s="18"/>
      <c r="T2578" s="67"/>
      <c r="U2578" s="83"/>
      <c r="Z2578" s="24"/>
      <c r="AA2578" s="24"/>
      <c r="AB2578" s="24"/>
      <c r="AC2578" s="24"/>
      <c r="AD2578" s="24"/>
      <c r="AE2578" s="24"/>
      <c r="AF2578" s="24"/>
    </row>
    <row r="2579" spans="1:32" x14ac:dyDescent="0.25">
      <c r="A2579" s="18"/>
      <c r="B2579" s="18"/>
      <c r="C2579" s="74"/>
      <c r="D2579" s="74"/>
      <c r="E2579" s="75"/>
      <c r="F2579" s="5"/>
      <c r="G2579" s="5"/>
      <c r="H2579" s="5"/>
      <c r="K2579" s="5"/>
      <c r="L2579" s="5"/>
      <c r="M2579" s="18"/>
      <c r="N2579" s="18"/>
      <c r="T2579" s="67"/>
      <c r="U2579" s="83"/>
      <c r="Z2579" s="24"/>
      <c r="AA2579" s="24"/>
      <c r="AB2579" s="24"/>
      <c r="AC2579" s="24"/>
      <c r="AD2579" s="24"/>
      <c r="AE2579" s="24"/>
      <c r="AF2579" s="24"/>
    </row>
    <row r="2580" spans="1:32" x14ac:dyDescent="0.25">
      <c r="A2580" s="18"/>
      <c r="B2580" s="18"/>
      <c r="C2580" s="74"/>
      <c r="D2580" s="74"/>
      <c r="E2580" s="75"/>
      <c r="F2580" s="5"/>
      <c r="G2580" s="5"/>
      <c r="H2580" s="5"/>
      <c r="K2580" s="5"/>
      <c r="L2580" s="5"/>
      <c r="M2580" s="18"/>
      <c r="N2580" s="18"/>
      <c r="T2580" s="67"/>
      <c r="U2580" s="83"/>
      <c r="Z2580" s="24"/>
      <c r="AA2580" s="24"/>
      <c r="AB2580" s="24"/>
      <c r="AC2580" s="24"/>
      <c r="AD2580" s="24"/>
      <c r="AE2580" s="24"/>
      <c r="AF2580" s="24"/>
    </row>
    <row r="2581" spans="1:32" x14ac:dyDescent="0.25">
      <c r="A2581" s="18"/>
      <c r="B2581" s="18"/>
      <c r="C2581" s="74"/>
      <c r="D2581" s="74"/>
      <c r="E2581" s="75"/>
      <c r="F2581" s="5"/>
      <c r="G2581" s="5"/>
      <c r="H2581" s="5"/>
      <c r="K2581" s="5"/>
      <c r="L2581" s="5"/>
      <c r="M2581" s="18"/>
      <c r="N2581" s="18"/>
      <c r="T2581" s="67"/>
      <c r="U2581" s="83"/>
      <c r="Z2581" s="24"/>
      <c r="AA2581" s="24"/>
      <c r="AB2581" s="24"/>
      <c r="AC2581" s="24"/>
      <c r="AD2581" s="24"/>
      <c r="AE2581" s="24"/>
      <c r="AF2581" s="24"/>
    </row>
    <row r="2582" spans="1:32" x14ac:dyDescent="0.25">
      <c r="A2582" s="18"/>
      <c r="B2582" s="18"/>
      <c r="C2582" s="74"/>
      <c r="D2582" s="74"/>
      <c r="E2582" s="75"/>
      <c r="F2582" s="5"/>
      <c r="G2582" s="5"/>
      <c r="H2582" s="5"/>
      <c r="K2582" s="5"/>
      <c r="L2582" s="5"/>
      <c r="M2582" s="18"/>
      <c r="N2582" s="18"/>
      <c r="T2582" s="67"/>
      <c r="U2582" s="83"/>
      <c r="Z2582" s="24"/>
      <c r="AA2582" s="24"/>
      <c r="AB2582" s="24"/>
      <c r="AC2582" s="24"/>
      <c r="AD2582" s="24"/>
      <c r="AE2582" s="24"/>
      <c r="AF2582" s="24"/>
    </row>
    <row r="2583" spans="1:32" x14ac:dyDescent="0.25">
      <c r="A2583" s="18"/>
      <c r="B2583" s="18"/>
      <c r="C2583" s="74"/>
      <c r="D2583" s="74"/>
      <c r="E2583" s="75"/>
      <c r="F2583" s="5"/>
      <c r="G2583" s="5"/>
      <c r="H2583" s="5"/>
      <c r="K2583" s="5"/>
      <c r="L2583" s="5"/>
      <c r="M2583" s="18"/>
      <c r="N2583" s="18"/>
      <c r="T2583" s="67"/>
      <c r="U2583" s="83"/>
      <c r="Z2583" s="24"/>
      <c r="AA2583" s="24"/>
      <c r="AB2583" s="24"/>
      <c r="AC2583" s="24"/>
      <c r="AD2583" s="24"/>
      <c r="AE2583" s="24"/>
      <c r="AF2583" s="24"/>
    </row>
    <row r="2584" spans="1:32" x14ac:dyDescent="0.25">
      <c r="A2584" s="18"/>
      <c r="B2584" s="18"/>
      <c r="C2584" s="74"/>
      <c r="D2584" s="74"/>
      <c r="E2584" s="75"/>
      <c r="F2584" s="5"/>
      <c r="G2584" s="5"/>
      <c r="H2584" s="5"/>
      <c r="K2584" s="5"/>
      <c r="L2584" s="5"/>
      <c r="M2584" s="18"/>
      <c r="N2584" s="18"/>
      <c r="T2584" s="67"/>
      <c r="U2584" s="83"/>
      <c r="Z2584" s="24"/>
      <c r="AA2584" s="24"/>
      <c r="AB2584" s="24"/>
      <c r="AC2584" s="24"/>
      <c r="AD2584" s="24"/>
      <c r="AE2584" s="24"/>
      <c r="AF2584" s="24"/>
    </row>
    <row r="2585" spans="1:32" x14ac:dyDescent="0.25">
      <c r="A2585" s="18"/>
      <c r="B2585" s="18"/>
      <c r="C2585" s="74"/>
      <c r="D2585" s="74"/>
      <c r="E2585" s="75"/>
      <c r="F2585" s="5"/>
      <c r="G2585" s="5"/>
      <c r="H2585" s="5"/>
      <c r="K2585" s="5"/>
      <c r="L2585" s="5"/>
      <c r="M2585" s="18"/>
      <c r="N2585" s="18"/>
      <c r="T2585" s="67"/>
      <c r="U2585" s="83"/>
      <c r="Z2585" s="24"/>
      <c r="AA2585" s="24"/>
      <c r="AB2585" s="24"/>
      <c r="AC2585" s="24"/>
      <c r="AD2585" s="24"/>
      <c r="AE2585" s="24"/>
      <c r="AF2585" s="24"/>
    </row>
    <row r="2586" spans="1:32" x14ac:dyDescent="0.25">
      <c r="A2586" s="18"/>
      <c r="B2586" s="18"/>
      <c r="C2586" s="74"/>
      <c r="D2586" s="74"/>
      <c r="E2586" s="75"/>
      <c r="F2586" s="5"/>
      <c r="G2586" s="5"/>
      <c r="H2586" s="5"/>
      <c r="K2586" s="5"/>
      <c r="L2586" s="5"/>
      <c r="M2586" s="18"/>
      <c r="N2586" s="18"/>
      <c r="T2586" s="67"/>
      <c r="U2586" s="83"/>
      <c r="Z2586" s="24"/>
      <c r="AA2586" s="24"/>
      <c r="AB2586" s="24"/>
      <c r="AC2586" s="24"/>
      <c r="AD2586" s="24"/>
      <c r="AE2586" s="24"/>
      <c r="AF2586" s="24"/>
    </row>
    <row r="2587" spans="1:32" x14ac:dyDescent="0.25">
      <c r="A2587" s="18"/>
      <c r="B2587" s="18"/>
      <c r="C2587" s="74"/>
      <c r="D2587" s="74"/>
      <c r="E2587" s="75"/>
      <c r="F2587" s="5"/>
      <c r="G2587" s="5"/>
      <c r="H2587" s="5"/>
      <c r="K2587" s="5"/>
      <c r="L2587" s="5"/>
      <c r="M2587" s="18"/>
      <c r="N2587" s="18"/>
      <c r="T2587" s="67"/>
      <c r="U2587" s="83"/>
      <c r="Z2587" s="24"/>
      <c r="AA2587" s="24"/>
      <c r="AB2587" s="24"/>
      <c r="AC2587" s="24"/>
      <c r="AD2587" s="24"/>
      <c r="AE2587" s="24"/>
      <c r="AF2587" s="24"/>
    </row>
    <row r="2588" spans="1:32" x14ac:dyDescent="0.25">
      <c r="A2588" s="18"/>
      <c r="B2588" s="18"/>
      <c r="C2588" s="74"/>
      <c r="D2588" s="74"/>
      <c r="E2588" s="75"/>
      <c r="F2588" s="5"/>
      <c r="G2588" s="5"/>
      <c r="H2588" s="5"/>
      <c r="K2588" s="5"/>
      <c r="L2588" s="5"/>
      <c r="M2588" s="18"/>
      <c r="N2588" s="18"/>
      <c r="T2588" s="67"/>
      <c r="U2588" s="83"/>
      <c r="Z2588" s="24"/>
      <c r="AA2588" s="24"/>
      <c r="AB2588" s="24"/>
      <c r="AC2588" s="24"/>
      <c r="AD2588" s="24"/>
      <c r="AE2588" s="24"/>
      <c r="AF2588" s="24"/>
    </row>
    <row r="2589" spans="1:32" x14ac:dyDescent="0.25">
      <c r="A2589" s="18"/>
      <c r="B2589" s="18"/>
      <c r="C2589" s="74"/>
      <c r="D2589" s="74"/>
      <c r="E2589" s="75"/>
      <c r="F2589" s="5"/>
      <c r="G2589" s="5"/>
      <c r="H2589" s="5"/>
      <c r="K2589" s="5"/>
      <c r="L2589" s="5"/>
      <c r="M2589" s="18"/>
      <c r="N2589" s="18"/>
      <c r="T2589" s="67"/>
      <c r="U2589" s="83"/>
      <c r="Z2589" s="24"/>
      <c r="AA2589" s="24"/>
      <c r="AB2589" s="24"/>
      <c r="AC2589" s="24"/>
      <c r="AD2589" s="24"/>
      <c r="AE2589" s="24"/>
      <c r="AF2589" s="24"/>
    </row>
    <row r="2590" spans="1:32" x14ac:dyDescent="0.25">
      <c r="A2590" s="18"/>
      <c r="B2590" s="18"/>
      <c r="C2590" s="74"/>
      <c r="D2590" s="74"/>
      <c r="E2590" s="75"/>
      <c r="F2590" s="5"/>
      <c r="G2590" s="5"/>
      <c r="H2590" s="5"/>
      <c r="K2590" s="5"/>
      <c r="L2590" s="5"/>
      <c r="M2590" s="18"/>
      <c r="N2590" s="18"/>
      <c r="T2590" s="67"/>
      <c r="U2590" s="83"/>
      <c r="Z2590" s="24"/>
      <c r="AA2590" s="24"/>
      <c r="AB2590" s="24"/>
      <c r="AC2590" s="24"/>
      <c r="AD2590" s="24"/>
      <c r="AE2590" s="24"/>
      <c r="AF2590" s="24"/>
    </row>
    <row r="2591" spans="1:32" x14ac:dyDescent="0.25">
      <c r="A2591" s="18"/>
      <c r="B2591" s="18"/>
      <c r="C2591" s="74"/>
      <c r="D2591" s="74"/>
      <c r="E2591" s="75"/>
      <c r="F2591" s="5"/>
      <c r="G2591" s="5"/>
      <c r="H2591" s="5"/>
      <c r="K2591" s="5"/>
      <c r="L2591" s="5"/>
      <c r="M2591" s="18"/>
      <c r="N2591" s="18"/>
      <c r="T2591" s="67"/>
      <c r="U2591" s="83"/>
      <c r="Z2591" s="24"/>
      <c r="AA2591" s="24"/>
      <c r="AB2591" s="24"/>
      <c r="AC2591" s="24"/>
      <c r="AD2591" s="24"/>
      <c r="AE2591" s="24"/>
      <c r="AF2591" s="24"/>
    </row>
    <row r="2592" spans="1:32" x14ac:dyDescent="0.25">
      <c r="A2592" s="18"/>
      <c r="B2592" s="18"/>
      <c r="C2592" s="74"/>
      <c r="D2592" s="74"/>
      <c r="E2592" s="75"/>
      <c r="F2592" s="5"/>
      <c r="G2592" s="5"/>
      <c r="H2592" s="5"/>
      <c r="K2592" s="5"/>
      <c r="L2592" s="5"/>
      <c r="M2592" s="18"/>
      <c r="N2592" s="18"/>
      <c r="T2592" s="67"/>
      <c r="U2592" s="83"/>
      <c r="Z2592" s="24"/>
      <c r="AA2592" s="24"/>
      <c r="AB2592" s="24"/>
      <c r="AC2592" s="24"/>
      <c r="AD2592" s="24"/>
      <c r="AE2592" s="24"/>
      <c r="AF2592" s="24"/>
    </row>
    <row r="2593" spans="1:32" x14ac:dyDescent="0.25">
      <c r="A2593" s="18"/>
      <c r="B2593" s="18"/>
      <c r="C2593" s="74"/>
      <c r="D2593" s="74"/>
      <c r="E2593" s="75"/>
      <c r="F2593" s="5"/>
      <c r="G2593" s="5"/>
      <c r="H2593" s="5"/>
      <c r="K2593" s="5"/>
      <c r="L2593" s="5"/>
      <c r="M2593" s="18"/>
      <c r="N2593" s="18"/>
      <c r="T2593" s="67"/>
      <c r="U2593" s="83"/>
      <c r="Z2593" s="24"/>
      <c r="AA2593" s="24"/>
      <c r="AB2593" s="24"/>
      <c r="AC2593" s="24"/>
      <c r="AD2593" s="24"/>
      <c r="AE2593" s="24"/>
      <c r="AF2593" s="24"/>
    </row>
    <row r="2594" spans="1:32" x14ac:dyDescent="0.25">
      <c r="A2594" s="18"/>
      <c r="B2594" s="18"/>
      <c r="C2594" s="74"/>
      <c r="D2594" s="74"/>
      <c r="E2594" s="75"/>
      <c r="F2594" s="5"/>
      <c r="G2594" s="5"/>
      <c r="H2594" s="5"/>
      <c r="K2594" s="5"/>
      <c r="L2594" s="5"/>
      <c r="M2594" s="18"/>
      <c r="N2594" s="18"/>
      <c r="T2594" s="67"/>
      <c r="U2594" s="83"/>
      <c r="Z2594" s="24"/>
      <c r="AA2594" s="24"/>
      <c r="AB2594" s="24"/>
      <c r="AC2594" s="24"/>
      <c r="AD2594" s="24"/>
      <c r="AE2594" s="24"/>
      <c r="AF2594" s="24"/>
    </row>
    <row r="2595" spans="1:32" x14ac:dyDescent="0.25">
      <c r="A2595" s="18"/>
      <c r="B2595" s="18"/>
      <c r="C2595" s="74"/>
      <c r="D2595" s="74"/>
      <c r="E2595" s="75"/>
      <c r="F2595" s="5"/>
      <c r="G2595" s="5"/>
      <c r="H2595" s="5"/>
      <c r="K2595" s="5"/>
      <c r="L2595" s="5"/>
      <c r="M2595" s="18"/>
      <c r="N2595" s="18"/>
      <c r="T2595" s="67"/>
      <c r="U2595" s="83"/>
      <c r="Z2595" s="24"/>
      <c r="AA2595" s="24"/>
      <c r="AB2595" s="24"/>
      <c r="AC2595" s="24"/>
      <c r="AD2595" s="24"/>
      <c r="AE2595" s="24"/>
      <c r="AF2595" s="24"/>
    </row>
    <row r="2596" spans="1:32" x14ac:dyDescent="0.25">
      <c r="A2596" s="18"/>
      <c r="B2596" s="18"/>
      <c r="C2596" s="74"/>
      <c r="D2596" s="74"/>
      <c r="E2596" s="75"/>
      <c r="F2596" s="5"/>
      <c r="G2596" s="5"/>
      <c r="H2596" s="5"/>
      <c r="K2596" s="5"/>
      <c r="L2596" s="5"/>
      <c r="M2596" s="18"/>
      <c r="N2596" s="18"/>
      <c r="T2596" s="67"/>
      <c r="U2596" s="83"/>
      <c r="Z2596" s="24"/>
      <c r="AA2596" s="24"/>
      <c r="AB2596" s="24"/>
      <c r="AC2596" s="24"/>
      <c r="AD2596" s="24"/>
      <c r="AE2596" s="24"/>
      <c r="AF2596" s="24"/>
    </row>
    <row r="2597" spans="1:32" x14ac:dyDescent="0.25">
      <c r="A2597" s="18"/>
      <c r="B2597" s="18"/>
      <c r="C2597" s="74"/>
      <c r="D2597" s="74"/>
      <c r="E2597" s="75"/>
      <c r="F2597" s="5"/>
      <c r="G2597" s="5"/>
      <c r="H2597" s="5"/>
      <c r="K2597" s="5"/>
      <c r="L2597" s="5"/>
      <c r="M2597" s="18"/>
      <c r="N2597" s="18"/>
      <c r="T2597" s="67"/>
      <c r="U2597" s="83"/>
      <c r="Z2597" s="24"/>
      <c r="AA2597" s="24"/>
      <c r="AB2597" s="24"/>
      <c r="AC2597" s="24"/>
      <c r="AD2597" s="24"/>
      <c r="AE2597" s="24"/>
      <c r="AF2597" s="24"/>
    </row>
    <row r="2598" spans="1:32" x14ac:dyDescent="0.25">
      <c r="A2598" s="18"/>
      <c r="B2598" s="18"/>
      <c r="C2598" s="74"/>
      <c r="D2598" s="74"/>
      <c r="E2598" s="75"/>
      <c r="F2598" s="5"/>
      <c r="G2598" s="5"/>
      <c r="H2598" s="5"/>
      <c r="K2598" s="5"/>
      <c r="L2598" s="5"/>
      <c r="M2598" s="18"/>
      <c r="N2598" s="18"/>
      <c r="T2598" s="67"/>
      <c r="U2598" s="83"/>
      <c r="Z2598" s="24"/>
      <c r="AA2598" s="24"/>
      <c r="AB2598" s="24"/>
      <c r="AC2598" s="24"/>
      <c r="AD2598" s="24"/>
      <c r="AE2598" s="24"/>
      <c r="AF2598" s="24"/>
    </row>
    <row r="2599" spans="1:32" x14ac:dyDescent="0.25">
      <c r="A2599" s="18"/>
      <c r="B2599" s="18"/>
      <c r="C2599" s="74"/>
      <c r="D2599" s="74"/>
      <c r="E2599" s="75"/>
      <c r="F2599" s="5"/>
      <c r="G2599" s="5"/>
      <c r="H2599" s="5"/>
      <c r="K2599" s="5"/>
      <c r="L2599" s="5"/>
      <c r="M2599" s="18"/>
      <c r="N2599" s="18"/>
      <c r="T2599" s="67"/>
      <c r="U2599" s="83"/>
      <c r="Z2599" s="24"/>
      <c r="AA2599" s="24"/>
      <c r="AB2599" s="24"/>
      <c r="AC2599" s="24"/>
      <c r="AD2599" s="24"/>
      <c r="AE2599" s="24"/>
      <c r="AF2599" s="24"/>
    </row>
    <row r="2600" spans="1:32" x14ac:dyDescent="0.25">
      <c r="A2600" s="18"/>
      <c r="B2600" s="18"/>
      <c r="C2600" s="74"/>
      <c r="D2600" s="74"/>
      <c r="E2600" s="75"/>
      <c r="F2600" s="5"/>
      <c r="G2600" s="5"/>
      <c r="H2600" s="5"/>
      <c r="K2600" s="5"/>
      <c r="L2600" s="5"/>
      <c r="M2600" s="18"/>
      <c r="N2600" s="18"/>
      <c r="T2600" s="67"/>
      <c r="U2600" s="83"/>
      <c r="Z2600" s="24"/>
      <c r="AA2600" s="24"/>
      <c r="AB2600" s="24"/>
      <c r="AC2600" s="24"/>
      <c r="AD2600" s="24"/>
      <c r="AE2600" s="24"/>
      <c r="AF2600" s="24"/>
    </row>
    <row r="2601" spans="1:32" x14ac:dyDescent="0.25">
      <c r="A2601" s="18"/>
      <c r="B2601" s="18"/>
      <c r="C2601" s="74"/>
      <c r="D2601" s="74"/>
      <c r="E2601" s="75"/>
      <c r="F2601" s="5"/>
      <c r="G2601" s="5"/>
      <c r="H2601" s="5"/>
      <c r="K2601" s="5"/>
      <c r="L2601" s="5"/>
      <c r="M2601" s="18"/>
      <c r="N2601" s="18"/>
      <c r="T2601" s="67"/>
      <c r="U2601" s="83"/>
      <c r="Z2601" s="24"/>
      <c r="AA2601" s="24"/>
      <c r="AB2601" s="24"/>
      <c r="AC2601" s="24"/>
      <c r="AD2601" s="24"/>
      <c r="AE2601" s="24"/>
      <c r="AF2601" s="24"/>
    </row>
    <row r="2602" spans="1:32" x14ac:dyDescent="0.25">
      <c r="A2602" s="18"/>
      <c r="B2602" s="18"/>
      <c r="C2602" s="74"/>
      <c r="D2602" s="74"/>
      <c r="E2602" s="75"/>
      <c r="F2602" s="5"/>
      <c r="G2602" s="5"/>
      <c r="H2602" s="5"/>
      <c r="K2602" s="5"/>
      <c r="L2602" s="5"/>
      <c r="M2602" s="18"/>
      <c r="N2602" s="18"/>
      <c r="T2602" s="67"/>
      <c r="U2602" s="83"/>
      <c r="Z2602" s="24"/>
      <c r="AA2602" s="24"/>
      <c r="AB2602" s="24"/>
      <c r="AC2602" s="24"/>
      <c r="AD2602" s="24"/>
      <c r="AE2602" s="24"/>
      <c r="AF2602" s="24"/>
    </row>
    <row r="2603" spans="1:32" x14ac:dyDescent="0.25">
      <c r="A2603" s="18"/>
      <c r="B2603" s="18"/>
      <c r="C2603" s="74"/>
      <c r="D2603" s="74"/>
      <c r="E2603" s="75"/>
      <c r="F2603" s="5"/>
      <c r="G2603" s="5"/>
      <c r="H2603" s="5"/>
      <c r="K2603" s="5"/>
      <c r="L2603" s="5"/>
      <c r="M2603" s="18"/>
      <c r="N2603" s="18"/>
      <c r="T2603" s="67"/>
      <c r="U2603" s="83"/>
      <c r="Z2603" s="24"/>
      <c r="AA2603" s="24"/>
      <c r="AB2603" s="24"/>
      <c r="AC2603" s="24"/>
      <c r="AD2603" s="24"/>
      <c r="AE2603" s="24"/>
      <c r="AF2603" s="24"/>
    </row>
    <row r="2604" spans="1:32" x14ac:dyDescent="0.25">
      <c r="A2604" s="18"/>
      <c r="B2604" s="18"/>
      <c r="C2604" s="74"/>
      <c r="D2604" s="74"/>
      <c r="E2604" s="75"/>
      <c r="F2604" s="5"/>
      <c r="G2604" s="5"/>
      <c r="H2604" s="5"/>
      <c r="K2604" s="5"/>
      <c r="L2604" s="5"/>
      <c r="M2604" s="18"/>
      <c r="N2604" s="18"/>
      <c r="T2604" s="67"/>
      <c r="U2604" s="83"/>
      <c r="Z2604" s="24"/>
      <c r="AA2604" s="24"/>
      <c r="AB2604" s="24"/>
      <c r="AC2604" s="24"/>
      <c r="AD2604" s="24"/>
      <c r="AE2604" s="24"/>
      <c r="AF2604" s="24"/>
    </row>
    <row r="2605" spans="1:32" x14ac:dyDescent="0.25">
      <c r="A2605" s="18"/>
      <c r="B2605" s="18"/>
      <c r="C2605" s="74"/>
      <c r="D2605" s="74"/>
      <c r="E2605" s="75"/>
      <c r="F2605" s="5"/>
      <c r="G2605" s="5"/>
      <c r="H2605" s="5"/>
      <c r="K2605" s="5"/>
      <c r="L2605" s="5"/>
      <c r="M2605" s="18"/>
      <c r="N2605" s="18"/>
      <c r="T2605" s="67"/>
      <c r="U2605" s="83"/>
      <c r="Z2605" s="24"/>
      <c r="AA2605" s="24"/>
      <c r="AB2605" s="24"/>
      <c r="AC2605" s="24"/>
      <c r="AD2605" s="24"/>
      <c r="AE2605" s="24"/>
      <c r="AF2605" s="24"/>
    </row>
    <row r="2606" spans="1:32" x14ac:dyDescent="0.25">
      <c r="A2606" s="18"/>
      <c r="B2606" s="18"/>
      <c r="C2606" s="74"/>
      <c r="D2606" s="74"/>
      <c r="E2606" s="75"/>
      <c r="F2606" s="5"/>
      <c r="G2606" s="5"/>
      <c r="H2606" s="5"/>
      <c r="K2606" s="5"/>
      <c r="L2606" s="5"/>
      <c r="M2606" s="18"/>
      <c r="N2606" s="18"/>
      <c r="T2606" s="67"/>
      <c r="U2606" s="83"/>
      <c r="Z2606" s="24"/>
      <c r="AA2606" s="24"/>
      <c r="AB2606" s="24"/>
      <c r="AC2606" s="24"/>
      <c r="AD2606" s="24"/>
      <c r="AE2606" s="24"/>
      <c r="AF2606" s="24"/>
    </row>
    <row r="2607" spans="1:32" x14ac:dyDescent="0.25">
      <c r="A2607" s="18"/>
      <c r="B2607" s="18"/>
      <c r="C2607" s="74"/>
      <c r="D2607" s="74"/>
      <c r="E2607" s="75"/>
      <c r="F2607" s="5"/>
      <c r="G2607" s="5"/>
      <c r="H2607" s="5"/>
      <c r="K2607" s="5"/>
      <c r="L2607" s="5"/>
      <c r="M2607" s="18"/>
      <c r="N2607" s="18"/>
      <c r="T2607" s="67"/>
      <c r="U2607" s="83"/>
      <c r="Z2607" s="24"/>
      <c r="AA2607" s="24"/>
      <c r="AB2607" s="24"/>
      <c r="AC2607" s="24"/>
      <c r="AD2607" s="24"/>
      <c r="AE2607" s="24"/>
      <c r="AF2607" s="24"/>
    </row>
    <row r="2608" spans="1:32" x14ac:dyDescent="0.25">
      <c r="A2608" s="18"/>
      <c r="B2608" s="18"/>
      <c r="C2608" s="74"/>
      <c r="D2608" s="74"/>
      <c r="E2608" s="75"/>
      <c r="F2608" s="5"/>
      <c r="G2608" s="5"/>
      <c r="H2608" s="5"/>
      <c r="K2608" s="5"/>
      <c r="L2608" s="5"/>
      <c r="M2608" s="18"/>
      <c r="N2608" s="18"/>
      <c r="T2608" s="67"/>
      <c r="U2608" s="83"/>
      <c r="Z2608" s="24"/>
      <c r="AA2608" s="24"/>
      <c r="AB2608" s="24"/>
      <c r="AC2608" s="24"/>
      <c r="AD2608" s="24"/>
      <c r="AE2608" s="24"/>
      <c r="AF2608" s="24"/>
    </row>
    <row r="2609" spans="1:32" x14ac:dyDescent="0.25">
      <c r="A2609" s="18"/>
      <c r="B2609" s="18"/>
      <c r="C2609" s="74"/>
      <c r="D2609" s="74"/>
      <c r="E2609" s="75"/>
      <c r="F2609" s="5"/>
      <c r="G2609" s="5"/>
      <c r="H2609" s="5"/>
      <c r="K2609" s="5"/>
      <c r="L2609" s="5"/>
      <c r="M2609" s="18"/>
      <c r="N2609" s="18"/>
      <c r="T2609" s="67"/>
      <c r="U2609" s="83"/>
      <c r="Z2609" s="24"/>
      <c r="AA2609" s="24"/>
      <c r="AB2609" s="24"/>
      <c r="AC2609" s="24"/>
      <c r="AD2609" s="24"/>
      <c r="AE2609" s="24"/>
      <c r="AF2609" s="24"/>
    </row>
    <row r="2610" spans="1:32" x14ac:dyDescent="0.25">
      <c r="A2610" s="18"/>
      <c r="B2610" s="18"/>
      <c r="C2610" s="74"/>
      <c r="D2610" s="74"/>
      <c r="E2610" s="75"/>
      <c r="F2610" s="5"/>
      <c r="G2610" s="5"/>
      <c r="H2610" s="5"/>
      <c r="K2610" s="5"/>
      <c r="L2610" s="5"/>
      <c r="M2610" s="18"/>
      <c r="N2610" s="18"/>
      <c r="T2610" s="67"/>
      <c r="U2610" s="83"/>
      <c r="Z2610" s="24"/>
      <c r="AA2610" s="24"/>
      <c r="AB2610" s="24"/>
      <c r="AC2610" s="24"/>
      <c r="AD2610" s="24"/>
      <c r="AE2610" s="24"/>
      <c r="AF2610" s="24"/>
    </row>
    <row r="2611" spans="1:32" x14ac:dyDescent="0.25">
      <c r="A2611" s="18"/>
      <c r="B2611" s="18"/>
      <c r="C2611" s="74"/>
      <c r="D2611" s="74"/>
      <c r="E2611" s="75"/>
      <c r="F2611" s="5"/>
      <c r="G2611" s="5"/>
      <c r="H2611" s="5"/>
      <c r="K2611" s="5"/>
      <c r="L2611" s="5"/>
      <c r="M2611" s="18"/>
      <c r="N2611" s="18"/>
      <c r="T2611" s="67"/>
      <c r="U2611" s="83"/>
      <c r="Z2611" s="24"/>
      <c r="AA2611" s="24"/>
      <c r="AB2611" s="24"/>
      <c r="AC2611" s="24"/>
      <c r="AD2611" s="24"/>
      <c r="AE2611" s="24"/>
      <c r="AF2611" s="24"/>
    </row>
    <row r="2612" spans="1:32" x14ac:dyDescent="0.25">
      <c r="A2612" s="18"/>
      <c r="B2612" s="18"/>
      <c r="C2612" s="74"/>
      <c r="D2612" s="74"/>
      <c r="E2612" s="75"/>
      <c r="F2612" s="5"/>
      <c r="G2612" s="5"/>
      <c r="H2612" s="5"/>
      <c r="K2612" s="5"/>
      <c r="L2612" s="5"/>
      <c r="M2612" s="18"/>
      <c r="N2612" s="18"/>
      <c r="T2612" s="67"/>
      <c r="U2612" s="83"/>
      <c r="Z2612" s="24"/>
      <c r="AA2612" s="24"/>
      <c r="AB2612" s="24"/>
      <c r="AC2612" s="24"/>
      <c r="AD2612" s="24"/>
      <c r="AE2612" s="24"/>
      <c r="AF2612" s="24"/>
    </row>
    <row r="2613" spans="1:32" x14ac:dyDescent="0.25">
      <c r="A2613" s="18"/>
      <c r="B2613" s="18"/>
      <c r="C2613" s="74"/>
      <c r="D2613" s="74"/>
      <c r="E2613" s="75"/>
      <c r="F2613" s="5"/>
      <c r="G2613" s="5"/>
      <c r="H2613" s="5"/>
      <c r="K2613" s="5"/>
      <c r="L2613" s="5"/>
      <c r="M2613" s="18"/>
      <c r="N2613" s="18"/>
      <c r="T2613" s="67"/>
      <c r="U2613" s="83"/>
      <c r="Z2613" s="24"/>
      <c r="AA2613" s="24"/>
      <c r="AB2613" s="24"/>
      <c r="AC2613" s="24"/>
      <c r="AD2613" s="24"/>
      <c r="AE2613" s="24"/>
      <c r="AF2613" s="24"/>
    </row>
    <row r="2614" spans="1:32" x14ac:dyDescent="0.25">
      <c r="A2614" s="18"/>
      <c r="B2614" s="18"/>
      <c r="C2614" s="74"/>
      <c r="D2614" s="74"/>
      <c r="E2614" s="75"/>
      <c r="F2614" s="5"/>
      <c r="G2614" s="5"/>
      <c r="H2614" s="5"/>
      <c r="K2614" s="5"/>
      <c r="L2614" s="5"/>
      <c r="M2614" s="18"/>
      <c r="N2614" s="18"/>
      <c r="T2614" s="67"/>
      <c r="U2614" s="83"/>
      <c r="Z2614" s="24"/>
      <c r="AA2614" s="24"/>
      <c r="AB2614" s="24"/>
      <c r="AC2614" s="24"/>
      <c r="AD2614" s="24"/>
      <c r="AE2614" s="24"/>
      <c r="AF2614" s="24"/>
    </row>
    <row r="2615" spans="1:32" x14ac:dyDescent="0.25">
      <c r="A2615" s="18"/>
      <c r="B2615" s="18"/>
      <c r="C2615" s="74"/>
      <c r="D2615" s="74"/>
      <c r="E2615" s="75"/>
      <c r="F2615" s="5"/>
      <c r="G2615" s="5"/>
      <c r="H2615" s="5"/>
      <c r="K2615" s="5"/>
      <c r="L2615" s="5"/>
      <c r="M2615" s="18"/>
      <c r="N2615" s="18"/>
      <c r="T2615" s="67"/>
      <c r="U2615" s="83"/>
      <c r="Z2615" s="24"/>
      <c r="AA2615" s="24"/>
      <c r="AB2615" s="24"/>
      <c r="AC2615" s="24"/>
      <c r="AD2615" s="24"/>
      <c r="AE2615" s="24"/>
      <c r="AF2615" s="24"/>
    </row>
    <row r="2616" spans="1:32" x14ac:dyDescent="0.25">
      <c r="A2616" s="18"/>
      <c r="B2616" s="18"/>
      <c r="C2616" s="74"/>
      <c r="D2616" s="74"/>
      <c r="E2616" s="75"/>
      <c r="F2616" s="5"/>
      <c r="G2616" s="5"/>
      <c r="H2616" s="5"/>
      <c r="K2616" s="5"/>
      <c r="L2616" s="5"/>
      <c r="M2616" s="18"/>
      <c r="N2616" s="18"/>
      <c r="T2616" s="67"/>
      <c r="U2616" s="83"/>
      <c r="Z2616" s="24"/>
      <c r="AA2616" s="24"/>
      <c r="AB2616" s="24"/>
      <c r="AC2616" s="24"/>
      <c r="AD2616" s="24"/>
      <c r="AE2616" s="24"/>
      <c r="AF2616" s="24"/>
    </row>
    <row r="2617" spans="1:32" x14ac:dyDescent="0.25">
      <c r="A2617" s="18"/>
      <c r="B2617" s="18"/>
      <c r="C2617" s="74"/>
      <c r="D2617" s="74"/>
      <c r="E2617" s="75"/>
      <c r="F2617" s="5"/>
      <c r="G2617" s="5"/>
      <c r="H2617" s="5"/>
      <c r="K2617" s="5"/>
      <c r="L2617" s="5"/>
      <c r="M2617" s="18"/>
      <c r="N2617" s="18"/>
      <c r="T2617" s="67"/>
      <c r="U2617" s="83"/>
      <c r="Z2617" s="24"/>
      <c r="AA2617" s="24"/>
      <c r="AB2617" s="24"/>
      <c r="AC2617" s="24"/>
      <c r="AD2617" s="24"/>
      <c r="AE2617" s="24"/>
      <c r="AF2617" s="24"/>
    </row>
    <row r="2618" spans="1:32" x14ac:dyDescent="0.25">
      <c r="A2618" s="18"/>
      <c r="B2618" s="18"/>
      <c r="C2618" s="74"/>
      <c r="D2618" s="74"/>
      <c r="E2618" s="75"/>
      <c r="F2618" s="5"/>
      <c r="G2618" s="5"/>
      <c r="H2618" s="5"/>
      <c r="K2618" s="5"/>
      <c r="L2618" s="5"/>
      <c r="M2618" s="18"/>
      <c r="N2618" s="18"/>
      <c r="T2618" s="67"/>
      <c r="U2618" s="83"/>
      <c r="Z2618" s="24"/>
      <c r="AA2618" s="24"/>
      <c r="AB2618" s="24"/>
      <c r="AC2618" s="24"/>
      <c r="AD2618" s="24"/>
      <c r="AE2618" s="24"/>
      <c r="AF2618" s="24"/>
    </row>
    <row r="2619" spans="1:32" x14ac:dyDescent="0.25">
      <c r="A2619" s="18"/>
      <c r="B2619" s="18"/>
      <c r="C2619" s="74"/>
      <c r="D2619" s="74"/>
      <c r="E2619" s="75"/>
      <c r="F2619" s="5"/>
      <c r="G2619" s="5"/>
      <c r="H2619" s="5"/>
      <c r="K2619" s="5"/>
      <c r="L2619" s="5"/>
      <c r="M2619" s="18"/>
      <c r="N2619" s="18"/>
      <c r="T2619" s="67"/>
      <c r="U2619" s="83"/>
      <c r="Z2619" s="24"/>
      <c r="AA2619" s="24"/>
      <c r="AB2619" s="24"/>
      <c r="AC2619" s="24"/>
      <c r="AD2619" s="24"/>
      <c r="AE2619" s="24"/>
      <c r="AF2619" s="24"/>
    </row>
    <row r="2620" spans="1:32" x14ac:dyDescent="0.25">
      <c r="A2620" s="18"/>
      <c r="B2620" s="18"/>
      <c r="C2620" s="74"/>
      <c r="D2620" s="74"/>
      <c r="E2620" s="75"/>
      <c r="F2620" s="5"/>
      <c r="G2620" s="5"/>
      <c r="H2620" s="5"/>
      <c r="K2620" s="5"/>
      <c r="L2620" s="5"/>
      <c r="M2620" s="18"/>
      <c r="N2620" s="18"/>
      <c r="T2620" s="67"/>
      <c r="U2620" s="83"/>
      <c r="Z2620" s="24"/>
      <c r="AA2620" s="24"/>
      <c r="AB2620" s="24"/>
      <c r="AC2620" s="24"/>
      <c r="AD2620" s="24"/>
      <c r="AE2620" s="24"/>
      <c r="AF2620" s="24"/>
    </row>
    <row r="2621" spans="1:32" x14ac:dyDescent="0.25">
      <c r="A2621" s="18"/>
      <c r="B2621" s="18"/>
      <c r="C2621" s="74"/>
      <c r="D2621" s="74"/>
      <c r="E2621" s="75"/>
      <c r="F2621" s="5"/>
      <c r="G2621" s="5"/>
      <c r="H2621" s="5"/>
      <c r="K2621" s="5"/>
      <c r="L2621" s="5"/>
      <c r="M2621" s="18"/>
      <c r="N2621" s="18"/>
      <c r="T2621" s="67"/>
      <c r="U2621" s="83"/>
      <c r="Z2621" s="24"/>
      <c r="AA2621" s="24"/>
      <c r="AB2621" s="24"/>
      <c r="AC2621" s="24"/>
      <c r="AD2621" s="24"/>
      <c r="AE2621" s="24"/>
      <c r="AF2621" s="24"/>
    </row>
    <row r="2622" spans="1:32" x14ac:dyDescent="0.25">
      <c r="A2622" s="18"/>
      <c r="B2622" s="18"/>
      <c r="C2622" s="74"/>
      <c r="D2622" s="74"/>
      <c r="E2622" s="75"/>
      <c r="F2622" s="5"/>
      <c r="G2622" s="5"/>
      <c r="H2622" s="5"/>
      <c r="K2622" s="5"/>
      <c r="L2622" s="5"/>
      <c r="M2622" s="18"/>
      <c r="N2622" s="18"/>
      <c r="T2622" s="67"/>
      <c r="U2622" s="83"/>
      <c r="Z2622" s="24"/>
      <c r="AA2622" s="24"/>
      <c r="AB2622" s="24"/>
      <c r="AC2622" s="24"/>
      <c r="AD2622" s="24"/>
      <c r="AE2622" s="24"/>
      <c r="AF2622" s="24"/>
    </row>
    <row r="2623" spans="1:32" x14ac:dyDescent="0.25">
      <c r="A2623" s="18"/>
      <c r="B2623" s="18"/>
      <c r="C2623" s="74"/>
      <c r="D2623" s="74"/>
      <c r="E2623" s="75"/>
      <c r="F2623" s="5"/>
      <c r="G2623" s="5"/>
      <c r="H2623" s="5"/>
      <c r="K2623" s="5"/>
      <c r="L2623" s="5"/>
      <c r="M2623" s="18"/>
      <c r="N2623" s="18"/>
      <c r="T2623" s="67"/>
      <c r="U2623" s="83"/>
      <c r="Z2623" s="24"/>
      <c r="AA2623" s="24"/>
      <c r="AB2623" s="24"/>
      <c r="AC2623" s="24"/>
      <c r="AD2623" s="24"/>
      <c r="AE2623" s="24"/>
      <c r="AF2623" s="24"/>
    </row>
    <row r="2624" spans="1:32" x14ac:dyDescent="0.25">
      <c r="A2624" s="18"/>
      <c r="B2624" s="18"/>
      <c r="C2624" s="74"/>
      <c r="D2624" s="74"/>
      <c r="E2624" s="75"/>
      <c r="F2624" s="5"/>
      <c r="G2624" s="5"/>
      <c r="H2624" s="5"/>
      <c r="K2624" s="5"/>
      <c r="L2624" s="5"/>
      <c r="M2624" s="18"/>
      <c r="N2624" s="18"/>
      <c r="T2624" s="67"/>
      <c r="U2624" s="83"/>
      <c r="Z2624" s="24"/>
      <c r="AA2624" s="24"/>
      <c r="AB2624" s="24"/>
      <c r="AC2624" s="24"/>
      <c r="AD2624" s="24"/>
      <c r="AE2624" s="24"/>
      <c r="AF2624" s="24"/>
    </row>
    <row r="2625" spans="1:32" x14ac:dyDescent="0.25">
      <c r="A2625" s="18"/>
      <c r="B2625" s="18"/>
      <c r="C2625" s="74"/>
      <c r="D2625" s="74"/>
      <c r="E2625" s="75"/>
      <c r="F2625" s="5"/>
      <c r="G2625" s="5"/>
      <c r="H2625" s="5"/>
      <c r="K2625" s="5"/>
      <c r="L2625" s="5"/>
      <c r="M2625" s="18"/>
      <c r="N2625" s="18"/>
      <c r="T2625" s="67"/>
      <c r="U2625" s="83"/>
      <c r="Z2625" s="24"/>
      <c r="AA2625" s="24"/>
      <c r="AB2625" s="24"/>
      <c r="AC2625" s="24"/>
      <c r="AD2625" s="24"/>
      <c r="AE2625" s="24"/>
      <c r="AF2625" s="24"/>
    </row>
    <row r="2626" spans="1:32" x14ac:dyDescent="0.25">
      <c r="A2626" s="18"/>
      <c r="B2626" s="18"/>
      <c r="C2626" s="74"/>
      <c r="D2626" s="74"/>
      <c r="E2626" s="75"/>
      <c r="F2626" s="5"/>
      <c r="G2626" s="5"/>
      <c r="H2626" s="5"/>
      <c r="K2626" s="5"/>
      <c r="L2626" s="5"/>
      <c r="M2626" s="18"/>
      <c r="N2626" s="18"/>
      <c r="T2626" s="67"/>
      <c r="U2626" s="83"/>
      <c r="Z2626" s="24"/>
      <c r="AA2626" s="24"/>
      <c r="AB2626" s="24"/>
      <c r="AC2626" s="24"/>
      <c r="AD2626" s="24"/>
      <c r="AE2626" s="24"/>
      <c r="AF2626" s="24"/>
    </row>
    <row r="2627" spans="1:32" x14ac:dyDescent="0.25">
      <c r="A2627" s="18"/>
      <c r="B2627" s="18"/>
      <c r="C2627" s="74"/>
      <c r="D2627" s="74"/>
      <c r="E2627" s="75"/>
      <c r="F2627" s="5"/>
      <c r="G2627" s="5"/>
      <c r="H2627" s="5"/>
      <c r="K2627" s="5"/>
      <c r="L2627" s="5"/>
      <c r="M2627" s="18"/>
      <c r="N2627" s="18"/>
      <c r="T2627" s="67"/>
      <c r="U2627" s="83"/>
      <c r="Z2627" s="24"/>
      <c r="AA2627" s="24"/>
      <c r="AB2627" s="24"/>
      <c r="AC2627" s="24"/>
      <c r="AD2627" s="24"/>
      <c r="AE2627" s="24"/>
      <c r="AF2627" s="24"/>
    </row>
    <row r="2628" spans="1:32" x14ac:dyDescent="0.25">
      <c r="A2628" s="18"/>
      <c r="B2628" s="18"/>
      <c r="C2628" s="74"/>
      <c r="D2628" s="74"/>
      <c r="E2628" s="75"/>
      <c r="F2628" s="5"/>
      <c r="G2628" s="5"/>
      <c r="H2628" s="5"/>
      <c r="K2628" s="5"/>
      <c r="L2628" s="5"/>
      <c r="M2628" s="18"/>
      <c r="N2628" s="18"/>
      <c r="T2628" s="67"/>
      <c r="U2628" s="83"/>
      <c r="Z2628" s="24"/>
      <c r="AA2628" s="24"/>
      <c r="AB2628" s="24"/>
      <c r="AC2628" s="24"/>
      <c r="AD2628" s="24"/>
      <c r="AE2628" s="24"/>
      <c r="AF2628" s="24"/>
    </row>
    <row r="2629" spans="1:32" x14ac:dyDescent="0.25">
      <c r="A2629" s="18"/>
      <c r="B2629" s="18"/>
      <c r="C2629" s="74"/>
      <c r="D2629" s="74"/>
      <c r="E2629" s="75"/>
      <c r="F2629" s="5"/>
      <c r="G2629" s="5"/>
      <c r="H2629" s="5"/>
      <c r="K2629" s="5"/>
      <c r="L2629" s="5"/>
      <c r="M2629" s="18"/>
      <c r="N2629" s="18"/>
      <c r="T2629" s="67"/>
      <c r="U2629" s="83"/>
      <c r="Z2629" s="24"/>
      <c r="AA2629" s="24"/>
      <c r="AB2629" s="24"/>
      <c r="AC2629" s="24"/>
      <c r="AD2629" s="24"/>
      <c r="AE2629" s="24"/>
      <c r="AF2629" s="24"/>
    </row>
    <row r="2630" spans="1:32" x14ac:dyDescent="0.25">
      <c r="A2630" s="18"/>
      <c r="B2630" s="18"/>
      <c r="C2630" s="74"/>
      <c r="D2630" s="74"/>
      <c r="E2630" s="75"/>
      <c r="F2630" s="5"/>
      <c r="G2630" s="5"/>
      <c r="H2630" s="5"/>
      <c r="K2630" s="5"/>
      <c r="L2630" s="5"/>
      <c r="M2630" s="18"/>
      <c r="N2630" s="18"/>
      <c r="T2630" s="67"/>
      <c r="U2630" s="83"/>
      <c r="Z2630" s="24"/>
      <c r="AA2630" s="24"/>
      <c r="AB2630" s="24"/>
      <c r="AC2630" s="24"/>
      <c r="AD2630" s="24"/>
      <c r="AE2630" s="24"/>
      <c r="AF2630" s="24"/>
    </row>
    <row r="2631" spans="1:32" x14ac:dyDescent="0.25">
      <c r="A2631" s="18"/>
      <c r="B2631" s="18"/>
      <c r="C2631" s="74"/>
      <c r="D2631" s="74"/>
      <c r="E2631" s="75"/>
      <c r="F2631" s="5"/>
      <c r="G2631" s="5"/>
      <c r="H2631" s="5"/>
      <c r="K2631" s="5"/>
      <c r="L2631" s="5"/>
      <c r="M2631" s="18"/>
      <c r="N2631" s="18"/>
      <c r="T2631" s="67"/>
      <c r="U2631" s="83"/>
      <c r="Z2631" s="24"/>
      <c r="AA2631" s="24"/>
      <c r="AB2631" s="24"/>
      <c r="AC2631" s="24"/>
      <c r="AD2631" s="24"/>
      <c r="AE2631" s="24"/>
      <c r="AF2631" s="24"/>
    </row>
    <row r="2632" spans="1:32" x14ac:dyDescent="0.25">
      <c r="A2632" s="18"/>
      <c r="B2632" s="18"/>
      <c r="C2632" s="74"/>
      <c r="D2632" s="74"/>
      <c r="E2632" s="75"/>
      <c r="F2632" s="5"/>
      <c r="G2632" s="5"/>
      <c r="H2632" s="5"/>
      <c r="K2632" s="5"/>
      <c r="L2632" s="5"/>
      <c r="M2632" s="18"/>
      <c r="N2632" s="18"/>
      <c r="T2632" s="67"/>
      <c r="U2632" s="83"/>
      <c r="Z2632" s="24"/>
      <c r="AA2632" s="24"/>
      <c r="AB2632" s="24"/>
      <c r="AC2632" s="24"/>
      <c r="AD2632" s="24"/>
      <c r="AE2632" s="24"/>
      <c r="AF2632" s="24"/>
    </row>
    <row r="2633" spans="1:32" x14ac:dyDescent="0.25">
      <c r="A2633" s="18"/>
      <c r="B2633" s="18"/>
      <c r="C2633" s="74"/>
      <c r="D2633" s="74"/>
      <c r="E2633" s="75"/>
      <c r="F2633" s="5"/>
      <c r="G2633" s="5"/>
      <c r="H2633" s="5"/>
      <c r="K2633" s="5"/>
      <c r="L2633" s="5"/>
      <c r="M2633" s="18"/>
      <c r="N2633" s="18"/>
      <c r="T2633" s="67"/>
      <c r="U2633" s="83"/>
      <c r="Z2633" s="24"/>
      <c r="AA2633" s="24"/>
      <c r="AB2633" s="24"/>
      <c r="AC2633" s="24"/>
      <c r="AD2633" s="24"/>
      <c r="AE2633" s="24"/>
      <c r="AF2633" s="24"/>
    </row>
    <row r="2634" spans="1:32" x14ac:dyDescent="0.25">
      <c r="A2634" s="18"/>
      <c r="B2634" s="18"/>
      <c r="C2634" s="74"/>
      <c r="D2634" s="74"/>
      <c r="E2634" s="75"/>
      <c r="F2634" s="5"/>
      <c r="G2634" s="5"/>
      <c r="H2634" s="5"/>
      <c r="K2634" s="5"/>
      <c r="L2634" s="5"/>
      <c r="M2634" s="18"/>
      <c r="N2634" s="18"/>
      <c r="T2634" s="67"/>
      <c r="U2634" s="83"/>
      <c r="Z2634" s="24"/>
      <c r="AA2634" s="24"/>
      <c r="AB2634" s="24"/>
      <c r="AC2634" s="24"/>
      <c r="AD2634" s="24"/>
      <c r="AE2634" s="24"/>
      <c r="AF2634" s="24"/>
    </row>
    <row r="2635" spans="1:32" x14ac:dyDescent="0.25">
      <c r="A2635" s="18"/>
      <c r="B2635" s="18"/>
      <c r="C2635" s="74"/>
      <c r="D2635" s="74"/>
      <c r="E2635" s="75"/>
      <c r="F2635" s="5"/>
      <c r="G2635" s="5"/>
      <c r="H2635" s="5"/>
      <c r="K2635" s="5"/>
      <c r="L2635" s="5"/>
      <c r="M2635" s="18"/>
      <c r="N2635" s="18"/>
      <c r="T2635" s="67"/>
      <c r="U2635" s="83"/>
      <c r="Z2635" s="24"/>
      <c r="AA2635" s="24"/>
      <c r="AB2635" s="24"/>
      <c r="AC2635" s="24"/>
      <c r="AD2635" s="24"/>
      <c r="AE2635" s="24"/>
      <c r="AF2635" s="24"/>
    </row>
    <row r="2636" spans="1:32" x14ac:dyDescent="0.25">
      <c r="A2636" s="18"/>
      <c r="B2636" s="18"/>
      <c r="C2636" s="74"/>
      <c r="D2636" s="74"/>
      <c r="E2636" s="75"/>
      <c r="F2636" s="5"/>
      <c r="G2636" s="5"/>
      <c r="H2636" s="5"/>
      <c r="K2636" s="5"/>
      <c r="L2636" s="5"/>
      <c r="M2636" s="18"/>
      <c r="N2636" s="18"/>
      <c r="T2636" s="67"/>
      <c r="U2636" s="83"/>
      <c r="Z2636" s="24"/>
      <c r="AA2636" s="24"/>
      <c r="AB2636" s="24"/>
      <c r="AC2636" s="24"/>
      <c r="AD2636" s="24"/>
      <c r="AE2636" s="24"/>
      <c r="AF2636" s="24"/>
    </row>
    <row r="2637" spans="1:32" x14ac:dyDescent="0.25">
      <c r="A2637" s="18"/>
      <c r="B2637" s="18"/>
      <c r="C2637" s="74"/>
      <c r="D2637" s="74"/>
      <c r="E2637" s="75"/>
      <c r="F2637" s="5"/>
      <c r="G2637" s="5"/>
      <c r="H2637" s="5"/>
      <c r="K2637" s="5"/>
      <c r="L2637" s="5"/>
      <c r="M2637" s="18"/>
      <c r="N2637" s="18"/>
      <c r="T2637" s="67"/>
      <c r="U2637" s="83"/>
      <c r="Z2637" s="24"/>
      <c r="AA2637" s="24"/>
      <c r="AB2637" s="24"/>
      <c r="AC2637" s="24"/>
      <c r="AD2637" s="24"/>
      <c r="AE2637" s="24"/>
      <c r="AF2637" s="24"/>
    </row>
    <row r="2638" spans="1:32" x14ac:dyDescent="0.25">
      <c r="A2638" s="18"/>
      <c r="B2638" s="18"/>
      <c r="C2638" s="74"/>
      <c r="D2638" s="74"/>
      <c r="E2638" s="75"/>
      <c r="F2638" s="5"/>
      <c r="G2638" s="5"/>
      <c r="H2638" s="5"/>
      <c r="K2638" s="5"/>
      <c r="L2638" s="5"/>
      <c r="M2638" s="18"/>
      <c r="N2638" s="18"/>
      <c r="T2638" s="67"/>
      <c r="U2638" s="83"/>
      <c r="Z2638" s="24"/>
      <c r="AA2638" s="24"/>
      <c r="AB2638" s="24"/>
      <c r="AC2638" s="24"/>
      <c r="AD2638" s="24"/>
      <c r="AE2638" s="24"/>
      <c r="AF2638" s="24"/>
    </row>
    <row r="2639" spans="1:32" x14ac:dyDescent="0.25">
      <c r="A2639" s="18"/>
      <c r="B2639" s="18"/>
      <c r="C2639" s="74"/>
      <c r="D2639" s="74"/>
      <c r="E2639" s="75"/>
      <c r="F2639" s="5"/>
      <c r="G2639" s="5"/>
      <c r="H2639" s="5"/>
      <c r="K2639" s="5"/>
      <c r="L2639" s="5"/>
      <c r="M2639" s="18"/>
      <c r="N2639" s="18"/>
      <c r="T2639" s="67"/>
      <c r="U2639" s="83"/>
      <c r="Z2639" s="24"/>
      <c r="AA2639" s="24"/>
      <c r="AB2639" s="24"/>
      <c r="AC2639" s="24"/>
      <c r="AD2639" s="24"/>
      <c r="AE2639" s="24"/>
      <c r="AF2639" s="24"/>
    </row>
    <row r="2640" spans="1:32" x14ac:dyDescent="0.25">
      <c r="A2640" s="18"/>
      <c r="B2640" s="18"/>
      <c r="C2640" s="74"/>
      <c r="D2640" s="74"/>
      <c r="E2640" s="75"/>
      <c r="F2640" s="5"/>
      <c r="G2640" s="5"/>
      <c r="H2640" s="5"/>
      <c r="K2640" s="5"/>
      <c r="L2640" s="5"/>
      <c r="M2640" s="18"/>
      <c r="N2640" s="18"/>
      <c r="T2640" s="67"/>
      <c r="U2640" s="83"/>
      <c r="Z2640" s="24"/>
      <c r="AA2640" s="24"/>
      <c r="AB2640" s="24"/>
      <c r="AC2640" s="24"/>
      <c r="AD2640" s="24"/>
      <c r="AE2640" s="24"/>
      <c r="AF2640" s="24"/>
    </row>
    <row r="2641" spans="1:32" x14ac:dyDescent="0.25">
      <c r="A2641" s="18"/>
      <c r="B2641" s="18"/>
      <c r="C2641" s="74"/>
      <c r="D2641" s="74"/>
      <c r="E2641" s="75"/>
      <c r="F2641" s="5"/>
      <c r="G2641" s="5"/>
      <c r="H2641" s="5"/>
      <c r="K2641" s="5"/>
      <c r="L2641" s="5"/>
      <c r="M2641" s="18"/>
      <c r="N2641" s="18"/>
      <c r="T2641" s="67"/>
      <c r="U2641" s="83"/>
      <c r="Z2641" s="24"/>
      <c r="AA2641" s="24"/>
      <c r="AB2641" s="24"/>
      <c r="AC2641" s="24"/>
      <c r="AD2641" s="24"/>
      <c r="AE2641" s="24"/>
      <c r="AF2641" s="24"/>
    </row>
    <row r="2642" spans="1:32" x14ac:dyDescent="0.25">
      <c r="A2642" s="18"/>
      <c r="B2642" s="18"/>
      <c r="C2642" s="74"/>
      <c r="D2642" s="74"/>
      <c r="E2642" s="75"/>
      <c r="F2642" s="5"/>
      <c r="G2642" s="5"/>
      <c r="H2642" s="5"/>
      <c r="K2642" s="5"/>
      <c r="L2642" s="5"/>
      <c r="M2642" s="18"/>
      <c r="N2642" s="18"/>
      <c r="T2642" s="67"/>
      <c r="U2642" s="83"/>
      <c r="Z2642" s="24"/>
      <c r="AA2642" s="24"/>
      <c r="AB2642" s="24"/>
      <c r="AC2642" s="24"/>
      <c r="AD2642" s="24"/>
      <c r="AE2642" s="24"/>
      <c r="AF2642" s="24"/>
    </row>
    <row r="2643" spans="1:32" x14ac:dyDescent="0.25">
      <c r="A2643" s="18"/>
      <c r="B2643" s="18"/>
      <c r="C2643" s="74"/>
      <c r="D2643" s="74"/>
      <c r="E2643" s="75"/>
      <c r="F2643" s="5"/>
      <c r="G2643" s="5"/>
      <c r="H2643" s="5"/>
      <c r="K2643" s="5"/>
      <c r="L2643" s="5"/>
      <c r="M2643" s="18"/>
      <c r="N2643" s="18"/>
      <c r="T2643" s="67"/>
      <c r="U2643" s="83"/>
      <c r="Z2643" s="24"/>
      <c r="AA2643" s="24"/>
      <c r="AB2643" s="24"/>
      <c r="AC2643" s="24"/>
      <c r="AD2643" s="24"/>
      <c r="AE2643" s="24"/>
      <c r="AF2643" s="24"/>
    </row>
    <row r="2644" spans="1:32" x14ac:dyDescent="0.25">
      <c r="A2644" s="18"/>
      <c r="B2644" s="18"/>
      <c r="C2644" s="74"/>
      <c r="D2644" s="74"/>
      <c r="E2644" s="75"/>
      <c r="F2644" s="5"/>
      <c r="G2644" s="5"/>
      <c r="H2644" s="5"/>
      <c r="K2644" s="5"/>
      <c r="L2644" s="5"/>
      <c r="M2644" s="18"/>
      <c r="N2644" s="18"/>
      <c r="T2644" s="67"/>
      <c r="U2644" s="83"/>
      <c r="Z2644" s="24"/>
      <c r="AA2644" s="24"/>
      <c r="AB2644" s="24"/>
      <c r="AC2644" s="24"/>
      <c r="AD2644" s="24"/>
      <c r="AE2644" s="24"/>
      <c r="AF2644" s="24"/>
    </row>
    <row r="2645" spans="1:32" x14ac:dyDescent="0.25">
      <c r="A2645" s="18"/>
      <c r="B2645" s="18"/>
      <c r="C2645" s="74"/>
      <c r="D2645" s="74"/>
      <c r="E2645" s="75"/>
      <c r="F2645" s="5"/>
      <c r="G2645" s="5"/>
      <c r="H2645" s="5"/>
      <c r="K2645" s="5"/>
      <c r="L2645" s="5"/>
      <c r="M2645" s="18"/>
      <c r="N2645" s="18"/>
      <c r="T2645" s="67"/>
      <c r="U2645" s="83"/>
      <c r="Z2645" s="24"/>
      <c r="AA2645" s="24"/>
      <c r="AB2645" s="24"/>
      <c r="AC2645" s="24"/>
      <c r="AD2645" s="24"/>
      <c r="AE2645" s="24"/>
      <c r="AF2645" s="24"/>
    </row>
    <row r="2646" spans="1:32" x14ac:dyDescent="0.25">
      <c r="A2646" s="18"/>
      <c r="B2646" s="18"/>
      <c r="C2646" s="74"/>
      <c r="D2646" s="74"/>
      <c r="E2646" s="75"/>
      <c r="F2646" s="5"/>
      <c r="G2646" s="5"/>
      <c r="H2646" s="5"/>
      <c r="K2646" s="5"/>
      <c r="L2646" s="5"/>
      <c r="M2646" s="18"/>
      <c r="N2646" s="18"/>
      <c r="T2646" s="67"/>
      <c r="U2646" s="83"/>
      <c r="Z2646" s="24"/>
      <c r="AA2646" s="24"/>
      <c r="AB2646" s="24"/>
      <c r="AC2646" s="24"/>
      <c r="AD2646" s="24"/>
      <c r="AE2646" s="24"/>
      <c r="AF2646" s="24"/>
    </row>
    <row r="2647" spans="1:32" x14ac:dyDescent="0.25">
      <c r="A2647" s="18"/>
      <c r="B2647" s="18"/>
      <c r="C2647" s="74"/>
      <c r="D2647" s="74"/>
      <c r="E2647" s="75"/>
      <c r="F2647" s="5"/>
      <c r="G2647" s="5"/>
      <c r="H2647" s="5"/>
      <c r="K2647" s="5"/>
      <c r="L2647" s="5"/>
      <c r="M2647" s="18"/>
      <c r="N2647" s="18"/>
      <c r="T2647" s="67"/>
      <c r="U2647" s="83"/>
      <c r="Z2647" s="24"/>
      <c r="AA2647" s="24"/>
      <c r="AB2647" s="24"/>
      <c r="AC2647" s="24"/>
      <c r="AD2647" s="24"/>
      <c r="AE2647" s="24"/>
      <c r="AF2647" s="24"/>
    </row>
    <row r="2648" spans="1:32" x14ac:dyDescent="0.25">
      <c r="A2648" s="18"/>
      <c r="B2648" s="18"/>
      <c r="C2648" s="74"/>
      <c r="D2648" s="74"/>
      <c r="E2648" s="75"/>
      <c r="F2648" s="5"/>
      <c r="G2648" s="5"/>
      <c r="H2648" s="5"/>
      <c r="K2648" s="5"/>
      <c r="L2648" s="5"/>
      <c r="M2648" s="18"/>
      <c r="N2648" s="18"/>
      <c r="T2648" s="67"/>
      <c r="U2648" s="83"/>
      <c r="Z2648" s="24"/>
      <c r="AA2648" s="24"/>
      <c r="AB2648" s="24"/>
      <c r="AC2648" s="24"/>
      <c r="AD2648" s="24"/>
      <c r="AE2648" s="24"/>
      <c r="AF2648" s="24"/>
    </row>
    <row r="2649" spans="1:32" x14ac:dyDescent="0.25">
      <c r="A2649" s="18"/>
      <c r="B2649" s="18"/>
      <c r="C2649" s="74"/>
      <c r="D2649" s="74"/>
      <c r="E2649" s="75"/>
      <c r="F2649" s="5"/>
      <c r="G2649" s="5"/>
      <c r="H2649" s="5"/>
      <c r="K2649" s="5"/>
      <c r="L2649" s="5"/>
      <c r="M2649" s="18"/>
      <c r="N2649" s="18"/>
      <c r="T2649" s="67"/>
      <c r="U2649" s="83"/>
      <c r="Z2649" s="24"/>
      <c r="AA2649" s="24"/>
      <c r="AB2649" s="24"/>
      <c r="AC2649" s="24"/>
      <c r="AD2649" s="24"/>
      <c r="AE2649" s="24"/>
      <c r="AF2649" s="24"/>
    </row>
    <row r="2650" spans="1:32" x14ac:dyDescent="0.25">
      <c r="A2650" s="18"/>
      <c r="B2650" s="18"/>
      <c r="C2650" s="74"/>
      <c r="D2650" s="74"/>
      <c r="E2650" s="75"/>
      <c r="F2650" s="5"/>
      <c r="G2650" s="5"/>
      <c r="H2650" s="5"/>
      <c r="K2650" s="5"/>
      <c r="L2650" s="5"/>
      <c r="M2650" s="18"/>
      <c r="N2650" s="18"/>
      <c r="T2650" s="67"/>
      <c r="U2650" s="83"/>
      <c r="Z2650" s="24"/>
      <c r="AA2650" s="24"/>
      <c r="AB2650" s="24"/>
      <c r="AC2650" s="24"/>
      <c r="AD2650" s="24"/>
      <c r="AE2650" s="24"/>
      <c r="AF2650" s="24"/>
    </row>
    <row r="2651" spans="1:32" x14ac:dyDescent="0.25">
      <c r="A2651" s="18"/>
      <c r="B2651" s="18"/>
      <c r="C2651" s="74"/>
      <c r="D2651" s="74"/>
      <c r="E2651" s="75"/>
      <c r="F2651" s="5"/>
      <c r="G2651" s="5"/>
      <c r="H2651" s="5"/>
      <c r="K2651" s="5"/>
      <c r="L2651" s="5"/>
      <c r="M2651" s="18"/>
      <c r="N2651" s="18"/>
      <c r="T2651" s="67"/>
      <c r="U2651" s="83"/>
      <c r="Z2651" s="24"/>
      <c r="AA2651" s="24"/>
      <c r="AB2651" s="24"/>
      <c r="AC2651" s="24"/>
      <c r="AD2651" s="24"/>
      <c r="AE2651" s="24"/>
      <c r="AF2651" s="24"/>
    </row>
    <row r="2652" spans="1:32" x14ac:dyDescent="0.25">
      <c r="A2652" s="18"/>
      <c r="B2652" s="18"/>
      <c r="C2652" s="74"/>
      <c r="D2652" s="74"/>
      <c r="E2652" s="75"/>
      <c r="F2652" s="5"/>
      <c r="G2652" s="5"/>
      <c r="H2652" s="5"/>
      <c r="K2652" s="5"/>
      <c r="L2652" s="5"/>
      <c r="M2652" s="18"/>
      <c r="N2652" s="18"/>
      <c r="T2652" s="67"/>
      <c r="U2652" s="83"/>
      <c r="Z2652" s="24"/>
      <c r="AA2652" s="24"/>
      <c r="AB2652" s="24"/>
      <c r="AC2652" s="24"/>
      <c r="AD2652" s="24"/>
      <c r="AE2652" s="24"/>
      <c r="AF2652" s="24"/>
    </row>
    <row r="2653" spans="1:32" x14ac:dyDescent="0.25">
      <c r="A2653" s="18"/>
      <c r="B2653" s="18"/>
      <c r="C2653" s="74"/>
      <c r="D2653" s="74"/>
      <c r="E2653" s="75"/>
      <c r="F2653" s="5"/>
      <c r="G2653" s="5"/>
      <c r="H2653" s="5"/>
      <c r="K2653" s="5"/>
      <c r="L2653" s="5"/>
      <c r="M2653" s="18"/>
      <c r="N2653" s="18"/>
      <c r="T2653" s="67"/>
      <c r="U2653" s="83"/>
      <c r="Z2653" s="24"/>
      <c r="AA2653" s="24"/>
      <c r="AB2653" s="24"/>
      <c r="AC2653" s="24"/>
      <c r="AD2653" s="24"/>
      <c r="AE2653" s="24"/>
      <c r="AF2653" s="24"/>
    </row>
    <row r="2654" spans="1:32" x14ac:dyDescent="0.25">
      <c r="A2654" s="18"/>
      <c r="B2654" s="18"/>
      <c r="C2654" s="74"/>
      <c r="D2654" s="74"/>
      <c r="E2654" s="75"/>
      <c r="F2654" s="5"/>
      <c r="G2654" s="5"/>
      <c r="H2654" s="5"/>
      <c r="K2654" s="5"/>
      <c r="L2654" s="5"/>
      <c r="M2654" s="18"/>
      <c r="N2654" s="18"/>
      <c r="T2654" s="67"/>
      <c r="U2654" s="83"/>
      <c r="Z2654" s="24"/>
      <c r="AA2654" s="24"/>
      <c r="AB2654" s="24"/>
      <c r="AC2654" s="24"/>
      <c r="AD2654" s="24"/>
      <c r="AE2654" s="24"/>
      <c r="AF2654" s="24"/>
    </row>
    <row r="2655" spans="1:32" x14ac:dyDescent="0.25">
      <c r="A2655" s="18"/>
      <c r="B2655" s="18"/>
      <c r="C2655" s="74"/>
      <c r="D2655" s="74"/>
      <c r="E2655" s="75"/>
      <c r="F2655" s="5"/>
      <c r="G2655" s="5"/>
      <c r="H2655" s="5"/>
      <c r="K2655" s="5"/>
      <c r="L2655" s="5"/>
      <c r="M2655" s="18"/>
      <c r="N2655" s="18"/>
      <c r="T2655" s="67"/>
      <c r="U2655" s="83"/>
      <c r="Z2655" s="24"/>
      <c r="AA2655" s="24"/>
      <c r="AB2655" s="24"/>
      <c r="AC2655" s="24"/>
      <c r="AD2655" s="24"/>
      <c r="AE2655" s="24"/>
      <c r="AF2655" s="24"/>
    </row>
    <row r="2656" spans="1:32" x14ac:dyDescent="0.25">
      <c r="A2656" s="18"/>
      <c r="B2656" s="18"/>
      <c r="C2656" s="74"/>
      <c r="D2656" s="74"/>
      <c r="E2656" s="75"/>
      <c r="F2656" s="5"/>
      <c r="G2656" s="5"/>
      <c r="H2656" s="5"/>
      <c r="K2656" s="5"/>
      <c r="L2656" s="5"/>
      <c r="M2656" s="18"/>
      <c r="N2656" s="18"/>
      <c r="T2656" s="67"/>
      <c r="U2656" s="83"/>
      <c r="Z2656" s="24"/>
      <c r="AA2656" s="24"/>
      <c r="AB2656" s="24"/>
      <c r="AC2656" s="24"/>
      <c r="AD2656" s="24"/>
      <c r="AE2656" s="24"/>
      <c r="AF2656" s="24"/>
    </row>
    <row r="2657" spans="1:32" x14ac:dyDescent="0.25">
      <c r="A2657" s="18"/>
      <c r="B2657" s="18"/>
      <c r="C2657" s="74"/>
      <c r="D2657" s="74"/>
      <c r="E2657" s="75"/>
      <c r="F2657" s="5"/>
      <c r="G2657" s="5"/>
      <c r="H2657" s="5"/>
      <c r="K2657" s="5"/>
      <c r="L2657" s="5"/>
      <c r="M2657" s="18"/>
      <c r="N2657" s="18"/>
      <c r="T2657" s="67"/>
      <c r="U2657" s="83"/>
      <c r="Z2657" s="24"/>
      <c r="AA2657" s="24"/>
      <c r="AB2657" s="24"/>
      <c r="AC2657" s="24"/>
      <c r="AD2657" s="24"/>
      <c r="AE2657" s="24"/>
      <c r="AF2657" s="24"/>
    </row>
    <row r="2658" spans="1:32" x14ac:dyDescent="0.25">
      <c r="A2658" s="18"/>
      <c r="B2658" s="18"/>
      <c r="C2658" s="74"/>
      <c r="D2658" s="74"/>
      <c r="E2658" s="75"/>
      <c r="F2658" s="5"/>
      <c r="G2658" s="5"/>
      <c r="H2658" s="5"/>
      <c r="K2658" s="5"/>
      <c r="L2658" s="5"/>
      <c r="M2658" s="18"/>
      <c r="N2658" s="18"/>
      <c r="T2658" s="67"/>
      <c r="U2658" s="83"/>
      <c r="Z2658" s="24"/>
      <c r="AA2658" s="24"/>
      <c r="AB2658" s="24"/>
      <c r="AC2658" s="24"/>
      <c r="AD2658" s="24"/>
      <c r="AE2658" s="24"/>
      <c r="AF2658" s="24"/>
    </row>
    <row r="2659" spans="1:32" x14ac:dyDescent="0.25">
      <c r="A2659" s="18"/>
      <c r="B2659" s="18"/>
      <c r="C2659" s="74"/>
      <c r="D2659" s="74"/>
      <c r="E2659" s="75"/>
      <c r="F2659" s="5"/>
      <c r="G2659" s="5"/>
      <c r="H2659" s="5"/>
      <c r="K2659" s="5"/>
      <c r="L2659" s="5"/>
      <c r="M2659" s="18"/>
      <c r="N2659" s="18"/>
      <c r="T2659" s="67"/>
      <c r="U2659" s="83"/>
      <c r="Z2659" s="24"/>
      <c r="AA2659" s="24"/>
      <c r="AB2659" s="24"/>
      <c r="AC2659" s="24"/>
      <c r="AD2659" s="24"/>
      <c r="AE2659" s="24"/>
      <c r="AF2659" s="24"/>
    </row>
    <row r="2660" spans="1:32" x14ac:dyDescent="0.25">
      <c r="A2660" s="18"/>
      <c r="B2660" s="18"/>
      <c r="C2660" s="74"/>
      <c r="D2660" s="74"/>
      <c r="E2660" s="75"/>
      <c r="F2660" s="5"/>
      <c r="G2660" s="5"/>
      <c r="H2660" s="5"/>
      <c r="K2660" s="5"/>
      <c r="L2660" s="5"/>
      <c r="M2660" s="18"/>
      <c r="N2660" s="18"/>
      <c r="T2660" s="67"/>
      <c r="U2660" s="83"/>
      <c r="Z2660" s="24"/>
      <c r="AA2660" s="24"/>
      <c r="AB2660" s="24"/>
      <c r="AC2660" s="24"/>
      <c r="AD2660" s="24"/>
      <c r="AE2660" s="24"/>
      <c r="AF2660" s="24"/>
    </row>
    <row r="2661" spans="1:32" x14ac:dyDescent="0.25">
      <c r="A2661" s="18"/>
      <c r="B2661" s="18"/>
      <c r="C2661" s="74"/>
      <c r="D2661" s="74"/>
      <c r="E2661" s="75"/>
      <c r="F2661" s="5"/>
      <c r="G2661" s="5"/>
      <c r="H2661" s="5"/>
      <c r="K2661" s="5"/>
      <c r="L2661" s="5"/>
      <c r="M2661" s="18"/>
      <c r="N2661" s="18"/>
      <c r="T2661" s="67"/>
      <c r="U2661" s="83"/>
      <c r="Z2661" s="24"/>
      <c r="AA2661" s="24"/>
      <c r="AB2661" s="24"/>
      <c r="AC2661" s="24"/>
      <c r="AD2661" s="24"/>
      <c r="AE2661" s="24"/>
      <c r="AF2661" s="24"/>
    </row>
    <row r="2662" spans="1:32" x14ac:dyDescent="0.25">
      <c r="A2662" s="18"/>
      <c r="B2662" s="18"/>
      <c r="C2662" s="74"/>
      <c r="D2662" s="74"/>
      <c r="E2662" s="75"/>
      <c r="F2662" s="5"/>
      <c r="G2662" s="5"/>
      <c r="H2662" s="5"/>
      <c r="K2662" s="5"/>
      <c r="L2662" s="5"/>
      <c r="M2662" s="18"/>
      <c r="N2662" s="18"/>
      <c r="T2662" s="67"/>
      <c r="U2662" s="83"/>
      <c r="Z2662" s="24"/>
      <c r="AA2662" s="24"/>
      <c r="AB2662" s="24"/>
      <c r="AC2662" s="24"/>
      <c r="AD2662" s="24"/>
      <c r="AE2662" s="24"/>
      <c r="AF2662" s="24"/>
    </row>
    <row r="2663" spans="1:32" x14ac:dyDescent="0.25">
      <c r="A2663" s="18"/>
      <c r="B2663" s="18"/>
      <c r="C2663" s="74"/>
      <c r="D2663" s="74"/>
      <c r="E2663" s="75"/>
      <c r="F2663" s="5"/>
      <c r="G2663" s="5"/>
      <c r="H2663" s="5"/>
      <c r="K2663" s="5"/>
      <c r="L2663" s="5"/>
      <c r="M2663" s="18"/>
      <c r="N2663" s="18"/>
      <c r="T2663" s="67"/>
      <c r="U2663" s="83"/>
      <c r="Z2663" s="24"/>
      <c r="AA2663" s="24"/>
      <c r="AB2663" s="24"/>
      <c r="AC2663" s="24"/>
      <c r="AD2663" s="24"/>
      <c r="AE2663" s="24"/>
      <c r="AF2663" s="24"/>
    </row>
    <row r="2664" spans="1:32" x14ac:dyDescent="0.25">
      <c r="A2664" s="18"/>
      <c r="B2664" s="18"/>
      <c r="C2664" s="74"/>
      <c r="D2664" s="74"/>
      <c r="E2664" s="75"/>
      <c r="F2664" s="5"/>
      <c r="G2664" s="5"/>
      <c r="H2664" s="5"/>
      <c r="K2664" s="5"/>
      <c r="L2664" s="5"/>
      <c r="M2664" s="18"/>
      <c r="N2664" s="18"/>
      <c r="T2664" s="67"/>
      <c r="U2664" s="83"/>
      <c r="Z2664" s="24"/>
      <c r="AA2664" s="24"/>
      <c r="AB2664" s="24"/>
      <c r="AC2664" s="24"/>
      <c r="AD2664" s="24"/>
      <c r="AE2664" s="24"/>
      <c r="AF2664" s="24"/>
    </row>
    <row r="2665" spans="1:32" x14ac:dyDescent="0.25">
      <c r="A2665" s="18"/>
      <c r="B2665" s="18"/>
      <c r="C2665" s="74"/>
      <c r="D2665" s="74"/>
      <c r="E2665" s="75"/>
      <c r="F2665" s="5"/>
      <c r="G2665" s="5"/>
      <c r="H2665" s="5"/>
      <c r="K2665" s="5"/>
      <c r="L2665" s="5"/>
      <c r="M2665" s="18"/>
      <c r="N2665" s="18"/>
      <c r="T2665" s="67"/>
      <c r="U2665" s="83"/>
      <c r="Z2665" s="24"/>
      <c r="AA2665" s="24"/>
      <c r="AB2665" s="24"/>
      <c r="AC2665" s="24"/>
      <c r="AD2665" s="24"/>
      <c r="AE2665" s="24"/>
      <c r="AF2665" s="24"/>
    </row>
    <row r="2666" spans="1:32" x14ac:dyDescent="0.25">
      <c r="A2666" s="18"/>
      <c r="B2666" s="18"/>
      <c r="C2666" s="74"/>
      <c r="D2666" s="74"/>
      <c r="E2666" s="75"/>
      <c r="F2666" s="5"/>
      <c r="G2666" s="5"/>
      <c r="H2666" s="5"/>
      <c r="K2666" s="5"/>
      <c r="L2666" s="5"/>
      <c r="M2666" s="18"/>
      <c r="N2666" s="18"/>
      <c r="T2666" s="67"/>
      <c r="U2666" s="83"/>
      <c r="Z2666" s="24"/>
      <c r="AA2666" s="24"/>
      <c r="AB2666" s="24"/>
      <c r="AC2666" s="24"/>
      <c r="AD2666" s="24"/>
      <c r="AE2666" s="24"/>
      <c r="AF2666" s="24"/>
    </row>
    <row r="2667" spans="1:32" x14ac:dyDescent="0.25">
      <c r="A2667" s="18"/>
      <c r="B2667" s="18"/>
      <c r="C2667" s="74"/>
      <c r="D2667" s="74"/>
      <c r="E2667" s="75"/>
      <c r="F2667" s="5"/>
      <c r="G2667" s="5"/>
      <c r="H2667" s="5"/>
      <c r="K2667" s="5"/>
      <c r="L2667" s="5"/>
      <c r="M2667" s="18"/>
      <c r="N2667" s="18"/>
      <c r="T2667" s="67"/>
      <c r="U2667" s="83"/>
      <c r="Z2667" s="24"/>
      <c r="AA2667" s="24"/>
      <c r="AB2667" s="24"/>
      <c r="AC2667" s="24"/>
      <c r="AD2667" s="24"/>
      <c r="AE2667" s="24"/>
      <c r="AF2667" s="24"/>
    </row>
    <row r="2668" spans="1:32" x14ac:dyDescent="0.25">
      <c r="A2668" s="18"/>
      <c r="B2668" s="18"/>
      <c r="C2668" s="74"/>
      <c r="D2668" s="74"/>
      <c r="E2668" s="75"/>
      <c r="F2668" s="5"/>
      <c r="G2668" s="5"/>
      <c r="H2668" s="5"/>
      <c r="K2668" s="5"/>
      <c r="L2668" s="5"/>
      <c r="M2668" s="18"/>
      <c r="N2668" s="18"/>
      <c r="T2668" s="67"/>
      <c r="U2668" s="83"/>
      <c r="Z2668" s="24"/>
      <c r="AA2668" s="24"/>
      <c r="AB2668" s="24"/>
      <c r="AC2668" s="24"/>
      <c r="AD2668" s="24"/>
      <c r="AE2668" s="24"/>
      <c r="AF2668" s="24"/>
    </row>
    <row r="2669" spans="1:32" x14ac:dyDescent="0.25">
      <c r="A2669" s="18"/>
      <c r="B2669" s="18"/>
      <c r="C2669" s="74"/>
      <c r="D2669" s="74"/>
      <c r="E2669" s="75"/>
      <c r="F2669" s="5"/>
      <c r="G2669" s="5"/>
      <c r="H2669" s="5"/>
      <c r="K2669" s="5"/>
      <c r="L2669" s="5"/>
      <c r="M2669" s="18"/>
      <c r="N2669" s="18"/>
      <c r="T2669" s="67"/>
      <c r="U2669" s="83"/>
      <c r="Z2669" s="24"/>
      <c r="AA2669" s="24"/>
      <c r="AB2669" s="24"/>
      <c r="AC2669" s="24"/>
      <c r="AD2669" s="24"/>
      <c r="AE2669" s="24"/>
      <c r="AF2669" s="24"/>
    </row>
    <row r="2670" spans="1:32" x14ac:dyDescent="0.25">
      <c r="A2670" s="18"/>
      <c r="B2670" s="18"/>
      <c r="C2670" s="74"/>
      <c r="D2670" s="74"/>
      <c r="E2670" s="75"/>
      <c r="F2670" s="5"/>
      <c r="G2670" s="5"/>
      <c r="H2670" s="5"/>
      <c r="K2670" s="5"/>
      <c r="L2670" s="5"/>
      <c r="M2670" s="18"/>
      <c r="N2670" s="18"/>
      <c r="T2670" s="67"/>
      <c r="U2670" s="83"/>
      <c r="Z2670" s="24"/>
      <c r="AA2670" s="24"/>
      <c r="AB2670" s="24"/>
      <c r="AC2670" s="24"/>
      <c r="AD2670" s="24"/>
      <c r="AE2670" s="24"/>
      <c r="AF2670" s="24"/>
    </row>
    <row r="2671" spans="1:32" x14ac:dyDescent="0.25">
      <c r="A2671" s="18"/>
      <c r="B2671" s="18"/>
      <c r="C2671" s="74"/>
      <c r="D2671" s="74"/>
      <c r="E2671" s="75"/>
      <c r="F2671" s="5"/>
      <c r="G2671" s="5"/>
      <c r="H2671" s="5"/>
      <c r="K2671" s="5"/>
      <c r="L2671" s="5"/>
      <c r="M2671" s="18"/>
      <c r="N2671" s="18"/>
      <c r="T2671" s="67"/>
      <c r="U2671" s="83"/>
      <c r="Z2671" s="24"/>
      <c r="AA2671" s="24"/>
      <c r="AB2671" s="24"/>
      <c r="AC2671" s="24"/>
      <c r="AD2671" s="24"/>
      <c r="AE2671" s="24"/>
      <c r="AF2671" s="24"/>
    </row>
    <row r="2672" spans="1:32" x14ac:dyDescent="0.25">
      <c r="A2672" s="18"/>
      <c r="B2672" s="18"/>
      <c r="C2672" s="74"/>
      <c r="D2672" s="74"/>
      <c r="E2672" s="75"/>
      <c r="F2672" s="5"/>
      <c r="G2672" s="5"/>
      <c r="H2672" s="5"/>
      <c r="K2672" s="5"/>
      <c r="L2672" s="5"/>
      <c r="M2672" s="18"/>
      <c r="N2672" s="18"/>
      <c r="T2672" s="67"/>
      <c r="U2672" s="83"/>
      <c r="Z2672" s="24"/>
      <c r="AA2672" s="24"/>
      <c r="AB2672" s="24"/>
      <c r="AC2672" s="24"/>
      <c r="AD2672" s="24"/>
      <c r="AE2672" s="24"/>
      <c r="AF2672" s="24"/>
    </row>
    <row r="2673" spans="1:32" x14ac:dyDescent="0.25">
      <c r="A2673" s="18"/>
      <c r="B2673" s="18"/>
      <c r="C2673" s="74"/>
      <c r="D2673" s="74"/>
      <c r="E2673" s="75"/>
      <c r="F2673" s="5"/>
      <c r="G2673" s="5"/>
      <c r="H2673" s="5"/>
      <c r="K2673" s="5"/>
      <c r="L2673" s="5"/>
      <c r="M2673" s="18"/>
      <c r="N2673" s="18"/>
      <c r="T2673" s="67"/>
      <c r="U2673" s="83"/>
      <c r="Z2673" s="24"/>
      <c r="AA2673" s="24"/>
      <c r="AB2673" s="24"/>
      <c r="AC2673" s="24"/>
      <c r="AD2673" s="24"/>
      <c r="AE2673" s="24"/>
      <c r="AF2673" s="24"/>
    </row>
    <row r="2674" spans="1:32" x14ac:dyDescent="0.25">
      <c r="A2674" s="18"/>
      <c r="B2674" s="18"/>
      <c r="C2674" s="74"/>
      <c r="D2674" s="74"/>
      <c r="E2674" s="75"/>
      <c r="F2674" s="5"/>
      <c r="G2674" s="5"/>
      <c r="H2674" s="5"/>
      <c r="K2674" s="5"/>
      <c r="L2674" s="5"/>
      <c r="M2674" s="18"/>
      <c r="N2674" s="18"/>
      <c r="T2674" s="67"/>
      <c r="U2674" s="83"/>
      <c r="Z2674" s="24"/>
      <c r="AA2674" s="24"/>
      <c r="AB2674" s="24"/>
      <c r="AC2674" s="24"/>
      <c r="AD2674" s="24"/>
      <c r="AE2674" s="24"/>
      <c r="AF2674" s="24"/>
    </row>
    <row r="2675" spans="1:32" x14ac:dyDescent="0.25">
      <c r="A2675" s="18"/>
      <c r="B2675" s="18"/>
      <c r="C2675" s="74"/>
      <c r="D2675" s="74"/>
      <c r="E2675" s="75"/>
      <c r="F2675" s="5"/>
      <c r="G2675" s="5"/>
      <c r="H2675" s="5"/>
      <c r="K2675" s="5"/>
      <c r="L2675" s="5"/>
      <c r="M2675" s="18"/>
      <c r="N2675" s="18"/>
      <c r="T2675" s="67"/>
      <c r="U2675" s="83"/>
      <c r="Z2675" s="24"/>
      <c r="AA2675" s="24"/>
      <c r="AB2675" s="24"/>
      <c r="AC2675" s="24"/>
      <c r="AD2675" s="24"/>
      <c r="AE2675" s="24"/>
      <c r="AF2675" s="24"/>
    </row>
    <row r="2676" spans="1:32" x14ac:dyDescent="0.25">
      <c r="A2676" s="18"/>
      <c r="B2676" s="18"/>
      <c r="C2676" s="74"/>
      <c r="D2676" s="74"/>
      <c r="E2676" s="75"/>
      <c r="F2676" s="5"/>
      <c r="G2676" s="5"/>
      <c r="H2676" s="5"/>
      <c r="K2676" s="5"/>
      <c r="L2676" s="5"/>
      <c r="M2676" s="18"/>
      <c r="N2676" s="18"/>
      <c r="T2676" s="67"/>
      <c r="U2676" s="83"/>
      <c r="Z2676" s="24"/>
      <c r="AA2676" s="24"/>
      <c r="AB2676" s="24"/>
      <c r="AC2676" s="24"/>
      <c r="AD2676" s="24"/>
      <c r="AE2676" s="24"/>
      <c r="AF2676" s="24"/>
    </row>
    <row r="2677" spans="1:32" x14ac:dyDescent="0.25">
      <c r="A2677" s="18"/>
      <c r="B2677" s="18"/>
      <c r="C2677" s="74"/>
      <c r="D2677" s="74"/>
      <c r="E2677" s="75"/>
      <c r="F2677" s="5"/>
      <c r="G2677" s="5"/>
      <c r="H2677" s="5"/>
      <c r="K2677" s="5"/>
      <c r="L2677" s="5"/>
      <c r="M2677" s="18"/>
      <c r="N2677" s="18"/>
      <c r="T2677" s="67"/>
      <c r="U2677" s="83"/>
      <c r="Z2677" s="24"/>
      <c r="AA2677" s="24"/>
      <c r="AB2677" s="24"/>
      <c r="AC2677" s="24"/>
      <c r="AD2677" s="24"/>
      <c r="AE2677" s="24"/>
      <c r="AF2677" s="24"/>
    </row>
    <row r="2678" spans="1:32" x14ac:dyDescent="0.25">
      <c r="A2678" s="18"/>
      <c r="B2678" s="18"/>
      <c r="C2678" s="74"/>
      <c r="D2678" s="74"/>
      <c r="E2678" s="75"/>
      <c r="F2678" s="5"/>
      <c r="G2678" s="5"/>
      <c r="H2678" s="5"/>
      <c r="K2678" s="5"/>
      <c r="L2678" s="5"/>
      <c r="M2678" s="18"/>
      <c r="N2678" s="18"/>
      <c r="T2678" s="67"/>
      <c r="U2678" s="83"/>
      <c r="Z2678" s="24"/>
      <c r="AA2678" s="24"/>
      <c r="AB2678" s="24"/>
      <c r="AC2678" s="24"/>
      <c r="AD2678" s="24"/>
      <c r="AE2678" s="24"/>
      <c r="AF2678" s="24"/>
    </row>
    <row r="2679" spans="1:32" x14ac:dyDescent="0.25">
      <c r="A2679" s="18"/>
      <c r="B2679" s="18"/>
      <c r="C2679" s="74"/>
      <c r="D2679" s="74"/>
      <c r="E2679" s="75"/>
      <c r="F2679" s="5"/>
      <c r="G2679" s="5"/>
      <c r="H2679" s="5"/>
      <c r="K2679" s="5"/>
      <c r="L2679" s="5"/>
      <c r="M2679" s="18"/>
      <c r="N2679" s="18"/>
      <c r="T2679" s="67"/>
      <c r="U2679" s="83"/>
      <c r="Z2679" s="24"/>
      <c r="AA2679" s="24"/>
      <c r="AB2679" s="24"/>
      <c r="AC2679" s="24"/>
      <c r="AD2679" s="24"/>
      <c r="AE2679" s="24"/>
      <c r="AF2679" s="24"/>
    </row>
    <row r="2680" spans="1:32" x14ac:dyDescent="0.25">
      <c r="A2680" s="18"/>
      <c r="B2680" s="18"/>
      <c r="C2680" s="74"/>
      <c r="D2680" s="74"/>
      <c r="E2680" s="75"/>
      <c r="F2680" s="5"/>
      <c r="G2680" s="5"/>
      <c r="H2680" s="5"/>
      <c r="K2680" s="5"/>
      <c r="L2680" s="5"/>
      <c r="M2680" s="18"/>
      <c r="N2680" s="18"/>
      <c r="T2680" s="67"/>
      <c r="U2680" s="83"/>
      <c r="Z2680" s="24"/>
      <c r="AA2680" s="24"/>
      <c r="AB2680" s="24"/>
      <c r="AC2680" s="24"/>
      <c r="AD2680" s="24"/>
      <c r="AE2680" s="24"/>
      <c r="AF2680" s="24"/>
    </row>
    <row r="2681" spans="1:32" x14ac:dyDescent="0.25">
      <c r="A2681" s="18"/>
      <c r="B2681" s="18"/>
      <c r="C2681" s="74"/>
      <c r="D2681" s="74"/>
      <c r="E2681" s="75"/>
      <c r="F2681" s="5"/>
      <c r="G2681" s="5"/>
      <c r="H2681" s="5"/>
      <c r="K2681" s="5"/>
      <c r="L2681" s="5"/>
      <c r="M2681" s="18"/>
      <c r="N2681" s="18"/>
      <c r="T2681" s="67"/>
      <c r="U2681" s="83"/>
      <c r="Z2681" s="24"/>
      <c r="AA2681" s="24"/>
      <c r="AB2681" s="24"/>
      <c r="AC2681" s="24"/>
      <c r="AD2681" s="24"/>
      <c r="AE2681" s="24"/>
      <c r="AF2681" s="24"/>
    </row>
    <row r="2682" spans="1:32" x14ac:dyDescent="0.25">
      <c r="A2682" s="18"/>
      <c r="B2682" s="18"/>
      <c r="C2682" s="74"/>
      <c r="D2682" s="74"/>
      <c r="E2682" s="75"/>
      <c r="F2682" s="5"/>
      <c r="G2682" s="5"/>
      <c r="H2682" s="5"/>
      <c r="K2682" s="5"/>
      <c r="L2682" s="5"/>
      <c r="M2682" s="18"/>
      <c r="N2682" s="18"/>
      <c r="T2682" s="67"/>
      <c r="U2682" s="83"/>
      <c r="Z2682" s="24"/>
      <c r="AA2682" s="24"/>
      <c r="AB2682" s="24"/>
      <c r="AC2682" s="24"/>
      <c r="AD2682" s="24"/>
      <c r="AE2682" s="24"/>
      <c r="AF2682" s="24"/>
    </row>
    <row r="2683" spans="1:32" x14ac:dyDescent="0.25">
      <c r="A2683" s="18"/>
      <c r="B2683" s="18"/>
      <c r="C2683" s="74"/>
      <c r="D2683" s="74"/>
      <c r="E2683" s="75"/>
      <c r="F2683" s="5"/>
      <c r="G2683" s="5"/>
      <c r="H2683" s="5"/>
      <c r="K2683" s="5"/>
      <c r="L2683" s="5"/>
      <c r="M2683" s="18"/>
      <c r="N2683" s="18"/>
      <c r="T2683" s="67"/>
      <c r="U2683" s="83"/>
      <c r="Z2683" s="24"/>
      <c r="AA2683" s="24"/>
      <c r="AB2683" s="24"/>
      <c r="AC2683" s="24"/>
      <c r="AD2683" s="24"/>
      <c r="AE2683" s="24"/>
      <c r="AF2683" s="24"/>
    </row>
    <row r="2684" spans="1:32" x14ac:dyDescent="0.25">
      <c r="A2684" s="18"/>
      <c r="B2684" s="18"/>
      <c r="C2684" s="74"/>
      <c r="D2684" s="74"/>
      <c r="E2684" s="75"/>
      <c r="F2684" s="5"/>
      <c r="G2684" s="5"/>
      <c r="H2684" s="5"/>
      <c r="K2684" s="5"/>
      <c r="L2684" s="5"/>
      <c r="M2684" s="18"/>
      <c r="N2684" s="18"/>
      <c r="T2684" s="67"/>
      <c r="U2684" s="83"/>
      <c r="Z2684" s="24"/>
      <c r="AA2684" s="24"/>
      <c r="AB2684" s="24"/>
      <c r="AC2684" s="24"/>
      <c r="AD2684" s="24"/>
      <c r="AE2684" s="24"/>
      <c r="AF2684" s="24"/>
    </row>
    <row r="2685" spans="1:32" x14ac:dyDescent="0.25">
      <c r="A2685" s="18"/>
      <c r="B2685" s="18"/>
      <c r="C2685" s="74"/>
      <c r="D2685" s="74"/>
      <c r="E2685" s="75"/>
      <c r="F2685" s="5"/>
      <c r="G2685" s="5"/>
      <c r="H2685" s="5"/>
      <c r="K2685" s="5"/>
      <c r="L2685" s="5"/>
      <c r="M2685" s="18"/>
      <c r="N2685" s="18"/>
      <c r="T2685" s="67"/>
      <c r="U2685" s="83"/>
      <c r="Z2685" s="24"/>
      <c r="AA2685" s="24"/>
      <c r="AB2685" s="24"/>
      <c r="AC2685" s="24"/>
      <c r="AD2685" s="24"/>
      <c r="AE2685" s="24"/>
      <c r="AF2685" s="24"/>
    </row>
    <row r="2686" spans="1:32" x14ac:dyDescent="0.25">
      <c r="A2686" s="18"/>
      <c r="B2686" s="18"/>
      <c r="C2686" s="74"/>
      <c r="D2686" s="74"/>
      <c r="E2686" s="75"/>
      <c r="F2686" s="5"/>
      <c r="G2686" s="5"/>
      <c r="H2686" s="5"/>
      <c r="K2686" s="5"/>
      <c r="L2686" s="5"/>
      <c r="M2686" s="18"/>
      <c r="N2686" s="18"/>
      <c r="T2686" s="67"/>
      <c r="U2686" s="83"/>
      <c r="Z2686" s="24"/>
      <c r="AA2686" s="24"/>
      <c r="AB2686" s="24"/>
      <c r="AC2686" s="24"/>
      <c r="AD2686" s="24"/>
      <c r="AE2686" s="24"/>
      <c r="AF2686" s="24"/>
    </row>
    <row r="2687" spans="1:32" x14ac:dyDescent="0.25">
      <c r="A2687" s="18"/>
      <c r="B2687" s="18"/>
      <c r="C2687" s="74"/>
      <c r="D2687" s="74"/>
      <c r="E2687" s="75"/>
      <c r="F2687" s="5"/>
      <c r="G2687" s="5"/>
      <c r="H2687" s="5"/>
      <c r="K2687" s="5"/>
      <c r="L2687" s="5"/>
      <c r="M2687" s="18"/>
      <c r="N2687" s="18"/>
      <c r="T2687" s="67"/>
      <c r="U2687" s="83"/>
      <c r="Z2687" s="24"/>
      <c r="AA2687" s="24"/>
      <c r="AB2687" s="24"/>
      <c r="AC2687" s="24"/>
      <c r="AD2687" s="24"/>
      <c r="AE2687" s="24"/>
      <c r="AF2687" s="24"/>
    </row>
    <row r="2688" spans="1:32" x14ac:dyDescent="0.25">
      <c r="A2688" s="18"/>
      <c r="B2688" s="18"/>
      <c r="C2688" s="74"/>
      <c r="D2688" s="74"/>
      <c r="E2688" s="75"/>
      <c r="F2688" s="5"/>
      <c r="G2688" s="5"/>
      <c r="H2688" s="5"/>
      <c r="K2688" s="5"/>
      <c r="L2688" s="5"/>
      <c r="M2688" s="18"/>
      <c r="N2688" s="18"/>
      <c r="T2688" s="67"/>
      <c r="U2688" s="83"/>
      <c r="Z2688" s="24"/>
      <c r="AA2688" s="24"/>
      <c r="AB2688" s="24"/>
      <c r="AC2688" s="24"/>
      <c r="AD2688" s="24"/>
      <c r="AE2688" s="24"/>
      <c r="AF2688" s="24"/>
    </row>
    <row r="2689" spans="1:32" x14ac:dyDescent="0.25">
      <c r="A2689" s="18"/>
      <c r="B2689" s="18"/>
      <c r="C2689" s="74"/>
      <c r="D2689" s="74"/>
      <c r="E2689" s="75"/>
      <c r="F2689" s="5"/>
      <c r="G2689" s="5"/>
      <c r="H2689" s="5"/>
      <c r="K2689" s="5"/>
      <c r="L2689" s="5"/>
      <c r="M2689" s="18"/>
      <c r="N2689" s="18"/>
      <c r="T2689" s="67"/>
      <c r="U2689" s="83"/>
      <c r="Z2689" s="24"/>
      <c r="AA2689" s="24"/>
      <c r="AB2689" s="24"/>
      <c r="AC2689" s="24"/>
      <c r="AD2689" s="24"/>
      <c r="AE2689" s="24"/>
      <c r="AF2689" s="24"/>
    </row>
    <row r="2690" spans="1:32" x14ac:dyDescent="0.25">
      <c r="A2690" s="18"/>
      <c r="B2690" s="18"/>
      <c r="C2690" s="74"/>
      <c r="D2690" s="74"/>
      <c r="E2690" s="75"/>
      <c r="F2690" s="5"/>
      <c r="G2690" s="5"/>
      <c r="H2690" s="5"/>
      <c r="K2690" s="5"/>
      <c r="L2690" s="5"/>
      <c r="M2690" s="18"/>
      <c r="N2690" s="18"/>
      <c r="T2690" s="67"/>
      <c r="U2690" s="83"/>
      <c r="Z2690" s="24"/>
      <c r="AA2690" s="24"/>
      <c r="AB2690" s="24"/>
      <c r="AC2690" s="24"/>
      <c r="AD2690" s="24"/>
      <c r="AE2690" s="24"/>
      <c r="AF2690" s="24"/>
    </row>
    <row r="2691" spans="1:32" x14ac:dyDescent="0.25">
      <c r="A2691" s="18"/>
      <c r="B2691" s="18"/>
      <c r="C2691" s="74"/>
      <c r="D2691" s="74"/>
      <c r="E2691" s="75"/>
      <c r="F2691" s="5"/>
      <c r="G2691" s="5"/>
      <c r="H2691" s="5"/>
      <c r="K2691" s="5"/>
      <c r="L2691" s="5"/>
      <c r="M2691" s="18"/>
      <c r="N2691" s="18"/>
      <c r="T2691" s="67"/>
      <c r="U2691" s="83"/>
      <c r="Z2691" s="24"/>
      <c r="AA2691" s="24"/>
      <c r="AB2691" s="24"/>
      <c r="AC2691" s="24"/>
      <c r="AD2691" s="24"/>
      <c r="AE2691" s="24"/>
      <c r="AF2691" s="24"/>
    </row>
    <row r="2692" spans="1:32" x14ac:dyDescent="0.25">
      <c r="A2692" s="18"/>
      <c r="B2692" s="18"/>
      <c r="C2692" s="74"/>
      <c r="D2692" s="74"/>
      <c r="E2692" s="75"/>
      <c r="F2692" s="5"/>
      <c r="G2692" s="5"/>
      <c r="H2692" s="5"/>
      <c r="K2692" s="5"/>
      <c r="L2692" s="5"/>
      <c r="M2692" s="18"/>
      <c r="N2692" s="18"/>
      <c r="T2692" s="67"/>
      <c r="U2692" s="83"/>
      <c r="Z2692" s="24"/>
      <c r="AA2692" s="24"/>
      <c r="AB2692" s="24"/>
      <c r="AC2692" s="24"/>
      <c r="AD2692" s="24"/>
      <c r="AE2692" s="24"/>
      <c r="AF2692" s="24"/>
    </row>
    <row r="2693" spans="1:32" x14ac:dyDescent="0.25">
      <c r="A2693" s="18"/>
      <c r="B2693" s="18"/>
      <c r="C2693" s="74"/>
      <c r="D2693" s="74"/>
      <c r="E2693" s="75"/>
      <c r="F2693" s="5"/>
      <c r="G2693" s="5"/>
      <c r="H2693" s="5"/>
      <c r="K2693" s="5"/>
      <c r="L2693" s="5"/>
      <c r="M2693" s="18"/>
      <c r="N2693" s="18"/>
      <c r="T2693" s="67"/>
      <c r="U2693" s="83"/>
      <c r="Z2693" s="24"/>
      <c r="AA2693" s="24"/>
      <c r="AB2693" s="24"/>
      <c r="AC2693" s="24"/>
      <c r="AD2693" s="24"/>
      <c r="AE2693" s="24"/>
      <c r="AF2693" s="24"/>
    </row>
    <row r="2694" spans="1:32" x14ac:dyDescent="0.25">
      <c r="A2694" s="18"/>
      <c r="B2694" s="18"/>
      <c r="C2694" s="74"/>
      <c r="D2694" s="74"/>
      <c r="E2694" s="75"/>
      <c r="F2694" s="5"/>
      <c r="G2694" s="5"/>
      <c r="H2694" s="5"/>
      <c r="K2694" s="5"/>
      <c r="L2694" s="5"/>
      <c r="M2694" s="18"/>
      <c r="N2694" s="18"/>
      <c r="T2694" s="67"/>
      <c r="U2694" s="83"/>
      <c r="Z2694" s="24"/>
      <c r="AA2694" s="24"/>
      <c r="AB2694" s="24"/>
      <c r="AC2694" s="24"/>
      <c r="AD2694" s="24"/>
      <c r="AE2694" s="24"/>
      <c r="AF2694" s="24"/>
    </row>
    <row r="2695" spans="1:32" x14ac:dyDescent="0.25">
      <c r="A2695" s="18"/>
      <c r="B2695" s="18"/>
      <c r="C2695" s="74"/>
      <c r="D2695" s="74"/>
      <c r="E2695" s="75"/>
      <c r="F2695" s="5"/>
      <c r="G2695" s="5"/>
      <c r="H2695" s="5"/>
      <c r="K2695" s="5"/>
      <c r="L2695" s="5"/>
      <c r="M2695" s="18"/>
      <c r="N2695" s="18"/>
      <c r="T2695" s="67"/>
      <c r="U2695" s="83"/>
      <c r="Z2695" s="24"/>
      <c r="AA2695" s="24"/>
      <c r="AB2695" s="24"/>
      <c r="AC2695" s="24"/>
      <c r="AD2695" s="24"/>
      <c r="AE2695" s="24"/>
      <c r="AF2695" s="24"/>
    </row>
    <row r="2696" spans="1:32" x14ac:dyDescent="0.25">
      <c r="A2696" s="18"/>
      <c r="B2696" s="18"/>
      <c r="C2696" s="74"/>
      <c r="D2696" s="74"/>
      <c r="E2696" s="75"/>
      <c r="F2696" s="5"/>
      <c r="G2696" s="5"/>
      <c r="H2696" s="5"/>
      <c r="K2696" s="5"/>
      <c r="L2696" s="5"/>
      <c r="M2696" s="18"/>
      <c r="N2696" s="18"/>
      <c r="T2696" s="67"/>
      <c r="U2696" s="83"/>
      <c r="Z2696" s="24"/>
      <c r="AA2696" s="24"/>
      <c r="AB2696" s="24"/>
      <c r="AC2696" s="24"/>
      <c r="AD2696" s="24"/>
      <c r="AE2696" s="24"/>
      <c r="AF2696" s="24"/>
    </row>
    <row r="2697" spans="1:32" x14ac:dyDescent="0.25">
      <c r="A2697" s="18"/>
      <c r="B2697" s="18"/>
      <c r="C2697" s="74"/>
      <c r="D2697" s="74"/>
      <c r="E2697" s="75"/>
      <c r="F2697" s="5"/>
      <c r="G2697" s="5"/>
      <c r="H2697" s="5"/>
      <c r="K2697" s="5"/>
      <c r="L2697" s="5"/>
      <c r="M2697" s="18"/>
      <c r="N2697" s="18"/>
      <c r="T2697" s="67"/>
      <c r="U2697" s="83"/>
      <c r="Z2697" s="24"/>
      <c r="AA2697" s="24"/>
      <c r="AB2697" s="24"/>
      <c r="AC2697" s="24"/>
      <c r="AD2697" s="24"/>
      <c r="AE2697" s="24"/>
      <c r="AF2697" s="24"/>
    </row>
    <row r="2698" spans="1:32" x14ac:dyDescent="0.25">
      <c r="A2698" s="18"/>
      <c r="B2698" s="18"/>
      <c r="C2698" s="74"/>
      <c r="D2698" s="74"/>
      <c r="E2698" s="75"/>
      <c r="F2698" s="5"/>
      <c r="G2698" s="5"/>
      <c r="H2698" s="5"/>
      <c r="K2698" s="5"/>
      <c r="L2698" s="5"/>
      <c r="M2698" s="18"/>
      <c r="N2698" s="18"/>
      <c r="T2698" s="67"/>
      <c r="U2698" s="83"/>
      <c r="Z2698" s="24"/>
      <c r="AA2698" s="24"/>
      <c r="AB2698" s="24"/>
      <c r="AC2698" s="24"/>
      <c r="AD2698" s="24"/>
      <c r="AE2698" s="24"/>
      <c r="AF2698" s="24"/>
    </row>
    <row r="2699" spans="1:32" x14ac:dyDescent="0.25">
      <c r="A2699" s="18"/>
      <c r="B2699" s="18"/>
      <c r="C2699" s="74"/>
      <c r="D2699" s="74"/>
      <c r="E2699" s="75"/>
      <c r="F2699" s="5"/>
      <c r="G2699" s="5"/>
      <c r="H2699" s="5"/>
      <c r="K2699" s="5"/>
      <c r="L2699" s="5"/>
      <c r="M2699" s="18"/>
      <c r="N2699" s="18"/>
      <c r="T2699" s="67"/>
      <c r="U2699" s="83"/>
      <c r="Z2699" s="24"/>
      <c r="AA2699" s="24"/>
      <c r="AB2699" s="24"/>
      <c r="AC2699" s="24"/>
      <c r="AD2699" s="24"/>
      <c r="AE2699" s="24"/>
      <c r="AF2699" s="24"/>
    </row>
    <row r="2700" spans="1:32" x14ac:dyDescent="0.25">
      <c r="A2700" s="18"/>
      <c r="B2700" s="18"/>
      <c r="C2700" s="74"/>
      <c r="D2700" s="74"/>
      <c r="E2700" s="75"/>
      <c r="F2700" s="5"/>
      <c r="G2700" s="5"/>
      <c r="H2700" s="5"/>
      <c r="K2700" s="5"/>
      <c r="L2700" s="5"/>
      <c r="M2700" s="18"/>
      <c r="N2700" s="18"/>
      <c r="T2700" s="67"/>
      <c r="U2700" s="83"/>
      <c r="Z2700" s="24"/>
      <c r="AA2700" s="24"/>
      <c r="AB2700" s="24"/>
      <c r="AC2700" s="24"/>
      <c r="AD2700" s="24"/>
      <c r="AE2700" s="24"/>
      <c r="AF2700" s="24"/>
    </row>
    <row r="2701" spans="1:32" x14ac:dyDescent="0.25">
      <c r="A2701" s="18"/>
      <c r="B2701" s="18"/>
      <c r="C2701" s="74"/>
      <c r="D2701" s="74"/>
      <c r="E2701" s="75"/>
      <c r="F2701" s="5"/>
      <c r="G2701" s="5"/>
      <c r="H2701" s="5"/>
      <c r="K2701" s="5"/>
      <c r="L2701" s="5"/>
      <c r="M2701" s="18"/>
      <c r="N2701" s="18"/>
      <c r="T2701" s="67"/>
      <c r="U2701" s="83"/>
      <c r="Z2701" s="24"/>
      <c r="AA2701" s="24"/>
      <c r="AB2701" s="24"/>
      <c r="AC2701" s="24"/>
      <c r="AD2701" s="24"/>
      <c r="AE2701" s="24"/>
      <c r="AF2701" s="24"/>
    </row>
    <row r="2702" spans="1:32" x14ac:dyDescent="0.25">
      <c r="A2702" s="18"/>
      <c r="B2702" s="18"/>
      <c r="C2702" s="74"/>
      <c r="D2702" s="74"/>
      <c r="E2702" s="75"/>
      <c r="F2702" s="5"/>
      <c r="G2702" s="5"/>
      <c r="H2702" s="5"/>
      <c r="K2702" s="5"/>
      <c r="L2702" s="5"/>
      <c r="M2702" s="18"/>
      <c r="N2702" s="18"/>
      <c r="T2702" s="67"/>
      <c r="U2702" s="83"/>
      <c r="Z2702" s="24"/>
      <c r="AA2702" s="24"/>
      <c r="AB2702" s="24"/>
      <c r="AC2702" s="24"/>
      <c r="AD2702" s="24"/>
      <c r="AE2702" s="24"/>
      <c r="AF2702" s="24"/>
    </row>
    <row r="2703" spans="1:32" x14ac:dyDescent="0.25">
      <c r="A2703" s="18"/>
      <c r="B2703" s="18"/>
      <c r="C2703" s="74"/>
      <c r="D2703" s="74"/>
      <c r="E2703" s="75"/>
      <c r="F2703" s="5"/>
      <c r="G2703" s="5"/>
      <c r="H2703" s="5"/>
      <c r="K2703" s="5"/>
      <c r="L2703" s="5"/>
      <c r="M2703" s="18"/>
      <c r="N2703" s="18"/>
      <c r="T2703" s="67"/>
      <c r="U2703" s="83"/>
      <c r="Z2703" s="24"/>
      <c r="AA2703" s="24"/>
      <c r="AB2703" s="24"/>
      <c r="AC2703" s="24"/>
      <c r="AD2703" s="24"/>
      <c r="AE2703" s="24"/>
      <c r="AF2703" s="24"/>
    </row>
    <row r="2704" spans="1:32" x14ac:dyDescent="0.25">
      <c r="A2704" s="18"/>
      <c r="B2704" s="18"/>
      <c r="C2704" s="74"/>
      <c r="D2704" s="74"/>
      <c r="E2704" s="75"/>
      <c r="F2704" s="5"/>
      <c r="G2704" s="5"/>
      <c r="H2704" s="5"/>
      <c r="K2704" s="5"/>
      <c r="L2704" s="5"/>
      <c r="M2704" s="18"/>
      <c r="N2704" s="18"/>
      <c r="T2704" s="67"/>
      <c r="U2704" s="83"/>
      <c r="Z2704" s="24"/>
      <c r="AA2704" s="24"/>
      <c r="AB2704" s="24"/>
      <c r="AC2704" s="24"/>
      <c r="AD2704" s="24"/>
      <c r="AE2704" s="24"/>
      <c r="AF2704" s="24"/>
    </row>
    <row r="2705" spans="1:32" x14ac:dyDescent="0.25">
      <c r="A2705" s="18"/>
      <c r="B2705" s="18"/>
      <c r="C2705" s="74"/>
      <c r="D2705" s="74"/>
      <c r="E2705" s="75"/>
      <c r="F2705" s="5"/>
      <c r="G2705" s="5"/>
      <c r="H2705" s="5"/>
      <c r="K2705" s="5"/>
      <c r="L2705" s="5"/>
      <c r="M2705" s="18"/>
      <c r="N2705" s="18"/>
      <c r="T2705" s="67"/>
      <c r="U2705" s="83"/>
      <c r="Z2705" s="24"/>
      <c r="AA2705" s="24"/>
      <c r="AB2705" s="24"/>
      <c r="AC2705" s="24"/>
      <c r="AD2705" s="24"/>
      <c r="AE2705" s="24"/>
      <c r="AF2705" s="24"/>
    </row>
    <row r="2706" spans="1:32" x14ac:dyDescent="0.25">
      <c r="A2706" s="18"/>
      <c r="B2706" s="18"/>
      <c r="C2706" s="74"/>
      <c r="D2706" s="74"/>
      <c r="E2706" s="75"/>
      <c r="F2706" s="5"/>
      <c r="G2706" s="5"/>
      <c r="H2706" s="5"/>
      <c r="K2706" s="5"/>
      <c r="L2706" s="5"/>
      <c r="M2706" s="18"/>
      <c r="N2706" s="18"/>
      <c r="T2706" s="67"/>
      <c r="U2706" s="83"/>
      <c r="Z2706" s="24"/>
      <c r="AA2706" s="24"/>
      <c r="AB2706" s="24"/>
      <c r="AC2706" s="24"/>
      <c r="AD2706" s="24"/>
      <c r="AE2706" s="24"/>
      <c r="AF2706" s="24"/>
    </row>
    <row r="2707" spans="1:32" x14ac:dyDescent="0.25">
      <c r="A2707" s="18"/>
      <c r="B2707" s="18"/>
      <c r="C2707" s="74"/>
      <c r="D2707" s="74"/>
      <c r="E2707" s="75"/>
      <c r="F2707" s="5"/>
      <c r="G2707" s="5"/>
      <c r="H2707" s="5"/>
      <c r="K2707" s="5"/>
      <c r="L2707" s="5"/>
      <c r="M2707" s="18"/>
      <c r="N2707" s="18"/>
      <c r="T2707" s="67"/>
      <c r="U2707" s="83"/>
      <c r="Z2707" s="24"/>
      <c r="AA2707" s="24"/>
      <c r="AB2707" s="24"/>
      <c r="AC2707" s="24"/>
      <c r="AD2707" s="24"/>
      <c r="AE2707" s="24"/>
      <c r="AF2707" s="24"/>
    </row>
    <row r="2708" spans="1:32" x14ac:dyDescent="0.25">
      <c r="A2708" s="18"/>
      <c r="B2708" s="18"/>
      <c r="C2708" s="74"/>
      <c r="D2708" s="74"/>
      <c r="E2708" s="75"/>
      <c r="F2708" s="5"/>
      <c r="G2708" s="5"/>
      <c r="H2708" s="5"/>
      <c r="K2708" s="5"/>
      <c r="L2708" s="5"/>
      <c r="M2708" s="18"/>
      <c r="N2708" s="18"/>
      <c r="T2708" s="67"/>
      <c r="U2708" s="83"/>
      <c r="Z2708" s="24"/>
      <c r="AA2708" s="24"/>
      <c r="AB2708" s="24"/>
      <c r="AC2708" s="24"/>
      <c r="AD2708" s="24"/>
      <c r="AE2708" s="24"/>
      <c r="AF2708" s="24"/>
    </row>
    <row r="2709" spans="1:32" x14ac:dyDescent="0.25">
      <c r="A2709" s="18"/>
      <c r="B2709" s="18"/>
      <c r="C2709" s="74"/>
      <c r="D2709" s="74"/>
      <c r="E2709" s="75"/>
      <c r="F2709" s="5"/>
      <c r="G2709" s="5"/>
      <c r="H2709" s="5"/>
      <c r="K2709" s="5"/>
      <c r="L2709" s="5"/>
      <c r="M2709" s="18"/>
      <c r="N2709" s="18"/>
      <c r="T2709" s="67"/>
      <c r="U2709" s="83"/>
      <c r="Z2709" s="24"/>
      <c r="AA2709" s="24"/>
      <c r="AB2709" s="24"/>
      <c r="AC2709" s="24"/>
      <c r="AD2709" s="24"/>
      <c r="AE2709" s="24"/>
      <c r="AF2709" s="24"/>
    </row>
    <row r="2710" spans="1:32" x14ac:dyDescent="0.25">
      <c r="A2710" s="18"/>
      <c r="B2710" s="18"/>
      <c r="C2710" s="74"/>
      <c r="D2710" s="74"/>
      <c r="E2710" s="75"/>
      <c r="F2710" s="5"/>
      <c r="G2710" s="5"/>
      <c r="H2710" s="5"/>
      <c r="K2710" s="5"/>
      <c r="L2710" s="5"/>
      <c r="M2710" s="18"/>
      <c r="N2710" s="18"/>
      <c r="T2710" s="67"/>
      <c r="U2710" s="83"/>
      <c r="Z2710" s="24"/>
      <c r="AA2710" s="24"/>
      <c r="AB2710" s="24"/>
      <c r="AC2710" s="24"/>
      <c r="AD2710" s="24"/>
      <c r="AE2710" s="24"/>
      <c r="AF2710" s="24"/>
    </row>
    <row r="2711" spans="1:32" x14ac:dyDescent="0.25">
      <c r="A2711" s="18"/>
      <c r="B2711" s="18"/>
      <c r="C2711" s="74"/>
      <c r="D2711" s="74"/>
      <c r="E2711" s="75"/>
      <c r="F2711" s="5"/>
      <c r="G2711" s="5"/>
      <c r="H2711" s="5"/>
      <c r="K2711" s="5"/>
      <c r="L2711" s="5"/>
      <c r="M2711" s="18"/>
      <c r="N2711" s="18"/>
      <c r="T2711" s="67"/>
      <c r="U2711" s="83"/>
      <c r="Z2711" s="24"/>
      <c r="AA2711" s="24"/>
      <c r="AB2711" s="24"/>
      <c r="AC2711" s="24"/>
      <c r="AD2711" s="24"/>
      <c r="AE2711" s="24"/>
      <c r="AF2711" s="24"/>
    </row>
    <row r="2712" spans="1:32" x14ac:dyDescent="0.25">
      <c r="A2712" s="18"/>
      <c r="B2712" s="18"/>
      <c r="C2712" s="74"/>
      <c r="D2712" s="74"/>
      <c r="E2712" s="75"/>
      <c r="F2712" s="5"/>
      <c r="G2712" s="5"/>
      <c r="H2712" s="5"/>
      <c r="K2712" s="5"/>
      <c r="L2712" s="5"/>
      <c r="M2712" s="18"/>
      <c r="N2712" s="18"/>
      <c r="T2712" s="67"/>
      <c r="U2712" s="83"/>
      <c r="Z2712" s="24"/>
      <c r="AA2712" s="24"/>
      <c r="AB2712" s="24"/>
      <c r="AC2712" s="24"/>
      <c r="AD2712" s="24"/>
      <c r="AE2712" s="24"/>
      <c r="AF2712" s="24"/>
    </row>
    <row r="2713" spans="1:32" x14ac:dyDescent="0.25">
      <c r="A2713" s="18"/>
      <c r="B2713" s="18"/>
      <c r="C2713" s="74"/>
      <c r="D2713" s="74"/>
      <c r="E2713" s="75"/>
      <c r="F2713" s="5"/>
      <c r="G2713" s="5"/>
      <c r="H2713" s="5"/>
      <c r="K2713" s="5"/>
      <c r="L2713" s="5"/>
      <c r="M2713" s="18"/>
      <c r="N2713" s="18"/>
      <c r="T2713" s="67"/>
      <c r="U2713" s="83"/>
      <c r="Z2713" s="24"/>
      <c r="AA2713" s="24"/>
      <c r="AB2713" s="24"/>
      <c r="AC2713" s="24"/>
      <c r="AD2713" s="24"/>
      <c r="AE2713" s="24"/>
      <c r="AF2713" s="24"/>
    </row>
    <row r="2714" spans="1:32" x14ac:dyDescent="0.25">
      <c r="A2714" s="18"/>
      <c r="B2714" s="18"/>
      <c r="C2714" s="74"/>
      <c r="D2714" s="74"/>
      <c r="E2714" s="75"/>
      <c r="F2714" s="5"/>
      <c r="G2714" s="5"/>
      <c r="H2714" s="5"/>
      <c r="K2714" s="5"/>
      <c r="L2714" s="5"/>
      <c r="M2714" s="18"/>
      <c r="N2714" s="18"/>
      <c r="T2714" s="67"/>
      <c r="U2714" s="83"/>
      <c r="Z2714" s="24"/>
      <c r="AA2714" s="24"/>
      <c r="AB2714" s="24"/>
      <c r="AC2714" s="24"/>
      <c r="AD2714" s="24"/>
      <c r="AE2714" s="24"/>
      <c r="AF2714" s="24"/>
    </row>
    <row r="2715" spans="1:32" x14ac:dyDescent="0.25">
      <c r="A2715" s="18"/>
      <c r="B2715" s="18"/>
      <c r="C2715" s="74"/>
      <c r="D2715" s="74"/>
      <c r="E2715" s="75"/>
      <c r="F2715" s="5"/>
      <c r="G2715" s="5"/>
      <c r="H2715" s="5"/>
      <c r="K2715" s="5"/>
      <c r="L2715" s="5"/>
      <c r="M2715" s="18"/>
      <c r="N2715" s="18"/>
      <c r="T2715" s="67"/>
      <c r="U2715" s="83"/>
      <c r="Z2715" s="24"/>
      <c r="AA2715" s="24"/>
      <c r="AB2715" s="24"/>
      <c r="AC2715" s="24"/>
      <c r="AD2715" s="24"/>
      <c r="AE2715" s="24"/>
      <c r="AF2715" s="24"/>
    </row>
    <row r="2716" spans="1:32" x14ac:dyDescent="0.25">
      <c r="A2716" s="18"/>
      <c r="B2716" s="18"/>
      <c r="C2716" s="74"/>
      <c r="D2716" s="74"/>
      <c r="E2716" s="75"/>
      <c r="F2716" s="5"/>
      <c r="G2716" s="5"/>
      <c r="H2716" s="5"/>
      <c r="K2716" s="5"/>
      <c r="L2716" s="5"/>
      <c r="M2716" s="18"/>
      <c r="N2716" s="18"/>
      <c r="T2716" s="67"/>
      <c r="U2716" s="83"/>
      <c r="Z2716" s="24"/>
      <c r="AA2716" s="24"/>
      <c r="AB2716" s="24"/>
      <c r="AC2716" s="24"/>
      <c r="AD2716" s="24"/>
      <c r="AE2716" s="24"/>
      <c r="AF2716" s="24"/>
    </row>
    <row r="2717" spans="1:32" x14ac:dyDescent="0.25">
      <c r="A2717" s="18"/>
      <c r="B2717" s="18"/>
      <c r="C2717" s="74"/>
      <c r="D2717" s="74"/>
      <c r="E2717" s="75"/>
      <c r="F2717" s="5"/>
      <c r="G2717" s="5"/>
      <c r="H2717" s="5"/>
      <c r="K2717" s="5"/>
      <c r="L2717" s="5"/>
      <c r="M2717" s="18"/>
      <c r="N2717" s="18"/>
      <c r="T2717" s="67"/>
      <c r="U2717" s="83"/>
      <c r="Z2717" s="24"/>
      <c r="AA2717" s="24"/>
      <c r="AB2717" s="24"/>
      <c r="AC2717" s="24"/>
      <c r="AD2717" s="24"/>
      <c r="AE2717" s="24"/>
      <c r="AF2717" s="24"/>
    </row>
    <row r="2718" spans="1:32" x14ac:dyDescent="0.25">
      <c r="A2718" s="18"/>
      <c r="B2718" s="18"/>
      <c r="C2718" s="74"/>
      <c r="D2718" s="74"/>
      <c r="E2718" s="75"/>
      <c r="F2718" s="5"/>
      <c r="G2718" s="5"/>
      <c r="H2718" s="5"/>
      <c r="K2718" s="5"/>
      <c r="L2718" s="5"/>
      <c r="M2718" s="18"/>
      <c r="N2718" s="18"/>
      <c r="T2718" s="67"/>
      <c r="U2718" s="83"/>
      <c r="Z2718" s="24"/>
      <c r="AA2718" s="24"/>
      <c r="AB2718" s="24"/>
      <c r="AC2718" s="24"/>
      <c r="AD2718" s="24"/>
      <c r="AE2718" s="24"/>
      <c r="AF2718" s="24"/>
    </row>
    <row r="2719" spans="1:32" x14ac:dyDescent="0.25">
      <c r="A2719" s="18"/>
      <c r="B2719" s="18"/>
      <c r="C2719" s="74"/>
      <c r="D2719" s="74"/>
      <c r="E2719" s="75"/>
      <c r="F2719" s="5"/>
      <c r="G2719" s="5"/>
      <c r="H2719" s="5"/>
      <c r="K2719" s="5"/>
      <c r="L2719" s="5"/>
      <c r="M2719" s="18"/>
      <c r="N2719" s="18"/>
      <c r="T2719" s="67"/>
      <c r="U2719" s="83"/>
      <c r="Z2719" s="24"/>
      <c r="AA2719" s="24"/>
      <c r="AB2719" s="24"/>
      <c r="AC2719" s="24"/>
      <c r="AD2719" s="24"/>
      <c r="AE2719" s="24"/>
      <c r="AF2719" s="24"/>
    </row>
    <row r="2720" spans="1:32" x14ac:dyDescent="0.25">
      <c r="A2720" s="18"/>
      <c r="B2720" s="18"/>
      <c r="C2720" s="74"/>
      <c r="D2720" s="74"/>
      <c r="E2720" s="75"/>
      <c r="F2720" s="5"/>
      <c r="G2720" s="5"/>
      <c r="H2720" s="5"/>
      <c r="K2720" s="5"/>
      <c r="L2720" s="5"/>
      <c r="M2720" s="18"/>
      <c r="N2720" s="18"/>
      <c r="T2720" s="67"/>
      <c r="U2720" s="83"/>
      <c r="Z2720" s="24"/>
      <c r="AA2720" s="24"/>
      <c r="AB2720" s="24"/>
      <c r="AC2720" s="24"/>
      <c r="AD2720" s="24"/>
      <c r="AE2720" s="24"/>
      <c r="AF2720" s="24"/>
    </row>
    <row r="2721" spans="1:32" x14ac:dyDescent="0.25">
      <c r="A2721" s="18"/>
      <c r="B2721" s="18"/>
      <c r="C2721" s="74"/>
      <c r="D2721" s="74"/>
      <c r="E2721" s="75"/>
      <c r="F2721" s="5"/>
      <c r="G2721" s="5"/>
      <c r="H2721" s="5"/>
      <c r="K2721" s="5"/>
      <c r="L2721" s="5"/>
      <c r="M2721" s="18"/>
      <c r="N2721" s="18"/>
      <c r="T2721" s="67"/>
      <c r="U2721" s="83"/>
      <c r="Z2721" s="24"/>
      <c r="AA2721" s="24"/>
      <c r="AB2721" s="24"/>
      <c r="AC2721" s="24"/>
      <c r="AD2721" s="24"/>
      <c r="AE2721" s="24"/>
      <c r="AF2721" s="24"/>
    </row>
    <row r="2722" spans="1:32" x14ac:dyDescent="0.25">
      <c r="A2722" s="18"/>
      <c r="B2722" s="18"/>
      <c r="C2722" s="74"/>
      <c r="D2722" s="74"/>
      <c r="E2722" s="75"/>
      <c r="F2722" s="5"/>
      <c r="G2722" s="5"/>
      <c r="H2722" s="5"/>
      <c r="K2722" s="5"/>
      <c r="L2722" s="5"/>
      <c r="M2722" s="18"/>
      <c r="N2722" s="18"/>
      <c r="T2722" s="67"/>
      <c r="U2722" s="83"/>
      <c r="Z2722" s="24"/>
      <c r="AA2722" s="24"/>
      <c r="AB2722" s="24"/>
      <c r="AC2722" s="24"/>
      <c r="AD2722" s="24"/>
      <c r="AE2722" s="24"/>
      <c r="AF2722" s="24"/>
    </row>
    <row r="2723" spans="1:32" x14ac:dyDescent="0.25">
      <c r="A2723" s="18"/>
      <c r="B2723" s="18"/>
      <c r="C2723" s="74"/>
      <c r="D2723" s="74"/>
      <c r="E2723" s="75"/>
      <c r="F2723" s="5"/>
      <c r="G2723" s="5"/>
      <c r="H2723" s="5"/>
      <c r="K2723" s="5"/>
      <c r="L2723" s="5"/>
      <c r="M2723" s="18"/>
      <c r="N2723" s="18"/>
      <c r="T2723" s="67"/>
      <c r="U2723" s="83"/>
      <c r="Z2723" s="24"/>
      <c r="AA2723" s="24"/>
      <c r="AB2723" s="24"/>
      <c r="AC2723" s="24"/>
      <c r="AD2723" s="24"/>
      <c r="AE2723" s="24"/>
      <c r="AF2723" s="24"/>
    </row>
    <row r="2724" spans="1:32" x14ac:dyDescent="0.25">
      <c r="A2724" s="18"/>
      <c r="B2724" s="18"/>
      <c r="C2724" s="74"/>
      <c r="D2724" s="74"/>
      <c r="E2724" s="75"/>
      <c r="F2724" s="5"/>
      <c r="G2724" s="5"/>
      <c r="H2724" s="5"/>
      <c r="K2724" s="5"/>
      <c r="L2724" s="5"/>
      <c r="M2724" s="18"/>
      <c r="N2724" s="18"/>
      <c r="T2724" s="67"/>
      <c r="U2724" s="83"/>
      <c r="Z2724" s="24"/>
      <c r="AA2724" s="24"/>
      <c r="AB2724" s="24"/>
      <c r="AC2724" s="24"/>
      <c r="AD2724" s="24"/>
      <c r="AE2724" s="24"/>
      <c r="AF2724" s="24"/>
    </row>
    <row r="2725" spans="1:32" x14ac:dyDescent="0.25">
      <c r="A2725" s="18"/>
      <c r="B2725" s="18"/>
      <c r="C2725" s="74"/>
      <c r="D2725" s="74"/>
      <c r="E2725" s="75"/>
      <c r="F2725" s="5"/>
      <c r="G2725" s="5"/>
      <c r="H2725" s="5"/>
      <c r="K2725" s="5"/>
      <c r="L2725" s="5"/>
      <c r="M2725" s="18"/>
      <c r="N2725" s="18"/>
      <c r="T2725" s="67"/>
      <c r="U2725" s="83"/>
      <c r="Z2725" s="24"/>
      <c r="AA2725" s="24"/>
      <c r="AB2725" s="24"/>
      <c r="AC2725" s="24"/>
      <c r="AD2725" s="24"/>
      <c r="AE2725" s="24"/>
      <c r="AF2725" s="24"/>
    </row>
    <row r="2726" spans="1:32" x14ac:dyDescent="0.25">
      <c r="A2726" s="18"/>
      <c r="B2726" s="18"/>
      <c r="C2726" s="74"/>
      <c r="D2726" s="74"/>
      <c r="E2726" s="75"/>
      <c r="F2726" s="5"/>
      <c r="G2726" s="5"/>
      <c r="H2726" s="5"/>
      <c r="K2726" s="5"/>
      <c r="L2726" s="5"/>
      <c r="M2726" s="18"/>
      <c r="N2726" s="18"/>
      <c r="T2726" s="67"/>
      <c r="U2726" s="83"/>
      <c r="Z2726" s="24"/>
      <c r="AA2726" s="24"/>
      <c r="AB2726" s="24"/>
      <c r="AC2726" s="24"/>
      <c r="AD2726" s="24"/>
      <c r="AE2726" s="24"/>
      <c r="AF2726" s="24"/>
    </row>
    <row r="2727" spans="1:32" x14ac:dyDescent="0.25">
      <c r="A2727" s="18"/>
      <c r="B2727" s="18"/>
      <c r="C2727" s="74"/>
      <c r="D2727" s="74"/>
      <c r="E2727" s="75"/>
      <c r="F2727" s="5"/>
      <c r="G2727" s="5"/>
      <c r="H2727" s="5"/>
      <c r="K2727" s="5"/>
      <c r="L2727" s="5"/>
      <c r="M2727" s="18"/>
      <c r="N2727" s="18"/>
      <c r="T2727" s="67"/>
      <c r="U2727" s="83"/>
      <c r="Z2727" s="24"/>
      <c r="AA2727" s="24"/>
      <c r="AB2727" s="24"/>
      <c r="AC2727" s="24"/>
      <c r="AD2727" s="24"/>
      <c r="AE2727" s="24"/>
      <c r="AF2727" s="24"/>
    </row>
    <row r="2728" spans="1:32" x14ac:dyDescent="0.25">
      <c r="A2728" s="18"/>
      <c r="B2728" s="18"/>
      <c r="C2728" s="74"/>
      <c r="D2728" s="74"/>
      <c r="E2728" s="75"/>
      <c r="F2728" s="5"/>
      <c r="G2728" s="5"/>
      <c r="H2728" s="5"/>
      <c r="K2728" s="5"/>
      <c r="L2728" s="5"/>
      <c r="M2728" s="18"/>
      <c r="N2728" s="18"/>
      <c r="T2728" s="67"/>
      <c r="U2728" s="83"/>
      <c r="Z2728" s="24"/>
      <c r="AA2728" s="24"/>
      <c r="AB2728" s="24"/>
      <c r="AC2728" s="24"/>
      <c r="AD2728" s="24"/>
      <c r="AE2728" s="24"/>
      <c r="AF2728" s="24"/>
    </row>
    <row r="2729" spans="1:32" x14ac:dyDescent="0.25">
      <c r="A2729" s="18"/>
      <c r="B2729" s="18"/>
      <c r="C2729" s="74"/>
      <c r="D2729" s="74"/>
      <c r="E2729" s="75"/>
      <c r="F2729" s="5"/>
      <c r="G2729" s="5"/>
      <c r="H2729" s="5"/>
      <c r="K2729" s="5"/>
      <c r="L2729" s="5"/>
      <c r="M2729" s="18"/>
      <c r="N2729" s="18"/>
      <c r="T2729" s="67"/>
      <c r="U2729" s="83"/>
      <c r="Z2729" s="24"/>
      <c r="AA2729" s="24"/>
      <c r="AB2729" s="24"/>
      <c r="AC2729" s="24"/>
      <c r="AD2729" s="24"/>
      <c r="AE2729" s="24"/>
      <c r="AF2729" s="24"/>
    </row>
    <row r="2730" spans="1:32" x14ac:dyDescent="0.25">
      <c r="A2730" s="18"/>
      <c r="B2730" s="18"/>
      <c r="C2730" s="74"/>
      <c r="D2730" s="74"/>
      <c r="E2730" s="75"/>
      <c r="F2730" s="5"/>
      <c r="G2730" s="5"/>
      <c r="H2730" s="5"/>
      <c r="K2730" s="5"/>
      <c r="L2730" s="5"/>
      <c r="M2730" s="18"/>
      <c r="N2730" s="18"/>
      <c r="T2730" s="67"/>
      <c r="U2730" s="83"/>
      <c r="Z2730" s="24"/>
      <c r="AA2730" s="24"/>
      <c r="AB2730" s="24"/>
      <c r="AC2730" s="24"/>
      <c r="AD2730" s="24"/>
      <c r="AE2730" s="24"/>
      <c r="AF2730" s="24"/>
    </row>
    <row r="2731" spans="1:32" x14ac:dyDescent="0.25">
      <c r="A2731" s="18"/>
      <c r="B2731" s="18"/>
      <c r="C2731" s="74"/>
      <c r="D2731" s="74"/>
      <c r="E2731" s="75"/>
      <c r="F2731" s="5"/>
      <c r="G2731" s="5"/>
      <c r="H2731" s="5"/>
      <c r="K2731" s="5"/>
      <c r="L2731" s="5"/>
      <c r="M2731" s="18"/>
      <c r="N2731" s="18"/>
      <c r="T2731" s="67"/>
      <c r="U2731" s="83"/>
      <c r="Z2731" s="24"/>
      <c r="AA2731" s="24"/>
      <c r="AB2731" s="24"/>
      <c r="AC2731" s="24"/>
      <c r="AD2731" s="24"/>
      <c r="AE2731" s="24"/>
      <c r="AF2731" s="24"/>
    </row>
    <row r="2732" spans="1:32" x14ac:dyDescent="0.25">
      <c r="A2732" s="18"/>
      <c r="B2732" s="18"/>
      <c r="C2732" s="74"/>
      <c r="D2732" s="74"/>
      <c r="E2732" s="75"/>
      <c r="F2732" s="5"/>
      <c r="G2732" s="5"/>
      <c r="H2732" s="5"/>
      <c r="K2732" s="5"/>
      <c r="L2732" s="5"/>
      <c r="M2732" s="18"/>
      <c r="N2732" s="18"/>
      <c r="T2732" s="67"/>
      <c r="U2732" s="83"/>
      <c r="Z2732" s="24"/>
      <c r="AA2732" s="24"/>
      <c r="AB2732" s="24"/>
      <c r="AC2732" s="24"/>
      <c r="AD2732" s="24"/>
      <c r="AE2732" s="24"/>
      <c r="AF2732" s="24"/>
    </row>
    <row r="2733" spans="1:32" x14ac:dyDescent="0.25">
      <c r="A2733" s="18"/>
      <c r="B2733" s="18"/>
      <c r="C2733" s="74"/>
      <c r="D2733" s="74"/>
      <c r="E2733" s="75"/>
      <c r="F2733" s="5"/>
      <c r="G2733" s="5"/>
      <c r="H2733" s="5"/>
      <c r="K2733" s="5"/>
      <c r="L2733" s="5"/>
      <c r="M2733" s="18"/>
      <c r="N2733" s="18"/>
      <c r="T2733" s="67"/>
      <c r="U2733" s="83"/>
      <c r="Z2733" s="24"/>
      <c r="AA2733" s="24"/>
      <c r="AB2733" s="24"/>
      <c r="AC2733" s="24"/>
      <c r="AD2733" s="24"/>
      <c r="AE2733" s="24"/>
      <c r="AF2733" s="24"/>
    </row>
    <row r="2734" spans="1:32" x14ac:dyDescent="0.25">
      <c r="A2734" s="18"/>
      <c r="B2734" s="18"/>
      <c r="C2734" s="74"/>
      <c r="D2734" s="74"/>
      <c r="E2734" s="75"/>
      <c r="F2734" s="5"/>
      <c r="G2734" s="5"/>
      <c r="H2734" s="5"/>
      <c r="K2734" s="5"/>
      <c r="L2734" s="5"/>
      <c r="M2734" s="18"/>
      <c r="N2734" s="18"/>
      <c r="T2734" s="67"/>
      <c r="U2734" s="83"/>
      <c r="Z2734" s="24"/>
      <c r="AA2734" s="24"/>
      <c r="AB2734" s="24"/>
      <c r="AC2734" s="24"/>
      <c r="AD2734" s="24"/>
      <c r="AE2734" s="24"/>
      <c r="AF2734" s="24"/>
    </row>
    <row r="2735" spans="1:32" x14ac:dyDescent="0.25">
      <c r="A2735" s="18"/>
      <c r="B2735" s="18"/>
      <c r="C2735" s="74"/>
      <c r="D2735" s="74"/>
      <c r="E2735" s="75"/>
      <c r="F2735" s="5"/>
      <c r="G2735" s="5"/>
      <c r="H2735" s="5"/>
      <c r="K2735" s="5"/>
      <c r="L2735" s="5"/>
      <c r="M2735" s="18"/>
      <c r="N2735" s="18"/>
      <c r="T2735" s="67"/>
      <c r="U2735" s="83"/>
      <c r="Z2735" s="24"/>
      <c r="AA2735" s="24"/>
      <c r="AB2735" s="24"/>
      <c r="AC2735" s="24"/>
      <c r="AD2735" s="24"/>
      <c r="AE2735" s="24"/>
      <c r="AF2735" s="24"/>
    </row>
    <row r="2736" spans="1:32" x14ac:dyDescent="0.25">
      <c r="A2736" s="18"/>
      <c r="B2736" s="18"/>
      <c r="C2736" s="74"/>
      <c r="D2736" s="74"/>
      <c r="E2736" s="75"/>
      <c r="F2736" s="5"/>
      <c r="G2736" s="5"/>
      <c r="H2736" s="5"/>
      <c r="K2736" s="5"/>
      <c r="L2736" s="5"/>
      <c r="M2736" s="18"/>
      <c r="N2736" s="18"/>
      <c r="T2736" s="67"/>
      <c r="U2736" s="83"/>
      <c r="Z2736" s="24"/>
      <c r="AA2736" s="24"/>
      <c r="AB2736" s="24"/>
      <c r="AC2736" s="24"/>
      <c r="AD2736" s="24"/>
      <c r="AE2736" s="24"/>
      <c r="AF2736" s="24"/>
    </row>
    <row r="2737" spans="1:32" x14ac:dyDescent="0.25">
      <c r="A2737" s="18"/>
      <c r="B2737" s="18"/>
      <c r="C2737" s="74"/>
      <c r="D2737" s="74"/>
      <c r="E2737" s="75"/>
      <c r="F2737" s="5"/>
      <c r="G2737" s="5"/>
      <c r="H2737" s="5"/>
      <c r="K2737" s="5"/>
      <c r="L2737" s="5"/>
      <c r="M2737" s="18"/>
      <c r="N2737" s="18"/>
      <c r="T2737" s="67"/>
      <c r="U2737" s="83"/>
      <c r="Z2737" s="24"/>
      <c r="AA2737" s="24"/>
      <c r="AB2737" s="24"/>
      <c r="AC2737" s="24"/>
      <c r="AD2737" s="24"/>
      <c r="AE2737" s="24"/>
      <c r="AF2737" s="24"/>
    </row>
    <row r="2738" spans="1:32" x14ac:dyDescent="0.25">
      <c r="A2738" s="18"/>
      <c r="B2738" s="18"/>
      <c r="C2738" s="74"/>
      <c r="D2738" s="74"/>
      <c r="E2738" s="75"/>
      <c r="F2738" s="5"/>
      <c r="G2738" s="5"/>
      <c r="H2738" s="5"/>
      <c r="K2738" s="5"/>
      <c r="L2738" s="5"/>
      <c r="M2738" s="18"/>
      <c r="N2738" s="18"/>
      <c r="T2738" s="67"/>
      <c r="U2738" s="83"/>
      <c r="Z2738" s="24"/>
      <c r="AA2738" s="24"/>
      <c r="AB2738" s="24"/>
      <c r="AC2738" s="24"/>
      <c r="AD2738" s="24"/>
      <c r="AE2738" s="24"/>
      <c r="AF2738" s="24"/>
    </row>
    <row r="2739" spans="1:32" x14ac:dyDescent="0.25">
      <c r="A2739" s="18"/>
      <c r="B2739" s="18"/>
      <c r="C2739" s="74"/>
      <c r="D2739" s="74"/>
      <c r="E2739" s="75"/>
      <c r="F2739" s="5"/>
      <c r="G2739" s="5"/>
      <c r="H2739" s="5"/>
      <c r="K2739" s="5"/>
      <c r="L2739" s="5"/>
      <c r="M2739" s="18"/>
      <c r="N2739" s="18"/>
      <c r="T2739" s="67"/>
      <c r="U2739" s="83"/>
      <c r="Z2739" s="24"/>
      <c r="AA2739" s="24"/>
      <c r="AB2739" s="24"/>
      <c r="AC2739" s="24"/>
      <c r="AD2739" s="24"/>
      <c r="AE2739" s="24"/>
      <c r="AF2739" s="24"/>
    </row>
    <row r="2740" spans="1:32" x14ac:dyDescent="0.25">
      <c r="A2740" s="18"/>
      <c r="B2740" s="18"/>
      <c r="C2740" s="74"/>
      <c r="D2740" s="74"/>
      <c r="E2740" s="75"/>
      <c r="F2740" s="5"/>
      <c r="G2740" s="5"/>
      <c r="H2740" s="5"/>
      <c r="K2740" s="5"/>
      <c r="L2740" s="5"/>
      <c r="M2740" s="18"/>
      <c r="N2740" s="18"/>
      <c r="T2740" s="67"/>
      <c r="U2740" s="83"/>
      <c r="Z2740" s="24"/>
      <c r="AA2740" s="24"/>
      <c r="AB2740" s="24"/>
      <c r="AC2740" s="24"/>
      <c r="AD2740" s="24"/>
      <c r="AE2740" s="24"/>
      <c r="AF2740" s="24"/>
    </row>
    <row r="2741" spans="1:32" x14ac:dyDescent="0.25">
      <c r="A2741" s="18"/>
      <c r="B2741" s="18"/>
      <c r="C2741" s="74"/>
      <c r="D2741" s="74"/>
      <c r="E2741" s="75"/>
      <c r="F2741" s="5"/>
      <c r="G2741" s="5"/>
      <c r="H2741" s="5"/>
      <c r="K2741" s="5"/>
      <c r="L2741" s="5"/>
      <c r="M2741" s="18"/>
      <c r="N2741" s="18"/>
      <c r="T2741" s="67"/>
      <c r="U2741" s="83"/>
      <c r="Z2741" s="24"/>
      <c r="AA2741" s="24"/>
      <c r="AB2741" s="24"/>
      <c r="AC2741" s="24"/>
      <c r="AD2741" s="24"/>
      <c r="AE2741" s="24"/>
      <c r="AF2741" s="24"/>
    </row>
    <row r="2742" spans="1:32" x14ac:dyDescent="0.25">
      <c r="A2742" s="18"/>
      <c r="B2742" s="18"/>
      <c r="C2742" s="74"/>
      <c r="D2742" s="74"/>
      <c r="E2742" s="75"/>
      <c r="F2742" s="5"/>
      <c r="G2742" s="5"/>
      <c r="H2742" s="5"/>
      <c r="K2742" s="5"/>
      <c r="L2742" s="5"/>
      <c r="M2742" s="18"/>
      <c r="N2742" s="18"/>
      <c r="T2742" s="67"/>
      <c r="U2742" s="83"/>
      <c r="Z2742" s="24"/>
      <c r="AA2742" s="24"/>
      <c r="AB2742" s="24"/>
      <c r="AC2742" s="24"/>
      <c r="AD2742" s="24"/>
      <c r="AE2742" s="24"/>
      <c r="AF2742" s="24"/>
    </row>
    <row r="2743" spans="1:32" x14ac:dyDescent="0.25">
      <c r="A2743" s="18"/>
      <c r="B2743" s="18"/>
      <c r="C2743" s="74"/>
      <c r="D2743" s="74"/>
      <c r="E2743" s="75"/>
      <c r="F2743" s="5"/>
      <c r="G2743" s="5"/>
      <c r="H2743" s="5"/>
      <c r="K2743" s="5"/>
      <c r="L2743" s="5"/>
      <c r="M2743" s="18"/>
      <c r="N2743" s="18"/>
      <c r="T2743" s="67"/>
      <c r="U2743" s="83"/>
      <c r="Z2743" s="24"/>
      <c r="AA2743" s="24"/>
      <c r="AB2743" s="24"/>
      <c r="AC2743" s="24"/>
      <c r="AD2743" s="24"/>
      <c r="AE2743" s="24"/>
      <c r="AF2743" s="24"/>
    </row>
    <row r="2744" spans="1:32" x14ac:dyDescent="0.25">
      <c r="A2744" s="18"/>
      <c r="B2744" s="18"/>
      <c r="C2744" s="74"/>
      <c r="D2744" s="74"/>
      <c r="E2744" s="75"/>
      <c r="F2744" s="5"/>
      <c r="G2744" s="5"/>
      <c r="H2744" s="5"/>
      <c r="K2744" s="5"/>
      <c r="L2744" s="5"/>
      <c r="M2744" s="18"/>
      <c r="N2744" s="18"/>
      <c r="T2744" s="67"/>
      <c r="U2744" s="83"/>
      <c r="Z2744" s="24"/>
      <c r="AA2744" s="24"/>
      <c r="AB2744" s="24"/>
      <c r="AC2744" s="24"/>
      <c r="AD2744" s="24"/>
      <c r="AE2744" s="24"/>
      <c r="AF2744" s="24"/>
    </row>
    <row r="2745" spans="1:32" x14ac:dyDescent="0.25">
      <c r="A2745" s="18"/>
      <c r="B2745" s="18"/>
      <c r="C2745" s="74"/>
      <c r="D2745" s="74"/>
      <c r="E2745" s="75"/>
      <c r="F2745" s="5"/>
      <c r="G2745" s="5"/>
      <c r="H2745" s="5"/>
      <c r="K2745" s="5"/>
      <c r="L2745" s="5"/>
      <c r="M2745" s="18"/>
      <c r="N2745" s="18"/>
      <c r="T2745" s="67"/>
      <c r="U2745" s="83"/>
      <c r="Z2745" s="24"/>
      <c r="AA2745" s="24"/>
      <c r="AB2745" s="24"/>
      <c r="AC2745" s="24"/>
      <c r="AD2745" s="24"/>
      <c r="AE2745" s="24"/>
      <c r="AF2745" s="24"/>
    </row>
    <row r="2746" spans="1:32" x14ac:dyDescent="0.25">
      <c r="A2746" s="18"/>
      <c r="B2746" s="18"/>
      <c r="C2746" s="74"/>
      <c r="D2746" s="74"/>
      <c r="E2746" s="75"/>
      <c r="F2746" s="5"/>
      <c r="G2746" s="5"/>
      <c r="H2746" s="5"/>
      <c r="K2746" s="5"/>
      <c r="L2746" s="5"/>
      <c r="M2746" s="18"/>
      <c r="N2746" s="18"/>
      <c r="T2746" s="67"/>
      <c r="U2746" s="84"/>
      <c r="Z2746" s="24"/>
      <c r="AA2746" s="24"/>
      <c r="AB2746" s="24"/>
      <c r="AC2746" s="24"/>
      <c r="AD2746" s="24"/>
      <c r="AE2746" s="24"/>
      <c r="AF2746" s="24"/>
    </row>
    <row r="2747" spans="1:32" x14ac:dyDescent="0.25">
      <c r="A2747" s="18"/>
      <c r="B2747" s="18"/>
      <c r="C2747" s="74"/>
      <c r="D2747" s="74"/>
      <c r="E2747" s="75"/>
      <c r="F2747" s="5"/>
      <c r="G2747" s="5"/>
      <c r="H2747" s="5"/>
      <c r="K2747" s="5"/>
      <c r="L2747" s="5"/>
      <c r="M2747" s="18"/>
      <c r="N2747" s="18"/>
      <c r="T2747" s="67"/>
      <c r="U2747" s="84"/>
      <c r="Z2747" s="24"/>
      <c r="AA2747" s="24"/>
      <c r="AB2747" s="24"/>
      <c r="AC2747" s="24"/>
      <c r="AD2747" s="24"/>
      <c r="AE2747" s="24"/>
      <c r="AF2747" s="24"/>
    </row>
    <row r="2748" spans="1:32" x14ac:dyDescent="0.25">
      <c r="A2748" s="18"/>
      <c r="B2748" s="18"/>
      <c r="C2748" s="74"/>
      <c r="D2748" s="74"/>
      <c r="E2748" s="75"/>
      <c r="F2748" s="5"/>
      <c r="G2748" s="5"/>
      <c r="H2748" s="5"/>
      <c r="K2748" s="5"/>
      <c r="L2748" s="5"/>
      <c r="M2748" s="18"/>
      <c r="N2748" s="18"/>
      <c r="T2748" s="67"/>
      <c r="U2748" s="84"/>
      <c r="Z2748" s="24"/>
      <c r="AA2748" s="24"/>
      <c r="AB2748" s="24"/>
      <c r="AC2748" s="24"/>
      <c r="AD2748" s="24"/>
      <c r="AE2748" s="24"/>
      <c r="AF2748" s="24"/>
    </row>
    <row r="2749" spans="1:32" x14ac:dyDescent="0.25">
      <c r="A2749" s="18"/>
      <c r="B2749" s="18"/>
      <c r="C2749" s="74"/>
      <c r="D2749" s="74"/>
      <c r="E2749" s="75"/>
      <c r="F2749" s="5"/>
      <c r="G2749" s="5"/>
      <c r="H2749" s="5"/>
      <c r="K2749" s="5"/>
      <c r="L2749" s="5"/>
      <c r="M2749" s="18"/>
      <c r="N2749" s="18"/>
      <c r="T2749" s="67"/>
      <c r="U2749" s="84"/>
      <c r="Z2749" s="24"/>
      <c r="AA2749" s="24"/>
      <c r="AB2749" s="24"/>
      <c r="AC2749" s="24"/>
      <c r="AD2749" s="24"/>
      <c r="AE2749" s="24"/>
      <c r="AF2749" s="24"/>
    </row>
    <row r="2750" spans="1:32" x14ac:dyDescent="0.25">
      <c r="A2750" s="18"/>
      <c r="B2750" s="18"/>
      <c r="C2750" s="74"/>
      <c r="D2750" s="74"/>
      <c r="E2750" s="75"/>
      <c r="F2750" s="5"/>
      <c r="G2750" s="5"/>
      <c r="H2750" s="5"/>
      <c r="K2750" s="5"/>
      <c r="L2750" s="5"/>
      <c r="M2750" s="18"/>
      <c r="N2750" s="18"/>
      <c r="T2750" s="67"/>
      <c r="U2750" s="84"/>
      <c r="Z2750" s="24"/>
      <c r="AA2750" s="24"/>
      <c r="AB2750" s="24"/>
      <c r="AC2750" s="24"/>
      <c r="AD2750" s="24"/>
      <c r="AE2750" s="24"/>
      <c r="AF2750" s="24"/>
    </row>
    <row r="2751" spans="1:32" x14ac:dyDescent="0.25">
      <c r="A2751" s="18"/>
      <c r="B2751" s="18"/>
      <c r="C2751" s="74"/>
      <c r="D2751" s="74"/>
      <c r="E2751" s="75"/>
      <c r="F2751" s="5"/>
      <c r="G2751" s="5"/>
      <c r="H2751" s="5"/>
      <c r="K2751" s="5"/>
      <c r="L2751" s="5"/>
      <c r="M2751" s="18"/>
      <c r="N2751" s="18"/>
      <c r="T2751" s="67"/>
      <c r="U2751" s="84"/>
      <c r="Z2751" s="24"/>
      <c r="AA2751" s="24"/>
      <c r="AB2751" s="24"/>
      <c r="AC2751" s="24"/>
      <c r="AD2751" s="24"/>
      <c r="AE2751" s="24"/>
      <c r="AF2751" s="24"/>
    </row>
    <row r="2752" spans="1:32" x14ac:dyDescent="0.25">
      <c r="A2752" s="18"/>
      <c r="B2752" s="18"/>
      <c r="C2752" s="74"/>
      <c r="D2752" s="74"/>
      <c r="E2752" s="75"/>
      <c r="F2752" s="5"/>
      <c r="G2752" s="5"/>
      <c r="H2752" s="5"/>
      <c r="K2752" s="5"/>
      <c r="L2752" s="5"/>
      <c r="M2752" s="18"/>
      <c r="N2752" s="18"/>
      <c r="T2752" s="67"/>
      <c r="U2752" s="84"/>
      <c r="Z2752" s="24"/>
      <c r="AA2752" s="24"/>
      <c r="AB2752" s="24"/>
      <c r="AC2752" s="24"/>
      <c r="AD2752" s="24"/>
      <c r="AE2752" s="24"/>
      <c r="AF2752" s="24"/>
    </row>
    <row r="2753" spans="1:32" x14ac:dyDescent="0.25">
      <c r="A2753" s="18"/>
      <c r="B2753" s="18"/>
      <c r="C2753" s="74"/>
      <c r="D2753" s="74"/>
      <c r="E2753" s="75"/>
      <c r="F2753" s="5"/>
      <c r="G2753" s="5"/>
      <c r="H2753" s="5"/>
      <c r="K2753" s="5"/>
      <c r="L2753" s="5"/>
      <c r="M2753" s="18"/>
      <c r="N2753" s="18"/>
      <c r="T2753" s="67"/>
      <c r="U2753" s="84"/>
      <c r="Z2753" s="24"/>
      <c r="AA2753" s="24"/>
      <c r="AB2753" s="24"/>
      <c r="AC2753" s="24"/>
      <c r="AD2753" s="24"/>
      <c r="AE2753" s="24"/>
      <c r="AF2753" s="24"/>
    </row>
    <row r="2754" spans="1:32" x14ac:dyDescent="0.25">
      <c r="A2754" s="18"/>
      <c r="B2754" s="18"/>
      <c r="C2754" s="74"/>
      <c r="D2754" s="74"/>
      <c r="E2754" s="75"/>
      <c r="F2754" s="5"/>
      <c r="G2754" s="5"/>
      <c r="H2754" s="5"/>
      <c r="K2754" s="5"/>
      <c r="L2754" s="5"/>
      <c r="M2754" s="18"/>
      <c r="N2754" s="18"/>
      <c r="T2754" s="67"/>
      <c r="U2754" s="84"/>
      <c r="Z2754" s="24"/>
      <c r="AA2754" s="24"/>
      <c r="AB2754" s="24"/>
      <c r="AC2754" s="24"/>
      <c r="AD2754" s="24"/>
      <c r="AE2754" s="24"/>
      <c r="AF2754" s="24"/>
    </row>
    <row r="2755" spans="1:32" x14ac:dyDescent="0.25">
      <c r="A2755" s="18"/>
      <c r="B2755" s="18"/>
      <c r="C2755" s="74"/>
      <c r="D2755" s="74"/>
      <c r="E2755" s="75"/>
      <c r="F2755" s="5"/>
      <c r="G2755" s="5"/>
      <c r="H2755" s="5"/>
      <c r="K2755" s="5"/>
      <c r="L2755" s="5"/>
      <c r="M2755" s="18"/>
      <c r="N2755" s="18"/>
      <c r="T2755" s="67"/>
      <c r="U2755" s="84"/>
      <c r="Z2755" s="24"/>
      <c r="AA2755" s="24"/>
      <c r="AB2755" s="24"/>
      <c r="AC2755" s="24"/>
      <c r="AD2755" s="24"/>
      <c r="AE2755" s="24"/>
      <c r="AF2755" s="24"/>
    </row>
    <row r="2756" spans="1:32" x14ac:dyDescent="0.25">
      <c r="A2756" s="18"/>
      <c r="B2756" s="18"/>
      <c r="C2756" s="74"/>
      <c r="D2756" s="74"/>
      <c r="E2756" s="75"/>
      <c r="F2756" s="5"/>
      <c r="G2756" s="5"/>
      <c r="H2756" s="5"/>
      <c r="K2756" s="5"/>
      <c r="L2756" s="5"/>
      <c r="M2756" s="18"/>
      <c r="N2756" s="18"/>
      <c r="T2756" s="67"/>
      <c r="U2756" s="84"/>
      <c r="Z2756" s="24"/>
      <c r="AA2756" s="24"/>
      <c r="AB2756" s="24"/>
      <c r="AC2756" s="24"/>
      <c r="AD2756" s="24"/>
      <c r="AE2756" s="24"/>
      <c r="AF2756" s="24"/>
    </row>
    <row r="2757" spans="1:32" x14ac:dyDescent="0.25">
      <c r="A2757" s="18"/>
      <c r="B2757" s="18"/>
      <c r="C2757" s="74"/>
      <c r="D2757" s="74"/>
      <c r="E2757" s="75"/>
      <c r="F2757" s="5"/>
      <c r="G2757" s="5"/>
      <c r="H2757" s="5"/>
      <c r="K2757" s="5"/>
      <c r="L2757" s="5"/>
      <c r="M2757" s="18"/>
      <c r="N2757" s="18"/>
      <c r="T2757" s="67"/>
      <c r="U2757" s="84"/>
      <c r="Z2757" s="24"/>
      <c r="AA2757" s="24"/>
      <c r="AB2757" s="24"/>
      <c r="AC2757" s="24"/>
      <c r="AD2757" s="24"/>
      <c r="AE2757" s="24"/>
      <c r="AF2757" s="24"/>
    </row>
    <row r="2758" spans="1:32" x14ac:dyDescent="0.25">
      <c r="A2758" s="18"/>
      <c r="B2758" s="18"/>
      <c r="C2758" s="74"/>
      <c r="D2758" s="74"/>
      <c r="E2758" s="75"/>
      <c r="F2758" s="5"/>
      <c r="G2758" s="5"/>
      <c r="H2758" s="5"/>
      <c r="K2758" s="5"/>
      <c r="L2758" s="5"/>
      <c r="M2758" s="18"/>
      <c r="N2758" s="18"/>
      <c r="T2758" s="67"/>
      <c r="U2758" s="84"/>
      <c r="Z2758" s="24"/>
      <c r="AA2758" s="24"/>
      <c r="AB2758" s="24"/>
      <c r="AC2758" s="24"/>
      <c r="AD2758" s="24"/>
      <c r="AE2758" s="24"/>
      <c r="AF2758" s="24"/>
    </row>
    <row r="2759" spans="1:32" x14ac:dyDescent="0.25">
      <c r="A2759" s="18"/>
      <c r="B2759" s="18"/>
      <c r="C2759" s="74"/>
      <c r="D2759" s="74"/>
      <c r="E2759" s="75"/>
      <c r="F2759" s="5"/>
      <c r="G2759" s="5"/>
      <c r="H2759" s="5"/>
      <c r="K2759" s="5"/>
      <c r="L2759" s="5"/>
      <c r="M2759" s="18"/>
      <c r="N2759" s="18"/>
      <c r="T2759" s="67"/>
      <c r="U2759" s="84"/>
      <c r="Z2759" s="24"/>
      <c r="AA2759" s="24"/>
      <c r="AB2759" s="24"/>
      <c r="AC2759" s="24"/>
      <c r="AD2759" s="24"/>
      <c r="AE2759" s="24"/>
      <c r="AF2759" s="24"/>
    </row>
    <row r="2760" spans="1:32" x14ac:dyDescent="0.25">
      <c r="A2760" s="18"/>
      <c r="B2760" s="18"/>
      <c r="C2760" s="74"/>
      <c r="D2760" s="74"/>
      <c r="E2760" s="75"/>
      <c r="F2760" s="5"/>
      <c r="G2760" s="5"/>
      <c r="H2760" s="5"/>
      <c r="K2760" s="5"/>
      <c r="L2760" s="5"/>
      <c r="M2760" s="18"/>
      <c r="N2760" s="18"/>
      <c r="T2760" s="67"/>
      <c r="U2760" s="84"/>
      <c r="Z2760" s="24"/>
      <c r="AA2760" s="24"/>
      <c r="AB2760" s="24"/>
      <c r="AC2760" s="24"/>
      <c r="AD2760" s="24"/>
      <c r="AE2760" s="24"/>
      <c r="AF2760" s="24"/>
    </row>
    <row r="2761" spans="1:32" x14ac:dyDescent="0.25">
      <c r="A2761" s="18"/>
      <c r="B2761" s="18"/>
      <c r="C2761" s="74"/>
      <c r="D2761" s="74"/>
      <c r="E2761" s="75"/>
      <c r="F2761" s="5"/>
      <c r="G2761" s="5"/>
      <c r="H2761" s="5"/>
      <c r="K2761" s="5"/>
      <c r="L2761" s="5"/>
      <c r="M2761" s="18"/>
      <c r="N2761" s="18"/>
      <c r="T2761" s="67"/>
      <c r="U2761" s="84"/>
      <c r="Z2761" s="24"/>
      <c r="AA2761" s="24"/>
      <c r="AB2761" s="24"/>
      <c r="AC2761" s="24"/>
      <c r="AD2761" s="24"/>
      <c r="AE2761" s="24"/>
      <c r="AF2761" s="24"/>
    </row>
    <row r="2762" spans="1:32" x14ac:dyDescent="0.25">
      <c r="A2762" s="18"/>
      <c r="B2762" s="18"/>
      <c r="C2762" s="74"/>
      <c r="D2762" s="74"/>
      <c r="E2762" s="75"/>
      <c r="F2762" s="5"/>
      <c r="G2762" s="5"/>
      <c r="H2762" s="5"/>
      <c r="K2762" s="5"/>
      <c r="L2762" s="5"/>
      <c r="M2762" s="18"/>
      <c r="N2762" s="18"/>
      <c r="T2762" s="67"/>
      <c r="U2762" s="67"/>
      <c r="Z2762" s="24"/>
      <c r="AA2762" s="24"/>
      <c r="AB2762" s="24"/>
      <c r="AC2762" s="24"/>
      <c r="AD2762" s="24"/>
      <c r="AE2762" s="24"/>
      <c r="AF2762" s="24"/>
    </row>
    <row r="2763" spans="1:32" x14ac:dyDescent="0.25">
      <c r="A2763" s="18"/>
      <c r="B2763" s="18"/>
      <c r="C2763" s="74"/>
      <c r="D2763" s="74"/>
      <c r="E2763" s="75"/>
      <c r="F2763" s="5"/>
      <c r="G2763" s="5"/>
      <c r="H2763" s="5"/>
      <c r="K2763" s="5"/>
      <c r="L2763" s="5"/>
      <c r="M2763" s="18"/>
      <c r="N2763" s="18"/>
      <c r="T2763" s="67"/>
      <c r="U2763" s="67"/>
      <c r="Z2763" s="24"/>
      <c r="AA2763" s="24"/>
      <c r="AB2763" s="24"/>
      <c r="AC2763" s="24"/>
      <c r="AD2763" s="24"/>
      <c r="AE2763" s="24"/>
      <c r="AF2763" s="24"/>
    </row>
    <row r="2764" spans="1:32" x14ac:dyDescent="0.25">
      <c r="A2764" s="18"/>
      <c r="B2764" s="18"/>
      <c r="C2764" s="74"/>
      <c r="D2764" s="74"/>
      <c r="E2764" s="75"/>
      <c r="F2764" s="5"/>
      <c r="G2764" s="5"/>
      <c r="H2764" s="5"/>
      <c r="K2764" s="5"/>
      <c r="L2764" s="5"/>
      <c r="M2764" s="18"/>
      <c r="N2764" s="18"/>
      <c r="T2764" s="67"/>
      <c r="U2764" s="67"/>
      <c r="Z2764" s="24"/>
      <c r="AA2764" s="24"/>
      <c r="AB2764" s="24"/>
      <c r="AC2764" s="24"/>
      <c r="AD2764" s="24"/>
      <c r="AE2764" s="24"/>
      <c r="AF2764" s="24"/>
    </row>
    <row r="2765" spans="1:32" x14ac:dyDescent="0.25">
      <c r="A2765" s="18"/>
      <c r="B2765" s="18"/>
      <c r="C2765" s="74"/>
      <c r="D2765" s="74"/>
      <c r="E2765" s="75"/>
      <c r="F2765" s="5"/>
      <c r="G2765" s="5"/>
      <c r="H2765" s="5"/>
      <c r="K2765" s="5"/>
      <c r="L2765" s="5"/>
      <c r="M2765" s="18"/>
      <c r="N2765" s="18"/>
      <c r="T2765" s="67"/>
      <c r="U2765" s="67"/>
      <c r="Z2765" s="24"/>
      <c r="AA2765" s="24"/>
      <c r="AB2765" s="24"/>
      <c r="AC2765" s="24"/>
      <c r="AD2765" s="24"/>
      <c r="AE2765" s="24"/>
      <c r="AF2765" s="24"/>
    </row>
    <row r="2766" spans="1:32" x14ac:dyDescent="0.25">
      <c r="A2766" s="18"/>
      <c r="B2766" s="18"/>
      <c r="C2766" s="74"/>
      <c r="D2766" s="74"/>
      <c r="E2766" s="75"/>
      <c r="F2766" s="5"/>
      <c r="G2766" s="5"/>
      <c r="H2766" s="5"/>
      <c r="K2766" s="5"/>
      <c r="L2766" s="5"/>
      <c r="M2766" s="18"/>
      <c r="N2766" s="18"/>
      <c r="T2766" s="67"/>
      <c r="U2766" s="67"/>
      <c r="Z2766" s="24"/>
      <c r="AA2766" s="24"/>
      <c r="AB2766" s="24"/>
      <c r="AC2766" s="24"/>
      <c r="AD2766" s="24"/>
      <c r="AE2766" s="24"/>
      <c r="AF2766" s="24"/>
    </row>
    <row r="2767" spans="1:32" x14ac:dyDescent="0.25">
      <c r="A2767" s="18"/>
      <c r="B2767" s="18"/>
      <c r="C2767" s="74"/>
      <c r="D2767" s="74"/>
      <c r="E2767" s="75"/>
      <c r="F2767" s="5"/>
      <c r="G2767" s="5"/>
      <c r="H2767" s="5"/>
      <c r="K2767" s="5"/>
      <c r="L2767" s="5"/>
      <c r="M2767" s="18"/>
      <c r="N2767" s="18"/>
      <c r="T2767" s="67"/>
      <c r="U2767" s="67"/>
      <c r="V2767" s="20"/>
      <c r="Z2767" s="24"/>
      <c r="AA2767" s="24"/>
      <c r="AB2767" s="24"/>
      <c r="AC2767" s="24"/>
      <c r="AD2767" s="24"/>
      <c r="AE2767" s="24"/>
      <c r="AF2767" s="24"/>
    </row>
    <row r="2768" spans="1:32" x14ac:dyDescent="0.25">
      <c r="A2768" s="18"/>
      <c r="B2768" s="18"/>
      <c r="C2768" s="74"/>
      <c r="D2768" s="74"/>
      <c r="E2768" s="75"/>
      <c r="F2768" s="5"/>
      <c r="G2768" s="5"/>
      <c r="H2768" s="5"/>
      <c r="K2768" s="5"/>
      <c r="L2768" s="5"/>
      <c r="M2768" s="18"/>
      <c r="N2768" s="18"/>
      <c r="T2768" s="67"/>
      <c r="U2768" s="67"/>
      <c r="V2768" s="20"/>
      <c r="Z2768" s="24"/>
      <c r="AA2768" s="24"/>
      <c r="AB2768" s="24"/>
      <c r="AC2768" s="24"/>
      <c r="AD2768" s="24"/>
      <c r="AE2768" s="24"/>
      <c r="AF2768" s="24"/>
    </row>
    <row r="2769" spans="1:32" x14ac:dyDescent="0.25">
      <c r="A2769" s="18"/>
      <c r="B2769" s="18"/>
      <c r="C2769" s="74"/>
      <c r="D2769" s="74"/>
      <c r="E2769" s="75"/>
      <c r="F2769" s="5"/>
      <c r="G2769" s="5"/>
      <c r="H2769" s="5"/>
      <c r="K2769" s="5"/>
      <c r="L2769" s="5"/>
      <c r="M2769" s="18"/>
      <c r="N2769" s="18"/>
      <c r="T2769" s="67"/>
      <c r="U2769" s="67"/>
      <c r="V2769" s="20"/>
      <c r="X2769" s="88"/>
      <c r="Z2769" s="24"/>
      <c r="AA2769" s="24"/>
      <c r="AB2769" s="24"/>
      <c r="AC2769" s="24"/>
      <c r="AD2769" s="24"/>
      <c r="AE2769" s="24"/>
      <c r="AF2769" s="24"/>
    </row>
    <row r="2770" spans="1:32" x14ac:dyDescent="0.25">
      <c r="A2770" s="18"/>
      <c r="B2770" s="18"/>
      <c r="C2770" s="74"/>
      <c r="D2770" s="74"/>
      <c r="E2770" s="75"/>
      <c r="F2770" s="5"/>
      <c r="G2770" s="5"/>
      <c r="H2770" s="5"/>
      <c r="K2770" s="5"/>
      <c r="L2770" s="5"/>
      <c r="M2770" s="18"/>
      <c r="N2770" s="18"/>
      <c r="T2770" s="67"/>
      <c r="U2770" s="67"/>
      <c r="V2770" s="20"/>
      <c r="Z2770" s="24"/>
      <c r="AA2770" s="24"/>
      <c r="AB2770" s="24"/>
      <c r="AC2770" s="24"/>
      <c r="AD2770" s="24"/>
      <c r="AE2770" s="24"/>
      <c r="AF2770" s="24"/>
    </row>
    <row r="2771" spans="1:32" x14ac:dyDescent="0.25">
      <c r="A2771" s="18"/>
      <c r="B2771" s="18"/>
      <c r="C2771" s="74"/>
      <c r="D2771" s="74"/>
      <c r="E2771" s="75"/>
      <c r="F2771" s="5"/>
      <c r="G2771" s="5"/>
      <c r="H2771" s="5"/>
      <c r="K2771" s="5"/>
      <c r="L2771" s="5"/>
      <c r="M2771" s="18"/>
      <c r="N2771" s="18"/>
      <c r="T2771" s="67"/>
      <c r="U2771" s="67"/>
      <c r="V2771" s="20"/>
      <c r="Z2771" s="24"/>
      <c r="AA2771" s="24"/>
      <c r="AB2771" s="24"/>
      <c r="AC2771" s="24"/>
      <c r="AD2771" s="24"/>
      <c r="AE2771" s="24"/>
      <c r="AF2771" s="24"/>
    </row>
    <row r="2772" spans="1:32" x14ac:dyDescent="0.25">
      <c r="A2772" s="18"/>
      <c r="B2772" s="18"/>
      <c r="C2772" s="74"/>
      <c r="D2772" s="74"/>
      <c r="E2772" s="75"/>
      <c r="F2772" s="5"/>
      <c r="G2772" s="5"/>
      <c r="H2772" s="5"/>
      <c r="K2772" s="5"/>
      <c r="L2772" s="5"/>
      <c r="M2772" s="18"/>
      <c r="N2772" s="18"/>
      <c r="T2772" s="67"/>
      <c r="U2772" s="67"/>
      <c r="V2772" s="20"/>
      <c r="X2772" s="88"/>
      <c r="Z2772" s="24"/>
      <c r="AA2772" s="24"/>
      <c r="AB2772" s="24"/>
      <c r="AC2772" s="24"/>
      <c r="AD2772" s="24"/>
      <c r="AE2772" s="24"/>
      <c r="AF2772" s="24"/>
    </row>
    <row r="2773" spans="1:32" x14ac:dyDescent="0.25">
      <c r="A2773" s="18"/>
      <c r="B2773" s="18"/>
      <c r="C2773" s="74"/>
      <c r="D2773" s="74"/>
      <c r="E2773" s="75"/>
      <c r="F2773" s="5"/>
      <c r="G2773" s="5"/>
      <c r="H2773" s="5"/>
      <c r="K2773" s="5"/>
      <c r="L2773" s="5"/>
      <c r="M2773" s="18"/>
      <c r="N2773" s="18"/>
      <c r="T2773" s="67"/>
      <c r="U2773" s="67"/>
      <c r="V2773" s="20"/>
      <c r="Z2773" s="24"/>
      <c r="AA2773" s="24"/>
      <c r="AB2773" s="24"/>
      <c r="AC2773" s="24"/>
      <c r="AD2773" s="24"/>
      <c r="AE2773" s="24"/>
      <c r="AF2773" s="24"/>
    </row>
    <row r="2774" spans="1:32" x14ac:dyDescent="0.25">
      <c r="A2774" s="18"/>
      <c r="B2774" s="18"/>
      <c r="C2774" s="74"/>
      <c r="D2774" s="74"/>
      <c r="E2774" s="75"/>
      <c r="F2774" s="5"/>
      <c r="G2774" s="5"/>
      <c r="H2774" s="5"/>
      <c r="K2774" s="5"/>
      <c r="L2774" s="5"/>
      <c r="M2774" s="18"/>
      <c r="N2774" s="18"/>
      <c r="T2774" s="67"/>
      <c r="U2774" s="67"/>
      <c r="V2774" s="20"/>
      <c r="Z2774" s="24"/>
      <c r="AA2774" s="24"/>
      <c r="AB2774" s="24"/>
      <c r="AC2774" s="24"/>
      <c r="AD2774" s="24"/>
      <c r="AE2774" s="24"/>
      <c r="AF2774" s="24"/>
    </row>
    <row r="2775" spans="1:32" x14ac:dyDescent="0.25">
      <c r="A2775" s="18"/>
      <c r="B2775" s="18"/>
      <c r="C2775" s="74"/>
      <c r="D2775" s="74"/>
      <c r="E2775" s="75"/>
      <c r="F2775" s="5"/>
      <c r="G2775" s="5"/>
      <c r="H2775" s="5"/>
      <c r="K2775" s="5"/>
      <c r="L2775" s="5"/>
      <c r="M2775" s="18"/>
      <c r="N2775" s="18"/>
      <c r="T2775" s="67"/>
      <c r="U2775" s="67"/>
      <c r="V2775" s="20"/>
      <c r="Z2775" s="24"/>
      <c r="AA2775" s="24"/>
      <c r="AB2775" s="24"/>
      <c r="AC2775" s="24"/>
      <c r="AD2775" s="24"/>
      <c r="AE2775" s="24"/>
      <c r="AF2775" s="24"/>
    </row>
    <row r="2776" spans="1:32" x14ac:dyDescent="0.25">
      <c r="A2776" s="18"/>
      <c r="B2776" s="18"/>
      <c r="C2776" s="74"/>
      <c r="D2776" s="74"/>
      <c r="E2776" s="75"/>
      <c r="F2776" s="5"/>
      <c r="G2776" s="5"/>
      <c r="H2776" s="5"/>
      <c r="K2776" s="5"/>
      <c r="L2776" s="5"/>
      <c r="M2776" s="18"/>
      <c r="N2776" s="18"/>
      <c r="T2776" s="67"/>
      <c r="U2776" s="67"/>
      <c r="V2776" s="20"/>
      <c r="Z2776" s="24"/>
      <c r="AA2776" s="24"/>
      <c r="AB2776" s="24"/>
      <c r="AC2776" s="24"/>
      <c r="AD2776" s="24"/>
      <c r="AE2776" s="24"/>
      <c r="AF2776" s="24"/>
    </row>
    <row r="2777" spans="1:32" x14ac:dyDescent="0.25">
      <c r="A2777" s="18"/>
      <c r="B2777" s="18"/>
      <c r="C2777" s="74"/>
      <c r="D2777" s="74"/>
      <c r="E2777" s="75"/>
      <c r="F2777" s="5"/>
      <c r="G2777" s="5"/>
      <c r="H2777" s="5"/>
      <c r="K2777" s="5"/>
      <c r="L2777" s="5"/>
      <c r="M2777" s="18"/>
      <c r="N2777" s="18"/>
      <c r="T2777" s="67"/>
      <c r="U2777" s="67"/>
      <c r="V2777" s="20"/>
      <c r="Z2777" s="24"/>
      <c r="AA2777" s="24"/>
      <c r="AB2777" s="24"/>
      <c r="AC2777" s="24"/>
      <c r="AD2777" s="24"/>
      <c r="AE2777" s="24"/>
      <c r="AF2777" s="24"/>
    </row>
    <row r="2778" spans="1:32" x14ac:dyDescent="0.25">
      <c r="A2778" s="18"/>
      <c r="B2778" s="18"/>
      <c r="C2778" s="74"/>
      <c r="D2778" s="74"/>
      <c r="E2778" s="75"/>
      <c r="F2778" s="5"/>
      <c r="G2778" s="5"/>
      <c r="H2778" s="5"/>
      <c r="K2778" s="5"/>
      <c r="L2778" s="5"/>
      <c r="M2778" s="18"/>
      <c r="N2778" s="18"/>
      <c r="T2778" s="67"/>
      <c r="U2778" s="67"/>
      <c r="V2778" s="20"/>
      <c r="Z2778" s="24"/>
      <c r="AA2778" s="24"/>
      <c r="AB2778" s="24"/>
      <c r="AC2778" s="24"/>
      <c r="AD2778" s="24"/>
      <c r="AE2778" s="24"/>
      <c r="AF2778" s="24"/>
    </row>
    <row r="2779" spans="1:32" x14ac:dyDescent="0.25">
      <c r="A2779" s="18"/>
      <c r="B2779" s="18"/>
      <c r="C2779" s="74"/>
      <c r="D2779" s="74"/>
      <c r="E2779" s="75"/>
      <c r="F2779" s="5"/>
      <c r="G2779" s="5"/>
      <c r="H2779" s="5"/>
      <c r="K2779" s="5"/>
      <c r="L2779" s="5"/>
      <c r="M2779" s="18"/>
      <c r="N2779" s="18"/>
      <c r="T2779" s="67"/>
      <c r="U2779" s="67"/>
      <c r="V2779" s="20"/>
      <c r="Z2779" s="24"/>
      <c r="AA2779" s="24"/>
      <c r="AB2779" s="24"/>
      <c r="AC2779" s="24"/>
      <c r="AD2779" s="24"/>
      <c r="AE2779" s="24"/>
      <c r="AF2779" s="24"/>
    </row>
    <row r="2780" spans="1:32" x14ac:dyDescent="0.25">
      <c r="A2780" s="18"/>
      <c r="B2780" s="18"/>
      <c r="C2780" s="74"/>
      <c r="D2780" s="74"/>
      <c r="E2780" s="75"/>
      <c r="F2780" s="5"/>
      <c r="G2780" s="5"/>
      <c r="H2780" s="5"/>
      <c r="K2780" s="5"/>
      <c r="L2780" s="5"/>
      <c r="M2780" s="18"/>
      <c r="N2780" s="18"/>
      <c r="T2780" s="67"/>
      <c r="U2780" s="67"/>
      <c r="V2780" s="20"/>
      <c r="Z2780" s="24"/>
      <c r="AA2780" s="24"/>
      <c r="AB2780" s="24"/>
      <c r="AC2780" s="24"/>
      <c r="AD2780" s="24"/>
      <c r="AE2780" s="24"/>
      <c r="AF2780" s="24"/>
    </row>
    <row r="2781" spans="1:32" x14ac:dyDescent="0.25">
      <c r="A2781" s="18"/>
      <c r="B2781" s="18"/>
      <c r="C2781" s="74"/>
      <c r="D2781" s="74"/>
      <c r="E2781" s="75"/>
      <c r="F2781" s="5"/>
      <c r="G2781" s="5"/>
      <c r="H2781" s="5"/>
      <c r="K2781" s="5"/>
      <c r="L2781" s="5"/>
      <c r="M2781" s="18"/>
      <c r="N2781" s="18"/>
      <c r="T2781" s="67"/>
      <c r="U2781" s="67"/>
      <c r="V2781" s="20"/>
      <c r="Z2781" s="24"/>
      <c r="AA2781" s="24"/>
      <c r="AB2781" s="24"/>
      <c r="AC2781" s="24"/>
      <c r="AD2781" s="24"/>
      <c r="AE2781" s="24"/>
      <c r="AF2781" s="24"/>
    </row>
    <row r="2782" spans="1:32" x14ac:dyDescent="0.25">
      <c r="A2782" s="18"/>
      <c r="B2782" s="18"/>
      <c r="C2782" s="74"/>
      <c r="D2782" s="74"/>
      <c r="E2782" s="75"/>
      <c r="F2782" s="5"/>
      <c r="G2782" s="5"/>
      <c r="H2782" s="5"/>
      <c r="K2782" s="5"/>
      <c r="L2782" s="5"/>
      <c r="M2782" s="18"/>
      <c r="N2782" s="18"/>
      <c r="T2782" s="67"/>
      <c r="U2782" s="67"/>
      <c r="V2782" s="20"/>
      <c r="Z2782" s="24"/>
      <c r="AA2782" s="24"/>
      <c r="AB2782" s="24"/>
      <c r="AC2782" s="24"/>
      <c r="AD2782" s="24"/>
      <c r="AE2782" s="24"/>
      <c r="AF2782" s="24"/>
    </row>
    <row r="2783" spans="1:32" x14ac:dyDescent="0.25">
      <c r="A2783" s="18"/>
      <c r="B2783" s="18"/>
      <c r="C2783" s="74"/>
      <c r="D2783" s="74"/>
      <c r="E2783" s="75"/>
      <c r="F2783" s="5"/>
      <c r="G2783" s="5"/>
      <c r="H2783" s="5"/>
      <c r="K2783" s="5"/>
      <c r="L2783" s="5"/>
      <c r="M2783" s="18"/>
      <c r="N2783" s="18"/>
      <c r="T2783" s="67"/>
      <c r="U2783" s="67"/>
      <c r="V2783" s="20"/>
      <c r="Z2783" s="24"/>
      <c r="AA2783" s="24"/>
      <c r="AB2783" s="24"/>
      <c r="AC2783" s="24"/>
      <c r="AD2783" s="24"/>
      <c r="AE2783" s="24"/>
      <c r="AF2783" s="24"/>
    </row>
    <row r="2784" spans="1:32" x14ac:dyDescent="0.25">
      <c r="A2784" s="18"/>
      <c r="B2784" s="18"/>
      <c r="C2784" s="74"/>
      <c r="D2784" s="74"/>
      <c r="E2784" s="75"/>
      <c r="F2784" s="5"/>
      <c r="G2784" s="5"/>
      <c r="H2784" s="5"/>
      <c r="K2784" s="5"/>
      <c r="L2784" s="5"/>
      <c r="M2784" s="18"/>
      <c r="N2784" s="18"/>
      <c r="T2784" s="67"/>
      <c r="U2784" s="67"/>
      <c r="V2784" s="20"/>
      <c r="Z2784" s="24"/>
      <c r="AA2784" s="24"/>
      <c r="AB2784" s="24"/>
      <c r="AC2784" s="24"/>
      <c r="AD2784" s="24"/>
      <c r="AE2784" s="24"/>
      <c r="AF2784" s="24"/>
    </row>
    <row r="2785" spans="1:32" x14ac:dyDescent="0.25">
      <c r="A2785" s="18"/>
      <c r="B2785" s="18"/>
      <c r="C2785" s="74"/>
      <c r="D2785" s="74"/>
      <c r="E2785" s="75"/>
      <c r="F2785" s="5"/>
      <c r="G2785" s="5"/>
      <c r="H2785" s="5"/>
      <c r="K2785" s="5"/>
      <c r="L2785" s="5"/>
      <c r="M2785" s="18"/>
      <c r="N2785" s="18"/>
      <c r="T2785" s="67"/>
      <c r="U2785" s="67"/>
      <c r="V2785" s="20"/>
      <c r="Z2785" s="24"/>
      <c r="AA2785" s="24"/>
      <c r="AB2785" s="24"/>
      <c r="AC2785" s="24"/>
      <c r="AD2785" s="24"/>
      <c r="AE2785" s="24"/>
      <c r="AF2785" s="24"/>
    </row>
    <row r="2786" spans="1:32" x14ac:dyDescent="0.25">
      <c r="A2786" s="18"/>
      <c r="B2786" s="18"/>
      <c r="C2786" s="74"/>
      <c r="D2786" s="74"/>
      <c r="E2786" s="75"/>
      <c r="F2786" s="5"/>
      <c r="G2786" s="5"/>
      <c r="H2786" s="5"/>
      <c r="K2786" s="5"/>
      <c r="L2786" s="5"/>
      <c r="M2786" s="18"/>
      <c r="N2786" s="18"/>
      <c r="T2786" s="67"/>
      <c r="U2786" s="67"/>
      <c r="V2786" s="20"/>
      <c r="Z2786" s="24"/>
      <c r="AA2786" s="24"/>
      <c r="AB2786" s="24"/>
      <c r="AC2786" s="24"/>
      <c r="AD2786" s="24"/>
      <c r="AE2786" s="24"/>
      <c r="AF2786" s="24"/>
    </row>
    <row r="2787" spans="1:32" x14ac:dyDescent="0.25">
      <c r="A2787" s="18"/>
      <c r="B2787" s="18"/>
      <c r="C2787" s="74"/>
      <c r="D2787" s="74"/>
      <c r="E2787" s="75"/>
      <c r="F2787" s="5"/>
      <c r="G2787" s="5"/>
      <c r="H2787" s="5"/>
      <c r="K2787" s="5"/>
      <c r="L2787" s="5"/>
      <c r="M2787" s="18"/>
      <c r="N2787" s="18"/>
      <c r="T2787" s="67"/>
      <c r="U2787" s="67"/>
      <c r="V2787" s="20"/>
      <c r="Z2787" s="24"/>
      <c r="AA2787" s="24"/>
      <c r="AB2787" s="24"/>
      <c r="AC2787" s="24"/>
      <c r="AD2787" s="24"/>
      <c r="AE2787" s="24"/>
      <c r="AF2787" s="24"/>
    </row>
    <row r="2788" spans="1:32" x14ac:dyDescent="0.25">
      <c r="A2788" s="18"/>
      <c r="B2788" s="18"/>
      <c r="C2788" s="74"/>
      <c r="D2788" s="74"/>
      <c r="E2788" s="75"/>
      <c r="F2788" s="5"/>
      <c r="G2788" s="5"/>
      <c r="H2788" s="5"/>
      <c r="K2788" s="5"/>
      <c r="L2788" s="5"/>
      <c r="M2788" s="18"/>
      <c r="N2788" s="18"/>
      <c r="T2788" s="67"/>
      <c r="U2788" s="67"/>
      <c r="V2788" s="20"/>
      <c r="Z2788" s="24"/>
      <c r="AA2788" s="24"/>
      <c r="AB2788" s="24"/>
      <c r="AC2788" s="24"/>
      <c r="AD2788" s="24"/>
      <c r="AE2788" s="24"/>
      <c r="AF2788" s="24"/>
    </row>
    <row r="2789" spans="1:32" x14ac:dyDescent="0.25">
      <c r="A2789" s="18"/>
      <c r="B2789" s="18"/>
      <c r="C2789" s="74"/>
      <c r="D2789" s="74"/>
      <c r="E2789" s="75"/>
      <c r="F2789" s="5"/>
      <c r="G2789" s="5"/>
      <c r="H2789" s="5"/>
      <c r="K2789" s="5"/>
      <c r="L2789" s="5"/>
      <c r="M2789" s="18"/>
      <c r="N2789" s="18"/>
      <c r="T2789" s="67"/>
      <c r="U2789" s="67"/>
      <c r="V2789" s="20"/>
      <c r="Z2789" s="24"/>
      <c r="AA2789" s="24"/>
      <c r="AB2789" s="24"/>
      <c r="AC2789" s="24"/>
      <c r="AD2789" s="24"/>
      <c r="AE2789" s="24"/>
      <c r="AF2789" s="24"/>
    </row>
    <row r="2790" spans="1:32" x14ac:dyDescent="0.25">
      <c r="A2790" s="18"/>
      <c r="B2790" s="18"/>
      <c r="C2790" s="74"/>
      <c r="D2790" s="74"/>
      <c r="E2790" s="75"/>
      <c r="F2790" s="5"/>
      <c r="G2790" s="5"/>
      <c r="H2790" s="5"/>
      <c r="K2790" s="5"/>
      <c r="L2790" s="5"/>
      <c r="M2790" s="18"/>
      <c r="N2790" s="18"/>
      <c r="T2790" s="67"/>
      <c r="U2790" s="67"/>
      <c r="V2790" s="20"/>
      <c r="Z2790" s="24"/>
      <c r="AA2790" s="24"/>
      <c r="AB2790" s="24"/>
      <c r="AC2790" s="24"/>
      <c r="AD2790" s="24"/>
      <c r="AE2790" s="24"/>
      <c r="AF2790" s="24"/>
    </row>
    <row r="2791" spans="1:32" x14ac:dyDescent="0.25">
      <c r="A2791" s="18"/>
      <c r="B2791" s="18"/>
      <c r="C2791" s="74"/>
      <c r="D2791" s="74"/>
      <c r="E2791" s="75"/>
      <c r="F2791" s="5"/>
      <c r="G2791" s="5"/>
      <c r="H2791" s="5"/>
      <c r="K2791" s="5"/>
      <c r="L2791" s="5"/>
      <c r="M2791" s="18"/>
      <c r="N2791" s="18"/>
      <c r="T2791" s="67"/>
      <c r="U2791" s="67"/>
      <c r="V2791" s="20"/>
      <c r="Z2791" s="24"/>
      <c r="AA2791" s="24"/>
      <c r="AB2791" s="24"/>
      <c r="AC2791" s="24"/>
      <c r="AD2791" s="24"/>
      <c r="AE2791" s="24"/>
      <c r="AF2791" s="24"/>
    </row>
    <row r="2792" spans="1:32" x14ac:dyDescent="0.25">
      <c r="A2792" s="18"/>
      <c r="B2792" s="18"/>
      <c r="C2792" s="74"/>
      <c r="D2792" s="74"/>
      <c r="E2792" s="75"/>
      <c r="F2792" s="5"/>
      <c r="G2792" s="5"/>
      <c r="H2792" s="5"/>
      <c r="K2792" s="5"/>
      <c r="L2792" s="5"/>
      <c r="M2792" s="18"/>
      <c r="N2792" s="18"/>
      <c r="T2792" s="67"/>
      <c r="U2792" s="67"/>
      <c r="V2792" s="20"/>
      <c r="Z2792" s="24"/>
      <c r="AA2792" s="24"/>
      <c r="AB2792" s="24"/>
      <c r="AC2792" s="24"/>
      <c r="AD2792" s="24"/>
      <c r="AE2792" s="24"/>
      <c r="AF2792" s="24"/>
    </row>
    <row r="2793" spans="1:32" x14ac:dyDescent="0.25">
      <c r="A2793" s="18"/>
      <c r="B2793" s="18"/>
      <c r="C2793" s="74"/>
      <c r="D2793" s="74"/>
      <c r="E2793" s="75"/>
      <c r="F2793" s="5"/>
      <c r="G2793" s="5"/>
      <c r="H2793" s="5"/>
      <c r="K2793" s="5"/>
      <c r="L2793" s="5"/>
      <c r="M2793" s="18"/>
      <c r="N2793" s="18"/>
      <c r="T2793" s="67"/>
      <c r="U2793" s="67"/>
      <c r="V2793" s="20"/>
      <c r="Z2793" s="24"/>
      <c r="AA2793" s="24"/>
      <c r="AB2793" s="24"/>
      <c r="AC2793" s="24"/>
      <c r="AD2793" s="24"/>
      <c r="AE2793" s="24"/>
      <c r="AF2793" s="24"/>
    </row>
    <row r="2794" spans="1:32" x14ac:dyDescent="0.25">
      <c r="A2794" s="18"/>
      <c r="B2794" s="18"/>
      <c r="C2794" s="74"/>
      <c r="D2794" s="74"/>
      <c r="E2794" s="75"/>
      <c r="F2794" s="5"/>
      <c r="G2794" s="5"/>
      <c r="H2794" s="5"/>
      <c r="K2794" s="5"/>
      <c r="L2794" s="5"/>
      <c r="M2794" s="18"/>
      <c r="N2794" s="18"/>
      <c r="T2794" s="67"/>
      <c r="U2794" s="67"/>
      <c r="V2794" s="20"/>
      <c r="X2794" s="88"/>
      <c r="Z2794" s="24"/>
      <c r="AA2794" s="24"/>
      <c r="AB2794" s="24"/>
      <c r="AC2794" s="24"/>
      <c r="AD2794" s="24"/>
      <c r="AE2794" s="24"/>
      <c r="AF2794" s="24"/>
    </row>
    <row r="2795" spans="1:32" x14ac:dyDescent="0.25">
      <c r="A2795" s="18"/>
      <c r="B2795" s="18"/>
      <c r="C2795" s="74"/>
      <c r="D2795" s="74"/>
      <c r="E2795" s="75"/>
      <c r="F2795" s="5"/>
      <c r="G2795" s="5"/>
      <c r="H2795" s="5"/>
      <c r="K2795" s="5"/>
      <c r="L2795" s="5"/>
      <c r="M2795" s="18"/>
      <c r="N2795" s="18"/>
      <c r="T2795" s="67"/>
      <c r="U2795" s="67"/>
      <c r="V2795" s="20"/>
      <c r="X2795" s="88"/>
      <c r="Z2795" s="24"/>
      <c r="AA2795" s="24"/>
      <c r="AB2795" s="24"/>
      <c r="AC2795" s="24"/>
      <c r="AD2795" s="24"/>
      <c r="AE2795" s="24"/>
      <c r="AF2795" s="24"/>
    </row>
    <row r="2796" spans="1:32" x14ac:dyDescent="0.25">
      <c r="A2796" s="18"/>
      <c r="B2796" s="18"/>
      <c r="C2796" s="74"/>
      <c r="D2796" s="74"/>
      <c r="E2796" s="75"/>
      <c r="F2796" s="5"/>
      <c r="G2796" s="5"/>
      <c r="H2796" s="5"/>
      <c r="K2796" s="5"/>
      <c r="L2796" s="5"/>
      <c r="M2796" s="18"/>
      <c r="N2796" s="18"/>
      <c r="T2796" s="67"/>
      <c r="U2796" s="67"/>
      <c r="V2796" s="20"/>
      <c r="X2796" s="88"/>
      <c r="Z2796" s="24"/>
      <c r="AA2796" s="24"/>
      <c r="AB2796" s="24"/>
      <c r="AC2796" s="24"/>
      <c r="AD2796" s="24"/>
      <c r="AE2796" s="24"/>
      <c r="AF2796" s="24"/>
    </row>
    <row r="2797" spans="1:32" x14ac:dyDescent="0.25">
      <c r="A2797" s="18"/>
      <c r="B2797" s="18"/>
      <c r="C2797" s="74"/>
      <c r="D2797" s="74"/>
      <c r="E2797" s="75"/>
      <c r="F2797" s="5"/>
      <c r="G2797" s="5"/>
      <c r="H2797" s="5"/>
      <c r="K2797" s="5"/>
      <c r="L2797" s="5"/>
      <c r="M2797" s="18"/>
      <c r="N2797" s="18"/>
      <c r="T2797" s="67"/>
      <c r="U2797" s="67"/>
      <c r="V2797" s="20"/>
      <c r="X2797" s="88"/>
      <c r="Z2797" s="24"/>
      <c r="AA2797" s="24"/>
      <c r="AB2797" s="24"/>
      <c r="AC2797" s="24"/>
      <c r="AD2797" s="24"/>
      <c r="AE2797" s="24"/>
      <c r="AF2797" s="24"/>
    </row>
    <row r="2798" spans="1:32" x14ac:dyDescent="0.25">
      <c r="A2798" s="18"/>
      <c r="B2798" s="18"/>
      <c r="C2798" s="74"/>
      <c r="D2798" s="74"/>
      <c r="E2798" s="75"/>
      <c r="F2798" s="5"/>
      <c r="G2798" s="5"/>
      <c r="H2798" s="5"/>
      <c r="K2798" s="5"/>
      <c r="L2798" s="5"/>
      <c r="M2798" s="18"/>
      <c r="N2798" s="18"/>
      <c r="T2798" s="67"/>
      <c r="U2798" s="67"/>
      <c r="V2798" s="20"/>
      <c r="Z2798" s="24"/>
      <c r="AA2798" s="24"/>
      <c r="AB2798" s="24"/>
      <c r="AC2798" s="24"/>
      <c r="AD2798" s="24"/>
      <c r="AE2798" s="24"/>
      <c r="AF2798" s="24"/>
    </row>
    <row r="2799" spans="1:32" x14ac:dyDescent="0.25">
      <c r="A2799" s="18"/>
      <c r="B2799" s="18"/>
      <c r="C2799" s="74"/>
      <c r="D2799" s="74"/>
      <c r="E2799" s="75"/>
      <c r="F2799" s="5"/>
      <c r="G2799" s="5"/>
      <c r="H2799" s="5"/>
      <c r="K2799" s="5"/>
      <c r="L2799" s="5"/>
      <c r="M2799" s="18"/>
      <c r="N2799" s="18"/>
      <c r="T2799" s="67"/>
      <c r="U2799" s="67"/>
      <c r="V2799" s="20"/>
      <c r="Z2799" s="24"/>
      <c r="AA2799" s="24"/>
      <c r="AB2799" s="24"/>
      <c r="AC2799" s="24"/>
      <c r="AD2799" s="24"/>
      <c r="AE2799" s="24"/>
      <c r="AF2799" s="24"/>
    </row>
    <row r="2800" spans="1:32" x14ac:dyDescent="0.25">
      <c r="A2800" s="18"/>
      <c r="B2800" s="18"/>
      <c r="C2800" s="74"/>
      <c r="D2800" s="74"/>
      <c r="E2800" s="75"/>
      <c r="F2800" s="5"/>
      <c r="G2800" s="5"/>
      <c r="H2800" s="5"/>
      <c r="K2800" s="5"/>
      <c r="L2800" s="5"/>
      <c r="M2800" s="18"/>
      <c r="N2800" s="18"/>
      <c r="T2800" s="67"/>
      <c r="U2800" s="67"/>
      <c r="V2800" s="20"/>
      <c r="Z2800" s="24"/>
      <c r="AA2800" s="24"/>
      <c r="AB2800" s="24"/>
      <c r="AC2800" s="24"/>
      <c r="AD2800" s="24"/>
      <c r="AE2800" s="24"/>
      <c r="AF2800" s="24"/>
    </row>
    <row r="2801" spans="1:32" x14ac:dyDescent="0.25">
      <c r="A2801" s="18"/>
      <c r="B2801" s="18"/>
      <c r="C2801" s="74"/>
      <c r="D2801" s="74"/>
      <c r="E2801" s="75"/>
      <c r="F2801" s="5"/>
      <c r="G2801" s="5"/>
      <c r="H2801" s="5"/>
      <c r="K2801" s="5"/>
      <c r="L2801" s="5"/>
      <c r="M2801" s="18"/>
      <c r="N2801" s="18"/>
      <c r="T2801" s="67"/>
      <c r="U2801" s="67"/>
      <c r="V2801" s="20"/>
      <c r="Z2801" s="24"/>
      <c r="AA2801" s="24"/>
      <c r="AB2801" s="24"/>
      <c r="AC2801" s="24"/>
      <c r="AD2801" s="24"/>
      <c r="AE2801" s="24"/>
      <c r="AF2801" s="24"/>
    </row>
    <row r="2802" spans="1:32" x14ac:dyDescent="0.25">
      <c r="A2802" s="18"/>
      <c r="B2802" s="18"/>
      <c r="C2802" s="74"/>
      <c r="D2802" s="74"/>
      <c r="E2802" s="75"/>
      <c r="F2802" s="5"/>
      <c r="G2802" s="5"/>
      <c r="H2802" s="5"/>
      <c r="K2802" s="5"/>
      <c r="L2802" s="5"/>
      <c r="M2802" s="18"/>
      <c r="N2802" s="18"/>
      <c r="T2802" s="67"/>
      <c r="U2802" s="67"/>
      <c r="V2802" s="20"/>
      <c r="Z2802" s="24"/>
      <c r="AA2802" s="24"/>
      <c r="AB2802" s="24"/>
      <c r="AC2802" s="24"/>
      <c r="AD2802" s="24"/>
      <c r="AE2802" s="24"/>
      <c r="AF2802" s="24"/>
    </row>
    <row r="2803" spans="1:32" x14ac:dyDescent="0.25">
      <c r="A2803" s="18"/>
      <c r="B2803" s="18"/>
      <c r="C2803" s="74"/>
      <c r="D2803" s="74"/>
      <c r="E2803" s="75"/>
      <c r="F2803" s="5"/>
      <c r="G2803" s="5"/>
      <c r="H2803" s="5"/>
      <c r="K2803" s="5"/>
      <c r="L2803" s="5"/>
      <c r="M2803" s="18"/>
      <c r="N2803" s="18"/>
      <c r="T2803" s="67"/>
      <c r="U2803" s="67"/>
      <c r="V2803" s="20"/>
      <c r="Z2803" s="24"/>
      <c r="AA2803" s="24"/>
      <c r="AB2803" s="24"/>
      <c r="AC2803" s="24"/>
      <c r="AD2803" s="24"/>
      <c r="AE2803" s="24"/>
      <c r="AF2803" s="24"/>
    </row>
    <row r="2804" spans="1:32" x14ac:dyDescent="0.25">
      <c r="A2804" s="18"/>
      <c r="B2804" s="18"/>
      <c r="C2804" s="74"/>
      <c r="D2804" s="74"/>
      <c r="E2804" s="75"/>
      <c r="F2804" s="5"/>
      <c r="G2804" s="5"/>
      <c r="H2804" s="5"/>
      <c r="K2804" s="5"/>
      <c r="L2804" s="5"/>
      <c r="M2804" s="18"/>
      <c r="N2804" s="18"/>
      <c r="T2804" s="67"/>
      <c r="U2804" s="67"/>
      <c r="V2804" s="20"/>
      <c r="Z2804" s="24"/>
      <c r="AA2804" s="24"/>
      <c r="AB2804" s="24"/>
      <c r="AC2804" s="24"/>
      <c r="AD2804" s="24"/>
      <c r="AE2804" s="24"/>
      <c r="AF2804" s="24"/>
    </row>
    <row r="2805" spans="1:32" x14ac:dyDescent="0.25">
      <c r="A2805" s="18"/>
      <c r="B2805" s="18"/>
      <c r="C2805" s="74"/>
      <c r="D2805" s="74"/>
      <c r="E2805" s="75"/>
      <c r="F2805" s="5"/>
      <c r="G2805" s="5"/>
      <c r="H2805" s="5"/>
      <c r="K2805" s="5"/>
      <c r="L2805" s="5"/>
      <c r="M2805" s="18"/>
      <c r="N2805" s="18"/>
      <c r="T2805" s="67"/>
      <c r="U2805" s="67"/>
      <c r="V2805" s="20"/>
      <c r="Z2805" s="24"/>
      <c r="AA2805" s="24"/>
      <c r="AB2805" s="24"/>
      <c r="AC2805" s="24"/>
      <c r="AD2805" s="24"/>
      <c r="AE2805" s="24"/>
      <c r="AF2805" s="24"/>
    </row>
    <row r="2806" spans="1:32" x14ac:dyDescent="0.25">
      <c r="A2806" s="18"/>
      <c r="B2806" s="18"/>
      <c r="C2806" s="74"/>
      <c r="D2806" s="74"/>
      <c r="E2806" s="75"/>
      <c r="F2806" s="5"/>
      <c r="G2806" s="5"/>
      <c r="H2806" s="5"/>
      <c r="K2806" s="5"/>
      <c r="L2806" s="5"/>
      <c r="M2806" s="18"/>
      <c r="N2806" s="18"/>
      <c r="T2806" s="67"/>
      <c r="U2806" s="67"/>
      <c r="V2806" s="20"/>
      <c r="Z2806" s="24"/>
      <c r="AA2806" s="24"/>
      <c r="AB2806" s="24"/>
      <c r="AC2806" s="24"/>
      <c r="AD2806" s="24"/>
      <c r="AE2806" s="24"/>
      <c r="AF2806" s="24"/>
    </row>
    <row r="2807" spans="1:32" x14ac:dyDescent="0.25">
      <c r="A2807" s="18"/>
      <c r="B2807" s="18"/>
      <c r="C2807" s="74"/>
      <c r="D2807" s="74"/>
      <c r="E2807" s="75"/>
      <c r="F2807" s="5"/>
      <c r="G2807" s="5"/>
      <c r="H2807" s="5"/>
      <c r="K2807" s="5"/>
      <c r="L2807" s="5"/>
      <c r="M2807" s="18"/>
      <c r="N2807" s="18"/>
      <c r="T2807" s="67"/>
      <c r="U2807" s="67"/>
      <c r="V2807" s="20"/>
      <c r="Z2807" s="24"/>
      <c r="AA2807" s="24"/>
      <c r="AB2807" s="24"/>
      <c r="AC2807" s="24"/>
      <c r="AD2807" s="24"/>
      <c r="AE2807" s="24"/>
      <c r="AF2807" s="24"/>
    </row>
    <row r="2808" spans="1:32" x14ac:dyDescent="0.25">
      <c r="A2808" s="18"/>
      <c r="B2808" s="18"/>
      <c r="C2808" s="74"/>
      <c r="D2808" s="74"/>
      <c r="E2808" s="75"/>
      <c r="F2808" s="5"/>
      <c r="G2808" s="5"/>
      <c r="H2808" s="5"/>
      <c r="K2808" s="5"/>
      <c r="L2808" s="5"/>
      <c r="M2808" s="18"/>
      <c r="N2808" s="18"/>
      <c r="T2808" s="67"/>
      <c r="U2808" s="67"/>
      <c r="V2808" s="20"/>
      <c r="Z2808" s="24"/>
      <c r="AA2808" s="24"/>
      <c r="AB2808" s="24"/>
      <c r="AC2808" s="24"/>
      <c r="AD2808" s="24"/>
      <c r="AE2808" s="24"/>
      <c r="AF2808" s="24"/>
    </row>
    <row r="2809" spans="1:32" x14ac:dyDescent="0.25">
      <c r="A2809" s="18"/>
      <c r="B2809" s="18"/>
      <c r="C2809" s="74"/>
      <c r="D2809" s="74"/>
      <c r="E2809" s="75"/>
      <c r="F2809" s="5"/>
      <c r="G2809" s="5"/>
      <c r="H2809" s="5"/>
      <c r="K2809" s="5"/>
      <c r="L2809" s="5"/>
      <c r="M2809" s="18"/>
      <c r="N2809" s="18"/>
      <c r="T2809" s="67"/>
      <c r="U2809" s="67"/>
      <c r="V2809" s="20"/>
      <c r="Z2809" s="24"/>
      <c r="AA2809" s="24"/>
      <c r="AB2809" s="24"/>
      <c r="AC2809" s="24"/>
      <c r="AD2809" s="24"/>
      <c r="AE2809" s="24"/>
      <c r="AF2809" s="24"/>
    </row>
    <row r="2810" spans="1:32" x14ac:dyDescent="0.25">
      <c r="A2810" s="18"/>
      <c r="B2810" s="18"/>
      <c r="C2810" s="74"/>
      <c r="D2810" s="74"/>
      <c r="E2810" s="75"/>
      <c r="F2810" s="5"/>
      <c r="G2810" s="5"/>
      <c r="H2810" s="5"/>
      <c r="K2810" s="5"/>
      <c r="L2810" s="5"/>
      <c r="M2810" s="18"/>
      <c r="N2810" s="18"/>
      <c r="T2810" s="67"/>
      <c r="U2810" s="67"/>
      <c r="V2810" s="20"/>
      <c r="Z2810" s="24"/>
      <c r="AA2810" s="24"/>
      <c r="AB2810" s="24"/>
      <c r="AC2810" s="24"/>
      <c r="AD2810" s="24"/>
      <c r="AE2810" s="24"/>
      <c r="AF2810" s="24"/>
    </row>
    <row r="2811" spans="1:32" x14ac:dyDescent="0.25">
      <c r="A2811" s="18"/>
      <c r="B2811" s="18"/>
      <c r="C2811" s="74"/>
      <c r="D2811" s="74"/>
      <c r="E2811" s="75"/>
      <c r="F2811" s="5"/>
      <c r="G2811" s="5"/>
      <c r="H2811" s="5"/>
      <c r="K2811" s="5"/>
      <c r="L2811" s="5"/>
      <c r="M2811" s="18"/>
      <c r="N2811" s="18"/>
      <c r="T2811" s="67"/>
      <c r="U2811" s="67"/>
      <c r="V2811" s="20"/>
      <c r="Z2811" s="24"/>
      <c r="AA2811" s="24"/>
      <c r="AB2811" s="24"/>
      <c r="AC2811" s="24"/>
      <c r="AD2811" s="24"/>
      <c r="AE2811" s="24"/>
      <c r="AF2811" s="24"/>
    </row>
    <row r="2812" spans="1:32" x14ac:dyDescent="0.25">
      <c r="A2812" s="18"/>
      <c r="B2812" s="18"/>
      <c r="C2812" s="74"/>
      <c r="D2812" s="74"/>
      <c r="E2812" s="75"/>
      <c r="F2812" s="5"/>
      <c r="G2812" s="5"/>
      <c r="H2812" s="5"/>
      <c r="K2812" s="5"/>
      <c r="L2812" s="5"/>
      <c r="M2812" s="18"/>
      <c r="N2812" s="18"/>
      <c r="T2812" s="67"/>
      <c r="U2812" s="67"/>
      <c r="V2812" s="20"/>
      <c r="Z2812" s="24"/>
      <c r="AA2812" s="24"/>
      <c r="AB2812" s="24"/>
      <c r="AC2812" s="24"/>
      <c r="AD2812" s="24"/>
      <c r="AE2812" s="24"/>
      <c r="AF2812" s="24"/>
    </row>
    <row r="2813" spans="1:32" x14ac:dyDescent="0.25">
      <c r="A2813" s="18"/>
      <c r="B2813" s="18"/>
      <c r="C2813" s="74"/>
      <c r="D2813" s="74"/>
      <c r="E2813" s="75"/>
      <c r="F2813" s="5"/>
      <c r="G2813" s="5"/>
      <c r="H2813" s="5"/>
      <c r="K2813" s="5"/>
      <c r="L2813" s="5"/>
      <c r="M2813" s="18"/>
      <c r="N2813" s="18"/>
      <c r="T2813" s="67"/>
      <c r="U2813" s="67"/>
      <c r="V2813" s="20"/>
      <c r="Z2813" s="24"/>
      <c r="AA2813" s="24"/>
      <c r="AB2813" s="24"/>
      <c r="AC2813" s="24"/>
      <c r="AD2813" s="24"/>
      <c r="AE2813" s="24"/>
      <c r="AF2813" s="24"/>
    </row>
    <row r="2814" spans="1:32" x14ac:dyDescent="0.25">
      <c r="A2814" s="18"/>
      <c r="B2814" s="18"/>
      <c r="C2814" s="74"/>
      <c r="D2814" s="74"/>
      <c r="E2814" s="75"/>
      <c r="F2814" s="5"/>
      <c r="G2814" s="5"/>
      <c r="H2814" s="5"/>
      <c r="K2814" s="5"/>
      <c r="L2814" s="5"/>
      <c r="M2814" s="18"/>
      <c r="N2814" s="18"/>
      <c r="T2814" s="67"/>
      <c r="U2814" s="67"/>
      <c r="V2814" s="20"/>
      <c r="Z2814" s="24"/>
      <c r="AA2814" s="24"/>
      <c r="AB2814" s="24"/>
      <c r="AC2814" s="24"/>
      <c r="AD2814" s="24"/>
      <c r="AE2814" s="24"/>
      <c r="AF2814" s="24"/>
    </row>
    <row r="2815" spans="1:32" x14ac:dyDescent="0.25">
      <c r="A2815" s="18"/>
      <c r="B2815" s="18"/>
      <c r="C2815" s="74"/>
      <c r="D2815" s="74"/>
      <c r="E2815" s="75"/>
      <c r="F2815" s="5"/>
      <c r="G2815" s="5"/>
      <c r="H2815" s="5"/>
      <c r="K2815" s="5"/>
      <c r="L2815" s="5"/>
      <c r="M2815" s="18"/>
      <c r="N2815" s="18"/>
      <c r="T2815" s="67"/>
      <c r="U2815" s="67"/>
      <c r="V2815" s="20"/>
      <c r="Z2815" s="24"/>
      <c r="AA2815" s="24"/>
      <c r="AB2815" s="24"/>
      <c r="AC2815" s="24"/>
      <c r="AD2815" s="24"/>
      <c r="AE2815" s="24"/>
      <c r="AF2815" s="24"/>
    </row>
    <row r="2816" spans="1:32" x14ac:dyDescent="0.25">
      <c r="A2816" s="18"/>
      <c r="B2816" s="18"/>
      <c r="C2816" s="74"/>
      <c r="D2816" s="74"/>
      <c r="E2816" s="75"/>
      <c r="F2816" s="5"/>
      <c r="G2816" s="5"/>
      <c r="H2816" s="5"/>
      <c r="K2816" s="5"/>
      <c r="L2816" s="5"/>
      <c r="M2816" s="18"/>
      <c r="N2816" s="18"/>
      <c r="T2816" s="67"/>
      <c r="U2816" s="67"/>
      <c r="V2816" s="20"/>
      <c r="Z2816" s="24"/>
      <c r="AA2816" s="24"/>
      <c r="AB2816" s="24"/>
      <c r="AC2816" s="24"/>
      <c r="AD2816" s="24"/>
      <c r="AE2816" s="24"/>
      <c r="AF2816" s="24"/>
    </row>
    <row r="2817" spans="1:32" x14ac:dyDescent="0.25">
      <c r="A2817" s="18"/>
      <c r="B2817" s="18"/>
      <c r="C2817" s="74"/>
      <c r="D2817" s="74"/>
      <c r="E2817" s="75"/>
      <c r="F2817" s="5"/>
      <c r="G2817" s="5"/>
      <c r="H2817" s="5"/>
      <c r="K2817" s="5"/>
      <c r="L2817" s="5"/>
      <c r="M2817" s="18"/>
      <c r="N2817" s="18"/>
      <c r="T2817" s="67"/>
      <c r="U2817" s="67"/>
      <c r="V2817" s="20"/>
      <c r="Z2817" s="24"/>
      <c r="AA2817" s="24"/>
      <c r="AB2817" s="24"/>
      <c r="AC2817" s="24"/>
      <c r="AD2817" s="24"/>
      <c r="AE2817" s="24"/>
      <c r="AF2817" s="24"/>
    </row>
    <row r="2818" spans="1:32" x14ac:dyDescent="0.25">
      <c r="A2818" s="18"/>
      <c r="B2818" s="18"/>
      <c r="C2818" s="74"/>
      <c r="D2818" s="74"/>
      <c r="E2818" s="75"/>
      <c r="F2818" s="5"/>
      <c r="G2818" s="5"/>
      <c r="H2818" s="5"/>
      <c r="K2818" s="5"/>
      <c r="L2818" s="5"/>
      <c r="M2818" s="18"/>
      <c r="N2818" s="18"/>
      <c r="T2818" s="67"/>
      <c r="U2818" s="67"/>
      <c r="V2818" s="20"/>
      <c r="Z2818" s="24"/>
      <c r="AA2818" s="24"/>
      <c r="AB2818" s="24"/>
      <c r="AC2818" s="24"/>
      <c r="AD2818" s="24"/>
      <c r="AE2818" s="24"/>
      <c r="AF2818" s="24"/>
    </row>
    <row r="2819" spans="1:32" x14ac:dyDescent="0.25">
      <c r="A2819" s="18"/>
      <c r="B2819" s="18"/>
      <c r="C2819" s="74"/>
      <c r="D2819" s="74"/>
      <c r="E2819" s="75"/>
      <c r="F2819" s="5"/>
      <c r="G2819" s="5"/>
      <c r="H2819" s="5"/>
      <c r="K2819" s="5"/>
      <c r="L2819" s="5"/>
      <c r="M2819" s="18"/>
      <c r="N2819" s="18"/>
      <c r="T2819" s="67"/>
      <c r="U2819" s="67"/>
      <c r="V2819" s="20"/>
      <c r="Z2819" s="24"/>
      <c r="AA2819" s="24"/>
      <c r="AB2819" s="24"/>
      <c r="AC2819" s="24"/>
      <c r="AD2819" s="24"/>
      <c r="AE2819" s="24"/>
      <c r="AF2819" s="24"/>
    </row>
    <row r="2820" spans="1:32" x14ac:dyDescent="0.25">
      <c r="A2820" s="18"/>
      <c r="B2820" s="18"/>
      <c r="C2820" s="74"/>
      <c r="D2820" s="74"/>
      <c r="E2820" s="75"/>
      <c r="F2820" s="5"/>
      <c r="G2820" s="5"/>
      <c r="H2820" s="5"/>
      <c r="K2820" s="5"/>
      <c r="L2820" s="5"/>
      <c r="M2820" s="18"/>
      <c r="N2820" s="18"/>
      <c r="T2820" s="67"/>
      <c r="U2820" s="67"/>
      <c r="V2820" s="20"/>
      <c r="Z2820" s="24"/>
      <c r="AA2820" s="24"/>
      <c r="AB2820" s="24"/>
      <c r="AC2820" s="24"/>
      <c r="AD2820" s="24"/>
      <c r="AE2820" s="24"/>
      <c r="AF2820" s="24"/>
    </row>
    <row r="2821" spans="1:32" x14ac:dyDescent="0.25">
      <c r="A2821" s="18"/>
      <c r="B2821" s="18"/>
      <c r="C2821" s="74"/>
      <c r="D2821" s="74"/>
      <c r="E2821" s="75"/>
      <c r="F2821" s="5"/>
      <c r="G2821" s="5"/>
      <c r="H2821" s="5"/>
      <c r="K2821" s="5"/>
      <c r="L2821" s="5"/>
      <c r="M2821" s="18"/>
      <c r="N2821" s="18"/>
      <c r="T2821" s="67"/>
      <c r="U2821" s="67"/>
      <c r="V2821" s="20"/>
      <c r="Z2821" s="24"/>
      <c r="AA2821" s="24"/>
      <c r="AB2821" s="24"/>
      <c r="AC2821" s="24"/>
      <c r="AD2821" s="24"/>
      <c r="AE2821" s="24"/>
      <c r="AF2821" s="24"/>
    </row>
    <row r="2822" spans="1:32" x14ac:dyDescent="0.25">
      <c r="A2822" s="18"/>
      <c r="B2822" s="18"/>
      <c r="C2822" s="74"/>
      <c r="D2822" s="74"/>
      <c r="E2822" s="75"/>
      <c r="F2822" s="5"/>
      <c r="G2822" s="5"/>
      <c r="H2822" s="5"/>
      <c r="K2822" s="5"/>
      <c r="L2822" s="5"/>
      <c r="M2822" s="18"/>
      <c r="N2822" s="18"/>
      <c r="T2822" s="67"/>
      <c r="U2822" s="67"/>
      <c r="V2822" s="20"/>
      <c r="Z2822" s="24"/>
      <c r="AA2822" s="24"/>
      <c r="AB2822" s="24"/>
      <c r="AC2822" s="24"/>
      <c r="AD2822" s="24"/>
      <c r="AE2822" s="24"/>
      <c r="AF2822" s="24"/>
    </row>
    <row r="2823" spans="1:32" x14ac:dyDescent="0.25">
      <c r="A2823" s="18"/>
      <c r="B2823" s="18"/>
      <c r="C2823" s="74"/>
      <c r="D2823" s="74"/>
      <c r="E2823" s="75"/>
      <c r="F2823" s="5"/>
      <c r="G2823" s="5"/>
      <c r="H2823" s="5"/>
      <c r="K2823" s="5"/>
      <c r="L2823" s="5"/>
      <c r="M2823" s="18"/>
      <c r="N2823" s="18"/>
      <c r="T2823" s="67"/>
      <c r="U2823" s="67"/>
      <c r="V2823" s="20"/>
      <c r="Z2823" s="24"/>
      <c r="AA2823" s="24"/>
      <c r="AB2823" s="24"/>
      <c r="AC2823" s="24"/>
      <c r="AD2823" s="24"/>
      <c r="AE2823" s="24"/>
      <c r="AF2823" s="24"/>
    </row>
    <row r="2824" spans="1:32" x14ac:dyDescent="0.25">
      <c r="A2824" s="18"/>
      <c r="B2824" s="18"/>
      <c r="C2824" s="74"/>
      <c r="D2824" s="74"/>
      <c r="E2824" s="75"/>
      <c r="F2824" s="5"/>
      <c r="G2824" s="5"/>
      <c r="H2824" s="5"/>
      <c r="K2824" s="5"/>
      <c r="L2824" s="5"/>
      <c r="M2824" s="18"/>
      <c r="N2824" s="18"/>
      <c r="T2824" s="67"/>
      <c r="U2824" s="67"/>
      <c r="V2824" s="20"/>
      <c r="X2824" s="88"/>
      <c r="Z2824" s="24"/>
      <c r="AA2824" s="24"/>
      <c r="AB2824" s="24"/>
      <c r="AC2824" s="24"/>
      <c r="AD2824" s="24"/>
      <c r="AE2824" s="24"/>
      <c r="AF2824" s="24"/>
    </row>
    <row r="2825" spans="1:32" x14ac:dyDescent="0.25">
      <c r="A2825" s="18"/>
      <c r="B2825" s="18"/>
      <c r="C2825" s="74"/>
      <c r="D2825" s="74"/>
      <c r="E2825" s="75"/>
      <c r="F2825" s="5"/>
      <c r="G2825" s="5"/>
      <c r="H2825" s="5"/>
      <c r="K2825" s="5"/>
      <c r="L2825" s="5"/>
      <c r="M2825" s="18"/>
      <c r="N2825" s="18"/>
      <c r="T2825" s="67"/>
      <c r="U2825" s="67"/>
      <c r="V2825" s="20"/>
      <c r="Z2825" s="24"/>
      <c r="AA2825" s="24"/>
      <c r="AB2825" s="24"/>
      <c r="AC2825" s="24"/>
      <c r="AD2825" s="24"/>
      <c r="AE2825" s="24"/>
      <c r="AF2825" s="24"/>
    </row>
    <row r="2826" spans="1:32" x14ac:dyDescent="0.25">
      <c r="A2826" s="18"/>
      <c r="B2826" s="18"/>
      <c r="C2826" s="74"/>
      <c r="D2826" s="74"/>
      <c r="E2826" s="75"/>
      <c r="F2826" s="5"/>
      <c r="G2826" s="5"/>
      <c r="H2826" s="5"/>
      <c r="K2826" s="5"/>
      <c r="L2826" s="5"/>
      <c r="M2826" s="18"/>
      <c r="N2826" s="18"/>
      <c r="T2826" s="67"/>
      <c r="U2826" s="67"/>
      <c r="V2826" s="20"/>
      <c r="Z2826" s="24"/>
      <c r="AA2826" s="24"/>
      <c r="AB2826" s="24"/>
      <c r="AC2826" s="24"/>
      <c r="AD2826" s="24"/>
      <c r="AE2826" s="24"/>
      <c r="AF2826" s="24"/>
    </row>
    <row r="2827" spans="1:32" x14ac:dyDescent="0.25">
      <c r="A2827" s="18"/>
      <c r="B2827" s="18"/>
      <c r="C2827" s="74"/>
      <c r="D2827" s="74"/>
      <c r="E2827" s="75"/>
      <c r="F2827" s="5"/>
      <c r="G2827" s="5"/>
      <c r="H2827" s="5"/>
      <c r="K2827" s="5"/>
      <c r="L2827" s="5"/>
      <c r="M2827" s="18"/>
      <c r="N2827" s="18"/>
      <c r="T2827" s="67"/>
      <c r="U2827" s="67"/>
      <c r="V2827" s="20"/>
      <c r="Z2827" s="24"/>
      <c r="AA2827" s="24"/>
      <c r="AB2827" s="24"/>
      <c r="AC2827" s="24"/>
      <c r="AD2827" s="24"/>
      <c r="AE2827" s="24"/>
      <c r="AF2827" s="24"/>
    </row>
    <row r="2828" spans="1:32" x14ac:dyDescent="0.25">
      <c r="A2828" s="18"/>
      <c r="B2828" s="18"/>
      <c r="C2828" s="74"/>
      <c r="D2828" s="74"/>
      <c r="E2828" s="75"/>
      <c r="F2828" s="5"/>
      <c r="G2828" s="5"/>
      <c r="H2828" s="5"/>
      <c r="K2828" s="5"/>
      <c r="L2828" s="5"/>
      <c r="M2828" s="18"/>
      <c r="N2828" s="18"/>
      <c r="T2828" s="67"/>
      <c r="U2828" s="67"/>
      <c r="V2828" s="20"/>
      <c r="Z2828" s="24"/>
      <c r="AA2828" s="24"/>
      <c r="AB2828" s="24"/>
      <c r="AC2828" s="24"/>
      <c r="AD2828" s="24"/>
      <c r="AE2828" s="24"/>
      <c r="AF2828" s="24"/>
    </row>
    <row r="2829" spans="1:32" x14ac:dyDescent="0.25">
      <c r="A2829" s="18"/>
      <c r="B2829" s="18"/>
      <c r="C2829" s="74"/>
      <c r="D2829" s="74"/>
      <c r="E2829" s="75"/>
      <c r="F2829" s="5"/>
      <c r="G2829" s="5"/>
      <c r="H2829" s="5"/>
      <c r="K2829" s="5"/>
      <c r="L2829" s="5"/>
      <c r="M2829" s="18"/>
      <c r="N2829" s="18"/>
      <c r="T2829" s="67"/>
      <c r="U2829" s="67"/>
      <c r="V2829" s="20"/>
      <c r="Z2829" s="24"/>
      <c r="AA2829" s="24"/>
      <c r="AB2829" s="24"/>
      <c r="AC2829" s="24"/>
      <c r="AD2829" s="24"/>
      <c r="AE2829" s="24"/>
      <c r="AF2829" s="24"/>
    </row>
    <row r="2830" spans="1:32" x14ac:dyDescent="0.25">
      <c r="A2830" s="18"/>
      <c r="B2830" s="18"/>
      <c r="C2830" s="74"/>
      <c r="D2830" s="74"/>
      <c r="E2830" s="75"/>
      <c r="F2830" s="5"/>
      <c r="G2830" s="5"/>
      <c r="H2830" s="5"/>
      <c r="K2830" s="5"/>
      <c r="L2830" s="5"/>
      <c r="M2830" s="18"/>
      <c r="N2830" s="18"/>
      <c r="T2830" s="67"/>
      <c r="U2830" s="67"/>
      <c r="V2830" s="20"/>
      <c r="Z2830" s="24"/>
      <c r="AA2830" s="24"/>
      <c r="AB2830" s="24"/>
      <c r="AC2830" s="24"/>
      <c r="AD2830" s="24"/>
      <c r="AE2830" s="24"/>
      <c r="AF2830" s="24"/>
    </row>
    <row r="2831" spans="1:32" x14ac:dyDescent="0.25">
      <c r="A2831" s="18"/>
      <c r="B2831" s="18"/>
      <c r="C2831" s="74"/>
      <c r="D2831" s="74"/>
      <c r="E2831" s="75"/>
      <c r="F2831" s="5"/>
      <c r="G2831" s="5"/>
      <c r="H2831" s="5"/>
      <c r="K2831" s="5"/>
      <c r="L2831" s="5"/>
      <c r="M2831" s="18"/>
      <c r="N2831" s="18"/>
      <c r="T2831" s="67"/>
      <c r="U2831" s="67"/>
      <c r="V2831" s="20"/>
      <c r="Z2831" s="24"/>
      <c r="AA2831" s="24"/>
      <c r="AB2831" s="24"/>
      <c r="AC2831" s="24"/>
      <c r="AD2831" s="24"/>
      <c r="AE2831" s="24"/>
      <c r="AF2831" s="24"/>
    </row>
    <row r="2832" spans="1:32" x14ac:dyDescent="0.25">
      <c r="A2832" s="18"/>
      <c r="B2832" s="18"/>
      <c r="C2832" s="74"/>
      <c r="D2832" s="74"/>
      <c r="E2832" s="75"/>
      <c r="F2832" s="5"/>
      <c r="G2832" s="5"/>
      <c r="H2832" s="5"/>
      <c r="K2832" s="5"/>
      <c r="L2832" s="5"/>
      <c r="M2832" s="18"/>
      <c r="N2832" s="18"/>
      <c r="T2832" s="67"/>
      <c r="U2832" s="67"/>
      <c r="V2832" s="20"/>
      <c r="Z2832" s="24"/>
      <c r="AA2832" s="24"/>
      <c r="AB2832" s="24"/>
      <c r="AC2832" s="24"/>
      <c r="AD2832" s="24"/>
      <c r="AE2832" s="24"/>
      <c r="AF2832" s="24"/>
    </row>
    <row r="2833" spans="1:32" x14ac:dyDescent="0.25">
      <c r="A2833" s="18"/>
      <c r="B2833" s="18"/>
      <c r="C2833" s="74"/>
      <c r="D2833" s="74"/>
      <c r="E2833" s="75"/>
      <c r="F2833" s="5"/>
      <c r="G2833" s="5"/>
      <c r="H2833" s="5"/>
      <c r="K2833" s="5"/>
      <c r="L2833" s="5"/>
      <c r="M2833" s="18"/>
      <c r="N2833" s="18"/>
      <c r="T2833" s="67"/>
      <c r="U2833" s="67"/>
      <c r="V2833" s="20"/>
      <c r="X2833" s="88"/>
      <c r="Z2833" s="24"/>
      <c r="AA2833" s="24"/>
      <c r="AB2833" s="24"/>
      <c r="AC2833" s="24"/>
      <c r="AD2833" s="24"/>
      <c r="AE2833" s="24"/>
      <c r="AF2833" s="24"/>
    </row>
    <row r="2834" spans="1:32" x14ac:dyDescent="0.25">
      <c r="A2834" s="18"/>
      <c r="B2834" s="18"/>
      <c r="C2834" s="74"/>
      <c r="D2834" s="74"/>
      <c r="E2834" s="75"/>
      <c r="F2834" s="5"/>
      <c r="G2834" s="5"/>
      <c r="H2834" s="5"/>
      <c r="K2834" s="5"/>
      <c r="L2834" s="5"/>
      <c r="M2834" s="18"/>
      <c r="N2834" s="18"/>
      <c r="T2834" s="67"/>
      <c r="U2834" s="67"/>
      <c r="V2834" s="20"/>
      <c r="Z2834" s="24"/>
      <c r="AA2834" s="24"/>
      <c r="AB2834" s="24"/>
      <c r="AC2834" s="24"/>
      <c r="AD2834" s="24"/>
      <c r="AE2834" s="24"/>
      <c r="AF2834" s="24"/>
    </row>
    <row r="2835" spans="1:32" x14ac:dyDescent="0.25">
      <c r="A2835" s="18"/>
      <c r="B2835" s="18"/>
      <c r="C2835" s="74"/>
      <c r="D2835" s="74"/>
      <c r="E2835" s="75"/>
      <c r="F2835" s="5"/>
      <c r="G2835" s="5"/>
      <c r="H2835" s="5"/>
      <c r="K2835" s="5"/>
      <c r="L2835" s="5"/>
      <c r="M2835" s="18"/>
      <c r="N2835" s="18"/>
      <c r="T2835" s="67"/>
      <c r="U2835" s="67"/>
      <c r="V2835" s="20"/>
      <c r="Z2835" s="24"/>
      <c r="AA2835" s="24"/>
      <c r="AB2835" s="24"/>
      <c r="AC2835" s="24"/>
      <c r="AD2835" s="24"/>
      <c r="AE2835" s="24"/>
      <c r="AF2835" s="24"/>
    </row>
    <row r="2836" spans="1:32" x14ac:dyDescent="0.25">
      <c r="A2836" s="18"/>
      <c r="B2836" s="18"/>
      <c r="C2836" s="74"/>
      <c r="D2836" s="74"/>
      <c r="E2836" s="75"/>
      <c r="F2836" s="5"/>
      <c r="G2836" s="5"/>
      <c r="H2836" s="5"/>
      <c r="K2836" s="5"/>
      <c r="L2836" s="5"/>
      <c r="M2836" s="18"/>
      <c r="N2836" s="18"/>
      <c r="T2836" s="67"/>
      <c r="U2836" s="67"/>
      <c r="V2836" s="20"/>
      <c r="X2836" s="88"/>
      <c r="Z2836" s="24"/>
      <c r="AA2836" s="24"/>
      <c r="AB2836" s="24"/>
      <c r="AC2836" s="24"/>
      <c r="AD2836" s="24"/>
      <c r="AE2836" s="24"/>
      <c r="AF2836" s="24"/>
    </row>
    <row r="2837" spans="1:32" x14ac:dyDescent="0.25">
      <c r="A2837" s="18"/>
      <c r="B2837" s="18"/>
      <c r="C2837" s="74"/>
      <c r="D2837" s="74"/>
      <c r="E2837" s="75"/>
      <c r="F2837" s="5"/>
      <c r="G2837" s="5"/>
      <c r="H2837" s="5"/>
      <c r="K2837" s="5"/>
      <c r="L2837" s="5"/>
      <c r="M2837" s="18"/>
      <c r="N2837" s="18"/>
      <c r="T2837" s="67"/>
      <c r="U2837" s="67"/>
      <c r="V2837" s="20"/>
      <c r="Z2837" s="24"/>
      <c r="AA2837" s="24"/>
      <c r="AB2837" s="24"/>
      <c r="AC2837" s="24"/>
      <c r="AD2837" s="24"/>
      <c r="AE2837" s="24"/>
      <c r="AF2837" s="24"/>
    </row>
    <row r="2838" spans="1:32" x14ac:dyDescent="0.25">
      <c r="A2838" s="18"/>
      <c r="B2838" s="18"/>
      <c r="C2838" s="74"/>
      <c r="D2838" s="74"/>
      <c r="E2838" s="75"/>
      <c r="F2838" s="5"/>
      <c r="G2838" s="5"/>
      <c r="H2838" s="5"/>
      <c r="K2838" s="5"/>
      <c r="L2838" s="5"/>
      <c r="M2838" s="18"/>
      <c r="N2838" s="18"/>
      <c r="T2838" s="67"/>
      <c r="U2838" s="67"/>
      <c r="V2838" s="20"/>
      <c r="Z2838" s="24"/>
      <c r="AA2838" s="24"/>
      <c r="AB2838" s="24"/>
      <c r="AC2838" s="24"/>
      <c r="AD2838" s="24"/>
      <c r="AE2838" s="24"/>
      <c r="AF2838" s="24"/>
    </row>
    <row r="2839" spans="1:32" x14ac:dyDescent="0.25">
      <c r="A2839" s="18"/>
      <c r="B2839" s="18"/>
      <c r="C2839" s="74"/>
      <c r="D2839" s="74"/>
      <c r="E2839" s="75"/>
      <c r="F2839" s="5"/>
      <c r="G2839" s="5"/>
      <c r="H2839" s="5"/>
      <c r="K2839" s="5"/>
      <c r="L2839" s="5"/>
      <c r="M2839" s="18"/>
      <c r="N2839" s="18"/>
      <c r="T2839" s="67"/>
      <c r="U2839" s="67"/>
      <c r="V2839" s="20"/>
      <c r="X2839" s="88"/>
      <c r="Z2839" s="24"/>
      <c r="AA2839" s="24"/>
      <c r="AB2839" s="24"/>
      <c r="AC2839" s="24"/>
      <c r="AD2839" s="24"/>
      <c r="AE2839" s="24"/>
      <c r="AF2839" s="24"/>
    </row>
    <row r="2840" spans="1:32" x14ac:dyDescent="0.25">
      <c r="A2840" s="18"/>
      <c r="B2840" s="18"/>
      <c r="C2840" s="74"/>
      <c r="D2840" s="74"/>
      <c r="E2840" s="75"/>
      <c r="F2840" s="5"/>
      <c r="G2840" s="5"/>
      <c r="H2840" s="5"/>
      <c r="K2840" s="5"/>
      <c r="L2840" s="5"/>
      <c r="M2840" s="18"/>
      <c r="N2840" s="18"/>
      <c r="T2840" s="67"/>
      <c r="U2840" s="67"/>
      <c r="V2840" s="20"/>
      <c r="Z2840" s="24"/>
      <c r="AA2840" s="24"/>
      <c r="AB2840" s="24"/>
      <c r="AC2840" s="24"/>
      <c r="AD2840" s="24"/>
      <c r="AE2840" s="24"/>
      <c r="AF2840" s="24"/>
    </row>
    <row r="2841" spans="1:32" x14ac:dyDescent="0.25">
      <c r="A2841" s="18"/>
      <c r="B2841" s="18"/>
      <c r="C2841" s="74"/>
      <c r="D2841" s="74"/>
      <c r="E2841" s="75"/>
      <c r="F2841" s="5"/>
      <c r="G2841" s="5"/>
      <c r="H2841" s="5"/>
      <c r="K2841" s="5"/>
      <c r="L2841" s="5"/>
      <c r="M2841" s="18"/>
      <c r="N2841" s="18"/>
      <c r="T2841" s="67"/>
      <c r="U2841" s="67"/>
      <c r="V2841" s="20"/>
      <c r="Z2841" s="24"/>
      <c r="AA2841" s="24"/>
      <c r="AB2841" s="24"/>
      <c r="AC2841" s="24"/>
      <c r="AD2841" s="24"/>
      <c r="AE2841" s="24"/>
      <c r="AF2841" s="24"/>
    </row>
    <row r="2842" spans="1:32" x14ac:dyDescent="0.25">
      <c r="A2842" s="18"/>
      <c r="B2842" s="18"/>
      <c r="C2842" s="74"/>
      <c r="D2842" s="74"/>
      <c r="E2842" s="75"/>
      <c r="F2842" s="5"/>
      <c r="G2842" s="5"/>
      <c r="H2842" s="5"/>
      <c r="K2842" s="5"/>
      <c r="L2842" s="5"/>
      <c r="M2842" s="18"/>
      <c r="N2842" s="18"/>
      <c r="T2842" s="67"/>
      <c r="U2842" s="67"/>
      <c r="V2842" s="20"/>
      <c r="Z2842" s="24"/>
      <c r="AA2842" s="24"/>
      <c r="AB2842" s="24"/>
      <c r="AC2842" s="24"/>
      <c r="AD2842" s="24"/>
      <c r="AE2842" s="24"/>
      <c r="AF2842" s="24"/>
    </row>
    <row r="2843" spans="1:32" x14ac:dyDescent="0.25">
      <c r="A2843" s="18"/>
      <c r="B2843" s="18"/>
      <c r="C2843" s="74"/>
      <c r="D2843" s="74"/>
      <c r="E2843" s="75"/>
      <c r="F2843" s="5"/>
      <c r="G2843" s="5"/>
      <c r="H2843" s="5"/>
      <c r="K2843" s="5"/>
      <c r="L2843" s="5"/>
      <c r="M2843" s="18"/>
      <c r="N2843" s="18"/>
      <c r="T2843" s="67"/>
      <c r="U2843" s="67"/>
      <c r="V2843" s="20"/>
      <c r="Z2843" s="24"/>
      <c r="AA2843" s="24"/>
      <c r="AB2843" s="24"/>
      <c r="AC2843" s="24"/>
      <c r="AD2843" s="24"/>
      <c r="AE2843" s="24"/>
      <c r="AF2843" s="24"/>
    </row>
    <row r="2844" spans="1:32" x14ac:dyDescent="0.25">
      <c r="A2844" s="18"/>
      <c r="B2844" s="18"/>
      <c r="C2844" s="74"/>
      <c r="D2844" s="74"/>
      <c r="E2844" s="75"/>
      <c r="F2844" s="5"/>
      <c r="G2844" s="5"/>
      <c r="H2844" s="5"/>
      <c r="K2844" s="5"/>
      <c r="L2844" s="5"/>
      <c r="M2844" s="18"/>
      <c r="N2844" s="18"/>
      <c r="T2844" s="67"/>
      <c r="U2844" s="67"/>
      <c r="V2844" s="20"/>
      <c r="X2844" s="88"/>
      <c r="Z2844" s="24"/>
      <c r="AA2844" s="24"/>
      <c r="AB2844" s="24"/>
      <c r="AC2844" s="24"/>
      <c r="AD2844" s="24"/>
      <c r="AE2844" s="24"/>
      <c r="AF2844" s="24"/>
    </row>
    <row r="2845" spans="1:32" x14ac:dyDescent="0.25">
      <c r="A2845" s="18"/>
      <c r="B2845" s="18"/>
      <c r="C2845" s="74"/>
      <c r="D2845" s="74"/>
      <c r="E2845" s="75"/>
      <c r="F2845" s="5"/>
      <c r="G2845" s="5"/>
      <c r="H2845" s="5"/>
      <c r="K2845" s="5"/>
      <c r="L2845" s="5"/>
      <c r="M2845" s="18"/>
      <c r="N2845" s="18"/>
      <c r="T2845" s="67"/>
      <c r="U2845" s="67"/>
      <c r="V2845" s="20"/>
      <c r="X2845" s="90"/>
      <c r="Y2845" s="24"/>
      <c r="Z2845" s="24"/>
      <c r="AA2845" s="24"/>
      <c r="AB2845" s="24"/>
      <c r="AC2845" s="24"/>
      <c r="AD2845" s="24"/>
      <c r="AE2845" s="24"/>
      <c r="AF2845" s="24"/>
    </row>
    <row r="2846" spans="1:32" x14ac:dyDescent="0.25">
      <c r="A2846" s="18"/>
      <c r="B2846" s="18"/>
      <c r="C2846" s="74"/>
      <c r="D2846" s="74"/>
      <c r="E2846" s="75"/>
      <c r="F2846" s="5"/>
      <c r="G2846" s="5"/>
      <c r="H2846" s="5"/>
      <c r="K2846" s="5"/>
      <c r="L2846" s="5"/>
      <c r="M2846" s="18"/>
      <c r="N2846" s="18"/>
      <c r="T2846" s="67"/>
      <c r="U2846" s="67"/>
      <c r="V2846" s="20"/>
      <c r="X2846" s="88"/>
      <c r="Y2846" s="24"/>
      <c r="Z2846" s="24"/>
      <c r="AA2846" s="24"/>
      <c r="AB2846" s="24"/>
      <c r="AC2846" s="24"/>
      <c r="AD2846" s="24"/>
      <c r="AE2846" s="24"/>
      <c r="AF2846" s="24"/>
    </row>
    <row r="2847" spans="1:32" x14ac:dyDescent="0.25">
      <c r="A2847" s="18"/>
      <c r="B2847" s="18"/>
      <c r="C2847" s="74"/>
      <c r="D2847" s="74"/>
      <c r="E2847" s="75"/>
      <c r="F2847" s="5"/>
      <c r="G2847" s="5"/>
      <c r="H2847" s="5"/>
      <c r="K2847" s="5"/>
      <c r="L2847" s="5"/>
      <c r="M2847" s="18"/>
      <c r="N2847" s="18"/>
      <c r="T2847" s="67"/>
      <c r="U2847" s="67"/>
      <c r="V2847" s="20"/>
      <c r="Y2847" s="24"/>
      <c r="Z2847" s="24"/>
      <c r="AA2847" s="24"/>
      <c r="AB2847" s="24"/>
      <c r="AC2847" s="24"/>
      <c r="AD2847" s="24"/>
      <c r="AE2847" s="24"/>
      <c r="AF2847" s="24"/>
    </row>
    <row r="2848" spans="1:32" x14ac:dyDescent="0.25">
      <c r="A2848" s="18"/>
      <c r="B2848" s="18"/>
      <c r="C2848" s="74"/>
      <c r="D2848" s="74"/>
      <c r="E2848" s="75"/>
      <c r="F2848" s="5"/>
      <c r="G2848" s="5"/>
      <c r="H2848" s="5"/>
      <c r="K2848" s="5"/>
      <c r="L2848" s="5"/>
      <c r="M2848" s="18"/>
      <c r="N2848" s="18"/>
      <c r="T2848" s="67"/>
      <c r="U2848" s="67"/>
      <c r="V2848" s="20"/>
      <c r="X2848" s="88"/>
      <c r="Y2848" s="24"/>
      <c r="Z2848" s="24"/>
      <c r="AA2848" s="24"/>
      <c r="AB2848" s="24"/>
      <c r="AC2848" s="24"/>
      <c r="AD2848" s="24"/>
      <c r="AE2848" s="24"/>
      <c r="AF2848" s="24"/>
    </row>
    <row r="2849" spans="1:32" x14ac:dyDescent="0.25">
      <c r="A2849" s="18"/>
      <c r="B2849" s="18"/>
      <c r="C2849" s="74"/>
      <c r="D2849" s="74"/>
      <c r="E2849" s="75"/>
      <c r="F2849" s="5"/>
      <c r="G2849" s="5"/>
      <c r="H2849" s="5"/>
      <c r="K2849" s="5"/>
      <c r="L2849" s="5"/>
      <c r="M2849" s="18"/>
      <c r="N2849" s="18"/>
      <c r="T2849" s="67"/>
      <c r="U2849" s="67"/>
      <c r="V2849" s="20"/>
      <c r="Y2849" s="24"/>
      <c r="Z2849" s="24"/>
      <c r="AA2849" s="24"/>
      <c r="AB2849" s="24"/>
      <c r="AC2849" s="24"/>
      <c r="AD2849" s="24"/>
      <c r="AE2849" s="24"/>
      <c r="AF2849" s="24"/>
    </row>
    <row r="2850" spans="1:32" x14ac:dyDescent="0.25">
      <c r="A2850" s="18"/>
      <c r="B2850" s="18"/>
      <c r="C2850" s="74"/>
      <c r="D2850" s="74"/>
      <c r="E2850" s="75"/>
      <c r="F2850" s="5"/>
      <c r="G2850" s="5"/>
      <c r="H2850" s="5"/>
      <c r="K2850" s="5"/>
      <c r="L2850" s="5"/>
      <c r="M2850" s="18"/>
      <c r="N2850" s="18"/>
      <c r="T2850" s="67"/>
      <c r="U2850" s="67"/>
      <c r="V2850" s="20"/>
      <c r="X2850" s="88"/>
      <c r="Y2850" s="24"/>
      <c r="Z2850" s="24"/>
      <c r="AA2850" s="24"/>
      <c r="AB2850" s="24"/>
      <c r="AC2850" s="24"/>
      <c r="AD2850" s="24"/>
      <c r="AE2850" s="24"/>
      <c r="AF2850" s="24"/>
    </row>
    <row r="2851" spans="1:32" x14ac:dyDescent="0.25">
      <c r="A2851" s="18"/>
      <c r="B2851" s="18"/>
      <c r="C2851" s="74"/>
      <c r="D2851" s="74"/>
      <c r="E2851" s="75"/>
      <c r="F2851" s="5"/>
      <c r="G2851" s="5"/>
      <c r="H2851" s="5"/>
      <c r="K2851" s="5"/>
      <c r="L2851" s="5"/>
      <c r="M2851" s="18"/>
      <c r="N2851" s="18"/>
      <c r="T2851" s="67"/>
      <c r="U2851" s="67"/>
      <c r="V2851" s="20"/>
      <c r="Y2851" s="24"/>
      <c r="Z2851" s="24"/>
      <c r="AA2851" s="24"/>
      <c r="AB2851" s="24"/>
      <c r="AC2851" s="24"/>
      <c r="AD2851" s="24"/>
      <c r="AE2851" s="24"/>
      <c r="AF2851" s="24"/>
    </row>
    <row r="2852" spans="1:32" x14ac:dyDescent="0.25">
      <c r="A2852" s="18"/>
      <c r="B2852" s="18"/>
      <c r="C2852" s="74"/>
      <c r="D2852" s="74"/>
      <c r="E2852" s="75"/>
      <c r="F2852" s="5"/>
      <c r="G2852" s="5"/>
      <c r="H2852" s="5"/>
      <c r="K2852" s="5"/>
      <c r="L2852" s="5"/>
      <c r="M2852" s="18"/>
      <c r="N2852" s="18"/>
      <c r="T2852" s="67"/>
      <c r="U2852" s="67"/>
      <c r="V2852" s="20"/>
      <c r="X2852" s="88"/>
      <c r="Y2852" s="24"/>
      <c r="Z2852" s="24"/>
      <c r="AA2852" s="24"/>
      <c r="AB2852" s="24"/>
      <c r="AC2852" s="24"/>
      <c r="AD2852" s="24"/>
      <c r="AE2852" s="24"/>
      <c r="AF2852" s="24"/>
    </row>
    <row r="2853" spans="1:32" x14ac:dyDescent="0.25">
      <c r="A2853" s="18"/>
      <c r="B2853" s="18"/>
      <c r="C2853" s="74"/>
      <c r="D2853" s="74"/>
      <c r="E2853" s="75"/>
      <c r="F2853" s="5"/>
      <c r="G2853" s="5"/>
      <c r="H2853" s="5"/>
      <c r="K2853" s="5"/>
      <c r="L2853" s="5"/>
      <c r="M2853" s="18"/>
      <c r="N2853" s="18"/>
      <c r="T2853" s="67"/>
      <c r="U2853" s="67"/>
      <c r="V2853" s="20"/>
      <c r="Y2853" s="24"/>
      <c r="Z2853" s="24"/>
      <c r="AA2853" s="24"/>
      <c r="AB2853" s="24"/>
      <c r="AC2853" s="24"/>
      <c r="AD2853" s="24"/>
      <c r="AE2853" s="24"/>
      <c r="AF2853" s="24"/>
    </row>
    <row r="2854" spans="1:32" x14ac:dyDescent="0.25">
      <c r="A2854" s="18"/>
      <c r="B2854" s="18"/>
      <c r="C2854" s="74"/>
      <c r="D2854" s="74"/>
      <c r="E2854" s="75"/>
      <c r="F2854" s="5"/>
      <c r="G2854" s="5"/>
      <c r="H2854" s="5"/>
      <c r="K2854" s="5"/>
      <c r="L2854" s="5"/>
      <c r="M2854" s="18"/>
      <c r="N2854" s="18"/>
      <c r="T2854" s="67"/>
      <c r="U2854" s="67"/>
      <c r="V2854" s="20"/>
      <c r="X2854" s="88"/>
      <c r="Y2854" s="24"/>
      <c r="Z2854" s="24"/>
      <c r="AA2854" s="24"/>
      <c r="AB2854" s="24"/>
      <c r="AC2854" s="24"/>
      <c r="AD2854" s="24"/>
      <c r="AE2854" s="24"/>
      <c r="AF2854" s="24"/>
    </row>
    <row r="2855" spans="1:32" x14ac:dyDescent="0.25">
      <c r="A2855" s="18"/>
      <c r="B2855" s="18"/>
      <c r="C2855" s="74"/>
      <c r="D2855" s="74"/>
      <c r="E2855" s="75"/>
      <c r="F2855" s="5"/>
      <c r="G2855" s="5"/>
      <c r="H2855" s="5"/>
      <c r="K2855" s="5"/>
      <c r="L2855" s="5"/>
      <c r="M2855" s="18"/>
      <c r="N2855" s="18"/>
      <c r="T2855" s="67"/>
      <c r="U2855" s="67"/>
      <c r="V2855" s="20"/>
      <c r="Y2855" s="24"/>
      <c r="Z2855" s="24"/>
      <c r="AA2855" s="24"/>
      <c r="AB2855" s="24"/>
      <c r="AC2855" s="24"/>
      <c r="AD2855" s="24"/>
      <c r="AE2855" s="24"/>
      <c r="AF2855" s="24"/>
    </row>
    <row r="2856" spans="1:32" x14ac:dyDescent="0.25">
      <c r="A2856" s="18"/>
      <c r="B2856" s="18"/>
      <c r="C2856" s="74"/>
      <c r="D2856" s="74"/>
      <c r="E2856" s="75"/>
      <c r="F2856" s="5"/>
      <c r="G2856" s="5"/>
      <c r="H2856" s="5"/>
      <c r="K2856" s="5"/>
      <c r="L2856" s="5"/>
      <c r="M2856" s="18"/>
      <c r="N2856" s="18"/>
      <c r="T2856" s="67"/>
      <c r="U2856" s="67"/>
      <c r="V2856" s="20"/>
      <c r="X2856" s="88"/>
      <c r="Y2856" s="24"/>
      <c r="Z2856" s="24"/>
      <c r="AA2856" s="24"/>
      <c r="AB2856" s="24"/>
      <c r="AC2856" s="24"/>
      <c r="AD2856" s="24"/>
      <c r="AE2856" s="24"/>
      <c r="AF2856" s="24"/>
    </row>
    <row r="2857" spans="1:32" x14ac:dyDescent="0.25">
      <c r="A2857" s="18"/>
      <c r="B2857" s="18"/>
      <c r="C2857" s="74"/>
      <c r="D2857" s="74"/>
      <c r="E2857" s="75"/>
      <c r="F2857" s="5"/>
      <c r="G2857" s="5"/>
      <c r="H2857" s="5"/>
      <c r="K2857" s="5"/>
      <c r="L2857" s="5"/>
      <c r="M2857" s="18"/>
      <c r="N2857" s="18"/>
      <c r="T2857" s="67"/>
      <c r="U2857" s="67"/>
      <c r="V2857" s="20"/>
      <c r="Y2857" s="24"/>
      <c r="Z2857" s="24"/>
      <c r="AA2857" s="24"/>
      <c r="AB2857" s="24"/>
      <c r="AC2857" s="24"/>
      <c r="AD2857" s="24"/>
      <c r="AE2857" s="24"/>
      <c r="AF2857" s="24"/>
    </row>
    <row r="2858" spans="1:32" x14ac:dyDescent="0.25">
      <c r="A2858" s="18"/>
      <c r="B2858" s="18"/>
      <c r="C2858" s="74"/>
      <c r="D2858" s="74"/>
      <c r="E2858" s="75"/>
      <c r="F2858" s="5"/>
      <c r="G2858" s="5"/>
      <c r="H2858" s="5"/>
      <c r="K2858" s="5"/>
      <c r="L2858" s="5"/>
      <c r="M2858" s="18"/>
      <c r="N2858" s="18"/>
      <c r="T2858" s="67"/>
      <c r="U2858" s="67"/>
      <c r="V2858" s="20"/>
      <c r="X2858" s="88"/>
      <c r="Y2858" s="24"/>
      <c r="Z2858" s="24"/>
      <c r="AA2858" s="24"/>
      <c r="AB2858" s="24"/>
      <c r="AC2858" s="24"/>
      <c r="AD2858" s="24"/>
      <c r="AE2858" s="24"/>
      <c r="AF2858" s="24"/>
    </row>
    <row r="2859" spans="1:32" x14ac:dyDescent="0.25">
      <c r="A2859" s="18"/>
      <c r="B2859" s="18"/>
      <c r="C2859" s="74"/>
      <c r="D2859" s="74"/>
      <c r="E2859" s="75"/>
      <c r="F2859" s="5"/>
      <c r="G2859" s="5"/>
      <c r="H2859" s="5"/>
      <c r="K2859" s="5"/>
      <c r="L2859" s="5"/>
      <c r="M2859" s="18"/>
      <c r="N2859" s="18"/>
      <c r="T2859" s="67"/>
      <c r="U2859" s="67"/>
      <c r="V2859" s="20"/>
      <c r="Y2859" s="24"/>
      <c r="Z2859" s="24"/>
      <c r="AA2859" s="24"/>
      <c r="AB2859" s="24"/>
      <c r="AC2859" s="24"/>
      <c r="AD2859" s="24"/>
      <c r="AE2859" s="24"/>
      <c r="AF2859" s="24"/>
    </row>
    <row r="2860" spans="1:32" x14ac:dyDescent="0.25">
      <c r="A2860" s="18"/>
      <c r="B2860" s="18"/>
      <c r="C2860" s="74"/>
      <c r="D2860" s="74"/>
      <c r="E2860" s="75"/>
      <c r="F2860" s="5"/>
      <c r="G2860" s="5"/>
      <c r="H2860" s="5"/>
      <c r="K2860" s="5"/>
      <c r="L2860" s="5"/>
      <c r="M2860" s="18"/>
      <c r="N2860" s="18"/>
      <c r="T2860" s="67"/>
      <c r="U2860" s="67"/>
      <c r="V2860" s="20"/>
      <c r="X2860" s="88"/>
      <c r="Y2860" s="24"/>
      <c r="Z2860" s="24"/>
      <c r="AA2860" s="24"/>
      <c r="AB2860" s="24"/>
      <c r="AC2860" s="24"/>
      <c r="AD2860" s="24"/>
      <c r="AE2860" s="24"/>
      <c r="AF2860" s="24"/>
    </row>
    <row r="2861" spans="1:32" x14ac:dyDescent="0.25">
      <c r="A2861" s="18"/>
      <c r="B2861" s="18"/>
      <c r="C2861" s="74"/>
      <c r="D2861" s="74"/>
      <c r="E2861" s="75"/>
      <c r="F2861" s="5"/>
      <c r="G2861" s="5"/>
      <c r="H2861" s="5"/>
      <c r="K2861" s="5"/>
      <c r="L2861" s="5"/>
      <c r="M2861" s="18"/>
      <c r="N2861" s="18"/>
      <c r="T2861" s="67"/>
      <c r="U2861" s="67"/>
      <c r="V2861" s="20"/>
      <c r="Y2861" s="24"/>
      <c r="Z2861" s="24"/>
      <c r="AA2861" s="24"/>
      <c r="AB2861" s="24"/>
      <c r="AC2861" s="24"/>
      <c r="AD2861" s="24"/>
      <c r="AE2861" s="24"/>
      <c r="AF2861" s="24"/>
    </row>
    <row r="2862" spans="1:32" x14ac:dyDescent="0.25">
      <c r="A2862" s="18"/>
      <c r="B2862" s="18"/>
      <c r="C2862" s="74"/>
      <c r="D2862" s="74"/>
      <c r="E2862" s="75"/>
      <c r="F2862" s="5"/>
      <c r="G2862" s="5"/>
      <c r="H2862" s="5"/>
      <c r="K2862" s="5"/>
      <c r="L2862" s="5"/>
      <c r="M2862" s="18"/>
      <c r="N2862" s="18"/>
      <c r="T2862" s="67"/>
      <c r="U2862" s="67"/>
      <c r="V2862" s="20"/>
      <c r="X2862" s="88"/>
      <c r="Y2862" s="24"/>
      <c r="Z2862" s="24"/>
      <c r="AA2862" s="24"/>
      <c r="AB2862" s="24"/>
      <c r="AC2862" s="24"/>
      <c r="AD2862" s="24"/>
      <c r="AE2862" s="24"/>
      <c r="AF2862" s="24"/>
    </row>
    <row r="2863" spans="1:32" x14ac:dyDescent="0.25">
      <c r="A2863" s="18"/>
      <c r="B2863" s="18"/>
      <c r="C2863" s="74"/>
      <c r="D2863" s="74"/>
      <c r="E2863" s="75"/>
      <c r="F2863" s="5"/>
      <c r="G2863" s="5"/>
      <c r="H2863" s="5"/>
      <c r="K2863" s="5"/>
      <c r="L2863" s="5"/>
      <c r="M2863" s="18"/>
      <c r="N2863" s="18"/>
      <c r="T2863" s="67"/>
      <c r="U2863" s="67"/>
      <c r="V2863" s="20"/>
      <c r="Y2863" s="24"/>
      <c r="Z2863" s="24"/>
      <c r="AA2863" s="24"/>
      <c r="AB2863" s="24"/>
      <c r="AC2863" s="24"/>
      <c r="AD2863" s="24"/>
      <c r="AE2863" s="24"/>
      <c r="AF2863" s="24"/>
    </row>
    <row r="2864" spans="1:32" x14ac:dyDescent="0.25">
      <c r="A2864" s="18"/>
      <c r="B2864" s="18"/>
      <c r="C2864" s="74"/>
      <c r="D2864" s="74"/>
      <c r="E2864" s="75"/>
      <c r="F2864" s="5"/>
      <c r="G2864" s="5"/>
      <c r="H2864" s="5"/>
      <c r="K2864" s="5"/>
      <c r="L2864" s="5"/>
      <c r="M2864" s="18"/>
      <c r="N2864" s="18"/>
      <c r="T2864" s="67"/>
      <c r="U2864" s="67"/>
      <c r="V2864" s="20"/>
      <c r="Y2864" s="24"/>
      <c r="Z2864" s="24"/>
      <c r="AA2864" s="24"/>
      <c r="AB2864" s="24"/>
      <c r="AC2864" s="24"/>
      <c r="AD2864" s="24"/>
      <c r="AE2864" s="24"/>
      <c r="AF2864" s="24"/>
    </row>
    <row r="2865" spans="1:32" x14ac:dyDescent="0.25">
      <c r="A2865" s="18"/>
      <c r="B2865" s="18"/>
      <c r="C2865" s="74"/>
      <c r="D2865" s="74"/>
      <c r="E2865" s="75"/>
      <c r="F2865" s="5"/>
      <c r="G2865" s="5"/>
      <c r="H2865" s="5"/>
      <c r="K2865" s="5"/>
      <c r="L2865" s="5"/>
      <c r="M2865" s="18"/>
      <c r="N2865" s="18"/>
      <c r="T2865" s="67"/>
      <c r="U2865" s="67"/>
      <c r="V2865" s="20"/>
      <c r="Y2865" s="24"/>
      <c r="Z2865" s="24"/>
      <c r="AA2865" s="24"/>
      <c r="AB2865" s="24"/>
      <c r="AC2865" s="24"/>
      <c r="AD2865" s="24"/>
      <c r="AE2865" s="24"/>
      <c r="AF2865" s="24"/>
    </row>
    <row r="2866" spans="1:32" x14ac:dyDescent="0.25">
      <c r="A2866" s="18"/>
      <c r="B2866" s="18"/>
      <c r="C2866" s="74"/>
      <c r="D2866" s="74"/>
      <c r="E2866" s="75"/>
      <c r="F2866" s="5"/>
      <c r="G2866" s="5"/>
      <c r="H2866" s="5"/>
      <c r="K2866" s="5"/>
      <c r="L2866" s="5"/>
      <c r="M2866" s="18"/>
      <c r="N2866" s="18"/>
      <c r="T2866" s="67"/>
      <c r="U2866" s="67"/>
      <c r="V2866" s="20"/>
      <c r="Y2866" s="24"/>
      <c r="Z2866" s="24"/>
      <c r="AA2866" s="24"/>
      <c r="AB2866" s="24"/>
      <c r="AC2866" s="24"/>
      <c r="AD2866" s="24"/>
      <c r="AE2866" s="24"/>
      <c r="AF2866" s="24"/>
    </row>
    <row r="2867" spans="1:32" x14ac:dyDescent="0.25">
      <c r="A2867" s="18"/>
      <c r="B2867" s="18"/>
      <c r="C2867" s="74"/>
      <c r="D2867" s="74"/>
      <c r="E2867" s="75"/>
      <c r="F2867" s="5"/>
      <c r="G2867" s="5"/>
      <c r="H2867" s="5"/>
      <c r="K2867" s="5"/>
      <c r="L2867" s="5"/>
      <c r="M2867" s="18"/>
      <c r="N2867" s="18"/>
      <c r="T2867" s="67"/>
      <c r="U2867" s="67"/>
      <c r="V2867" s="20"/>
      <c r="Y2867" s="24"/>
      <c r="Z2867" s="24"/>
      <c r="AA2867" s="24"/>
      <c r="AB2867" s="24"/>
      <c r="AC2867" s="24"/>
      <c r="AD2867" s="24"/>
      <c r="AE2867" s="24"/>
      <c r="AF2867" s="24"/>
    </row>
    <row r="2868" spans="1:32" x14ac:dyDescent="0.25">
      <c r="A2868" s="18"/>
      <c r="B2868" s="18"/>
      <c r="C2868" s="74"/>
      <c r="D2868" s="74"/>
      <c r="E2868" s="75"/>
      <c r="F2868" s="5"/>
      <c r="G2868" s="5"/>
      <c r="H2868" s="5"/>
      <c r="K2868" s="5"/>
      <c r="L2868" s="5"/>
      <c r="M2868" s="18"/>
      <c r="N2868" s="18"/>
      <c r="T2868" s="67"/>
      <c r="U2868" s="67"/>
      <c r="V2868" s="20"/>
      <c r="Y2868" s="24"/>
      <c r="Z2868" s="24"/>
      <c r="AA2868" s="24"/>
      <c r="AB2868" s="24"/>
      <c r="AC2868" s="24"/>
      <c r="AD2868" s="24"/>
      <c r="AE2868" s="24"/>
      <c r="AF2868" s="24"/>
    </row>
    <row r="2869" spans="1:32" x14ac:dyDescent="0.25">
      <c r="A2869" s="18"/>
      <c r="B2869" s="18"/>
      <c r="C2869" s="74"/>
      <c r="D2869" s="74"/>
      <c r="E2869" s="75"/>
      <c r="F2869" s="5"/>
      <c r="G2869" s="5"/>
      <c r="H2869" s="5"/>
      <c r="K2869" s="5"/>
      <c r="L2869" s="5"/>
      <c r="M2869" s="18"/>
      <c r="N2869" s="18"/>
      <c r="T2869" s="67"/>
      <c r="U2869" s="67"/>
      <c r="V2869" s="20"/>
      <c r="Y2869" s="24"/>
      <c r="Z2869" s="24"/>
      <c r="AA2869" s="24"/>
      <c r="AB2869" s="24"/>
      <c r="AC2869" s="24"/>
      <c r="AD2869" s="24"/>
      <c r="AE2869" s="24"/>
      <c r="AF2869" s="24"/>
    </row>
    <row r="2870" spans="1:32" x14ac:dyDescent="0.25">
      <c r="A2870" s="18"/>
      <c r="B2870" s="18"/>
      <c r="C2870" s="74"/>
      <c r="D2870" s="74"/>
      <c r="E2870" s="75"/>
      <c r="F2870" s="5"/>
      <c r="G2870" s="5"/>
      <c r="H2870" s="5"/>
      <c r="K2870" s="5"/>
      <c r="L2870" s="5"/>
      <c r="M2870" s="18"/>
      <c r="N2870" s="18"/>
      <c r="T2870" s="67"/>
      <c r="U2870" s="67"/>
      <c r="V2870" s="20"/>
      <c r="X2870" s="90"/>
      <c r="Y2870" s="24"/>
      <c r="Z2870" s="24"/>
      <c r="AA2870" s="24"/>
      <c r="AB2870" s="24"/>
      <c r="AC2870" s="24"/>
      <c r="AD2870" s="24"/>
      <c r="AE2870" s="24"/>
      <c r="AF2870" s="24"/>
    </row>
    <row r="2871" spans="1:32" x14ac:dyDescent="0.25">
      <c r="A2871" s="18"/>
      <c r="B2871" s="18"/>
      <c r="C2871" s="74"/>
      <c r="D2871" s="74"/>
      <c r="E2871" s="75"/>
      <c r="F2871" s="5"/>
      <c r="G2871" s="5"/>
      <c r="H2871" s="5"/>
      <c r="K2871" s="5"/>
      <c r="L2871" s="5"/>
      <c r="M2871" s="18"/>
      <c r="N2871" s="18"/>
      <c r="T2871" s="67"/>
      <c r="U2871" s="67"/>
      <c r="V2871" s="20"/>
      <c r="Y2871" s="24"/>
      <c r="Z2871" s="24"/>
      <c r="AA2871" s="24"/>
      <c r="AB2871" s="24"/>
      <c r="AC2871" s="24"/>
      <c r="AD2871" s="24"/>
      <c r="AE2871" s="24"/>
      <c r="AF2871" s="24"/>
    </row>
    <row r="2872" spans="1:32" x14ac:dyDescent="0.25">
      <c r="A2872" s="18"/>
      <c r="B2872" s="18"/>
      <c r="C2872" s="74"/>
      <c r="D2872" s="74"/>
      <c r="E2872" s="75"/>
      <c r="F2872" s="5"/>
      <c r="G2872" s="5"/>
      <c r="H2872" s="5"/>
      <c r="K2872" s="5"/>
      <c r="L2872" s="5"/>
      <c r="M2872" s="18"/>
      <c r="N2872" s="18"/>
      <c r="T2872" s="67"/>
      <c r="U2872" s="67"/>
      <c r="V2872" s="20"/>
      <c r="Y2872" s="24"/>
      <c r="Z2872" s="24"/>
      <c r="AA2872" s="24"/>
      <c r="AB2872" s="24"/>
      <c r="AC2872" s="24"/>
      <c r="AD2872" s="24"/>
      <c r="AE2872" s="24"/>
      <c r="AF2872" s="24"/>
    </row>
    <row r="2873" spans="1:32" x14ac:dyDescent="0.25">
      <c r="A2873" s="18"/>
      <c r="B2873" s="18"/>
      <c r="C2873" s="74"/>
      <c r="D2873" s="74"/>
      <c r="E2873" s="75"/>
      <c r="F2873" s="5"/>
      <c r="G2873" s="5"/>
      <c r="H2873" s="5"/>
      <c r="K2873" s="5"/>
      <c r="L2873" s="5"/>
      <c r="M2873" s="18"/>
      <c r="N2873" s="18"/>
      <c r="T2873" s="67"/>
      <c r="U2873" s="67"/>
      <c r="V2873" s="20"/>
      <c r="Y2873" s="24"/>
      <c r="Z2873" s="24"/>
      <c r="AA2873" s="24"/>
      <c r="AB2873" s="24"/>
      <c r="AC2873" s="24"/>
      <c r="AD2873" s="24"/>
      <c r="AE2873" s="24"/>
      <c r="AF2873" s="24"/>
    </row>
    <row r="2874" spans="1:32" x14ac:dyDescent="0.25">
      <c r="A2874" s="18"/>
      <c r="B2874" s="18"/>
      <c r="C2874" s="74"/>
      <c r="D2874" s="74"/>
      <c r="E2874" s="75"/>
      <c r="F2874" s="5"/>
      <c r="G2874" s="5"/>
      <c r="H2874" s="5"/>
      <c r="K2874" s="5"/>
      <c r="L2874" s="5"/>
      <c r="M2874" s="18"/>
      <c r="N2874" s="18"/>
      <c r="T2874" s="67"/>
      <c r="U2874" s="67"/>
      <c r="V2874" s="20"/>
      <c r="Y2874" s="24"/>
      <c r="Z2874" s="24"/>
      <c r="AA2874" s="24"/>
      <c r="AB2874" s="24"/>
      <c r="AC2874" s="24"/>
      <c r="AD2874" s="24"/>
      <c r="AE2874" s="24"/>
      <c r="AF2874" s="24"/>
    </row>
    <row r="2875" spans="1:32" x14ac:dyDescent="0.25">
      <c r="A2875" s="18"/>
      <c r="B2875" s="18"/>
      <c r="C2875" s="74"/>
      <c r="D2875" s="74"/>
      <c r="E2875" s="75"/>
      <c r="F2875" s="5"/>
      <c r="G2875" s="5"/>
      <c r="H2875" s="5"/>
      <c r="K2875" s="5"/>
      <c r="L2875" s="5"/>
      <c r="M2875" s="18"/>
      <c r="N2875" s="18"/>
      <c r="T2875" s="67"/>
      <c r="U2875" s="67"/>
      <c r="V2875" s="20"/>
      <c r="Y2875" s="24"/>
      <c r="Z2875" s="24"/>
      <c r="AA2875" s="24"/>
      <c r="AB2875" s="24"/>
      <c r="AC2875" s="24"/>
      <c r="AD2875" s="24"/>
      <c r="AE2875" s="24"/>
      <c r="AF2875" s="24"/>
    </row>
    <row r="2876" spans="1:32" x14ac:dyDescent="0.25">
      <c r="A2876" s="18"/>
      <c r="B2876" s="18"/>
      <c r="C2876" s="74"/>
      <c r="D2876" s="74"/>
      <c r="E2876" s="75"/>
      <c r="F2876" s="5"/>
      <c r="G2876" s="5"/>
      <c r="H2876" s="5"/>
      <c r="K2876" s="5"/>
      <c r="L2876" s="5"/>
      <c r="M2876" s="18"/>
      <c r="N2876" s="18"/>
      <c r="T2876" s="67"/>
      <c r="U2876" s="67"/>
      <c r="V2876" s="20"/>
      <c r="Y2876" s="24"/>
      <c r="Z2876" s="24"/>
      <c r="AA2876" s="24"/>
      <c r="AB2876" s="24"/>
      <c r="AC2876" s="24"/>
      <c r="AD2876" s="24"/>
      <c r="AE2876" s="24"/>
      <c r="AF2876" s="24"/>
    </row>
    <row r="2877" spans="1:32" x14ac:dyDescent="0.25">
      <c r="A2877" s="18"/>
      <c r="B2877" s="18"/>
      <c r="C2877" s="74"/>
      <c r="D2877" s="74"/>
      <c r="E2877" s="75"/>
      <c r="F2877" s="5"/>
      <c r="G2877" s="5"/>
      <c r="H2877" s="5"/>
      <c r="K2877" s="5"/>
      <c r="L2877" s="5"/>
      <c r="M2877" s="18"/>
      <c r="N2877" s="18"/>
      <c r="T2877" s="67"/>
      <c r="U2877" s="67"/>
      <c r="V2877" s="20"/>
      <c r="Y2877" s="24"/>
      <c r="Z2877" s="24"/>
      <c r="AA2877" s="24"/>
      <c r="AB2877" s="24"/>
      <c r="AC2877" s="24"/>
      <c r="AD2877" s="24"/>
      <c r="AE2877" s="24"/>
      <c r="AF2877" s="24"/>
    </row>
    <row r="2878" spans="1:32" x14ac:dyDescent="0.25">
      <c r="A2878" s="18"/>
      <c r="B2878" s="18"/>
      <c r="C2878" s="74"/>
      <c r="D2878" s="74"/>
      <c r="E2878" s="75"/>
      <c r="F2878" s="5"/>
      <c r="G2878" s="5"/>
      <c r="H2878" s="5"/>
      <c r="K2878" s="5"/>
      <c r="L2878" s="5"/>
      <c r="M2878" s="18"/>
      <c r="N2878" s="18"/>
      <c r="T2878" s="67"/>
      <c r="U2878" s="67"/>
      <c r="V2878" s="20"/>
      <c r="Y2878" s="24"/>
      <c r="Z2878" s="24"/>
      <c r="AA2878" s="24"/>
      <c r="AB2878" s="24"/>
      <c r="AC2878" s="24"/>
      <c r="AD2878" s="24"/>
      <c r="AE2878" s="24"/>
      <c r="AF2878" s="24"/>
    </row>
    <row r="2879" spans="1:32" x14ac:dyDescent="0.25">
      <c r="A2879" s="18"/>
      <c r="B2879" s="18"/>
      <c r="C2879" s="74"/>
      <c r="D2879" s="74"/>
      <c r="E2879" s="75"/>
      <c r="F2879" s="5"/>
      <c r="G2879" s="5"/>
      <c r="H2879" s="5"/>
      <c r="K2879" s="5"/>
      <c r="L2879" s="5"/>
      <c r="M2879" s="18"/>
      <c r="N2879" s="18"/>
      <c r="T2879" s="67"/>
      <c r="U2879" s="67"/>
      <c r="V2879" s="20"/>
      <c r="Y2879" s="24"/>
      <c r="Z2879" s="24"/>
      <c r="AA2879" s="24"/>
      <c r="AB2879" s="24"/>
      <c r="AC2879" s="24"/>
      <c r="AD2879" s="24"/>
      <c r="AE2879" s="24"/>
      <c r="AF2879" s="24"/>
    </row>
    <row r="2880" spans="1:32" x14ac:dyDescent="0.25">
      <c r="A2880" s="18"/>
      <c r="B2880" s="18"/>
      <c r="C2880" s="74"/>
      <c r="D2880" s="74"/>
      <c r="E2880" s="75"/>
      <c r="F2880" s="5"/>
      <c r="G2880" s="5"/>
      <c r="H2880" s="5"/>
      <c r="K2880" s="5"/>
      <c r="L2880" s="5"/>
      <c r="M2880" s="18"/>
      <c r="N2880" s="18"/>
      <c r="T2880" s="67"/>
      <c r="U2880" s="67"/>
      <c r="V2880" s="20"/>
      <c r="Y2880" s="24"/>
      <c r="Z2880" s="24"/>
      <c r="AA2880" s="24"/>
      <c r="AB2880" s="24"/>
      <c r="AC2880" s="24"/>
      <c r="AD2880" s="24"/>
      <c r="AE2880" s="24"/>
      <c r="AF2880" s="24"/>
    </row>
    <row r="2881" spans="1:32" x14ac:dyDescent="0.25">
      <c r="A2881" s="18"/>
      <c r="B2881" s="18"/>
      <c r="C2881" s="74"/>
      <c r="D2881" s="74"/>
      <c r="E2881" s="75"/>
      <c r="F2881" s="5"/>
      <c r="G2881" s="5"/>
      <c r="H2881" s="5"/>
      <c r="K2881" s="5"/>
      <c r="L2881" s="5"/>
      <c r="M2881" s="18"/>
      <c r="N2881" s="18"/>
      <c r="T2881" s="67"/>
      <c r="U2881" s="67"/>
      <c r="V2881" s="20"/>
      <c r="Y2881" s="24"/>
      <c r="Z2881" s="24"/>
      <c r="AA2881" s="24"/>
      <c r="AB2881" s="24"/>
      <c r="AC2881" s="24"/>
      <c r="AD2881" s="24"/>
      <c r="AE2881" s="24"/>
      <c r="AF2881" s="24"/>
    </row>
    <row r="2882" spans="1:32" x14ac:dyDescent="0.25">
      <c r="A2882" s="18"/>
      <c r="B2882" s="18"/>
      <c r="C2882" s="74"/>
      <c r="D2882" s="74"/>
      <c r="E2882" s="75"/>
      <c r="F2882" s="5"/>
      <c r="G2882" s="5"/>
      <c r="H2882" s="5"/>
      <c r="K2882" s="5"/>
      <c r="L2882" s="5"/>
      <c r="M2882" s="18"/>
      <c r="N2882" s="18"/>
      <c r="T2882" s="67"/>
      <c r="U2882" s="67"/>
      <c r="V2882" s="20"/>
      <c r="Y2882" s="24"/>
      <c r="Z2882" s="24"/>
      <c r="AA2882" s="24"/>
      <c r="AB2882" s="24"/>
      <c r="AC2882" s="24"/>
      <c r="AD2882" s="24"/>
      <c r="AE2882" s="24"/>
      <c r="AF2882" s="24"/>
    </row>
    <row r="2883" spans="1:32" x14ac:dyDescent="0.25">
      <c r="A2883" s="18"/>
      <c r="B2883" s="18"/>
      <c r="C2883" s="74"/>
      <c r="D2883" s="74"/>
      <c r="E2883" s="75"/>
      <c r="F2883" s="5"/>
      <c r="G2883" s="5"/>
      <c r="H2883" s="5"/>
      <c r="K2883" s="5"/>
      <c r="L2883" s="5"/>
      <c r="M2883" s="18"/>
      <c r="N2883" s="18"/>
      <c r="T2883" s="67"/>
      <c r="U2883" s="67"/>
      <c r="V2883" s="20"/>
      <c r="Y2883" s="24"/>
      <c r="Z2883" s="24"/>
      <c r="AA2883" s="24"/>
      <c r="AB2883" s="24"/>
      <c r="AC2883" s="24"/>
      <c r="AD2883" s="24"/>
      <c r="AE2883" s="24"/>
      <c r="AF2883" s="24"/>
    </row>
    <row r="2884" spans="1:32" x14ac:dyDescent="0.25">
      <c r="A2884" s="18"/>
      <c r="B2884" s="18"/>
      <c r="C2884" s="74"/>
      <c r="D2884" s="74"/>
      <c r="E2884" s="75"/>
      <c r="F2884" s="5"/>
      <c r="G2884" s="5"/>
      <c r="H2884" s="5"/>
      <c r="K2884" s="5"/>
      <c r="L2884" s="5"/>
      <c r="M2884" s="18"/>
      <c r="N2884" s="18"/>
      <c r="T2884" s="67"/>
      <c r="U2884" s="67"/>
      <c r="V2884" s="20"/>
      <c r="Y2884" s="24"/>
      <c r="Z2884" s="24"/>
      <c r="AA2884" s="24"/>
      <c r="AB2884" s="24"/>
      <c r="AC2884" s="24"/>
      <c r="AD2884" s="24"/>
      <c r="AE2884" s="24"/>
      <c r="AF2884" s="24"/>
    </row>
    <row r="2885" spans="1:32" x14ac:dyDescent="0.25">
      <c r="A2885" s="18"/>
      <c r="B2885" s="18"/>
      <c r="C2885" s="74"/>
      <c r="D2885" s="74"/>
      <c r="E2885" s="75"/>
      <c r="F2885" s="5"/>
      <c r="G2885" s="5"/>
      <c r="H2885" s="5"/>
      <c r="K2885" s="5"/>
      <c r="L2885" s="5"/>
      <c r="M2885" s="18"/>
      <c r="N2885" s="18"/>
      <c r="T2885" s="67"/>
      <c r="U2885" s="67"/>
      <c r="V2885" s="20"/>
      <c r="Y2885" s="24"/>
      <c r="Z2885" s="24"/>
      <c r="AA2885" s="24"/>
      <c r="AB2885" s="24"/>
      <c r="AC2885" s="24"/>
      <c r="AD2885" s="24"/>
      <c r="AE2885" s="24"/>
      <c r="AF2885" s="24"/>
    </row>
    <row r="2886" spans="1:32" x14ac:dyDescent="0.25">
      <c r="A2886" s="18"/>
      <c r="B2886" s="18"/>
      <c r="C2886" s="74"/>
      <c r="D2886" s="74"/>
      <c r="E2886" s="75"/>
      <c r="F2886" s="5"/>
      <c r="G2886" s="5"/>
      <c r="H2886" s="5"/>
      <c r="K2886" s="5"/>
      <c r="L2886" s="5"/>
      <c r="M2886" s="18"/>
      <c r="N2886" s="18"/>
      <c r="T2886" s="67"/>
      <c r="U2886" s="67"/>
      <c r="V2886" s="20"/>
      <c r="Y2886" s="24"/>
      <c r="Z2886" s="24"/>
      <c r="AA2886" s="24"/>
      <c r="AB2886" s="24"/>
      <c r="AC2886" s="24"/>
      <c r="AD2886" s="24"/>
      <c r="AE2886" s="24"/>
      <c r="AF2886" s="24"/>
    </row>
    <row r="2887" spans="1:32" x14ac:dyDescent="0.25">
      <c r="A2887" s="18"/>
      <c r="B2887" s="18"/>
      <c r="C2887" s="74"/>
      <c r="D2887" s="74"/>
      <c r="E2887" s="75"/>
      <c r="F2887" s="5"/>
      <c r="G2887" s="5"/>
      <c r="H2887" s="5"/>
      <c r="K2887" s="5"/>
      <c r="L2887" s="5"/>
      <c r="M2887" s="18"/>
      <c r="N2887" s="18"/>
      <c r="T2887" s="67"/>
      <c r="U2887" s="67"/>
      <c r="V2887" s="20"/>
      <c r="Y2887" s="24"/>
      <c r="Z2887" s="24"/>
      <c r="AA2887" s="24"/>
      <c r="AB2887" s="24"/>
      <c r="AC2887" s="24"/>
      <c r="AD2887" s="24"/>
      <c r="AE2887" s="24"/>
      <c r="AF2887" s="24"/>
    </row>
    <row r="2888" spans="1:32" x14ac:dyDescent="0.25">
      <c r="A2888" s="18"/>
      <c r="B2888" s="18"/>
      <c r="C2888" s="74"/>
      <c r="D2888" s="74"/>
      <c r="E2888" s="75"/>
      <c r="F2888" s="5"/>
      <c r="G2888" s="5"/>
      <c r="H2888" s="5"/>
      <c r="K2888" s="5"/>
      <c r="L2888" s="5"/>
      <c r="M2888" s="18"/>
      <c r="N2888" s="18"/>
      <c r="T2888" s="67"/>
      <c r="U2888" s="67"/>
      <c r="V2888" s="20"/>
      <c r="Y2888" s="24"/>
      <c r="Z2888" s="24"/>
      <c r="AA2888" s="24"/>
      <c r="AB2888" s="24"/>
      <c r="AC2888" s="24"/>
      <c r="AD2888" s="24"/>
      <c r="AE2888" s="24"/>
      <c r="AF2888" s="24"/>
    </row>
    <row r="2889" spans="1:32" x14ac:dyDescent="0.25">
      <c r="A2889" s="18"/>
      <c r="B2889" s="18"/>
      <c r="C2889" s="74"/>
      <c r="D2889" s="74"/>
      <c r="E2889" s="75"/>
      <c r="F2889" s="5"/>
      <c r="G2889" s="5"/>
      <c r="H2889" s="5"/>
      <c r="K2889" s="5"/>
      <c r="L2889" s="5"/>
      <c r="M2889" s="18"/>
      <c r="N2889" s="18"/>
      <c r="T2889" s="67"/>
      <c r="U2889" s="67"/>
      <c r="V2889" s="20"/>
      <c r="Y2889" s="24"/>
      <c r="Z2889" s="24"/>
      <c r="AA2889" s="24"/>
      <c r="AB2889" s="24"/>
      <c r="AC2889" s="24"/>
      <c r="AD2889" s="24"/>
      <c r="AE2889" s="24"/>
      <c r="AF2889" s="24"/>
    </row>
    <row r="2890" spans="1:32" x14ac:dyDescent="0.25">
      <c r="A2890" s="18"/>
      <c r="B2890" s="18"/>
      <c r="C2890" s="74"/>
      <c r="D2890" s="74"/>
      <c r="E2890" s="75"/>
      <c r="F2890" s="5"/>
      <c r="G2890" s="5"/>
      <c r="H2890" s="5"/>
      <c r="K2890" s="5"/>
      <c r="L2890" s="5"/>
      <c r="M2890" s="18"/>
      <c r="N2890" s="18"/>
      <c r="T2890" s="67"/>
      <c r="U2890" s="67"/>
      <c r="V2890" s="20"/>
      <c r="Y2890" s="24"/>
      <c r="Z2890" s="24"/>
      <c r="AA2890" s="24"/>
      <c r="AB2890" s="24"/>
      <c r="AC2890" s="24"/>
      <c r="AD2890" s="24"/>
      <c r="AE2890" s="24"/>
      <c r="AF2890" s="24"/>
    </row>
    <row r="2891" spans="1:32" x14ac:dyDescent="0.25">
      <c r="A2891" s="18"/>
      <c r="B2891" s="18"/>
      <c r="C2891" s="74"/>
      <c r="D2891" s="74"/>
      <c r="E2891" s="75"/>
      <c r="F2891" s="5"/>
      <c r="G2891" s="5"/>
      <c r="H2891" s="5"/>
      <c r="K2891" s="5"/>
      <c r="L2891" s="5"/>
      <c r="M2891" s="18"/>
      <c r="N2891" s="18"/>
      <c r="T2891" s="67"/>
      <c r="U2891" s="67"/>
      <c r="V2891" s="20"/>
      <c r="Y2891" s="24"/>
      <c r="Z2891" s="24"/>
      <c r="AA2891" s="24"/>
      <c r="AB2891" s="24"/>
      <c r="AC2891" s="24"/>
      <c r="AD2891" s="24"/>
      <c r="AE2891" s="24"/>
      <c r="AF2891" s="24"/>
    </row>
    <row r="2892" spans="1:32" x14ac:dyDescent="0.25">
      <c r="A2892" s="18"/>
      <c r="B2892" s="18"/>
      <c r="C2892" s="74"/>
      <c r="D2892" s="74"/>
      <c r="E2892" s="75"/>
      <c r="F2892" s="5"/>
      <c r="G2892" s="5"/>
      <c r="H2892" s="5"/>
      <c r="K2892" s="5"/>
      <c r="L2892" s="5"/>
      <c r="M2892" s="18"/>
      <c r="N2892" s="18"/>
      <c r="T2892" s="67"/>
      <c r="U2892" s="67"/>
      <c r="V2892" s="20"/>
      <c r="Y2892" s="24"/>
      <c r="Z2892" s="24"/>
      <c r="AA2892" s="24"/>
      <c r="AB2892" s="24"/>
      <c r="AC2892" s="24"/>
      <c r="AD2892" s="24"/>
      <c r="AE2892" s="24"/>
      <c r="AF2892" s="24"/>
    </row>
    <row r="2893" spans="1:32" x14ac:dyDescent="0.25">
      <c r="A2893" s="18"/>
      <c r="B2893" s="18"/>
      <c r="C2893" s="74"/>
      <c r="D2893" s="74"/>
      <c r="E2893" s="75"/>
      <c r="F2893" s="5"/>
      <c r="G2893" s="5"/>
      <c r="H2893" s="5"/>
      <c r="K2893" s="5"/>
      <c r="L2893" s="5"/>
      <c r="M2893" s="18"/>
      <c r="N2893" s="18"/>
      <c r="T2893" s="67"/>
      <c r="U2893" s="67"/>
      <c r="V2893" s="20"/>
      <c r="Y2893" s="24"/>
      <c r="Z2893" s="24"/>
      <c r="AA2893" s="24"/>
      <c r="AB2893" s="24"/>
      <c r="AC2893" s="24"/>
      <c r="AD2893" s="24"/>
      <c r="AE2893" s="24"/>
      <c r="AF2893" s="24"/>
    </row>
    <row r="2894" spans="1:32" x14ac:dyDescent="0.25">
      <c r="A2894" s="18"/>
      <c r="B2894" s="18"/>
      <c r="C2894" s="74"/>
      <c r="D2894" s="74"/>
      <c r="E2894" s="75"/>
      <c r="F2894" s="5"/>
      <c r="G2894" s="5"/>
      <c r="H2894" s="5"/>
      <c r="K2894" s="5"/>
      <c r="L2894" s="5"/>
      <c r="M2894" s="18"/>
      <c r="N2894" s="18"/>
      <c r="T2894" s="67"/>
      <c r="U2894" s="67"/>
      <c r="V2894" s="20"/>
      <c r="Y2894" s="24"/>
      <c r="Z2894" s="24"/>
      <c r="AA2894" s="24"/>
      <c r="AB2894" s="24"/>
      <c r="AC2894" s="24"/>
      <c r="AD2894" s="24"/>
      <c r="AE2894" s="24"/>
      <c r="AF2894" s="24"/>
    </row>
    <row r="2895" spans="1:32" x14ac:dyDescent="0.25">
      <c r="A2895" s="18"/>
      <c r="B2895" s="18"/>
      <c r="C2895" s="74"/>
      <c r="D2895" s="74"/>
      <c r="E2895" s="75"/>
      <c r="F2895" s="5"/>
      <c r="G2895" s="5"/>
      <c r="H2895" s="5"/>
      <c r="K2895" s="5"/>
      <c r="L2895" s="5"/>
      <c r="M2895" s="18"/>
      <c r="N2895" s="18"/>
      <c r="T2895" s="67"/>
      <c r="U2895" s="67"/>
      <c r="V2895" s="20"/>
      <c r="Y2895" s="24"/>
      <c r="Z2895" s="24"/>
      <c r="AA2895" s="24"/>
      <c r="AB2895" s="24"/>
      <c r="AC2895" s="24"/>
      <c r="AD2895" s="24"/>
      <c r="AE2895" s="24"/>
      <c r="AF2895" s="24"/>
    </row>
    <row r="2896" spans="1:32" x14ac:dyDescent="0.25">
      <c r="A2896" s="18"/>
      <c r="B2896" s="18"/>
      <c r="C2896" s="74"/>
      <c r="D2896" s="74"/>
      <c r="E2896" s="75"/>
      <c r="F2896" s="5"/>
      <c r="G2896" s="5"/>
      <c r="H2896" s="5"/>
      <c r="K2896" s="5"/>
      <c r="L2896" s="5"/>
      <c r="M2896" s="18"/>
      <c r="N2896" s="18"/>
      <c r="T2896" s="67"/>
      <c r="U2896" s="67"/>
      <c r="V2896" s="20"/>
      <c r="Y2896" s="24"/>
      <c r="Z2896" s="24"/>
      <c r="AA2896" s="24"/>
      <c r="AB2896" s="24"/>
      <c r="AC2896" s="24"/>
      <c r="AD2896" s="24"/>
      <c r="AE2896" s="24"/>
      <c r="AF2896" s="24"/>
    </row>
    <row r="2897" spans="1:32" x14ac:dyDescent="0.25">
      <c r="A2897" s="18"/>
      <c r="B2897" s="18"/>
      <c r="C2897" s="74"/>
      <c r="D2897" s="74"/>
      <c r="E2897" s="75"/>
      <c r="F2897" s="5"/>
      <c r="G2897" s="5"/>
      <c r="H2897" s="5"/>
      <c r="K2897" s="5"/>
      <c r="L2897" s="5"/>
      <c r="M2897" s="18"/>
      <c r="N2897" s="18"/>
      <c r="T2897" s="67"/>
      <c r="U2897" s="67"/>
      <c r="V2897" s="20"/>
      <c r="Y2897" s="24"/>
      <c r="Z2897" s="24"/>
      <c r="AA2897" s="24"/>
      <c r="AB2897" s="24"/>
      <c r="AC2897" s="24"/>
      <c r="AD2897" s="24"/>
      <c r="AE2897" s="24"/>
      <c r="AF2897" s="24"/>
    </row>
    <row r="2898" spans="1:32" x14ac:dyDescent="0.25">
      <c r="A2898" s="18"/>
      <c r="B2898" s="18"/>
      <c r="C2898" s="74"/>
      <c r="D2898" s="74"/>
      <c r="E2898" s="75"/>
      <c r="F2898" s="5"/>
      <c r="G2898" s="5"/>
      <c r="H2898" s="5"/>
      <c r="K2898" s="5"/>
      <c r="L2898" s="5"/>
      <c r="M2898" s="18"/>
      <c r="N2898" s="18"/>
      <c r="T2898" s="67"/>
      <c r="U2898" s="67"/>
      <c r="V2898" s="20"/>
      <c r="Y2898" s="24"/>
      <c r="Z2898" s="24"/>
      <c r="AA2898" s="24"/>
      <c r="AB2898" s="24"/>
      <c r="AC2898" s="24"/>
      <c r="AD2898" s="24"/>
      <c r="AE2898" s="24"/>
      <c r="AF2898" s="24"/>
    </row>
    <row r="2899" spans="1:32" x14ac:dyDescent="0.25">
      <c r="A2899" s="18"/>
      <c r="B2899" s="18"/>
      <c r="C2899" s="74"/>
      <c r="D2899" s="74"/>
      <c r="E2899" s="75"/>
      <c r="F2899" s="5"/>
      <c r="G2899" s="5"/>
      <c r="H2899" s="5"/>
      <c r="K2899" s="5"/>
      <c r="L2899" s="5"/>
      <c r="M2899" s="18"/>
      <c r="N2899" s="18"/>
      <c r="T2899" s="67"/>
      <c r="U2899" s="67"/>
      <c r="V2899" s="20"/>
      <c r="Y2899" s="24"/>
      <c r="Z2899" s="24"/>
      <c r="AA2899" s="24"/>
      <c r="AB2899" s="24"/>
      <c r="AC2899" s="24"/>
      <c r="AD2899" s="24"/>
      <c r="AE2899" s="24"/>
      <c r="AF2899" s="24"/>
    </row>
    <row r="2900" spans="1:32" x14ac:dyDescent="0.25">
      <c r="A2900" s="18"/>
      <c r="B2900" s="18"/>
      <c r="C2900" s="74"/>
      <c r="D2900" s="74"/>
      <c r="E2900" s="75"/>
      <c r="F2900" s="5"/>
      <c r="G2900" s="5"/>
      <c r="H2900" s="5"/>
      <c r="K2900" s="5"/>
      <c r="L2900" s="5"/>
      <c r="M2900" s="18"/>
      <c r="N2900" s="18"/>
      <c r="T2900" s="67"/>
      <c r="U2900" s="67"/>
      <c r="V2900" s="20"/>
      <c r="Y2900" s="24"/>
      <c r="Z2900" s="24"/>
      <c r="AA2900" s="24"/>
      <c r="AB2900" s="24"/>
      <c r="AC2900" s="24"/>
      <c r="AD2900" s="24"/>
      <c r="AE2900" s="24"/>
      <c r="AF2900" s="24"/>
    </row>
    <row r="2901" spans="1:32" x14ac:dyDescent="0.25">
      <c r="A2901" s="18"/>
      <c r="B2901" s="18"/>
      <c r="C2901" s="74"/>
      <c r="D2901" s="74"/>
      <c r="E2901" s="75"/>
      <c r="F2901" s="5"/>
      <c r="G2901" s="5"/>
      <c r="H2901" s="5"/>
      <c r="K2901" s="5"/>
      <c r="L2901" s="5"/>
      <c r="M2901" s="18"/>
      <c r="N2901" s="18"/>
      <c r="T2901" s="67"/>
      <c r="U2901" s="67"/>
      <c r="V2901" s="20"/>
      <c r="Y2901" s="24"/>
      <c r="Z2901" s="24"/>
      <c r="AA2901" s="24"/>
      <c r="AB2901" s="24"/>
      <c r="AC2901" s="24"/>
      <c r="AD2901" s="24"/>
      <c r="AE2901" s="24"/>
      <c r="AF2901" s="24"/>
    </row>
    <row r="2902" spans="1:32" x14ac:dyDescent="0.25">
      <c r="A2902" s="18"/>
      <c r="B2902" s="18"/>
      <c r="C2902" s="74"/>
      <c r="D2902" s="74"/>
      <c r="E2902" s="75"/>
      <c r="F2902" s="5"/>
      <c r="G2902" s="5"/>
      <c r="H2902" s="5"/>
      <c r="K2902" s="5"/>
      <c r="L2902" s="5"/>
      <c r="M2902" s="18"/>
      <c r="N2902" s="18"/>
      <c r="T2902" s="67"/>
      <c r="U2902" s="67"/>
      <c r="V2902" s="20"/>
      <c r="Y2902" s="24"/>
      <c r="Z2902" s="24"/>
      <c r="AA2902" s="24"/>
      <c r="AB2902" s="24"/>
      <c r="AC2902" s="24"/>
      <c r="AD2902" s="24"/>
      <c r="AE2902" s="24"/>
      <c r="AF2902" s="24"/>
    </row>
    <row r="2903" spans="1:32" x14ac:dyDescent="0.25">
      <c r="A2903" s="18"/>
      <c r="B2903" s="18"/>
      <c r="C2903" s="74"/>
      <c r="D2903" s="74"/>
      <c r="E2903" s="75"/>
      <c r="F2903" s="5"/>
      <c r="G2903" s="5"/>
      <c r="H2903" s="5"/>
      <c r="K2903" s="5"/>
      <c r="L2903" s="5"/>
      <c r="M2903" s="18"/>
      <c r="N2903" s="18"/>
      <c r="T2903" s="67"/>
      <c r="U2903" s="67"/>
      <c r="V2903" s="20"/>
      <c r="Y2903" s="24"/>
      <c r="Z2903" s="24"/>
      <c r="AA2903" s="24"/>
      <c r="AB2903" s="24"/>
      <c r="AC2903" s="24"/>
      <c r="AD2903" s="24"/>
      <c r="AE2903" s="24"/>
      <c r="AF2903" s="24"/>
    </row>
    <row r="2904" spans="1:32" x14ac:dyDescent="0.25">
      <c r="A2904" s="18"/>
      <c r="B2904" s="18"/>
      <c r="C2904" s="74"/>
      <c r="D2904" s="74"/>
      <c r="E2904" s="75"/>
      <c r="F2904" s="5"/>
      <c r="G2904" s="5"/>
      <c r="H2904" s="5"/>
      <c r="K2904" s="5"/>
      <c r="L2904" s="5"/>
      <c r="M2904" s="18"/>
      <c r="N2904" s="18"/>
      <c r="T2904" s="67"/>
      <c r="U2904" s="67"/>
      <c r="V2904" s="20"/>
      <c r="Y2904" s="24"/>
      <c r="Z2904" s="24"/>
      <c r="AA2904" s="24"/>
      <c r="AB2904" s="24"/>
      <c r="AC2904" s="24"/>
      <c r="AD2904" s="24"/>
      <c r="AE2904" s="24"/>
      <c r="AF2904" s="24"/>
    </row>
    <row r="2905" spans="1:32" x14ac:dyDescent="0.25">
      <c r="A2905" s="18"/>
      <c r="B2905" s="18"/>
      <c r="C2905" s="74"/>
      <c r="D2905" s="74"/>
      <c r="E2905" s="75"/>
      <c r="F2905" s="5"/>
      <c r="G2905" s="5"/>
      <c r="H2905" s="5"/>
      <c r="K2905" s="5"/>
      <c r="L2905" s="5"/>
      <c r="M2905" s="18"/>
      <c r="N2905" s="18"/>
      <c r="T2905" s="67"/>
      <c r="U2905" s="67"/>
      <c r="V2905" s="20"/>
      <c r="Y2905" s="24"/>
      <c r="Z2905" s="24"/>
      <c r="AA2905" s="24"/>
      <c r="AB2905" s="24"/>
      <c r="AC2905" s="24"/>
      <c r="AD2905" s="24"/>
      <c r="AE2905" s="24"/>
      <c r="AF2905" s="24"/>
    </row>
    <row r="2906" spans="1:32" x14ac:dyDescent="0.25">
      <c r="A2906" s="18"/>
      <c r="B2906" s="18"/>
      <c r="C2906" s="74"/>
      <c r="D2906" s="74"/>
      <c r="E2906" s="75"/>
      <c r="F2906" s="5"/>
      <c r="G2906" s="5"/>
      <c r="H2906" s="5"/>
      <c r="K2906" s="5"/>
      <c r="L2906" s="5"/>
      <c r="M2906" s="18"/>
      <c r="N2906" s="18"/>
      <c r="T2906" s="67"/>
      <c r="U2906" s="67"/>
      <c r="V2906" s="20"/>
      <c r="Y2906" s="24"/>
      <c r="Z2906" s="24"/>
      <c r="AA2906" s="24"/>
      <c r="AB2906" s="24"/>
      <c r="AC2906" s="24"/>
      <c r="AD2906" s="24"/>
      <c r="AE2906" s="24"/>
      <c r="AF2906" s="24"/>
    </row>
    <row r="2907" spans="1:32" x14ac:dyDescent="0.25">
      <c r="A2907" s="18"/>
      <c r="B2907" s="18"/>
      <c r="C2907" s="74"/>
      <c r="D2907" s="74"/>
      <c r="E2907" s="75"/>
      <c r="F2907" s="5"/>
      <c r="G2907" s="5"/>
      <c r="H2907" s="5"/>
      <c r="K2907" s="5"/>
      <c r="L2907" s="5"/>
      <c r="M2907" s="18"/>
      <c r="N2907" s="18"/>
      <c r="T2907" s="67"/>
      <c r="U2907" s="67"/>
      <c r="V2907" s="20"/>
      <c r="Y2907" s="24"/>
      <c r="Z2907" s="24"/>
      <c r="AA2907" s="24"/>
      <c r="AB2907" s="24"/>
      <c r="AC2907" s="24"/>
      <c r="AD2907" s="24"/>
      <c r="AE2907" s="24"/>
      <c r="AF2907" s="24"/>
    </row>
    <row r="2908" spans="1:32" x14ac:dyDescent="0.25">
      <c r="A2908" s="18"/>
      <c r="B2908" s="18"/>
      <c r="C2908" s="74"/>
      <c r="D2908" s="74"/>
      <c r="E2908" s="75"/>
      <c r="F2908" s="5"/>
      <c r="G2908" s="5"/>
      <c r="H2908" s="5"/>
      <c r="K2908" s="5"/>
      <c r="L2908" s="5"/>
      <c r="M2908" s="18"/>
      <c r="N2908" s="18"/>
      <c r="T2908" s="67"/>
      <c r="U2908" s="67"/>
      <c r="V2908" s="20"/>
      <c r="Y2908" s="24"/>
      <c r="Z2908" s="24"/>
      <c r="AA2908" s="24"/>
      <c r="AB2908" s="24"/>
      <c r="AC2908" s="24"/>
      <c r="AD2908" s="24"/>
      <c r="AE2908" s="24"/>
      <c r="AF2908" s="24"/>
    </row>
    <row r="2909" spans="1:32" x14ac:dyDescent="0.25">
      <c r="A2909" s="18"/>
      <c r="B2909" s="18"/>
      <c r="C2909" s="74"/>
      <c r="D2909" s="74"/>
      <c r="E2909" s="75"/>
      <c r="F2909" s="5"/>
      <c r="G2909" s="5"/>
      <c r="H2909" s="5"/>
      <c r="K2909" s="5"/>
      <c r="L2909" s="5"/>
      <c r="M2909" s="18"/>
      <c r="N2909" s="18"/>
      <c r="T2909" s="67"/>
      <c r="U2909" s="67"/>
      <c r="V2909" s="20"/>
      <c r="Y2909" s="24"/>
      <c r="Z2909" s="24"/>
      <c r="AA2909" s="24"/>
      <c r="AB2909" s="24"/>
      <c r="AC2909" s="24"/>
      <c r="AD2909" s="24"/>
      <c r="AE2909" s="24"/>
      <c r="AF2909" s="24"/>
    </row>
    <row r="2910" spans="1:32" x14ac:dyDescent="0.25">
      <c r="A2910" s="18"/>
      <c r="B2910" s="18"/>
      <c r="C2910" s="74"/>
      <c r="D2910" s="74"/>
      <c r="E2910" s="75"/>
      <c r="F2910" s="5"/>
      <c r="G2910" s="5"/>
      <c r="H2910" s="5"/>
      <c r="K2910" s="5"/>
      <c r="L2910" s="5"/>
      <c r="M2910" s="18"/>
      <c r="N2910" s="18"/>
      <c r="T2910" s="67"/>
      <c r="U2910" s="67"/>
      <c r="V2910" s="20"/>
      <c r="Y2910" s="24"/>
      <c r="Z2910" s="24"/>
      <c r="AA2910" s="24"/>
      <c r="AB2910" s="24"/>
      <c r="AC2910" s="24"/>
      <c r="AD2910" s="24"/>
      <c r="AE2910" s="24"/>
      <c r="AF2910" s="24"/>
    </row>
    <row r="2911" spans="1:32" x14ac:dyDescent="0.25">
      <c r="A2911" s="18"/>
      <c r="B2911" s="18"/>
      <c r="C2911" s="74"/>
      <c r="D2911" s="74"/>
      <c r="E2911" s="75"/>
      <c r="F2911" s="5"/>
      <c r="G2911" s="5"/>
      <c r="H2911" s="5"/>
      <c r="K2911" s="5"/>
      <c r="L2911" s="5"/>
      <c r="M2911" s="18"/>
      <c r="N2911" s="18"/>
      <c r="T2911" s="67"/>
      <c r="U2911" s="67"/>
      <c r="V2911" s="20"/>
      <c r="Y2911" s="24"/>
      <c r="Z2911" s="24"/>
      <c r="AA2911" s="24"/>
      <c r="AB2911" s="24"/>
      <c r="AC2911" s="24"/>
      <c r="AD2911" s="24"/>
      <c r="AE2911" s="24"/>
      <c r="AF2911" s="24"/>
    </row>
    <row r="2912" spans="1:32" x14ac:dyDescent="0.25">
      <c r="A2912" s="18"/>
      <c r="B2912" s="18"/>
      <c r="C2912" s="74"/>
      <c r="D2912" s="74"/>
      <c r="E2912" s="75"/>
      <c r="F2912" s="5"/>
      <c r="G2912" s="5"/>
      <c r="H2912" s="5"/>
      <c r="K2912" s="5"/>
      <c r="L2912" s="5"/>
      <c r="M2912" s="18"/>
      <c r="N2912" s="18"/>
      <c r="T2912" s="67"/>
      <c r="U2912" s="67"/>
      <c r="V2912" s="20"/>
      <c r="Y2912" s="24"/>
      <c r="Z2912" s="24"/>
      <c r="AA2912" s="24"/>
      <c r="AB2912" s="24"/>
      <c r="AC2912" s="24"/>
      <c r="AD2912" s="24"/>
      <c r="AE2912" s="24"/>
      <c r="AF2912" s="24"/>
    </row>
    <row r="2913" spans="1:32" x14ac:dyDescent="0.25">
      <c r="A2913" s="18"/>
      <c r="B2913" s="18"/>
      <c r="C2913" s="74"/>
      <c r="D2913" s="74"/>
      <c r="E2913" s="75"/>
      <c r="F2913" s="5"/>
      <c r="G2913" s="5"/>
      <c r="H2913" s="5"/>
      <c r="K2913" s="5"/>
      <c r="L2913" s="5"/>
      <c r="M2913" s="18"/>
      <c r="N2913" s="18"/>
      <c r="T2913" s="67"/>
      <c r="U2913" s="67"/>
      <c r="V2913" s="20"/>
      <c r="Y2913" s="24"/>
      <c r="Z2913" s="24"/>
      <c r="AA2913" s="24"/>
      <c r="AB2913" s="24"/>
      <c r="AC2913" s="24"/>
      <c r="AD2913" s="24"/>
      <c r="AE2913" s="24"/>
      <c r="AF2913" s="24"/>
    </row>
    <row r="2914" spans="1:32" x14ac:dyDescent="0.25">
      <c r="A2914" s="18"/>
      <c r="B2914" s="18"/>
      <c r="C2914" s="74"/>
      <c r="D2914" s="74"/>
      <c r="E2914" s="75"/>
      <c r="F2914" s="5"/>
      <c r="G2914" s="5"/>
      <c r="H2914" s="5"/>
      <c r="K2914" s="5"/>
      <c r="L2914" s="5"/>
      <c r="M2914" s="18"/>
      <c r="N2914" s="18"/>
      <c r="T2914" s="67"/>
      <c r="U2914" s="67"/>
      <c r="V2914" s="20"/>
      <c r="Y2914" s="24"/>
      <c r="Z2914" s="24"/>
      <c r="AA2914" s="24"/>
      <c r="AB2914" s="24"/>
      <c r="AC2914" s="24"/>
      <c r="AD2914" s="24"/>
      <c r="AE2914" s="24"/>
      <c r="AF2914" s="24"/>
    </row>
    <row r="2915" spans="1:32" x14ac:dyDescent="0.25">
      <c r="A2915" s="18"/>
      <c r="B2915" s="18"/>
      <c r="C2915" s="74"/>
      <c r="D2915" s="74"/>
      <c r="E2915" s="75"/>
      <c r="F2915" s="5"/>
      <c r="G2915" s="5"/>
      <c r="H2915" s="5"/>
      <c r="K2915" s="5"/>
      <c r="L2915" s="5"/>
      <c r="M2915" s="18"/>
      <c r="N2915" s="18"/>
      <c r="T2915" s="67"/>
      <c r="U2915" s="67"/>
      <c r="V2915" s="20"/>
      <c r="Y2915" s="24"/>
      <c r="Z2915" s="24"/>
      <c r="AA2915" s="24"/>
      <c r="AB2915" s="24"/>
      <c r="AC2915" s="24"/>
      <c r="AD2915" s="24"/>
      <c r="AE2915" s="24"/>
      <c r="AF2915" s="24"/>
    </row>
    <row r="2916" spans="1:32" x14ac:dyDescent="0.25">
      <c r="A2916" s="18"/>
      <c r="B2916" s="18"/>
      <c r="C2916" s="74"/>
      <c r="D2916" s="74"/>
      <c r="E2916" s="75"/>
      <c r="F2916" s="5"/>
      <c r="G2916" s="5"/>
      <c r="H2916" s="5"/>
      <c r="K2916" s="5"/>
      <c r="L2916" s="5"/>
      <c r="M2916" s="18"/>
      <c r="N2916" s="18"/>
      <c r="T2916" s="67"/>
      <c r="U2916" s="67"/>
      <c r="V2916" s="20"/>
      <c r="Y2916" s="24"/>
      <c r="Z2916" s="24"/>
      <c r="AA2916" s="24"/>
      <c r="AB2916" s="24"/>
      <c r="AC2916" s="24"/>
      <c r="AD2916" s="24"/>
      <c r="AE2916" s="24"/>
      <c r="AF2916" s="24"/>
    </row>
    <row r="2917" spans="1:32" x14ac:dyDescent="0.25">
      <c r="A2917" s="18"/>
      <c r="B2917" s="18"/>
      <c r="C2917" s="74"/>
      <c r="D2917" s="74"/>
      <c r="E2917" s="75"/>
      <c r="F2917" s="5"/>
      <c r="G2917" s="5"/>
      <c r="H2917" s="5"/>
      <c r="K2917" s="5"/>
      <c r="L2917" s="5"/>
      <c r="M2917" s="18"/>
      <c r="N2917" s="18"/>
      <c r="T2917" s="67"/>
      <c r="U2917" s="67"/>
      <c r="V2917" s="20"/>
      <c r="Y2917" s="24"/>
      <c r="Z2917" s="24"/>
      <c r="AA2917" s="24"/>
      <c r="AB2917" s="24"/>
      <c r="AC2917" s="24"/>
      <c r="AD2917" s="24"/>
      <c r="AE2917" s="24"/>
      <c r="AF2917" s="24"/>
    </row>
    <row r="2918" spans="1:32" x14ac:dyDescent="0.25">
      <c r="A2918" s="18"/>
      <c r="B2918" s="18"/>
      <c r="C2918" s="74"/>
      <c r="D2918" s="74"/>
      <c r="E2918" s="75"/>
      <c r="F2918" s="5"/>
      <c r="G2918" s="5"/>
      <c r="H2918" s="5"/>
      <c r="K2918" s="5"/>
      <c r="L2918" s="5"/>
      <c r="M2918" s="18"/>
      <c r="N2918" s="18"/>
      <c r="T2918" s="67"/>
      <c r="U2918" s="67"/>
      <c r="V2918" s="20"/>
      <c r="Y2918" s="24"/>
      <c r="Z2918" s="24"/>
      <c r="AA2918" s="24"/>
      <c r="AB2918" s="24"/>
      <c r="AC2918" s="24"/>
      <c r="AD2918" s="24"/>
      <c r="AE2918" s="24"/>
      <c r="AF2918" s="24"/>
    </row>
    <row r="2919" spans="1:32" x14ac:dyDescent="0.25">
      <c r="A2919" s="18"/>
      <c r="B2919" s="18"/>
      <c r="C2919" s="74"/>
      <c r="D2919" s="74"/>
      <c r="E2919" s="75"/>
      <c r="F2919" s="5"/>
      <c r="G2919" s="5"/>
      <c r="H2919" s="5"/>
      <c r="K2919" s="5"/>
      <c r="L2919" s="5"/>
      <c r="M2919" s="18"/>
      <c r="N2919" s="18"/>
      <c r="T2919" s="67"/>
      <c r="U2919" s="67"/>
      <c r="V2919" s="20"/>
      <c r="Y2919" s="24"/>
      <c r="Z2919" s="24"/>
      <c r="AA2919" s="24"/>
      <c r="AB2919" s="24"/>
      <c r="AC2919" s="24"/>
      <c r="AD2919" s="24"/>
      <c r="AE2919" s="24"/>
      <c r="AF2919" s="24"/>
    </row>
    <row r="2920" spans="1:32" x14ac:dyDescent="0.25">
      <c r="A2920" s="18"/>
      <c r="B2920" s="18"/>
      <c r="C2920" s="74"/>
      <c r="D2920" s="74"/>
      <c r="E2920" s="75"/>
      <c r="F2920" s="5"/>
      <c r="G2920" s="5"/>
      <c r="H2920" s="5"/>
      <c r="K2920" s="5"/>
      <c r="L2920" s="5"/>
      <c r="M2920" s="18"/>
      <c r="N2920" s="18"/>
      <c r="T2920" s="67"/>
      <c r="U2920" s="67"/>
      <c r="V2920" s="20"/>
      <c r="Y2920" s="24"/>
      <c r="Z2920" s="24"/>
      <c r="AA2920" s="24"/>
      <c r="AB2920" s="24"/>
      <c r="AC2920" s="24"/>
      <c r="AD2920" s="24"/>
      <c r="AE2920" s="24"/>
      <c r="AF2920" s="24"/>
    </row>
    <row r="2921" spans="1:32" x14ac:dyDescent="0.25">
      <c r="A2921" s="18"/>
      <c r="B2921" s="18"/>
      <c r="C2921" s="74"/>
      <c r="D2921" s="74"/>
      <c r="E2921" s="75"/>
      <c r="F2921" s="5"/>
      <c r="G2921" s="5"/>
      <c r="H2921" s="5"/>
      <c r="K2921" s="5"/>
      <c r="L2921" s="5"/>
      <c r="M2921" s="18"/>
      <c r="N2921" s="18"/>
      <c r="T2921" s="67"/>
      <c r="U2921" s="67"/>
      <c r="V2921" s="20"/>
      <c r="Y2921" s="24"/>
      <c r="Z2921" s="24"/>
      <c r="AA2921" s="24"/>
      <c r="AB2921" s="24"/>
      <c r="AC2921" s="24"/>
      <c r="AD2921" s="24"/>
      <c r="AE2921" s="24"/>
      <c r="AF2921" s="24"/>
    </row>
    <row r="2922" spans="1:32" x14ac:dyDescent="0.25">
      <c r="A2922" s="18"/>
      <c r="B2922" s="18"/>
      <c r="C2922" s="74"/>
      <c r="D2922" s="74"/>
      <c r="E2922" s="75"/>
      <c r="F2922" s="5"/>
      <c r="G2922" s="5"/>
      <c r="H2922" s="5"/>
      <c r="K2922" s="5"/>
      <c r="L2922" s="5"/>
      <c r="M2922" s="18"/>
      <c r="N2922" s="18"/>
      <c r="T2922" s="67"/>
      <c r="U2922" s="67"/>
      <c r="V2922" s="20"/>
      <c r="Y2922" s="24"/>
      <c r="Z2922" s="24"/>
      <c r="AA2922" s="24"/>
      <c r="AB2922" s="24"/>
      <c r="AC2922" s="24"/>
      <c r="AD2922" s="24"/>
      <c r="AE2922" s="24"/>
      <c r="AF2922" s="24"/>
    </row>
    <row r="2923" spans="1:32" x14ac:dyDescent="0.25">
      <c r="A2923" s="18"/>
      <c r="B2923" s="18"/>
      <c r="C2923" s="74"/>
      <c r="D2923" s="74"/>
      <c r="E2923" s="75"/>
      <c r="F2923" s="5"/>
      <c r="G2923" s="5"/>
      <c r="H2923" s="5"/>
      <c r="K2923" s="5"/>
      <c r="L2923" s="5"/>
      <c r="M2923" s="18"/>
      <c r="N2923" s="18"/>
      <c r="T2923" s="67"/>
      <c r="U2923" s="67"/>
      <c r="V2923" s="20"/>
      <c r="Y2923" s="24"/>
      <c r="Z2923" s="24"/>
      <c r="AA2923" s="24"/>
      <c r="AB2923" s="24"/>
      <c r="AC2923" s="24"/>
      <c r="AD2923" s="24"/>
      <c r="AE2923" s="24"/>
      <c r="AF2923" s="24"/>
    </row>
    <row r="2924" spans="1:32" x14ac:dyDescent="0.25">
      <c r="A2924" s="18"/>
      <c r="B2924" s="18"/>
      <c r="C2924" s="74"/>
      <c r="D2924" s="74"/>
      <c r="E2924" s="75"/>
      <c r="F2924" s="5"/>
      <c r="G2924" s="5"/>
      <c r="H2924" s="5"/>
      <c r="K2924" s="5"/>
      <c r="L2924" s="5"/>
      <c r="M2924" s="18"/>
      <c r="N2924" s="18"/>
      <c r="T2924" s="67"/>
      <c r="U2924" s="67"/>
      <c r="V2924" s="20"/>
      <c r="Y2924" s="24"/>
      <c r="Z2924" s="24"/>
      <c r="AA2924" s="24"/>
      <c r="AB2924" s="24"/>
      <c r="AC2924" s="24"/>
      <c r="AD2924" s="24"/>
      <c r="AE2924" s="24"/>
      <c r="AF2924" s="24"/>
    </row>
    <row r="2925" spans="1:32" x14ac:dyDescent="0.25">
      <c r="A2925" s="18"/>
      <c r="B2925" s="18"/>
      <c r="C2925" s="74"/>
      <c r="D2925" s="74"/>
      <c r="E2925" s="75"/>
      <c r="F2925" s="5"/>
      <c r="G2925" s="5"/>
      <c r="H2925" s="5"/>
      <c r="K2925" s="5"/>
      <c r="L2925" s="5"/>
      <c r="M2925" s="18"/>
      <c r="N2925" s="18"/>
      <c r="T2925" s="67"/>
      <c r="U2925" s="67"/>
      <c r="V2925" s="20"/>
      <c r="X2925" s="90"/>
      <c r="Y2925" s="24"/>
      <c r="Z2925" s="24"/>
      <c r="AA2925" s="24"/>
      <c r="AB2925" s="24"/>
      <c r="AC2925" s="24"/>
      <c r="AD2925" s="24"/>
      <c r="AE2925" s="24"/>
      <c r="AF2925" s="24"/>
    </row>
    <row r="2926" spans="1:32" x14ac:dyDescent="0.25">
      <c r="A2926" s="18"/>
      <c r="B2926" s="18"/>
      <c r="C2926" s="74"/>
      <c r="D2926" s="74"/>
      <c r="E2926" s="75"/>
      <c r="F2926" s="5"/>
      <c r="G2926" s="5"/>
      <c r="H2926" s="5"/>
      <c r="K2926" s="5"/>
      <c r="L2926" s="5"/>
      <c r="M2926" s="18"/>
      <c r="N2926" s="18"/>
      <c r="T2926" s="67"/>
      <c r="U2926" s="67"/>
      <c r="V2926" s="20"/>
      <c r="Y2926" s="24"/>
      <c r="Z2926" s="24"/>
      <c r="AA2926" s="24"/>
      <c r="AB2926" s="24"/>
      <c r="AC2926" s="24"/>
      <c r="AD2926" s="24"/>
      <c r="AE2926" s="24"/>
      <c r="AF2926" s="24"/>
    </row>
    <row r="2927" spans="1:32" x14ac:dyDescent="0.25">
      <c r="A2927" s="18"/>
      <c r="B2927" s="18"/>
      <c r="C2927" s="74"/>
      <c r="D2927" s="74"/>
      <c r="E2927" s="75"/>
      <c r="F2927" s="5"/>
      <c r="G2927" s="5"/>
      <c r="H2927" s="5"/>
      <c r="K2927" s="5"/>
      <c r="L2927" s="5"/>
      <c r="M2927" s="18"/>
      <c r="N2927" s="18"/>
      <c r="T2927" s="67"/>
      <c r="U2927" s="67"/>
      <c r="V2927" s="20"/>
      <c r="Y2927" s="24"/>
      <c r="Z2927" s="24"/>
      <c r="AA2927" s="24"/>
      <c r="AB2927" s="24"/>
      <c r="AC2927" s="24"/>
      <c r="AD2927" s="24"/>
      <c r="AE2927" s="24"/>
      <c r="AF2927" s="24"/>
    </row>
    <row r="2928" spans="1:32" x14ac:dyDescent="0.25">
      <c r="A2928" s="18"/>
      <c r="B2928" s="18"/>
      <c r="C2928" s="74"/>
      <c r="D2928" s="74"/>
      <c r="E2928" s="75"/>
      <c r="F2928" s="5"/>
      <c r="G2928" s="5"/>
      <c r="H2928" s="5"/>
      <c r="K2928" s="5"/>
      <c r="L2928" s="5"/>
      <c r="M2928" s="18"/>
      <c r="N2928" s="18"/>
      <c r="T2928" s="67"/>
      <c r="U2928" s="67"/>
      <c r="V2928" s="20"/>
      <c r="Y2928" s="24"/>
      <c r="Z2928" s="24"/>
      <c r="AA2928" s="24"/>
      <c r="AB2928" s="24"/>
      <c r="AC2928" s="24"/>
      <c r="AD2928" s="24"/>
      <c r="AE2928" s="24"/>
      <c r="AF2928" s="24"/>
    </row>
    <row r="2929" spans="1:32" x14ac:dyDescent="0.25">
      <c r="A2929" s="18"/>
      <c r="B2929" s="18"/>
      <c r="C2929" s="74"/>
      <c r="D2929" s="74"/>
      <c r="E2929" s="75"/>
      <c r="F2929" s="5"/>
      <c r="G2929" s="5"/>
      <c r="H2929" s="5"/>
      <c r="K2929" s="5"/>
      <c r="L2929" s="5"/>
      <c r="M2929" s="18"/>
      <c r="N2929" s="18"/>
      <c r="T2929" s="67"/>
      <c r="U2929" s="67"/>
      <c r="V2929" s="20"/>
      <c r="Y2929" s="24"/>
      <c r="Z2929" s="24"/>
      <c r="AA2929" s="24"/>
      <c r="AB2929" s="24"/>
      <c r="AC2929" s="24"/>
      <c r="AD2929" s="24"/>
      <c r="AE2929" s="24"/>
      <c r="AF2929" s="24"/>
    </row>
    <row r="2930" spans="1:32" x14ac:dyDescent="0.25">
      <c r="A2930" s="18"/>
      <c r="B2930" s="18"/>
      <c r="C2930" s="74"/>
      <c r="D2930" s="74"/>
      <c r="E2930" s="75"/>
      <c r="F2930" s="5"/>
      <c r="G2930" s="5"/>
      <c r="H2930" s="5"/>
      <c r="K2930" s="5"/>
      <c r="L2930" s="5"/>
      <c r="M2930" s="18"/>
      <c r="N2930" s="18"/>
      <c r="T2930" s="67"/>
      <c r="U2930" s="67"/>
      <c r="V2930" s="20"/>
      <c r="Y2930" s="24"/>
      <c r="Z2930" s="24"/>
      <c r="AA2930" s="24"/>
      <c r="AB2930" s="24"/>
      <c r="AC2930" s="24"/>
      <c r="AD2930" s="24"/>
      <c r="AE2930" s="24"/>
      <c r="AF2930" s="24"/>
    </row>
    <row r="2931" spans="1:32" x14ac:dyDescent="0.25">
      <c r="A2931" s="18"/>
      <c r="B2931" s="18"/>
      <c r="C2931" s="74"/>
      <c r="D2931" s="74"/>
      <c r="E2931" s="75"/>
      <c r="F2931" s="5"/>
      <c r="G2931" s="5"/>
      <c r="H2931" s="5"/>
      <c r="K2931" s="5"/>
      <c r="L2931" s="5"/>
      <c r="M2931" s="18"/>
      <c r="N2931" s="18"/>
      <c r="T2931" s="67"/>
      <c r="U2931" s="67"/>
      <c r="V2931" s="20"/>
      <c r="Y2931" s="24"/>
      <c r="Z2931" s="24"/>
      <c r="AA2931" s="24"/>
      <c r="AB2931" s="24"/>
      <c r="AC2931" s="24"/>
      <c r="AD2931" s="24"/>
      <c r="AE2931" s="24"/>
      <c r="AF2931" s="24"/>
    </row>
    <row r="2932" spans="1:32" x14ac:dyDescent="0.25">
      <c r="A2932" s="18"/>
      <c r="B2932" s="18"/>
      <c r="C2932" s="74"/>
      <c r="D2932" s="74"/>
      <c r="E2932" s="75"/>
      <c r="F2932" s="5"/>
      <c r="G2932" s="5"/>
      <c r="H2932" s="5"/>
      <c r="K2932" s="5"/>
      <c r="L2932" s="5"/>
      <c r="M2932" s="18"/>
      <c r="N2932" s="18"/>
      <c r="T2932" s="67"/>
      <c r="U2932" s="67"/>
      <c r="V2932" s="20"/>
      <c r="Y2932" s="24"/>
      <c r="Z2932" s="24"/>
      <c r="AA2932" s="24"/>
      <c r="AB2932" s="24"/>
      <c r="AC2932" s="24"/>
      <c r="AD2932" s="24"/>
      <c r="AE2932" s="24"/>
      <c r="AF2932" s="24"/>
    </row>
    <row r="2933" spans="1:32" x14ac:dyDescent="0.25">
      <c r="A2933" s="18"/>
      <c r="B2933" s="18"/>
      <c r="C2933" s="74"/>
      <c r="D2933" s="74"/>
      <c r="E2933" s="75"/>
      <c r="F2933" s="5"/>
      <c r="G2933" s="5"/>
      <c r="H2933" s="5"/>
      <c r="K2933" s="5"/>
      <c r="L2933" s="5"/>
      <c r="M2933" s="18"/>
      <c r="N2933" s="18"/>
      <c r="T2933" s="67"/>
      <c r="U2933" s="67"/>
      <c r="V2933" s="20"/>
      <c r="Y2933" s="24"/>
      <c r="Z2933" s="24"/>
      <c r="AA2933" s="24"/>
      <c r="AB2933" s="24"/>
      <c r="AC2933" s="24"/>
      <c r="AD2933" s="24"/>
      <c r="AE2933" s="24"/>
      <c r="AF2933" s="24"/>
    </row>
    <row r="2934" spans="1:32" x14ac:dyDescent="0.25">
      <c r="A2934" s="18"/>
      <c r="B2934" s="18"/>
      <c r="C2934" s="74"/>
      <c r="D2934" s="74"/>
      <c r="E2934" s="75"/>
      <c r="F2934" s="5"/>
      <c r="G2934" s="5"/>
      <c r="H2934" s="5"/>
      <c r="K2934" s="5"/>
      <c r="L2934" s="5"/>
      <c r="M2934" s="18"/>
      <c r="N2934" s="18"/>
      <c r="T2934" s="67"/>
      <c r="U2934" s="67"/>
      <c r="V2934" s="20"/>
      <c r="Y2934" s="24"/>
      <c r="Z2934" s="24"/>
      <c r="AA2934" s="24"/>
      <c r="AB2934" s="24"/>
      <c r="AC2934" s="24"/>
      <c r="AD2934" s="24"/>
      <c r="AE2934" s="24"/>
      <c r="AF2934" s="24"/>
    </row>
    <row r="2935" spans="1:32" x14ac:dyDescent="0.25">
      <c r="A2935" s="18"/>
      <c r="B2935" s="18"/>
      <c r="C2935" s="74"/>
      <c r="D2935" s="74"/>
      <c r="E2935" s="75"/>
      <c r="F2935" s="5"/>
      <c r="G2935" s="5"/>
      <c r="H2935" s="5"/>
      <c r="K2935" s="5"/>
      <c r="L2935" s="5"/>
      <c r="M2935" s="18"/>
      <c r="N2935" s="18"/>
      <c r="T2935" s="67"/>
      <c r="U2935" s="67"/>
      <c r="V2935" s="20"/>
      <c r="Y2935" s="24"/>
      <c r="Z2935" s="24"/>
      <c r="AA2935" s="24"/>
      <c r="AB2935" s="24"/>
      <c r="AC2935" s="24"/>
      <c r="AD2935" s="24"/>
      <c r="AE2935" s="24"/>
      <c r="AF2935" s="24"/>
    </row>
    <row r="2936" spans="1:32" x14ac:dyDescent="0.25">
      <c r="A2936" s="18"/>
      <c r="B2936" s="18"/>
      <c r="C2936" s="74"/>
      <c r="D2936" s="74"/>
      <c r="E2936" s="75"/>
      <c r="F2936" s="5"/>
      <c r="G2936" s="5"/>
      <c r="H2936" s="5"/>
      <c r="K2936" s="5"/>
      <c r="L2936" s="5"/>
      <c r="M2936" s="18"/>
      <c r="N2936" s="18"/>
      <c r="T2936" s="67"/>
      <c r="U2936" s="67"/>
      <c r="V2936" s="20"/>
      <c r="Y2936" s="24"/>
      <c r="Z2936" s="24"/>
      <c r="AA2936" s="24"/>
      <c r="AB2936" s="24"/>
      <c r="AC2936" s="24"/>
      <c r="AD2936" s="24"/>
      <c r="AE2936" s="24"/>
      <c r="AF2936" s="24"/>
    </row>
    <row r="2937" spans="1:32" x14ac:dyDescent="0.25">
      <c r="A2937" s="18"/>
      <c r="B2937" s="18"/>
      <c r="C2937" s="74"/>
      <c r="D2937" s="74"/>
      <c r="E2937" s="75"/>
      <c r="F2937" s="5"/>
      <c r="G2937" s="5"/>
      <c r="H2937" s="5"/>
      <c r="K2937" s="5"/>
      <c r="L2937" s="5"/>
      <c r="M2937" s="18"/>
      <c r="N2937" s="18"/>
      <c r="T2937" s="67"/>
      <c r="U2937" s="67"/>
      <c r="V2937" s="20"/>
      <c r="Y2937" s="24"/>
      <c r="Z2937" s="24"/>
      <c r="AA2937" s="24"/>
      <c r="AB2937" s="24"/>
      <c r="AC2937" s="24"/>
      <c r="AD2937" s="24"/>
      <c r="AE2937" s="24"/>
      <c r="AF2937" s="24"/>
    </row>
    <row r="2938" spans="1:32" x14ac:dyDescent="0.25">
      <c r="A2938" s="18"/>
      <c r="B2938" s="18"/>
      <c r="C2938" s="74"/>
      <c r="D2938" s="74"/>
      <c r="E2938" s="75"/>
      <c r="F2938" s="5"/>
      <c r="G2938" s="5"/>
      <c r="H2938" s="5"/>
      <c r="K2938" s="5"/>
      <c r="L2938" s="5"/>
      <c r="M2938" s="18"/>
      <c r="N2938" s="18"/>
      <c r="T2938" s="67"/>
      <c r="U2938" s="67"/>
      <c r="V2938" s="20"/>
      <c r="Y2938" s="24"/>
      <c r="Z2938" s="24"/>
      <c r="AA2938" s="24"/>
      <c r="AB2938" s="24"/>
      <c r="AC2938" s="24"/>
      <c r="AD2938" s="24"/>
      <c r="AE2938" s="24"/>
      <c r="AF2938" s="24"/>
    </row>
    <row r="2939" spans="1:32" x14ac:dyDescent="0.25">
      <c r="A2939" s="18"/>
      <c r="B2939" s="18"/>
      <c r="C2939" s="74"/>
      <c r="D2939" s="74"/>
      <c r="E2939" s="75"/>
      <c r="F2939" s="5"/>
      <c r="G2939" s="5"/>
      <c r="H2939" s="5"/>
      <c r="K2939" s="5"/>
      <c r="L2939" s="5"/>
      <c r="M2939" s="18"/>
      <c r="N2939" s="18"/>
      <c r="T2939" s="67"/>
      <c r="U2939" s="67"/>
      <c r="V2939" s="20"/>
      <c r="Y2939" s="24"/>
      <c r="Z2939" s="24"/>
      <c r="AA2939" s="24"/>
      <c r="AB2939" s="24"/>
      <c r="AC2939" s="24"/>
      <c r="AD2939" s="24"/>
      <c r="AE2939" s="24"/>
      <c r="AF2939" s="24"/>
    </row>
    <row r="2940" spans="1:32" x14ac:dyDescent="0.25">
      <c r="A2940" s="18"/>
      <c r="B2940" s="18"/>
      <c r="C2940" s="74"/>
      <c r="D2940" s="74"/>
      <c r="E2940" s="75"/>
      <c r="F2940" s="5"/>
      <c r="G2940" s="5"/>
      <c r="H2940" s="5"/>
      <c r="K2940" s="5"/>
      <c r="L2940" s="5"/>
      <c r="M2940" s="18"/>
      <c r="N2940" s="18"/>
      <c r="T2940" s="67"/>
      <c r="U2940" s="67"/>
      <c r="V2940" s="20"/>
      <c r="Y2940" s="24"/>
      <c r="Z2940" s="24"/>
      <c r="AA2940" s="24"/>
      <c r="AB2940" s="24"/>
      <c r="AC2940" s="24"/>
      <c r="AD2940" s="24"/>
      <c r="AE2940" s="24"/>
      <c r="AF2940" s="24"/>
    </row>
    <row r="2941" spans="1:32" x14ac:dyDescent="0.25">
      <c r="A2941" s="18"/>
      <c r="B2941" s="18"/>
      <c r="C2941" s="74"/>
      <c r="D2941" s="74"/>
      <c r="E2941" s="75"/>
      <c r="F2941" s="5"/>
      <c r="G2941" s="5"/>
      <c r="H2941" s="5"/>
      <c r="K2941" s="5"/>
      <c r="L2941" s="5"/>
      <c r="M2941" s="18"/>
      <c r="N2941" s="18"/>
      <c r="T2941" s="67"/>
      <c r="U2941" s="67"/>
      <c r="V2941" s="20"/>
      <c r="Y2941" s="24"/>
      <c r="Z2941" s="24"/>
      <c r="AA2941" s="24"/>
      <c r="AB2941" s="24"/>
      <c r="AC2941" s="24"/>
      <c r="AD2941" s="24"/>
      <c r="AE2941" s="24"/>
      <c r="AF2941" s="24"/>
    </row>
    <row r="2942" spans="1:32" x14ac:dyDescent="0.25">
      <c r="A2942" s="18"/>
      <c r="B2942" s="18"/>
      <c r="C2942" s="74"/>
      <c r="D2942" s="74"/>
      <c r="E2942" s="75"/>
      <c r="F2942" s="5"/>
      <c r="G2942" s="5"/>
      <c r="H2942" s="5"/>
      <c r="K2942" s="5"/>
      <c r="L2942" s="5"/>
      <c r="M2942" s="18"/>
      <c r="N2942" s="18"/>
      <c r="T2942" s="67"/>
      <c r="U2942" s="67"/>
      <c r="V2942" s="20"/>
      <c r="Y2942" s="24"/>
      <c r="Z2942" s="24"/>
      <c r="AA2942" s="24"/>
      <c r="AB2942" s="24"/>
      <c r="AC2942" s="24"/>
      <c r="AD2942" s="24"/>
      <c r="AE2942" s="24"/>
      <c r="AF2942" s="24"/>
    </row>
    <row r="2943" spans="1:32" x14ac:dyDescent="0.25">
      <c r="A2943" s="18"/>
      <c r="B2943" s="18"/>
      <c r="C2943" s="74"/>
      <c r="D2943" s="74"/>
      <c r="E2943" s="75"/>
      <c r="F2943" s="5"/>
      <c r="G2943" s="5"/>
      <c r="H2943" s="5"/>
      <c r="K2943" s="5"/>
      <c r="L2943" s="5"/>
      <c r="M2943" s="18"/>
      <c r="N2943" s="18"/>
      <c r="T2943" s="67"/>
      <c r="U2943" s="67"/>
      <c r="V2943" s="20"/>
      <c r="Y2943" s="24"/>
      <c r="Z2943" s="24"/>
      <c r="AA2943" s="24"/>
      <c r="AB2943" s="24"/>
      <c r="AC2943" s="24"/>
      <c r="AD2943" s="24"/>
      <c r="AE2943" s="24"/>
      <c r="AF2943" s="24"/>
    </row>
    <row r="2944" spans="1:32" x14ac:dyDescent="0.25">
      <c r="A2944" s="18"/>
      <c r="B2944" s="18"/>
      <c r="C2944" s="74"/>
      <c r="D2944" s="74"/>
      <c r="E2944" s="75"/>
      <c r="F2944" s="5"/>
      <c r="G2944" s="5"/>
      <c r="H2944" s="5"/>
      <c r="K2944" s="5"/>
      <c r="L2944" s="5"/>
      <c r="M2944" s="18"/>
      <c r="N2944" s="18"/>
      <c r="T2944" s="67"/>
      <c r="U2944" s="67"/>
      <c r="V2944" s="20"/>
      <c r="Y2944" s="24"/>
      <c r="Z2944" s="24"/>
      <c r="AA2944" s="24"/>
      <c r="AB2944" s="24"/>
      <c r="AC2944" s="24"/>
      <c r="AD2944" s="24"/>
      <c r="AE2944" s="24"/>
      <c r="AF2944" s="24"/>
    </row>
    <row r="2945" spans="1:32" x14ac:dyDescent="0.25">
      <c r="A2945" s="18"/>
      <c r="B2945" s="18"/>
      <c r="C2945" s="74"/>
      <c r="D2945" s="74"/>
      <c r="E2945" s="75"/>
      <c r="F2945" s="5"/>
      <c r="G2945" s="5"/>
      <c r="H2945" s="5"/>
      <c r="K2945" s="5"/>
      <c r="L2945" s="5"/>
      <c r="M2945" s="18"/>
      <c r="N2945" s="18"/>
      <c r="T2945" s="67"/>
      <c r="U2945" s="67"/>
      <c r="V2945" s="20"/>
      <c r="Y2945" s="24"/>
      <c r="Z2945" s="24"/>
      <c r="AA2945" s="24"/>
      <c r="AB2945" s="24"/>
      <c r="AC2945" s="24"/>
      <c r="AD2945" s="24"/>
      <c r="AE2945" s="24"/>
      <c r="AF2945" s="24"/>
    </row>
    <row r="2946" spans="1:32" x14ac:dyDescent="0.25">
      <c r="A2946" s="18"/>
      <c r="B2946" s="18"/>
      <c r="C2946" s="74"/>
      <c r="D2946" s="74"/>
      <c r="E2946" s="75"/>
      <c r="F2946" s="5"/>
      <c r="G2946" s="5"/>
      <c r="H2946" s="5"/>
      <c r="K2946" s="5"/>
      <c r="L2946" s="5"/>
      <c r="M2946" s="18"/>
      <c r="N2946" s="18"/>
      <c r="T2946" s="67"/>
      <c r="U2946" s="67"/>
      <c r="V2946" s="20"/>
      <c r="Y2946" s="24"/>
      <c r="Z2946" s="24"/>
      <c r="AA2946" s="24"/>
      <c r="AB2946" s="24"/>
      <c r="AC2946" s="24"/>
      <c r="AD2946" s="24"/>
      <c r="AE2946" s="24"/>
      <c r="AF2946" s="24"/>
    </row>
    <row r="2947" spans="1:32" x14ac:dyDescent="0.25">
      <c r="A2947" s="18"/>
      <c r="B2947" s="18"/>
      <c r="C2947" s="74"/>
      <c r="D2947" s="74"/>
      <c r="E2947" s="75"/>
      <c r="F2947" s="5"/>
      <c r="G2947" s="5"/>
      <c r="H2947" s="5"/>
      <c r="K2947" s="5"/>
      <c r="L2947" s="5"/>
      <c r="M2947" s="18"/>
      <c r="N2947" s="18"/>
      <c r="T2947" s="67"/>
      <c r="U2947" s="67"/>
      <c r="V2947" s="20"/>
      <c r="Y2947" s="24"/>
      <c r="Z2947" s="24"/>
      <c r="AA2947" s="24"/>
      <c r="AB2947" s="24"/>
      <c r="AC2947" s="24"/>
      <c r="AD2947" s="24"/>
      <c r="AE2947" s="24"/>
      <c r="AF2947" s="24"/>
    </row>
    <row r="2948" spans="1:32" x14ac:dyDescent="0.25">
      <c r="A2948" s="18"/>
      <c r="B2948" s="18"/>
      <c r="C2948" s="74"/>
      <c r="D2948" s="74"/>
      <c r="E2948" s="75"/>
      <c r="F2948" s="5"/>
      <c r="G2948" s="5"/>
      <c r="H2948" s="5"/>
      <c r="K2948" s="5"/>
      <c r="L2948" s="5"/>
      <c r="M2948" s="18"/>
      <c r="N2948" s="18"/>
      <c r="T2948" s="67"/>
      <c r="U2948" s="67"/>
      <c r="V2948" s="20"/>
      <c r="Y2948" s="24"/>
      <c r="Z2948" s="24"/>
      <c r="AA2948" s="24"/>
      <c r="AB2948" s="24"/>
      <c r="AC2948" s="24"/>
      <c r="AD2948" s="24"/>
      <c r="AE2948" s="24"/>
      <c r="AF2948" s="24"/>
    </row>
    <row r="2949" spans="1:32" x14ac:dyDescent="0.25">
      <c r="A2949" s="18"/>
      <c r="B2949" s="18"/>
      <c r="C2949" s="74"/>
      <c r="D2949" s="74"/>
      <c r="E2949" s="75"/>
      <c r="F2949" s="5"/>
      <c r="G2949" s="5"/>
      <c r="H2949" s="5"/>
      <c r="K2949" s="5"/>
      <c r="L2949" s="5"/>
      <c r="M2949" s="18"/>
      <c r="N2949" s="18"/>
      <c r="T2949" s="67"/>
      <c r="U2949" s="67"/>
      <c r="V2949" s="20"/>
      <c r="Y2949" s="24"/>
      <c r="Z2949" s="24"/>
      <c r="AA2949" s="24"/>
      <c r="AB2949" s="24"/>
      <c r="AC2949" s="24"/>
      <c r="AD2949" s="24"/>
      <c r="AE2949" s="24"/>
      <c r="AF2949" s="24"/>
    </row>
    <row r="2950" spans="1:32" x14ac:dyDescent="0.25">
      <c r="A2950" s="18"/>
      <c r="B2950" s="18"/>
      <c r="C2950" s="74"/>
      <c r="D2950" s="74"/>
      <c r="E2950" s="75"/>
      <c r="F2950" s="5"/>
      <c r="G2950" s="5"/>
      <c r="H2950" s="5"/>
      <c r="K2950" s="5"/>
      <c r="L2950" s="5"/>
      <c r="M2950" s="18"/>
      <c r="N2950" s="18"/>
      <c r="T2950" s="67"/>
      <c r="U2950" s="67"/>
      <c r="V2950" s="20"/>
      <c r="Y2950" s="24"/>
      <c r="Z2950" s="24"/>
      <c r="AA2950" s="24"/>
      <c r="AB2950" s="24"/>
      <c r="AC2950" s="24"/>
      <c r="AD2950" s="24"/>
      <c r="AE2950" s="24"/>
      <c r="AF2950" s="24"/>
    </row>
    <row r="2951" spans="1:32" x14ac:dyDescent="0.25">
      <c r="A2951" s="18"/>
      <c r="B2951" s="18"/>
      <c r="C2951" s="74"/>
      <c r="D2951" s="74"/>
      <c r="E2951" s="75"/>
      <c r="F2951" s="5"/>
      <c r="G2951" s="5"/>
      <c r="H2951" s="5"/>
      <c r="K2951" s="5"/>
      <c r="L2951" s="5"/>
      <c r="M2951" s="18"/>
      <c r="N2951" s="18"/>
      <c r="T2951" s="67"/>
      <c r="U2951" s="67"/>
      <c r="V2951" s="20"/>
      <c r="Y2951" s="24"/>
      <c r="Z2951" s="24"/>
      <c r="AA2951" s="24"/>
      <c r="AB2951" s="24"/>
      <c r="AC2951" s="24"/>
      <c r="AD2951" s="24"/>
      <c r="AE2951" s="24"/>
      <c r="AF2951" s="24"/>
    </row>
    <row r="2952" spans="1:32" x14ac:dyDescent="0.25">
      <c r="A2952" s="18"/>
      <c r="B2952" s="18"/>
      <c r="C2952" s="74"/>
      <c r="D2952" s="74"/>
      <c r="E2952" s="75"/>
      <c r="F2952" s="5"/>
      <c r="G2952" s="5"/>
      <c r="H2952" s="5"/>
      <c r="K2952" s="5"/>
      <c r="L2952" s="5"/>
      <c r="M2952" s="18"/>
      <c r="N2952" s="18"/>
      <c r="T2952" s="67"/>
      <c r="U2952" s="67"/>
      <c r="V2952" s="20"/>
      <c r="Y2952" s="24"/>
      <c r="Z2952" s="24"/>
      <c r="AA2952" s="24"/>
      <c r="AB2952" s="24"/>
      <c r="AC2952" s="24"/>
      <c r="AD2952" s="24"/>
      <c r="AE2952" s="24"/>
      <c r="AF2952" s="24"/>
    </row>
    <row r="2953" spans="1:32" x14ac:dyDescent="0.25">
      <c r="A2953" s="18"/>
      <c r="B2953" s="18"/>
      <c r="C2953" s="74"/>
      <c r="D2953" s="74"/>
      <c r="E2953" s="75"/>
      <c r="F2953" s="5"/>
      <c r="G2953" s="5"/>
      <c r="H2953" s="5"/>
      <c r="K2953" s="5"/>
      <c r="L2953" s="5"/>
      <c r="M2953" s="18"/>
      <c r="N2953" s="18"/>
      <c r="T2953" s="67"/>
      <c r="U2953" s="67"/>
      <c r="V2953" s="20"/>
      <c r="Y2953" s="24"/>
      <c r="Z2953" s="24"/>
      <c r="AA2953" s="24"/>
      <c r="AB2953" s="24"/>
      <c r="AC2953" s="24"/>
      <c r="AD2953" s="24"/>
      <c r="AE2953" s="24"/>
      <c r="AF2953" s="24"/>
    </row>
    <row r="2954" spans="1:32" x14ac:dyDescent="0.25">
      <c r="A2954" s="18"/>
      <c r="B2954" s="18"/>
      <c r="C2954" s="74"/>
      <c r="D2954" s="74"/>
      <c r="E2954" s="75"/>
      <c r="F2954" s="5"/>
      <c r="G2954" s="5"/>
      <c r="H2954" s="5"/>
      <c r="K2954" s="5"/>
      <c r="L2954" s="5"/>
      <c r="M2954" s="18"/>
      <c r="N2954" s="18"/>
      <c r="T2954" s="67"/>
      <c r="U2954" s="67"/>
      <c r="V2954" s="20"/>
      <c r="Y2954" s="24"/>
      <c r="Z2954" s="24"/>
      <c r="AA2954" s="24"/>
      <c r="AB2954" s="24"/>
      <c r="AC2954" s="24"/>
      <c r="AD2954" s="24"/>
      <c r="AE2954" s="24"/>
      <c r="AF2954" s="24"/>
    </row>
    <row r="2955" spans="1:32" x14ac:dyDescent="0.25">
      <c r="A2955" s="18"/>
      <c r="B2955" s="18"/>
      <c r="C2955" s="74"/>
      <c r="D2955" s="74"/>
      <c r="E2955" s="75"/>
      <c r="F2955" s="5"/>
      <c r="G2955" s="5"/>
      <c r="H2955" s="5"/>
      <c r="K2955" s="5"/>
      <c r="L2955" s="5"/>
      <c r="M2955" s="18"/>
      <c r="N2955" s="18"/>
      <c r="T2955" s="67"/>
      <c r="U2955" s="67"/>
      <c r="V2955" s="20"/>
      <c r="Y2955" s="24"/>
      <c r="Z2955" s="24"/>
      <c r="AA2955" s="24"/>
      <c r="AB2955" s="24"/>
      <c r="AC2955" s="24"/>
      <c r="AD2955" s="24"/>
      <c r="AE2955" s="24"/>
      <c r="AF2955" s="24"/>
    </row>
    <row r="2956" spans="1:32" x14ac:dyDescent="0.25">
      <c r="A2956" s="18"/>
      <c r="B2956" s="18"/>
      <c r="C2956" s="74"/>
      <c r="D2956" s="74"/>
      <c r="E2956" s="75"/>
      <c r="F2956" s="5"/>
      <c r="G2956" s="5"/>
      <c r="H2956" s="5"/>
      <c r="K2956" s="5"/>
      <c r="L2956" s="5"/>
      <c r="M2956" s="18"/>
      <c r="N2956" s="18"/>
      <c r="T2956" s="67"/>
      <c r="U2956" s="67"/>
      <c r="V2956" s="20"/>
      <c r="Y2956" s="24"/>
      <c r="Z2956" s="24"/>
      <c r="AA2956" s="24"/>
      <c r="AB2956" s="24"/>
      <c r="AC2956" s="24"/>
      <c r="AD2956" s="24"/>
      <c r="AE2956" s="24"/>
      <c r="AF2956" s="24"/>
    </row>
    <row r="2957" spans="1:32" x14ac:dyDescent="0.25">
      <c r="A2957" s="18"/>
      <c r="B2957" s="18"/>
      <c r="C2957" s="74"/>
      <c r="D2957" s="74"/>
      <c r="E2957" s="75"/>
      <c r="F2957" s="5"/>
      <c r="G2957" s="5"/>
      <c r="H2957" s="5"/>
      <c r="K2957" s="5"/>
      <c r="L2957" s="5"/>
      <c r="M2957" s="18"/>
      <c r="N2957" s="18"/>
      <c r="T2957" s="67"/>
      <c r="U2957" s="67"/>
      <c r="V2957" s="20"/>
      <c r="Y2957" s="24"/>
      <c r="Z2957" s="24"/>
      <c r="AA2957" s="24"/>
      <c r="AB2957" s="24"/>
      <c r="AC2957" s="24"/>
      <c r="AD2957" s="24"/>
      <c r="AE2957" s="24"/>
      <c r="AF2957" s="24"/>
    </row>
    <row r="2958" spans="1:32" x14ac:dyDescent="0.25">
      <c r="A2958" s="18"/>
      <c r="B2958" s="18"/>
      <c r="C2958" s="74"/>
      <c r="D2958" s="74"/>
      <c r="E2958" s="75"/>
      <c r="F2958" s="5"/>
      <c r="G2958" s="5"/>
      <c r="H2958" s="5"/>
      <c r="K2958" s="5"/>
      <c r="L2958" s="5"/>
      <c r="M2958" s="18"/>
      <c r="N2958" s="18"/>
      <c r="T2958" s="67"/>
      <c r="U2958" s="67"/>
      <c r="V2958" s="20"/>
      <c r="Y2958" s="24"/>
      <c r="Z2958" s="24"/>
      <c r="AA2958" s="24"/>
      <c r="AB2958" s="24"/>
      <c r="AC2958" s="24"/>
      <c r="AD2958" s="24"/>
      <c r="AE2958" s="24"/>
      <c r="AF2958" s="24"/>
    </row>
    <row r="2959" spans="1:32" x14ac:dyDescent="0.25">
      <c r="A2959" s="18"/>
      <c r="B2959" s="18"/>
      <c r="C2959" s="74"/>
      <c r="D2959" s="74"/>
      <c r="E2959" s="75"/>
      <c r="F2959" s="5"/>
      <c r="G2959" s="5"/>
      <c r="H2959" s="5"/>
      <c r="K2959" s="5"/>
      <c r="L2959" s="5"/>
      <c r="M2959" s="18"/>
      <c r="N2959" s="18"/>
      <c r="T2959" s="67"/>
      <c r="U2959" s="67"/>
      <c r="V2959" s="20"/>
      <c r="Y2959" s="24"/>
      <c r="Z2959" s="24"/>
      <c r="AA2959" s="24"/>
      <c r="AB2959" s="24"/>
      <c r="AC2959" s="24"/>
      <c r="AD2959" s="24"/>
      <c r="AE2959" s="24"/>
      <c r="AF2959" s="24"/>
    </row>
    <row r="2960" spans="1:32" x14ac:dyDescent="0.25">
      <c r="A2960" s="18"/>
      <c r="B2960" s="18"/>
      <c r="C2960" s="74"/>
      <c r="D2960" s="74"/>
      <c r="E2960" s="75"/>
      <c r="F2960" s="5"/>
      <c r="G2960" s="5"/>
      <c r="H2960" s="5"/>
      <c r="K2960" s="5"/>
      <c r="L2960" s="5"/>
      <c r="M2960" s="18"/>
      <c r="N2960" s="18"/>
      <c r="T2960" s="67"/>
      <c r="U2960" s="67"/>
      <c r="V2960" s="20"/>
      <c r="Y2960" s="24"/>
      <c r="Z2960" s="24"/>
      <c r="AA2960" s="24"/>
      <c r="AB2960" s="24"/>
      <c r="AC2960" s="24"/>
      <c r="AD2960" s="24"/>
      <c r="AE2960" s="24"/>
      <c r="AF2960" s="24"/>
    </row>
    <row r="2961" spans="1:32" x14ac:dyDescent="0.25">
      <c r="A2961" s="18"/>
      <c r="B2961" s="18"/>
      <c r="C2961" s="74"/>
      <c r="D2961" s="74"/>
      <c r="E2961" s="75"/>
      <c r="F2961" s="5"/>
      <c r="G2961" s="5"/>
      <c r="H2961" s="5"/>
      <c r="K2961" s="5"/>
      <c r="L2961" s="5"/>
      <c r="M2961" s="18"/>
      <c r="N2961" s="18"/>
      <c r="T2961" s="67"/>
      <c r="U2961" s="67"/>
      <c r="V2961" s="20"/>
      <c r="Y2961" s="24"/>
      <c r="Z2961" s="24"/>
      <c r="AA2961" s="24"/>
      <c r="AB2961" s="24"/>
      <c r="AC2961" s="24"/>
      <c r="AD2961" s="24"/>
      <c r="AE2961" s="24"/>
      <c r="AF2961" s="24"/>
    </row>
    <row r="2962" spans="1:32" x14ac:dyDescent="0.25">
      <c r="A2962" s="18"/>
      <c r="B2962" s="18"/>
      <c r="C2962" s="74"/>
      <c r="D2962" s="74"/>
      <c r="E2962" s="75"/>
      <c r="F2962" s="5"/>
      <c r="G2962" s="5"/>
      <c r="H2962" s="5"/>
      <c r="K2962" s="5"/>
      <c r="L2962" s="5"/>
      <c r="M2962" s="18"/>
      <c r="N2962" s="18"/>
      <c r="T2962" s="67"/>
      <c r="U2962" s="67"/>
      <c r="V2962" s="20"/>
      <c r="Y2962" s="24"/>
      <c r="Z2962" s="24"/>
      <c r="AA2962" s="24"/>
      <c r="AB2962" s="24"/>
      <c r="AC2962" s="24"/>
      <c r="AD2962" s="24"/>
      <c r="AE2962" s="24"/>
      <c r="AF2962" s="24"/>
    </row>
    <row r="2963" spans="1:32" x14ac:dyDescent="0.25">
      <c r="A2963" s="18"/>
      <c r="B2963" s="18"/>
      <c r="C2963" s="74"/>
      <c r="D2963" s="74"/>
      <c r="E2963" s="75"/>
      <c r="F2963" s="5"/>
      <c r="G2963" s="5"/>
      <c r="H2963" s="5"/>
      <c r="K2963" s="5"/>
      <c r="L2963" s="5"/>
      <c r="M2963" s="18"/>
      <c r="N2963" s="18"/>
      <c r="T2963" s="67"/>
      <c r="U2963" s="67"/>
      <c r="V2963" s="20"/>
      <c r="Y2963" s="24"/>
      <c r="Z2963" s="24"/>
      <c r="AA2963" s="24"/>
      <c r="AB2963" s="24"/>
      <c r="AC2963" s="24"/>
      <c r="AD2963" s="24"/>
      <c r="AE2963" s="24"/>
      <c r="AF2963" s="24"/>
    </row>
    <row r="2964" spans="1:32" x14ac:dyDescent="0.25">
      <c r="A2964" s="18"/>
      <c r="B2964" s="18"/>
      <c r="C2964" s="74"/>
      <c r="D2964" s="74"/>
      <c r="E2964" s="75"/>
      <c r="F2964" s="5"/>
      <c r="G2964" s="5"/>
      <c r="H2964" s="5"/>
      <c r="K2964" s="5"/>
      <c r="L2964" s="5"/>
      <c r="M2964" s="18"/>
      <c r="N2964" s="18"/>
      <c r="T2964" s="67"/>
      <c r="U2964" s="67"/>
      <c r="V2964" s="20"/>
      <c r="Y2964" s="24"/>
      <c r="Z2964" s="24"/>
      <c r="AA2964" s="24"/>
      <c r="AB2964" s="24"/>
      <c r="AC2964" s="24"/>
      <c r="AD2964" s="24"/>
      <c r="AE2964" s="24"/>
      <c r="AF2964" s="24"/>
    </row>
    <row r="2965" spans="1:32" x14ac:dyDescent="0.25">
      <c r="A2965" s="18"/>
      <c r="B2965" s="18"/>
      <c r="C2965" s="74"/>
      <c r="D2965" s="74"/>
      <c r="E2965" s="75"/>
      <c r="F2965" s="5"/>
      <c r="G2965" s="5"/>
      <c r="H2965" s="5"/>
      <c r="K2965" s="5"/>
      <c r="L2965" s="5"/>
      <c r="M2965" s="18"/>
      <c r="N2965" s="18"/>
      <c r="T2965" s="67"/>
      <c r="U2965" s="67"/>
      <c r="V2965" s="20"/>
      <c r="Y2965" s="24"/>
      <c r="Z2965" s="24"/>
      <c r="AA2965" s="24"/>
      <c r="AB2965" s="24"/>
      <c r="AC2965" s="24"/>
      <c r="AD2965" s="24"/>
      <c r="AE2965" s="24"/>
      <c r="AF2965" s="24"/>
    </row>
    <row r="2966" spans="1:32" x14ac:dyDescent="0.25">
      <c r="A2966" s="18"/>
      <c r="B2966" s="18"/>
      <c r="C2966" s="74"/>
      <c r="D2966" s="74"/>
      <c r="E2966" s="75"/>
      <c r="F2966" s="5"/>
      <c r="G2966" s="5"/>
      <c r="H2966" s="5"/>
      <c r="K2966" s="5"/>
      <c r="L2966" s="5"/>
      <c r="M2966" s="18"/>
      <c r="N2966" s="18"/>
      <c r="T2966" s="67"/>
      <c r="U2966" s="67"/>
      <c r="V2966" s="20"/>
      <c r="Y2966" s="24"/>
      <c r="Z2966" s="24"/>
      <c r="AA2966" s="24"/>
      <c r="AB2966" s="24"/>
      <c r="AC2966" s="24"/>
      <c r="AD2966" s="24"/>
      <c r="AE2966" s="24"/>
      <c r="AF2966" s="24"/>
    </row>
    <row r="2967" spans="1:32" x14ac:dyDescent="0.25">
      <c r="A2967" s="18"/>
      <c r="B2967" s="18"/>
      <c r="C2967" s="74"/>
      <c r="D2967" s="74"/>
      <c r="E2967" s="75"/>
      <c r="F2967" s="5"/>
      <c r="G2967" s="5"/>
      <c r="H2967" s="5"/>
      <c r="K2967" s="5"/>
      <c r="L2967" s="5"/>
      <c r="M2967" s="18"/>
      <c r="N2967" s="18"/>
      <c r="T2967" s="67"/>
      <c r="U2967" s="67"/>
      <c r="V2967" s="20"/>
      <c r="Y2967" s="24"/>
      <c r="Z2967" s="24"/>
      <c r="AA2967" s="24"/>
      <c r="AB2967" s="24"/>
      <c r="AC2967" s="24"/>
      <c r="AD2967" s="24"/>
      <c r="AE2967" s="24"/>
      <c r="AF2967" s="24"/>
    </row>
    <row r="2968" spans="1:32" x14ac:dyDescent="0.25">
      <c r="A2968" s="18"/>
      <c r="B2968" s="18"/>
      <c r="C2968" s="74"/>
      <c r="D2968" s="74"/>
      <c r="E2968" s="75"/>
      <c r="F2968" s="5"/>
      <c r="G2968" s="5"/>
      <c r="H2968" s="5"/>
      <c r="K2968" s="5"/>
      <c r="L2968" s="5"/>
      <c r="M2968" s="18"/>
      <c r="N2968" s="18"/>
      <c r="T2968" s="67"/>
      <c r="U2968" s="67"/>
      <c r="V2968" s="20"/>
      <c r="Y2968" s="24"/>
      <c r="Z2968" s="24"/>
      <c r="AA2968" s="24"/>
      <c r="AB2968" s="24"/>
      <c r="AC2968" s="24"/>
      <c r="AD2968" s="24"/>
      <c r="AE2968" s="24"/>
      <c r="AF2968" s="24"/>
    </row>
    <row r="2969" spans="1:32" x14ac:dyDescent="0.25">
      <c r="A2969" s="18"/>
      <c r="B2969" s="18"/>
      <c r="C2969" s="74"/>
      <c r="D2969" s="74"/>
      <c r="E2969" s="75"/>
      <c r="F2969" s="5"/>
      <c r="G2969" s="5"/>
      <c r="H2969" s="5"/>
      <c r="K2969" s="5"/>
      <c r="L2969" s="5"/>
      <c r="M2969" s="18"/>
      <c r="N2969" s="18"/>
      <c r="T2969" s="67"/>
      <c r="U2969" s="67"/>
      <c r="V2969" s="20"/>
      <c r="Y2969" s="24"/>
      <c r="Z2969" s="24"/>
      <c r="AA2969" s="24"/>
      <c r="AB2969" s="24"/>
      <c r="AC2969" s="24"/>
      <c r="AD2969" s="24"/>
      <c r="AE2969" s="24"/>
      <c r="AF2969" s="24"/>
    </row>
    <row r="2970" spans="1:32" x14ac:dyDescent="0.25">
      <c r="A2970" s="18"/>
      <c r="B2970" s="18"/>
      <c r="C2970" s="74"/>
      <c r="D2970" s="74"/>
      <c r="E2970" s="75"/>
      <c r="F2970" s="5"/>
      <c r="G2970" s="5"/>
      <c r="H2970" s="5"/>
      <c r="K2970" s="5"/>
      <c r="L2970" s="5"/>
      <c r="M2970" s="18"/>
      <c r="N2970" s="18"/>
      <c r="T2970" s="67"/>
      <c r="U2970" s="67"/>
      <c r="V2970" s="20"/>
      <c r="Y2970" s="24"/>
      <c r="Z2970" s="24"/>
      <c r="AA2970" s="24"/>
      <c r="AB2970" s="24"/>
      <c r="AC2970" s="24"/>
      <c r="AD2970" s="24"/>
      <c r="AE2970" s="24"/>
      <c r="AF2970" s="24"/>
    </row>
    <row r="2971" spans="1:32" x14ac:dyDescent="0.25">
      <c r="A2971" s="18"/>
      <c r="B2971" s="18"/>
      <c r="C2971" s="74"/>
      <c r="D2971" s="74"/>
      <c r="E2971" s="75"/>
      <c r="F2971" s="5"/>
      <c r="G2971" s="5"/>
      <c r="H2971" s="5"/>
      <c r="K2971" s="5"/>
      <c r="L2971" s="5"/>
      <c r="M2971" s="18"/>
      <c r="N2971" s="18"/>
      <c r="T2971" s="67"/>
      <c r="U2971" s="67"/>
      <c r="V2971" s="20"/>
      <c r="Y2971" s="24"/>
      <c r="Z2971" s="24"/>
      <c r="AA2971" s="24"/>
      <c r="AB2971" s="24"/>
      <c r="AC2971" s="24"/>
      <c r="AD2971" s="24"/>
      <c r="AE2971" s="24"/>
      <c r="AF2971" s="24"/>
    </row>
    <row r="2972" spans="1:32" x14ac:dyDescent="0.25">
      <c r="A2972" s="18"/>
      <c r="B2972" s="18"/>
      <c r="C2972" s="74"/>
      <c r="D2972" s="74"/>
      <c r="E2972" s="75"/>
      <c r="F2972" s="5"/>
      <c r="G2972" s="5"/>
      <c r="H2972" s="5"/>
      <c r="K2972" s="5"/>
      <c r="L2972" s="5"/>
      <c r="M2972" s="18"/>
      <c r="N2972" s="18"/>
      <c r="T2972" s="67"/>
      <c r="U2972" s="67"/>
      <c r="V2972" s="20"/>
      <c r="Y2972" s="24"/>
      <c r="Z2972" s="24"/>
      <c r="AA2972" s="24"/>
      <c r="AB2972" s="24"/>
      <c r="AC2972" s="24"/>
      <c r="AD2972" s="24"/>
      <c r="AE2972" s="24"/>
      <c r="AF2972" s="24"/>
    </row>
    <row r="2973" spans="1:32" x14ac:dyDescent="0.25">
      <c r="A2973" s="18"/>
      <c r="B2973" s="18"/>
      <c r="C2973" s="74"/>
      <c r="D2973" s="74"/>
      <c r="E2973" s="75"/>
      <c r="F2973" s="5"/>
      <c r="G2973" s="5"/>
      <c r="H2973" s="5"/>
      <c r="K2973" s="5"/>
      <c r="L2973" s="5"/>
      <c r="M2973" s="18"/>
      <c r="N2973" s="18"/>
      <c r="T2973" s="67"/>
      <c r="U2973" s="67"/>
      <c r="V2973" s="20"/>
      <c r="Y2973" s="24"/>
      <c r="Z2973" s="24"/>
      <c r="AA2973" s="24"/>
      <c r="AB2973" s="24"/>
      <c r="AC2973" s="24"/>
      <c r="AD2973" s="24"/>
      <c r="AE2973" s="24"/>
      <c r="AF2973" s="24"/>
    </row>
    <row r="2974" spans="1:32" x14ac:dyDescent="0.25">
      <c r="A2974" s="18"/>
      <c r="B2974" s="18"/>
      <c r="C2974" s="74"/>
      <c r="D2974" s="74"/>
      <c r="E2974" s="75"/>
      <c r="F2974" s="5"/>
      <c r="G2974" s="5"/>
      <c r="H2974" s="5"/>
      <c r="K2974" s="5"/>
      <c r="L2974" s="5"/>
      <c r="M2974" s="18"/>
      <c r="N2974" s="18"/>
      <c r="T2974" s="67"/>
      <c r="U2974" s="67"/>
      <c r="V2974" s="20"/>
      <c r="Y2974" s="24"/>
      <c r="Z2974" s="24"/>
      <c r="AA2974" s="24"/>
      <c r="AB2974" s="24"/>
      <c r="AC2974" s="24"/>
      <c r="AD2974" s="24"/>
      <c r="AE2974" s="24"/>
      <c r="AF2974" s="24"/>
    </row>
    <row r="2975" spans="1:32" x14ac:dyDescent="0.25">
      <c r="A2975" s="18"/>
      <c r="B2975" s="18"/>
      <c r="C2975" s="74"/>
      <c r="D2975" s="74"/>
      <c r="E2975" s="75"/>
      <c r="F2975" s="5"/>
      <c r="G2975" s="5"/>
      <c r="H2975" s="5"/>
      <c r="K2975" s="5"/>
      <c r="L2975" s="5"/>
      <c r="M2975" s="18"/>
      <c r="N2975" s="18"/>
      <c r="T2975" s="67"/>
      <c r="U2975" s="67"/>
      <c r="V2975" s="20"/>
      <c r="Y2975" s="24"/>
      <c r="Z2975" s="24"/>
      <c r="AA2975" s="24"/>
      <c r="AB2975" s="24"/>
      <c r="AC2975" s="24"/>
      <c r="AD2975" s="24"/>
      <c r="AE2975" s="24"/>
      <c r="AF2975" s="24"/>
    </row>
    <row r="2976" spans="1:32" x14ac:dyDescent="0.25">
      <c r="A2976" s="18"/>
      <c r="B2976" s="18"/>
      <c r="C2976" s="74"/>
      <c r="D2976" s="74"/>
      <c r="E2976" s="75"/>
      <c r="F2976" s="5"/>
      <c r="G2976" s="5"/>
      <c r="H2976" s="5"/>
      <c r="K2976" s="5"/>
      <c r="L2976" s="5"/>
      <c r="M2976" s="18"/>
      <c r="N2976" s="18"/>
      <c r="T2976" s="67"/>
      <c r="U2976" s="67"/>
      <c r="V2976" s="20"/>
      <c r="Y2976" s="24"/>
      <c r="Z2976" s="24"/>
      <c r="AA2976" s="24"/>
      <c r="AB2976" s="24"/>
      <c r="AC2976" s="24"/>
      <c r="AD2976" s="24"/>
      <c r="AE2976" s="24"/>
      <c r="AF2976" s="24"/>
    </row>
    <row r="2977" spans="1:32" x14ac:dyDescent="0.25">
      <c r="A2977" s="18"/>
      <c r="B2977" s="18"/>
      <c r="C2977" s="74"/>
      <c r="D2977" s="74"/>
      <c r="E2977" s="75"/>
      <c r="F2977" s="5"/>
      <c r="G2977" s="5"/>
      <c r="H2977" s="5"/>
      <c r="K2977" s="5"/>
      <c r="L2977" s="5"/>
      <c r="M2977" s="18"/>
      <c r="N2977" s="18"/>
      <c r="T2977" s="67"/>
      <c r="U2977" s="67"/>
      <c r="V2977" s="20"/>
      <c r="Y2977" s="24"/>
      <c r="Z2977" s="24"/>
      <c r="AA2977" s="24"/>
      <c r="AB2977" s="24"/>
      <c r="AC2977" s="24"/>
      <c r="AD2977" s="24"/>
      <c r="AE2977" s="24"/>
      <c r="AF2977" s="24"/>
    </row>
    <row r="2978" spans="1:32" x14ac:dyDescent="0.25">
      <c r="A2978" s="18"/>
      <c r="B2978" s="18"/>
      <c r="C2978" s="74"/>
      <c r="D2978" s="74"/>
      <c r="E2978" s="75"/>
      <c r="F2978" s="5"/>
      <c r="G2978" s="5"/>
      <c r="H2978" s="5"/>
      <c r="K2978" s="5"/>
      <c r="L2978" s="5"/>
      <c r="M2978" s="18"/>
      <c r="N2978" s="18"/>
      <c r="T2978" s="67"/>
      <c r="U2978" s="67"/>
      <c r="V2978" s="20"/>
      <c r="Y2978" s="24"/>
      <c r="Z2978" s="24"/>
      <c r="AA2978" s="24"/>
      <c r="AB2978" s="24"/>
      <c r="AC2978" s="24"/>
      <c r="AD2978" s="24"/>
      <c r="AE2978" s="24"/>
      <c r="AF2978" s="24"/>
    </row>
    <row r="2979" spans="1:32" x14ac:dyDescent="0.25">
      <c r="A2979" s="18"/>
      <c r="B2979" s="18"/>
      <c r="C2979" s="74"/>
      <c r="D2979" s="74"/>
      <c r="E2979" s="75"/>
      <c r="F2979" s="5"/>
      <c r="G2979" s="5"/>
      <c r="H2979" s="5"/>
      <c r="K2979" s="5"/>
      <c r="L2979" s="5"/>
      <c r="M2979" s="18"/>
      <c r="N2979" s="18"/>
      <c r="T2979" s="67"/>
      <c r="U2979" s="67"/>
      <c r="V2979" s="20"/>
      <c r="Y2979" s="24"/>
      <c r="Z2979" s="24"/>
      <c r="AA2979" s="24"/>
      <c r="AB2979" s="24"/>
      <c r="AC2979" s="24"/>
      <c r="AD2979" s="24"/>
      <c r="AE2979" s="24"/>
      <c r="AF2979" s="24"/>
    </row>
    <row r="2980" spans="1:32" x14ac:dyDescent="0.25">
      <c r="A2980" s="18"/>
      <c r="B2980" s="18"/>
      <c r="C2980" s="74"/>
      <c r="D2980" s="74"/>
      <c r="E2980" s="75"/>
      <c r="F2980" s="5"/>
      <c r="G2980" s="5"/>
      <c r="H2980" s="5"/>
      <c r="K2980" s="5"/>
      <c r="L2980" s="5"/>
      <c r="M2980" s="18"/>
      <c r="N2980" s="18"/>
      <c r="T2980" s="67"/>
      <c r="U2980" s="67"/>
      <c r="V2980" s="20"/>
      <c r="Y2980" s="24"/>
      <c r="Z2980" s="24"/>
      <c r="AA2980" s="24"/>
      <c r="AB2980" s="24"/>
      <c r="AC2980" s="24"/>
      <c r="AD2980" s="24"/>
      <c r="AE2980" s="24"/>
      <c r="AF2980" s="24"/>
    </row>
    <row r="2981" spans="1:32" x14ac:dyDescent="0.25">
      <c r="A2981" s="18"/>
      <c r="B2981" s="18"/>
      <c r="C2981" s="74"/>
      <c r="D2981" s="74"/>
      <c r="E2981" s="75"/>
      <c r="F2981" s="5"/>
      <c r="G2981" s="5"/>
      <c r="H2981" s="5"/>
      <c r="K2981" s="5"/>
      <c r="L2981" s="5"/>
      <c r="M2981" s="18"/>
      <c r="N2981" s="18"/>
      <c r="T2981" s="67"/>
      <c r="U2981" s="67"/>
      <c r="V2981" s="20"/>
      <c r="Y2981" s="24"/>
      <c r="Z2981" s="24"/>
      <c r="AA2981" s="24"/>
      <c r="AB2981" s="24"/>
      <c r="AC2981" s="24"/>
      <c r="AD2981" s="24"/>
      <c r="AE2981" s="24"/>
      <c r="AF2981" s="24"/>
    </row>
    <row r="2982" spans="1:32" x14ac:dyDescent="0.25">
      <c r="A2982" s="18"/>
      <c r="B2982" s="18"/>
      <c r="C2982" s="74"/>
      <c r="D2982" s="74"/>
      <c r="E2982" s="75"/>
      <c r="F2982" s="5"/>
      <c r="G2982" s="5"/>
      <c r="H2982" s="5"/>
      <c r="K2982" s="5"/>
      <c r="L2982" s="5"/>
      <c r="M2982" s="18"/>
      <c r="N2982" s="18"/>
      <c r="T2982" s="67"/>
      <c r="U2982" s="67"/>
      <c r="V2982" s="20"/>
      <c r="Y2982" s="24"/>
      <c r="Z2982" s="24"/>
      <c r="AA2982" s="24"/>
      <c r="AB2982" s="24"/>
      <c r="AC2982" s="24"/>
      <c r="AD2982" s="24"/>
      <c r="AE2982" s="24"/>
      <c r="AF2982" s="24"/>
    </row>
    <row r="2983" spans="1:32" x14ac:dyDescent="0.25">
      <c r="A2983" s="18"/>
      <c r="B2983" s="18"/>
      <c r="C2983" s="74"/>
      <c r="D2983" s="74"/>
      <c r="E2983" s="75"/>
      <c r="F2983" s="5"/>
      <c r="G2983" s="5"/>
      <c r="H2983" s="5"/>
      <c r="K2983" s="5"/>
      <c r="L2983" s="5"/>
      <c r="M2983" s="18"/>
      <c r="N2983" s="18"/>
      <c r="T2983" s="67"/>
      <c r="U2983" s="67"/>
      <c r="V2983" s="20"/>
      <c r="Y2983" s="24"/>
      <c r="Z2983" s="24"/>
      <c r="AA2983" s="24"/>
      <c r="AB2983" s="24"/>
      <c r="AC2983" s="24"/>
      <c r="AD2983" s="24"/>
      <c r="AE2983" s="24"/>
      <c r="AF2983" s="24"/>
    </row>
    <row r="2984" spans="1:32" x14ac:dyDescent="0.25">
      <c r="A2984" s="18"/>
      <c r="B2984" s="18"/>
      <c r="C2984" s="74"/>
      <c r="D2984" s="74"/>
      <c r="E2984" s="75"/>
      <c r="F2984" s="5"/>
      <c r="G2984" s="5"/>
      <c r="H2984" s="5"/>
      <c r="K2984" s="5"/>
      <c r="L2984" s="5"/>
      <c r="M2984" s="18"/>
      <c r="N2984" s="18"/>
      <c r="T2984" s="67"/>
      <c r="U2984" s="67"/>
      <c r="V2984" s="20"/>
      <c r="Y2984" s="24"/>
      <c r="Z2984" s="24"/>
      <c r="AA2984" s="24"/>
      <c r="AB2984" s="24"/>
      <c r="AC2984" s="24"/>
      <c r="AD2984" s="24"/>
      <c r="AE2984" s="24"/>
      <c r="AF2984" s="24"/>
    </row>
    <row r="2985" spans="1:32" x14ac:dyDescent="0.25">
      <c r="A2985" s="18"/>
      <c r="B2985" s="18"/>
      <c r="C2985" s="74"/>
      <c r="D2985" s="74"/>
      <c r="E2985" s="75"/>
      <c r="F2985" s="5"/>
      <c r="G2985" s="5"/>
      <c r="H2985" s="5"/>
      <c r="K2985" s="5"/>
      <c r="L2985" s="5"/>
      <c r="M2985" s="18"/>
      <c r="N2985" s="18"/>
      <c r="T2985" s="67"/>
      <c r="U2985" s="67"/>
      <c r="V2985" s="20"/>
      <c r="Y2985" s="24"/>
      <c r="Z2985" s="24"/>
      <c r="AA2985" s="24"/>
      <c r="AB2985" s="24"/>
      <c r="AC2985" s="24"/>
      <c r="AD2985" s="24"/>
      <c r="AE2985" s="24"/>
      <c r="AF2985" s="24"/>
    </row>
    <row r="2986" spans="1:32" x14ac:dyDescent="0.25">
      <c r="A2986" s="18"/>
      <c r="B2986" s="18"/>
      <c r="C2986" s="74"/>
      <c r="D2986" s="74"/>
      <c r="E2986" s="75"/>
      <c r="F2986" s="5"/>
      <c r="G2986" s="5"/>
      <c r="H2986" s="5"/>
      <c r="K2986" s="5"/>
      <c r="L2986" s="5"/>
      <c r="M2986" s="18"/>
      <c r="N2986" s="18"/>
      <c r="T2986" s="67"/>
      <c r="U2986" s="67"/>
      <c r="V2986" s="20"/>
      <c r="Y2986" s="24"/>
      <c r="Z2986" s="24"/>
      <c r="AA2986" s="24"/>
      <c r="AB2986" s="24"/>
      <c r="AC2986" s="24"/>
      <c r="AD2986" s="24"/>
      <c r="AE2986" s="24"/>
      <c r="AF2986" s="24"/>
    </row>
    <row r="2987" spans="1:32" x14ac:dyDescent="0.25">
      <c r="A2987" s="18"/>
      <c r="B2987" s="18"/>
      <c r="C2987" s="74"/>
      <c r="D2987" s="74"/>
      <c r="E2987" s="75"/>
      <c r="F2987" s="5"/>
      <c r="G2987" s="5"/>
      <c r="H2987" s="5"/>
      <c r="K2987" s="5"/>
      <c r="L2987" s="5"/>
      <c r="M2987" s="18"/>
      <c r="N2987" s="18"/>
      <c r="T2987" s="67"/>
      <c r="U2987" s="67"/>
      <c r="V2987" s="20"/>
      <c r="Y2987" s="24"/>
      <c r="Z2987" s="24"/>
      <c r="AA2987" s="24"/>
      <c r="AB2987" s="24"/>
      <c r="AC2987" s="24"/>
      <c r="AD2987" s="24"/>
      <c r="AE2987" s="24"/>
      <c r="AF2987" s="24"/>
    </row>
    <row r="2988" spans="1:32" x14ac:dyDescent="0.25">
      <c r="A2988" s="18"/>
      <c r="B2988" s="18"/>
      <c r="C2988" s="74"/>
      <c r="D2988" s="74"/>
      <c r="E2988" s="75"/>
      <c r="F2988" s="5"/>
      <c r="G2988" s="5"/>
      <c r="H2988" s="5"/>
      <c r="K2988" s="5"/>
      <c r="L2988" s="5"/>
      <c r="M2988" s="18"/>
      <c r="N2988" s="18"/>
      <c r="T2988" s="67"/>
      <c r="U2988" s="67"/>
      <c r="V2988" s="20"/>
      <c r="Y2988" s="24"/>
      <c r="Z2988" s="24"/>
      <c r="AA2988" s="24"/>
      <c r="AB2988" s="24"/>
      <c r="AC2988" s="24"/>
      <c r="AD2988" s="24"/>
      <c r="AE2988" s="24"/>
      <c r="AF2988" s="24"/>
    </row>
    <row r="2989" spans="1:32" x14ac:dyDescent="0.25">
      <c r="A2989" s="18"/>
      <c r="B2989" s="18"/>
      <c r="C2989" s="74"/>
      <c r="D2989" s="74"/>
      <c r="E2989" s="75"/>
      <c r="F2989" s="5"/>
      <c r="G2989" s="5"/>
      <c r="H2989" s="5"/>
      <c r="K2989" s="5"/>
      <c r="L2989" s="5"/>
      <c r="M2989" s="18"/>
      <c r="N2989" s="18"/>
      <c r="T2989" s="67"/>
      <c r="U2989" s="67"/>
      <c r="V2989" s="20"/>
      <c r="Y2989" s="24"/>
      <c r="Z2989" s="24"/>
      <c r="AA2989" s="24"/>
      <c r="AB2989" s="24"/>
      <c r="AC2989" s="24"/>
      <c r="AD2989" s="24"/>
      <c r="AE2989" s="24"/>
      <c r="AF2989" s="24"/>
    </row>
    <row r="2990" spans="1:32" x14ac:dyDescent="0.25">
      <c r="A2990" s="18"/>
      <c r="B2990" s="18"/>
      <c r="C2990" s="74"/>
      <c r="D2990" s="74"/>
      <c r="E2990" s="75"/>
      <c r="F2990" s="5"/>
      <c r="G2990" s="5"/>
      <c r="H2990" s="5"/>
      <c r="K2990" s="5"/>
      <c r="L2990" s="5"/>
      <c r="M2990" s="18"/>
      <c r="N2990" s="18"/>
      <c r="T2990" s="67"/>
      <c r="U2990" s="67"/>
      <c r="V2990" s="20"/>
      <c r="Y2990" s="24"/>
      <c r="Z2990" s="24"/>
      <c r="AA2990" s="24"/>
      <c r="AB2990" s="24"/>
      <c r="AC2990" s="24"/>
      <c r="AD2990" s="24"/>
      <c r="AE2990" s="24"/>
      <c r="AF2990" s="24"/>
    </row>
    <row r="2991" spans="1:32" x14ac:dyDescent="0.25">
      <c r="A2991" s="18"/>
      <c r="B2991" s="18"/>
      <c r="C2991" s="74"/>
      <c r="D2991" s="74"/>
      <c r="E2991" s="75"/>
      <c r="F2991" s="5"/>
      <c r="G2991" s="5"/>
      <c r="H2991" s="5"/>
      <c r="K2991" s="5"/>
      <c r="L2991" s="5"/>
      <c r="M2991" s="18"/>
      <c r="N2991" s="18"/>
      <c r="T2991" s="67"/>
      <c r="U2991" s="67"/>
      <c r="V2991" s="20"/>
      <c r="Y2991" s="24"/>
      <c r="Z2991" s="24"/>
      <c r="AA2991" s="24"/>
      <c r="AB2991" s="24"/>
      <c r="AC2991" s="24"/>
      <c r="AD2991" s="24"/>
      <c r="AE2991" s="24"/>
      <c r="AF2991" s="24"/>
    </row>
    <row r="2992" spans="1:32" x14ac:dyDescent="0.25">
      <c r="A2992" s="18"/>
      <c r="B2992" s="18"/>
      <c r="C2992" s="74"/>
      <c r="D2992" s="74"/>
      <c r="E2992" s="75"/>
      <c r="F2992" s="5"/>
      <c r="G2992" s="5"/>
      <c r="H2992" s="5"/>
      <c r="K2992" s="5"/>
      <c r="L2992" s="5"/>
      <c r="M2992" s="18"/>
      <c r="N2992" s="18"/>
      <c r="T2992" s="67"/>
      <c r="U2992" s="67"/>
      <c r="V2992" s="20"/>
      <c r="Y2992" s="24"/>
      <c r="Z2992" s="24"/>
      <c r="AA2992" s="24"/>
      <c r="AB2992" s="24"/>
      <c r="AC2992" s="24"/>
      <c r="AD2992" s="24"/>
      <c r="AE2992" s="24"/>
      <c r="AF2992" s="24"/>
    </row>
    <row r="2993" spans="1:32" x14ac:dyDescent="0.25">
      <c r="A2993" s="18"/>
      <c r="B2993" s="18"/>
      <c r="C2993" s="74"/>
      <c r="D2993" s="74"/>
      <c r="E2993" s="75"/>
      <c r="F2993" s="5"/>
      <c r="G2993" s="5"/>
      <c r="H2993" s="5"/>
      <c r="K2993" s="5"/>
      <c r="L2993" s="5"/>
      <c r="M2993" s="18"/>
      <c r="N2993" s="18"/>
      <c r="T2993" s="67"/>
      <c r="U2993" s="67"/>
      <c r="V2993" s="20"/>
      <c r="Y2993" s="24"/>
      <c r="Z2993" s="24"/>
      <c r="AA2993" s="24"/>
      <c r="AB2993" s="24"/>
      <c r="AC2993" s="24"/>
      <c r="AD2993" s="24"/>
      <c r="AE2993" s="24"/>
      <c r="AF2993" s="24"/>
    </row>
    <row r="2994" spans="1:32" x14ac:dyDescent="0.25">
      <c r="A2994" s="18"/>
      <c r="B2994" s="18"/>
      <c r="C2994" s="74"/>
      <c r="D2994" s="74"/>
      <c r="E2994" s="75"/>
      <c r="F2994" s="5"/>
      <c r="G2994" s="5"/>
      <c r="H2994" s="5"/>
      <c r="K2994" s="5"/>
      <c r="L2994" s="5"/>
      <c r="M2994" s="18"/>
      <c r="N2994" s="18"/>
      <c r="T2994" s="67"/>
      <c r="U2994" s="67"/>
      <c r="V2994" s="20"/>
      <c r="Y2994" s="24"/>
      <c r="Z2994" s="24"/>
      <c r="AA2994" s="24"/>
      <c r="AB2994" s="24"/>
      <c r="AC2994" s="24"/>
      <c r="AD2994" s="24"/>
      <c r="AE2994" s="24"/>
      <c r="AF2994" s="24"/>
    </row>
    <row r="2995" spans="1:32" x14ac:dyDescent="0.25">
      <c r="A2995" s="18"/>
      <c r="B2995" s="18"/>
      <c r="C2995" s="74"/>
      <c r="D2995" s="74"/>
      <c r="E2995" s="75"/>
      <c r="F2995" s="5"/>
      <c r="G2995" s="5"/>
      <c r="H2995" s="5"/>
      <c r="K2995" s="5"/>
      <c r="L2995" s="5"/>
      <c r="M2995" s="18"/>
      <c r="N2995" s="18"/>
      <c r="T2995" s="67"/>
      <c r="U2995" s="67"/>
      <c r="V2995" s="20"/>
      <c r="Y2995" s="24"/>
      <c r="Z2995" s="24"/>
      <c r="AA2995" s="24"/>
      <c r="AB2995" s="24"/>
      <c r="AC2995" s="24"/>
      <c r="AD2995" s="24"/>
      <c r="AE2995" s="24"/>
      <c r="AF2995" s="24"/>
    </row>
    <row r="2996" spans="1:32" x14ac:dyDescent="0.25">
      <c r="A2996" s="18"/>
      <c r="B2996" s="18"/>
      <c r="C2996" s="74"/>
      <c r="D2996" s="74"/>
      <c r="E2996" s="75"/>
      <c r="F2996" s="5"/>
      <c r="G2996" s="5"/>
      <c r="H2996" s="5"/>
      <c r="K2996" s="5"/>
      <c r="L2996" s="5"/>
      <c r="M2996" s="18"/>
      <c r="N2996" s="18"/>
      <c r="T2996" s="67"/>
      <c r="U2996" s="67"/>
      <c r="V2996" s="20"/>
      <c r="Y2996" s="24"/>
      <c r="Z2996" s="24"/>
      <c r="AA2996" s="24"/>
      <c r="AB2996" s="24"/>
      <c r="AC2996" s="24"/>
      <c r="AD2996" s="24"/>
      <c r="AE2996" s="24"/>
      <c r="AF2996" s="24"/>
    </row>
    <row r="2997" spans="1:32" x14ac:dyDescent="0.25">
      <c r="A2997" s="18"/>
      <c r="B2997" s="18"/>
      <c r="C2997" s="74"/>
      <c r="D2997" s="74"/>
      <c r="E2997" s="75"/>
      <c r="F2997" s="5"/>
      <c r="G2997" s="5"/>
      <c r="H2997" s="5"/>
      <c r="K2997" s="5"/>
      <c r="L2997" s="5"/>
      <c r="M2997" s="18"/>
      <c r="N2997" s="18"/>
      <c r="T2997" s="67"/>
      <c r="U2997" s="67"/>
      <c r="V2997" s="20"/>
      <c r="Y2997" s="24"/>
      <c r="Z2997" s="24"/>
      <c r="AA2997" s="24"/>
      <c r="AB2997" s="24"/>
      <c r="AC2997" s="24"/>
      <c r="AD2997" s="24"/>
      <c r="AE2997" s="24"/>
      <c r="AF2997" s="24"/>
    </row>
    <row r="2998" spans="1:32" x14ac:dyDescent="0.25">
      <c r="A2998" s="18"/>
      <c r="B2998" s="18"/>
      <c r="C2998" s="74"/>
      <c r="D2998" s="74"/>
      <c r="E2998" s="75"/>
      <c r="F2998" s="5"/>
      <c r="G2998" s="5"/>
      <c r="H2998" s="5"/>
      <c r="K2998" s="5"/>
      <c r="L2998" s="5"/>
      <c r="M2998" s="18"/>
      <c r="N2998" s="18"/>
      <c r="T2998" s="67"/>
      <c r="U2998" s="67"/>
      <c r="V2998" s="20"/>
      <c r="Y2998" s="24"/>
      <c r="Z2998" s="24"/>
      <c r="AA2998" s="24"/>
      <c r="AB2998" s="24"/>
      <c r="AC2998" s="24"/>
      <c r="AD2998" s="24"/>
      <c r="AE2998" s="24"/>
      <c r="AF2998" s="24"/>
    </row>
    <row r="2999" spans="1:32" x14ac:dyDescent="0.25">
      <c r="A2999" s="18"/>
      <c r="B2999" s="18"/>
      <c r="C2999" s="74"/>
      <c r="D2999" s="74"/>
      <c r="E2999" s="75"/>
      <c r="F2999" s="5"/>
      <c r="G2999" s="5"/>
      <c r="H2999" s="5"/>
      <c r="K2999" s="5"/>
      <c r="L2999" s="5"/>
      <c r="M2999" s="18"/>
      <c r="N2999" s="18"/>
      <c r="T2999" s="67"/>
      <c r="U2999" s="67"/>
      <c r="V2999" s="20"/>
      <c r="Y2999" s="24"/>
      <c r="Z2999" s="24"/>
      <c r="AA2999" s="24"/>
      <c r="AB2999" s="24"/>
      <c r="AC2999" s="24"/>
      <c r="AD2999" s="24"/>
      <c r="AE2999" s="24"/>
      <c r="AF2999" s="24"/>
    </row>
    <row r="3000" spans="1:32" x14ac:dyDescent="0.25">
      <c r="A3000" s="18"/>
      <c r="B3000" s="18"/>
      <c r="C3000" s="74"/>
      <c r="D3000" s="74"/>
      <c r="E3000" s="75"/>
      <c r="F3000" s="5"/>
      <c r="G3000" s="5"/>
      <c r="H3000" s="5"/>
      <c r="K3000" s="5"/>
      <c r="L3000" s="5"/>
      <c r="M3000" s="18"/>
      <c r="N3000" s="18"/>
      <c r="T3000" s="67"/>
      <c r="U3000" s="67"/>
      <c r="V3000" s="20"/>
      <c r="Y3000" s="24"/>
      <c r="Z3000" s="24"/>
      <c r="AA3000" s="24"/>
      <c r="AB3000" s="24"/>
      <c r="AC3000" s="24"/>
      <c r="AD3000" s="24"/>
      <c r="AE3000" s="24"/>
      <c r="AF3000" s="24"/>
    </row>
    <row r="3001" spans="1:32" x14ac:dyDescent="0.25">
      <c r="A3001" s="18"/>
      <c r="B3001" s="18"/>
      <c r="C3001" s="74"/>
      <c r="D3001" s="74"/>
      <c r="E3001" s="75"/>
      <c r="F3001" s="5"/>
      <c r="G3001" s="5"/>
      <c r="H3001" s="5"/>
      <c r="K3001" s="5"/>
      <c r="L3001" s="5"/>
      <c r="M3001" s="18"/>
      <c r="N3001" s="18"/>
      <c r="T3001" s="67"/>
      <c r="U3001" s="67"/>
      <c r="V3001" s="20"/>
      <c r="Y3001" s="24"/>
      <c r="Z3001" s="24"/>
      <c r="AA3001" s="24"/>
      <c r="AB3001" s="24"/>
      <c r="AC3001" s="24"/>
      <c r="AD3001" s="24"/>
      <c r="AE3001" s="24"/>
      <c r="AF3001" s="24"/>
    </row>
    <row r="3002" spans="1:32" x14ac:dyDescent="0.25">
      <c r="A3002" s="18"/>
      <c r="B3002" s="18"/>
      <c r="C3002" s="74"/>
      <c r="D3002" s="74"/>
      <c r="E3002" s="75"/>
      <c r="F3002" s="5"/>
      <c r="G3002" s="5"/>
      <c r="H3002" s="5"/>
      <c r="K3002" s="5"/>
      <c r="L3002" s="5"/>
      <c r="M3002" s="18"/>
      <c r="N3002" s="18"/>
      <c r="T3002" s="67"/>
      <c r="U3002" s="67"/>
      <c r="V3002" s="20"/>
      <c r="Y3002" s="24"/>
      <c r="Z3002" s="24"/>
      <c r="AA3002" s="24"/>
      <c r="AB3002" s="24"/>
      <c r="AC3002" s="24"/>
      <c r="AD3002" s="24"/>
      <c r="AE3002" s="24"/>
      <c r="AF3002" s="24"/>
    </row>
    <row r="3003" spans="1:32" x14ac:dyDescent="0.25">
      <c r="A3003" s="18"/>
      <c r="B3003" s="18"/>
      <c r="C3003" s="74"/>
      <c r="D3003" s="74"/>
      <c r="E3003" s="75"/>
      <c r="F3003" s="5"/>
      <c r="G3003" s="5"/>
      <c r="H3003" s="5"/>
      <c r="K3003" s="5"/>
      <c r="L3003" s="5"/>
      <c r="M3003" s="18"/>
      <c r="N3003" s="18"/>
      <c r="T3003" s="67"/>
      <c r="U3003" s="67"/>
      <c r="V3003" s="20"/>
      <c r="Y3003" s="24"/>
      <c r="Z3003" s="24"/>
      <c r="AA3003" s="24"/>
      <c r="AB3003" s="24"/>
      <c r="AC3003" s="24"/>
      <c r="AD3003" s="24"/>
      <c r="AE3003" s="24"/>
      <c r="AF3003" s="24"/>
    </row>
    <row r="3004" spans="1:32" x14ac:dyDescent="0.25">
      <c r="A3004" s="18"/>
      <c r="B3004" s="18"/>
      <c r="C3004" s="74"/>
      <c r="D3004" s="74"/>
      <c r="E3004" s="75"/>
      <c r="F3004" s="5"/>
      <c r="G3004" s="5"/>
      <c r="H3004" s="5"/>
      <c r="K3004" s="5"/>
      <c r="L3004" s="5"/>
      <c r="M3004" s="18"/>
      <c r="N3004" s="18"/>
      <c r="T3004" s="67"/>
      <c r="U3004" s="67"/>
      <c r="V3004" s="20"/>
      <c r="Y3004" s="24"/>
      <c r="Z3004" s="24"/>
      <c r="AA3004" s="24"/>
      <c r="AB3004" s="24"/>
      <c r="AC3004" s="24"/>
      <c r="AD3004" s="24"/>
      <c r="AE3004" s="24"/>
      <c r="AF3004" s="24"/>
    </row>
    <row r="3005" spans="1:32" x14ac:dyDescent="0.25">
      <c r="A3005" s="18"/>
      <c r="B3005" s="18"/>
      <c r="C3005" s="74"/>
      <c r="D3005" s="74"/>
      <c r="E3005" s="75"/>
      <c r="F3005" s="5"/>
      <c r="G3005" s="5"/>
      <c r="H3005" s="5"/>
      <c r="K3005" s="5"/>
      <c r="L3005" s="5"/>
      <c r="M3005" s="18"/>
      <c r="N3005" s="18"/>
      <c r="T3005" s="67"/>
      <c r="U3005" s="67"/>
      <c r="V3005" s="20"/>
      <c r="Y3005" s="24"/>
      <c r="Z3005" s="24"/>
      <c r="AA3005" s="24"/>
      <c r="AB3005" s="24"/>
      <c r="AC3005" s="24"/>
      <c r="AD3005" s="24"/>
      <c r="AE3005" s="24"/>
      <c r="AF3005" s="24"/>
    </row>
    <row r="3006" spans="1:32" x14ac:dyDescent="0.25">
      <c r="A3006" s="18"/>
      <c r="B3006" s="18"/>
      <c r="C3006" s="74"/>
      <c r="D3006" s="74"/>
      <c r="E3006" s="75"/>
      <c r="F3006" s="5"/>
      <c r="G3006" s="5"/>
      <c r="H3006" s="5"/>
      <c r="K3006" s="5"/>
      <c r="L3006" s="5"/>
      <c r="M3006" s="18"/>
      <c r="N3006" s="18"/>
      <c r="T3006" s="67"/>
      <c r="U3006" s="67"/>
      <c r="V3006" s="20"/>
      <c r="Y3006" s="24"/>
      <c r="Z3006" s="24"/>
      <c r="AA3006" s="24"/>
      <c r="AB3006" s="24"/>
      <c r="AC3006" s="24"/>
      <c r="AD3006" s="24"/>
      <c r="AE3006" s="24"/>
      <c r="AF3006" s="24"/>
    </row>
    <row r="3007" spans="1:32" x14ac:dyDescent="0.25">
      <c r="A3007" s="18"/>
      <c r="B3007" s="18"/>
      <c r="C3007" s="74"/>
      <c r="D3007" s="74"/>
      <c r="E3007" s="75"/>
      <c r="F3007" s="5"/>
      <c r="G3007" s="5"/>
      <c r="H3007" s="5"/>
      <c r="K3007" s="5"/>
      <c r="L3007" s="5"/>
      <c r="M3007" s="18"/>
      <c r="N3007" s="18"/>
      <c r="T3007" s="67"/>
      <c r="U3007" s="67"/>
      <c r="V3007" s="20"/>
      <c r="Y3007" s="24"/>
      <c r="Z3007" s="24"/>
      <c r="AA3007" s="24"/>
      <c r="AB3007" s="24"/>
      <c r="AC3007" s="24"/>
      <c r="AD3007" s="24"/>
      <c r="AE3007" s="24"/>
      <c r="AF3007" s="24"/>
    </row>
    <row r="3008" spans="1:32" x14ac:dyDescent="0.25">
      <c r="A3008" s="18"/>
      <c r="B3008" s="18"/>
      <c r="C3008" s="74"/>
      <c r="D3008" s="74"/>
      <c r="E3008" s="75"/>
      <c r="F3008" s="5"/>
      <c r="G3008" s="5"/>
      <c r="H3008" s="5"/>
      <c r="K3008" s="5"/>
      <c r="L3008" s="5"/>
      <c r="M3008" s="18"/>
      <c r="N3008" s="18"/>
      <c r="T3008" s="67"/>
      <c r="U3008" s="67"/>
      <c r="V3008" s="20"/>
      <c r="Y3008" s="24"/>
      <c r="Z3008" s="24"/>
      <c r="AA3008" s="24"/>
      <c r="AB3008" s="24"/>
      <c r="AC3008" s="24"/>
      <c r="AD3008" s="24"/>
      <c r="AE3008" s="24"/>
      <c r="AF3008" s="24"/>
    </row>
    <row r="3009" spans="1:32" x14ac:dyDescent="0.25">
      <c r="A3009" s="18"/>
      <c r="B3009" s="18"/>
      <c r="C3009" s="74"/>
      <c r="D3009" s="74"/>
      <c r="E3009" s="75"/>
      <c r="F3009" s="5"/>
      <c r="G3009" s="5"/>
      <c r="H3009" s="5"/>
      <c r="K3009" s="5"/>
      <c r="L3009" s="5"/>
      <c r="M3009" s="18"/>
      <c r="N3009" s="18"/>
      <c r="T3009" s="67"/>
      <c r="U3009" s="67"/>
      <c r="V3009" s="20"/>
      <c r="Y3009" s="24"/>
      <c r="Z3009" s="24"/>
      <c r="AA3009" s="24"/>
      <c r="AB3009" s="24"/>
      <c r="AC3009" s="24"/>
      <c r="AD3009" s="24"/>
      <c r="AE3009" s="24"/>
      <c r="AF3009" s="24"/>
    </row>
    <row r="3010" spans="1:32" x14ac:dyDescent="0.25">
      <c r="A3010" s="18"/>
      <c r="B3010" s="18"/>
      <c r="C3010" s="74"/>
      <c r="D3010" s="74"/>
      <c r="E3010" s="75"/>
      <c r="F3010" s="5"/>
      <c r="G3010" s="5"/>
      <c r="H3010" s="5"/>
      <c r="K3010" s="5"/>
      <c r="L3010" s="5"/>
      <c r="M3010" s="18"/>
      <c r="N3010" s="18"/>
      <c r="T3010" s="67"/>
      <c r="U3010" s="67"/>
      <c r="V3010" s="20"/>
      <c r="X3010" s="96"/>
      <c r="Y3010" s="97"/>
      <c r="Z3010" s="24"/>
      <c r="AA3010" s="24"/>
      <c r="AB3010" s="24"/>
      <c r="AC3010" s="24"/>
      <c r="AD3010" s="24"/>
      <c r="AE3010" s="24"/>
      <c r="AF3010" s="24"/>
    </row>
    <row r="3011" spans="1:32" x14ac:dyDescent="0.25">
      <c r="A3011" s="18"/>
      <c r="B3011" s="18"/>
      <c r="C3011" s="74"/>
      <c r="D3011" s="74"/>
      <c r="E3011" s="75"/>
      <c r="F3011" s="5"/>
      <c r="G3011" s="5"/>
      <c r="H3011" s="5"/>
      <c r="K3011" s="5"/>
      <c r="L3011" s="5"/>
      <c r="M3011" s="18"/>
      <c r="N3011" s="18"/>
      <c r="T3011" s="67"/>
      <c r="U3011" s="67"/>
      <c r="V3011" s="20"/>
      <c r="Y3011" s="24"/>
      <c r="Z3011" s="24"/>
      <c r="AA3011" s="24"/>
      <c r="AB3011" s="24"/>
      <c r="AC3011" s="24"/>
      <c r="AD3011" s="24"/>
      <c r="AE3011" s="24"/>
      <c r="AF3011" s="24"/>
    </row>
    <row r="3012" spans="1:32" x14ac:dyDescent="0.25">
      <c r="A3012" s="18"/>
      <c r="B3012" s="18"/>
      <c r="C3012" s="74"/>
      <c r="D3012" s="74"/>
      <c r="E3012" s="75"/>
      <c r="F3012" s="5"/>
      <c r="G3012" s="5"/>
      <c r="H3012" s="5"/>
      <c r="K3012" s="5"/>
      <c r="L3012" s="5"/>
      <c r="M3012" s="18"/>
      <c r="N3012" s="18"/>
      <c r="T3012" s="67"/>
      <c r="U3012" s="67"/>
      <c r="V3012" s="20"/>
      <c r="Y3012" s="24"/>
      <c r="Z3012" s="24"/>
      <c r="AA3012" s="24"/>
      <c r="AB3012" s="24"/>
      <c r="AC3012" s="24"/>
      <c r="AD3012" s="24"/>
      <c r="AE3012" s="24"/>
      <c r="AF3012" s="24"/>
    </row>
    <row r="3013" spans="1:32" x14ac:dyDescent="0.25">
      <c r="A3013" s="18"/>
      <c r="B3013" s="18"/>
      <c r="C3013" s="74"/>
      <c r="D3013" s="74"/>
      <c r="E3013" s="75"/>
      <c r="F3013" s="5"/>
      <c r="G3013" s="5"/>
      <c r="H3013" s="5"/>
      <c r="K3013" s="5"/>
      <c r="L3013" s="5"/>
      <c r="M3013" s="18"/>
      <c r="N3013" s="18"/>
      <c r="T3013" s="67"/>
      <c r="U3013" s="67"/>
      <c r="V3013" s="20"/>
      <c r="Y3013" s="24"/>
      <c r="Z3013" s="24"/>
      <c r="AA3013" s="24"/>
      <c r="AB3013" s="24"/>
      <c r="AC3013" s="24"/>
      <c r="AD3013" s="24"/>
      <c r="AE3013" s="24"/>
      <c r="AF3013" s="24"/>
    </row>
    <row r="3014" spans="1:32" x14ac:dyDescent="0.25">
      <c r="A3014" s="18"/>
      <c r="B3014" s="18"/>
      <c r="C3014" s="74"/>
      <c r="D3014" s="74"/>
      <c r="E3014" s="75"/>
      <c r="F3014" s="5"/>
      <c r="G3014" s="5"/>
      <c r="H3014" s="5"/>
      <c r="K3014" s="5"/>
      <c r="L3014" s="5"/>
      <c r="M3014" s="18"/>
      <c r="N3014" s="18"/>
      <c r="T3014" s="67"/>
      <c r="U3014" s="67"/>
      <c r="V3014" s="20"/>
      <c r="Y3014" s="24"/>
      <c r="Z3014" s="24"/>
      <c r="AA3014" s="24"/>
      <c r="AB3014" s="24"/>
      <c r="AC3014" s="24"/>
      <c r="AD3014" s="24"/>
      <c r="AE3014" s="24"/>
      <c r="AF3014" s="24"/>
    </row>
    <row r="3015" spans="1:32" x14ac:dyDescent="0.25">
      <c r="A3015" s="18"/>
      <c r="B3015" s="18"/>
      <c r="C3015" s="74"/>
      <c r="D3015" s="74"/>
      <c r="E3015" s="75"/>
      <c r="F3015" s="5"/>
      <c r="G3015" s="5"/>
      <c r="H3015" s="5"/>
      <c r="K3015" s="5"/>
      <c r="L3015" s="5"/>
      <c r="M3015" s="18"/>
      <c r="N3015" s="18"/>
      <c r="T3015" s="67"/>
      <c r="U3015" s="67"/>
      <c r="V3015" s="20"/>
      <c r="Y3015" s="24"/>
      <c r="Z3015" s="24"/>
      <c r="AA3015" s="24"/>
      <c r="AB3015" s="24"/>
      <c r="AC3015" s="24"/>
      <c r="AD3015" s="24"/>
      <c r="AE3015" s="24"/>
      <c r="AF3015" s="24"/>
    </row>
    <row r="3016" spans="1:32" x14ac:dyDescent="0.25">
      <c r="A3016" s="18"/>
      <c r="B3016" s="18"/>
      <c r="C3016" s="74"/>
      <c r="D3016" s="74"/>
      <c r="E3016" s="75"/>
      <c r="F3016" s="5"/>
      <c r="G3016" s="5"/>
      <c r="H3016" s="5"/>
      <c r="K3016" s="5"/>
      <c r="L3016" s="5"/>
      <c r="M3016" s="18"/>
      <c r="N3016" s="18"/>
      <c r="T3016" s="67"/>
      <c r="U3016" s="67"/>
      <c r="V3016" s="20"/>
      <c r="Y3016" s="24"/>
      <c r="Z3016" s="24"/>
      <c r="AA3016" s="24"/>
      <c r="AB3016" s="24"/>
      <c r="AC3016" s="24"/>
      <c r="AD3016" s="24"/>
      <c r="AE3016" s="24"/>
      <c r="AF3016" s="24"/>
    </row>
    <row r="3017" spans="1:32" x14ac:dyDescent="0.25">
      <c r="A3017" s="18"/>
      <c r="B3017" s="18"/>
      <c r="C3017" s="74"/>
      <c r="D3017" s="74"/>
      <c r="E3017" s="75"/>
      <c r="F3017" s="5"/>
      <c r="G3017" s="5"/>
      <c r="H3017" s="5"/>
      <c r="K3017" s="5"/>
      <c r="L3017" s="5"/>
      <c r="M3017" s="18"/>
      <c r="N3017" s="18"/>
      <c r="T3017" s="67"/>
      <c r="U3017" s="67"/>
      <c r="V3017" s="20"/>
      <c r="Y3017" s="24"/>
      <c r="Z3017" s="24"/>
      <c r="AA3017" s="24"/>
      <c r="AB3017" s="24"/>
      <c r="AC3017" s="24"/>
      <c r="AD3017" s="24"/>
      <c r="AE3017" s="24"/>
      <c r="AF3017" s="24"/>
    </row>
    <row r="3018" spans="1:32" x14ac:dyDescent="0.25">
      <c r="A3018" s="18"/>
      <c r="B3018" s="18"/>
      <c r="C3018" s="74"/>
      <c r="D3018" s="74"/>
      <c r="E3018" s="75"/>
      <c r="F3018" s="5"/>
      <c r="G3018" s="5"/>
      <c r="H3018" s="5"/>
      <c r="K3018" s="5"/>
      <c r="L3018" s="5"/>
      <c r="M3018" s="18"/>
      <c r="N3018" s="18"/>
      <c r="T3018" s="67"/>
      <c r="U3018" s="67"/>
      <c r="V3018" s="20"/>
      <c r="Y3018" s="24"/>
      <c r="Z3018" s="24"/>
      <c r="AA3018" s="24"/>
      <c r="AB3018" s="24"/>
      <c r="AC3018" s="24"/>
      <c r="AD3018" s="24"/>
      <c r="AE3018" s="24"/>
      <c r="AF3018" s="24"/>
    </row>
    <row r="3019" spans="1:32" x14ac:dyDescent="0.25">
      <c r="A3019" s="18"/>
      <c r="B3019" s="18"/>
      <c r="C3019" s="74"/>
      <c r="D3019" s="74"/>
      <c r="E3019" s="75"/>
      <c r="F3019" s="5"/>
      <c r="G3019" s="5"/>
      <c r="H3019" s="5"/>
      <c r="K3019" s="5"/>
      <c r="L3019" s="5"/>
      <c r="M3019" s="18"/>
      <c r="N3019" s="18"/>
      <c r="T3019" s="67"/>
      <c r="U3019" s="67"/>
      <c r="V3019" s="20"/>
      <c r="Y3019" s="24"/>
      <c r="Z3019" s="24"/>
      <c r="AA3019" s="24"/>
      <c r="AB3019" s="24"/>
      <c r="AC3019" s="24"/>
      <c r="AD3019" s="24"/>
      <c r="AE3019" s="24"/>
      <c r="AF3019" s="24"/>
    </row>
    <row r="3020" spans="1:32" x14ac:dyDescent="0.25">
      <c r="A3020" s="18"/>
      <c r="B3020" s="18"/>
      <c r="C3020" s="74"/>
      <c r="D3020" s="74"/>
      <c r="E3020" s="75"/>
      <c r="F3020" s="5"/>
      <c r="G3020" s="5"/>
      <c r="H3020" s="5"/>
      <c r="K3020" s="5"/>
      <c r="L3020" s="5"/>
      <c r="M3020" s="18"/>
      <c r="N3020" s="18"/>
      <c r="T3020" s="67"/>
      <c r="U3020" s="67"/>
      <c r="V3020" s="20"/>
      <c r="Y3020" s="24"/>
      <c r="Z3020" s="24"/>
      <c r="AA3020" s="24"/>
      <c r="AB3020" s="24"/>
      <c r="AC3020" s="24"/>
      <c r="AD3020" s="24"/>
      <c r="AE3020" s="24"/>
      <c r="AF3020" s="24"/>
    </row>
    <row r="3021" spans="1:32" x14ac:dyDescent="0.25">
      <c r="A3021" s="18"/>
      <c r="B3021" s="18"/>
      <c r="C3021" s="74"/>
      <c r="D3021" s="74"/>
      <c r="E3021" s="75"/>
      <c r="F3021" s="5"/>
      <c r="G3021" s="5"/>
      <c r="H3021" s="5"/>
      <c r="K3021" s="5"/>
      <c r="L3021" s="5"/>
      <c r="M3021" s="18"/>
      <c r="N3021" s="18"/>
      <c r="T3021" s="67"/>
      <c r="U3021" s="67"/>
      <c r="V3021" s="20"/>
      <c r="Y3021" s="24"/>
      <c r="Z3021" s="24"/>
      <c r="AA3021" s="24"/>
      <c r="AB3021" s="24"/>
      <c r="AC3021" s="24"/>
      <c r="AD3021" s="24"/>
      <c r="AE3021" s="24"/>
      <c r="AF3021" s="24"/>
    </row>
    <row r="3022" spans="1:32" x14ac:dyDescent="0.25">
      <c r="A3022" s="18"/>
      <c r="B3022" s="18"/>
      <c r="C3022" s="74"/>
      <c r="D3022" s="74"/>
      <c r="E3022" s="75"/>
      <c r="F3022" s="5"/>
      <c r="G3022" s="5"/>
      <c r="H3022" s="5"/>
      <c r="K3022" s="5"/>
      <c r="L3022" s="5"/>
      <c r="M3022" s="18"/>
      <c r="N3022" s="18"/>
      <c r="T3022" s="67"/>
      <c r="U3022" s="67"/>
      <c r="V3022" s="20"/>
      <c r="Y3022" s="24"/>
      <c r="Z3022" s="24"/>
      <c r="AA3022" s="24"/>
      <c r="AB3022" s="24"/>
      <c r="AC3022" s="24"/>
      <c r="AD3022" s="24"/>
      <c r="AE3022" s="24"/>
      <c r="AF3022" s="24"/>
    </row>
    <row r="3023" spans="1:32" x14ac:dyDescent="0.25">
      <c r="A3023" s="18"/>
      <c r="B3023" s="18"/>
      <c r="C3023" s="74"/>
      <c r="D3023" s="74"/>
      <c r="E3023" s="75"/>
      <c r="F3023" s="5"/>
      <c r="G3023" s="5"/>
      <c r="H3023" s="5"/>
      <c r="K3023" s="5"/>
      <c r="L3023" s="5"/>
      <c r="M3023" s="18"/>
      <c r="N3023" s="18"/>
      <c r="T3023" s="67"/>
      <c r="U3023" s="67"/>
      <c r="V3023" s="20"/>
      <c r="Y3023" s="24"/>
      <c r="Z3023" s="24"/>
      <c r="AA3023" s="24"/>
      <c r="AB3023" s="24"/>
      <c r="AC3023" s="24"/>
      <c r="AD3023" s="24"/>
      <c r="AE3023" s="24"/>
      <c r="AF3023" s="24"/>
    </row>
    <row r="3024" spans="1:32" x14ac:dyDescent="0.25">
      <c r="A3024" s="18"/>
      <c r="B3024" s="18"/>
      <c r="C3024" s="74"/>
      <c r="D3024" s="74"/>
      <c r="E3024" s="75"/>
      <c r="F3024" s="5"/>
      <c r="G3024" s="5"/>
      <c r="H3024" s="5"/>
      <c r="K3024" s="5"/>
      <c r="L3024" s="5"/>
      <c r="M3024" s="18"/>
      <c r="N3024" s="18"/>
      <c r="T3024" s="67"/>
      <c r="U3024" s="67"/>
      <c r="V3024" s="20"/>
      <c r="Y3024" s="24"/>
      <c r="Z3024" s="24"/>
      <c r="AA3024" s="24"/>
      <c r="AB3024" s="24"/>
      <c r="AC3024" s="24"/>
      <c r="AD3024" s="24"/>
      <c r="AE3024" s="24"/>
      <c r="AF3024" s="24"/>
    </row>
    <row r="3025" spans="1:32" x14ac:dyDescent="0.25">
      <c r="A3025" s="18"/>
      <c r="B3025" s="18"/>
      <c r="C3025" s="74"/>
      <c r="D3025" s="74"/>
      <c r="E3025" s="75"/>
      <c r="F3025" s="5"/>
      <c r="G3025" s="5"/>
      <c r="H3025" s="5"/>
      <c r="K3025" s="5"/>
      <c r="L3025" s="5"/>
      <c r="M3025" s="18"/>
      <c r="N3025" s="18"/>
      <c r="T3025" s="67"/>
      <c r="U3025" s="67"/>
      <c r="V3025" s="20"/>
      <c r="Y3025" s="24"/>
      <c r="Z3025" s="24"/>
      <c r="AA3025" s="24"/>
      <c r="AB3025" s="24"/>
      <c r="AC3025" s="24"/>
      <c r="AD3025" s="24"/>
      <c r="AE3025" s="24"/>
      <c r="AF3025" s="24"/>
    </row>
    <row r="3026" spans="1:32" x14ac:dyDescent="0.25">
      <c r="A3026" s="18"/>
      <c r="B3026" s="18"/>
      <c r="C3026" s="74"/>
      <c r="D3026" s="74"/>
      <c r="E3026" s="75"/>
      <c r="F3026" s="5"/>
      <c r="G3026" s="5"/>
      <c r="H3026" s="5"/>
      <c r="K3026" s="5"/>
      <c r="L3026" s="5"/>
      <c r="M3026" s="18"/>
      <c r="N3026" s="18"/>
      <c r="T3026" s="67"/>
      <c r="U3026" s="67"/>
      <c r="V3026" s="20"/>
      <c r="Y3026" s="24"/>
      <c r="Z3026" s="24"/>
      <c r="AA3026" s="24"/>
      <c r="AB3026" s="24"/>
      <c r="AC3026" s="24"/>
      <c r="AD3026" s="24"/>
      <c r="AE3026" s="24"/>
      <c r="AF3026" s="24"/>
    </row>
    <row r="3027" spans="1:32" x14ac:dyDescent="0.25">
      <c r="A3027" s="18"/>
      <c r="B3027" s="18"/>
      <c r="C3027" s="74"/>
      <c r="D3027" s="74"/>
      <c r="E3027" s="75"/>
      <c r="F3027" s="5"/>
      <c r="G3027" s="5"/>
      <c r="H3027" s="5"/>
      <c r="K3027" s="5"/>
      <c r="L3027" s="5"/>
      <c r="M3027" s="18"/>
      <c r="N3027" s="18"/>
      <c r="T3027" s="67"/>
      <c r="U3027" s="67"/>
      <c r="V3027" s="20"/>
      <c r="Y3027" s="24"/>
      <c r="Z3027" s="24"/>
      <c r="AA3027" s="24"/>
      <c r="AB3027" s="24"/>
      <c r="AC3027" s="24"/>
      <c r="AD3027" s="24"/>
      <c r="AE3027" s="24"/>
      <c r="AF3027" s="24"/>
    </row>
    <row r="3028" spans="1:32" x14ac:dyDescent="0.25">
      <c r="A3028" s="18"/>
      <c r="B3028" s="18"/>
      <c r="C3028" s="74"/>
      <c r="D3028" s="74"/>
      <c r="E3028" s="75"/>
      <c r="F3028" s="5"/>
      <c r="G3028" s="5"/>
      <c r="H3028" s="5"/>
      <c r="K3028" s="5"/>
      <c r="L3028" s="5"/>
      <c r="M3028" s="18"/>
      <c r="N3028" s="18"/>
      <c r="T3028" s="67"/>
      <c r="U3028" s="67"/>
      <c r="V3028" s="20"/>
      <c r="Y3028" s="24"/>
      <c r="Z3028" s="24"/>
      <c r="AA3028" s="24"/>
      <c r="AB3028" s="24"/>
      <c r="AC3028" s="24"/>
      <c r="AD3028" s="24"/>
      <c r="AE3028" s="24"/>
      <c r="AF3028" s="24"/>
    </row>
    <row r="3029" spans="1:32" x14ac:dyDescent="0.25">
      <c r="A3029" s="18"/>
      <c r="B3029" s="18"/>
      <c r="C3029" s="74"/>
      <c r="D3029" s="74"/>
      <c r="E3029" s="75"/>
      <c r="F3029" s="5"/>
      <c r="G3029" s="5"/>
      <c r="H3029" s="5"/>
      <c r="K3029" s="5"/>
      <c r="L3029" s="5"/>
      <c r="M3029" s="18"/>
      <c r="N3029" s="18"/>
      <c r="T3029" s="67"/>
      <c r="U3029" s="67"/>
      <c r="V3029" s="20"/>
      <c r="Y3029" s="24"/>
      <c r="Z3029" s="24"/>
      <c r="AA3029" s="24"/>
      <c r="AB3029" s="24"/>
      <c r="AC3029" s="24"/>
      <c r="AD3029" s="24"/>
      <c r="AE3029" s="24"/>
      <c r="AF3029" s="24"/>
    </row>
    <row r="3030" spans="1:32" x14ac:dyDescent="0.25">
      <c r="A3030" s="18"/>
      <c r="B3030" s="18"/>
      <c r="C3030" s="74"/>
      <c r="D3030" s="74"/>
      <c r="E3030" s="75"/>
      <c r="F3030" s="5"/>
      <c r="G3030" s="5"/>
      <c r="H3030" s="5"/>
      <c r="K3030" s="5"/>
      <c r="L3030" s="5"/>
      <c r="M3030" s="18"/>
      <c r="N3030" s="18"/>
      <c r="T3030" s="67"/>
      <c r="U3030" s="67"/>
      <c r="V3030" s="20"/>
      <c r="Y3030" s="24"/>
      <c r="Z3030" s="24"/>
      <c r="AA3030" s="24"/>
      <c r="AB3030" s="24"/>
      <c r="AC3030" s="24"/>
      <c r="AD3030" s="24"/>
      <c r="AE3030" s="24"/>
      <c r="AF3030" s="24"/>
    </row>
    <row r="3031" spans="1:32" x14ac:dyDescent="0.25">
      <c r="A3031" s="18"/>
      <c r="B3031" s="18"/>
      <c r="C3031" s="74"/>
      <c r="D3031" s="74"/>
      <c r="E3031" s="75"/>
      <c r="F3031" s="5"/>
      <c r="G3031" s="5"/>
      <c r="H3031" s="5"/>
      <c r="K3031" s="5"/>
      <c r="L3031" s="5"/>
      <c r="M3031" s="18"/>
      <c r="N3031" s="18"/>
      <c r="T3031" s="67"/>
      <c r="U3031" s="67"/>
      <c r="V3031" s="20"/>
      <c r="Y3031" s="24"/>
      <c r="Z3031" s="24"/>
      <c r="AA3031" s="24"/>
      <c r="AB3031" s="24"/>
      <c r="AC3031" s="24"/>
      <c r="AD3031" s="24"/>
      <c r="AE3031" s="24"/>
      <c r="AF3031" s="24"/>
    </row>
    <row r="3032" spans="1:32" x14ac:dyDescent="0.25">
      <c r="A3032" s="18"/>
      <c r="B3032" s="18"/>
      <c r="C3032" s="74"/>
      <c r="D3032" s="74"/>
      <c r="E3032" s="75"/>
      <c r="F3032" s="5"/>
      <c r="G3032" s="5"/>
      <c r="H3032" s="5"/>
      <c r="K3032" s="5"/>
      <c r="L3032" s="5"/>
      <c r="M3032" s="18"/>
      <c r="N3032" s="18"/>
      <c r="T3032" s="67"/>
      <c r="U3032" s="67"/>
      <c r="V3032" s="20"/>
      <c r="Y3032" s="24"/>
      <c r="Z3032" s="24"/>
      <c r="AA3032" s="24"/>
      <c r="AB3032" s="24"/>
      <c r="AC3032" s="24"/>
      <c r="AD3032" s="24"/>
      <c r="AE3032" s="24"/>
      <c r="AF3032" s="24"/>
    </row>
    <row r="3033" spans="1:32" x14ac:dyDescent="0.25">
      <c r="A3033" s="18"/>
      <c r="B3033" s="18"/>
      <c r="C3033" s="74"/>
      <c r="D3033" s="74"/>
      <c r="E3033" s="75"/>
      <c r="F3033" s="5"/>
      <c r="G3033" s="5"/>
      <c r="H3033" s="5"/>
      <c r="K3033" s="5"/>
      <c r="L3033" s="5"/>
      <c r="M3033" s="18"/>
      <c r="N3033" s="18"/>
      <c r="T3033" s="67"/>
      <c r="U3033" s="67"/>
      <c r="V3033" s="20"/>
      <c r="Y3033" s="24"/>
      <c r="Z3033" s="24"/>
      <c r="AA3033" s="24"/>
      <c r="AB3033" s="24"/>
      <c r="AC3033" s="24"/>
      <c r="AD3033" s="24"/>
      <c r="AE3033" s="24"/>
      <c r="AF3033" s="24"/>
    </row>
    <row r="3034" spans="1:32" x14ac:dyDescent="0.25">
      <c r="A3034" s="18"/>
      <c r="B3034" s="18"/>
      <c r="C3034" s="74"/>
      <c r="D3034" s="74"/>
      <c r="E3034" s="75"/>
      <c r="F3034" s="5"/>
      <c r="G3034" s="5"/>
      <c r="H3034" s="5"/>
      <c r="K3034" s="5"/>
      <c r="L3034" s="5"/>
      <c r="M3034" s="18"/>
      <c r="N3034" s="18"/>
      <c r="T3034" s="67"/>
      <c r="U3034" s="67"/>
      <c r="V3034" s="20"/>
      <c r="Y3034" s="24"/>
      <c r="Z3034" s="24"/>
      <c r="AA3034" s="24"/>
      <c r="AB3034" s="24"/>
      <c r="AC3034" s="24"/>
      <c r="AD3034" s="24"/>
      <c r="AE3034" s="24"/>
      <c r="AF3034" s="24"/>
    </row>
    <row r="3035" spans="1:32" x14ac:dyDescent="0.25">
      <c r="A3035" s="18"/>
      <c r="B3035" s="18"/>
      <c r="C3035" s="74"/>
      <c r="D3035" s="74"/>
      <c r="E3035" s="75"/>
      <c r="F3035" s="5"/>
      <c r="G3035" s="5"/>
      <c r="H3035" s="5"/>
      <c r="K3035" s="5"/>
      <c r="L3035" s="5"/>
      <c r="M3035" s="18"/>
      <c r="N3035" s="18"/>
      <c r="T3035" s="67"/>
      <c r="U3035" s="67"/>
      <c r="V3035" s="20"/>
      <c r="Y3035" s="24"/>
      <c r="Z3035" s="24"/>
      <c r="AA3035" s="24"/>
      <c r="AB3035" s="24"/>
      <c r="AC3035" s="24"/>
      <c r="AD3035" s="24"/>
      <c r="AE3035" s="24"/>
      <c r="AF3035" s="24"/>
    </row>
    <row r="3036" spans="1:32" x14ac:dyDescent="0.25">
      <c r="A3036" s="18"/>
      <c r="B3036" s="18"/>
      <c r="C3036" s="74"/>
      <c r="D3036" s="74"/>
      <c r="E3036" s="75"/>
      <c r="F3036" s="5"/>
      <c r="G3036" s="5"/>
      <c r="H3036" s="5"/>
      <c r="K3036" s="5"/>
      <c r="L3036" s="5"/>
      <c r="M3036" s="18"/>
      <c r="N3036" s="18"/>
      <c r="T3036" s="67"/>
      <c r="U3036" s="67"/>
      <c r="V3036" s="20"/>
      <c r="Y3036" s="24"/>
      <c r="Z3036" s="24"/>
      <c r="AA3036" s="24"/>
      <c r="AB3036" s="24"/>
      <c r="AC3036" s="24"/>
      <c r="AD3036" s="24"/>
      <c r="AE3036" s="24"/>
      <c r="AF3036" s="24"/>
    </row>
    <row r="3037" spans="1:32" x14ac:dyDescent="0.25">
      <c r="A3037" s="18"/>
      <c r="B3037" s="18"/>
      <c r="C3037" s="74"/>
      <c r="D3037" s="74"/>
      <c r="E3037" s="75"/>
      <c r="F3037" s="5"/>
      <c r="G3037" s="5"/>
      <c r="H3037" s="5"/>
      <c r="K3037" s="5"/>
      <c r="L3037" s="5"/>
      <c r="M3037" s="18"/>
      <c r="N3037" s="18"/>
      <c r="T3037" s="67"/>
      <c r="U3037" s="67"/>
      <c r="V3037" s="20"/>
      <c r="Y3037" s="24"/>
      <c r="Z3037" s="24"/>
      <c r="AA3037" s="24"/>
      <c r="AB3037" s="24"/>
      <c r="AC3037" s="24"/>
      <c r="AD3037" s="24"/>
      <c r="AE3037" s="24"/>
      <c r="AF3037" s="24"/>
    </row>
    <row r="3038" spans="1:32" x14ac:dyDescent="0.25">
      <c r="A3038" s="18"/>
      <c r="B3038" s="18"/>
      <c r="C3038" s="74"/>
      <c r="D3038" s="74"/>
      <c r="E3038" s="75"/>
      <c r="F3038" s="5"/>
      <c r="G3038" s="5"/>
      <c r="H3038" s="5"/>
      <c r="K3038" s="5"/>
      <c r="L3038" s="5"/>
      <c r="M3038" s="18"/>
      <c r="N3038" s="18"/>
      <c r="T3038" s="67"/>
      <c r="U3038" s="67"/>
      <c r="V3038" s="20"/>
      <c r="Y3038" s="24"/>
      <c r="Z3038" s="24"/>
      <c r="AA3038" s="24"/>
      <c r="AB3038" s="24"/>
      <c r="AC3038" s="24"/>
      <c r="AD3038" s="24"/>
      <c r="AE3038" s="24"/>
      <c r="AF3038" s="24"/>
    </row>
    <row r="3039" spans="1:32" x14ac:dyDescent="0.25">
      <c r="A3039" s="18"/>
      <c r="B3039" s="18"/>
      <c r="C3039" s="74"/>
      <c r="D3039" s="74"/>
      <c r="E3039" s="75"/>
      <c r="F3039" s="5"/>
      <c r="G3039" s="5"/>
      <c r="H3039" s="5"/>
      <c r="K3039" s="5"/>
      <c r="L3039" s="5"/>
      <c r="M3039" s="18"/>
      <c r="N3039" s="18"/>
      <c r="T3039" s="67"/>
      <c r="U3039" s="67"/>
      <c r="V3039" s="20"/>
      <c r="Y3039" s="24"/>
      <c r="Z3039" s="24"/>
      <c r="AA3039" s="24"/>
      <c r="AB3039" s="24"/>
      <c r="AC3039" s="24"/>
      <c r="AD3039" s="24"/>
      <c r="AE3039" s="24"/>
      <c r="AF3039" s="24"/>
    </row>
    <row r="3040" spans="1:32" x14ac:dyDescent="0.25">
      <c r="A3040" s="18"/>
      <c r="B3040" s="18"/>
      <c r="C3040" s="74"/>
      <c r="D3040" s="74"/>
      <c r="E3040" s="75"/>
      <c r="F3040" s="5"/>
      <c r="G3040" s="5"/>
      <c r="H3040" s="5"/>
      <c r="K3040" s="5"/>
      <c r="L3040" s="5"/>
      <c r="M3040" s="18"/>
      <c r="N3040" s="18"/>
      <c r="T3040" s="67"/>
      <c r="U3040" s="67"/>
      <c r="V3040" s="20"/>
      <c r="Y3040" s="24"/>
      <c r="Z3040" s="24"/>
      <c r="AA3040" s="24"/>
      <c r="AB3040" s="24"/>
      <c r="AC3040" s="24"/>
      <c r="AD3040" s="24"/>
      <c r="AE3040" s="24"/>
      <c r="AF3040" s="24"/>
    </row>
    <row r="3041" spans="1:32" x14ac:dyDescent="0.25">
      <c r="A3041" s="18"/>
      <c r="B3041" s="18"/>
      <c r="C3041" s="74"/>
      <c r="D3041" s="74"/>
      <c r="E3041" s="75"/>
      <c r="F3041" s="5"/>
      <c r="G3041" s="5"/>
      <c r="H3041" s="5"/>
      <c r="K3041" s="5"/>
      <c r="L3041" s="5"/>
      <c r="M3041" s="18"/>
      <c r="N3041" s="18"/>
      <c r="T3041" s="67"/>
      <c r="U3041" s="67"/>
      <c r="V3041" s="20"/>
      <c r="Y3041" s="24"/>
      <c r="Z3041" s="24"/>
      <c r="AA3041" s="24"/>
      <c r="AB3041" s="24"/>
      <c r="AC3041" s="24"/>
      <c r="AD3041" s="24"/>
      <c r="AE3041" s="24"/>
      <c r="AF3041" s="24"/>
    </row>
    <row r="3042" spans="1:32" x14ac:dyDescent="0.25">
      <c r="A3042" s="18"/>
      <c r="B3042" s="18"/>
      <c r="C3042" s="74"/>
      <c r="D3042" s="74"/>
      <c r="E3042" s="75"/>
      <c r="F3042" s="5"/>
      <c r="G3042" s="5"/>
      <c r="H3042" s="5"/>
      <c r="K3042" s="5"/>
      <c r="L3042" s="5"/>
      <c r="M3042" s="18"/>
      <c r="N3042" s="18"/>
      <c r="T3042" s="67"/>
      <c r="U3042" s="67"/>
      <c r="V3042" s="20"/>
      <c r="Y3042" s="24"/>
      <c r="Z3042" s="24"/>
      <c r="AA3042" s="24"/>
      <c r="AB3042" s="24"/>
      <c r="AC3042" s="24"/>
      <c r="AD3042" s="24"/>
      <c r="AE3042" s="24"/>
      <c r="AF3042" s="24"/>
    </row>
    <row r="3043" spans="1:32" x14ac:dyDescent="0.25">
      <c r="A3043" s="18"/>
      <c r="B3043" s="18"/>
      <c r="C3043" s="74"/>
      <c r="D3043" s="74"/>
      <c r="E3043" s="75"/>
      <c r="F3043" s="5"/>
      <c r="G3043" s="5"/>
      <c r="H3043" s="5"/>
      <c r="K3043" s="5"/>
      <c r="L3043" s="5"/>
      <c r="M3043" s="18"/>
      <c r="N3043" s="18"/>
      <c r="T3043" s="67"/>
      <c r="U3043" s="67"/>
      <c r="V3043" s="20"/>
      <c r="Y3043" s="24"/>
      <c r="Z3043" s="24"/>
      <c r="AA3043" s="24"/>
      <c r="AB3043" s="24"/>
      <c r="AC3043" s="24"/>
      <c r="AD3043" s="24"/>
      <c r="AE3043" s="24"/>
      <c r="AF3043" s="24"/>
    </row>
    <row r="3044" spans="1:32" x14ac:dyDescent="0.25">
      <c r="A3044" s="18"/>
      <c r="B3044" s="18"/>
      <c r="C3044" s="74"/>
      <c r="D3044" s="74"/>
      <c r="E3044" s="75"/>
      <c r="F3044" s="5"/>
      <c r="G3044" s="5"/>
      <c r="H3044" s="5"/>
      <c r="K3044" s="5"/>
      <c r="L3044" s="5"/>
      <c r="M3044" s="18"/>
      <c r="N3044" s="18"/>
      <c r="T3044" s="67"/>
      <c r="U3044" s="67"/>
      <c r="V3044" s="20"/>
      <c r="Y3044" s="24"/>
      <c r="Z3044" s="24"/>
      <c r="AA3044" s="24"/>
      <c r="AB3044" s="24"/>
      <c r="AC3044" s="24"/>
      <c r="AD3044" s="24"/>
      <c r="AE3044" s="24"/>
      <c r="AF3044" s="24"/>
    </row>
    <row r="3045" spans="1:32" x14ac:dyDescent="0.25">
      <c r="A3045" s="18"/>
      <c r="B3045" s="18"/>
      <c r="C3045" s="74"/>
      <c r="D3045" s="74"/>
      <c r="E3045" s="75"/>
      <c r="F3045" s="5"/>
      <c r="G3045" s="5"/>
      <c r="H3045" s="5"/>
      <c r="K3045" s="5"/>
      <c r="L3045" s="5"/>
      <c r="M3045" s="18"/>
      <c r="N3045" s="18"/>
      <c r="T3045" s="67"/>
      <c r="U3045" s="67"/>
      <c r="V3045" s="20"/>
      <c r="Y3045" s="24"/>
      <c r="Z3045" s="24"/>
      <c r="AA3045" s="24"/>
      <c r="AB3045" s="24"/>
      <c r="AC3045" s="24"/>
      <c r="AD3045" s="24"/>
      <c r="AE3045" s="24"/>
      <c r="AF3045" s="24"/>
    </row>
    <row r="3046" spans="1:32" x14ac:dyDescent="0.25">
      <c r="A3046" s="18"/>
      <c r="B3046" s="18"/>
      <c r="C3046" s="74"/>
      <c r="D3046" s="74"/>
      <c r="E3046" s="75"/>
      <c r="F3046" s="5"/>
      <c r="G3046" s="5"/>
      <c r="H3046" s="5"/>
      <c r="K3046" s="5"/>
      <c r="L3046" s="5"/>
      <c r="M3046" s="18"/>
      <c r="N3046" s="18"/>
      <c r="T3046" s="67"/>
      <c r="U3046" s="67"/>
      <c r="V3046" s="20"/>
      <c r="Y3046" s="24"/>
      <c r="Z3046" s="24"/>
      <c r="AA3046" s="24"/>
      <c r="AB3046" s="24"/>
      <c r="AC3046" s="24"/>
      <c r="AD3046" s="24"/>
      <c r="AE3046" s="24"/>
      <c r="AF3046" s="24"/>
    </row>
    <row r="3047" spans="1:32" x14ac:dyDescent="0.25">
      <c r="A3047" s="18"/>
      <c r="B3047" s="18"/>
      <c r="C3047" s="74"/>
      <c r="D3047" s="74"/>
      <c r="E3047" s="75"/>
      <c r="F3047" s="5"/>
      <c r="G3047" s="5"/>
      <c r="H3047" s="5"/>
      <c r="K3047" s="5"/>
      <c r="L3047" s="5"/>
      <c r="M3047" s="18"/>
      <c r="N3047" s="18"/>
      <c r="T3047" s="67"/>
      <c r="U3047" s="67"/>
      <c r="V3047" s="20"/>
      <c r="Y3047" s="24"/>
      <c r="Z3047" s="24"/>
      <c r="AA3047" s="24"/>
      <c r="AB3047" s="24"/>
      <c r="AC3047" s="24"/>
      <c r="AD3047" s="24"/>
      <c r="AE3047" s="24"/>
      <c r="AF3047" s="24"/>
    </row>
    <row r="3048" spans="1:32" x14ac:dyDescent="0.25">
      <c r="A3048" s="18"/>
      <c r="B3048" s="18"/>
      <c r="C3048" s="74"/>
      <c r="D3048" s="74"/>
      <c r="E3048" s="75"/>
      <c r="F3048" s="5"/>
      <c r="G3048" s="5"/>
      <c r="H3048" s="5"/>
      <c r="K3048" s="5"/>
      <c r="L3048" s="5"/>
      <c r="M3048" s="18"/>
      <c r="N3048" s="18"/>
      <c r="T3048" s="67"/>
      <c r="U3048" s="67"/>
      <c r="V3048" s="20"/>
      <c r="Y3048" s="24"/>
      <c r="Z3048" s="24"/>
      <c r="AA3048" s="24"/>
      <c r="AB3048" s="24"/>
      <c r="AC3048" s="24"/>
      <c r="AD3048" s="24"/>
      <c r="AE3048" s="24"/>
      <c r="AF3048" s="24"/>
    </row>
    <row r="3049" spans="1:32" x14ac:dyDescent="0.25">
      <c r="A3049" s="18"/>
      <c r="B3049" s="18"/>
      <c r="C3049" s="74"/>
      <c r="D3049" s="74"/>
      <c r="E3049" s="75"/>
      <c r="F3049" s="5"/>
      <c r="G3049" s="5"/>
      <c r="H3049" s="5"/>
      <c r="K3049" s="5"/>
      <c r="L3049" s="5"/>
      <c r="M3049" s="18"/>
      <c r="N3049" s="18"/>
      <c r="T3049" s="67"/>
      <c r="U3049" s="67"/>
      <c r="V3049" s="20"/>
      <c r="X3049" s="90"/>
      <c r="Y3049" s="24"/>
      <c r="Z3049" s="24"/>
      <c r="AA3049" s="24"/>
      <c r="AB3049" s="24"/>
      <c r="AC3049" s="24"/>
      <c r="AD3049" s="24"/>
      <c r="AE3049" s="24"/>
      <c r="AF3049" s="24"/>
    </row>
    <row r="3050" spans="1:32" x14ac:dyDescent="0.25">
      <c r="A3050" s="18"/>
      <c r="B3050" s="18"/>
      <c r="C3050" s="74"/>
      <c r="D3050" s="74"/>
      <c r="E3050" s="75"/>
      <c r="F3050" s="5"/>
      <c r="G3050" s="5"/>
      <c r="H3050" s="5"/>
      <c r="K3050" s="5"/>
      <c r="L3050" s="5"/>
      <c r="M3050" s="18"/>
      <c r="N3050" s="18"/>
      <c r="T3050" s="67"/>
      <c r="U3050" s="67"/>
      <c r="V3050" s="20"/>
      <c r="Y3050" s="24"/>
      <c r="Z3050" s="24"/>
      <c r="AA3050" s="24"/>
      <c r="AB3050" s="24"/>
      <c r="AC3050" s="24"/>
      <c r="AD3050" s="24"/>
      <c r="AE3050" s="24"/>
      <c r="AF3050" s="24"/>
    </row>
    <row r="3051" spans="1:32" x14ac:dyDescent="0.25">
      <c r="A3051" s="18"/>
      <c r="B3051" s="18"/>
      <c r="C3051" s="74"/>
      <c r="D3051" s="74"/>
      <c r="E3051" s="75"/>
      <c r="F3051" s="5"/>
      <c r="G3051" s="5"/>
      <c r="H3051" s="5"/>
      <c r="K3051" s="5"/>
      <c r="L3051" s="5"/>
      <c r="M3051" s="18"/>
      <c r="N3051" s="18"/>
      <c r="T3051" s="67"/>
      <c r="U3051" s="67"/>
      <c r="V3051" s="20"/>
      <c r="Y3051" s="24"/>
      <c r="Z3051" s="24"/>
      <c r="AA3051" s="24"/>
      <c r="AB3051" s="24"/>
      <c r="AC3051" s="24"/>
      <c r="AD3051" s="24"/>
      <c r="AE3051" s="24"/>
      <c r="AF3051" s="24"/>
    </row>
    <row r="3052" spans="1:32" x14ac:dyDescent="0.25">
      <c r="A3052" s="18"/>
      <c r="B3052" s="18"/>
      <c r="C3052" s="74"/>
      <c r="D3052" s="74"/>
      <c r="E3052" s="75"/>
      <c r="F3052" s="5"/>
      <c r="G3052" s="5"/>
      <c r="H3052" s="5"/>
      <c r="K3052" s="5"/>
      <c r="L3052" s="5"/>
      <c r="M3052" s="18"/>
      <c r="N3052" s="18"/>
      <c r="T3052" s="67"/>
      <c r="U3052" s="67"/>
      <c r="V3052" s="20"/>
      <c r="Y3052" s="24"/>
      <c r="Z3052" s="24"/>
      <c r="AA3052" s="24"/>
      <c r="AB3052" s="24"/>
      <c r="AC3052" s="24"/>
      <c r="AD3052" s="24"/>
      <c r="AE3052" s="24"/>
      <c r="AF3052" s="24"/>
    </row>
    <row r="3053" spans="1:32" x14ac:dyDescent="0.25">
      <c r="A3053" s="18"/>
      <c r="B3053" s="18"/>
      <c r="C3053" s="74"/>
      <c r="D3053" s="74"/>
      <c r="E3053" s="75"/>
      <c r="F3053" s="5"/>
      <c r="G3053" s="5"/>
      <c r="H3053" s="5"/>
      <c r="K3053" s="5"/>
      <c r="L3053" s="5"/>
      <c r="M3053" s="18"/>
      <c r="N3053" s="18"/>
      <c r="T3053" s="67"/>
      <c r="U3053" s="67"/>
      <c r="V3053" s="20"/>
      <c r="Y3053" s="24"/>
      <c r="Z3053" s="24"/>
      <c r="AA3053" s="24"/>
      <c r="AB3053" s="24"/>
      <c r="AC3053" s="24"/>
      <c r="AD3053" s="24"/>
      <c r="AE3053" s="24"/>
      <c r="AF3053" s="24"/>
    </row>
    <row r="3054" spans="1:32" x14ac:dyDescent="0.25">
      <c r="A3054" s="18"/>
      <c r="B3054" s="18"/>
      <c r="C3054" s="74"/>
      <c r="D3054" s="74"/>
      <c r="E3054" s="75"/>
      <c r="F3054" s="5"/>
      <c r="G3054" s="5"/>
      <c r="H3054" s="5"/>
      <c r="K3054" s="5"/>
      <c r="L3054" s="5"/>
      <c r="M3054" s="18"/>
      <c r="N3054" s="18"/>
      <c r="T3054" s="67"/>
      <c r="U3054" s="67"/>
      <c r="V3054" s="20"/>
      <c r="Y3054" s="24"/>
      <c r="Z3054" s="24"/>
      <c r="AA3054" s="24"/>
      <c r="AB3054" s="24"/>
      <c r="AC3054" s="24"/>
      <c r="AD3054" s="24"/>
      <c r="AE3054" s="24"/>
      <c r="AF3054" s="24"/>
    </row>
    <row r="3055" spans="1:32" x14ac:dyDescent="0.25">
      <c r="A3055" s="18"/>
      <c r="B3055" s="18"/>
      <c r="C3055" s="74"/>
      <c r="D3055" s="74"/>
      <c r="E3055" s="75"/>
      <c r="F3055" s="5"/>
      <c r="G3055" s="5"/>
      <c r="H3055" s="5"/>
      <c r="K3055" s="5"/>
      <c r="L3055" s="5"/>
      <c r="M3055" s="18"/>
      <c r="N3055" s="18"/>
      <c r="T3055" s="67"/>
      <c r="U3055" s="67"/>
      <c r="V3055" s="20"/>
      <c r="Y3055" s="24"/>
      <c r="Z3055" s="24"/>
      <c r="AA3055" s="24"/>
      <c r="AB3055" s="24"/>
      <c r="AC3055" s="24"/>
      <c r="AD3055" s="24"/>
      <c r="AE3055" s="24"/>
      <c r="AF3055" s="24"/>
    </row>
    <row r="3056" spans="1:32" x14ac:dyDescent="0.25">
      <c r="A3056" s="18"/>
      <c r="B3056" s="18"/>
      <c r="C3056" s="74"/>
      <c r="D3056" s="74"/>
      <c r="E3056" s="75"/>
      <c r="F3056" s="5"/>
      <c r="G3056" s="5"/>
      <c r="H3056" s="5"/>
      <c r="K3056" s="5"/>
      <c r="L3056" s="5"/>
      <c r="M3056" s="18"/>
      <c r="N3056" s="18"/>
      <c r="T3056" s="67"/>
      <c r="U3056" s="67"/>
      <c r="V3056" s="20"/>
      <c r="Y3056" s="24"/>
      <c r="Z3056" s="24"/>
      <c r="AA3056" s="24"/>
      <c r="AB3056" s="24"/>
      <c r="AC3056" s="24"/>
      <c r="AD3056" s="24"/>
      <c r="AE3056" s="24"/>
      <c r="AF3056" s="24"/>
    </row>
    <row r="3057" spans="1:32" x14ac:dyDescent="0.25">
      <c r="A3057" s="18"/>
      <c r="B3057" s="18"/>
      <c r="C3057" s="74"/>
      <c r="D3057" s="74"/>
      <c r="E3057" s="75"/>
      <c r="F3057" s="5"/>
      <c r="G3057" s="5"/>
      <c r="H3057" s="5"/>
      <c r="K3057" s="5"/>
      <c r="L3057" s="5"/>
      <c r="M3057" s="18"/>
      <c r="N3057" s="18"/>
      <c r="T3057" s="67"/>
      <c r="U3057" s="67"/>
      <c r="V3057" s="20"/>
      <c r="Y3057" s="24"/>
      <c r="Z3057" s="24"/>
      <c r="AA3057" s="24"/>
      <c r="AB3057" s="24"/>
      <c r="AC3057" s="24"/>
      <c r="AD3057" s="24"/>
      <c r="AE3057" s="24"/>
      <c r="AF3057" s="24"/>
    </row>
    <row r="3058" spans="1:32" x14ac:dyDescent="0.25">
      <c r="A3058" s="18"/>
      <c r="B3058" s="18"/>
      <c r="C3058" s="74"/>
      <c r="D3058" s="74"/>
      <c r="E3058" s="75"/>
      <c r="F3058" s="5"/>
      <c r="G3058" s="5"/>
      <c r="H3058" s="5"/>
      <c r="K3058" s="5"/>
      <c r="L3058" s="5"/>
      <c r="M3058" s="18"/>
      <c r="N3058" s="18"/>
      <c r="T3058" s="67"/>
      <c r="U3058" s="67"/>
      <c r="V3058" s="20"/>
      <c r="Y3058" s="24"/>
      <c r="Z3058" s="24"/>
      <c r="AA3058" s="24"/>
      <c r="AB3058" s="24"/>
      <c r="AC3058" s="24"/>
      <c r="AD3058" s="24"/>
      <c r="AE3058" s="24"/>
      <c r="AF3058" s="24"/>
    </row>
    <row r="3059" spans="1:32" x14ac:dyDescent="0.25">
      <c r="A3059" s="18"/>
      <c r="B3059" s="18"/>
      <c r="C3059" s="74"/>
      <c r="D3059" s="74"/>
      <c r="E3059" s="75"/>
      <c r="F3059" s="5"/>
      <c r="G3059" s="5"/>
      <c r="H3059" s="5"/>
      <c r="K3059" s="5"/>
      <c r="L3059" s="5"/>
      <c r="M3059" s="18"/>
      <c r="N3059" s="18"/>
      <c r="T3059" s="67"/>
      <c r="U3059" s="67"/>
      <c r="V3059" s="20"/>
      <c r="Y3059" s="24"/>
      <c r="Z3059" s="24"/>
      <c r="AA3059" s="24"/>
      <c r="AB3059" s="24"/>
      <c r="AC3059" s="24"/>
      <c r="AD3059" s="24"/>
      <c r="AE3059" s="24"/>
      <c r="AF3059" s="24"/>
    </row>
    <row r="3060" spans="1:32" x14ac:dyDescent="0.25">
      <c r="A3060" s="18"/>
      <c r="B3060" s="18"/>
      <c r="C3060" s="74"/>
      <c r="D3060" s="74"/>
      <c r="E3060" s="75"/>
      <c r="F3060" s="5"/>
      <c r="G3060" s="5"/>
      <c r="H3060" s="5"/>
      <c r="K3060" s="5"/>
      <c r="L3060" s="5"/>
      <c r="M3060" s="18"/>
      <c r="N3060" s="18"/>
      <c r="T3060" s="67"/>
      <c r="U3060" s="67"/>
      <c r="V3060" s="20"/>
      <c r="Y3060" s="24"/>
      <c r="Z3060" s="24"/>
      <c r="AA3060" s="24"/>
      <c r="AB3060" s="24"/>
      <c r="AC3060" s="24"/>
      <c r="AD3060" s="24"/>
      <c r="AE3060" s="24"/>
      <c r="AF3060" s="24"/>
    </row>
    <row r="3061" spans="1:32" x14ac:dyDescent="0.25">
      <c r="A3061" s="18"/>
      <c r="B3061" s="18"/>
      <c r="C3061" s="74"/>
      <c r="D3061" s="74"/>
      <c r="E3061" s="75"/>
      <c r="F3061" s="5"/>
      <c r="G3061" s="5"/>
      <c r="H3061" s="5"/>
      <c r="K3061" s="5"/>
      <c r="L3061" s="5"/>
      <c r="M3061" s="18"/>
      <c r="N3061" s="18"/>
      <c r="T3061" s="67"/>
      <c r="U3061" s="67"/>
      <c r="V3061" s="20"/>
      <c r="Y3061" s="24"/>
      <c r="Z3061" s="24"/>
      <c r="AA3061" s="24"/>
      <c r="AB3061" s="24"/>
      <c r="AC3061" s="24"/>
      <c r="AD3061" s="24"/>
      <c r="AE3061" s="24"/>
      <c r="AF3061" s="24"/>
    </row>
    <row r="3062" spans="1:32" x14ac:dyDescent="0.25">
      <c r="A3062" s="18"/>
      <c r="B3062" s="18"/>
      <c r="C3062" s="74"/>
      <c r="D3062" s="74"/>
      <c r="E3062" s="75"/>
      <c r="F3062" s="5"/>
      <c r="G3062" s="5"/>
      <c r="H3062" s="5"/>
      <c r="K3062" s="5"/>
      <c r="L3062" s="5"/>
      <c r="M3062" s="18"/>
      <c r="N3062" s="18"/>
      <c r="T3062" s="67"/>
      <c r="U3062" s="67"/>
      <c r="V3062" s="20"/>
      <c r="Y3062" s="24"/>
      <c r="Z3062" s="24"/>
      <c r="AA3062" s="24"/>
      <c r="AB3062" s="24"/>
      <c r="AC3062" s="24"/>
      <c r="AD3062" s="24"/>
      <c r="AE3062" s="24"/>
      <c r="AF3062" s="24"/>
    </row>
    <row r="3063" spans="1:32" x14ac:dyDescent="0.25">
      <c r="A3063" s="18"/>
      <c r="B3063" s="18"/>
      <c r="C3063" s="74"/>
      <c r="D3063" s="74"/>
      <c r="E3063" s="75"/>
      <c r="F3063" s="5"/>
      <c r="G3063" s="5"/>
      <c r="H3063" s="5"/>
      <c r="K3063" s="5"/>
      <c r="L3063" s="5"/>
      <c r="M3063" s="18"/>
      <c r="N3063" s="18"/>
      <c r="T3063" s="67"/>
      <c r="U3063" s="67"/>
      <c r="V3063" s="20"/>
      <c r="Y3063" s="24"/>
      <c r="Z3063" s="24"/>
      <c r="AA3063" s="24"/>
      <c r="AB3063" s="24"/>
      <c r="AC3063" s="24"/>
      <c r="AD3063" s="24"/>
      <c r="AE3063" s="24"/>
      <c r="AF3063" s="24"/>
    </row>
    <row r="3064" spans="1:32" x14ac:dyDescent="0.25">
      <c r="A3064" s="18"/>
      <c r="B3064" s="18"/>
      <c r="C3064" s="74"/>
      <c r="D3064" s="74"/>
      <c r="E3064" s="75"/>
      <c r="F3064" s="5"/>
      <c r="G3064" s="5"/>
      <c r="H3064" s="5"/>
      <c r="K3064" s="5"/>
      <c r="L3064" s="5"/>
      <c r="M3064" s="18"/>
      <c r="N3064" s="18"/>
      <c r="T3064" s="67"/>
      <c r="U3064" s="67"/>
      <c r="V3064" s="20"/>
      <c r="Y3064" s="24"/>
      <c r="Z3064" s="24"/>
      <c r="AA3064" s="24"/>
      <c r="AB3064" s="24"/>
      <c r="AC3064" s="24"/>
      <c r="AD3064" s="24"/>
      <c r="AE3064" s="24"/>
      <c r="AF3064" s="24"/>
    </row>
    <row r="3065" spans="1:32" x14ac:dyDescent="0.25">
      <c r="A3065" s="18"/>
      <c r="B3065" s="18"/>
      <c r="C3065" s="74"/>
      <c r="D3065" s="74"/>
      <c r="E3065" s="75"/>
      <c r="F3065" s="5"/>
      <c r="G3065" s="5"/>
      <c r="H3065" s="5"/>
      <c r="K3065" s="5"/>
      <c r="L3065" s="5"/>
      <c r="M3065" s="18"/>
      <c r="N3065" s="18"/>
      <c r="T3065" s="67"/>
      <c r="U3065" s="67"/>
      <c r="V3065" s="20"/>
      <c r="Y3065" s="24"/>
      <c r="Z3065" s="24"/>
      <c r="AA3065" s="24"/>
      <c r="AB3065" s="24"/>
      <c r="AC3065" s="24"/>
      <c r="AD3065" s="24"/>
      <c r="AE3065" s="24"/>
      <c r="AF3065" s="24"/>
    </row>
    <row r="3066" spans="1:32" x14ac:dyDescent="0.25">
      <c r="A3066" s="18"/>
      <c r="B3066" s="18"/>
      <c r="C3066" s="74"/>
      <c r="D3066" s="74"/>
      <c r="E3066" s="75"/>
      <c r="F3066" s="5"/>
      <c r="G3066" s="5"/>
      <c r="H3066" s="5"/>
      <c r="K3066" s="5"/>
      <c r="L3066" s="5"/>
      <c r="M3066" s="18"/>
      <c r="N3066" s="18"/>
      <c r="T3066" s="67"/>
      <c r="U3066" s="67"/>
      <c r="V3066" s="20"/>
      <c r="Y3066" s="24"/>
      <c r="Z3066" s="24"/>
      <c r="AA3066" s="24"/>
      <c r="AB3066" s="24"/>
      <c r="AC3066" s="24"/>
      <c r="AD3066" s="24"/>
      <c r="AE3066" s="24"/>
      <c r="AF3066" s="24"/>
    </row>
    <row r="3067" spans="1:32" x14ac:dyDescent="0.25">
      <c r="A3067" s="18"/>
      <c r="B3067" s="18"/>
      <c r="C3067" s="74"/>
      <c r="D3067" s="74"/>
      <c r="E3067" s="75"/>
      <c r="F3067" s="5"/>
      <c r="G3067" s="5"/>
      <c r="H3067" s="5"/>
      <c r="K3067" s="5"/>
      <c r="L3067" s="5"/>
      <c r="M3067" s="18"/>
      <c r="N3067" s="18"/>
      <c r="T3067" s="67"/>
      <c r="U3067" s="67"/>
      <c r="V3067" s="20"/>
      <c r="Y3067" s="24"/>
      <c r="Z3067" s="24"/>
      <c r="AA3067" s="24"/>
      <c r="AB3067" s="24"/>
      <c r="AC3067" s="24"/>
      <c r="AD3067" s="24"/>
      <c r="AE3067" s="24"/>
      <c r="AF3067" s="24"/>
    </row>
    <row r="3068" spans="1:32" x14ac:dyDescent="0.25">
      <c r="A3068" s="18"/>
      <c r="B3068" s="18"/>
      <c r="C3068" s="74"/>
      <c r="D3068" s="74"/>
      <c r="E3068" s="75"/>
      <c r="F3068" s="5"/>
      <c r="G3068" s="5"/>
      <c r="H3068" s="5"/>
      <c r="K3068" s="5"/>
      <c r="L3068" s="5"/>
      <c r="M3068" s="18"/>
      <c r="N3068" s="18"/>
      <c r="T3068" s="67"/>
      <c r="U3068" s="67"/>
      <c r="V3068" s="20"/>
      <c r="Y3068" s="24"/>
      <c r="Z3068" s="24"/>
      <c r="AA3068" s="24"/>
      <c r="AB3068" s="24"/>
      <c r="AC3068" s="24"/>
      <c r="AD3068" s="24"/>
      <c r="AE3068" s="24"/>
      <c r="AF3068" s="24"/>
    </row>
    <row r="3069" spans="1:32" x14ac:dyDescent="0.25">
      <c r="A3069" s="18"/>
      <c r="B3069" s="18"/>
      <c r="C3069" s="74"/>
      <c r="D3069" s="74"/>
      <c r="E3069" s="75"/>
      <c r="F3069" s="5"/>
      <c r="G3069" s="5"/>
      <c r="H3069" s="5"/>
      <c r="K3069" s="5"/>
      <c r="L3069" s="5"/>
      <c r="M3069" s="18"/>
      <c r="N3069" s="18"/>
      <c r="T3069" s="67"/>
      <c r="U3069" s="67"/>
      <c r="V3069" s="20"/>
      <c r="Y3069" s="24"/>
      <c r="Z3069" s="24"/>
      <c r="AA3069" s="24"/>
      <c r="AB3069" s="24"/>
      <c r="AC3069" s="24"/>
      <c r="AD3069" s="24"/>
      <c r="AE3069" s="24"/>
      <c r="AF3069" s="24"/>
    </row>
    <row r="3070" spans="1:32" x14ac:dyDescent="0.25">
      <c r="A3070" s="18"/>
      <c r="B3070" s="18"/>
      <c r="C3070" s="74"/>
      <c r="D3070" s="74"/>
      <c r="E3070" s="75"/>
      <c r="F3070" s="5"/>
      <c r="G3070" s="5"/>
      <c r="H3070" s="5"/>
      <c r="K3070" s="5"/>
      <c r="L3070" s="5"/>
      <c r="M3070" s="18"/>
      <c r="N3070" s="18"/>
      <c r="T3070" s="67"/>
      <c r="U3070" s="67"/>
      <c r="V3070" s="20"/>
      <c r="Y3070" s="24"/>
      <c r="Z3070" s="24"/>
      <c r="AA3070" s="24"/>
      <c r="AB3070" s="24"/>
      <c r="AC3070" s="24"/>
      <c r="AD3070" s="24"/>
      <c r="AE3070" s="24"/>
      <c r="AF3070" s="24"/>
    </row>
    <row r="3071" spans="1:32" x14ac:dyDescent="0.25">
      <c r="A3071" s="18"/>
      <c r="B3071" s="18"/>
      <c r="C3071" s="74"/>
      <c r="D3071" s="74"/>
      <c r="E3071" s="75"/>
      <c r="F3071" s="5"/>
      <c r="G3071" s="5"/>
      <c r="H3071" s="5"/>
      <c r="K3071" s="5"/>
      <c r="L3071" s="5"/>
      <c r="M3071" s="18"/>
      <c r="N3071" s="18"/>
      <c r="T3071" s="67"/>
      <c r="U3071" s="67"/>
      <c r="V3071" s="20"/>
      <c r="Y3071" s="24"/>
      <c r="Z3071" s="24"/>
      <c r="AA3071" s="24"/>
      <c r="AB3071" s="24"/>
      <c r="AC3071" s="24"/>
      <c r="AD3071" s="24"/>
      <c r="AE3071" s="24"/>
      <c r="AF3071" s="24"/>
    </row>
    <row r="3072" spans="1:32" x14ac:dyDescent="0.25">
      <c r="A3072" s="18"/>
      <c r="B3072" s="18"/>
      <c r="C3072" s="74"/>
      <c r="D3072" s="74"/>
      <c r="E3072" s="75"/>
      <c r="F3072" s="5"/>
      <c r="G3072" s="5"/>
      <c r="H3072" s="5"/>
      <c r="K3072" s="5"/>
      <c r="L3072" s="5"/>
      <c r="M3072" s="18"/>
      <c r="N3072" s="18"/>
      <c r="T3072" s="67"/>
      <c r="U3072" s="67"/>
      <c r="V3072" s="20"/>
      <c r="Y3072" s="24"/>
      <c r="Z3072" s="24"/>
      <c r="AA3072" s="24"/>
      <c r="AB3072" s="24"/>
      <c r="AC3072" s="24"/>
      <c r="AD3072" s="24"/>
      <c r="AE3072" s="24"/>
      <c r="AF3072" s="24"/>
    </row>
    <row r="3073" spans="1:32" x14ac:dyDescent="0.25">
      <c r="A3073" s="18"/>
      <c r="B3073" s="18"/>
      <c r="C3073" s="74"/>
      <c r="D3073" s="74"/>
      <c r="E3073" s="75"/>
      <c r="F3073" s="5"/>
      <c r="G3073" s="5"/>
      <c r="H3073" s="5"/>
      <c r="K3073" s="5"/>
      <c r="L3073" s="5"/>
      <c r="M3073" s="18"/>
      <c r="N3073" s="18"/>
      <c r="T3073" s="67"/>
      <c r="U3073" s="67"/>
      <c r="V3073" s="20"/>
      <c r="Y3073" s="24"/>
      <c r="Z3073" s="24"/>
      <c r="AA3073" s="24"/>
      <c r="AB3073" s="24"/>
      <c r="AC3073" s="24"/>
      <c r="AD3073" s="24"/>
      <c r="AE3073" s="24"/>
      <c r="AF3073" s="24"/>
    </row>
    <row r="3074" spans="1:32" x14ac:dyDescent="0.25">
      <c r="A3074" s="18"/>
      <c r="B3074" s="18"/>
      <c r="C3074" s="74"/>
      <c r="D3074" s="74"/>
      <c r="E3074" s="75"/>
      <c r="F3074" s="5"/>
      <c r="G3074" s="5"/>
      <c r="H3074" s="5"/>
      <c r="K3074" s="5"/>
      <c r="L3074" s="5"/>
      <c r="M3074" s="18"/>
      <c r="N3074" s="18"/>
      <c r="T3074" s="67"/>
      <c r="U3074" s="67"/>
      <c r="V3074" s="20"/>
      <c r="Y3074" s="24"/>
      <c r="Z3074" s="24"/>
      <c r="AA3074" s="24"/>
      <c r="AB3074" s="24"/>
      <c r="AC3074" s="24"/>
      <c r="AD3074" s="24"/>
      <c r="AE3074" s="24"/>
      <c r="AF3074" s="24"/>
    </row>
    <row r="3075" spans="1:32" x14ac:dyDescent="0.25">
      <c r="A3075" s="18"/>
      <c r="B3075" s="18"/>
      <c r="C3075" s="74"/>
      <c r="D3075" s="74"/>
      <c r="E3075" s="75"/>
      <c r="F3075" s="5"/>
      <c r="G3075" s="5"/>
      <c r="H3075" s="5"/>
      <c r="K3075" s="5"/>
      <c r="L3075" s="5"/>
      <c r="M3075" s="18"/>
      <c r="N3075" s="18"/>
      <c r="T3075" s="67"/>
      <c r="U3075" s="67"/>
      <c r="V3075" s="20"/>
      <c r="Y3075" s="24"/>
      <c r="Z3075" s="24"/>
      <c r="AA3075" s="24"/>
      <c r="AB3075" s="24"/>
      <c r="AC3075" s="24"/>
      <c r="AD3075" s="24"/>
      <c r="AE3075" s="24"/>
      <c r="AF3075" s="24"/>
    </row>
    <row r="3076" spans="1:32" x14ac:dyDescent="0.25">
      <c r="A3076" s="18"/>
      <c r="B3076" s="18"/>
      <c r="C3076" s="74"/>
      <c r="D3076" s="74"/>
      <c r="E3076" s="75"/>
      <c r="F3076" s="5"/>
      <c r="G3076" s="5"/>
      <c r="H3076" s="5"/>
      <c r="K3076" s="5"/>
      <c r="L3076" s="5"/>
      <c r="M3076" s="18"/>
      <c r="N3076" s="18"/>
      <c r="T3076" s="67"/>
      <c r="U3076" s="67"/>
      <c r="V3076" s="20"/>
      <c r="Y3076" s="24"/>
      <c r="Z3076" s="24"/>
      <c r="AA3076" s="24"/>
      <c r="AB3076" s="24"/>
      <c r="AC3076" s="24"/>
      <c r="AD3076" s="24"/>
      <c r="AE3076" s="24"/>
      <c r="AF3076" s="24"/>
    </row>
    <row r="3077" spans="1:32" x14ac:dyDescent="0.25">
      <c r="A3077" s="18"/>
      <c r="B3077" s="18"/>
      <c r="C3077" s="74"/>
      <c r="D3077" s="74"/>
      <c r="E3077" s="75"/>
      <c r="F3077" s="5"/>
      <c r="G3077" s="5"/>
      <c r="H3077" s="5"/>
      <c r="K3077" s="5"/>
      <c r="L3077" s="5"/>
      <c r="M3077" s="18"/>
      <c r="N3077" s="18"/>
      <c r="T3077" s="67"/>
      <c r="U3077" s="67"/>
      <c r="V3077" s="20"/>
      <c r="Y3077" s="24"/>
      <c r="Z3077" s="24"/>
      <c r="AA3077" s="24"/>
      <c r="AB3077" s="24"/>
      <c r="AC3077" s="24"/>
      <c r="AD3077" s="24"/>
      <c r="AE3077" s="24"/>
      <c r="AF3077" s="24"/>
    </row>
    <row r="3078" spans="1:32" x14ac:dyDescent="0.25">
      <c r="A3078" s="18"/>
      <c r="B3078" s="18"/>
      <c r="C3078" s="74"/>
      <c r="D3078" s="74"/>
      <c r="E3078" s="75"/>
      <c r="F3078" s="5"/>
      <c r="G3078" s="5"/>
      <c r="H3078" s="5"/>
      <c r="K3078" s="5"/>
      <c r="L3078" s="5"/>
      <c r="M3078" s="18"/>
      <c r="N3078" s="18"/>
      <c r="T3078" s="67"/>
      <c r="U3078" s="67"/>
      <c r="V3078" s="20"/>
      <c r="Y3078" s="24"/>
      <c r="Z3078" s="24"/>
      <c r="AA3078" s="24"/>
      <c r="AB3078" s="24"/>
      <c r="AC3078" s="24"/>
      <c r="AD3078" s="24"/>
      <c r="AE3078" s="24"/>
      <c r="AF3078" s="24"/>
    </row>
    <row r="3079" spans="1:32" x14ac:dyDescent="0.25">
      <c r="A3079" s="18"/>
      <c r="B3079" s="18"/>
      <c r="C3079" s="74"/>
      <c r="D3079" s="74"/>
      <c r="E3079" s="75"/>
      <c r="F3079" s="5"/>
      <c r="G3079" s="5"/>
      <c r="H3079" s="5"/>
      <c r="K3079" s="5"/>
      <c r="L3079" s="5"/>
      <c r="M3079" s="18"/>
      <c r="N3079" s="18"/>
      <c r="T3079" s="67"/>
      <c r="U3079" s="67"/>
      <c r="V3079" s="20"/>
      <c r="Z3079" s="24"/>
      <c r="AA3079" s="24"/>
      <c r="AB3079" s="24"/>
      <c r="AC3079" s="24"/>
      <c r="AD3079" s="24"/>
      <c r="AE3079" s="24"/>
      <c r="AF3079" s="24"/>
    </row>
    <row r="3080" spans="1:32" x14ac:dyDescent="0.25">
      <c r="A3080" s="18"/>
      <c r="B3080" s="18"/>
      <c r="C3080" s="74"/>
      <c r="D3080" s="74"/>
      <c r="E3080" s="75"/>
      <c r="F3080" s="5"/>
      <c r="G3080" s="5"/>
      <c r="H3080" s="5"/>
      <c r="K3080" s="5"/>
      <c r="L3080" s="5"/>
      <c r="M3080" s="18"/>
      <c r="N3080" s="18"/>
      <c r="T3080" s="67"/>
      <c r="U3080" s="67"/>
      <c r="V3080" s="20"/>
      <c r="Z3080" s="24"/>
      <c r="AA3080" s="24"/>
      <c r="AB3080" s="24"/>
      <c r="AC3080" s="24"/>
      <c r="AD3080" s="24"/>
      <c r="AE3080" s="24"/>
      <c r="AF3080" s="24"/>
    </row>
    <row r="3081" spans="1:32" x14ac:dyDescent="0.25">
      <c r="A3081" s="18"/>
      <c r="B3081" s="18"/>
      <c r="C3081" s="74"/>
      <c r="D3081" s="74"/>
      <c r="E3081" s="75"/>
      <c r="F3081" s="5"/>
      <c r="G3081" s="5"/>
      <c r="H3081" s="5"/>
      <c r="K3081" s="5"/>
      <c r="L3081" s="5"/>
      <c r="M3081" s="18"/>
      <c r="N3081" s="18"/>
      <c r="T3081" s="67"/>
      <c r="U3081" s="67"/>
      <c r="V3081" s="20"/>
      <c r="Z3081" s="24"/>
      <c r="AA3081" s="24"/>
      <c r="AB3081" s="24"/>
      <c r="AC3081" s="24"/>
      <c r="AD3081" s="24"/>
      <c r="AE3081" s="24"/>
      <c r="AF3081" s="24"/>
    </row>
    <row r="3082" spans="1:32" x14ac:dyDescent="0.25">
      <c r="A3082" s="18"/>
      <c r="B3082" s="18"/>
      <c r="C3082" s="74"/>
      <c r="D3082" s="74"/>
      <c r="E3082" s="75"/>
      <c r="F3082" s="5"/>
      <c r="G3082" s="5"/>
      <c r="H3082" s="5"/>
      <c r="K3082" s="5"/>
      <c r="L3082" s="5"/>
      <c r="M3082" s="18"/>
      <c r="N3082" s="18"/>
      <c r="T3082" s="67"/>
      <c r="U3082" s="67"/>
      <c r="V3082" s="20"/>
      <c r="Z3082" s="24"/>
      <c r="AA3082" s="24"/>
      <c r="AB3082" s="24"/>
      <c r="AC3082" s="24"/>
      <c r="AD3082" s="24"/>
      <c r="AE3082" s="24"/>
      <c r="AF3082" s="24"/>
    </row>
    <row r="3083" spans="1:32" x14ac:dyDescent="0.25">
      <c r="A3083" s="18"/>
      <c r="B3083" s="18"/>
      <c r="C3083" s="74"/>
      <c r="D3083" s="74"/>
      <c r="E3083" s="75"/>
      <c r="F3083" s="5"/>
      <c r="G3083" s="5"/>
      <c r="H3083" s="5"/>
      <c r="K3083" s="5"/>
      <c r="L3083" s="5"/>
      <c r="M3083" s="18"/>
      <c r="N3083" s="18"/>
      <c r="T3083" s="67"/>
      <c r="U3083" s="67"/>
      <c r="V3083" s="20"/>
      <c r="Z3083" s="24"/>
      <c r="AA3083" s="24"/>
      <c r="AB3083" s="24"/>
      <c r="AC3083" s="24"/>
      <c r="AD3083" s="24"/>
      <c r="AE3083" s="24"/>
      <c r="AF3083" s="24"/>
    </row>
    <row r="3084" spans="1:32" x14ac:dyDescent="0.25">
      <c r="A3084" s="18"/>
      <c r="B3084" s="18"/>
      <c r="C3084" s="74"/>
      <c r="D3084" s="74"/>
      <c r="E3084" s="75"/>
      <c r="F3084" s="5"/>
      <c r="G3084" s="5"/>
      <c r="H3084" s="5"/>
      <c r="K3084" s="5"/>
      <c r="L3084" s="5"/>
      <c r="M3084" s="18"/>
      <c r="N3084" s="18"/>
      <c r="T3084" s="67"/>
      <c r="U3084" s="67"/>
      <c r="V3084" s="20"/>
      <c r="Z3084" s="24"/>
      <c r="AA3084" s="24"/>
      <c r="AB3084" s="24"/>
      <c r="AC3084" s="24"/>
      <c r="AD3084" s="24"/>
      <c r="AE3084" s="24"/>
      <c r="AF3084" s="24"/>
    </row>
    <row r="3085" spans="1:32" x14ac:dyDescent="0.25">
      <c r="A3085" s="18"/>
      <c r="B3085" s="18"/>
      <c r="C3085" s="74"/>
      <c r="D3085" s="74"/>
      <c r="E3085" s="75"/>
      <c r="F3085" s="5"/>
      <c r="G3085" s="5"/>
      <c r="H3085" s="5"/>
      <c r="K3085" s="5"/>
      <c r="L3085" s="5"/>
      <c r="M3085" s="18"/>
      <c r="N3085" s="18"/>
      <c r="T3085" s="67"/>
      <c r="U3085" s="67"/>
      <c r="V3085" s="20"/>
      <c r="Z3085" s="24"/>
      <c r="AA3085" s="24"/>
      <c r="AB3085" s="24"/>
      <c r="AC3085" s="24"/>
      <c r="AD3085" s="24"/>
      <c r="AE3085" s="24"/>
      <c r="AF3085" s="24"/>
    </row>
    <row r="3086" spans="1:32" x14ac:dyDescent="0.25">
      <c r="A3086" s="18"/>
      <c r="B3086" s="18"/>
      <c r="C3086" s="74"/>
      <c r="D3086" s="74"/>
      <c r="E3086" s="75"/>
      <c r="F3086" s="5"/>
      <c r="G3086" s="5"/>
      <c r="H3086" s="5"/>
      <c r="K3086" s="5"/>
      <c r="L3086" s="5"/>
      <c r="M3086" s="18"/>
      <c r="N3086" s="18"/>
      <c r="T3086" s="67"/>
      <c r="U3086" s="67"/>
      <c r="V3086" s="20"/>
      <c r="Z3086" s="24"/>
      <c r="AA3086" s="24"/>
      <c r="AB3086" s="24"/>
      <c r="AC3086" s="24"/>
      <c r="AD3086" s="24"/>
      <c r="AE3086" s="24"/>
      <c r="AF3086" s="24"/>
    </row>
    <row r="3087" spans="1:32" x14ac:dyDescent="0.25">
      <c r="A3087" s="18"/>
      <c r="B3087" s="18"/>
      <c r="C3087" s="74"/>
      <c r="D3087" s="74"/>
      <c r="E3087" s="75"/>
      <c r="F3087" s="5"/>
      <c r="G3087" s="5"/>
      <c r="H3087" s="5"/>
      <c r="K3087" s="5"/>
      <c r="L3087" s="5"/>
      <c r="M3087" s="18"/>
      <c r="N3087" s="18"/>
      <c r="T3087" s="67"/>
      <c r="U3087" s="67"/>
      <c r="V3087" s="20"/>
      <c r="Z3087" s="24"/>
      <c r="AA3087" s="24"/>
      <c r="AB3087" s="24"/>
      <c r="AC3087" s="24"/>
      <c r="AD3087" s="24"/>
      <c r="AE3087" s="24"/>
      <c r="AF3087" s="24"/>
    </row>
    <row r="3088" spans="1:32" x14ac:dyDescent="0.25">
      <c r="A3088" s="18"/>
      <c r="B3088" s="18"/>
      <c r="C3088" s="74"/>
      <c r="D3088" s="74"/>
      <c r="E3088" s="75"/>
      <c r="F3088" s="5"/>
      <c r="G3088" s="5"/>
      <c r="H3088" s="5"/>
      <c r="K3088" s="5"/>
      <c r="L3088" s="5"/>
      <c r="M3088" s="18"/>
      <c r="N3088" s="18"/>
      <c r="T3088" s="67"/>
      <c r="U3088" s="67"/>
      <c r="V3088" s="20"/>
      <c r="Z3088" s="24"/>
      <c r="AA3088" s="24"/>
      <c r="AB3088" s="24"/>
      <c r="AC3088" s="24"/>
      <c r="AD3088" s="24"/>
      <c r="AE3088" s="24"/>
      <c r="AF3088" s="24"/>
    </row>
    <row r="3089" spans="1:32" x14ac:dyDescent="0.25">
      <c r="A3089" s="18"/>
      <c r="B3089" s="18"/>
      <c r="C3089" s="74"/>
      <c r="D3089" s="74"/>
      <c r="E3089" s="75"/>
      <c r="F3089" s="5"/>
      <c r="G3089" s="5"/>
      <c r="H3089" s="5"/>
      <c r="K3089" s="5"/>
      <c r="L3089" s="5"/>
      <c r="M3089" s="18"/>
      <c r="N3089" s="18"/>
      <c r="T3089" s="67"/>
      <c r="U3089" s="67"/>
      <c r="V3089" s="20"/>
      <c r="Z3089" s="24"/>
      <c r="AA3089" s="24"/>
      <c r="AB3089" s="24"/>
      <c r="AC3089" s="24"/>
      <c r="AD3089" s="24"/>
      <c r="AE3089" s="24"/>
      <c r="AF3089" s="24"/>
    </row>
    <row r="3090" spans="1:32" x14ac:dyDescent="0.25">
      <c r="A3090" s="18"/>
      <c r="B3090" s="18"/>
      <c r="C3090" s="74"/>
      <c r="D3090" s="74"/>
      <c r="E3090" s="75"/>
      <c r="F3090" s="5"/>
      <c r="G3090" s="5"/>
      <c r="H3090" s="5"/>
      <c r="K3090" s="5"/>
      <c r="L3090" s="5"/>
      <c r="M3090" s="18"/>
      <c r="N3090" s="18"/>
      <c r="T3090" s="67"/>
      <c r="U3090" s="67"/>
      <c r="V3090" s="20"/>
      <c r="Z3090" s="24"/>
      <c r="AA3090" s="24"/>
      <c r="AB3090" s="24"/>
      <c r="AC3090" s="24"/>
      <c r="AD3090" s="24"/>
      <c r="AE3090" s="24"/>
      <c r="AF3090" s="24"/>
    </row>
    <row r="3091" spans="1:32" x14ac:dyDescent="0.25">
      <c r="A3091" s="18"/>
      <c r="B3091" s="18"/>
      <c r="C3091" s="74"/>
      <c r="D3091" s="74"/>
      <c r="E3091" s="75"/>
      <c r="F3091" s="5"/>
      <c r="G3091" s="5"/>
      <c r="H3091" s="5"/>
      <c r="K3091" s="5"/>
      <c r="L3091" s="5"/>
      <c r="M3091" s="18"/>
      <c r="N3091" s="18"/>
      <c r="T3091" s="67"/>
      <c r="U3091" s="67"/>
      <c r="V3091" s="20"/>
      <c r="Z3091" s="24"/>
      <c r="AA3091" s="24"/>
      <c r="AB3091" s="24"/>
      <c r="AC3091" s="24"/>
      <c r="AD3091" s="24"/>
      <c r="AE3091" s="24"/>
      <c r="AF3091" s="24"/>
    </row>
    <row r="3092" spans="1:32" x14ac:dyDescent="0.25">
      <c r="A3092" s="18"/>
      <c r="B3092" s="18"/>
      <c r="C3092" s="74"/>
      <c r="D3092" s="74"/>
      <c r="E3092" s="75"/>
      <c r="F3092" s="5"/>
      <c r="G3092" s="5"/>
      <c r="H3092" s="5"/>
      <c r="K3092" s="5"/>
      <c r="L3092" s="5"/>
      <c r="M3092" s="18"/>
      <c r="N3092" s="18"/>
      <c r="T3092" s="67"/>
      <c r="U3092" s="67"/>
      <c r="V3092" s="20"/>
      <c r="Z3092" s="24"/>
      <c r="AA3092" s="24"/>
      <c r="AB3092" s="24"/>
      <c r="AC3092" s="24"/>
      <c r="AD3092" s="24"/>
      <c r="AE3092" s="24"/>
      <c r="AF3092" s="24"/>
    </row>
    <row r="3093" spans="1:32" x14ac:dyDescent="0.25">
      <c r="A3093" s="18"/>
      <c r="B3093" s="18"/>
      <c r="C3093" s="74"/>
      <c r="D3093" s="74"/>
      <c r="E3093" s="75"/>
      <c r="F3093" s="5"/>
      <c r="G3093" s="5"/>
      <c r="H3093" s="5"/>
      <c r="K3093" s="5"/>
      <c r="L3093" s="5"/>
      <c r="M3093" s="18"/>
      <c r="N3093" s="18"/>
      <c r="T3093" s="67"/>
      <c r="U3093" s="67"/>
      <c r="V3093" s="20"/>
      <c r="Z3093" s="24"/>
      <c r="AA3093" s="24"/>
      <c r="AB3093" s="24"/>
      <c r="AC3093" s="24"/>
      <c r="AD3093" s="24"/>
      <c r="AE3093" s="24"/>
      <c r="AF3093" s="24"/>
    </row>
    <row r="3094" spans="1:32" x14ac:dyDescent="0.25">
      <c r="A3094" s="18"/>
      <c r="B3094" s="18"/>
      <c r="C3094" s="74"/>
      <c r="D3094" s="74"/>
      <c r="E3094" s="75"/>
      <c r="F3094" s="5"/>
      <c r="G3094" s="5"/>
      <c r="H3094" s="5"/>
      <c r="K3094" s="5"/>
      <c r="L3094" s="5"/>
      <c r="M3094" s="18"/>
      <c r="N3094" s="18"/>
      <c r="T3094" s="67"/>
      <c r="U3094" s="67"/>
      <c r="V3094" s="20"/>
      <c r="Z3094" s="24"/>
      <c r="AA3094" s="24"/>
      <c r="AB3094" s="24"/>
      <c r="AC3094" s="24"/>
      <c r="AD3094" s="24"/>
      <c r="AE3094" s="24"/>
      <c r="AF3094" s="24"/>
    </row>
    <row r="3095" spans="1:32" x14ac:dyDescent="0.25">
      <c r="A3095" s="18"/>
      <c r="B3095" s="18"/>
      <c r="C3095" s="74"/>
      <c r="D3095" s="74"/>
      <c r="E3095" s="75"/>
      <c r="F3095" s="5"/>
      <c r="G3095" s="5"/>
      <c r="H3095" s="5"/>
      <c r="K3095" s="5"/>
      <c r="L3095" s="5"/>
      <c r="M3095" s="18"/>
      <c r="N3095" s="18"/>
      <c r="T3095" s="67"/>
      <c r="U3095" s="67"/>
      <c r="V3095" s="20"/>
      <c r="Z3095" s="24"/>
      <c r="AA3095" s="24"/>
      <c r="AB3095" s="24"/>
      <c r="AC3095" s="24"/>
      <c r="AD3095" s="24"/>
      <c r="AE3095" s="24"/>
      <c r="AF3095" s="24"/>
    </row>
    <row r="3096" spans="1:32" x14ac:dyDescent="0.25">
      <c r="A3096" s="18"/>
      <c r="B3096" s="18"/>
      <c r="C3096" s="74"/>
      <c r="D3096" s="74"/>
      <c r="E3096" s="75"/>
      <c r="F3096" s="5"/>
      <c r="G3096" s="5"/>
      <c r="H3096" s="5"/>
      <c r="K3096" s="5"/>
      <c r="L3096" s="5"/>
      <c r="M3096" s="18"/>
      <c r="N3096" s="18"/>
      <c r="T3096" s="67"/>
      <c r="U3096" s="67"/>
      <c r="V3096" s="20"/>
      <c r="Z3096" s="24"/>
      <c r="AA3096" s="24"/>
      <c r="AB3096" s="24"/>
      <c r="AC3096" s="24"/>
      <c r="AD3096" s="24"/>
      <c r="AE3096" s="24"/>
      <c r="AF3096" s="24"/>
    </row>
    <row r="3097" spans="1:32" x14ac:dyDescent="0.25">
      <c r="A3097" s="18"/>
      <c r="B3097" s="18"/>
      <c r="C3097" s="74"/>
      <c r="D3097" s="74"/>
      <c r="E3097" s="75"/>
      <c r="F3097" s="5"/>
      <c r="G3097" s="5"/>
      <c r="H3097" s="5"/>
      <c r="K3097" s="5"/>
      <c r="L3097" s="5"/>
      <c r="M3097" s="18"/>
      <c r="N3097" s="18"/>
      <c r="T3097" s="67"/>
      <c r="U3097" s="67"/>
      <c r="V3097" s="20"/>
      <c r="Z3097" s="24"/>
      <c r="AA3097" s="24"/>
      <c r="AB3097" s="24"/>
      <c r="AC3097" s="24"/>
      <c r="AD3097" s="24"/>
      <c r="AE3097" s="24"/>
      <c r="AF3097" s="24"/>
    </row>
    <row r="3098" spans="1:32" x14ac:dyDescent="0.25">
      <c r="A3098" s="18"/>
      <c r="B3098" s="18"/>
      <c r="C3098" s="74"/>
      <c r="D3098" s="74"/>
      <c r="E3098" s="75"/>
      <c r="F3098" s="5"/>
      <c r="G3098" s="5"/>
      <c r="H3098" s="5"/>
      <c r="K3098" s="5"/>
      <c r="L3098" s="5"/>
      <c r="M3098" s="18"/>
      <c r="N3098" s="18"/>
      <c r="T3098" s="67"/>
      <c r="U3098" s="67"/>
      <c r="V3098" s="20"/>
      <c r="Z3098" s="24"/>
      <c r="AA3098" s="24"/>
      <c r="AB3098" s="24"/>
      <c r="AC3098" s="24"/>
      <c r="AD3098" s="24"/>
      <c r="AE3098" s="24"/>
      <c r="AF3098" s="24"/>
    </row>
    <row r="3099" spans="1:32" x14ac:dyDescent="0.25">
      <c r="A3099" s="18"/>
      <c r="B3099" s="18"/>
      <c r="C3099" s="74"/>
      <c r="D3099" s="74"/>
      <c r="E3099" s="75"/>
      <c r="F3099" s="5"/>
      <c r="G3099" s="5"/>
      <c r="H3099" s="5"/>
      <c r="K3099" s="5"/>
      <c r="L3099" s="5"/>
      <c r="M3099" s="18"/>
      <c r="N3099" s="18"/>
      <c r="T3099" s="67"/>
      <c r="U3099" s="67"/>
      <c r="V3099" s="20"/>
      <c r="Z3099" s="24"/>
      <c r="AA3099" s="24"/>
      <c r="AB3099" s="24"/>
      <c r="AC3099" s="24"/>
      <c r="AD3099" s="24"/>
      <c r="AE3099" s="24"/>
      <c r="AF3099" s="24"/>
    </row>
    <row r="3100" spans="1:32" x14ac:dyDescent="0.25">
      <c r="A3100" s="18"/>
      <c r="B3100" s="18"/>
      <c r="C3100" s="74"/>
      <c r="D3100" s="74"/>
      <c r="E3100" s="75"/>
      <c r="F3100" s="5"/>
      <c r="G3100" s="5"/>
      <c r="H3100" s="5"/>
      <c r="K3100" s="5"/>
      <c r="L3100" s="5"/>
      <c r="M3100" s="18"/>
      <c r="N3100" s="18"/>
      <c r="T3100" s="67"/>
      <c r="U3100" s="67"/>
      <c r="V3100" s="20"/>
      <c r="Z3100" s="24"/>
      <c r="AA3100" s="24"/>
      <c r="AB3100" s="24"/>
      <c r="AC3100" s="24"/>
      <c r="AD3100" s="24"/>
      <c r="AE3100" s="24"/>
      <c r="AF3100" s="24"/>
    </row>
    <row r="3101" spans="1:32" x14ac:dyDescent="0.25">
      <c r="A3101" s="18"/>
      <c r="B3101" s="18"/>
      <c r="C3101" s="74"/>
      <c r="D3101" s="74"/>
      <c r="E3101" s="75"/>
      <c r="F3101" s="5"/>
      <c r="G3101" s="5"/>
      <c r="H3101" s="5"/>
      <c r="K3101" s="5"/>
      <c r="L3101" s="5"/>
      <c r="M3101" s="18"/>
      <c r="N3101" s="18"/>
      <c r="T3101" s="67"/>
      <c r="U3101" s="67"/>
      <c r="V3101" s="20"/>
      <c r="Z3101" s="24"/>
      <c r="AA3101" s="24"/>
      <c r="AB3101" s="24"/>
      <c r="AC3101" s="24"/>
      <c r="AD3101" s="24"/>
      <c r="AE3101" s="24"/>
      <c r="AF3101" s="24"/>
    </row>
    <row r="3102" spans="1:32" x14ac:dyDescent="0.25">
      <c r="A3102" s="18"/>
      <c r="B3102" s="18"/>
      <c r="C3102" s="74"/>
      <c r="D3102" s="74"/>
      <c r="E3102" s="75"/>
      <c r="F3102" s="5"/>
      <c r="G3102" s="5"/>
      <c r="H3102" s="5"/>
      <c r="K3102" s="5"/>
      <c r="L3102" s="5"/>
      <c r="M3102" s="18"/>
      <c r="N3102" s="18"/>
      <c r="T3102" s="67"/>
      <c r="U3102" s="67"/>
      <c r="V3102" s="20"/>
      <c r="Z3102" s="24"/>
      <c r="AA3102" s="24"/>
      <c r="AB3102" s="24"/>
      <c r="AC3102" s="24"/>
      <c r="AD3102" s="24"/>
      <c r="AE3102" s="24"/>
      <c r="AF3102" s="24"/>
    </row>
    <row r="3103" spans="1:32" x14ac:dyDescent="0.25">
      <c r="A3103" s="18"/>
      <c r="B3103" s="18"/>
      <c r="C3103" s="74"/>
      <c r="D3103" s="74"/>
      <c r="E3103" s="75"/>
      <c r="F3103" s="5"/>
      <c r="G3103" s="5"/>
      <c r="H3103" s="5"/>
      <c r="K3103" s="5"/>
      <c r="L3103" s="5"/>
      <c r="M3103" s="18"/>
      <c r="N3103" s="18"/>
      <c r="T3103" s="67"/>
      <c r="U3103" s="67"/>
      <c r="V3103" s="20"/>
      <c r="Z3103" s="24"/>
      <c r="AA3103" s="24"/>
      <c r="AB3103" s="24"/>
      <c r="AC3103" s="24"/>
      <c r="AD3103" s="24"/>
      <c r="AE3103" s="24"/>
      <c r="AF3103" s="24"/>
    </row>
    <row r="3104" spans="1:32" x14ac:dyDescent="0.25">
      <c r="A3104" s="18"/>
      <c r="B3104" s="18"/>
      <c r="C3104" s="74"/>
      <c r="D3104" s="74"/>
      <c r="E3104" s="75"/>
      <c r="F3104" s="5"/>
      <c r="G3104" s="5"/>
      <c r="H3104" s="5"/>
      <c r="K3104" s="5"/>
      <c r="L3104" s="5"/>
      <c r="M3104" s="18"/>
      <c r="N3104" s="18"/>
      <c r="T3104" s="67"/>
      <c r="U3104" s="67"/>
      <c r="V3104" s="20"/>
      <c r="Z3104" s="24"/>
      <c r="AA3104" s="24"/>
      <c r="AB3104" s="24"/>
      <c r="AC3104" s="24"/>
      <c r="AD3104" s="24"/>
      <c r="AE3104" s="24"/>
      <c r="AF3104" s="24"/>
    </row>
    <row r="3105" spans="1:32" x14ac:dyDescent="0.25">
      <c r="A3105" s="18"/>
      <c r="B3105" s="18"/>
      <c r="C3105" s="74"/>
      <c r="D3105" s="74"/>
      <c r="E3105" s="75"/>
      <c r="F3105" s="5"/>
      <c r="G3105" s="5"/>
      <c r="H3105" s="5"/>
      <c r="K3105" s="5"/>
      <c r="L3105" s="5"/>
      <c r="M3105" s="18"/>
      <c r="N3105" s="18"/>
      <c r="T3105" s="67"/>
      <c r="U3105" s="67"/>
      <c r="V3105" s="20"/>
      <c r="Z3105" s="24"/>
      <c r="AA3105" s="24"/>
      <c r="AB3105" s="24"/>
      <c r="AC3105" s="24"/>
      <c r="AD3105" s="24"/>
      <c r="AE3105" s="24"/>
      <c r="AF3105" s="24"/>
    </row>
    <row r="3106" spans="1:32" x14ac:dyDescent="0.25">
      <c r="A3106" s="18"/>
      <c r="B3106" s="18"/>
      <c r="C3106" s="74"/>
      <c r="D3106" s="74"/>
      <c r="E3106" s="75"/>
      <c r="F3106" s="5"/>
      <c r="G3106" s="5"/>
      <c r="H3106" s="5"/>
      <c r="K3106" s="5"/>
      <c r="L3106" s="5"/>
      <c r="M3106" s="18"/>
      <c r="N3106" s="18"/>
      <c r="T3106" s="67"/>
      <c r="U3106" s="67"/>
      <c r="V3106" s="20"/>
      <c r="Z3106" s="24"/>
      <c r="AA3106" s="24"/>
      <c r="AB3106" s="24"/>
      <c r="AC3106" s="24"/>
      <c r="AD3106" s="24"/>
      <c r="AE3106" s="24"/>
      <c r="AF3106" s="24"/>
    </row>
    <row r="3107" spans="1:32" x14ac:dyDescent="0.25">
      <c r="A3107" s="18"/>
      <c r="B3107" s="18"/>
      <c r="C3107" s="74"/>
      <c r="D3107" s="74"/>
      <c r="E3107" s="75"/>
      <c r="F3107" s="5"/>
      <c r="G3107" s="5"/>
      <c r="H3107" s="5"/>
      <c r="K3107" s="5"/>
      <c r="L3107" s="5"/>
      <c r="M3107" s="18"/>
      <c r="N3107" s="18"/>
      <c r="T3107" s="67"/>
      <c r="U3107" s="67"/>
      <c r="V3107" s="20"/>
      <c r="Z3107" s="24"/>
      <c r="AA3107" s="24"/>
      <c r="AB3107" s="24"/>
      <c r="AC3107" s="24"/>
      <c r="AD3107" s="24"/>
      <c r="AE3107" s="24"/>
      <c r="AF3107" s="24"/>
    </row>
    <row r="3108" spans="1:32" x14ac:dyDescent="0.25">
      <c r="A3108" s="18"/>
      <c r="B3108" s="18"/>
      <c r="C3108" s="74"/>
      <c r="D3108" s="74"/>
      <c r="E3108" s="75"/>
      <c r="F3108" s="5"/>
      <c r="G3108" s="5"/>
      <c r="H3108" s="5"/>
      <c r="K3108" s="5"/>
      <c r="L3108" s="5"/>
      <c r="M3108" s="18"/>
      <c r="N3108" s="18"/>
      <c r="T3108" s="67"/>
      <c r="U3108" s="67"/>
      <c r="V3108" s="20"/>
      <c r="Z3108" s="24"/>
      <c r="AA3108" s="24"/>
      <c r="AB3108" s="24"/>
      <c r="AC3108" s="24"/>
      <c r="AD3108" s="24"/>
      <c r="AE3108" s="24"/>
      <c r="AF3108" s="24"/>
    </row>
    <row r="3109" spans="1:32" x14ac:dyDescent="0.25">
      <c r="A3109" s="18"/>
      <c r="B3109" s="18"/>
      <c r="C3109" s="74"/>
      <c r="D3109" s="74"/>
      <c r="E3109" s="75"/>
      <c r="F3109" s="5"/>
      <c r="G3109" s="5"/>
      <c r="H3109" s="5"/>
      <c r="K3109" s="5"/>
      <c r="L3109" s="5"/>
      <c r="M3109" s="18"/>
      <c r="N3109" s="18"/>
      <c r="T3109" s="67"/>
      <c r="U3109" s="67"/>
      <c r="V3109" s="20"/>
      <c r="Z3109" s="24"/>
      <c r="AA3109" s="24"/>
      <c r="AB3109" s="24"/>
      <c r="AC3109" s="24"/>
      <c r="AD3109" s="24"/>
      <c r="AE3109" s="24"/>
      <c r="AF3109" s="24"/>
    </row>
    <row r="3110" spans="1:32" x14ac:dyDescent="0.25">
      <c r="A3110" s="18"/>
      <c r="B3110" s="18"/>
      <c r="C3110" s="74"/>
      <c r="D3110" s="74"/>
      <c r="E3110" s="75"/>
      <c r="F3110" s="5"/>
      <c r="G3110" s="5"/>
      <c r="H3110" s="5"/>
      <c r="K3110" s="5"/>
      <c r="L3110" s="5"/>
      <c r="M3110" s="18"/>
      <c r="N3110" s="18"/>
      <c r="T3110" s="67"/>
      <c r="U3110" s="67"/>
      <c r="V3110" s="20"/>
      <c r="Z3110" s="24"/>
      <c r="AA3110" s="24"/>
      <c r="AB3110" s="24"/>
      <c r="AC3110" s="24"/>
      <c r="AD3110" s="24"/>
      <c r="AE3110" s="24"/>
      <c r="AF3110" s="24"/>
    </row>
    <row r="3111" spans="1:32" x14ac:dyDescent="0.25">
      <c r="A3111" s="18"/>
      <c r="B3111" s="18"/>
      <c r="C3111" s="74"/>
      <c r="D3111" s="74"/>
      <c r="E3111" s="75"/>
      <c r="F3111" s="5"/>
      <c r="G3111" s="5"/>
      <c r="H3111" s="5"/>
      <c r="K3111" s="5"/>
      <c r="L3111" s="5"/>
      <c r="M3111" s="18"/>
      <c r="N3111" s="18"/>
      <c r="T3111" s="67"/>
      <c r="U3111" s="67"/>
      <c r="V3111" s="20"/>
      <c r="Z3111" s="24"/>
      <c r="AA3111" s="24"/>
      <c r="AB3111" s="24"/>
      <c r="AC3111" s="24"/>
      <c r="AD3111" s="24"/>
      <c r="AE3111" s="24"/>
      <c r="AF3111" s="24"/>
    </row>
    <row r="3112" spans="1:32" x14ac:dyDescent="0.25">
      <c r="A3112" s="18"/>
      <c r="B3112" s="18"/>
      <c r="C3112" s="74"/>
      <c r="D3112" s="74"/>
      <c r="E3112" s="75"/>
      <c r="F3112" s="5"/>
      <c r="G3112" s="5"/>
      <c r="H3112" s="5"/>
      <c r="K3112" s="5"/>
      <c r="L3112" s="5"/>
      <c r="M3112" s="18"/>
      <c r="N3112" s="18"/>
      <c r="T3112" s="67"/>
      <c r="U3112" s="67"/>
      <c r="V3112" s="20"/>
      <c r="Z3112" s="24"/>
      <c r="AA3112" s="24"/>
      <c r="AB3112" s="24"/>
      <c r="AC3112" s="24"/>
      <c r="AD3112" s="24"/>
      <c r="AE3112" s="24"/>
      <c r="AF3112" s="24"/>
    </row>
    <row r="3113" spans="1:32" x14ac:dyDescent="0.25">
      <c r="A3113" s="18"/>
      <c r="B3113" s="18"/>
      <c r="C3113" s="74"/>
      <c r="D3113" s="74"/>
      <c r="E3113" s="75"/>
      <c r="F3113" s="5"/>
      <c r="G3113" s="5"/>
      <c r="H3113" s="5"/>
      <c r="K3113" s="5"/>
      <c r="L3113" s="5"/>
      <c r="M3113" s="18"/>
      <c r="N3113" s="18"/>
      <c r="T3113" s="67"/>
      <c r="U3113" s="67"/>
      <c r="V3113" s="20"/>
      <c r="Z3113" s="24"/>
      <c r="AA3113" s="24"/>
      <c r="AB3113" s="24"/>
      <c r="AC3113" s="24"/>
      <c r="AD3113" s="24"/>
      <c r="AE3113" s="24"/>
      <c r="AF3113" s="24"/>
    </row>
    <row r="3114" spans="1:32" x14ac:dyDescent="0.25">
      <c r="A3114" s="18"/>
      <c r="B3114" s="18"/>
      <c r="C3114" s="74"/>
      <c r="D3114" s="74"/>
      <c r="E3114" s="75"/>
      <c r="F3114" s="5"/>
      <c r="G3114" s="5"/>
      <c r="H3114" s="5"/>
      <c r="K3114" s="5"/>
      <c r="L3114" s="5"/>
      <c r="M3114" s="18"/>
      <c r="N3114" s="18"/>
      <c r="T3114" s="67"/>
      <c r="U3114" s="67"/>
      <c r="V3114" s="20"/>
      <c r="Z3114" s="24"/>
      <c r="AA3114" s="24"/>
      <c r="AB3114" s="24"/>
      <c r="AC3114" s="24"/>
      <c r="AD3114" s="24"/>
      <c r="AE3114" s="24"/>
      <c r="AF3114" s="24"/>
    </row>
    <row r="3115" spans="1:32" x14ac:dyDescent="0.25">
      <c r="A3115" s="18"/>
      <c r="B3115" s="18"/>
      <c r="C3115" s="74"/>
      <c r="D3115" s="74"/>
      <c r="E3115" s="75"/>
      <c r="F3115" s="5"/>
      <c r="G3115" s="5"/>
      <c r="H3115" s="5"/>
      <c r="K3115" s="5"/>
      <c r="L3115" s="5"/>
      <c r="M3115" s="18"/>
      <c r="N3115" s="18"/>
      <c r="T3115" s="67"/>
      <c r="U3115" s="67"/>
      <c r="V3115" s="20"/>
      <c r="Z3115" s="24"/>
      <c r="AA3115" s="24"/>
      <c r="AB3115" s="24"/>
      <c r="AC3115" s="24"/>
      <c r="AD3115" s="24"/>
      <c r="AE3115" s="24"/>
      <c r="AF3115" s="24"/>
    </row>
    <row r="3116" spans="1:32" x14ac:dyDescent="0.25">
      <c r="A3116" s="18"/>
      <c r="B3116" s="18"/>
      <c r="C3116" s="74"/>
      <c r="D3116" s="74"/>
      <c r="E3116" s="75"/>
      <c r="F3116" s="5"/>
      <c r="G3116" s="5"/>
      <c r="H3116" s="5"/>
      <c r="K3116" s="5"/>
      <c r="L3116" s="5"/>
      <c r="M3116" s="18"/>
      <c r="N3116" s="18"/>
      <c r="T3116" s="67"/>
      <c r="U3116" s="67"/>
      <c r="V3116" s="20"/>
      <c r="Z3116" s="24"/>
      <c r="AA3116" s="24"/>
      <c r="AB3116" s="24"/>
      <c r="AC3116" s="24"/>
      <c r="AD3116" s="24"/>
      <c r="AE3116" s="24"/>
      <c r="AF3116" s="24"/>
    </row>
    <row r="3117" spans="1:32" x14ac:dyDescent="0.25">
      <c r="A3117" s="18"/>
      <c r="B3117" s="18"/>
      <c r="C3117" s="74"/>
      <c r="D3117" s="74"/>
      <c r="E3117" s="75"/>
      <c r="F3117" s="5"/>
      <c r="G3117" s="5"/>
      <c r="H3117" s="5"/>
      <c r="K3117" s="5"/>
      <c r="L3117" s="5"/>
      <c r="M3117" s="18"/>
      <c r="N3117" s="18"/>
      <c r="T3117" s="67"/>
      <c r="U3117" s="67"/>
      <c r="V3117" s="20"/>
      <c r="Z3117" s="24"/>
      <c r="AA3117" s="24"/>
      <c r="AB3117" s="24"/>
      <c r="AC3117" s="24"/>
      <c r="AD3117" s="24"/>
      <c r="AE3117" s="24"/>
      <c r="AF3117" s="24"/>
    </row>
    <row r="3118" spans="1:32" x14ac:dyDescent="0.25">
      <c r="A3118" s="18"/>
      <c r="B3118" s="18"/>
      <c r="C3118" s="74"/>
      <c r="D3118" s="74"/>
      <c r="E3118" s="75"/>
      <c r="F3118" s="5"/>
      <c r="G3118" s="5"/>
      <c r="H3118" s="5"/>
      <c r="K3118" s="5"/>
      <c r="L3118" s="5"/>
      <c r="M3118" s="18"/>
      <c r="N3118" s="18"/>
      <c r="T3118" s="67"/>
      <c r="U3118" s="67"/>
      <c r="V3118" s="20"/>
      <c r="Z3118" s="24"/>
      <c r="AA3118" s="24"/>
      <c r="AB3118" s="24"/>
      <c r="AC3118" s="24"/>
      <c r="AD3118" s="24"/>
      <c r="AE3118" s="24"/>
      <c r="AF3118" s="24"/>
    </row>
    <row r="3119" spans="1:32" x14ac:dyDescent="0.25">
      <c r="A3119" s="18"/>
      <c r="B3119" s="18"/>
      <c r="C3119" s="74"/>
      <c r="D3119" s="74"/>
      <c r="E3119" s="75"/>
      <c r="F3119" s="5"/>
      <c r="G3119" s="5"/>
      <c r="H3119" s="5"/>
      <c r="K3119" s="5"/>
      <c r="L3119" s="5"/>
      <c r="M3119" s="18"/>
      <c r="N3119" s="18"/>
      <c r="T3119" s="67"/>
      <c r="U3119" s="67"/>
      <c r="V3119" s="20"/>
      <c r="Z3119" s="24"/>
      <c r="AA3119" s="24"/>
      <c r="AB3119" s="24"/>
      <c r="AC3119" s="24"/>
      <c r="AD3119" s="24"/>
      <c r="AE3119" s="24"/>
      <c r="AF3119" s="24"/>
    </row>
    <row r="3120" spans="1:32" x14ac:dyDescent="0.25">
      <c r="A3120" s="18"/>
      <c r="B3120" s="18"/>
      <c r="C3120" s="74"/>
      <c r="D3120" s="74"/>
      <c r="E3120" s="75"/>
      <c r="F3120" s="5"/>
      <c r="G3120" s="5"/>
      <c r="H3120" s="5"/>
      <c r="K3120" s="5"/>
      <c r="L3120" s="5"/>
      <c r="M3120" s="18"/>
      <c r="N3120" s="18"/>
      <c r="T3120" s="67"/>
      <c r="U3120" s="67"/>
      <c r="V3120" s="20"/>
      <c r="Z3120" s="24"/>
      <c r="AA3120" s="24"/>
      <c r="AB3120" s="24"/>
      <c r="AC3120" s="24"/>
      <c r="AD3120" s="24"/>
      <c r="AE3120" s="24"/>
      <c r="AF3120" s="24"/>
    </row>
    <row r="3121" spans="1:32" x14ac:dyDescent="0.25">
      <c r="A3121" s="18"/>
      <c r="B3121" s="18"/>
      <c r="C3121" s="74"/>
      <c r="D3121" s="74"/>
      <c r="E3121" s="75"/>
      <c r="F3121" s="5"/>
      <c r="G3121" s="5"/>
      <c r="H3121" s="5"/>
      <c r="K3121" s="5"/>
      <c r="L3121" s="5"/>
      <c r="M3121" s="18"/>
      <c r="N3121" s="18"/>
      <c r="T3121" s="67"/>
      <c r="U3121" s="67"/>
      <c r="V3121" s="20"/>
      <c r="Z3121" s="24"/>
      <c r="AA3121" s="24"/>
      <c r="AB3121" s="24"/>
      <c r="AC3121" s="24"/>
      <c r="AD3121" s="24"/>
      <c r="AE3121" s="24"/>
      <c r="AF3121" s="24"/>
    </row>
    <row r="3122" spans="1:32" x14ac:dyDescent="0.25">
      <c r="A3122" s="18"/>
      <c r="B3122" s="18"/>
      <c r="C3122" s="74"/>
      <c r="D3122" s="74"/>
      <c r="E3122" s="75"/>
      <c r="F3122" s="5"/>
      <c r="G3122" s="5"/>
      <c r="H3122" s="5"/>
      <c r="K3122" s="5"/>
      <c r="L3122" s="5"/>
      <c r="M3122" s="18"/>
      <c r="N3122" s="18"/>
      <c r="T3122" s="67"/>
      <c r="U3122" s="67"/>
      <c r="V3122" s="20"/>
      <c r="Z3122" s="24"/>
      <c r="AA3122" s="24"/>
      <c r="AB3122" s="24"/>
      <c r="AC3122" s="24"/>
      <c r="AD3122" s="24"/>
      <c r="AE3122" s="24"/>
      <c r="AF3122" s="24"/>
    </row>
    <row r="3123" spans="1:32" x14ac:dyDescent="0.25">
      <c r="A3123" s="18"/>
      <c r="B3123" s="18"/>
      <c r="C3123" s="74"/>
      <c r="D3123" s="74"/>
      <c r="E3123" s="75"/>
      <c r="F3123" s="5"/>
      <c r="G3123" s="5"/>
      <c r="H3123" s="5"/>
      <c r="K3123" s="5"/>
      <c r="L3123" s="5"/>
      <c r="M3123" s="18"/>
      <c r="N3123" s="18"/>
      <c r="T3123" s="67"/>
      <c r="U3123" s="67"/>
      <c r="V3123" s="20"/>
      <c r="Z3123" s="24"/>
      <c r="AA3123" s="24"/>
      <c r="AB3123" s="24"/>
      <c r="AC3123" s="24"/>
      <c r="AD3123" s="24"/>
      <c r="AE3123" s="24"/>
      <c r="AF3123" s="24"/>
    </row>
    <row r="3124" spans="1:32" x14ac:dyDescent="0.25">
      <c r="A3124" s="18"/>
      <c r="B3124" s="18"/>
      <c r="C3124" s="74"/>
      <c r="D3124" s="74"/>
      <c r="E3124" s="75"/>
      <c r="F3124" s="5"/>
      <c r="G3124" s="5"/>
      <c r="H3124" s="5"/>
      <c r="K3124" s="5"/>
      <c r="L3124" s="5"/>
      <c r="M3124" s="18"/>
      <c r="N3124" s="18"/>
      <c r="T3124" s="67"/>
      <c r="U3124" s="67"/>
      <c r="V3124" s="20"/>
      <c r="Z3124" s="24"/>
      <c r="AA3124" s="24"/>
      <c r="AB3124" s="24"/>
      <c r="AC3124" s="24"/>
      <c r="AD3124" s="24"/>
      <c r="AE3124" s="24"/>
      <c r="AF3124" s="24"/>
    </row>
    <row r="3125" spans="1:32" x14ac:dyDescent="0.25">
      <c r="A3125" s="18"/>
      <c r="B3125" s="18"/>
      <c r="C3125" s="74"/>
      <c r="D3125" s="74"/>
      <c r="E3125" s="75"/>
      <c r="F3125" s="5"/>
      <c r="G3125" s="5"/>
      <c r="H3125" s="5"/>
      <c r="K3125" s="5"/>
      <c r="L3125" s="5"/>
      <c r="M3125" s="18"/>
      <c r="N3125" s="18"/>
      <c r="T3125" s="67"/>
      <c r="U3125" s="67"/>
      <c r="V3125" s="20"/>
      <c r="Z3125" s="24"/>
      <c r="AA3125" s="24"/>
      <c r="AB3125" s="24"/>
      <c r="AC3125" s="24"/>
      <c r="AD3125" s="24"/>
      <c r="AE3125" s="24"/>
      <c r="AF3125" s="24"/>
    </row>
    <row r="3126" spans="1:32" x14ac:dyDescent="0.25">
      <c r="A3126" s="18"/>
      <c r="B3126" s="18"/>
      <c r="C3126" s="74"/>
      <c r="D3126" s="74"/>
      <c r="E3126" s="75"/>
      <c r="F3126" s="5"/>
      <c r="G3126" s="5"/>
      <c r="H3126" s="5"/>
      <c r="K3126" s="5"/>
      <c r="L3126" s="5"/>
      <c r="M3126" s="18"/>
      <c r="N3126" s="18"/>
      <c r="T3126" s="67"/>
      <c r="U3126" s="67"/>
      <c r="V3126" s="20"/>
      <c r="Z3126" s="24"/>
      <c r="AA3126" s="24"/>
      <c r="AB3126" s="24"/>
      <c r="AC3126" s="24"/>
      <c r="AD3126" s="24"/>
      <c r="AE3126" s="24"/>
      <c r="AF3126" s="24"/>
    </row>
    <row r="3127" spans="1:32" x14ac:dyDescent="0.25">
      <c r="A3127" s="18"/>
      <c r="B3127" s="18"/>
      <c r="C3127" s="74"/>
      <c r="D3127" s="74"/>
      <c r="E3127" s="75"/>
      <c r="F3127" s="5"/>
      <c r="G3127" s="5"/>
      <c r="H3127" s="5"/>
      <c r="K3127" s="5"/>
      <c r="L3127" s="5"/>
      <c r="M3127" s="18"/>
      <c r="N3127" s="18"/>
      <c r="T3127" s="67"/>
      <c r="U3127" s="67"/>
      <c r="V3127" s="20"/>
      <c r="Z3127" s="24"/>
      <c r="AA3127" s="24"/>
      <c r="AB3127" s="24"/>
      <c r="AC3127" s="24"/>
      <c r="AD3127" s="24"/>
      <c r="AE3127" s="24"/>
      <c r="AF3127" s="24"/>
    </row>
    <row r="3128" spans="1:32" x14ac:dyDescent="0.25">
      <c r="A3128" s="18"/>
      <c r="B3128" s="18"/>
      <c r="C3128" s="74"/>
      <c r="D3128" s="74"/>
      <c r="E3128" s="75"/>
      <c r="F3128" s="5"/>
      <c r="G3128" s="5"/>
      <c r="H3128" s="5"/>
      <c r="K3128" s="5"/>
      <c r="L3128" s="5"/>
      <c r="M3128" s="18"/>
      <c r="N3128" s="18"/>
      <c r="T3128" s="67"/>
      <c r="U3128" s="67"/>
      <c r="V3128" s="20"/>
      <c r="Z3128" s="24"/>
      <c r="AA3128" s="24"/>
      <c r="AB3128" s="24"/>
      <c r="AC3128" s="24"/>
      <c r="AD3128" s="24"/>
      <c r="AE3128" s="24"/>
      <c r="AF3128" s="24"/>
    </row>
    <row r="3129" spans="1:32" x14ac:dyDescent="0.25">
      <c r="A3129" s="18"/>
      <c r="B3129" s="18"/>
      <c r="C3129" s="74"/>
      <c r="D3129" s="74"/>
      <c r="E3129" s="75"/>
      <c r="F3129" s="5"/>
      <c r="G3129" s="5"/>
      <c r="H3129" s="5"/>
      <c r="K3129" s="5"/>
      <c r="L3129" s="5"/>
      <c r="M3129" s="18"/>
      <c r="N3129" s="18"/>
      <c r="T3129" s="67"/>
      <c r="U3129" s="67"/>
      <c r="V3129" s="20"/>
      <c r="Z3129" s="24"/>
      <c r="AA3129" s="24"/>
      <c r="AB3129" s="24"/>
      <c r="AC3129" s="24"/>
      <c r="AD3129" s="24"/>
      <c r="AE3129" s="24"/>
      <c r="AF3129" s="24"/>
    </row>
    <row r="3130" spans="1:32" x14ac:dyDescent="0.25">
      <c r="A3130" s="18"/>
      <c r="B3130" s="18"/>
      <c r="C3130" s="74"/>
      <c r="D3130" s="74"/>
      <c r="E3130" s="75"/>
      <c r="F3130" s="5"/>
      <c r="G3130" s="5"/>
      <c r="H3130" s="5"/>
      <c r="K3130" s="5"/>
      <c r="L3130" s="5"/>
      <c r="M3130" s="18"/>
      <c r="N3130" s="18"/>
      <c r="T3130" s="67"/>
      <c r="U3130" s="67"/>
      <c r="V3130" s="20"/>
      <c r="Z3130" s="24"/>
      <c r="AA3130" s="24"/>
      <c r="AB3130" s="24"/>
      <c r="AC3130" s="24"/>
      <c r="AD3130" s="24"/>
      <c r="AE3130" s="24"/>
      <c r="AF3130" s="24"/>
    </row>
    <row r="3131" spans="1:32" x14ac:dyDescent="0.25">
      <c r="A3131" s="18"/>
      <c r="B3131" s="18"/>
      <c r="C3131" s="74"/>
      <c r="D3131" s="74"/>
      <c r="E3131" s="75"/>
      <c r="F3131" s="5"/>
      <c r="G3131" s="5"/>
      <c r="H3131" s="5"/>
      <c r="K3131" s="5"/>
      <c r="L3131" s="5"/>
      <c r="M3131" s="18"/>
      <c r="N3131" s="18"/>
      <c r="T3131" s="67"/>
      <c r="U3131" s="67"/>
      <c r="V3131" s="20"/>
      <c r="Z3131" s="24"/>
      <c r="AA3131" s="24"/>
      <c r="AB3131" s="24"/>
      <c r="AC3131" s="24"/>
      <c r="AD3131" s="24"/>
      <c r="AE3131" s="24"/>
      <c r="AF3131" s="24"/>
    </row>
    <row r="3132" spans="1:32" x14ac:dyDescent="0.25">
      <c r="A3132" s="18"/>
      <c r="B3132" s="18"/>
      <c r="C3132" s="74"/>
      <c r="D3132" s="74"/>
      <c r="E3132" s="75"/>
      <c r="F3132" s="5"/>
      <c r="G3132" s="5"/>
      <c r="H3132" s="5"/>
      <c r="K3132" s="5"/>
      <c r="L3132" s="5"/>
      <c r="M3132" s="18"/>
      <c r="N3132" s="18"/>
      <c r="T3132" s="67"/>
      <c r="U3132" s="67"/>
      <c r="V3132" s="20"/>
      <c r="Z3132" s="24"/>
      <c r="AA3132" s="24"/>
      <c r="AB3132" s="24"/>
      <c r="AC3132" s="24"/>
      <c r="AD3132" s="24"/>
      <c r="AE3132" s="24"/>
      <c r="AF3132" s="24"/>
    </row>
    <row r="3133" spans="1:32" x14ac:dyDescent="0.25">
      <c r="A3133" s="18"/>
      <c r="B3133" s="18"/>
      <c r="C3133" s="74"/>
      <c r="D3133" s="74"/>
      <c r="E3133" s="75"/>
      <c r="F3133" s="5"/>
      <c r="G3133" s="5"/>
      <c r="H3133" s="5"/>
      <c r="K3133" s="5"/>
      <c r="L3133" s="5"/>
      <c r="M3133" s="18"/>
      <c r="N3133" s="18"/>
      <c r="T3133" s="67"/>
      <c r="U3133" s="67"/>
      <c r="V3133" s="20"/>
      <c r="Z3133" s="24"/>
      <c r="AA3133" s="24"/>
      <c r="AB3133" s="24"/>
      <c r="AC3133" s="24"/>
      <c r="AD3133" s="24"/>
      <c r="AE3133" s="24"/>
      <c r="AF3133" s="24"/>
    </row>
    <row r="3134" spans="1:32" x14ac:dyDescent="0.25">
      <c r="A3134" s="18"/>
      <c r="B3134" s="18"/>
      <c r="C3134" s="74"/>
      <c r="D3134" s="74"/>
      <c r="E3134" s="75"/>
      <c r="F3134" s="5"/>
      <c r="G3134" s="5"/>
      <c r="H3134" s="5"/>
      <c r="K3134" s="5"/>
      <c r="L3134" s="5"/>
      <c r="M3134" s="18"/>
      <c r="N3134" s="18"/>
      <c r="T3134" s="67"/>
      <c r="U3134" s="67"/>
      <c r="V3134" s="20"/>
      <c r="Z3134" s="24"/>
      <c r="AA3134" s="24"/>
      <c r="AB3134" s="24"/>
      <c r="AC3134" s="24"/>
      <c r="AD3134" s="24"/>
      <c r="AE3134" s="24"/>
      <c r="AF3134" s="24"/>
    </row>
    <row r="3135" spans="1:32" x14ac:dyDescent="0.25">
      <c r="A3135" s="18"/>
      <c r="B3135" s="18"/>
      <c r="C3135" s="74"/>
      <c r="D3135" s="74"/>
      <c r="E3135" s="75"/>
      <c r="F3135" s="5"/>
      <c r="G3135" s="5"/>
      <c r="H3135" s="5"/>
      <c r="K3135" s="5"/>
      <c r="L3135" s="5"/>
      <c r="M3135" s="18"/>
      <c r="N3135" s="18"/>
      <c r="T3135" s="67"/>
      <c r="U3135" s="67"/>
      <c r="V3135" s="20"/>
      <c r="Z3135" s="24"/>
      <c r="AA3135" s="24"/>
      <c r="AB3135" s="24"/>
      <c r="AC3135" s="24"/>
      <c r="AD3135" s="24"/>
      <c r="AE3135" s="24"/>
      <c r="AF3135" s="24"/>
    </row>
    <row r="3136" spans="1:32" x14ac:dyDescent="0.25">
      <c r="A3136" s="18"/>
      <c r="B3136" s="18"/>
      <c r="C3136" s="74"/>
      <c r="D3136" s="74"/>
      <c r="E3136" s="75"/>
      <c r="F3136" s="5"/>
      <c r="G3136" s="5"/>
      <c r="H3136" s="5"/>
      <c r="K3136" s="5"/>
      <c r="L3136" s="5"/>
      <c r="M3136" s="18"/>
      <c r="N3136" s="18"/>
      <c r="T3136" s="67"/>
      <c r="U3136" s="67"/>
      <c r="V3136" s="20"/>
      <c r="Z3136" s="24"/>
      <c r="AA3136" s="24"/>
      <c r="AB3136" s="24"/>
      <c r="AC3136" s="24"/>
      <c r="AD3136" s="24"/>
      <c r="AE3136" s="24"/>
      <c r="AF3136" s="24"/>
    </row>
    <row r="3137" spans="1:32" x14ac:dyDescent="0.25">
      <c r="A3137" s="18"/>
      <c r="B3137" s="18"/>
      <c r="C3137" s="74"/>
      <c r="D3137" s="74"/>
      <c r="E3137" s="75"/>
      <c r="F3137" s="5"/>
      <c r="G3137" s="5"/>
      <c r="H3137" s="5"/>
      <c r="K3137" s="5"/>
      <c r="L3137" s="5"/>
      <c r="M3137" s="18"/>
      <c r="N3137" s="18"/>
      <c r="T3137" s="67"/>
      <c r="U3137" s="67"/>
      <c r="V3137" s="20"/>
      <c r="Z3137" s="24"/>
      <c r="AA3137" s="24"/>
      <c r="AB3137" s="24"/>
      <c r="AC3137" s="24"/>
      <c r="AD3137" s="24"/>
      <c r="AE3137" s="24"/>
      <c r="AF3137" s="24"/>
    </row>
    <row r="3138" spans="1:32" x14ac:dyDescent="0.25">
      <c r="A3138" s="18"/>
      <c r="B3138" s="18"/>
      <c r="C3138" s="74"/>
      <c r="D3138" s="74"/>
      <c r="E3138" s="75"/>
      <c r="F3138" s="5"/>
      <c r="G3138" s="5"/>
      <c r="H3138" s="5"/>
      <c r="K3138" s="5"/>
      <c r="L3138" s="5"/>
      <c r="M3138" s="18"/>
      <c r="N3138" s="18"/>
      <c r="T3138" s="67"/>
      <c r="U3138" s="67"/>
      <c r="V3138" s="20"/>
      <c r="Z3138" s="24"/>
      <c r="AA3138" s="24"/>
      <c r="AB3138" s="24"/>
      <c r="AC3138" s="24"/>
      <c r="AD3138" s="24"/>
      <c r="AE3138" s="24"/>
      <c r="AF3138" s="24"/>
    </row>
    <row r="3139" spans="1:32" x14ac:dyDescent="0.25">
      <c r="A3139" s="18"/>
      <c r="B3139" s="18"/>
      <c r="C3139" s="74"/>
      <c r="D3139" s="74"/>
      <c r="E3139" s="75"/>
      <c r="F3139" s="5"/>
      <c r="G3139" s="5"/>
      <c r="H3139" s="5"/>
      <c r="K3139" s="5"/>
      <c r="L3139" s="5"/>
      <c r="M3139" s="18"/>
      <c r="N3139" s="18"/>
      <c r="T3139" s="67"/>
      <c r="U3139" s="67"/>
      <c r="V3139" s="20"/>
      <c r="Z3139" s="24"/>
      <c r="AA3139" s="24"/>
      <c r="AB3139" s="24"/>
      <c r="AC3139" s="24"/>
      <c r="AD3139" s="24"/>
      <c r="AE3139" s="24"/>
      <c r="AF3139" s="24"/>
    </row>
    <row r="3140" spans="1:32" x14ac:dyDescent="0.25">
      <c r="A3140" s="18"/>
      <c r="B3140" s="18"/>
      <c r="C3140" s="74"/>
      <c r="D3140" s="74"/>
      <c r="E3140" s="75"/>
      <c r="F3140" s="5"/>
      <c r="G3140" s="5"/>
      <c r="H3140" s="5"/>
      <c r="K3140" s="5"/>
      <c r="L3140" s="5"/>
      <c r="M3140" s="18"/>
      <c r="N3140" s="18"/>
      <c r="T3140" s="67"/>
      <c r="U3140" s="67"/>
      <c r="V3140" s="20"/>
      <c r="Z3140" s="24"/>
      <c r="AA3140" s="24"/>
      <c r="AB3140" s="24"/>
      <c r="AC3140" s="24"/>
      <c r="AD3140" s="24"/>
      <c r="AE3140" s="24"/>
      <c r="AF3140" s="24"/>
    </row>
    <row r="3141" spans="1:32" x14ac:dyDescent="0.25">
      <c r="A3141" s="18"/>
      <c r="B3141" s="18"/>
      <c r="C3141" s="74"/>
      <c r="D3141" s="74"/>
      <c r="E3141" s="75"/>
      <c r="F3141" s="5"/>
      <c r="G3141" s="5"/>
      <c r="H3141" s="5"/>
      <c r="K3141" s="5"/>
      <c r="L3141" s="5"/>
      <c r="M3141" s="18"/>
      <c r="N3141" s="18"/>
      <c r="T3141" s="67"/>
      <c r="U3141" s="67"/>
      <c r="V3141" s="20"/>
      <c r="Z3141" s="24"/>
      <c r="AA3141" s="24"/>
      <c r="AB3141" s="24"/>
      <c r="AC3141" s="24"/>
      <c r="AD3141" s="24"/>
      <c r="AE3141" s="24"/>
      <c r="AF3141" s="24"/>
    </row>
    <row r="3142" spans="1:32" x14ac:dyDescent="0.25">
      <c r="A3142" s="18"/>
      <c r="B3142" s="18"/>
      <c r="C3142" s="74"/>
      <c r="D3142" s="74"/>
      <c r="E3142" s="75"/>
      <c r="F3142" s="5"/>
      <c r="G3142" s="5"/>
      <c r="H3142" s="5"/>
      <c r="K3142" s="5"/>
      <c r="L3142" s="5"/>
      <c r="M3142" s="18"/>
      <c r="N3142" s="18"/>
      <c r="T3142" s="67"/>
      <c r="U3142" s="67"/>
      <c r="V3142" s="20"/>
      <c r="Z3142" s="24"/>
      <c r="AA3142" s="24"/>
      <c r="AB3142" s="24"/>
      <c r="AC3142" s="24"/>
      <c r="AD3142" s="24"/>
      <c r="AE3142" s="24"/>
      <c r="AF3142" s="24"/>
    </row>
    <row r="3143" spans="1:32" x14ac:dyDescent="0.25">
      <c r="A3143" s="18"/>
      <c r="B3143" s="18"/>
      <c r="C3143" s="74"/>
      <c r="D3143" s="74"/>
      <c r="E3143" s="75"/>
      <c r="F3143" s="5"/>
      <c r="G3143" s="5"/>
      <c r="H3143" s="5"/>
      <c r="K3143" s="5"/>
      <c r="L3143" s="5"/>
      <c r="M3143" s="18"/>
      <c r="N3143" s="18"/>
      <c r="T3143" s="67"/>
      <c r="U3143" s="67"/>
      <c r="V3143" s="20"/>
      <c r="Z3143" s="24"/>
      <c r="AA3143" s="24"/>
      <c r="AB3143" s="24"/>
      <c r="AC3143" s="24"/>
      <c r="AD3143" s="24"/>
      <c r="AE3143" s="24"/>
      <c r="AF3143" s="24"/>
    </row>
    <row r="3144" spans="1:32" x14ac:dyDescent="0.25">
      <c r="A3144" s="18"/>
      <c r="B3144" s="18"/>
      <c r="C3144" s="74"/>
      <c r="D3144" s="74"/>
      <c r="E3144" s="75"/>
      <c r="F3144" s="5"/>
      <c r="G3144" s="5"/>
      <c r="H3144" s="5"/>
      <c r="K3144" s="5"/>
      <c r="L3144" s="5"/>
      <c r="M3144" s="18"/>
      <c r="N3144" s="18"/>
      <c r="T3144" s="67"/>
      <c r="U3144" s="67"/>
      <c r="V3144" s="20"/>
      <c r="Z3144" s="24"/>
      <c r="AA3144" s="24"/>
      <c r="AB3144" s="24"/>
      <c r="AC3144" s="24"/>
      <c r="AD3144" s="24"/>
      <c r="AE3144" s="24"/>
      <c r="AF3144" s="24"/>
    </row>
    <row r="3145" spans="1:32" x14ac:dyDescent="0.25">
      <c r="A3145" s="18"/>
      <c r="B3145" s="18"/>
      <c r="C3145" s="74"/>
      <c r="D3145" s="74"/>
      <c r="E3145" s="75"/>
      <c r="F3145" s="5"/>
      <c r="G3145" s="5"/>
      <c r="H3145" s="5"/>
      <c r="K3145" s="5"/>
      <c r="L3145" s="5"/>
      <c r="M3145" s="18"/>
      <c r="N3145" s="18"/>
      <c r="T3145" s="67"/>
      <c r="U3145" s="67"/>
      <c r="V3145" s="20"/>
      <c r="Z3145" s="24"/>
      <c r="AA3145" s="24"/>
      <c r="AB3145" s="24"/>
      <c r="AC3145" s="24"/>
      <c r="AD3145" s="24"/>
      <c r="AE3145" s="24"/>
      <c r="AF3145" s="24"/>
    </row>
    <row r="3146" spans="1:32" x14ac:dyDescent="0.25">
      <c r="A3146" s="18"/>
      <c r="B3146" s="18"/>
      <c r="C3146" s="74"/>
      <c r="D3146" s="74"/>
      <c r="E3146" s="75"/>
      <c r="F3146" s="5"/>
      <c r="G3146" s="5"/>
      <c r="H3146" s="5"/>
      <c r="K3146" s="5"/>
      <c r="L3146" s="5"/>
      <c r="M3146" s="18"/>
      <c r="N3146" s="18"/>
      <c r="T3146" s="67"/>
      <c r="U3146" s="67"/>
      <c r="V3146" s="20"/>
      <c r="Z3146" s="24"/>
      <c r="AA3146" s="24"/>
      <c r="AB3146" s="24"/>
      <c r="AC3146" s="24"/>
      <c r="AD3146" s="24"/>
      <c r="AE3146" s="24"/>
      <c r="AF3146" s="24"/>
    </row>
    <row r="3147" spans="1:32" x14ac:dyDescent="0.25">
      <c r="A3147" s="18"/>
      <c r="B3147" s="18"/>
      <c r="C3147" s="74"/>
      <c r="D3147" s="74"/>
      <c r="E3147" s="75"/>
      <c r="F3147" s="5"/>
      <c r="G3147" s="5"/>
      <c r="H3147" s="5"/>
      <c r="K3147" s="5"/>
      <c r="L3147" s="5"/>
      <c r="M3147" s="18"/>
      <c r="N3147" s="18"/>
      <c r="T3147" s="67"/>
      <c r="U3147" s="67"/>
      <c r="V3147" s="20"/>
      <c r="Z3147" s="24"/>
      <c r="AA3147" s="24"/>
      <c r="AB3147" s="24"/>
      <c r="AC3147" s="24"/>
      <c r="AD3147" s="24"/>
      <c r="AE3147" s="24"/>
      <c r="AF3147" s="24"/>
    </row>
    <row r="3148" spans="1:32" x14ac:dyDescent="0.25">
      <c r="A3148" s="18"/>
      <c r="B3148" s="18"/>
      <c r="C3148" s="74"/>
      <c r="D3148" s="74"/>
      <c r="E3148" s="75"/>
      <c r="F3148" s="5"/>
      <c r="G3148" s="5"/>
      <c r="H3148" s="5"/>
      <c r="K3148" s="5"/>
      <c r="L3148" s="5"/>
      <c r="M3148" s="18"/>
      <c r="N3148" s="18"/>
      <c r="T3148" s="67"/>
      <c r="U3148" s="67"/>
      <c r="V3148" s="20"/>
      <c r="Z3148" s="24"/>
      <c r="AA3148" s="24"/>
      <c r="AB3148" s="24"/>
      <c r="AC3148" s="24"/>
      <c r="AD3148" s="24"/>
      <c r="AE3148" s="24"/>
      <c r="AF3148" s="24"/>
    </row>
    <row r="3149" spans="1:32" x14ac:dyDescent="0.25">
      <c r="A3149" s="18"/>
      <c r="B3149" s="18"/>
      <c r="C3149" s="74"/>
      <c r="D3149" s="74"/>
      <c r="E3149" s="75"/>
      <c r="F3149" s="5"/>
      <c r="G3149" s="5"/>
      <c r="H3149" s="5"/>
      <c r="K3149" s="5"/>
      <c r="L3149" s="5"/>
      <c r="M3149" s="18"/>
      <c r="N3149" s="18"/>
      <c r="T3149" s="67"/>
      <c r="U3149" s="67"/>
      <c r="V3149" s="20"/>
      <c r="Z3149" s="24"/>
      <c r="AA3149" s="24"/>
      <c r="AB3149" s="24"/>
      <c r="AC3149" s="24"/>
      <c r="AD3149" s="24"/>
      <c r="AE3149" s="24"/>
      <c r="AF3149" s="24"/>
    </row>
    <row r="3150" spans="1:32" x14ac:dyDescent="0.25">
      <c r="A3150" s="18"/>
      <c r="B3150" s="18"/>
      <c r="C3150" s="74"/>
      <c r="D3150" s="74"/>
      <c r="E3150" s="75"/>
      <c r="F3150" s="5"/>
      <c r="G3150" s="5"/>
      <c r="H3150" s="5"/>
      <c r="K3150" s="5"/>
      <c r="L3150" s="5"/>
      <c r="M3150" s="18"/>
      <c r="N3150" s="18"/>
      <c r="T3150" s="67"/>
      <c r="U3150" s="67"/>
      <c r="V3150" s="20"/>
      <c r="Z3150" s="24"/>
      <c r="AA3150" s="24"/>
      <c r="AB3150" s="24"/>
      <c r="AC3150" s="24"/>
      <c r="AD3150" s="24"/>
      <c r="AE3150" s="24"/>
      <c r="AF3150" s="24"/>
    </row>
    <row r="3151" spans="1:32" x14ac:dyDescent="0.25">
      <c r="A3151" s="18"/>
      <c r="B3151" s="18"/>
      <c r="C3151" s="74"/>
      <c r="D3151" s="74"/>
      <c r="E3151" s="75"/>
      <c r="F3151" s="5"/>
      <c r="G3151" s="5"/>
      <c r="H3151" s="5"/>
      <c r="K3151" s="5"/>
      <c r="L3151" s="5"/>
      <c r="M3151" s="18"/>
      <c r="N3151" s="18"/>
      <c r="T3151" s="67"/>
      <c r="U3151" s="67"/>
      <c r="V3151" s="20"/>
      <c r="Z3151" s="24"/>
      <c r="AA3151" s="24"/>
      <c r="AB3151" s="24"/>
      <c r="AC3151" s="24"/>
      <c r="AD3151" s="24"/>
      <c r="AE3151" s="24"/>
      <c r="AF3151" s="24"/>
    </row>
    <row r="3152" spans="1:32" x14ac:dyDescent="0.25">
      <c r="A3152" s="18"/>
      <c r="B3152" s="18"/>
      <c r="C3152" s="74"/>
      <c r="D3152" s="74"/>
      <c r="E3152" s="75"/>
      <c r="F3152" s="5"/>
      <c r="G3152" s="5"/>
      <c r="H3152" s="5"/>
      <c r="K3152" s="5"/>
      <c r="L3152" s="5"/>
      <c r="M3152" s="18"/>
      <c r="N3152" s="18"/>
      <c r="T3152" s="67"/>
      <c r="U3152" s="67"/>
      <c r="V3152" s="20"/>
      <c r="Z3152" s="24"/>
      <c r="AA3152" s="24"/>
      <c r="AB3152" s="24"/>
      <c r="AC3152" s="24"/>
      <c r="AD3152" s="24"/>
      <c r="AE3152" s="24"/>
      <c r="AF3152" s="24"/>
    </row>
    <row r="3153" spans="1:32" x14ac:dyDescent="0.25">
      <c r="A3153" s="18"/>
      <c r="B3153" s="18"/>
      <c r="C3153" s="74"/>
      <c r="D3153" s="74"/>
      <c r="E3153" s="75"/>
      <c r="F3153" s="5"/>
      <c r="G3153" s="5"/>
      <c r="H3153" s="5"/>
      <c r="K3153" s="5"/>
      <c r="L3153" s="5"/>
      <c r="M3153" s="18"/>
      <c r="N3153" s="18"/>
      <c r="T3153" s="67"/>
      <c r="U3153" s="67"/>
      <c r="V3153" s="20"/>
      <c r="Z3153" s="24"/>
      <c r="AA3153" s="24"/>
      <c r="AB3153" s="24"/>
      <c r="AC3153" s="24"/>
      <c r="AD3153" s="24"/>
      <c r="AE3153" s="24"/>
      <c r="AF3153" s="24"/>
    </row>
    <row r="3154" spans="1:32" x14ac:dyDescent="0.25">
      <c r="A3154" s="18"/>
      <c r="B3154" s="18"/>
      <c r="C3154" s="74"/>
      <c r="D3154" s="74"/>
      <c r="E3154" s="75"/>
      <c r="F3154" s="5"/>
      <c r="G3154" s="5"/>
      <c r="H3154" s="5"/>
      <c r="K3154" s="5"/>
      <c r="L3154" s="5"/>
      <c r="M3154" s="18"/>
      <c r="N3154" s="18"/>
      <c r="T3154" s="67"/>
      <c r="U3154" s="67"/>
      <c r="V3154" s="20"/>
      <c r="Z3154" s="24"/>
      <c r="AA3154" s="24"/>
      <c r="AB3154" s="24"/>
      <c r="AC3154" s="24"/>
      <c r="AD3154" s="24"/>
      <c r="AE3154" s="24"/>
      <c r="AF3154" s="24"/>
    </row>
    <row r="3155" spans="1:32" x14ac:dyDescent="0.25">
      <c r="A3155" s="18"/>
      <c r="B3155" s="18"/>
      <c r="C3155" s="74"/>
      <c r="D3155" s="74"/>
      <c r="E3155" s="75"/>
      <c r="F3155" s="5"/>
      <c r="G3155" s="5"/>
      <c r="H3155" s="5"/>
      <c r="K3155" s="5"/>
      <c r="L3155" s="5"/>
      <c r="M3155" s="18"/>
      <c r="N3155" s="18"/>
      <c r="T3155" s="67"/>
      <c r="U3155" s="67"/>
      <c r="V3155" s="20"/>
      <c r="Z3155" s="24"/>
      <c r="AA3155" s="24"/>
      <c r="AB3155" s="24"/>
      <c r="AC3155" s="24"/>
      <c r="AD3155" s="24"/>
      <c r="AE3155" s="24"/>
      <c r="AF3155" s="24"/>
    </row>
    <row r="3156" spans="1:32" x14ac:dyDescent="0.25">
      <c r="A3156" s="18"/>
      <c r="B3156" s="18"/>
      <c r="C3156" s="74"/>
      <c r="D3156" s="74"/>
      <c r="E3156" s="75"/>
      <c r="F3156" s="5"/>
      <c r="G3156" s="5"/>
      <c r="H3156" s="5"/>
      <c r="K3156" s="5"/>
      <c r="L3156" s="5"/>
      <c r="M3156" s="18"/>
      <c r="N3156" s="18"/>
      <c r="T3156" s="67"/>
      <c r="U3156" s="67"/>
      <c r="V3156" s="20"/>
      <c r="Z3156" s="24"/>
      <c r="AA3156" s="24"/>
      <c r="AB3156" s="24"/>
      <c r="AC3156" s="24"/>
      <c r="AD3156" s="24"/>
      <c r="AE3156" s="24"/>
      <c r="AF3156" s="24"/>
    </row>
    <row r="3157" spans="1:32" x14ac:dyDescent="0.25">
      <c r="A3157" s="18"/>
      <c r="B3157" s="18"/>
      <c r="C3157" s="74"/>
      <c r="D3157" s="74"/>
      <c r="E3157" s="75"/>
      <c r="F3157" s="5"/>
      <c r="G3157" s="5"/>
      <c r="H3157" s="5"/>
      <c r="K3157" s="5"/>
      <c r="L3157" s="5"/>
      <c r="M3157" s="18"/>
      <c r="N3157" s="18"/>
      <c r="T3157" s="67"/>
      <c r="U3157" s="67"/>
      <c r="V3157" s="20"/>
      <c r="Z3157" s="24"/>
      <c r="AA3157" s="24"/>
      <c r="AB3157" s="24"/>
      <c r="AC3157" s="24"/>
      <c r="AD3157" s="24"/>
      <c r="AE3157" s="24"/>
      <c r="AF3157" s="24"/>
    </row>
    <row r="3158" spans="1:32" x14ac:dyDescent="0.25">
      <c r="A3158" s="18"/>
      <c r="B3158" s="18"/>
      <c r="C3158" s="74"/>
      <c r="D3158" s="74"/>
      <c r="E3158" s="75"/>
      <c r="F3158" s="5"/>
      <c r="G3158" s="5"/>
      <c r="H3158" s="5"/>
      <c r="K3158" s="5"/>
      <c r="L3158" s="5"/>
      <c r="M3158" s="18"/>
      <c r="N3158" s="18"/>
      <c r="T3158" s="67"/>
      <c r="U3158" s="67"/>
      <c r="V3158" s="20"/>
      <c r="Z3158" s="24"/>
      <c r="AA3158" s="24"/>
      <c r="AB3158" s="24"/>
      <c r="AC3158" s="24"/>
      <c r="AD3158" s="24"/>
      <c r="AE3158" s="24"/>
      <c r="AF3158" s="24"/>
    </row>
    <row r="3159" spans="1:32" x14ac:dyDescent="0.25">
      <c r="A3159" s="18"/>
      <c r="B3159" s="18"/>
      <c r="C3159" s="74"/>
      <c r="D3159" s="74"/>
      <c r="E3159" s="75"/>
      <c r="F3159" s="5"/>
      <c r="G3159" s="5"/>
      <c r="H3159" s="5"/>
      <c r="K3159" s="5"/>
      <c r="L3159" s="5"/>
      <c r="M3159" s="18"/>
      <c r="N3159" s="18"/>
      <c r="T3159" s="67"/>
      <c r="U3159" s="67"/>
      <c r="V3159" s="20"/>
      <c r="Z3159" s="24"/>
      <c r="AA3159" s="24"/>
      <c r="AB3159" s="24"/>
      <c r="AC3159" s="24"/>
      <c r="AD3159" s="24"/>
      <c r="AE3159" s="24"/>
      <c r="AF3159" s="24"/>
    </row>
    <row r="3160" spans="1:32" x14ac:dyDescent="0.25">
      <c r="A3160" s="18"/>
      <c r="B3160" s="18"/>
      <c r="C3160" s="74"/>
      <c r="D3160" s="74"/>
      <c r="E3160" s="75"/>
      <c r="F3160" s="5"/>
      <c r="G3160" s="5"/>
      <c r="H3160" s="5"/>
      <c r="K3160" s="5"/>
      <c r="L3160" s="5"/>
      <c r="M3160" s="18"/>
      <c r="N3160" s="18"/>
      <c r="T3160" s="67"/>
      <c r="U3160" s="67"/>
      <c r="V3160" s="20"/>
      <c r="Z3160" s="24"/>
      <c r="AA3160" s="24"/>
      <c r="AB3160" s="24"/>
      <c r="AC3160" s="24"/>
      <c r="AD3160" s="24"/>
      <c r="AE3160" s="24"/>
      <c r="AF3160" s="24"/>
    </row>
    <row r="3161" spans="1:32" x14ac:dyDescent="0.25">
      <c r="A3161" s="18"/>
      <c r="B3161" s="18"/>
      <c r="C3161" s="74"/>
      <c r="D3161" s="74"/>
      <c r="E3161" s="75"/>
      <c r="F3161" s="5"/>
      <c r="G3161" s="5"/>
      <c r="H3161" s="5"/>
      <c r="K3161" s="5"/>
      <c r="L3161" s="5"/>
      <c r="M3161" s="18"/>
      <c r="N3161" s="18"/>
      <c r="T3161" s="67"/>
      <c r="U3161" s="67"/>
      <c r="V3161" s="20"/>
      <c r="Z3161" s="24"/>
      <c r="AA3161" s="24"/>
      <c r="AB3161" s="24"/>
      <c r="AC3161" s="24"/>
      <c r="AD3161" s="24"/>
      <c r="AE3161" s="24"/>
      <c r="AF3161" s="24"/>
    </row>
    <row r="3162" spans="1:32" x14ac:dyDescent="0.25">
      <c r="A3162" s="18"/>
      <c r="B3162" s="18"/>
      <c r="C3162" s="74"/>
      <c r="D3162" s="74"/>
      <c r="E3162" s="75"/>
      <c r="F3162" s="5"/>
      <c r="G3162" s="5"/>
      <c r="H3162" s="5"/>
      <c r="K3162" s="5"/>
      <c r="L3162" s="5"/>
      <c r="M3162" s="18"/>
      <c r="N3162" s="18"/>
      <c r="T3162" s="67"/>
      <c r="U3162" s="67"/>
      <c r="V3162" s="20"/>
      <c r="Z3162" s="24"/>
      <c r="AA3162" s="24"/>
      <c r="AB3162" s="24"/>
      <c r="AC3162" s="24"/>
      <c r="AD3162" s="24"/>
      <c r="AE3162" s="24"/>
      <c r="AF3162" s="24"/>
    </row>
    <row r="3163" spans="1:32" x14ac:dyDescent="0.25">
      <c r="A3163" s="18"/>
      <c r="B3163" s="18"/>
      <c r="C3163" s="74"/>
      <c r="D3163" s="74"/>
      <c r="E3163" s="75"/>
      <c r="F3163" s="5"/>
      <c r="G3163" s="5"/>
      <c r="H3163" s="5"/>
      <c r="K3163" s="5"/>
      <c r="L3163" s="5"/>
      <c r="M3163" s="18"/>
      <c r="N3163" s="18"/>
      <c r="T3163" s="67"/>
      <c r="U3163" s="67"/>
      <c r="V3163" s="20"/>
      <c r="Z3163" s="24"/>
      <c r="AA3163" s="24"/>
      <c r="AB3163" s="24"/>
      <c r="AC3163" s="24"/>
      <c r="AD3163" s="24"/>
      <c r="AE3163" s="24"/>
      <c r="AF3163" s="24"/>
    </row>
    <row r="3164" spans="1:32" x14ac:dyDescent="0.25">
      <c r="A3164" s="18"/>
      <c r="B3164" s="18"/>
      <c r="C3164" s="74"/>
      <c r="D3164" s="74"/>
      <c r="E3164" s="75"/>
      <c r="F3164" s="5"/>
      <c r="G3164" s="5"/>
      <c r="H3164" s="5"/>
      <c r="K3164" s="5"/>
      <c r="L3164" s="5"/>
      <c r="M3164" s="18"/>
      <c r="N3164" s="18"/>
      <c r="T3164" s="67"/>
      <c r="U3164" s="67"/>
      <c r="V3164" s="20"/>
      <c r="Z3164" s="24"/>
      <c r="AA3164" s="24"/>
      <c r="AB3164" s="24"/>
      <c r="AC3164" s="24"/>
      <c r="AD3164" s="24"/>
      <c r="AE3164" s="24"/>
      <c r="AF3164" s="24"/>
    </row>
    <row r="3165" spans="1:32" x14ac:dyDescent="0.25">
      <c r="A3165" s="18"/>
      <c r="B3165" s="18"/>
      <c r="C3165" s="74"/>
      <c r="D3165" s="74"/>
      <c r="E3165" s="75"/>
      <c r="F3165" s="5"/>
      <c r="G3165" s="5"/>
      <c r="H3165" s="5"/>
      <c r="K3165" s="5"/>
      <c r="L3165" s="5"/>
      <c r="M3165" s="18"/>
      <c r="N3165" s="18"/>
      <c r="T3165" s="67"/>
      <c r="U3165" s="67"/>
      <c r="V3165" s="20"/>
      <c r="Z3165" s="24"/>
      <c r="AA3165" s="24"/>
      <c r="AB3165" s="24"/>
      <c r="AC3165" s="24"/>
      <c r="AD3165" s="24"/>
      <c r="AE3165" s="24"/>
      <c r="AF3165" s="24"/>
    </row>
    <row r="3166" spans="1:32" x14ac:dyDescent="0.25">
      <c r="A3166" s="18"/>
      <c r="B3166" s="18"/>
      <c r="C3166" s="74"/>
      <c r="D3166" s="74"/>
      <c r="E3166" s="75"/>
      <c r="F3166" s="5"/>
      <c r="G3166" s="5"/>
      <c r="H3166" s="5"/>
      <c r="K3166" s="5"/>
      <c r="L3166" s="5"/>
      <c r="M3166" s="18"/>
      <c r="N3166" s="18"/>
      <c r="T3166" s="67"/>
      <c r="U3166" s="67"/>
      <c r="V3166" s="20"/>
      <c r="Z3166" s="24"/>
      <c r="AA3166" s="24"/>
      <c r="AB3166" s="24"/>
      <c r="AC3166" s="24"/>
      <c r="AD3166" s="24"/>
      <c r="AE3166" s="24"/>
      <c r="AF3166" s="24"/>
    </row>
    <row r="3167" spans="1:32" x14ac:dyDescent="0.25">
      <c r="A3167" s="18"/>
      <c r="B3167" s="18"/>
      <c r="C3167" s="74"/>
      <c r="D3167" s="74"/>
      <c r="E3167" s="75"/>
      <c r="F3167" s="5"/>
      <c r="G3167" s="5"/>
      <c r="H3167" s="5"/>
      <c r="K3167" s="5"/>
      <c r="L3167" s="5"/>
      <c r="M3167" s="18"/>
      <c r="N3167" s="18"/>
      <c r="T3167" s="67"/>
      <c r="U3167" s="67"/>
      <c r="V3167" s="20"/>
      <c r="Z3167" s="24"/>
      <c r="AA3167" s="24"/>
      <c r="AB3167" s="24"/>
      <c r="AC3167" s="24"/>
      <c r="AD3167" s="24"/>
      <c r="AE3167" s="24"/>
      <c r="AF3167" s="24"/>
    </row>
    <row r="3168" spans="1:32" x14ac:dyDescent="0.25">
      <c r="A3168" s="18"/>
      <c r="B3168" s="18"/>
      <c r="C3168" s="74"/>
      <c r="D3168" s="74"/>
      <c r="E3168" s="75"/>
      <c r="F3168" s="5"/>
      <c r="G3168" s="5"/>
      <c r="H3168" s="5"/>
      <c r="K3168" s="5"/>
      <c r="L3168" s="5"/>
      <c r="M3168" s="18"/>
      <c r="N3168" s="18"/>
      <c r="T3168" s="67"/>
      <c r="U3168" s="67"/>
      <c r="V3168" s="20"/>
      <c r="Z3168" s="24"/>
      <c r="AA3168" s="24"/>
      <c r="AB3168" s="24"/>
      <c r="AC3168" s="24"/>
      <c r="AD3168" s="24"/>
      <c r="AE3168" s="24"/>
      <c r="AF3168" s="24"/>
    </row>
    <row r="3169" spans="1:32" x14ac:dyDescent="0.25">
      <c r="A3169" s="18"/>
      <c r="B3169" s="18"/>
      <c r="C3169" s="74"/>
      <c r="D3169" s="74"/>
      <c r="E3169" s="75"/>
      <c r="F3169" s="5"/>
      <c r="G3169" s="5"/>
      <c r="H3169" s="5"/>
      <c r="K3169" s="5"/>
      <c r="L3169" s="5"/>
      <c r="M3169" s="18"/>
      <c r="N3169" s="18"/>
      <c r="T3169" s="67"/>
      <c r="U3169" s="67"/>
      <c r="V3169" s="20"/>
      <c r="Z3169" s="24"/>
      <c r="AA3169" s="24"/>
      <c r="AB3169" s="24"/>
      <c r="AC3169" s="24"/>
      <c r="AD3169" s="24"/>
      <c r="AE3169" s="24"/>
      <c r="AF3169" s="24"/>
    </row>
    <row r="3170" spans="1:32" x14ac:dyDescent="0.25">
      <c r="A3170" s="18"/>
      <c r="B3170" s="18"/>
      <c r="C3170" s="74"/>
      <c r="D3170" s="74"/>
      <c r="E3170" s="75"/>
      <c r="F3170" s="5"/>
      <c r="G3170" s="5"/>
      <c r="H3170" s="5"/>
      <c r="K3170" s="5"/>
      <c r="L3170" s="5"/>
      <c r="M3170" s="18"/>
      <c r="N3170" s="18"/>
      <c r="T3170" s="67"/>
      <c r="U3170" s="67"/>
      <c r="V3170" s="20"/>
      <c r="Z3170" s="24"/>
      <c r="AA3170" s="24"/>
      <c r="AB3170" s="24"/>
      <c r="AC3170" s="24"/>
      <c r="AD3170" s="24"/>
      <c r="AE3170" s="24"/>
      <c r="AF3170" s="24"/>
    </row>
    <row r="3171" spans="1:32" x14ac:dyDescent="0.25">
      <c r="A3171" s="18"/>
      <c r="B3171" s="18"/>
      <c r="C3171" s="74"/>
      <c r="D3171" s="74"/>
      <c r="E3171" s="75"/>
      <c r="F3171" s="5"/>
      <c r="G3171" s="5"/>
      <c r="H3171" s="5"/>
      <c r="K3171" s="5"/>
      <c r="L3171" s="5"/>
      <c r="M3171" s="18"/>
      <c r="N3171" s="18"/>
      <c r="T3171" s="67"/>
      <c r="U3171" s="67"/>
      <c r="V3171" s="20"/>
      <c r="Z3171" s="24"/>
      <c r="AA3171" s="24"/>
      <c r="AB3171" s="24"/>
      <c r="AC3171" s="24"/>
      <c r="AD3171" s="24"/>
      <c r="AE3171" s="24"/>
      <c r="AF3171" s="24"/>
    </row>
    <row r="3172" spans="1:32" x14ac:dyDescent="0.25">
      <c r="A3172" s="18"/>
      <c r="B3172" s="18"/>
      <c r="C3172" s="74"/>
      <c r="D3172" s="74"/>
      <c r="E3172" s="75"/>
      <c r="F3172" s="5"/>
      <c r="G3172" s="5"/>
      <c r="H3172" s="5"/>
      <c r="K3172" s="5"/>
      <c r="L3172" s="5"/>
      <c r="M3172" s="18"/>
      <c r="N3172" s="18"/>
      <c r="T3172" s="67"/>
      <c r="U3172" s="67"/>
      <c r="V3172" s="20"/>
      <c r="Z3172" s="24"/>
      <c r="AA3172" s="24"/>
      <c r="AB3172" s="24"/>
      <c r="AC3172" s="24"/>
      <c r="AD3172" s="24"/>
      <c r="AE3172" s="24"/>
      <c r="AF3172" s="24"/>
    </row>
    <row r="3173" spans="1:32" x14ac:dyDescent="0.25">
      <c r="A3173" s="18"/>
      <c r="B3173" s="18"/>
      <c r="C3173" s="74"/>
      <c r="D3173" s="74"/>
      <c r="E3173" s="75"/>
      <c r="F3173" s="5"/>
      <c r="G3173" s="5"/>
      <c r="H3173" s="5"/>
      <c r="K3173" s="5"/>
      <c r="L3173" s="5"/>
      <c r="M3173" s="18"/>
      <c r="N3173" s="18"/>
      <c r="T3173" s="67"/>
      <c r="U3173" s="67"/>
      <c r="V3173" s="20"/>
      <c r="Z3173" s="24"/>
      <c r="AA3173" s="24"/>
      <c r="AB3173" s="24"/>
      <c r="AC3173" s="24"/>
      <c r="AD3173" s="24"/>
      <c r="AE3173" s="24"/>
      <c r="AF3173" s="24"/>
    </row>
    <row r="3174" spans="1:32" x14ac:dyDescent="0.25">
      <c r="A3174" s="18"/>
      <c r="B3174" s="18"/>
      <c r="C3174" s="74"/>
      <c r="D3174" s="74"/>
      <c r="E3174" s="75"/>
      <c r="F3174" s="5"/>
      <c r="G3174" s="5"/>
      <c r="H3174" s="5"/>
      <c r="K3174" s="5"/>
      <c r="L3174" s="5"/>
      <c r="M3174" s="18"/>
      <c r="N3174" s="18"/>
      <c r="T3174" s="67"/>
      <c r="U3174" s="67"/>
      <c r="V3174" s="20"/>
      <c r="Z3174" s="24"/>
      <c r="AA3174" s="24"/>
      <c r="AB3174" s="24"/>
      <c r="AC3174" s="24"/>
      <c r="AD3174" s="24"/>
      <c r="AE3174" s="24"/>
      <c r="AF3174" s="24"/>
    </row>
    <row r="3175" spans="1:32" x14ac:dyDescent="0.25">
      <c r="A3175" s="18"/>
      <c r="B3175" s="18"/>
      <c r="C3175" s="74"/>
      <c r="D3175" s="74"/>
      <c r="E3175" s="75"/>
      <c r="F3175" s="5"/>
      <c r="G3175" s="5"/>
      <c r="H3175" s="5"/>
      <c r="K3175" s="5"/>
      <c r="L3175" s="5"/>
      <c r="M3175" s="18"/>
      <c r="N3175" s="18"/>
      <c r="T3175" s="67"/>
      <c r="U3175" s="67"/>
      <c r="V3175" s="20"/>
      <c r="Z3175" s="24"/>
      <c r="AA3175" s="24"/>
      <c r="AB3175" s="24"/>
      <c r="AC3175" s="24"/>
      <c r="AD3175" s="24"/>
      <c r="AE3175" s="24"/>
      <c r="AF3175" s="24"/>
    </row>
    <row r="3176" spans="1:32" x14ac:dyDescent="0.25">
      <c r="A3176" s="18"/>
      <c r="B3176" s="18"/>
      <c r="C3176" s="74"/>
      <c r="D3176" s="74"/>
      <c r="E3176" s="75"/>
      <c r="F3176" s="5"/>
      <c r="G3176" s="5"/>
      <c r="H3176" s="5"/>
      <c r="K3176" s="5"/>
      <c r="L3176" s="5"/>
      <c r="M3176" s="18"/>
      <c r="N3176" s="18"/>
      <c r="T3176" s="67"/>
      <c r="U3176" s="67"/>
      <c r="V3176" s="20"/>
      <c r="Z3176" s="24"/>
      <c r="AA3176" s="24"/>
      <c r="AB3176" s="24"/>
      <c r="AC3176" s="24"/>
      <c r="AD3176" s="24"/>
      <c r="AE3176" s="24"/>
      <c r="AF3176" s="24"/>
    </row>
    <row r="3177" spans="1:32" x14ac:dyDescent="0.25">
      <c r="A3177" s="18"/>
      <c r="B3177" s="18"/>
      <c r="C3177" s="74"/>
      <c r="D3177" s="74"/>
      <c r="E3177" s="75"/>
      <c r="F3177" s="5"/>
      <c r="G3177" s="5"/>
      <c r="H3177" s="5"/>
      <c r="K3177" s="5"/>
      <c r="L3177" s="5"/>
      <c r="M3177" s="18"/>
      <c r="N3177" s="18"/>
      <c r="T3177" s="67"/>
      <c r="U3177" s="67"/>
      <c r="V3177" s="20"/>
      <c r="Z3177" s="24"/>
      <c r="AA3177" s="24"/>
      <c r="AB3177" s="24"/>
      <c r="AC3177" s="24"/>
      <c r="AD3177" s="24"/>
      <c r="AE3177" s="24"/>
      <c r="AF3177" s="24"/>
    </row>
    <row r="3178" spans="1:32" x14ac:dyDescent="0.25">
      <c r="A3178" s="18"/>
      <c r="B3178" s="18"/>
      <c r="C3178" s="74"/>
      <c r="D3178" s="74"/>
      <c r="E3178" s="75"/>
      <c r="F3178" s="5"/>
      <c r="G3178" s="5"/>
      <c r="H3178" s="5"/>
      <c r="K3178" s="5"/>
      <c r="L3178" s="5"/>
      <c r="M3178" s="18"/>
      <c r="N3178" s="18"/>
      <c r="T3178" s="67"/>
      <c r="U3178" s="67"/>
      <c r="V3178" s="20"/>
      <c r="Z3178" s="24"/>
      <c r="AA3178" s="24"/>
      <c r="AB3178" s="24"/>
      <c r="AC3178" s="24"/>
      <c r="AD3178" s="24"/>
      <c r="AE3178" s="24"/>
      <c r="AF3178" s="24"/>
    </row>
    <row r="3179" spans="1:32" x14ac:dyDescent="0.25">
      <c r="A3179" s="18"/>
      <c r="B3179" s="18"/>
      <c r="C3179" s="74"/>
      <c r="D3179" s="74"/>
      <c r="E3179" s="75"/>
      <c r="F3179" s="5"/>
      <c r="G3179" s="5"/>
      <c r="H3179" s="5"/>
      <c r="K3179" s="5"/>
      <c r="L3179" s="5"/>
      <c r="M3179" s="18"/>
      <c r="N3179" s="18"/>
      <c r="T3179" s="67"/>
      <c r="U3179" s="67"/>
      <c r="V3179" s="20"/>
      <c r="Z3179" s="24"/>
      <c r="AA3179" s="24"/>
      <c r="AB3179" s="24"/>
      <c r="AC3179" s="24"/>
      <c r="AD3179" s="24"/>
      <c r="AE3179" s="24"/>
      <c r="AF3179" s="24"/>
    </row>
    <row r="3180" spans="1:32" x14ac:dyDescent="0.25">
      <c r="A3180" s="18"/>
      <c r="B3180" s="18"/>
      <c r="C3180" s="74"/>
      <c r="D3180" s="74"/>
      <c r="E3180" s="75"/>
      <c r="F3180" s="5"/>
      <c r="G3180" s="5"/>
      <c r="H3180" s="5"/>
      <c r="K3180" s="5"/>
      <c r="L3180" s="5"/>
      <c r="M3180" s="18"/>
      <c r="N3180" s="18"/>
      <c r="T3180" s="67"/>
      <c r="U3180" s="67"/>
      <c r="V3180" s="20"/>
      <c r="Z3180" s="24"/>
      <c r="AA3180" s="24"/>
      <c r="AB3180" s="24"/>
      <c r="AC3180" s="24"/>
      <c r="AD3180" s="24"/>
      <c r="AE3180" s="24"/>
      <c r="AF3180" s="24"/>
    </row>
    <row r="3181" spans="1:32" x14ac:dyDescent="0.25">
      <c r="A3181" s="18"/>
      <c r="B3181" s="18"/>
      <c r="C3181" s="74"/>
      <c r="D3181" s="74"/>
      <c r="E3181" s="75"/>
      <c r="F3181" s="5"/>
      <c r="G3181" s="5"/>
      <c r="H3181" s="5"/>
      <c r="K3181" s="5"/>
      <c r="L3181" s="5"/>
      <c r="M3181" s="18"/>
      <c r="N3181" s="18"/>
      <c r="T3181" s="67"/>
      <c r="U3181" s="67"/>
      <c r="V3181" s="20"/>
      <c r="Z3181" s="24"/>
      <c r="AA3181" s="24"/>
      <c r="AB3181" s="24"/>
      <c r="AC3181" s="24"/>
      <c r="AD3181" s="24"/>
      <c r="AE3181" s="24"/>
      <c r="AF3181" s="24"/>
    </row>
    <row r="3182" spans="1:32" x14ac:dyDescent="0.25">
      <c r="A3182" s="18"/>
      <c r="B3182" s="18"/>
      <c r="C3182" s="74"/>
      <c r="D3182" s="74"/>
      <c r="E3182" s="75"/>
      <c r="F3182" s="5"/>
      <c r="G3182" s="5"/>
      <c r="H3182" s="5"/>
      <c r="K3182" s="5"/>
      <c r="L3182" s="5"/>
      <c r="M3182" s="18"/>
      <c r="N3182" s="18"/>
      <c r="T3182" s="67"/>
      <c r="U3182" s="67"/>
      <c r="V3182" s="20"/>
      <c r="Z3182" s="24"/>
      <c r="AA3182" s="24"/>
      <c r="AB3182" s="24"/>
      <c r="AC3182" s="24"/>
      <c r="AD3182" s="24"/>
      <c r="AE3182" s="24"/>
      <c r="AF3182" s="24"/>
    </row>
    <row r="3183" spans="1:32" x14ac:dyDescent="0.25">
      <c r="A3183" s="18"/>
      <c r="B3183" s="18"/>
      <c r="C3183" s="74"/>
      <c r="D3183" s="74"/>
      <c r="E3183" s="75"/>
      <c r="F3183" s="5"/>
      <c r="G3183" s="5"/>
      <c r="H3183" s="5"/>
      <c r="K3183" s="5"/>
      <c r="L3183" s="5"/>
      <c r="M3183" s="18"/>
      <c r="N3183" s="18"/>
      <c r="T3183" s="67"/>
      <c r="U3183" s="67"/>
      <c r="V3183" s="20"/>
      <c r="Z3183" s="24"/>
      <c r="AA3183" s="24"/>
      <c r="AB3183" s="24"/>
      <c r="AC3183" s="24"/>
      <c r="AD3183" s="24"/>
      <c r="AE3183" s="24"/>
      <c r="AF3183" s="24"/>
    </row>
    <row r="3184" spans="1:32" x14ac:dyDescent="0.25">
      <c r="A3184" s="18"/>
      <c r="B3184" s="18"/>
      <c r="C3184" s="74"/>
      <c r="D3184" s="74"/>
      <c r="E3184" s="75"/>
      <c r="F3184" s="5"/>
      <c r="G3184" s="5"/>
      <c r="H3184" s="5"/>
      <c r="K3184" s="5"/>
      <c r="L3184" s="5"/>
      <c r="M3184" s="18"/>
      <c r="N3184" s="18"/>
      <c r="T3184" s="67"/>
      <c r="U3184" s="67"/>
      <c r="V3184" s="20"/>
      <c r="Z3184" s="24"/>
      <c r="AA3184" s="24"/>
      <c r="AB3184" s="24"/>
      <c r="AC3184" s="24"/>
      <c r="AD3184" s="24"/>
      <c r="AE3184" s="24"/>
      <c r="AF3184" s="24"/>
    </row>
    <row r="3185" spans="1:32" x14ac:dyDescent="0.25">
      <c r="A3185" s="18"/>
      <c r="B3185" s="18"/>
      <c r="C3185" s="74"/>
      <c r="D3185" s="74"/>
      <c r="E3185" s="75"/>
      <c r="F3185" s="5"/>
      <c r="G3185" s="5"/>
      <c r="H3185" s="5"/>
      <c r="K3185" s="5"/>
      <c r="L3185" s="5"/>
      <c r="M3185" s="18"/>
      <c r="N3185" s="18"/>
      <c r="T3185" s="67"/>
      <c r="U3185" s="67"/>
      <c r="V3185" s="20"/>
      <c r="Z3185" s="24"/>
      <c r="AA3185" s="24"/>
      <c r="AB3185" s="24"/>
      <c r="AC3185" s="24"/>
      <c r="AD3185" s="24"/>
      <c r="AE3185" s="24"/>
      <c r="AF3185" s="24"/>
    </row>
    <row r="3186" spans="1:32" x14ac:dyDescent="0.25">
      <c r="A3186" s="18"/>
      <c r="B3186" s="18"/>
      <c r="C3186" s="74"/>
      <c r="D3186" s="74"/>
      <c r="E3186" s="75"/>
      <c r="F3186" s="5"/>
      <c r="G3186" s="5"/>
      <c r="H3186" s="5"/>
      <c r="K3186" s="5"/>
      <c r="L3186" s="5"/>
      <c r="M3186" s="18"/>
      <c r="N3186" s="18"/>
      <c r="T3186" s="67"/>
      <c r="U3186" s="67"/>
      <c r="V3186" s="20"/>
      <c r="Z3186" s="24"/>
      <c r="AA3186" s="24"/>
      <c r="AB3186" s="24"/>
      <c r="AC3186" s="24"/>
      <c r="AD3186" s="24"/>
      <c r="AE3186" s="24"/>
      <c r="AF3186" s="24"/>
    </row>
    <row r="3187" spans="1:32" x14ac:dyDescent="0.25">
      <c r="A3187" s="18"/>
      <c r="B3187" s="18"/>
      <c r="C3187" s="74"/>
      <c r="D3187" s="74"/>
      <c r="E3187" s="75"/>
      <c r="F3187" s="5"/>
      <c r="G3187" s="5"/>
      <c r="H3187" s="5"/>
      <c r="K3187" s="5"/>
      <c r="L3187" s="5"/>
      <c r="M3187" s="18"/>
      <c r="N3187" s="18"/>
      <c r="T3187" s="67"/>
      <c r="U3187" s="67"/>
      <c r="V3187" s="20"/>
      <c r="Z3187" s="24"/>
      <c r="AA3187" s="24"/>
      <c r="AB3187" s="24"/>
      <c r="AC3187" s="24"/>
      <c r="AD3187" s="24"/>
      <c r="AE3187" s="24"/>
      <c r="AF3187" s="24"/>
    </row>
    <row r="3188" spans="1:32" x14ac:dyDescent="0.25">
      <c r="A3188" s="18"/>
      <c r="B3188" s="18"/>
      <c r="C3188" s="74"/>
      <c r="D3188" s="74"/>
      <c r="E3188" s="75"/>
      <c r="F3188" s="5"/>
      <c r="G3188" s="5"/>
      <c r="H3188" s="5"/>
      <c r="K3188" s="5"/>
      <c r="L3188" s="5"/>
      <c r="M3188" s="18"/>
      <c r="N3188" s="18"/>
      <c r="T3188" s="67"/>
      <c r="U3188" s="67"/>
      <c r="V3188" s="20"/>
      <c r="Z3188" s="24"/>
      <c r="AA3188" s="24"/>
      <c r="AB3188" s="24"/>
      <c r="AC3188" s="24"/>
      <c r="AD3188" s="24"/>
      <c r="AE3188" s="24"/>
      <c r="AF3188" s="24"/>
    </row>
    <row r="3189" spans="1:32" x14ac:dyDescent="0.25">
      <c r="A3189" s="18"/>
      <c r="B3189" s="18"/>
      <c r="C3189" s="74"/>
      <c r="D3189" s="74"/>
      <c r="E3189" s="75"/>
      <c r="F3189" s="5"/>
      <c r="G3189" s="5"/>
      <c r="H3189" s="5"/>
      <c r="K3189" s="5"/>
      <c r="L3189" s="5"/>
      <c r="M3189" s="18"/>
      <c r="N3189" s="18"/>
      <c r="T3189" s="67"/>
      <c r="U3189" s="67"/>
      <c r="V3189" s="20"/>
      <c r="Z3189" s="24"/>
      <c r="AA3189" s="24"/>
      <c r="AB3189" s="24"/>
      <c r="AC3189" s="24"/>
      <c r="AD3189" s="24"/>
      <c r="AE3189" s="24"/>
      <c r="AF3189" s="24"/>
    </row>
    <row r="3190" spans="1:32" x14ac:dyDescent="0.25">
      <c r="A3190" s="18"/>
      <c r="B3190" s="18"/>
      <c r="C3190" s="74"/>
      <c r="D3190" s="74"/>
      <c r="E3190" s="75"/>
      <c r="F3190" s="5"/>
      <c r="G3190" s="5"/>
      <c r="H3190" s="5"/>
      <c r="K3190" s="5"/>
      <c r="L3190" s="5"/>
      <c r="M3190" s="18"/>
      <c r="N3190" s="18"/>
      <c r="T3190" s="67"/>
      <c r="U3190" s="67"/>
      <c r="V3190" s="20"/>
      <c r="Z3190" s="24"/>
      <c r="AA3190" s="24"/>
      <c r="AB3190" s="24"/>
      <c r="AC3190" s="24"/>
      <c r="AD3190" s="24"/>
      <c r="AE3190" s="24"/>
      <c r="AF3190" s="24"/>
    </row>
    <row r="3191" spans="1:32" x14ac:dyDescent="0.25">
      <c r="A3191" s="18"/>
      <c r="B3191" s="18"/>
      <c r="C3191" s="74"/>
      <c r="D3191" s="74"/>
      <c r="E3191" s="75"/>
      <c r="F3191" s="5"/>
      <c r="G3191" s="5"/>
      <c r="H3191" s="5"/>
      <c r="K3191" s="5"/>
      <c r="L3191" s="5"/>
      <c r="M3191" s="18"/>
      <c r="N3191" s="18"/>
      <c r="T3191" s="67"/>
      <c r="U3191" s="67"/>
      <c r="V3191" s="20"/>
      <c r="Z3191" s="24"/>
      <c r="AA3191" s="24"/>
      <c r="AB3191" s="24"/>
      <c r="AC3191" s="24"/>
      <c r="AD3191" s="24"/>
      <c r="AE3191" s="24"/>
      <c r="AF3191" s="24"/>
    </row>
    <row r="3192" spans="1:32" x14ac:dyDescent="0.25">
      <c r="A3192" s="18"/>
      <c r="B3192" s="18"/>
      <c r="C3192" s="74"/>
      <c r="D3192" s="74"/>
      <c r="E3192" s="75"/>
      <c r="F3192" s="5"/>
      <c r="G3192" s="5"/>
      <c r="H3192" s="5"/>
      <c r="K3192" s="5"/>
      <c r="L3192" s="5"/>
      <c r="M3192" s="18"/>
      <c r="N3192" s="18"/>
      <c r="T3192" s="67"/>
      <c r="U3192" s="67"/>
      <c r="V3192" s="20"/>
      <c r="Z3192" s="24"/>
      <c r="AA3192" s="24"/>
      <c r="AB3192" s="24"/>
      <c r="AC3192" s="24"/>
      <c r="AD3192" s="24"/>
      <c r="AE3192" s="24"/>
      <c r="AF3192" s="24"/>
    </row>
    <row r="3193" spans="1:32" x14ac:dyDescent="0.25">
      <c r="A3193" s="18"/>
      <c r="B3193" s="18"/>
      <c r="C3193" s="74"/>
      <c r="D3193" s="74"/>
      <c r="E3193" s="75"/>
      <c r="F3193" s="5"/>
      <c r="G3193" s="5"/>
      <c r="H3193" s="5"/>
      <c r="K3193" s="5"/>
      <c r="L3193" s="5"/>
      <c r="M3193" s="18"/>
      <c r="N3193" s="18"/>
      <c r="T3193" s="67"/>
      <c r="U3193" s="67"/>
      <c r="V3193" s="20"/>
      <c r="Z3193" s="24"/>
      <c r="AA3193" s="24"/>
      <c r="AB3193" s="24"/>
      <c r="AC3193" s="24"/>
      <c r="AD3193" s="24"/>
      <c r="AE3193" s="24"/>
      <c r="AF3193" s="24"/>
    </row>
    <row r="3194" spans="1:32" x14ac:dyDescent="0.25">
      <c r="A3194" s="18"/>
      <c r="B3194" s="18"/>
      <c r="C3194" s="74"/>
      <c r="D3194" s="74"/>
      <c r="E3194" s="75"/>
      <c r="F3194" s="5"/>
      <c r="G3194" s="5"/>
      <c r="H3194" s="5"/>
      <c r="K3194" s="5"/>
      <c r="L3194" s="5"/>
      <c r="M3194" s="18"/>
      <c r="N3194" s="18"/>
      <c r="T3194" s="67"/>
      <c r="U3194" s="67"/>
      <c r="V3194" s="20"/>
      <c r="Z3194" s="24"/>
      <c r="AA3194" s="24"/>
      <c r="AB3194" s="24"/>
      <c r="AC3194" s="24"/>
      <c r="AD3194" s="24"/>
      <c r="AE3194" s="24"/>
      <c r="AF3194" s="24"/>
    </row>
    <row r="3195" spans="1:32" x14ac:dyDescent="0.25">
      <c r="A3195" s="18"/>
      <c r="B3195" s="18"/>
      <c r="C3195" s="74"/>
      <c r="D3195" s="74"/>
      <c r="E3195" s="75"/>
      <c r="F3195" s="5"/>
      <c r="G3195" s="5"/>
      <c r="H3195" s="5"/>
      <c r="K3195" s="5"/>
      <c r="L3195" s="5"/>
      <c r="M3195" s="18"/>
      <c r="N3195" s="18"/>
      <c r="T3195" s="67"/>
      <c r="U3195" s="67"/>
      <c r="V3195" s="20"/>
      <c r="Z3195" s="24"/>
      <c r="AA3195" s="24"/>
      <c r="AB3195" s="24"/>
      <c r="AC3195" s="24"/>
      <c r="AD3195" s="24"/>
      <c r="AE3195" s="24"/>
      <c r="AF3195" s="24"/>
    </row>
    <row r="3196" spans="1:32" x14ac:dyDescent="0.25">
      <c r="A3196" s="18"/>
      <c r="B3196" s="18"/>
      <c r="C3196" s="74"/>
      <c r="D3196" s="74"/>
      <c r="E3196" s="75"/>
      <c r="F3196" s="5"/>
      <c r="G3196" s="5"/>
      <c r="H3196" s="5"/>
      <c r="K3196" s="5"/>
      <c r="L3196" s="5"/>
      <c r="M3196" s="18"/>
      <c r="N3196" s="18"/>
      <c r="T3196" s="67"/>
      <c r="U3196" s="67"/>
      <c r="V3196" s="20"/>
      <c r="Z3196" s="24"/>
      <c r="AA3196" s="24"/>
      <c r="AB3196" s="24"/>
      <c r="AC3196" s="24"/>
      <c r="AD3196" s="24"/>
      <c r="AE3196" s="24"/>
      <c r="AF3196" s="24"/>
    </row>
    <row r="3197" spans="1:32" x14ac:dyDescent="0.25">
      <c r="A3197" s="18"/>
      <c r="B3197" s="18"/>
      <c r="C3197" s="74"/>
      <c r="D3197" s="74"/>
      <c r="E3197" s="75"/>
      <c r="F3197" s="5"/>
      <c r="G3197" s="5"/>
      <c r="H3197" s="5"/>
      <c r="K3197" s="5"/>
      <c r="L3197" s="5"/>
      <c r="M3197" s="18"/>
      <c r="N3197" s="18"/>
      <c r="T3197" s="67"/>
      <c r="U3197" s="67"/>
      <c r="V3197" s="20"/>
      <c r="Z3197" s="24"/>
      <c r="AA3197" s="24"/>
      <c r="AB3197" s="24"/>
      <c r="AC3197" s="24"/>
      <c r="AD3197" s="24"/>
      <c r="AE3197" s="24"/>
      <c r="AF3197" s="24"/>
    </row>
    <row r="3198" spans="1:32" x14ac:dyDescent="0.25">
      <c r="A3198" s="18"/>
      <c r="B3198" s="18"/>
      <c r="C3198" s="74"/>
      <c r="D3198" s="74"/>
      <c r="E3198" s="75"/>
      <c r="F3198" s="5"/>
      <c r="G3198" s="5"/>
      <c r="H3198" s="5"/>
      <c r="K3198" s="5"/>
      <c r="L3198" s="5"/>
      <c r="M3198" s="18"/>
      <c r="N3198" s="18"/>
      <c r="T3198" s="67"/>
      <c r="U3198" s="67"/>
      <c r="V3198" s="20"/>
      <c r="Z3198" s="24"/>
      <c r="AA3198" s="24"/>
      <c r="AB3198" s="24"/>
      <c r="AC3198" s="24"/>
      <c r="AD3198" s="24"/>
      <c r="AE3198" s="24"/>
      <c r="AF3198" s="24"/>
    </row>
    <row r="3199" spans="1:32" x14ac:dyDescent="0.25">
      <c r="A3199" s="18"/>
      <c r="B3199" s="18"/>
      <c r="C3199" s="74"/>
      <c r="D3199" s="74"/>
      <c r="E3199" s="75"/>
      <c r="F3199" s="5"/>
      <c r="G3199" s="5"/>
      <c r="H3199" s="5"/>
      <c r="K3199" s="5"/>
      <c r="L3199" s="5"/>
      <c r="M3199" s="18"/>
      <c r="N3199" s="18"/>
      <c r="T3199" s="67"/>
      <c r="U3199" s="67"/>
      <c r="V3199" s="20"/>
      <c r="Z3199" s="24"/>
      <c r="AA3199" s="24"/>
      <c r="AB3199" s="24"/>
      <c r="AC3199" s="24"/>
      <c r="AD3199" s="24"/>
      <c r="AE3199" s="24"/>
      <c r="AF3199" s="24"/>
    </row>
    <row r="3200" spans="1:32" x14ac:dyDescent="0.25">
      <c r="A3200" s="18"/>
      <c r="B3200" s="18"/>
      <c r="C3200" s="74"/>
      <c r="D3200" s="74"/>
      <c r="E3200" s="75"/>
      <c r="F3200" s="5"/>
      <c r="G3200" s="5"/>
      <c r="H3200" s="5"/>
      <c r="K3200" s="5"/>
      <c r="L3200" s="5"/>
      <c r="M3200" s="18"/>
      <c r="N3200" s="18"/>
      <c r="T3200" s="67"/>
      <c r="U3200" s="67"/>
      <c r="V3200" s="20"/>
      <c r="Z3200" s="24"/>
      <c r="AA3200" s="24"/>
      <c r="AB3200" s="24"/>
      <c r="AC3200" s="24"/>
      <c r="AD3200" s="24"/>
      <c r="AE3200" s="24"/>
      <c r="AF3200" s="24"/>
    </row>
    <row r="3201" spans="1:32" x14ac:dyDescent="0.25">
      <c r="A3201" s="18"/>
      <c r="B3201" s="18"/>
      <c r="C3201" s="74"/>
      <c r="D3201" s="74"/>
      <c r="E3201" s="75"/>
      <c r="F3201" s="5"/>
      <c r="G3201" s="5"/>
      <c r="H3201" s="5"/>
      <c r="K3201" s="5"/>
      <c r="L3201" s="5"/>
      <c r="M3201" s="18"/>
      <c r="N3201" s="18"/>
      <c r="T3201" s="67"/>
      <c r="U3201" s="67"/>
      <c r="V3201" s="20"/>
      <c r="Z3201" s="24"/>
      <c r="AA3201" s="24"/>
      <c r="AB3201" s="24"/>
      <c r="AC3201" s="24"/>
      <c r="AD3201" s="24"/>
      <c r="AE3201" s="24"/>
      <c r="AF3201" s="24"/>
    </row>
    <row r="3202" spans="1:32" x14ac:dyDescent="0.25">
      <c r="A3202" s="18"/>
      <c r="B3202" s="18"/>
      <c r="C3202" s="74"/>
      <c r="D3202" s="74"/>
      <c r="E3202" s="75"/>
      <c r="F3202" s="5"/>
      <c r="G3202" s="5"/>
      <c r="H3202" s="5"/>
      <c r="K3202" s="5"/>
      <c r="L3202" s="5"/>
      <c r="M3202" s="18"/>
      <c r="N3202" s="18"/>
      <c r="T3202" s="67"/>
      <c r="U3202" s="67"/>
      <c r="V3202" s="20"/>
      <c r="Z3202" s="24"/>
      <c r="AA3202" s="24"/>
      <c r="AB3202" s="24"/>
      <c r="AC3202" s="24"/>
      <c r="AD3202" s="24"/>
      <c r="AE3202" s="24"/>
      <c r="AF3202" s="24"/>
    </row>
    <row r="3203" spans="1:32" x14ac:dyDescent="0.25">
      <c r="A3203" s="18"/>
      <c r="B3203" s="18"/>
      <c r="C3203" s="74"/>
      <c r="D3203" s="74"/>
      <c r="E3203" s="75"/>
      <c r="F3203" s="5"/>
      <c r="G3203" s="5"/>
      <c r="H3203" s="5"/>
      <c r="K3203" s="5"/>
      <c r="L3203" s="5"/>
      <c r="M3203" s="18"/>
      <c r="N3203" s="18"/>
      <c r="T3203" s="67"/>
      <c r="U3203" s="67"/>
      <c r="V3203" s="20"/>
      <c r="Z3203" s="24"/>
      <c r="AA3203" s="24"/>
      <c r="AB3203" s="24"/>
      <c r="AC3203" s="24"/>
      <c r="AD3203" s="24"/>
      <c r="AE3203" s="24"/>
      <c r="AF3203" s="24"/>
    </row>
    <row r="3204" spans="1:32" x14ac:dyDescent="0.25">
      <c r="A3204" s="18"/>
      <c r="B3204" s="18"/>
      <c r="C3204" s="74"/>
      <c r="D3204" s="74"/>
      <c r="E3204" s="75"/>
      <c r="F3204" s="5"/>
      <c r="G3204" s="5"/>
      <c r="H3204" s="5"/>
      <c r="K3204" s="5"/>
      <c r="L3204" s="5"/>
      <c r="M3204" s="18"/>
      <c r="N3204" s="18"/>
      <c r="T3204" s="67"/>
      <c r="U3204" s="67"/>
      <c r="V3204" s="20"/>
      <c r="Z3204" s="24"/>
      <c r="AA3204" s="24"/>
      <c r="AB3204" s="24"/>
      <c r="AC3204" s="24"/>
      <c r="AD3204" s="24"/>
      <c r="AE3204" s="24"/>
      <c r="AF3204" s="24"/>
    </row>
    <row r="3205" spans="1:32" x14ac:dyDescent="0.25">
      <c r="A3205" s="18"/>
      <c r="B3205" s="18"/>
      <c r="C3205" s="74"/>
      <c r="D3205" s="74"/>
      <c r="E3205" s="75"/>
      <c r="F3205" s="5"/>
      <c r="G3205" s="5"/>
      <c r="H3205" s="5"/>
      <c r="K3205" s="5"/>
      <c r="L3205" s="5"/>
      <c r="M3205" s="18"/>
      <c r="N3205" s="18"/>
      <c r="T3205" s="67"/>
      <c r="U3205" s="67"/>
      <c r="V3205" s="20"/>
      <c r="Z3205" s="24"/>
      <c r="AA3205" s="24"/>
      <c r="AB3205" s="24"/>
      <c r="AC3205" s="24"/>
      <c r="AD3205" s="24"/>
      <c r="AE3205" s="24"/>
      <c r="AF3205" s="24"/>
    </row>
    <row r="3206" spans="1:32" x14ac:dyDescent="0.25">
      <c r="A3206" s="18"/>
      <c r="B3206" s="18"/>
      <c r="C3206" s="74"/>
      <c r="D3206" s="74"/>
      <c r="E3206" s="75"/>
      <c r="F3206" s="5"/>
      <c r="G3206" s="5"/>
      <c r="H3206" s="5"/>
      <c r="K3206" s="5"/>
      <c r="L3206" s="5"/>
      <c r="M3206" s="18"/>
      <c r="N3206" s="18"/>
      <c r="T3206" s="67"/>
      <c r="U3206" s="67"/>
      <c r="V3206" s="20"/>
      <c r="Z3206" s="24"/>
      <c r="AA3206" s="24"/>
      <c r="AB3206" s="24"/>
      <c r="AC3206" s="24"/>
      <c r="AD3206" s="24"/>
      <c r="AE3206" s="24"/>
      <c r="AF3206" s="24"/>
    </row>
    <row r="3207" spans="1:32" x14ac:dyDescent="0.25">
      <c r="A3207" s="18"/>
      <c r="B3207" s="18"/>
      <c r="C3207" s="74"/>
      <c r="D3207" s="74"/>
      <c r="E3207" s="75"/>
      <c r="F3207" s="5"/>
      <c r="G3207" s="5"/>
      <c r="H3207" s="5"/>
      <c r="K3207" s="5"/>
      <c r="L3207" s="5"/>
      <c r="M3207" s="18"/>
      <c r="N3207" s="18"/>
      <c r="T3207" s="67"/>
      <c r="U3207" s="67"/>
      <c r="V3207" s="20"/>
      <c r="Z3207" s="24"/>
      <c r="AA3207" s="24"/>
      <c r="AB3207" s="24"/>
      <c r="AC3207" s="24"/>
      <c r="AD3207" s="24"/>
      <c r="AE3207" s="24"/>
      <c r="AF3207" s="24"/>
    </row>
    <row r="3208" spans="1:32" x14ac:dyDescent="0.25">
      <c r="A3208" s="18"/>
      <c r="B3208" s="18"/>
      <c r="C3208" s="74"/>
      <c r="D3208" s="74"/>
      <c r="E3208" s="75"/>
      <c r="F3208" s="5"/>
      <c r="G3208" s="5"/>
      <c r="H3208" s="5"/>
      <c r="K3208" s="5"/>
      <c r="L3208" s="5"/>
      <c r="M3208" s="18"/>
      <c r="N3208" s="18"/>
      <c r="T3208" s="67"/>
      <c r="U3208" s="67"/>
      <c r="V3208" s="20"/>
      <c r="Z3208" s="24"/>
      <c r="AA3208" s="24"/>
      <c r="AB3208" s="24"/>
      <c r="AC3208" s="24"/>
      <c r="AD3208" s="24"/>
      <c r="AE3208" s="24"/>
      <c r="AF3208" s="24"/>
    </row>
    <row r="3209" spans="1:32" x14ac:dyDescent="0.25">
      <c r="A3209" s="18"/>
      <c r="B3209" s="18"/>
      <c r="C3209" s="74"/>
      <c r="D3209" s="74"/>
      <c r="E3209" s="75"/>
      <c r="F3209" s="5"/>
      <c r="G3209" s="5"/>
      <c r="H3209" s="5"/>
      <c r="K3209" s="5"/>
      <c r="L3209" s="5"/>
      <c r="M3209" s="18"/>
      <c r="N3209" s="18"/>
      <c r="T3209" s="67"/>
      <c r="U3209" s="67"/>
      <c r="V3209" s="20"/>
      <c r="Z3209" s="24"/>
      <c r="AA3209" s="24"/>
      <c r="AB3209" s="24"/>
      <c r="AC3209" s="24"/>
      <c r="AD3209" s="24"/>
      <c r="AE3209" s="24"/>
      <c r="AF3209" s="24"/>
    </row>
    <row r="3210" spans="1:32" x14ac:dyDescent="0.25">
      <c r="A3210" s="18"/>
      <c r="B3210" s="18"/>
      <c r="C3210" s="74"/>
      <c r="D3210" s="74"/>
      <c r="E3210" s="75"/>
      <c r="F3210" s="5"/>
      <c r="G3210" s="5"/>
      <c r="H3210" s="5"/>
      <c r="K3210" s="5"/>
      <c r="L3210" s="5"/>
      <c r="M3210" s="18"/>
      <c r="N3210" s="18"/>
      <c r="T3210" s="67"/>
      <c r="U3210" s="67"/>
      <c r="V3210" s="20"/>
      <c r="Z3210" s="24"/>
      <c r="AA3210" s="24"/>
      <c r="AB3210" s="24"/>
      <c r="AC3210" s="24"/>
      <c r="AD3210" s="24"/>
      <c r="AE3210" s="24"/>
      <c r="AF3210" s="24"/>
    </row>
    <row r="3211" spans="1:32" x14ac:dyDescent="0.25">
      <c r="A3211" s="18"/>
      <c r="B3211" s="18"/>
      <c r="C3211" s="74"/>
      <c r="D3211" s="74"/>
      <c r="E3211" s="75"/>
      <c r="F3211" s="5"/>
      <c r="G3211" s="5"/>
      <c r="H3211" s="5"/>
      <c r="K3211" s="5"/>
      <c r="L3211" s="5"/>
      <c r="M3211" s="18"/>
      <c r="N3211" s="18"/>
      <c r="T3211" s="67"/>
      <c r="U3211" s="67"/>
      <c r="V3211" s="20"/>
      <c r="Z3211" s="24"/>
      <c r="AA3211" s="24"/>
      <c r="AB3211" s="24"/>
      <c r="AC3211" s="24"/>
      <c r="AD3211" s="24"/>
      <c r="AE3211" s="24"/>
      <c r="AF3211" s="24"/>
    </row>
    <row r="3212" spans="1:32" x14ac:dyDescent="0.25">
      <c r="A3212" s="18"/>
      <c r="B3212" s="18"/>
      <c r="C3212" s="74"/>
      <c r="D3212" s="74"/>
      <c r="E3212" s="75"/>
      <c r="F3212" s="5"/>
      <c r="G3212" s="5"/>
      <c r="H3212" s="5"/>
      <c r="K3212" s="5"/>
      <c r="L3212" s="5"/>
      <c r="M3212" s="18"/>
      <c r="N3212" s="18"/>
      <c r="T3212" s="67"/>
      <c r="U3212" s="67"/>
      <c r="V3212" s="20"/>
      <c r="Z3212" s="24"/>
      <c r="AA3212" s="24"/>
      <c r="AB3212" s="24"/>
      <c r="AC3212" s="24"/>
      <c r="AD3212" s="24"/>
      <c r="AE3212" s="24"/>
      <c r="AF3212" s="24"/>
    </row>
    <row r="3213" spans="1:32" x14ac:dyDescent="0.25">
      <c r="A3213" s="18"/>
      <c r="B3213" s="18"/>
      <c r="C3213" s="74"/>
      <c r="D3213" s="74"/>
      <c r="E3213" s="75"/>
      <c r="F3213" s="5"/>
      <c r="G3213" s="5"/>
      <c r="H3213" s="5"/>
      <c r="K3213" s="5"/>
      <c r="L3213" s="5"/>
      <c r="M3213" s="18"/>
      <c r="N3213" s="18"/>
      <c r="T3213" s="67"/>
      <c r="U3213" s="67"/>
      <c r="V3213" s="20"/>
      <c r="Z3213" s="24"/>
      <c r="AA3213" s="24"/>
      <c r="AB3213" s="24"/>
      <c r="AC3213" s="24"/>
      <c r="AD3213" s="24"/>
      <c r="AE3213" s="24"/>
      <c r="AF3213" s="24"/>
    </row>
    <row r="3214" spans="1:32" x14ac:dyDescent="0.25">
      <c r="A3214" s="18"/>
      <c r="B3214" s="18"/>
      <c r="C3214" s="74"/>
      <c r="D3214" s="74"/>
      <c r="E3214" s="75"/>
      <c r="F3214" s="5"/>
      <c r="G3214" s="5"/>
      <c r="H3214" s="5"/>
      <c r="K3214" s="5"/>
      <c r="L3214" s="5"/>
      <c r="M3214" s="18"/>
      <c r="N3214" s="18"/>
      <c r="T3214" s="67"/>
      <c r="U3214" s="67"/>
      <c r="V3214" s="20"/>
      <c r="Z3214" s="24"/>
      <c r="AA3214" s="24"/>
      <c r="AB3214" s="24"/>
      <c r="AC3214" s="24"/>
      <c r="AD3214" s="24"/>
      <c r="AE3214" s="24"/>
      <c r="AF3214" s="24"/>
    </row>
    <row r="3215" spans="1:32" x14ac:dyDescent="0.25">
      <c r="A3215" s="18"/>
      <c r="B3215" s="18"/>
      <c r="C3215" s="74"/>
      <c r="D3215" s="74"/>
      <c r="E3215" s="75"/>
      <c r="F3215" s="5"/>
      <c r="G3215" s="5"/>
      <c r="H3215" s="5"/>
      <c r="K3215" s="5"/>
      <c r="L3215" s="5"/>
      <c r="M3215" s="18"/>
      <c r="N3215" s="18"/>
      <c r="T3215" s="67"/>
      <c r="U3215" s="67"/>
      <c r="V3215" s="20"/>
      <c r="Z3215" s="24"/>
      <c r="AA3215" s="24"/>
      <c r="AB3215" s="24"/>
      <c r="AC3215" s="24"/>
      <c r="AD3215" s="24"/>
      <c r="AE3215" s="24"/>
      <c r="AF3215" s="24"/>
    </row>
    <row r="3216" spans="1:32" x14ac:dyDescent="0.25">
      <c r="A3216" s="18"/>
      <c r="B3216" s="18"/>
      <c r="C3216" s="74"/>
      <c r="D3216" s="74"/>
      <c r="E3216" s="75"/>
      <c r="F3216" s="5"/>
      <c r="G3216" s="5"/>
      <c r="H3216" s="5"/>
      <c r="K3216" s="5"/>
      <c r="L3216" s="5"/>
      <c r="M3216" s="18"/>
      <c r="N3216" s="18"/>
      <c r="T3216" s="67"/>
      <c r="U3216" s="67"/>
      <c r="V3216" s="20"/>
      <c r="Z3216" s="24"/>
      <c r="AA3216" s="24"/>
      <c r="AB3216" s="24"/>
      <c r="AC3216" s="24"/>
      <c r="AD3216" s="24"/>
      <c r="AE3216" s="24"/>
      <c r="AF3216" s="24"/>
    </row>
    <row r="3217" spans="1:32" x14ac:dyDescent="0.25">
      <c r="A3217" s="18"/>
      <c r="B3217" s="18"/>
      <c r="C3217" s="74"/>
      <c r="D3217" s="74"/>
      <c r="E3217" s="75"/>
      <c r="F3217" s="5"/>
      <c r="G3217" s="5"/>
      <c r="H3217" s="5"/>
      <c r="K3217" s="5"/>
      <c r="L3217" s="5"/>
      <c r="M3217" s="18"/>
      <c r="N3217" s="18"/>
      <c r="T3217" s="67"/>
      <c r="U3217" s="67"/>
      <c r="V3217" s="20"/>
      <c r="Z3217" s="24"/>
      <c r="AA3217" s="24"/>
      <c r="AB3217" s="24"/>
      <c r="AC3217" s="24"/>
      <c r="AD3217" s="24"/>
      <c r="AE3217" s="24"/>
      <c r="AF3217" s="24"/>
    </row>
    <row r="3218" spans="1:32" x14ac:dyDescent="0.25">
      <c r="A3218" s="18"/>
      <c r="B3218" s="18"/>
      <c r="C3218" s="74"/>
      <c r="D3218" s="74"/>
      <c r="E3218" s="75"/>
      <c r="F3218" s="5"/>
      <c r="G3218" s="5"/>
      <c r="H3218" s="5"/>
      <c r="K3218" s="5"/>
      <c r="L3218" s="5"/>
      <c r="M3218" s="18"/>
      <c r="N3218" s="18"/>
      <c r="T3218" s="67"/>
      <c r="U3218" s="67"/>
      <c r="V3218" s="20"/>
      <c r="Z3218" s="24"/>
      <c r="AA3218" s="24"/>
      <c r="AB3218" s="24"/>
      <c r="AC3218" s="24"/>
      <c r="AD3218" s="24"/>
      <c r="AE3218" s="24"/>
      <c r="AF3218" s="24"/>
    </row>
    <row r="3219" spans="1:32" x14ac:dyDescent="0.25">
      <c r="A3219" s="18"/>
      <c r="B3219" s="18"/>
      <c r="C3219" s="74"/>
      <c r="D3219" s="74"/>
      <c r="E3219" s="75"/>
      <c r="F3219" s="5"/>
      <c r="G3219" s="5"/>
      <c r="H3219" s="5"/>
      <c r="K3219" s="5"/>
      <c r="L3219" s="5"/>
      <c r="M3219" s="18"/>
      <c r="N3219" s="18"/>
      <c r="T3219" s="67"/>
      <c r="U3219" s="67"/>
      <c r="V3219" s="20"/>
      <c r="Z3219" s="24"/>
      <c r="AA3219" s="24"/>
      <c r="AB3219" s="24"/>
      <c r="AC3219" s="24"/>
      <c r="AD3219" s="24"/>
      <c r="AE3219" s="24"/>
      <c r="AF3219" s="24"/>
    </row>
    <row r="3220" spans="1:32" x14ac:dyDescent="0.25">
      <c r="A3220" s="18"/>
      <c r="B3220" s="18"/>
      <c r="C3220" s="74"/>
      <c r="D3220" s="74"/>
      <c r="E3220" s="75"/>
      <c r="F3220" s="5"/>
      <c r="G3220" s="5"/>
      <c r="H3220" s="5"/>
      <c r="K3220" s="5"/>
      <c r="L3220" s="5"/>
      <c r="M3220" s="18"/>
      <c r="N3220" s="18"/>
      <c r="T3220" s="67"/>
      <c r="U3220" s="67"/>
      <c r="V3220" s="20"/>
      <c r="Z3220" s="24"/>
      <c r="AA3220" s="24"/>
      <c r="AB3220" s="24"/>
      <c r="AC3220" s="24"/>
      <c r="AD3220" s="24"/>
      <c r="AE3220" s="24"/>
      <c r="AF3220" s="24"/>
    </row>
    <row r="3221" spans="1:32" x14ac:dyDescent="0.25">
      <c r="A3221" s="18"/>
      <c r="B3221" s="18"/>
      <c r="C3221" s="74"/>
      <c r="D3221" s="74"/>
      <c r="E3221" s="75"/>
      <c r="F3221" s="5"/>
      <c r="G3221" s="5"/>
      <c r="H3221" s="5"/>
      <c r="K3221" s="5"/>
      <c r="L3221" s="5"/>
      <c r="M3221" s="18"/>
      <c r="N3221" s="18"/>
      <c r="T3221" s="67"/>
      <c r="U3221" s="67"/>
      <c r="V3221" s="20"/>
      <c r="Z3221" s="24"/>
      <c r="AA3221" s="24"/>
      <c r="AB3221" s="24"/>
      <c r="AC3221" s="24"/>
      <c r="AD3221" s="24"/>
      <c r="AE3221" s="24"/>
      <c r="AF3221" s="24"/>
    </row>
    <row r="3222" spans="1:32" x14ac:dyDescent="0.25">
      <c r="A3222" s="18"/>
      <c r="B3222" s="18"/>
      <c r="C3222" s="74"/>
      <c r="D3222" s="74"/>
      <c r="E3222" s="75"/>
      <c r="F3222" s="5"/>
      <c r="G3222" s="5"/>
      <c r="H3222" s="5"/>
      <c r="K3222" s="5"/>
      <c r="L3222" s="5"/>
      <c r="M3222" s="18"/>
      <c r="N3222" s="18"/>
      <c r="T3222" s="67"/>
      <c r="U3222" s="67"/>
      <c r="V3222" s="20"/>
      <c r="Z3222" s="24"/>
      <c r="AA3222" s="24"/>
      <c r="AB3222" s="24"/>
      <c r="AC3222" s="24"/>
      <c r="AD3222" s="24"/>
      <c r="AE3222" s="24"/>
      <c r="AF3222" s="24"/>
    </row>
    <row r="3223" spans="1:32" x14ac:dyDescent="0.25">
      <c r="A3223" s="18"/>
      <c r="B3223" s="18"/>
      <c r="C3223" s="74"/>
      <c r="D3223" s="74"/>
      <c r="E3223" s="75"/>
      <c r="F3223" s="5"/>
      <c r="G3223" s="5"/>
      <c r="H3223" s="5"/>
      <c r="K3223" s="5"/>
      <c r="L3223" s="5"/>
      <c r="M3223" s="18"/>
      <c r="N3223" s="18"/>
      <c r="T3223" s="67"/>
      <c r="U3223" s="67"/>
      <c r="V3223" s="20"/>
      <c r="Z3223" s="24"/>
      <c r="AA3223" s="24"/>
      <c r="AB3223" s="24"/>
      <c r="AC3223" s="24"/>
      <c r="AD3223" s="24"/>
      <c r="AE3223" s="24"/>
      <c r="AF3223" s="24"/>
    </row>
    <row r="3224" spans="1:32" x14ac:dyDescent="0.25">
      <c r="A3224" s="18"/>
      <c r="B3224" s="18"/>
      <c r="C3224" s="74"/>
      <c r="D3224" s="74"/>
      <c r="E3224" s="75"/>
      <c r="F3224" s="5"/>
      <c r="G3224" s="5"/>
      <c r="H3224" s="5"/>
      <c r="K3224" s="5"/>
      <c r="L3224" s="5"/>
      <c r="M3224" s="18"/>
      <c r="N3224" s="18"/>
      <c r="T3224" s="67"/>
      <c r="U3224" s="67"/>
      <c r="V3224" s="20"/>
      <c r="Z3224" s="24"/>
      <c r="AA3224" s="24"/>
      <c r="AB3224" s="24"/>
      <c r="AC3224" s="24"/>
      <c r="AD3224" s="24"/>
      <c r="AE3224" s="24"/>
      <c r="AF3224" s="24"/>
    </row>
    <row r="3225" spans="1:32" x14ac:dyDescent="0.25">
      <c r="A3225" s="18"/>
      <c r="B3225" s="18"/>
      <c r="C3225" s="74"/>
      <c r="D3225" s="74"/>
      <c r="E3225" s="75"/>
      <c r="F3225" s="5"/>
      <c r="G3225" s="5"/>
      <c r="H3225" s="5"/>
      <c r="K3225" s="5"/>
      <c r="L3225" s="5"/>
      <c r="M3225" s="18"/>
      <c r="N3225" s="18"/>
      <c r="T3225" s="67"/>
      <c r="U3225" s="67"/>
      <c r="V3225" s="20"/>
      <c r="Z3225" s="24"/>
      <c r="AA3225" s="24"/>
      <c r="AB3225" s="24"/>
      <c r="AC3225" s="24"/>
      <c r="AD3225" s="24"/>
      <c r="AE3225" s="24"/>
      <c r="AF3225" s="24"/>
    </row>
    <row r="3226" spans="1:32" x14ac:dyDescent="0.25">
      <c r="A3226" s="18"/>
      <c r="B3226" s="18"/>
      <c r="C3226" s="74"/>
      <c r="D3226" s="74"/>
      <c r="E3226" s="75"/>
      <c r="F3226" s="5"/>
      <c r="G3226" s="5"/>
      <c r="H3226" s="5"/>
      <c r="K3226" s="5"/>
      <c r="L3226" s="5"/>
      <c r="M3226" s="18"/>
      <c r="N3226" s="18"/>
      <c r="T3226" s="67"/>
      <c r="U3226" s="67"/>
      <c r="V3226" s="20"/>
      <c r="Z3226" s="24"/>
      <c r="AA3226" s="24"/>
      <c r="AB3226" s="24"/>
      <c r="AC3226" s="24"/>
      <c r="AD3226" s="24"/>
      <c r="AE3226" s="24"/>
      <c r="AF3226" s="24"/>
    </row>
    <row r="3227" spans="1:32" x14ac:dyDescent="0.25">
      <c r="A3227" s="18"/>
      <c r="B3227" s="18"/>
      <c r="C3227" s="74"/>
      <c r="D3227" s="74"/>
      <c r="E3227" s="75"/>
      <c r="F3227" s="5"/>
      <c r="G3227" s="5"/>
      <c r="H3227" s="5"/>
      <c r="K3227" s="5"/>
      <c r="L3227" s="5"/>
      <c r="M3227" s="18"/>
      <c r="N3227" s="18"/>
      <c r="T3227" s="67"/>
      <c r="U3227" s="67"/>
      <c r="V3227" s="20"/>
      <c r="Z3227" s="24"/>
      <c r="AA3227" s="24"/>
      <c r="AB3227" s="24"/>
      <c r="AC3227" s="24"/>
      <c r="AD3227" s="24"/>
      <c r="AE3227" s="24"/>
      <c r="AF3227" s="24"/>
    </row>
    <row r="3228" spans="1:32" x14ac:dyDescent="0.25">
      <c r="A3228" s="18"/>
      <c r="B3228" s="18"/>
      <c r="C3228" s="74"/>
      <c r="D3228" s="74"/>
      <c r="E3228" s="75"/>
      <c r="F3228" s="5"/>
      <c r="G3228" s="5"/>
      <c r="H3228" s="5"/>
      <c r="K3228" s="5"/>
      <c r="L3228" s="5"/>
      <c r="M3228" s="18"/>
      <c r="N3228" s="18"/>
      <c r="T3228" s="67"/>
      <c r="U3228" s="67"/>
      <c r="V3228" s="20"/>
      <c r="Z3228" s="24"/>
      <c r="AA3228" s="24"/>
      <c r="AB3228" s="24"/>
      <c r="AC3228" s="24"/>
      <c r="AD3228" s="24"/>
      <c r="AE3228" s="24"/>
      <c r="AF3228" s="24"/>
    </row>
    <row r="3229" spans="1:32" x14ac:dyDescent="0.25">
      <c r="A3229" s="18"/>
      <c r="B3229" s="18"/>
      <c r="C3229" s="74"/>
      <c r="D3229" s="74"/>
      <c r="E3229" s="75"/>
      <c r="F3229" s="5"/>
      <c r="G3229" s="5"/>
      <c r="H3229" s="5"/>
      <c r="K3229" s="5"/>
      <c r="L3229" s="5"/>
      <c r="M3229" s="18"/>
      <c r="N3229" s="18"/>
      <c r="T3229" s="67"/>
      <c r="U3229" s="67"/>
      <c r="V3229" s="20"/>
      <c r="Z3229" s="24"/>
      <c r="AA3229" s="24"/>
      <c r="AB3229" s="24"/>
      <c r="AC3229" s="24"/>
      <c r="AD3229" s="24"/>
      <c r="AE3229" s="24"/>
      <c r="AF3229" s="24"/>
    </row>
    <row r="3230" spans="1:32" x14ac:dyDescent="0.25">
      <c r="A3230" s="18"/>
      <c r="B3230" s="18"/>
      <c r="C3230" s="74"/>
      <c r="D3230" s="74"/>
      <c r="E3230" s="75"/>
      <c r="F3230" s="5"/>
      <c r="G3230" s="5"/>
      <c r="H3230" s="5"/>
      <c r="K3230" s="5"/>
      <c r="L3230" s="5"/>
      <c r="M3230" s="18"/>
      <c r="N3230" s="18"/>
      <c r="T3230" s="67"/>
      <c r="U3230" s="67"/>
      <c r="V3230" s="20"/>
      <c r="Z3230" s="24"/>
      <c r="AA3230" s="24"/>
      <c r="AB3230" s="24"/>
      <c r="AC3230" s="24"/>
      <c r="AD3230" s="24"/>
      <c r="AE3230" s="24"/>
      <c r="AF3230" s="24"/>
    </row>
    <row r="3231" spans="1:32" x14ac:dyDescent="0.25">
      <c r="A3231" s="18"/>
      <c r="B3231" s="18"/>
      <c r="C3231" s="74"/>
      <c r="D3231" s="74"/>
      <c r="E3231" s="75"/>
      <c r="F3231" s="5"/>
      <c r="G3231" s="5"/>
      <c r="H3231" s="5"/>
      <c r="K3231" s="5"/>
      <c r="L3231" s="5"/>
      <c r="M3231" s="18"/>
      <c r="N3231" s="18"/>
      <c r="T3231" s="67"/>
      <c r="U3231" s="67"/>
      <c r="V3231" s="20"/>
      <c r="Z3231" s="24"/>
      <c r="AA3231" s="24"/>
      <c r="AB3231" s="24"/>
      <c r="AC3231" s="24"/>
      <c r="AD3231" s="24"/>
      <c r="AE3231" s="24"/>
      <c r="AF3231" s="24"/>
    </row>
    <row r="3232" spans="1:32" x14ac:dyDescent="0.25">
      <c r="A3232" s="18"/>
      <c r="B3232" s="18"/>
      <c r="C3232" s="74"/>
      <c r="D3232" s="74"/>
      <c r="E3232" s="75"/>
      <c r="F3232" s="5"/>
      <c r="G3232" s="5"/>
      <c r="H3232" s="5"/>
      <c r="K3232" s="5"/>
      <c r="L3232" s="5"/>
      <c r="M3232" s="18"/>
      <c r="N3232" s="18"/>
      <c r="T3232" s="67"/>
      <c r="U3232" s="67"/>
      <c r="V3232" s="20"/>
      <c r="Z3232" s="24"/>
      <c r="AA3232" s="24"/>
      <c r="AB3232" s="24"/>
      <c r="AC3232" s="24"/>
      <c r="AD3232" s="24"/>
      <c r="AE3232" s="24"/>
      <c r="AF3232" s="24"/>
    </row>
    <row r="3233" spans="1:32" x14ac:dyDescent="0.25">
      <c r="A3233" s="18"/>
      <c r="B3233" s="18"/>
      <c r="C3233" s="74"/>
      <c r="D3233" s="74"/>
      <c r="E3233" s="75"/>
      <c r="F3233" s="5"/>
      <c r="G3233" s="5"/>
      <c r="H3233" s="5"/>
      <c r="K3233" s="5"/>
      <c r="L3233" s="5"/>
      <c r="M3233" s="18"/>
      <c r="N3233" s="18"/>
      <c r="T3233" s="67"/>
      <c r="U3233" s="67"/>
      <c r="V3233" s="20"/>
      <c r="Z3233" s="24"/>
      <c r="AA3233" s="24"/>
      <c r="AB3233" s="24"/>
      <c r="AC3233" s="24"/>
      <c r="AD3233" s="24"/>
      <c r="AE3233" s="24"/>
      <c r="AF3233" s="24"/>
    </row>
    <row r="3234" spans="1:32" x14ac:dyDescent="0.25">
      <c r="A3234" s="18"/>
      <c r="B3234" s="18"/>
      <c r="C3234" s="74"/>
      <c r="D3234" s="74"/>
      <c r="E3234" s="75"/>
      <c r="F3234" s="5"/>
      <c r="G3234" s="5"/>
      <c r="H3234" s="5"/>
      <c r="K3234" s="5"/>
      <c r="L3234" s="5"/>
      <c r="M3234" s="18"/>
      <c r="N3234" s="18"/>
      <c r="T3234" s="67"/>
      <c r="U3234" s="67"/>
      <c r="V3234" s="20"/>
      <c r="Z3234" s="24"/>
      <c r="AA3234" s="24"/>
      <c r="AB3234" s="24"/>
      <c r="AC3234" s="24"/>
      <c r="AD3234" s="24"/>
      <c r="AE3234" s="24"/>
      <c r="AF3234" s="24"/>
    </row>
    <row r="3235" spans="1:32" x14ac:dyDescent="0.25">
      <c r="A3235" s="18"/>
      <c r="B3235" s="18"/>
      <c r="C3235" s="74"/>
      <c r="D3235" s="74"/>
      <c r="E3235" s="75"/>
      <c r="F3235" s="5"/>
      <c r="G3235" s="5"/>
      <c r="H3235" s="5"/>
      <c r="K3235" s="5"/>
      <c r="L3235" s="5"/>
      <c r="M3235" s="18"/>
      <c r="N3235" s="18"/>
      <c r="T3235" s="67"/>
      <c r="U3235" s="67"/>
      <c r="V3235" s="20"/>
      <c r="Z3235" s="24"/>
      <c r="AA3235" s="24"/>
      <c r="AB3235" s="24"/>
      <c r="AC3235" s="24"/>
      <c r="AD3235" s="24"/>
      <c r="AE3235" s="24"/>
      <c r="AF3235" s="24"/>
    </row>
    <row r="3236" spans="1:32" x14ac:dyDescent="0.25">
      <c r="A3236" s="18"/>
      <c r="B3236" s="18"/>
      <c r="C3236" s="74"/>
      <c r="D3236" s="74"/>
      <c r="E3236" s="75"/>
      <c r="F3236" s="5"/>
      <c r="G3236" s="5"/>
      <c r="H3236" s="5"/>
      <c r="K3236" s="5"/>
      <c r="L3236" s="5"/>
      <c r="M3236" s="18"/>
      <c r="N3236" s="18"/>
      <c r="T3236" s="67"/>
      <c r="U3236" s="67"/>
      <c r="V3236" s="20"/>
      <c r="Z3236" s="24"/>
      <c r="AA3236" s="24"/>
      <c r="AB3236" s="24"/>
      <c r="AC3236" s="24"/>
      <c r="AD3236" s="24"/>
      <c r="AE3236" s="24"/>
      <c r="AF3236" s="24"/>
    </row>
    <row r="3237" spans="1:32" x14ac:dyDescent="0.25">
      <c r="A3237" s="18"/>
      <c r="B3237" s="18"/>
      <c r="C3237" s="74"/>
      <c r="D3237" s="74"/>
      <c r="E3237" s="75"/>
      <c r="F3237" s="5"/>
      <c r="G3237" s="5"/>
      <c r="H3237" s="5"/>
      <c r="K3237" s="5"/>
      <c r="L3237" s="5"/>
      <c r="M3237" s="18"/>
      <c r="N3237" s="18"/>
      <c r="T3237" s="67"/>
      <c r="U3237" s="67"/>
      <c r="V3237" s="20"/>
      <c r="Z3237" s="24"/>
      <c r="AA3237" s="24"/>
      <c r="AB3237" s="24"/>
      <c r="AC3237" s="24"/>
      <c r="AD3237" s="24"/>
      <c r="AE3237" s="24"/>
      <c r="AF3237" s="24"/>
    </row>
    <row r="3238" spans="1:32" x14ac:dyDescent="0.25">
      <c r="A3238" s="18"/>
      <c r="B3238" s="18"/>
      <c r="C3238" s="74"/>
      <c r="D3238" s="74"/>
      <c r="E3238" s="75"/>
      <c r="F3238" s="5"/>
      <c r="G3238" s="5"/>
      <c r="H3238" s="5"/>
      <c r="K3238" s="5"/>
      <c r="L3238" s="5"/>
      <c r="M3238" s="18"/>
      <c r="N3238" s="18"/>
      <c r="T3238" s="67"/>
      <c r="U3238" s="67"/>
      <c r="V3238" s="20"/>
      <c r="Z3238" s="24"/>
      <c r="AA3238" s="24"/>
      <c r="AB3238" s="24"/>
      <c r="AC3238" s="24"/>
      <c r="AD3238" s="24"/>
      <c r="AE3238" s="24"/>
      <c r="AF3238" s="24"/>
    </row>
    <row r="3239" spans="1:32" x14ac:dyDescent="0.25">
      <c r="A3239" s="18"/>
      <c r="B3239" s="18"/>
      <c r="C3239" s="74"/>
      <c r="D3239" s="74"/>
      <c r="E3239" s="75"/>
      <c r="F3239" s="5"/>
      <c r="G3239" s="5"/>
      <c r="H3239" s="5"/>
      <c r="K3239" s="5"/>
      <c r="L3239" s="5"/>
      <c r="M3239" s="18"/>
      <c r="N3239" s="18"/>
      <c r="T3239" s="67"/>
      <c r="U3239" s="67"/>
      <c r="V3239" s="20"/>
      <c r="Z3239" s="24"/>
      <c r="AA3239" s="24"/>
      <c r="AB3239" s="24"/>
      <c r="AC3239" s="24"/>
      <c r="AD3239" s="24"/>
      <c r="AE3239" s="24"/>
      <c r="AF3239" s="24"/>
    </row>
    <row r="3240" spans="1:32" x14ac:dyDescent="0.25">
      <c r="A3240" s="18"/>
      <c r="B3240" s="18"/>
      <c r="C3240" s="74"/>
      <c r="D3240" s="74"/>
      <c r="E3240" s="75"/>
      <c r="F3240" s="5"/>
      <c r="G3240" s="5"/>
      <c r="H3240" s="5"/>
      <c r="K3240" s="5"/>
      <c r="L3240" s="5"/>
      <c r="M3240" s="18"/>
      <c r="N3240" s="18"/>
      <c r="T3240" s="67"/>
      <c r="U3240" s="67"/>
      <c r="V3240" s="20"/>
      <c r="Z3240" s="24"/>
      <c r="AA3240" s="24"/>
      <c r="AB3240" s="24"/>
      <c r="AC3240" s="24"/>
      <c r="AD3240" s="24"/>
      <c r="AE3240" s="24"/>
      <c r="AF3240" s="24"/>
    </row>
    <row r="3241" spans="1:32" x14ac:dyDescent="0.25">
      <c r="A3241" s="18"/>
      <c r="B3241" s="18"/>
      <c r="C3241" s="74"/>
      <c r="D3241" s="74"/>
      <c r="E3241" s="75"/>
      <c r="F3241" s="5"/>
      <c r="G3241" s="5"/>
      <c r="H3241" s="5"/>
      <c r="K3241" s="5"/>
      <c r="L3241" s="5"/>
      <c r="M3241" s="18"/>
      <c r="N3241" s="18"/>
      <c r="T3241" s="67"/>
      <c r="U3241" s="67"/>
      <c r="V3241" s="20"/>
      <c r="Z3241" s="24"/>
      <c r="AA3241" s="24"/>
      <c r="AB3241" s="24"/>
      <c r="AC3241" s="24"/>
      <c r="AD3241" s="24"/>
      <c r="AE3241" s="24"/>
      <c r="AF3241" s="24"/>
    </row>
    <row r="3242" spans="1:32" x14ac:dyDescent="0.25">
      <c r="A3242" s="18"/>
      <c r="B3242" s="18"/>
      <c r="C3242" s="74"/>
      <c r="D3242" s="74"/>
      <c r="E3242" s="75"/>
      <c r="F3242" s="5"/>
      <c r="G3242" s="5"/>
      <c r="H3242" s="5"/>
      <c r="K3242" s="5"/>
      <c r="L3242" s="5"/>
      <c r="M3242" s="18"/>
      <c r="N3242" s="18"/>
      <c r="T3242" s="67"/>
      <c r="U3242" s="67"/>
      <c r="V3242" s="20"/>
      <c r="Z3242" s="24"/>
      <c r="AA3242" s="24"/>
      <c r="AB3242" s="24"/>
      <c r="AC3242" s="24"/>
      <c r="AD3242" s="24"/>
      <c r="AE3242" s="24"/>
      <c r="AF3242" s="24"/>
    </row>
    <row r="3243" spans="1:32" x14ac:dyDescent="0.25">
      <c r="A3243" s="18"/>
      <c r="B3243" s="18"/>
      <c r="C3243" s="74"/>
      <c r="D3243" s="74"/>
      <c r="E3243" s="75"/>
      <c r="F3243" s="5"/>
      <c r="G3243" s="5"/>
      <c r="H3243" s="5"/>
      <c r="K3243" s="5"/>
      <c r="L3243" s="5"/>
      <c r="M3243" s="18"/>
      <c r="N3243" s="18"/>
      <c r="T3243" s="67"/>
      <c r="U3243" s="67"/>
      <c r="V3243" s="20"/>
      <c r="Z3243" s="24"/>
      <c r="AA3243" s="24"/>
      <c r="AB3243" s="24"/>
      <c r="AC3243" s="24"/>
      <c r="AD3243" s="24"/>
      <c r="AE3243" s="24"/>
      <c r="AF3243" s="24"/>
    </row>
    <row r="3244" spans="1:32" x14ac:dyDescent="0.25">
      <c r="A3244" s="18"/>
      <c r="B3244" s="18"/>
      <c r="C3244" s="74"/>
      <c r="D3244" s="74"/>
      <c r="E3244" s="75"/>
      <c r="F3244" s="5"/>
      <c r="G3244" s="5"/>
      <c r="H3244" s="5"/>
      <c r="K3244" s="5"/>
      <c r="L3244" s="5"/>
      <c r="M3244" s="18"/>
      <c r="N3244" s="18"/>
      <c r="T3244" s="67"/>
      <c r="U3244" s="67"/>
      <c r="V3244" s="20"/>
      <c r="Z3244" s="24"/>
      <c r="AA3244" s="24"/>
      <c r="AB3244" s="24"/>
      <c r="AC3244" s="24"/>
      <c r="AD3244" s="24"/>
      <c r="AE3244" s="24"/>
      <c r="AF3244" s="24"/>
    </row>
    <row r="3245" spans="1:32" x14ac:dyDescent="0.25">
      <c r="A3245" s="18"/>
      <c r="B3245" s="18"/>
      <c r="C3245" s="74"/>
      <c r="D3245" s="74"/>
      <c r="E3245" s="75"/>
      <c r="F3245" s="5"/>
      <c r="G3245" s="5"/>
      <c r="H3245" s="5"/>
      <c r="K3245" s="5"/>
      <c r="L3245" s="5"/>
      <c r="M3245" s="18"/>
      <c r="N3245" s="18"/>
      <c r="T3245" s="67"/>
      <c r="U3245" s="67"/>
      <c r="V3245" s="20"/>
      <c r="Z3245" s="24"/>
      <c r="AA3245" s="24"/>
      <c r="AB3245" s="24"/>
      <c r="AC3245" s="24"/>
      <c r="AD3245" s="24"/>
      <c r="AE3245" s="24"/>
      <c r="AF3245" s="24"/>
    </row>
    <row r="3246" spans="1:32" x14ac:dyDescent="0.25">
      <c r="A3246" s="18"/>
      <c r="B3246" s="18"/>
      <c r="C3246" s="74"/>
      <c r="D3246" s="74"/>
      <c r="E3246" s="75"/>
      <c r="F3246" s="5"/>
      <c r="G3246" s="5"/>
      <c r="H3246" s="5"/>
      <c r="K3246" s="5"/>
      <c r="L3246" s="5"/>
      <c r="M3246" s="18"/>
      <c r="N3246" s="18"/>
      <c r="T3246" s="67"/>
      <c r="U3246" s="67"/>
      <c r="V3246" s="20"/>
      <c r="Z3246" s="24"/>
      <c r="AA3246" s="24"/>
      <c r="AB3246" s="24"/>
      <c r="AC3246" s="24"/>
      <c r="AD3246" s="24"/>
      <c r="AE3246" s="24"/>
      <c r="AF3246" s="24"/>
    </row>
    <row r="3247" spans="1:32" x14ac:dyDescent="0.25">
      <c r="A3247" s="18"/>
      <c r="B3247" s="18"/>
      <c r="C3247" s="74"/>
      <c r="D3247" s="74"/>
      <c r="E3247" s="75"/>
      <c r="F3247" s="5"/>
      <c r="G3247" s="5"/>
      <c r="H3247" s="5"/>
      <c r="K3247" s="5"/>
      <c r="L3247" s="5"/>
      <c r="M3247" s="18"/>
      <c r="N3247" s="18"/>
      <c r="T3247" s="67"/>
      <c r="U3247" s="67"/>
      <c r="V3247" s="20"/>
      <c r="Z3247" s="24"/>
      <c r="AA3247" s="24"/>
      <c r="AB3247" s="24"/>
      <c r="AC3247" s="24"/>
      <c r="AD3247" s="24"/>
      <c r="AE3247" s="24"/>
      <c r="AF3247" s="24"/>
    </row>
    <row r="3248" spans="1:32" x14ac:dyDescent="0.25">
      <c r="A3248" s="18"/>
      <c r="B3248" s="18"/>
      <c r="C3248" s="74"/>
      <c r="D3248" s="74"/>
      <c r="E3248" s="75"/>
      <c r="F3248" s="5"/>
      <c r="G3248" s="5"/>
      <c r="H3248" s="5"/>
      <c r="K3248" s="5"/>
      <c r="L3248" s="5"/>
      <c r="M3248" s="18"/>
      <c r="N3248" s="18"/>
      <c r="T3248" s="67"/>
      <c r="U3248" s="67"/>
      <c r="V3248" s="20"/>
      <c r="Z3248" s="24"/>
      <c r="AA3248" s="24"/>
      <c r="AB3248" s="24"/>
      <c r="AC3248" s="24"/>
      <c r="AD3248" s="24"/>
      <c r="AE3248" s="24"/>
      <c r="AF3248" s="24"/>
    </row>
    <row r="3249" spans="1:32" x14ac:dyDescent="0.25">
      <c r="A3249" s="18"/>
      <c r="B3249" s="18"/>
      <c r="C3249" s="74"/>
      <c r="D3249" s="74"/>
      <c r="E3249" s="75"/>
      <c r="F3249" s="5"/>
      <c r="G3249" s="5"/>
      <c r="H3249" s="5"/>
      <c r="K3249" s="5"/>
      <c r="L3249" s="5"/>
      <c r="M3249" s="18"/>
      <c r="N3249" s="18"/>
      <c r="T3249" s="67"/>
      <c r="U3249" s="67"/>
      <c r="V3249" s="20"/>
      <c r="Z3249" s="24"/>
      <c r="AA3249" s="24"/>
      <c r="AB3249" s="24"/>
      <c r="AC3249" s="24"/>
      <c r="AD3249" s="24"/>
      <c r="AE3249" s="24"/>
      <c r="AF3249" s="24"/>
    </row>
    <row r="3250" spans="1:32" x14ac:dyDescent="0.25">
      <c r="A3250" s="18"/>
      <c r="B3250" s="18"/>
      <c r="C3250" s="74"/>
      <c r="D3250" s="74"/>
      <c r="E3250" s="75"/>
      <c r="F3250" s="5"/>
      <c r="G3250" s="5"/>
      <c r="H3250" s="5"/>
      <c r="K3250" s="5"/>
      <c r="L3250" s="5"/>
      <c r="M3250" s="18"/>
      <c r="N3250" s="18"/>
      <c r="T3250" s="67"/>
      <c r="U3250" s="67"/>
      <c r="V3250" s="20"/>
      <c r="Z3250" s="24"/>
      <c r="AA3250" s="24"/>
      <c r="AB3250" s="24"/>
      <c r="AC3250" s="24"/>
      <c r="AD3250" s="24"/>
      <c r="AE3250" s="24"/>
      <c r="AF3250" s="24"/>
    </row>
    <row r="3251" spans="1:32" x14ac:dyDescent="0.25">
      <c r="A3251" s="18"/>
      <c r="B3251" s="18"/>
      <c r="C3251" s="74"/>
      <c r="D3251" s="74"/>
      <c r="E3251" s="75"/>
      <c r="F3251" s="5"/>
      <c r="G3251" s="5"/>
      <c r="H3251" s="5"/>
      <c r="K3251" s="5"/>
      <c r="L3251" s="5"/>
      <c r="M3251" s="18"/>
      <c r="N3251" s="18"/>
      <c r="T3251" s="67"/>
      <c r="U3251" s="67"/>
      <c r="V3251" s="20"/>
      <c r="Z3251" s="24"/>
      <c r="AA3251" s="24"/>
      <c r="AB3251" s="24"/>
      <c r="AC3251" s="24"/>
      <c r="AD3251" s="24"/>
      <c r="AE3251" s="24"/>
      <c r="AF3251" s="24"/>
    </row>
    <row r="3252" spans="1:32" x14ac:dyDescent="0.25">
      <c r="A3252" s="18"/>
      <c r="B3252" s="18"/>
      <c r="C3252" s="74"/>
      <c r="D3252" s="74"/>
      <c r="E3252" s="75"/>
      <c r="F3252" s="5"/>
      <c r="G3252" s="5"/>
      <c r="H3252" s="5"/>
      <c r="K3252" s="5"/>
      <c r="L3252" s="5"/>
      <c r="M3252" s="18"/>
      <c r="N3252" s="18"/>
      <c r="T3252" s="67"/>
      <c r="U3252" s="67"/>
      <c r="V3252" s="20"/>
      <c r="Z3252" s="24"/>
      <c r="AA3252" s="24"/>
      <c r="AB3252" s="24"/>
      <c r="AC3252" s="24"/>
      <c r="AD3252" s="24"/>
      <c r="AE3252" s="24"/>
      <c r="AF3252" s="24"/>
    </row>
    <row r="3253" spans="1:32" x14ac:dyDescent="0.25">
      <c r="A3253" s="18"/>
      <c r="B3253" s="18"/>
      <c r="C3253" s="74"/>
      <c r="D3253" s="74"/>
      <c r="E3253" s="75"/>
      <c r="F3253" s="5"/>
      <c r="G3253" s="5"/>
      <c r="H3253" s="5"/>
      <c r="K3253" s="5"/>
      <c r="L3253" s="5"/>
      <c r="M3253" s="18"/>
      <c r="N3253" s="18"/>
      <c r="T3253" s="67"/>
      <c r="U3253" s="67"/>
      <c r="V3253" s="20"/>
      <c r="Z3253" s="24"/>
      <c r="AA3253" s="24"/>
      <c r="AB3253" s="24"/>
      <c r="AC3253" s="24"/>
      <c r="AD3253" s="24"/>
      <c r="AE3253" s="24"/>
      <c r="AF3253" s="24"/>
    </row>
    <row r="3254" spans="1:32" x14ac:dyDescent="0.25">
      <c r="A3254" s="18"/>
      <c r="B3254" s="18"/>
      <c r="C3254" s="74"/>
      <c r="D3254" s="74"/>
      <c r="E3254" s="75"/>
      <c r="F3254" s="5"/>
      <c r="G3254" s="5"/>
      <c r="H3254" s="5"/>
      <c r="K3254" s="5"/>
      <c r="L3254" s="5"/>
      <c r="M3254" s="18"/>
      <c r="N3254" s="18"/>
      <c r="T3254" s="67"/>
      <c r="U3254" s="67"/>
      <c r="V3254" s="20"/>
      <c r="Z3254" s="24"/>
      <c r="AA3254" s="24"/>
      <c r="AB3254" s="24"/>
      <c r="AC3254" s="24"/>
      <c r="AD3254" s="24"/>
      <c r="AE3254" s="24"/>
      <c r="AF3254" s="24"/>
    </row>
    <row r="3255" spans="1:32" x14ac:dyDescent="0.25">
      <c r="A3255" s="18"/>
      <c r="B3255" s="18"/>
      <c r="C3255" s="74"/>
      <c r="D3255" s="74"/>
      <c r="E3255" s="75"/>
      <c r="F3255" s="5"/>
      <c r="G3255" s="5"/>
      <c r="H3255" s="5"/>
      <c r="K3255" s="5"/>
      <c r="L3255" s="5"/>
      <c r="M3255" s="18"/>
      <c r="N3255" s="18"/>
      <c r="T3255" s="67"/>
      <c r="U3255" s="67"/>
      <c r="V3255" s="20"/>
      <c r="Z3255" s="24"/>
      <c r="AA3255" s="24"/>
      <c r="AB3255" s="24"/>
      <c r="AC3255" s="24"/>
      <c r="AD3255" s="24"/>
      <c r="AE3255" s="24"/>
      <c r="AF3255" s="24"/>
    </row>
    <row r="3256" spans="1:32" x14ac:dyDescent="0.25">
      <c r="A3256" s="18"/>
      <c r="B3256" s="18"/>
      <c r="C3256" s="74"/>
      <c r="D3256" s="74"/>
      <c r="E3256" s="75"/>
      <c r="F3256" s="5"/>
      <c r="G3256" s="5"/>
      <c r="H3256" s="5"/>
      <c r="K3256" s="5"/>
      <c r="L3256" s="5"/>
      <c r="M3256" s="18"/>
      <c r="N3256" s="18"/>
      <c r="T3256" s="67"/>
      <c r="U3256" s="67"/>
      <c r="V3256" s="20"/>
      <c r="Z3256" s="24"/>
      <c r="AA3256" s="24"/>
      <c r="AB3256" s="24"/>
      <c r="AC3256" s="24"/>
      <c r="AD3256" s="24"/>
      <c r="AE3256" s="24"/>
      <c r="AF3256" s="24"/>
    </row>
    <row r="3257" spans="1:32" x14ac:dyDescent="0.25">
      <c r="A3257" s="18"/>
      <c r="B3257" s="18"/>
      <c r="C3257" s="74"/>
      <c r="D3257" s="74"/>
      <c r="E3257" s="75"/>
      <c r="F3257" s="5"/>
      <c r="G3257" s="5"/>
      <c r="H3257" s="5"/>
      <c r="K3257" s="5"/>
      <c r="L3257" s="5"/>
      <c r="M3257" s="18"/>
      <c r="N3257" s="18"/>
      <c r="T3257" s="67"/>
      <c r="U3257" s="67"/>
      <c r="V3257" s="20"/>
      <c r="Z3257" s="24"/>
      <c r="AA3257" s="24"/>
      <c r="AB3257" s="24"/>
      <c r="AC3257" s="24"/>
      <c r="AD3257" s="24"/>
      <c r="AE3257" s="24"/>
      <c r="AF3257" s="24"/>
    </row>
    <row r="3258" spans="1:32" x14ac:dyDescent="0.25">
      <c r="A3258" s="18"/>
      <c r="B3258" s="18"/>
      <c r="C3258" s="74"/>
      <c r="D3258" s="74"/>
      <c r="E3258" s="75"/>
      <c r="F3258" s="5"/>
      <c r="G3258" s="5"/>
      <c r="H3258" s="5"/>
      <c r="K3258" s="5"/>
      <c r="L3258" s="5"/>
      <c r="M3258" s="18"/>
      <c r="N3258" s="18"/>
      <c r="T3258" s="67"/>
      <c r="U3258" s="67"/>
      <c r="V3258" s="20"/>
      <c r="Z3258" s="24"/>
      <c r="AA3258" s="24"/>
      <c r="AB3258" s="24"/>
      <c r="AC3258" s="24"/>
      <c r="AD3258" s="24"/>
      <c r="AE3258" s="24"/>
      <c r="AF3258" s="24"/>
    </row>
    <row r="3259" spans="1:32" x14ac:dyDescent="0.25">
      <c r="A3259" s="18"/>
      <c r="B3259" s="18"/>
      <c r="C3259" s="74"/>
      <c r="D3259" s="74"/>
      <c r="E3259" s="75"/>
      <c r="F3259" s="5"/>
      <c r="G3259" s="5"/>
      <c r="H3259" s="5"/>
      <c r="K3259" s="5"/>
      <c r="L3259" s="5"/>
      <c r="M3259" s="18"/>
      <c r="N3259" s="18"/>
      <c r="T3259" s="67"/>
      <c r="U3259" s="67"/>
      <c r="V3259" s="20"/>
      <c r="Z3259" s="24"/>
      <c r="AA3259" s="24"/>
      <c r="AB3259" s="24"/>
      <c r="AC3259" s="24"/>
      <c r="AD3259" s="24"/>
      <c r="AE3259" s="24"/>
      <c r="AF3259" s="24"/>
    </row>
    <row r="3260" spans="1:32" x14ac:dyDescent="0.25">
      <c r="A3260" s="18"/>
      <c r="B3260" s="18"/>
      <c r="C3260" s="74"/>
      <c r="D3260" s="74"/>
      <c r="E3260" s="75"/>
      <c r="F3260" s="5"/>
      <c r="G3260" s="5"/>
      <c r="H3260" s="5"/>
      <c r="K3260" s="5"/>
      <c r="L3260" s="5"/>
      <c r="M3260" s="18"/>
      <c r="N3260" s="18"/>
      <c r="T3260" s="67"/>
      <c r="U3260" s="67"/>
      <c r="V3260" s="20"/>
      <c r="Z3260" s="24"/>
      <c r="AA3260" s="24"/>
      <c r="AB3260" s="24"/>
      <c r="AC3260" s="24"/>
      <c r="AD3260" s="24"/>
      <c r="AE3260" s="24"/>
      <c r="AF3260" s="24"/>
    </row>
    <row r="3261" spans="1:32" x14ac:dyDescent="0.25">
      <c r="A3261" s="18"/>
      <c r="B3261" s="18"/>
      <c r="C3261" s="74"/>
      <c r="D3261" s="74"/>
      <c r="E3261" s="75"/>
      <c r="F3261" s="5"/>
      <c r="G3261" s="5"/>
      <c r="H3261" s="5"/>
      <c r="K3261" s="5"/>
      <c r="L3261" s="5"/>
      <c r="M3261" s="18"/>
      <c r="N3261" s="18"/>
      <c r="T3261" s="67"/>
      <c r="U3261" s="67"/>
      <c r="V3261" s="20"/>
      <c r="Z3261" s="24"/>
      <c r="AA3261" s="24"/>
      <c r="AB3261" s="24"/>
      <c r="AC3261" s="24"/>
      <c r="AD3261" s="24"/>
      <c r="AE3261" s="24"/>
      <c r="AF3261" s="24"/>
    </row>
    <row r="3262" spans="1:32" x14ac:dyDescent="0.25">
      <c r="A3262" s="18"/>
      <c r="B3262" s="18"/>
      <c r="C3262" s="74"/>
      <c r="D3262" s="74"/>
      <c r="E3262" s="75"/>
      <c r="F3262" s="5"/>
      <c r="G3262" s="5"/>
      <c r="H3262" s="5"/>
      <c r="K3262" s="5"/>
      <c r="L3262" s="5"/>
      <c r="M3262" s="18"/>
      <c r="N3262" s="18"/>
      <c r="T3262" s="67"/>
      <c r="U3262" s="67"/>
      <c r="V3262" s="20"/>
      <c r="Z3262" s="24"/>
      <c r="AA3262" s="24"/>
      <c r="AB3262" s="24"/>
      <c r="AC3262" s="24"/>
      <c r="AD3262" s="24"/>
      <c r="AE3262" s="24"/>
      <c r="AF3262" s="24"/>
    </row>
    <row r="3263" spans="1:32" x14ac:dyDescent="0.25">
      <c r="A3263" s="18"/>
      <c r="B3263" s="18"/>
      <c r="C3263" s="74"/>
      <c r="D3263" s="74"/>
      <c r="E3263" s="75"/>
      <c r="F3263" s="5"/>
      <c r="G3263" s="5"/>
      <c r="H3263" s="5"/>
      <c r="K3263" s="5"/>
      <c r="L3263" s="5"/>
      <c r="M3263" s="18"/>
      <c r="N3263" s="18"/>
      <c r="T3263" s="67"/>
      <c r="U3263" s="67"/>
      <c r="V3263" s="20"/>
      <c r="Z3263" s="24"/>
      <c r="AA3263" s="24"/>
      <c r="AB3263" s="24"/>
      <c r="AC3263" s="24"/>
      <c r="AD3263" s="24"/>
      <c r="AE3263" s="24"/>
      <c r="AF3263" s="24"/>
    </row>
    <row r="3264" spans="1:32" x14ac:dyDescent="0.25">
      <c r="A3264" s="18"/>
      <c r="B3264" s="18"/>
      <c r="C3264" s="74"/>
      <c r="D3264" s="74"/>
      <c r="E3264" s="75"/>
      <c r="F3264" s="5"/>
      <c r="G3264" s="5"/>
      <c r="H3264" s="5"/>
      <c r="K3264" s="5"/>
      <c r="L3264" s="5"/>
      <c r="M3264" s="18"/>
      <c r="N3264" s="18"/>
      <c r="T3264" s="67"/>
      <c r="U3264" s="67"/>
      <c r="V3264" s="20"/>
      <c r="Z3264" s="24"/>
      <c r="AA3264" s="24"/>
      <c r="AB3264" s="24"/>
      <c r="AC3264" s="24"/>
      <c r="AD3264" s="24"/>
      <c r="AE3264" s="24"/>
      <c r="AF3264" s="24"/>
    </row>
    <row r="3265" spans="1:32" x14ac:dyDescent="0.25">
      <c r="A3265" s="18"/>
      <c r="B3265" s="18"/>
      <c r="C3265" s="74"/>
      <c r="D3265" s="74"/>
      <c r="E3265" s="75"/>
      <c r="F3265" s="5"/>
      <c r="G3265" s="5"/>
      <c r="H3265" s="5"/>
      <c r="K3265" s="5"/>
      <c r="L3265" s="5"/>
      <c r="M3265" s="18"/>
      <c r="N3265" s="18"/>
      <c r="T3265" s="67"/>
      <c r="U3265" s="67"/>
      <c r="V3265" s="20"/>
      <c r="Z3265" s="24"/>
      <c r="AA3265" s="24"/>
      <c r="AB3265" s="24"/>
      <c r="AC3265" s="24"/>
      <c r="AD3265" s="24"/>
      <c r="AE3265" s="24"/>
      <c r="AF3265" s="24"/>
    </row>
    <row r="3266" spans="1:32" x14ac:dyDescent="0.25">
      <c r="A3266" s="18"/>
      <c r="B3266" s="18"/>
      <c r="C3266" s="74"/>
      <c r="D3266" s="74"/>
      <c r="E3266" s="75"/>
      <c r="F3266" s="5"/>
      <c r="G3266" s="5"/>
      <c r="H3266" s="5"/>
      <c r="K3266" s="5"/>
      <c r="L3266" s="5"/>
      <c r="M3266" s="18"/>
      <c r="N3266" s="18"/>
      <c r="T3266" s="67"/>
      <c r="U3266" s="67"/>
      <c r="V3266" s="20"/>
      <c r="Z3266" s="24"/>
      <c r="AA3266" s="24"/>
      <c r="AB3266" s="24"/>
      <c r="AC3266" s="24"/>
      <c r="AD3266" s="24"/>
      <c r="AE3266" s="24"/>
      <c r="AF3266" s="24"/>
    </row>
    <row r="3267" spans="1:32" x14ac:dyDescent="0.25">
      <c r="A3267" s="18"/>
      <c r="B3267" s="18"/>
      <c r="C3267" s="74"/>
      <c r="D3267" s="74"/>
      <c r="E3267" s="75"/>
      <c r="F3267" s="5"/>
      <c r="G3267" s="5"/>
      <c r="H3267" s="5"/>
      <c r="K3267" s="5"/>
      <c r="L3267" s="5"/>
      <c r="M3267" s="18"/>
      <c r="N3267" s="18"/>
      <c r="T3267" s="67"/>
      <c r="U3267" s="67"/>
      <c r="V3267" s="20"/>
      <c r="Z3267" s="24"/>
      <c r="AA3267" s="24"/>
      <c r="AB3267" s="24"/>
      <c r="AC3267" s="24"/>
      <c r="AD3267" s="24"/>
      <c r="AE3267" s="24"/>
      <c r="AF3267" s="24"/>
    </row>
    <row r="3268" spans="1:32" x14ac:dyDescent="0.25">
      <c r="A3268" s="18"/>
      <c r="B3268" s="18"/>
      <c r="C3268" s="74"/>
      <c r="D3268" s="74"/>
      <c r="E3268" s="75"/>
      <c r="F3268" s="5"/>
      <c r="G3268" s="5"/>
      <c r="H3268" s="5"/>
      <c r="K3268" s="5"/>
      <c r="L3268" s="5"/>
      <c r="M3268" s="18"/>
      <c r="N3268" s="18"/>
      <c r="T3268" s="67"/>
      <c r="U3268" s="67"/>
      <c r="V3268" s="20"/>
      <c r="Z3268" s="24"/>
      <c r="AA3268" s="24"/>
      <c r="AB3268" s="24"/>
      <c r="AC3268" s="24"/>
      <c r="AD3268" s="24"/>
      <c r="AE3268" s="24"/>
      <c r="AF3268" s="24"/>
    </row>
    <row r="3269" spans="1:32" x14ac:dyDescent="0.25">
      <c r="A3269" s="18"/>
      <c r="B3269" s="18"/>
      <c r="C3269" s="74"/>
      <c r="D3269" s="74"/>
      <c r="E3269" s="75"/>
      <c r="F3269" s="5"/>
      <c r="G3269" s="5"/>
      <c r="H3269" s="5"/>
      <c r="K3269" s="5"/>
      <c r="L3269" s="5"/>
      <c r="M3269" s="18"/>
      <c r="N3269" s="18"/>
      <c r="T3269" s="67"/>
      <c r="U3269" s="67"/>
      <c r="V3269" s="20"/>
      <c r="Z3269" s="24"/>
      <c r="AA3269" s="24"/>
      <c r="AB3269" s="24"/>
      <c r="AC3269" s="24"/>
      <c r="AD3269" s="24"/>
      <c r="AE3269" s="24"/>
      <c r="AF3269" s="24"/>
    </row>
    <row r="3270" spans="1:32" x14ac:dyDescent="0.25">
      <c r="A3270" s="18"/>
      <c r="B3270" s="18"/>
      <c r="C3270" s="74"/>
      <c r="D3270" s="74"/>
      <c r="E3270" s="75"/>
      <c r="F3270" s="5"/>
      <c r="G3270" s="5"/>
      <c r="H3270" s="5"/>
      <c r="K3270" s="5"/>
      <c r="L3270" s="5"/>
      <c r="M3270" s="18"/>
      <c r="N3270" s="18"/>
      <c r="T3270" s="67"/>
      <c r="U3270" s="67"/>
      <c r="V3270" s="20"/>
      <c r="Z3270" s="24"/>
      <c r="AA3270" s="24"/>
      <c r="AB3270" s="24"/>
      <c r="AC3270" s="24"/>
      <c r="AD3270" s="24"/>
      <c r="AE3270" s="24"/>
      <c r="AF3270" s="24"/>
    </row>
    <row r="3271" spans="1:32" x14ac:dyDescent="0.25">
      <c r="A3271" s="18"/>
      <c r="B3271" s="18"/>
      <c r="C3271" s="74"/>
      <c r="D3271" s="74"/>
      <c r="E3271" s="75"/>
      <c r="F3271" s="5"/>
      <c r="G3271" s="5"/>
      <c r="H3271" s="5"/>
      <c r="K3271" s="5"/>
      <c r="L3271" s="5"/>
      <c r="M3271" s="18"/>
      <c r="N3271" s="18"/>
      <c r="T3271" s="67"/>
      <c r="U3271" s="67"/>
      <c r="V3271" s="20"/>
      <c r="Z3271" s="24"/>
      <c r="AA3271" s="24"/>
      <c r="AB3271" s="24"/>
      <c r="AC3271" s="24"/>
      <c r="AD3271" s="24"/>
      <c r="AE3271" s="24"/>
      <c r="AF3271" s="24"/>
    </row>
    <row r="3272" spans="1:32" x14ac:dyDescent="0.25">
      <c r="A3272" s="18"/>
      <c r="B3272" s="18"/>
      <c r="C3272" s="74"/>
      <c r="D3272" s="74"/>
      <c r="E3272" s="75"/>
      <c r="F3272" s="5"/>
      <c r="G3272" s="5"/>
      <c r="H3272" s="5"/>
      <c r="K3272" s="5"/>
      <c r="L3272" s="5"/>
      <c r="M3272" s="18"/>
      <c r="N3272" s="18"/>
      <c r="T3272" s="67"/>
      <c r="U3272" s="67"/>
      <c r="V3272" s="20"/>
      <c r="Z3272" s="24"/>
      <c r="AA3272" s="24"/>
      <c r="AB3272" s="24"/>
      <c r="AC3272" s="24"/>
      <c r="AD3272" s="24"/>
      <c r="AE3272" s="24"/>
      <c r="AF3272" s="24"/>
    </row>
    <row r="3273" spans="1:32" x14ac:dyDescent="0.25">
      <c r="A3273" s="18"/>
      <c r="B3273" s="18"/>
      <c r="C3273" s="74"/>
      <c r="D3273" s="74"/>
      <c r="E3273" s="75"/>
      <c r="F3273" s="5"/>
      <c r="G3273" s="5"/>
      <c r="H3273" s="5"/>
      <c r="K3273" s="5"/>
      <c r="L3273" s="5"/>
      <c r="M3273" s="18"/>
      <c r="N3273" s="18"/>
      <c r="T3273" s="67"/>
      <c r="U3273" s="67"/>
      <c r="V3273" s="20"/>
      <c r="Z3273" s="24"/>
      <c r="AA3273" s="24"/>
      <c r="AB3273" s="24"/>
      <c r="AC3273" s="24"/>
      <c r="AD3273" s="24"/>
      <c r="AE3273" s="24"/>
      <c r="AF3273" s="24"/>
    </row>
    <row r="3274" spans="1:32" x14ac:dyDescent="0.25">
      <c r="A3274" s="18"/>
      <c r="B3274" s="18"/>
      <c r="C3274" s="74"/>
      <c r="D3274" s="74"/>
      <c r="E3274" s="75"/>
      <c r="F3274" s="5"/>
      <c r="G3274" s="5"/>
      <c r="H3274" s="5"/>
      <c r="K3274" s="5"/>
      <c r="L3274" s="5"/>
      <c r="M3274" s="18"/>
      <c r="N3274" s="18"/>
      <c r="T3274" s="67"/>
      <c r="U3274" s="67"/>
      <c r="V3274" s="20"/>
      <c r="Z3274" s="24"/>
      <c r="AA3274" s="24"/>
      <c r="AB3274" s="24"/>
      <c r="AC3274" s="24"/>
      <c r="AD3274" s="24"/>
      <c r="AE3274" s="24"/>
      <c r="AF3274" s="24"/>
    </row>
    <row r="3275" spans="1:32" x14ac:dyDescent="0.25">
      <c r="A3275" s="18"/>
      <c r="B3275" s="18"/>
      <c r="C3275" s="74"/>
      <c r="D3275" s="74"/>
      <c r="E3275" s="75"/>
      <c r="F3275" s="5"/>
      <c r="G3275" s="5"/>
      <c r="H3275" s="5"/>
      <c r="K3275" s="5"/>
      <c r="L3275" s="5"/>
      <c r="M3275" s="18"/>
      <c r="N3275" s="18"/>
      <c r="T3275" s="67"/>
      <c r="U3275" s="67"/>
      <c r="V3275" s="20"/>
      <c r="Z3275" s="24"/>
      <c r="AA3275" s="24"/>
      <c r="AB3275" s="24"/>
      <c r="AC3275" s="24"/>
      <c r="AD3275" s="24"/>
      <c r="AE3275" s="24"/>
      <c r="AF3275" s="24"/>
    </row>
    <row r="3276" spans="1:32" x14ac:dyDescent="0.25">
      <c r="A3276" s="18"/>
      <c r="B3276" s="18"/>
      <c r="C3276" s="74"/>
      <c r="D3276" s="74"/>
      <c r="E3276" s="75"/>
      <c r="F3276" s="5"/>
      <c r="G3276" s="5"/>
      <c r="H3276" s="5"/>
      <c r="K3276" s="5"/>
      <c r="L3276" s="5"/>
      <c r="M3276" s="18"/>
      <c r="N3276" s="18"/>
      <c r="T3276" s="67"/>
      <c r="U3276" s="67"/>
      <c r="V3276" s="20"/>
      <c r="Z3276" s="24"/>
      <c r="AA3276" s="24"/>
      <c r="AB3276" s="24"/>
      <c r="AC3276" s="24"/>
      <c r="AD3276" s="24"/>
      <c r="AE3276" s="24"/>
      <c r="AF3276" s="24"/>
    </row>
    <row r="3277" spans="1:32" x14ac:dyDescent="0.25">
      <c r="A3277" s="18"/>
      <c r="B3277" s="18"/>
      <c r="C3277" s="74"/>
      <c r="D3277" s="74"/>
      <c r="E3277" s="75"/>
      <c r="F3277" s="5"/>
      <c r="G3277" s="5"/>
      <c r="H3277" s="5"/>
      <c r="K3277" s="5"/>
      <c r="L3277" s="5"/>
      <c r="M3277" s="18"/>
      <c r="N3277" s="18"/>
      <c r="T3277" s="67"/>
      <c r="U3277" s="67"/>
      <c r="V3277" s="20"/>
      <c r="Z3277" s="24"/>
      <c r="AA3277" s="24"/>
      <c r="AB3277" s="24"/>
      <c r="AC3277" s="24"/>
      <c r="AD3277" s="24"/>
      <c r="AE3277" s="24"/>
      <c r="AF3277" s="24"/>
    </row>
    <row r="3278" spans="1:32" x14ac:dyDescent="0.25">
      <c r="A3278" s="18"/>
      <c r="B3278" s="18"/>
      <c r="C3278" s="74"/>
      <c r="D3278" s="74"/>
      <c r="E3278" s="75"/>
      <c r="F3278" s="5"/>
      <c r="G3278" s="5"/>
      <c r="H3278" s="5"/>
      <c r="K3278" s="5"/>
      <c r="L3278" s="5"/>
      <c r="M3278" s="18"/>
      <c r="N3278" s="18"/>
      <c r="T3278" s="67"/>
      <c r="U3278" s="67"/>
      <c r="V3278" s="20"/>
      <c r="Z3278" s="24"/>
      <c r="AA3278" s="24"/>
      <c r="AB3278" s="24"/>
      <c r="AC3278" s="24"/>
      <c r="AD3278" s="24"/>
      <c r="AE3278" s="24"/>
      <c r="AF3278" s="24"/>
    </row>
    <row r="3279" spans="1:32" x14ac:dyDescent="0.25">
      <c r="A3279" s="18"/>
      <c r="B3279" s="18"/>
      <c r="C3279" s="74"/>
      <c r="D3279" s="74"/>
      <c r="E3279" s="75"/>
      <c r="F3279" s="5"/>
      <c r="G3279" s="5"/>
      <c r="H3279" s="5"/>
      <c r="K3279" s="5"/>
      <c r="L3279" s="5"/>
      <c r="M3279" s="18"/>
      <c r="N3279" s="18"/>
      <c r="T3279" s="67"/>
      <c r="U3279" s="67"/>
      <c r="V3279" s="20"/>
      <c r="Z3279" s="24"/>
      <c r="AA3279" s="24"/>
      <c r="AB3279" s="24"/>
      <c r="AC3279" s="24"/>
      <c r="AD3279" s="24"/>
      <c r="AE3279" s="24"/>
      <c r="AF3279" s="24"/>
    </row>
    <row r="3280" spans="1:32" x14ac:dyDescent="0.25">
      <c r="A3280" s="18"/>
      <c r="B3280" s="18"/>
      <c r="C3280" s="74"/>
      <c r="D3280" s="74"/>
      <c r="E3280" s="75"/>
      <c r="F3280" s="5"/>
      <c r="G3280" s="5"/>
      <c r="H3280" s="5"/>
      <c r="K3280" s="5"/>
      <c r="L3280" s="5"/>
      <c r="M3280" s="18"/>
      <c r="N3280" s="18"/>
      <c r="T3280" s="67"/>
      <c r="U3280" s="67"/>
      <c r="V3280" s="20"/>
      <c r="Z3280" s="24"/>
      <c r="AA3280" s="24"/>
      <c r="AB3280" s="24"/>
      <c r="AC3280" s="24"/>
      <c r="AD3280" s="24"/>
      <c r="AE3280" s="24"/>
      <c r="AF3280" s="24"/>
    </row>
    <row r="3281" spans="1:32" x14ac:dyDescent="0.25">
      <c r="A3281" s="18"/>
      <c r="B3281" s="18"/>
      <c r="C3281" s="74"/>
      <c r="D3281" s="74"/>
      <c r="E3281" s="75"/>
      <c r="F3281" s="5"/>
      <c r="G3281" s="5"/>
      <c r="H3281" s="5"/>
      <c r="K3281" s="5"/>
      <c r="L3281" s="5"/>
      <c r="M3281" s="18"/>
      <c r="N3281" s="18"/>
      <c r="T3281" s="67"/>
      <c r="U3281" s="67"/>
      <c r="V3281" s="20"/>
      <c r="Z3281" s="24"/>
      <c r="AA3281" s="24"/>
      <c r="AB3281" s="24"/>
      <c r="AC3281" s="24"/>
      <c r="AD3281" s="24"/>
      <c r="AE3281" s="24"/>
      <c r="AF3281" s="24"/>
    </row>
    <row r="3282" spans="1:32" x14ac:dyDescent="0.25">
      <c r="A3282" s="18"/>
      <c r="B3282" s="18"/>
      <c r="C3282" s="74"/>
      <c r="D3282" s="74"/>
      <c r="E3282" s="75"/>
      <c r="F3282" s="5"/>
      <c r="G3282" s="5"/>
      <c r="H3282" s="5"/>
      <c r="K3282" s="5"/>
      <c r="L3282" s="5"/>
      <c r="M3282" s="18"/>
      <c r="N3282" s="18"/>
      <c r="T3282" s="67"/>
      <c r="U3282" s="67"/>
      <c r="V3282" s="20"/>
      <c r="Z3282" s="24"/>
      <c r="AA3282" s="24"/>
      <c r="AB3282" s="24"/>
      <c r="AC3282" s="24"/>
      <c r="AD3282" s="24"/>
      <c r="AE3282" s="24"/>
      <c r="AF3282" s="24"/>
    </row>
    <row r="3283" spans="1:32" x14ac:dyDescent="0.25">
      <c r="A3283" s="18"/>
      <c r="B3283" s="18"/>
      <c r="C3283" s="74"/>
      <c r="D3283" s="74"/>
      <c r="E3283" s="75"/>
      <c r="F3283" s="5"/>
      <c r="G3283" s="5"/>
      <c r="H3283" s="5"/>
      <c r="K3283" s="5"/>
      <c r="L3283" s="5"/>
      <c r="M3283" s="18"/>
      <c r="N3283" s="18"/>
      <c r="T3283" s="67"/>
      <c r="U3283" s="67"/>
      <c r="V3283" s="20"/>
      <c r="Z3283" s="24"/>
      <c r="AA3283" s="24"/>
      <c r="AB3283" s="24"/>
      <c r="AC3283" s="24"/>
      <c r="AD3283" s="24"/>
      <c r="AE3283" s="24"/>
      <c r="AF3283" s="24"/>
    </row>
    <row r="3284" spans="1:32" x14ac:dyDescent="0.25">
      <c r="A3284" s="18"/>
      <c r="B3284" s="18"/>
      <c r="C3284" s="74"/>
      <c r="D3284" s="74"/>
      <c r="E3284" s="75"/>
      <c r="F3284" s="5"/>
      <c r="G3284" s="5"/>
      <c r="H3284" s="5"/>
      <c r="K3284" s="5"/>
      <c r="L3284" s="5"/>
      <c r="M3284" s="18"/>
      <c r="N3284" s="18"/>
      <c r="T3284" s="67"/>
      <c r="U3284" s="67"/>
      <c r="V3284" s="20"/>
      <c r="Z3284" s="24"/>
      <c r="AA3284" s="24"/>
      <c r="AB3284" s="24"/>
      <c r="AC3284" s="24"/>
      <c r="AD3284" s="24"/>
      <c r="AE3284" s="24"/>
      <c r="AF3284" s="24"/>
    </row>
    <row r="3285" spans="1:32" x14ac:dyDescent="0.25">
      <c r="A3285" s="18"/>
      <c r="B3285" s="18"/>
      <c r="C3285" s="74"/>
      <c r="D3285" s="74"/>
      <c r="E3285" s="75"/>
      <c r="F3285" s="5"/>
      <c r="G3285" s="5"/>
      <c r="H3285" s="5"/>
      <c r="K3285" s="5"/>
      <c r="L3285" s="5"/>
      <c r="M3285" s="18"/>
      <c r="N3285" s="18"/>
      <c r="T3285" s="67"/>
      <c r="U3285" s="67"/>
      <c r="V3285" s="20"/>
      <c r="Z3285" s="24"/>
      <c r="AA3285" s="24"/>
      <c r="AB3285" s="24"/>
      <c r="AC3285" s="24"/>
      <c r="AD3285" s="24"/>
      <c r="AE3285" s="24"/>
      <c r="AF3285" s="24"/>
    </row>
    <row r="3286" spans="1:32" x14ac:dyDescent="0.25">
      <c r="A3286" s="18"/>
      <c r="B3286" s="18"/>
      <c r="C3286" s="74"/>
      <c r="D3286" s="74"/>
      <c r="E3286" s="75"/>
      <c r="F3286" s="5"/>
      <c r="G3286" s="5"/>
      <c r="H3286" s="5"/>
      <c r="K3286" s="5"/>
      <c r="L3286" s="5"/>
      <c r="M3286" s="18"/>
      <c r="N3286" s="18"/>
      <c r="T3286" s="67"/>
      <c r="U3286" s="67"/>
      <c r="V3286" s="20"/>
      <c r="Z3286" s="24"/>
      <c r="AA3286" s="24"/>
      <c r="AB3286" s="24"/>
      <c r="AC3286" s="24"/>
      <c r="AD3286" s="24"/>
      <c r="AE3286" s="24"/>
      <c r="AF3286" s="24"/>
    </row>
    <row r="3287" spans="1:32" x14ac:dyDescent="0.25">
      <c r="A3287" s="18"/>
      <c r="B3287" s="18"/>
      <c r="C3287" s="74"/>
      <c r="D3287" s="74"/>
      <c r="E3287" s="75"/>
      <c r="F3287" s="5"/>
      <c r="G3287" s="5"/>
      <c r="H3287" s="5"/>
      <c r="K3287" s="5"/>
      <c r="L3287" s="5"/>
      <c r="M3287" s="18"/>
      <c r="N3287" s="18"/>
      <c r="T3287" s="67"/>
      <c r="U3287" s="67"/>
      <c r="V3287" s="20"/>
      <c r="Z3287" s="24"/>
      <c r="AA3287" s="24"/>
      <c r="AB3287" s="24"/>
      <c r="AC3287" s="24"/>
      <c r="AD3287" s="24"/>
      <c r="AE3287" s="24"/>
      <c r="AF3287" s="24"/>
    </row>
    <row r="3288" spans="1:32" x14ac:dyDescent="0.25">
      <c r="A3288" s="18"/>
      <c r="B3288" s="18"/>
      <c r="C3288" s="74"/>
      <c r="D3288" s="74"/>
      <c r="E3288" s="75"/>
      <c r="F3288" s="5"/>
      <c r="G3288" s="5"/>
      <c r="H3288" s="5"/>
      <c r="K3288" s="5"/>
      <c r="L3288" s="5"/>
      <c r="M3288" s="18"/>
      <c r="N3288" s="18"/>
      <c r="T3288" s="67"/>
      <c r="U3288" s="67"/>
      <c r="V3288" s="20"/>
      <c r="Z3288" s="24"/>
      <c r="AA3288" s="24"/>
      <c r="AB3288" s="24"/>
      <c r="AC3288" s="24"/>
      <c r="AD3288" s="24"/>
      <c r="AE3288" s="24"/>
      <c r="AF3288" s="24"/>
    </row>
    <row r="3289" spans="1:32" x14ac:dyDescent="0.25">
      <c r="A3289" s="18"/>
      <c r="B3289" s="18"/>
      <c r="C3289" s="74"/>
      <c r="D3289" s="74"/>
      <c r="E3289" s="75"/>
      <c r="F3289" s="5"/>
      <c r="G3289" s="5"/>
      <c r="H3289" s="5"/>
      <c r="K3289" s="5"/>
      <c r="L3289" s="5"/>
      <c r="M3289" s="18"/>
      <c r="N3289" s="18"/>
      <c r="T3289" s="67"/>
      <c r="U3289" s="67"/>
      <c r="V3289" s="20"/>
      <c r="Z3289" s="24"/>
      <c r="AA3289" s="24"/>
      <c r="AB3289" s="24"/>
      <c r="AC3289" s="24"/>
      <c r="AD3289" s="24"/>
      <c r="AE3289" s="24"/>
      <c r="AF3289" s="24"/>
    </row>
    <row r="3290" spans="1:32" x14ac:dyDescent="0.25">
      <c r="A3290" s="18"/>
      <c r="B3290" s="18"/>
      <c r="C3290" s="74"/>
      <c r="D3290" s="74"/>
      <c r="E3290" s="75"/>
      <c r="F3290" s="5"/>
      <c r="G3290" s="5"/>
      <c r="H3290" s="5"/>
      <c r="K3290" s="5"/>
      <c r="L3290" s="5"/>
      <c r="M3290" s="18"/>
      <c r="N3290" s="18"/>
      <c r="T3290" s="67"/>
      <c r="U3290" s="67"/>
      <c r="V3290" s="20"/>
      <c r="Z3290" s="24"/>
      <c r="AA3290" s="24"/>
      <c r="AB3290" s="24"/>
      <c r="AC3290" s="24"/>
      <c r="AD3290" s="24"/>
      <c r="AE3290" s="24"/>
      <c r="AF3290" s="24"/>
    </row>
    <row r="3291" spans="1:32" x14ac:dyDescent="0.25">
      <c r="A3291" s="18"/>
      <c r="B3291" s="18"/>
      <c r="C3291" s="74"/>
      <c r="D3291" s="74"/>
      <c r="E3291" s="75"/>
      <c r="F3291" s="5"/>
      <c r="G3291" s="5"/>
      <c r="H3291" s="5"/>
      <c r="K3291" s="5"/>
      <c r="L3291" s="5"/>
      <c r="M3291" s="18"/>
      <c r="N3291" s="18"/>
      <c r="T3291" s="67"/>
      <c r="U3291" s="67"/>
      <c r="V3291" s="20"/>
      <c r="Z3291" s="24"/>
      <c r="AA3291" s="24"/>
      <c r="AB3291" s="24"/>
      <c r="AC3291" s="24"/>
      <c r="AD3291" s="24"/>
      <c r="AE3291" s="24"/>
      <c r="AF3291" s="24"/>
    </row>
    <row r="3292" spans="1:32" x14ac:dyDescent="0.25">
      <c r="A3292" s="18"/>
      <c r="B3292" s="18"/>
      <c r="C3292" s="74"/>
      <c r="D3292" s="74"/>
      <c r="E3292" s="75"/>
      <c r="F3292" s="5"/>
      <c r="G3292" s="5"/>
      <c r="H3292" s="5"/>
      <c r="K3292" s="5"/>
      <c r="L3292" s="5"/>
      <c r="M3292" s="18"/>
      <c r="N3292" s="18"/>
      <c r="T3292" s="67"/>
      <c r="U3292" s="67"/>
      <c r="V3292" s="20"/>
      <c r="Z3292" s="24"/>
      <c r="AA3292" s="24"/>
      <c r="AB3292" s="24"/>
      <c r="AC3292" s="24"/>
      <c r="AD3292" s="24"/>
      <c r="AE3292" s="24"/>
      <c r="AF3292" s="24"/>
    </row>
    <row r="3293" spans="1:32" x14ac:dyDescent="0.25">
      <c r="A3293" s="18"/>
      <c r="B3293" s="18"/>
      <c r="C3293" s="74"/>
      <c r="D3293" s="74"/>
      <c r="E3293" s="75"/>
      <c r="F3293" s="5"/>
      <c r="G3293" s="5"/>
      <c r="H3293" s="5"/>
      <c r="K3293" s="5"/>
      <c r="L3293" s="5"/>
      <c r="M3293" s="18"/>
      <c r="N3293" s="18"/>
      <c r="T3293" s="67"/>
      <c r="U3293" s="67"/>
      <c r="V3293" s="20"/>
      <c r="Z3293" s="24"/>
      <c r="AA3293" s="24"/>
      <c r="AB3293" s="24"/>
      <c r="AC3293" s="24"/>
      <c r="AD3293" s="24"/>
      <c r="AE3293" s="24"/>
      <c r="AF3293" s="24"/>
    </row>
    <row r="3294" spans="1:32" x14ac:dyDescent="0.25">
      <c r="A3294" s="18"/>
      <c r="B3294" s="18"/>
      <c r="C3294" s="74"/>
      <c r="D3294" s="74"/>
      <c r="E3294" s="75"/>
      <c r="F3294" s="5"/>
      <c r="G3294" s="5"/>
      <c r="H3294" s="5"/>
      <c r="K3294" s="5"/>
      <c r="L3294" s="5"/>
      <c r="M3294" s="18"/>
      <c r="N3294" s="18"/>
      <c r="T3294" s="67"/>
      <c r="U3294" s="67"/>
      <c r="V3294" s="20"/>
      <c r="Z3294" s="24"/>
      <c r="AA3294" s="24"/>
      <c r="AB3294" s="24"/>
      <c r="AC3294" s="24"/>
      <c r="AD3294" s="24"/>
      <c r="AE3294" s="24"/>
      <c r="AF3294" s="24"/>
    </row>
    <row r="3295" spans="1:32" x14ac:dyDescent="0.25">
      <c r="A3295" s="18"/>
      <c r="B3295" s="18"/>
      <c r="C3295" s="74"/>
      <c r="D3295" s="74"/>
      <c r="E3295" s="75"/>
      <c r="F3295" s="5"/>
      <c r="G3295" s="5"/>
      <c r="H3295" s="5"/>
      <c r="K3295" s="5"/>
      <c r="L3295" s="5"/>
      <c r="M3295" s="18"/>
      <c r="N3295" s="18"/>
      <c r="T3295" s="67"/>
      <c r="U3295" s="67"/>
      <c r="V3295" s="20"/>
      <c r="Z3295" s="24"/>
      <c r="AA3295" s="24"/>
      <c r="AB3295" s="24"/>
      <c r="AC3295" s="24"/>
      <c r="AD3295" s="24"/>
      <c r="AE3295" s="24"/>
      <c r="AF3295" s="24"/>
    </row>
    <row r="3296" spans="1:32" x14ac:dyDescent="0.25">
      <c r="A3296" s="18"/>
      <c r="B3296" s="18"/>
      <c r="C3296" s="74"/>
      <c r="D3296" s="74"/>
      <c r="E3296" s="75"/>
      <c r="F3296" s="5"/>
      <c r="G3296" s="5"/>
      <c r="H3296" s="5"/>
      <c r="K3296" s="5"/>
      <c r="L3296" s="5"/>
      <c r="M3296" s="18"/>
      <c r="N3296" s="18"/>
      <c r="T3296" s="67"/>
      <c r="U3296" s="67"/>
      <c r="V3296" s="20"/>
      <c r="Z3296" s="24"/>
      <c r="AA3296" s="24"/>
      <c r="AB3296" s="24"/>
      <c r="AC3296" s="24"/>
      <c r="AD3296" s="24"/>
      <c r="AE3296" s="24"/>
      <c r="AF3296" s="24"/>
    </row>
    <row r="3297" spans="1:32" x14ac:dyDescent="0.25">
      <c r="A3297" s="18"/>
      <c r="B3297" s="18"/>
      <c r="C3297" s="74"/>
      <c r="D3297" s="74"/>
      <c r="E3297" s="75"/>
      <c r="F3297" s="5"/>
      <c r="G3297" s="5"/>
      <c r="H3297" s="5"/>
      <c r="K3297" s="5"/>
      <c r="L3297" s="5"/>
      <c r="M3297" s="18"/>
      <c r="N3297" s="18"/>
      <c r="T3297" s="67"/>
      <c r="U3297" s="67"/>
      <c r="V3297" s="20"/>
      <c r="Z3297" s="24"/>
      <c r="AA3297" s="24"/>
      <c r="AB3297" s="24"/>
      <c r="AC3297" s="24"/>
      <c r="AD3297" s="24"/>
      <c r="AE3297" s="24"/>
      <c r="AF3297" s="24"/>
    </row>
    <row r="3298" spans="1:32" x14ac:dyDescent="0.25">
      <c r="A3298" s="18"/>
      <c r="B3298" s="18"/>
      <c r="C3298" s="74"/>
      <c r="D3298" s="74"/>
      <c r="E3298" s="75"/>
      <c r="F3298" s="5"/>
      <c r="G3298" s="5"/>
      <c r="H3298" s="5"/>
      <c r="K3298" s="5"/>
      <c r="L3298" s="5"/>
      <c r="M3298" s="18"/>
      <c r="N3298" s="18"/>
      <c r="T3298" s="67"/>
      <c r="U3298" s="67"/>
      <c r="V3298" s="20"/>
      <c r="Z3298" s="24"/>
      <c r="AA3298" s="24"/>
      <c r="AB3298" s="24"/>
      <c r="AC3298" s="24"/>
      <c r="AD3298" s="24"/>
      <c r="AE3298" s="24"/>
      <c r="AF3298" s="24"/>
    </row>
    <row r="3299" spans="1:32" x14ac:dyDescent="0.25">
      <c r="A3299" s="18"/>
      <c r="B3299" s="18"/>
      <c r="C3299" s="74"/>
      <c r="D3299" s="74"/>
      <c r="E3299" s="75"/>
      <c r="F3299" s="5"/>
      <c r="G3299" s="5"/>
      <c r="H3299" s="5"/>
      <c r="K3299" s="5"/>
      <c r="L3299" s="5"/>
      <c r="M3299" s="18"/>
      <c r="N3299" s="18"/>
      <c r="T3299" s="67"/>
      <c r="U3299" s="67"/>
      <c r="V3299" s="20"/>
      <c r="Z3299" s="24"/>
      <c r="AA3299" s="24"/>
      <c r="AB3299" s="24"/>
      <c r="AC3299" s="24"/>
      <c r="AD3299" s="24"/>
      <c r="AE3299" s="24"/>
      <c r="AF3299" s="24"/>
    </row>
    <row r="3300" spans="1:32" x14ac:dyDescent="0.25">
      <c r="A3300" s="18"/>
      <c r="B3300" s="18"/>
      <c r="C3300" s="74"/>
      <c r="D3300" s="74"/>
      <c r="E3300" s="75"/>
      <c r="F3300" s="5"/>
      <c r="G3300" s="5"/>
      <c r="H3300" s="5"/>
      <c r="K3300" s="5"/>
      <c r="L3300" s="5"/>
      <c r="M3300" s="18"/>
      <c r="N3300" s="18"/>
      <c r="T3300" s="67"/>
      <c r="U3300" s="67"/>
      <c r="V3300" s="20"/>
      <c r="Z3300" s="24"/>
      <c r="AA3300" s="24"/>
      <c r="AB3300" s="24"/>
      <c r="AC3300" s="24"/>
      <c r="AD3300" s="24"/>
      <c r="AE3300" s="24"/>
      <c r="AF3300" s="24"/>
    </row>
    <row r="3301" spans="1:32" x14ac:dyDescent="0.25">
      <c r="A3301" s="18"/>
      <c r="B3301" s="18"/>
      <c r="C3301" s="74"/>
      <c r="D3301" s="74"/>
      <c r="E3301" s="75"/>
      <c r="F3301" s="5"/>
      <c r="G3301" s="5"/>
      <c r="H3301" s="5"/>
      <c r="K3301" s="5"/>
      <c r="L3301" s="5"/>
      <c r="M3301" s="18"/>
      <c r="N3301" s="18"/>
      <c r="T3301" s="67"/>
      <c r="U3301" s="67"/>
      <c r="V3301" s="20"/>
      <c r="Z3301" s="24"/>
      <c r="AA3301" s="24"/>
      <c r="AB3301" s="24"/>
      <c r="AC3301" s="24"/>
      <c r="AD3301" s="24"/>
      <c r="AE3301" s="24"/>
      <c r="AF3301" s="24"/>
    </row>
    <row r="3302" spans="1:32" x14ac:dyDescent="0.25">
      <c r="A3302" s="18"/>
      <c r="B3302" s="18"/>
      <c r="C3302" s="74"/>
      <c r="D3302" s="74"/>
      <c r="E3302" s="75"/>
      <c r="F3302" s="5"/>
      <c r="G3302" s="5"/>
      <c r="H3302" s="5"/>
      <c r="K3302" s="5"/>
      <c r="L3302" s="5"/>
      <c r="M3302" s="18"/>
      <c r="N3302" s="18"/>
      <c r="T3302" s="67"/>
      <c r="U3302" s="67"/>
      <c r="V3302" s="20"/>
      <c r="Z3302" s="24"/>
      <c r="AA3302" s="24"/>
      <c r="AB3302" s="24"/>
      <c r="AC3302" s="24"/>
      <c r="AD3302" s="24"/>
      <c r="AE3302" s="24"/>
      <c r="AF3302" s="24"/>
    </row>
    <row r="3303" spans="1:32" x14ac:dyDescent="0.25">
      <c r="A3303" s="18"/>
      <c r="B3303" s="18"/>
      <c r="C3303" s="74"/>
      <c r="D3303" s="74"/>
      <c r="E3303" s="75"/>
      <c r="F3303" s="5"/>
      <c r="G3303" s="5"/>
      <c r="H3303" s="5"/>
      <c r="K3303" s="5"/>
      <c r="L3303" s="5"/>
      <c r="M3303" s="18"/>
      <c r="N3303" s="18"/>
      <c r="T3303" s="67"/>
      <c r="U3303" s="67"/>
      <c r="V3303" s="20"/>
      <c r="Z3303" s="24"/>
      <c r="AA3303" s="24"/>
      <c r="AB3303" s="24"/>
      <c r="AC3303" s="24"/>
      <c r="AD3303" s="24"/>
      <c r="AE3303" s="24"/>
      <c r="AF3303" s="24"/>
    </row>
    <row r="3304" spans="1:32" x14ac:dyDescent="0.25">
      <c r="A3304" s="18"/>
      <c r="B3304" s="18"/>
      <c r="C3304" s="74"/>
      <c r="D3304" s="74"/>
      <c r="E3304" s="75"/>
      <c r="F3304" s="5"/>
      <c r="G3304" s="5"/>
      <c r="H3304" s="5"/>
      <c r="K3304" s="5"/>
      <c r="L3304" s="5"/>
      <c r="M3304" s="18"/>
      <c r="N3304" s="18"/>
      <c r="T3304" s="67"/>
      <c r="U3304" s="67"/>
      <c r="V3304" s="20"/>
      <c r="Z3304" s="24"/>
      <c r="AA3304" s="24"/>
      <c r="AB3304" s="24"/>
      <c r="AC3304" s="24"/>
      <c r="AD3304" s="24"/>
      <c r="AE3304" s="24"/>
      <c r="AF3304" s="24"/>
    </row>
    <row r="3305" spans="1:32" x14ac:dyDescent="0.25">
      <c r="A3305" s="18"/>
      <c r="B3305" s="18"/>
      <c r="C3305" s="74"/>
      <c r="D3305" s="74"/>
      <c r="E3305" s="75"/>
      <c r="F3305" s="5"/>
      <c r="G3305" s="5"/>
      <c r="H3305" s="5"/>
      <c r="K3305" s="5"/>
      <c r="L3305" s="5"/>
      <c r="M3305" s="18"/>
      <c r="N3305" s="18"/>
      <c r="T3305" s="67"/>
      <c r="U3305" s="67"/>
      <c r="V3305" s="20"/>
      <c r="Z3305" s="24"/>
      <c r="AA3305" s="24"/>
      <c r="AB3305" s="24"/>
      <c r="AC3305" s="24"/>
      <c r="AD3305" s="24"/>
      <c r="AE3305" s="24"/>
      <c r="AF3305" s="24"/>
    </row>
    <row r="3306" spans="1:32" x14ac:dyDescent="0.25">
      <c r="A3306" s="18"/>
      <c r="B3306" s="18"/>
      <c r="C3306" s="74"/>
      <c r="D3306" s="74"/>
      <c r="E3306" s="75"/>
      <c r="F3306" s="5"/>
      <c r="G3306" s="5"/>
      <c r="H3306" s="5"/>
      <c r="K3306" s="5"/>
      <c r="L3306" s="5"/>
      <c r="M3306" s="18"/>
      <c r="N3306" s="18"/>
      <c r="T3306" s="67"/>
      <c r="U3306" s="67"/>
      <c r="V3306" s="20"/>
      <c r="Z3306" s="24"/>
      <c r="AA3306" s="24"/>
      <c r="AB3306" s="24"/>
      <c r="AC3306" s="24"/>
      <c r="AD3306" s="24"/>
      <c r="AE3306" s="24"/>
      <c r="AF3306" s="24"/>
    </row>
    <row r="3307" spans="1:32" x14ac:dyDescent="0.25">
      <c r="A3307" s="18"/>
      <c r="B3307" s="18"/>
      <c r="C3307" s="74"/>
      <c r="D3307" s="74"/>
      <c r="E3307" s="75"/>
      <c r="F3307" s="5"/>
      <c r="G3307" s="5"/>
      <c r="H3307" s="5"/>
      <c r="K3307" s="5"/>
      <c r="L3307" s="5"/>
      <c r="M3307" s="18"/>
      <c r="N3307" s="18"/>
      <c r="T3307" s="67"/>
      <c r="U3307" s="67"/>
      <c r="Z3307" s="24"/>
      <c r="AA3307" s="24"/>
      <c r="AB3307" s="24"/>
      <c r="AC3307" s="24"/>
      <c r="AD3307" s="24"/>
      <c r="AE3307" s="24"/>
      <c r="AF3307" s="24"/>
    </row>
    <row r="3308" spans="1:32" x14ac:dyDescent="0.25">
      <c r="A3308" s="18"/>
      <c r="B3308" s="18"/>
      <c r="C3308" s="74"/>
      <c r="D3308" s="74"/>
      <c r="E3308" s="75"/>
      <c r="F3308" s="5"/>
      <c r="G3308" s="5"/>
      <c r="H3308" s="5"/>
      <c r="K3308" s="5"/>
      <c r="L3308" s="5"/>
      <c r="M3308" s="18"/>
      <c r="N3308" s="18"/>
      <c r="T3308" s="67"/>
      <c r="U3308" s="67"/>
      <c r="Z3308" s="24"/>
      <c r="AA3308" s="24"/>
      <c r="AB3308" s="24"/>
      <c r="AC3308" s="24"/>
      <c r="AD3308" s="24"/>
      <c r="AE3308" s="24"/>
      <c r="AF3308" s="24"/>
    </row>
    <row r="3309" spans="1:32" x14ac:dyDescent="0.25">
      <c r="A3309" s="18"/>
      <c r="B3309" s="18"/>
      <c r="C3309" s="74"/>
      <c r="D3309" s="74"/>
      <c r="E3309" s="75"/>
      <c r="F3309" s="5"/>
      <c r="G3309" s="5"/>
      <c r="H3309" s="5"/>
      <c r="K3309" s="5"/>
      <c r="L3309" s="5"/>
      <c r="M3309" s="18"/>
      <c r="N3309" s="18"/>
      <c r="T3309" s="67"/>
      <c r="U3309" s="67"/>
      <c r="Z3309" s="24"/>
      <c r="AA3309" s="24"/>
      <c r="AB3309" s="24"/>
      <c r="AC3309" s="24"/>
      <c r="AD3309" s="24"/>
      <c r="AE3309" s="24"/>
      <c r="AF3309" s="24"/>
    </row>
    <row r="3310" spans="1:32" x14ac:dyDescent="0.25">
      <c r="A3310" s="18"/>
      <c r="B3310" s="18"/>
      <c r="C3310" s="74"/>
      <c r="D3310" s="74"/>
      <c r="E3310" s="75"/>
      <c r="F3310" s="5"/>
      <c r="G3310" s="5"/>
      <c r="H3310" s="5"/>
      <c r="K3310" s="5"/>
      <c r="L3310" s="5"/>
      <c r="M3310" s="18"/>
      <c r="N3310" s="18"/>
      <c r="T3310" s="67"/>
      <c r="U3310" s="67"/>
      <c r="Z3310" s="24"/>
      <c r="AA3310" s="24"/>
      <c r="AB3310" s="24"/>
      <c r="AC3310" s="24"/>
      <c r="AD3310" s="24"/>
      <c r="AE3310" s="24"/>
      <c r="AF3310" s="24"/>
    </row>
    <row r="3311" spans="1:32" x14ac:dyDescent="0.25">
      <c r="A3311" s="18"/>
      <c r="B3311" s="18"/>
      <c r="C3311" s="74"/>
      <c r="D3311" s="74"/>
      <c r="E3311" s="75"/>
      <c r="F3311" s="5"/>
      <c r="G3311" s="5"/>
      <c r="H3311" s="5"/>
      <c r="K3311" s="5"/>
      <c r="L3311" s="5"/>
      <c r="M3311" s="18"/>
      <c r="N3311" s="18"/>
      <c r="T3311" s="67"/>
      <c r="U3311" s="67"/>
      <c r="Z3311" s="24"/>
      <c r="AA3311" s="24"/>
      <c r="AB3311" s="24"/>
      <c r="AC3311" s="24"/>
      <c r="AD3311" s="24"/>
      <c r="AE3311" s="24"/>
      <c r="AF3311" s="24"/>
    </row>
    <row r="3312" spans="1:32" x14ac:dyDescent="0.25">
      <c r="A3312" s="18"/>
      <c r="B3312" s="18"/>
      <c r="C3312" s="74"/>
      <c r="D3312" s="74"/>
      <c r="E3312" s="75"/>
      <c r="F3312" s="5"/>
      <c r="G3312" s="5"/>
      <c r="H3312" s="5"/>
      <c r="K3312" s="5"/>
      <c r="L3312" s="5"/>
      <c r="M3312" s="18"/>
      <c r="N3312" s="18"/>
      <c r="T3312" s="67"/>
      <c r="U3312" s="67"/>
      <c r="Z3312" s="24"/>
      <c r="AA3312" s="24"/>
      <c r="AB3312" s="24"/>
      <c r="AC3312" s="24"/>
      <c r="AD3312" s="24"/>
      <c r="AE3312" s="24"/>
      <c r="AF3312" s="24"/>
    </row>
    <row r="3313" spans="1:32" x14ac:dyDescent="0.25">
      <c r="A3313" s="18"/>
      <c r="B3313" s="18"/>
      <c r="C3313" s="74"/>
      <c r="D3313" s="74"/>
      <c r="E3313" s="75"/>
      <c r="F3313" s="5"/>
      <c r="G3313" s="5"/>
      <c r="H3313" s="5"/>
      <c r="K3313" s="5"/>
      <c r="L3313" s="5"/>
      <c r="M3313" s="18"/>
      <c r="N3313" s="18"/>
      <c r="T3313" s="67"/>
      <c r="U3313" s="67"/>
      <c r="Z3313" s="24"/>
      <c r="AA3313" s="24"/>
      <c r="AB3313" s="24"/>
      <c r="AC3313" s="24"/>
      <c r="AD3313" s="24"/>
      <c r="AE3313" s="24"/>
      <c r="AF3313" s="24"/>
    </row>
    <row r="3314" spans="1:32" x14ac:dyDescent="0.25">
      <c r="A3314" s="18"/>
      <c r="B3314" s="18"/>
      <c r="C3314" s="74"/>
      <c r="D3314" s="74"/>
      <c r="E3314" s="75"/>
      <c r="F3314" s="5"/>
      <c r="G3314" s="5"/>
      <c r="H3314" s="5"/>
      <c r="K3314" s="5"/>
      <c r="L3314" s="5"/>
      <c r="M3314" s="18"/>
      <c r="N3314" s="18"/>
      <c r="T3314" s="67"/>
      <c r="U3314" s="67"/>
      <c r="Z3314" s="24"/>
      <c r="AA3314" s="24"/>
      <c r="AB3314" s="24"/>
      <c r="AC3314" s="24"/>
      <c r="AD3314" s="24"/>
      <c r="AE3314" s="24"/>
      <c r="AF3314" s="24"/>
    </row>
    <row r="3315" spans="1:32" x14ac:dyDescent="0.25">
      <c r="A3315" s="18"/>
      <c r="B3315" s="18"/>
      <c r="C3315" s="74"/>
      <c r="D3315" s="74"/>
      <c r="E3315" s="75"/>
      <c r="F3315" s="5"/>
      <c r="G3315" s="5"/>
      <c r="H3315" s="5"/>
      <c r="K3315" s="5"/>
      <c r="L3315" s="5"/>
      <c r="M3315" s="18"/>
      <c r="N3315" s="18"/>
      <c r="T3315" s="67"/>
      <c r="U3315" s="67"/>
      <c r="Z3315" s="24"/>
      <c r="AA3315" s="24"/>
      <c r="AB3315" s="24"/>
      <c r="AC3315" s="24"/>
      <c r="AD3315" s="24"/>
      <c r="AE3315" s="24"/>
      <c r="AF3315" s="24"/>
    </row>
    <row r="3316" spans="1:32" x14ac:dyDescent="0.25">
      <c r="A3316" s="18"/>
      <c r="B3316" s="18"/>
      <c r="C3316" s="74"/>
      <c r="D3316" s="74"/>
      <c r="E3316" s="75"/>
      <c r="F3316" s="5"/>
      <c r="G3316" s="5"/>
      <c r="H3316" s="5"/>
      <c r="K3316" s="5"/>
      <c r="L3316" s="5"/>
      <c r="M3316" s="18"/>
      <c r="N3316" s="18"/>
      <c r="T3316" s="67"/>
      <c r="U3316" s="67"/>
      <c r="Z3316" s="24"/>
      <c r="AA3316" s="24"/>
      <c r="AB3316" s="24"/>
      <c r="AC3316" s="24"/>
      <c r="AD3316" s="24"/>
      <c r="AE3316" s="24"/>
      <c r="AF3316" s="24"/>
    </row>
    <row r="3317" spans="1:32" x14ac:dyDescent="0.25">
      <c r="A3317" s="18"/>
      <c r="B3317" s="18"/>
      <c r="C3317" s="74"/>
      <c r="D3317" s="74"/>
      <c r="E3317" s="75"/>
      <c r="F3317" s="5"/>
      <c r="G3317" s="5"/>
      <c r="H3317" s="5"/>
      <c r="K3317" s="5"/>
      <c r="L3317" s="5"/>
      <c r="M3317" s="18"/>
      <c r="N3317" s="18"/>
      <c r="T3317" s="67"/>
      <c r="U3317" s="67"/>
      <c r="Z3317" s="24"/>
      <c r="AA3317" s="24"/>
      <c r="AB3317" s="24"/>
      <c r="AC3317" s="24"/>
      <c r="AD3317" s="24"/>
      <c r="AE3317" s="24"/>
      <c r="AF3317" s="24"/>
    </row>
    <row r="3318" spans="1:32" x14ac:dyDescent="0.25">
      <c r="A3318" s="18"/>
      <c r="B3318" s="18"/>
      <c r="C3318" s="74"/>
      <c r="D3318" s="74"/>
      <c r="E3318" s="75"/>
      <c r="F3318" s="5"/>
      <c r="G3318" s="5"/>
      <c r="H3318" s="5"/>
      <c r="K3318" s="5"/>
      <c r="L3318" s="5"/>
      <c r="M3318" s="18"/>
      <c r="N3318" s="18"/>
      <c r="T3318" s="67"/>
      <c r="U3318" s="67"/>
      <c r="Z3318" s="24"/>
      <c r="AA3318" s="24"/>
      <c r="AB3318" s="24"/>
      <c r="AC3318" s="24"/>
      <c r="AD3318" s="24"/>
      <c r="AE3318" s="24"/>
      <c r="AF3318" s="24"/>
    </row>
    <row r="3319" spans="1:32" x14ac:dyDescent="0.25">
      <c r="A3319" s="18"/>
      <c r="B3319" s="18"/>
      <c r="C3319" s="74"/>
      <c r="D3319" s="74"/>
      <c r="E3319" s="75"/>
      <c r="F3319" s="5"/>
      <c r="G3319" s="5"/>
      <c r="H3319" s="5"/>
      <c r="K3319" s="5"/>
      <c r="L3319" s="5"/>
      <c r="M3319" s="18"/>
      <c r="N3319" s="18"/>
      <c r="T3319" s="67"/>
      <c r="U3319" s="67"/>
      <c r="Z3319" s="24"/>
      <c r="AA3319" s="24"/>
      <c r="AB3319" s="24"/>
      <c r="AC3319" s="24"/>
      <c r="AD3319" s="24"/>
      <c r="AE3319" s="24"/>
      <c r="AF3319" s="24"/>
    </row>
    <row r="3320" spans="1:32" x14ac:dyDescent="0.25">
      <c r="A3320" s="18"/>
      <c r="B3320" s="18"/>
      <c r="C3320" s="74"/>
      <c r="D3320" s="74"/>
      <c r="E3320" s="75"/>
      <c r="F3320" s="5"/>
      <c r="G3320" s="5"/>
      <c r="H3320" s="5"/>
      <c r="K3320" s="5"/>
      <c r="L3320" s="5"/>
      <c r="M3320" s="18"/>
      <c r="N3320" s="18"/>
      <c r="T3320" s="67"/>
      <c r="U3320" s="67"/>
      <c r="Z3320" s="24"/>
      <c r="AA3320" s="24"/>
      <c r="AB3320" s="24"/>
      <c r="AC3320" s="24"/>
      <c r="AD3320" s="24"/>
      <c r="AE3320" s="24"/>
      <c r="AF3320" s="24"/>
    </row>
    <row r="3321" spans="1:32" x14ac:dyDescent="0.25">
      <c r="A3321" s="18"/>
      <c r="B3321" s="18"/>
      <c r="C3321" s="74"/>
      <c r="D3321" s="74"/>
      <c r="E3321" s="75"/>
      <c r="F3321" s="5"/>
      <c r="G3321" s="5"/>
      <c r="H3321" s="5"/>
      <c r="K3321" s="5"/>
      <c r="L3321" s="5"/>
      <c r="M3321" s="18"/>
      <c r="N3321" s="18"/>
      <c r="T3321" s="67"/>
      <c r="U3321" s="67"/>
      <c r="Z3321" s="24"/>
      <c r="AA3321" s="24"/>
      <c r="AB3321" s="24"/>
      <c r="AC3321" s="24"/>
      <c r="AD3321" s="24"/>
      <c r="AE3321" s="24"/>
      <c r="AF3321" s="24"/>
    </row>
    <row r="3322" spans="1:32" x14ac:dyDescent="0.25">
      <c r="A3322" s="18"/>
      <c r="B3322" s="18"/>
      <c r="C3322" s="74"/>
      <c r="D3322" s="74"/>
      <c r="E3322" s="75"/>
      <c r="F3322" s="5"/>
      <c r="G3322" s="5"/>
      <c r="H3322" s="5"/>
      <c r="K3322" s="5"/>
      <c r="L3322" s="5"/>
      <c r="M3322" s="18"/>
      <c r="N3322" s="18"/>
      <c r="T3322" s="67"/>
      <c r="U3322" s="67"/>
      <c r="Z3322" s="24"/>
      <c r="AA3322" s="24"/>
      <c r="AB3322" s="24"/>
      <c r="AC3322" s="24"/>
      <c r="AD3322" s="24"/>
      <c r="AE3322" s="24"/>
      <c r="AF3322" s="24"/>
    </row>
    <row r="3323" spans="1:32" x14ac:dyDescent="0.25">
      <c r="A3323" s="18"/>
      <c r="B3323" s="18"/>
      <c r="C3323" s="74"/>
      <c r="D3323" s="74"/>
      <c r="E3323" s="75"/>
      <c r="F3323" s="5"/>
      <c r="G3323" s="5"/>
      <c r="H3323" s="5"/>
      <c r="K3323" s="5"/>
      <c r="L3323" s="5"/>
      <c r="M3323" s="18"/>
      <c r="N3323" s="18"/>
      <c r="T3323" s="67"/>
      <c r="U3323" s="67"/>
      <c r="Z3323" s="24"/>
      <c r="AA3323" s="24"/>
      <c r="AB3323" s="24"/>
      <c r="AC3323" s="24"/>
      <c r="AD3323" s="24"/>
      <c r="AE3323" s="24"/>
      <c r="AF3323" s="24"/>
    </row>
    <row r="3324" spans="1:32" x14ac:dyDescent="0.25">
      <c r="A3324" s="18"/>
      <c r="B3324" s="18"/>
      <c r="C3324" s="74"/>
      <c r="D3324" s="74"/>
      <c r="E3324" s="75"/>
      <c r="F3324" s="5"/>
      <c r="G3324" s="5"/>
      <c r="H3324" s="5"/>
      <c r="K3324" s="5"/>
      <c r="L3324" s="5"/>
      <c r="M3324" s="18"/>
      <c r="N3324" s="18"/>
      <c r="T3324" s="67"/>
      <c r="U3324" s="67"/>
      <c r="Z3324" s="24"/>
      <c r="AA3324" s="24"/>
      <c r="AB3324" s="24"/>
      <c r="AC3324" s="24"/>
      <c r="AD3324" s="24"/>
      <c r="AE3324" s="24"/>
      <c r="AF3324" s="24"/>
    </row>
    <row r="3325" spans="1:32" x14ac:dyDescent="0.25">
      <c r="A3325" s="18"/>
      <c r="B3325" s="18"/>
      <c r="C3325" s="74"/>
      <c r="D3325" s="74"/>
      <c r="E3325" s="75"/>
      <c r="F3325" s="5"/>
      <c r="G3325" s="5"/>
      <c r="H3325" s="5"/>
      <c r="K3325" s="5"/>
      <c r="L3325" s="5"/>
      <c r="M3325" s="18"/>
      <c r="N3325" s="18"/>
      <c r="T3325" s="67"/>
      <c r="U3325" s="67"/>
      <c r="Z3325" s="24"/>
      <c r="AA3325" s="24"/>
      <c r="AB3325" s="24"/>
      <c r="AC3325" s="24"/>
      <c r="AD3325" s="24"/>
      <c r="AE3325" s="24"/>
      <c r="AF3325" s="24"/>
    </row>
    <row r="3326" spans="1:32" x14ac:dyDescent="0.25">
      <c r="A3326" s="18"/>
      <c r="B3326" s="18"/>
      <c r="C3326" s="74"/>
      <c r="D3326" s="74"/>
      <c r="E3326" s="75"/>
      <c r="F3326" s="5"/>
      <c r="G3326" s="5"/>
      <c r="H3326" s="5"/>
      <c r="K3326" s="5"/>
      <c r="L3326" s="5"/>
      <c r="M3326" s="18"/>
      <c r="N3326" s="18"/>
      <c r="T3326" s="67"/>
      <c r="U3326" s="67"/>
      <c r="Z3326" s="24"/>
      <c r="AA3326" s="24"/>
      <c r="AB3326" s="24"/>
      <c r="AC3326" s="24"/>
      <c r="AD3326" s="24"/>
      <c r="AE3326" s="24"/>
      <c r="AF3326" s="24"/>
    </row>
    <row r="3327" spans="1:32" x14ac:dyDescent="0.25">
      <c r="A3327" s="18"/>
      <c r="B3327" s="18"/>
      <c r="C3327" s="74"/>
      <c r="D3327" s="74"/>
      <c r="E3327" s="75"/>
      <c r="F3327" s="5"/>
      <c r="G3327" s="5"/>
      <c r="H3327" s="5"/>
      <c r="K3327" s="5"/>
      <c r="L3327" s="5"/>
      <c r="M3327" s="18"/>
      <c r="N3327" s="18"/>
      <c r="T3327" s="67"/>
      <c r="U3327" s="67"/>
      <c r="Z3327" s="24"/>
      <c r="AA3327" s="24"/>
      <c r="AB3327" s="24"/>
      <c r="AC3327" s="24"/>
      <c r="AD3327" s="24"/>
      <c r="AE3327" s="24"/>
      <c r="AF3327" s="24"/>
    </row>
    <row r="3328" spans="1:32" x14ac:dyDescent="0.25">
      <c r="A3328" s="18"/>
      <c r="B3328" s="18"/>
      <c r="C3328" s="74"/>
      <c r="D3328" s="74"/>
      <c r="E3328" s="75"/>
      <c r="F3328" s="5"/>
      <c r="G3328" s="5"/>
      <c r="H3328" s="5"/>
      <c r="K3328" s="5"/>
      <c r="L3328" s="5"/>
      <c r="M3328" s="18"/>
      <c r="N3328" s="18"/>
      <c r="T3328" s="67"/>
      <c r="U3328" s="67"/>
      <c r="Z3328" s="24"/>
      <c r="AA3328" s="24"/>
      <c r="AB3328" s="24"/>
      <c r="AC3328" s="24"/>
      <c r="AD3328" s="24"/>
      <c r="AE3328" s="24"/>
      <c r="AF3328" s="24"/>
    </row>
    <row r="3329" spans="1:32" x14ac:dyDescent="0.25">
      <c r="A3329" s="18"/>
      <c r="B3329" s="18"/>
      <c r="C3329" s="74"/>
      <c r="D3329" s="74"/>
      <c r="E3329" s="75"/>
      <c r="F3329" s="5"/>
      <c r="G3329" s="5"/>
      <c r="H3329" s="5"/>
      <c r="K3329" s="5"/>
      <c r="L3329" s="5"/>
      <c r="M3329" s="18"/>
      <c r="N3329" s="18"/>
      <c r="T3329" s="67"/>
      <c r="U3329" s="67"/>
      <c r="Z3329" s="24"/>
      <c r="AA3329" s="24"/>
      <c r="AB3329" s="24"/>
      <c r="AC3329" s="24"/>
      <c r="AD3329" s="24"/>
      <c r="AE3329" s="24"/>
      <c r="AF3329" s="24"/>
    </row>
    <row r="3330" spans="1:32" x14ac:dyDescent="0.25">
      <c r="A3330" s="18"/>
      <c r="B3330" s="18"/>
      <c r="C3330" s="74"/>
      <c r="D3330" s="74"/>
      <c r="E3330" s="75"/>
      <c r="F3330" s="5"/>
      <c r="G3330" s="5"/>
      <c r="H3330" s="5"/>
      <c r="K3330" s="5"/>
      <c r="L3330" s="5"/>
      <c r="M3330" s="18"/>
      <c r="N3330" s="18"/>
      <c r="T3330" s="67"/>
      <c r="U3330" s="67"/>
      <c r="Z3330" s="24"/>
      <c r="AA3330" s="24"/>
      <c r="AB3330" s="24"/>
      <c r="AC3330" s="24"/>
      <c r="AD3330" s="24"/>
      <c r="AE3330" s="24"/>
      <c r="AF3330" s="24"/>
    </row>
    <row r="3331" spans="1:32" x14ac:dyDescent="0.25">
      <c r="A3331" s="18"/>
      <c r="B3331" s="18"/>
      <c r="C3331" s="74"/>
      <c r="D3331" s="74"/>
      <c r="E3331" s="75"/>
      <c r="F3331" s="5"/>
      <c r="G3331" s="5"/>
      <c r="H3331" s="5"/>
      <c r="K3331" s="5"/>
      <c r="L3331" s="5"/>
      <c r="M3331" s="18"/>
      <c r="N3331" s="18"/>
      <c r="T3331" s="67"/>
      <c r="U3331" s="67"/>
      <c r="Z3331" s="24"/>
      <c r="AA3331" s="24"/>
      <c r="AB3331" s="24"/>
      <c r="AC3331" s="24"/>
      <c r="AD3331" s="24"/>
      <c r="AE3331" s="24"/>
      <c r="AF3331" s="24"/>
    </row>
    <row r="3332" spans="1:32" x14ac:dyDescent="0.25">
      <c r="A3332" s="18"/>
      <c r="B3332" s="18"/>
      <c r="C3332" s="74"/>
      <c r="D3332" s="74"/>
      <c r="E3332" s="75"/>
      <c r="F3332" s="5"/>
      <c r="G3332" s="5"/>
      <c r="H3332" s="5"/>
      <c r="K3332" s="5"/>
      <c r="L3332" s="5"/>
      <c r="M3332" s="18"/>
      <c r="N3332" s="18"/>
      <c r="T3332" s="67"/>
      <c r="U3332" s="67"/>
      <c r="Z3332" s="24"/>
      <c r="AA3332" s="24"/>
      <c r="AB3332" s="24"/>
      <c r="AC3332" s="24"/>
      <c r="AD3332" s="24"/>
      <c r="AE3332" s="24"/>
      <c r="AF3332" s="24"/>
    </row>
    <row r="3333" spans="1:32" x14ac:dyDescent="0.25">
      <c r="A3333" s="18"/>
      <c r="B3333" s="18"/>
      <c r="C3333" s="74"/>
      <c r="D3333" s="74"/>
      <c r="E3333" s="75"/>
      <c r="F3333" s="5"/>
      <c r="G3333" s="5"/>
      <c r="H3333" s="5"/>
      <c r="K3333" s="5"/>
      <c r="L3333" s="5"/>
      <c r="M3333" s="18"/>
      <c r="N3333" s="18"/>
      <c r="T3333" s="67"/>
      <c r="U3333" s="67"/>
      <c r="Z3333" s="24"/>
      <c r="AA3333" s="24"/>
      <c r="AB3333" s="24"/>
      <c r="AC3333" s="24"/>
      <c r="AD3333" s="24"/>
      <c r="AE3333" s="24"/>
      <c r="AF3333" s="24"/>
    </row>
    <row r="3334" spans="1:32" x14ac:dyDescent="0.25">
      <c r="A3334" s="18"/>
      <c r="B3334" s="18"/>
      <c r="C3334" s="74"/>
      <c r="D3334" s="74"/>
      <c r="E3334" s="75"/>
      <c r="F3334" s="5"/>
      <c r="G3334" s="5"/>
      <c r="H3334" s="5"/>
      <c r="K3334" s="5"/>
      <c r="L3334" s="5"/>
      <c r="M3334" s="18"/>
      <c r="N3334" s="18"/>
      <c r="T3334" s="67"/>
      <c r="U3334" s="67"/>
      <c r="Z3334" s="24"/>
      <c r="AA3334" s="24"/>
      <c r="AB3334" s="24"/>
      <c r="AC3334" s="24"/>
      <c r="AD3334" s="24"/>
      <c r="AE3334" s="24"/>
      <c r="AF3334" s="24"/>
    </row>
    <row r="3335" spans="1:32" x14ac:dyDescent="0.25">
      <c r="A3335" s="18"/>
      <c r="B3335" s="18"/>
      <c r="C3335" s="74"/>
      <c r="D3335" s="74"/>
      <c r="E3335" s="75"/>
      <c r="F3335" s="5"/>
      <c r="G3335" s="5"/>
      <c r="H3335" s="5"/>
      <c r="K3335" s="5"/>
      <c r="L3335" s="5"/>
      <c r="M3335" s="18"/>
      <c r="N3335" s="18"/>
      <c r="T3335" s="67"/>
      <c r="U3335" s="67"/>
      <c r="Z3335" s="24"/>
      <c r="AA3335" s="24"/>
      <c r="AB3335" s="24"/>
      <c r="AC3335" s="24"/>
      <c r="AD3335" s="24"/>
      <c r="AE3335" s="24"/>
      <c r="AF3335" s="24"/>
    </row>
    <row r="3336" spans="1:32" x14ac:dyDescent="0.25">
      <c r="A3336" s="18"/>
      <c r="B3336" s="18"/>
      <c r="C3336" s="74"/>
      <c r="D3336" s="74"/>
      <c r="E3336" s="75"/>
      <c r="F3336" s="5"/>
      <c r="G3336" s="5"/>
      <c r="H3336" s="5"/>
      <c r="K3336" s="5"/>
      <c r="L3336" s="5"/>
      <c r="M3336" s="18"/>
      <c r="N3336" s="18"/>
      <c r="T3336" s="67"/>
      <c r="U3336" s="67"/>
      <c r="Z3336" s="24"/>
      <c r="AA3336" s="24"/>
      <c r="AB3336" s="24"/>
      <c r="AC3336" s="24"/>
      <c r="AD3336" s="24"/>
      <c r="AE3336" s="24"/>
      <c r="AF3336" s="24"/>
    </row>
    <row r="3337" spans="1:32" x14ac:dyDescent="0.25">
      <c r="A3337" s="18"/>
      <c r="B3337" s="18"/>
      <c r="C3337" s="74"/>
      <c r="D3337" s="74"/>
      <c r="E3337" s="75"/>
      <c r="F3337" s="5"/>
      <c r="G3337" s="5"/>
      <c r="H3337" s="5"/>
      <c r="K3337" s="5"/>
      <c r="L3337" s="5"/>
      <c r="M3337" s="18"/>
      <c r="N3337" s="18"/>
      <c r="T3337" s="67"/>
      <c r="U3337" s="67"/>
      <c r="Z3337" s="24"/>
      <c r="AA3337" s="24"/>
      <c r="AB3337" s="24"/>
      <c r="AC3337" s="24"/>
      <c r="AD3337" s="24"/>
      <c r="AE3337" s="24"/>
      <c r="AF3337" s="24"/>
    </row>
    <row r="3338" spans="1:32" x14ac:dyDescent="0.25">
      <c r="A3338" s="18"/>
      <c r="B3338" s="18"/>
      <c r="C3338" s="74"/>
      <c r="D3338" s="74"/>
      <c r="E3338" s="75"/>
      <c r="F3338" s="5"/>
      <c r="G3338" s="5"/>
      <c r="H3338" s="5"/>
      <c r="K3338" s="5"/>
      <c r="L3338" s="5"/>
      <c r="M3338" s="18"/>
      <c r="N3338" s="18"/>
      <c r="T3338" s="67"/>
      <c r="U3338" s="67"/>
      <c r="Z3338" s="24"/>
      <c r="AA3338" s="24"/>
      <c r="AB3338" s="24"/>
      <c r="AC3338" s="24"/>
      <c r="AD3338" s="24"/>
      <c r="AE3338" s="24"/>
      <c r="AF3338" s="24"/>
    </row>
    <row r="3339" spans="1:32" x14ac:dyDescent="0.25">
      <c r="A3339" s="18"/>
      <c r="B3339" s="18"/>
      <c r="C3339" s="74"/>
      <c r="D3339" s="74"/>
      <c r="E3339" s="75"/>
      <c r="F3339" s="5"/>
      <c r="G3339" s="5"/>
      <c r="H3339" s="5"/>
      <c r="K3339" s="5"/>
      <c r="L3339" s="5"/>
      <c r="M3339" s="18"/>
      <c r="N3339" s="18"/>
      <c r="T3339" s="67"/>
      <c r="U3339" s="67"/>
      <c r="Z3339" s="24"/>
      <c r="AA3339" s="24"/>
      <c r="AB3339" s="24"/>
      <c r="AC3339" s="24"/>
      <c r="AD3339" s="24"/>
      <c r="AE3339" s="24"/>
      <c r="AF3339" s="24"/>
    </row>
    <row r="3340" spans="1:32" x14ac:dyDescent="0.25">
      <c r="A3340" s="18"/>
      <c r="B3340" s="18"/>
      <c r="C3340" s="74"/>
      <c r="D3340" s="74"/>
      <c r="E3340" s="75"/>
      <c r="F3340" s="5"/>
      <c r="G3340" s="5"/>
      <c r="H3340" s="5"/>
      <c r="K3340" s="5"/>
      <c r="L3340" s="5"/>
      <c r="M3340" s="18"/>
      <c r="N3340" s="18"/>
      <c r="T3340" s="67"/>
      <c r="U3340" s="67"/>
      <c r="Z3340" s="24"/>
      <c r="AA3340" s="24"/>
      <c r="AB3340" s="24"/>
      <c r="AC3340" s="24"/>
      <c r="AD3340" s="24"/>
      <c r="AE3340" s="24"/>
      <c r="AF3340" s="24"/>
    </row>
    <row r="3341" spans="1:32" x14ac:dyDescent="0.25">
      <c r="A3341" s="18"/>
      <c r="B3341" s="18"/>
      <c r="C3341" s="74"/>
      <c r="D3341" s="74"/>
      <c r="E3341" s="75"/>
      <c r="F3341" s="5"/>
      <c r="G3341" s="5"/>
      <c r="H3341" s="5"/>
      <c r="K3341" s="5"/>
      <c r="L3341" s="5"/>
      <c r="M3341" s="18"/>
      <c r="N3341" s="18"/>
      <c r="T3341" s="67"/>
      <c r="U3341" s="67"/>
      <c r="Z3341" s="24"/>
      <c r="AA3341" s="24"/>
      <c r="AB3341" s="24"/>
      <c r="AC3341" s="24"/>
      <c r="AD3341" s="24"/>
      <c r="AE3341" s="24"/>
      <c r="AF3341" s="24"/>
    </row>
    <row r="3342" spans="1:32" x14ac:dyDescent="0.25">
      <c r="A3342" s="18"/>
      <c r="B3342" s="18"/>
      <c r="C3342" s="74"/>
      <c r="D3342" s="74"/>
      <c r="E3342" s="75"/>
      <c r="F3342" s="5"/>
      <c r="G3342" s="5"/>
      <c r="H3342" s="5"/>
      <c r="K3342" s="5"/>
      <c r="L3342" s="5"/>
      <c r="M3342" s="18"/>
      <c r="N3342" s="18"/>
      <c r="T3342" s="67"/>
      <c r="U3342" s="67"/>
      <c r="Z3342" s="24"/>
      <c r="AA3342" s="24"/>
      <c r="AB3342" s="24"/>
      <c r="AC3342" s="24"/>
      <c r="AD3342" s="24"/>
      <c r="AE3342" s="24"/>
      <c r="AF3342" s="24"/>
    </row>
    <row r="3343" spans="1:32" x14ac:dyDescent="0.25">
      <c r="A3343" s="18"/>
      <c r="B3343" s="18"/>
      <c r="C3343" s="74"/>
      <c r="D3343" s="74"/>
      <c r="E3343" s="75"/>
      <c r="F3343" s="5"/>
      <c r="G3343" s="5"/>
      <c r="H3343" s="5"/>
      <c r="K3343" s="5"/>
      <c r="L3343" s="5"/>
      <c r="M3343" s="18"/>
      <c r="N3343" s="18"/>
      <c r="T3343" s="67"/>
      <c r="U3343" s="67"/>
      <c r="Z3343" s="24"/>
      <c r="AA3343" s="24"/>
      <c r="AB3343" s="24"/>
      <c r="AC3343" s="24"/>
      <c r="AD3343" s="24"/>
      <c r="AE3343" s="24"/>
      <c r="AF3343" s="24"/>
    </row>
    <row r="3344" spans="1:32" x14ac:dyDescent="0.25">
      <c r="A3344" s="18"/>
      <c r="B3344" s="18"/>
      <c r="C3344" s="74"/>
      <c r="D3344" s="74"/>
      <c r="E3344" s="75"/>
      <c r="F3344" s="5"/>
      <c r="G3344" s="5"/>
      <c r="H3344" s="5"/>
      <c r="K3344" s="5"/>
      <c r="L3344" s="5"/>
      <c r="M3344" s="18"/>
      <c r="N3344" s="18"/>
      <c r="T3344" s="67"/>
      <c r="U3344" s="67"/>
      <c r="Z3344" s="24"/>
      <c r="AA3344" s="24"/>
      <c r="AB3344" s="24"/>
      <c r="AC3344" s="24"/>
      <c r="AD3344" s="24"/>
      <c r="AE3344" s="24"/>
      <c r="AF3344" s="24"/>
    </row>
    <row r="3345" spans="1:32" x14ac:dyDescent="0.25">
      <c r="A3345" s="18"/>
      <c r="B3345" s="18"/>
      <c r="C3345" s="74"/>
      <c r="D3345" s="74"/>
      <c r="E3345" s="75"/>
      <c r="F3345" s="5"/>
      <c r="G3345" s="5"/>
      <c r="H3345" s="5"/>
      <c r="K3345" s="5"/>
      <c r="L3345" s="5"/>
      <c r="M3345" s="18"/>
      <c r="N3345" s="18"/>
      <c r="T3345" s="67"/>
      <c r="U3345" s="67"/>
      <c r="Z3345" s="24"/>
      <c r="AA3345" s="24"/>
      <c r="AB3345" s="24"/>
      <c r="AC3345" s="24"/>
      <c r="AD3345" s="24"/>
      <c r="AE3345" s="24"/>
      <c r="AF3345" s="24"/>
    </row>
    <row r="3346" spans="1:32" x14ac:dyDescent="0.25">
      <c r="A3346" s="18"/>
      <c r="B3346" s="18"/>
      <c r="C3346" s="74"/>
      <c r="D3346" s="74"/>
      <c r="E3346" s="75"/>
      <c r="F3346" s="5"/>
      <c r="G3346" s="5"/>
      <c r="H3346" s="5"/>
      <c r="K3346" s="5"/>
      <c r="L3346" s="5"/>
      <c r="M3346" s="18"/>
      <c r="N3346" s="18"/>
      <c r="T3346" s="67"/>
      <c r="U3346" s="67"/>
      <c r="Z3346" s="24"/>
      <c r="AA3346" s="24"/>
      <c r="AB3346" s="24"/>
      <c r="AC3346" s="24"/>
      <c r="AD3346" s="24"/>
      <c r="AE3346" s="24"/>
      <c r="AF3346" s="24"/>
    </row>
    <row r="3347" spans="1:32" x14ac:dyDescent="0.25">
      <c r="A3347" s="18"/>
      <c r="B3347" s="18"/>
      <c r="C3347" s="74"/>
      <c r="D3347" s="74"/>
      <c r="E3347" s="75"/>
      <c r="F3347" s="5"/>
      <c r="G3347" s="5"/>
      <c r="H3347" s="5"/>
      <c r="K3347" s="5"/>
      <c r="L3347" s="5"/>
      <c r="M3347" s="18"/>
      <c r="N3347" s="18"/>
      <c r="T3347" s="67"/>
      <c r="U3347" s="67"/>
      <c r="Z3347" s="24"/>
      <c r="AA3347" s="24"/>
      <c r="AB3347" s="24"/>
      <c r="AC3347" s="24"/>
      <c r="AD3347" s="24"/>
      <c r="AE3347" s="24"/>
      <c r="AF3347" s="24"/>
    </row>
    <row r="3348" spans="1:32" x14ac:dyDescent="0.25">
      <c r="A3348" s="18"/>
      <c r="B3348" s="18"/>
      <c r="C3348" s="74"/>
      <c r="D3348" s="74"/>
      <c r="E3348" s="75"/>
      <c r="F3348" s="5"/>
      <c r="G3348" s="5"/>
      <c r="H3348" s="5"/>
      <c r="K3348" s="5"/>
      <c r="L3348" s="5"/>
      <c r="M3348" s="18"/>
      <c r="N3348" s="18"/>
      <c r="T3348" s="67"/>
      <c r="U3348" s="67"/>
      <c r="Z3348" s="24"/>
      <c r="AA3348" s="24"/>
      <c r="AB3348" s="24"/>
      <c r="AC3348" s="24"/>
      <c r="AD3348" s="24"/>
      <c r="AE3348" s="24"/>
      <c r="AF3348" s="24"/>
    </row>
    <row r="3349" spans="1:32" x14ac:dyDescent="0.25">
      <c r="A3349" s="18"/>
      <c r="B3349" s="18"/>
      <c r="C3349" s="74"/>
      <c r="D3349" s="74"/>
      <c r="E3349" s="75"/>
      <c r="F3349" s="5"/>
      <c r="G3349" s="5"/>
      <c r="H3349" s="5"/>
      <c r="K3349" s="5"/>
      <c r="L3349" s="5"/>
      <c r="M3349" s="18"/>
      <c r="N3349" s="18"/>
      <c r="T3349" s="67"/>
      <c r="U3349" s="67"/>
      <c r="Z3349" s="24"/>
      <c r="AA3349" s="24"/>
      <c r="AB3349" s="24"/>
      <c r="AC3349" s="24"/>
      <c r="AD3349" s="24"/>
      <c r="AE3349" s="24"/>
      <c r="AF3349" s="24"/>
    </row>
    <row r="3350" spans="1:32" x14ac:dyDescent="0.25">
      <c r="A3350" s="18"/>
      <c r="B3350" s="18"/>
      <c r="C3350" s="74"/>
      <c r="D3350" s="74"/>
      <c r="E3350" s="75"/>
      <c r="F3350" s="5"/>
      <c r="G3350" s="5"/>
      <c r="H3350" s="5"/>
      <c r="K3350" s="5"/>
      <c r="L3350" s="5"/>
      <c r="M3350" s="18"/>
      <c r="N3350" s="18"/>
      <c r="T3350" s="67"/>
      <c r="U3350" s="67"/>
      <c r="Z3350" s="24"/>
      <c r="AA3350" s="24"/>
      <c r="AB3350" s="24"/>
      <c r="AC3350" s="24"/>
      <c r="AD3350" s="24"/>
      <c r="AE3350" s="24"/>
      <c r="AF3350" s="24"/>
    </row>
    <row r="3351" spans="1:32" x14ac:dyDescent="0.25">
      <c r="A3351" s="18"/>
      <c r="B3351" s="18"/>
      <c r="C3351" s="74"/>
      <c r="D3351" s="74"/>
      <c r="E3351" s="75"/>
      <c r="F3351" s="5"/>
      <c r="G3351" s="5"/>
      <c r="H3351" s="5"/>
      <c r="K3351" s="5"/>
      <c r="L3351" s="5"/>
      <c r="M3351" s="18"/>
      <c r="N3351" s="18"/>
      <c r="T3351" s="67"/>
      <c r="U3351" s="67"/>
      <c r="Z3351" s="24"/>
      <c r="AA3351" s="24"/>
      <c r="AB3351" s="24"/>
      <c r="AC3351" s="24"/>
      <c r="AD3351" s="24"/>
      <c r="AE3351" s="24"/>
      <c r="AF3351" s="24"/>
    </row>
    <row r="3352" spans="1:32" x14ac:dyDescent="0.25">
      <c r="A3352" s="18"/>
      <c r="B3352" s="18"/>
      <c r="C3352" s="74"/>
      <c r="D3352" s="74"/>
      <c r="E3352" s="75"/>
      <c r="F3352" s="5"/>
      <c r="G3352" s="5"/>
      <c r="H3352" s="5"/>
      <c r="K3352" s="5"/>
      <c r="L3352" s="5"/>
      <c r="M3352" s="18"/>
      <c r="N3352" s="18"/>
      <c r="T3352" s="67"/>
      <c r="U3352" s="67"/>
      <c r="Z3352" s="24"/>
      <c r="AA3352" s="24"/>
      <c r="AB3352" s="24"/>
      <c r="AC3352" s="24"/>
      <c r="AD3352" s="24"/>
      <c r="AE3352" s="24"/>
      <c r="AF3352" s="24"/>
    </row>
    <row r="3353" spans="1:32" x14ac:dyDescent="0.25">
      <c r="A3353" s="18"/>
      <c r="B3353" s="18"/>
      <c r="C3353" s="74"/>
      <c r="D3353" s="74"/>
      <c r="E3353" s="75"/>
      <c r="F3353" s="5"/>
      <c r="G3353" s="5"/>
      <c r="H3353" s="5"/>
      <c r="K3353" s="5"/>
      <c r="L3353" s="5"/>
      <c r="M3353" s="18"/>
      <c r="N3353" s="18"/>
      <c r="T3353" s="67"/>
      <c r="U3353" s="67"/>
      <c r="Z3353" s="24"/>
      <c r="AA3353" s="24"/>
      <c r="AB3353" s="24"/>
      <c r="AC3353" s="24"/>
      <c r="AD3353" s="24"/>
      <c r="AE3353" s="24"/>
      <c r="AF3353" s="24"/>
    </row>
    <row r="3354" spans="1:32" x14ac:dyDescent="0.25">
      <c r="A3354" s="18"/>
      <c r="B3354" s="18"/>
      <c r="C3354" s="74"/>
      <c r="D3354" s="74"/>
      <c r="E3354" s="75"/>
      <c r="F3354" s="5"/>
      <c r="G3354" s="5"/>
      <c r="H3354" s="5"/>
      <c r="K3354" s="5"/>
      <c r="L3354" s="5"/>
      <c r="M3354" s="18"/>
      <c r="N3354" s="18"/>
      <c r="T3354" s="67"/>
      <c r="U3354" s="67"/>
      <c r="Z3354" s="24"/>
      <c r="AA3354" s="24"/>
      <c r="AB3354" s="24"/>
      <c r="AC3354" s="24"/>
      <c r="AD3354" s="24"/>
      <c r="AE3354" s="24"/>
      <c r="AF3354" s="24"/>
    </row>
    <row r="3355" spans="1:32" x14ac:dyDescent="0.25">
      <c r="A3355" s="18"/>
      <c r="B3355" s="18"/>
      <c r="C3355" s="74"/>
      <c r="D3355" s="74"/>
      <c r="E3355" s="75"/>
      <c r="F3355" s="5"/>
      <c r="G3355" s="5"/>
      <c r="H3355" s="5"/>
      <c r="K3355" s="5"/>
      <c r="L3355" s="5"/>
      <c r="M3355" s="18"/>
      <c r="N3355" s="18"/>
      <c r="T3355" s="67"/>
      <c r="U3355" s="67"/>
      <c r="Z3355" s="24"/>
      <c r="AA3355" s="24"/>
      <c r="AB3355" s="24"/>
      <c r="AC3355" s="24"/>
      <c r="AD3355" s="24"/>
      <c r="AE3355" s="24"/>
      <c r="AF3355" s="24"/>
    </row>
    <row r="3356" spans="1:32" x14ac:dyDescent="0.25">
      <c r="A3356" s="18"/>
      <c r="B3356" s="18"/>
      <c r="C3356" s="74"/>
      <c r="D3356" s="74"/>
      <c r="E3356" s="75"/>
      <c r="F3356" s="5"/>
      <c r="G3356" s="5"/>
      <c r="H3356" s="5"/>
      <c r="K3356" s="5"/>
      <c r="L3356" s="5"/>
      <c r="M3356" s="18"/>
      <c r="N3356" s="18"/>
      <c r="T3356" s="67"/>
      <c r="U3356" s="67"/>
      <c r="Z3356" s="24"/>
      <c r="AA3356" s="24"/>
      <c r="AB3356" s="24"/>
      <c r="AC3356" s="24"/>
      <c r="AD3356" s="24"/>
      <c r="AE3356" s="24"/>
      <c r="AF3356" s="24"/>
    </row>
    <row r="3357" spans="1:32" x14ac:dyDescent="0.25">
      <c r="A3357" s="18"/>
      <c r="B3357" s="18"/>
      <c r="C3357" s="74"/>
      <c r="D3357" s="74"/>
      <c r="E3357" s="75"/>
      <c r="F3357" s="5"/>
      <c r="G3357" s="5"/>
      <c r="H3357" s="5"/>
      <c r="K3357" s="5"/>
      <c r="L3357" s="5"/>
      <c r="M3357" s="18"/>
      <c r="N3357" s="18"/>
      <c r="T3357" s="67"/>
      <c r="U3357" s="67"/>
      <c r="Z3357" s="24"/>
      <c r="AA3357" s="24"/>
      <c r="AB3357" s="24"/>
      <c r="AC3357" s="24"/>
      <c r="AD3357" s="24"/>
      <c r="AE3357" s="24"/>
      <c r="AF3357" s="24"/>
    </row>
    <row r="3358" spans="1:32" x14ac:dyDescent="0.25">
      <c r="A3358" s="18"/>
      <c r="B3358" s="18"/>
      <c r="C3358" s="74"/>
      <c r="D3358" s="74"/>
      <c r="E3358" s="75"/>
      <c r="F3358" s="5"/>
      <c r="G3358" s="5"/>
      <c r="H3358" s="5"/>
      <c r="K3358" s="5"/>
      <c r="L3358" s="5"/>
      <c r="M3358" s="18"/>
      <c r="N3358" s="18"/>
      <c r="T3358" s="67"/>
      <c r="U3358" s="67"/>
      <c r="Z3358" s="24"/>
      <c r="AA3358" s="24"/>
      <c r="AB3358" s="24"/>
      <c r="AC3358" s="24"/>
      <c r="AD3358" s="24"/>
      <c r="AE3358" s="24"/>
      <c r="AF3358" s="24"/>
    </row>
    <row r="3359" spans="1:32" x14ac:dyDescent="0.25">
      <c r="A3359" s="18"/>
      <c r="B3359" s="18"/>
      <c r="C3359" s="74"/>
      <c r="D3359" s="74"/>
      <c r="E3359" s="75"/>
      <c r="F3359" s="5"/>
      <c r="G3359" s="5"/>
      <c r="H3359" s="5"/>
      <c r="K3359" s="5"/>
      <c r="L3359" s="5"/>
      <c r="M3359" s="18"/>
      <c r="N3359" s="18"/>
      <c r="T3359" s="67"/>
      <c r="U3359" s="67"/>
      <c r="Z3359" s="24"/>
      <c r="AA3359" s="24"/>
      <c r="AB3359" s="24"/>
      <c r="AC3359" s="24"/>
      <c r="AD3359" s="24"/>
      <c r="AE3359" s="24"/>
      <c r="AF3359" s="24"/>
    </row>
    <row r="3360" spans="1:32" x14ac:dyDescent="0.25">
      <c r="A3360" s="18"/>
      <c r="B3360" s="18"/>
      <c r="C3360" s="74"/>
      <c r="D3360" s="74"/>
      <c r="E3360" s="75"/>
      <c r="F3360" s="5"/>
      <c r="G3360" s="5"/>
      <c r="H3360" s="5"/>
      <c r="K3360" s="5"/>
      <c r="L3360" s="5"/>
      <c r="M3360" s="18"/>
      <c r="N3360" s="18"/>
      <c r="T3360" s="67"/>
      <c r="U3360" s="67"/>
      <c r="Z3360" s="24"/>
      <c r="AA3360" s="24"/>
      <c r="AB3360" s="24"/>
      <c r="AC3360" s="24"/>
      <c r="AD3360" s="24"/>
      <c r="AE3360" s="24"/>
      <c r="AF3360" s="24"/>
    </row>
    <row r="3361" spans="1:32" x14ac:dyDescent="0.25">
      <c r="A3361" s="18"/>
      <c r="B3361" s="18"/>
      <c r="C3361" s="74"/>
      <c r="D3361" s="74"/>
      <c r="E3361" s="75"/>
      <c r="F3361" s="5"/>
      <c r="G3361" s="5"/>
      <c r="H3361" s="5"/>
      <c r="K3361" s="5"/>
      <c r="L3361" s="5"/>
      <c r="M3361" s="18"/>
      <c r="N3361" s="18"/>
      <c r="T3361" s="67"/>
      <c r="U3361" s="67"/>
      <c r="Z3361" s="24"/>
      <c r="AA3361" s="24"/>
      <c r="AB3361" s="24"/>
      <c r="AC3361" s="24"/>
      <c r="AD3361" s="24"/>
      <c r="AE3361" s="24"/>
      <c r="AF3361" s="24"/>
    </row>
    <row r="3362" spans="1:32" x14ac:dyDescent="0.25">
      <c r="A3362" s="18"/>
      <c r="B3362" s="18"/>
      <c r="C3362" s="74"/>
      <c r="D3362" s="74"/>
      <c r="E3362" s="75"/>
      <c r="F3362" s="5"/>
      <c r="G3362" s="5"/>
      <c r="H3362" s="5"/>
      <c r="K3362" s="5"/>
      <c r="L3362" s="5"/>
      <c r="M3362" s="18"/>
      <c r="N3362" s="18"/>
      <c r="T3362" s="67"/>
      <c r="U3362" s="67"/>
      <c r="Z3362" s="24"/>
      <c r="AA3362" s="24"/>
      <c r="AB3362" s="24"/>
      <c r="AC3362" s="24"/>
      <c r="AD3362" s="24"/>
      <c r="AE3362" s="24"/>
      <c r="AF3362" s="24"/>
    </row>
    <row r="3363" spans="1:32" x14ac:dyDescent="0.25">
      <c r="A3363" s="18"/>
      <c r="B3363" s="18"/>
      <c r="C3363" s="74"/>
      <c r="D3363" s="74"/>
      <c r="E3363" s="75"/>
      <c r="F3363" s="5"/>
      <c r="G3363" s="5"/>
      <c r="H3363" s="5"/>
      <c r="K3363" s="5"/>
      <c r="L3363" s="5"/>
      <c r="M3363" s="18"/>
      <c r="N3363" s="18"/>
      <c r="T3363" s="67"/>
      <c r="U3363" s="67"/>
      <c r="Z3363" s="24"/>
      <c r="AA3363" s="24"/>
      <c r="AB3363" s="24"/>
      <c r="AC3363" s="24"/>
      <c r="AD3363" s="24"/>
      <c r="AE3363" s="24"/>
      <c r="AF3363" s="24"/>
    </row>
    <row r="3364" spans="1:32" x14ac:dyDescent="0.25">
      <c r="A3364" s="18"/>
      <c r="B3364" s="18"/>
      <c r="C3364" s="74"/>
      <c r="D3364" s="74"/>
      <c r="E3364" s="75"/>
      <c r="F3364" s="5"/>
      <c r="G3364" s="5"/>
      <c r="H3364" s="5"/>
      <c r="K3364" s="5"/>
      <c r="L3364" s="5"/>
      <c r="M3364" s="18"/>
      <c r="N3364" s="18"/>
      <c r="T3364" s="67"/>
      <c r="U3364" s="67"/>
      <c r="Z3364" s="24"/>
      <c r="AA3364" s="24"/>
      <c r="AB3364" s="24"/>
      <c r="AC3364" s="24"/>
      <c r="AD3364" s="24"/>
      <c r="AE3364" s="24"/>
      <c r="AF3364" s="24"/>
    </row>
    <row r="3365" spans="1:32" x14ac:dyDescent="0.25">
      <c r="A3365" s="18"/>
      <c r="B3365" s="18"/>
      <c r="C3365" s="74"/>
      <c r="D3365" s="74"/>
      <c r="E3365" s="75"/>
      <c r="F3365" s="5"/>
      <c r="G3365" s="5"/>
      <c r="H3365" s="5"/>
      <c r="K3365" s="5"/>
      <c r="L3365" s="5"/>
      <c r="M3365" s="18"/>
      <c r="N3365" s="18"/>
      <c r="T3365" s="67"/>
      <c r="U3365" s="67"/>
      <c r="Z3365" s="24"/>
      <c r="AA3365" s="24"/>
      <c r="AB3365" s="24"/>
      <c r="AC3365" s="24"/>
      <c r="AD3365" s="24"/>
      <c r="AE3365" s="24"/>
      <c r="AF3365" s="24"/>
    </row>
    <row r="3366" spans="1:32" x14ac:dyDescent="0.25">
      <c r="A3366" s="18"/>
      <c r="B3366" s="18"/>
      <c r="C3366" s="74"/>
      <c r="D3366" s="74"/>
      <c r="E3366" s="75"/>
      <c r="F3366" s="5"/>
      <c r="G3366" s="5"/>
      <c r="H3366" s="5"/>
      <c r="K3366" s="5"/>
      <c r="L3366" s="5"/>
      <c r="M3366" s="18"/>
      <c r="N3366" s="18"/>
      <c r="T3366" s="67"/>
      <c r="U3366" s="67"/>
      <c r="Z3366" s="24"/>
      <c r="AA3366" s="24"/>
      <c r="AB3366" s="24"/>
      <c r="AC3366" s="24"/>
      <c r="AD3366" s="24"/>
      <c r="AE3366" s="24"/>
      <c r="AF3366" s="24"/>
    </row>
    <row r="3367" spans="1:32" x14ac:dyDescent="0.25">
      <c r="A3367" s="18"/>
      <c r="B3367" s="18"/>
      <c r="C3367" s="74"/>
      <c r="D3367" s="74"/>
      <c r="E3367" s="75"/>
      <c r="F3367" s="5"/>
      <c r="G3367" s="5"/>
      <c r="H3367" s="5"/>
      <c r="K3367" s="5"/>
      <c r="L3367" s="5"/>
      <c r="M3367" s="18"/>
      <c r="N3367" s="18"/>
      <c r="T3367" s="67"/>
      <c r="U3367" s="67"/>
      <c r="Z3367" s="24"/>
      <c r="AA3367" s="24"/>
      <c r="AB3367" s="24"/>
      <c r="AC3367" s="24"/>
      <c r="AD3367" s="24"/>
      <c r="AE3367" s="24"/>
      <c r="AF3367" s="24"/>
    </row>
    <row r="3368" spans="1:32" x14ac:dyDescent="0.25">
      <c r="A3368" s="18"/>
      <c r="B3368" s="18"/>
      <c r="C3368" s="74"/>
      <c r="D3368" s="74"/>
      <c r="E3368" s="75"/>
      <c r="F3368" s="5"/>
      <c r="G3368" s="5"/>
      <c r="H3368" s="5"/>
      <c r="K3368" s="5"/>
      <c r="L3368" s="5"/>
      <c r="M3368" s="18"/>
      <c r="N3368" s="18"/>
      <c r="T3368" s="67"/>
      <c r="U3368" s="67"/>
      <c r="Z3368" s="24"/>
      <c r="AA3368" s="24"/>
      <c r="AB3368" s="24"/>
      <c r="AC3368" s="24"/>
      <c r="AD3368" s="24"/>
      <c r="AE3368" s="24"/>
      <c r="AF3368" s="24"/>
    </row>
    <row r="3369" spans="1:32" x14ac:dyDescent="0.25">
      <c r="A3369" s="18"/>
      <c r="B3369" s="18"/>
      <c r="C3369" s="74"/>
      <c r="D3369" s="74"/>
      <c r="E3369" s="75"/>
      <c r="F3369" s="5"/>
      <c r="G3369" s="5"/>
      <c r="H3369" s="5"/>
      <c r="K3369" s="5"/>
      <c r="L3369" s="5"/>
      <c r="M3369" s="18"/>
      <c r="N3369" s="18"/>
      <c r="T3369" s="67"/>
      <c r="U3369" s="67"/>
      <c r="Z3369" s="24"/>
      <c r="AA3369" s="24"/>
      <c r="AB3369" s="24"/>
      <c r="AC3369" s="24"/>
      <c r="AD3369" s="24"/>
      <c r="AE3369" s="24"/>
      <c r="AF3369" s="24"/>
    </row>
    <row r="3370" spans="1:32" x14ac:dyDescent="0.25">
      <c r="A3370" s="18"/>
      <c r="B3370" s="18"/>
      <c r="C3370" s="74"/>
      <c r="D3370" s="74"/>
      <c r="E3370" s="75"/>
      <c r="F3370" s="5"/>
      <c r="G3370" s="5"/>
      <c r="H3370" s="5"/>
      <c r="K3370" s="5"/>
      <c r="L3370" s="5"/>
      <c r="M3370" s="18"/>
      <c r="N3370" s="18"/>
      <c r="T3370" s="67"/>
      <c r="U3370" s="67"/>
      <c r="Z3370" s="24"/>
      <c r="AA3370" s="24"/>
      <c r="AB3370" s="24"/>
      <c r="AC3370" s="24"/>
      <c r="AD3370" s="24"/>
      <c r="AE3370" s="24"/>
      <c r="AF3370" s="24"/>
    </row>
    <row r="3371" spans="1:32" x14ac:dyDescent="0.25">
      <c r="A3371" s="18"/>
      <c r="B3371" s="18"/>
      <c r="C3371" s="74"/>
      <c r="D3371" s="74"/>
      <c r="E3371" s="75"/>
      <c r="F3371" s="5"/>
      <c r="G3371" s="5"/>
      <c r="H3371" s="5"/>
      <c r="K3371" s="5"/>
      <c r="L3371" s="5"/>
      <c r="M3371" s="18"/>
      <c r="N3371" s="18"/>
      <c r="T3371" s="67"/>
      <c r="U3371" s="67"/>
      <c r="Z3371" s="24"/>
      <c r="AA3371" s="24"/>
      <c r="AB3371" s="24"/>
      <c r="AC3371" s="24"/>
      <c r="AD3371" s="24"/>
      <c r="AE3371" s="24"/>
      <c r="AF3371" s="24"/>
    </row>
    <row r="3372" spans="1:32" x14ac:dyDescent="0.25">
      <c r="A3372" s="18"/>
      <c r="B3372" s="18"/>
      <c r="C3372" s="74"/>
      <c r="D3372" s="74"/>
      <c r="E3372" s="75"/>
      <c r="F3372" s="5"/>
      <c r="G3372" s="5"/>
      <c r="H3372" s="5"/>
      <c r="K3372" s="5"/>
      <c r="L3372" s="5"/>
      <c r="M3372" s="18"/>
      <c r="N3372" s="18"/>
      <c r="T3372" s="67"/>
      <c r="U3372" s="67"/>
      <c r="Z3372" s="24"/>
      <c r="AA3372" s="24"/>
      <c r="AB3372" s="24"/>
      <c r="AC3372" s="24"/>
      <c r="AD3372" s="24"/>
      <c r="AE3372" s="24"/>
      <c r="AF3372" s="24"/>
    </row>
    <row r="3373" spans="1:32" x14ac:dyDescent="0.25">
      <c r="A3373" s="18"/>
      <c r="B3373" s="18"/>
      <c r="C3373" s="74"/>
      <c r="D3373" s="74"/>
      <c r="E3373" s="75"/>
      <c r="F3373" s="5"/>
      <c r="G3373" s="5"/>
      <c r="H3373" s="5"/>
      <c r="K3373" s="5"/>
      <c r="L3373" s="5"/>
      <c r="M3373" s="18"/>
      <c r="N3373" s="18"/>
      <c r="T3373" s="67"/>
      <c r="U3373" s="67"/>
      <c r="Z3373" s="24"/>
      <c r="AA3373" s="24"/>
      <c r="AB3373" s="24"/>
      <c r="AC3373" s="24"/>
      <c r="AD3373" s="24"/>
      <c r="AE3373" s="24"/>
      <c r="AF3373" s="24"/>
    </row>
    <row r="3374" spans="1:32" x14ac:dyDescent="0.25">
      <c r="A3374" s="18"/>
      <c r="B3374" s="18"/>
      <c r="C3374" s="74"/>
      <c r="D3374" s="74"/>
      <c r="E3374" s="75"/>
      <c r="F3374" s="5"/>
      <c r="G3374" s="5"/>
      <c r="H3374" s="5"/>
      <c r="K3374" s="5"/>
      <c r="L3374" s="5"/>
      <c r="M3374" s="18"/>
      <c r="N3374" s="18"/>
      <c r="T3374" s="67"/>
      <c r="U3374" s="67"/>
      <c r="Z3374" s="24"/>
      <c r="AA3374" s="24"/>
      <c r="AB3374" s="24"/>
      <c r="AC3374" s="24"/>
      <c r="AD3374" s="24"/>
      <c r="AE3374" s="24"/>
      <c r="AF3374" s="24"/>
    </row>
    <row r="3375" spans="1:32" x14ac:dyDescent="0.25">
      <c r="A3375" s="18"/>
      <c r="B3375" s="18"/>
      <c r="C3375" s="74"/>
      <c r="D3375" s="74"/>
      <c r="E3375" s="75"/>
      <c r="F3375" s="5"/>
      <c r="G3375" s="5"/>
      <c r="H3375" s="5"/>
      <c r="K3375" s="5"/>
      <c r="L3375" s="5"/>
      <c r="M3375" s="18"/>
      <c r="N3375" s="18"/>
      <c r="T3375" s="67"/>
      <c r="U3375" s="67"/>
      <c r="Z3375" s="24"/>
      <c r="AA3375" s="24"/>
      <c r="AB3375" s="24"/>
      <c r="AC3375" s="24"/>
      <c r="AD3375" s="24"/>
      <c r="AE3375" s="24"/>
      <c r="AF3375" s="24"/>
    </row>
    <row r="3376" spans="1:32" x14ac:dyDescent="0.25">
      <c r="A3376" s="18"/>
      <c r="B3376" s="18"/>
      <c r="C3376" s="74"/>
      <c r="D3376" s="74"/>
      <c r="E3376" s="75"/>
      <c r="F3376" s="5"/>
      <c r="G3376" s="5"/>
      <c r="H3376" s="5"/>
      <c r="K3376" s="5"/>
      <c r="L3376" s="5"/>
      <c r="M3376" s="18"/>
      <c r="N3376" s="18"/>
      <c r="T3376" s="67"/>
      <c r="U3376" s="67"/>
      <c r="Z3376" s="24"/>
      <c r="AA3376" s="24"/>
      <c r="AB3376" s="24"/>
      <c r="AC3376" s="24"/>
      <c r="AD3376" s="24"/>
      <c r="AE3376" s="24"/>
      <c r="AF3376" s="24"/>
    </row>
    <row r="3377" spans="1:32" x14ac:dyDescent="0.25">
      <c r="A3377" s="18"/>
      <c r="B3377" s="18"/>
      <c r="C3377" s="74"/>
      <c r="D3377" s="74"/>
      <c r="E3377" s="75"/>
      <c r="F3377" s="5"/>
      <c r="G3377" s="5"/>
      <c r="H3377" s="5"/>
      <c r="K3377" s="5"/>
      <c r="L3377" s="5"/>
      <c r="M3377" s="18"/>
      <c r="N3377" s="18"/>
      <c r="T3377" s="67"/>
      <c r="U3377" s="67"/>
      <c r="Z3377" s="24"/>
      <c r="AA3377" s="24"/>
      <c r="AB3377" s="24"/>
      <c r="AC3377" s="24"/>
      <c r="AD3377" s="24"/>
      <c r="AE3377" s="24"/>
      <c r="AF3377" s="24"/>
    </row>
    <row r="3378" spans="1:32" x14ac:dyDescent="0.25">
      <c r="A3378" s="18"/>
      <c r="B3378" s="18"/>
      <c r="C3378" s="74"/>
      <c r="D3378" s="74"/>
      <c r="E3378" s="75"/>
      <c r="F3378" s="5"/>
      <c r="G3378" s="5"/>
      <c r="H3378" s="5"/>
      <c r="K3378" s="5"/>
      <c r="L3378" s="5"/>
      <c r="M3378" s="18"/>
      <c r="N3378" s="18"/>
      <c r="T3378" s="67"/>
      <c r="U3378" s="67"/>
      <c r="Z3378" s="24"/>
      <c r="AA3378" s="24"/>
      <c r="AB3378" s="24"/>
      <c r="AC3378" s="24"/>
      <c r="AD3378" s="24"/>
      <c r="AE3378" s="24"/>
      <c r="AF3378" s="24"/>
    </row>
    <row r="3379" spans="1:32" x14ac:dyDescent="0.25">
      <c r="A3379" s="18"/>
      <c r="B3379" s="18"/>
      <c r="C3379" s="74"/>
      <c r="D3379" s="74"/>
      <c r="E3379" s="75"/>
      <c r="F3379" s="5"/>
      <c r="G3379" s="5"/>
      <c r="H3379" s="5"/>
      <c r="K3379" s="5"/>
      <c r="L3379" s="5"/>
      <c r="M3379" s="18"/>
      <c r="N3379" s="18"/>
      <c r="T3379" s="67"/>
      <c r="U3379" s="67"/>
      <c r="Z3379" s="24"/>
      <c r="AA3379" s="24"/>
      <c r="AB3379" s="24"/>
      <c r="AC3379" s="24"/>
      <c r="AD3379" s="24"/>
      <c r="AE3379" s="24"/>
      <c r="AF3379" s="24"/>
    </row>
    <row r="3380" spans="1:32" x14ac:dyDescent="0.25">
      <c r="A3380" s="18"/>
      <c r="B3380" s="18"/>
      <c r="C3380" s="74"/>
      <c r="D3380" s="74"/>
      <c r="E3380" s="75"/>
      <c r="F3380" s="5"/>
      <c r="G3380" s="5"/>
      <c r="H3380" s="5"/>
      <c r="K3380" s="5"/>
      <c r="L3380" s="5"/>
      <c r="M3380" s="18"/>
      <c r="N3380" s="18"/>
      <c r="T3380" s="67"/>
      <c r="U3380" s="67"/>
      <c r="Z3380" s="24"/>
      <c r="AA3380" s="24"/>
      <c r="AB3380" s="24"/>
      <c r="AC3380" s="24"/>
      <c r="AD3380" s="24"/>
      <c r="AE3380" s="24"/>
      <c r="AF3380" s="24"/>
    </row>
    <row r="3381" spans="1:32" x14ac:dyDescent="0.25">
      <c r="A3381" s="18"/>
      <c r="B3381" s="18"/>
      <c r="C3381" s="74"/>
      <c r="D3381" s="74"/>
      <c r="E3381" s="75"/>
      <c r="F3381" s="5"/>
      <c r="G3381" s="5"/>
      <c r="H3381" s="5"/>
      <c r="K3381" s="5"/>
      <c r="L3381" s="5"/>
      <c r="M3381" s="18"/>
      <c r="N3381" s="18"/>
      <c r="T3381" s="67"/>
      <c r="U3381" s="67"/>
      <c r="Z3381" s="24"/>
      <c r="AA3381" s="24"/>
      <c r="AB3381" s="24"/>
      <c r="AC3381" s="24"/>
      <c r="AD3381" s="24"/>
      <c r="AE3381" s="24"/>
      <c r="AF3381" s="24"/>
    </row>
    <row r="3382" spans="1:32" x14ac:dyDescent="0.25">
      <c r="A3382" s="18"/>
      <c r="B3382" s="18"/>
      <c r="C3382" s="74"/>
      <c r="D3382" s="74"/>
      <c r="E3382" s="75"/>
      <c r="F3382" s="5"/>
      <c r="G3382" s="5"/>
      <c r="H3382" s="5"/>
      <c r="K3382" s="5"/>
      <c r="L3382" s="5"/>
      <c r="M3382" s="18"/>
      <c r="N3382" s="18"/>
      <c r="T3382" s="67"/>
      <c r="U3382" s="67"/>
      <c r="Z3382" s="24"/>
      <c r="AA3382" s="24"/>
      <c r="AB3382" s="24"/>
      <c r="AC3382" s="24"/>
      <c r="AD3382" s="24"/>
      <c r="AE3382" s="24"/>
      <c r="AF3382" s="24"/>
    </row>
    <row r="3383" spans="1:32" x14ac:dyDescent="0.25">
      <c r="A3383" s="18"/>
      <c r="B3383" s="18"/>
      <c r="C3383" s="74"/>
      <c r="D3383" s="74"/>
      <c r="E3383" s="75"/>
      <c r="F3383" s="5"/>
      <c r="G3383" s="5"/>
      <c r="H3383" s="5"/>
      <c r="K3383" s="5"/>
      <c r="L3383" s="5"/>
      <c r="M3383" s="18"/>
      <c r="N3383" s="18"/>
      <c r="T3383" s="67"/>
      <c r="U3383" s="67"/>
      <c r="Z3383" s="24"/>
      <c r="AA3383" s="24"/>
      <c r="AB3383" s="24"/>
      <c r="AC3383" s="24"/>
      <c r="AD3383" s="24"/>
      <c r="AE3383" s="24"/>
      <c r="AF3383" s="24"/>
    </row>
    <row r="3384" spans="1:32" x14ac:dyDescent="0.25">
      <c r="A3384" s="18"/>
      <c r="B3384" s="18"/>
      <c r="C3384" s="74"/>
      <c r="D3384" s="74"/>
      <c r="E3384" s="75"/>
      <c r="F3384" s="5"/>
      <c r="G3384" s="5"/>
      <c r="H3384" s="5"/>
      <c r="K3384" s="5"/>
      <c r="L3384" s="5"/>
      <c r="M3384" s="18"/>
      <c r="N3384" s="18"/>
      <c r="T3384" s="67"/>
      <c r="U3384" s="67"/>
      <c r="Z3384" s="24"/>
      <c r="AA3384" s="24"/>
      <c r="AB3384" s="24"/>
      <c r="AC3384" s="24"/>
      <c r="AD3384" s="24"/>
      <c r="AE3384" s="24"/>
      <c r="AF3384" s="24"/>
    </row>
    <row r="3385" spans="1:32" x14ac:dyDescent="0.25">
      <c r="A3385" s="18"/>
      <c r="B3385" s="18"/>
      <c r="C3385" s="74"/>
      <c r="D3385" s="74"/>
      <c r="E3385" s="75"/>
      <c r="F3385" s="5"/>
      <c r="G3385" s="5"/>
      <c r="H3385" s="5"/>
      <c r="K3385" s="5"/>
      <c r="L3385" s="5"/>
      <c r="M3385" s="18"/>
      <c r="N3385" s="18"/>
      <c r="T3385" s="67"/>
      <c r="U3385" s="67"/>
      <c r="Z3385" s="24"/>
      <c r="AA3385" s="24"/>
      <c r="AB3385" s="24"/>
      <c r="AC3385" s="24"/>
      <c r="AD3385" s="24"/>
      <c r="AE3385" s="24"/>
      <c r="AF3385" s="24"/>
    </row>
    <row r="3386" spans="1:32" x14ac:dyDescent="0.25">
      <c r="A3386" s="18"/>
      <c r="B3386" s="18"/>
      <c r="C3386" s="74"/>
      <c r="D3386" s="74"/>
      <c r="E3386" s="75"/>
      <c r="F3386" s="5"/>
      <c r="G3386" s="5"/>
      <c r="H3386" s="5"/>
      <c r="K3386" s="5"/>
      <c r="L3386" s="5"/>
      <c r="M3386" s="18"/>
      <c r="N3386" s="18"/>
      <c r="T3386" s="67"/>
      <c r="U3386" s="67"/>
      <c r="Z3386" s="24"/>
      <c r="AA3386" s="24"/>
      <c r="AB3386" s="24"/>
      <c r="AC3386" s="24"/>
      <c r="AD3386" s="24"/>
      <c r="AE3386" s="24"/>
      <c r="AF3386" s="24"/>
    </row>
    <row r="3387" spans="1:32" x14ac:dyDescent="0.25">
      <c r="A3387" s="18"/>
      <c r="B3387" s="18"/>
      <c r="C3387" s="74"/>
      <c r="D3387" s="74"/>
      <c r="E3387" s="75"/>
      <c r="F3387" s="5"/>
      <c r="G3387" s="5"/>
      <c r="H3387" s="5"/>
      <c r="K3387" s="5"/>
      <c r="L3387" s="5"/>
      <c r="M3387" s="18"/>
      <c r="N3387" s="18"/>
      <c r="T3387" s="67"/>
      <c r="U3387" s="67"/>
      <c r="Z3387" s="24"/>
      <c r="AA3387" s="24"/>
      <c r="AB3387" s="24"/>
      <c r="AC3387" s="24"/>
      <c r="AD3387" s="24"/>
      <c r="AE3387" s="24"/>
      <c r="AF3387" s="24"/>
    </row>
    <row r="3388" spans="1:32" x14ac:dyDescent="0.25">
      <c r="A3388" s="18"/>
      <c r="B3388" s="18"/>
      <c r="C3388" s="74"/>
      <c r="D3388" s="74"/>
      <c r="E3388" s="75"/>
      <c r="F3388" s="5"/>
      <c r="G3388" s="5"/>
      <c r="H3388" s="5"/>
      <c r="K3388" s="5"/>
      <c r="L3388" s="5"/>
      <c r="M3388" s="18"/>
      <c r="N3388" s="18"/>
      <c r="T3388" s="67"/>
      <c r="U3388" s="67"/>
      <c r="Z3388" s="24"/>
      <c r="AA3388" s="24"/>
      <c r="AB3388" s="24"/>
      <c r="AC3388" s="24"/>
      <c r="AD3388" s="24"/>
      <c r="AE3388" s="24"/>
      <c r="AF3388" s="24"/>
    </row>
    <row r="3389" spans="1:32" x14ac:dyDescent="0.25">
      <c r="A3389" s="18"/>
      <c r="B3389" s="18"/>
      <c r="C3389" s="74"/>
      <c r="D3389" s="74"/>
      <c r="E3389" s="75"/>
      <c r="F3389" s="5"/>
      <c r="G3389" s="5"/>
      <c r="H3389" s="5"/>
      <c r="K3389" s="5"/>
      <c r="L3389" s="5"/>
      <c r="M3389" s="18"/>
      <c r="N3389" s="18"/>
      <c r="T3389" s="67"/>
      <c r="U3389" s="67"/>
      <c r="Z3389" s="24"/>
      <c r="AA3389" s="24"/>
      <c r="AB3389" s="24"/>
      <c r="AC3389" s="24"/>
      <c r="AD3389" s="24"/>
      <c r="AE3389" s="24"/>
      <c r="AF3389" s="24"/>
    </row>
    <row r="3390" spans="1:32" x14ac:dyDescent="0.25">
      <c r="A3390" s="18"/>
      <c r="B3390" s="18"/>
      <c r="C3390" s="74"/>
      <c r="D3390" s="74"/>
      <c r="E3390" s="75"/>
      <c r="F3390" s="5"/>
      <c r="G3390" s="5"/>
      <c r="H3390" s="5"/>
      <c r="K3390" s="5"/>
      <c r="L3390" s="5"/>
      <c r="M3390" s="18"/>
      <c r="N3390" s="18"/>
      <c r="T3390" s="67"/>
      <c r="U3390" s="67"/>
      <c r="Z3390" s="24"/>
      <c r="AA3390" s="24"/>
      <c r="AB3390" s="24"/>
      <c r="AC3390" s="24"/>
      <c r="AD3390" s="24"/>
      <c r="AE3390" s="24"/>
      <c r="AF3390" s="24"/>
    </row>
    <row r="3391" spans="1:32" x14ac:dyDescent="0.25">
      <c r="A3391" s="18"/>
      <c r="B3391" s="18"/>
      <c r="C3391" s="74"/>
      <c r="D3391" s="74"/>
      <c r="E3391" s="75"/>
      <c r="F3391" s="5"/>
      <c r="G3391" s="5"/>
      <c r="H3391" s="5"/>
      <c r="K3391" s="5"/>
      <c r="L3391" s="5"/>
      <c r="M3391" s="18"/>
      <c r="N3391" s="18"/>
      <c r="T3391" s="67"/>
      <c r="U3391" s="67"/>
      <c r="Z3391" s="24"/>
      <c r="AA3391" s="24"/>
      <c r="AB3391" s="24"/>
      <c r="AC3391" s="24"/>
      <c r="AD3391" s="24"/>
      <c r="AE3391" s="24"/>
      <c r="AF3391" s="24"/>
    </row>
    <row r="3392" spans="1:32" x14ac:dyDescent="0.25">
      <c r="A3392" s="18"/>
      <c r="B3392" s="18"/>
      <c r="C3392" s="74"/>
      <c r="D3392" s="74"/>
      <c r="E3392" s="75"/>
      <c r="F3392" s="5"/>
      <c r="G3392" s="5"/>
      <c r="H3392" s="5"/>
      <c r="K3392" s="5"/>
      <c r="L3392" s="5"/>
      <c r="M3392" s="18"/>
      <c r="N3392" s="18"/>
      <c r="T3392" s="67"/>
      <c r="U3392" s="67"/>
      <c r="Z3392" s="24"/>
      <c r="AA3392" s="24"/>
      <c r="AB3392" s="24"/>
      <c r="AC3392" s="24"/>
      <c r="AD3392" s="24"/>
      <c r="AE3392" s="24"/>
      <c r="AF3392" s="24"/>
    </row>
    <row r="3393" spans="1:32" x14ac:dyDescent="0.25">
      <c r="A3393" s="18"/>
      <c r="B3393" s="18"/>
      <c r="C3393" s="74"/>
      <c r="D3393" s="74"/>
      <c r="E3393" s="75"/>
      <c r="F3393" s="5"/>
      <c r="G3393" s="5"/>
      <c r="H3393" s="5"/>
      <c r="K3393" s="5"/>
      <c r="L3393" s="5"/>
      <c r="M3393" s="18"/>
      <c r="N3393" s="18"/>
      <c r="T3393" s="67"/>
      <c r="U3393" s="67"/>
      <c r="Z3393" s="24"/>
      <c r="AA3393" s="24"/>
      <c r="AB3393" s="24"/>
      <c r="AC3393" s="24"/>
      <c r="AD3393" s="24"/>
      <c r="AE3393" s="24"/>
      <c r="AF3393" s="24"/>
    </row>
    <row r="3394" spans="1:32" x14ac:dyDescent="0.25">
      <c r="A3394" s="18"/>
      <c r="B3394" s="18"/>
      <c r="C3394" s="74"/>
      <c r="D3394" s="74"/>
      <c r="E3394" s="75"/>
      <c r="F3394" s="5"/>
      <c r="G3394" s="5"/>
      <c r="H3394" s="5"/>
      <c r="K3394" s="5"/>
      <c r="L3394" s="5"/>
      <c r="M3394" s="18"/>
      <c r="N3394" s="18"/>
      <c r="T3394" s="67"/>
      <c r="U3394" s="67"/>
      <c r="Z3394" s="24"/>
      <c r="AA3394" s="24"/>
      <c r="AB3394" s="24"/>
      <c r="AC3394" s="24"/>
      <c r="AD3394" s="24"/>
      <c r="AE3394" s="24"/>
      <c r="AF3394" s="24"/>
    </row>
    <row r="3395" spans="1:32" x14ac:dyDescent="0.25">
      <c r="A3395" s="18"/>
      <c r="B3395" s="18"/>
      <c r="C3395" s="74"/>
      <c r="D3395" s="74"/>
      <c r="E3395" s="75"/>
      <c r="F3395" s="5"/>
      <c r="G3395" s="5"/>
      <c r="H3395" s="5"/>
      <c r="K3395" s="5"/>
      <c r="L3395" s="5"/>
      <c r="M3395" s="18"/>
      <c r="N3395" s="18"/>
      <c r="T3395" s="67"/>
      <c r="U3395" s="67"/>
      <c r="Z3395" s="24"/>
      <c r="AA3395" s="24"/>
      <c r="AB3395" s="24"/>
      <c r="AC3395" s="24"/>
      <c r="AD3395" s="24"/>
      <c r="AE3395" s="24"/>
      <c r="AF3395" s="24"/>
    </row>
    <row r="3396" spans="1:32" x14ac:dyDescent="0.25">
      <c r="A3396" s="18"/>
      <c r="B3396" s="18"/>
      <c r="C3396" s="74"/>
      <c r="D3396" s="74"/>
      <c r="E3396" s="75"/>
      <c r="F3396" s="5"/>
      <c r="G3396" s="5"/>
      <c r="H3396" s="5"/>
      <c r="K3396" s="5"/>
      <c r="L3396" s="5"/>
      <c r="M3396" s="18"/>
      <c r="N3396" s="18"/>
      <c r="T3396" s="67"/>
      <c r="U3396" s="67"/>
      <c r="Z3396" s="24"/>
      <c r="AA3396" s="24"/>
      <c r="AB3396" s="24"/>
      <c r="AC3396" s="24"/>
      <c r="AD3396" s="24"/>
      <c r="AE3396" s="24"/>
      <c r="AF3396" s="24"/>
    </row>
    <row r="3397" spans="1:32" x14ac:dyDescent="0.25">
      <c r="A3397" s="18"/>
      <c r="B3397" s="18"/>
      <c r="C3397" s="74"/>
      <c r="D3397" s="74"/>
      <c r="E3397" s="75"/>
      <c r="F3397" s="5"/>
      <c r="G3397" s="5"/>
      <c r="H3397" s="5"/>
      <c r="K3397" s="5"/>
      <c r="L3397" s="5"/>
      <c r="M3397" s="18"/>
      <c r="N3397" s="18"/>
      <c r="T3397" s="67"/>
      <c r="U3397" s="67"/>
      <c r="Z3397" s="24"/>
      <c r="AA3397" s="24"/>
      <c r="AB3397" s="24"/>
      <c r="AC3397" s="24"/>
      <c r="AD3397" s="24"/>
      <c r="AE3397" s="24"/>
      <c r="AF3397" s="24"/>
    </row>
    <row r="3398" spans="1:32" x14ac:dyDescent="0.25">
      <c r="A3398" s="18"/>
      <c r="B3398" s="18"/>
      <c r="C3398" s="74"/>
      <c r="D3398" s="74"/>
      <c r="E3398" s="75"/>
      <c r="F3398" s="5"/>
      <c r="G3398" s="5"/>
      <c r="H3398" s="5"/>
      <c r="K3398" s="5"/>
      <c r="L3398" s="5"/>
      <c r="M3398" s="18"/>
      <c r="N3398" s="18"/>
      <c r="T3398" s="67"/>
      <c r="U3398" s="67"/>
      <c r="Z3398" s="24"/>
      <c r="AA3398" s="24"/>
      <c r="AB3398" s="24"/>
      <c r="AC3398" s="24"/>
      <c r="AD3398" s="24"/>
      <c r="AE3398" s="24"/>
      <c r="AF3398" s="24"/>
    </row>
    <row r="3399" spans="1:32" x14ac:dyDescent="0.25">
      <c r="A3399" s="18"/>
      <c r="B3399" s="18"/>
      <c r="C3399" s="74"/>
      <c r="D3399" s="74"/>
      <c r="E3399" s="75"/>
      <c r="F3399" s="5"/>
      <c r="G3399" s="5"/>
      <c r="H3399" s="5"/>
      <c r="K3399" s="5"/>
      <c r="L3399" s="5"/>
      <c r="M3399" s="18"/>
      <c r="N3399" s="18"/>
      <c r="T3399" s="67"/>
      <c r="U3399" s="67"/>
      <c r="Z3399" s="24"/>
      <c r="AA3399" s="24"/>
      <c r="AB3399" s="24"/>
      <c r="AC3399" s="24"/>
      <c r="AD3399" s="24"/>
      <c r="AE3399" s="24"/>
      <c r="AF3399" s="24"/>
    </row>
    <row r="3400" spans="1:32" x14ac:dyDescent="0.25">
      <c r="A3400" s="18"/>
      <c r="B3400" s="18"/>
      <c r="C3400" s="74"/>
      <c r="D3400" s="74"/>
      <c r="E3400" s="75"/>
      <c r="F3400" s="5"/>
      <c r="G3400" s="5"/>
      <c r="H3400" s="5"/>
      <c r="K3400" s="5"/>
      <c r="L3400" s="5"/>
      <c r="M3400" s="18"/>
      <c r="N3400" s="18"/>
      <c r="T3400" s="67"/>
      <c r="U3400" s="67"/>
      <c r="Z3400" s="24"/>
      <c r="AA3400" s="24"/>
      <c r="AB3400" s="24"/>
      <c r="AC3400" s="24"/>
      <c r="AD3400" s="24"/>
      <c r="AE3400" s="24"/>
      <c r="AF3400" s="24"/>
    </row>
    <row r="3401" spans="1:32" x14ac:dyDescent="0.25">
      <c r="A3401" s="18"/>
      <c r="B3401" s="18"/>
      <c r="C3401" s="74"/>
      <c r="D3401" s="74"/>
      <c r="E3401" s="75"/>
      <c r="F3401" s="5"/>
      <c r="G3401" s="5"/>
      <c r="H3401" s="5"/>
      <c r="K3401" s="5"/>
      <c r="L3401" s="5"/>
      <c r="M3401" s="18"/>
      <c r="N3401" s="18"/>
      <c r="T3401" s="67"/>
      <c r="U3401" s="67"/>
      <c r="Z3401" s="24"/>
      <c r="AA3401" s="24"/>
      <c r="AB3401" s="24"/>
      <c r="AC3401" s="24"/>
      <c r="AD3401" s="24"/>
      <c r="AE3401" s="24"/>
      <c r="AF3401" s="24"/>
    </row>
    <row r="3402" spans="1:32" x14ac:dyDescent="0.25">
      <c r="A3402" s="18"/>
      <c r="B3402" s="18"/>
      <c r="C3402" s="74"/>
      <c r="D3402" s="74"/>
      <c r="E3402" s="75"/>
      <c r="F3402" s="5"/>
      <c r="G3402" s="5"/>
      <c r="H3402" s="5"/>
      <c r="K3402" s="5"/>
      <c r="L3402" s="5"/>
      <c r="M3402" s="18"/>
      <c r="N3402" s="18"/>
      <c r="T3402" s="67"/>
      <c r="U3402" s="67"/>
      <c r="Z3402" s="24"/>
      <c r="AA3402" s="24"/>
      <c r="AB3402" s="24"/>
      <c r="AC3402" s="24"/>
      <c r="AD3402" s="24"/>
      <c r="AE3402" s="24"/>
      <c r="AF3402" s="24"/>
    </row>
    <row r="3403" spans="1:32" x14ac:dyDescent="0.25">
      <c r="A3403" s="18"/>
      <c r="B3403" s="18"/>
      <c r="C3403" s="74"/>
      <c r="D3403" s="74"/>
      <c r="E3403" s="75"/>
      <c r="F3403" s="5"/>
      <c r="G3403" s="5"/>
      <c r="H3403" s="5"/>
      <c r="K3403" s="5"/>
      <c r="L3403" s="5"/>
      <c r="M3403" s="18"/>
      <c r="N3403" s="18"/>
      <c r="T3403" s="67"/>
      <c r="U3403" s="67"/>
      <c r="Z3403" s="24"/>
      <c r="AA3403" s="24"/>
      <c r="AB3403" s="24"/>
      <c r="AC3403" s="24"/>
      <c r="AD3403" s="24"/>
      <c r="AE3403" s="24"/>
      <c r="AF3403" s="24"/>
    </row>
    <row r="3404" spans="1:32" x14ac:dyDescent="0.25">
      <c r="A3404" s="18"/>
      <c r="B3404" s="18"/>
      <c r="C3404" s="74"/>
      <c r="D3404" s="74"/>
      <c r="E3404" s="75"/>
      <c r="F3404" s="5"/>
      <c r="G3404" s="5"/>
      <c r="H3404" s="5"/>
      <c r="K3404" s="5"/>
      <c r="L3404" s="5"/>
      <c r="M3404" s="18"/>
      <c r="N3404" s="18"/>
      <c r="T3404" s="67"/>
      <c r="U3404" s="67"/>
      <c r="Z3404" s="24"/>
      <c r="AA3404" s="24"/>
      <c r="AB3404" s="24"/>
      <c r="AC3404" s="24"/>
      <c r="AD3404" s="24"/>
      <c r="AE3404" s="24"/>
      <c r="AF3404" s="24"/>
    </row>
    <row r="3405" spans="1:32" x14ac:dyDescent="0.25">
      <c r="A3405" s="18"/>
      <c r="B3405" s="18"/>
      <c r="C3405" s="74"/>
      <c r="D3405" s="74"/>
      <c r="E3405" s="75"/>
      <c r="F3405" s="5"/>
      <c r="G3405" s="5"/>
      <c r="H3405" s="5"/>
      <c r="K3405" s="5"/>
      <c r="L3405" s="5"/>
      <c r="M3405" s="18"/>
      <c r="N3405" s="18"/>
      <c r="T3405" s="67"/>
      <c r="U3405" s="67"/>
      <c r="Z3405" s="24"/>
      <c r="AA3405" s="24"/>
      <c r="AB3405" s="24"/>
      <c r="AC3405" s="24"/>
      <c r="AD3405" s="24"/>
      <c r="AE3405" s="24"/>
      <c r="AF3405" s="24"/>
    </row>
    <row r="3406" spans="1:32" x14ac:dyDescent="0.25">
      <c r="A3406" s="18"/>
      <c r="B3406" s="18"/>
      <c r="C3406" s="74"/>
      <c r="D3406" s="74"/>
      <c r="E3406" s="75"/>
      <c r="F3406" s="5"/>
      <c r="G3406" s="5"/>
      <c r="H3406" s="5"/>
      <c r="K3406" s="5"/>
      <c r="L3406" s="5"/>
      <c r="M3406" s="18"/>
      <c r="N3406" s="18"/>
      <c r="T3406" s="67"/>
      <c r="U3406" s="67"/>
      <c r="Z3406" s="24"/>
      <c r="AA3406" s="24"/>
      <c r="AB3406" s="24"/>
      <c r="AC3406" s="24"/>
      <c r="AD3406" s="24"/>
      <c r="AE3406" s="24"/>
      <c r="AF3406" s="24"/>
    </row>
    <row r="3407" spans="1:32" x14ac:dyDescent="0.25">
      <c r="A3407" s="18"/>
      <c r="B3407" s="18"/>
      <c r="C3407" s="74"/>
      <c r="D3407" s="74"/>
      <c r="E3407" s="75"/>
      <c r="F3407" s="5"/>
      <c r="G3407" s="5"/>
      <c r="H3407" s="5"/>
      <c r="K3407" s="5"/>
      <c r="L3407" s="5"/>
      <c r="M3407" s="18"/>
      <c r="N3407" s="18"/>
      <c r="T3407" s="67"/>
      <c r="U3407" s="67"/>
      <c r="Z3407" s="24"/>
      <c r="AA3407" s="24"/>
      <c r="AB3407" s="24"/>
      <c r="AC3407" s="24"/>
      <c r="AD3407" s="24"/>
      <c r="AE3407" s="24"/>
      <c r="AF3407" s="24"/>
    </row>
    <row r="3408" spans="1:32" x14ac:dyDescent="0.25">
      <c r="A3408" s="18"/>
      <c r="B3408" s="18"/>
      <c r="C3408" s="74"/>
      <c r="D3408" s="74"/>
      <c r="E3408" s="75"/>
      <c r="F3408" s="5"/>
      <c r="G3408" s="5"/>
      <c r="H3408" s="5"/>
      <c r="K3408" s="5"/>
      <c r="L3408" s="5"/>
      <c r="M3408" s="18"/>
      <c r="N3408" s="18"/>
      <c r="T3408" s="67"/>
      <c r="U3408" s="67"/>
      <c r="Z3408" s="24"/>
      <c r="AA3408" s="24"/>
      <c r="AB3408" s="24"/>
      <c r="AC3408" s="24"/>
      <c r="AD3408" s="24"/>
      <c r="AE3408" s="24"/>
      <c r="AF3408" s="24"/>
    </row>
    <row r="3409" spans="1:32" x14ac:dyDescent="0.25">
      <c r="A3409" s="18"/>
      <c r="B3409" s="18"/>
      <c r="C3409" s="74"/>
      <c r="D3409" s="74"/>
      <c r="E3409" s="75"/>
      <c r="F3409" s="5"/>
      <c r="G3409" s="5"/>
      <c r="H3409" s="5"/>
      <c r="K3409" s="5"/>
      <c r="L3409" s="5"/>
      <c r="M3409" s="18"/>
      <c r="N3409" s="18"/>
      <c r="T3409" s="67"/>
      <c r="U3409" s="67"/>
      <c r="Z3409" s="24"/>
      <c r="AA3409" s="24"/>
      <c r="AB3409" s="24"/>
      <c r="AC3409" s="24"/>
      <c r="AD3409" s="24"/>
      <c r="AE3409" s="24"/>
      <c r="AF3409" s="24"/>
    </row>
    <row r="3410" spans="1:32" x14ac:dyDescent="0.25">
      <c r="A3410" s="18"/>
      <c r="B3410" s="18"/>
      <c r="C3410" s="74"/>
      <c r="D3410" s="74"/>
      <c r="E3410" s="75"/>
      <c r="F3410" s="5"/>
      <c r="G3410" s="5"/>
      <c r="H3410" s="5"/>
      <c r="K3410" s="5"/>
      <c r="L3410" s="5"/>
      <c r="M3410" s="18"/>
      <c r="N3410" s="18"/>
      <c r="T3410" s="67"/>
      <c r="U3410" s="67"/>
      <c r="Z3410" s="24"/>
      <c r="AA3410" s="24"/>
      <c r="AB3410" s="24"/>
      <c r="AC3410" s="24"/>
      <c r="AD3410" s="24"/>
      <c r="AE3410" s="24"/>
      <c r="AF3410" s="24"/>
    </row>
    <row r="3411" spans="1:32" x14ac:dyDescent="0.25">
      <c r="A3411" s="18"/>
      <c r="B3411" s="18"/>
      <c r="C3411" s="74"/>
      <c r="D3411" s="74"/>
      <c r="E3411" s="75"/>
      <c r="F3411" s="5"/>
      <c r="G3411" s="5"/>
      <c r="H3411" s="5"/>
      <c r="K3411" s="5"/>
      <c r="L3411" s="5"/>
      <c r="M3411" s="18"/>
      <c r="N3411" s="18"/>
      <c r="T3411" s="67"/>
      <c r="U3411" s="67"/>
      <c r="Z3411" s="24"/>
      <c r="AA3411" s="24"/>
      <c r="AB3411" s="24"/>
      <c r="AC3411" s="24"/>
      <c r="AD3411" s="24"/>
      <c r="AE3411" s="24"/>
      <c r="AF3411" s="24"/>
    </row>
    <row r="3412" spans="1:32" x14ac:dyDescent="0.25">
      <c r="A3412" s="18"/>
      <c r="B3412" s="18"/>
      <c r="C3412" s="74"/>
      <c r="D3412" s="74"/>
      <c r="E3412" s="75"/>
      <c r="F3412" s="5"/>
      <c r="G3412" s="5"/>
      <c r="H3412" s="5"/>
      <c r="K3412" s="5"/>
      <c r="L3412" s="5"/>
      <c r="M3412" s="18"/>
      <c r="N3412" s="18"/>
      <c r="T3412" s="67"/>
      <c r="U3412" s="67"/>
      <c r="Z3412" s="24"/>
      <c r="AA3412" s="24"/>
      <c r="AB3412" s="24"/>
      <c r="AC3412" s="24"/>
      <c r="AD3412" s="24"/>
      <c r="AE3412" s="24"/>
      <c r="AF3412" s="24"/>
    </row>
    <row r="3413" spans="1:32" x14ac:dyDescent="0.25">
      <c r="A3413" s="18"/>
      <c r="B3413" s="18"/>
      <c r="C3413" s="74"/>
      <c r="D3413" s="74"/>
      <c r="E3413" s="75"/>
      <c r="F3413" s="5"/>
      <c r="G3413" s="5"/>
      <c r="H3413" s="5"/>
      <c r="K3413" s="5"/>
      <c r="L3413" s="5"/>
      <c r="M3413" s="18"/>
      <c r="N3413" s="18"/>
      <c r="T3413" s="67"/>
      <c r="U3413" s="67"/>
      <c r="Z3413" s="24"/>
      <c r="AA3413" s="24"/>
      <c r="AB3413" s="24"/>
      <c r="AC3413" s="24"/>
      <c r="AD3413" s="24"/>
      <c r="AE3413" s="24"/>
      <c r="AF3413" s="24"/>
    </row>
    <row r="3414" spans="1:32" x14ac:dyDescent="0.25">
      <c r="A3414" s="18"/>
      <c r="B3414" s="18"/>
      <c r="C3414" s="74"/>
      <c r="D3414" s="74"/>
      <c r="E3414" s="75"/>
      <c r="F3414" s="5"/>
      <c r="G3414" s="5"/>
      <c r="H3414" s="5"/>
      <c r="K3414" s="5"/>
      <c r="L3414" s="5"/>
      <c r="M3414" s="18"/>
      <c r="N3414" s="18"/>
      <c r="T3414" s="67"/>
      <c r="U3414" s="67"/>
      <c r="Z3414" s="24"/>
      <c r="AA3414" s="24"/>
      <c r="AB3414" s="24"/>
      <c r="AC3414" s="24"/>
      <c r="AD3414" s="24"/>
      <c r="AE3414" s="24"/>
      <c r="AF3414" s="24"/>
    </row>
    <row r="3415" spans="1:32" x14ac:dyDescent="0.25">
      <c r="A3415" s="18"/>
      <c r="B3415" s="18"/>
      <c r="C3415" s="74"/>
      <c r="D3415" s="74"/>
      <c r="E3415" s="75"/>
      <c r="F3415" s="5"/>
      <c r="G3415" s="5"/>
      <c r="H3415" s="5"/>
      <c r="K3415" s="5"/>
      <c r="L3415" s="5"/>
      <c r="M3415" s="18"/>
      <c r="N3415" s="18"/>
      <c r="T3415" s="67"/>
      <c r="U3415" s="67"/>
      <c r="Z3415" s="24"/>
      <c r="AA3415" s="24"/>
      <c r="AB3415" s="24"/>
      <c r="AC3415" s="24"/>
      <c r="AD3415" s="24"/>
      <c r="AE3415" s="24"/>
      <c r="AF3415" s="24"/>
    </row>
    <row r="3416" spans="1:32" x14ac:dyDescent="0.25">
      <c r="A3416" s="18"/>
      <c r="B3416" s="18"/>
      <c r="C3416" s="74"/>
      <c r="D3416" s="74"/>
      <c r="E3416" s="75"/>
      <c r="F3416" s="5"/>
      <c r="G3416" s="5"/>
      <c r="H3416" s="5"/>
      <c r="K3416" s="5"/>
      <c r="L3416" s="5"/>
      <c r="M3416" s="18"/>
      <c r="N3416" s="18"/>
      <c r="T3416" s="67"/>
      <c r="U3416" s="67"/>
      <c r="Z3416" s="24"/>
      <c r="AA3416" s="24"/>
      <c r="AB3416" s="24"/>
      <c r="AC3416" s="24"/>
      <c r="AD3416" s="24"/>
      <c r="AE3416" s="24"/>
      <c r="AF3416" s="24"/>
    </row>
    <row r="3417" spans="1:32" x14ac:dyDescent="0.25">
      <c r="A3417" s="18"/>
      <c r="B3417" s="18"/>
      <c r="C3417" s="74"/>
      <c r="D3417" s="74"/>
      <c r="E3417" s="75"/>
      <c r="F3417" s="5"/>
      <c r="G3417" s="5"/>
      <c r="H3417" s="5"/>
      <c r="K3417" s="5"/>
      <c r="L3417" s="5"/>
      <c r="M3417" s="18"/>
      <c r="N3417" s="18"/>
      <c r="T3417" s="67"/>
      <c r="U3417" s="67"/>
      <c r="Z3417" s="24"/>
      <c r="AA3417" s="24"/>
      <c r="AB3417" s="24"/>
      <c r="AC3417" s="24"/>
      <c r="AD3417" s="24"/>
      <c r="AE3417" s="24"/>
      <c r="AF3417" s="24"/>
    </row>
    <row r="3418" spans="1:32" x14ac:dyDescent="0.25">
      <c r="A3418" s="18"/>
      <c r="B3418" s="18"/>
      <c r="C3418" s="74"/>
      <c r="D3418" s="74"/>
      <c r="E3418" s="75"/>
      <c r="F3418" s="5"/>
      <c r="G3418" s="5"/>
      <c r="H3418" s="5"/>
      <c r="K3418" s="5"/>
      <c r="L3418" s="5"/>
      <c r="M3418" s="18"/>
      <c r="N3418" s="18"/>
      <c r="T3418" s="67"/>
      <c r="U3418" s="67"/>
      <c r="Z3418" s="24"/>
      <c r="AA3418" s="24"/>
      <c r="AB3418" s="24"/>
      <c r="AC3418" s="24"/>
      <c r="AD3418" s="24"/>
      <c r="AE3418" s="24"/>
      <c r="AF3418" s="24"/>
    </row>
    <row r="3419" spans="1:32" x14ac:dyDescent="0.25">
      <c r="A3419" s="18"/>
      <c r="B3419" s="18"/>
      <c r="C3419" s="74"/>
      <c r="D3419" s="74"/>
      <c r="E3419" s="75"/>
      <c r="F3419" s="5"/>
      <c r="G3419" s="5"/>
      <c r="H3419" s="5"/>
      <c r="K3419" s="5"/>
      <c r="L3419" s="5"/>
      <c r="M3419" s="18"/>
      <c r="N3419" s="18"/>
      <c r="T3419" s="67"/>
      <c r="U3419" s="67"/>
      <c r="Z3419" s="24"/>
      <c r="AA3419" s="24"/>
      <c r="AB3419" s="24"/>
      <c r="AC3419" s="24"/>
      <c r="AD3419" s="24"/>
      <c r="AE3419" s="24"/>
      <c r="AF3419" s="24"/>
    </row>
    <row r="3420" spans="1:32" x14ac:dyDescent="0.25">
      <c r="A3420" s="18"/>
      <c r="B3420" s="18"/>
      <c r="C3420" s="74"/>
      <c r="D3420" s="74"/>
      <c r="E3420" s="75"/>
      <c r="F3420" s="5"/>
      <c r="G3420" s="5"/>
      <c r="H3420" s="5"/>
      <c r="K3420" s="5"/>
      <c r="L3420" s="5"/>
      <c r="M3420" s="18"/>
      <c r="N3420" s="18"/>
      <c r="T3420" s="67"/>
      <c r="U3420" s="67"/>
      <c r="Z3420" s="24"/>
      <c r="AA3420" s="24"/>
      <c r="AB3420" s="24"/>
      <c r="AC3420" s="24"/>
      <c r="AD3420" s="24"/>
      <c r="AE3420" s="24"/>
      <c r="AF3420" s="24"/>
    </row>
    <row r="3421" spans="1:32" x14ac:dyDescent="0.25">
      <c r="A3421" s="18"/>
      <c r="B3421" s="18"/>
      <c r="C3421" s="74"/>
      <c r="D3421" s="74"/>
      <c r="E3421" s="75"/>
      <c r="F3421" s="5"/>
      <c r="G3421" s="5"/>
      <c r="H3421" s="5"/>
      <c r="K3421" s="5"/>
      <c r="L3421" s="5"/>
      <c r="M3421" s="18"/>
      <c r="N3421" s="18"/>
      <c r="T3421" s="67"/>
      <c r="U3421" s="67"/>
      <c r="Z3421" s="24"/>
      <c r="AA3421" s="24"/>
      <c r="AB3421" s="24"/>
      <c r="AC3421" s="24"/>
      <c r="AD3421" s="24"/>
      <c r="AE3421" s="24"/>
      <c r="AF3421" s="24"/>
    </row>
    <row r="3422" spans="1:32" x14ac:dyDescent="0.25">
      <c r="A3422" s="18"/>
      <c r="B3422" s="18"/>
      <c r="C3422" s="74"/>
      <c r="D3422" s="74"/>
      <c r="E3422" s="75"/>
      <c r="F3422" s="5"/>
      <c r="G3422" s="5"/>
      <c r="H3422" s="5"/>
      <c r="K3422" s="5"/>
      <c r="L3422" s="5"/>
      <c r="M3422" s="18"/>
      <c r="N3422" s="18"/>
      <c r="T3422" s="67"/>
      <c r="U3422" s="67"/>
      <c r="Z3422" s="24"/>
      <c r="AA3422" s="24"/>
      <c r="AB3422" s="24"/>
      <c r="AC3422" s="24"/>
      <c r="AD3422" s="24"/>
      <c r="AE3422" s="24"/>
      <c r="AF3422" s="24"/>
    </row>
    <row r="3423" spans="1:32" x14ac:dyDescent="0.25">
      <c r="A3423" s="18"/>
      <c r="B3423" s="18"/>
      <c r="C3423" s="74"/>
      <c r="D3423" s="74"/>
      <c r="E3423" s="75"/>
      <c r="F3423" s="5"/>
      <c r="G3423" s="5"/>
      <c r="H3423" s="5"/>
      <c r="K3423" s="5"/>
      <c r="L3423" s="5"/>
      <c r="M3423" s="18"/>
      <c r="N3423" s="18"/>
      <c r="T3423" s="67"/>
      <c r="U3423" s="67"/>
      <c r="Z3423" s="24"/>
      <c r="AA3423" s="24"/>
      <c r="AB3423" s="24"/>
      <c r="AC3423" s="24"/>
      <c r="AD3423" s="24"/>
      <c r="AE3423" s="24"/>
      <c r="AF3423" s="24"/>
    </row>
    <row r="3424" spans="1:32" x14ac:dyDescent="0.25">
      <c r="A3424" s="18"/>
      <c r="B3424" s="18"/>
      <c r="C3424" s="74"/>
      <c r="D3424" s="74"/>
      <c r="E3424" s="75"/>
      <c r="F3424" s="5"/>
      <c r="G3424" s="5"/>
      <c r="H3424" s="5"/>
      <c r="K3424" s="5"/>
      <c r="L3424" s="5"/>
      <c r="M3424" s="18"/>
      <c r="N3424" s="18"/>
      <c r="T3424" s="67"/>
      <c r="U3424" s="67"/>
      <c r="Z3424" s="24"/>
      <c r="AA3424" s="24"/>
      <c r="AB3424" s="24"/>
      <c r="AC3424" s="24"/>
      <c r="AD3424" s="24"/>
      <c r="AE3424" s="24"/>
      <c r="AF3424" s="24"/>
    </row>
    <row r="3425" spans="1:32" x14ac:dyDescent="0.25">
      <c r="A3425" s="18"/>
      <c r="B3425" s="18"/>
      <c r="C3425" s="74"/>
      <c r="D3425" s="74"/>
      <c r="E3425" s="75"/>
      <c r="F3425" s="5"/>
      <c r="G3425" s="5"/>
      <c r="H3425" s="5"/>
      <c r="K3425" s="5"/>
      <c r="L3425" s="5"/>
      <c r="M3425" s="18"/>
      <c r="N3425" s="18"/>
      <c r="T3425" s="67"/>
      <c r="U3425" s="67"/>
      <c r="Z3425" s="24"/>
      <c r="AA3425" s="24"/>
      <c r="AB3425" s="24"/>
      <c r="AC3425" s="24"/>
      <c r="AD3425" s="24"/>
      <c r="AE3425" s="24"/>
      <c r="AF3425" s="24"/>
    </row>
    <row r="3426" spans="1:32" x14ac:dyDescent="0.25">
      <c r="A3426" s="18"/>
      <c r="B3426" s="18"/>
      <c r="C3426" s="74"/>
      <c r="D3426" s="74"/>
      <c r="E3426" s="75"/>
      <c r="F3426" s="5"/>
      <c r="G3426" s="5"/>
      <c r="H3426" s="5"/>
      <c r="K3426" s="5"/>
      <c r="L3426" s="5"/>
      <c r="M3426" s="18"/>
      <c r="N3426" s="18"/>
      <c r="T3426" s="67"/>
      <c r="U3426" s="67"/>
      <c r="Z3426" s="24"/>
      <c r="AA3426" s="24"/>
      <c r="AB3426" s="24"/>
      <c r="AC3426" s="24"/>
      <c r="AD3426" s="24"/>
      <c r="AE3426" s="24"/>
      <c r="AF3426" s="24"/>
    </row>
    <row r="3427" spans="1:32" x14ac:dyDescent="0.25">
      <c r="A3427" s="18"/>
      <c r="B3427" s="18"/>
      <c r="C3427" s="74"/>
      <c r="D3427" s="74"/>
      <c r="E3427" s="75"/>
      <c r="F3427" s="5"/>
      <c r="G3427" s="5"/>
      <c r="H3427" s="5"/>
      <c r="K3427" s="5"/>
      <c r="L3427" s="5"/>
      <c r="M3427" s="18"/>
      <c r="N3427" s="18"/>
      <c r="T3427" s="67"/>
      <c r="U3427" s="67"/>
      <c r="Z3427" s="24"/>
      <c r="AA3427" s="24"/>
      <c r="AB3427" s="24"/>
      <c r="AC3427" s="24"/>
      <c r="AD3427" s="24"/>
      <c r="AE3427" s="24"/>
      <c r="AF3427" s="24"/>
    </row>
    <row r="3428" spans="1:32" x14ac:dyDescent="0.25">
      <c r="A3428" s="18"/>
      <c r="B3428" s="18"/>
      <c r="C3428" s="74"/>
      <c r="D3428" s="74"/>
      <c r="E3428" s="75"/>
      <c r="F3428" s="5"/>
      <c r="G3428" s="5"/>
      <c r="H3428" s="5"/>
      <c r="K3428" s="5"/>
      <c r="L3428" s="5"/>
      <c r="M3428" s="18"/>
      <c r="N3428" s="18"/>
      <c r="T3428" s="67"/>
      <c r="U3428" s="67"/>
      <c r="Z3428" s="24"/>
      <c r="AA3428" s="24"/>
      <c r="AB3428" s="24"/>
      <c r="AC3428" s="24"/>
      <c r="AD3428" s="24"/>
      <c r="AE3428" s="24"/>
      <c r="AF3428" s="24"/>
    </row>
    <row r="3429" spans="1:32" x14ac:dyDescent="0.25">
      <c r="A3429" s="18"/>
      <c r="B3429" s="18"/>
      <c r="C3429" s="74"/>
      <c r="D3429" s="74"/>
      <c r="E3429" s="75"/>
      <c r="F3429" s="5"/>
      <c r="G3429" s="5"/>
      <c r="H3429" s="5"/>
      <c r="K3429" s="5"/>
      <c r="L3429" s="5"/>
      <c r="M3429" s="18"/>
      <c r="N3429" s="18"/>
      <c r="T3429" s="67"/>
      <c r="U3429" s="67"/>
      <c r="Z3429" s="24"/>
      <c r="AA3429" s="24"/>
      <c r="AB3429" s="24"/>
      <c r="AC3429" s="24"/>
      <c r="AD3429" s="24"/>
      <c r="AE3429" s="24"/>
      <c r="AF3429" s="24"/>
    </row>
    <row r="3430" spans="1:32" x14ac:dyDescent="0.25">
      <c r="A3430" s="18"/>
      <c r="B3430" s="18"/>
      <c r="C3430" s="74"/>
      <c r="D3430" s="74"/>
      <c r="E3430" s="75"/>
      <c r="F3430" s="5"/>
      <c r="G3430" s="5"/>
      <c r="H3430" s="5"/>
      <c r="K3430" s="5"/>
      <c r="L3430" s="5"/>
      <c r="M3430" s="18"/>
      <c r="N3430" s="18"/>
      <c r="T3430" s="67"/>
      <c r="U3430" s="67"/>
      <c r="Z3430" s="24"/>
      <c r="AA3430" s="24"/>
      <c r="AB3430" s="24"/>
      <c r="AC3430" s="24"/>
      <c r="AD3430" s="24"/>
      <c r="AE3430" s="24"/>
      <c r="AF3430" s="24"/>
    </row>
    <row r="3431" spans="1:32" x14ac:dyDescent="0.25">
      <c r="A3431" s="18"/>
      <c r="B3431" s="18"/>
      <c r="C3431" s="74"/>
      <c r="D3431" s="74"/>
      <c r="E3431" s="75"/>
      <c r="F3431" s="5"/>
      <c r="G3431" s="5"/>
      <c r="H3431" s="5"/>
      <c r="K3431" s="5"/>
      <c r="L3431" s="5"/>
      <c r="M3431" s="18"/>
      <c r="N3431" s="18"/>
      <c r="T3431" s="67"/>
      <c r="U3431" s="67"/>
      <c r="Z3431" s="24"/>
      <c r="AA3431" s="24"/>
      <c r="AB3431" s="24"/>
      <c r="AC3431" s="24"/>
      <c r="AD3431" s="24"/>
      <c r="AE3431" s="24"/>
      <c r="AF3431" s="24"/>
    </row>
    <row r="3432" spans="1:32" x14ac:dyDescent="0.25">
      <c r="A3432" s="18"/>
      <c r="B3432" s="18"/>
      <c r="C3432" s="74"/>
      <c r="D3432" s="74"/>
      <c r="E3432" s="75"/>
      <c r="F3432" s="5"/>
      <c r="G3432" s="5"/>
      <c r="H3432" s="5"/>
      <c r="K3432" s="5"/>
      <c r="L3432" s="5"/>
      <c r="M3432" s="18"/>
      <c r="N3432" s="18"/>
      <c r="T3432" s="67"/>
      <c r="U3432" s="67"/>
      <c r="Z3432" s="24"/>
      <c r="AA3432" s="24"/>
      <c r="AB3432" s="24"/>
      <c r="AC3432" s="24"/>
      <c r="AD3432" s="24"/>
      <c r="AE3432" s="24"/>
      <c r="AF3432" s="24"/>
    </row>
    <row r="3433" spans="1:32" x14ac:dyDescent="0.25">
      <c r="A3433" s="18"/>
      <c r="B3433" s="18"/>
      <c r="C3433" s="74"/>
      <c r="D3433" s="74"/>
      <c r="E3433" s="75"/>
      <c r="F3433" s="5"/>
      <c r="G3433" s="5"/>
      <c r="H3433" s="5"/>
      <c r="K3433" s="5"/>
      <c r="L3433" s="5"/>
      <c r="M3433" s="18"/>
      <c r="N3433" s="18"/>
      <c r="T3433" s="67"/>
      <c r="U3433" s="67"/>
      <c r="Z3433" s="24"/>
      <c r="AA3433" s="24"/>
      <c r="AB3433" s="24"/>
      <c r="AC3433" s="24"/>
      <c r="AD3433" s="24"/>
      <c r="AE3433" s="24"/>
      <c r="AF3433" s="24"/>
    </row>
    <row r="3434" spans="1:32" x14ac:dyDescent="0.25">
      <c r="A3434" s="18"/>
      <c r="B3434" s="18"/>
      <c r="C3434" s="74"/>
      <c r="D3434" s="74"/>
      <c r="E3434" s="75"/>
      <c r="F3434" s="5"/>
      <c r="G3434" s="5"/>
      <c r="H3434" s="5"/>
      <c r="K3434" s="5"/>
      <c r="L3434" s="5"/>
      <c r="M3434" s="18"/>
      <c r="N3434" s="18"/>
      <c r="T3434" s="67"/>
      <c r="U3434" s="67"/>
      <c r="Z3434" s="24"/>
      <c r="AA3434" s="24"/>
      <c r="AB3434" s="24"/>
      <c r="AC3434" s="24"/>
      <c r="AD3434" s="24"/>
      <c r="AE3434" s="24"/>
      <c r="AF3434" s="24"/>
    </row>
    <row r="3435" spans="1:32" x14ac:dyDescent="0.25">
      <c r="A3435" s="18"/>
      <c r="B3435" s="18"/>
      <c r="C3435" s="74"/>
      <c r="D3435" s="74"/>
      <c r="E3435" s="75"/>
      <c r="F3435" s="5"/>
      <c r="G3435" s="5"/>
      <c r="H3435" s="5"/>
      <c r="K3435" s="5"/>
      <c r="L3435" s="5"/>
      <c r="M3435" s="18"/>
      <c r="N3435" s="18"/>
      <c r="T3435" s="67"/>
      <c r="U3435" s="67"/>
      <c r="Z3435" s="24"/>
      <c r="AA3435" s="24"/>
      <c r="AB3435" s="24"/>
      <c r="AC3435" s="24"/>
      <c r="AD3435" s="24"/>
      <c r="AE3435" s="24"/>
      <c r="AF3435" s="24"/>
    </row>
    <row r="3436" spans="1:32" x14ac:dyDescent="0.25">
      <c r="A3436" s="18"/>
      <c r="B3436" s="18"/>
      <c r="C3436" s="74"/>
      <c r="D3436" s="74"/>
      <c r="E3436" s="75"/>
      <c r="F3436" s="5"/>
      <c r="G3436" s="5"/>
      <c r="H3436" s="5"/>
      <c r="K3436" s="5"/>
      <c r="L3436" s="5"/>
      <c r="M3436" s="18"/>
      <c r="N3436" s="18"/>
      <c r="T3436" s="67"/>
      <c r="U3436" s="67"/>
      <c r="Z3436" s="24"/>
      <c r="AA3436" s="24"/>
      <c r="AB3436" s="24"/>
      <c r="AC3436" s="24"/>
      <c r="AD3436" s="24"/>
      <c r="AE3436" s="24"/>
      <c r="AF3436" s="24"/>
    </row>
    <row r="3437" spans="1:32" x14ac:dyDescent="0.25">
      <c r="A3437" s="18"/>
      <c r="B3437" s="18"/>
      <c r="C3437" s="74"/>
      <c r="D3437" s="74"/>
      <c r="E3437" s="75"/>
      <c r="F3437" s="5"/>
      <c r="G3437" s="5"/>
      <c r="H3437" s="5"/>
      <c r="K3437" s="5"/>
      <c r="L3437" s="5"/>
      <c r="M3437" s="18"/>
      <c r="N3437" s="18"/>
      <c r="T3437" s="67"/>
      <c r="U3437" s="67"/>
      <c r="Z3437" s="24"/>
      <c r="AA3437" s="24"/>
      <c r="AB3437" s="24"/>
      <c r="AC3437" s="24"/>
      <c r="AD3437" s="24"/>
      <c r="AE3437" s="24"/>
      <c r="AF3437" s="24"/>
    </row>
    <row r="3438" spans="1:32" x14ac:dyDescent="0.25">
      <c r="A3438" s="18"/>
      <c r="B3438" s="18"/>
      <c r="C3438" s="74"/>
      <c r="D3438" s="74"/>
      <c r="E3438" s="75"/>
      <c r="F3438" s="5"/>
      <c r="G3438" s="5"/>
      <c r="H3438" s="5"/>
      <c r="K3438" s="5"/>
      <c r="L3438" s="5"/>
      <c r="M3438" s="18"/>
      <c r="N3438" s="18"/>
      <c r="T3438" s="67"/>
      <c r="U3438" s="67"/>
      <c r="Z3438" s="24"/>
      <c r="AA3438" s="24"/>
      <c r="AB3438" s="24"/>
      <c r="AC3438" s="24"/>
      <c r="AD3438" s="24"/>
      <c r="AE3438" s="24"/>
      <c r="AF3438" s="24"/>
    </row>
    <row r="3439" spans="1:32" x14ac:dyDescent="0.25">
      <c r="A3439" s="18"/>
      <c r="B3439" s="18"/>
      <c r="C3439" s="74"/>
      <c r="D3439" s="74"/>
      <c r="E3439" s="75"/>
      <c r="F3439" s="5"/>
      <c r="G3439" s="5"/>
      <c r="H3439" s="5"/>
      <c r="K3439" s="5"/>
      <c r="L3439" s="5"/>
      <c r="M3439" s="18"/>
      <c r="N3439" s="18"/>
      <c r="T3439" s="67"/>
      <c r="U3439" s="67"/>
      <c r="Z3439" s="24"/>
      <c r="AA3439" s="24"/>
      <c r="AB3439" s="24"/>
      <c r="AC3439" s="24"/>
      <c r="AD3439" s="24"/>
      <c r="AE3439" s="24"/>
      <c r="AF3439" s="24"/>
    </row>
    <row r="3440" spans="1:32" x14ac:dyDescent="0.25">
      <c r="A3440" s="18"/>
      <c r="B3440" s="18"/>
      <c r="C3440" s="74"/>
      <c r="D3440" s="74"/>
      <c r="E3440" s="75"/>
      <c r="F3440" s="5"/>
      <c r="G3440" s="5"/>
      <c r="H3440" s="5"/>
      <c r="K3440" s="5"/>
      <c r="L3440" s="5"/>
      <c r="M3440" s="18"/>
      <c r="N3440" s="18"/>
      <c r="T3440" s="67"/>
      <c r="U3440" s="67"/>
      <c r="Z3440" s="24"/>
      <c r="AA3440" s="24"/>
      <c r="AB3440" s="24"/>
      <c r="AC3440" s="24"/>
      <c r="AD3440" s="24"/>
      <c r="AE3440" s="24"/>
      <c r="AF3440" s="24"/>
    </row>
    <row r="3441" spans="1:32" x14ac:dyDescent="0.25">
      <c r="A3441" s="18"/>
      <c r="B3441" s="18"/>
      <c r="C3441" s="74"/>
      <c r="D3441" s="74"/>
      <c r="E3441" s="75"/>
      <c r="F3441" s="5"/>
      <c r="G3441" s="5"/>
      <c r="H3441" s="5"/>
      <c r="K3441" s="5"/>
      <c r="L3441" s="5"/>
      <c r="M3441" s="18"/>
      <c r="N3441" s="18"/>
      <c r="T3441" s="67"/>
      <c r="U3441" s="67"/>
      <c r="Z3441" s="24"/>
      <c r="AA3441" s="24"/>
      <c r="AB3441" s="24"/>
      <c r="AC3441" s="24"/>
      <c r="AD3441" s="24"/>
      <c r="AE3441" s="24"/>
      <c r="AF3441" s="24"/>
    </row>
    <row r="3442" spans="1:32" x14ac:dyDescent="0.25">
      <c r="A3442" s="18"/>
      <c r="B3442" s="18"/>
      <c r="C3442" s="74"/>
      <c r="D3442" s="74"/>
      <c r="E3442" s="75"/>
      <c r="F3442" s="5"/>
      <c r="G3442" s="5"/>
      <c r="H3442" s="5"/>
      <c r="K3442" s="5"/>
      <c r="L3442" s="5"/>
      <c r="M3442" s="18"/>
      <c r="N3442" s="18"/>
      <c r="T3442" s="67"/>
      <c r="U3442" s="67"/>
      <c r="Z3442" s="24"/>
      <c r="AA3442" s="24"/>
      <c r="AB3442" s="24"/>
      <c r="AC3442" s="24"/>
      <c r="AD3442" s="24"/>
      <c r="AE3442" s="24"/>
      <c r="AF3442" s="24"/>
    </row>
    <row r="3443" spans="1:32" x14ac:dyDescent="0.25">
      <c r="A3443" s="18"/>
      <c r="B3443" s="18"/>
      <c r="C3443" s="74"/>
      <c r="D3443" s="74"/>
      <c r="E3443" s="75"/>
      <c r="F3443" s="5"/>
      <c r="G3443" s="5"/>
      <c r="H3443" s="5"/>
      <c r="K3443" s="5"/>
      <c r="L3443" s="5"/>
      <c r="M3443" s="18"/>
      <c r="N3443" s="18"/>
      <c r="T3443" s="67"/>
      <c r="U3443" s="67"/>
      <c r="Z3443" s="24"/>
      <c r="AA3443" s="24"/>
      <c r="AB3443" s="24"/>
      <c r="AC3443" s="24"/>
      <c r="AD3443" s="24"/>
      <c r="AE3443" s="24"/>
      <c r="AF3443" s="24"/>
    </row>
    <row r="3444" spans="1:32" x14ac:dyDescent="0.25">
      <c r="A3444" s="18"/>
      <c r="B3444" s="18"/>
      <c r="C3444" s="74"/>
      <c r="D3444" s="74"/>
      <c r="E3444" s="75"/>
      <c r="F3444" s="5"/>
      <c r="G3444" s="5"/>
      <c r="H3444" s="5"/>
      <c r="K3444" s="5"/>
      <c r="L3444" s="5"/>
      <c r="M3444" s="18"/>
      <c r="N3444" s="18"/>
      <c r="T3444" s="67"/>
      <c r="U3444" s="67"/>
      <c r="Z3444" s="24"/>
      <c r="AA3444" s="24"/>
      <c r="AB3444" s="24"/>
      <c r="AC3444" s="24"/>
      <c r="AD3444" s="24"/>
      <c r="AE3444" s="24"/>
      <c r="AF3444" s="24"/>
    </row>
    <row r="3445" spans="1:32" x14ac:dyDescent="0.25">
      <c r="A3445" s="18"/>
      <c r="B3445" s="18"/>
      <c r="C3445" s="74"/>
      <c r="D3445" s="74"/>
      <c r="E3445" s="75"/>
      <c r="F3445" s="5"/>
      <c r="G3445" s="5"/>
      <c r="H3445" s="5"/>
      <c r="K3445" s="5"/>
      <c r="L3445" s="5"/>
      <c r="M3445" s="18"/>
      <c r="N3445" s="18"/>
      <c r="T3445" s="67"/>
      <c r="U3445" s="67"/>
      <c r="Z3445" s="24"/>
      <c r="AA3445" s="24"/>
      <c r="AB3445" s="24"/>
      <c r="AC3445" s="24"/>
      <c r="AD3445" s="24"/>
      <c r="AE3445" s="24"/>
      <c r="AF3445" s="24"/>
    </row>
    <row r="3446" spans="1:32" x14ac:dyDescent="0.25">
      <c r="A3446" s="18"/>
      <c r="B3446" s="18"/>
      <c r="C3446" s="74"/>
      <c r="D3446" s="74"/>
      <c r="E3446" s="75"/>
      <c r="F3446" s="5"/>
      <c r="G3446" s="5"/>
      <c r="H3446" s="5"/>
      <c r="K3446" s="5"/>
      <c r="L3446" s="5"/>
      <c r="M3446" s="18"/>
      <c r="N3446" s="18"/>
      <c r="T3446" s="67"/>
      <c r="U3446" s="67"/>
      <c r="Z3446" s="24"/>
      <c r="AA3446" s="24"/>
      <c r="AB3446" s="24"/>
      <c r="AC3446" s="24"/>
      <c r="AD3446" s="24"/>
      <c r="AE3446" s="24"/>
      <c r="AF3446" s="24"/>
    </row>
    <row r="3447" spans="1:32" x14ac:dyDescent="0.25">
      <c r="A3447" s="18"/>
      <c r="B3447" s="18"/>
      <c r="C3447" s="74"/>
      <c r="D3447" s="74"/>
      <c r="E3447" s="75"/>
      <c r="F3447" s="5"/>
      <c r="G3447" s="5"/>
      <c r="H3447" s="5"/>
      <c r="K3447" s="5"/>
      <c r="L3447" s="5"/>
      <c r="M3447" s="18"/>
      <c r="N3447" s="18"/>
      <c r="T3447" s="67"/>
      <c r="U3447" s="67"/>
      <c r="Z3447" s="24"/>
      <c r="AA3447" s="24"/>
      <c r="AB3447" s="24"/>
      <c r="AC3447" s="24"/>
      <c r="AD3447" s="24"/>
      <c r="AE3447" s="24"/>
      <c r="AF3447" s="24"/>
    </row>
    <row r="3448" spans="1:32" x14ac:dyDescent="0.25">
      <c r="A3448" s="18"/>
      <c r="B3448" s="18"/>
      <c r="C3448" s="74"/>
      <c r="D3448" s="74"/>
      <c r="E3448" s="75"/>
      <c r="F3448" s="5"/>
      <c r="G3448" s="5"/>
      <c r="H3448" s="5"/>
      <c r="K3448" s="5"/>
      <c r="L3448" s="5"/>
      <c r="M3448" s="18"/>
      <c r="N3448" s="18"/>
      <c r="T3448" s="67"/>
      <c r="U3448" s="67"/>
      <c r="Z3448" s="24"/>
      <c r="AA3448" s="24"/>
      <c r="AB3448" s="24"/>
      <c r="AC3448" s="24"/>
      <c r="AD3448" s="24"/>
      <c r="AE3448" s="24"/>
      <c r="AF3448" s="24"/>
    </row>
    <row r="3449" spans="1:32" x14ac:dyDescent="0.25">
      <c r="A3449" s="18"/>
      <c r="B3449" s="18"/>
      <c r="C3449" s="74"/>
      <c r="D3449" s="74"/>
      <c r="E3449" s="75"/>
      <c r="F3449" s="5"/>
      <c r="G3449" s="5"/>
      <c r="H3449" s="5"/>
      <c r="K3449" s="5"/>
      <c r="L3449" s="5"/>
      <c r="M3449" s="18"/>
      <c r="N3449" s="18"/>
      <c r="T3449" s="67"/>
      <c r="U3449" s="67"/>
      <c r="Z3449" s="24"/>
      <c r="AA3449" s="24"/>
      <c r="AB3449" s="24"/>
      <c r="AC3449" s="24"/>
      <c r="AD3449" s="24"/>
      <c r="AE3449" s="24"/>
      <c r="AF3449" s="24"/>
    </row>
    <row r="3450" spans="1:32" x14ac:dyDescent="0.25">
      <c r="A3450" s="18"/>
      <c r="B3450" s="18"/>
      <c r="C3450" s="74"/>
      <c r="D3450" s="74"/>
      <c r="E3450" s="75"/>
      <c r="F3450" s="5"/>
      <c r="G3450" s="5"/>
      <c r="H3450" s="5"/>
      <c r="K3450" s="5"/>
      <c r="L3450" s="5"/>
      <c r="M3450" s="18"/>
      <c r="N3450" s="18"/>
      <c r="T3450" s="67"/>
      <c r="U3450" s="67"/>
      <c r="Z3450" s="24"/>
      <c r="AA3450" s="24"/>
      <c r="AB3450" s="24"/>
      <c r="AC3450" s="24"/>
      <c r="AD3450" s="24"/>
      <c r="AE3450" s="24"/>
      <c r="AF3450" s="24"/>
    </row>
    <row r="3451" spans="1:32" x14ac:dyDescent="0.25">
      <c r="A3451" s="18"/>
      <c r="B3451" s="18"/>
      <c r="C3451" s="74"/>
      <c r="D3451" s="74"/>
      <c r="E3451" s="75"/>
      <c r="F3451" s="5"/>
      <c r="G3451" s="5"/>
      <c r="H3451" s="5"/>
      <c r="K3451" s="5"/>
      <c r="L3451" s="5"/>
      <c r="M3451" s="18"/>
      <c r="N3451" s="18"/>
      <c r="T3451" s="67"/>
      <c r="U3451" s="67"/>
      <c r="Z3451" s="24"/>
      <c r="AA3451" s="24"/>
      <c r="AB3451" s="24"/>
      <c r="AC3451" s="24"/>
      <c r="AD3451" s="24"/>
      <c r="AE3451" s="24"/>
      <c r="AF3451" s="24"/>
    </row>
    <row r="3452" spans="1:32" x14ac:dyDescent="0.25">
      <c r="A3452" s="18"/>
      <c r="B3452" s="18"/>
      <c r="C3452" s="74"/>
      <c r="D3452" s="74"/>
      <c r="E3452" s="75"/>
      <c r="F3452" s="5"/>
      <c r="G3452" s="5"/>
      <c r="H3452" s="5"/>
      <c r="K3452" s="5"/>
      <c r="L3452" s="5"/>
      <c r="M3452" s="18"/>
      <c r="N3452" s="18"/>
      <c r="T3452" s="67"/>
      <c r="U3452" s="67"/>
      <c r="Z3452" s="24"/>
      <c r="AA3452" s="24"/>
      <c r="AB3452" s="24"/>
      <c r="AC3452" s="24"/>
      <c r="AD3452" s="24"/>
      <c r="AE3452" s="24"/>
      <c r="AF3452" s="24"/>
    </row>
    <row r="3453" spans="1:32" x14ac:dyDescent="0.25">
      <c r="A3453" s="18"/>
      <c r="B3453" s="18"/>
      <c r="C3453" s="74"/>
      <c r="D3453" s="74"/>
      <c r="E3453" s="75"/>
      <c r="F3453" s="5"/>
      <c r="G3453" s="5"/>
      <c r="H3453" s="5"/>
      <c r="K3453" s="5"/>
      <c r="L3453" s="5"/>
      <c r="M3453" s="18"/>
      <c r="N3453" s="18"/>
      <c r="T3453" s="67"/>
      <c r="U3453" s="67"/>
      <c r="Z3453" s="24"/>
      <c r="AA3453" s="24"/>
      <c r="AB3453" s="24"/>
      <c r="AC3453" s="24"/>
      <c r="AD3453" s="24"/>
      <c r="AE3453" s="24"/>
      <c r="AF3453" s="24"/>
    </row>
    <row r="3454" spans="1:32" x14ac:dyDescent="0.25">
      <c r="A3454" s="18"/>
      <c r="B3454" s="18"/>
      <c r="C3454" s="74"/>
      <c r="D3454" s="74"/>
      <c r="E3454" s="75"/>
      <c r="F3454" s="5"/>
      <c r="G3454" s="5"/>
      <c r="H3454" s="5"/>
      <c r="K3454" s="5"/>
      <c r="L3454" s="5"/>
      <c r="M3454" s="18"/>
      <c r="N3454" s="18"/>
      <c r="T3454" s="67"/>
      <c r="U3454" s="67"/>
      <c r="Z3454" s="24"/>
      <c r="AA3454" s="24"/>
      <c r="AB3454" s="24"/>
      <c r="AC3454" s="24"/>
      <c r="AD3454" s="24"/>
      <c r="AE3454" s="24"/>
      <c r="AF3454" s="24"/>
    </row>
    <row r="3455" spans="1:32" x14ac:dyDescent="0.25">
      <c r="A3455" s="18"/>
      <c r="B3455" s="18"/>
      <c r="C3455" s="74"/>
      <c r="D3455" s="74"/>
      <c r="E3455" s="75"/>
      <c r="F3455" s="5"/>
      <c r="G3455" s="5"/>
      <c r="H3455" s="5"/>
      <c r="K3455" s="5"/>
      <c r="L3455" s="5"/>
      <c r="M3455" s="18"/>
      <c r="N3455" s="18"/>
      <c r="T3455" s="67"/>
      <c r="U3455" s="67"/>
      <c r="Z3455" s="24"/>
      <c r="AA3455" s="24"/>
      <c r="AB3455" s="24"/>
      <c r="AC3455" s="24"/>
      <c r="AD3455" s="24"/>
      <c r="AE3455" s="24"/>
      <c r="AF3455" s="24"/>
    </row>
    <row r="3456" spans="1:32" x14ac:dyDescent="0.25">
      <c r="A3456" s="18"/>
      <c r="B3456" s="18"/>
      <c r="C3456" s="74"/>
      <c r="D3456" s="74"/>
      <c r="E3456" s="75"/>
      <c r="F3456" s="5"/>
      <c r="G3456" s="5"/>
      <c r="H3456" s="5"/>
      <c r="K3456" s="5"/>
      <c r="L3456" s="5"/>
      <c r="M3456" s="18"/>
      <c r="N3456" s="18"/>
      <c r="T3456" s="67"/>
      <c r="U3456" s="67"/>
      <c r="Z3456" s="24"/>
      <c r="AA3456" s="24"/>
      <c r="AB3456" s="24"/>
      <c r="AC3456" s="24"/>
      <c r="AD3456" s="24"/>
      <c r="AE3456" s="24"/>
      <c r="AF3456" s="24"/>
    </row>
    <row r="3457" spans="1:32" x14ac:dyDescent="0.25">
      <c r="A3457" s="18"/>
      <c r="B3457" s="18"/>
      <c r="C3457" s="74"/>
      <c r="D3457" s="74"/>
      <c r="E3457" s="75"/>
      <c r="F3457" s="5"/>
      <c r="G3457" s="5"/>
      <c r="H3457" s="5"/>
      <c r="K3457" s="5"/>
      <c r="L3457" s="5"/>
      <c r="M3457" s="18"/>
      <c r="N3457" s="18"/>
      <c r="T3457" s="67"/>
      <c r="U3457" s="67"/>
      <c r="Z3457" s="24"/>
      <c r="AA3457" s="24"/>
      <c r="AB3457" s="24"/>
      <c r="AC3457" s="24"/>
      <c r="AD3457" s="24"/>
      <c r="AE3457" s="24"/>
      <c r="AF3457" s="24"/>
    </row>
    <row r="3458" spans="1:32" x14ac:dyDescent="0.25">
      <c r="A3458" s="18"/>
      <c r="B3458" s="18"/>
      <c r="C3458" s="74"/>
      <c r="D3458" s="74"/>
      <c r="E3458" s="75"/>
      <c r="F3458" s="5"/>
      <c r="G3458" s="5"/>
      <c r="H3458" s="5"/>
      <c r="K3458" s="5"/>
      <c r="L3458" s="5"/>
      <c r="M3458" s="18"/>
      <c r="N3458" s="18"/>
      <c r="T3458" s="67"/>
      <c r="U3458" s="67"/>
      <c r="Z3458" s="24"/>
      <c r="AA3458" s="24"/>
      <c r="AB3458" s="24"/>
      <c r="AC3458" s="24"/>
      <c r="AD3458" s="24"/>
      <c r="AE3458" s="24"/>
      <c r="AF3458" s="24"/>
    </row>
    <row r="3459" spans="1:32" x14ac:dyDescent="0.25">
      <c r="A3459" s="18"/>
      <c r="B3459" s="18"/>
      <c r="C3459" s="74"/>
      <c r="D3459" s="74"/>
      <c r="E3459" s="75"/>
      <c r="F3459" s="5"/>
      <c r="G3459" s="5"/>
      <c r="H3459" s="5"/>
      <c r="K3459" s="5"/>
      <c r="L3459" s="5"/>
      <c r="M3459" s="18"/>
      <c r="N3459" s="18"/>
      <c r="T3459" s="67"/>
      <c r="U3459" s="67"/>
      <c r="Z3459" s="24"/>
      <c r="AA3459" s="24"/>
      <c r="AB3459" s="24"/>
      <c r="AC3459" s="24"/>
      <c r="AD3459" s="24"/>
      <c r="AE3459" s="24"/>
      <c r="AF3459" s="24"/>
    </row>
    <row r="3460" spans="1:32" x14ac:dyDescent="0.25">
      <c r="A3460" s="18"/>
      <c r="B3460" s="18"/>
      <c r="C3460" s="74"/>
      <c r="D3460" s="74"/>
      <c r="E3460" s="75"/>
      <c r="F3460" s="5"/>
      <c r="G3460" s="5"/>
      <c r="H3460" s="5"/>
      <c r="K3460" s="5"/>
      <c r="L3460" s="5"/>
      <c r="M3460" s="18"/>
      <c r="N3460" s="18"/>
      <c r="T3460" s="67"/>
      <c r="U3460" s="67"/>
      <c r="Z3460" s="24"/>
      <c r="AA3460" s="24"/>
      <c r="AB3460" s="24"/>
      <c r="AC3460" s="24"/>
      <c r="AD3460" s="24"/>
      <c r="AE3460" s="24"/>
      <c r="AF3460" s="24"/>
    </row>
    <row r="3461" spans="1:32" x14ac:dyDescent="0.25">
      <c r="A3461" s="18"/>
      <c r="B3461" s="18"/>
      <c r="C3461" s="74"/>
      <c r="D3461" s="74"/>
      <c r="E3461" s="75"/>
      <c r="F3461" s="5"/>
      <c r="G3461" s="5"/>
      <c r="H3461" s="5"/>
      <c r="K3461" s="5"/>
      <c r="L3461" s="5"/>
      <c r="M3461" s="18"/>
      <c r="N3461" s="18"/>
      <c r="T3461" s="67"/>
      <c r="U3461" s="67"/>
      <c r="Z3461" s="24"/>
      <c r="AA3461" s="24"/>
      <c r="AB3461" s="24"/>
      <c r="AC3461" s="24"/>
      <c r="AD3461" s="24"/>
      <c r="AE3461" s="24"/>
      <c r="AF3461" s="24"/>
    </row>
    <row r="3462" spans="1:32" x14ac:dyDescent="0.25">
      <c r="A3462" s="18"/>
      <c r="B3462" s="18"/>
      <c r="C3462" s="74"/>
      <c r="D3462" s="74"/>
      <c r="E3462" s="75"/>
      <c r="F3462" s="5"/>
      <c r="G3462" s="5"/>
      <c r="H3462" s="5"/>
      <c r="K3462" s="5"/>
      <c r="L3462" s="5"/>
      <c r="M3462" s="18"/>
      <c r="N3462" s="18"/>
      <c r="T3462" s="67"/>
      <c r="U3462" s="67"/>
      <c r="Z3462" s="24"/>
      <c r="AA3462" s="24"/>
      <c r="AB3462" s="24"/>
      <c r="AC3462" s="24"/>
      <c r="AD3462" s="24"/>
      <c r="AE3462" s="24"/>
      <c r="AF3462" s="24"/>
    </row>
    <row r="3463" spans="1:32" x14ac:dyDescent="0.25">
      <c r="A3463" s="18"/>
      <c r="B3463" s="18"/>
      <c r="C3463" s="74"/>
      <c r="D3463" s="74"/>
      <c r="E3463" s="75"/>
      <c r="F3463" s="5"/>
      <c r="G3463" s="5"/>
      <c r="H3463" s="5"/>
      <c r="K3463" s="5"/>
      <c r="L3463" s="5"/>
      <c r="M3463" s="18"/>
      <c r="N3463" s="18"/>
      <c r="T3463" s="67"/>
      <c r="U3463" s="67"/>
      <c r="Z3463" s="24"/>
      <c r="AA3463" s="24"/>
      <c r="AB3463" s="24"/>
      <c r="AC3463" s="24"/>
      <c r="AD3463" s="24"/>
      <c r="AE3463" s="24"/>
      <c r="AF3463" s="24"/>
    </row>
    <row r="3464" spans="1:32" x14ac:dyDescent="0.25">
      <c r="A3464" s="18"/>
      <c r="B3464" s="18"/>
      <c r="C3464" s="74"/>
      <c r="D3464" s="74"/>
      <c r="E3464" s="75"/>
      <c r="F3464" s="5"/>
      <c r="G3464" s="5"/>
      <c r="H3464" s="5"/>
      <c r="K3464" s="5"/>
      <c r="L3464" s="5"/>
      <c r="M3464" s="18"/>
      <c r="N3464" s="18"/>
      <c r="T3464" s="67"/>
      <c r="U3464" s="67"/>
      <c r="Z3464" s="24"/>
      <c r="AA3464" s="24"/>
      <c r="AB3464" s="24"/>
      <c r="AC3464" s="24"/>
      <c r="AD3464" s="24"/>
      <c r="AE3464" s="24"/>
      <c r="AF3464" s="24"/>
    </row>
    <row r="3465" spans="1:32" x14ac:dyDescent="0.25">
      <c r="A3465" s="18"/>
      <c r="B3465" s="18"/>
      <c r="C3465" s="74"/>
      <c r="D3465" s="74"/>
      <c r="E3465" s="75"/>
      <c r="F3465" s="5"/>
      <c r="G3465" s="5"/>
      <c r="H3465" s="5"/>
      <c r="K3465" s="5"/>
      <c r="L3465" s="5"/>
      <c r="M3465" s="18"/>
      <c r="N3465" s="18"/>
      <c r="T3465" s="67"/>
      <c r="U3465" s="67"/>
      <c r="Z3465" s="24"/>
      <c r="AA3465" s="24"/>
      <c r="AB3465" s="24"/>
      <c r="AC3465" s="24"/>
      <c r="AD3465" s="24"/>
      <c r="AE3465" s="24"/>
      <c r="AF3465" s="24"/>
    </row>
    <row r="3466" spans="1:32" x14ac:dyDescent="0.25">
      <c r="A3466" s="18"/>
      <c r="B3466" s="18"/>
      <c r="C3466" s="74"/>
      <c r="D3466" s="74"/>
      <c r="E3466" s="75"/>
      <c r="F3466" s="5"/>
      <c r="G3466" s="5"/>
      <c r="H3466" s="5"/>
      <c r="K3466" s="5"/>
      <c r="L3466" s="5"/>
      <c r="M3466" s="18"/>
      <c r="N3466" s="18"/>
      <c r="T3466" s="67"/>
      <c r="U3466" s="67"/>
      <c r="Z3466" s="24"/>
      <c r="AA3466" s="24"/>
      <c r="AB3466" s="24"/>
      <c r="AC3466" s="24"/>
      <c r="AD3466" s="24"/>
      <c r="AE3466" s="24"/>
      <c r="AF3466" s="24"/>
    </row>
    <row r="3467" spans="1:32" x14ac:dyDescent="0.25">
      <c r="A3467" s="18"/>
      <c r="B3467" s="18"/>
      <c r="C3467" s="74"/>
      <c r="D3467" s="74"/>
      <c r="E3467" s="75"/>
      <c r="F3467" s="5"/>
      <c r="G3467" s="5"/>
      <c r="H3467" s="5"/>
      <c r="K3467" s="5"/>
      <c r="L3467" s="5"/>
      <c r="M3467" s="18"/>
      <c r="N3467" s="18"/>
      <c r="T3467" s="67"/>
      <c r="U3467" s="67"/>
      <c r="Z3467" s="24"/>
      <c r="AA3467" s="24"/>
      <c r="AB3467" s="24"/>
      <c r="AC3467" s="24"/>
      <c r="AD3467" s="24"/>
      <c r="AE3467" s="24"/>
      <c r="AF3467" s="24"/>
    </row>
    <row r="3468" spans="1:32" x14ac:dyDescent="0.25">
      <c r="A3468" s="18"/>
      <c r="B3468" s="18"/>
      <c r="C3468" s="74"/>
      <c r="D3468" s="74"/>
      <c r="E3468" s="75"/>
      <c r="F3468" s="5"/>
      <c r="G3468" s="5"/>
      <c r="H3468" s="5"/>
      <c r="K3468" s="5"/>
      <c r="L3468" s="5"/>
      <c r="M3468" s="18"/>
      <c r="N3468" s="18"/>
      <c r="T3468" s="67"/>
      <c r="U3468" s="67"/>
      <c r="Z3468" s="24"/>
      <c r="AA3468" s="24"/>
      <c r="AB3468" s="24"/>
      <c r="AC3468" s="24"/>
      <c r="AD3468" s="24"/>
      <c r="AE3468" s="24"/>
      <c r="AF3468" s="24"/>
    </row>
    <row r="3469" spans="1:32" x14ac:dyDescent="0.25">
      <c r="A3469" s="18"/>
      <c r="B3469" s="18"/>
      <c r="C3469" s="74"/>
      <c r="D3469" s="74"/>
      <c r="E3469" s="75"/>
      <c r="F3469" s="5"/>
      <c r="G3469" s="5"/>
      <c r="H3469" s="5"/>
      <c r="K3469" s="5"/>
      <c r="L3469" s="5"/>
      <c r="M3469" s="18"/>
      <c r="N3469" s="18"/>
      <c r="T3469" s="67"/>
      <c r="U3469" s="67"/>
      <c r="Z3469" s="24"/>
      <c r="AA3469" s="24"/>
      <c r="AB3469" s="24"/>
      <c r="AC3469" s="24"/>
      <c r="AD3469" s="24"/>
      <c r="AE3469" s="24"/>
      <c r="AF3469" s="24"/>
    </row>
    <row r="3470" spans="1:32" x14ac:dyDescent="0.25">
      <c r="A3470" s="18"/>
      <c r="B3470" s="18"/>
      <c r="C3470" s="74"/>
      <c r="D3470" s="74"/>
      <c r="E3470" s="75"/>
      <c r="F3470" s="5"/>
      <c r="G3470" s="5"/>
      <c r="H3470" s="5"/>
      <c r="K3470" s="5"/>
      <c r="L3470" s="5"/>
      <c r="M3470" s="18"/>
      <c r="N3470" s="18"/>
      <c r="T3470" s="67"/>
      <c r="U3470" s="67"/>
      <c r="Z3470" s="24"/>
      <c r="AA3470" s="24"/>
      <c r="AB3470" s="24"/>
      <c r="AC3470" s="24"/>
      <c r="AD3470" s="24"/>
      <c r="AE3470" s="24"/>
      <c r="AF3470" s="24"/>
    </row>
    <row r="3471" spans="1:32" x14ac:dyDescent="0.25">
      <c r="A3471" s="18"/>
      <c r="B3471" s="18"/>
      <c r="C3471" s="74"/>
      <c r="D3471" s="74"/>
      <c r="E3471" s="75"/>
      <c r="F3471" s="5"/>
      <c r="G3471" s="5"/>
      <c r="H3471" s="5"/>
      <c r="K3471" s="5"/>
      <c r="L3471" s="5"/>
      <c r="M3471" s="18"/>
      <c r="N3471" s="18"/>
      <c r="T3471" s="67"/>
      <c r="U3471" s="67"/>
      <c r="Z3471" s="24"/>
      <c r="AA3471" s="24"/>
      <c r="AB3471" s="24"/>
      <c r="AC3471" s="24"/>
      <c r="AD3471" s="24"/>
      <c r="AE3471" s="24"/>
      <c r="AF3471" s="24"/>
    </row>
    <row r="3472" spans="1:32" x14ac:dyDescent="0.25">
      <c r="A3472" s="18"/>
      <c r="B3472" s="18"/>
      <c r="C3472" s="74"/>
      <c r="D3472" s="74"/>
      <c r="E3472" s="75"/>
      <c r="F3472" s="5"/>
      <c r="G3472" s="5"/>
      <c r="H3472" s="5"/>
      <c r="K3472" s="5"/>
      <c r="L3472" s="5"/>
      <c r="M3472" s="18"/>
      <c r="N3472" s="18"/>
      <c r="T3472" s="67"/>
      <c r="U3472" s="67"/>
      <c r="Z3472" s="24"/>
      <c r="AA3472" s="24"/>
      <c r="AB3472" s="24"/>
      <c r="AC3472" s="24"/>
      <c r="AD3472" s="24"/>
      <c r="AE3472" s="24"/>
      <c r="AF3472" s="24"/>
    </row>
    <row r="3473" spans="1:32" x14ac:dyDescent="0.25">
      <c r="A3473" s="18"/>
      <c r="B3473" s="18"/>
      <c r="C3473" s="74"/>
      <c r="D3473" s="74"/>
      <c r="E3473" s="75"/>
      <c r="F3473" s="5"/>
      <c r="G3473" s="5"/>
      <c r="H3473" s="5"/>
      <c r="K3473" s="5"/>
      <c r="L3473" s="5"/>
      <c r="M3473" s="18"/>
      <c r="N3473" s="18"/>
      <c r="T3473" s="67"/>
      <c r="U3473" s="67"/>
      <c r="Z3473" s="24"/>
      <c r="AA3473" s="24"/>
      <c r="AB3473" s="24"/>
      <c r="AC3473" s="24"/>
      <c r="AD3473" s="24"/>
      <c r="AE3473" s="24"/>
      <c r="AF3473" s="24"/>
    </row>
    <row r="3474" spans="1:32" x14ac:dyDescent="0.25">
      <c r="A3474" s="18"/>
      <c r="B3474" s="18"/>
      <c r="C3474" s="74"/>
      <c r="D3474" s="74"/>
      <c r="E3474" s="75"/>
      <c r="F3474" s="5"/>
      <c r="G3474" s="5"/>
      <c r="H3474" s="5"/>
      <c r="K3474" s="5"/>
      <c r="L3474" s="5"/>
      <c r="M3474" s="18"/>
      <c r="N3474" s="18"/>
      <c r="T3474" s="67"/>
      <c r="U3474" s="67"/>
      <c r="Z3474" s="24"/>
      <c r="AA3474" s="24"/>
      <c r="AB3474" s="24"/>
      <c r="AC3474" s="24"/>
      <c r="AD3474" s="24"/>
      <c r="AE3474" s="24"/>
      <c r="AF3474" s="24"/>
    </row>
    <row r="3475" spans="1:32" x14ac:dyDescent="0.25">
      <c r="A3475" s="18"/>
      <c r="B3475" s="18"/>
      <c r="C3475" s="74"/>
      <c r="D3475" s="74"/>
      <c r="E3475" s="75"/>
      <c r="F3475" s="5"/>
      <c r="G3475" s="5"/>
      <c r="H3475" s="5"/>
      <c r="K3475" s="5"/>
      <c r="L3475" s="5"/>
      <c r="M3475" s="18"/>
      <c r="N3475" s="18"/>
      <c r="T3475" s="67"/>
      <c r="U3475" s="67"/>
      <c r="Z3475" s="24"/>
      <c r="AA3475" s="24"/>
      <c r="AB3475" s="24"/>
      <c r="AC3475" s="24"/>
      <c r="AD3475" s="24"/>
      <c r="AE3475" s="24"/>
      <c r="AF3475" s="24"/>
    </row>
    <row r="3476" spans="1:32" x14ac:dyDescent="0.25">
      <c r="A3476" s="18"/>
      <c r="B3476" s="18"/>
      <c r="C3476" s="74"/>
      <c r="D3476" s="74"/>
      <c r="E3476" s="75"/>
      <c r="F3476" s="5"/>
      <c r="G3476" s="5"/>
      <c r="H3476" s="5"/>
      <c r="K3476" s="5"/>
      <c r="L3476" s="5"/>
      <c r="M3476" s="18"/>
      <c r="N3476" s="18"/>
      <c r="T3476" s="67"/>
      <c r="U3476" s="67"/>
      <c r="Z3476" s="24"/>
      <c r="AA3476" s="24"/>
      <c r="AB3476" s="24"/>
      <c r="AC3476" s="24"/>
      <c r="AD3476" s="24"/>
      <c r="AE3476" s="24"/>
      <c r="AF3476" s="24"/>
    </row>
    <row r="3477" spans="1:32" x14ac:dyDescent="0.25">
      <c r="A3477" s="18"/>
      <c r="B3477" s="18"/>
      <c r="C3477" s="74"/>
      <c r="D3477" s="74"/>
      <c r="E3477" s="75"/>
      <c r="F3477" s="5"/>
      <c r="G3477" s="5"/>
      <c r="H3477" s="5"/>
      <c r="K3477" s="5"/>
      <c r="L3477" s="5"/>
      <c r="M3477" s="18"/>
      <c r="N3477" s="18"/>
      <c r="T3477" s="67"/>
      <c r="U3477" s="67"/>
      <c r="Z3477" s="24"/>
      <c r="AA3477" s="24"/>
      <c r="AB3477" s="24"/>
      <c r="AC3477" s="24"/>
      <c r="AD3477" s="24"/>
      <c r="AE3477" s="24"/>
      <c r="AF3477" s="24"/>
    </row>
    <row r="3478" spans="1:32" x14ac:dyDescent="0.25">
      <c r="A3478" s="18"/>
      <c r="B3478" s="18"/>
      <c r="C3478" s="74"/>
      <c r="D3478" s="74"/>
      <c r="E3478" s="75"/>
      <c r="F3478" s="5"/>
      <c r="G3478" s="5"/>
      <c r="H3478" s="5"/>
      <c r="K3478" s="5"/>
      <c r="L3478" s="5"/>
      <c r="M3478" s="18"/>
      <c r="N3478" s="18"/>
      <c r="T3478" s="67"/>
      <c r="U3478" s="67"/>
      <c r="Z3478" s="24"/>
      <c r="AA3478" s="24"/>
      <c r="AB3478" s="24"/>
      <c r="AC3478" s="24"/>
      <c r="AD3478" s="24"/>
      <c r="AE3478" s="24"/>
      <c r="AF3478" s="24"/>
    </row>
    <row r="3479" spans="1:32" x14ac:dyDescent="0.25">
      <c r="A3479" s="18"/>
      <c r="B3479" s="18"/>
      <c r="C3479" s="74"/>
      <c r="D3479" s="74"/>
      <c r="E3479" s="75"/>
      <c r="F3479" s="5"/>
      <c r="G3479" s="5"/>
      <c r="H3479" s="5"/>
      <c r="K3479" s="5"/>
      <c r="L3479" s="5"/>
      <c r="M3479" s="18"/>
      <c r="N3479" s="18"/>
      <c r="T3479" s="67"/>
      <c r="U3479" s="67"/>
      <c r="Z3479" s="24"/>
      <c r="AA3479" s="24"/>
      <c r="AB3479" s="24"/>
      <c r="AC3479" s="24"/>
      <c r="AD3479" s="24"/>
      <c r="AE3479" s="24"/>
      <c r="AF3479" s="24"/>
    </row>
    <row r="3480" spans="1:32" x14ac:dyDescent="0.25">
      <c r="A3480" s="18"/>
      <c r="B3480" s="18"/>
      <c r="C3480" s="74"/>
      <c r="D3480" s="74"/>
      <c r="E3480" s="75"/>
      <c r="F3480" s="5"/>
      <c r="G3480" s="5"/>
      <c r="H3480" s="5"/>
      <c r="K3480" s="5"/>
      <c r="L3480" s="5"/>
      <c r="M3480" s="18"/>
      <c r="N3480" s="18"/>
      <c r="T3480" s="67"/>
      <c r="U3480" s="67"/>
      <c r="Z3480" s="24"/>
      <c r="AA3480" s="24"/>
      <c r="AB3480" s="24"/>
      <c r="AC3480" s="24"/>
      <c r="AD3480" s="24"/>
      <c r="AE3480" s="24"/>
      <c r="AF3480" s="24"/>
    </row>
    <row r="3481" spans="1:32" x14ac:dyDescent="0.25">
      <c r="A3481" s="18"/>
      <c r="B3481" s="18"/>
      <c r="C3481" s="74"/>
      <c r="D3481" s="74"/>
      <c r="E3481" s="75"/>
      <c r="F3481" s="5"/>
      <c r="G3481" s="5"/>
      <c r="H3481" s="5"/>
      <c r="K3481" s="5"/>
      <c r="L3481" s="5"/>
      <c r="M3481" s="18"/>
      <c r="N3481" s="18"/>
      <c r="T3481" s="67"/>
      <c r="U3481" s="67"/>
      <c r="Z3481" s="24"/>
      <c r="AA3481" s="24"/>
      <c r="AB3481" s="24"/>
      <c r="AC3481" s="24"/>
      <c r="AD3481" s="24"/>
      <c r="AE3481" s="24"/>
      <c r="AF3481" s="24"/>
    </row>
    <row r="3482" spans="1:32" x14ac:dyDescent="0.25">
      <c r="A3482" s="18"/>
      <c r="B3482" s="18"/>
      <c r="C3482" s="74"/>
      <c r="D3482" s="74"/>
      <c r="E3482" s="75"/>
      <c r="F3482" s="5"/>
      <c r="G3482" s="5"/>
      <c r="H3482" s="5"/>
      <c r="K3482" s="5"/>
      <c r="L3482" s="5"/>
      <c r="M3482" s="18"/>
      <c r="N3482" s="18"/>
      <c r="T3482" s="67"/>
      <c r="U3482" s="67"/>
      <c r="Z3482" s="24"/>
      <c r="AA3482" s="24"/>
      <c r="AB3482" s="24"/>
      <c r="AC3482" s="24"/>
      <c r="AD3482" s="24"/>
      <c r="AE3482" s="24"/>
      <c r="AF3482" s="24"/>
    </row>
    <row r="3483" spans="1:32" x14ac:dyDescent="0.25">
      <c r="A3483" s="18"/>
      <c r="B3483" s="18"/>
      <c r="C3483" s="74"/>
      <c r="D3483" s="74"/>
      <c r="E3483" s="75"/>
      <c r="F3483" s="5"/>
      <c r="G3483" s="5"/>
      <c r="H3483" s="5"/>
      <c r="K3483" s="5"/>
      <c r="L3483" s="5"/>
      <c r="M3483" s="18"/>
      <c r="N3483" s="18"/>
      <c r="T3483" s="67"/>
      <c r="U3483" s="67"/>
      <c r="Z3483" s="24"/>
      <c r="AA3483" s="24"/>
      <c r="AB3483" s="24"/>
      <c r="AC3483" s="24"/>
      <c r="AD3483" s="24"/>
      <c r="AE3483" s="24"/>
      <c r="AF3483" s="24"/>
    </row>
    <row r="3484" spans="1:32" x14ac:dyDescent="0.25">
      <c r="A3484" s="18"/>
      <c r="B3484" s="18"/>
      <c r="C3484" s="74"/>
      <c r="D3484" s="74"/>
      <c r="E3484" s="75"/>
      <c r="F3484" s="5"/>
      <c r="G3484" s="5"/>
      <c r="H3484" s="5"/>
      <c r="K3484" s="5"/>
      <c r="L3484" s="5"/>
      <c r="M3484" s="18"/>
      <c r="N3484" s="18"/>
      <c r="T3484" s="67"/>
      <c r="U3484" s="67"/>
      <c r="Z3484" s="24"/>
      <c r="AA3484" s="24"/>
      <c r="AB3484" s="24"/>
      <c r="AC3484" s="24"/>
      <c r="AD3484" s="24"/>
      <c r="AE3484" s="24"/>
      <c r="AF3484" s="24"/>
    </row>
    <row r="3485" spans="1:32" x14ac:dyDescent="0.25">
      <c r="A3485" s="18"/>
      <c r="B3485" s="18"/>
      <c r="C3485" s="74"/>
      <c r="D3485" s="74"/>
      <c r="E3485" s="75"/>
      <c r="F3485" s="5"/>
      <c r="G3485" s="5"/>
      <c r="H3485" s="5"/>
      <c r="K3485" s="5"/>
      <c r="L3485" s="5"/>
      <c r="M3485" s="18"/>
      <c r="N3485" s="18"/>
      <c r="T3485" s="67"/>
      <c r="U3485" s="67"/>
      <c r="Z3485" s="24"/>
      <c r="AA3485" s="24"/>
      <c r="AB3485" s="24"/>
      <c r="AC3485" s="24"/>
      <c r="AD3485" s="24"/>
      <c r="AE3485" s="24"/>
      <c r="AF3485" s="24"/>
    </row>
    <row r="3486" spans="1:32" x14ac:dyDescent="0.25">
      <c r="A3486" s="18"/>
      <c r="B3486" s="18"/>
      <c r="C3486" s="74"/>
      <c r="D3486" s="74"/>
      <c r="E3486" s="75"/>
      <c r="F3486" s="5"/>
      <c r="G3486" s="5"/>
      <c r="H3486" s="5"/>
      <c r="K3486" s="5"/>
      <c r="L3486" s="5"/>
      <c r="M3486" s="18"/>
      <c r="N3486" s="18"/>
      <c r="T3486" s="67"/>
      <c r="U3486" s="67"/>
      <c r="Z3486" s="24"/>
      <c r="AA3486" s="24"/>
      <c r="AB3486" s="24"/>
      <c r="AC3486" s="24"/>
      <c r="AD3486" s="24"/>
      <c r="AE3486" s="24"/>
      <c r="AF3486" s="24"/>
    </row>
    <row r="3487" spans="1:32" x14ac:dyDescent="0.25">
      <c r="A3487" s="18"/>
      <c r="B3487" s="18"/>
      <c r="C3487" s="74"/>
      <c r="D3487" s="74"/>
      <c r="E3487" s="75"/>
      <c r="F3487" s="5"/>
      <c r="G3487" s="5"/>
      <c r="H3487" s="5"/>
      <c r="K3487" s="5"/>
      <c r="L3487" s="5"/>
      <c r="M3487" s="18"/>
      <c r="N3487" s="18"/>
      <c r="T3487" s="67"/>
      <c r="U3487" s="67"/>
      <c r="Z3487" s="24"/>
      <c r="AA3487" s="24"/>
      <c r="AB3487" s="24"/>
      <c r="AC3487" s="24"/>
      <c r="AD3487" s="24"/>
      <c r="AE3487" s="24"/>
      <c r="AF3487" s="24"/>
    </row>
    <row r="3488" spans="1:32" x14ac:dyDescent="0.25">
      <c r="A3488" s="18"/>
      <c r="B3488" s="18"/>
      <c r="C3488" s="74"/>
      <c r="D3488" s="74"/>
      <c r="E3488" s="75"/>
      <c r="F3488" s="5"/>
      <c r="G3488" s="5"/>
      <c r="H3488" s="5"/>
      <c r="K3488" s="5"/>
      <c r="L3488" s="5"/>
      <c r="M3488" s="18"/>
      <c r="N3488" s="18"/>
      <c r="T3488" s="67"/>
      <c r="U3488" s="67"/>
      <c r="Z3488" s="24"/>
      <c r="AA3488" s="24"/>
      <c r="AB3488" s="24"/>
      <c r="AC3488" s="24"/>
      <c r="AD3488" s="24"/>
      <c r="AE3488" s="24"/>
      <c r="AF3488" s="24"/>
    </row>
    <row r="3489" spans="1:32" x14ac:dyDescent="0.25">
      <c r="A3489" s="18"/>
      <c r="B3489" s="18"/>
      <c r="C3489" s="74"/>
      <c r="D3489" s="74"/>
      <c r="E3489" s="75"/>
      <c r="F3489" s="5"/>
      <c r="G3489" s="5"/>
      <c r="H3489" s="5"/>
      <c r="K3489" s="5"/>
      <c r="L3489" s="5"/>
      <c r="M3489" s="18"/>
      <c r="N3489" s="18"/>
      <c r="T3489" s="67"/>
      <c r="U3489" s="67"/>
      <c r="Z3489" s="24"/>
      <c r="AA3489" s="24"/>
      <c r="AB3489" s="24"/>
      <c r="AC3489" s="24"/>
      <c r="AD3489" s="24"/>
      <c r="AE3489" s="24"/>
      <c r="AF3489" s="24"/>
    </row>
    <row r="3490" spans="1:32" x14ac:dyDescent="0.25">
      <c r="A3490" s="18"/>
      <c r="B3490" s="18"/>
      <c r="C3490" s="74"/>
      <c r="D3490" s="74"/>
      <c r="E3490" s="75"/>
      <c r="F3490" s="5"/>
      <c r="G3490" s="5"/>
      <c r="H3490" s="5"/>
      <c r="K3490" s="5"/>
      <c r="L3490" s="5"/>
      <c r="M3490" s="18"/>
      <c r="N3490" s="18"/>
      <c r="T3490" s="67"/>
      <c r="U3490" s="67"/>
      <c r="Z3490" s="24"/>
      <c r="AA3490" s="24"/>
      <c r="AB3490" s="24"/>
      <c r="AC3490" s="24"/>
      <c r="AD3490" s="24"/>
      <c r="AE3490" s="24"/>
      <c r="AF3490" s="24"/>
    </row>
    <row r="3491" spans="1:32" x14ac:dyDescent="0.25">
      <c r="A3491" s="18"/>
      <c r="B3491" s="18"/>
      <c r="C3491" s="74"/>
      <c r="D3491" s="74"/>
      <c r="E3491" s="75"/>
      <c r="F3491" s="5"/>
      <c r="G3491" s="5"/>
      <c r="H3491" s="5"/>
      <c r="K3491" s="5"/>
      <c r="L3491" s="5"/>
      <c r="M3491" s="18"/>
      <c r="N3491" s="18"/>
      <c r="T3491" s="67"/>
      <c r="U3491" s="67"/>
      <c r="Z3491" s="24"/>
      <c r="AA3491" s="24"/>
      <c r="AB3491" s="24"/>
      <c r="AC3491" s="24"/>
      <c r="AD3491" s="24"/>
      <c r="AE3491" s="24"/>
      <c r="AF3491" s="24"/>
    </row>
    <row r="3492" spans="1:32" x14ac:dyDescent="0.25">
      <c r="A3492" s="18"/>
      <c r="B3492" s="18"/>
      <c r="C3492" s="74"/>
      <c r="D3492" s="74"/>
      <c r="E3492" s="75"/>
      <c r="F3492" s="5"/>
      <c r="G3492" s="5"/>
      <c r="H3492" s="5"/>
      <c r="K3492" s="5"/>
      <c r="L3492" s="5"/>
      <c r="M3492" s="18"/>
      <c r="N3492" s="18"/>
      <c r="T3492" s="67"/>
      <c r="U3492" s="67"/>
      <c r="Z3492" s="24"/>
      <c r="AA3492" s="24"/>
      <c r="AB3492" s="24"/>
      <c r="AC3492" s="24"/>
      <c r="AD3492" s="24"/>
      <c r="AE3492" s="24"/>
      <c r="AF3492" s="24"/>
    </row>
    <row r="3493" spans="1:32" x14ac:dyDescent="0.25">
      <c r="A3493" s="18"/>
      <c r="B3493" s="18"/>
      <c r="C3493" s="74"/>
      <c r="D3493" s="74"/>
      <c r="E3493" s="75"/>
      <c r="F3493" s="5"/>
      <c r="G3493" s="5"/>
      <c r="H3493" s="5"/>
      <c r="K3493" s="5"/>
      <c r="L3493" s="5"/>
      <c r="M3493" s="18"/>
      <c r="N3493" s="18"/>
      <c r="T3493" s="67"/>
      <c r="U3493" s="67"/>
      <c r="Z3493" s="24"/>
      <c r="AA3493" s="24"/>
      <c r="AB3493" s="24"/>
      <c r="AC3493" s="24"/>
      <c r="AD3493" s="24"/>
      <c r="AE3493" s="24"/>
      <c r="AF3493" s="24"/>
    </row>
    <row r="3494" spans="1:32" x14ac:dyDescent="0.25">
      <c r="A3494" s="18"/>
      <c r="B3494" s="18"/>
      <c r="C3494" s="74"/>
      <c r="D3494" s="74"/>
      <c r="E3494" s="75"/>
      <c r="F3494" s="5"/>
      <c r="G3494" s="5"/>
      <c r="H3494" s="5"/>
      <c r="K3494" s="5"/>
      <c r="L3494" s="5"/>
      <c r="M3494" s="18"/>
      <c r="N3494" s="18"/>
      <c r="T3494" s="67"/>
      <c r="U3494" s="67"/>
      <c r="Z3494" s="24"/>
      <c r="AA3494" s="24"/>
      <c r="AB3494" s="24"/>
      <c r="AC3494" s="24"/>
      <c r="AD3494" s="24"/>
      <c r="AE3494" s="24"/>
      <c r="AF3494" s="24"/>
    </row>
    <row r="3495" spans="1:32" x14ac:dyDescent="0.25">
      <c r="A3495" s="18"/>
      <c r="B3495" s="18"/>
      <c r="C3495" s="74"/>
      <c r="D3495" s="74"/>
      <c r="E3495" s="75"/>
      <c r="F3495" s="5"/>
      <c r="G3495" s="5"/>
      <c r="H3495" s="5"/>
      <c r="K3495" s="5"/>
      <c r="L3495" s="5"/>
      <c r="M3495" s="18"/>
      <c r="N3495" s="18"/>
      <c r="T3495" s="67"/>
      <c r="U3495" s="67"/>
      <c r="Z3495" s="24"/>
      <c r="AA3495" s="24"/>
      <c r="AB3495" s="24"/>
      <c r="AC3495" s="24"/>
      <c r="AD3495" s="24"/>
      <c r="AE3495" s="24"/>
      <c r="AF3495" s="24"/>
    </row>
    <row r="3496" spans="1:32" x14ac:dyDescent="0.25">
      <c r="A3496" s="18"/>
      <c r="B3496" s="18"/>
      <c r="C3496" s="74"/>
      <c r="D3496" s="74"/>
      <c r="E3496" s="75"/>
      <c r="F3496" s="5"/>
      <c r="G3496" s="5"/>
      <c r="H3496" s="5"/>
      <c r="K3496" s="5"/>
      <c r="L3496" s="5"/>
      <c r="M3496" s="18"/>
      <c r="N3496" s="18"/>
      <c r="T3496" s="67"/>
      <c r="U3496" s="67"/>
      <c r="Z3496" s="24"/>
      <c r="AA3496" s="24"/>
      <c r="AB3496" s="24"/>
      <c r="AC3496" s="24"/>
      <c r="AD3496" s="24"/>
      <c r="AE3496" s="24"/>
      <c r="AF3496" s="24"/>
    </row>
    <row r="3497" spans="1:32" x14ac:dyDescent="0.25">
      <c r="A3497" s="18"/>
      <c r="B3497" s="18"/>
      <c r="C3497" s="74"/>
      <c r="D3497" s="74"/>
      <c r="E3497" s="75"/>
      <c r="F3497" s="5"/>
      <c r="G3497" s="5"/>
      <c r="H3497" s="5"/>
      <c r="K3497" s="5"/>
      <c r="L3497" s="5"/>
      <c r="M3497" s="18"/>
      <c r="N3497" s="18"/>
      <c r="T3497" s="67"/>
      <c r="U3497" s="67"/>
      <c r="Z3497" s="24"/>
      <c r="AA3497" s="24"/>
      <c r="AB3497" s="24"/>
      <c r="AC3497" s="24"/>
      <c r="AD3497" s="24"/>
      <c r="AE3497" s="24"/>
      <c r="AF3497" s="24"/>
    </row>
    <row r="3498" spans="1:32" x14ac:dyDescent="0.25">
      <c r="A3498" s="18"/>
      <c r="B3498" s="18"/>
      <c r="C3498" s="74"/>
      <c r="D3498" s="74"/>
      <c r="E3498" s="75"/>
      <c r="F3498" s="5"/>
      <c r="G3498" s="5"/>
      <c r="H3498" s="5"/>
      <c r="K3498" s="5"/>
      <c r="L3498" s="5"/>
      <c r="M3498" s="18"/>
      <c r="N3498" s="18"/>
      <c r="T3498" s="67"/>
      <c r="U3498" s="67"/>
      <c r="Z3498" s="24"/>
      <c r="AA3498" s="24"/>
      <c r="AB3498" s="24"/>
      <c r="AC3498" s="24"/>
      <c r="AD3498" s="24"/>
      <c r="AE3498" s="24"/>
      <c r="AF3498" s="24"/>
    </row>
    <row r="3499" spans="1:32" x14ac:dyDescent="0.25">
      <c r="A3499" s="18"/>
      <c r="B3499" s="18"/>
      <c r="C3499" s="74"/>
      <c r="D3499" s="74"/>
      <c r="E3499" s="75"/>
      <c r="F3499" s="5"/>
      <c r="G3499" s="5"/>
      <c r="H3499" s="5"/>
      <c r="K3499" s="5"/>
      <c r="L3499" s="5"/>
      <c r="M3499" s="18"/>
      <c r="N3499" s="18"/>
      <c r="T3499" s="67"/>
      <c r="U3499" s="67"/>
      <c r="Z3499" s="24"/>
      <c r="AA3499" s="24"/>
      <c r="AB3499" s="24"/>
      <c r="AC3499" s="24"/>
      <c r="AD3499" s="24"/>
      <c r="AE3499" s="24"/>
      <c r="AF3499" s="24"/>
    </row>
    <row r="3500" spans="1:32" x14ac:dyDescent="0.25">
      <c r="A3500" s="18"/>
      <c r="B3500" s="18"/>
      <c r="C3500" s="74"/>
      <c r="D3500" s="74"/>
      <c r="E3500" s="75"/>
      <c r="F3500" s="5"/>
      <c r="G3500" s="5"/>
      <c r="H3500" s="5"/>
      <c r="K3500" s="5"/>
      <c r="L3500" s="5"/>
      <c r="M3500" s="18"/>
      <c r="N3500" s="18"/>
      <c r="T3500" s="67"/>
      <c r="U3500" s="67"/>
      <c r="Z3500" s="24"/>
      <c r="AA3500" s="24"/>
      <c r="AB3500" s="24"/>
      <c r="AC3500" s="24"/>
      <c r="AD3500" s="24"/>
      <c r="AE3500" s="24"/>
      <c r="AF3500" s="24"/>
    </row>
    <row r="3501" spans="1:32" x14ac:dyDescent="0.25">
      <c r="A3501" s="18"/>
      <c r="B3501" s="18"/>
      <c r="C3501" s="74"/>
      <c r="D3501" s="74"/>
      <c r="E3501" s="75"/>
      <c r="F3501" s="5"/>
      <c r="G3501" s="5"/>
      <c r="H3501" s="5"/>
      <c r="K3501" s="5"/>
      <c r="L3501" s="5"/>
      <c r="M3501" s="18"/>
      <c r="N3501" s="18"/>
      <c r="T3501" s="67"/>
      <c r="U3501" s="67"/>
      <c r="Z3501" s="24"/>
      <c r="AA3501" s="24"/>
      <c r="AB3501" s="24"/>
      <c r="AC3501" s="24"/>
      <c r="AD3501" s="24"/>
      <c r="AE3501" s="24"/>
      <c r="AF3501" s="24"/>
    </row>
    <row r="3502" spans="1:32" x14ac:dyDescent="0.25">
      <c r="A3502" s="18"/>
      <c r="B3502" s="18"/>
      <c r="C3502" s="74"/>
      <c r="D3502" s="74"/>
      <c r="E3502" s="75"/>
      <c r="F3502" s="5"/>
      <c r="G3502" s="5"/>
      <c r="H3502" s="5"/>
      <c r="K3502" s="5"/>
      <c r="L3502" s="5"/>
      <c r="M3502" s="18"/>
      <c r="N3502" s="18"/>
      <c r="T3502" s="67"/>
      <c r="U3502" s="67"/>
      <c r="Z3502" s="24"/>
      <c r="AA3502" s="24"/>
      <c r="AB3502" s="24"/>
      <c r="AC3502" s="24"/>
      <c r="AD3502" s="24"/>
      <c r="AE3502" s="24"/>
      <c r="AF3502" s="24"/>
    </row>
    <row r="3503" spans="1:32" x14ac:dyDescent="0.25">
      <c r="A3503" s="18"/>
      <c r="B3503" s="18"/>
      <c r="C3503" s="74"/>
      <c r="D3503" s="74"/>
      <c r="E3503" s="75"/>
      <c r="F3503" s="5"/>
      <c r="G3503" s="5"/>
      <c r="H3503" s="5"/>
      <c r="K3503" s="5"/>
      <c r="L3503" s="5"/>
      <c r="M3503" s="18"/>
      <c r="N3503" s="18"/>
      <c r="T3503" s="67"/>
      <c r="U3503" s="67"/>
      <c r="Z3503" s="24"/>
      <c r="AA3503" s="24"/>
      <c r="AB3503" s="24"/>
      <c r="AC3503" s="24"/>
      <c r="AD3503" s="24"/>
      <c r="AE3503" s="24"/>
      <c r="AF3503" s="24"/>
    </row>
    <row r="3504" spans="1:32" x14ac:dyDescent="0.25">
      <c r="A3504" s="18"/>
      <c r="B3504" s="18"/>
      <c r="C3504" s="74"/>
      <c r="D3504" s="74"/>
      <c r="E3504" s="75"/>
      <c r="F3504" s="5"/>
      <c r="G3504" s="5"/>
      <c r="H3504" s="5"/>
      <c r="K3504" s="5"/>
      <c r="L3504" s="5"/>
      <c r="M3504" s="18"/>
      <c r="N3504" s="18"/>
      <c r="T3504" s="67"/>
      <c r="U3504" s="67"/>
      <c r="Z3504" s="24"/>
      <c r="AA3504" s="24"/>
      <c r="AB3504" s="24"/>
      <c r="AC3504" s="24"/>
      <c r="AD3504" s="24"/>
      <c r="AE3504" s="24"/>
      <c r="AF3504" s="24"/>
    </row>
    <row r="3505" spans="1:32" x14ac:dyDescent="0.25">
      <c r="A3505" s="18"/>
      <c r="B3505" s="18"/>
      <c r="C3505" s="74"/>
      <c r="D3505" s="74"/>
      <c r="E3505" s="75"/>
      <c r="F3505" s="5"/>
      <c r="G3505" s="5"/>
      <c r="H3505" s="5"/>
      <c r="K3505" s="5"/>
      <c r="L3505" s="5"/>
      <c r="M3505" s="18"/>
      <c r="N3505" s="18"/>
      <c r="T3505" s="67"/>
      <c r="U3505" s="67"/>
      <c r="Z3505" s="24"/>
      <c r="AA3505" s="24"/>
      <c r="AB3505" s="24"/>
      <c r="AC3505" s="24"/>
      <c r="AD3505" s="24"/>
      <c r="AE3505" s="24"/>
      <c r="AF3505" s="24"/>
    </row>
    <row r="3506" spans="1:32" x14ac:dyDescent="0.25">
      <c r="A3506" s="18"/>
      <c r="B3506" s="18"/>
      <c r="C3506" s="74"/>
      <c r="D3506" s="74"/>
      <c r="E3506" s="75"/>
      <c r="F3506" s="5"/>
      <c r="G3506" s="5"/>
      <c r="H3506" s="5"/>
      <c r="K3506" s="5"/>
      <c r="L3506" s="5"/>
      <c r="M3506" s="18"/>
      <c r="N3506" s="18"/>
      <c r="T3506" s="67"/>
      <c r="U3506" s="67"/>
      <c r="Z3506" s="24"/>
      <c r="AA3506" s="24"/>
      <c r="AB3506" s="24"/>
      <c r="AC3506" s="24"/>
      <c r="AD3506" s="24"/>
      <c r="AE3506" s="24"/>
      <c r="AF3506" s="24"/>
    </row>
    <row r="3507" spans="1:32" x14ac:dyDescent="0.25">
      <c r="A3507" s="18"/>
      <c r="B3507" s="18"/>
      <c r="C3507" s="74"/>
      <c r="D3507" s="74"/>
      <c r="E3507" s="75"/>
      <c r="F3507" s="5"/>
      <c r="G3507" s="5"/>
      <c r="H3507" s="5"/>
      <c r="K3507" s="5"/>
      <c r="L3507" s="5"/>
      <c r="M3507" s="18"/>
      <c r="N3507" s="18"/>
      <c r="T3507" s="67"/>
      <c r="U3507" s="67"/>
      <c r="Z3507" s="24"/>
      <c r="AA3507" s="24"/>
      <c r="AB3507" s="24"/>
      <c r="AC3507" s="24"/>
      <c r="AD3507" s="24"/>
      <c r="AE3507" s="24"/>
      <c r="AF3507" s="24"/>
    </row>
    <row r="3508" spans="1:32" x14ac:dyDescent="0.25">
      <c r="A3508" s="18"/>
      <c r="B3508" s="18"/>
      <c r="C3508" s="74"/>
      <c r="D3508" s="74"/>
      <c r="E3508" s="75"/>
      <c r="F3508" s="5"/>
      <c r="G3508" s="5"/>
      <c r="H3508" s="5"/>
      <c r="K3508" s="5"/>
      <c r="L3508" s="5"/>
      <c r="M3508" s="18"/>
      <c r="N3508" s="18"/>
      <c r="T3508" s="67"/>
      <c r="U3508" s="67"/>
      <c r="Z3508" s="24"/>
      <c r="AA3508" s="24"/>
      <c r="AB3508" s="24"/>
      <c r="AC3508" s="24"/>
      <c r="AD3508" s="24"/>
      <c r="AE3508" s="24"/>
      <c r="AF3508" s="24"/>
    </row>
    <row r="3509" spans="1:32" x14ac:dyDescent="0.25">
      <c r="A3509" s="18"/>
      <c r="B3509" s="18"/>
      <c r="C3509" s="74"/>
      <c r="D3509" s="74"/>
      <c r="E3509" s="75"/>
      <c r="F3509" s="5"/>
      <c r="G3509" s="5"/>
      <c r="H3509" s="5"/>
      <c r="K3509" s="5"/>
      <c r="L3509" s="5"/>
      <c r="M3509" s="18"/>
      <c r="N3509" s="18"/>
      <c r="T3509" s="67"/>
      <c r="U3509" s="67"/>
      <c r="Z3509" s="24"/>
      <c r="AA3509" s="24"/>
      <c r="AB3509" s="24"/>
      <c r="AC3509" s="24"/>
      <c r="AD3509" s="24"/>
      <c r="AE3509" s="24"/>
      <c r="AF3509" s="24"/>
    </row>
    <row r="3510" spans="1:32" x14ac:dyDescent="0.25">
      <c r="A3510" s="18"/>
      <c r="B3510" s="18"/>
      <c r="C3510" s="74"/>
      <c r="D3510" s="74"/>
      <c r="E3510" s="75"/>
      <c r="F3510" s="5"/>
      <c r="G3510" s="5"/>
      <c r="H3510" s="5"/>
      <c r="K3510" s="5"/>
      <c r="L3510" s="5"/>
      <c r="M3510" s="18"/>
      <c r="N3510" s="18"/>
      <c r="T3510" s="67"/>
      <c r="U3510" s="67"/>
      <c r="Z3510" s="24"/>
      <c r="AA3510" s="24"/>
      <c r="AB3510" s="24"/>
      <c r="AC3510" s="24"/>
      <c r="AD3510" s="24"/>
      <c r="AE3510" s="24"/>
      <c r="AF3510" s="24"/>
    </row>
    <row r="3511" spans="1:32" x14ac:dyDescent="0.25">
      <c r="A3511" s="18"/>
      <c r="B3511" s="18"/>
      <c r="C3511" s="74"/>
      <c r="D3511" s="74"/>
      <c r="E3511" s="75"/>
      <c r="F3511" s="5"/>
      <c r="G3511" s="5"/>
      <c r="H3511" s="5"/>
      <c r="K3511" s="5"/>
      <c r="L3511" s="5"/>
      <c r="M3511" s="18"/>
      <c r="N3511" s="18"/>
      <c r="T3511" s="67"/>
      <c r="U3511" s="67"/>
      <c r="Z3511" s="24"/>
      <c r="AA3511" s="24"/>
      <c r="AB3511" s="24"/>
      <c r="AC3511" s="24"/>
      <c r="AD3511" s="24"/>
      <c r="AE3511" s="24"/>
      <c r="AF3511" s="24"/>
    </row>
    <row r="3512" spans="1:32" x14ac:dyDescent="0.25">
      <c r="A3512" s="18"/>
      <c r="B3512" s="18"/>
      <c r="C3512" s="74"/>
      <c r="D3512" s="74"/>
      <c r="E3512" s="75"/>
      <c r="F3512" s="5"/>
      <c r="G3512" s="5"/>
      <c r="H3512" s="5"/>
      <c r="K3512" s="5"/>
      <c r="L3512" s="5"/>
      <c r="M3512" s="18"/>
      <c r="N3512" s="18"/>
      <c r="T3512" s="67"/>
      <c r="U3512" s="67"/>
      <c r="Z3512" s="24"/>
      <c r="AA3512" s="24"/>
      <c r="AB3512" s="24"/>
      <c r="AC3512" s="24"/>
      <c r="AD3512" s="24"/>
      <c r="AE3512" s="24"/>
      <c r="AF3512" s="24"/>
    </row>
    <row r="3513" spans="1:32" x14ac:dyDescent="0.25">
      <c r="A3513" s="18"/>
      <c r="B3513" s="18"/>
      <c r="C3513" s="74"/>
      <c r="D3513" s="74"/>
      <c r="E3513" s="75"/>
      <c r="F3513" s="5"/>
      <c r="G3513" s="5"/>
      <c r="H3513" s="5"/>
      <c r="K3513" s="5"/>
      <c r="L3513" s="5"/>
      <c r="M3513" s="18"/>
      <c r="N3513" s="18"/>
      <c r="T3513" s="67"/>
      <c r="U3513" s="67"/>
      <c r="Z3513" s="24"/>
      <c r="AA3513" s="24"/>
      <c r="AB3513" s="24"/>
      <c r="AC3513" s="24"/>
      <c r="AD3513" s="24"/>
      <c r="AE3513" s="24"/>
      <c r="AF3513" s="24"/>
    </row>
    <row r="3514" spans="1:32" x14ac:dyDescent="0.25">
      <c r="A3514" s="18"/>
      <c r="B3514" s="18"/>
      <c r="C3514" s="74"/>
      <c r="D3514" s="74"/>
      <c r="E3514" s="75"/>
      <c r="F3514" s="5"/>
      <c r="G3514" s="5"/>
      <c r="H3514" s="5"/>
      <c r="K3514" s="5"/>
      <c r="L3514" s="5"/>
      <c r="M3514" s="18"/>
      <c r="N3514" s="18"/>
      <c r="T3514" s="67"/>
      <c r="U3514" s="67"/>
      <c r="Z3514" s="24"/>
      <c r="AA3514" s="24"/>
      <c r="AB3514" s="24"/>
      <c r="AC3514" s="24"/>
      <c r="AD3514" s="24"/>
      <c r="AE3514" s="24"/>
      <c r="AF3514" s="24"/>
    </row>
    <row r="3515" spans="1:32" x14ac:dyDescent="0.25">
      <c r="A3515" s="18"/>
      <c r="B3515" s="18"/>
      <c r="C3515" s="74"/>
      <c r="D3515" s="74"/>
      <c r="E3515" s="75"/>
      <c r="F3515" s="5"/>
      <c r="G3515" s="5"/>
      <c r="H3515" s="5"/>
      <c r="K3515" s="5"/>
      <c r="L3515" s="5"/>
      <c r="M3515" s="18"/>
      <c r="N3515" s="18"/>
      <c r="T3515" s="67"/>
      <c r="U3515" s="67"/>
      <c r="Z3515" s="24"/>
      <c r="AA3515" s="24"/>
      <c r="AB3515" s="24"/>
      <c r="AC3515" s="24"/>
      <c r="AD3515" s="24"/>
      <c r="AE3515" s="24"/>
      <c r="AF3515" s="24"/>
    </row>
    <row r="3516" spans="1:32" x14ac:dyDescent="0.25">
      <c r="A3516" s="18"/>
      <c r="B3516" s="18"/>
      <c r="C3516" s="74"/>
      <c r="D3516" s="74"/>
      <c r="E3516" s="75"/>
      <c r="F3516" s="5"/>
      <c r="G3516" s="5"/>
      <c r="H3516" s="5"/>
      <c r="K3516" s="5"/>
      <c r="L3516" s="5"/>
      <c r="M3516" s="18"/>
      <c r="N3516" s="18"/>
      <c r="T3516" s="67"/>
      <c r="U3516" s="67"/>
      <c r="Z3516" s="24"/>
      <c r="AA3516" s="24"/>
      <c r="AB3516" s="24"/>
      <c r="AC3516" s="24"/>
      <c r="AD3516" s="24"/>
      <c r="AE3516" s="24"/>
      <c r="AF3516" s="24"/>
    </row>
    <row r="3517" spans="1:32" x14ac:dyDescent="0.25">
      <c r="A3517" s="18"/>
      <c r="B3517" s="18"/>
      <c r="C3517" s="74"/>
      <c r="D3517" s="74"/>
      <c r="E3517" s="75"/>
      <c r="F3517" s="5"/>
      <c r="G3517" s="5"/>
      <c r="H3517" s="5"/>
      <c r="K3517" s="5"/>
      <c r="L3517" s="5"/>
      <c r="M3517" s="18"/>
      <c r="N3517" s="18"/>
      <c r="T3517" s="67"/>
      <c r="U3517" s="67"/>
      <c r="Z3517" s="24"/>
      <c r="AA3517" s="24"/>
      <c r="AB3517" s="24"/>
      <c r="AC3517" s="24"/>
      <c r="AD3517" s="24"/>
      <c r="AE3517" s="24"/>
      <c r="AF3517" s="24"/>
    </row>
    <row r="3518" spans="1:32" x14ac:dyDescent="0.25">
      <c r="A3518" s="18"/>
      <c r="B3518" s="18"/>
      <c r="C3518" s="74"/>
      <c r="D3518" s="74"/>
      <c r="E3518" s="75"/>
      <c r="F3518" s="5"/>
      <c r="G3518" s="5"/>
      <c r="H3518" s="5"/>
      <c r="K3518" s="5"/>
      <c r="L3518" s="5"/>
      <c r="M3518" s="18"/>
      <c r="N3518" s="18"/>
      <c r="T3518" s="67"/>
      <c r="U3518" s="67"/>
      <c r="Z3518" s="24"/>
      <c r="AA3518" s="24"/>
      <c r="AB3518" s="24"/>
      <c r="AC3518" s="24"/>
      <c r="AD3518" s="24"/>
      <c r="AE3518" s="24"/>
      <c r="AF3518" s="24"/>
    </row>
    <row r="3519" spans="1:32" x14ac:dyDescent="0.25">
      <c r="A3519" s="18"/>
      <c r="B3519" s="18"/>
      <c r="C3519" s="74"/>
      <c r="D3519" s="74"/>
      <c r="E3519" s="75"/>
      <c r="F3519" s="5"/>
      <c r="G3519" s="5"/>
      <c r="H3519" s="5"/>
      <c r="K3519" s="5"/>
      <c r="L3519" s="5"/>
      <c r="M3519" s="18"/>
      <c r="N3519" s="18"/>
      <c r="T3519" s="67"/>
      <c r="U3519" s="67"/>
      <c r="Z3519" s="24"/>
      <c r="AA3519" s="24"/>
      <c r="AB3519" s="24"/>
      <c r="AC3519" s="24"/>
      <c r="AD3519" s="24"/>
      <c r="AE3519" s="24"/>
      <c r="AF3519" s="24"/>
    </row>
    <row r="3520" spans="1:32" x14ac:dyDescent="0.25">
      <c r="A3520" s="18"/>
      <c r="B3520" s="18"/>
      <c r="C3520" s="74"/>
      <c r="D3520" s="74"/>
      <c r="E3520" s="75"/>
      <c r="F3520" s="5"/>
      <c r="G3520" s="5"/>
      <c r="H3520" s="5"/>
      <c r="K3520" s="5"/>
      <c r="L3520" s="5"/>
      <c r="M3520" s="18"/>
      <c r="N3520" s="18"/>
      <c r="T3520" s="67"/>
      <c r="U3520" s="67"/>
      <c r="Z3520" s="24"/>
      <c r="AA3520" s="24"/>
      <c r="AB3520" s="24"/>
      <c r="AC3520" s="24"/>
      <c r="AD3520" s="24"/>
      <c r="AE3520" s="24"/>
      <c r="AF3520" s="24"/>
    </row>
    <row r="3521" spans="1:32" x14ac:dyDescent="0.25">
      <c r="A3521" s="18"/>
      <c r="B3521" s="18"/>
      <c r="C3521" s="74"/>
      <c r="D3521" s="74"/>
      <c r="E3521" s="75"/>
      <c r="F3521" s="5"/>
      <c r="G3521" s="5"/>
      <c r="H3521" s="5"/>
      <c r="K3521" s="5"/>
      <c r="L3521" s="5"/>
      <c r="M3521" s="18"/>
      <c r="N3521" s="18"/>
      <c r="T3521" s="67"/>
      <c r="U3521" s="67"/>
      <c r="Z3521" s="24"/>
      <c r="AA3521" s="24"/>
      <c r="AB3521" s="24"/>
      <c r="AC3521" s="24"/>
      <c r="AD3521" s="24"/>
      <c r="AE3521" s="24"/>
      <c r="AF3521" s="24"/>
    </row>
    <row r="3522" spans="1:32" x14ac:dyDescent="0.25">
      <c r="A3522" s="18"/>
      <c r="B3522" s="18"/>
      <c r="C3522" s="74"/>
      <c r="D3522" s="74"/>
      <c r="E3522" s="75"/>
      <c r="F3522" s="5"/>
      <c r="G3522" s="5"/>
      <c r="H3522" s="5"/>
      <c r="K3522" s="5"/>
      <c r="L3522" s="5"/>
      <c r="M3522" s="18"/>
      <c r="N3522" s="18"/>
      <c r="T3522" s="67"/>
      <c r="U3522" s="67"/>
      <c r="Z3522" s="24"/>
      <c r="AA3522" s="24"/>
      <c r="AB3522" s="24"/>
      <c r="AC3522" s="24"/>
      <c r="AD3522" s="24"/>
      <c r="AE3522" s="24"/>
      <c r="AF3522" s="24"/>
    </row>
    <row r="3523" spans="1:32" x14ac:dyDescent="0.25">
      <c r="A3523" s="18"/>
      <c r="B3523" s="18"/>
      <c r="C3523" s="74"/>
      <c r="D3523" s="74"/>
      <c r="E3523" s="75"/>
      <c r="F3523" s="5"/>
      <c r="G3523" s="5"/>
      <c r="H3523" s="5"/>
      <c r="K3523" s="5"/>
      <c r="L3523" s="5"/>
      <c r="M3523" s="18"/>
      <c r="N3523" s="18"/>
      <c r="T3523" s="67"/>
      <c r="U3523" s="67"/>
      <c r="Z3523" s="24"/>
      <c r="AA3523" s="24"/>
      <c r="AB3523" s="24"/>
      <c r="AC3523" s="24"/>
      <c r="AD3523" s="24"/>
      <c r="AE3523" s="24"/>
      <c r="AF3523" s="24"/>
    </row>
    <row r="3524" spans="1:32" x14ac:dyDescent="0.25">
      <c r="A3524" s="18"/>
      <c r="B3524" s="18"/>
      <c r="C3524" s="74"/>
      <c r="D3524" s="74"/>
      <c r="E3524" s="75"/>
      <c r="F3524" s="5"/>
      <c r="G3524" s="5"/>
      <c r="H3524" s="5"/>
      <c r="K3524" s="5"/>
      <c r="L3524" s="5"/>
      <c r="M3524" s="18"/>
      <c r="N3524" s="18"/>
      <c r="T3524" s="67"/>
      <c r="U3524" s="67"/>
      <c r="Z3524" s="24"/>
      <c r="AA3524" s="24"/>
      <c r="AB3524" s="24"/>
      <c r="AC3524" s="24"/>
      <c r="AD3524" s="24"/>
      <c r="AE3524" s="24"/>
      <c r="AF3524" s="24"/>
    </row>
    <row r="3525" spans="1:32" x14ac:dyDescent="0.25">
      <c r="A3525" s="18"/>
      <c r="B3525" s="18"/>
      <c r="C3525" s="74"/>
      <c r="D3525" s="74"/>
      <c r="E3525" s="75"/>
      <c r="F3525" s="5"/>
      <c r="G3525" s="5"/>
      <c r="H3525" s="5"/>
      <c r="K3525" s="5"/>
      <c r="L3525" s="5"/>
      <c r="M3525" s="18"/>
      <c r="N3525" s="18"/>
      <c r="T3525" s="67"/>
      <c r="U3525" s="67"/>
      <c r="Z3525" s="24"/>
      <c r="AA3525" s="24"/>
      <c r="AB3525" s="24"/>
      <c r="AC3525" s="24"/>
      <c r="AD3525" s="24"/>
      <c r="AE3525" s="24"/>
      <c r="AF3525" s="24"/>
    </row>
    <row r="3526" spans="1:32" x14ac:dyDescent="0.25">
      <c r="A3526" s="18"/>
      <c r="B3526" s="18"/>
      <c r="C3526" s="74"/>
      <c r="D3526" s="74"/>
      <c r="E3526" s="75"/>
      <c r="F3526" s="5"/>
      <c r="G3526" s="5"/>
      <c r="H3526" s="5"/>
      <c r="K3526" s="5"/>
      <c r="L3526" s="5"/>
      <c r="M3526" s="18"/>
      <c r="N3526" s="18"/>
      <c r="T3526" s="67"/>
      <c r="U3526" s="67"/>
      <c r="Z3526" s="24"/>
      <c r="AA3526" s="24"/>
      <c r="AB3526" s="24"/>
      <c r="AC3526" s="24"/>
      <c r="AD3526" s="24"/>
      <c r="AE3526" s="24"/>
      <c r="AF3526" s="24"/>
    </row>
    <row r="3527" spans="1:32" x14ac:dyDescent="0.25">
      <c r="A3527" s="18"/>
      <c r="B3527" s="18"/>
      <c r="C3527" s="74"/>
      <c r="D3527" s="74"/>
      <c r="E3527" s="75"/>
      <c r="F3527" s="5"/>
      <c r="G3527" s="5"/>
      <c r="H3527" s="5"/>
      <c r="K3527" s="5"/>
      <c r="L3527" s="5"/>
      <c r="M3527" s="18"/>
      <c r="N3527" s="18"/>
      <c r="T3527" s="67"/>
      <c r="U3527" s="67"/>
      <c r="Z3527" s="24"/>
      <c r="AA3527" s="24"/>
      <c r="AB3527" s="24"/>
      <c r="AC3527" s="24"/>
      <c r="AD3527" s="24"/>
      <c r="AE3527" s="24"/>
      <c r="AF3527" s="24"/>
    </row>
    <row r="3528" spans="1:32" x14ac:dyDescent="0.25">
      <c r="A3528" s="18"/>
      <c r="B3528" s="18"/>
      <c r="C3528" s="74"/>
      <c r="D3528" s="74"/>
      <c r="E3528" s="75"/>
      <c r="F3528" s="5"/>
      <c r="G3528" s="5"/>
      <c r="H3528" s="5"/>
      <c r="K3528" s="5"/>
      <c r="L3528" s="5"/>
      <c r="M3528" s="18"/>
      <c r="N3528" s="18"/>
      <c r="T3528" s="67"/>
      <c r="U3528" s="67"/>
      <c r="Z3528" s="24"/>
      <c r="AA3528" s="24"/>
      <c r="AB3528" s="24"/>
      <c r="AC3528" s="24"/>
      <c r="AD3528" s="24"/>
      <c r="AE3528" s="24"/>
      <c r="AF3528" s="24"/>
    </row>
    <row r="3529" spans="1:32" x14ac:dyDescent="0.25">
      <c r="A3529" s="18"/>
      <c r="B3529" s="18"/>
      <c r="C3529" s="74"/>
      <c r="D3529" s="74"/>
      <c r="E3529" s="75"/>
      <c r="F3529" s="5"/>
      <c r="G3529" s="5"/>
      <c r="H3529" s="5"/>
      <c r="K3529" s="5"/>
      <c r="L3529" s="5"/>
      <c r="M3529" s="18"/>
      <c r="N3529" s="18"/>
      <c r="T3529" s="67"/>
      <c r="U3529" s="67"/>
      <c r="Z3529" s="24"/>
      <c r="AA3529" s="24"/>
      <c r="AB3529" s="24"/>
      <c r="AC3529" s="24"/>
      <c r="AD3529" s="24"/>
      <c r="AE3529" s="24"/>
      <c r="AF3529" s="24"/>
    </row>
    <row r="3530" spans="1:32" x14ac:dyDescent="0.25">
      <c r="A3530" s="18"/>
      <c r="B3530" s="18"/>
      <c r="C3530" s="74"/>
      <c r="D3530" s="74"/>
      <c r="E3530" s="75"/>
      <c r="F3530" s="5"/>
      <c r="G3530" s="5"/>
      <c r="H3530" s="5"/>
      <c r="K3530" s="5"/>
      <c r="L3530" s="5"/>
      <c r="M3530" s="18"/>
      <c r="N3530" s="18"/>
      <c r="T3530" s="67"/>
      <c r="U3530" s="67"/>
      <c r="Z3530" s="24"/>
      <c r="AA3530" s="24"/>
      <c r="AB3530" s="24"/>
      <c r="AC3530" s="24"/>
      <c r="AD3530" s="24"/>
      <c r="AE3530" s="24"/>
      <c r="AF3530" s="24"/>
    </row>
    <row r="3531" spans="1:32" x14ac:dyDescent="0.25">
      <c r="A3531" s="18"/>
      <c r="B3531" s="18"/>
      <c r="C3531" s="74"/>
      <c r="D3531" s="74"/>
      <c r="E3531" s="75"/>
      <c r="F3531" s="5"/>
      <c r="G3531" s="5"/>
      <c r="H3531" s="5"/>
      <c r="K3531" s="5"/>
      <c r="L3531" s="5"/>
      <c r="M3531" s="18"/>
      <c r="N3531" s="18"/>
      <c r="T3531" s="67"/>
      <c r="U3531" s="67"/>
      <c r="Z3531" s="24"/>
      <c r="AA3531" s="24"/>
      <c r="AB3531" s="24"/>
      <c r="AC3531" s="24"/>
      <c r="AD3531" s="24"/>
      <c r="AE3531" s="24"/>
      <c r="AF3531" s="24"/>
    </row>
    <row r="3532" spans="1:32" x14ac:dyDescent="0.25">
      <c r="A3532" s="18"/>
      <c r="B3532" s="18"/>
      <c r="C3532" s="74"/>
      <c r="D3532" s="74"/>
      <c r="E3532" s="75"/>
      <c r="F3532" s="5"/>
      <c r="G3532" s="5"/>
      <c r="H3532" s="5"/>
      <c r="K3532" s="5"/>
      <c r="L3532" s="5"/>
      <c r="M3532" s="18"/>
      <c r="N3532" s="18"/>
      <c r="T3532" s="67"/>
      <c r="U3532" s="67"/>
      <c r="Z3532" s="24"/>
      <c r="AA3532" s="24"/>
      <c r="AB3532" s="24"/>
      <c r="AC3532" s="24"/>
      <c r="AD3532" s="24"/>
      <c r="AE3532" s="24"/>
      <c r="AF3532" s="24"/>
    </row>
    <row r="3533" spans="1:32" x14ac:dyDescent="0.25">
      <c r="A3533" s="18"/>
      <c r="B3533" s="18"/>
      <c r="C3533" s="74"/>
      <c r="D3533" s="74"/>
      <c r="E3533" s="75"/>
      <c r="F3533" s="5"/>
      <c r="G3533" s="5"/>
      <c r="H3533" s="5"/>
      <c r="K3533" s="5"/>
      <c r="L3533" s="5"/>
      <c r="M3533" s="18"/>
      <c r="N3533" s="18"/>
      <c r="T3533" s="67"/>
      <c r="U3533" s="67"/>
      <c r="Z3533" s="24"/>
      <c r="AA3533" s="24"/>
      <c r="AB3533" s="24"/>
      <c r="AC3533" s="24"/>
      <c r="AD3533" s="24"/>
      <c r="AE3533" s="24"/>
      <c r="AF3533" s="24"/>
    </row>
    <row r="3534" spans="1:32" x14ac:dyDescent="0.25">
      <c r="A3534" s="18"/>
      <c r="B3534" s="18"/>
      <c r="C3534" s="74"/>
      <c r="D3534" s="74"/>
      <c r="E3534" s="75"/>
      <c r="F3534" s="5"/>
      <c r="G3534" s="5"/>
      <c r="H3534" s="5"/>
      <c r="K3534" s="5"/>
      <c r="L3534" s="5"/>
      <c r="M3534" s="18"/>
      <c r="N3534" s="18"/>
      <c r="T3534" s="67"/>
      <c r="U3534" s="67"/>
      <c r="Z3534" s="24"/>
      <c r="AA3534" s="24"/>
      <c r="AB3534" s="24"/>
      <c r="AC3534" s="24"/>
      <c r="AD3534" s="24"/>
      <c r="AE3534" s="24"/>
      <c r="AF3534" s="24"/>
    </row>
    <row r="3535" spans="1:32" x14ac:dyDescent="0.25">
      <c r="A3535" s="18"/>
      <c r="B3535" s="18"/>
      <c r="C3535" s="74"/>
      <c r="D3535" s="74"/>
      <c r="E3535" s="75"/>
      <c r="F3535" s="5"/>
      <c r="G3535" s="5"/>
      <c r="H3535" s="5"/>
      <c r="K3535" s="5"/>
      <c r="L3535" s="5"/>
      <c r="M3535" s="18"/>
      <c r="N3535" s="18"/>
      <c r="T3535" s="67"/>
      <c r="U3535" s="67"/>
      <c r="Z3535" s="24"/>
      <c r="AA3535" s="24"/>
      <c r="AB3535" s="24"/>
      <c r="AC3535" s="24"/>
      <c r="AD3535" s="24"/>
      <c r="AE3535" s="24"/>
      <c r="AF3535" s="24"/>
    </row>
    <row r="3536" spans="1:32" x14ac:dyDescent="0.25">
      <c r="A3536" s="18"/>
      <c r="B3536" s="18"/>
      <c r="C3536" s="74"/>
      <c r="D3536" s="74"/>
      <c r="E3536" s="75"/>
      <c r="F3536" s="5"/>
      <c r="G3536" s="5"/>
      <c r="H3536" s="5"/>
      <c r="K3536" s="5"/>
      <c r="L3536" s="5"/>
      <c r="M3536" s="18"/>
      <c r="N3536" s="18"/>
      <c r="T3536" s="67"/>
      <c r="U3536" s="67"/>
      <c r="Z3536" s="24"/>
      <c r="AA3536" s="24"/>
      <c r="AB3536" s="24"/>
      <c r="AC3536" s="24"/>
      <c r="AD3536" s="24"/>
      <c r="AE3536" s="24"/>
      <c r="AF3536" s="24"/>
    </row>
    <row r="3537" spans="1:32" x14ac:dyDescent="0.25">
      <c r="A3537" s="18"/>
      <c r="B3537" s="18"/>
      <c r="C3537" s="74"/>
      <c r="D3537" s="74"/>
      <c r="E3537" s="75"/>
      <c r="F3537" s="5"/>
      <c r="G3537" s="5"/>
      <c r="H3537" s="5"/>
      <c r="K3537" s="5"/>
      <c r="L3537" s="5"/>
      <c r="M3537" s="18"/>
      <c r="N3537" s="18"/>
      <c r="T3537" s="67"/>
      <c r="U3537" s="67"/>
      <c r="Z3537" s="24"/>
      <c r="AA3537" s="24"/>
      <c r="AB3537" s="24"/>
      <c r="AC3537" s="24"/>
      <c r="AD3537" s="24"/>
      <c r="AE3537" s="24"/>
      <c r="AF3537" s="24"/>
    </row>
    <row r="3538" spans="1:32" x14ac:dyDescent="0.25">
      <c r="A3538" s="18"/>
      <c r="B3538" s="18"/>
      <c r="C3538" s="74"/>
      <c r="D3538" s="74"/>
      <c r="E3538" s="75"/>
      <c r="F3538" s="5"/>
      <c r="G3538" s="5"/>
      <c r="H3538" s="5"/>
      <c r="K3538" s="5"/>
      <c r="L3538" s="5"/>
      <c r="M3538" s="18"/>
      <c r="N3538" s="18"/>
      <c r="T3538" s="67"/>
      <c r="U3538" s="67"/>
      <c r="Z3538" s="24"/>
      <c r="AA3538" s="24"/>
      <c r="AB3538" s="24"/>
      <c r="AC3538" s="24"/>
      <c r="AD3538" s="24"/>
      <c r="AE3538" s="24"/>
      <c r="AF3538" s="24"/>
    </row>
    <row r="3539" spans="1:32" x14ac:dyDescent="0.25">
      <c r="A3539" s="18"/>
      <c r="B3539" s="18"/>
      <c r="C3539" s="74"/>
      <c r="D3539" s="74"/>
      <c r="E3539" s="75"/>
      <c r="F3539" s="5"/>
      <c r="G3539" s="5"/>
      <c r="H3539" s="5"/>
      <c r="K3539" s="5"/>
      <c r="L3539" s="5"/>
      <c r="M3539" s="18"/>
      <c r="N3539" s="18"/>
      <c r="T3539" s="67"/>
      <c r="U3539" s="67"/>
      <c r="Z3539" s="24"/>
      <c r="AA3539" s="24"/>
      <c r="AB3539" s="24"/>
      <c r="AC3539" s="24"/>
      <c r="AD3539" s="24"/>
      <c r="AE3539" s="24"/>
      <c r="AF3539" s="24"/>
    </row>
    <row r="3540" spans="1:32" x14ac:dyDescent="0.25">
      <c r="A3540" s="18"/>
      <c r="B3540" s="18"/>
      <c r="C3540" s="74"/>
      <c r="D3540" s="74"/>
      <c r="E3540" s="75"/>
      <c r="F3540" s="5"/>
      <c r="G3540" s="5"/>
      <c r="H3540" s="5"/>
      <c r="K3540" s="5"/>
      <c r="L3540" s="5"/>
      <c r="M3540" s="18"/>
      <c r="N3540" s="18"/>
      <c r="T3540" s="67"/>
      <c r="U3540" s="67"/>
      <c r="Z3540" s="24"/>
      <c r="AA3540" s="24"/>
      <c r="AB3540" s="24"/>
      <c r="AC3540" s="24"/>
      <c r="AD3540" s="24"/>
      <c r="AE3540" s="24"/>
      <c r="AF3540" s="24"/>
    </row>
    <row r="3541" spans="1:32" x14ac:dyDescent="0.25">
      <c r="A3541" s="18"/>
      <c r="B3541" s="18"/>
      <c r="C3541" s="74"/>
      <c r="D3541" s="74"/>
      <c r="E3541" s="75"/>
      <c r="F3541" s="5"/>
      <c r="G3541" s="5"/>
      <c r="H3541" s="5"/>
      <c r="K3541" s="5"/>
      <c r="L3541" s="5"/>
      <c r="M3541" s="18"/>
      <c r="N3541" s="18"/>
      <c r="T3541" s="67"/>
      <c r="U3541" s="67"/>
      <c r="Z3541" s="24"/>
      <c r="AA3541" s="24"/>
      <c r="AB3541" s="24"/>
      <c r="AC3541" s="24"/>
      <c r="AD3541" s="24"/>
      <c r="AE3541" s="24"/>
      <c r="AF3541" s="24"/>
    </row>
    <row r="3542" spans="1:32" x14ac:dyDescent="0.25">
      <c r="A3542" s="18"/>
      <c r="B3542" s="18"/>
      <c r="C3542" s="74"/>
      <c r="D3542" s="74"/>
      <c r="E3542" s="75"/>
      <c r="F3542" s="5"/>
      <c r="G3542" s="5"/>
      <c r="H3542" s="5"/>
      <c r="K3542" s="5"/>
      <c r="L3542" s="5"/>
      <c r="M3542" s="18"/>
      <c r="N3542" s="18"/>
      <c r="T3542" s="67"/>
      <c r="U3542" s="67"/>
      <c r="Z3542" s="24"/>
      <c r="AA3542" s="24"/>
      <c r="AB3542" s="24"/>
      <c r="AC3542" s="24"/>
      <c r="AD3542" s="24"/>
      <c r="AE3542" s="24"/>
      <c r="AF3542" s="24"/>
    </row>
    <row r="3543" spans="1:32" x14ac:dyDescent="0.25">
      <c r="A3543" s="18"/>
      <c r="B3543" s="18"/>
      <c r="C3543" s="74"/>
      <c r="D3543" s="74"/>
      <c r="E3543" s="75"/>
      <c r="F3543" s="5"/>
      <c r="G3543" s="5"/>
      <c r="H3543" s="5"/>
      <c r="K3543" s="5"/>
      <c r="L3543" s="5"/>
      <c r="M3543" s="18"/>
      <c r="N3543" s="18"/>
      <c r="T3543" s="67"/>
      <c r="U3543" s="67"/>
      <c r="Z3543" s="24"/>
      <c r="AA3543" s="24"/>
      <c r="AB3543" s="24"/>
      <c r="AC3543" s="24"/>
      <c r="AD3543" s="24"/>
      <c r="AE3543" s="24"/>
      <c r="AF3543" s="24"/>
    </row>
    <row r="3544" spans="1:32" x14ac:dyDescent="0.25">
      <c r="A3544" s="18"/>
      <c r="B3544" s="18"/>
      <c r="C3544" s="74"/>
      <c r="D3544" s="74"/>
      <c r="E3544" s="75"/>
      <c r="F3544" s="5"/>
      <c r="G3544" s="5"/>
      <c r="H3544" s="5"/>
      <c r="K3544" s="5"/>
      <c r="L3544" s="5"/>
      <c r="M3544" s="18"/>
      <c r="N3544" s="18"/>
      <c r="T3544" s="67"/>
      <c r="U3544" s="67"/>
      <c r="Z3544" s="24"/>
      <c r="AA3544" s="24"/>
      <c r="AB3544" s="24"/>
      <c r="AC3544" s="24"/>
      <c r="AD3544" s="24"/>
      <c r="AE3544" s="24"/>
      <c r="AF3544" s="24"/>
    </row>
    <row r="3545" spans="1:32" x14ac:dyDescent="0.25">
      <c r="A3545" s="18"/>
      <c r="B3545" s="18"/>
      <c r="C3545" s="74"/>
      <c r="D3545" s="74"/>
      <c r="E3545" s="75"/>
      <c r="F3545" s="5"/>
      <c r="G3545" s="5"/>
      <c r="H3545" s="5"/>
      <c r="K3545" s="5"/>
      <c r="L3545" s="5"/>
      <c r="M3545" s="18"/>
      <c r="N3545" s="18"/>
      <c r="T3545" s="67"/>
      <c r="U3545" s="67"/>
      <c r="Z3545" s="24"/>
      <c r="AA3545" s="24"/>
      <c r="AB3545" s="24"/>
      <c r="AC3545" s="24"/>
      <c r="AD3545" s="24"/>
      <c r="AE3545" s="24"/>
      <c r="AF3545" s="24"/>
    </row>
    <row r="3546" spans="1:32" x14ac:dyDescent="0.25">
      <c r="A3546" s="18"/>
      <c r="B3546" s="18"/>
      <c r="C3546" s="74"/>
      <c r="D3546" s="74"/>
      <c r="E3546" s="75"/>
      <c r="F3546" s="5"/>
      <c r="G3546" s="5"/>
      <c r="H3546" s="5"/>
      <c r="K3546" s="5"/>
      <c r="L3546" s="5"/>
      <c r="M3546" s="18"/>
      <c r="N3546" s="18"/>
      <c r="T3546" s="67"/>
      <c r="U3546" s="67"/>
      <c r="Z3546" s="24"/>
      <c r="AA3546" s="24"/>
      <c r="AB3546" s="24"/>
      <c r="AC3546" s="24"/>
      <c r="AD3546" s="24"/>
      <c r="AE3546" s="24"/>
      <c r="AF3546" s="24"/>
    </row>
    <row r="3547" spans="1:32" x14ac:dyDescent="0.25">
      <c r="A3547" s="18"/>
      <c r="B3547" s="18"/>
      <c r="C3547" s="74"/>
      <c r="D3547" s="74"/>
      <c r="E3547" s="75"/>
      <c r="F3547" s="5"/>
      <c r="G3547" s="5"/>
      <c r="H3547" s="5"/>
      <c r="K3547" s="5"/>
      <c r="L3547" s="5"/>
      <c r="M3547" s="18"/>
      <c r="N3547" s="18"/>
      <c r="T3547" s="67"/>
      <c r="U3547" s="67"/>
      <c r="Z3547" s="24"/>
      <c r="AA3547" s="24"/>
      <c r="AB3547" s="24"/>
      <c r="AC3547" s="24"/>
      <c r="AD3547" s="24"/>
      <c r="AE3547" s="24"/>
      <c r="AF3547" s="24"/>
    </row>
    <row r="3548" spans="1:32" x14ac:dyDescent="0.25">
      <c r="A3548" s="18"/>
      <c r="B3548" s="18"/>
      <c r="C3548" s="74"/>
      <c r="D3548" s="74"/>
      <c r="E3548" s="75"/>
      <c r="F3548" s="5"/>
      <c r="G3548" s="5"/>
      <c r="H3548" s="5"/>
      <c r="K3548" s="5"/>
      <c r="L3548" s="5"/>
      <c r="M3548" s="18"/>
      <c r="N3548" s="18"/>
      <c r="T3548" s="67"/>
      <c r="U3548" s="67"/>
      <c r="Z3548" s="24"/>
      <c r="AA3548" s="24"/>
      <c r="AB3548" s="24"/>
      <c r="AC3548" s="24"/>
      <c r="AD3548" s="24"/>
      <c r="AE3548" s="24"/>
      <c r="AF3548" s="24"/>
    </row>
    <row r="3549" spans="1:32" x14ac:dyDescent="0.25">
      <c r="A3549" s="18"/>
      <c r="B3549" s="18"/>
      <c r="C3549" s="74"/>
      <c r="D3549" s="74"/>
      <c r="E3549" s="75"/>
      <c r="F3549" s="5"/>
      <c r="G3549" s="5"/>
      <c r="H3549" s="5"/>
      <c r="K3549" s="5"/>
      <c r="L3549" s="5"/>
      <c r="M3549" s="18"/>
      <c r="N3549" s="18"/>
      <c r="T3549" s="67"/>
      <c r="U3549" s="67"/>
      <c r="Z3549" s="24"/>
      <c r="AA3549" s="24"/>
      <c r="AB3549" s="24"/>
      <c r="AC3549" s="24"/>
      <c r="AD3549" s="24"/>
      <c r="AE3549" s="24"/>
      <c r="AF3549" s="24"/>
    </row>
    <row r="3550" spans="1:32" x14ac:dyDescent="0.25">
      <c r="A3550" s="18"/>
      <c r="B3550" s="18"/>
      <c r="C3550" s="74"/>
      <c r="D3550" s="74"/>
      <c r="E3550" s="75"/>
      <c r="F3550" s="5"/>
      <c r="G3550" s="5"/>
      <c r="H3550" s="5"/>
      <c r="K3550" s="5"/>
      <c r="L3550" s="5"/>
      <c r="M3550" s="18"/>
      <c r="N3550" s="18"/>
      <c r="T3550" s="67"/>
      <c r="U3550" s="67"/>
      <c r="Z3550" s="24"/>
      <c r="AA3550" s="24"/>
      <c r="AB3550" s="24"/>
      <c r="AC3550" s="24"/>
      <c r="AD3550" s="24"/>
      <c r="AE3550" s="24"/>
      <c r="AF3550" s="24"/>
    </row>
    <row r="3551" spans="1:32" x14ac:dyDescent="0.25">
      <c r="A3551" s="18"/>
      <c r="B3551" s="18"/>
      <c r="C3551" s="74"/>
      <c r="D3551" s="74"/>
      <c r="E3551" s="75"/>
      <c r="F3551" s="5"/>
      <c r="G3551" s="5"/>
      <c r="H3551" s="5"/>
      <c r="K3551" s="5"/>
      <c r="L3551" s="5"/>
      <c r="M3551" s="18"/>
      <c r="N3551" s="18"/>
      <c r="T3551" s="67"/>
      <c r="U3551" s="67"/>
      <c r="Z3551" s="24"/>
      <c r="AA3551" s="24"/>
      <c r="AB3551" s="24"/>
      <c r="AC3551" s="24"/>
      <c r="AD3551" s="24"/>
      <c r="AE3551" s="24"/>
      <c r="AF3551" s="24"/>
    </row>
    <row r="3552" spans="1:32" x14ac:dyDescent="0.25">
      <c r="A3552" s="18"/>
      <c r="B3552" s="18"/>
      <c r="C3552" s="74"/>
      <c r="D3552" s="74"/>
      <c r="E3552" s="75"/>
      <c r="F3552" s="5"/>
      <c r="G3552" s="5"/>
      <c r="H3552" s="5"/>
      <c r="K3552" s="5"/>
      <c r="L3552" s="5"/>
      <c r="M3552" s="18"/>
      <c r="N3552" s="18"/>
      <c r="T3552" s="67"/>
      <c r="U3552" s="67"/>
      <c r="Z3552" s="24"/>
      <c r="AA3552" s="24"/>
      <c r="AB3552" s="24"/>
      <c r="AC3552" s="24"/>
      <c r="AD3552" s="24"/>
      <c r="AE3552" s="24"/>
      <c r="AF3552" s="24"/>
    </row>
    <row r="3553" spans="1:32" x14ac:dyDescent="0.25">
      <c r="A3553" s="18"/>
      <c r="B3553" s="18"/>
      <c r="C3553" s="74"/>
      <c r="D3553" s="74"/>
      <c r="E3553" s="75"/>
      <c r="F3553" s="5"/>
      <c r="G3553" s="5"/>
      <c r="H3553" s="5"/>
      <c r="K3553" s="5"/>
      <c r="L3553" s="5"/>
      <c r="M3553" s="18"/>
      <c r="N3553" s="18"/>
      <c r="T3553" s="67"/>
      <c r="U3553" s="67"/>
      <c r="Z3553" s="24"/>
      <c r="AA3553" s="24"/>
      <c r="AB3553" s="24"/>
      <c r="AC3553" s="24"/>
      <c r="AD3553" s="24"/>
      <c r="AE3553" s="24"/>
      <c r="AF3553" s="24"/>
    </row>
    <row r="3554" spans="1:32" x14ac:dyDescent="0.25">
      <c r="A3554" s="18"/>
      <c r="B3554" s="18"/>
      <c r="C3554" s="74"/>
      <c r="D3554" s="74"/>
      <c r="E3554" s="75"/>
      <c r="F3554" s="5"/>
      <c r="G3554" s="5"/>
      <c r="H3554" s="5"/>
      <c r="K3554" s="5"/>
      <c r="L3554" s="5"/>
      <c r="M3554" s="18"/>
      <c r="N3554" s="18"/>
      <c r="T3554" s="67"/>
      <c r="U3554" s="67"/>
      <c r="Z3554" s="24"/>
      <c r="AA3554" s="24"/>
      <c r="AB3554" s="24"/>
      <c r="AC3554" s="24"/>
      <c r="AD3554" s="24"/>
      <c r="AE3554" s="24"/>
      <c r="AF3554" s="24"/>
    </row>
    <row r="3555" spans="1:32" x14ac:dyDescent="0.25">
      <c r="A3555" s="18"/>
      <c r="B3555" s="18"/>
      <c r="C3555" s="74"/>
      <c r="D3555" s="74"/>
      <c r="E3555" s="75"/>
      <c r="F3555" s="5"/>
      <c r="G3555" s="5"/>
      <c r="H3555" s="5"/>
      <c r="K3555" s="5"/>
      <c r="L3555" s="5"/>
      <c r="M3555" s="18"/>
      <c r="N3555" s="18"/>
      <c r="T3555" s="67"/>
      <c r="U3555" s="67"/>
      <c r="Z3555" s="24"/>
      <c r="AA3555" s="24"/>
      <c r="AB3555" s="24"/>
      <c r="AC3555" s="24"/>
      <c r="AD3555" s="24"/>
      <c r="AE3555" s="24"/>
      <c r="AF3555" s="24"/>
    </row>
    <row r="3556" spans="1:32" x14ac:dyDescent="0.25">
      <c r="A3556" s="18"/>
      <c r="B3556" s="18"/>
      <c r="C3556" s="74"/>
      <c r="D3556" s="74"/>
      <c r="E3556" s="75"/>
      <c r="F3556" s="5"/>
      <c r="G3556" s="5"/>
      <c r="H3556" s="5"/>
      <c r="K3556" s="5"/>
      <c r="L3556" s="5"/>
      <c r="M3556" s="18"/>
      <c r="N3556" s="18"/>
      <c r="T3556" s="67"/>
      <c r="U3556" s="67"/>
      <c r="Z3556" s="24"/>
      <c r="AA3556" s="24"/>
      <c r="AB3556" s="24"/>
      <c r="AC3556" s="24"/>
      <c r="AD3556" s="24"/>
      <c r="AE3556" s="24"/>
      <c r="AF3556" s="24"/>
    </row>
    <row r="3557" spans="1:32" x14ac:dyDescent="0.25">
      <c r="A3557" s="18"/>
      <c r="B3557" s="18"/>
      <c r="C3557" s="74"/>
      <c r="D3557" s="74"/>
      <c r="E3557" s="75"/>
      <c r="F3557" s="5"/>
      <c r="G3557" s="5"/>
      <c r="H3557" s="5"/>
      <c r="K3557" s="5"/>
      <c r="L3557" s="5"/>
      <c r="M3557" s="18"/>
      <c r="N3557" s="18"/>
      <c r="T3557" s="67"/>
      <c r="U3557" s="67"/>
      <c r="Z3557" s="24"/>
      <c r="AA3557" s="24"/>
      <c r="AB3557" s="24"/>
      <c r="AC3557" s="24"/>
      <c r="AD3557" s="24"/>
      <c r="AE3557" s="24"/>
      <c r="AF3557" s="24"/>
    </row>
    <row r="3558" spans="1:32" x14ac:dyDescent="0.25">
      <c r="A3558" s="18"/>
      <c r="B3558" s="18"/>
      <c r="C3558" s="74"/>
      <c r="D3558" s="74"/>
      <c r="E3558" s="75"/>
      <c r="F3558" s="5"/>
      <c r="G3558" s="5"/>
      <c r="H3558" s="5"/>
      <c r="K3558" s="5"/>
      <c r="L3558" s="5"/>
      <c r="M3558" s="18"/>
      <c r="N3558" s="18"/>
      <c r="T3558" s="67"/>
      <c r="U3558" s="67"/>
      <c r="Z3558" s="24"/>
      <c r="AA3558" s="24"/>
      <c r="AB3558" s="24"/>
      <c r="AC3558" s="24"/>
      <c r="AD3558" s="24"/>
      <c r="AE3558" s="24"/>
      <c r="AF3558" s="24"/>
    </row>
    <row r="3559" spans="1:32" x14ac:dyDescent="0.25">
      <c r="A3559" s="18"/>
      <c r="B3559" s="18"/>
      <c r="C3559" s="74"/>
      <c r="D3559" s="74"/>
      <c r="E3559" s="75"/>
      <c r="F3559" s="5"/>
      <c r="G3559" s="5"/>
      <c r="H3559" s="5"/>
      <c r="K3559" s="5"/>
      <c r="L3559" s="5"/>
      <c r="M3559" s="18"/>
      <c r="N3559" s="18"/>
      <c r="T3559" s="67"/>
      <c r="U3559" s="67"/>
      <c r="Z3559" s="24"/>
      <c r="AA3559" s="24"/>
      <c r="AB3559" s="24"/>
      <c r="AC3559" s="24"/>
      <c r="AD3559" s="24"/>
      <c r="AE3559" s="24"/>
      <c r="AF3559" s="24"/>
    </row>
    <row r="3560" spans="1:32" x14ac:dyDescent="0.25">
      <c r="A3560" s="18"/>
      <c r="B3560" s="18"/>
      <c r="C3560" s="74"/>
      <c r="D3560" s="74"/>
      <c r="E3560" s="75"/>
      <c r="F3560" s="5"/>
      <c r="G3560" s="5"/>
      <c r="H3560" s="5"/>
      <c r="K3560" s="5"/>
      <c r="L3560" s="5"/>
      <c r="M3560" s="18"/>
      <c r="N3560" s="18"/>
      <c r="T3560" s="67"/>
      <c r="U3560" s="67"/>
      <c r="Z3560" s="24"/>
      <c r="AA3560" s="24"/>
      <c r="AB3560" s="24"/>
      <c r="AC3560" s="24"/>
      <c r="AD3560" s="24"/>
      <c r="AE3560" s="24"/>
      <c r="AF3560" s="24"/>
    </row>
    <row r="3561" spans="1:32" x14ac:dyDescent="0.25">
      <c r="A3561" s="18"/>
      <c r="B3561" s="18"/>
      <c r="C3561" s="74"/>
      <c r="D3561" s="74"/>
      <c r="E3561" s="75"/>
      <c r="F3561" s="5"/>
      <c r="G3561" s="5"/>
      <c r="H3561" s="5"/>
      <c r="K3561" s="5"/>
      <c r="L3561" s="5"/>
      <c r="M3561" s="18"/>
      <c r="N3561" s="18"/>
      <c r="T3561" s="67"/>
      <c r="U3561" s="67"/>
      <c r="Z3561" s="24"/>
      <c r="AA3561" s="24"/>
      <c r="AB3561" s="24"/>
      <c r="AC3561" s="24"/>
      <c r="AD3561" s="24"/>
      <c r="AE3561" s="24"/>
      <c r="AF3561" s="24"/>
    </row>
    <row r="3562" spans="1:32" x14ac:dyDescent="0.25">
      <c r="A3562" s="18"/>
      <c r="B3562" s="18"/>
      <c r="C3562" s="74"/>
      <c r="D3562" s="74"/>
      <c r="E3562" s="75"/>
      <c r="F3562" s="5"/>
      <c r="G3562" s="5"/>
      <c r="H3562" s="5"/>
      <c r="K3562" s="5"/>
      <c r="L3562" s="5"/>
      <c r="M3562" s="18"/>
      <c r="N3562" s="18"/>
      <c r="T3562" s="67"/>
      <c r="U3562" s="67"/>
      <c r="Z3562" s="24"/>
      <c r="AA3562" s="24"/>
      <c r="AB3562" s="24"/>
      <c r="AC3562" s="24"/>
      <c r="AD3562" s="24"/>
      <c r="AE3562" s="24"/>
      <c r="AF3562" s="24"/>
    </row>
    <row r="3563" spans="1:32" x14ac:dyDescent="0.25">
      <c r="A3563" s="18"/>
      <c r="B3563" s="18"/>
      <c r="C3563" s="74"/>
      <c r="D3563" s="74"/>
      <c r="E3563" s="75"/>
      <c r="F3563" s="5"/>
      <c r="G3563" s="5"/>
      <c r="H3563" s="5"/>
      <c r="K3563" s="5"/>
      <c r="L3563" s="5"/>
      <c r="M3563" s="18"/>
      <c r="N3563" s="18"/>
      <c r="T3563" s="67"/>
      <c r="U3563" s="67"/>
      <c r="Z3563" s="24"/>
      <c r="AA3563" s="24"/>
      <c r="AB3563" s="24"/>
      <c r="AC3563" s="24"/>
      <c r="AD3563" s="24"/>
      <c r="AE3563" s="24"/>
      <c r="AF3563" s="24"/>
    </row>
    <row r="3564" spans="1:32" x14ac:dyDescent="0.25">
      <c r="A3564" s="18"/>
      <c r="B3564" s="18"/>
      <c r="C3564" s="74"/>
      <c r="D3564" s="74"/>
      <c r="E3564" s="75"/>
      <c r="F3564" s="5"/>
      <c r="G3564" s="5"/>
      <c r="H3564" s="5"/>
      <c r="K3564" s="5"/>
      <c r="L3564" s="5"/>
      <c r="M3564" s="18"/>
      <c r="N3564" s="18"/>
      <c r="T3564" s="67"/>
      <c r="U3564" s="67"/>
      <c r="Z3564" s="24"/>
      <c r="AA3564" s="24"/>
      <c r="AB3564" s="24"/>
      <c r="AC3564" s="24"/>
      <c r="AD3564" s="24"/>
      <c r="AE3564" s="24"/>
      <c r="AF3564" s="24"/>
    </row>
    <row r="3565" spans="1:32" x14ac:dyDescent="0.25">
      <c r="A3565" s="18"/>
      <c r="B3565" s="18"/>
      <c r="C3565" s="74"/>
      <c r="D3565" s="74"/>
      <c r="E3565" s="75"/>
      <c r="F3565" s="5"/>
      <c r="G3565" s="5"/>
      <c r="H3565" s="5"/>
      <c r="K3565" s="5"/>
      <c r="L3565" s="5"/>
      <c r="M3565" s="18"/>
      <c r="N3565" s="18"/>
      <c r="T3565" s="67"/>
      <c r="U3565" s="67"/>
      <c r="Z3565" s="24"/>
      <c r="AA3565" s="24"/>
      <c r="AB3565" s="24"/>
      <c r="AC3565" s="24"/>
      <c r="AD3565" s="24"/>
      <c r="AE3565" s="24"/>
      <c r="AF3565" s="24"/>
    </row>
    <row r="3566" spans="1:32" x14ac:dyDescent="0.25">
      <c r="A3566" s="18"/>
      <c r="B3566" s="18"/>
      <c r="C3566" s="74"/>
      <c r="D3566" s="74"/>
      <c r="E3566" s="75"/>
      <c r="F3566" s="5"/>
      <c r="G3566" s="5"/>
      <c r="H3566" s="5"/>
      <c r="K3566" s="5"/>
      <c r="L3566" s="5"/>
      <c r="M3566" s="18"/>
      <c r="N3566" s="18"/>
      <c r="T3566" s="67"/>
      <c r="U3566" s="67"/>
      <c r="Z3566" s="24"/>
      <c r="AA3566" s="24"/>
      <c r="AB3566" s="24"/>
      <c r="AC3566" s="24"/>
      <c r="AD3566" s="24"/>
      <c r="AE3566" s="24"/>
      <c r="AF3566" s="24"/>
    </row>
    <row r="3567" spans="1:32" x14ac:dyDescent="0.25">
      <c r="A3567" s="18"/>
      <c r="B3567" s="18"/>
      <c r="C3567" s="74"/>
      <c r="D3567" s="74"/>
      <c r="E3567" s="75"/>
      <c r="F3567" s="5"/>
      <c r="G3567" s="5"/>
      <c r="H3567" s="5"/>
      <c r="K3567" s="5"/>
      <c r="L3567" s="5"/>
      <c r="M3567" s="18"/>
      <c r="N3567" s="18"/>
      <c r="T3567" s="67"/>
      <c r="U3567" s="67"/>
      <c r="Z3567" s="24"/>
      <c r="AA3567" s="24"/>
      <c r="AB3567" s="24"/>
      <c r="AC3567" s="24"/>
      <c r="AD3567" s="24"/>
      <c r="AE3567" s="24"/>
      <c r="AF3567" s="24"/>
    </row>
    <row r="3568" spans="1:32" x14ac:dyDescent="0.25">
      <c r="A3568" s="18"/>
      <c r="B3568" s="18"/>
      <c r="C3568" s="74"/>
      <c r="D3568" s="74"/>
      <c r="E3568" s="75"/>
      <c r="F3568" s="5"/>
      <c r="G3568" s="5"/>
      <c r="H3568" s="5"/>
      <c r="K3568" s="5"/>
      <c r="L3568" s="5"/>
      <c r="M3568" s="18"/>
      <c r="N3568" s="18"/>
      <c r="T3568" s="67"/>
      <c r="U3568" s="67"/>
      <c r="Z3568" s="24"/>
      <c r="AA3568" s="24"/>
      <c r="AB3568" s="24"/>
      <c r="AC3568" s="24"/>
      <c r="AD3568" s="24"/>
      <c r="AE3568" s="24"/>
      <c r="AF3568" s="24"/>
    </row>
    <row r="3569" spans="1:32" x14ac:dyDescent="0.25">
      <c r="A3569" s="18"/>
      <c r="B3569" s="18"/>
      <c r="C3569" s="74"/>
      <c r="D3569" s="74"/>
      <c r="E3569" s="75"/>
      <c r="F3569" s="5"/>
      <c r="G3569" s="5"/>
      <c r="H3569" s="5"/>
      <c r="K3569" s="5"/>
      <c r="L3569" s="5"/>
      <c r="M3569" s="18"/>
      <c r="N3569" s="18"/>
      <c r="T3569" s="67"/>
      <c r="U3569" s="67"/>
      <c r="Z3569" s="24"/>
      <c r="AA3569" s="24"/>
      <c r="AB3569" s="24"/>
      <c r="AC3569" s="24"/>
      <c r="AD3569" s="24"/>
      <c r="AE3569" s="24"/>
      <c r="AF3569" s="24"/>
    </row>
    <row r="3570" spans="1:32" x14ac:dyDescent="0.25">
      <c r="A3570" s="18"/>
      <c r="B3570" s="18"/>
      <c r="C3570" s="74"/>
      <c r="D3570" s="74"/>
      <c r="E3570" s="75"/>
      <c r="F3570" s="5"/>
      <c r="G3570" s="5"/>
      <c r="H3570" s="5"/>
      <c r="K3570" s="5"/>
      <c r="L3570" s="5"/>
      <c r="M3570" s="18"/>
      <c r="N3570" s="18"/>
      <c r="T3570" s="67"/>
      <c r="U3570" s="67"/>
      <c r="Z3570" s="24"/>
      <c r="AA3570" s="24"/>
      <c r="AB3570" s="24"/>
      <c r="AC3570" s="24"/>
      <c r="AD3570" s="24"/>
      <c r="AE3570" s="24"/>
      <c r="AF3570" s="24"/>
    </row>
    <row r="3571" spans="1:32" x14ac:dyDescent="0.25">
      <c r="A3571" s="18"/>
      <c r="B3571" s="18"/>
      <c r="C3571" s="74"/>
      <c r="D3571" s="74"/>
      <c r="E3571" s="75"/>
      <c r="F3571" s="5"/>
      <c r="G3571" s="5"/>
      <c r="H3571" s="5"/>
      <c r="K3571" s="5"/>
      <c r="L3571" s="5"/>
      <c r="M3571" s="18"/>
      <c r="N3571" s="18"/>
      <c r="T3571" s="67"/>
      <c r="U3571" s="67"/>
      <c r="Z3571" s="24"/>
      <c r="AA3571" s="24"/>
      <c r="AB3571" s="24"/>
      <c r="AC3571" s="24"/>
      <c r="AD3571" s="24"/>
      <c r="AE3571" s="24"/>
      <c r="AF3571" s="24"/>
    </row>
    <row r="3572" spans="1:32" x14ac:dyDescent="0.25">
      <c r="A3572" s="18"/>
      <c r="B3572" s="18"/>
      <c r="C3572" s="74"/>
      <c r="D3572" s="74"/>
      <c r="E3572" s="75"/>
      <c r="F3572" s="5"/>
      <c r="G3572" s="5"/>
      <c r="H3572" s="5"/>
      <c r="K3572" s="5"/>
      <c r="L3572" s="5"/>
      <c r="M3572" s="18"/>
      <c r="N3572" s="18"/>
      <c r="T3572" s="67"/>
      <c r="U3572" s="67"/>
      <c r="Z3572" s="24"/>
      <c r="AA3572" s="24"/>
      <c r="AB3572" s="24"/>
      <c r="AC3572" s="24"/>
      <c r="AD3572" s="24"/>
      <c r="AE3572" s="24"/>
      <c r="AF3572" s="24"/>
    </row>
    <row r="3573" spans="1:32" x14ac:dyDescent="0.25">
      <c r="A3573" s="18"/>
      <c r="B3573" s="18"/>
      <c r="C3573" s="74"/>
      <c r="D3573" s="74"/>
      <c r="E3573" s="75"/>
      <c r="F3573" s="5"/>
      <c r="G3573" s="5"/>
      <c r="H3573" s="5"/>
      <c r="K3573" s="5"/>
      <c r="L3573" s="5"/>
      <c r="M3573" s="18"/>
      <c r="N3573" s="18"/>
      <c r="T3573" s="67"/>
      <c r="U3573" s="67"/>
      <c r="Z3573" s="24"/>
      <c r="AA3573" s="24"/>
      <c r="AB3573" s="24"/>
      <c r="AC3573" s="24"/>
      <c r="AD3573" s="24"/>
      <c r="AE3573" s="24"/>
      <c r="AF3573" s="24"/>
    </row>
    <row r="3574" spans="1:32" x14ac:dyDescent="0.25">
      <c r="A3574" s="18"/>
      <c r="B3574" s="18"/>
      <c r="C3574" s="74"/>
      <c r="D3574" s="74"/>
      <c r="E3574" s="75"/>
      <c r="F3574" s="5"/>
      <c r="G3574" s="5"/>
      <c r="H3574" s="5"/>
      <c r="K3574" s="5"/>
      <c r="L3574" s="5"/>
      <c r="M3574" s="18"/>
      <c r="N3574" s="18"/>
      <c r="T3574" s="67"/>
      <c r="U3574" s="67"/>
      <c r="Z3574" s="24"/>
      <c r="AA3574" s="24"/>
      <c r="AB3574" s="24"/>
      <c r="AC3574" s="24"/>
      <c r="AD3574" s="24"/>
      <c r="AE3574" s="24"/>
      <c r="AF3574" s="24"/>
    </row>
    <row r="3575" spans="1:32" x14ac:dyDescent="0.25">
      <c r="A3575" s="18"/>
      <c r="B3575" s="18"/>
      <c r="C3575" s="74"/>
      <c r="D3575" s="74"/>
      <c r="E3575" s="75"/>
      <c r="F3575" s="5"/>
      <c r="G3575" s="5"/>
      <c r="H3575" s="5"/>
      <c r="K3575" s="5"/>
      <c r="L3575" s="5"/>
      <c r="M3575" s="18"/>
      <c r="N3575" s="18"/>
      <c r="T3575" s="67"/>
      <c r="U3575" s="67"/>
      <c r="Z3575" s="24"/>
      <c r="AA3575" s="24"/>
      <c r="AB3575" s="24"/>
      <c r="AC3575" s="24"/>
      <c r="AD3575" s="24"/>
      <c r="AE3575" s="24"/>
      <c r="AF3575" s="24"/>
    </row>
    <row r="3576" spans="1:32" x14ac:dyDescent="0.25">
      <c r="A3576" s="18"/>
      <c r="B3576" s="18"/>
      <c r="C3576" s="74"/>
      <c r="D3576" s="74"/>
      <c r="E3576" s="75"/>
      <c r="F3576" s="5"/>
      <c r="G3576" s="5"/>
      <c r="H3576" s="5"/>
      <c r="K3576" s="5"/>
      <c r="L3576" s="5"/>
      <c r="M3576" s="18"/>
      <c r="N3576" s="18"/>
      <c r="T3576" s="67"/>
      <c r="U3576" s="67"/>
      <c r="Z3576" s="24"/>
      <c r="AA3576" s="24"/>
      <c r="AB3576" s="24"/>
      <c r="AC3576" s="24"/>
      <c r="AD3576" s="24"/>
      <c r="AE3576" s="24"/>
      <c r="AF3576" s="24"/>
    </row>
    <row r="3577" spans="1:32" x14ac:dyDescent="0.25">
      <c r="A3577" s="18"/>
      <c r="B3577" s="18"/>
      <c r="C3577" s="74"/>
      <c r="D3577" s="74"/>
      <c r="E3577" s="75"/>
      <c r="F3577" s="5"/>
      <c r="G3577" s="5"/>
      <c r="H3577" s="5"/>
      <c r="K3577" s="5"/>
      <c r="L3577" s="5"/>
      <c r="M3577" s="18"/>
      <c r="N3577" s="18"/>
      <c r="T3577" s="67"/>
      <c r="U3577" s="67"/>
      <c r="Z3577" s="24"/>
      <c r="AA3577" s="24"/>
      <c r="AB3577" s="24"/>
      <c r="AC3577" s="24"/>
      <c r="AD3577" s="24"/>
      <c r="AE3577" s="24"/>
      <c r="AF3577" s="24"/>
    </row>
    <row r="3578" spans="1:32" x14ac:dyDescent="0.25">
      <c r="A3578" s="18"/>
      <c r="B3578" s="18"/>
      <c r="C3578" s="74"/>
      <c r="D3578" s="74"/>
      <c r="E3578" s="75"/>
      <c r="F3578" s="5"/>
      <c r="G3578" s="5"/>
      <c r="H3578" s="5"/>
      <c r="K3578" s="5"/>
      <c r="L3578" s="5"/>
      <c r="M3578" s="18"/>
      <c r="N3578" s="18"/>
      <c r="T3578" s="67"/>
      <c r="U3578" s="67"/>
      <c r="Z3578" s="24"/>
      <c r="AA3578" s="24"/>
      <c r="AB3578" s="24"/>
      <c r="AC3578" s="24"/>
      <c r="AD3578" s="24"/>
      <c r="AE3578" s="24"/>
      <c r="AF3578" s="24"/>
    </row>
    <row r="3579" spans="1:32" x14ac:dyDescent="0.25">
      <c r="A3579" s="18"/>
      <c r="B3579" s="18"/>
      <c r="C3579" s="74"/>
      <c r="D3579" s="74"/>
      <c r="E3579" s="75"/>
      <c r="F3579" s="5"/>
      <c r="G3579" s="5"/>
      <c r="H3579" s="5"/>
      <c r="K3579" s="5"/>
      <c r="L3579" s="5"/>
      <c r="M3579" s="18"/>
      <c r="N3579" s="18"/>
      <c r="T3579" s="67"/>
      <c r="U3579" s="67"/>
      <c r="Z3579" s="24"/>
      <c r="AA3579" s="24"/>
      <c r="AB3579" s="24"/>
      <c r="AC3579" s="24"/>
      <c r="AD3579" s="24"/>
      <c r="AE3579" s="24"/>
      <c r="AF3579" s="24"/>
    </row>
    <row r="3580" spans="1:32" x14ac:dyDescent="0.25">
      <c r="A3580" s="18"/>
      <c r="B3580" s="18"/>
      <c r="C3580" s="74"/>
      <c r="D3580" s="74"/>
      <c r="E3580" s="75"/>
      <c r="F3580" s="5"/>
      <c r="G3580" s="5"/>
      <c r="H3580" s="5"/>
      <c r="K3580" s="5"/>
      <c r="L3580" s="5"/>
      <c r="M3580" s="18"/>
      <c r="N3580" s="18"/>
      <c r="T3580" s="67"/>
      <c r="U3580" s="67"/>
      <c r="Z3580" s="24"/>
      <c r="AA3580" s="24"/>
      <c r="AB3580" s="24"/>
      <c r="AC3580" s="24"/>
      <c r="AD3580" s="24"/>
      <c r="AE3580" s="24"/>
      <c r="AF3580" s="24"/>
    </row>
    <row r="3581" spans="1:32" x14ac:dyDescent="0.25">
      <c r="A3581" s="18"/>
      <c r="B3581" s="18"/>
      <c r="C3581" s="74"/>
      <c r="D3581" s="74"/>
      <c r="E3581" s="75"/>
      <c r="F3581" s="5"/>
      <c r="G3581" s="5"/>
      <c r="H3581" s="5"/>
      <c r="K3581" s="5"/>
      <c r="L3581" s="5"/>
      <c r="M3581" s="18"/>
      <c r="N3581" s="18"/>
      <c r="T3581" s="67"/>
      <c r="U3581" s="67"/>
      <c r="Z3581" s="24"/>
      <c r="AA3581" s="24"/>
      <c r="AB3581" s="24"/>
      <c r="AC3581" s="24"/>
      <c r="AD3581" s="24"/>
      <c r="AE3581" s="24"/>
      <c r="AF3581" s="24"/>
    </row>
    <row r="3582" spans="1:32" x14ac:dyDescent="0.25">
      <c r="A3582" s="18"/>
      <c r="B3582" s="18"/>
      <c r="C3582" s="74"/>
      <c r="D3582" s="74"/>
      <c r="E3582" s="75"/>
      <c r="F3582" s="5"/>
      <c r="G3582" s="5"/>
      <c r="H3582" s="5"/>
      <c r="K3582" s="5"/>
      <c r="L3582" s="5"/>
      <c r="M3582" s="18"/>
      <c r="N3582" s="18"/>
      <c r="T3582" s="67"/>
      <c r="U3582" s="67"/>
      <c r="Z3582" s="24"/>
      <c r="AA3582" s="24"/>
      <c r="AB3582" s="24"/>
      <c r="AC3582" s="24"/>
      <c r="AD3582" s="24"/>
      <c r="AE3582" s="24"/>
      <c r="AF3582" s="24"/>
    </row>
    <row r="3583" spans="1:32" x14ac:dyDescent="0.25">
      <c r="A3583" s="18"/>
      <c r="B3583" s="18"/>
      <c r="C3583" s="74"/>
      <c r="D3583" s="74"/>
      <c r="E3583" s="75"/>
      <c r="F3583" s="5"/>
      <c r="G3583" s="5"/>
      <c r="H3583" s="5"/>
      <c r="K3583" s="5"/>
      <c r="L3583" s="5"/>
      <c r="M3583" s="18"/>
      <c r="N3583" s="18"/>
      <c r="T3583" s="67"/>
      <c r="U3583" s="67"/>
      <c r="Z3583" s="24"/>
      <c r="AA3583" s="24"/>
      <c r="AB3583" s="24"/>
      <c r="AC3583" s="24"/>
      <c r="AD3583" s="24"/>
      <c r="AE3583" s="24"/>
      <c r="AF3583" s="24"/>
    </row>
    <row r="3584" spans="1:32" x14ac:dyDescent="0.25">
      <c r="A3584" s="18"/>
      <c r="B3584" s="18"/>
      <c r="C3584" s="74"/>
      <c r="D3584" s="74"/>
      <c r="E3584" s="75"/>
      <c r="F3584" s="5"/>
      <c r="G3584" s="5"/>
      <c r="H3584" s="5"/>
      <c r="K3584" s="5"/>
      <c r="L3584" s="5"/>
      <c r="M3584" s="18"/>
      <c r="N3584" s="18"/>
      <c r="T3584" s="67"/>
      <c r="U3584" s="67"/>
      <c r="Z3584" s="24"/>
      <c r="AA3584" s="24"/>
      <c r="AB3584" s="24"/>
      <c r="AC3584" s="24"/>
      <c r="AD3584" s="24"/>
      <c r="AE3584" s="24"/>
      <c r="AF3584" s="24"/>
    </row>
    <row r="3585" spans="1:32" x14ac:dyDescent="0.25">
      <c r="A3585" s="18"/>
      <c r="B3585" s="18"/>
      <c r="C3585" s="74"/>
      <c r="D3585" s="74"/>
      <c r="E3585" s="75"/>
      <c r="F3585" s="5"/>
      <c r="G3585" s="5"/>
      <c r="H3585" s="5"/>
      <c r="K3585" s="5"/>
      <c r="L3585" s="5"/>
      <c r="M3585" s="18"/>
      <c r="N3585" s="18"/>
      <c r="T3585" s="67"/>
      <c r="U3585" s="67"/>
      <c r="Z3585" s="24"/>
      <c r="AA3585" s="24"/>
      <c r="AB3585" s="24"/>
      <c r="AC3585" s="24"/>
      <c r="AD3585" s="24"/>
      <c r="AE3585" s="24"/>
      <c r="AF3585" s="24"/>
    </row>
    <row r="3586" spans="1:32" x14ac:dyDescent="0.25">
      <c r="A3586" s="18"/>
      <c r="B3586" s="18"/>
      <c r="C3586" s="74"/>
      <c r="D3586" s="74"/>
      <c r="E3586" s="75"/>
      <c r="F3586" s="5"/>
      <c r="G3586" s="5"/>
      <c r="H3586" s="5"/>
      <c r="K3586" s="5"/>
      <c r="L3586" s="5"/>
      <c r="M3586" s="18"/>
      <c r="N3586" s="18"/>
      <c r="T3586" s="67"/>
      <c r="U3586" s="67"/>
      <c r="Z3586" s="24"/>
      <c r="AA3586" s="24"/>
      <c r="AB3586" s="24"/>
      <c r="AC3586" s="24"/>
      <c r="AD3586" s="24"/>
      <c r="AE3586" s="24"/>
      <c r="AF3586" s="24"/>
    </row>
    <row r="3587" spans="1:32" x14ac:dyDescent="0.25">
      <c r="A3587" s="18"/>
      <c r="B3587" s="18"/>
      <c r="C3587" s="74"/>
      <c r="D3587" s="74"/>
      <c r="E3587" s="75"/>
      <c r="F3587" s="5"/>
      <c r="G3587" s="5"/>
      <c r="H3587" s="5"/>
      <c r="K3587" s="5"/>
      <c r="L3587" s="5"/>
      <c r="M3587" s="18"/>
      <c r="N3587" s="18"/>
      <c r="T3587" s="67"/>
      <c r="U3587" s="67"/>
      <c r="Z3587" s="24"/>
      <c r="AA3587" s="24"/>
      <c r="AB3587" s="24"/>
      <c r="AC3587" s="24"/>
      <c r="AD3587" s="24"/>
      <c r="AE3587" s="24"/>
      <c r="AF3587" s="24"/>
    </row>
    <row r="3588" spans="1:32" x14ac:dyDescent="0.25">
      <c r="A3588" s="18"/>
      <c r="B3588" s="18"/>
      <c r="C3588" s="74"/>
      <c r="D3588" s="74"/>
      <c r="E3588" s="75"/>
      <c r="F3588" s="5"/>
      <c r="G3588" s="5"/>
      <c r="H3588" s="5"/>
      <c r="K3588" s="5"/>
      <c r="L3588" s="5"/>
      <c r="M3588" s="18"/>
      <c r="N3588" s="18"/>
      <c r="T3588" s="67"/>
      <c r="U3588" s="67"/>
      <c r="Z3588" s="24"/>
      <c r="AA3588" s="24"/>
      <c r="AB3588" s="24"/>
      <c r="AC3588" s="24"/>
      <c r="AD3588" s="24"/>
      <c r="AE3588" s="24"/>
      <c r="AF3588" s="24"/>
    </row>
    <row r="3589" spans="1:32" x14ac:dyDescent="0.25">
      <c r="A3589" s="18"/>
      <c r="B3589" s="18"/>
      <c r="C3589" s="74"/>
      <c r="D3589" s="74"/>
      <c r="E3589" s="75"/>
      <c r="F3589" s="5"/>
      <c r="G3589" s="5"/>
      <c r="H3589" s="5"/>
      <c r="K3589" s="5"/>
      <c r="L3589" s="5"/>
      <c r="M3589" s="18"/>
      <c r="N3589" s="18"/>
      <c r="T3589" s="67"/>
      <c r="U3589" s="67"/>
      <c r="Z3589" s="24"/>
      <c r="AA3589" s="24"/>
      <c r="AB3589" s="24"/>
      <c r="AC3589" s="24"/>
      <c r="AD3589" s="24"/>
      <c r="AE3589" s="24"/>
      <c r="AF3589" s="24"/>
    </row>
    <row r="3590" spans="1:32" x14ac:dyDescent="0.25">
      <c r="A3590" s="18"/>
      <c r="B3590" s="18"/>
      <c r="C3590" s="74"/>
      <c r="D3590" s="74"/>
      <c r="E3590" s="75"/>
      <c r="F3590" s="5"/>
      <c r="G3590" s="5"/>
      <c r="H3590" s="5"/>
      <c r="K3590" s="5"/>
      <c r="L3590" s="5"/>
      <c r="M3590" s="18"/>
      <c r="N3590" s="18"/>
      <c r="T3590" s="67"/>
      <c r="U3590" s="67"/>
      <c r="Z3590" s="24"/>
      <c r="AA3590" s="24"/>
      <c r="AB3590" s="24"/>
      <c r="AC3590" s="24"/>
      <c r="AD3590" s="24"/>
      <c r="AE3590" s="24"/>
      <c r="AF3590" s="24"/>
    </row>
    <row r="3591" spans="1:32" x14ac:dyDescent="0.25">
      <c r="A3591" s="18"/>
      <c r="B3591" s="18"/>
      <c r="C3591" s="74"/>
      <c r="D3591" s="74"/>
      <c r="E3591" s="75"/>
      <c r="F3591" s="5"/>
      <c r="G3591" s="5"/>
      <c r="H3591" s="5"/>
      <c r="K3591" s="5"/>
      <c r="L3591" s="5"/>
      <c r="M3591" s="18"/>
      <c r="N3591" s="18"/>
      <c r="T3591" s="67"/>
      <c r="U3591" s="67"/>
      <c r="Z3591" s="24"/>
      <c r="AA3591" s="24"/>
      <c r="AB3591" s="24"/>
      <c r="AC3591" s="24"/>
      <c r="AD3591" s="24"/>
      <c r="AE3591" s="24"/>
      <c r="AF3591" s="24"/>
    </row>
    <row r="3592" spans="1:32" x14ac:dyDescent="0.25">
      <c r="A3592" s="18"/>
      <c r="B3592" s="18"/>
      <c r="C3592" s="74"/>
      <c r="D3592" s="74"/>
      <c r="E3592" s="75"/>
      <c r="F3592" s="5"/>
      <c r="G3592" s="5"/>
      <c r="H3592" s="5"/>
      <c r="K3592" s="5"/>
      <c r="L3592" s="5"/>
      <c r="M3592" s="18"/>
      <c r="N3592" s="18"/>
      <c r="T3592" s="67"/>
      <c r="U3592" s="67"/>
      <c r="Z3592" s="24"/>
      <c r="AA3592" s="24"/>
      <c r="AB3592" s="24"/>
      <c r="AC3592" s="24"/>
      <c r="AD3592" s="24"/>
      <c r="AE3592" s="24"/>
      <c r="AF3592" s="24"/>
    </row>
    <row r="3593" spans="1:32" x14ac:dyDescent="0.25">
      <c r="A3593" s="18"/>
      <c r="B3593" s="18"/>
      <c r="C3593" s="74"/>
      <c r="D3593" s="74"/>
      <c r="E3593" s="75"/>
      <c r="F3593" s="5"/>
      <c r="G3593" s="5"/>
      <c r="H3593" s="5"/>
      <c r="K3593" s="5"/>
      <c r="L3593" s="5"/>
      <c r="M3593" s="18"/>
      <c r="N3593" s="18"/>
      <c r="T3593" s="67"/>
      <c r="U3593" s="67"/>
      <c r="Z3593" s="24"/>
      <c r="AA3593" s="24"/>
      <c r="AB3593" s="24"/>
      <c r="AC3593" s="24"/>
      <c r="AD3593" s="24"/>
      <c r="AE3593" s="24"/>
      <c r="AF3593" s="24"/>
    </row>
    <row r="3594" spans="1:32" x14ac:dyDescent="0.25">
      <c r="A3594" s="18"/>
      <c r="B3594" s="18"/>
      <c r="C3594" s="74"/>
      <c r="D3594" s="74"/>
      <c r="E3594" s="75"/>
      <c r="F3594" s="5"/>
      <c r="G3594" s="5"/>
      <c r="H3594" s="5"/>
      <c r="K3594" s="5"/>
      <c r="L3594" s="5"/>
      <c r="M3594" s="18"/>
      <c r="N3594" s="18"/>
      <c r="T3594" s="67"/>
      <c r="U3594" s="67"/>
      <c r="Z3594" s="24"/>
      <c r="AA3594" s="24"/>
      <c r="AB3594" s="24"/>
      <c r="AC3594" s="24"/>
      <c r="AD3594" s="24"/>
      <c r="AE3594" s="24"/>
      <c r="AF3594" s="24"/>
    </row>
    <row r="3595" spans="1:32" x14ac:dyDescent="0.25">
      <c r="A3595" s="18"/>
      <c r="B3595" s="18"/>
      <c r="C3595" s="74"/>
      <c r="D3595" s="74"/>
      <c r="E3595" s="75"/>
      <c r="F3595" s="5"/>
      <c r="G3595" s="5"/>
      <c r="H3595" s="5"/>
      <c r="K3595" s="5"/>
      <c r="L3595" s="5"/>
      <c r="M3595" s="18"/>
      <c r="N3595" s="18"/>
      <c r="T3595" s="67"/>
      <c r="U3595" s="67"/>
      <c r="Z3595" s="24"/>
      <c r="AA3595" s="24"/>
      <c r="AB3595" s="24"/>
      <c r="AC3595" s="24"/>
      <c r="AD3595" s="24"/>
      <c r="AE3595" s="24"/>
      <c r="AF3595" s="24"/>
    </row>
    <row r="3596" spans="1:32" x14ac:dyDescent="0.25">
      <c r="A3596" s="18"/>
      <c r="B3596" s="18"/>
      <c r="C3596" s="74"/>
      <c r="D3596" s="74"/>
      <c r="E3596" s="75"/>
      <c r="F3596" s="5"/>
      <c r="G3596" s="5"/>
      <c r="H3596" s="5"/>
      <c r="K3596" s="5"/>
      <c r="L3596" s="5"/>
      <c r="M3596" s="18"/>
      <c r="N3596" s="18"/>
      <c r="T3596" s="67"/>
      <c r="U3596" s="67"/>
      <c r="Z3596" s="24"/>
      <c r="AA3596" s="24"/>
      <c r="AB3596" s="24"/>
      <c r="AC3596" s="24"/>
      <c r="AD3596" s="24"/>
      <c r="AE3596" s="24"/>
      <c r="AF3596" s="24"/>
    </row>
    <row r="3597" spans="1:32" x14ac:dyDescent="0.25">
      <c r="A3597" s="18"/>
      <c r="B3597" s="18"/>
      <c r="C3597" s="74"/>
      <c r="D3597" s="74"/>
      <c r="E3597" s="75"/>
      <c r="F3597" s="5"/>
      <c r="G3597" s="5"/>
      <c r="H3597" s="5"/>
      <c r="K3597" s="5"/>
      <c r="L3597" s="5"/>
      <c r="M3597" s="18"/>
      <c r="N3597" s="18"/>
      <c r="T3597" s="67"/>
      <c r="U3597" s="67"/>
      <c r="Z3597" s="24"/>
      <c r="AA3597" s="24"/>
      <c r="AB3597" s="24"/>
      <c r="AC3597" s="24"/>
      <c r="AD3597" s="24"/>
      <c r="AE3597" s="24"/>
      <c r="AF3597" s="24"/>
    </row>
    <row r="3598" spans="1:32" x14ac:dyDescent="0.25">
      <c r="A3598" s="18"/>
      <c r="B3598" s="18"/>
      <c r="C3598" s="74"/>
      <c r="D3598" s="74"/>
      <c r="E3598" s="75"/>
      <c r="F3598" s="5"/>
      <c r="G3598" s="5"/>
      <c r="H3598" s="5"/>
      <c r="K3598" s="5"/>
      <c r="L3598" s="5"/>
      <c r="M3598" s="18"/>
      <c r="N3598" s="18"/>
      <c r="T3598" s="67"/>
      <c r="U3598" s="67"/>
      <c r="Z3598" s="24"/>
      <c r="AA3598" s="24"/>
      <c r="AB3598" s="24"/>
      <c r="AC3598" s="24"/>
      <c r="AD3598" s="24"/>
      <c r="AE3598" s="24"/>
      <c r="AF3598" s="24"/>
    </row>
    <row r="3599" spans="1:32" x14ac:dyDescent="0.25">
      <c r="A3599" s="18"/>
      <c r="B3599" s="18"/>
      <c r="C3599" s="74"/>
      <c r="D3599" s="74"/>
      <c r="E3599" s="75"/>
      <c r="F3599" s="5"/>
      <c r="G3599" s="5"/>
      <c r="H3599" s="5"/>
      <c r="K3599" s="5"/>
      <c r="L3599" s="5"/>
      <c r="M3599" s="18"/>
      <c r="N3599" s="18"/>
      <c r="T3599" s="67"/>
      <c r="U3599" s="67"/>
      <c r="Z3599" s="24"/>
      <c r="AA3599" s="24"/>
      <c r="AB3599" s="24"/>
      <c r="AC3599" s="24"/>
      <c r="AD3599" s="24"/>
      <c r="AE3599" s="24"/>
      <c r="AF3599" s="24"/>
    </row>
    <row r="3600" spans="1:32" x14ac:dyDescent="0.25">
      <c r="A3600" s="18"/>
      <c r="B3600" s="18"/>
      <c r="C3600" s="74"/>
      <c r="D3600" s="74"/>
      <c r="E3600" s="75"/>
      <c r="F3600" s="5"/>
      <c r="G3600" s="5"/>
      <c r="H3600" s="5"/>
      <c r="K3600" s="5"/>
      <c r="L3600" s="5"/>
      <c r="M3600" s="18"/>
      <c r="N3600" s="18"/>
      <c r="T3600" s="67"/>
      <c r="U3600" s="67"/>
      <c r="Z3600" s="24"/>
      <c r="AA3600" s="24"/>
      <c r="AB3600" s="24"/>
      <c r="AC3600" s="24"/>
      <c r="AD3600" s="24"/>
      <c r="AE3600" s="24"/>
      <c r="AF3600" s="24"/>
    </row>
    <row r="3601" spans="1:32" x14ac:dyDescent="0.25">
      <c r="A3601" s="18"/>
      <c r="B3601" s="18"/>
      <c r="C3601" s="74"/>
      <c r="D3601" s="74"/>
      <c r="E3601" s="75"/>
      <c r="F3601" s="5"/>
      <c r="G3601" s="5"/>
      <c r="H3601" s="5"/>
      <c r="K3601" s="5"/>
      <c r="L3601" s="5"/>
      <c r="M3601" s="18"/>
      <c r="N3601" s="18"/>
      <c r="T3601" s="67"/>
      <c r="U3601" s="67"/>
      <c r="Z3601" s="24"/>
      <c r="AA3601" s="24"/>
      <c r="AB3601" s="24"/>
      <c r="AC3601" s="24"/>
      <c r="AD3601" s="24"/>
      <c r="AE3601" s="24"/>
      <c r="AF3601" s="24"/>
    </row>
    <row r="3602" spans="1:32" x14ac:dyDescent="0.25">
      <c r="A3602" s="18"/>
      <c r="B3602" s="18"/>
      <c r="C3602" s="74"/>
      <c r="D3602" s="74"/>
      <c r="E3602" s="75"/>
      <c r="F3602" s="5"/>
      <c r="G3602" s="5"/>
      <c r="H3602" s="5"/>
      <c r="K3602" s="5"/>
      <c r="L3602" s="5"/>
      <c r="M3602" s="18"/>
      <c r="N3602" s="18"/>
      <c r="T3602" s="67"/>
      <c r="U3602" s="67"/>
      <c r="Z3602" s="24"/>
      <c r="AA3602" s="24"/>
      <c r="AB3602" s="24"/>
      <c r="AC3602" s="24"/>
      <c r="AD3602" s="24"/>
      <c r="AE3602" s="24"/>
      <c r="AF3602" s="24"/>
    </row>
    <row r="3603" spans="1:32" x14ac:dyDescent="0.25">
      <c r="A3603" s="18"/>
      <c r="B3603" s="18"/>
      <c r="C3603" s="74"/>
      <c r="D3603" s="74"/>
      <c r="E3603" s="75"/>
      <c r="F3603" s="5"/>
      <c r="G3603" s="5"/>
      <c r="H3603" s="5"/>
      <c r="K3603" s="5"/>
      <c r="L3603" s="5"/>
      <c r="M3603" s="18"/>
      <c r="N3603" s="18"/>
      <c r="T3603" s="67"/>
      <c r="U3603" s="67"/>
      <c r="Z3603" s="24"/>
      <c r="AA3603" s="24"/>
      <c r="AB3603" s="24"/>
      <c r="AC3603" s="24"/>
      <c r="AD3603" s="24"/>
      <c r="AE3603" s="24"/>
      <c r="AF3603" s="24"/>
    </row>
    <row r="3604" spans="1:32" x14ac:dyDescent="0.25">
      <c r="A3604" s="18"/>
      <c r="B3604" s="18"/>
      <c r="C3604" s="74"/>
      <c r="D3604" s="74"/>
      <c r="E3604" s="75"/>
      <c r="F3604" s="5"/>
      <c r="G3604" s="5"/>
      <c r="H3604" s="5"/>
      <c r="K3604" s="5"/>
      <c r="L3604" s="5"/>
      <c r="M3604" s="18"/>
      <c r="N3604" s="18"/>
      <c r="T3604" s="67"/>
      <c r="U3604" s="67"/>
      <c r="Z3604" s="24"/>
      <c r="AA3604" s="24"/>
      <c r="AB3604" s="24"/>
      <c r="AC3604" s="24"/>
      <c r="AD3604" s="24"/>
      <c r="AE3604" s="24"/>
      <c r="AF3604" s="24"/>
    </row>
    <row r="3605" spans="1:32" x14ac:dyDescent="0.25">
      <c r="A3605" s="18"/>
      <c r="B3605" s="18"/>
      <c r="C3605" s="74"/>
      <c r="D3605" s="74"/>
      <c r="E3605" s="75"/>
      <c r="F3605" s="5"/>
      <c r="G3605" s="5"/>
      <c r="H3605" s="5"/>
      <c r="K3605" s="5"/>
      <c r="L3605" s="5"/>
      <c r="M3605" s="18"/>
      <c r="N3605" s="18"/>
      <c r="T3605" s="67"/>
      <c r="U3605" s="67"/>
      <c r="Z3605" s="24"/>
      <c r="AA3605" s="24"/>
      <c r="AB3605" s="24"/>
      <c r="AC3605" s="24"/>
      <c r="AD3605" s="24"/>
      <c r="AE3605" s="24"/>
      <c r="AF3605" s="24"/>
    </row>
    <row r="3606" spans="1:32" x14ac:dyDescent="0.25">
      <c r="A3606" s="18"/>
      <c r="B3606" s="18"/>
      <c r="C3606" s="74"/>
      <c r="D3606" s="74"/>
      <c r="E3606" s="75"/>
      <c r="F3606" s="5"/>
      <c r="G3606" s="5"/>
      <c r="H3606" s="5"/>
      <c r="K3606" s="5"/>
      <c r="L3606" s="5"/>
      <c r="M3606" s="18"/>
      <c r="N3606" s="18"/>
      <c r="T3606" s="67"/>
      <c r="U3606" s="67"/>
      <c r="Z3606" s="24"/>
      <c r="AA3606" s="24"/>
      <c r="AB3606" s="24"/>
      <c r="AC3606" s="24"/>
      <c r="AD3606" s="24"/>
      <c r="AE3606" s="24"/>
      <c r="AF3606" s="24"/>
    </row>
    <row r="3607" spans="1:32" x14ac:dyDescent="0.25">
      <c r="A3607" s="18"/>
      <c r="B3607" s="18"/>
      <c r="C3607" s="74"/>
      <c r="D3607" s="74"/>
      <c r="E3607" s="75"/>
      <c r="F3607" s="5"/>
      <c r="G3607" s="5"/>
      <c r="H3607" s="5"/>
      <c r="K3607" s="5"/>
      <c r="L3607" s="5"/>
      <c r="M3607" s="18"/>
      <c r="N3607" s="18"/>
      <c r="T3607" s="67"/>
      <c r="U3607" s="67"/>
      <c r="Z3607" s="24"/>
      <c r="AA3607" s="24"/>
      <c r="AB3607" s="24"/>
      <c r="AC3607" s="24"/>
      <c r="AD3607" s="24"/>
      <c r="AE3607" s="24"/>
      <c r="AF3607" s="24"/>
    </row>
    <row r="3608" spans="1:32" x14ac:dyDescent="0.25">
      <c r="A3608" s="18"/>
      <c r="B3608" s="18"/>
      <c r="C3608" s="74"/>
      <c r="D3608" s="74"/>
      <c r="E3608" s="75"/>
      <c r="F3608" s="5"/>
      <c r="G3608" s="5"/>
      <c r="H3608" s="5"/>
      <c r="K3608" s="5"/>
      <c r="L3608" s="5"/>
      <c r="M3608" s="18"/>
      <c r="N3608" s="18"/>
      <c r="T3608" s="67"/>
      <c r="U3608" s="67"/>
      <c r="Z3608" s="24"/>
      <c r="AA3608" s="24"/>
      <c r="AB3608" s="24"/>
      <c r="AC3608" s="24"/>
      <c r="AD3608" s="24"/>
      <c r="AE3608" s="24"/>
      <c r="AF3608" s="24"/>
    </row>
    <row r="3609" spans="1:32" x14ac:dyDescent="0.25">
      <c r="A3609" s="18"/>
      <c r="B3609" s="18"/>
      <c r="C3609" s="74"/>
      <c r="D3609" s="74"/>
      <c r="E3609" s="75"/>
      <c r="F3609" s="5"/>
      <c r="G3609" s="5"/>
      <c r="H3609" s="5"/>
      <c r="K3609" s="5"/>
      <c r="L3609" s="5"/>
      <c r="M3609" s="18"/>
      <c r="N3609" s="18"/>
      <c r="T3609" s="67"/>
      <c r="U3609" s="67"/>
      <c r="Z3609" s="24"/>
      <c r="AA3609" s="24"/>
      <c r="AB3609" s="24"/>
      <c r="AC3609" s="24"/>
      <c r="AD3609" s="24"/>
      <c r="AE3609" s="24"/>
      <c r="AF3609" s="24"/>
    </row>
    <row r="3610" spans="1:32" x14ac:dyDescent="0.25">
      <c r="A3610" s="18"/>
      <c r="B3610" s="18"/>
      <c r="C3610" s="74"/>
      <c r="D3610" s="74"/>
      <c r="E3610" s="75"/>
      <c r="F3610" s="5"/>
      <c r="G3610" s="5"/>
      <c r="H3610" s="5"/>
      <c r="K3610" s="5"/>
      <c r="L3610" s="5"/>
      <c r="M3610" s="18"/>
      <c r="N3610" s="18"/>
      <c r="T3610" s="67"/>
      <c r="U3610" s="67"/>
      <c r="Z3610" s="24"/>
      <c r="AA3610" s="24"/>
      <c r="AB3610" s="24"/>
      <c r="AC3610" s="24"/>
      <c r="AD3610" s="24"/>
      <c r="AE3610" s="24"/>
      <c r="AF3610" s="24"/>
    </row>
    <row r="3611" spans="1:32" x14ac:dyDescent="0.25">
      <c r="A3611" s="18"/>
      <c r="B3611" s="18"/>
      <c r="C3611" s="74"/>
      <c r="D3611" s="74"/>
      <c r="E3611" s="75"/>
      <c r="F3611" s="5"/>
      <c r="G3611" s="5"/>
      <c r="H3611" s="5"/>
      <c r="K3611" s="5"/>
      <c r="L3611" s="5"/>
      <c r="M3611" s="18"/>
      <c r="N3611" s="18"/>
      <c r="T3611" s="67"/>
      <c r="U3611" s="67"/>
      <c r="Z3611" s="24"/>
      <c r="AA3611" s="24"/>
      <c r="AB3611" s="24"/>
      <c r="AC3611" s="24"/>
      <c r="AD3611" s="24"/>
      <c r="AE3611" s="24"/>
      <c r="AF3611" s="24"/>
    </row>
    <row r="3612" spans="1:32" x14ac:dyDescent="0.25">
      <c r="A3612" s="18"/>
      <c r="B3612" s="18"/>
      <c r="C3612" s="74"/>
      <c r="D3612" s="74"/>
      <c r="E3612" s="75"/>
      <c r="F3612" s="5"/>
      <c r="G3612" s="5"/>
      <c r="H3612" s="5"/>
      <c r="K3612" s="5"/>
      <c r="L3612" s="5"/>
      <c r="M3612" s="18"/>
      <c r="N3612" s="18"/>
      <c r="T3612" s="67"/>
      <c r="U3612" s="67"/>
      <c r="Z3612" s="24"/>
      <c r="AA3612" s="24"/>
      <c r="AB3612" s="24"/>
      <c r="AC3612" s="24"/>
      <c r="AD3612" s="24"/>
      <c r="AE3612" s="24"/>
      <c r="AF3612" s="24"/>
    </row>
    <row r="3613" spans="1:32" x14ac:dyDescent="0.25">
      <c r="A3613" s="18"/>
      <c r="B3613" s="18"/>
      <c r="C3613" s="74"/>
      <c r="D3613" s="74"/>
      <c r="E3613" s="75"/>
      <c r="F3613" s="5"/>
      <c r="G3613" s="5"/>
      <c r="H3613" s="5"/>
      <c r="K3613" s="5"/>
      <c r="L3613" s="5"/>
      <c r="M3613" s="18"/>
      <c r="N3613" s="18"/>
      <c r="T3613" s="67"/>
      <c r="U3613" s="67"/>
      <c r="Z3613" s="24"/>
      <c r="AA3613" s="24"/>
      <c r="AB3613" s="24"/>
      <c r="AC3613" s="24"/>
      <c r="AD3613" s="24"/>
      <c r="AE3613" s="24"/>
      <c r="AF3613" s="24"/>
    </row>
    <row r="3614" spans="1:32" x14ac:dyDescent="0.25">
      <c r="A3614" s="18"/>
      <c r="B3614" s="18"/>
      <c r="C3614" s="74"/>
      <c r="D3614" s="74"/>
      <c r="E3614" s="75"/>
      <c r="F3614" s="5"/>
      <c r="G3614" s="5"/>
      <c r="H3614" s="5"/>
      <c r="K3614" s="5"/>
      <c r="L3614" s="5"/>
      <c r="M3614" s="18"/>
      <c r="N3614" s="18"/>
      <c r="T3614" s="67"/>
      <c r="U3614" s="67"/>
      <c r="Z3614" s="24"/>
      <c r="AA3614" s="24"/>
      <c r="AB3614" s="24"/>
      <c r="AC3614" s="24"/>
      <c r="AD3614" s="24"/>
      <c r="AE3614" s="24"/>
      <c r="AF3614" s="24"/>
    </row>
    <row r="3615" spans="1:32" x14ac:dyDescent="0.25">
      <c r="A3615" s="18"/>
      <c r="B3615" s="18"/>
      <c r="C3615" s="74"/>
      <c r="D3615" s="74"/>
      <c r="E3615" s="75"/>
      <c r="F3615" s="5"/>
      <c r="G3615" s="5"/>
      <c r="H3615" s="5"/>
      <c r="K3615" s="5"/>
      <c r="L3615" s="5"/>
      <c r="M3615" s="18"/>
      <c r="N3615" s="18"/>
      <c r="T3615" s="67"/>
      <c r="U3615" s="67"/>
      <c r="Z3615" s="24"/>
      <c r="AA3615" s="24"/>
      <c r="AB3615" s="24"/>
      <c r="AC3615" s="24"/>
      <c r="AD3615" s="24"/>
      <c r="AE3615" s="24"/>
      <c r="AF3615" s="24"/>
    </row>
    <row r="3616" spans="1:32" x14ac:dyDescent="0.25">
      <c r="A3616" s="18"/>
      <c r="B3616" s="18"/>
      <c r="C3616" s="74"/>
      <c r="D3616" s="74"/>
      <c r="E3616" s="75"/>
      <c r="F3616" s="5"/>
      <c r="G3616" s="5"/>
      <c r="H3616" s="5"/>
      <c r="K3616" s="5"/>
      <c r="L3616" s="5"/>
      <c r="M3616" s="18"/>
      <c r="N3616" s="18"/>
      <c r="T3616" s="67"/>
      <c r="U3616" s="67"/>
      <c r="Z3616" s="24"/>
      <c r="AA3616" s="24"/>
      <c r="AB3616" s="24"/>
      <c r="AC3616" s="24"/>
      <c r="AD3616" s="24"/>
      <c r="AE3616" s="24"/>
      <c r="AF3616" s="24"/>
    </row>
    <row r="3617" spans="1:32" x14ac:dyDescent="0.25">
      <c r="A3617" s="18"/>
      <c r="B3617" s="18"/>
      <c r="C3617" s="74"/>
      <c r="D3617" s="74"/>
      <c r="E3617" s="75"/>
      <c r="F3617" s="5"/>
      <c r="G3617" s="5"/>
      <c r="H3617" s="5"/>
      <c r="K3617" s="5"/>
      <c r="L3617" s="5"/>
      <c r="M3617" s="18"/>
      <c r="N3617" s="18"/>
      <c r="T3617" s="67"/>
      <c r="U3617" s="67"/>
      <c r="Z3617" s="24"/>
      <c r="AA3617" s="24"/>
      <c r="AB3617" s="24"/>
      <c r="AC3617" s="24"/>
      <c r="AD3617" s="24"/>
      <c r="AE3617" s="24"/>
      <c r="AF3617" s="24"/>
    </row>
    <row r="3618" spans="1:32" x14ac:dyDescent="0.25">
      <c r="A3618" s="18"/>
      <c r="B3618" s="18"/>
      <c r="C3618" s="74"/>
      <c r="D3618" s="74"/>
      <c r="E3618" s="75"/>
      <c r="F3618" s="5"/>
      <c r="G3618" s="5"/>
      <c r="H3618" s="5"/>
      <c r="K3618" s="5"/>
      <c r="L3618" s="5"/>
      <c r="M3618" s="18"/>
      <c r="N3618" s="18"/>
      <c r="T3618" s="67"/>
      <c r="U3618" s="67"/>
      <c r="Z3618" s="24"/>
      <c r="AA3618" s="24"/>
      <c r="AB3618" s="24"/>
      <c r="AC3618" s="24"/>
      <c r="AD3618" s="24"/>
      <c r="AE3618" s="24"/>
      <c r="AF3618" s="24"/>
    </row>
    <row r="3619" spans="1:32" x14ac:dyDescent="0.25">
      <c r="A3619" s="18"/>
      <c r="B3619" s="18"/>
      <c r="C3619" s="74"/>
      <c r="D3619" s="74"/>
      <c r="E3619" s="75"/>
      <c r="F3619" s="5"/>
      <c r="G3619" s="5"/>
      <c r="H3619" s="5"/>
      <c r="K3619" s="5"/>
      <c r="L3619" s="5"/>
      <c r="M3619" s="18"/>
      <c r="N3619" s="18"/>
      <c r="T3619" s="67"/>
      <c r="U3619" s="67"/>
      <c r="Z3619" s="24"/>
      <c r="AA3619" s="24"/>
      <c r="AB3619" s="24"/>
      <c r="AC3619" s="24"/>
      <c r="AD3619" s="24"/>
      <c r="AE3619" s="24"/>
      <c r="AF3619" s="24"/>
    </row>
    <row r="3620" spans="1:32" x14ac:dyDescent="0.25">
      <c r="A3620" s="18"/>
      <c r="B3620" s="18"/>
      <c r="C3620" s="74"/>
      <c r="D3620" s="74"/>
      <c r="E3620" s="75"/>
      <c r="F3620" s="5"/>
      <c r="G3620" s="5"/>
      <c r="H3620" s="5"/>
      <c r="K3620" s="5"/>
      <c r="L3620" s="5"/>
      <c r="M3620" s="18"/>
      <c r="N3620" s="18"/>
      <c r="T3620" s="67"/>
      <c r="U3620" s="67"/>
      <c r="Z3620" s="24"/>
      <c r="AA3620" s="24"/>
      <c r="AB3620" s="24"/>
      <c r="AC3620" s="24"/>
      <c r="AD3620" s="24"/>
      <c r="AE3620" s="24"/>
      <c r="AF3620" s="24"/>
    </row>
    <row r="3621" spans="1:32" x14ac:dyDescent="0.25">
      <c r="A3621" s="18"/>
      <c r="B3621" s="18"/>
      <c r="C3621" s="74"/>
      <c r="D3621" s="74"/>
      <c r="E3621" s="75"/>
      <c r="F3621" s="5"/>
      <c r="G3621" s="5"/>
      <c r="H3621" s="5"/>
      <c r="K3621" s="5"/>
      <c r="L3621" s="5"/>
      <c r="M3621" s="18"/>
      <c r="N3621" s="18"/>
      <c r="T3621" s="67"/>
      <c r="U3621" s="67"/>
      <c r="Z3621" s="24"/>
      <c r="AA3621" s="24"/>
      <c r="AB3621" s="24"/>
      <c r="AC3621" s="24"/>
      <c r="AD3621" s="24"/>
      <c r="AE3621" s="24"/>
      <c r="AF3621" s="24"/>
    </row>
    <row r="3622" spans="1:32" x14ac:dyDescent="0.25">
      <c r="A3622" s="18"/>
      <c r="B3622" s="18"/>
      <c r="C3622" s="74"/>
      <c r="D3622" s="74"/>
      <c r="E3622" s="75"/>
      <c r="F3622" s="5"/>
      <c r="G3622" s="5"/>
      <c r="H3622" s="5"/>
      <c r="K3622" s="5"/>
      <c r="L3622" s="5"/>
      <c r="M3622" s="18"/>
      <c r="N3622" s="18"/>
      <c r="T3622" s="67"/>
      <c r="U3622" s="67"/>
      <c r="Z3622" s="24"/>
      <c r="AA3622" s="24"/>
      <c r="AB3622" s="24"/>
      <c r="AC3622" s="24"/>
      <c r="AD3622" s="24"/>
      <c r="AE3622" s="24"/>
      <c r="AF3622" s="24"/>
    </row>
    <row r="3623" spans="1:32" x14ac:dyDescent="0.25">
      <c r="A3623" s="18"/>
      <c r="B3623" s="18"/>
      <c r="C3623" s="74"/>
      <c r="D3623" s="74"/>
      <c r="E3623" s="75"/>
      <c r="F3623" s="5"/>
      <c r="G3623" s="5"/>
      <c r="H3623" s="5"/>
      <c r="K3623" s="5"/>
      <c r="L3623" s="5"/>
      <c r="M3623" s="18"/>
      <c r="N3623" s="18"/>
      <c r="T3623" s="67"/>
      <c r="U3623" s="67"/>
      <c r="Z3623" s="24"/>
      <c r="AA3623" s="24"/>
      <c r="AB3623" s="24"/>
      <c r="AC3623" s="24"/>
      <c r="AD3623" s="24"/>
      <c r="AE3623" s="24"/>
      <c r="AF3623" s="24"/>
    </row>
    <row r="3624" spans="1:32" x14ac:dyDescent="0.25">
      <c r="A3624" s="18"/>
      <c r="B3624" s="18"/>
      <c r="C3624" s="74"/>
      <c r="D3624" s="74"/>
      <c r="E3624" s="75"/>
      <c r="F3624" s="5"/>
      <c r="G3624" s="5"/>
      <c r="H3624" s="5"/>
      <c r="K3624" s="5"/>
      <c r="L3624" s="5"/>
      <c r="M3624" s="18"/>
      <c r="N3624" s="18"/>
      <c r="T3624" s="67"/>
      <c r="U3624" s="67"/>
      <c r="Z3624" s="24"/>
      <c r="AA3624" s="24"/>
      <c r="AB3624" s="24"/>
      <c r="AC3624" s="24"/>
      <c r="AD3624" s="24"/>
      <c r="AE3624" s="24"/>
      <c r="AF3624" s="24"/>
    </row>
    <row r="3625" spans="1:32" x14ac:dyDescent="0.25">
      <c r="A3625" s="18"/>
      <c r="B3625" s="18"/>
      <c r="C3625" s="74"/>
      <c r="D3625" s="74"/>
      <c r="E3625" s="75"/>
      <c r="F3625" s="5"/>
      <c r="G3625" s="5"/>
      <c r="H3625" s="5"/>
      <c r="K3625" s="5"/>
      <c r="L3625" s="5"/>
      <c r="M3625" s="18"/>
      <c r="N3625" s="18"/>
      <c r="T3625" s="67"/>
      <c r="U3625" s="67"/>
      <c r="Z3625" s="24"/>
      <c r="AA3625" s="24"/>
      <c r="AB3625" s="24"/>
      <c r="AC3625" s="24"/>
      <c r="AD3625" s="24"/>
      <c r="AE3625" s="24"/>
      <c r="AF3625" s="24"/>
    </row>
    <row r="3626" spans="1:32" x14ac:dyDescent="0.25">
      <c r="A3626" s="18"/>
      <c r="B3626" s="18"/>
      <c r="C3626" s="74"/>
      <c r="D3626" s="74"/>
      <c r="E3626" s="75"/>
      <c r="F3626" s="5"/>
      <c r="G3626" s="5"/>
      <c r="H3626" s="5"/>
      <c r="K3626" s="5"/>
      <c r="L3626" s="5"/>
      <c r="M3626" s="18"/>
      <c r="N3626" s="18"/>
      <c r="T3626" s="67"/>
      <c r="U3626" s="67"/>
      <c r="Z3626" s="24"/>
      <c r="AA3626" s="24"/>
      <c r="AB3626" s="24"/>
      <c r="AC3626" s="24"/>
      <c r="AD3626" s="24"/>
      <c r="AE3626" s="24"/>
      <c r="AF3626" s="24"/>
    </row>
    <row r="3627" spans="1:32" x14ac:dyDescent="0.25">
      <c r="A3627" s="18"/>
      <c r="B3627" s="18"/>
      <c r="C3627" s="74"/>
      <c r="D3627" s="74"/>
      <c r="E3627" s="75"/>
      <c r="F3627" s="5"/>
      <c r="G3627" s="5"/>
      <c r="H3627" s="5"/>
      <c r="K3627" s="5"/>
      <c r="L3627" s="5"/>
      <c r="M3627" s="18"/>
      <c r="N3627" s="18"/>
      <c r="T3627" s="67"/>
      <c r="U3627" s="67"/>
      <c r="Z3627" s="24"/>
      <c r="AA3627" s="24"/>
      <c r="AB3627" s="24"/>
      <c r="AC3627" s="24"/>
      <c r="AD3627" s="24"/>
      <c r="AE3627" s="24"/>
      <c r="AF3627" s="24"/>
    </row>
    <row r="3628" spans="1:32" x14ac:dyDescent="0.25">
      <c r="A3628" s="18"/>
      <c r="B3628" s="18"/>
      <c r="C3628" s="74"/>
      <c r="D3628" s="74"/>
      <c r="E3628" s="75"/>
      <c r="F3628" s="5"/>
      <c r="G3628" s="5"/>
      <c r="H3628" s="5"/>
      <c r="K3628" s="5"/>
      <c r="L3628" s="5"/>
      <c r="M3628" s="18"/>
      <c r="N3628" s="18"/>
      <c r="T3628" s="67"/>
      <c r="U3628" s="67"/>
      <c r="Z3628" s="24"/>
      <c r="AA3628" s="24"/>
      <c r="AB3628" s="24"/>
      <c r="AC3628" s="24"/>
      <c r="AD3628" s="24"/>
      <c r="AE3628" s="24"/>
      <c r="AF3628" s="24"/>
    </row>
    <row r="3629" spans="1:32" x14ac:dyDescent="0.25">
      <c r="A3629" s="18"/>
      <c r="B3629" s="18"/>
      <c r="C3629" s="74"/>
      <c r="D3629" s="74"/>
      <c r="E3629" s="75"/>
      <c r="F3629" s="5"/>
      <c r="G3629" s="5"/>
      <c r="H3629" s="5"/>
      <c r="K3629" s="5"/>
      <c r="L3629" s="5"/>
      <c r="M3629" s="18"/>
      <c r="N3629" s="18"/>
      <c r="T3629" s="67"/>
      <c r="U3629" s="67"/>
      <c r="Z3629" s="24"/>
      <c r="AA3629" s="24"/>
      <c r="AB3629" s="24"/>
      <c r="AC3629" s="24"/>
      <c r="AD3629" s="24"/>
      <c r="AE3629" s="24"/>
      <c r="AF3629" s="24"/>
    </row>
    <row r="3630" spans="1:32" x14ac:dyDescent="0.25">
      <c r="A3630" s="18"/>
      <c r="B3630" s="18"/>
      <c r="C3630" s="74"/>
      <c r="D3630" s="74"/>
      <c r="E3630" s="75"/>
      <c r="F3630" s="5"/>
      <c r="G3630" s="5"/>
      <c r="H3630" s="5"/>
      <c r="K3630" s="5"/>
      <c r="L3630" s="5"/>
      <c r="M3630" s="18"/>
      <c r="N3630" s="18"/>
      <c r="T3630" s="67"/>
      <c r="U3630" s="67"/>
      <c r="Z3630" s="24"/>
      <c r="AA3630" s="24"/>
      <c r="AB3630" s="24"/>
      <c r="AC3630" s="24"/>
      <c r="AD3630" s="24"/>
      <c r="AE3630" s="24"/>
      <c r="AF3630" s="24"/>
    </row>
    <row r="3631" spans="1:32" x14ac:dyDescent="0.25">
      <c r="A3631" s="18"/>
      <c r="B3631" s="18"/>
      <c r="C3631" s="74"/>
      <c r="D3631" s="74"/>
      <c r="E3631" s="75"/>
      <c r="F3631" s="5"/>
      <c r="G3631" s="5"/>
      <c r="H3631" s="5"/>
      <c r="K3631" s="5"/>
      <c r="L3631" s="5"/>
      <c r="M3631" s="18"/>
      <c r="N3631" s="18"/>
      <c r="T3631" s="67"/>
      <c r="U3631" s="67"/>
      <c r="Z3631" s="24"/>
      <c r="AA3631" s="24"/>
      <c r="AB3631" s="24"/>
      <c r="AC3631" s="24"/>
      <c r="AD3631" s="24"/>
      <c r="AE3631" s="24"/>
      <c r="AF3631" s="24"/>
    </row>
    <row r="3632" spans="1:32" x14ac:dyDescent="0.25">
      <c r="A3632" s="18"/>
      <c r="B3632" s="18"/>
      <c r="C3632" s="74"/>
      <c r="D3632" s="74"/>
      <c r="E3632" s="75"/>
      <c r="F3632" s="5"/>
      <c r="G3632" s="5"/>
      <c r="H3632" s="5"/>
      <c r="K3632" s="5"/>
      <c r="L3632" s="5"/>
      <c r="M3632" s="18"/>
      <c r="N3632" s="18"/>
      <c r="T3632" s="67"/>
      <c r="U3632" s="67"/>
      <c r="Z3632" s="24"/>
      <c r="AA3632" s="24"/>
      <c r="AB3632" s="24"/>
      <c r="AC3632" s="24"/>
      <c r="AD3632" s="24"/>
      <c r="AE3632" s="24"/>
      <c r="AF3632" s="24"/>
    </row>
    <row r="3633" spans="1:32" x14ac:dyDescent="0.25">
      <c r="A3633" s="18"/>
      <c r="B3633" s="18"/>
      <c r="C3633" s="74"/>
      <c r="D3633" s="74"/>
      <c r="E3633" s="75"/>
      <c r="F3633" s="5"/>
      <c r="G3633" s="5"/>
      <c r="H3633" s="5"/>
      <c r="K3633" s="5"/>
      <c r="L3633" s="5"/>
      <c r="M3633" s="18"/>
      <c r="N3633" s="18"/>
      <c r="T3633" s="67"/>
      <c r="U3633" s="67"/>
      <c r="Z3633" s="24"/>
      <c r="AA3633" s="24"/>
      <c r="AB3633" s="24"/>
      <c r="AC3633" s="24"/>
      <c r="AD3633" s="24"/>
      <c r="AE3633" s="24"/>
      <c r="AF3633" s="24"/>
    </row>
    <row r="3634" spans="1:32" x14ac:dyDescent="0.25">
      <c r="A3634" s="18"/>
      <c r="B3634" s="18"/>
      <c r="C3634" s="74"/>
      <c r="D3634" s="74"/>
      <c r="E3634" s="75"/>
      <c r="F3634" s="5"/>
      <c r="G3634" s="5"/>
      <c r="H3634" s="5"/>
      <c r="K3634" s="5"/>
      <c r="L3634" s="5"/>
      <c r="M3634" s="18"/>
      <c r="N3634" s="18"/>
      <c r="T3634" s="67"/>
      <c r="U3634" s="67"/>
      <c r="Z3634" s="24"/>
      <c r="AA3634" s="24"/>
      <c r="AB3634" s="24"/>
      <c r="AC3634" s="24"/>
      <c r="AD3634" s="24"/>
      <c r="AE3634" s="24"/>
      <c r="AF3634" s="24"/>
    </row>
    <row r="3635" spans="1:32" x14ac:dyDescent="0.25">
      <c r="A3635" s="18"/>
      <c r="B3635" s="18"/>
      <c r="C3635" s="74"/>
      <c r="D3635" s="74"/>
      <c r="E3635" s="75"/>
      <c r="F3635" s="5"/>
      <c r="G3635" s="5"/>
      <c r="H3635" s="5"/>
      <c r="K3635" s="5"/>
      <c r="L3635" s="5"/>
      <c r="M3635" s="18"/>
      <c r="N3635" s="18"/>
      <c r="T3635" s="67"/>
      <c r="U3635" s="67"/>
      <c r="Z3635" s="24"/>
      <c r="AA3635" s="24"/>
      <c r="AB3635" s="24"/>
      <c r="AC3635" s="24"/>
      <c r="AD3635" s="24"/>
      <c r="AE3635" s="24"/>
      <c r="AF3635" s="24"/>
    </row>
    <row r="3636" spans="1:32" x14ac:dyDescent="0.25">
      <c r="A3636" s="18"/>
      <c r="B3636" s="18"/>
      <c r="C3636" s="74"/>
      <c r="D3636" s="74"/>
      <c r="E3636" s="75"/>
      <c r="F3636" s="5"/>
      <c r="G3636" s="5"/>
      <c r="H3636" s="5"/>
      <c r="K3636" s="5"/>
      <c r="L3636" s="5"/>
      <c r="M3636" s="18"/>
      <c r="N3636" s="18"/>
      <c r="T3636" s="67"/>
      <c r="U3636" s="67"/>
      <c r="Z3636" s="24"/>
      <c r="AA3636" s="24"/>
      <c r="AB3636" s="24"/>
      <c r="AC3636" s="24"/>
      <c r="AD3636" s="24"/>
      <c r="AE3636" s="24"/>
      <c r="AF3636" s="24"/>
    </row>
    <row r="3637" spans="1:32" x14ac:dyDescent="0.25">
      <c r="A3637" s="18"/>
      <c r="B3637" s="18"/>
      <c r="C3637" s="74"/>
      <c r="D3637" s="74"/>
      <c r="E3637" s="75"/>
      <c r="F3637" s="5"/>
      <c r="G3637" s="5"/>
      <c r="H3637" s="5"/>
      <c r="K3637" s="5"/>
      <c r="L3637" s="5"/>
      <c r="M3637" s="18"/>
      <c r="N3637" s="18"/>
      <c r="T3637" s="67"/>
      <c r="U3637" s="67"/>
      <c r="Z3637" s="24"/>
      <c r="AA3637" s="24"/>
      <c r="AB3637" s="24"/>
      <c r="AC3637" s="24"/>
      <c r="AD3637" s="24"/>
      <c r="AE3637" s="24"/>
      <c r="AF3637" s="24"/>
    </row>
    <row r="3638" spans="1:32" x14ac:dyDescent="0.25">
      <c r="A3638" s="18"/>
      <c r="B3638" s="18"/>
      <c r="C3638" s="74"/>
      <c r="D3638" s="74"/>
      <c r="E3638" s="75"/>
      <c r="F3638" s="5"/>
      <c r="G3638" s="5"/>
      <c r="H3638" s="5"/>
      <c r="K3638" s="5"/>
      <c r="L3638" s="5"/>
      <c r="M3638" s="18"/>
      <c r="N3638" s="18"/>
      <c r="T3638" s="67"/>
      <c r="U3638" s="67"/>
      <c r="Z3638" s="24"/>
      <c r="AA3638" s="24"/>
      <c r="AB3638" s="24"/>
      <c r="AC3638" s="24"/>
      <c r="AD3638" s="24"/>
      <c r="AE3638" s="24"/>
      <c r="AF3638" s="24"/>
    </row>
    <row r="3639" spans="1:32" x14ac:dyDescent="0.25">
      <c r="A3639" s="18"/>
      <c r="B3639" s="18"/>
      <c r="C3639" s="74"/>
      <c r="D3639" s="74"/>
      <c r="E3639" s="75"/>
      <c r="F3639" s="5"/>
      <c r="G3639" s="5"/>
      <c r="H3639" s="5"/>
      <c r="K3639" s="5"/>
      <c r="L3639" s="5"/>
      <c r="M3639" s="18"/>
      <c r="N3639" s="18"/>
      <c r="T3639" s="67"/>
      <c r="U3639" s="67"/>
      <c r="Z3639" s="24"/>
      <c r="AA3639" s="24"/>
      <c r="AB3639" s="24"/>
      <c r="AC3639" s="24"/>
      <c r="AD3639" s="24"/>
      <c r="AE3639" s="24"/>
      <c r="AF3639" s="24"/>
    </row>
    <row r="3640" spans="1:32" x14ac:dyDescent="0.25">
      <c r="A3640" s="18"/>
      <c r="B3640" s="18"/>
      <c r="C3640" s="74"/>
      <c r="D3640" s="74"/>
      <c r="E3640" s="75"/>
      <c r="F3640" s="5"/>
      <c r="G3640" s="5"/>
      <c r="H3640" s="5"/>
      <c r="K3640" s="5"/>
      <c r="L3640" s="5"/>
      <c r="M3640" s="18"/>
      <c r="N3640" s="18"/>
      <c r="T3640" s="67"/>
      <c r="U3640" s="67"/>
      <c r="Z3640" s="24"/>
      <c r="AA3640" s="24"/>
      <c r="AB3640" s="24"/>
      <c r="AC3640" s="24"/>
      <c r="AD3640" s="24"/>
      <c r="AE3640" s="24"/>
      <c r="AF3640" s="24"/>
    </row>
    <row r="3641" spans="1:32" x14ac:dyDescent="0.25">
      <c r="A3641" s="18"/>
      <c r="B3641" s="18"/>
      <c r="C3641" s="74"/>
      <c r="D3641" s="74"/>
      <c r="E3641" s="75"/>
      <c r="F3641" s="5"/>
      <c r="G3641" s="5"/>
      <c r="H3641" s="5"/>
      <c r="K3641" s="5"/>
      <c r="L3641" s="5"/>
      <c r="M3641" s="18"/>
      <c r="N3641" s="18"/>
      <c r="T3641" s="67"/>
      <c r="U3641" s="67"/>
      <c r="Z3641" s="24"/>
      <c r="AA3641" s="24"/>
      <c r="AB3641" s="24"/>
      <c r="AC3641" s="24"/>
      <c r="AD3641" s="24"/>
      <c r="AE3641" s="24"/>
      <c r="AF3641" s="24"/>
    </row>
    <row r="3642" spans="1:32" x14ac:dyDescent="0.25">
      <c r="A3642" s="18"/>
      <c r="B3642" s="18"/>
      <c r="C3642" s="74"/>
      <c r="D3642" s="74"/>
      <c r="E3642" s="75"/>
      <c r="F3642" s="5"/>
      <c r="G3642" s="5"/>
      <c r="H3642" s="5"/>
      <c r="K3642" s="5"/>
      <c r="L3642" s="5"/>
      <c r="M3642" s="18"/>
      <c r="N3642" s="18"/>
      <c r="T3642" s="67"/>
      <c r="U3642" s="67"/>
      <c r="Z3642" s="24"/>
      <c r="AA3642" s="24"/>
      <c r="AB3642" s="24"/>
      <c r="AC3642" s="24"/>
      <c r="AD3642" s="24"/>
      <c r="AE3642" s="24"/>
      <c r="AF3642" s="24"/>
    </row>
    <row r="3643" spans="1:32" x14ac:dyDescent="0.25">
      <c r="A3643" s="18"/>
      <c r="B3643" s="18"/>
      <c r="C3643" s="74"/>
      <c r="D3643" s="74"/>
      <c r="E3643" s="75"/>
      <c r="F3643" s="5"/>
      <c r="G3643" s="5"/>
      <c r="H3643" s="5"/>
      <c r="K3643" s="5"/>
      <c r="L3643" s="5"/>
      <c r="M3643" s="18"/>
      <c r="N3643" s="18"/>
      <c r="T3643" s="67"/>
      <c r="U3643" s="67"/>
      <c r="Z3643" s="24"/>
      <c r="AA3643" s="24"/>
      <c r="AB3643" s="24"/>
      <c r="AC3643" s="24"/>
      <c r="AD3643" s="24"/>
      <c r="AE3643" s="24"/>
      <c r="AF3643" s="24"/>
    </row>
    <row r="3644" spans="1:32" x14ac:dyDescent="0.25">
      <c r="A3644" s="18"/>
      <c r="B3644" s="18"/>
      <c r="C3644" s="74"/>
      <c r="D3644" s="74"/>
      <c r="E3644" s="75"/>
      <c r="F3644" s="5"/>
      <c r="G3644" s="5"/>
      <c r="H3644" s="5"/>
      <c r="K3644" s="5"/>
      <c r="L3644" s="5"/>
      <c r="M3644" s="18"/>
      <c r="N3644" s="18"/>
      <c r="T3644" s="67"/>
      <c r="U3644" s="67"/>
      <c r="Z3644" s="24"/>
      <c r="AA3644" s="24"/>
      <c r="AB3644" s="24"/>
      <c r="AC3644" s="24"/>
      <c r="AD3644" s="24"/>
      <c r="AE3644" s="24"/>
      <c r="AF3644" s="24"/>
    </row>
    <row r="3645" spans="1:32" x14ac:dyDescent="0.25">
      <c r="A3645" s="18"/>
      <c r="B3645" s="18"/>
      <c r="C3645" s="74"/>
      <c r="D3645" s="74"/>
      <c r="E3645" s="75"/>
      <c r="F3645" s="5"/>
      <c r="G3645" s="5"/>
      <c r="H3645" s="5"/>
      <c r="K3645" s="5"/>
      <c r="L3645" s="5"/>
      <c r="M3645" s="18"/>
      <c r="N3645" s="18"/>
      <c r="T3645" s="67"/>
      <c r="U3645" s="67"/>
      <c r="Z3645" s="24"/>
      <c r="AA3645" s="24"/>
      <c r="AB3645" s="24"/>
      <c r="AC3645" s="24"/>
      <c r="AD3645" s="24"/>
      <c r="AE3645" s="24"/>
      <c r="AF3645" s="24"/>
    </row>
    <row r="3646" spans="1:32" x14ac:dyDescent="0.25">
      <c r="A3646" s="18"/>
      <c r="B3646" s="18"/>
      <c r="C3646" s="74"/>
      <c r="D3646" s="74"/>
      <c r="E3646" s="75"/>
      <c r="F3646" s="5"/>
      <c r="G3646" s="5"/>
      <c r="H3646" s="5"/>
      <c r="K3646" s="5"/>
      <c r="L3646" s="5"/>
      <c r="M3646" s="18"/>
      <c r="N3646" s="18"/>
      <c r="T3646" s="67"/>
      <c r="U3646" s="67"/>
      <c r="Z3646" s="24"/>
      <c r="AA3646" s="24"/>
      <c r="AB3646" s="24"/>
      <c r="AC3646" s="24"/>
      <c r="AD3646" s="24"/>
      <c r="AE3646" s="24"/>
      <c r="AF3646" s="24"/>
    </row>
    <row r="3647" spans="1:32" x14ac:dyDescent="0.25">
      <c r="A3647" s="18"/>
      <c r="B3647" s="18"/>
      <c r="C3647" s="74"/>
      <c r="D3647" s="74"/>
      <c r="E3647" s="75"/>
      <c r="F3647" s="5"/>
      <c r="G3647" s="5"/>
      <c r="H3647" s="5"/>
      <c r="K3647" s="5"/>
      <c r="L3647" s="5"/>
      <c r="M3647" s="18"/>
      <c r="N3647" s="18"/>
      <c r="T3647" s="67"/>
      <c r="U3647" s="67"/>
      <c r="Z3647" s="24"/>
      <c r="AA3647" s="24"/>
      <c r="AB3647" s="24"/>
      <c r="AC3647" s="24"/>
      <c r="AD3647" s="24"/>
      <c r="AE3647" s="24"/>
      <c r="AF3647" s="24"/>
    </row>
    <row r="3648" spans="1:32" x14ac:dyDescent="0.25">
      <c r="A3648" s="18"/>
      <c r="B3648" s="18"/>
      <c r="C3648" s="74"/>
      <c r="D3648" s="74"/>
      <c r="E3648" s="75"/>
      <c r="F3648" s="5"/>
      <c r="G3648" s="5"/>
      <c r="H3648" s="5"/>
      <c r="K3648" s="5"/>
      <c r="L3648" s="5"/>
      <c r="M3648" s="18"/>
      <c r="N3648" s="18"/>
      <c r="T3648" s="67"/>
      <c r="U3648" s="67"/>
      <c r="Z3648" s="24"/>
      <c r="AA3648" s="24"/>
      <c r="AB3648" s="24"/>
      <c r="AC3648" s="24"/>
      <c r="AD3648" s="24"/>
      <c r="AE3648" s="24"/>
      <c r="AF3648" s="24"/>
    </row>
    <row r="3649" spans="1:32" x14ac:dyDescent="0.25">
      <c r="A3649" s="18"/>
      <c r="B3649" s="18"/>
      <c r="C3649" s="74"/>
      <c r="D3649" s="74"/>
      <c r="E3649" s="75"/>
      <c r="F3649" s="5"/>
      <c r="G3649" s="5"/>
      <c r="H3649" s="5"/>
      <c r="K3649" s="5"/>
      <c r="L3649" s="5"/>
      <c r="M3649" s="18"/>
      <c r="N3649" s="18"/>
      <c r="T3649" s="67"/>
      <c r="U3649" s="67"/>
      <c r="Z3649" s="24"/>
      <c r="AA3649" s="24"/>
      <c r="AB3649" s="24"/>
      <c r="AC3649" s="24"/>
      <c r="AD3649" s="24"/>
      <c r="AE3649" s="24"/>
      <c r="AF3649" s="24"/>
    </row>
    <row r="3650" spans="1:32" x14ac:dyDescent="0.25">
      <c r="A3650" s="18"/>
      <c r="B3650" s="18"/>
      <c r="C3650" s="74"/>
      <c r="D3650" s="74"/>
      <c r="E3650" s="75"/>
      <c r="F3650" s="5"/>
      <c r="G3650" s="5"/>
      <c r="H3650" s="5"/>
      <c r="K3650" s="5"/>
      <c r="L3650" s="5"/>
      <c r="M3650" s="18"/>
      <c r="N3650" s="18"/>
      <c r="T3650" s="67"/>
      <c r="U3650" s="67"/>
      <c r="Z3650" s="24"/>
      <c r="AA3650" s="24"/>
      <c r="AB3650" s="24"/>
      <c r="AC3650" s="24"/>
      <c r="AD3650" s="24"/>
      <c r="AE3650" s="24"/>
      <c r="AF3650" s="24"/>
    </row>
    <row r="3651" spans="1:32" x14ac:dyDescent="0.25">
      <c r="A3651" s="18"/>
      <c r="B3651" s="18"/>
      <c r="C3651" s="74"/>
      <c r="D3651" s="74"/>
      <c r="E3651" s="75"/>
      <c r="F3651" s="5"/>
      <c r="G3651" s="5"/>
      <c r="H3651" s="5"/>
      <c r="K3651" s="5"/>
      <c r="L3651" s="5"/>
      <c r="M3651" s="18"/>
      <c r="N3651" s="18"/>
      <c r="T3651" s="67"/>
      <c r="U3651" s="67"/>
      <c r="Z3651" s="24"/>
      <c r="AA3651" s="24"/>
      <c r="AB3651" s="24"/>
      <c r="AC3651" s="24"/>
      <c r="AD3651" s="24"/>
      <c r="AE3651" s="24"/>
      <c r="AF3651" s="24"/>
    </row>
    <row r="3652" spans="1:32" x14ac:dyDescent="0.25">
      <c r="A3652" s="18"/>
      <c r="B3652" s="18"/>
      <c r="C3652" s="74"/>
      <c r="D3652" s="74"/>
      <c r="E3652" s="75"/>
      <c r="F3652" s="5"/>
      <c r="G3652" s="5"/>
      <c r="H3652" s="5"/>
      <c r="K3652" s="5"/>
      <c r="L3652" s="5"/>
      <c r="M3652" s="18"/>
      <c r="N3652" s="18"/>
      <c r="T3652" s="67"/>
      <c r="U3652" s="67"/>
      <c r="Z3652" s="24"/>
      <c r="AA3652" s="24"/>
      <c r="AB3652" s="24"/>
      <c r="AC3652" s="24"/>
      <c r="AD3652" s="24"/>
      <c r="AE3652" s="24"/>
      <c r="AF3652" s="24"/>
    </row>
    <row r="3653" spans="1:32" x14ac:dyDescent="0.25">
      <c r="A3653" s="18"/>
      <c r="B3653" s="18"/>
      <c r="C3653" s="74"/>
      <c r="D3653" s="74"/>
      <c r="E3653" s="75"/>
      <c r="F3653" s="5"/>
      <c r="G3653" s="5"/>
      <c r="H3653" s="5"/>
      <c r="K3653" s="5"/>
      <c r="L3653" s="5"/>
      <c r="M3653" s="18"/>
      <c r="N3653" s="18"/>
      <c r="T3653" s="67"/>
      <c r="U3653" s="67"/>
      <c r="Z3653" s="24"/>
      <c r="AA3653" s="24"/>
      <c r="AB3653" s="24"/>
      <c r="AC3653" s="24"/>
      <c r="AD3653" s="24"/>
      <c r="AE3653" s="24"/>
      <c r="AF3653" s="24"/>
    </row>
    <row r="3654" spans="1:32" x14ac:dyDescent="0.25">
      <c r="A3654" s="18"/>
      <c r="B3654" s="18"/>
      <c r="C3654" s="74"/>
      <c r="D3654" s="74"/>
      <c r="E3654" s="75"/>
      <c r="F3654" s="5"/>
      <c r="G3654" s="5"/>
      <c r="H3654" s="5"/>
      <c r="K3654" s="5"/>
      <c r="L3654" s="5"/>
      <c r="M3654" s="18"/>
      <c r="N3654" s="18"/>
      <c r="T3654" s="67"/>
      <c r="U3654" s="67"/>
      <c r="Z3654" s="24"/>
      <c r="AA3654" s="24"/>
      <c r="AB3654" s="24"/>
      <c r="AC3654" s="24"/>
      <c r="AD3654" s="24"/>
      <c r="AE3654" s="24"/>
      <c r="AF3654" s="24"/>
    </row>
    <row r="3655" spans="1:32" x14ac:dyDescent="0.25">
      <c r="A3655" s="18"/>
      <c r="B3655" s="18"/>
      <c r="C3655" s="74"/>
      <c r="D3655" s="74"/>
      <c r="E3655" s="75"/>
      <c r="F3655" s="5"/>
      <c r="G3655" s="5"/>
      <c r="H3655" s="5"/>
      <c r="K3655" s="5"/>
      <c r="L3655" s="5"/>
      <c r="M3655" s="18"/>
      <c r="N3655" s="18"/>
      <c r="T3655" s="67"/>
      <c r="U3655" s="67"/>
      <c r="Z3655" s="24"/>
      <c r="AA3655" s="24"/>
      <c r="AB3655" s="24"/>
      <c r="AC3655" s="24"/>
      <c r="AD3655" s="24"/>
      <c r="AE3655" s="24"/>
      <c r="AF3655" s="24"/>
    </row>
    <row r="3656" spans="1:32" x14ac:dyDescent="0.25">
      <c r="A3656" s="18"/>
      <c r="B3656" s="18"/>
      <c r="C3656" s="74"/>
      <c r="D3656" s="74"/>
      <c r="E3656" s="75"/>
      <c r="F3656" s="5"/>
      <c r="G3656" s="5"/>
      <c r="H3656" s="5"/>
      <c r="K3656" s="5"/>
      <c r="L3656" s="5"/>
      <c r="M3656" s="18"/>
      <c r="N3656" s="18"/>
      <c r="T3656" s="67"/>
      <c r="U3656" s="67"/>
      <c r="Z3656" s="24"/>
      <c r="AA3656" s="24"/>
      <c r="AB3656" s="24"/>
      <c r="AC3656" s="24"/>
      <c r="AD3656" s="24"/>
      <c r="AE3656" s="24"/>
      <c r="AF3656" s="24"/>
    </row>
    <row r="3657" spans="1:32" x14ac:dyDescent="0.25">
      <c r="A3657" s="18"/>
      <c r="B3657" s="18"/>
      <c r="C3657" s="74"/>
      <c r="D3657" s="74"/>
      <c r="E3657" s="75"/>
      <c r="F3657" s="5"/>
      <c r="G3657" s="5"/>
      <c r="H3657" s="5"/>
      <c r="K3657" s="5"/>
      <c r="L3657" s="5"/>
      <c r="M3657" s="18"/>
      <c r="N3657" s="18"/>
      <c r="T3657" s="67"/>
      <c r="U3657" s="67"/>
      <c r="Z3657" s="24"/>
      <c r="AA3657" s="24"/>
      <c r="AB3657" s="24"/>
      <c r="AC3657" s="24"/>
      <c r="AD3657" s="24"/>
      <c r="AE3657" s="24"/>
      <c r="AF3657" s="24"/>
    </row>
    <row r="3658" spans="1:32" x14ac:dyDescent="0.25">
      <c r="A3658" s="18"/>
      <c r="B3658" s="18"/>
      <c r="C3658" s="74"/>
      <c r="D3658" s="74"/>
      <c r="E3658" s="75"/>
      <c r="F3658" s="5"/>
      <c r="G3658" s="5"/>
      <c r="H3658" s="5"/>
      <c r="K3658" s="5"/>
      <c r="L3658" s="5"/>
      <c r="M3658" s="18"/>
      <c r="N3658" s="18"/>
      <c r="T3658" s="67"/>
      <c r="U3658" s="67"/>
      <c r="Z3658" s="24"/>
      <c r="AA3658" s="24"/>
      <c r="AB3658" s="24"/>
      <c r="AC3658" s="24"/>
      <c r="AD3658" s="24"/>
      <c r="AE3658" s="24"/>
      <c r="AF3658" s="24"/>
    </row>
    <row r="3659" spans="1:32" x14ac:dyDescent="0.25">
      <c r="A3659" s="18"/>
      <c r="B3659" s="18"/>
      <c r="C3659" s="74"/>
      <c r="D3659" s="74"/>
      <c r="E3659" s="75"/>
      <c r="F3659" s="5"/>
      <c r="G3659" s="5"/>
      <c r="H3659" s="5"/>
      <c r="K3659" s="5"/>
      <c r="L3659" s="5"/>
      <c r="M3659" s="18"/>
      <c r="N3659" s="18"/>
      <c r="T3659" s="67"/>
      <c r="U3659" s="67"/>
      <c r="Z3659" s="24"/>
      <c r="AA3659" s="24"/>
      <c r="AB3659" s="24"/>
      <c r="AC3659" s="24"/>
      <c r="AD3659" s="24"/>
      <c r="AE3659" s="24"/>
      <c r="AF3659" s="24"/>
    </row>
    <row r="3660" spans="1:32" x14ac:dyDescent="0.25">
      <c r="A3660" s="18"/>
      <c r="B3660" s="18"/>
      <c r="C3660" s="74"/>
      <c r="D3660" s="74"/>
      <c r="E3660" s="75"/>
      <c r="F3660" s="5"/>
      <c r="G3660" s="5"/>
      <c r="H3660" s="5"/>
      <c r="K3660" s="5"/>
      <c r="L3660" s="5"/>
      <c r="M3660" s="18"/>
      <c r="N3660" s="18"/>
      <c r="T3660" s="67"/>
      <c r="U3660" s="67"/>
      <c r="Z3660" s="24"/>
      <c r="AA3660" s="24"/>
      <c r="AB3660" s="24"/>
      <c r="AC3660" s="24"/>
      <c r="AD3660" s="24"/>
      <c r="AE3660" s="24"/>
      <c r="AF3660" s="24"/>
    </row>
    <row r="3661" spans="1:32" x14ac:dyDescent="0.25">
      <c r="A3661" s="18"/>
      <c r="B3661" s="18"/>
      <c r="C3661" s="74"/>
      <c r="D3661" s="74"/>
      <c r="E3661" s="75"/>
      <c r="F3661" s="5"/>
      <c r="G3661" s="5"/>
      <c r="H3661" s="5"/>
      <c r="K3661" s="5"/>
      <c r="L3661" s="5"/>
      <c r="M3661" s="18"/>
      <c r="N3661" s="18"/>
      <c r="T3661" s="67"/>
      <c r="U3661" s="67"/>
      <c r="Z3661" s="24"/>
      <c r="AA3661" s="24"/>
      <c r="AB3661" s="24"/>
      <c r="AC3661" s="24"/>
      <c r="AD3661" s="24"/>
      <c r="AE3661" s="24"/>
      <c r="AF3661" s="24"/>
    </row>
    <row r="3662" spans="1:32" x14ac:dyDescent="0.25">
      <c r="A3662" s="18"/>
      <c r="B3662" s="18"/>
      <c r="C3662" s="74"/>
      <c r="D3662" s="74"/>
      <c r="E3662" s="75"/>
      <c r="F3662" s="5"/>
      <c r="G3662" s="5"/>
      <c r="H3662" s="5"/>
      <c r="K3662" s="5"/>
      <c r="L3662" s="5"/>
      <c r="M3662" s="18"/>
      <c r="N3662" s="18"/>
      <c r="T3662" s="67"/>
      <c r="U3662" s="67"/>
      <c r="Z3662" s="24"/>
      <c r="AA3662" s="24"/>
      <c r="AB3662" s="24"/>
      <c r="AC3662" s="24"/>
      <c r="AD3662" s="24"/>
      <c r="AE3662" s="24"/>
      <c r="AF3662" s="24"/>
    </row>
    <row r="3663" spans="1:32" x14ac:dyDescent="0.25">
      <c r="A3663" s="18"/>
      <c r="B3663" s="18"/>
      <c r="C3663" s="74"/>
      <c r="D3663" s="74"/>
      <c r="E3663" s="75"/>
      <c r="F3663" s="5"/>
      <c r="G3663" s="5"/>
      <c r="H3663" s="5"/>
      <c r="K3663" s="5"/>
      <c r="L3663" s="5"/>
      <c r="M3663" s="18"/>
      <c r="N3663" s="18"/>
      <c r="T3663" s="67"/>
      <c r="U3663" s="67"/>
      <c r="Z3663" s="24"/>
      <c r="AA3663" s="24"/>
      <c r="AB3663" s="24"/>
      <c r="AC3663" s="24"/>
      <c r="AD3663" s="24"/>
      <c r="AE3663" s="24"/>
      <c r="AF3663" s="24"/>
    </row>
    <row r="3664" spans="1:32" x14ac:dyDescent="0.25">
      <c r="A3664" s="18"/>
      <c r="B3664" s="18"/>
      <c r="C3664" s="74"/>
      <c r="D3664" s="74"/>
      <c r="E3664" s="75"/>
      <c r="F3664" s="5"/>
      <c r="G3664" s="5"/>
      <c r="H3664" s="5"/>
      <c r="K3664" s="5"/>
      <c r="L3664" s="5"/>
      <c r="M3664" s="18"/>
      <c r="N3664" s="18"/>
      <c r="T3664" s="67"/>
      <c r="U3664" s="67"/>
      <c r="Z3664" s="24"/>
      <c r="AA3664" s="24"/>
      <c r="AB3664" s="24"/>
      <c r="AC3664" s="24"/>
      <c r="AD3664" s="24"/>
      <c r="AE3664" s="24"/>
      <c r="AF3664" s="24"/>
    </row>
    <row r="3665" spans="1:32" x14ac:dyDescent="0.25">
      <c r="A3665" s="18"/>
      <c r="B3665" s="18"/>
      <c r="C3665" s="74"/>
      <c r="D3665" s="74"/>
      <c r="E3665" s="75"/>
      <c r="F3665" s="5"/>
      <c r="G3665" s="5"/>
      <c r="H3665" s="5"/>
      <c r="K3665" s="5"/>
      <c r="L3665" s="5"/>
      <c r="M3665" s="18"/>
      <c r="N3665" s="18"/>
      <c r="T3665" s="67"/>
      <c r="U3665" s="67"/>
      <c r="Z3665" s="24"/>
      <c r="AA3665" s="24"/>
      <c r="AB3665" s="24"/>
      <c r="AC3665" s="24"/>
      <c r="AD3665" s="24"/>
      <c r="AE3665" s="24"/>
      <c r="AF3665" s="24"/>
    </row>
    <row r="3666" spans="1:32" x14ac:dyDescent="0.25">
      <c r="A3666" s="18"/>
      <c r="B3666" s="18"/>
      <c r="C3666" s="74"/>
      <c r="D3666" s="74"/>
      <c r="E3666" s="75"/>
      <c r="F3666" s="5"/>
      <c r="G3666" s="5"/>
      <c r="H3666" s="5"/>
      <c r="K3666" s="5"/>
      <c r="L3666" s="5"/>
      <c r="M3666" s="18"/>
      <c r="N3666" s="18"/>
      <c r="T3666" s="67"/>
      <c r="U3666" s="67"/>
      <c r="Z3666" s="24"/>
      <c r="AA3666" s="24"/>
      <c r="AB3666" s="24"/>
      <c r="AC3666" s="24"/>
      <c r="AD3666" s="24"/>
      <c r="AE3666" s="24"/>
      <c r="AF3666" s="24"/>
    </row>
    <row r="3667" spans="1:32" x14ac:dyDescent="0.25">
      <c r="A3667" s="18"/>
      <c r="B3667" s="18"/>
      <c r="C3667" s="74"/>
      <c r="D3667" s="74"/>
      <c r="E3667" s="75"/>
      <c r="F3667" s="5"/>
      <c r="G3667" s="5"/>
      <c r="H3667" s="5"/>
      <c r="K3667" s="5"/>
      <c r="L3667" s="5"/>
      <c r="M3667" s="18"/>
      <c r="N3667" s="18"/>
      <c r="T3667" s="67"/>
      <c r="U3667" s="67"/>
      <c r="Z3667" s="24"/>
      <c r="AA3667" s="24"/>
      <c r="AB3667" s="24"/>
      <c r="AC3667" s="24"/>
      <c r="AD3667" s="24"/>
      <c r="AE3667" s="24"/>
      <c r="AF3667" s="24"/>
    </row>
    <row r="3668" spans="1:32" x14ac:dyDescent="0.25">
      <c r="A3668" s="18"/>
      <c r="B3668" s="18"/>
      <c r="C3668" s="74"/>
      <c r="D3668" s="74"/>
      <c r="E3668" s="75"/>
      <c r="F3668" s="5"/>
      <c r="G3668" s="5"/>
      <c r="H3668" s="5"/>
      <c r="K3668" s="5"/>
      <c r="L3668" s="5"/>
      <c r="M3668" s="18"/>
      <c r="N3668" s="18"/>
      <c r="T3668" s="67"/>
      <c r="U3668" s="67"/>
      <c r="Z3668" s="24"/>
      <c r="AA3668" s="24"/>
      <c r="AB3668" s="24"/>
      <c r="AC3668" s="24"/>
      <c r="AD3668" s="24"/>
      <c r="AE3668" s="24"/>
      <c r="AF3668" s="24"/>
    </row>
    <row r="3669" spans="1:32" x14ac:dyDescent="0.25">
      <c r="A3669" s="18"/>
      <c r="B3669" s="18"/>
      <c r="C3669" s="74"/>
      <c r="D3669" s="74"/>
      <c r="E3669" s="75"/>
      <c r="F3669" s="5"/>
      <c r="G3669" s="5"/>
      <c r="H3669" s="5"/>
      <c r="K3669" s="5"/>
      <c r="L3669" s="5"/>
      <c r="M3669" s="18"/>
      <c r="N3669" s="18"/>
      <c r="T3669" s="67"/>
      <c r="U3669" s="67"/>
      <c r="Z3669" s="24"/>
      <c r="AA3669" s="24"/>
      <c r="AB3669" s="24"/>
      <c r="AC3669" s="24"/>
      <c r="AD3669" s="24"/>
      <c r="AE3669" s="24"/>
      <c r="AF3669" s="24"/>
    </row>
    <row r="3670" spans="1:32" x14ac:dyDescent="0.25">
      <c r="A3670" s="18"/>
      <c r="B3670" s="18"/>
      <c r="C3670" s="74"/>
      <c r="D3670" s="74"/>
      <c r="E3670" s="75"/>
      <c r="F3670" s="5"/>
      <c r="G3670" s="5"/>
      <c r="H3670" s="5"/>
      <c r="K3670" s="5"/>
      <c r="L3670" s="5"/>
      <c r="M3670" s="18"/>
      <c r="N3670" s="18"/>
      <c r="T3670" s="67"/>
      <c r="U3670" s="67"/>
      <c r="Z3670" s="24"/>
      <c r="AA3670" s="24"/>
      <c r="AB3670" s="24"/>
      <c r="AC3670" s="24"/>
      <c r="AD3670" s="24"/>
      <c r="AE3670" s="24"/>
      <c r="AF3670" s="24"/>
    </row>
    <row r="3671" spans="1:32" x14ac:dyDescent="0.25">
      <c r="A3671" s="18"/>
      <c r="B3671" s="18"/>
      <c r="C3671" s="74"/>
      <c r="D3671" s="74"/>
      <c r="E3671" s="75"/>
      <c r="F3671" s="5"/>
      <c r="G3671" s="5"/>
      <c r="H3671" s="5"/>
      <c r="K3671" s="5"/>
      <c r="L3671" s="5"/>
      <c r="M3671" s="18"/>
      <c r="N3671" s="18"/>
      <c r="T3671" s="67"/>
      <c r="U3671" s="67"/>
      <c r="Z3671" s="24"/>
      <c r="AA3671" s="24"/>
      <c r="AB3671" s="24"/>
      <c r="AC3671" s="24"/>
      <c r="AD3671" s="24"/>
      <c r="AE3671" s="24"/>
      <c r="AF3671" s="24"/>
    </row>
    <row r="3672" spans="1:32" x14ac:dyDescent="0.25">
      <c r="A3672" s="18"/>
      <c r="B3672" s="18"/>
      <c r="C3672" s="74"/>
      <c r="D3672" s="74"/>
      <c r="E3672" s="75"/>
      <c r="F3672" s="5"/>
      <c r="G3672" s="5"/>
      <c r="H3672" s="5"/>
      <c r="K3672" s="5"/>
      <c r="L3672" s="5"/>
      <c r="M3672" s="18"/>
      <c r="N3672" s="18"/>
      <c r="T3672" s="67"/>
      <c r="U3672" s="67"/>
      <c r="Z3672" s="24"/>
      <c r="AA3672" s="24"/>
      <c r="AB3672" s="24"/>
      <c r="AC3672" s="24"/>
      <c r="AD3672" s="24"/>
      <c r="AE3672" s="24"/>
      <c r="AF3672" s="24"/>
    </row>
    <row r="3673" spans="1:32" x14ac:dyDescent="0.25">
      <c r="A3673" s="18"/>
      <c r="B3673" s="18"/>
      <c r="C3673" s="74"/>
      <c r="D3673" s="74"/>
      <c r="E3673" s="75"/>
      <c r="F3673" s="5"/>
      <c r="G3673" s="5"/>
      <c r="H3673" s="5"/>
      <c r="K3673" s="5"/>
      <c r="L3673" s="5"/>
      <c r="M3673" s="18"/>
      <c r="N3673" s="18"/>
      <c r="T3673" s="67"/>
      <c r="U3673" s="67"/>
      <c r="Z3673" s="24"/>
      <c r="AA3673" s="24"/>
      <c r="AB3673" s="24"/>
      <c r="AC3673" s="24"/>
      <c r="AD3673" s="24"/>
      <c r="AE3673" s="24"/>
      <c r="AF3673" s="24"/>
    </row>
    <row r="3674" spans="1:32" x14ac:dyDescent="0.25">
      <c r="A3674" s="18"/>
      <c r="B3674" s="18"/>
      <c r="C3674" s="74"/>
      <c r="D3674" s="74"/>
      <c r="E3674" s="75"/>
      <c r="F3674" s="5"/>
      <c r="G3674" s="5"/>
      <c r="H3674" s="5"/>
      <c r="K3674" s="5"/>
      <c r="L3674" s="5"/>
      <c r="M3674" s="18"/>
      <c r="N3674" s="18"/>
      <c r="T3674" s="67"/>
      <c r="U3674" s="67"/>
      <c r="Z3674" s="24"/>
      <c r="AA3674" s="24"/>
      <c r="AB3674" s="24"/>
      <c r="AC3674" s="24"/>
      <c r="AD3674" s="24"/>
      <c r="AE3674" s="24"/>
      <c r="AF3674" s="24"/>
    </row>
    <row r="3675" spans="1:32" x14ac:dyDescent="0.25">
      <c r="A3675" s="18"/>
      <c r="B3675" s="18"/>
      <c r="C3675" s="74"/>
      <c r="D3675" s="74"/>
      <c r="E3675" s="75"/>
      <c r="F3675" s="5"/>
      <c r="G3675" s="5"/>
      <c r="H3675" s="5"/>
      <c r="K3675" s="5"/>
      <c r="L3675" s="5"/>
      <c r="M3675" s="18"/>
      <c r="N3675" s="18"/>
      <c r="T3675" s="67"/>
      <c r="U3675" s="67"/>
      <c r="Z3675" s="24"/>
      <c r="AA3675" s="24"/>
      <c r="AB3675" s="24"/>
      <c r="AC3675" s="24"/>
      <c r="AD3675" s="24"/>
      <c r="AE3675" s="24"/>
      <c r="AF3675" s="24"/>
    </row>
    <row r="3676" spans="1:32" x14ac:dyDescent="0.25">
      <c r="A3676" s="18"/>
      <c r="B3676" s="18"/>
      <c r="C3676" s="74"/>
      <c r="D3676" s="74"/>
      <c r="E3676" s="75"/>
      <c r="F3676" s="5"/>
      <c r="G3676" s="5"/>
      <c r="H3676" s="5"/>
      <c r="K3676" s="5"/>
      <c r="L3676" s="5"/>
      <c r="M3676" s="18"/>
      <c r="N3676" s="18"/>
      <c r="T3676" s="67"/>
      <c r="U3676" s="67"/>
      <c r="Z3676" s="24"/>
      <c r="AA3676" s="24"/>
      <c r="AB3676" s="24"/>
      <c r="AC3676" s="24"/>
      <c r="AD3676" s="24"/>
      <c r="AE3676" s="24"/>
      <c r="AF3676" s="24"/>
    </row>
    <row r="3677" spans="1:32" x14ac:dyDescent="0.25">
      <c r="A3677" s="18"/>
      <c r="B3677" s="18"/>
      <c r="C3677" s="74"/>
      <c r="D3677" s="74"/>
      <c r="E3677" s="75"/>
      <c r="F3677" s="5"/>
      <c r="G3677" s="5"/>
      <c r="H3677" s="5"/>
      <c r="K3677" s="5"/>
      <c r="L3677" s="5"/>
      <c r="M3677" s="18"/>
      <c r="N3677" s="18"/>
      <c r="T3677" s="67"/>
      <c r="U3677" s="67"/>
      <c r="Z3677" s="24"/>
      <c r="AA3677" s="24"/>
      <c r="AB3677" s="24"/>
      <c r="AC3677" s="24"/>
      <c r="AD3677" s="24"/>
      <c r="AE3677" s="24"/>
      <c r="AF3677" s="24"/>
    </row>
    <row r="3678" spans="1:32" x14ac:dyDescent="0.25">
      <c r="A3678" s="18"/>
      <c r="B3678" s="18"/>
      <c r="C3678" s="74"/>
      <c r="D3678" s="74"/>
      <c r="E3678" s="75"/>
      <c r="F3678" s="5"/>
      <c r="G3678" s="5"/>
      <c r="H3678" s="5"/>
      <c r="K3678" s="5"/>
      <c r="L3678" s="5"/>
      <c r="M3678" s="18"/>
      <c r="N3678" s="18"/>
      <c r="T3678" s="67"/>
      <c r="U3678" s="67"/>
      <c r="Z3678" s="24"/>
      <c r="AA3678" s="24"/>
      <c r="AB3678" s="24"/>
      <c r="AC3678" s="24"/>
      <c r="AD3678" s="24"/>
      <c r="AE3678" s="24"/>
      <c r="AF3678" s="24"/>
    </row>
    <row r="3679" spans="1:32" x14ac:dyDescent="0.25">
      <c r="A3679" s="18"/>
      <c r="B3679" s="18"/>
      <c r="C3679" s="74"/>
      <c r="D3679" s="74"/>
      <c r="E3679" s="75"/>
      <c r="F3679" s="5"/>
      <c r="G3679" s="5"/>
      <c r="H3679" s="5"/>
      <c r="K3679" s="5"/>
      <c r="L3679" s="5"/>
      <c r="M3679" s="18"/>
      <c r="N3679" s="18"/>
      <c r="T3679" s="67"/>
      <c r="U3679" s="67"/>
      <c r="Z3679" s="24"/>
      <c r="AA3679" s="24"/>
      <c r="AB3679" s="24"/>
      <c r="AC3679" s="24"/>
      <c r="AD3679" s="24"/>
      <c r="AE3679" s="24"/>
      <c r="AF3679" s="24"/>
    </row>
    <row r="3680" spans="1:32" x14ac:dyDescent="0.25">
      <c r="A3680" s="18"/>
      <c r="B3680" s="18"/>
      <c r="C3680" s="74"/>
      <c r="D3680" s="74"/>
      <c r="E3680" s="75"/>
      <c r="F3680" s="5"/>
      <c r="G3680" s="5"/>
      <c r="H3680" s="5"/>
      <c r="K3680" s="5"/>
      <c r="L3680" s="5"/>
      <c r="M3680" s="18"/>
      <c r="N3680" s="18"/>
      <c r="T3680" s="67"/>
      <c r="U3680" s="67"/>
      <c r="Z3680" s="24"/>
      <c r="AA3680" s="24"/>
      <c r="AB3680" s="24"/>
      <c r="AC3680" s="24"/>
      <c r="AD3680" s="24"/>
      <c r="AE3680" s="24"/>
      <c r="AF3680" s="24"/>
    </row>
    <row r="3681" spans="1:32" x14ac:dyDescent="0.25">
      <c r="A3681" s="18"/>
      <c r="B3681" s="18"/>
      <c r="C3681" s="74"/>
      <c r="D3681" s="74"/>
      <c r="E3681" s="75"/>
      <c r="F3681" s="5"/>
      <c r="G3681" s="5"/>
      <c r="H3681" s="5"/>
      <c r="K3681" s="5"/>
      <c r="L3681" s="5"/>
      <c r="M3681" s="18"/>
      <c r="N3681" s="18"/>
      <c r="T3681" s="67"/>
      <c r="U3681" s="67"/>
      <c r="Z3681" s="24"/>
      <c r="AA3681" s="24"/>
      <c r="AB3681" s="24"/>
      <c r="AC3681" s="24"/>
      <c r="AD3681" s="24"/>
      <c r="AE3681" s="24"/>
      <c r="AF3681" s="24"/>
    </row>
    <row r="3682" spans="1:32" x14ac:dyDescent="0.25">
      <c r="A3682" s="18"/>
      <c r="B3682" s="18"/>
      <c r="C3682" s="74"/>
      <c r="D3682" s="74"/>
      <c r="E3682" s="75"/>
      <c r="F3682" s="5"/>
      <c r="G3682" s="5"/>
      <c r="H3682" s="5"/>
      <c r="K3682" s="5"/>
      <c r="L3682" s="5"/>
      <c r="M3682" s="18"/>
      <c r="N3682" s="18"/>
      <c r="T3682" s="67"/>
      <c r="U3682" s="67"/>
      <c r="Z3682" s="24"/>
      <c r="AA3682" s="24"/>
      <c r="AB3682" s="24"/>
      <c r="AC3682" s="24"/>
      <c r="AD3682" s="24"/>
      <c r="AE3682" s="24"/>
      <c r="AF3682" s="24"/>
    </row>
    <row r="3683" spans="1:32" x14ac:dyDescent="0.25">
      <c r="A3683" s="18"/>
      <c r="B3683" s="18"/>
      <c r="C3683" s="74"/>
      <c r="D3683" s="74"/>
      <c r="E3683" s="75"/>
      <c r="F3683" s="5"/>
      <c r="G3683" s="5"/>
      <c r="H3683" s="5"/>
      <c r="K3683" s="5"/>
      <c r="L3683" s="5"/>
      <c r="M3683" s="18"/>
      <c r="N3683" s="18"/>
      <c r="T3683" s="67"/>
      <c r="U3683" s="67"/>
      <c r="Z3683" s="24"/>
      <c r="AA3683" s="24"/>
      <c r="AB3683" s="24"/>
      <c r="AC3683" s="24"/>
      <c r="AD3683" s="24"/>
      <c r="AE3683" s="24"/>
      <c r="AF3683" s="24"/>
    </row>
    <row r="3684" spans="1:32" x14ac:dyDescent="0.25">
      <c r="A3684" s="18"/>
      <c r="B3684" s="18"/>
      <c r="C3684" s="74"/>
      <c r="D3684" s="74"/>
      <c r="E3684" s="75"/>
      <c r="F3684" s="5"/>
      <c r="G3684" s="5"/>
      <c r="H3684" s="5"/>
      <c r="K3684" s="5"/>
      <c r="L3684" s="5"/>
      <c r="M3684" s="18"/>
      <c r="N3684" s="18"/>
      <c r="T3684" s="67"/>
      <c r="U3684" s="67"/>
      <c r="Z3684" s="24"/>
      <c r="AA3684" s="24"/>
      <c r="AB3684" s="24"/>
      <c r="AC3684" s="24"/>
      <c r="AD3684" s="24"/>
      <c r="AE3684" s="24"/>
      <c r="AF3684" s="24"/>
    </row>
    <row r="3685" spans="1:32" x14ac:dyDescent="0.25">
      <c r="A3685" s="18"/>
      <c r="B3685" s="18"/>
      <c r="C3685" s="74"/>
      <c r="D3685" s="74"/>
      <c r="E3685" s="75"/>
      <c r="F3685" s="5"/>
      <c r="G3685" s="5"/>
      <c r="H3685" s="5"/>
      <c r="K3685" s="5"/>
      <c r="L3685" s="5"/>
      <c r="M3685" s="18"/>
      <c r="N3685" s="18"/>
      <c r="T3685" s="67"/>
      <c r="U3685" s="67"/>
      <c r="Z3685" s="24"/>
      <c r="AA3685" s="24"/>
      <c r="AB3685" s="24"/>
      <c r="AC3685" s="24"/>
      <c r="AD3685" s="24"/>
      <c r="AE3685" s="24"/>
      <c r="AF3685" s="24"/>
    </row>
    <row r="3686" spans="1:32" x14ac:dyDescent="0.25">
      <c r="A3686" s="18"/>
      <c r="B3686" s="18"/>
      <c r="C3686" s="74"/>
      <c r="D3686" s="74"/>
      <c r="E3686" s="75"/>
      <c r="F3686" s="5"/>
      <c r="G3686" s="5"/>
      <c r="H3686" s="5"/>
      <c r="K3686" s="5"/>
      <c r="L3686" s="5"/>
      <c r="M3686" s="18"/>
      <c r="N3686" s="18"/>
      <c r="T3686" s="67"/>
      <c r="U3686" s="67"/>
      <c r="Z3686" s="24"/>
      <c r="AA3686" s="24"/>
      <c r="AB3686" s="24"/>
      <c r="AC3686" s="24"/>
      <c r="AD3686" s="24"/>
      <c r="AE3686" s="24"/>
      <c r="AF3686" s="24"/>
    </row>
    <row r="3687" spans="1:32" x14ac:dyDescent="0.25">
      <c r="A3687" s="18"/>
      <c r="B3687" s="18"/>
      <c r="C3687" s="74"/>
      <c r="D3687" s="74"/>
      <c r="E3687" s="75"/>
      <c r="F3687" s="5"/>
      <c r="G3687" s="5"/>
      <c r="H3687" s="5"/>
      <c r="K3687" s="5"/>
      <c r="L3687" s="5"/>
      <c r="M3687" s="18"/>
      <c r="N3687" s="18"/>
      <c r="T3687" s="67"/>
      <c r="U3687" s="67"/>
      <c r="Z3687" s="24"/>
      <c r="AA3687" s="24"/>
      <c r="AB3687" s="24"/>
      <c r="AC3687" s="24"/>
      <c r="AD3687" s="24"/>
      <c r="AE3687" s="24"/>
      <c r="AF3687" s="24"/>
    </row>
    <row r="3688" spans="1:32" x14ac:dyDescent="0.25">
      <c r="A3688" s="18"/>
      <c r="B3688" s="18"/>
      <c r="C3688" s="74"/>
      <c r="D3688" s="74"/>
      <c r="E3688" s="75"/>
      <c r="F3688" s="5"/>
      <c r="G3688" s="5"/>
      <c r="H3688" s="5"/>
      <c r="K3688" s="5"/>
      <c r="L3688" s="5"/>
      <c r="M3688" s="18"/>
      <c r="N3688" s="18"/>
      <c r="T3688" s="67"/>
      <c r="U3688" s="67"/>
      <c r="Z3688" s="24"/>
      <c r="AA3688" s="24"/>
      <c r="AB3688" s="24"/>
      <c r="AC3688" s="24"/>
      <c r="AD3688" s="24"/>
      <c r="AE3688" s="24"/>
      <c r="AF3688" s="24"/>
    </row>
    <row r="3689" spans="1:32" x14ac:dyDescent="0.25">
      <c r="A3689" s="18"/>
      <c r="B3689" s="18"/>
      <c r="C3689" s="74"/>
      <c r="D3689" s="74"/>
      <c r="E3689" s="75"/>
      <c r="F3689" s="5"/>
      <c r="G3689" s="5"/>
      <c r="H3689" s="5"/>
      <c r="K3689" s="5"/>
      <c r="L3689" s="5"/>
      <c r="M3689" s="18"/>
      <c r="N3689" s="18"/>
      <c r="T3689" s="67"/>
      <c r="U3689" s="67"/>
      <c r="Z3689" s="24"/>
      <c r="AA3689" s="24"/>
      <c r="AB3689" s="24"/>
      <c r="AC3689" s="24"/>
      <c r="AD3689" s="24"/>
      <c r="AE3689" s="24"/>
      <c r="AF3689" s="24"/>
    </row>
    <row r="3690" spans="1:32" x14ac:dyDescent="0.25">
      <c r="A3690" s="18"/>
      <c r="B3690" s="18"/>
      <c r="C3690" s="74"/>
      <c r="D3690" s="74"/>
      <c r="E3690" s="75"/>
      <c r="F3690" s="5"/>
      <c r="G3690" s="5"/>
      <c r="H3690" s="5"/>
      <c r="K3690" s="5"/>
      <c r="L3690" s="5"/>
      <c r="M3690" s="18"/>
      <c r="N3690" s="18"/>
      <c r="T3690" s="67"/>
      <c r="U3690" s="67"/>
      <c r="Z3690" s="24"/>
      <c r="AA3690" s="24"/>
      <c r="AB3690" s="24"/>
      <c r="AC3690" s="24"/>
      <c r="AD3690" s="24"/>
      <c r="AE3690" s="24"/>
      <c r="AF3690" s="24"/>
    </row>
    <row r="3691" spans="1:32" x14ac:dyDescent="0.25">
      <c r="A3691" s="18"/>
      <c r="B3691" s="18"/>
      <c r="C3691" s="74"/>
      <c r="D3691" s="74"/>
      <c r="E3691" s="75"/>
      <c r="F3691" s="5"/>
      <c r="G3691" s="5"/>
      <c r="H3691" s="5"/>
      <c r="K3691" s="5"/>
      <c r="L3691" s="5"/>
      <c r="M3691" s="18"/>
      <c r="N3691" s="18"/>
      <c r="T3691" s="67"/>
      <c r="U3691" s="67"/>
      <c r="Z3691" s="24"/>
      <c r="AA3691" s="24"/>
      <c r="AB3691" s="24"/>
      <c r="AC3691" s="24"/>
      <c r="AD3691" s="24"/>
      <c r="AE3691" s="24"/>
      <c r="AF3691" s="24"/>
    </row>
    <row r="3692" spans="1:32" x14ac:dyDescent="0.25">
      <c r="A3692" s="18"/>
      <c r="B3692" s="18"/>
      <c r="C3692" s="74"/>
      <c r="D3692" s="74"/>
      <c r="E3692" s="75"/>
      <c r="F3692" s="5"/>
      <c r="G3692" s="5"/>
      <c r="H3692" s="5"/>
      <c r="K3692" s="5"/>
      <c r="L3692" s="5"/>
      <c r="M3692" s="18"/>
      <c r="N3692" s="18"/>
      <c r="T3692" s="67"/>
      <c r="U3692" s="67"/>
      <c r="Z3692" s="24"/>
      <c r="AA3692" s="24"/>
      <c r="AB3692" s="24"/>
      <c r="AC3692" s="24"/>
      <c r="AD3692" s="24"/>
      <c r="AE3692" s="24"/>
      <c r="AF3692" s="24"/>
    </row>
    <row r="3693" spans="1:32" x14ac:dyDescent="0.25">
      <c r="A3693" s="18"/>
      <c r="B3693" s="18"/>
      <c r="C3693" s="74"/>
      <c r="D3693" s="74"/>
      <c r="E3693" s="75"/>
      <c r="F3693" s="5"/>
      <c r="G3693" s="5"/>
      <c r="H3693" s="5"/>
      <c r="K3693" s="5"/>
      <c r="L3693" s="5"/>
      <c r="M3693" s="18"/>
      <c r="N3693" s="18"/>
      <c r="T3693" s="67"/>
      <c r="U3693" s="67"/>
      <c r="Z3693" s="24"/>
      <c r="AA3693" s="24"/>
      <c r="AB3693" s="24"/>
      <c r="AC3693" s="24"/>
      <c r="AD3693" s="24"/>
      <c r="AE3693" s="24"/>
      <c r="AF3693" s="24"/>
    </row>
    <row r="3694" spans="1:32" x14ac:dyDescent="0.25">
      <c r="A3694" s="18"/>
      <c r="B3694" s="18"/>
      <c r="C3694" s="74"/>
      <c r="D3694" s="74"/>
      <c r="E3694" s="75"/>
      <c r="F3694" s="5"/>
      <c r="G3694" s="5"/>
      <c r="H3694" s="5"/>
      <c r="K3694" s="5"/>
      <c r="L3694" s="5"/>
      <c r="M3694" s="18"/>
      <c r="N3694" s="18"/>
      <c r="T3694" s="67"/>
      <c r="U3694" s="67"/>
      <c r="Z3694" s="24"/>
      <c r="AA3694" s="24"/>
      <c r="AB3694" s="24"/>
      <c r="AC3694" s="24"/>
      <c r="AD3694" s="24"/>
      <c r="AE3694" s="24"/>
      <c r="AF3694" s="24"/>
    </row>
    <row r="3695" spans="1:32" x14ac:dyDescent="0.25">
      <c r="A3695" s="18"/>
      <c r="B3695" s="18"/>
      <c r="C3695" s="74"/>
      <c r="D3695" s="74"/>
      <c r="E3695" s="75"/>
      <c r="F3695" s="5"/>
      <c r="G3695" s="5"/>
      <c r="H3695" s="5"/>
      <c r="K3695" s="5"/>
      <c r="L3695" s="5"/>
      <c r="M3695" s="18"/>
      <c r="N3695" s="18"/>
      <c r="T3695" s="67"/>
      <c r="U3695" s="67"/>
      <c r="Z3695" s="24"/>
      <c r="AA3695" s="24"/>
      <c r="AB3695" s="24"/>
      <c r="AC3695" s="24"/>
      <c r="AD3695" s="24"/>
      <c r="AE3695" s="24"/>
      <c r="AF3695" s="24"/>
    </row>
    <row r="3696" spans="1:32" x14ac:dyDescent="0.25">
      <c r="A3696" s="18"/>
      <c r="B3696" s="18"/>
      <c r="C3696" s="74"/>
      <c r="D3696" s="74"/>
      <c r="E3696" s="75"/>
      <c r="F3696" s="5"/>
      <c r="G3696" s="5"/>
      <c r="H3696" s="5"/>
      <c r="K3696" s="5"/>
      <c r="L3696" s="5"/>
      <c r="M3696" s="18"/>
      <c r="N3696" s="18"/>
      <c r="T3696" s="67"/>
      <c r="U3696" s="67"/>
      <c r="Z3696" s="24"/>
      <c r="AA3696" s="24"/>
      <c r="AB3696" s="24"/>
      <c r="AC3696" s="24"/>
      <c r="AD3696" s="24"/>
      <c r="AE3696" s="24"/>
      <c r="AF3696" s="24"/>
    </row>
    <row r="3697" spans="1:32" x14ac:dyDescent="0.25">
      <c r="A3697" s="18"/>
      <c r="B3697" s="18"/>
      <c r="C3697" s="74"/>
      <c r="D3697" s="74"/>
      <c r="E3697" s="75"/>
      <c r="F3697" s="5"/>
      <c r="G3697" s="5"/>
      <c r="H3697" s="5"/>
      <c r="K3697" s="5"/>
      <c r="L3697" s="5"/>
      <c r="M3697" s="18"/>
      <c r="N3697" s="18"/>
      <c r="T3697" s="67"/>
      <c r="U3697" s="67"/>
      <c r="Z3697" s="24"/>
      <c r="AA3697" s="24"/>
      <c r="AB3697" s="24"/>
      <c r="AC3697" s="24"/>
      <c r="AD3697" s="24"/>
      <c r="AE3697" s="24"/>
      <c r="AF3697" s="24"/>
    </row>
    <row r="3698" spans="1:32" x14ac:dyDescent="0.25">
      <c r="A3698" s="18"/>
      <c r="B3698" s="18"/>
      <c r="C3698" s="74"/>
      <c r="D3698" s="74"/>
      <c r="E3698" s="75"/>
      <c r="F3698" s="5"/>
      <c r="G3698" s="5"/>
      <c r="H3698" s="5"/>
      <c r="K3698" s="5"/>
      <c r="L3698" s="5"/>
      <c r="M3698" s="18"/>
      <c r="N3698" s="18"/>
      <c r="T3698" s="67"/>
      <c r="U3698" s="67"/>
      <c r="Z3698" s="24"/>
      <c r="AA3698" s="24"/>
      <c r="AB3698" s="24"/>
      <c r="AC3698" s="24"/>
      <c r="AD3698" s="24"/>
      <c r="AE3698" s="24"/>
      <c r="AF3698" s="24"/>
    </row>
    <row r="3699" spans="1:32" x14ac:dyDescent="0.25">
      <c r="A3699" s="18"/>
      <c r="B3699" s="18"/>
      <c r="C3699" s="74"/>
      <c r="D3699" s="74"/>
      <c r="E3699" s="75"/>
      <c r="F3699" s="5"/>
      <c r="G3699" s="5"/>
      <c r="H3699" s="5"/>
      <c r="K3699" s="5"/>
      <c r="L3699" s="5"/>
      <c r="M3699" s="18"/>
      <c r="N3699" s="18"/>
      <c r="T3699" s="67"/>
      <c r="U3699" s="67"/>
      <c r="Z3699" s="24"/>
      <c r="AA3699" s="24"/>
      <c r="AB3699" s="24"/>
      <c r="AC3699" s="24"/>
      <c r="AD3699" s="24"/>
      <c r="AE3699" s="24"/>
      <c r="AF3699" s="24"/>
    </row>
    <row r="3700" spans="1:32" x14ac:dyDescent="0.25">
      <c r="A3700" s="18"/>
      <c r="B3700" s="18"/>
      <c r="C3700" s="74"/>
      <c r="D3700" s="74"/>
      <c r="E3700" s="75"/>
      <c r="F3700" s="5"/>
      <c r="G3700" s="5"/>
      <c r="H3700" s="5"/>
      <c r="K3700" s="5"/>
      <c r="L3700" s="5"/>
      <c r="M3700" s="18"/>
      <c r="N3700" s="18"/>
      <c r="T3700" s="67"/>
      <c r="U3700" s="67"/>
      <c r="Z3700" s="24"/>
      <c r="AA3700" s="24"/>
      <c r="AB3700" s="24"/>
      <c r="AC3700" s="24"/>
      <c r="AD3700" s="24"/>
      <c r="AE3700" s="24"/>
      <c r="AF3700" s="24"/>
    </row>
    <row r="3701" spans="1:32" x14ac:dyDescent="0.25">
      <c r="A3701" s="18"/>
      <c r="B3701" s="18"/>
      <c r="C3701" s="74"/>
      <c r="D3701" s="74"/>
      <c r="E3701" s="75"/>
      <c r="F3701" s="5"/>
      <c r="G3701" s="5"/>
      <c r="H3701" s="5"/>
      <c r="K3701" s="5"/>
      <c r="L3701" s="5"/>
      <c r="M3701" s="18"/>
      <c r="N3701" s="18"/>
      <c r="T3701" s="67"/>
      <c r="U3701" s="67"/>
      <c r="Z3701" s="24"/>
      <c r="AA3701" s="24"/>
      <c r="AB3701" s="24"/>
      <c r="AC3701" s="24"/>
      <c r="AD3701" s="24"/>
      <c r="AE3701" s="24"/>
      <c r="AF3701" s="24"/>
    </row>
    <row r="3702" spans="1:32" x14ac:dyDescent="0.25">
      <c r="A3702" s="18"/>
      <c r="B3702" s="18"/>
      <c r="C3702" s="74"/>
      <c r="D3702" s="74"/>
      <c r="E3702" s="75"/>
      <c r="F3702" s="5"/>
      <c r="G3702" s="5"/>
      <c r="H3702" s="5"/>
      <c r="K3702" s="5"/>
      <c r="L3702" s="5"/>
      <c r="M3702" s="18"/>
      <c r="N3702" s="18"/>
      <c r="T3702" s="67"/>
      <c r="U3702" s="67"/>
      <c r="Z3702" s="24"/>
      <c r="AA3702" s="24"/>
      <c r="AB3702" s="24"/>
      <c r="AC3702" s="24"/>
      <c r="AD3702" s="24"/>
      <c r="AE3702" s="24"/>
      <c r="AF3702" s="24"/>
    </row>
    <row r="3703" spans="1:32" x14ac:dyDescent="0.25">
      <c r="A3703" s="18"/>
      <c r="B3703" s="18"/>
      <c r="C3703" s="74"/>
      <c r="D3703" s="74"/>
      <c r="E3703" s="75"/>
      <c r="F3703" s="5"/>
      <c r="G3703" s="5"/>
      <c r="H3703" s="5"/>
      <c r="K3703" s="5"/>
      <c r="L3703" s="5"/>
      <c r="M3703" s="18"/>
      <c r="N3703" s="18"/>
      <c r="T3703" s="67"/>
      <c r="U3703" s="67"/>
      <c r="Z3703" s="24"/>
      <c r="AA3703" s="24"/>
      <c r="AB3703" s="24"/>
      <c r="AC3703" s="24"/>
      <c r="AD3703" s="24"/>
      <c r="AE3703" s="24"/>
      <c r="AF3703" s="24"/>
    </row>
    <row r="3704" spans="1:32" x14ac:dyDescent="0.25">
      <c r="A3704" s="18"/>
      <c r="B3704" s="18"/>
      <c r="C3704" s="74"/>
      <c r="D3704" s="74"/>
      <c r="E3704" s="75"/>
      <c r="F3704" s="5"/>
      <c r="G3704" s="5"/>
      <c r="H3704" s="5"/>
      <c r="K3704" s="5"/>
      <c r="L3704" s="5"/>
      <c r="M3704" s="18"/>
      <c r="N3704" s="18"/>
      <c r="T3704" s="67"/>
      <c r="U3704" s="67"/>
      <c r="Z3704" s="24"/>
      <c r="AA3704" s="24"/>
      <c r="AB3704" s="24"/>
      <c r="AC3704" s="24"/>
      <c r="AD3704" s="24"/>
      <c r="AE3704" s="24"/>
      <c r="AF3704" s="24"/>
    </row>
    <row r="3705" spans="1:32" x14ac:dyDescent="0.25">
      <c r="A3705" s="18"/>
      <c r="B3705" s="18"/>
      <c r="C3705" s="74"/>
      <c r="D3705" s="74"/>
      <c r="E3705" s="75"/>
      <c r="F3705" s="5"/>
      <c r="G3705" s="5"/>
      <c r="H3705" s="5"/>
      <c r="K3705" s="5"/>
      <c r="L3705" s="5"/>
      <c r="M3705" s="18"/>
      <c r="N3705" s="18"/>
      <c r="T3705" s="67"/>
      <c r="U3705" s="67"/>
      <c r="Z3705" s="24"/>
      <c r="AA3705" s="24"/>
      <c r="AB3705" s="24"/>
      <c r="AC3705" s="24"/>
      <c r="AD3705" s="24"/>
      <c r="AE3705" s="24"/>
      <c r="AF3705" s="24"/>
    </row>
    <row r="3706" spans="1:32" x14ac:dyDescent="0.25">
      <c r="A3706" s="18"/>
      <c r="B3706" s="18"/>
      <c r="C3706" s="74"/>
      <c r="D3706" s="74"/>
      <c r="E3706" s="75"/>
      <c r="F3706" s="5"/>
      <c r="G3706" s="5"/>
      <c r="H3706" s="5"/>
      <c r="K3706" s="5"/>
      <c r="L3706" s="5"/>
      <c r="M3706" s="18"/>
      <c r="N3706" s="18"/>
      <c r="T3706" s="67"/>
      <c r="U3706" s="67"/>
      <c r="Z3706" s="24"/>
      <c r="AA3706" s="24"/>
      <c r="AB3706" s="24"/>
      <c r="AC3706" s="24"/>
      <c r="AD3706" s="24"/>
      <c r="AE3706" s="24"/>
      <c r="AF3706" s="24"/>
    </row>
    <row r="3707" spans="1:32" x14ac:dyDescent="0.25">
      <c r="A3707" s="18"/>
      <c r="B3707" s="18"/>
      <c r="C3707" s="74"/>
      <c r="D3707" s="74"/>
      <c r="E3707" s="75"/>
      <c r="F3707" s="5"/>
      <c r="G3707" s="5"/>
      <c r="H3707" s="5"/>
      <c r="K3707" s="5"/>
      <c r="L3707" s="5"/>
      <c r="M3707" s="18"/>
      <c r="N3707" s="18"/>
      <c r="T3707" s="67"/>
      <c r="U3707" s="67"/>
      <c r="Z3707" s="24"/>
      <c r="AA3707" s="24"/>
      <c r="AB3707" s="24"/>
      <c r="AC3707" s="24"/>
      <c r="AD3707" s="24"/>
      <c r="AE3707" s="24"/>
      <c r="AF3707" s="24"/>
    </row>
    <row r="3708" spans="1:32" x14ac:dyDescent="0.25">
      <c r="A3708" s="18"/>
      <c r="B3708" s="18"/>
      <c r="C3708" s="74"/>
      <c r="D3708" s="74"/>
      <c r="E3708" s="75"/>
      <c r="F3708" s="5"/>
      <c r="G3708" s="5"/>
      <c r="H3708" s="5"/>
      <c r="K3708" s="5"/>
      <c r="L3708" s="5"/>
      <c r="M3708" s="18"/>
      <c r="N3708" s="18"/>
      <c r="T3708" s="67"/>
      <c r="U3708" s="67"/>
      <c r="Z3708" s="24"/>
      <c r="AA3708" s="24"/>
      <c r="AB3708" s="24"/>
      <c r="AC3708" s="24"/>
      <c r="AD3708" s="24"/>
      <c r="AE3708" s="24"/>
      <c r="AF3708" s="24"/>
    </row>
    <row r="3709" spans="1:32" x14ac:dyDescent="0.25">
      <c r="A3709" s="18"/>
      <c r="B3709" s="18"/>
      <c r="C3709" s="74"/>
      <c r="D3709" s="74"/>
      <c r="E3709" s="75"/>
      <c r="F3709" s="5"/>
      <c r="G3709" s="5"/>
      <c r="H3709" s="5"/>
      <c r="K3709" s="5"/>
      <c r="L3709" s="5"/>
      <c r="M3709" s="18"/>
      <c r="N3709" s="18"/>
      <c r="T3709" s="67"/>
      <c r="U3709" s="67"/>
      <c r="Z3709" s="24"/>
      <c r="AA3709" s="24"/>
      <c r="AB3709" s="24"/>
      <c r="AC3709" s="24"/>
      <c r="AD3709" s="24"/>
      <c r="AE3709" s="24"/>
      <c r="AF3709" s="24"/>
    </row>
    <row r="3710" spans="1:32" x14ac:dyDescent="0.25">
      <c r="A3710" s="18"/>
      <c r="B3710" s="18"/>
      <c r="C3710" s="74"/>
      <c r="D3710" s="74"/>
      <c r="E3710" s="75"/>
      <c r="F3710" s="5"/>
      <c r="G3710" s="5"/>
      <c r="H3710" s="5"/>
      <c r="K3710" s="5"/>
      <c r="L3710" s="5"/>
      <c r="M3710" s="18"/>
      <c r="N3710" s="18"/>
      <c r="T3710" s="67"/>
      <c r="U3710" s="67"/>
      <c r="Z3710" s="24"/>
      <c r="AA3710" s="24"/>
      <c r="AB3710" s="24"/>
      <c r="AC3710" s="24"/>
      <c r="AD3710" s="24"/>
      <c r="AE3710" s="24"/>
      <c r="AF3710" s="24"/>
    </row>
    <row r="3711" spans="1:32" x14ac:dyDescent="0.25">
      <c r="A3711" s="18"/>
      <c r="B3711" s="18"/>
      <c r="C3711" s="74"/>
      <c r="D3711" s="74"/>
      <c r="E3711" s="75"/>
      <c r="F3711" s="5"/>
      <c r="G3711" s="5"/>
      <c r="H3711" s="5"/>
      <c r="K3711" s="5"/>
      <c r="L3711" s="5"/>
      <c r="M3711" s="18"/>
      <c r="N3711" s="18"/>
      <c r="T3711" s="67"/>
      <c r="U3711" s="67"/>
      <c r="Z3711" s="24"/>
      <c r="AA3711" s="24"/>
      <c r="AB3711" s="24"/>
      <c r="AC3711" s="24"/>
      <c r="AD3711" s="24"/>
      <c r="AE3711" s="24"/>
      <c r="AF3711" s="24"/>
    </row>
    <row r="3712" spans="1:32" x14ac:dyDescent="0.25">
      <c r="A3712" s="18"/>
      <c r="B3712" s="18"/>
      <c r="C3712" s="74"/>
      <c r="D3712" s="74"/>
      <c r="E3712" s="75"/>
      <c r="F3712" s="5"/>
      <c r="G3712" s="5"/>
      <c r="H3712" s="5"/>
      <c r="K3712" s="5"/>
      <c r="L3712" s="5"/>
      <c r="M3712" s="18"/>
      <c r="N3712" s="18"/>
      <c r="T3712" s="67"/>
      <c r="U3712" s="67"/>
      <c r="Z3712" s="24"/>
      <c r="AA3712" s="24"/>
      <c r="AB3712" s="24"/>
      <c r="AC3712" s="24"/>
      <c r="AD3712" s="24"/>
      <c r="AE3712" s="24"/>
      <c r="AF3712" s="24"/>
    </row>
    <row r="3713" spans="1:32" x14ac:dyDescent="0.25">
      <c r="A3713" s="18"/>
      <c r="B3713" s="18"/>
      <c r="C3713" s="74"/>
      <c r="D3713" s="74"/>
      <c r="E3713" s="75"/>
      <c r="F3713" s="5"/>
      <c r="G3713" s="5"/>
      <c r="H3713" s="5"/>
      <c r="K3713" s="5"/>
      <c r="L3713" s="5"/>
      <c r="M3713" s="18"/>
      <c r="N3713" s="18"/>
      <c r="T3713" s="67"/>
      <c r="U3713" s="67"/>
      <c r="Z3713" s="24"/>
      <c r="AA3713" s="24"/>
      <c r="AB3713" s="24"/>
      <c r="AC3713" s="24"/>
      <c r="AD3713" s="24"/>
      <c r="AE3713" s="24"/>
      <c r="AF3713" s="24"/>
    </row>
    <row r="3714" spans="1:32" x14ac:dyDescent="0.25">
      <c r="A3714" s="18"/>
      <c r="B3714" s="18"/>
      <c r="C3714" s="74"/>
      <c r="D3714" s="74"/>
      <c r="E3714" s="75"/>
      <c r="F3714" s="5"/>
      <c r="G3714" s="5"/>
      <c r="H3714" s="5"/>
      <c r="K3714" s="5"/>
      <c r="L3714" s="5"/>
      <c r="M3714" s="18"/>
      <c r="N3714" s="18"/>
      <c r="T3714" s="67"/>
      <c r="U3714" s="67"/>
      <c r="Z3714" s="24"/>
      <c r="AA3714" s="24"/>
      <c r="AB3714" s="24"/>
      <c r="AC3714" s="24"/>
      <c r="AD3714" s="24"/>
      <c r="AE3714" s="24"/>
      <c r="AF3714" s="24"/>
    </row>
    <row r="3715" spans="1:32" x14ac:dyDescent="0.25">
      <c r="A3715" s="18"/>
      <c r="B3715" s="18"/>
      <c r="C3715" s="74"/>
      <c r="D3715" s="74"/>
      <c r="E3715" s="75"/>
      <c r="F3715" s="5"/>
      <c r="G3715" s="5"/>
      <c r="H3715" s="5"/>
      <c r="K3715" s="5"/>
      <c r="L3715" s="5"/>
      <c r="M3715" s="18"/>
      <c r="N3715" s="18"/>
      <c r="T3715" s="67"/>
      <c r="U3715" s="67"/>
      <c r="Z3715" s="24"/>
      <c r="AA3715" s="24"/>
      <c r="AB3715" s="24"/>
      <c r="AC3715" s="24"/>
      <c r="AD3715" s="24"/>
      <c r="AE3715" s="24"/>
      <c r="AF3715" s="24"/>
    </row>
    <row r="3716" spans="1:32" x14ac:dyDescent="0.25">
      <c r="A3716" s="18"/>
      <c r="B3716" s="18"/>
      <c r="C3716" s="74"/>
      <c r="D3716" s="74"/>
      <c r="E3716" s="75"/>
      <c r="F3716" s="5"/>
      <c r="G3716" s="5"/>
      <c r="H3716" s="5"/>
      <c r="K3716" s="5"/>
      <c r="L3716" s="5"/>
      <c r="M3716" s="18"/>
      <c r="N3716" s="18"/>
      <c r="T3716" s="67"/>
      <c r="U3716" s="67"/>
      <c r="Z3716" s="24"/>
      <c r="AA3716" s="24"/>
      <c r="AB3716" s="24"/>
      <c r="AC3716" s="24"/>
      <c r="AD3716" s="24"/>
      <c r="AE3716" s="24"/>
      <c r="AF3716" s="24"/>
    </row>
    <row r="3717" spans="1:32" x14ac:dyDescent="0.25">
      <c r="A3717" s="18"/>
      <c r="B3717" s="18"/>
      <c r="C3717" s="74"/>
      <c r="D3717" s="74"/>
      <c r="E3717" s="75"/>
      <c r="F3717" s="5"/>
      <c r="G3717" s="5"/>
      <c r="H3717" s="5"/>
      <c r="K3717" s="5"/>
      <c r="L3717" s="5"/>
      <c r="M3717" s="18"/>
      <c r="N3717" s="18"/>
      <c r="T3717" s="67"/>
      <c r="U3717" s="67"/>
      <c r="Z3717" s="24"/>
      <c r="AA3717" s="24"/>
      <c r="AB3717" s="24"/>
      <c r="AC3717" s="24"/>
      <c r="AD3717" s="24"/>
      <c r="AE3717" s="24"/>
      <c r="AF3717" s="24"/>
    </row>
    <row r="3718" spans="1:32" x14ac:dyDescent="0.25">
      <c r="A3718" s="18"/>
      <c r="B3718" s="18"/>
      <c r="C3718" s="74"/>
      <c r="D3718" s="74"/>
      <c r="E3718" s="75"/>
      <c r="F3718" s="5"/>
      <c r="G3718" s="5"/>
      <c r="H3718" s="5"/>
      <c r="K3718" s="5"/>
      <c r="L3718" s="5"/>
      <c r="M3718" s="18"/>
      <c r="N3718" s="18"/>
      <c r="T3718" s="67"/>
      <c r="U3718" s="67"/>
      <c r="Z3718" s="24"/>
      <c r="AA3718" s="24"/>
      <c r="AB3718" s="24"/>
      <c r="AC3718" s="24"/>
      <c r="AD3718" s="24"/>
      <c r="AE3718" s="24"/>
      <c r="AF3718" s="24"/>
    </row>
    <row r="3719" spans="1:32" x14ac:dyDescent="0.25">
      <c r="A3719" s="18"/>
      <c r="B3719" s="18"/>
      <c r="C3719" s="74"/>
      <c r="D3719" s="74"/>
      <c r="E3719" s="75"/>
      <c r="F3719" s="5"/>
      <c r="G3719" s="5"/>
      <c r="H3719" s="5"/>
      <c r="K3719" s="5"/>
      <c r="L3719" s="5"/>
      <c r="M3719" s="18"/>
      <c r="N3719" s="18"/>
      <c r="T3719" s="67"/>
      <c r="U3719" s="67"/>
      <c r="Z3719" s="24"/>
      <c r="AA3719" s="24"/>
      <c r="AB3719" s="24"/>
      <c r="AC3719" s="24"/>
      <c r="AD3719" s="24"/>
      <c r="AE3719" s="24"/>
      <c r="AF3719" s="24"/>
    </row>
    <row r="3720" spans="1:32" x14ac:dyDescent="0.25">
      <c r="A3720" s="18"/>
      <c r="B3720" s="18"/>
      <c r="C3720" s="74"/>
      <c r="D3720" s="74"/>
      <c r="E3720" s="75"/>
      <c r="F3720" s="5"/>
      <c r="G3720" s="5"/>
      <c r="H3720" s="5"/>
      <c r="K3720" s="5"/>
      <c r="L3720" s="5"/>
      <c r="M3720" s="18"/>
      <c r="N3720" s="18"/>
      <c r="T3720" s="67"/>
      <c r="U3720" s="67"/>
      <c r="Z3720" s="24"/>
      <c r="AA3720" s="24"/>
      <c r="AB3720" s="24"/>
      <c r="AC3720" s="24"/>
      <c r="AD3720" s="24"/>
      <c r="AE3720" s="24"/>
      <c r="AF3720" s="24"/>
    </row>
    <row r="3721" spans="1:32" x14ac:dyDescent="0.25">
      <c r="A3721" s="18"/>
      <c r="B3721" s="18"/>
      <c r="C3721" s="74"/>
      <c r="D3721" s="74"/>
      <c r="E3721" s="75"/>
      <c r="F3721" s="5"/>
      <c r="G3721" s="5"/>
      <c r="H3721" s="5"/>
      <c r="K3721" s="5"/>
      <c r="L3721" s="5"/>
      <c r="M3721" s="18"/>
      <c r="N3721" s="18"/>
      <c r="T3721" s="67"/>
      <c r="U3721" s="67"/>
      <c r="Z3721" s="24"/>
      <c r="AA3721" s="24"/>
      <c r="AB3721" s="24"/>
      <c r="AC3721" s="24"/>
      <c r="AD3721" s="24"/>
      <c r="AE3721" s="24"/>
      <c r="AF3721" s="24"/>
    </row>
    <row r="3722" spans="1:32" x14ac:dyDescent="0.25">
      <c r="A3722" s="18"/>
      <c r="B3722" s="18"/>
      <c r="C3722" s="74"/>
      <c r="D3722" s="74"/>
      <c r="E3722" s="75"/>
      <c r="F3722" s="5"/>
      <c r="G3722" s="5"/>
      <c r="H3722" s="5"/>
      <c r="K3722" s="5"/>
      <c r="L3722" s="5"/>
      <c r="M3722" s="18"/>
      <c r="N3722" s="18"/>
      <c r="T3722" s="67"/>
      <c r="U3722" s="67"/>
      <c r="Z3722" s="24"/>
      <c r="AA3722" s="24"/>
      <c r="AB3722" s="24"/>
      <c r="AC3722" s="24"/>
      <c r="AD3722" s="24"/>
      <c r="AE3722" s="24"/>
      <c r="AF3722" s="24"/>
    </row>
    <row r="3723" spans="1:32" x14ac:dyDescent="0.25">
      <c r="A3723" s="18"/>
      <c r="B3723" s="18"/>
      <c r="C3723" s="74"/>
      <c r="D3723" s="74"/>
      <c r="E3723" s="75"/>
      <c r="F3723" s="5"/>
      <c r="G3723" s="5"/>
      <c r="H3723" s="5"/>
      <c r="K3723" s="5"/>
      <c r="L3723" s="5"/>
      <c r="M3723" s="18"/>
      <c r="N3723" s="18"/>
      <c r="T3723" s="67"/>
      <c r="U3723" s="67"/>
      <c r="Z3723" s="24"/>
      <c r="AA3723" s="24"/>
      <c r="AB3723" s="24"/>
      <c r="AC3723" s="24"/>
      <c r="AD3723" s="24"/>
      <c r="AE3723" s="24"/>
      <c r="AF3723" s="24"/>
    </row>
    <row r="3724" spans="1:32" x14ac:dyDescent="0.25">
      <c r="A3724" s="18"/>
      <c r="B3724" s="18"/>
      <c r="C3724" s="74"/>
      <c r="D3724" s="74"/>
      <c r="E3724" s="75"/>
      <c r="F3724" s="5"/>
      <c r="G3724" s="5"/>
      <c r="H3724" s="5"/>
      <c r="K3724" s="5"/>
      <c r="L3724" s="5"/>
      <c r="M3724" s="18"/>
      <c r="N3724" s="18"/>
      <c r="T3724" s="67"/>
      <c r="U3724" s="67"/>
      <c r="Z3724" s="24"/>
      <c r="AA3724" s="24"/>
      <c r="AB3724" s="24"/>
      <c r="AC3724" s="24"/>
      <c r="AD3724" s="24"/>
      <c r="AE3724" s="24"/>
      <c r="AF3724" s="24"/>
    </row>
    <row r="3725" spans="1:32" x14ac:dyDescent="0.25">
      <c r="A3725" s="18"/>
      <c r="B3725" s="18"/>
      <c r="C3725" s="74"/>
      <c r="D3725" s="74"/>
      <c r="E3725" s="75"/>
      <c r="F3725" s="5"/>
      <c r="G3725" s="5"/>
      <c r="H3725" s="5"/>
      <c r="K3725" s="5"/>
      <c r="L3725" s="5"/>
      <c r="M3725" s="18"/>
      <c r="N3725" s="18"/>
      <c r="T3725" s="67"/>
      <c r="U3725" s="67"/>
      <c r="Z3725" s="24"/>
      <c r="AA3725" s="24"/>
      <c r="AB3725" s="24"/>
      <c r="AC3725" s="24"/>
      <c r="AD3725" s="24"/>
      <c r="AE3725" s="24"/>
      <c r="AF3725" s="24"/>
    </row>
    <row r="3726" spans="1:32" x14ac:dyDescent="0.25">
      <c r="A3726" s="18"/>
      <c r="B3726" s="18"/>
      <c r="C3726" s="74"/>
      <c r="D3726" s="74"/>
      <c r="E3726" s="75"/>
      <c r="F3726" s="5"/>
      <c r="G3726" s="5"/>
      <c r="H3726" s="5"/>
      <c r="K3726" s="5"/>
      <c r="L3726" s="5"/>
      <c r="M3726" s="18"/>
      <c r="N3726" s="18"/>
      <c r="T3726" s="67"/>
      <c r="U3726" s="67"/>
      <c r="Z3726" s="24"/>
      <c r="AA3726" s="24"/>
      <c r="AB3726" s="24"/>
      <c r="AC3726" s="24"/>
      <c r="AD3726" s="24"/>
      <c r="AE3726" s="24"/>
      <c r="AF3726" s="24"/>
    </row>
    <row r="3727" spans="1:32" x14ac:dyDescent="0.25">
      <c r="A3727" s="18"/>
      <c r="B3727" s="18"/>
      <c r="C3727" s="74"/>
      <c r="D3727" s="74"/>
      <c r="E3727" s="75"/>
      <c r="F3727" s="5"/>
      <c r="G3727" s="5"/>
      <c r="H3727" s="5"/>
      <c r="K3727" s="5"/>
      <c r="L3727" s="5"/>
      <c r="M3727" s="18"/>
      <c r="N3727" s="18"/>
      <c r="T3727" s="67"/>
      <c r="U3727" s="67"/>
      <c r="Z3727" s="24"/>
      <c r="AA3727" s="24"/>
      <c r="AB3727" s="24"/>
      <c r="AC3727" s="24"/>
      <c r="AD3727" s="24"/>
      <c r="AE3727" s="24"/>
      <c r="AF3727" s="24"/>
    </row>
    <row r="3728" spans="1:32" x14ac:dyDescent="0.25">
      <c r="A3728" s="18"/>
      <c r="B3728" s="18"/>
      <c r="C3728" s="74"/>
      <c r="D3728" s="74"/>
      <c r="E3728" s="75"/>
      <c r="F3728" s="5"/>
      <c r="G3728" s="5"/>
      <c r="H3728" s="5"/>
      <c r="K3728" s="5"/>
      <c r="L3728" s="5"/>
      <c r="M3728" s="18"/>
      <c r="N3728" s="18"/>
      <c r="T3728" s="67"/>
      <c r="U3728" s="67"/>
      <c r="Z3728" s="24"/>
      <c r="AA3728" s="24"/>
      <c r="AB3728" s="24"/>
      <c r="AC3728" s="24"/>
      <c r="AD3728" s="24"/>
      <c r="AE3728" s="24"/>
      <c r="AF3728" s="24"/>
    </row>
    <row r="3729" spans="1:32" x14ac:dyDescent="0.25">
      <c r="A3729" s="18"/>
      <c r="B3729" s="18"/>
      <c r="C3729" s="74"/>
      <c r="D3729" s="74"/>
      <c r="E3729" s="75"/>
      <c r="F3729" s="5"/>
      <c r="G3729" s="5"/>
      <c r="H3729" s="5"/>
      <c r="K3729" s="5"/>
      <c r="L3729" s="5"/>
      <c r="M3729" s="18"/>
      <c r="N3729" s="18"/>
      <c r="T3729" s="67"/>
      <c r="U3729" s="67"/>
      <c r="Z3729" s="24"/>
      <c r="AA3729" s="24"/>
      <c r="AB3729" s="24"/>
      <c r="AC3729" s="24"/>
      <c r="AD3729" s="24"/>
      <c r="AE3729" s="24"/>
      <c r="AF3729" s="24"/>
    </row>
    <row r="3730" spans="1:32" x14ac:dyDescent="0.25">
      <c r="A3730" s="18"/>
      <c r="B3730" s="18"/>
      <c r="C3730" s="74"/>
      <c r="D3730" s="74"/>
      <c r="E3730" s="75"/>
      <c r="F3730" s="5"/>
      <c r="G3730" s="5"/>
      <c r="H3730" s="5"/>
      <c r="K3730" s="5"/>
      <c r="L3730" s="5"/>
      <c r="M3730" s="18"/>
      <c r="N3730" s="18"/>
      <c r="T3730" s="67"/>
      <c r="U3730" s="67"/>
      <c r="Z3730" s="24"/>
      <c r="AA3730" s="24"/>
      <c r="AB3730" s="24"/>
      <c r="AC3730" s="24"/>
      <c r="AD3730" s="24"/>
      <c r="AE3730" s="24"/>
      <c r="AF3730" s="24"/>
    </row>
    <row r="3731" spans="1:32" x14ac:dyDescent="0.25">
      <c r="A3731" s="18"/>
      <c r="B3731" s="18"/>
      <c r="C3731" s="74"/>
      <c r="D3731" s="74"/>
      <c r="E3731" s="75"/>
      <c r="F3731" s="5"/>
      <c r="G3731" s="5"/>
      <c r="H3731" s="5"/>
      <c r="K3731" s="5"/>
      <c r="L3731" s="5"/>
      <c r="M3731" s="18"/>
      <c r="N3731" s="18"/>
      <c r="T3731" s="67"/>
      <c r="U3731" s="67"/>
      <c r="Z3731" s="24"/>
      <c r="AA3731" s="24"/>
      <c r="AB3731" s="24"/>
      <c r="AC3731" s="24"/>
      <c r="AD3731" s="24"/>
      <c r="AE3731" s="24"/>
      <c r="AF3731" s="24"/>
    </row>
    <row r="3732" spans="1:32" x14ac:dyDescent="0.25">
      <c r="A3732" s="18"/>
      <c r="B3732" s="18"/>
      <c r="C3732" s="74"/>
      <c r="D3732" s="74"/>
      <c r="E3732" s="75"/>
      <c r="F3732" s="5"/>
      <c r="G3732" s="5"/>
      <c r="H3732" s="5"/>
      <c r="K3732" s="5"/>
      <c r="L3732" s="5"/>
      <c r="M3732" s="18"/>
      <c r="N3732" s="18"/>
      <c r="T3732" s="67"/>
      <c r="U3732" s="67"/>
      <c r="Z3732" s="24"/>
      <c r="AA3732" s="24"/>
      <c r="AB3732" s="24"/>
      <c r="AC3732" s="24"/>
      <c r="AD3732" s="24"/>
      <c r="AE3732" s="24"/>
      <c r="AF3732" s="24"/>
    </row>
    <row r="3733" spans="1:32" x14ac:dyDescent="0.25">
      <c r="A3733" s="18"/>
      <c r="B3733" s="18"/>
      <c r="C3733" s="74"/>
      <c r="D3733" s="74"/>
      <c r="E3733" s="75"/>
      <c r="F3733" s="5"/>
      <c r="G3733" s="5"/>
      <c r="H3733" s="5"/>
      <c r="K3733" s="5"/>
      <c r="L3733" s="5"/>
      <c r="M3733" s="18"/>
      <c r="N3733" s="18"/>
      <c r="T3733" s="67"/>
      <c r="U3733" s="67"/>
      <c r="Z3733" s="24"/>
      <c r="AA3733" s="24"/>
      <c r="AB3733" s="24"/>
      <c r="AC3733" s="24"/>
      <c r="AD3733" s="24"/>
      <c r="AE3733" s="24"/>
      <c r="AF3733" s="24"/>
    </row>
    <row r="3734" spans="1:32" x14ac:dyDescent="0.25">
      <c r="A3734" s="18"/>
      <c r="B3734" s="18"/>
      <c r="C3734" s="74"/>
      <c r="D3734" s="74"/>
      <c r="E3734" s="75"/>
      <c r="F3734" s="5"/>
      <c r="G3734" s="5"/>
      <c r="H3734" s="5"/>
      <c r="K3734" s="5"/>
      <c r="L3734" s="5"/>
      <c r="M3734" s="18"/>
      <c r="N3734" s="18"/>
      <c r="T3734" s="67"/>
      <c r="U3734" s="67"/>
      <c r="Z3734" s="24"/>
      <c r="AA3734" s="24"/>
      <c r="AB3734" s="24"/>
      <c r="AC3734" s="24"/>
      <c r="AD3734" s="24"/>
      <c r="AE3734" s="24"/>
      <c r="AF3734" s="24"/>
    </row>
    <row r="3735" spans="1:32" x14ac:dyDescent="0.25">
      <c r="A3735" s="18"/>
      <c r="B3735" s="18"/>
      <c r="C3735" s="74"/>
      <c r="D3735" s="74"/>
      <c r="E3735" s="75"/>
      <c r="F3735" s="5"/>
      <c r="G3735" s="5"/>
      <c r="H3735" s="5"/>
      <c r="K3735" s="5"/>
      <c r="L3735" s="5"/>
      <c r="M3735" s="18"/>
      <c r="N3735" s="18"/>
      <c r="T3735" s="67"/>
      <c r="U3735" s="67"/>
      <c r="Z3735" s="24"/>
      <c r="AA3735" s="24"/>
      <c r="AB3735" s="24"/>
      <c r="AC3735" s="24"/>
      <c r="AD3735" s="24"/>
      <c r="AE3735" s="24"/>
      <c r="AF3735" s="24"/>
    </row>
    <row r="3736" spans="1:32" x14ac:dyDescent="0.25">
      <c r="A3736" s="18"/>
      <c r="B3736" s="18"/>
      <c r="C3736" s="74"/>
      <c r="D3736" s="74"/>
      <c r="E3736" s="75"/>
      <c r="F3736" s="5"/>
      <c r="G3736" s="5"/>
      <c r="H3736" s="5"/>
      <c r="K3736" s="5"/>
      <c r="L3736" s="5"/>
      <c r="M3736" s="18"/>
      <c r="N3736" s="18"/>
      <c r="T3736" s="67"/>
      <c r="U3736" s="67"/>
      <c r="Z3736" s="24"/>
      <c r="AA3736" s="24"/>
      <c r="AB3736" s="24"/>
      <c r="AC3736" s="24"/>
      <c r="AD3736" s="24"/>
      <c r="AE3736" s="24"/>
      <c r="AF3736" s="24"/>
    </row>
    <row r="3737" spans="1:32" x14ac:dyDescent="0.25">
      <c r="A3737" s="18"/>
      <c r="B3737" s="18"/>
      <c r="C3737" s="74"/>
      <c r="D3737" s="74"/>
      <c r="E3737" s="75"/>
      <c r="F3737" s="5"/>
      <c r="G3737" s="5"/>
      <c r="H3737" s="5"/>
      <c r="K3737" s="5"/>
      <c r="L3737" s="5"/>
      <c r="M3737" s="18"/>
      <c r="N3737" s="18"/>
      <c r="T3737" s="67"/>
      <c r="U3737" s="67"/>
      <c r="Z3737" s="24"/>
      <c r="AA3737" s="24"/>
      <c r="AB3737" s="24"/>
      <c r="AC3737" s="24"/>
      <c r="AD3737" s="24"/>
      <c r="AE3737" s="24"/>
      <c r="AF3737" s="24"/>
    </row>
    <row r="3738" spans="1:32" x14ac:dyDescent="0.25">
      <c r="A3738" s="18"/>
      <c r="B3738" s="18"/>
      <c r="C3738" s="74"/>
      <c r="D3738" s="74"/>
      <c r="E3738" s="75"/>
      <c r="F3738" s="5"/>
      <c r="G3738" s="5"/>
      <c r="H3738" s="5"/>
      <c r="K3738" s="5"/>
      <c r="L3738" s="5"/>
      <c r="M3738" s="18"/>
      <c r="N3738" s="18"/>
      <c r="T3738" s="67"/>
      <c r="U3738" s="67"/>
      <c r="Z3738" s="24"/>
      <c r="AA3738" s="24"/>
      <c r="AB3738" s="24"/>
      <c r="AC3738" s="24"/>
      <c r="AD3738" s="24"/>
      <c r="AE3738" s="24"/>
      <c r="AF3738" s="24"/>
    </row>
    <row r="3739" spans="1:32" x14ac:dyDescent="0.25">
      <c r="A3739" s="18"/>
      <c r="B3739" s="18"/>
      <c r="C3739" s="74"/>
      <c r="D3739" s="74"/>
      <c r="E3739" s="75"/>
      <c r="F3739" s="5"/>
      <c r="G3739" s="5"/>
      <c r="H3739" s="5"/>
      <c r="K3739" s="5"/>
      <c r="L3739" s="5"/>
      <c r="M3739" s="18"/>
      <c r="N3739" s="18"/>
      <c r="T3739" s="67"/>
      <c r="U3739" s="67"/>
      <c r="Z3739" s="24"/>
      <c r="AA3739" s="24"/>
      <c r="AB3739" s="24"/>
      <c r="AC3739" s="24"/>
      <c r="AD3739" s="24"/>
      <c r="AE3739" s="24"/>
      <c r="AF3739" s="24"/>
    </row>
    <row r="3740" spans="1:32" x14ac:dyDescent="0.25">
      <c r="A3740" s="18"/>
      <c r="B3740" s="18"/>
      <c r="C3740" s="74"/>
      <c r="D3740" s="74"/>
      <c r="E3740" s="75"/>
      <c r="F3740" s="5"/>
      <c r="G3740" s="5"/>
      <c r="H3740" s="5"/>
      <c r="K3740" s="5"/>
      <c r="L3740" s="5"/>
      <c r="M3740" s="18"/>
      <c r="N3740" s="18"/>
      <c r="T3740" s="67"/>
      <c r="U3740" s="67"/>
      <c r="Z3740" s="24"/>
      <c r="AA3740" s="24"/>
      <c r="AB3740" s="24"/>
      <c r="AC3740" s="24"/>
      <c r="AD3740" s="24"/>
      <c r="AE3740" s="24"/>
      <c r="AF3740" s="24"/>
    </row>
    <row r="3741" spans="1:32" x14ac:dyDescent="0.25">
      <c r="A3741" s="18"/>
      <c r="B3741" s="18"/>
      <c r="C3741" s="74"/>
      <c r="D3741" s="74"/>
      <c r="E3741" s="75"/>
      <c r="F3741" s="5"/>
      <c r="G3741" s="5"/>
      <c r="H3741" s="5"/>
      <c r="K3741" s="5"/>
      <c r="L3741" s="5"/>
      <c r="M3741" s="18"/>
      <c r="N3741" s="18"/>
      <c r="T3741" s="67"/>
      <c r="U3741" s="67"/>
      <c r="Z3741" s="24"/>
      <c r="AA3741" s="24"/>
      <c r="AB3741" s="24"/>
      <c r="AC3741" s="24"/>
      <c r="AD3741" s="24"/>
      <c r="AE3741" s="24"/>
      <c r="AF3741" s="24"/>
    </row>
    <row r="3742" spans="1:32" x14ac:dyDescent="0.25">
      <c r="A3742" s="18"/>
      <c r="B3742" s="18"/>
      <c r="C3742" s="74"/>
      <c r="D3742" s="74"/>
      <c r="E3742" s="75"/>
      <c r="F3742" s="5"/>
      <c r="G3742" s="5"/>
      <c r="H3742" s="5"/>
      <c r="K3742" s="5"/>
      <c r="L3742" s="5"/>
      <c r="M3742" s="18"/>
      <c r="N3742" s="18"/>
      <c r="T3742" s="67"/>
      <c r="U3742" s="67"/>
      <c r="Z3742" s="24"/>
      <c r="AA3742" s="24"/>
      <c r="AB3742" s="24"/>
      <c r="AC3742" s="24"/>
      <c r="AD3742" s="24"/>
      <c r="AE3742" s="24"/>
      <c r="AF3742" s="24"/>
    </row>
    <row r="3743" spans="1:32" x14ac:dyDescent="0.25">
      <c r="A3743" s="18"/>
      <c r="B3743" s="18"/>
      <c r="C3743" s="74"/>
      <c r="D3743" s="74"/>
      <c r="E3743" s="75"/>
      <c r="F3743" s="5"/>
      <c r="G3743" s="5"/>
      <c r="H3743" s="5"/>
      <c r="K3743" s="5"/>
      <c r="L3743" s="5"/>
      <c r="M3743" s="18"/>
      <c r="N3743" s="18"/>
      <c r="T3743" s="67"/>
      <c r="U3743" s="67"/>
      <c r="Z3743" s="24"/>
      <c r="AA3743" s="24"/>
      <c r="AB3743" s="24"/>
      <c r="AC3743" s="24"/>
      <c r="AD3743" s="24"/>
      <c r="AE3743" s="24"/>
      <c r="AF3743" s="24"/>
    </row>
    <row r="3744" spans="1:32" x14ac:dyDescent="0.25">
      <c r="A3744" s="18"/>
      <c r="B3744" s="18"/>
      <c r="C3744" s="74"/>
      <c r="D3744" s="74"/>
      <c r="E3744" s="75"/>
      <c r="F3744" s="5"/>
      <c r="G3744" s="5"/>
      <c r="H3744" s="5"/>
      <c r="K3744" s="5"/>
      <c r="L3744" s="5"/>
      <c r="M3744" s="18"/>
      <c r="N3744" s="18"/>
      <c r="T3744" s="67"/>
      <c r="U3744" s="67"/>
      <c r="Z3744" s="24"/>
      <c r="AA3744" s="24"/>
      <c r="AB3744" s="24"/>
      <c r="AC3744" s="24"/>
      <c r="AD3744" s="24"/>
      <c r="AE3744" s="24"/>
      <c r="AF3744" s="24"/>
    </row>
    <row r="3745" spans="1:32" x14ac:dyDescent="0.25">
      <c r="A3745" s="18"/>
      <c r="B3745" s="18"/>
      <c r="C3745" s="74"/>
      <c r="D3745" s="74"/>
      <c r="E3745" s="75"/>
      <c r="F3745" s="5"/>
      <c r="G3745" s="5"/>
      <c r="H3745" s="5"/>
      <c r="K3745" s="5"/>
      <c r="L3745" s="5"/>
      <c r="M3745" s="18"/>
      <c r="N3745" s="18"/>
      <c r="T3745" s="67"/>
      <c r="U3745" s="67"/>
      <c r="Z3745" s="24"/>
      <c r="AA3745" s="24"/>
      <c r="AB3745" s="24"/>
      <c r="AC3745" s="24"/>
      <c r="AD3745" s="24"/>
      <c r="AE3745" s="24"/>
      <c r="AF3745" s="24"/>
    </row>
    <row r="3746" spans="1:32" x14ac:dyDescent="0.25">
      <c r="A3746" s="18"/>
      <c r="B3746" s="18"/>
      <c r="C3746" s="74"/>
      <c r="D3746" s="74"/>
      <c r="E3746" s="75"/>
      <c r="F3746" s="5"/>
      <c r="G3746" s="5"/>
      <c r="H3746" s="5"/>
      <c r="K3746" s="5"/>
      <c r="L3746" s="5"/>
      <c r="M3746" s="18"/>
      <c r="N3746" s="18"/>
      <c r="T3746" s="67"/>
      <c r="U3746" s="67"/>
      <c r="Z3746" s="24"/>
      <c r="AA3746" s="24"/>
      <c r="AB3746" s="24"/>
      <c r="AC3746" s="24"/>
      <c r="AD3746" s="24"/>
      <c r="AE3746" s="24"/>
      <c r="AF3746" s="24"/>
    </row>
    <row r="3747" spans="1:32" x14ac:dyDescent="0.25">
      <c r="A3747" s="18"/>
      <c r="B3747" s="18"/>
      <c r="C3747" s="74"/>
      <c r="D3747" s="74"/>
      <c r="E3747" s="75"/>
      <c r="F3747" s="5"/>
      <c r="G3747" s="5"/>
      <c r="H3747" s="5"/>
      <c r="K3747" s="5"/>
      <c r="L3747" s="5"/>
      <c r="M3747" s="18"/>
      <c r="N3747" s="18"/>
      <c r="T3747" s="67"/>
      <c r="U3747" s="67"/>
      <c r="Z3747" s="24"/>
      <c r="AA3747" s="24"/>
      <c r="AB3747" s="24"/>
      <c r="AC3747" s="24"/>
      <c r="AD3747" s="24"/>
      <c r="AE3747" s="24"/>
      <c r="AF3747" s="24"/>
    </row>
    <row r="3748" spans="1:32" x14ac:dyDescent="0.25">
      <c r="A3748" s="18"/>
      <c r="B3748" s="18"/>
      <c r="C3748" s="74"/>
      <c r="D3748" s="74"/>
      <c r="E3748" s="75"/>
      <c r="F3748" s="5"/>
      <c r="G3748" s="5"/>
      <c r="H3748" s="5"/>
      <c r="K3748" s="5"/>
      <c r="L3748" s="5"/>
      <c r="M3748" s="18"/>
      <c r="N3748" s="18"/>
      <c r="T3748" s="67"/>
      <c r="U3748" s="67"/>
      <c r="Z3748" s="24"/>
      <c r="AA3748" s="24"/>
      <c r="AB3748" s="24"/>
      <c r="AC3748" s="24"/>
      <c r="AD3748" s="24"/>
      <c r="AE3748" s="24"/>
      <c r="AF3748" s="24"/>
    </row>
    <row r="3749" spans="1:32" x14ac:dyDescent="0.25">
      <c r="A3749" s="18"/>
      <c r="B3749" s="18"/>
      <c r="C3749" s="74"/>
      <c r="D3749" s="74"/>
      <c r="E3749" s="75"/>
      <c r="F3749" s="5"/>
      <c r="G3749" s="5"/>
      <c r="H3749" s="5"/>
      <c r="K3749" s="5"/>
      <c r="L3749" s="5"/>
      <c r="M3749" s="18"/>
      <c r="N3749" s="18"/>
      <c r="T3749" s="67"/>
      <c r="U3749" s="67"/>
      <c r="Z3749" s="24"/>
      <c r="AA3749" s="24"/>
      <c r="AB3749" s="24"/>
      <c r="AC3749" s="24"/>
      <c r="AD3749" s="24"/>
      <c r="AE3749" s="24"/>
      <c r="AF3749" s="24"/>
    </row>
    <row r="3750" spans="1:32" x14ac:dyDescent="0.25">
      <c r="A3750" s="18"/>
      <c r="B3750" s="18"/>
      <c r="C3750" s="74"/>
      <c r="D3750" s="74"/>
      <c r="E3750" s="75"/>
      <c r="F3750" s="5"/>
      <c r="G3750" s="5"/>
      <c r="H3750" s="5"/>
      <c r="K3750" s="5"/>
      <c r="L3750" s="5"/>
      <c r="M3750" s="18"/>
      <c r="N3750" s="18"/>
      <c r="T3750" s="67"/>
      <c r="U3750" s="67"/>
      <c r="Z3750" s="24"/>
      <c r="AA3750" s="24"/>
      <c r="AB3750" s="24"/>
      <c r="AC3750" s="24"/>
      <c r="AD3750" s="24"/>
      <c r="AE3750" s="24"/>
      <c r="AF3750" s="24"/>
    </row>
    <row r="3751" spans="1:32" x14ac:dyDescent="0.25">
      <c r="A3751" s="18"/>
      <c r="B3751" s="18"/>
      <c r="C3751" s="74"/>
      <c r="D3751" s="74"/>
      <c r="E3751" s="75"/>
      <c r="F3751" s="5"/>
      <c r="G3751" s="5"/>
      <c r="H3751" s="5"/>
      <c r="K3751" s="5"/>
      <c r="L3751" s="5"/>
      <c r="M3751" s="18"/>
      <c r="N3751" s="18"/>
      <c r="T3751" s="67"/>
      <c r="U3751" s="67"/>
      <c r="Z3751" s="24"/>
      <c r="AA3751" s="24"/>
      <c r="AB3751" s="24"/>
      <c r="AC3751" s="24"/>
      <c r="AD3751" s="24"/>
      <c r="AE3751" s="24"/>
      <c r="AF3751" s="24"/>
    </row>
    <row r="3752" spans="1:32" x14ac:dyDescent="0.25">
      <c r="A3752" s="18"/>
      <c r="B3752" s="18"/>
      <c r="C3752" s="74"/>
      <c r="D3752" s="74"/>
      <c r="E3752" s="75"/>
      <c r="F3752" s="5"/>
      <c r="G3752" s="5"/>
      <c r="H3752" s="5"/>
      <c r="K3752" s="5"/>
      <c r="L3752" s="5"/>
      <c r="M3752" s="18"/>
      <c r="N3752" s="18"/>
      <c r="T3752" s="67"/>
      <c r="U3752" s="67"/>
      <c r="Z3752" s="24"/>
      <c r="AA3752" s="24"/>
      <c r="AB3752" s="24"/>
      <c r="AC3752" s="24"/>
      <c r="AD3752" s="24"/>
      <c r="AE3752" s="24"/>
      <c r="AF3752" s="24"/>
    </row>
    <row r="3753" spans="1:32" x14ac:dyDescent="0.25">
      <c r="A3753" s="18"/>
      <c r="B3753" s="18"/>
      <c r="C3753" s="74"/>
      <c r="D3753" s="74"/>
      <c r="E3753" s="75"/>
      <c r="F3753" s="5"/>
      <c r="G3753" s="5"/>
      <c r="H3753" s="5"/>
      <c r="K3753" s="5"/>
      <c r="L3753" s="5"/>
      <c r="M3753" s="18"/>
      <c r="N3753" s="18"/>
      <c r="T3753" s="67"/>
      <c r="U3753" s="67"/>
      <c r="Z3753" s="24"/>
      <c r="AA3753" s="24"/>
      <c r="AB3753" s="24"/>
      <c r="AC3753" s="24"/>
      <c r="AD3753" s="24"/>
      <c r="AE3753" s="24"/>
      <c r="AF3753" s="24"/>
    </row>
    <row r="3754" spans="1:32" x14ac:dyDescent="0.25">
      <c r="A3754" s="18"/>
      <c r="B3754" s="18"/>
      <c r="C3754" s="74"/>
      <c r="D3754" s="74"/>
      <c r="E3754" s="75"/>
      <c r="F3754" s="5"/>
      <c r="G3754" s="5"/>
      <c r="H3754" s="5"/>
      <c r="K3754" s="5"/>
      <c r="L3754" s="5"/>
      <c r="M3754" s="18"/>
      <c r="N3754" s="18"/>
      <c r="T3754" s="67"/>
      <c r="U3754" s="67"/>
      <c r="Z3754" s="24"/>
      <c r="AA3754" s="24"/>
      <c r="AB3754" s="24"/>
      <c r="AC3754" s="24"/>
      <c r="AD3754" s="24"/>
      <c r="AE3754" s="24"/>
      <c r="AF3754" s="24"/>
    </row>
    <row r="3755" spans="1:32" x14ac:dyDescent="0.25">
      <c r="A3755" s="18"/>
      <c r="B3755" s="18"/>
      <c r="C3755" s="74"/>
      <c r="D3755" s="74"/>
      <c r="E3755" s="75"/>
      <c r="F3755" s="5"/>
      <c r="G3755" s="5"/>
      <c r="H3755" s="5"/>
      <c r="K3755" s="5"/>
      <c r="L3755" s="5"/>
      <c r="M3755" s="18"/>
      <c r="N3755" s="18"/>
      <c r="T3755" s="67"/>
      <c r="U3755" s="67"/>
      <c r="Z3755" s="24"/>
      <c r="AA3755" s="24"/>
      <c r="AB3755" s="24"/>
      <c r="AC3755" s="24"/>
      <c r="AD3755" s="24"/>
      <c r="AE3755" s="24"/>
      <c r="AF3755" s="24"/>
    </row>
    <row r="3756" spans="1:32" x14ac:dyDescent="0.25">
      <c r="A3756" s="18"/>
      <c r="B3756" s="18"/>
      <c r="C3756" s="74"/>
      <c r="D3756" s="74"/>
      <c r="E3756" s="75"/>
      <c r="F3756" s="5"/>
      <c r="G3756" s="5"/>
      <c r="H3756" s="5"/>
      <c r="K3756" s="5"/>
      <c r="L3756" s="5"/>
      <c r="M3756" s="18"/>
      <c r="N3756" s="18"/>
      <c r="T3756" s="67"/>
      <c r="U3756" s="67"/>
      <c r="Z3756" s="24"/>
      <c r="AA3756" s="24"/>
      <c r="AB3756" s="24"/>
      <c r="AC3756" s="24"/>
      <c r="AD3756" s="24"/>
      <c r="AE3756" s="24"/>
      <c r="AF3756" s="24"/>
    </row>
    <row r="3757" spans="1:32" x14ac:dyDescent="0.25">
      <c r="A3757" s="18"/>
      <c r="B3757" s="18"/>
      <c r="C3757" s="74"/>
      <c r="D3757" s="74"/>
      <c r="E3757" s="75"/>
      <c r="F3757" s="5"/>
      <c r="G3757" s="5"/>
      <c r="H3757" s="5"/>
      <c r="K3757" s="5"/>
      <c r="L3757" s="5"/>
      <c r="M3757" s="18"/>
      <c r="N3757" s="18"/>
      <c r="T3757" s="67"/>
      <c r="U3757" s="67"/>
      <c r="Z3757" s="24"/>
      <c r="AA3757" s="24"/>
      <c r="AB3757" s="24"/>
      <c r="AC3757" s="24"/>
      <c r="AD3757" s="24"/>
      <c r="AE3757" s="24"/>
      <c r="AF3757" s="24"/>
    </row>
    <row r="3758" spans="1:32" x14ac:dyDescent="0.25">
      <c r="A3758" s="18"/>
      <c r="B3758" s="18"/>
      <c r="C3758" s="74"/>
      <c r="D3758" s="74"/>
      <c r="E3758" s="75"/>
      <c r="F3758" s="5"/>
      <c r="G3758" s="5"/>
      <c r="H3758" s="5"/>
      <c r="K3758" s="5"/>
      <c r="L3758" s="5"/>
      <c r="M3758" s="18"/>
      <c r="N3758" s="18"/>
      <c r="T3758" s="67"/>
      <c r="U3758" s="67"/>
      <c r="Z3758" s="24"/>
      <c r="AA3758" s="24"/>
      <c r="AB3758" s="24"/>
      <c r="AC3758" s="24"/>
      <c r="AD3758" s="24"/>
      <c r="AE3758" s="24"/>
      <c r="AF3758" s="24"/>
    </row>
    <row r="3759" spans="1:32" x14ac:dyDescent="0.25">
      <c r="A3759" s="18"/>
      <c r="B3759" s="18"/>
      <c r="C3759" s="74"/>
      <c r="D3759" s="74"/>
      <c r="E3759" s="75"/>
      <c r="F3759" s="5"/>
      <c r="G3759" s="5"/>
      <c r="H3759" s="5"/>
      <c r="K3759" s="5"/>
      <c r="L3759" s="5"/>
      <c r="M3759" s="18"/>
      <c r="N3759" s="18"/>
      <c r="T3759" s="67"/>
      <c r="U3759" s="67"/>
      <c r="Z3759" s="24"/>
      <c r="AA3759" s="24"/>
      <c r="AB3759" s="24"/>
      <c r="AC3759" s="24"/>
      <c r="AD3759" s="24"/>
      <c r="AE3759" s="24"/>
      <c r="AF3759" s="24"/>
    </row>
    <row r="3760" spans="1:32" x14ac:dyDescent="0.25">
      <c r="A3760" s="18"/>
      <c r="B3760" s="18"/>
      <c r="C3760" s="74"/>
      <c r="D3760" s="74"/>
      <c r="E3760" s="75"/>
      <c r="F3760" s="5"/>
      <c r="G3760" s="5"/>
      <c r="H3760" s="5"/>
      <c r="K3760" s="5"/>
      <c r="L3760" s="5"/>
      <c r="M3760" s="18"/>
      <c r="N3760" s="18"/>
      <c r="T3760" s="67"/>
      <c r="U3760" s="67"/>
      <c r="Z3760" s="24"/>
      <c r="AA3760" s="24"/>
      <c r="AB3760" s="24"/>
      <c r="AC3760" s="24"/>
      <c r="AD3760" s="24"/>
      <c r="AE3760" s="24"/>
      <c r="AF3760" s="24"/>
    </row>
    <row r="3761" spans="1:32" x14ac:dyDescent="0.25">
      <c r="A3761" s="18"/>
      <c r="B3761" s="18"/>
      <c r="C3761" s="74"/>
      <c r="D3761" s="74"/>
      <c r="E3761" s="75"/>
      <c r="F3761" s="5"/>
      <c r="G3761" s="5"/>
      <c r="H3761" s="5"/>
      <c r="K3761" s="5"/>
      <c r="L3761" s="5"/>
      <c r="M3761" s="18"/>
      <c r="N3761" s="18"/>
      <c r="T3761" s="67"/>
      <c r="U3761" s="67"/>
      <c r="Z3761" s="24"/>
      <c r="AA3761" s="24"/>
      <c r="AB3761" s="24"/>
      <c r="AC3761" s="24"/>
      <c r="AD3761" s="24"/>
      <c r="AE3761" s="24"/>
      <c r="AF3761" s="24"/>
    </row>
    <row r="3762" spans="1:32" x14ac:dyDescent="0.25">
      <c r="A3762" s="18"/>
      <c r="B3762" s="18"/>
      <c r="C3762" s="74"/>
      <c r="D3762" s="74"/>
      <c r="E3762" s="75"/>
      <c r="F3762" s="5"/>
      <c r="G3762" s="5"/>
      <c r="H3762" s="5"/>
      <c r="K3762" s="5"/>
      <c r="L3762" s="5"/>
      <c r="M3762" s="18"/>
      <c r="N3762" s="18"/>
      <c r="T3762" s="67"/>
      <c r="U3762" s="67"/>
      <c r="Z3762" s="24"/>
      <c r="AA3762" s="24"/>
      <c r="AB3762" s="24"/>
      <c r="AC3762" s="24"/>
      <c r="AD3762" s="24"/>
      <c r="AE3762" s="24"/>
      <c r="AF3762" s="24"/>
    </row>
    <row r="3763" spans="1:32" x14ac:dyDescent="0.25">
      <c r="A3763" s="18"/>
      <c r="B3763" s="18"/>
      <c r="C3763" s="74"/>
      <c r="D3763" s="74"/>
      <c r="E3763" s="75"/>
      <c r="F3763" s="5"/>
      <c r="G3763" s="5"/>
      <c r="H3763" s="5"/>
      <c r="K3763" s="5"/>
      <c r="L3763" s="5"/>
      <c r="M3763" s="18"/>
      <c r="N3763" s="18"/>
      <c r="T3763" s="67"/>
      <c r="U3763" s="67"/>
      <c r="Z3763" s="24"/>
      <c r="AA3763" s="24"/>
      <c r="AB3763" s="24"/>
      <c r="AC3763" s="24"/>
      <c r="AD3763" s="24"/>
      <c r="AE3763" s="24"/>
      <c r="AF3763" s="24"/>
    </row>
    <row r="3764" spans="1:32" x14ac:dyDescent="0.25">
      <c r="A3764" s="18"/>
      <c r="B3764" s="18"/>
      <c r="C3764" s="74"/>
      <c r="D3764" s="74"/>
      <c r="E3764" s="75"/>
      <c r="F3764" s="5"/>
      <c r="G3764" s="5"/>
      <c r="H3764" s="5"/>
      <c r="K3764" s="5"/>
      <c r="L3764" s="5"/>
      <c r="M3764" s="18"/>
      <c r="N3764" s="18"/>
      <c r="T3764" s="67"/>
      <c r="U3764" s="67"/>
      <c r="Z3764" s="24"/>
      <c r="AA3764" s="24"/>
      <c r="AB3764" s="24"/>
      <c r="AC3764" s="24"/>
      <c r="AD3764" s="24"/>
      <c r="AE3764" s="24"/>
      <c r="AF3764" s="24"/>
    </row>
    <row r="3765" spans="1:32" x14ac:dyDescent="0.25">
      <c r="A3765" s="18"/>
      <c r="B3765" s="18"/>
      <c r="C3765" s="74"/>
      <c r="D3765" s="74"/>
      <c r="E3765" s="75"/>
      <c r="F3765" s="5"/>
      <c r="G3765" s="5"/>
      <c r="H3765" s="5"/>
      <c r="K3765" s="5"/>
      <c r="L3765" s="5"/>
      <c r="M3765" s="18"/>
      <c r="N3765" s="18"/>
      <c r="T3765" s="67"/>
      <c r="U3765" s="67"/>
      <c r="Z3765" s="24"/>
      <c r="AA3765" s="24"/>
      <c r="AB3765" s="24"/>
      <c r="AC3765" s="24"/>
      <c r="AD3765" s="24"/>
      <c r="AE3765" s="24"/>
      <c r="AF3765" s="24"/>
    </row>
    <row r="3766" spans="1:32" x14ac:dyDescent="0.25">
      <c r="A3766" s="18"/>
      <c r="B3766" s="18"/>
      <c r="C3766" s="74"/>
      <c r="D3766" s="74"/>
      <c r="E3766" s="75"/>
      <c r="F3766" s="5"/>
      <c r="G3766" s="5"/>
      <c r="H3766" s="5"/>
      <c r="K3766" s="5"/>
      <c r="L3766" s="5"/>
      <c r="M3766" s="18"/>
      <c r="N3766" s="18"/>
      <c r="T3766" s="67"/>
      <c r="U3766" s="67"/>
      <c r="Z3766" s="24"/>
      <c r="AA3766" s="24"/>
      <c r="AB3766" s="24"/>
      <c r="AC3766" s="24"/>
      <c r="AD3766" s="24"/>
      <c r="AE3766" s="24"/>
      <c r="AF3766" s="24"/>
    </row>
    <row r="3767" spans="1:32" x14ac:dyDescent="0.25">
      <c r="A3767" s="18"/>
      <c r="B3767" s="18"/>
      <c r="C3767" s="74"/>
      <c r="D3767" s="74"/>
      <c r="E3767" s="75"/>
      <c r="F3767" s="5"/>
      <c r="G3767" s="5"/>
      <c r="H3767" s="5"/>
      <c r="K3767" s="5"/>
      <c r="L3767" s="5"/>
      <c r="M3767" s="18"/>
      <c r="N3767" s="18"/>
      <c r="T3767" s="67"/>
      <c r="U3767" s="67"/>
      <c r="Z3767" s="24"/>
      <c r="AA3767" s="24"/>
      <c r="AB3767" s="24"/>
      <c r="AC3767" s="24"/>
      <c r="AD3767" s="24"/>
      <c r="AE3767" s="24"/>
      <c r="AF3767" s="24"/>
    </row>
    <row r="3768" spans="1:32" x14ac:dyDescent="0.25">
      <c r="A3768" s="18"/>
      <c r="B3768" s="18"/>
      <c r="C3768" s="74"/>
      <c r="D3768" s="74"/>
      <c r="E3768" s="75"/>
      <c r="F3768" s="5"/>
      <c r="G3768" s="5"/>
      <c r="H3768" s="5"/>
      <c r="K3768" s="5"/>
      <c r="L3768" s="5"/>
      <c r="M3768" s="18"/>
      <c r="N3768" s="18"/>
      <c r="T3768" s="67"/>
      <c r="U3768" s="67"/>
      <c r="Z3768" s="24"/>
      <c r="AA3768" s="24"/>
      <c r="AB3768" s="24"/>
      <c r="AC3768" s="24"/>
      <c r="AD3768" s="24"/>
      <c r="AE3768" s="24"/>
      <c r="AF3768" s="24"/>
    </row>
    <row r="3769" spans="1:32" x14ac:dyDescent="0.25">
      <c r="A3769" s="18"/>
      <c r="B3769" s="18"/>
      <c r="C3769" s="74"/>
      <c r="D3769" s="74"/>
      <c r="E3769" s="75"/>
      <c r="F3769" s="5"/>
      <c r="G3769" s="5"/>
      <c r="H3769" s="5"/>
      <c r="K3769" s="5"/>
      <c r="L3769" s="5"/>
      <c r="M3769" s="18"/>
      <c r="N3769" s="18"/>
      <c r="T3769" s="67"/>
      <c r="U3769" s="67"/>
      <c r="Z3769" s="24"/>
      <c r="AA3769" s="24"/>
      <c r="AB3769" s="24"/>
      <c r="AC3769" s="24"/>
      <c r="AD3769" s="24"/>
      <c r="AE3769" s="24"/>
      <c r="AF3769" s="24"/>
    </row>
    <row r="3770" spans="1:32" x14ac:dyDescent="0.25">
      <c r="A3770" s="18"/>
      <c r="B3770" s="18"/>
      <c r="C3770" s="74"/>
      <c r="D3770" s="74"/>
      <c r="E3770" s="75"/>
      <c r="F3770" s="5"/>
      <c r="G3770" s="5"/>
      <c r="H3770" s="5"/>
      <c r="K3770" s="5"/>
      <c r="L3770" s="5"/>
      <c r="M3770" s="18"/>
      <c r="N3770" s="18"/>
      <c r="T3770" s="67"/>
      <c r="U3770" s="67"/>
      <c r="Z3770" s="24"/>
      <c r="AA3770" s="24"/>
      <c r="AB3770" s="24"/>
      <c r="AC3770" s="24"/>
      <c r="AD3770" s="24"/>
      <c r="AE3770" s="24"/>
      <c r="AF3770" s="24"/>
    </row>
    <row r="3771" spans="1:32" x14ac:dyDescent="0.25">
      <c r="A3771" s="18"/>
      <c r="B3771" s="18"/>
      <c r="C3771" s="74"/>
      <c r="D3771" s="74"/>
      <c r="E3771" s="75"/>
      <c r="F3771" s="5"/>
      <c r="G3771" s="5"/>
      <c r="H3771" s="5"/>
      <c r="K3771" s="5"/>
      <c r="L3771" s="5"/>
      <c r="M3771" s="18"/>
      <c r="N3771" s="18"/>
      <c r="T3771" s="67"/>
      <c r="U3771" s="67"/>
      <c r="Z3771" s="24"/>
      <c r="AA3771" s="24"/>
      <c r="AB3771" s="24"/>
      <c r="AC3771" s="24"/>
      <c r="AD3771" s="24"/>
      <c r="AE3771" s="24"/>
      <c r="AF3771" s="24"/>
    </row>
    <row r="3772" spans="1:32" x14ac:dyDescent="0.25">
      <c r="A3772" s="18"/>
      <c r="B3772" s="18"/>
      <c r="C3772" s="74"/>
      <c r="D3772" s="74"/>
      <c r="E3772" s="75"/>
      <c r="F3772" s="5"/>
      <c r="G3772" s="5"/>
      <c r="H3772" s="5"/>
      <c r="K3772" s="5"/>
      <c r="L3772" s="5"/>
      <c r="M3772" s="18"/>
      <c r="N3772" s="18"/>
      <c r="T3772" s="67"/>
      <c r="U3772" s="67"/>
      <c r="Z3772" s="24"/>
      <c r="AA3772" s="24"/>
      <c r="AB3772" s="24"/>
      <c r="AC3772" s="24"/>
      <c r="AD3772" s="24"/>
      <c r="AE3772" s="24"/>
      <c r="AF3772" s="24"/>
    </row>
    <row r="3773" spans="1:32" x14ac:dyDescent="0.25">
      <c r="A3773" s="18"/>
      <c r="B3773" s="18"/>
      <c r="C3773" s="74"/>
      <c r="D3773" s="74"/>
      <c r="E3773" s="75"/>
      <c r="F3773" s="5"/>
      <c r="G3773" s="5"/>
      <c r="H3773" s="5"/>
      <c r="K3773" s="5"/>
      <c r="L3773" s="5"/>
      <c r="M3773" s="18"/>
      <c r="N3773" s="18"/>
      <c r="T3773" s="67"/>
      <c r="U3773" s="67"/>
      <c r="Z3773" s="24"/>
      <c r="AA3773" s="24"/>
      <c r="AB3773" s="24"/>
      <c r="AC3773" s="24"/>
      <c r="AD3773" s="24"/>
      <c r="AE3773" s="24"/>
      <c r="AF3773" s="24"/>
    </row>
    <row r="3774" spans="1:32" x14ac:dyDescent="0.25">
      <c r="A3774" s="18"/>
      <c r="B3774" s="18"/>
      <c r="C3774" s="74"/>
      <c r="D3774" s="74"/>
      <c r="E3774" s="75"/>
      <c r="F3774" s="5"/>
      <c r="G3774" s="5"/>
      <c r="H3774" s="5"/>
      <c r="K3774" s="5"/>
      <c r="L3774" s="5"/>
      <c r="M3774" s="18"/>
      <c r="N3774" s="18"/>
      <c r="T3774" s="67"/>
      <c r="U3774" s="67"/>
      <c r="Z3774" s="24"/>
      <c r="AA3774" s="24"/>
      <c r="AB3774" s="24"/>
      <c r="AC3774" s="24"/>
      <c r="AD3774" s="24"/>
      <c r="AE3774" s="24"/>
      <c r="AF3774" s="24"/>
    </row>
    <row r="3775" spans="1:32" x14ac:dyDescent="0.25">
      <c r="A3775" s="18"/>
      <c r="B3775" s="18"/>
      <c r="C3775" s="74"/>
      <c r="D3775" s="74"/>
      <c r="E3775" s="75"/>
      <c r="F3775" s="5"/>
      <c r="G3775" s="5"/>
      <c r="H3775" s="5"/>
      <c r="K3775" s="5"/>
      <c r="L3775" s="5"/>
      <c r="M3775" s="18"/>
      <c r="N3775" s="18"/>
      <c r="T3775" s="67"/>
      <c r="U3775" s="67"/>
      <c r="Z3775" s="24"/>
      <c r="AA3775" s="24"/>
      <c r="AB3775" s="24"/>
      <c r="AC3775" s="24"/>
      <c r="AD3775" s="24"/>
      <c r="AE3775" s="24"/>
      <c r="AF3775" s="24"/>
    </row>
    <row r="3776" spans="1:32" x14ac:dyDescent="0.25">
      <c r="A3776" s="18"/>
      <c r="B3776" s="18"/>
      <c r="C3776" s="74"/>
      <c r="D3776" s="74"/>
      <c r="E3776" s="75"/>
      <c r="F3776" s="5"/>
      <c r="G3776" s="5"/>
      <c r="H3776" s="5"/>
      <c r="K3776" s="5"/>
      <c r="L3776" s="5"/>
      <c r="M3776" s="18"/>
      <c r="N3776" s="18"/>
      <c r="T3776" s="67"/>
      <c r="U3776" s="67"/>
      <c r="Z3776" s="24"/>
      <c r="AA3776" s="24"/>
      <c r="AB3776" s="24"/>
      <c r="AC3776" s="24"/>
      <c r="AD3776" s="24"/>
      <c r="AE3776" s="24"/>
      <c r="AF3776" s="24"/>
    </row>
    <row r="3777" spans="1:32" x14ac:dyDescent="0.25">
      <c r="A3777" s="18"/>
      <c r="B3777" s="18"/>
      <c r="C3777" s="74"/>
      <c r="D3777" s="74"/>
      <c r="E3777" s="75"/>
      <c r="F3777" s="5"/>
      <c r="G3777" s="5"/>
      <c r="H3777" s="5"/>
      <c r="K3777" s="5"/>
      <c r="L3777" s="5"/>
      <c r="M3777" s="18"/>
      <c r="N3777" s="18"/>
      <c r="T3777" s="67"/>
      <c r="U3777" s="67"/>
      <c r="Z3777" s="24"/>
      <c r="AA3777" s="24"/>
      <c r="AB3777" s="24"/>
      <c r="AC3777" s="24"/>
      <c r="AD3777" s="24"/>
      <c r="AE3777" s="24"/>
      <c r="AF3777" s="24"/>
    </row>
    <row r="3778" spans="1:32" x14ac:dyDescent="0.25">
      <c r="A3778" s="18"/>
      <c r="B3778" s="18"/>
      <c r="C3778" s="74"/>
      <c r="D3778" s="74"/>
      <c r="E3778" s="75"/>
      <c r="F3778" s="5"/>
      <c r="G3778" s="5"/>
      <c r="H3778" s="5"/>
      <c r="K3778" s="5"/>
      <c r="L3778" s="5"/>
      <c r="M3778" s="18"/>
      <c r="N3778" s="18"/>
      <c r="T3778" s="67"/>
      <c r="U3778" s="67"/>
      <c r="Z3778" s="24"/>
      <c r="AA3778" s="24"/>
      <c r="AB3778" s="24"/>
      <c r="AC3778" s="24"/>
      <c r="AD3778" s="24"/>
      <c r="AE3778" s="24"/>
      <c r="AF3778" s="24"/>
    </row>
    <row r="3779" spans="1:32" x14ac:dyDescent="0.25">
      <c r="A3779" s="18"/>
      <c r="B3779" s="18"/>
      <c r="C3779" s="74"/>
      <c r="D3779" s="74"/>
      <c r="E3779" s="75"/>
      <c r="F3779" s="5"/>
      <c r="G3779" s="5"/>
      <c r="H3779" s="5"/>
      <c r="K3779" s="5"/>
      <c r="L3779" s="5"/>
      <c r="M3779" s="18"/>
      <c r="N3779" s="18"/>
      <c r="T3779" s="67"/>
      <c r="U3779" s="67"/>
      <c r="Z3779" s="24"/>
      <c r="AA3779" s="24"/>
      <c r="AB3779" s="24"/>
      <c r="AC3779" s="24"/>
      <c r="AD3779" s="24"/>
      <c r="AE3779" s="24"/>
      <c r="AF3779" s="24"/>
    </row>
    <row r="3780" spans="1:32" x14ac:dyDescent="0.25">
      <c r="A3780" s="18"/>
      <c r="B3780" s="18"/>
      <c r="C3780" s="74"/>
      <c r="D3780" s="74"/>
      <c r="E3780" s="75"/>
      <c r="F3780" s="5"/>
      <c r="G3780" s="5"/>
      <c r="H3780" s="5"/>
      <c r="K3780" s="5"/>
      <c r="L3780" s="5"/>
      <c r="M3780" s="18"/>
      <c r="N3780" s="18"/>
      <c r="T3780" s="67"/>
      <c r="U3780" s="67"/>
      <c r="Z3780" s="24"/>
      <c r="AA3780" s="24"/>
      <c r="AB3780" s="24"/>
      <c r="AC3780" s="24"/>
      <c r="AD3780" s="24"/>
      <c r="AE3780" s="24"/>
      <c r="AF3780" s="24"/>
    </row>
    <row r="3781" spans="1:32" x14ac:dyDescent="0.25">
      <c r="A3781" s="18"/>
      <c r="B3781" s="18"/>
      <c r="C3781" s="74"/>
      <c r="D3781" s="74"/>
      <c r="E3781" s="75"/>
      <c r="F3781" s="5"/>
      <c r="G3781" s="5"/>
      <c r="H3781" s="5"/>
      <c r="K3781" s="5"/>
      <c r="L3781" s="5"/>
      <c r="M3781" s="18"/>
      <c r="N3781" s="18"/>
      <c r="T3781" s="67"/>
      <c r="U3781" s="67"/>
      <c r="Z3781" s="24"/>
      <c r="AA3781" s="24"/>
      <c r="AB3781" s="24"/>
      <c r="AC3781" s="24"/>
      <c r="AD3781" s="24"/>
      <c r="AE3781" s="24"/>
      <c r="AF3781" s="24"/>
    </row>
    <row r="3782" spans="1:32" x14ac:dyDescent="0.25">
      <c r="A3782" s="18"/>
      <c r="B3782" s="18"/>
      <c r="C3782" s="74"/>
      <c r="D3782" s="74"/>
      <c r="E3782" s="75"/>
      <c r="F3782" s="5"/>
      <c r="G3782" s="5"/>
      <c r="H3782" s="5"/>
      <c r="K3782" s="5"/>
      <c r="L3782" s="5"/>
      <c r="M3782" s="18"/>
      <c r="N3782" s="18"/>
      <c r="T3782" s="67"/>
      <c r="U3782" s="67"/>
      <c r="Z3782" s="24"/>
      <c r="AA3782" s="24"/>
      <c r="AB3782" s="24"/>
      <c r="AC3782" s="24"/>
      <c r="AD3782" s="24"/>
      <c r="AE3782" s="24"/>
      <c r="AF3782" s="24"/>
    </row>
    <row r="3783" spans="1:32" x14ac:dyDescent="0.25">
      <c r="A3783" s="18"/>
      <c r="B3783" s="18"/>
      <c r="C3783" s="74"/>
      <c r="D3783" s="74"/>
      <c r="E3783" s="75"/>
      <c r="F3783" s="5"/>
      <c r="G3783" s="5"/>
      <c r="H3783" s="5"/>
      <c r="K3783" s="5"/>
      <c r="L3783" s="5"/>
      <c r="M3783" s="18"/>
      <c r="N3783" s="18"/>
      <c r="T3783" s="67"/>
      <c r="U3783" s="67"/>
      <c r="Z3783" s="24"/>
      <c r="AA3783" s="24"/>
      <c r="AB3783" s="24"/>
      <c r="AC3783" s="24"/>
      <c r="AD3783" s="24"/>
      <c r="AE3783" s="24"/>
      <c r="AF3783" s="24"/>
    </row>
    <row r="3784" spans="1:32" x14ac:dyDescent="0.25">
      <c r="A3784" s="18"/>
      <c r="B3784" s="18"/>
      <c r="C3784" s="74"/>
      <c r="D3784" s="74"/>
      <c r="E3784" s="75"/>
      <c r="F3784" s="5"/>
      <c r="G3784" s="5"/>
      <c r="H3784" s="5"/>
      <c r="K3784" s="5"/>
      <c r="L3784" s="5"/>
      <c r="M3784" s="18"/>
      <c r="N3784" s="18"/>
      <c r="T3784" s="67"/>
      <c r="U3784" s="67"/>
      <c r="Z3784" s="24"/>
      <c r="AA3784" s="24"/>
      <c r="AB3784" s="24"/>
      <c r="AC3784" s="24"/>
      <c r="AD3784" s="24"/>
      <c r="AE3784" s="24"/>
      <c r="AF3784" s="24"/>
    </row>
    <row r="3785" spans="1:32" x14ac:dyDescent="0.25">
      <c r="A3785" s="18"/>
      <c r="B3785" s="18"/>
      <c r="C3785" s="74"/>
      <c r="D3785" s="74"/>
      <c r="E3785" s="75"/>
      <c r="F3785" s="5"/>
      <c r="G3785" s="5"/>
      <c r="H3785" s="5"/>
      <c r="K3785" s="5"/>
      <c r="L3785" s="5"/>
      <c r="M3785" s="18"/>
      <c r="N3785" s="18"/>
      <c r="T3785" s="67"/>
      <c r="U3785" s="67"/>
      <c r="Z3785" s="24"/>
      <c r="AA3785" s="24"/>
      <c r="AB3785" s="24"/>
      <c r="AC3785" s="24"/>
      <c r="AD3785" s="24"/>
      <c r="AE3785" s="24"/>
      <c r="AF3785" s="24"/>
    </row>
    <row r="3786" spans="1:32" x14ac:dyDescent="0.25">
      <c r="A3786" s="18"/>
      <c r="B3786" s="18"/>
      <c r="C3786" s="74"/>
      <c r="D3786" s="74"/>
      <c r="E3786" s="75"/>
      <c r="F3786" s="5"/>
      <c r="G3786" s="5"/>
      <c r="H3786" s="5"/>
      <c r="K3786" s="5"/>
      <c r="L3786" s="5"/>
      <c r="M3786" s="18"/>
      <c r="N3786" s="18"/>
      <c r="T3786" s="67"/>
      <c r="U3786" s="67"/>
      <c r="Z3786" s="24"/>
      <c r="AA3786" s="24"/>
      <c r="AB3786" s="24"/>
      <c r="AC3786" s="24"/>
      <c r="AD3786" s="24"/>
      <c r="AE3786" s="24"/>
      <c r="AF3786" s="24"/>
    </row>
    <row r="3787" spans="1:32" x14ac:dyDescent="0.25">
      <c r="A3787" s="18"/>
      <c r="B3787" s="18"/>
      <c r="C3787" s="74"/>
      <c r="D3787" s="74"/>
      <c r="E3787" s="75"/>
      <c r="F3787" s="5"/>
      <c r="G3787" s="5"/>
      <c r="H3787" s="5"/>
      <c r="K3787" s="5"/>
      <c r="L3787" s="5"/>
      <c r="M3787" s="18"/>
      <c r="N3787" s="18"/>
      <c r="T3787" s="67"/>
      <c r="U3787" s="67"/>
      <c r="Z3787" s="24"/>
      <c r="AA3787" s="24"/>
      <c r="AB3787" s="24"/>
      <c r="AC3787" s="24"/>
      <c r="AD3787" s="24"/>
      <c r="AE3787" s="24"/>
      <c r="AF3787" s="24"/>
    </row>
    <row r="3788" spans="1:32" x14ac:dyDescent="0.25">
      <c r="A3788" s="18"/>
      <c r="B3788" s="18"/>
      <c r="C3788" s="74"/>
      <c r="D3788" s="74"/>
      <c r="E3788" s="75"/>
      <c r="F3788" s="5"/>
      <c r="G3788" s="5"/>
      <c r="H3788" s="5"/>
      <c r="K3788" s="5"/>
      <c r="L3788" s="5"/>
      <c r="M3788" s="18"/>
      <c r="N3788" s="18"/>
      <c r="T3788" s="67"/>
      <c r="U3788" s="67"/>
      <c r="Z3788" s="24"/>
      <c r="AA3788" s="24"/>
      <c r="AB3788" s="24"/>
      <c r="AC3788" s="24"/>
      <c r="AD3788" s="24"/>
      <c r="AE3788" s="24"/>
      <c r="AF3788" s="24"/>
    </row>
    <row r="3789" spans="1:32" x14ac:dyDescent="0.25">
      <c r="A3789" s="18"/>
      <c r="B3789" s="18"/>
      <c r="C3789" s="74"/>
      <c r="D3789" s="74"/>
      <c r="E3789" s="75"/>
      <c r="F3789" s="5"/>
      <c r="G3789" s="5"/>
      <c r="H3789" s="5"/>
      <c r="K3789" s="5"/>
      <c r="L3789" s="5"/>
      <c r="M3789" s="18"/>
      <c r="N3789" s="18"/>
      <c r="T3789" s="67"/>
      <c r="U3789" s="67"/>
      <c r="Z3789" s="24"/>
      <c r="AA3789" s="24"/>
      <c r="AB3789" s="24"/>
      <c r="AC3789" s="24"/>
      <c r="AD3789" s="24"/>
      <c r="AE3789" s="24"/>
      <c r="AF3789" s="24"/>
    </row>
    <row r="3790" spans="1:32" x14ac:dyDescent="0.25">
      <c r="A3790" s="18"/>
      <c r="B3790" s="18"/>
      <c r="C3790" s="74"/>
      <c r="D3790" s="74"/>
      <c r="E3790" s="75"/>
      <c r="F3790" s="5"/>
      <c r="G3790" s="5"/>
      <c r="H3790" s="5"/>
      <c r="K3790" s="5"/>
      <c r="L3790" s="5"/>
      <c r="M3790" s="18"/>
      <c r="N3790" s="18"/>
      <c r="T3790" s="67"/>
      <c r="U3790" s="67"/>
      <c r="Z3790" s="24"/>
      <c r="AA3790" s="24"/>
      <c r="AB3790" s="24"/>
      <c r="AC3790" s="24"/>
      <c r="AD3790" s="24"/>
      <c r="AE3790" s="24"/>
      <c r="AF3790" s="24"/>
    </row>
    <row r="3791" spans="1:32" x14ac:dyDescent="0.25">
      <c r="A3791" s="18"/>
      <c r="B3791" s="18"/>
      <c r="C3791" s="74"/>
      <c r="D3791" s="74"/>
      <c r="E3791" s="75"/>
      <c r="F3791" s="5"/>
      <c r="G3791" s="5"/>
      <c r="H3791" s="5"/>
      <c r="K3791" s="5"/>
      <c r="L3791" s="5"/>
      <c r="M3791" s="18"/>
      <c r="N3791" s="18"/>
      <c r="T3791" s="67"/>
      <c r="U3791" s="67"/>
      <c r="Z3791" s="24"/>
      <c r="AA3791" s="24"/>
      <c r="AB3791" s="24"/>
      <c r="AC3791" s="24"/>
      <c r="AD3791" s="24"/>
      <c r="AE3791" s="24"/>
      <c r="AF3791" s="24"/>
    </row>
    <row r="3792" spans="1:32" x14ac:dyDescent="0.25">
      <c r="A3792" s="18"/>
      <c r="B3792" s="18"/>
      <c r="C3792" s="74"/>
      <c r="D3792" s="74"/>
      <c r="E3792" s="75"/>
      <c r="F3792" s="5"/>
      <c r="G3792" s="5"/>
      <c r="H3792" s="5"/>
      <c r="K3792" s="5"/>
      <c r="L3792" s="5"/>
      <c r="M3792" s="18"/>
      <c r="N3792" s="18"/>
      <c r="T3792" s="67"/>
      <c r="U3792" s="67"/>
      <c r="Z3792" s="24"/>
      <c r="AA3792" s="24"/>
      <c r="AB3792" s="24"/>
      <c r="AC3792" s="24"/>
      <c r="AD3792" s="24"/>
      <c r="AE3792" s="24"/>
      <c r="AF3792" s="24"/>
    </row>
    <row r="3793" spans="1:32" x14ac:dyDescent="0.25">
      <c r="A3793" s="18"/>
      <c r="B3793" s="18"/>
      <c r="C3793" s="74"/>
      <c r="D3793" s="74"/>
      <c r="E3793" s="75"/>
      <c r="F3793" s="5"/>
      <c r="G3793" s="5"/>
      <c r="H3793" s="5"/>
      <c r="K3793" s="5"/>
      <c r="L3793" s="5"/>
      <c r="M3793" s="18"/>
      <c r="N3793" s="18"/>
      <c r="T3793" s="67"/>
      <c r="U3793" s="67"/>
      <c r="Z3793" s="24"/>
      <c r="AA3793" s="24"/>
      <c r="AB3793" s="24"/>
      <c r="AC3793" s="24"/>
      <c r="AD3793" s="24"/>
      <c r="AE3793" s="24"/>
      <c r="AF3793" s="24"/>
    </row>
    <row r="3794" spans="1:32" x14ac:dyDescent="0.25">
      <c r="A3794" s="18"/>
      <c r="B3794" s="18"/>
      <c r="C3794" s="74"/>
      <c r="D3794" s="74"/>
      <c r="E3794" s="75"/>
      <c r="F3794" s="5"/>
      <c r="G3794" s="5"/>
      <c r="H3794" s="5"/>
      <c r="K3794" s="5"/>
      <c r="L3794" s="5"/>
      <c r="M3794" s="18"/>
      <c r="N3794" s="18"/>
      <c r="T3794" s="67"/>
      <c r="U3794" s="67"/>
      <c r="Z3794" s="24"/>
      <c r="AA3794" s="24"/>
      <c r="AB3794" s="24"/>
      <c r="AC3794" s="24"/>
      <c r="AD3794" s="24"/>
      <c r="AE3794" s="24"/>
      <c r="AF3794" s="24"/>
    </row>
    <row r="3795" spans="1:32" x14ac:dyDescent="0.25">
      <c r="A3795" s="18"/>
      <c r="B3795" s="18"/>
      <c r="C3795" s="74"/>
      <c r="D3795" s="74"/>
      <c r="E3795" s="75"/>
      <c r="F3795" s="5"/>
      <c r="G3795" s="5"/>
      <c r="H3795" s="5"/>
      <c r="K3795" s="5"/>
      <c r="L3795" s="5"/>
      <c r="M3795" s="18"/>
      <c r="N3795" s="18"/>
      <c r="T3795" s="67"/>
      <c r="U3795" s="67"/>
      <c r="Z3795" s="24"/>
      <c r="AA3795" s="24"/>
      <c r="AB3795" s="24"/>
      <c r="AC3795" s="24"/>
      <c r="AD3795" s="24"/>
      <c r="AE3795" s="24"/>
      <c r="AF3795" s="24"/>
    </row>
    <row r="3796" spans="1:32" x14ac:dyDescent="0.25">
      <c r="A3796" s="18"/>
      <c r="B3796" s="18"/>
      <c r="C3796" s="74"/>
      <c r="D3796" s="74"/>
      <c r="E3796" s="75"/>
      <c r="F3796" s="5"/>
      <c r="G3796" s="5"/>
      <c r="H3796" s="5"/>
      <c r="K3796" s="5"/>
      <c r="L3796" s="5"/>
      <c r="M3796" s="18"/>
      <c r="N3796" s="18"/>
      <c r="T3796" s="67"/>
      <c r="U3796" s="67"/>
      <c r="Z3796" s="24"/>
      <c r="AA3796" s="24"/>
      <c r="AB3796" s="24"/>
      <c r="AC3796" s="24"/>
      <c r="AD3796" s="24"/>
      <c r="AE3796" s="24"/>
      <c r="AF3796" s="24"/>
    </row>
    <row r="3797" spans="1:32" x14ac:dyDescent="0.25">
      <c r="A3797" s="18"/>
      <c r="B3797" s="18"/>
      <c r="C3797" s="74"/>
      <c r="D3797" s="74"/>
      <c r="E3797" s="75"/>
      <c r="F3797" s="5"/>
      <c r="G3797" s="5"/>
      <c r="H3797" s="5"/>
      <c r="K3797" s="5"/>
      <c r="L3797" s="5"/>
      <c r="M3797" s="18"/>
      <c r="N3797" s="18"/>
      <c r="T3797" s="67"/>
      <c r="U3797" s="67"/>
      <c r="Z3797" s="24"/>
      <c r="AA3797" s="24"/>
      <c r="AB3797" s="24"/>
      <c r="AC3797" s="24"/>
      <c r="AD3797" s="24"/>
      <c r="AE3797" s="24"/>
      <c r="AF3797" s="24"/>
    </row>
    <row r="3798" spans="1:32" x14ac:dyDescent="0.25">
      <c r="A3798" s="18"/>
      <c r="B3798" s="18"/>
      <c r="C3798" s="74"/>
      <c r="D3798" s="74"/>
      <c r="E3798" s="75"/>
      <c r="F3798" s="5"/>
      <c r="G3798" s="5"/>
      <c r="H3798" s="5"/>
      <c r="K3798" s="5"/>
      <c r="L3798" s="5"/>
      <c r="M3798" s="18"/>
      <c r="N3798" s="18"/>
      <c r="T3798" s="67"/>
      <c r="U3798" s="67"/>
      <c r="Z3798" s="24"/>
      <c r="AA3798" s="24"/>
      <c r="AB3798" s="24"/>
      <c r="AC3798" s="24"/>
      <c r="AD3798" s="24"/>
      <c r="AE3798" s="24"/>
      <c r="AF3798" s="24"/>
    </row>
    <row r="3799" spans="1:32" x14ac:dyDescent="0.25">
      <c r="A3799" s="18"/>
      <c r="B3799" s="18"/>
      <c r="C3799" s="74"/>
      <c r="D3799" s="74"/>
      <c r="E3799" s="75"/>
      <c r="F3799" s="5"/>
      <c r="G3799" s="5"/>
      <c r="H3799" s="5"/>
      <c r="K3799" s="5"/>
      <c r="L3799" s="5"/>
      <c r="M3799" s="18"/>
      <c r="N3799" s="18"/>
      <c r="T3799" s="67"/>
      <c r="U3799" s="67"/>
      <c r="Z3799" s="24"/>
      <c r="AA3799" s="24"/>
      <c r="AB3799" s="24"/>
      <c r="AC3799" s="24"/>
      <c r="AD3799" s="24"/>
      <c r="AE3799" s="24"/>
      <c r="AF3799" s="24"/>
    </row>
    <row r="3800" spans="1:32" x14ac:dyDescent="0.25">
      <c r="A3800" s="18"/>
      <c r="B3800" s="18"/>
      <c r="C3800" s="74"/>
      <c r="D3800" s="74"/>
      <c r="E3800" s="75"/>
      <c r="F3800" s="5"/>
      <c r="G3800" s="5"/>
      <c r="H3800" s="5"/>
      <c r="K3800" s="5"/>
      <c r="L3800" s="5"/>
      <c r="M3800" s="18"/>
      <c r="N3800" s="18"/>
      <c r="T3800" s="67"/>
      <c r="U3800" s="67"/>
      <c r="Z3800" s="24"/>
      <c r="AA3800" s="24"/>
      <c r="AB3800" s="24"/>
      <c r="AC3800" s="24"/>
      <c r="AD3800" s="24"/>
      <c r="AE3800" s="24"/>
      <c r="AF3800" s="24"/>
    </row>
    <row r="3801" spans="1:32" x14ac:dyDescent="0.25">
      <c r="A3801" s="18"/>
      <c r="B3801" s="18"/>
      <c r="C3801" s="74"/>
      <c r="D3801" s="74"/>
      <c r="E3801" s="75"/>
      <c r="F3801" s="5"/>
      <c r="G3801" s="5"/>
      <c r="H3801" s="5"/>
      <c r="K3801" s="5"/>
      <c r="L3801" s="5"/>
      <c r="M3801" s="18"/>
      <c r="N3801" s="18"/>
      <c r="T3801" s="67"/>
      <c r="U3801" s="67"/>
      <c r="Z3801" s="24"/>
      <c r="AA3801" s="24"/>
      <c r="AB3801" s="24"/>
      <c r="AC3801" s="24"/>
      <c r="AD3801" s="24"/>
      <c r="AE3801" s="24"/>
      <c r="AF3801" s="24"/>
    </row>
    <row r="3802" spans="1:32" x14ac:dyDescent="0.25">
      <c r="A3802" s="18"/>
      <c r="B3802" s="18"/>
      <c r="C3802" s="74"/>
      <c r="D3802" s="74"/>
      <c r="E3802" s="75"/>
      <c r="F3802" s="5"/>
      <c r="G3802" s="5"/>
      <c r="H3802" s="5"/>
      <c r="K3802" s="5"/>
      <c r="L3802" s="5"/>
      <c r="M3802" s="18"/>
      <c r="N3802" s="18"/>
      <c r="T3802" s="67"/>
      <c r="U3802" s="67"/>
      <c r="Z3802" s="24"/>
      <c r="AA3802" s="24"/>
      <c r="AB3802" s="24"/>
      <c r="AC3802" s="24"/>
      <c r="AD3802" s="24"/>
      <c r="AE3802" s="24"/>
      <c r="AF3802" s="24"/>
    </row>
    <row r="3803" spans="1:32" x14ac:dyDescent="0.25">
      <c r="A3803" s="18"/>
      <c r="B3803" s="18"/>
      <c r="C3803" s="74"/>
      <c r="D3803" s="74"/>
      <c r="E3803" s="75"/>
      <c r="F3803" s="5"/>
      <c r="G3803" s="5"/>
      <c r="H3803" s="5"/>
      <c r="K3803" s="5"/>
      <c r="L3803" s="5"/>
      <c r="M3803" s="18"/>
      <c r="N3803" s="18"/>
      <c r="T3803" s="67"/>
      <c r="U3803" s="67"/>
      <c r="Z3803" s="24"/>
      <c r="AA3803" s="24"/>
      <c r="AB3803" s="24"/>
      <c r="AC3803" s="24"/>
      <c r="AD3803" s="24"/>
      <c r="AE3803" s="24"/>
      <c r="AF3803" s="24"/>
    </row>
    <row r="3804" spans="1:32" x14ac:dyDescent="0.25">
      <c r="A3804" s="18"/>
      <c r="B3804" s="18"/>
      <c r="C3804" s="74"/>
      <c r="D3804" s="74"/>
      <c r="E3804" s="75"/>
      <c r="F3804" s="5"/>
      <c r="G3804" s="5"/>
      <c r="H3804" s="5"/>
      <c r="K3804" s="5"/>
      <c r="L3804" s="5"/>
      <c r="M3804" s="18"/>
      <c r="N3804" s="18"/>
      <c r="T3804" s="67"/>
      <c r="U3804" s="67"/>
      <c r="Z3804" s="24"/>
      <c r="AA3804" s="24"/>
      <c r="AB3804" s="24"/>
      <c r="AC3804" s="24"/>
      <c r="AD3804" s="24"/>
      <c r="AE3804" s="24"/>
      <c r="AF3804" s="24"/>
    </row>
    <row r="3805" spans="1:32" x14ac:dyDescent="0.25">
      <c r="A3805" s="18"/>
      <c r="B3805" s="18"/>
      <c r="C3805" s="74"/>
      <c r="D3805" s="74"/>
      <c r="E3805" s="75"/>
      <c r="F3805" s="5"/>
      <c r="G3805" s="5"/>
      <c r="H3805" s="5"/>
      <c r="K3805" s="5"/>
      <c r="L3805" s="5"/>
      <c r="M3805" s="18"/>
      <c r="N3805" s="18"/>
      <c r="T3805" s="67"/>
      <c r="U3805" s="67"/>
      <c r="Z3805" s="24"/>
      <c r="AA3805" s="24"/>
      <c r="AB3805" s="24"/>
      <c r="AC3805" s="24"/>
      <c r="AD3805" s="24"/>
      <c r="AE3805" s="24"/>
      <c r="AF3805" s="24"/>
    </row>
    <row r="3806" spans="1:32" x14ac:dyDescent="0.25">
      <c r="A3806" s="18"/>
      <c r="B3806" s="18"/>
      <c r="C3806" s="74"/>
      <c r="D3806" s="74"/>
      <c r="E3806" s="75"/>
      <c r="F3806" s="5"/>
      <c r="G3806" s="5"/>
      <c r="H3806" s="5"/>
      <c r="K3806" s="5"/>
      <c r="L3806" s="5"/>
      <c r="M3806" s="18"/>
      <c r="N3806" s="18"/>
      <c r="T3806" s="67"/>
      <c r="U3806" s="67"/>
      <c r="Z3806" s="24"/>
      <c r="AA3806" s="24"/>
      <c r="AB3806" s="24"/>
      <c r="AC3806" s="24"/>
      <c r="AD3806" s="24"/>
      <c r="AE3806" s="24"/>
      <c r="AF3806" s="24"/>
    </row>
    <row r="3807" spans="1:32" x14ac:dyDescent="0.25">
      <c r="A3807" s="18"/>
      <c r="B3807" s="18"/>
      <c r="C3807" s="74"/>
      <c r="D3807" s="74"/>
      <c r="E3807" s="75"/>
      <c r="F3807" s="5"/>
      <c r="G3807" s="5"/>
      <c r="H3807" s="5"/>
      <c r="K3807" s="5"/>
      <c r="L3807" s="5"/>
      <c r="M3807" s="18"/>
      <c r="N3807" s="18"/>
      <c r="T3807" s="67"/>
      <c r="U3807" s="67"/>
      <c r="Z3807" s="24"/>
      <c r="AA3807" s="24"/>
      <c r="AB3807" s="24"/>
      <c r="AC3807" s="24"/>
      <c r="AD3807" s="24"/>
      <c r="AE3807" s="24"/>
      <c r="AF3807" s="24"/>
    </row>
    <row r="3808" spans="1:32" x14ac:dyDescent="0.25">
      <c r="A3808" s="18"/>
      <c r="B3808" s="18"/>
      <c r="C3808" s="74"/>
      <c r="D3808" s="74"/>
      <c r="E3808" s="75"/>
      <c r="F3808" s="5"/>
      <c r="G3808" s="5"/>
      <c r="H3808" s="5"/>
      <c r="K3808" s="5"/>
      <c r="L3808" s="5"/>
      <c r="M3808" s="18"/>
      <c r="N3808" s="18"/>
      <c r="T3808" s="67"/>
      <c r="U3808" s="67"/>
      <c r="Z3808" s="24"/>
      <c r="AA3808" s="24"/>
      <c r="AB3808" s="24"/>
      <c r="AC3808" s="24"/>
      <c r="AD3808" s="24"/>
      <c r="AE3808" s="24"/>
      <c r="AF3808" s="24"/>
    </row>
    <row r="3809" spans="1:32" x14ac:dyDescent="0.25">
      <c r="A3809" s="18"/>
      <c r="B3809" s="18"/>
      <c r="C3809" s="74"/>
      <c r="D3809" s="74"/>
      <c r="E3809" s="75"/>
      <c r="F3809" s="5"/>
      <c r="G3809" s="5"/>
      <c r="H3809" s="5"/>
      <c r="K3809" s="5"/>
      <c r="L3809" s="5"/>
      <c r="M3809" s="18"/>
      <c r="N3809" s="18"/>
      <c r="T3809" s="67"/>
      <c r="U3809" s="67"/>
      <c r="Z3809" s="24"/>
      <c r="AA3809" s="24"/>
      <c r="AB3809" s="24"/>
      <c r="AC3809" s="24"/>
      <c r="AD3809" s="24"/>
      <c r="AE3809" s="24"/>
      <c r="AF3809" s="24"/>
    </row>
    <row r="3810" spans="1:32" x14ac:dyDescent="0.25">
      <c r="A3810" s="18"/>
      <c r="B3810" s="18"/>
      <c r="C3810" s="74"/>
      <c r="D3810" s="74"/>
      <c r="E3810" s="75"/>
      <c r="F3810" s="5"/>
      <c r="G3810" s="5"/>
      <c r="H3810" s="5"/>
      <c r="K3810" s="5"/>
      <c r="L3810" s="5"/>
      <c r="M3810" s="18"/>
      <c r="N3810" s="18"/>
      <c r="T3810" s="67"/>
      <c r="U3810" s="67"/>
      <c r="Z3810" s="24"/>
      <c r="AA3810" s="24"/>
      <c r="AB3810" s="24"/>
      <c r="AC3810" s="24"/>
      <c r="AD3810" s="24"/>
      <c r="AE3810" s="24"/>
      <c r="AF3810" s="24"/>
    </row>
    <row r="3811" spans="1:32" x14ac:dyDescent="0.25">
      <c r="A3811" s="18"/>
      <c r="B3811" s="18"/>
      <c r="C3811" s="74"/>
      <c r="D3811" s="74"/>
      <c r="E3811" s="75"/>
      <c r="F3811" s="5"/>
      <c r="G3811" s="5"/>
      <c r="H3811" s="5"/>
      <c r="K3811" s="5"/>
      <c r="L3811" s="5"/>
      <c r="M3811" s="18"/>
      <c r="N3811" s="18"/>
      <c r="T3811" s="67"/>
      <c r="U3811" s="67"/>
      <c r="Z3811" s="24"/>
      <c r="AA3811" s="24"/>
      <c r="AB3811" s="24"/>
      <c r="AC3811" s="24"/>
      <c r="AD3811" s="24"/>
      <c r="AE3811" s="24"/>
      <c r="AF3811" s="24"/>
    </row>
    <row r="3812" spans="1:32" x14ac:dyDescent="0.25">
      <c r="A3812" s="18"/>
      <c r="B3812" s="18"/>
      <c r="C3812" s="74"/>
      <c r="D3812" s="74"/>
      <c r="E3812" s="75"/>
      <c r="F3812" s="5"/>
      <c r="G3812" s="5"/>
      <c r="H3812" s="5"/>
      <c r="K3812" s="5"/>
      <c r="L3812" s="5"/>
      <c r="M3812" s="18"/>
      <c r="N3812" s="18"/>
      <c r="T3812" s="67"/>
      <c r="U3812" s="67"/>
      <c r="Z3812" s="24"/>
      <c r="AA3812" s="24"/>
      <c r="AB3812" s="24"/>
      <c r="AC3812" s="24"/>
      <c r="AD3812" s="24"/>
      <c r="AE3812" s="24"/>
      <c r="AF3812" s="24"/>
    </row>
    <row r="3813" spans="1:32" x14ac:dyDescent="0.25">
      <c r="A3813" s="18"/>
      <c r="B3813" s="18"/>
      <c r="C3813" s="74"/>
      <c r="D3813" s="74"/>
      <c r="E3813" s="75"/>
      <c r="F3813" s="5"/>
      <c r="G3813" s="5"/>
      <c r="H3813" s="5"/>
      <c r="K3813" s="5"/>
      <c r="L3813" s="5"/>
      <c r="M3813" s="18"/>
      <c r="N3813" s="18"/>
      <c r="T3813" s="67"/>
      <c r="U3813" s="67"/>
      <c r="Z3813" s="24"/>
      <c r="AA3813" s="24"/>
      <c r="AB3813" s="24"/>
      <c r="AC3813" s="24"/>
      <c r="AD3813" s="24"/>
      <c r="AE3813" s="24"/>
      <c r="AF3813" s="24"/>
    </row>
    <row r="3814" spans="1:32" x14ac:dyDescent="0.25">
      <c r="A3814" s="18"/>
      <c r="B3814" s="18"/>
      <c r="C3814" s="74"/>
      <c r="D3814" s="74"/>
      <c r="E3814" s="75"/>
      <c r="F3814" s="5"/>
      <c r="G3814" s="5"/>
      <c r="H3814" s="5"/>
      <c r="K3814" s="5"/>
      <c r="L3814" s="5"/>
      <c r="M3814" s="18"/>
      <c r="N3814" s="18"/>
      <c r="T3814" s="67"/>
      <c r="U3814" s="67"/>
      <c r="Z3814" s="24"/>
      <c r="AA3814" s="24"/>
      <c r="AB3814" s="24"/>
      <c r="AC3814" s="24"/>
      <c r="AD3814" s="24"/>
      <c r="AE3814" s="24"/>
      <c r="AF3814" s="24"/>
    </row>
    <row r="3815" spans="1:32" x14ac:dyDescent="0.25">
      <c r="A3815" s="18"/>
      <c r="B3815" s="18"/>
      <c r="C3815" s="74"/>
      <c r="D3815" s="74"/>
      <c r="E3815" s="75"/>
      <c r="F3815" s="5"/>
      <c r="G3815" s="5"/>
      <c r="H3815" s="5"/>
      <c r="K3815" s="5"/>
      <c r="L3815" s="5"/>
      <c r="M3815" s="18"/>
      <c r="N3815" s="18"/>
      <c r="T3815" s="67"/>
      <c r="U3815" s="67"/>
      <c r="Z3815" s="24"/>
      <c r="AA3815" s="24"/>
      <c r="AB3815" s="24"/>
      <c r="AC3815" s="24"/>
      <c r="AD3815" s="24"/>
      <c r="AE3815" s="24"/>
      <c r="AF3815" s="24"/>
    </row>
    <row r="3816" spans="1:32" x14ac:dyDescent="0.25">
      <c r="A3816" s="18"/>
      <c r="B3816" s="18"/>
      <c r="C3816" s="74"/>
      <c r="D3816" s="74"/>
      <c r="E3816" s="75"/>
      <c r="F3816" s="5"/>
      <c r="G3816" s="5"/>
      <c r="H3816" s="5"/>
      <c r="K3816" s="5"/>
      <c r="L3816" s="5"/>
      <c r="M3816" s="18"/>
      <c r="N3816" s="18"/>
      <c r="T3816" s="67"/>
      <c r="U3816" s="67"/>
      <c r="Z3816" s="24"/>
      <c r="AA3816" s="24"/>
      <c r="AB3816" s="24"/>
      <c r="AC3816" s="24"/>
      <c r="AD3816" s="24"/>
      <c r="AE3816" s="24"/>
      <c r="AF3816" s="24"/>
    </row>
    <row r="3817" spans="1:32" x14ac:dyDescent="0.25">
      <c r="A3817" s="18"/>
      <c r="B3817" s="18"/>
      <c r="C3817" s="74"/>
      <c r="D3817" s="74"/>
      <c r="E3817" s="75"/>
      <c r="F3817" s="5"/>
      <c r="G3817" s="5"/>
      <c r="H3817" s="5"/>
      <c r="K3817" s="5"/>
      <c r="L3817" s="5"/>
      <c r="M3817" s="18"/>
      <c r="N3817" s="18"/>
      <c r="T3817" s="67"/>
      <c r="U3817" s="67"/>
      <c r="Z3817" s="24"/>
      <c r="AA3817" s="24"/>
      <c r="AB3817" s="24"/>
      <c r="AC3817" s="24"/>
      <c r="AD3817" s="24"/>
      <c r="AE3817" s="24"/>
      <c r="AF3817" s="24"/>
    </row>
    <row r="3818" spans="1:32" x14ac:dyDescent="0.25">
      <c r="A3818" s="18"/>
      <c r="B3818" s="18"/>
      <c r="C3818" s="74"/>
      <c r="D3818" s="74"/>
      <c r="E3818" s="75"/>
      <c r="F3818" s="5"/>
      <c r="G3818" s="5"/>
      <c r="H3818" s="5"/>
      <c r="K3818" s="5"/>
      <c r="L3818" s="5"/>
      <c r="M3818" s="18"/>
      <c r="N3818" s="18"/>
      <c r="T3818" s="67"/>
      <c r="U3818" s="67"/>
      <c r="Z3818" s="24"/>
      <c r="AA3818" s="24"/>
      <c r="AB3818" s="24"/>
      <c r="AC3818" s="24"/>
      <c r="AD3818" s="24"/>
      <c r="AE3818" s="24"/>
      <c r="AF3818" s="24"/>
    </row>
    <row r="3819" spans="1:32" x14ac:dyDescent="0.25">
      <c r="A3819" s="18"/>
      <c r="B3819" s="18"/>
      <c r="C3819" s="74"/>
      <c r="D3819" s="74"/>
      <c r="E3819" s="75"/>
      <c r="F3819" s="5"/>
      <c r="G3819" s="5"/>
      <c r="H3819" s="5"/>
      <c r="K3819" s="5"/>
      <c r="L3819" s="5"/>
      <c r="M3819" s="18"/>
      <c r="N3819" s="18"/>
      <c r="T3819" s="67"/>
      <c r="U3819" s="67"/>
      <c r="Z3819" s="24"/>
      <c r="AA3819" s="24"/>
      <c r="AB3819" s="24"/>
      <c r="AC3819" s="24"/>
      <c r="AD3819" s="24"/>
      <c r="AE3819" s="24"/>
      <c r="AF3819" s="24"/>
    </row>
    <row r="3820" spans="1:32" x14ac:dyDescent="0.25">
      <c r="A3820" s="18"/>
      <c r="B3820" s="18"/>
      <c r="C3820" s="74"/>
      <c r="D3820" s="74"/>
      <c r="E3820" s="75"/>
      <c r="F3820" s="5"/>
      <c r="G3820" s="5"/>
      <c r="H3820" s="5"/>
      <c r="K3820" s="5"/>
      <c r="L3820" s="5"/>
      <c r="M3820" s="18"/>
      <c r="N3820" s="18"/>
      <c r="T3820" s="67"/>
      <c r="U3820" s="67"/>
      <c r="Z3820" s="24"/>
      <c r="AA3820" s="24"/>
      <c r="AB3820" s="24"/>
      <c r="AC3820" s="24"/>
      <c r="AD3820" s="24"/>
      <c r="AE3820" s="24"/>
      <c r="AF3820" s="24"/>
    </row>
    <row r="3821" spans="1:32" x14ac:dyDescent="0.25">
      <c r="A3821" s="18"/>
      <c r="B3821" s="18"/>
      <c r="C3821" s="74"/>
      <c r="D3821" s="74"/>
      <c r="E3821" s="75"/>
      <c r="F3821" s="5"/>
      <c r="G3821" s="5"/>
      <c r="H3821" s="5"/>
      <c r="K3821" s="5"/>
      <c r="L3821" s="5"/>
      <c r="M3821" s="18"/>
      <c r="N3821" s="18"/>
      <c r="T3821" s="67"/>
      <c r="U3821" s="67"/>
      <c r="Z3821" s="24"/>
      <c r="AA3821" s="24"/>
      <c r="AB3821" s="24"/>
      <c r="AC3821" s="24"/>
      <c r="AD3821" s="24"/>
      <c r="AE3821" s="24"/>
      <c r="AF3821" s="24"/>
    </row>
    <row r="3822" spans="1:32" x14ac:dyDescent="0.25">
      <c r="A3822" s="18"/>
      <c r="B3822" s="18"/>
      <c r="C3822" s="74"/>
      <c r="D3822" s="74"/>
      <c r="E3822" s="75"/>
      <c r="F3822" s="5"/>
      <c r="G3822" s="5"/>
      <c r="H3822" s="5"/>
      <c r="K3822" s="5"/>
      <c r="L3822" s="5"/>
      <c r="M3822" s="18"/>
      <c r="N3822" s="18"/>
      <c r="T3822" s="67"/>
      <c r="U3822" s="67"/>
      <c r="Z3822" s="24"/>
      <c r="AA3822" s="24"/>
      <c r="AB3822" s="24"/>
      <c r="AC3822" s="24"/>
      <c r="AD3822" s="24"/>
      <c r="AE3822" s="24"/>
      <c r="AF3822" s="24"/>
    </row>
    <row r="3823" spans="1:32" x14ac:dyDescent="0.25">
      <c r="A3823" s="18"/>
      <c r="B3823" s="18"/>
      <c r="C3823" s="74"/>
      <c r="D3823" s="74"/>
      <c r="E3823" s="75"/>
      <c r="F3823" s="5"/>
      <c r="G3823" s="5"/>
      <c r="H3823" s="5"/>
      <c r="K3823" s="5"/>
      <c r="L3823" s="5"/>
      <c r="M3823" s="18"/>
      <c r="N3823" s="18"/>
      <c r="T3823" s="67"/>
      <c r="U3823" s="67"/>
      <c r="Z3823" s="24"/>
      <c r="AA3823" s="24"/>
      <c r="AB3823" s="24"/>
      <c r="AC3823" s="24"/>
      <c r="AD3823" s="24"/>
      <c r="AE3823" s="24"/>
      <c r="AF3823" s="24"/>
    </row>
    <row r="3824" spans="1:32" x14ac:dyDescent="0.25">
      <c r="A3824" s="18"/>
      <c r="B3824" s="18"/>
      <c r="C3824" s="74"/>
      <c r="D3824" s="74"/>
      <c r="E3824" s="75"/>
      <c r="F3824" s="5"/>
      <c r="G3824" s="5"/>
      <c r="H3824" s="5"/>
      <c r="K3824" s="5"/>
      <c r="L3824" s="5"/>
      <c r="M3824" s="18"/>
      <c r="N3824" s="18"/>
      <c r="T3824" s="67"/>
      <c r="U3824" s="67"/>
      <c r="Z3824" s="24"/>
      <c r="AA3824" s="24"/>
      <c r="AB3824" s="24"/>
      <c r="AC3824" s="24"/>
      <c r="AD3824" s="24"/>
      <c r="AE3824" s="24"/>
      <c r="AF3824" s="24"/>
    </row>
    <row r="3825" spans="1:32" x14ac:dyDescent="0.25">
      <c r="A3825" s="18"/>
      <c r="B3825" s="18"/>
      <c r="C3825" s="74"/>
      <c r="D3825" s="74"/>
      <c r="E3825" s="75"/>
      <c r="F3825" s="5"/>
      <c r="G3825" s="5"/>
      <c r="H3825" s="5"/>
      <c r="K3825" s="5"/>
      <c r="L3825" s="5"/>
      <c r="M3825" s="18"/>
      <c r="N3825" s="18"/>
      <c r="T3825" s="67"/>
      <c r="U3825" s="67"/>
      <c r="Z3825" s="24"/>
      <c r="AA3825" s="24"/>
      <c r="AB3825" s="24"/>
      <c r="AC3825" s="24"/>
      <c r="AD3825" s="24"/>
      <c r="AE3825" s="24"/>
      <c r="AF3825" s="24"/>
    </row>
    <row r="3826" spans="1:32" x14ac:dyDescent="0.25">
      <c r="A3826" s="18"/>
      <c r="B3826" s="18"/>
      <c r="C3826" s="74"/>
      <c r="D3826" s="74"/>
      <c r="E3826" s="75"/>
      <c r="F3826" s="5"/>
      <c r="G3826" s="5"/>
      <c r="H3826" s="5"/>
      <c r="K3826" s="5"/>
      <c r="L3826" s="5"/>
      <c r="M3826" s="18"/>
      <c r="N3826" s="18"/>
      <c r="T3826" s="67"/>
      <c r="U3826" s="67"/>
      <c r="Z3826" s="24"/>
      <c r="AA3826" s="24"/>
      <c r="AB3826" s="24"/>
      <c r="AC3826" s="24"/>
      <c r="AD3826" s="24"/>
      <c r="AE3826" s="24"/>
      <c r="AF3826" s="24"/>
    </row>
    <row r="3827" spans="1:32" x14ac:dyDescent="0.25">
      <c r="A3827" s="18"/>
      <c r="B3827" s="18"/>
      <c r="C3827" s="74"/>
      <c r="D3827" s="74"/>
      <c r="E3827" s="75"/>
      <c r="F3827" s="5"/>
      <c r="G3827" s="5"/>
      <c r="H3827" s="5"/>
      <c r="K3827" s="5"/>
      <c r="L3827" s="5"/>
      <c r="M3827" s="18"/>
      <c r="N3827" s="18"/>
      <c r="T3827" s="67"/>
      <c r="U3827" s="67"/>
      <c r="Z3827" s="24"/>
      <c r="AA3827" s="24"/>
      <c r="AB3827" s="24"/>
      <c r="AC3827" s="24"/>
      <c r="AD3827" s="24"/>
      <c r="AE3827" s="24"/>
      <c r="AF3827" s="24"/>
    </row>
    <row r="3828" spans="1:32" x14ac:dyDescent="0.25">
      <c r="A3828" s="18"/>
      <c r="B3828" s="18"/>
      <c r="C3828" s="74"/>
      <c r="D3828" s="74"/>
      <c r="E3828" s="75"/>
      <c r="F3828" s="5"/>
      <c r="G3828" s="5"/>
      <c r="H3828" s="5"/>
      <c r="K3828" s="5"/>
      <c r="L3828" s="5"/>
      <c r="M3828" s="18"/>
      <c r="N3828" s="18"/>
      <c r="T3828" s="67"/>
      <c r="U3828" s="67"/>
      <c r="Z3828" s="24"/>
      <c r="AA3828" s="24"/>
      <c r="AB3828" s="24"/>
      <c r="AC3828" s="24"/>
      <c r="AD3828" s="24"/>
      <c r="AE3828" s="24"/>
      <c r="AF3828" s="24"/>
    </row>
    <row r="3829" spans="1:32" x14ac:dyDescent="0.25">
      <c r="A3829" s="18"/>
      <c r="B3829" s="18"/>
      <c r="C3829" s="74"/>
      <c r="D3829" s="74"/>
      <c r="E3829" s="75"/>
      <c r="F3829" s="5"/>
      <c r="G3829" s="5"/>
      <c r="H3829" s="5"/>
      <c r="K3829" s="5"/>
      <c r="L3829" s="5"/>
      <c r="M3829" s="18"/>
      <c r="N3829" s="18"/>
      <c r="T3829" s="67"/>
      <c r="U3829" s="67"/>
      <c r="Z3829" s="24"/>
      <c r="AA3829" s="24"/>
      <c r="AB3829" s="24"/>
      <c r="AC3829" s="24"/>
      <c r="AD3829" s="24"/>
      <c r="AE3829" s="24"/>
      <c r="AF3829" s="24"/>
    </row>
    <row r="3830" spans="1:32" x14ac:dyDescent="0.25">
      <c r="A3830" s="18"/>
      <c r="B3830" s="18"/>
      <c r="C3830" s="74"/>
      <c r="D3830" s="74"/>
      <c r="E3830" s="75"/>
      <c r="F3830" s="5"/>
      <c r="G3830" s="5"/>
      <c r="H3830" s="5"/>
      <c r="K3830" s="5"/>
      <c r="L3830" s="5"/>
      <c r="M3830" s="18"/>
      <c r="N3830" s="18"/>
      <c r="T3830" s="67"/>
      <c r="U3830" s="67"/>
      <c r="Z3830" s="24"/>
      <c r="AA3830" s="24"/>
      <c r="AB3830" s="24"/>
      <c r="AC3830" s="24"/>
      <c r="AD3830" s="24"/>
      <c r="AE3830" s="24"/>
      <c r="AF3830" s="24"/>
    </row>
    <row r="3831" spans="1:32" x14ac:dyDescent="0.25">
      <c r="A3831" s="18"/>
      <c r="B3831" s="18"/>
      <c r="C3831" s="74"/>
      <c r="D3831" s="74"/>
      <c r="E3831" s="75"/>
      <c r="F3831" s="5"/>
      <c r="G3831" s="5"/>
      <c r="H3831" s="5"/>
      <c r="K3831" s="5"/>
      <c r="L3831" s="5"/>
      <c r="M3831" s="18"/>
      <c r="N3831" s="18"/>
      <c r="T3831" s="67"/>
      <c r="U3831" s="67"/>
      <c r="Z3831" s="24"/>
      <c r="AA3831" s="24"/>
      <c r="AB3831" s="24"/>
      <c r="AC3831" s="24"/>
      <c r="AD3831" s="24"/>
      <c r="AE3831" s="24"/>
      <c r="AF3831" s="24"/>
    </row>
    <row r="3832" spans="1:32" x14ac:dyDescent="0.25">
      <c r="A3832" s="18"/>
      <c r="B3832" s="18"/>
      <c r="C3832" s="74"/>
      <c r="D3832" s="74"/>
      <c r="E3832" s="75"/>
      <c r="F3832" s="5"/>
      <c r="G3832" s="5"/>
      <c r="H3832" s="5"/>
      <c r="K3832" s="5"/>
      <c r="L3832" s="5"/>
      <c r="M3832" s="18"/>
      <c r="N3832" s="18"/>
      <c r="T3832" s="67"/>
      <c r="U3832" s="67"/>
      <c r="Z3832" s="24"/>
      <c r="AA3832" s="24"/>
      <c r="AB3832" s="24"/>
      <c r="AC3832" s="24"/>
      <c r="AD3832" s="24"/>
      <c r="AE3832" s="24"/>
      <c r="AF3832" s="24"/>
    </row>
    <row r="3833" spans="1:32" x14ac:dyDescent="0.25">
      <c r="A3833" s="18"/>
      <c r="B3833" s="18"/>
      <c r="C3833" s="74"/>
      <c r="D3833" s="74"/>
      <c r="E3833" s="75"/>
      <c r="F3833" s="5"/>
      <c r="G3833" s="5"/>
      <c r="H3833" s="5"/>
      <c r="K3833" s="5"/>
      <c r="L3833" s="5"/>
      <c r="M3833" s="18"/>
      <c r="N3833" s="18"/>
      <c r="T3833" s="67"/>
      <c r="U3833" s="67"/>
      <c r="Z3833" s="24"/>
      <c r="AA3833" s="24"/>
      <c r="AB3833" s="24"/>
      <c r="AC3833" s="24"/>
      <c r="AD3833" s="24"/>
      <c r="AE3833" s="24"/>
      <c r="AF3833" s="24"/>
    </row>
    <row r="3834" spans="1:32" x14ac:dyDescent="0.25">
      <c r="A3834" s="18"/>
      <c r="B3834" s="18"/>
      <c r="C3834" s="74"/>
      <c r="D3834" s="74"/>
      <c r="E3834" s="75"/>
      <c r="F3834" s="5"/>
      <c r="G3834" s="5"/>
      <c r="H3834" s="5"/>
      <c r="K3834" s="5"/>
      <c r="L3834" s="5"/>
      <c r="M3834" s="18"/>
      <c r="N3834" s="18"/>
      <c r="T3834" s="67"/>
      <c r="U3834" s="67"/>
      <c r="Z3834" s="24"/>
      <c r="AA3834" s="24"/>
      <c r="AB3834" s="24"/>
      <c r="AC3834" s="24"/>
      <c r="AD3834" s="24"/>
      <c r="AE3834" s="24"/>
      <c r="AF3834" s="24"/>
    </row>
    <row r="3835" spans="1:32" x14ac:dyDescent="0.25">
      <c r="A3835" s="18"/>
      <c r="B3835" s="18"/>
      <c r="C3835" s="74"/>
      <c r="D3835" s="74"/>
      <c r="E3835" s="75"/>
      <c r="F3835" s="5"/>
      <c r="G3835" s="5"/>
      <c r="H3835" s="5"/>
      <c r="K3835" s="5"/>
      <c r="L3835" s="5"/>
      <c r="M3835" s="18"/>
      <c r="N3835" s="18"/>
      <c r="T3835" s="67"/>
      <c r="U3835" s="67"/>
      <c r="Z3835" s="24"/>
      <c r="AA3835" s="24"/>
      <c r="AB3835" s="24"/>
      <c r="AC3835" s="24"/>
      <c r="AD3835" s="24"/>
      <c r="AE3835" s="24"/>
      <c r="AF3835" s="24"/>
    </row>
    <row r="3836" spans="1:32" x14ac:dyDescent="0.25">
      <c r="A3836" s="18"/>
      <c r="B3836" s="18"/>
      <c r="C3836" s="74"/>
      <c r="D3836" s="74"/>
      <c r="E3836" s="75"/>
      <c r="F3836" s="5"/>
      <c r="G3836" s="5"/>
      <c r="H3836" s="5"/>
      <c r="K3836" s="5"/>
      <c r="L3836" s="5"/>
      <c r="M3836" s="18"/>
      <c r="N3836" s="18"/>
      <c r="T3836" s="67"/>
      <c r="U3836" s="67"/>
      <c r="Z3836" s="24"/>
      <c r="AA3836" s="24"/>
      <c r="AB3836" s="24"/>
      <c r="AC3836" s="24"/>
      <c r="AD3836" s="24"/>
      <c r="AE3836" s="24"/>
      <c r="AF3836" s="24"/>
    </row>
    <row r="3837" spans="1:32" x14ac:dyDescent="0.25">
      <c r="A3837" s="18"/>
      <c r="B3837" s="18"/>
      <c r="C3837" s="74"/>
      <c r="D3837" s="74"/>
      <c r="E3837" s="75"/>
      <c r="F3837" s="5"/>
      <c r="G3837" s="5"/>
      <c r="H3837" s="5"/>
      <c r="K3837" s="5"/>
      <c r="L3837" s="5"/>
      <c r="M3837" s="18"/>
      <c r="N3837" s="18"/>
      <c r="T3837" s="67"/>
      <c r="U3837" s="67"/>
      <c r="Z3837" s="24"/>
      <c r="AA3837" s="24"/>
      <c r="AB3837" s="24"/>
      <c r="AC3837" s="24"/>
      <c r="AD3837" s="24"/>
      <c r="AE3837" s="24"/>
      <c r="AF3837" s="24"/>
    </row>
    <row r="3838" spans="1:32" x14ac:dyDescent="0.25">
      <c r="A3838" s="18"/>
      <c r="B3838" s="18"/>
      <c r="C3838" s="74"/>
      <c r="D3838" s="74"/>
      <c r="E3838" s="75"/>
      <c r="F3838" s="5"/>
      <c r="G3838" s="5"/>
      <c r="H3838" s="5"/>
      <c r="K3838" s="5"/>
      <c r="L3838" s="5"/>
      <c r="M3838" s="18"/>
      <c r="N3838" s="18"/>
      <c r="T3838" s="67"/>
      <c r="U3838" s="67"/>
      <c r="Z3838" s="24"/>
      <c r="AA3838" s="24"/>
      <c r="AB3838" s="24"/>
      <c r="AC3838" s="24"/>
      <c r="AD3838" s="24"/>
      <c r="AE3838" s="24"/>
      <c r="AF3838" s="24"/>
    </row>
    <row r="3839" spans="1:32" x14ac:dyDescent="0.25">
      <c r="A3839" s="18"/>
      <c r="B3839" s="18"/>
      <c r="C3839" s="74"/>
      <c r="D3839" s="74"/>
      <c r="E3839" s="75"/>
      <c r="F3839" s="5"/>
      <c r="G3839" s="5"/>
      <c r="H3839" s="5"/>
      <c r="K3839" s="5"/>
      <c r="L3839" s="5"/>
      <c r="M3839" s="18"/>
      <c r="N3839" s="18"/>
      <c r="T3839" s="67"/>
      <c r="U3839" s="67"/>
      <c r="Z3839" s="24"/>
      <c r="AA3839" s="24"/>
      <c r="AB3839" s="24"/>
      <c r="AC3839" s="24"/>
      <c r="AD3839" s="24"/>
      <c r="AE3839" s="24"/>
      <c r="AF3839" s="24"/>
    </row>
    <row r="3840" spans="1:32" x14ac:dyDescent="0.25">
      <c r="A3840" s="18"/>
      <c r="B3840" s="18"/>
      <c r="C3840" s="74"/>
      <c r="D3840" s="74"/>
      <c r="E3840" s="75"/>
      <c r="F3840" s="5"/>
      <c r="G3840" s="5"/>
      <c r="H3840" s="5"/>
      <c r="K3840" s="5"/>
      <c r="L3840" s="5"/>
      <c r="M3840" s="18"/>
      <c r="N3840" s="18"/>
      <c r="T3840" s="67"/>
      <c r="U3840" s="67"/>
      <c r="Z3840" s="24"/>
      <c r="AA3840" s="24"/>
      <c r="AB3840" s="24"/>
      <c r="AC3840" s="24"/>
      <c r="AD3840" s="24"/>
      <c r="AE3840" s="24"/>
      <c r="AF3840" s="24"/>
    </row>
    <row r="3841" spans="1:32" x14ac:dyDescent="0.25">
      <c r="A3841" s="18"/>
      <c r="B3841" s="18"/>
      <c r="C3841" s="74"/>
      <c r="D3841" s="74"/>
      <c r="E3841" s="75"/>
      <c r="F3841" s="5"/>
      <c r="G3841" s="5"/>
      <c r="H3841" s="5"/>
      <c r="K3841" s="5"/>
      <c r="L3841" s="5"/>
      <c r="M3841" s="18"/>
      <c r="N3841" s="18"/>
      <c r="T3841" s="67"/>
      <c r="U3841" s="67"/>
      <c r="Z3841" s="24"/>
      <c r="AA3841" s="24"/>
      <c r="AB3841" s="24"/>
      <c r="AC3841" s="24"/>
      <c r="AD3841" s="24"/>
      <c r="AE3841" s="24"/>
      <c r="AF3841" s="24"/>
    </row>
    <row r="3842" spans="1:32" x14ac:dyDescent="0.25">
      <c r="A3842" s="18"/>
      <c r="B3842" s="18"/>
      <c r="C3842" s="74"/>
      <c r="D3842" s="74"/>
      <c r="E3842" s="75"/>
      <c r="F3842" s="5"/>
      <c r="G3842" s="5"/>
      <c r="H3842" s="5"/>
      <c r="K3842" s="5"/>
      <c r="L3842" s="5"/>
      <c r="M3842" s="18"/>
      <c r="N3842" s="18"/>
      <c r="T3842" s="67"/>
      <c r="U3842" s="67"/>
      <c r="Z3842" s="24"/>
      <c r="AA3842" s="24"/>
      <c r="AB3842" s="24"/>
      <c r="AC3842" s="24"/>
      <c r="AD3842" s="24"/>
      <c r="AE3842" s="24"/>
      <c r="AF3842" s="24"/>
    </row>
    <row r="3843" spans="1:32" x14ac:dyDescent="0.25">
      <c r="A3843" s="18"/>
      <c r="B3843" s="18"/>
      <c r="C3843" s="74"/>
      <c r="D3843" s="74"/>
      <c r="E3843" s="75"/>
      <c r="F3843" s="5"/>
      <c r="G3843" s="5"/>
      <c r="H3843" s="5"/>
      <c r="K3843" s="5"/>
      <c r="L3843" s="5"/>
      <c r="M3843" s="18"/>
      <c r="N3843" s="18"/>
      <c r="T3843" s="67"/>
      <c r="U3843" s="67"/>
      <c r="Z3843" s="24"/>
      <c r="AA3843" s="24"/>
      <c r="AB3843" s="24"/>
      <c r="AC3843" s="24"/>
      <c r="AD3843" s="24"/>
      <c r="AE3843" s="24"/>
      <c r="AF3843" s="24"/>
    </row>
    <row r="3844" spans="1:32" x14ac:dyDescent="0.25">
      <c r="A3844" s="18"/>
      <c r="B3844" s="18"/>
      <c r="C3844" s="74"/>
      <c r="D3844" s="74"/>
      <c r="E3844" s="75"/>
      <c r="F3844" s="5"/>
      <c r="G3844" s="5"/>
      <c r="H3844" s="5"/>
      <c r="K3844" s="5"/>
      <c r="L3844" s="5"/>
      <c r="M3844" s="18"/>
      <c r="N3844" s="18"/>
      <c r="T3844" s="67"/>
      <c r="U3844" s="67"/>
      <c r="Z3844" s="24"/>
      <c r="AA3844" s="24"/>
      <c r="AB3844" s="24"/>
      <c r="AC3844" s="24"/>
      <c r="AD3844" s="24"/>
      <c r="AE3844" s="24"/>
      <c r="AF3844" s="24"/>
    </row>
    <row r="3845" spans="1:32" x14ac:dyDescent="0.25">
      <c r="A3845" s="18"/>
      <c r="B3845" s="18"/>
      <c r="C3845" s="74"/>
      <c r="D3845" s="74"/>
      <c r="E3845" s="75"/>
      <c r="F3845" s="5"/>
      <c r="G3845" s="5"/>
      <c r="H3845" s="5"/>
      <c r="K3845" s="5"/>
      <c r="L3845" s="5"/>
      <c r="M3845" s="18"/>
      <c r="N3845" s="18"/>
      <c r="T3845" s="67"/>
      <c r="U3845" s="67"/>
      <c r="Z3845" s="24"/>
      <c r="AA3845" s="24"/>
      <c r="AB3845" s="24"/>
      <c r="AC3845" s="24"/>
      <c r="AD3845" s="24"/>
      <c r="AE3845" s="24"/>
      <c r="AF3845" s="24"/>
    </row>
    <row r="3846" spans="1:32" x14ac:dyDescent="0.25">
      <c r="A3846" s="18"/>
      <c r="B3846" s="18"/>
      <c r="C3846" s="74"/>
      <c r="D3846" s="74"/>
      <c r="E3846" s="75"/>
      <c r="F3846" s="5"/>
      <c r="G3846" s="5"/>
      <c r="H3846" s="5"/>
      <c r="K3846" s="5"/>
      <c r="L3846" s="5"/>
      <c r="M3846" s="18"/>
      <c r="N3846" s="18"/>
      <c r="T3846" s="67"/>
      <c r="U3846" s="67"/>
      <c r="Z3846" s="24"/>
      <c r="AA3846" s="24"/>
      <c r="AB3846" s="24"/>
      <c r="AC3846" s="24"/>
      <c r="AD3846" s="24"/>
      <c r="AE3846" s="24"/>
      <c r="AF3846" s="24"/>
    </row>
    <row r="3847" spans="1:32" x14ac:dyDescent="0.25">
      <c r="A3847" s="18"/>
      <c r="B3847" s="18"/>
      <c r="C3847" s="74"/>
      <c r="D3847" s="74"/>
      <c r="E3847" s="75"/>
      <c r="F3847" s="5"/>
      <c r="G3847" s="5"/>
      <c r="H3847" s="5"/>
      <c r="K3847" s="5"/>
      <c r="L3847" s="5"/>
      <c r="M3847" s="18"/>
      <c r="N3847" s="18"/>
      <c r="T3847" s="67"/>
      <c r="U3847" s="67"/>
      <c r="Z3847" s="24"/>
      <c r="AA3847" s="24"/>
      <c r="AB3847" s="24"/>
      <c r="AC3847" s="24"/>
      <c r="AD3847" s="24"/>
      <c r="AE3847" s="24"/>
      <c r="AF3847" s="24"/>
    </row>
    <row r="3848" spans="1:32" x14ac:dyDescent="0.25">
      <c r="A3848" s="18"/>
      <c r="B3848" s="18"/>
      <c r="C3848" s="74"/>
      <c r="D3848" s="74"/>
      <c r="E3848" s="75"/>
      <c r="F3848" s="5"/>
      <c r="G3848" s="5"/>
      <c r="H3848" s="5"/>
      <c r="K3848" s="5"/>
      <c r="L3848" s="5"/>
      <c r="M3848" s="18"/>
      <c r="N3848" s="18"/>
      <c r="T3848" s="67"/>
      <c r="U3848" s="67"/>
      <c r="Z3848" s="24"/>
      <c r="AA3848" s="24"/>
      <c r="AB3848" s="24"/>
      <c r="AC3848" s="24"/>
      <c r="AD3848" s="24"/>
      <c r="AE3848" s="24"/>
      <c r="AF3848" s="24"/>
    </row>
    <row r="3849" spans="1:32" x14ac:dyDescent="0.25">
      <c r="A3849" s="18"/>
      <c r="B3849" s="18"/>
      <c r="C3849" s="74"/>
      <c r="D3849" s="74"/>
      <c r="E3849" s="75"/>
      <c r="F3849" s="5"/>
      <c r="G3849" s="5"/>
      <c r="H3849" s="5"/>
      <c r="K3849" s="5"/>
      <c r="L3849" s="5"/>
      <c r="M3849" s="18"/>
      <c r="N3849" s="18"/>
      <c r="T3849" s="67"/>
      <c r="U3849" s="67"/>
      <c r="Z3849" s="24"/>
      <c r="AA3849" s="24"/>
      <c r="AB3849" s="24"/>
      <c r="AC3849" s="24"/>
      <c r="AD3849" s="24"/>
      <c r="AE3849" s="24"/>
      <c r="AF3849" s="24"/>
    </row>
    <row r="3850" spans="1:32" x14ac:dyDescent="0.25">
      <c r="A3850" s="18"/>
      <c r="B3850" s="18"/>
      <c r="C3850" s="74"/>
      <c r="D3850" s="74"/>
      <c r="E3850" s="75"/>
      <c r="F3850" s="5"/>
      <c r="G3850" s="5"/>
      <c r="H3850" s="5"/>
      <c r="K3850" s="5"/>
      <c r="L3850" s="5"/>
      <c r="M3850" s="18"/>
      <c r="N3850" s="18"/>
      <c r="T3850" s="67"/>
      <c r="U3850" s="67"/>
      <c r="Z3850" s="24"/>
      <c r="AA3850" s="24"/>
      <c r="AB3850" s="24"/>
      <c r="AC3850" s="24"/>
      <c r="AD3850" s="24"/>
      <c r="AE3850" s="24"/>
      <c r="AF3850" s="24"/>
    </row>
    <row r="3851" spans="1:32" x14ac:dyDescent="0.25">
      <c r="A3851" s="18"/>
      <c r="B3851" s="18"/>
      <c r="C3851" s="74"/>
      <c r="D3851" s="74"/>
      <c r="E3851" s="75"/>
      <c r="F3851" s="5"/>
      <c r="G3851" s="5"/>
      <c r="H3851" s="5"/>
      <c r="K3851" s="5"/>
      <c r="L3851" s="5"/>
      <c r="M3851" s="18"/>
      <c r="N3851" s="18"/>
      <c r="T3851" s="67"/>
      <c r="U3851" s="67"/>
      <c r="Z3851" s="24"/>
      <c r="AA3851" s="24"/>
      <c r="AB3851" s="24"/>
      <c r="AC3851" s="24"/>
      <c r="AD3851" s="24"/>
      <c r="AE3851" s="24"/>
      <c r="AF3851" s="24"/>
    </row>
    <row r="3852" spans="1:32" x14ac:dyDescent="0.25">
      <c r="A3852" s="18"/>
      <c r="B3852" s="18"/>
      <c r="C3852" s="74"/>
      <c r="D3852" s="74"/>
      <c r="E3852" s="75"/>
      <c r="F3852" s="5"/>
      <c r="G3852" s="5"/>
      <c r="H3852" s="5"/>
      <c r="K3852" s="5"/>
      <c r="L3852" s="5"/>
      <c r="M3852" s="18"/>
      <c r="N3852" s="18"/>
      <c r="T3852" s="67"/>
      <c r="U3852" s="67"/>
      <c r="Z3852" s="24"/>
      <c r="AA3852" s="24"/>
      <c r="AB3852" s="24"/>
      <c r="AC3852" s="24"/>
      <c r="AD3852" s="24"/>
      <c r="AE3852" s="24"/>
      <c r="AF3852" s="24"/>
    </row>
    <row r="3853" spans="1:32" x14ac:dyDescent="0.25">
      <c r="A3853" s="18"/>
      <c r="B3853" s="18"/>
      <c r="C3853" s="74"/>
      <c r="D3853" s="74"/>
      <c r="E3853" s="75"/>
      <c r="F3853" s="5"/>
      <c r="G3853" s="5"/>
      <c r="H3853" s="5"/>
      <c r="K3853" s="5"/>
      <c r="L3853" s="5"/>
      <c r="M3853" s="18"/>
      <c r="N3853" s="18"/>
      <c r="T3853" s="67"/>
      <c r="U3853" s="67"/>
      <c r="Z3853" s="24"/>
      <c r="AA3853" s="24"/>
      <c r="AB3853" s="24"/>
      <c r="AC3853" s="24"/>
      <c r="AD3853" s="24"/>
      <c r="AE3853" s="24"/>
      <c r="AF3853" s="24"/>
    </row>
    <row r="3854" spans="1:32" x14ac:dyDescent="0.25">
      <c r="A3854" s="18"/>
      <c r="B3854" s="18"/>
      <c r="C3854" s="74"/>
      <c r="D3854" s="74"/>
      <c r="E3854" s="75"/>
      <c r="F3854" s="5"/>
      <c r="G3854" s="5"/>
      <c r="H3854" s="5"/>
      <c r="K3854" s="5"/>
      <c r="L3854" s="5"/>
      <c r="M3854" s="18"/>
      <c r="N3854" s="18"/>
      <c r="T3854" s="67"/>
      <c r="U3854" s="67"/>
      <c r="Z3854" s="24"/>
      <c r="AA3854" s="24"/>
      <c r="AB3854" s="24"/>
      <c r="AC3854" s="24"/>
      <c r="AD3854" s="24"/>
      <c r="AE3854" s="24"/>
      <c r="AF3854" s="24"/>
    </row>
    <row r="3855" spans="1:32" x14ac:dyDescent="0.25">
      <c r="A3855" s="18"/>
      <c r="B3855" s="18"/>
      <c r="C3855" s="74"/>
      <c r="D3855" s="74"/>
      <c r="E3855" s="75"/>
      <c r="F3855" s="5"/>
      <c r="G3855" s="5"/>
      <c r="H3855" s="5"/>
      <c r="K3855" s="5"/>
      <c r="L3855" s="5"/>
      <c r="M3855" s="18"/>
      <c r="N3855" s="18"/>
      <c r="T3855" s="67"/>
      <c r="U3855" s="67"/>
      <c r="Z3855" s="24"/>
      <c r="AA3855" s="24"/>
      <c r="AB3855" s="24"/>
      <c r="AC3855" s="24"/>
      <c r="AD3855" s="24"/>
      <c r="AE3855" s="24"/>
      <c r="AF3855" s="24"/>
    </row>
    <row r="3856" spans="1:32" x14ac:dyDescent="0.25">
      <c r="A3856" s="18"/>
      <c r="B3856" s="18"/>
      <c r="C3856" s="74"/>
      <c r="D3856" s="74"/>
      <c r="E3856" s="75"/>
      <c r="F3856" s="5"/>
      <c r="G3856" s="5"/>
      <c r="H3856" s="5"/>
      <c r="K3856" s="5"/>
      <c r="L3856" s="5"/>
      <c r="M3856" s="18"/>
      <c r="N3856" s="18"/>
      <c r="T3856" s="67"/>
      <c r="U3856" s="67"/>
      <c r="Z3856" s="24"/>
      <c r="AA3856" s="24"/>
      <c r="AB3856" s="24"/>
      <c r="AC3856" s="24"/>
      <c r="AD3856" s="24"/>
      <c r="AE3856" s="24"/>
      <c r="AF3856" s="24"/>
    </row>
    <row r="3857" spans="1:32" x14ac:dyDescent="0.25">
      <c r="A3857" s="18"/>
      <c r="B3857" s="18"/>
      <c r="C3857" s="74"/>
      <c r="D3857" s="74"/>
      <c r="E3857" s="75"/>
      <c r="F3857" s="5"/>
      <c r="G3857" s="5"/>
      <c r="H3857" s="5"/>
      <c r="K3857" s="5"/>
      <c r="L3857" s="5"/>
      <c r="M3857" s="18"/>
      <c r="N3857" s="18"/>
      <c r="T3857" s="67"/>
      <c r="U3857" s="67"/>
      <c r="Z3857" s="24"/>
      <c r="AA3857" s="24"/>
      <c r="AB3857" s="24"/>
      <c r="AC3857" s="24"/>
      <c r="AD3857" s="24"/>
      <c r="AE3857" s="24"/>
      <c r="AF3857" s="24"/>
    </row>
    <row r="3858" spans="1:32" x14ac:dyDescent="0.25">
      <c r="A3858" s="18"/>
      <c r="B3858" s="18"/>
      <c r="C3858" s="74"/>
      <c r="D3858" s="74"/>
      <c r="E3858" s="75"/>
      <c r="F3858" s="5"/>
      <c r="G3858" s="5"/>
      <c r="H3858" s="5"/>
      <c r="K3858" s="5"/>
      <c r="L3858" s="5"/>
      <c r="M3858" s="18"/>
      <c r="N3858" s="18"/>
      <c r="T3858" s="67"/>
      <c r="U3858" s="67"/>
      <c r="Z3858" s="24"/>
      <c r="AA3858" s="24"/>
      <c r="AB3858" s="24"/>
      <c r="AC3858" s="24"/>
      <c r="AD3858" s="24"/>
      <c r="AE3858" s="24"/>
      <c r="AF3858" s="24"/>
    </row>
    <row r="3859" spans="1:32" x14ac:dyDescent="0.25">
      <c r="A3859" s="18"/>
      <c r="B3859" s="18"/>
      <c r="C3859" s="74"/>
      <c r="D3859" s="74"/>
      <c r="E3859" s="75"/>
      <c r="F3859" s="5"/>
      <c r="G3859" s="5"/>
      <c r="H3859" s="5"/>
      <c r="K3859" s="5"/>
      <c r="L3859" s="5"/>
      <c r="M3859" s="18"/>
      <c r="N3859" s="18"/>
      <c r="T3859" s="67"/>
      <c r="U3859" s="67"/>
      <c r="Z3859" s="24"/>
      <c r="AA3859" s="24"/>
      <c r="AB3859" s="24"/>
      <c r="AC3859" s="24"/>
      <c r="AD3859" s="24"/>
      <c r="AE3859" s="24"/>
      <c r="AF3859" s="24"/>
    </row>
    <row r="3860" spans="1:32" x14ac:dyDescent="0.25">
      <c r="A3860" s="18"/>
      <c r="B3860" s="18"/>
      <c r="C3860" s="74"/>
      <c r="D3860" s="74"/>
      <c r="E3860" s="75"/>
      <c r="F3860" s="5"/>
      <c r="G3860" s="5"/>
      <c r="H3860" s="5"/>
      <c r="K3860" s="5"/>
      <c r="L3860" s="5"/>
      <c r="M3860" s="18"/>
      <c r="N3860" s="18"/>
      <c r="T3860" s="67"/>
      <c r="U3860" s="67"/>
      <c r="Z3860" s="24"/>
      <c r="AA3860" s="24"/>
      <c r="AB3860" s="24"/>
      <c r="AC3860" s="24"/>
      <c r="AD3860" s="24"/>
      <c r="AE3860" s="24"/>
      <c r="AF3860" s="24"/>
    </row>
    <row r="3861" spans="1:32" x14ac:dyDescent="0.25">
      <c r="A3861" s="18"/>
      <c r="B3861" s="18"/>
      <c r="C3861" s="74"/>
      <c r="D3861" s="74"/>
      <c r="E3861" s="75"/>
      <c r="F3861" s="5"/>
      <c r="G3861" s="5"/>
      <c r="H3861" s="5"/>
      <c r="K3861" s="5"/>
      <c r="L3861" s="5"/>
      <c r="M3861" s="18"/>
      <c r="N3861" s="18"/>
      <c r="T3861" s="67"/>
      <c r="U3861" s="67"/>
      <c r="Z3861" s="24"/>
      <c r="AA3861" s="24"/>
      <c r="AB3861" s="24"/>
      <c r="AC3861" s="24"/>
      <c r="AD3861" s="24"/>
      <c r="AE3861" s="24"/>
      <c r="AF3861" s="24"/>
    </row>
    <row r="3862" spans="1:32" x14ac:dyDescent="0.25">
      <c r="A3862" s="18"/>
      <c r="B3862" s="18"/>
      <c r="C3862" s="74"/>
      <c r="D3862" s="74"/>
      <c r="E3862" s="75"/>
      <c r="F3862" s="5"/>
      <c r="G3862" s="5"/>
      <c r="H3862" s="5"/>
      <c r="K3862" s="5"/>
      <c r="L3862" s="5"/>
      <c r="M3862" s="18"/>
      <c r="N3862" s="18"/>
      <c r="T3862" s="67"/>
      <c r="U3862" s="67"/>
      <c r="Z3862" s="24"/>
      <c r="AA3862" s="24"/>
      <c r="AB3862" s="24"/>
      <c r="AC3862" s="24"/>
      <c r="AD3862" s="24"/>
      <c r="AE3862" s="24"/>
      <c r="AF3862" s="24"/>
    </row>
    <row r="3863" spans="1:32" x14ac:dyDescent="0.25">
      <c r="A3863" s="18"/>
      <c r="B3863" s="18"/>
      <c r="C3863" s="74"/>
      <c r="D3863" s="74"/>
      <c r="E3863" s="75"/>
      <c r="F3863" s="5"/>
      <c r="G3863" s="5"/>
      <c r="H3863" s="5"/>
      <c r="K3863" s="5"/>
      <c r="L3863" s="5"/>
      <c r="M3863" s="18"/>
      <c r="N3863" s="18"/>
      <c r="T3863" s="67"/>
      <c r="U3863" s="67"/>
      <c r="Z3863" s="24"/>
      <c r="AA3863" s="24"/>
      <c r="AB3863" s="24"/>
      <c r="AC3863" s="24"/>
      <c r="AD3863" s="24"/>
      <c r="AE3863" s="24"/>
      <c r="AF3863" s="24"/>
    </row>
    <row r="3864" spans="1:32" x14ac:dyDescent="0.25">
      <c r="A3864" s="18"/>
      <c r="B3864" s="18"/>
      <c r="C3864" s="74"/>
      <c r="D3864" s="74"/>
      <c r="E3864" s="75"/>
      <c r="F3864" s="5"/>
      <c r="G3864" s="5"/>
      <c r="H3864" s="5"/>
      <c r="K3864" s="5"/>
      <c r="L3864" s="5"/>
      <c r="M3864" s="18"/>
      <c r="N3864" s="18"/>
      <c r="T3864" s="67"/>
      <c r="U3864" s="67"/>
      <c r="Z3864" s="24"/>
      <c r="AA3864" s="24"/>
      <c r="AB3864" s="24"/>
      <c r="AC3864" s="24"/>
      <c r="AD3864" s="24"/>
      <c r="AE3864" s="24"/>
      <c r="AF3864" s="24"/>
    </row>
    <row r="3865" spans="1:32" x14ac:dyDescent="0.25">
      <c r="A3865" s="18"/>
      <c r="B3865" s="18"/>
      <c r="C3865" s="74"/>
      <c r="D3865" s="74"/>
      <c r="E3865" s="75"/>
      <c r="F3865" s="5"/>
      <c r="G3865" s="5"/>
      <c r="H3865" s="5"/>
      <c r="K3865" s="5"/>
      <c r="L3865" s="5"/>
      <c r="M3865" s="18"/>
      <c r="N3865" s="18"/>
      <c r="T3865" s="67"/>
      <c r="U3865" s="67"/>
      <c r="Z3865" s="24"/>
      <c r="AA3865" s="24"/>
      <c r="AB3865" s="24"/>
      <c r="AC3865" s="24"/>
      <c r="AD3865" s="24"/>
      <c r="AE3865" s="24"/>
      <c r="AF3865" s="24"/>
    </row>
    <row r="3866" spans="1:32" x14ac:dyDescent="0.25">
      <c r="A3866" s="18"/>
      <c r="B3866" s="18"/>
      <c r="C3866" s="74"/>
      <c r="D3866" s="74"/>
      <c r="E3866" s="75"/>
      <c r="F3866" s="5"/>
      <c r="G3866" s="5"/>
      <c r="H3866" s="5"/>
      <c r="K3866" s="5"/>
      <c r="L3866" s="5"/>
      <c r="M3866" s="18"/>
      <c r="N3866" s="18"/>
      <c r="T3866" s="67"/>
      <c r="U3866" s="67"/>
      <c r="Z3866" s="24"/>
      <c r="AA3866" s="24"/>
      <c r="AB3866" s="24"/>
      <c r="AC3866" s="24"/>
      <c r="AD3866" s="24"/>
      <c r="AE3866" s="24"/>
      <c r="AF3866" s="24"/>
    </row>
    <row r="3867" spans="1:32" x14ac:dyDescent="0.25">
      <c r="A3867" s="18"/>
      <c r="B3867" s="18"/>
      <c r="C3867" s="74"/>
      <c r="D3867" s="74"/>
      <c r="E3867" s="75"/>
      <c r="F3867" s="5"/>
      <c r="G3867" s="5"/>
      <c r="H3867" s="5"/>
      <c r="K3867" s="5"/>
      <c r="L3867" s="5"/>
      <c r="M3867" s="18"/>
      <c r="N3867" s="18"/>
      <c r="T3867" s="67"/>
      <c r="U3867" s="67"/>
      <c r="Z3867" s="24"/>
      <c r="AA3867" s="24"/>
      <c r="AB3867" s="24"/>
      <c r="AC3867" s="24"/>
      <c r="AD3867" s="24"/>
      <c r="AE3867" s="24"/>
      <c r="AF3867" s="24"/>
    </row>
    <row r="3868" spans="1:32" x14ac:dyDescent="0.25">
      <c r="A3868" s="18"/>
      <c r="B3868" s="18"/>
      <c r="C3868" s="74"/>
      <c r="D3868" s="74"/>
      <c r="E3868" s="75"/>
      <c r="F3868" s="5"/>
      <c r="G3868" s="5"/>
      <c r="H3868" s="5"/>
      <c r="K3868" s="5"/>
      <c r="L3868" s="5"/>
      <c r="M3868" s="18"/>
      <c r="N3868" s="18"/>
      <c r="T3868" s="67"/>
      <c r="U3868" s="67"/>
      <c r="V3868" s="20"/>
      <c r="Z3868" s="24"/>
      <c r="AA3868" s="24"/>
      <c r="AB3868" s="24"/>
      <c r="AC3868" s="24"/>
      <c r="AD3868" s="24"/>
      <c r="AE3868" s="24"/>
      <c r="AF3868" s="24"/>
    </row>
    <row r="3869" spans="1:32" x14ac:dyDescent="0.25">
      <c r="A3869" s="18"/>
      <c r="B3869" s="18"/>
      <c r="C3869" s="74"/>
      <c r="D3869" s="74"/>
      <c r="E3869" s="75"/>
      <c r="F3869" s="5"/>
      <c r="G3869" s="5"/>
      <c r="H3869" s="5"/>
      <c r="K3869" s="5"/>
      <c r="L3869" s="5"/>
      <c r="M3869" s="18"/>
      <c r="N3869" s="18"/>
      <c r="T3869" s="67"/>
      <c r="U3869" s="67"/>
      <c r="V3869" s="20"/>
      <c r="Z3869" s="24"/>
      <c r="AA3869" s="24"/>
      <c r="AB3869" s="24"/>
      <c r="AC3869" s="24"/>
      <c r="AD3869" s="24"/>
      <c r="AE3869" s="24"/>
      <c r="AF3869" s="24"/>
    </row>
    <row r="3870" spans="1:32" x14ac:dyDescent="0.25">
      <c r="A3870" s="18"/>
      <c r="B3870" s="18"/>
      <c r="C3870" s="74"/>
      <c r="D3870" s="74"/>
      <c r="E3870" s="75"/>
      <c r="F3870" s="5"/>
      <c r="G3870" s="5"/>
      <c r="H3870" s="5"/>
      <c r="K3870" s="5"/>
      <c r="L3870" s="5"/>
      <c r="M3870" s="18"/>
      <c r="N3870" s="18"/>
      <c r="T3870" s="67"/>
      <c r="U3870" s="67"/>
      <c r="V3870" s="20"/>
      <c r="Z3870" s="24"/>
      <c r="AA3870" s="24"/>
      <c r="AB3870" s="24"/>
      <c r="AC3870" s="24"/>
      <c r="AD3870" s="24"/>
      <c r="AE3870" s="24"/>
      <c r="AF3870" s="24"/>
    </row>
    <row r="3871" spans="1:32" x14ac:dyDescent="0.25">
      <c r="A3871" s="18"/>
      <c r="B3871" s="18"/>
      <c r="C3871" s="74"/>
      <c r="D3871" s="74"/>
      <c r="E3871" s="75"/>
      <c r="F3871" s="5"/>
      <c r="G3871" s="5"/>
      <c r="H3871" s="5"/>
      <c r="K3871" s="5"/>
      <c r="L3871" s="5"/>
      <c r="M3871" s="18"/>
      <c r="N3871" s="18"/>
      <c r="T3871" s="67"/>
      <c r="U3871" s="67"/>
      <c r="V3871" s="20"/>
      <c r="Z3871" s="24"/>
      <c r="AA3871" s="24"/>
      <c r="AB3871" s="24"/>
      <c r="AC3871" s="24"/>
      <c r="AD3871" s="24"/>
      <c r="AE3871" s="24"/>
      <c r="AF3871" s="24"/>
    </row>
    <row r="3872" spans="1:32" x14ac:dyDescent="0.25">
      <c r="A3872" s="18"/>
      <c r="B3872" s="18"/>
      <c r="C3872" s="74"/>
      <c r="D3872" s="74"/>
      <c r="E3872" s="75"/>
      <c r="F3872" s="5"/>
      <c r="G3872" s="5"/>
      <c r="H3872" s="5"/>
      <c r="K3872" s="5"/>
      <c r="L3872" s="5"/>
      <c r="M3872" s="18"/>
      <c r="N3872" s="18"/>
      <c r="T3872" s="67"/>
      <c r="U3872" s="67"/>
      <c r="V3872" s="20"/>
      <c r="Z3872" s="24"/>
      <c r="AA3872" s="24"/>
      <c r="AB3872" s="24"/>
      <c r="AC3872" s="24"/>
      <c r="AD3872" s="24"/>
      <c r="AE3872" s="24"/>
      <c r="AF3872" s="24"/>
    </row>
    <row r="3873" spans="1:32" x14ac:dyDescent="0.25">
      <c r="A3873" s="18"/>
      <c r="B3873" s="18"/>
      <c r="C3873" s="74"/>
      <c r="D3873" s="74"/>
      <c r="E3873" s="75"/>
      <c r="F3873" s="5"/>
      <c r="G3873" s="5"/>
      <c r="H3873" s="5"/>
      <c r="K3873" s="5"/>
      <c r="L3873" s="5"/>
      <c r="M3873" s="18"/>
      <c r="N3873" s="18"/>
      <c r="T3873" s="67"/>
      <c r="U3873" s="67"/>
      <c r="V3873" s="20"/>
      <c r="Z3873" s="24"/>
      <c r="AA3873" s="24"/>
      <c r="AB3873" s="24"/>
      <c r="AC3873" s="24"/>
      <c r="AD3873" s="24"/>
      <c r="AE3873" s="24"/>
      <c r="AF3873" s="24"/>
    </row>
    <row r="3874" spans="1:32" x14ac:dyDescent="0.25">
      <c r="A3874" s="18"/>
      <c r="B3874" s="18"/>
      <c r="C3874" s="74"/>
      <c r="D3874" s="74"/>
      <c r="E3874" s="75"/>
      <c r="F3874" s="5"/>
      <c r="G3874" s="5"/>
      <c r="H3874" s="5"/>
      <c r="K3874" s="5"/>
      <c r="L3874" s="5"/>
      <c r="M3874" s="18"/>
      <c r="N3874" s="18"/>
      <c r="T3874" s="67"/>
      <c r="U3874" s="67"/>
      <c r="V3874" s="20"/>
      <c r="Z3874" s="24"/>
      <c r="AA3874" s="24"/>
      <c r="AB3874" s="24"/>
      <c r="AC3874" s="24"/>
      <c r="AD3874" s="24"/>
      <c r="AE3874" s="24"/>
      <c r="AF3874" s="24"/>
    </row>
    <row r="3875" spans="1:32" x14ac:dyDescent="0.25">
      <c r="A3875" s="18"/>
      <c r="B3875" s="18"/>
      <c r="C3875" s="74"/>
      <c r="D3875" s="74"/>
      <c r="E3875" s="75"/>
      <c r="F3875" s="5"/>
      <c r="G3875" s="5"/>
      <c r="H3875" s="5"/>
      <c r="K3875" s="5"/>
      <c r="L3875" s="5"/>
      <c r="M3875" s="18"/>
      <c r="N3875" s="18"/>
      <c r="T3875" s="67"/>
      <c r="U3875" s="67"/>
      <c r="V3875" s="20"/>
      <c r="Z3875" s="24"/>
      <c r="AA3875" s="24"/>
      <c r="AB3875" s="24"/>
      <c r="AC3875" s="24"/>
      <c r="AD3875" s="24"/>
      <c r="AE3875" s="24"/>
      <c r="AF3875" s="24"/>
    </row>
    <row r="3876" spans="1:32" x14ac:dyDescent="0.25">
      <c r="A3876" s="18"/>
      <c r="B3876" s="18"/>
      <c r="C3876" s="74"/>
      <c r="D3876" s="74"/>
      <c r="E3876" s="75"/>
      <c r="F3876" s="5"/>
      <c r="G3876" s="5"/>
      <c r="H3876" s="5"/>
      <c r="K3876" s="5"/>
      <c r="L3876" s="5"/>
      <c r="M3876" s="18"/>
      <c r="N3876" s="18"/>
      <c r="T3876" s="67"/>
      <c r="U3876" s="67"/>
      <c r="V3876" s="20"/>
      <c r="Z3876" s="24"/>
      <c r="AA3876" s="24"/>
      <c r="AB3876" s="24"/>
      <c r="AC3876" s="24"/>
      <c r="AD3876" s="24"/>
      <c r="AE3876" s="24"/>
      <c r="AF3876" s="24"/>
    </row>
    <row r="3877" spans="1:32" x14ac:dyDescent="0.25">
      <c r="A3877" s="18"/>
      <c r="B3877" s="18"/>
      <c r="C3877" s="74"/>
      <c r="D3877" s="74"/>
      <c r="E3877" s="75"/>
      <c r="F3877" s="5"/>
      <c r="G3877" s="5"/>
      <c r="H3877" s="5"/>
      <c r="K3877" s="5"/>
      <c r="L3877" s="5"/>
      <c r="M3877" s="18"/>
      <c r="N3877" s="18"/>
      <c r="T3877" s="67"/>
      <c r="U3877" s="67"/>
      <c r="V3877" s="20"/>
      <c r="Z3877" s="24"/>
      <c r="AA3877" s="24"/>
      <c r="AB3877" s="24"/>
      <c r="AC3877" s="24"/>
      <c r="AD3877" s="24"/>
      <c r="AE3877" s="24"/>
      <c r="AF3877" s="24"/>
    </row>
    <row r="3878" spans="1:32" x14ac:dyDescent="0.25">
      <c r="A3878" s="18"/>
      <c r="B3878" s="18"/>
      <c r="C3878" s="74"/>
      <c r="D3878" s="74"/>
      <c r="E3878" s="75"/>
      <c r="F3878" s="5"/>
      <c r="G3878" s="5"/>
      <c r="H3878" s="5"/>
      <c r="K3878" s="5"/>
      <c r="L3878" s="5"/>
      <c r="M3878" s="18"/>
      <c r="N3878" s="18"/>
      <c r="T3878" s="67"/>
      <c r="U3878" s="67"/>
      <c r="V3878" s="20"/>
      <c r="Z3878" s="24"/>
      <c r="AA3878" s="24"/>
      <c r="AB3878" s="24"/>
      <c r="AC3878" s="24"/>
      <c r="AD3878" s="24"/>
      <c r="AE3878" s="24"/>
      <c r="AF3878" s="24"/>
    </row>
    <row r="3879" spans="1:32" x14ac:dyDescent="0.25">
      <c r="A3879" s="18"/>
      <c r="B3879" s="18"/>
      <c r="C3879" s="74"/>
      <c r="D3879" s="74"/>
      <c r="E3879" s="75"/>
      <c r="F3879" s="5"/>
      <c r="G3879" s="5"/>
      <c r="H3879" s="5"/>
      <c r="K3879" s="5"/>
      <c r="L3879" s="5"/>
      <c r="M3879" s="18"/>
      <c r="N3879" s="18"/>
      <c r="T3879" s="67"/>
      <c r="U3879" s="67"/>
      <c r="V3879" s="20"/>
      <c r="Z3879" s="24"/>
      <c r="AA3879" s="24"/>
      <c r="AB3879" s="24"/>
      <c r="AC3879" s="24"/>
      <c r="AD3879" s="24"/>
      <c r="AE3879" s="24"/>
      <c r="AF3879" s="24"/>
    </row>
    <row r="3880" spans="1:32" x14ac:dyDescent="0.25">
      <c r="A3880" s="18"/>
      <c r="B3880" s="18"/>
      <c r="C3880" s="74"/>
      <c r="D3880" s="74"/>
      <c r="E3880" s="75"/>
      <c r="F3880" s="5"/>
      <c r="G3880" s="5"/>
      <c r="H3880" s="5"/>
      <c r="K3880" s="5"/>
      <c r="L3880" s="5"/>
      <c r="M3880" s="18"/>
      <c r="N3880" s="18"/>
      <c r="T3880" s="67"/>
      <c r="U3880" s="67"/>
      <c r="V3880" s="20"/>
      <c r="Z3880" s="24"/>
      <c r="AA3880" s="24"/>
      <c r="AB3880" s="24"/>
      <c r="AC3880" s="24"/>
      <c r="AD3880" s="24"/>
      <c r="AE3880" s="24"/>
      <c r="AF3880" s="24"/>
    </row>
    <row r="3881" spans="1:32" x14ac:dyDescent="0.25">
      <c r="A3881" s="18"/>
      <c r="B3881" s="18"/>
      <c r="C3881" s="74"/>
      <c r="D3881" s="74"/>
      <c r="E3881" s="75"/>
      <c r="F3881" s="5"/>
      <c r="G3881" s="5"/>
      <c r="H3881" s="5"/>
      <c r="K3881" s="5"/>
      <c r="L3881" s="5"/>
      <c r="M3881" s="18"/>
      <c r="N3881" s="18"/>
      <c r="T3881" s="67"/>
      <c r="U3881" s="67"/>
      <c r="V3881" s="20"/>
      <c r="Z3881" s="24"/>
      <c r="AA3881" s="24"/>
      <c r="AB3881" s="24"/>
      <c r="AC3881" s="24"/>
      <c r="AD3881" s="24"/>
      <c r="AE3881" s="24"/>
      <c r="AF3881" s="24"/>
    </row>
    <row r="3882" spans="1:32" x14ac:dyDescent="0.25">
      <c r="A3882" s="18"/>
      <c r="B3882" s="18"/>
      <c r="C3882" s="74"/>
      <c r="D3882" s="74"/>
      <c r="E3882" s="75"/>
      <c r="F3882" s="5"/>
      <c r="G3882" s="5"/>
      <c r="H3882" s="5"/>
      <c r="K3882" s="5"/>
      <c r="L3882" s="5"/>
      <c r="M3882" s="18"/>
      <c r="N3882" s="18"/>
      <c r="T3882" s="67"/>
      <c r="U3882" s="67"/>
      <c r="V3882" s="20"/>
      <c r="Z3882" s="24"/>
      <c r="AA3882" s="24"/>
      <c r="AB3882" s="24"/>
      <c r="AC3882" s="24"/>
      <c r="AD3882" s="24"/>
      <c r="AE3882" s="24"/>
      <c r="AF3882" s="24"/>
    </row>
    <row r="3883" spans="1:32" x14ac:dyDescent="0.25">
      <c r="A3883" s="18"/>
      <c r="B3883" s="18"/>
      <c r="C3883" s="74"/>
      <c r="D3883" s="74"/>
      <c r="E3883" s="75"/>
      <c r="F3883" s="5"/>
      <c r="G3883" s="5"/>
      <c r="H3883" s="5"/>
      <c r="K3883" s="5"/>
      <c r="L3883" s="5"/>
      <c r="M3883" s="18"/>
      <c r="N3883" s="18"/>
      <c r="T3883" s="67"/>
      <c r="U3883" s="67"/>
      <c r="V3883" s="20"/>
      <c r="Z3883" s="24"/>
      <c r="AA3883" s="24"/>
      <c r="AB3883" s="24"/>
      <c r="AC3883" s="24"/>
      <c r="AD3883" s="24"/>
      <c r="AE3883" s="24"/>
      <c r="AF3883" s="24"/>
    </row>
    <row r="3884" spans="1:32" x14ac:dyDescent="0.25">
      <c r="A3884" s="18"/>
      <c r="B3884" s="18"/>
      <c r="C3884" s="74"/>
      <c r="D3884" s="74"/>
      <c r="E3884" s="75"/>
      <c r="F3884" s="5"/>
      <c r="G3884" s="5"/>
      <c r="H3884" s="5"/>
      <c r="K3884" s="5"/>
      <c r="L3884" s="5"/>
      <c r="M3884" s="18"/>
      <c r="N3884" s="18"/>
      <c r="T3884" s="67"/>
      <c r="U3884" s="67"/>
      <c r="V3884" s="20"/>
      <c r="Z3884" s="24"/>
      <c r="AA3884" s="24"/>
      <c r="AB3884" s="24"/>
      <c r="AC3884" s="24"/>
      <c r="AD3884" s="24"/>
      <c r="AE3884" s="24"/>
      <c r="AF3884" s="24"/>
    </row>
    <row r="3885" spans="1:32" x14ac:dyDescent="0.25">
      <c r="A3885" s="18"/>
      <c r="B3885" s="18"/>
      <c r="C3885" s="74"/>
      <c r="D3885" s="74"/>
      <c r="E3885" s="75"/>
      <c r="F3885" s="5"/>
      <c r="G3885" s="5"/>
      <c r="H3885" s="5"/>
      <c r="K3885" s="5"/>
      <c r="L3885" s="5"/>
      <c r="M3885" s="18"/>
      <c r="N3885" s="18"/>
      <c r="T3885" s="67"/>
      <c r="U3885" s="67"/>
      <c r="V3885" s="20"/>
      <c r="Z3885" s="24"/>
      <c r="AA3885" s="24"/>
      <c r="AB3885" s="24"/>
      <c r="AC3885" s="24"/>
      <c r="AD3885" s="24"/>
      <c r="AE3885" s="24"/>
      <c r="AF3885" s="24"/>
    </row>
    <row r="3886" spans="1:32" x14ac:dyDescent="0.25">
      <c r="A3886" s="18"/>
      <c r="B3886" s="18"/>
      <c r="C3886" s="74"/>
      <c r="D3886" s="74"/>
      <c r="E3886" s="75"/>
      <c r="F3886" s="5"/>
      <c r="G3886" s="5"/>
      <c r="H3886" s="5"/>
      <c r="K3886" s="5"/>
      <c r="L3886" s="5"/>
      <c r="M3886" s="18"/>
      <c r="N3886" s="18"/>
      <c r="T3886" s="67"/>
      <c r="U3886" s="67"/>
      <c r="V3886" s="20"/>
      <c r="Z3886" s="24"/>
      <c r="AA3886" s="24"/>
      <c r="AB3886" s="24"/>
      <c r="AC3886" s="24"/>
      <c r="AD3886" s="24"/>
      <c r="AE3886" s="24"/>
      <c r="AF3886" s="24"/>
    </row>
    <row r="3887" spans="1:32" x14ac:dyDescent="0.25">
      <c r="A3887" s="18"/>
      <c r="B3887" s="18"/>
      <c r="C3887" s="74"/>
      <c r="D3887" s="74"/>
      <c r="E3887" s="75"/>
      <c r="F3887" s="5"/>
      <c r="G3887" s="5"/>
      <c r="H3887" s="5"/>
      <c r="K3887" s="5"/>
      <c r="L3887" s="5"/>
      <c r="M3887" s="18"/>
      <c r="N3887" s="18"/>
      <c r="T3887" s="67"/>
      <c r="U3887" s="67"/>
      <c r="V3887" s="20"/>
      <c r="Z3887" s="24"/>
      <c r="AA3887" s="24"/>
      <c r="AB3887" s="24"/>
      <c r="AC3887" s="24"/>
      <c r="AD3887" s="24"/>
      <c r="AE3887" s="24"/>
      <c r="AF3887" s="24"/>
    </row>
    <row r="3888" spans="1:32" x14ac:dyDescent="0.25">
      <c r="A3888" s="18"/>
      <c r="B3888" s="18"/>
      <c r="C3888" s="74"/>
      <c r="D3888" s="74"/>
      <c r="E3888" s="75"/>
      <c r="F3888" s="5"/>
      <c r="G3888" s="5"/>
      <c r="H3888" s="5"/>
      <c r="K3888" s="5"/>
      <c r="L3888" s="5"/>
      <c r="M3888" s="18"/>
      <c r="N3888" s="18"/>
      <c r="T3888" s="67"/>
      <c r="U3888" s="67"/>
      <c r="V3888" s="20"/>
      <c r="Z3888" s="24"/>
      <c r="AA3888" s="24"/>
      <c r="AB3888" s="24"/>
      <c r="AC3888" s="24"/>
      <c r="AD3888" s="24"/>
      <c r="AE3888" s="24"/>
      <c r="AF3888" s="24"/>
    </row>
    <row r="3889" spans="1:32" x14ac:dyDescent="0.25">
      <c r="A3889" s="18"/>
      <c r="B3889" s="18"/>
      <c r="C3889" s="74"/>
      <c r="D3889" s="74"/>
      <c r="E3889" s="75"/>
      <c r="F3889" s="5"/>
      <c r="G3889" s="5"/>
      <c r="H3889" s="5"/>
      <c r="K3889" s="5"/>
      <c r="L3889" s="5"/>
      <c r="M3889" s="18"/>
      <c r="N3889" s="18"/>
      <c r="T3889" s="67"/>
      <c r="U3889" s="67"/>
      <c r="V3889" s="20"/>
      <c r="Z3889" s="24"/>
      <c r="AA3889" s="24"/>
      <c r="AB3889" s="24"/>
      <c r="AC3889" s="24"/>
      <c r="AD3889" s="24"/>
      <c r="AE3889" s="24"/>
      <c r="AF3889" s="24"/>
    </row>
    <row r="3890" spans="1:32" x14ac:dyDescent="0.25">
      <c r="A3890" s="18"/>
      <c r="B3890" s="18"/>
      <c r="C3890" s="74"/>
      <c r="D3890" s="74"/>
      <c r="E3890" s="75"/>
      <c r="F3890" s="5"/>
      <c r="G3890" s="5"/>
      <c r="H3890" s="5"/>
      <c r="K3890" s="5"/>
      <c r="L3890" s="5"/>
      <c r="M3890" s="18"/>
      <c r="N3890" s="18"/>
      <c r="T3890" s="67"/>
      <c r="U3890" s="67"/>
      <c r="V3890" s="20"/>
      <c r="Z3890" s="24"/>
      <c r="AA3890" s="24"/>
      <c r="AB3890" s="24"/>
      <c r="AC3890" s="24"/>
      <c r="AD3890" s="24"/>
      <c r="AE3890" s="24"/>
      <c r="AF3890" s="24"/>
    </row>
    <row r="3891" spans="1:32" x14ac:dyDescent="0.25">
      <c r="A3891" s="18"/>
      <c r="B3891" s="18"/>
      <c r="C3891" s="74"/>
      <c r="D3891" s="74"/>
      <c r="E3891" s="75"/>
      <c r="F3891" s="5"/>
      <c r="G3891" s="5"/>
      <c r="H3891" s="5"/>
      <c r="K3891" s="5"/>
      <c r="L3891" s="5"/>
      <c r="M3891" s="18"/>
      <c r="N3891" s="18"/>
      <c r="T3891" s="67"/>
      <c r="U3891" s="67"/>
      <c r="V3891" s="20"/>
      <c r="Z3891" s="24"/>
      <c r="AA3891" s="24"/>
      <c r="AB3891" s="24"/>
      <c r="AC3891" s="24"/>
      <c r="AD3891" s="24"/>
      <c r="AE3891" s="24"/>
      <c r="AF3891" s="24"/>
    </row>
    <row r="3892" spans="1:32" x14ac:dyDescent="0.25">
      <c r="A3892" s="18"/>
      <c r="B3892" s="18"/>
      <c r="C3892" s="74"/>
      <c r="D3892" s="74"/>
      <c r="E3892" s="75"/>
      <c r="F3892" s="5"/>
      <c r="G3892" s="5"/>
      <c r="H3892" s="5"/>
      <c r="K3892" s="5"/>
      <c r="L3892" s="5"/>
      <c r="M3892" s="18"/>
      <c r="N3892" s="18"/>
      <c r="T3892" s="67"/>
      <c r="U3892" s="67"/>
      <c r="V3892" s="20"/>
      <c r="Z3892" s="24"/>
      <c r="AA3892" s="24"/>
      <c r="AB3892" s="24"/>
      <c r="AC3892" s="24"/>
      <c r="AD3892" s="24"/>
      <c r="AE3892" s="24"/>
      <c r="AF3892" s="24"/>
    </row>
    <row r="3893" spans="1:32" x14ac:dyDescent="0.25">
      <c r="A3893" s="18"/>
      <c r="B3893" s="18"/>
      <c r="C3893" s="74"/>
      <c r="D3893" s="74"/>
      <c r="E3893" s="75"/>
      <c r="F3893" s="5"/>
      <c r="G3893" s="5"/>
      <c r="H3893" s="5"/>
      <c r="K3893" s="5"/>
      <c r="L3893" s="5"/>
      <c r="M3893" s="18"/>
      <c r="N3893" s="18"/>
      <c r="T3893" s="67"/>
      <c r="U3893" s="67"/>
      <c r="V3893" s="20"/>
      <c r="Z3893" s="24"/>
      <c r="AA3893" s="24"/>
      <c r="AB3893" s="24"/>
      <c r="AC3893" s="24"/>
      <c r="AD3893" s="24"/>
      <c r="AE3893" s="24"/>
      <c r="AF3893" s="24"/>
    </row>
    <row r="3894" spans="1:32" x14ac:dyDescent="0.25">
      <c r="A3894" s="18"/>
      <c r="B3894" s="18"/>
      <c r="C3894" s="74"/>
      <c r="D3894" s="74"/>
      <c r="E3894" s="75"/>
      <c r="F3894" s="5"/>
      <c r="G3894" s="5"/>
      <c r="H3894" s="5"/>
      <c r="K3894" s="5"/>
      <c r="L3894" s="5"/>
      <c r="M3894" s="18"/>
      <c r="N3894" s="18"/>
      <c r="T3894" s="67"/>
      <c r="U3894" s="67"/>
      <c r="V3894" s="20"/>
      <c r="Z3894" s="24"/>
      <c r="AA3894" s="24"/>
      <c r="AB3894" s="24"/>
      <c r="AC3894" s="24"/>
      <c r="AD3894" s="24"/>
      <c r="AE3894" s="24"/>
      <c r="AF3894" s="24"/>
    </row>
    <row r="3895" spans="1:32" x14ac:dyDescent="0.25">
      <c r="A3895" s="18"/>
      <c r="B3895" s="18"/>
      <c r="C3895" s="74"/>
      <c r="D3895" s="74"/>
      <c r="E3895" s="75"/>
      <c r="F3895" s="5"/>
      <c r="G3895" s="5"/>
      <c r="H3895" s="5"/>
      <c r="K3895" s="5"/>
      <c r="L3895" s="5"/>
      <c r="M3895" s="18"/>
      <c r="N3895" s="18"/>
      <c r="T3895" s="67"/>
      <c r="U3895" s="67"/>
      <c r="V3895" s="20"/>
      <c r="Z3895" s="24"/>
      <c r="AA3895" s="24"/>
      <c r="AB3895" s="24"/>
      <c r="AC3895" s="24"/>
      <c r="AD3895" s="24"/>
      <c r="AE3895" s="24"/>
      <c r="AF3895" s="24"/>
    </row>
    <row r="3896" spans="1:32" x14ac:dyDescent="0.25">
      <c r="A3896" s="18"/>
      <c r="B3896" s="18"/>
      <c r="C3896" s="74"/>
      <c r="D3896" s="74"/>
      <c r="E3896" s="75"/>
      <c r="F3896" s="5"/>
      <c r="G3896" s="5"/>
      <c r="H3896" s="5"/>
      <c r="K3896" s="5"/>
      <c r="L3896" s="5"/>
      <c r="M3896" s="18"/>
      <c r="N3896" s="18"/>
      <c r="T3896" s="67"/>
      <c r="U3896" s="67"/>
      <c r="V3896" s="20"/>
      <c r="Z3896" s="24"/>
      <c r="AA3896" s="24"/>
      <c r="AB3896" s="24"/>
      <c r="AC3896" s="24"/>
      <c r="AD3896" s="24"/>
      <c r="AE3896" s="24"/>
      <c r="AF3896" s="24"/>
    </row>
    <row r="3897" spans="1:32" x14ac:dyDescent="0.25">
      <c r="A3897" s="18"/>
      <c r="B3897" s="18"/>
      <c r="C3897" s="74"/>
      <c r="D3897" s="74"/>
      <c r="E3897" s="75"/>
      <c r="F3897" s="5"/>
      <c r="G3897" s="5"/>
      <c r="H3897" s="5"/>
      <c r="K3897" s="5"/>
      <c r="L3897" s="5"/>
      <c r="M3897" s="18"/>
      <c r="N3897" s="18"/>
      <c r="T3897" s="67"/>
      <c r="U3897" s="67"/>
      <c r="V3897" s="20"/>
      <c r="Z3897" s="24"/>
      <c r="AA3897" s="24"/>
      <c r="AB3897" s="24"/>
      <c r="AC3897" s="24"/>
      <c r="AD3897" s="24"/>
      <c r="AE3897" s="24"/>
      <c r="AF3897" s="24"/>
    </row>
    <row r="3898" spans="1:32" x14ac:dyDescent="0.25">
      <c r="A3898" s="18"/>
      <c r="B3898" s="18"/>
      <c r="C3898" s="74"/>
      <c r="D3898" s="74"/>
      <c r="E3898" s="75"/>
      <c r="F3898" s="5"/>
      <c r="G3898" s="5"/>
      <c r="H3898" s="5"/>
      <c r="K3898" s="5"/>
      <c r="L3898" s="5"/>
      <c r="M3898" s="18"/>
      <c r="N3898" s="18"/>
      <c r="T3898" s="67"/>
      <c r="U3898" s="67"/>
      <c r="V3898" s="20"/>
      <c r="Z3898" s="24"/>
      <c r="AA3898" s="24"/>
      <c r="AB3898" s="24"/>
      <c r="AC3898" s="24"/>
      <c r="AD3898" s="24"/>
      <c r="AE3898" s="24"/>
      <c r="AF3898" s="24"/>
    </row>
    <row r="3899" spans="1:32" x14ac:dyDescent="0.25">
      <c r="A3899" s="18"/>
      <c r="B3899" s="18"/>
      <c r="C3899" s="74"/>
      <c r="D3899" s="74"/>
      <c r="E3899" s="75"/>
      <c r="F3899" s="5"/>
      <c r="G3899" s="5"/>
      <c r="H3899" s="5"/>
      <c r="K3899" s="5"/>
      <c r="L3899" s="5"/>
      <c r="M3899" s="18"/>
      <c r="N3899" s="18"/>
      <c r="T3899" s="67"/>
      <c r="U3899" s="67"/>
      <c r="V3899" s="20"/>
      <c r="Z3899" s="24"/>
      <c r="AA3899" s="24"/>
      <c r="AB3899" s="24"/>
      <c r="AC3899" s="24"/>
      <c r="AD3899" s="24"/>
      <c r="AE3899" s="24"/>
      <c r="AF3899" s="24"/>
    </row>
    <row r="3900" spans="1:32" x14ac:dyDescent="0.25">
      <c r="A3900" s="18"/>
      <c r="B3900" s="18"/>
      <c r="C3900" s="74"/>
      <c r="D3900" s="74"/>
      <c r="E3900" s="75"/>
      <c r="F3900" s="5"/>
      <c r="G3900" s="5"/>
      <c r="H3900" s="5"/>
      <c r="K3900" s="5"/>
      <c r="L3900" s="5"/>
      <c r="M3900" s="18"/>
      <c r="N3900" s="18"/>
      <c r="T3900" s="67"/>
      <c r="U3900" s="67"/>
      <c r="V3900" s="20"/>
      <c r="Z3900" s="24"/>
      <c r="AA3900" s="24"/>
      <c r="AB3900" s="24"/>
      <c r="AC3900" s="24"/>
      <c r="AD3900" s="24"/>
      <c r="AE3900" s="24"/>
      <c r="AF3900" s="24"/>
    </row>
    <row r="3901" spans="1:32" x14ac:dyDescent="0.25">
      <c r="A3901" s="18"/>
      <c r="B3901" s="18"/>
      <c r="C3901" s="74"/>
      <c r="D3901" s="74"/>
      <c r="E3901" s="75"/>
      <c r="F3901" s="5"/>
      <c r="G3901" s="5"/>
      <c r="H3901" s="5"/>
      <c r="K3901" s="5"/>
      <c r="L3901" s="5"/>
      <c r="M3901" s="18"/>
      <c r="N3901" s="18"/>
      <c r="T3901" s="67"/>
      <c r="U3901" s="67"/>
      <c r="V3901" s="20"/>
      <c r="Z3901" s="24"/>
      <c r="AA3901" s="24"/>
      <c r="AB3901" s="24"/>
      <c r="AC3901" s="24"/>
      <c r="AD3901" s="24"/>
      <c r="AE3901" s="24"/>
      <c r="AF3901" s="24"/>
    </row>
    <row r="3902" spans="1:32" x14ac:dyDescent="0.25">
      <c r="A3902" s="18"/>
      <c r="B3902" s="18"/>
      <c r="C3902" s="74"/>
      <c r="D3902" s="74"/>
      <c r="E3902" s="75"/>
      <c r="F3902" s="5"/>
      <c r="G3902" s="5"/>
      <c r="H3902" s="5"/>
      <c r="K3902" s="5"/>
      <c r="L3902" s="5"/>
      <c r="M3902" s="18"/>
      <c r="N3902" s="18"/>
      <c r="T3902" s="67"/>
      <c r="U3902" s="67"/>
      <c r="V3902" s="20"/>
      <c r="Z3902" s="24"/>
      <c r="AA3902" s="24"/>
      <c r="AB3902" s="24"/>
      <c r="AC3902" s="24"/>
      <c r="AD3902" s="24"/>
      <c r="AE3902" s="24"/>
      <c r="AF3902" s="24"/>
    </row>
    <row r="3903" spans="1:32" x14ac:dyDescent="0.25">
      <c r="A3903" s="18"/>
      <c r="B3903" s="18"/>
      <c r="C3903" s="74"/>
      <c r="D3903" s="74"/>
      <c r="E3903" s="75"/>
      <c r="F3903" s="5"/>
      <c r="G3903" s="5"/>
      <c r="H3903" s="5"/>
      <c r="K3903" s="5"/>
      <c r="L3903" s="5"/>
      <c r="M3903" s="18"/>
      <c r="N3903" s="18"/>
      <c r="T3903" s="67"/>
      <c r="U3903" s="67"/>
      <c r="V3903" s="20"/>
      <c r="Z3903" s="24"/>
      <c r="AA3903" s="24"/>
      <c r="AB3903" s="24"/>
      <c r="AC3903" s="24"/>
      <c r="AD3903" s="24"/>
      <c r="AE3903" s="24"/>
      <c r="AF3903" s="24"/>
    </row>
    <row r="3904" spans="1:32" x14ac:dyDescent="0.25">
      <c r="A3904" s="18"/>
      <c r="B3904" s="18"/>
      <c r="C3904" s="74"/>
      <c r="D3904" s="74"/>
      <c r="E3904" s="75"/>
      <c r="F3904" s="5"/>
      <c r="G3904" s="5"/>
      <c r="H3904" s="5"/>
      <c r="K3904" s="5"/>
      <c r="L3904" s="5"/>
      <c r="M3904" s="18"/>
      <c r="N3904" s="18"/>
      <c r="T3904" s="67"/>
      <c r="U3904" s="67"/>
      <c r="V3904" s="20"/>
      <c r="Z3904" s="24"/>
      <c r="AA3904" s="24"/>
      <c r="AB3904" s="24"/>
      <c r="AC3904" s="24"/>
      <c r="AD3904" s="24"/>
      <c r="AE3904" s="24"/>
      <c r="AF3904" s="24"/>
    </row>
    <row r="3905" spans="1:32" x14ac:dyDescent="0.25">
      <c r="A3905" s="18"/>
      <c r="B3905" s="18"/>
      <c r="C3905" s="74"/>
      <c r="D3905" s="74"/>
      <c r="E3905" s="75"/>
      <c r="F3905" s="5"/>
      <c r="G3905" s="5"/>
      <c r="H3905" s="5"/>
      <c r="K3905" s="5"/>
      <c r="L3905" s="5"/>
      <c r="M3905" s="18"/>
      <c r="N3905" s="18"/>
      <c r="T3905" s="67"/>
      <c r="U3905" s="67"/>
      <c r="V3905" s="20"/>
      <c r="Z3905" s="24"/>
      <c r="AA3905" s="24"/>
      <c r="AB3905" s="24"/>
      <c r="AC3905" s="24"/>
      <c r="AD3905" s="24"/>
      <c r="AE3905" s="24"/>
      <c r="AF3905" s="24"/>
    </row>
    <row r="3906" spans="1:32" x14ac:dyDescent="0.25">
      <c r="A3906" s="18"/>
      <c r="B3906" s="18"/>
      <c r="C3906" s="74"/>
      <c r="D3906" s="74"/>
      <c r="E3906" s="75"/>
      <c r="F3906" s="5"/>
      <c r="G3906" s="5"/>
      <c r="H3906" s="5"/>
      <c r="K3906" s="5"/>
      <c r="L3906" s="5"/>
      <c r="M3906" s="18"/>
      <c r="N3906" s="18"/>
      <c r="T3906" s="67"/>
      <c r="U3906" s="67"/>
      <c r="V3906" s="20"/>
      <c r="Z3906" s="24"/>
      <c r="AA3906" s="24"/>
      <c r="AB3906" s="24"/>
      <c r="AC3906" s="24"/>
      <c r="AD3906" s="24"/>
      <c r="AE3906" s="24"/>
      <c r="AF3906" s="24"/>
    </row>
    <row r="3907" spans="1:32" x14ac:dyDescent="0.25">
      <c r="A3907" s="18"/>
      <c r="B3907" s="18"/>
      <c r="C3907" s="74"/>
      <c r="D3907" s="74"/>
      <c r="E3907" s="75"/>
      <c r="F3907" s="5"/>
      <c r="G3907" s="5"/>
      <c r="H3907" s="5"/>
      <c r="K3907" s="5"/>
      <c r="L3907" s="5"/>
      <c r="M3907" s="18"/>
      <c r="N3907" s="18"/>
      <c r="T3907" s="67"/>
      <c r="U3907" s="67"/>
      <c r="V3907" s="20"/>
      <c r="Z3907" s="24"/>
      <c r="AA3907" s="24"/>
      <c r="AB3907" s="24"/>
      <c r="AC3907" s="24"/>
      <c r="AD3907" s="24"/>
      <c r="AE3907" s="24"/>
      <c r="AF3907" s="24"/>
    </row>
    <row r="3908" spans="1:32" x14ac:dyDescent="0.25">
      <c r="A3908" s="18"/>
      <c r="B3908" s="18"/>
      <c r="C3908" s="74"/>
      <c r="D3908" s="74"/>
      <c r="E3908" s="75"/>
      <c r="F3908" s="5"/>
      <c r="G3908" s="5"/>
      <c r="H3908" s="5"/>
      <c r="K3908" s="5"/>
      <c r="L3908" s="5"/>
      <c r="M3908" s="18"/>
      <c r="N3908" s="18"/>
      <c r="T3908" s="67"/>
      <c r="U3908" s="67"/>
      <c r="V3908" s="20"/>
      <c r="Z3908" s="24"/>
      <c r="AA3908" s="24"/>
      <c r="AB3908" s="24"/>
      <c r="AC3908" s="24"/>
      <c r="AD3908" s="24"/>
      <c r="AE3908" s="24"/>
      <c r="AF3908" s="24"/>
    </row>
    <row r="3909" spans="1:32" x14ac:dyDescent="0.25">
      <c r="A3909" s="18"/>
      <c r="B3909" s="18"/>
      <c r="C3909" s="74"/>
      <c r="D3909" s="74"/>
      <c r="E3909" s="75"/>
      <c r="F3909" s="5"/>
      <c r="G3909" s="5"/>
      <c r="H3909" s="5"/>
      <c r="K3909" s="5"/>
      <c r="L3909" s="5"/>
      <c r="M3909" s="18"/>
      <c r="N3909" s="18"/>
      <c r="T3909" s="67"/>
      <c r="U3909" s="67"/>
      <c r="V3909" s="20"/>
      <c r="Z3909" s="24"/>
      <c r="AA3909" s="24"/>
      <c r="AB3909" s="24"/>
      <c r="AC3909" s="24"/>
      <c r="AD3909" s="24"/>
      <c r="AE3909" s="24"/>
      <c r="AF3909" s="24"/>
    </row>
    <row r="3910" spans="1:32" x14ac:dyDescent="0.25">
      <c r="A3910" s="18"/>
      <c r="B3910" s="18"/>
      <c r="C3910" s="74"/>
      <c r="D3910" s="74"/>
      <c r="E3910" s="75"/>
      <c r="F3910" s="5"/>
      <c r="G3910" s="5"/>
      <c r="H3910" s="5"/>
      <c r="K3910" s="5"/>
      <c r="L3910" s="5"/>
      <c r="M3910" s="18"/>
      <c r="N3910" s="18"/>
      <c r="T3910" s="67"/>
      <c r="U3910" s="67"/>
      <c r="V3910" s="20"/>
      <c r="Z3910" s="24"/>
      <c r="AA3910" s="24"/>
      <c r="AB3910" s="24"/>
      <c r="AC3910" s="24"/>
      <c r="AD3910" s="24"/>
      <c r="AE3910" s="24"/>
      <c r="AF3910" s="24"/>
    </row>
    <row r="3911" spans="1:32" x14ac:dyDescent="0.25">
      <c r="A3911" s="18"/>
      <c r="B3911" s="18"/>
      <c r="C3911" s="74"/>
      <c r="D3911" s="74"/>
      <c r="E3911" s="75"/>
      <c r="F3911" s="5"/>
      <c r="G3911" s="5"/>
      <c r="H3911" s="5"/>
      <c r="K3911" s="5"/>
      <c r="L3911" s="5"/>
      <c r="M3911" s="18"/>
      <c r="N3911" s="18"/>
      <c r="T3911" s="67"/>
      <c r="U3911" s="67"/>
      <c r="V3911" s="20"/>
      <c r="Z3911" s="24"/>
      <c r="AA3911" s="24"/>
      <c r="AB3911" s="24"/>
      <c r="AC3911" s="24"/>
      <c r="AD3911" s="24"/>
      <c r="AE3911" s="24"/>
      <c r="AF3911" s="24"/>
    </row>
    <row r="3912" spans="1:32" x14ac:dyDescent="0.25">
      <c r="A3912" s="18"/>
      <c r="B3912" s="18"/>
      <c r="C3912" s="74"/>
      <c r="D3912" s="74"/>
      <c r="E3912" s="75"/>
      <c r="F3912" s="5"/>
      <c r="G3912" s="5"/>
      <c r="H3912" s="5"/>
      <c r="K3912" s="5"/>
      <c r="L3912" s="5"/>
      <c r="M3912" s="18"/>
      <c r="N3912" s="18"/>
      <c r="T3912" s="67"/>
      <c r="U3912" s="67"/>
      <c r="V3912" s="20"/>
      <c r="Z3912" s="24"/>
      <c r="AA3912" s="24"/>
      <c r="AB3912" s="24"/>
      <c r="AC3912" s="24"/>
      <c r="AD3912" s="24"/>
      <c r="AE3912" s="24"/>
      <c r="AF3912" s="24"/>
    </row>
    <row r="3913" spans="1:32" x14ac:dyDescent="0.25">
      <c r="A3913" s="18"/>
      <c r="B3913" s="18"/>
      <c r="C3913" s="74"/>
      <c r="D3913" s="74"/>
      <c r="E3913" s="75"/>
      <c r="F3913" s="5"/>
      <c r="G3913" s="5"/>
      <c r="H3913" s="5"/>
      <c r="K3913" s="5"/>
      <c r="L3913" s="5"/>
      <c r="M3913" s="18"/>
      <c r="N3913" s="18"/>
      <c r="T3913" s="67"/>
      <c r="U3913" s="67"/>
      <c r="V3913" s="20"/>
      <c r="Z3913" s="24"/>
      <c r="AA3913" s="24"/>
      <c r="AB3913" s="24"/>
      <c r="AC3913" s="24"/>
      <c r="AD3913" s="24"/>
      <c r="AE3913" s="24"/>
      <c r="AF3913" s="24"/>
    </row>
    <row r="3914" spans="1:32" x14ac:dyDescent="0.25">
      <c r="A3914" s="18"/>
      <c r="B3914" s="18"/>
      <c r="C3914" s="74"/>
      <c r="D3914" s="74"/>
      <c r="E3914" s="75"/>
      <c r="F3914" s="5"/>
      <c r="G3914" s="5"/>
      <c r="H3914" s="5"/>
      <c r="K3914" s="5"/>
      <c r="L3914" s="5"/>
      <c r="M3914" s="18"/>
      <c r="N3914" s="18"/>
      <c r="T3914" s="67"/>
      <c r="U3914" s="67"/>
      <c r="V3914" s="20"/>
      <c r="Z3914" s="24"/>
      <c r="AA3914" s="24"/>
      <c r="AB3914" s="24"/>
      <c r="AC3914" s="24"/>
      <c r="AD3914" s="24"/>
      <c r="AE3914" s="24"/>
      <c r="AF3914" s="24"/>
    </row>
    <row r="3915" spans="1:32" x14ac:dyDescent="0.25">
      <c r="A3915" s="18"/>
      <c r="B3915" s="18"/>
      <c r="C3915" s="74"/>
      <c r="D3915" s="74"/>
      <c r="E3915" s="75"/>
      <c r="F3915" s="5"/>
      <c r="G3915" s="5"/>
      <c r="H3915" s="5"/>
      <c r="K3915" s="5"/>
      <c r="L3915" s="5"/>
      <c r="M3915" s="18"/>
      <c r="N3915" s="18"/>
      <c r="T3915" s="67"/>
      <c r="U3915" s="67"/>
      <c r="V3915" s="20"/>
      <c r="Z3915" s="24"/>
      <c r="AA3915" s="24"/>
      <c r="AB3915" s="24"/>
      <c r="AC3915" s="24"/>
      <c r="AD3915" s="24"/>
      <c r="AE3915" s="24"/>
      <c r="AF3915" s="24"/>
    </row>
    <row r="3916" spans="1:32" x14ac:dyDescent="0.25">
      <c r="A3916" s="18"/>
      <c r="B3916" s="18"/>
      <c r="C3916" s="74"/>
      <c r="D3916" s="74"/>
      <c r="E3916" s="75"/>
      <c r="F3916" s="5"/>
      <c r="G3916" s="5"/>
      <c r="H3916" s="5"/>
      <c r="K3916" s="5"/>
      <c r="L3916" s="5"/>
      <c r="M3916" s="18"/>
      <c r="N3916" s="18"/>
      <c r="T3916" s="67"/>
      <c r="U3916" s="67"/>
      <c r="V3916" s="20"/>
      <c r="Z3916" s="24"/>
      <c r="AA3916" s="24"/>
      <c r="AB3916" s="24"/>
      <c r="AC3916" s="24"/>
      <c r="AD3916" s="24"/>
      <c r="AE3916" s="24"/>
      <c r="AF3916" s="24"/>
    </row>
    <row r="3917" spans="1:32" x14ac:dyDescent="0.25">
      <c r="A3917" s="18"/>
      <c r="B3917" s="18"/>
      <c r="C3917" s="74"/>
      <c r="D3917" s="74"/>
      <c r="E3917" s="75"/>
      <c r="F3917" s="5"/>
      <c r="G3917" s="5"/>
      <c r="H3917" s="5"/>
      <c r="K3917" s="5"/>
      <c r="L3917" s="5"/>
      <c r="M3917" s="18"/>
      <c r="N3917" s="18"/>
      <c r="T3917" s="67"/>
      <c r="U3917" s="67"/>
      <c r="V3917" s="20"/>
      <c r="Z3917" s="24"/>
      <c r="AA3917" s="24"/>
      <c r="AB3917" s="24"/>
      <c r="AC3917" s="24"/>
      <c r="AD3917" s="24"/>
      <c r="AE3917" s="24"/>
      <c r="AF3917" s="24"/>
    </row>
    <row r="3918" spans="1:32" x14ac:dyDescent="0.25">
      <c r="A3918" s="18"/>
      <c r="B3918" s="18"/>
      <c r="C3918" s="74"/>
      <c r="D3918" s="74"/>
      <c r="E3918" s="75"/>
      <c r="F3918" s="5"/>
      <c r="G3918" s="5"/>
      <c r="H3918" s="5"/>
      <c r="K3918" s="5"/>
      <c r="L3918" s="5"/>
      <c r="M3918" s="18"/>
      <c r="N3918" s="18"/>
      <c r="T3918" s="67"/>
      <c r="U3918" s="67"/>
      <c r="V3918" s="20"/>
      <c r="Z3918" s="24"/>
      <c r="AA3918" s="24"/>
      <c r="AB3918" s="24"/>
      <c r="AC3918" s="24"/>
      <c r="AD3918" s="24"/>
      <c r="AE3918" s="24"/>
      <c r="AF3918" s="24"/>
    </row>
    <row r="3919" spans="1:32" x14ac:dyDescent="0.25">
      <c r="A3919" s="18"/>
      <c r="B3919" s="18"/>
      <c r="C3919" s="74"/>
      <c r="D3919" s="74"/>
      <c r="E3919" s="75"/>
      <c r="F3919" s="5"/>
      <c r="G3919" s="5"/>
      <c r="H3919" s="5"/>
      <c r="K3919" s="5"/>
      <c r="L3919" s="5"/>
      <c r="M3919" s="18"/>
      <c r="N3919" s="18"/>
      <c r="T3919" s="67"/>
      <c r="U3919" s="67"/>
      <c r="V3919" s="20"/>
      <c r="Z3919" s="24"/>
      <c r="AA3919" s="24"/>
      <c r="AB3919" s="24"/>
      <c r="AC3919" s="24"/>
      <c r="AD3919" s="24"/>
      <c r="AE3919" s="24"/>
      <c r="AF3919" s="24"/>
    </row>
    <row r="3920" spans="1:32" x14ac:dyDescent="0.25">
      <c r="A3920" s="18"/>
      <c r="B3920" s="18"/>
      <c r="C3920" s="74"/>
      <c r="D3920" s="74"/>
      <c r="E3920" s="75"/>
      <c r="F3920" s="5"/>
      <c r="G3920" s="5"/>
      <c r="H3920" s="5"/>
      <c r="K3920" s="5"/>
      <c r="L3920" s="5"/>
      <c r="M3920" s="18"/>
      <c r="N3920" s="18"/>
      <c r="T3920" s="67"/>
      <c r="U3920" s="67"/>
      <c r="V3920" s="20"/>
      <c r="Z3920" s="24"/>
      <c r="AA3920" s="24"/>
      <c r="AB3920" s="24"/>
      <c r="AC3920" s="24"/>
      <c r="AD3920" s="24"/>
      <c r="AE3920" s="24"/>
      <c r="AF3920" s="24"/>
    </row>
    <row r="3921" spans="1:32" x14ac:dyDescent="0.25">
      <c r="A3921" s="18"/>
      <c r="B3921" s="18"/>
      <c r="C3921" s="74"/>
      <c r="D3921" s="74"/>
      <c r="E3921" s="75"/>
      <c r="F3921" s="5"/>
      <c r="G3921" s="5"/>
      <c r="H3921" s="5"/>
      <c r="K3921" s="5"/>
      <c r="L3921" s="5"/>
      <c r="M3921" s="18"/>
      <c r="N3921" s="18"/>
      <c r="T3921" s="67"/>
      <c r="U3921" s="67"/>
      <c r="V3921" s="20"/>
      <c r="Z3921" s="24"/>
      <c r="AA3921" s="24"/>
      <c r="AB3921" s="24"/>
      <c r="AC3921" s="24"/>
      <c r="AD3921" s="24"/>
      <c r="AE3921" s="24"/>
      <c r="AF3921" s="24"/>
    </row>
    <row r="3922" spans="1:32" x14ac:dyDescent="0.25">
      <c r="A3922" s="18"/>
      <c r="B3922" s="18"/>
      <c r="C3922" s="74"/>
      <c r="D3922" s="74"/>
      <c r="E3922" s="75"/>
      <c r="F3922" s="5"/>
      <c r="G3922" s="5"/>
      <c r="H3922" s="5"/>
      <c r="K3922" s="5"/>
      <c r="L3922" s="5"/>
      <c r="M3922" s="18"/>
      <c r="N3922" s="18"/>
      <c r="T3922" s="67"/>
      <c r="U3922" s="67"/>
      <c r="V3922" s="20"/>
      <c r="Z3922" s="24"/>
      <c r="AA3922" s="24"/>
      <c r="AB3922" s="24"/>
      <c r="AC3922" s="24"/>
      <c r="AD3922" s="24"/>
      <c r="AE3922" s="24"/>
      <c r="AF3922" s="24"/>
    </row>
    <row r="3923" spans="1:32" x14ac:dyDescent="0.25">
      <c r="A3923" s="18"/>
      <c r="B3923" s="18"/>
      <c r="C3923" s="74"/>
      <c r="D3923" s="74"/>
      <c r="E3923" s="75"/>
      <c r="F3923" s="5"/>
      <c r="G3923" s="5"/>
      <c r="H3923" s="5"/>
      <c r="K3923" s="5"/>
      <c r="L3923" s="5"/>
      <c r="M3923" s="18"/>
      <c r="N3923" s="18"/>
      <c r="T3923" s="67"/>
      <c r="U3923" s="67"/>
      <c r="V3923" s="20"/>
      <c r="Z3923" s="24"/>
      <c r="AA3923" s="24"/>
      <c r="AB3923" s="24"/>
      <c r="AC3923" s="24"/>
      <c r="AD3923" s="24"/>
      <c r="AE3923" s="24"/>
      <c r="AF3923" s="24"/>
    </row>
    <row r="3924" spans="1:32" x14ac:dyDescent="0.25">
      <c r="A3924" s="18"/>
      <c r="B3924" s="18"/>
      <c r="C3924" s="74"/>
      <c r="D3924" s="74"/>
      <c r="E3924" s="75"/>
      <c r="F3924" s="5"/>
      <c r="G3924" s="5"/>
      <c r="H3924" s="5"/>
      <c r="K3924" s="5"/>
      <c r="L3924" s="5"/>
      <c r="M3924" s="18"/>
      <c r="N3924" s="18"/>
      <c r="T3924" s="67"/>
      <c r="U3924" s="67"/>
      <c r="V3924" s="20"/>
      <c r="Z3924" s="24"/>
      <c r="AA3924" s="24"/>
      <c r="AB3924" s="24"/>
      <c r="AC3924" s="24"/>
      <c r="AD3924" s="24"/>
      <c r="AE3924" s="24"/>
      <c r="AF3924" s="24"/>
    </row>
    <row r="3925" spans="1:32" x14ac:dyDescent="0.25">
      <c r="A3925" s="18"/>
      <c r="B3925" s="18"/>
      <c r="C3925" s="74"/>
      <c r="D3925" s="74"/>
      <c r="E3925" s="75"/>
      <c r="F3925" s="5"/>
      <c r="G3925" s="5"/>
      <c r="H3925" s="5"/>
      <c r="K3925" s="5"/>
      <c r="L3925" s="5"/>
      <c r="M3925" s="18"/>
      <c r="N3925" s="18"/>
      <c r="T3925" s="67"/>
      <c r="U3925" s="67"/>
      <c r="V3925" s="20"/>
      <c r="Z3925" s="24"/>
      <c r="AA3925" s="24"/>
      <c r="AB3925" s="24"/>
      <c r="AC3925" s="24"/>
      <c r="AD3925" s="24"/>
      <c r="AE3925" s="24"/>
      <c r="AF3925" s="24"/>
    </row>
    <row r="3926" spans="1:32" x14ac:dyDescent="0.25">
      <c r="A3926" s="18"/>
      <c r="B3926" s="18"/>
      <c r="C3926" s="74"/>
      <c r="D3926" s="74"/>
      <c r="E3926" s="75"/>
      <c r="F3926" s="5"/>
      <c r="G3926" s="5"/>
      <c r="H3926" s="5"/>
      <c r="K3926" s="5"/>
      <c r="L3926" s="5"/>
      <c r="M3926" s="18"/>
      <c r="N3926" s="18"/>
      <c r="T3926" s="67"/>
      <c r="U3926" s="67"/>
      <c r="V3926" s="20"/>
      <c r="Z3926" s="24"/>
      <c r="AA3926" s="24"/>
      <c r="AB3926" s="24"/>
      <c r="AC3926" s="24"/>
      <c r="AD3926" s="24"/>
      <c r="AE3926" s="24"/>
      <c r="AF3926" s="24"/>
    </row>
    <row r="3927" spans="1:32" x14ac:dyDescent="0.25">
      <c r="A3927" s="18"/>
      <c r="B3927" s="18"/>
      <c r="C3927" s="74"/>
      <c r="D3927" s="74"/>
      <c r="E3927" s="75"/>
      <c r="F3927" s="5"/>
      <c r="G3927" s="5"/>
      <c r="H3927" s="5"/>
      <c r="K3927" s="5"/>
      <c r="L3927" s="5"/>
      <c r="M3927" s="18"/>
      <c r="N3927" s="18"/>
      <c r="T3927" s="67"/>
      <c r="U3927" s="67"/>
      <c r="V3927" s="20"/>
      <c r="Z3927" s="24"/>
      <c r="AA3927" s="24"/>
      <c r="AB3927" s="24"/>
      <c r="AC3927" s="24"/>
      <c r="AD3927" s="24"/>
      <c r="AE3927" s="24"/>
      <c r="AF3927" s="24"/>
    </row>
    <row r="3928" spans="1:32" x14ac:dyDescent="0.25">
      <c r="A3928" s="18"/>
      <c r="B3928" s="18"/>
      <c r="C3928" s="74"/>
      <c r="D3928" s="74"/>
      <c r="E3928" s="75"/>
      <c r="F3928" s="5"/>
      <c r="G3928" s="5"/>
      <c r="H3928" s="5"/>
      <c r="K3928" s="5"/>
      <c r="L3928" s="5"/>
      <c r="M3928" s="18"/>
      <c r="N3928" s="18"/>
      <c r="T3928" s="67"/>
      <c r="U3928" s="67"/>
      <c r="V3928" s="20"/>
      <c r="Z3928" s="24"/>
      <c r="AA3928" s="24"/>
      <c r="AB3928" s="24"/>
      <c r="AC3928" s="24"/>
      <c r="AD3928" s="24"/>
      <c r="AE3928" s="24"/>
      <c r="AF3928" s="24"/>
    </row>
    <row r="3929" spans="1:32" x14ac:dyDescent="0.25">
      <c r="A3929" s="18"/>
      <c r="B3929" s="18"/>
      <c r="C3929" s="74"/>
      <c r="D3929" s="74"/>
      <c r="E3929" s="75"/>
      <c r="F3929" s="5"/>
      <c r="G3929" s="5"/>
      <c r="H3929" s="5"/>
      <c r="K3929" s="5"/>
      <c r="L3929" s="5"/>
      <c r="M3929" s="18"/>
      <c r="N3929" s="18"/>
      <c r="T3929" s="67"/>
      <c r="U3929" s="67"/>
      <c r="V3929" s="20"/>
      <c r="Z3929" s="24"/>
      <c r="AA3929" s="24"/>
      <c r="AB3929" s="24"/>
      <c r="AC3929" s="24"/>
      <c r="AD3929" s="24"/>
      <c r="AE3929" s="24"/>
      <c r="AF3929" s="24"/>
    </row>
    <row r="3930" spans="1:32" x14ac:dyDescent="0.25">
      <c r="A3930" s="18"/>
      <c r="B3930" s="18"/>
      <c r="C3930" s="74"/>
      <c r="D3930" s="74"/>
      <c r="E3930" s="75"/>
      <c r="F3930" s="5"/>
      <c r="G3930" s="5"/>
      <c r="H3930" s="5"/>
      <c r="K3930" s="5"/>
      <c r="L3930" s="5"/>
      <c r="M3930" s="18"/>
      <c r="N3930" s="18"/>
      <c r="T3930" s="67"/>
      <c r="U3930" s="67"/>
      <c r="V3930" s="20"/>
      <c r="Z3930" s="24"/>
      <c r="AA3930" s="24"/>
      <c r="AB3930" s="24"/>
      <c r="AC3930" s="24"/>
      <c r="AD3930" s="24"/>
      <c r="AE3930" s="24"/>
      <c r="AF3930" s="24"/>
    </row>
    <row r="3931" spans="1:32" x14ac:dyDescent="0.25">
      <c r="A3931" s="18"/>
      <c r="B3931" s="18"/>
      <c r="C3931" s="74"/>
      <c r="D3931" s="74"/>
      <c r="E3931" s="75"/>
      <c r="F3931" s="5"/>
      <c r="G3931" s="5"/>
      <c r="H3931" s="5"/>
      <c r="K3931" s="5"/>
      <c r="L3931" s="5"/>
      <c r="M3931" s="18"/>
      <c r="N3931" s="18"/>
      <c r="T3931" s="67"/>
      <c r="U3931" s="67"/>
      <c r="V3931" s="20"/>
      <c r="Z3931" s="24"/>
      <c r="AA3931" s="24"/>
      <c r="AB3931" s="24"/>
      <c r="AC3931" s="24"/>
      <c r="AD3931" s="24"/>
      <c r="AE3931" s="24"/>
      <c r="AF3931" s="24"/>
    </row>
    <row r="3932" spans="1:32" x14ac:dyDescent="0.25">
      <c r="A3932" s="18"/>
      <c r="B3932" s="18"/>
      <c r="C3932" s="74"/>
      <c r="D3932" s="74"/>
      <c r="E3932" s="75"/>
      <c r="F3932" s="5"/>
      <c r="G3932" s="5"/>
      <c r="H3932" s="5"/>
      <c r="K3932" s="5"/>
      <c r="L3932" s="5"/>
      <c r="M3932" s="18"/>
      <c r="N3932" s="18"/>
      <c r="T3932" s="67"/>
      <c r="U3932" s="67"/>
      <c r="V3932" s="20"/>
      <c r="Z3932" s="24"/>
      <c r="AA3932" s="24"/>
      <c r="AB3932" s="24"/>
      <c r="AC3932" s="24"/>
      <c r="AD3932" s="24"/>
      <c r="AE3932" s="24"/>
      <c r="AF3932" s="24"/>
    </row>
    <row r="3933" spans="1:32" x14ac:dyDescent="0.25">
      <c r="A3933" s="18"/>
      <c r="B3933" s="18"/>
      <c r="C3933" s="74"/>
      <c r="D3933" s="74"/>
      <c r="E3933" s="75"/>
      <c r="F3933" s="5"/>
      <c r="G3933" s="5"/>
      <c r="H3933" s="5"/>
      <c r="K3933" s="5"/>
      <c r="L3933" s="5"/>
      <c r="M3933" s="18"/>
      <c r="N3933" s="18"/>
      <c r="T3933" s="67"/>
      <c r="U3933" s="67"/>
      <c r="V3933" s="20"/>
      <c r="Z3933" s="24"/>
      <c r="AA3933" s="24"/>
      <c r="AB3933" s="24"/>
      <c r="AC3933" s="24"/>
      <c r="AD3933" s="24"/>
      <c r="AE3933" s="24"/>
      <c r="AF3933" s="24"/>
    </row>
    <row r="3934" spans="1:32" x14ac:dyDescent="0.25">
      <c r="A3934" s="18"/>
      <c r="B3934" s="18"/>
      <c r="C3934" s="74"/>
      <c r="D3934" s="74"/>
      <c r="E3934" s="75"/>
      <c r="F3934" s="5"/>
      <c r="G3934" s="5"/>
      <c r="H3934" s="5"/>
      <c r="K3934" s="5"/>
      <c r="L3934" s="5"/>
      <c r="M3934" s="18"/>
      <c r="N3934" s="18"/>
      <c r="T3934" s="67"/>
      <c r="U3934" s="67"/>
      <c r="V3934" s="20"/>
      <c r="Z3934" s="24"/>
      <c r="AA3934" s="24"/>
      <c r="AB3934" s="24"/>
      <c r="AC3934" s="24"/>
      <c r="AD3934" s="24"/>
      <c r="AE3934" s="24"/>
      <c r="AF3934" s="24"/>
    </row>
    <row r="3935" spans="1:32" x14ac:dyDescent="0.25">
      <c r="A3935" s="18"/>
      <c r="B3935" s="18"/>
      <c r="C3935" s="74"/>
      <c r="D3935" s="74"/>
      <c r="E3935" s="75"/>
      <c r="F3935" s="5"/>
      <c r="G3935" s="5"/>
      <c r="H3935" s="5"/>
      <c r="K3935" s="5"/>
      <c r="L3935" s="5"/>
      <c r="M3935" s="18"/>
      <c r="N3935" s="18"/>
      <c r="T3935" s="67"/>
      <c r="U3935" s="67"/>
      <c r="V3935" s="20"/>
      <c r="Z3935" s="24"/>
      <c r="AA3935" s="24"/>
      <c r="AB3935" s="24"/>
      <c r="AC3935" s="24"/>
      <c r="AD3935" s="24"/>
      <c r="AE3935" s="24"/>
      <c r="AF3935" s="24"/>
    </row>
    <row r="3936" spans="1:32" x14ac:dyDescent="0.25">
      <c r="A3936" s="18"/>
      <c r="B3936" s="18"/>
      <c r="C3936" s="74"/>
      <c r="D3936" s="74"/>
      <c r="E3936" s="75"/>
      <c r="F3936" s="5"/>
      <c r="G3936" s="5"/>
      <c r="H3936" s="5"/>
      <c r="K3936" s="5"/>
      <c r="L3936" s="5"/>
      <c r="M3936" s="18"/>
      <c r="N3936" s="18"/>
      <c r="T3936" s="67"/>
      <c r="U3936" s="67"/>
      <c r="V3936" s="20"/>
      <c r="Z3936" s="24"/>
      <c r="AA3936" s="24"/>
      <c r="AB3936" s="24"/>
      <c r="AC3936" s="24"/>
      <c r="AD3936" s="24"/>
      <c r="AE3936" s="24"/>
      <c r="AF3936" s="24"/>
    </row>
    <row r="3937" spans="1:32" x14ac:dyDescent="0.25">
      <c r="A3937" s="18"/>
      <c r="B3937" s="18"/>
      <c r="C3937" s="74"/>
      <c r="D3937" s="74"/>
      <c r="E3937" s="75"/>
      <c r="F3937" s="5"/>
      <c r="G3937" s="5"/>
      <c r="H3937" s="5"/>
      <c r="K3937" s="5"/>
      <c r="L3937" s="5"/>
      <c r="M3937" s="18"/>
      <c r="N3937" s="18"/>
      <c r="T3937" s="67"/>
      <c r="U3937" s="67"/>
      <c r="V3937" s="20"/>
      <c r="Z3937" s="24"/>
      <c r="AA3937" s="24"/>
      <c r="AB3937" s="24"/>
      <c r="AC3937" s="24"/>
      <c r="AD3937" s="24"/>
      <c r="AE3937" s="24"/>
      <c r="AF3937" s="24"/>
    </row>
    <row r="3938" spans="1:32" x14ac:dyDescent="0.25">
      <c r="A3938" s="18"/>
      <c r="B3938" s="18"/>
      <c r="C3938" s="74"/>
      <c r="D3938" s="74"/>
      <c r="E3938" s="75"/>
      <c r="F3938" s="5"/>
      <c r="G3938" s="5"/>
      <c r="H3938" s="5"/>
      <c r="K3938" s="5"/>
      <c r="L3938" s="5"/>
      <c r="M3938" s="18"/>
      <c r="N3938" s="18"/>
      <c r="T3938" s="67"/>
      <c r="U3938" s="67"/>
      <c r="V3938" s="20"/>
      <c r="Z3938" s="24"/>
      <c r="AA3938" s="24"/>
      <c r="AB3938" s="24"/>
      <c r="AC3938" s="24"/>
      <c r="AD3938" s="24"/>
      <c r="AE3938" s="24"/>
      <c r="AF3938" s="24"/>
    </row>
    <row r="3939" spans="1:32" x14ac:dyDescent="0.25">
      <c r="A3939" s="18"/>
      <c r="B3939" s="18"/>
      <c r="C3939" s="74"/>
      <c r="D3939" s="74"/>
      <c r="E3939" s="75"/>
      <c r="F3939" s="5"/>
      <c r="G3939" s="5"/>
      <c r="H3939" s="5"/>
      <c r="K3939" s="5"/>
      <c r="L3939" s="5"/>
      <c r="M3939" s="18"/>
      <c r="N3939" s="18"/>
      <c r="T3939" s="67"/>
      <c r="U3939" s="67"/>
      <c r="V3939" s="20"/>
      <c r="Z3939" s="24"/>
      <c r="AA3939" s="24"/>
      <c r="AB3939" s="24"/>
      <c r="AC3939" s="24"/>
      <c r="AD3939" s="24"/>
      <c r="AE3939" s="24"/>
      <c r="AF3939" s="24"/>
    </row>
    <row r="3940" spans="1:32" x14ac:dyDescent="0.25">
      <c r="A3940" s="18"/>
      <c r="B3940" s="18"/>
      <c r="C3940" s="74"/>
      <c r="D3940" s="74"/>
      <c r="E3940" s="75"/>
      <c r="F3940" s="5"/>
      <c r="G3940" s="5"/>
      <c r="H3940" s="5"/>
      <c r="K3940" s="5"/>
      <c r="L3940" s="5"/>
      <c r="M3940" s="18"/>
      <c r="N3940" s="18"/>
      <c r="T3940" s="67"/>
      <c r="U3940" s="67"/>
      <c r="V3940" s="20"/>
      <c r="Z3940" s="24"/>
      <c r="AA3940" s="24"/>
      <c r="AB3940" s="24"/>
      <c r="AC3940" s="24"/>
      <c r="AD3940" s="24"/>
      <c r="AE3940" s="24"/>
      <c r="AF3940" s="24"/>
    </row>
    <row r="3941" spans="1:32" x14ac:dyDescent="0.25">
      <c r="A3941" s="18"/>
      <c r="B3941" s="18"/>
      <c r="C3941" s="74"/>
      <c r="D3941" s="74"/>
      <c r="E3941" s="75"/>
      <c r="F3941" s="5"/>
      <c r="G3941" s="5"/>
      <c r="H3941" s="5"/>
      <c r="K3941" s="5"/>
      <c r="L3941" s="5"/>
      <c r="M3941" s="18"/>
      <c r="N3941" s="18"/>
      <c r="T3941" s="67"/>
      <c r="U3941" s="67"/>
      <c r="V3941" s="20"/>
      <c r="Z3941" s="24"/>
      <c r="AA3941" s="24"/>
      <c r="AB3941" s="24"/>
      <c r="AC3941" s="24"/>
      <c r="AD3941" s="24"/>
      <c r="AE3941" s="24"/>
      <c r="AF3941" s="24"/>
    </row>
    <row r="3942" spans="1:32" x14ac:dyDescent="0.25">
      <c r="A3942" s="18"/>
      <c r="B3942" s="18"/>
      <c r="C3942" s="74"/>
      <c r="D3942" s="74"/>
      <c r="E3942" s="75"/>
      <c r="F3942" s="5"/>
      <c r="G3942" s="5"/>
      <c r="H3942" s="5"/>
      <c r="K3942" s="5"/>
      <c r="L3942" s="5"/>
      <c r="M3942" s="18"/>
      <c r="N3942" s="18"/>
      <c r="T3942" s="67"/>
      <c r="U3942" s="67"/>
      <c r="V3942" s="20"/>
      <c r="Z3942" s="24"/>
      <c r="AA3942" s="24"/>
      <c r="AB3942" s="24"/>
      <c r="AC3942" s="24"/>
      <c r="AD3942" s="24"/>
      <c r="AE3942" s="24"/>
      <c r="AF3942" s="24"/>
    </row>
    <row r="3943" spans="1:32" x14ac:dyDescent="0.25">
      <c r="A3943" s="18"/>
      <c r="B3943" s="18"/>
      <c r="C3943" s="74"/>
      <c r="D3943" s="74"/>
      <c r="E3943" s="75"/>
      <c r="F3943" s="5"/>
      <c r="G3943" s="5"/>
      <c r="H3943" s="5"/>
      <c r="K3943" s="5"/>
      <c r="L3943" s="5"/>
      <c r="M3943" s="18"/>
      <c r="N3943" s="18"/>
      <c r="T3943" s="67"/>
      <c r="U3943" s="67"/>
      <c r="V3943" s="20"/>
      <c r="Z3943" s="24"/>
      <c r="AA3943" s="24"/>
      <c r="AB3943" s="24"/>
      <c r="AC3943" s="24"/>
      <c r="AD3943" s="24"/>
      <c r="AE3943" s="24"/>
      <c r="AF3943" s="24"/>
    </row>
    <row r="3944" spans="1:32" x14ac:dyDescent="0.25">
      <c r="A3944" s="18"/>
      <c r="B3944" s="18"/>
      <c r="C3944" s="74"/>
      <c r="D3944" s="74"/>
      <c r="E3944" s="75"/>
      <c r="F3944" s="5"/>
      <c r="G3944" s="5"/>
      <c r="H3944" s="5"/>
      <c r="K3944" s="5"/>
      <c r="L3944" s="5"/>
      <c r="M3944" s="18"/>
      <c r="N3944" s="18"/>
      <c r="T3944" s="67"/>
      <c r="U3944" s="67"/>
      <c r="V3944" s="20"/>
      <c r="Z3944" s="24"/>
      <c r="AA3944" s="24"/>
      <c r="AB3944" s="24"/>
      <c r="AC3944" s="24"/>
      <c r="AD3944" s="24"/>
      <c r="AE3944" s="24"/>
      <c r="AF3944" s="24"/>
    </row>
    <row r="3945" spans="1:32" x14ac:dyDescent="0.25">
      <c r="A3945" s="18"/>
      <c r="B3945" s="18"/>
      <c r="C3945" s="74"/>
      <c r="D3945" s="74"/>
      <c r="E3945" s="75"/>
      <c r="F3945" s="5"/>
      <c r="G3945" s="5"/>
      <c r="H3945" s="5"/>
      <c r="K3945" s="5"/>
      <c r="L3945" s="5"/>
      <c r="M3945" s="18"/>
      <c r="N3945" s="18"/>
      <c r="T3945" s="67"/>
      <c r="U3945" s="67"/>
      <c r="V3945" s="20"/>
      <c r="Z3945" s="24"/>
      <c r="AA3945" s="24"/>
      <c r="AB3945" s="24"/>
      <c r="AC3945" s="24"/>
      <c r="AD3945" s="24"/>
      <c r="AE3945" s="24"/>
      <c r="AF3945" s="24"/>
    </row>
    <row r="3946" spans="1:32" x14ac:dyDescent="0.25">
      <c r="A3946" s="18"/>
      <c r="B3946" s="18"/>
      <c r="C3946" s="74"/>
      <c r="D3946" s="74"/>
      <c r="E3946" s="75"/>
      <c r="F3946" s="5"/>
      <c r="G3946" s="5"/>
      <c r="H3946" s="5"/>
      <c r="K3946" s="5"/>
      <c r="L3946" s="5"/>
      <c r="M3946" s="18"/>
      <c r="N3946" s="18"/>
      <c r="T3946" s="67"/>
      <c r="U3946" s="67"/>
      <c r="V3946" s="20"/>
      <c r="Z3946" s="24"/>
      <c r="AA3946" s="24"/>
      <c r="AB3946" s="24"/>
      <c r="AC3946" s="24"/>
      <c r="AD3946" s="24"/>
      <c r="AE3946" s="24"/>
      <c r="AF3946" s="24"/>
    </row>
    <row r="3947" spans="1:32" x14ac:dyDescent="0.25">
      <c r="A3947" s="18"/>
      <c r="B3947" s="18"/>
      <c r="C3947" s="74"/>
      <c r="D3947" s="74"/>
      <c r="E3947" s="75"/>
      <c r="F3947" s="5"/>
      <c r="G3947" s="5"/>
      <c r="H3947" s="5"/>
      <c r="K3947" s="5"/>
      <c r="L3947" s="5"/>
      <c r="M3947" s="18"/>
      <c r="N3947" s="18"/>
      <c r="T3947" s="67"/>
      <c r="U3947" s="67"/>
      <c r="V3947" s="20"/>
      <c r="Z3947" s="24"/>
      <c r="AA3947" s="24"/>
      <c r="AB3947" s="24"/>
      <c r="AC3947" s="24"/>
      <c r="AD3947" s="24"/>
      <c r="AE3947" s="24"/>
      <c r="AF3947" s="24"/>
    </row>
    <row r="3948" spans="1:32" x14ac:dyDescent="0.25">
      <c r="A3948" s="18"/>
      <c r="B3948" s="18"/>
      <c r="C3948" s="74"/>
      <c r="D3948" s="74"/>
      <c r="E3948" s="75"/>
      <c r="F3948" s="5"/>
      <c r="G3948" s="5"/>
      <c r="H3948" s="5"/>
      <c r="K3948" s="5"/>
      <c r="L3948" s="5"/>
      <c r="M3948" s="18"/>
      <c r="N3948" s="18"/>
      <c r="T3948" s="67"/>
      <c r="U3948" s="67"/>
      <c r="V3948" s="20"/>
      <c r="Z3948" s="24"/>
      <c r="AA3948" s="24"/>
      <c r="AB3948" s="24"/>
      <c r="AC3948" s="24"/>
      <c r="AD3948" s="24"/>
      <c r="AE3948" s="24"/>
      <c r="AF3948" s="24"/>
    </row>
    <row r="3949" spans="1:32" x14ac:dyDescent="0.25">
      <c r="A3949" s="18"/>
      <c r="B3949" s="18"/>
      <c r="C3949" s="74"/>
      <c r="D3949" s="74"/>
      <c r="E3949" s="75"/>
      <c r="F3949" s="5"/>
      <c r="G3949" s="5"/>
      <c r="H3949" s="5"/>
      <c r="K3949" s="5"/>
      <c r="L3949" s="5"/>
      <c r="M3949" s="18"/>
      <c r="N3949" s="18"/>
      <c r="T3949" s="67"/>
      <c r="U3949" s="67"/>
      <c r="V3949" s="20"/>
      <c r="Z3949" s="24"/>
      <c r="AA3949" s="24"/>
      <c r="AB3949" s="24"/>
      <c r="AC3949" s="24"/>
      <c r="AD3949" s="24"/>
      <c r="AE3949" s="24"/>
      <c r="AF3949" s="24"/>
    </row>
    <row r="3950" spans="1:32" x14ac:dyDescent="0.25">
      <c r="A3950" s="18"/>
      <c r="B3950" s="18"/>
      <c r="C3950" s="74"/>
      <c r="D3950" s="74"/>
      <c r="E3950" s="75"/>
      <c r="F3950" s="5"/>
      <c r="G3950" s="5"/>
      <c r="H3950" s="5"/>
      <c r="K3950" s="5"/>
      <c r="L3950" s="5"/>
      <c r="M3950" s="18"/>
      <c r="N3950" s="18"/>
      <c r="T3950" s="67"/>
      <c r="U3950" s="67"/>
      <c r="V3950" s="20"/>
      <c r="Z3950" s="24"/>
      <c r="AA3950" s="24"/>
      <c r="AB3950" s="24"/>
      <c r="AC3950" s="24"/>
      <c r="AD3950" s="24"/>
      <c r="AE3950" s="24"/>
      <c r="AF3950" s="24"/>
    </row>
    <row r="3951" spans="1:32" x14ac:dyDescent="0.25">
      <c r="A3951" s="18"/>
      <c r="B3951" s="18"/>
      <c r="C3951" s="74"/>
      <c r="D3951" s="74"/>
      <c r="E3951" s="75"/>
      <c r="F3951" s="5"/>
      <c r="G3951" s="5"/>
      <c r="H3951" s="5"/>
      <c r="K3951" s="5"/>
      <c r="L3951" s="5"/>
      <c r="M3951" s="18"/>
      <c r="N3951" s="18"/>
      <c r="T3951" s="67"/>
      <c r="U3951" s="67"/>
      <c r="V3951" s="20"/>
      <c r="Z3951" s="24"/>
      <c r="AA3951" s="24"/>
      <c r="AB3951" s="24"/>
      <c r="AC3951" s="24"/>
      <c r="AD3951" s="24"/>
      <c r="AE3951" s="24"/>
      <c r="AF3951" s="24"/>
    </row>
    <row r="3952" spans="1:32" x14ac:dyDescent="0.25">
      <c r="A3952" s="18"/>
      <c r="B3952" s="18"/>
      <c r="C3952" s="74"/>
      <c r="D3952" s="74"/>
      <c r="E3952" s="75"/>
      <c r="F3952" s="5"/>
      <c r="G3952" s="5"/>
      <c r="H3952" s="5"/>
      <c r="K3952" s="5"/>
      <c r="L3952" s="5"/>
      <c r="M3952" s="18"/>
      <c r="N3952" s="18"/>
      <c r="T3952" s="67"/>
      <c r="U3952" s="67"/>
      <c r="V3952" s="20"/>
      <c r="Z3952" s="24"/>
      <c r="AA3952" s="24"/>
      <c r="AB3952" s="24"/>
      <c r="AC3952" s="24"/>
      <c r="AD3952" s="24"/>
      <c r="AE3952" s="24"/>
      <c r="AF3952" s="24"/>
    </row>
    <row r="3953" spans="1:32" x14ac:dyDescent="0.25">
      <c r="A3953" s="18"/>
      <c r="B3953" s="18"/>
      <c r="C3953" s="74"/>
      <c r="D3953" s="74"/>
      <c r="E3953" s="75"/>
      <c r="F3953" s="5"/>
      <c r="G3953" s="5"/>
      <c r="H3953" s="5"/>
      <c r="K3953" s="5"/>
      <c r="L3953" s="5"/>
      <c r="M3953" s="18"/>
      <c r="N3953" s="18"/>
      <c r="T3953" s="67"/>
      <c r="U3953" s="67"/>
      <c r="V3953" s="20"/>
      <c r="Z3953" s="24"/>
      <c r="AA3953" s="24"/>
      <c r="AB3953" s="24"/>
      <c r="AC3953" s="24"/>
      <c r="AD3953" s="24"/>
      <c r="AE3953" s="24"/>
      <c r="AF3953" s="24"/>
    </row>
    <row r="3954" spans="1:32" x14ac:dyDescent="0.25">
      <c r="A3954" s="18"/>
      <c r="B3954" s="18"/>
      <c r="C3954" s="74"/>
      <c r="D3954" s="74"/>
      <c r="E3954" s="75"/>
      <c r="F3954" s="5"/>
      <c r="G3954" s="5"/>
      <c r="H3954" s="5"/>
      <c r="K3954" s="5"/>
      <c r="L3954" s="5"/>
      <c r="M3954" s="18"/>
      <c r="N3954" s="18"/>
      <c r="T3954" s="67"/>
      <c r="U3954" s="67"/>
      <c r="V3954" s="20"/>
      <c r="Z3954" s="24"/>
      <c r="AA3954" s="24"/>
      <c r="AB3954" s="24"/>
      <c r="AC3954" s="24"/>
      <c r="AD3954" s="24"/>
      <c r="AE3954" s="24"/>
      <c r="AF3954" s="24"/>
    </row>
    <row r="3955" spans="1:32" x14ac:dyDescent="0.25">
      <c r="A3955" s="18"/>
      <c r="B3955" s="18"/>
      <c r="C3955" s="74"/>
      <c r="D3955" s="74"/>
      <c r="E3955" s="75"/>
      <c r="F3955" s="5"/>
      <c r="G3955" s="5"/>
      <c r="H3955" s="5"/>
      <c r="K3955" s="5"/>
      <c r="L3955" s="5"/>
      <c r="M3955" s="18"/>
      <c r="N3955" s="18"/>
      <c r="T3955" s="67"/>
      <c r="U3955" s="67"/>
      <c r="V3955" s="20"/>
      <c r="Z3955" s="24"/>
      <c r="AA3955" s="24"/>
      <c r="AB3955" s="24"/>
      <c r="AC3955" s="24"/>
      <c r="AD3955" s="24"/>
      <c r="AE3955" s="24"/>
      <c r="AF3955" s="24"/>
    </row>
    <row r="3956" spans="1:32" x14ac:dyDescent="0.25">
      <c r="A3956" s="18"/>
      <c r="B3956" s="18"/>
      <c r="C3956" s="74"/>
      <c r="D3956" s="74"/>
      <c r="E3956" s="75"/>
      <c r="F3956" s="5"/>
      <c r="G3956" s="5"/>
      <c r="H3956" s="5"/>
      <c r="K3956" s="5"/>
      <c r="L3956" s="5"/>
      <c r="M3956" s="18"/>
      <c r="N3956" s="18"/>
      <c r="T3956" s="67"/>
      <c r="U3956" s="67"/>
      <c r="V3956" s="20"/>
      <c r="Z3956" s="24"/>
      <c r="AA3956" s="24"/>
      <c r="AB3956" s="24"/>
      <c r="AC3956" s="24"/>
      <c r="AD3956" s="24"/>
      <c r="AE3956" s="24"/>
      <c r="AF3956" s="24"/>
    </row>
    <row r="3957" spans="1:32" x14ac:dyDescent="0.25">
      <c r="A3957" s="18"/>
      <c r="B3957" s="18"/>
      <c r="C3957" s="74"/>
      <c r="D3957" s="74"/>
      <c r="E3957" s="75"/>
      <c r="F3957" s="5"/>
      <c r="G3957" s="5"/>
      <c r="H3957" s="5"/>
      <c r="K3957" s="5"/>
      <c r="L3957" s="5"/>
      <c r="M3957" s="18"/>
      <c r="N3957" s="18"/>
      <c r="T3957" s="67"/>
      <c r="U3957" s="67"/>
      <c r="V3957" s="20"/>
      <c r="Z3957" s="24"/>
      <c r="AA3957" s="24"/>
      <c r="AB3957" s="24"/>
      <c r="AC3957" s="24"/>
      <c r="AD3957" s="24"/>
      <c r="AE3957" s="24"/>
      <c r="AF3957" s="24"/>
    </row>
    <row r="3958" spans="1:32" x14ac:dyDescent="0.25">
      <c r="A3958" s="18"/>
      <c r="B3958" s="18"/>
      <c r="C3958" s="74"/>
      <c r="D3958" s="74"/>
      <c r="E3958" s="75"/>
      <c r="F3958" s="5"/>
      <c r="G3958" s="5"/>
      <c r="H3958" s="5"/>
      <c r="K3958" s="5"/>
      <c r="L3958" s="5"/>
      <c r="M3958" s="18"/>
      <c r="N3958" s="18"/>
      <c r="T3958" s="67"/>
      <c r="U3958" s="67"/>
      <c r="V3958" s="20"/>
      <c r="Z3958" s="24"/>
      <c r="AA3958" s="24"/>
      <c r="AB3958" s="24"/>
      <c r="AC3958" s="24"/>
      <c r="AD3958" s="24"/>
      <c r="AE3958" s="24"/>
      <c r="AF3958" s="24"/>
    </row>
    <row r="3959" spans="1:32" x14ac:dyDescent="0.25">
      <c r="A3959" s="18"/>
      <c r="B3959" s="18"/>
      <c r="C3959" s="74"/>
      <c r="D3959" s="74"/>
      <c r="E3959" s="75"/>
      <c r="F3959" s="5"/>
      <c r="G3959" s="5"/>
      <c r="H3959" s="5"/>
      <c r="K3959" s="5"/>
      <c r="L3959" s="5"/>
      <c r="M3959" s="18"/>
      <c r="N3959" s="18"/>
      <c r="T3959" s="67"/>
      <c r="U3959" s="67"/>
      <c r="V3959" s="20"/>
      <c r="Z3959" s="24"/>
      <c r="AA3959" s="24"/>
      <c r="AB3959" s="24"/>
      <c r="AC3959" s="24"/>
      <c r="AD3959" s="24"/>
      <c r="AE3959" s="24"/>
      <c r="AF3959" s="24"/>
    </row>
    <row r="3960" spans="1:32" x14ac:dyDescent="0.25">
      <c r="A3960" s="18"/>
      <c r="B3960" s="18"/>
      <c r="C3960" s="74"/>
      <c r="D3960" s="74"/>
      <c r="E3960" s="75"/>
      <c r="F3960" s="5"/>
      <c r="G3960" s="5"/>
      <c r="H3960" s="5"/>
      <c r="K3960" s="5"/>
      <c r="L3960" s="5"/>
      <c r="M3960" s="18"/>
      <c r="N3960" s="18"/>
      <c r="T3960" s="67"/>
      <c r="U3960" s="67"/>
      <c r="V3960" s="20"/>
      <c r="Z3960" s="24"/>
      <c r="AA3960" s="24"/>
      <c r="AB3960" s="24"/>
      <c r="AC3960" s="24"/>
      <c r="AD3960" s="24"/>
      <c r="AE3960" s="24"/>
      <c r="AF3960" s="24"/>
    </row>
    <row r="3961" spans="1:32" x14ac:dyDescent="0.25">
      <c r="A3961" s="18"/>
      <c r="B3961" s="18"/>
      <c r="C3961" s="74"/>
      <c r="D3961" s="74"/>
      <c r="E3961" s="75"/>
      <c r="F3961" s="5"/>
      <c r="G3961" s="5"/>
      <c r="H3961" s="5"/>
      <c r="K3961" s="5"/>
      <c r="L3961" s="5"/>
      <c r="M3961" s="18"/>
      <c r="N3961" s="18"/>
      <c r="T3961" s="67"/>
      <c r="U3961" s="67"/>
      <c r="V3961" s="20"/>
      <c r="Z3961" s="24"/>
      <c r="AA3961" s="24"/>
      <c r="AB3961" s="24"/>
      <c r="AC3961" s="24"/>
      <c r="AD3961" s="24"/>
      <c r="AE3961" s="24"/>
      <c r="AF3961" s="24"/>
    </row>
    <row r="3962" spans="1:32" x14ac:dyDescent="0.25">
      <c r="A3962" s="18"/>
      <c r="B3962" s="18"/>
      <c r="C3962" s="74"/>
      <c r="D3962" s="74"/>
      <c r="E3962" s="75"/>
      <c r="F3962" s="5"/>
      <c r="G3962" s="5"/>
      <c r="H3962" s="5"/>
      <c r="K3962" s="5"/>
      <c r="L3962" s="5"/>
      <c r="M3962" s="18"/>
      <c r="N3962" s="18"/>
      <c r="T3962" s="67"/>
      <c r="U3962" s="67"/>
      <c r="V3962" s="20"/>
      <c r="Z3962" s="24"/>
      <c r="AA3962" s="24"/>
      <c r="AB3962" s="24"/>
      <c r="AC3962" s="24"/>
      <c r="AD3962" s="24"/>
      <c r="AE3962" s="24"/>
      <c r="AF3962" s="24"/>
    </row>
    <row r="3963" spans="1:32" x14ac:dyDescent="0.25">
      <c r="A3963" s="18"/>
      <c r="B3963" s="18"/>
      <c r="C3963" s="74"/>
      <c r="D3963" s="74"/>
      <c r="E3963" s="75"/>
      <c r="F3963" s="5"/>
      <c r="G3963" s="5"/>
      <c r="H3963" s="5"/>
      <c r="K3963" s="5"/>
      <c r="L3963" s="5"/>
      <c r="M3963" s="18"/>
      <c r="N3963" s="18"/>
      <c r="T3963" s="67"/>
      <c r="U3963" s="67"/>
      <c r="V3963" s="20"/>
      <c r="Z3963" s="24"/>
      <c r="AA3963" s="24"/>
      <c r="AB3963" s="24"/>
      <c r="AC3963" s="24"/>
      <c r="AD3963" s="24"/>
      <c r="AE3963" s="24"/>
      <c r="AF3963" s="24"/>
    </row>
    <row r="3964" spans="1:32" x14ac:dyDescent="0.25">
      <c r="A3964" s="18"/>
      <c r="B3964" s="18"/>
      <c r="C3964" s="74"/>
      <c r="D3964" s="74"/>
      <c r="E3964" s="75"/>
      <c r="F3964" s="5"/>
      <c r="G3964" s="5"/>
      <c r="H3964" s="5"/>
      <c r="K3964" s="5"/>
      <c r="L3964" s="5"/>
      <c r="M3964" s="18"/>
      <c r="N3964" s="18"/>
      <c r="T3964" s="67"/>
      <c r="U3964" s="67"/>
      <c r="V3964" s="20"/>
      <c r="Z3964" s="24"/>
      <c r="AA3964" s="24"/>
      <c r="AB3964" s="24"/>
      <c r="AC3964" s="24"/>
      <c r="AD3964" s="24"/>
      <c r="AE3964" s="24"/>
      <c r="AF3964" s="24"/>
    </row>
    <row r="3965" spans="1:32" x14ac:dyDescent="0.25">
      <c r="A3965" s="18"/>
      <c r="B3965" s="18"/>
      <c r="C3965" s="74"/>
      <c r="D3965" s="74"/>
      <c r="E3965" s="75"/>
      <c r="F3965" s="5"/>
      <c r="G3965" s="5"/>
      <c r="H3965" s="5"/>
      <c r="K3965" s="5"/>
      <c r="L3965" s="5"/>
      <c r="M3965" s="18"/>
      <c r="N3965" s="18"/>
      <c r="T3965" s="67"/>
      <c r="U3965" s="67"/>
      <c r="V3965" s="20"/>
      <c r="Z3965" s="24"/>
      <c r="AA3965" s="24"/>
      <c r="AB3965" s="24"/>
      <c r="AC3965" s="24"/>
      <c r="AD3965" s="24"/>
      <c r="AE3965" s="24"/>
      <c r="AF3965" s="24"/>
    </row>
    <row r="3966" spans="1:32" x14ac:dyDescent="0.25">
      <c r="A3966" s="18"/>
      <c r="B3966" s="18"/>
      <c r="C3966" s="74"/>
      <c r="D3966" s="74"/>
      <c r="E3966" s="75"/>
      <c r="F3966" s="5"/>
      <c r="G3966" s="5"/>
      <c r="H3966" s="5"/>
      <c r="K3966" s="5"/>
      <c r="L3966" s="5"/>
      <c r="M3966" s="18"/>
      <c r="N3966" s="18"/>
      <c r="T3966" s="67"/>
      <c r="U3966" s="67"/>
      <c r="V3966" s="20"/>
      <c r="Z3966" s="24"/>
      <c r="AA3966" s="24"/>
      <c r="AB3966" s="24"/>
      <c r="AC3966" s="24"/>
      <c r="AD3966" s="24"/>
      <c r="AE3966" s="24"/>
      <c r="AF3966" s="24"/>
    </row>
    <row r="3967" spans="1:32" x14ac:dyDescent="0.25">
      <c r="A3967" s="18"/>
      <c r="B3967" s="18"/>
      <c r="C3967" s="74"/>
      <c r="D3967" s="74"/>
      <c r="E3967" s="75"/>
      <c r="F3967" s="5"/>
      <c r="G3967" s="5"/>
      <c r="H3967" s="5"/>
      <c r="K3967" s="5"/>
      <c r="L3967" s="5"/>
      <c r="M3967" s="18"/>
      <c r="N3967" s="18"/>
      <c r="T3967" s="67"/>
      <c r="U3967" s="67"/>
      <c r="V3967" s="20"/>
      <c r="Z3967" s="24"/>
      <c r="AA3967" s="24"/>
      <c r="AB3967" s="24"/>
      <c r="AC3967" s="24"/>
      <c r="AD3967" s="24"/>
      <c r="AE3967" s="24"/>
      <c r="AF3967" s="24"/>
    </row>
    <row r="3968" spans="1:32" x14ac:dyDescent="0.25">
      <c r="A3968" s="18"/>
      <c r="B3968" s="18"/>
      <c r="C3968" s="74"/>
      <c r="D3968" s="74"/>
      <c r="E3968" s="75"/>
      <c r="F3968" s="5"/>
      <c r="G3968" s="5"/>
      <c r="H3968" s="5"/>
      <c r="K3968" s="5"/>
      <c r="L3968" s="5"/>
      <c r="M3968" s="18"/>
      <c r="N3968" s="18"/>
      <c r="T3968" s="67"/>
      <c r="U3968" s="67"/>
      <c r="V3968" s="20"/>
      <c r="Z3968" s="24"/>
      <c r="AA3968" s="24"/>
      <c r="AB3968" s="24"/>
      <c r="AC3968" s="24"/>
      <c r="AD3968" s="24"/>
      <c r="AE3968" s="24"/>
      <c r="AF3968" s="24"/>
    </row>
    <row r="3969" spans="1:32" x14ac:dyDescent="0.25">
      <c r="A3969" s="18"/>
      <c r="B3969" s="18"/>
      <c r="C3969" s="74"/>
      <c r="D3969" s="74"/>
      <c r="E3969" s="75"/>
      <c r="F3969" s="5"/>
      <c r="G3969" s="5"/>
      <c r="H3969" s="5"/>
      <c r="K3969" s="5"/>
      <c r="L3969" s="5"/>
      <c r="M3969" s="18"/>
      <c r="N3969" s="18"/>
      <c r="T3969" s="67"/>
      <c r="U3969" s="67"/>
      <c r="V3969" s="20"/>
      <c r="Z3969" s="24"/>
      <c r="AA3969" s="24"/>
      <c r="AB3969" s="24"/>
      <c r="AC3969" s="24"/>
      <c r="AD3969" s="24"/>
      <c r="AE3969" s="24"/>
      <c r="AF3969" s="24"/>
    </row>
    <row r="3970" spans="1:32" x14ac:dyDescent="0.25">
      <c r="A3970" s="18"/>
      <c r="B3970" s="18"/>
      <c r="C3970" s="74"/>
      <c r="D3970" s="74"/>
      <c r="E3970" s="75"/>
      <c r="F3970" s="5"/>
      <c r="G3970" s="5"/>
      <c r="H3970" s="5"/>
      <c r="K3970" s="5"/>
      <c r="L3970" s="5"/>
      <c r="M3970" s="18"/>
      <c r="N3970" s="18"/>
      <c r="T3970" s="67"/>
      <c r="U3970" s="67"/>
      <c r="V3970" s="20"/>
      <c r="Z3970" s="24"/>
      <c r="AA3970" s="24"/>
      <c r="AB3970" s="24"/>
      <c r="AC3970" s="24"/>
      <c r="AD3970" s="24"/>
      <c r="AE3970" s="24"/>
      <c r="AF3970" s="24"/>
    </row>
    <row r="3971" spans="1:32" x14ac:dyDescent="0.25">
      <c r="A3971" s="18"/>
      <c r="B3971" s="18"/>
      <c r="C3971" s="74"/>
      <c r="D3971" s="74"/>
      <c r="E3971" s="75"/>
      <c r="F3971" s="5"/>
      <c r="G3971" s="5"/>
      <c r="H3971" s="5"/>
      <c r="K3971" s="5"/>
      <c r="L3971" s="5"/>
      <c r="M3971" s="18"/>
      <c r="N3971" s="18"/>
      <c r="T3971" s="67"/>
      <c r="U3971" s="67"/>
      <c r="V3971" s="20"/>
      <c r="Z3971" s="24"/>
      <c r="AA3971" s="24"/>
      <c r="AB3971" s="24"/>
      <c r="AC3971" s="24"/>
      <c r="AD3971" s="24"/>
      <c r="AE3971" s="24"/>
      <c r="AF3971" s="24"/>
    </row>
    <row r="3972" spans="1:32" x14ac:dyDescent="0.25">
      <c r="A3972" s="18"/>
      <c r="B3972" s="18"/>
      <c r="C3972" s="74"/>
      <c r="D3972" s="74"/>
      <c r="E3972" s="75"/>
      <c r="F3972" s="5"/>
      <c r="G3972" s="5"/>
      <c r="H3972" s="5"/>
      <c r="K3972" s="5"/>
      <c r="L3972" s="5"/>
      <c r="M3972" s="18"/>
      <c r="N3972" s="18"/>
      <c r="T3972" s="67"/>
      <c r="U3972" s="67"/>
      <c r="V3972" s="20"/>
      <c r="Z3972" s="24"/>
      <c r="AA3972" s="24"/>
      <c r="AB3972" s="24"/>
      <c r="AC3972" s="24"/>
      <c r="AD3972" s="24"/>
      <c r="AE3972" s="24"/>
      <c r="AF3972" s="24"/>
    </row>
    <row r="3973" spans="1:32" x14ac:dyDescent="0.25">
      <c r="A3973" s="18"/>
      <c r="B3973" s="18"/>
      <c r="C3973" s="74"/>
      <c r="D3973" s="74"/>
      <c r="E3973" s="75"/>
      <c r="F3973" s="5"/>
      <c r="G3973" s="5"/>
      <c r="H3973" s="5"/>
      <c r="K3973" s="5"/>
      <c r="L3973" s="5"/>
      <c r="M3973" s="18"/>
      <c r="N3973" s="18"/>
      <c r="T3973" s="67"/>
      <c r="U3973" s="67"/>
      <c r="V3973" s="20"/>
      <c r="Z3973" s="24"/>
      <c r="AA3973" s="24"/>
      <c r="AB3973" s="24"/>
      <c r="AC3973" s="24"/>
      <c r="AD3973" s="24"/>
      <c r="AE3973" s="24"/>
      <c r="AF3973" s="24"/>
    </row>
    <row r="3974" spans="1:32" x14ac:dyDescent="0.25">
      <c r="A3974" s="18"/>
      <c r="B3974" s="18"/>
      <c r="C3974" s="74"/>
      <c r="D3974" s="74"/>
      <c r="E3974" s="75"/>
      <c r="F3974" s="5"/>
      <c r="G3974" s="5"/>
      <c r="H3974" s="5"/>
      <c r="K3974" s="5"/>
      <c r="L3974" s="5"/>
      <c r="M3974" s="18"/>
      <c r="N3974" s="18"/>
      <c r="T3974" s="67"/>
      <c r="U3974" s="67"/>
      <c r="V3974" s="20"/>
      <c r="Z3974" s="24"/>
      <c r="AA3974" s="24"/>
      <c r="AB3974" s="24"/>
      <c r="AC3974" s="24"/>
      <c r="AD3974" s="24"/>
      <c r="AE3974" s="24"/>
      <c r="AF3974" s="24"/>
    </row>
    <row r="3975" spans="1:32" x14ac:dyDescent="0.25">
      <c r="A3975" s="18"/>
      <c r="B3975" s="18"/>
      <c r="C3975" s="74"/>
      <c r="D3975" s="74"/>
      <c r="E3975" s="75"/>
      <c r="F3975" s="5"/>
      <c r="G3975" s="5"/>
      <c r="H3975" s="5"/>
      <c r="K3975" s="5"/>
      <c r="L3975" s="5"/>
      <c r="M3975" s="18"/>
      <c r="N3975" s="18"/>
      <c r="T3975" s="67"/>
      <c r="U3975" s="67"/>
      <c r="V3975" s="20"/>
      <c r="Z3975" s="24"/>
      <c r="AA3975" s="24"/>
      <c r="AB3975" s="24"/>
      <c r="AC3975" s="24"/>
      <c r="AD3975" s="24"/>
      <c r="AE3975" s="24"/>
      <c r="AF3975" s="24"/>
    </row>
    <row r="3976" spans="1:32" x14ac:dyDescent="0.25">
      <c r="A3976" s="18"/>
      <c r="B3976" s="18"/>
      <c r="C3976" s="74"/>
      <c r="D3976" s="74"/>
      <c r="E3976" s="75"/>
      <c r="F3976" s="5"/>
      <c r="G3976" s="5"/>
      <c r="H3976" s="5"/>
      <c r="K3976" s="5"/>
      <c r="L3976" s="5"/>
      <c r="M3976" s="18"/>
      <c r="N3976" s="18"/>
      <c r="T3976" s="67"/>
      <c r="U3976" s="67"/>
      <c r="V3976" s="20"/>
      <c r="Z3976" s="24"/>
      <c r="AA3976" s="24"/>
      <c r="AB3976" s="24"/>
      <c r="AC3976" s="24"/>
      <c r="AD3976" s="24"/>
      <c r="AE3976" s="24"/>
      <c r="AF3976" s="24"/>
    </row>
    <row r="3977" spans="1:32" x14ac:dyDescent="0.25">
      <c r="A3977" s="18"/>
      <c r="B3977" s="18"/>
      <c r="C3977" s="74"/>
      <c r="D3977" s="74"/>
      <c r="E3977" s="75"/>
      <c r="F3977" s="5"/>
      <c r="G3977" s="5"/>
      <c r="H3977" s="5"/>
      <c r="K3977" s="5"/>
      <c r="L3977" s="5"/>
      <c r="M3977" s="18"/>
      <c r="N3977" s="18"/>
      <c r="T3977" s="67"/>
      <c r="U3977" s="67"/>
      <c r="V3977" s="20"/>
      <c r="Z3977" s="24"/>
      <c r="AA3977" s="24"/>
      <c r="AB3977" s="24"/>
      <c r="AC3977" s="24"/>
      <c r="AD3977" s="24"/>
      <c r="AE3977" s="24"/>
      <c r="AF3977" s="24"/>
    </row>
    <row r="3978" spans="1:32" x14ac:dyDescent="0.25">
      <c r="A3978" s="18"/>
      <c r="B3978" s="18"/>
      <c r="C3978" s="74"/>
      <c r="D3978" s="74"/>
      <c r="E3978" s="75"/>
      <c r="F3978" s="5"/>
      <c r="G3978" s="5"/>
      <c r="H3978" s="5"/>
      <c r="K3978" s="5"/>
      <c r="L3978" s="5"/>
      <c r="M3978" s="18"/>
      <c r="N3978" s="18"/>
      <c r="T3978" s="67"/>
      <c r="U3978" s="67"/>
      <c r="V3978" s="20"/>
      <c r="Z3978" s="24"/>
      <c r="AA3978" s="24"/>
      <c r="AB3978" s="24"/>
      <c r="AC3978" s="24"/>
      <c r="AD3978" s="24"/>
      <c r="AE3978" s="24"/>
      <c r="AF3978" s="24"/>
    </row>
    <row r="3979" spans="1:32" x14ac:dyDescent="0.25">
      <c r="A3979" s="18"/>
      <c r="B3979" s="18"/>
      <c r="C3979" s="74"/>
      <c r="D3979" s="74"/>
      <c r="E3979" s="75"/>
      <c r="F3979" s="5"/>
      <c r="G3979" s="5"/>
      <c r="H3979" s="5"/>
      <c r="K3979" s="5"/>
      <c r="L3979" s="5"/>
      <c r="M3979" s="18"/>
      <c r="N3979" s="18"/>
      <c r="T3979" s="67"/>
      <c r="U3979" s="67"/>
      <c r="V3979" s="20"/>
      <c r="Z3979" s="24"/>
      <c r="AA3979" s="24"/>
      <c r="AB3979" s="24"/>
      <c r="AC3979" s="24"/>
      <c r="AD3979" s="24"/>
      <c r="AE3979" s="24"/>
      <c r="AF3979" s="24"/>
    </row>
    <row r="3980" spans="1:32" x14ac:dyDescent="0.25">
      <c r="A3980" s="18"/>
      <c r="B3980" s="18"/>
      <c r="C3980" s="74"/>
      <c r="D3980" s="74"/>
      <c r="E3980" s="75"/>
      <c r="F3980" s="5"/>
      <c r="G3980" s="5"/>
      <c r="H3980" s="5"/>
      <c r="K3980" s="5"/>
      <c r="L3980" s="5"/>
      <c r="M3980" s="18"/>
      <c r="N3980" s="18"/>
      <c r="T3980" s="67"/>
      <c r="U3980" s="67"/>
      <c r="V3980" s="20"/>
      <c r="Z3980" s="24"/>
      <c r="AA3980" s="24"/>
      <c r="AB3980" s="24"/>
      <c r="AC3980" s="24"/>
      <c r="AD3980" s="24"/>
      <c r="AE3980" s="24"/>
      <c r="AF3980" s="24"/>
    </row>
    <row r="3981" spans="1:32" x14ac:dyDescent="0.25">
      <c r="A3981" s="18"/>
      <c r="B3981" s="18"/>
      <c r="C3981" s="74"/>
      <c r="D3981" s="74"/>
      <c r="E3981" s="75"/>
      <c r="F3981" s="5"/>
      <c r="G3981" s="5"/>
      <c r="H3981" s="5"/>
      <c r="K3981" s="5"/>
      <c r="L3981" s="5"/>
      <c r="M3981" s="18"/>
      <c r="N3981" s="18"/>
      <c r="T3981" s="67"/>
      <c r="U3981" s="67"/>
      <c r="V3981" s="20"/>
      <c r="Z3981" s="24"/>
      <c r="AA3981" s="24"/>
      <c r="AB3981" s="24"/>
      <c r="AC3981" s="24"/>
      <c r="AD3981" s="24"/>
      <c r="AE3981" s="24"/>
      <c r="AF3981" s="24"/>
    </row>
    <row r="3982" spans="1:32" x14ac:dyDescent="0.25">
      <c r="A3982" s="18"/>
      <c r="B3982" s="18"/>
      <c r="C3982" s="74"/>
      <c r="D3982" s="74"/>
      <c r="E3982" s="75"/>
      <c r="F3982" s="5"/>
      <c r="G3982" s="5"/>
      <c r="H3982" s="5"/>
      <c r="K3982" s="5"/>
      <c r="L3982" s="5"/>
      <c r="M3982" s="18"/>
      <c r="N3982" s="18"/>
      <c r="T3982" s="67"/>
      <c r="U3982" s="67"/>
      <c r="V3982" s="20"/>
      <c r="Z3982" s="24"/>
      <c r="AA3982" s="24"/>
      <c r="AB3982" s="24"/>
      <c r="AC3982" s="24"/>
      <c r="AD3982" s="24"/>
      <c r="AE3982" s="24"/>
      <c r="AF3982" s="24"/>
    </row>
    <row r="3983" spans="1:32" x14ac:dyDescent="0.25">
      <c r="A3983" s="18"/>
      <c r="B3983" s="18"/>
      <c r="C3983" s="74"/>
      <c r="D3983" s="74"/>
      <c r="E3983" s="75"/>
      <c r="F3983" s="5"/>
      <c r="G3983" s="5"/>
      <c r="H3983" s="5"/>
      <c r="K3983" s="5"/>
      <c r="L3983" s="5"/>
      <c r="M3983" s="18"/>
      <c r="N3983" s="18"/>
      <c r="T3983" s="67"/>
      <c r="U3983" s="67"/>
      <c r="V3983" s="20"/>
      <c r="Z3983" s="24"/>
      <c r="AA3983" s="24"/>
      <c r="AB3983" s="24"/>
      <c r="AC3983" s="24"/>
      <c r="AD3983" s="24"/>
      <c r="AE3983" s="24"/>
      <c r="AF3983" s="24"/>
    </row>
    <row r="3984" spans="1:32" x14ac:dyDescent="0.25">
      <c r="A3984" s="18"/>
      <c r="B3984" s="18"/>
      <c r="C3984" s="74"/>
      <c r="D3984" s="74"/>
      <c r="E3984" s="75"/>
      <c r="F3984" s="5"/>
      <c r="G3984" s="5"/>
      <c r="H3984" s="5"/>
      <c r="K3984" s="5"/>
      <c r="L3984" s="5"/>
      <c r="M3984" s="18"/>
      <c r="N3984" s="18"/>
      <c r="T3984" s="67"/>
      <c r="U3984" s="67"/>
      <c r="V3984" s="20"/>
      <c r="Z3984" s="24"/>
      <c r="AA3984" s="24"/>
      <c r="AB3984" s="24"/>
      <c r="AC3984" s="24"/>
      <c r="AD3984" s="24"/>
      <c r="AE3984" s="24"/>
      <c r="AF3984" s="24"/>
    </row>
    <row r="3985" spans="1:32" x14ac:dyDescent="0.25">
      <c r="A3985" s="18"/>
      <c r="B3985" s="18"/>
      <c r="C3985" s="74"/>
      <c r="D3985" s="74"/>
      <c r="E3985" s="75"/>
      <c r="F3985" s="5"/>
      <c r="G3985" s="5"/>
      <c r="H3985" s="5"/>
      <c r="K3985" s="5"/>
      <c r="L3985" s="5"/>
      <c r="M3985" s="18"/>
      <c r="N3985" s="18"/>
      <c r="T3985" s="67"/>
      <c r="U3985" s="67"/>
      <c r="V3985" s="20"/>
      <c r="Z3985" s="24"/>
      <c r="AA3985" s="24"/>
      <c r="AB3985" s="24"/>
      <c r="AC3985" s="24"/>
      <c r="AD3985" s="24"/>
      <c r="AE3985" s="24"/>
      <c r="AF3985" s="24"/>
    </row>
    <row r="3986" spans="1:32" x14ac:dyDescent="0.25">
      <c r="A3986" s="18"/>
      <c r="B3986" s="18"/>
      <c r="C3986" s="74"/>
      <c r="D3986" s="74"/>
      <c r="E3986" s="75"/>
      <c r="F3986" s="5"/>
      <c r="G3986" s="5"/>
      <c r="H3986" s="5"/>
      <c r="K3986" s="5"/>
      <c r="L3986" s="5"/>
      <c r="M3986" s="18"/>
      <c r="N3986" s="18"/>
      <c r="T3986" s="67"/>
      <c r="U3986" s="67"/>
      <c r="V3986" s="20"/>
      <c r="Z3986" s="24"/>
      <c r="AA3986" s="24"/>
      <c r="AB3986" s="24"/>
      <c r="AC3986" s="24"/>
      <c r="AD3986" s="24"/>
      <c r="AE3986" s="24"/>
      <c r="AF3986" s="24"/>
    </row>
    <row r="3987" spans="1:32" x14ac:dyDescent="0.25">
      <c r="A3987" s="18"/>
      <c r="B3987" s="18"/>
      <c r="C3987" s="74"/>
      <c r="D3987" s="74"/>
      <c r="E3987" s="75"/>
      <c r="F3987" s="5"/>
      <c r="G3987" s="5"/>
      <c r="H3987" s="5"/>
      <c r="K3987" s="5"/>
      <c r="L3987" s="5"/>
      <c r="M3987" s="18"/>
      <c r="N3987" s="18"/>
      <c r="T3987" s="67"/>
      <c r="U3987" s="67"/>
      <c r="V3987" s="20"/>
      <c r="Z3987" s="24"/>
      <c r="AA3987" s="24"/>
      <c r="AB3987" s="24"/>
      <c r="AC3987" s="24"/>
      <c r="AD3987" s="24"/>
      <c r="AE3987" s="24"/>
      <c r="AF3987" s="24"/>
    </row>
    <row r="3988" spans="1:32" x14ac:dyDescent="0.25">
      <c r="A3988" s="18"/>
      <c r="B3988" s="18"/>
      <c r="C3988" s="74"/>
      <c r="D3988" s="74"/>
      <c r="E3988" s="75"/>
      <c r="F3988" s="5"/>
      <c r="G3988" s="5"/>
      <c r="H3988" s="5"/>
      <c r="K3988" s="5"/>
      <c r="L3988" s="5"/>
      <c r="M3988" s="18"/>
      <c r="N3988" s="18"/>
      <c r="T3988" s="67"/>
      <c r="U3988" s="67"/>
      <c r="V3988" s="20"/>
      <c r="Z3988" s="24"/>
      <c r="AA3988" s="24"/>
      <c r="AB3988" s="24"/>
      <c r="AC3988" s="24"/>
      <c r="AD3988" s="24"/>
      <c r="AE3988" s="24"/>
      <c r="AF3988" s="24"/>
    </row>
    <row r="3989" spans="1:32" x14ac:dyDescent="0.25">
      <c r="A3989" s="18"/>
      <c r="B3989" s="18"/>
      <c r="C3989" s="74"/>
      <c r="D3989" s="74"/>
      <c r="E3989" s="75"/>
      <c r="F3989" s="5"/>
      <c r="G3989" s="5"/>
      <c r="H3989" s="5"/>
      <c r="K3989" s="5"/>
      <c r="L3989" s="5"/>
      <c r="M3989" s="18"/>
      <c r="N3989" s="18"/>
      <c r="T3989" s="67"/>
      <c r="U3989" s="67"/>
      <c r="V3989" s="20"/>
      <c r="Z3989" s="24"/>
      <c r="AA3989" s="24"/>
      <c r="AB3989" s="24"/>
      <c r="AC3989" s="24"/>
      <c r="AD3989" s="24"/>
      <c r="AE3989" s="24"/>
      <c r="AF3989" s="24"/>
    </row>
    <row r="3990" spans="1:32" x14ac:dyDescent="0.25">
      <c r="A3990" s="18"/>
      <c r="B3990" s="18"/>
      <c r="C3990" s="74"/>
      <c r="D3990" s="74"/>
      <c r="E3990" s="75"/>
      <c r="F3990" s="5"/>
      <c r="G3990" s="5"/>
      <c r="H3990" s="5"/>
      <c r="K3990" s="5"/>
      <c r="L3990" s="5"/>
      <c r="M3990" s="18"/>
      <c r="N3990" s="18"/>
      <c r="T3990" s="67"/>
      <c r="U3990" s="67"/>
      <c r="V3990" s="20"/>
      <c r="Z3990" s="24"/>
      <c r="AA3990" s="24"/>
      <c r="AB3990" s="24"/>
      <c r="AC3990" s="24"/>
      <c r="AD3990" s="24"/>
      <c r="AE3990" s="24"/>
      <c r="AF3990" s="24"/>
    </row>
    <row r="3991" spans="1:32" x14ac:dyDescent="0.25">
      <c r="A3991" s="18"/>
      <c r="B3991" s="18"/>
      <c r="C3991" s="74"/>
      <c r="D3991" s="74"/>
      <c r="E3991" s="75"/>
      <c r="F3991" s="5"/>
      <c r="G3991" s="5"/>
      <c r="H3991" s="5"/>
      <c r="K3991" s="5"/>
      <c r="L3991" s="5"/>
      <c r="M3991" s="18"/>
      <c r="N3991" s="18"/>
      <c r="T3991" s="67"/>
      <c r="U3991" s="67"/>
      <c r="V3991" s="20"/>
      <c r="Z3991" s="24"/>
      <c r="AA3991" s="24"/>
      <c r="AB3991" s="24"/>
      <c r="AC3991" s="24"/>
      <c r="AD3991" s="24"/>
      <c r="AE3991" s="24"/>
      <c r="AF3991" s="24"/>
    </row>
    <row r="3992" spans="1:32" x14ac:dyDescent="0.25">
      <c r="A3992" s="18"/>
      <c r="B3992" s="18"/>
      <c r="C3992" s="74"/>
      <c r="D3992" s="74"/>
      <c r="E3992" s="75"/>
      <c r="F3992" s="5"/>
      <c r="G3992" s="5"/>
      <c r="H3992" s="5"/>
      <c r="K3992" s="5"/>
      <c r="L3992" s="5"/>
      <c r="M3992" s="18"/>
      <c r="N3992" s="18"/>
      <c r="T3992" s="67"/>
      <c r="U3992" s="67"/>
      <c r="V3992" s="20"/>
      <c r="Z3992" s="24"/>
      <c r="AA3992" s="24"/>
      <c r="AB3992" s="24"/>
      <c r="AC3992" s="24"/>
      <c r="AD3992" s="24"/>
      <c r="AE3992" s="24"/>
      <c r="AF3992" s="24"/>
    </row>
    <row r="3993" spans="1:32" x14ac:dyDescent="0.25">
      <c r="A3993" s="18"/>
      <c r="B3993" s="18"/>
      <c r="C3993" s="74"/>
      <c r="D3993" s="74"/>
      <c r="E3993" s="75"/>
      <c r="F3993" s="5"/>
      <c r="G3993" s="5"/>
      <c r="H3993" s="5"/>
      <c r="K3993" s="5"/>
      <c r="L3993" s="5"/>
      <c r="M3993" s="18"/>
      <c r="N3993" s="18"/>
      <c r="T3993" s="67"/>
      <c r="U3993" s="67"/>
      <c r="V3993" s="20"/>
      <c r="Z3993" s="24"/>
      <c r="AA3993" s="24"/>
      <c r="AB3993" s="24"/>
      <c r="AC3993" s="24"/>
      <c r="AD3993" s="24"/>
      <c r="AE3993" s="24"/>
      <c r="AF3993" s="24"/>
    </row>
    <row r="3994" spans="1:32" x14ac:dyDescent="0.25">
      <c r="A3994" s="18"/>
      <c r="B3994" s="18"/>
      <c r="C3994" s="74"/>
      <c r="D3994" s="74"/>
      <c r="E3994" s="75"/>
      <c r="F3994" s="5"/>
      <c r="G3994" s="5"/>
      <c r="H3994" s="5"/>
      <c r="K3994" s="5"/>
      <c r="L3994" s="5"/>
      <c r="M3994" s="18"/>
      <c r="N3994" s="18"/>
      <c r="T3994" s="67"/>
      <c r="U3994" s="67"/>
      <c r="V3994" s="20"/>
      <c r="Z3994" s="24"/>
      <c r="AA3994" s="24"/>
      <c r="AB3994" s="24"/>
      <c r="AC3994" s="24"/>
      <c r="AD3994" s="24"/>
      <c r="AE3994" s="24"/>
      <c r="AF3994" s="24"/>
    </row>
    <row r="3995" spans="1:32" x14ac:dyDescent="0.25">
      <c r="A3995" s="18"/>
      <c r="B3995" s="18"/>
      <c r="C3995" s="74"/>
      <c r="D3995" s="74"/>
      <c r="E3995" s="75"/>
      <c r="F3995" s="5"/>
      <c r="G3995" s="5"/>
      <c r="H3995" s="5"/>
      <c r="K3995" s="5"/>
      <c r="L3995" s="5"/>
      <c r="M3995" s="18"/>
      <c r="N3995" s="18"/>
      <c r="T3995" s="67"/>
      <c r="U3995" s="67"/>
      <c r="V3995" s="20"/>
      <c r="Z3995" s="24"/>
      <c r="AA3995" s="24"/>
      <c r="AB3995" s="24"/>
      <c r="AC3995" s="24"/>
      <c r="AD3995" s="24"/>
      <c r="AE3995" s="24"/>
      <c r="AF3995" s="24"/>
    </row>
    <row r="3996" spans="1:32" x14ac:dyDescent="0.25">
      <c r="A3996" s="18"/>
      <c r="B3996" s="18"/>
      <c r="C3996" s="74"/>
      <c r="D3996" s="74"/>
      <c r="E3996" s="75"/>
      <c r="F3996" s="5"/>
      <c r="G3996" s="5"/>
      <c r="H3996" s="5"/>
      <c r="K3996" s="5"/>
      <c r="L3996" s="5"/>
      <c r="M3996" s="18"/>
      <c r="N3996" s="18"/>
      <c r="T3996" s="67"/>
      <c r="U3996" s="67"/>
      <c r="V3996" s="20"/>
      <c r="Z3996" s="24"/>
      <c r="AA3996" s="24"/>
      <c r="AB3996" s="24"/>
      <c r="AC3996" s="24"/>
      <c r="AD3996" s="24"/>
      <c r="AE3996" s="24"/>
      <c r="AF3996" s="24"/>
    </row>
    <row r="3997" spans="1:32" x14ac:dyDescent="0.25">
      <c r="A3997" s="18"/>
      <c r="B3997" s="18"/>
      <c r="C3997" s="74"/>
      <c r="D3997" s="74"/>
      <c r="E3997" s="75"/>
      <c r="F3997" s="5"/>
      <c r="G3997" s="5"/>
      <c r="H3997" s="5"/>
      <c r="K3997" s="5"/>
      <c r="L3997" s="5"/>
      <c r="M3997" s="18"/>
      <c r="N3997" s="18"/>
      <c r="T3997" s="67"/>
      <c r="U3997" s="67"/>
      <c r="V3997" s="20"/>
      <c r="Z3997" s="24"/>
      <c r="AA3997" s="24"/>
      <c r="AB3997" s="24"/>
      <c r="AC3997" s="24"/>
      <c r="AD3997" s="24"/>
      <c r="AE3997" s="24"/>
      <c r="AF3997" s="24"/>
    </row>
    <row r="3998" spans="1:32" x14ac:dyDescent="0.25">
      <c r="A3998" s="18"/>
      <c r="B3998" s="18"/>
      <c r="C3998" s="74"/>
      <c r="D3998" s="74"/>
      <c r="E3998" s="75"/>
      <c r="F3998" s="5"/>
      <c r="G3998" s="5"/>
      <c r="H3998" s="5"/>
      <c r="K3998" s="5"/>
      <c r="L3998" s="5"/>
      <c r="M3998" s="18"/>
      <c r="N3998" s="18"/>
      <c r="T3998" s="67"/>
      <c r="U3998" s="67"/>
      <c r="V3998" s="20"/>
      <c r="Z3998" s="24"/>
      <c r="AA3998" s="24"/>
      <c r="AB3998" s="24"/>
      <c r="AC3998" s="24"/>
      <c r="AD3998" s="24"/>
      <c r="AE3998" s="24"/>
      <c r="AF3998" s="24"/>
    </row>
    <row r="3999" spans="1:32" x14ac:dyDescent="0.25">
      <c r="A3999" s="18"/>
      <c r="B3999" s="18"/>
      <c r="C3999" s="74"/>
      <c r="D3999" s="74"/>
      <c r="E3999" s="75"/>
      <c r="F3999" s="5"/>
      <c r="G3999" s="5"/>
      <c r="H3999" s="5"/>
      <c r="K3999" s="5"/>
      <c r="L3999" s="5"/>
      <c r="M3999" s="18"/>
      <c r="N3999" s="18"/>
      <c r="T3999" s="67"/>
      <c r="U3999" s="67"/>
      <c r="V3999" s="20"/>
      <c r="Z3999" s="24"/>
      <c r="AA3999" s="24"/>
      <c r="AB3999" s="24"/>
      <c r="AC3999" s="24"/>
      <c r="AD3999" s="24"/>
      <c r="AE3999" s="24"/>
      <c r="AF3999" s="24"/>
    </row>
    <row r="4000" spans="1:32" x14ac:dyDescent="0.25">
      <c r="A4000" s="18"/>
      <c r="B4000" s="18"/>
      <c r="C4000" s="74"/>
      <c r="D4000" s="74"/>
      <c r="E4000" s="75"/>
      <c r="F4000" s="5"/>
      <c r="G4000" s="5"/>
      <c r="H4000" s="5"/>
      <c r="K4000" s="5"/>
      <c r="L4000" s="5"/>
      <c r="M4000" s="18"/>
      <c r="N4000" s="18"/>
      <c r="T4000" s="67"/>
      <c r="U4000" s="67"/>
      <c r="V4000" s="20"/>
      <c r="Z4000" s="24"/>
      <c r="AA4000" s="24"/>
      <c r="AB4000" s="24"/>
      <c r="AC4000" s="24"/>
      <c r="AD4000" s="24"/>
      <c r="AE4000" s="24"/>
      <c r="AF4000" s="24"/>
    </row>
    <row r="4001" spans="1:32" x14ac:dyDescent="0.25">
      <c r="A4001" s="18"/>
      <c r="B4001" s="18"/>
      <c r="C4001" s="74"/>
      <c r="D4001" s="74"/>
      <c r="E4001" s="75"/>
      <c r="F4001" s="5"/>
      <c r="G4001" s="5"/>
      <c r="H4001" s="5"/>
      <c r="K4001" s="5"/>
      <c r="L4001" s="5"/>
      <c r="M4001" s="18"/>
      <c r="N4001" s="18"/>
      <c r="T4001" s="67"/>
      <c r="U4001" s="67"/>
      <c r="V4001" s="20"/>
      <c r="Z4001" s="24"/>
      <c r="AA4001" s="24"/>
      <c r="AB4001" s="24"/>
      <c r="AC4001" s="24"/>
      <c r="AD4001" s="24"/>
      <c r="AE4001" s="24"/>
      <c r="AF4001" s="24"/>
    </row>
    <row r="4002" spans="1:32" x14ac:dyDescent="0.25">
      <c r="A4002" s="18"/>
      <c r="B4002" s="18"/>
      <c r="C4002" s="74"/>
      <c r="D4002" s="74"/>
      <c r="E4002" s="75"/>
      <c r="F4002" s="5"/>
      <c r="G4002" s="5"/>
      <c r="H4002" s="5"/>
      <c r="K4002" s="5"/>
      <c r="L4002" s="5"/>
      <c r="M4002" s="18"/>
      <c r="N4002" s="18"/>
      <c r="T4002" s="67"/>
      <c r="U4002" s="67"/>
      <c r="V4002" s="20"/>
      <c r="Z4002" s="24"/>
      <c r="AA4002" s="24"/>
      <c r="AB4002" s="24"/>
      <c r="AC4002" s="24"/>
      <c r="AD4002" s="24"/>
      <c r="AE4002" s="24"/>
      <c r="AF4002" s="24"/>
    </row>
    <row r="4003" spans="1:32" x14ac:dyDescent="0.25">
      <c r="A4003" s="18"/>
      <c r="B4003" s="18"/>
      <c r="C4003" s="74"/>
      <c r="D4003" s="74"/>
      <c r="E4003" s="75"/>
      <c r="F4003" s="5"/>
      <c r="G4003" s="5"/>
      <c r="H4003" s="5"/>
      <c r="K4003" s="5"/>
      <c r="L4003" s="5"/>
      <c r="M4003" s="18"/>
      <c r="N4003" s="18"/>
      <c r="T4003" s="67"/>
      <c r="U4003" s="67"/>
      <c r="V4003" s="20"/>
      <c r="Z4003" s="24"/>
      <c r="AA4003" s="24"/>
      <c r="AB4003" s="24"/>
      <c r="AC4003" s="24"/>
      <c r="AD4003" s="24"/>
      <c r="AE4003" s="24"/>
      <c r="AF4003" s="24"/>
    </row>
    <row r="4004" spans="1:32" x14ac:dyDescent="0.25">
      <c r="A4004" s="18"/>
      <c r="B4004" s="18"/>
      <c r="C4004" s="74"/>
      <c r="D4004" s="74"/>
      <c r="E4004" s="75"/>
      <c r="F4004" s="5"/>
      <c r="G4004" s="5"/>
      <c r="H4004" s="5"/>
      <c r="K4004" s="5"/>
      <c r="L4004" s="5"/>
      <c r="M4004" s="18"/>
      <c r="N4004" s="18"/>
      <c r="T4004" s="67"/>
      <c r="U4004" s="67"/>
      <c r="V4004" s="20"/>
      <c r="Z4004" s="24"/>
      <c r="AA4004" s="24"/>
      <c r="AB4004" s="24"/>
      <c r="AC4004" s="24"/>
      <c r="AD4004" s="24"/>
      <c r="AE4004" s="24"/>
      <c r="AF4004" s="24"/>
    </row>
    <row r="4005" spans="1:32" x14ac:dyDescent="0.25">
      <c r="A4005" s="18"/>
      <c r="B4005" s="18"/>
      <c r="C4005" s="74"/>
      <c r="D4005" s="74"/>
      <c r="E4005" s="75"/>
      <c r="F4005" s="5"/>
      <c r="G4005" s="5"/>
      <c r="H4005" s="5"/>
      <c r="K4005" s="5"/>
      <c r="L4005" s="5"/>
      <c r="M4005" s="18"/>
      <c r="N4005" s="18"/>
      <c r="T4005" s="67"/>
      <c r="U4005" s="67"/>
      <c r="V4005" s="20"/>
      <c r="Z4005" s="24"/>
      <c r="AA4005" s="24"/>
      <c r="AB4005" s="24"/>
      <c r="AC4005" s="24"/>
      <c r="AD4005" s="24"/>
      <c r="AE4005" s="24"/>
      <c r="AF4005" s="24"/>
    </row>
    <row r="4006" spans="1:32" x14ac:dyDescent="0.25">
      <c r="A4006" s="18"/>
      <c r="B4006" s="18"/>
      <c r="C4006" s="74"/>
      <c r="D4006" s="74"/>
      <c r="E4006" s="75"/>
      <c r="F4006" s="5"/>
      <c r="G4006" s="5"/>
      <c r="H4006" s="5"/>
      <c r="K4006" s="5"/>
      <c r="L4006" s="5"/>
      <c r="M4006" s="18"/>
      <c r="N4006" s="18"/>
      <c r="T4006" s="67"/>
      <c r="U4006" s="67"/>
      <c r="V4006" s="20"/>
      <c r="Z4006" s="24"/>
      <c r="AA4006" s="24"/>
      <c r="AB4006" s="24"/>
      <c r="AC4006" s="24"/>
      <c r="AD4006" s="24"/>
      <c r="AE4006" s="24"/>
      <c r="AF4006" s="24"/>
    </row>
    <row r="4007" spans="1:32" x14ac:dyDescent="0.25">
      <c r="A4007" s="18"/>
      <c r="B4007" s="18"/>
      <c r="C4007" s="74"/>
      <c r="D4007" s="74"/>
      <c r="E4007" s="75"/>
      <c r="F4007" s="5"/>
      <c r="G4007" s="5"/>
      <c r="H4007" s="5"/>
      <c r="K4007" s="5"/>
      <c r="L4007" s="5"/>
      <c r="M4007" s="18"/>
      <c r="N4007" s="18"/>
      <c r="T4007" s="67"/>
      <c r="U4007" s="67"/>
      <c r="V4007" s="20"/>
      <c r="Z4007" s="24"/>
      <c r="AA4007" s="24"/>
      <c r="AB4007" s="24"/>
      <c r="AC4007" s="24"/>
      <c r="AD4007" s="24"/>
      <c r="AE4007" s="24"/>
      <c r="AF4007" s="24"/>
    </row>
    <row r="4008" spans="1:32" x14ac:dyDescent="0.25">
      <c r="A4008" s="18"/>
      <c r="B4008" s="18"/>
      <c r="C4008" s="74"/>
      <c r="D4008" s="74"/>
      <c r="E4008" s="75"/>
      <c r="F4008" s="5"/>
      <c r="G4008" s="5"/>
      <c r="H4008" s="5"/>
      <c r="K4008" s="5"/>
      <c r="L4008" s="5"/>
      <c r="M4008" s="18"/>
      <c r="N4008" s="18"/>
      <c r="T4008" s="67"/>
      <c r="U4008" s="67"/>
      <c r="V4008" s="20"/>
      <c r="Z4008" s="24"/>
      <c r="AA4008" s="24"/>
      <c r="AB4008" s="24"/>
      <c r="AC4008" s="24"/>
      <c r="AD4008" s="24"/>
      <c r="AE4008" s="24"/>
      <c r="AF4008" s="24"/>
    </row>
    <row r="4009" spans="1:32" x14ac:dyDescent="0.25">
      <c r="A4009" s="18"/>
      <c r="B4009" s="18"/>
      <c r="C4009" s="74"/>
      <c r="D4009" s="74"/>
      <c r="E4009" s="75"/>
      <c r="F4009" s="5"/>
      <c r="G4009" s="5"/>
      <c r="H4009" s="5"/>
      <c r="K4009" s="5"/>
      <c r="L4009" s="5"/>
      <c r="M4009" s="18"/>
      <c r="N4009" s="18"/>
      <c r="T4009" s="67"/>
      <c r="U4009" s="67"/>
      <c r="V4009" s="20"/>
      <c r="Z4009" s="24"/>
      <c r="AA4009" s="24"/>
      <c r="AB4009" s="24"/>
      <c r="AC4009" s="24"/>
      <c r="AD4009" s="24"/>
      <c r="AE4009" s="24"/>
      <c r="AF4009" s="24"/>
    </row>
    <row r="4010" spans="1:32" x14ac:dyDescent="0.25">
      <c r="A4010" s="18"/>
      <c r="B4010" s="18"/>
      <c r="C4010" s="74"/>
      <c r="D4010" s="74"/>
      <c r="E4010" s="75"/>
      <c r="F4010" s="5"/>
      <c r="G4010" s="5"/>
      <c r="H4010" s="5"/>
      <c r="K4010" s="5"/>
      <c r="L4010" s="5"/>
      <c r="M4010" s="18"/>
      <c r="N4010" s="18"/>
      <c r="T4010" s="67"/>
      <c r="U4010" s="67"/>
      <c r="V4010" s="20"/>
      <c r="Z4010" s="24"/>
      <c r="AA4010" s="24"/>
      <c r="AB4010" s="24"/>
      <c r="AC4010" s="24"/>
      <c r="AD4010" s="24"/>
      <c r="AE4010" s="24"/>
      <c r="AF4010" s="24"/>
    </row>
    <row r="4011" spans="1:32" x14ac:dyDescent="0.25">
      <c r="A4011" s="18"/>
      <c r="B4011" s="18"/>
      <c r="C4011" s="74"/>
      <c r="D4011" s="74"/>
      <c r="E4011" s="75"/>
      <c r="F4011" s="5"/>
      <c r="G4011" s="5"/>
      <c r="H4011" s="5"/>
      <c r="K4011" s="5"/>
      <c r="L4011" s="5"/>
      <c r="M4011" s="18"/>
      <c r="N4011" s="18"/>
      <c r="T4011" s="67"/>
      <c r="U4011" s="67"/>
      <c r="Z4011" s="24"/>
      <c r="AA4011" s="24"/>
      <c r="AB4011" s="24"/>
      <c r="AC4011" s="24"/>
      <c r="AD4011" s="24"/>
      <c r="AE4011" s="24"/>
      <c r="AF4011" s="24"/>
    </row>
    <row r="4012" spans="1:32" x14ac:dyDescent="0.25">
      <c r="A4012" s="18"/>
      <c r="B4012" s="18"/>
      <c r="C4012" s="74"/>
      <c r="D4012" s="74"/>
      <c r="E4012" s="75"/>
      <c r="F4012" s="5"/>
      <c r="G4012" s="5"/>
      <c r="H4012" s="5"/>
      <c r="K4012" s="5"/>
      <c r="L4012" s="5"/>
      <c r="M4012" s="18"/>
      <c r="N4012" s="18"/>
      <c r="T4012" s="67"/>
      <c r="U4012" s="67"/>
      <c r="Z4012" s="24"/>
      <c r="AA4012" s="24"/>
      <c r="AB4012" s="24"/>
      <c r="AC4012" s="24"/>
      <c r="AD4012" s="24"/>
      <c r="AE4012" s="24"/>
      <c r="AF4012" s="24"/>
    </row>
    <row r="4013" spans="1:32" x14ac:dyDescent="0.25">
      <c r="A4013" s="18"/>
      <c r="B4013" s="18"/>
      <c r="C4013" s="74"/>
      <c r="D4013" s="74"/>
      <c r="E4013" s="75"/>
      <c r="F4013" s="5"/>
      <c r="G4013" s="5"/>
      <c r="H4013" s="5"/>
      <c r="K4013" s="5"/>
      <c r="L4013" s="5"/>
      <c r="M4013" s="18"/>
      <c r="N4013" s="18"/>
      <c r="T4013" s="67"/>
      <c r="U4013" s="67"/>
      <c r="Z4013" s="24"/>
      <c r="AA4013" s="24"/>
      <c r="AB4013" s="24"/>
      <c r="AC4013" s="24"/>
      <c r="AD4013" s="24"/>
      <c r="AE4013" s="24"/>
      <c r="AF4013" s="24"/>
    </row>
    <row r="4014" spans="1:32" x14ac:dyDescent="0.25">
      <c r="A4014" s="18"/>
      <c r="B4014" s="18"/>
      <c r="C4014" s="74"/>
      <c r="D4014" s="74"/>
      <c r="E4014" s="75"/>
      <c r="F4014" s="5"/>
      <c r="G4014" s="5"/>
      <c r="H4014" s="5"/>
      <c r="K4014" s="5"/>
      <c r="L4014" s="5"/>
      <c r="M4014" s="18"/>
      <c r="N4014" s="18"/>
      <c r="T4014" s="67"/>
      <c r="U4014" s="67"/>
      <c r="Z4014" s="24"/>
      <c r="AA4014" s="24"/>
      <c r="AB4014" s="24"/>
      <c r="AC4014" s="24"/>
      <c r="AD4014" s="24"/>
      <c r="AE4014" s="24"/>
      <c r="AF4014" s="24"/>
    </row>
    <row r="4015" spans="1:32" x14ac:dyDescent="0.25">
      <c r="A4015" s="18"/>
      <c r="B4015" s="18"/>
      <c r="C4015" s="74"/>
      <c r="D4015" s="74"/>
      <c r="E4015" s="75"/>
      <c r="F4015" s="5"/>
      <c r="G4015" s="5"/>
      <c r="H4015" s="5"/>
      <c r="K4015" s="5"/>
      <c r="L4015" s="5"/>
      <c r="M4015" s="18"/>
      <c r="N4015" s="18"/>
      <c r="T4015" s="67"/>
      <c r="U4015" s="67"/>
      <c r="Z4015" s="24"/>
      <c r="AA4015" s="24"/>
      <c r="AB4015" s="24"/>
      <c r="AC4015" s="24"/>
      <c r="AD4015" s="24"/>
      <c r="AE4015" s="24"/>
      <c r="AF4015" s="24"/>
    </row>
    <row r="4016" spans="1:32" x14ac:dyDescent="0.25">
      <c r="A4016" s="18"/>
      <c r="B4016" s="18"/>
      <c r="C4016" s="74"/>
      <c r="D4016" s="74"/>
      <c r="E4016" s="75"/>
      <c r="F4016" s="5"/>
      <c r="G4016" s="5"/>
      <c r="H4016" s="5"/>
      <c r="K4016" s="5"/>
      <c r="L4016" s="5"/>
      <c r="M4016" s="18"/>
      <c r="N4016" s="18"/>
      <c r="T4016" s="67"/>
      <c r="U4016" s="67"/>
      <c r="Z4016" s="24"/>
      <c r="AA4016" s="24"/>
      <c r="AB4016" s="24"/>
      <c r="AC4016" s="24"/>
      <c r="AD4016" s="24"/>
      <c r="AE4016" s="24"/>
      <c r="AF4016" s="24"/>
    </row>
    <row r="4017" spans="1:32" x14ac:dyDescent="0.25">
      <c r="A4017" s="18"/>
      <c r="B4017" s="18"/>
      <c r="C4017" s="74"/>
      <c r="D4017" s="74"/>
      <c r="E4017" s="75"/>
      <c r="F4017" s="5"/>
      <c r="G4017" s="5"/>
      <c r="H4017" s="5"/>
      <c r="K4017" s="5"/>
      <c r="L4017" s="5"/>
      <c r="M4017" s="18"/>
      <c r="N4017" s="18"/>
      <c r="T4017" s="67"/>
      <c r="U4017" s="67"/>
      <c r="Z4017" s="24"/>
      <c r="AA4017" s="24"/>
      <c r="AB4017" s="24"/>
      <c r="AC4017" s="24"/>
      <c r="AD4017" s="24"/>
      <c r="AE4017" s="24"/>
      <c r="AF4017" s="24"/>
    </row>
    <row r="4018" spans="1:32" x14ac:dyDescent="0.25">
      <c r="A4018" s="18"/>
      <c r="B4018" s="18"/>
      <c r="C4018" s="74"/>
      <c r="D4018" s="74"/>
      <c r="E4018" s="75"/>
      <c r="F4018" s="5"/>
      <c r="G4018" s="5"/>
      <c r="H4018" s="5"/>
      <c r="K4018" s="5"/>
      <c r="L4018" s="5"/>
      <c r="M4018" s="18"/>
      <c r="N4018" s="18"/>
      <c r="T4018" s="67"/>
      <c r="U4018" s="67"/>
      <c r="Z4018" s="24"/>
      <c r="AA4018" s="24"/>
      <c r="AB4018" s="24"/>
      <c r="AC4018" s="24"/>
      <c r="AD4018" s="24"/>
      <c r="AE4018" s="24"/>
      <c r="AF4018" s="24"/>
    </row>
    <row r="4019" spans="1:32" x14ac:dyDescent="0.25">
      <c r="A4019" s="18"/>
      <c r="B4019" s="18"/>
      <c r="C4019" s="74"/>
      <c r="D4019" s="74"/>
      <c r="E4019" s="75"/>
      <c r="F4019" s="5"/>
      <c r="G4019" s="5"/>
      <c r="H4019" s="5"/>
      <c r="K4019" s="5"/>
      <c r="L4019" s="5"/>
      <c r="M4019" s="18"/>
      <c r="N4019" s="18"/>
      <c r="T4019" s="67"/>
      <c r="U4019" s="67"/>
      <c r="Z4019" s="24"/>
      <c r="AA4019" s="24"/>
      <c r="AB4019" s="24"/>
      <c r="AC4019" s="24"/>
      <c r="AD4019" s="24"/>
      <c r="AE4019" s="24"/>
      <c r="AF4019" s="24"/>
    </row>
    <row r="4020" spans="1:32" x14ac:dyDescent="0.25">
      <c r="A4020" s="18"/>
      <c r="B4020" s="18"/>
      <c r="C4020" s="74"/>
      <c r="D4020" s="74"/>
      <c r="E4020" s="75"/>
      <c r="F4020" s="5"/>
      <c r="G4020" s="5"/>
      <c r="H4020" s="5"/>
      <c r="K4020" s="5"/>
      <c r="L4020" s="5"/>
      <c r="M4020" s="18"/>
      <c r="N4020" s="18"/>
      <c r="T4020" s="67"/>
      <c r="U4020" s="67"/>
      <c r="Z4020" s="24"/>
      <c r="AA4020" s="24"/>
      <c r="AB4020" s="24"/>
      <c r="AC4020" s="24"/>
      <c r="AD4020" s="24"/>
      <c r="AE4020" s="24"/>
      <c r="AF4020" s="24"/>
    </row>
    <row r="4021" spans="1:32" x14ac:dyDescent="0.25">
      <c r="A4021" s="18"/>
      <c r="B4021" s="18"/>
      <c r="C4021" s="74"/>
      <c r="D4021" s="74"/>
      <c r="E4021" s="75"/>
      <c r="F4021" s="5"/>
      <c r="G4021" s="5"/>
      <c r="H4021" s="5"/>
      <c r="K4021" s="5"/>
      <c r="L4021" s="5"/>
      <c r="M4021" s="18"/>
      <c r="N4021" s="18"/>
      <c r="T4021" s="67"/>
      <c r="U4021" s="67"/>
      <c r="Z4021" s="24"/>
      <c r="AA4021" s="24"/>
      <c r="AB4021" s="24"/>
      <c r="AC4021" s="24"/>
      <c r="AD4021" s="24"/>
      <c r="AE4021" s="24"/>
      <c r="AF4021" s="24"/>
    </row>
    <row r="4022" spans="1:32" x14ac:dyDescent="0.25">
      <c r="A4022" s="18"/>
      <c r="B4022" s="18"/>
      <c r="C4022" s="74"/>
      <c r="D4022" s="74"/>
      <c r="E4022" s="75"/>
      <c r="F4022" s="5"/>
      <c r="G4022" s="5"/>
      <c r="H4022" s="5"/>
      <c r="K4022" s="5"/>
      <c r="L4022" s="5"/>
      <c r="M4022" s="18"/>
      <c r="N4022" s="18"/>
      <c r="T4022" s="67"/>
      <c r="U4022" s="67"/>
      <c r="Z4022" s="24"/>
      <c r="AA4022" s="24"/>
      <c r="AB4022" s="24"/>
      <c r="AC4022" s="24"/>
      <c r="AD4022" s="24"/>
      <c r="AE4022" s="24"/>
      <c r="AF4022" s="24"/>
    </row>
    <row r="4023" spans="1:32" x14ac:dyDescent="0.25">
      <c r="A4023" s="18"/>
      <c r="B4023" s="18"/>
      <c r="C4023" s="74"/>
      <c r="D4023" s="74"/>
      <c r="E4023" s="75"/>
      <c r="F4023" s="5"/>
      <c r="G4023" s="5"/>
      <c r="H4023" s="5"/>
      <c r="K4023" s="5"/>
      <c r="L4023" s="5"/>
      <c r="M4023" s="18"/>
      <c r="N4023" s="18"/>
      <c r="T4023" s="67"/>
      <c r="U4023" s="67"/>
      <c r="Z4023" s="24"/>
      <c r="AA4023" s="24"/>
      <c r="AB4023" s="24"/>
      <c r="AC4023" s="24"/>
      <c r="AD4023" s="24"/>
      <c r="AE4023" s="24"/>
      <c r="AF4023" s="24"/>
    </row>
    <row r="4024" spans="1:32" x14ac:dyDescent="0.25">
      <c r="A4024" s="18"/>
      <c r="B4024" s="18"/>
      <c r="C4024" s="74"/>
      <c r="D4024" s="74"/>
      <c r="E4024" s="75"/>
      <c r="F4024" s="5"/>
      <c r="G4024" s="5"/>
      <c r="H4024" s="5"/>
      <c r="K4024" s="5"/>
      <c r="L4024" s="5"/>
      <c r="M4024" s="18"/>
      <c r="N4024" s="18"/>
      <c r="T4024" s="67"/>
      <c r="U4024" s="67"/>
      <c r="Z4024" s="24"/>
      <c r="AA4024" s="24"/>
      <c r="AB4024" s="24"/>
      <c r="AC4024" s="24"/>
      <c r="AD4024" s="24"/>
      <c r="AE4024" s="24"/>
      <c r="AF4024" s="24"/>
    </row>
    <row r="4025" spans="1:32" x14ac:dyDescent="0.25">
      <c r="A4025" s="18"/>
      <c r="B4025" s="18"/>
      <c r="C4025" s="74"/>
      <c r="D4025" s="74"/>
      <c r="E4025" s="75"/>
      <c r="F4025" s="5"/>
      <c r="G4025" s="5"/>
      <c r="H4025" s="5"/>
      <c r="K4025" s="5"/>
      <c r="L4025" s="5"/>
      <c r="M4025" s="18"/>
      <c r="N4025" s="18"/>
      <c r="T4025" s="67"/>
      <c r="U4025" s="67"/>
      <c r="V4025" s="20"/>
      <c r="Z4025" s="24"/>
      <c r="AA4025" s="24"/>
      <c r="AB4025" s="24"/>
      <c r="AC4025" s="24"/>
      <c r="AD4025" s="24"/>
      <c r="AE4025" s="24"/>
      <c r="AF4025" s="24"/>
    </row>
    <row r="4026" spans="1:32" x14ac:dyDescent="0.25">
      <c r="A4026" s="18"/>
      <c r="B4026" s="18"/>
      <c r="C4026" s="74"/>
      <c r="D4026" s="74"/>
      <c r="E4026" s="75"/>
      <c r="F4026" s="5"/>
      <c r="G4026" s="5"/>
      <c r="H4026" s="5"/>
      <c r="K4026" s="5"/>
      <c r="L4026" s="5"/>
      <c r="M4026" s="18"/>
      <c r="N4026" s="18"/>
      <c r="T4026" s="67"/>
      <c r="U4026" s="67"/>
      <c r="V4026" s="20"/>
      <c r="Z4026" s="24"/>
      <c r="AA4026" s="24"/>
      <c r="AB4026" s="24"/>
      <c r="AC4026" s="24"/>
      <c r="AD4026" s="24"/>
      <c r="AE4026" s="24"/>
      <c r="AF4026" s="24"/>
    </row>
    <row r="4027" spans="1:32" x14ac:dyDescent="0.25">
      <c r="A4027" s="18"/>
      <c r="B4027" s="18"/>
      <c r="C4027" s="74"/>
      <c r="D4027" s="74"/>
      <c r="E4027" s="75"/>
      <c r="F4027" s="5"/>
      <c r="G4027" s="5"/>
      <c r="H4027" s="5"/>
      <c r="K4027" s="5"/>
      <c r="L4027" s="5"/>
      <c r="M4027" s="18"/>
      <c r="N4027" s="18"/>
      <c r="T4027" s="67"/>
      <c r="U4027" s="67"/>
      <c r="V4027" s="20"/>
      <c r="Z4027" s="24"/>
      <c r="AA4027" s="24"/>
      <c r="AB4027" s="24"/>
      <c r="AC4027" s="24"/>
      <c r="AD4027" s="24"/>
      <c r="AE4027" s="24"/>
      <c r="AF4027" s="24"/>
    </row>
    <row r="4028" spans="1:32" x14ac:dyDescent="0.25">
      <c r="A4028" s="18"/>
      <c r="B4028" s="18"/>
      <c r="C4028" s="74"/>
      <c r="D4028" s="74"/>
      <c r="E4028" s="75"/>
      <c r="F4028" s="5"/>
      <c r="G4028" s="5"/>
      <c r="H4028" s="5"/>
      <c r="K4028" s="5"/>
      <c r="L4028" s="5"/>
      <c r="M4028" s="18"/>
      <c r="N4028" s="18"/>
      <c r="T4028" s="67"/>
      <c r="U4028" s="67"/>
      <c r="V4028" s="20"/>
      <c r="Z4028" s="24"/>
      <c r="AA4028" s="24"/>
      <c r="AB4028" s="24"/>
      <c r="AC4028" s="24"/>
      <c r="AD4028" s="24"/>
      <c r="AE4028" s="24"/>
      <c r="AF4028" s="24"/>
    </row>
    <row r="4029" spans="1:32" x14ac:dyDescent="0.25">
      <c r="A4029" s="18"/>
      <c r="B4029" s="18"/>
      <c r="C4029" s="74"/>
      <c r="D4029" s="74"/>
      <c r="E4029" s="75"/>
      <c r="F4029" s="5"/>
      <c r="G4029" s="5"/>
      <c r="H4029" s="5"/>
      <c r="K4029" s="5"/>
      <c r="L4029" s="5"/>
      <c r="M4029" s="18"/>
      <c r="N4029" s="18"/>
      <c r="T4029" s="67"/>
      <c r="U4029" s="67"/>
      <c r="V4029" s="20"/>
      <c r="Z4029" s="24"/>
      <c r="AA4029" s="24"/>
      <c r="AB4029" s="24"/>
      <c r="AC4029" s="24"/>
      <c r="AD4029" s="24"/>
      <c r="AE4029" s="24"/>
      <c r="AF4029" s="24"/>
    </row>
    <row r="4030" spans="1:32" x14ac:dyDescent="0.25">
      <c r="A4030" s="18"/>
      <c r="B4030" s="18"/>
      <c r="C4030" s="74"/>
      <c r="D4030" s="74"/>
      <c r="E4030" s="75"/>
      <c r="F4030" s="5"/>
      <c r="G4030" s="5"/>
      <c r="H4030" s="5"/>
      <c r="K4030" s="5"/>
      <c r="L4030" s="5"/>
      <c r="M4030" s="18"/>
      <c r="N4030" s="18"/>
      <c r="T4030" s="67"/>
      <c r="U4030" s="67"/>
      <c r="V4030" s="20"/>
      <c r="Z4030" s="24"/>
      <c r="AA4030" s="24"/>
      <c r="AB4030" s="24"/>
      <c r="AC4030" s="24"/>
      <c r="AD4030" s="24"/>
      <c r="AE4030" s="24"/>
      <c r="AF4030" s="24"/>
    </row>
    <row r="4031" spans="1:32" x14ac:dyDescent="0.25">
      <c r="A4031" s="18"/>
      <c r="B4031" s="18"/>
      <c r="C4031" s="74"/>
      <c r="D4031" s="74"/>
      <c r="E4031" s="75"/>
      <c r="F4031" s="5"/>
      <c r="G4031" s="5"/>
      <c r="H4031" s="5"/>
      <c r="K4031" s="5"/>
      <c r="L4031" s="5"/>
      <c r="M4031" s="18"/>
      <c r="N4031" s="18"/>
      <c r="T4031" s="67"/>
      <c r="U4031" s="67"/>
      <c r="V4031" s="20"/>
      <c r="Z4031" s="24"/>
      <c r="AA4031" s="24"/>
      <c r="AB4031" s="24"/>
      <c r="AC4031" s="24"/>
      <c r="AD4031" s="24"/>
      <c r="AE4031" s="24"/>
      <c r="AF4031" s="24"/>
    </row>
    <row r="4032" spans="1:32" x14ac:dyDescent="0.25">
      <c r="A4032" s="18"/>
      <c r="B4032" s="18"/>
      <c r="C4032" s="74"/>
      <c r="D4032" s="74"/>
      <c r="E4032" s="75"/>
      <c r="F4032" s="5"/>
      <c r="G4032" s="5"/>
      <c r="H4032" s="5"/>
      <c r="K4032" s="5"/>
      <c r="L4032" s="5"/>
      <c r="M4032" s="18"/>
      <c r="N4032" s="18"/>
      <c r="T4032" s="67"/>
      <c r="U4032" s="67"/>
      <c r="V4032" s="20"/>
      <c r="Z4032" s="24"/>
      <c r="AA4032" s="24"/>
      <c r="AB4032" s="24"/>
      <c r="AC4032" s="24"/>
      <c r="AD4032" s="24"/>
      <c r="AE4032" s="24"/>
      <c r="AF4032" s="24"/>
    </row>
    <row r="4033" spans="1:32" x14ac:dyDescent="0.25">
      <c r="A4033" s="18"/>
      <c r="B4033" s="18"/>
      <c r="C4033" s="74"/>
      <c r="D4033" s="74"/>
      <c r="E4033" s="75"/>
      <c r="F4033" s="5"/>
      <c r="G4033" s="5"/>
      <c r="H4033" s="5"/>
      <c r="K4033" s="5"/>
      <c r="L4033" s="5"/>
      <c r="M4033" s="18"/>
      <c r="N4033" s="18"/>
      <c r="T4033" s="67"/>
      <c r="U4033" s="67"/>
      <c r="V4033" s="20"/>
      <c r="Z4033" s="24"/>
      <c r="AA4033" s="24"/>
      <c r="AB4033" s="24"/>
      <c r="AC4033" s="24"/>
      <c r="AD4033" s="24"/>
      <c r="AE4033" s="24"/>
      <c r="AF4033" s="24"/>
    </row>
    <row r="4034" spans="1:32" x14ac:dyDescent="0.25">
      <c r="A4034" s="18"/>
      <c r="B4034" s="18"/>
      <c r="C4034" s="74"/>
      <c r="D4034" s="74"/>
      <c r="E4034" s="75"/>
      <c r="F4034" s="5"/>
      <c r="G4034" s="5"/>
      <c r="H4034" s="5"/>
      <c r="K4034" s="5"/>
      <c r="L4034" s="5"/>
      <c r="M4034" s="18"/>
      <c r="N4034" s="18"/>
      <c r="T4034" s="67"/>
      <c r="U4034" s="67"/>
      <c r="V4034" s="20"/>
      <c r="Z4034" s="24"/>
      <c r="AA4034" s="24"/>
      <c r="AB4034" s="24"/>
      <c r="AC4034" s="24"/>
      <c r="AD4034" s="24"/>
      <c r="AE4034" s="24"/>
      <c r="AF4034" s="24"/>
    </row>
    <row r="4035" spans="1:32" x14ac:dyDescent="0.25">
      <c r="A4035" s="18"/>
      <c r="B4035" s="18"/>
      <c r="C4035" s="74"/>
      <c r="D4035" s="74"/>
      <c r="E4035" s="75"/>
      <c r="F4035" s="5"/>
      <c r="G4035" s="5"/>
      <c r="H4035" s="5"/>
      <c r="K4035" s="5"/>
      <c r="L4035" s="5"/>
      <c r="M4035" s="18"/>
      <c r="N4035" s="18"/>
      <c r="T4035" s="67"/>
      <c r="U4035" s="67"/>
      <c r="V4035" s="20"/>
      <c r="Z4035" s="24"/>
      <c r="AA4035" s="24"/>
      <c r="AB4035" s="24"/>
      <c r="AC4035" s="24"/>
      <c r="AD4035" s="24"/>
      <c r="AE4035" s="24"/>
      <c r="AF4035" s="24"/>
    </row>
    <row r="4036" spans="1:32" x14ac:dyDescent="0.25">
      <c r="A4036" s="18"/>
      <c r="B4036" s="18"/>
      <c r="C4036" s="74"/>
      <c r="D4036" s="74"/>
      <c r="E4036" s="75"/>
      <c r="F4036" s="5"/>
      <c r="G4036" s="5"/>
      <c r="H4036" s="5"/>
      <c r="K4036" s="5"/>
      <c r="L4036" s="5"/>
      <c r="M4036" s="18"/>
      <c r="N4036" s="18"/>
      <c r="T4036" s="67"/>
      <c r="U4036" s="67"/>
      <c r="V4036" s="20"/>
      <c r="Z4036" s="24"/>
      <c r="AA4036" s="24"/>
      <c r="AB4036" s="24"/>
      <c r="AC4036" s="24"/>
      <c r="AD4036" s="24"/>
      <c r="AE4036" s="24"/>
      <c r="AF4036" s="24"/>
    </row>
    <row r="4037" spans="1:32" x14ac:dyDescent="0.25">
      <c r="A4037" s="18"/>
      <c r="B4037" s="18"/>
      <c r="C4037" s="74"/>
      <c r="D4037" s="74"/>
      <c r="E4037" s="75"/>
      <c r="F4037" s="5"/>
      <c r="G4037" s="5"/>
      <c r="H4037" s="5"/>
      <c r="K4037" s="5"/>
      <c r="L4037" s="5"/>
      <c r="M4037" s="18"/>
      <c r="N4037" s="18"/>
      <c r="T4037" s="67"/>
      <c r="U4037" s="67"/>
      <c r="V4037" s="20"/>
      <c r="Z4037" s="24"/>
      <c r="AA4037" s="24"/>
      <c r="AB4037" s="24"/>
      <c r="AC4037" s="24"/>
      <c r="AD4037" s="24"/>
      <c r="AE4037" s="24"/>
      <c r="AF4037" s="24"/>
    </row>
    <row r="4038" spans="1:32" x14ac:dyDescent="0.25">
      <c r="A4038" s="18"/>
      <c r="B4038" s="18"/>
      <c r="C4038" s="74"/>
      <c r="D4038" s="74"/>
      <c r="E4038" s="75"/>
      <c r="F4038" s="5"/>
      <c r="G4038" s="5"/>
      <c r="H4038" s="5"/>
      <c r="K4038" s="5"/>
      <c r="L4038" s="5"/>
      <c r="M4038" s="18"/>
      <c r="N4038" s="18"/>
      <c r="T4038" s="67"/>
      <c r="U4038" s="67"/>
      <c r="V4038" s="20"/>
      <c r="Z4038" s="24"/>
      <c r="AA4038" s="24"/>
      <c r="AB4038" s="24"/>
      <c r="AC4038" s="24"/>
      <c r="AD4038" s="24"/>
      <c r="AE4038" s="24"/>
      <c r="AF4038" s="24"/>
    </row>
    <row r="4039" spans="1:32" x14ac:dyDescent="0.25">
      <c r="A4039" s="18"/>
      <c r="B4039" s="18"/>
      <c r="C4039" s="74"/>
      <c r="D4039" s="74"/>
      <c r="E4039" s="75"/>
      <c r="F4039" s="5"/>
      <c r="G4039" s="5"/>
      <c r="H4039" s="5"/>
      <c r="K4039" s="5"/>
      <c r="L4039" s="5"/>
      <c r="M4039" s="18"/>
      <c r="N4039" s="18"/>
      <c r="T4039" s="67"/>
      <c r="U4039" s="67"/>
      <c r="V4039" s="20"/>
      <c r="Z4039" s="24"/>
      <c r="AA4039" s="24"/>
      <c r="AB4039" s="24"/>
      <c r="AC4039" s="24"/>
      <c r="AD4039" s="24"/>
      <c r="AE4039" s="24"/>
      <c r="AF4039" s="24"/>
    </row>
    <row r="4040" spans="1:32" x14ac:dyDescent="0.25">
      <c r="A4040" s="18"/>
      <c r="B4040" s="18"/>
      <c r="C4040" s="74"/>
      <c r="D4040" s="74"/>
      <c r="E4040" s="75"/>
      <c r="F4040" s="5"/>
      <c r="G4040" s="5"/>
      <c r="H4040" s="5"/>
      <c r="K4040" s="5"/>
      <c r="L4040" s="5"/>
      <c r="M4040" s="18"/>
      <c r="N4040" s="18"/>
      <c r="T4040" s="67"/>
      <c r="U4040" s="67"/>
      <c r="V4040" s="20"/>
      <c r="Z4040" s="24"/>
      <c r="AA4040" s="24"/>
      <c r="AB4040" s="24"/>
      <c r="AC4040" s="24"/>
      <c r="AD4040" s="24"/>
      <c r="AE4040" s="24"/>
      <c r="AF4040" s="24"/>
    </row>
    <row r="4041" spans="1:32" x14ac:dyDescent="0.25">
      <c r="A4041" s="18"/>
      <c r="B4041" s="18"/>
      <c r="C4041" s="74"/>
      <c r="D4041" s="74"/>
      <c r="E4041" s="75"/>
      <c r="F4041" s="5"/>
      <c r="G4041" s="5"/>
      <c r="H4041" s="5"/>
      <c r="K4041" s="5"/>
      <c r="L4041" s="5"/>
      <c r="M4041" s="18"/>
      <c r="N4041" s="18"/>
      <c r="T4041" s="67"/>
      <c r="U4041" s="67"/>
      <c r="V4041" s="20"/>
      <c r="Z4041" s="24"/>
      <c r="AA4041" s="24"/>
      <c r="AB4041" s="24"/>
      <c r="AC4041" s="24"/>
      <c r="AD4041" s="24"/>
      <c r="AE4041" s="24"/>
      <c r="AF4041" s="24"/>
    </row>
    <row r="4042" spans="1:32" x14ac:dyDescent="0.25">
      <c r="A4042" s="18"/>
      <c r="B4042" s="18"/>
      <c r="C4042" s="74"/>
      <c r="D4042" s="74"/>
      <c r="E4042" s="75"/>
      <c r="F4042" s="5"/>
      <c r="G4042" s="5"/>
      <c r="H4042" s="5"/>
      <c r="K4042" s="5"/>
      <c r="L4042" s="5"/>
      <c r="M4042" s="18"/>
      <c r="N4042" s="18"/>
      <c r="T4042" s="67"/>
      <c r="U4042" s="67"/>
      <c r="V4042" s="20"/>
      <c r="Z4042" s="24"/>
      <c r="AA4042" s="24"/>
      <c r="AB4042" s="24"/>
      <c r="AC4042" s="24"/>
      <c r="AD4042" s="24"/>
      <c r="AE4042" s="24"/>
      <c r="AF4042" s="24"/>
    </row>
    <row r="4043" spans="1:32" x14ac:dyDescent="0.25">
      <c r="A4043" s="18"/>
      <c r="B4043" s="18"/>
      <c r="C4043" s="74"/>
      <c r="D4043" s="74"/>
      <c r="E4043" s="75"/>
      <c r="F4043" s="5"/>
      <c r="G4043" s="5"/>
      <c r="H4043" s="5"/>
      <c r="K4043" s="5"/>
      <c r="L4043" s="5"/>
      <c r="M4043" s="18"/>
      <c r="N4043" s="18"/>
      <c r="T4043" s="67"/>
      <c r="U4043" s="67"/>
      <c r="V4043" s="20"/>
      <c r="Z4043" s="24"/>
      <c r="AA4043" s="24"/>
      <c r="AB4043" s="24"/>
      <c r="AC4043" s="24"/>
      <c r="AD4043" s="24"/>
      <c r="AE4043" s="24"/>
      <c r="AF4043" s="24"/>
    </row>
    <row r="4044" spans="1:32" x14ac:dyDescent="0.25">
      <c r="A4044" s="18"/>
      <c r="B4044" s="18"/>
      <c r="C4044" s="74"/>
      <c r="D4044" s="74"/>
      <c r="E4044" s="75"/>
      <c r="F4044" s="5"/>
      <c r="G4044" s="5"/>
      <c r="H4044" s="5"/>
      <c r="K4044" s="5"/>
      <c r="L4044" s="5"/>
      <c r="M4044" s="18"/>
      <c r="N4044" s="18"/>
      <c r="T4044" s="67"/>
      <c r="U4044" s="67"/>
      <c r="V4044" s="20"/>
      <c r="Z4044" s="24"/>
      <c r="AA4044" s="24"/>
      <c r="AB4044" s="24"/>
      <c r="AC4044" s="24"/>
      <c r="AD4044" s="24"/>
      <c r="AE4044" s="24"/>
      <c r="AF4044" s="24"/>
    </row>
    <row r="4045" spans="1:32" x14ac:dyDescent="0.25">
      <c r="A4045" s="18"/>
      <c r="B4045" s="18"/>
      <c r="C4045" s="74"/>
      <c r="D4045" s="74"/>
      <c r="E4045" s="75"/>
      <c r="F4045" s="5"/>
      <c r="G4045" s="5"/>
      <c r="H4045" s="5"/>
      <c r="K4045" s="5"/>
      <c r="L4045" s="5"/>
      <c r="M4045" s="18"/>
      <c r="N4045" s="18"/>
      <c r="T4045" s="67"/>
      <c r="U4045" s="67"/>
      <c r="V4045" s="20"/>
      <c r="Z4045" s="24"/>
      <c r="AA4045" s="24"/>
      <c r="AB4045" s="24"/>
      <c r="AC4045" s="24"/>
      <c r="AD4045" s="24"/>
      <c r="AE4045" s="24"/>
      <c r="AF4045" s="24"/>
    </row>
    <row r="4046" spans="1:32" x14ac:dyDescent="0.25">
      <c r="A4046" s="18"/>
      <c r="B4046" s="18"/>
      <c r="C4046" s="74"/>
      <c r="D4046" s="74"/>
      <c r="E4046" s="75"/>
      <c r="F4046" s="5"/>
      <c r="G4046" s="5"/>
      <c r="H4046" s="5"/>
      <c r="K4046" s="5"/>
      <c r="L4046" s="5"/>
      <c r="M4046" s="18"/>
      <c r="N4046" s="18"/>
      <c r="T4046" s="67"/>
      <c r="U4046" s="67"/>
      <c r="V4046" s="20"/>
      <c r="Z4046" s="24"/>
      <c r="AA4046" s="24"/>
      <c r="AB4046" s="24"/>
      <c r="AC4046" s="24"/>
      <c r="AD4046" s="24"/>
      <c r="AE4046" s="24"/>
      <c r="AF4046" s="24"/>
    </row>
    <row r="4047" spans="1:32" x14ac:dyDescent="0.25">
      <c r="A4047" s="18"/>
      <c r="B4047" s="18"/>
      <c r="C4047" s="74"/>
      <c r="D4047" s="74"/>
      <c r="E4047" s="75"/>
      <c r="F4047" s="5"/>
      <c r="G4047" s="5"/>
      <c r="H4047" s="5"/>
      <c r="K4047" s="5"/>
      <c r="L4047" s="5"/>
      <c r="M4047" s="18"/>
      <c r="N4047" s="18"/>
      <c r="T4047" s="67"/>
      <c r="U4047" s="67"/>
      <c r="V4047" s="20"/>
      <c r="Z4047" s="24"/>
      <c r="AA4047" s="24"/>
      <c r="AB4047" s="24"/>
      <c r="AC4047" s="24"/>
      <c r="AD4047" s="24"/>
      <c r="AE4047" s="24"/>
      <c r="AF4047" s="24"/>
    </row>
    <row r="4048" spans="1:32" x14ac:dyDescent="0.25">
      <c r="A4048" s="18"/>
      <c r="B4048" s="18"/>
      <c r="C4048" s="74"/>
      <c r="D4048" s="74"/>
      <c r="E4048" s="75"/>
      <c r="F4048" s="5"/>
      <c r="G4048" s="5"/>
      <c r="H4048" s="5"/>
      <c r="K4048" s="5"/>
      <c r="L4048" s="5"/>
      <c r="M4048" s="18"/>
      <c r="N4048" s="18"/>
      <c r="T4048" s="67"/>
      <c r="U4048" s="67"/>
      <c r="V4048" s="20"/>
      <c r="Z4048" s="24"/>
      <c r="AA4048" s="24"/>
      <c r="AB4048" s="24"/>
      <c r="AC4048" s="24"/>
      <c r="AD4048" s="24"/>
      <c r="AE4048" s="24"/>
      <c r="AF4048" s="24"/>
    </row>
    <row r="4049" spans="1:32" x14ac:dyDescent="0.25">
      <c r="A4049" s="18"/>
      <c r="B4049" s="18"/>
      <c r="C4049" s="74"/>
      <c r="D4049" s="74"/>
      <c r="E4049" s="75"/>
      <c r="F4049" s="5"/>
      <c r="G4049" s="5"/>
      <c r="H4049" s="5"/>
      <c r="K4049" s="5"/>
      <c r="L4049" s="5"/>
      <c r="M4049" s="18"/>
      <c r="N4049" s="18"/>
      <c r="T4049" s="67"/>
      <c r="U4049" s="67"/>
      <c r="V4049" s="20"/>
      <c r="Z4049" s="24"/>
      <c r="AA4049" s="24"/>
      <c r="AB4049" s="24"/>
      <c r="AC4049" s="24"/>
      <c r="AD4049" s="24"/>
      <c r="AE4049" s="24"/>
      <c r="AF4049" s="24"/>
    </row>
    <row r="4050" spans="1:32" x14ac:dyDescent="0.25">
      <c r="A4050" s="18"/>
      <c r="B4050" s="18"/>
      <c r="C4050" s="74"/>
      <c r="D4050" s="74"/>
      <c r="E4050" s="75"/>
      <c r="F4050" s="5"/>
      <c r="G4050" s="5"/>
      <c r="H4050" s="5"/>
      <c r="K4050" s="5"/>
      <c r="L4050" s="5"/>
      <c r="M4050" s="18"/>
      <c r="N4050" s="18"/>
      <c r="T4050" s="67"/>
      <c r="U4050" s="67"/>
      <c r="V4050" s="20"/>
      <c r="Z4050" s="24"/>
      <c r="AA4050" s="24"/>
      <c r="AB4050" s="24"/>
      <c r="AC4050" s="24"/>
      <c r="AD4050" s="24"/>
      <c r="AE4050" s="24"/>
      <c r="AF4050" s="24"/>
    </row>
    <row r="4051" spans="1:32" x14ac:dyDescent="0.25">
      <c r="A4051" s="18"/>
      <c r="B4051" s="18"/>
      <c r="C4051" s="74"/>
      <c r="D4051" s="74"/>
      <c r="E4051" s="75"/>
      <c r="F4051" s="5"/>
      <c r="G4051" s="5"/>
      <c r="H4051" s="5"/>
      <c r="K4051" s="5"/>
      <c r="L4051" s="5"/>
      <c r="M4051" s="18"/>
      <c r="N4051" s="18"/>
      <c r="T4051" s="67"/>
      <c r="U4051" s="67"/>
      <c r="V4051" s="20"/>
      <c r="Z4051" s="24"/>
      <c r="AA4051" s="24"/>
      <c r="AB4051" s="24"/>
      <c r="AC4051" s="24"/>
      <c r="AD4051" s="24"/>
      <c r="AE4051" s="24"/>
      <c r="AF4051" s="24"/>
    </row>
    <row r="4052" spans="1:32" x14ac:dyDescent="0.25">
      <c r="A4052" s="18"/>
      <c r="B4052" s="18"/>
      <c r="C4052" s="74"/>
      <c r="D4052" s="74"/>
      <c r="E4052" s="75"/>
      <c r="F4052" s="5"/>
      <c r="G4052" s="5"/>
      <c r="H4052" s="5"/>
      <c r="K4052" s="5"/>
      <c r="L4052" s="5"/>
      <c r="M4052" s="18"/>
      <c r="N4052" s="18"/>
      <c r="T4052" s="67"/>
      <c r="U4052" s="67"/>
      <c r="V4052" s="20"/>
      <c r="Z4052" s="24"/>
      <c r="AA4052" s="24"/>
      <c r="AB4052" s="24"/>
      <c r="AC4052" s="24"/>
      <c r="AD4052" s="24"/>
      <c r="AE4052" s="24"/>
      <c r="AF4052" s="24"/>
    </row>
    <row r="4053" spans="1:32" x14ac:dyDescent="0.25">
      <c r="A4053" s="18"/>
      <c r="B4053" s="18"/>
      <c r="C4053" s="74"/>
      <c r="D4053" s="74"/>
      <c r="E4053" s="75"/>
      <c r="F4053" s="5"/>
      <c r="G4053" s="5"/>
      <c r="H4053" s="5"/>
      <c r="K4053" s="5"/>
      <c r="L4053" s="5"/>
      <c r="M4053" s="18"/>
      <c r="N4053" s="18"/>
      <c r="T4053" s="67"/>
      <c r="U4053" s="67"/>
      <c r="V4053" s="20"/>
      <c r="Z4053" s="24"/>
      <c r="AA4053" s="24"/>
      <c r="AB4053" s="24"/>
      <c r="AC4053" s="24"/>
      <c r="AD4053" s="24"/>
      <c r="AE4053" s="24"/>
      <c r="AF4053" s="24"/>
    </row>
    <row r="4054" spans="1:32" x14ac:dyDescent="0.25">
      <c r="A4054" s="18"/>
      <c r="B4054" s="18"/>
      <c r="C4054" s="74"/>
      <c r="D4054" s="74"/>
      <c r="E4054" s="75"/>
      <c r="F4054" s="5"/>
      <c r="G4054" s="5"/>
      <c r="H4054" s="5"/>
      <c r="K4054" s="5"/>
      <c r="L4054" s="5"/>
      <c r="M4054" s="18"/>
      <c r="N4054" s="18"/>
      <c r="T4054" s="67"/>
      <c r="U4054" s="67"/>
      <c r="V4054" s="20"/>
      <c r="Z4054" s="24"/>
      <c r="AA4054" s="24"/>
      <c r="AB4054" s="24"/>
      <c r="AC4054" s="24"/>
      <c r="AD4054" s="24"/>
      <c r="AE4054" s="24"/>
      <c r="AF4054" s="24"/>
    </row>
    <row r="4055" spans="1:32" x14ac:dyDescent="0.25">
      <c r="A4055" s="18"/>
      <c r="B4055" s="18"/>
      <c r="C4055" s="74"/>
      <c r="D4055" s="74"/>
      <c r="E4055" s="75"/>
      <c r="F4055" s="5"/>
      <c r="G4055" s="5"/>
      <c r="H4055" s="5"/>
      <c r="K4055" s="5"/>
      <c r="L4055" s="5"/>
      <c r="M4055" s="18"/>
      <c r="N4055" s="18"/>
      <c r="T4055" s="67"/>
      <c r="U4055" s="67"/>
      <c r="V4055" s="20"/>
      <c r="Z4055" s="24"/>
      <c r="AA4055" s="24"/>
      <c r="AB4055" s="24"/>
      <c r="AC4055" s="24"/>
      <c r="AD4055" s="24"/>
      <c r="AE4055" s="24"/>
      <c r="AF4055" s="24"/>
    </row>
    <row r="4056" spans="1:32" x14ac:dyDescent="0.25">
      <c r="A4056" s="18"/>
      <c r="B4056" s="18"/>
      <c r="C4056" s="74"/>
      <c r="D4056" s="74"/>
      <c r="E4056" s="75"/>
      <c r="F4056" s="5"/>
      <c r="G4056" s="5"/>
      <c r="H4056" s="5"/>
      <c r="K4056" s="5"/>
      <c r="L4056" s="5"/>
      <c r="M4056" s="18"/>
      <c r="N4056" s="18"/>
      <c r="T4056" s="67"/>
      <c r="U4056" s="67"/>
      <c r="V4056" s="20"/>
      <c r="Z4056" s="24"/>
      <c r="AA4056" s="24"/>
      <c r="AB4056" s="24"/>
      <c r="AC4056" s="24"/>
      <c r="AD4056" s="24"/>
      <c r="AE4056" s="24"/>
      <c r="AF4056" s="24"/>
    </row>
    <row r="4057" spans="1:32" x14ac:dyDescent="0.25">
      <c r="A4057" s="18"/>
      <c r="B4057" s="18"/>
      <c r="C4057" s="74"/>
      <c r="D4057" s="74"/>
      <c r="E4057" s="75"/>
      <c r="F4057" s="5"/>
      <c r="G4057" s="5"/>
      <c r="H4057" s="5"/>
      <c r="K4057" s="5"/>
      <c r="L4057" s="5"/>
      <c r="M4057" s="18"/>
      <c r="N4057" s="18"/>
      <c r="T4057" s="67"/>
      <c r="U4057" s="67"/>
      <c r="V4057" s="20"/>
      <c r="Z4057" s="24"/>
      <c r="AA4057" s="24"/>
      <c r="AB4057" s="24"/>
      <c r="AC4057" s="24"/>
      <c r="AD4057" s="24"/>
      <c r="AE4057" s="24"/>
      <c r="AF4057" s="24"/>
    </row>
    <row r="4058" spans="1:32" x14ac:dyDescent="0.25">
      <c r="A4058" s="18"/>
      <c r="B4058" s="18"/>
      <c r="C4058" s="74"/>
      <c r="D4058" s="74"/>
      <c r="E4058" s="75"/>
      <c r="F4058" s="5"/>
      <c r="G4058" s="5"/>
      <c r="H4058" s="5"/>
      <c r="K4058" s="5"/>
      <c r="L4058" s="5"/>
      <c r="M4058" s="18"/>
      <c r="N4058" s="18"/>
      <c r="T4058" s="67"/>
      <c r="U4058" s="67"/>
      <c r="V4058" s="20"/>
      <c r="Z4058" s="24"/>
      <c r="AA4058" s="24"/>
      <c r="AB4058" s="24"/>
      <c r="AC4058" s="24"/>
      <c r="AD4058" s="24"/>
      <c r="AE4058" s="24"/>
      <c r="AF4058" s="24"/>
    </row>
    <row r="4059" spans="1:32" x14ac:dyDescent="0.25">
      <c r="A4059" s="18"/>
      <c r="B4059" s="18"/>
      <c r="C4059" s="74"/>
      <c r="D4059" s="74"/>
      <c r="E4059" s="75"/>
      <c r="F4059" s="5"/>
      <c r="G4059" s="5"/>
      <c r="H4059" s="5"/>
      <c r="K4059" s="5"/>
      <c r="L4059" s="5"/>
      <c r="M4059" s="18"/>
      <c r="N4059" s="18"/>
      <c r="T4059" s="67"/>
      <c r="U4059" s="67"/>
      <c r="V4059" s="20"/>
      <c r="Z4059" s="24"/>
      <c r="AA4059" s="24"/>
      <c r="AB4059" s="24"/>
      <c r="AC4059" s="24"/>
      <c r="AD4059" s="24"/>
      <c r="AE4059" s="24"/>
      <c r="AF4059" s="24"/>
    </row>
    <row r="4060" spans="1:32" x14ac:dyDescent="0.25">
      <c r="A4060" s="18"/>
      <c r="B4060" s="18"/>
      <c r="C4060" s="74"/>
      <c r="D4060" s="74"/>
      <c r="E4060" s="75"/>
      <c r="F4060" s="5"/>
      <c r="G4060" s="5"/>
      <c r="H4060" s="5"/>
      <c r="K4060" s="5"/>
      <c r="L4060" s="5"/>
      <c r="M4060" s="18"/>
      <c r="N4060" s="18"/>
      <c r="T4060" s="67"/>
      <c r="U4060" s="67"/>
      <c r="V4060" s="20"/>
      <c r="Z4060" s="24"/>
      <c r="AA4060" s="24"/>
      <c r="AB4060" s="24"/>
      <c r="AC4060" s="24"/>
      <c r="AD4060" s="24"/>
      <c r="AE4060" s="24"/>
      <c r="AF4060" s="24"/>
    </row>
    <row r="4061" spans="1:32" x14ac:dyDescent="0.25">
      <c r="A4061" s="18"/>
      <c r="B4061" s="18"/>
      <c r="C4061" s="74"/>
      <c r="D4061" s="74"/>
      <c r="E4061" s="75"/>
      <c r="F4061" s="5"/>
      <c r="G4061" s="5"/>
      <c r="H4061" s="5"/>
      <c r="K4061" s="5"/>
      <c r="L4061" s="5"/>
      <c r="M4061" s="18"/>
      <c r="N4061" s="18"/>
      <c r="T4061" s="67"/>
      <c r="U4061" s="67"/>
      <c r="V4061" s="20"/>
      <c r="Z4061" s="24"/>
      <c r="AA4061" s="24"/>
      <c r="AB4061" s="24"/>
      <c r="AC4061" s="24"/>
      <c r="AD4061" s="24"/>
      <c r="AE4061" s="24"/>
      <c r="AF4061" s="24"/>
    </row>
    <row r="4062" spans="1:32" x14ac:dyDescent="0.25">
      <c r="A4062" s="18"/>
      <c r="B4062" s="18"/>
      <c r="C4062" s="74"/>
      <c r="D4062" s="74"/>
      <c r="E4062" s="75"/>
      <c r="F4062" s="5"/>
      <c r="G4062" s="5"/>
      <c r="H4062" s="5"/>
      <c r="K4062" s="5"/>
      <c r="L4062" s="5"/>
      <c r="M4062" s="18"/>
      <c r="N4062" s="18"/>
      <c r="T4062" s="67"/>
      <c r="U4062" s="67"/>
      <c r="V4062" s="20"/>
      <c r="Z4062" s="24"/>
      <c r="AA4062" s="24"/>
      <c r="AB4062" s="24"/>
      <c r="AC4062" s="24"/>
      <c r="AD4062" s="24"/>
      <c r="AE4062" s="24"/>
      <c r="AF4062" s="24"/>
    </row>
    <row r="4063" spans="1:32" x14ac:dyDescent="0.25">
      <c r="A4063" s="18"/>
      <c r="B4063" s="18"/>
      <c r="C4063" s="74"/>
      <c r="D4063" s="74"/>
      <c r="E4063" s="75"/>
      <c r="F4063" s="5"/>
      <c r="G4063" s="5"/>
      <c r="H4063" s="5"/>
      <c r="K4063" s="5"/>
      <c r="L4063" s="5"/>
      <c r="M4063" s="18"/>
      <c r="N4063" s="18"/>
      <c r="T4063" s="67"/>
      <c r="U4063" s="67"/>
      <c r="V4063" s="20"/>
      <c r="Z4063" s="24"/>
      <c r="AA4063" s="24"/>
      <c r="AB4063" s="24"/>
      <c r="AC4063" s="24"/>
      <c r="AD4063" s="24"/>
      <c r="AE4063" s="24"/>
      <c r="AF4063" s="24"/>
    </row>
    <row r="4064" spans="1:32" x14ac:dyDescent="0.25">
      <c r="A4064" s="18"/>
      <c r="B4064" s="18"/>
      <c r="C4064" s="74"/>
      <c r="D4064" s="74"/>
      <c r="E4064" s="75"/>
      <c r="F4064" s="5"/>
      <c r="G4064" s="5"/>
      <c r="H4064" s="5"/>
      <c r="K4064" s="5"/>
      <c r="L4064" s="5"/>
      <c r="M4064" s="18"/>
      <c r="N4064" s="18"/>
      <c r="T4064" s="67"/>
      <c r="U4064" s="67"/>
      <c r="V4064" s="20"/>
      <c r="Z4064" s="24"/>
      <c r="AA4064" s="24"/>
      <c r="AB4064" s="24"/>
      <c r="AC4064" s="24"/>
      <c r="AD4064" s="24"/>
      <c r="AE4064" s="24"/>
      <c r="AF4064" s="24"/>
    </row>
    <row r="4065" spans="1:32" x14ac:dyDescent="0.25">
      <c r="A4065" s="18"/>
      <c r="B4065" s="18"/>
      <c r="C4065" s="74"/>
      <c r="D4065" s="74"/>
      <c r="E4065" s="75"/>
      <c r="F4065" s="5"/>
      <c r="G4065" s="5"/>
      <c r="H4065" s="5"/>
      <c r="K4065" s="5"/>
      <c r="L4065" s="5"/>
      <c r="M4065" s="18"/>
      <c r="N4065" s="18"/>
      <c r="T4065" s="67"/>
      <c r="U4065" s="67"/>
      <c r="V4065" s="20"/>
      <c r="Z4065" s="24"/>
      <c r="AA4065" s="24"/>
      <c r="AB4065" s="24"/>
      <c r="AC4065" s="24"/>
      <c r="AD4065" s="24"/>
      <c r="AE4065" s="24"/>
      <c r="AF4065" s="24"/>
    </row>
    <row r="4066" spans="1:32" x14ac:dyDescent="0.25">
      <c r="A4066" s="18"/>
      <c r="B4066" s="18"/>
      <c r="C4066" s="74"/>
      <c r="D4066" s="74"/>
      <c r="E4066" s="75"/>
      <c r="F4066" s="5"/>
      <c r="G4066" s="5"/>
      <c r="H4066" s="5"/>
      <c r="K4066" s="5"/>
      <c r="L4066" s="5"/>
      <c r="M4066" s="18"/>
      <c r="N4066" s="18"/>
      <c r="T4066" s="67"/>
      <c r="U4066" s="67"/>
      <c r="V4066" s="20"/>
      <c r="Z4066" s="24"/>
      <c r="AA4066" s="24"/>
      <c r="AB4066" s="24"/>
      <c r="AC4066" s="24"/>
      <c r="AD4066" s="24"/>
      <c r="AE4066" s="24"/>
      <c r="AF4066" s="24"/>
    </row>
    <row r="4067" spans="1:32" x14ac:dyDescent="0.25">
      <c r="A4067" s="18"/>
      <c r="B4067" s="18"/>
      <c r="C4067" s="74"/>
      <c r="D4067" s="74"/>
      <c r="E4067" s="75"/>
      <c r="F4067" s="5"/>
      <c r="G4067" s="5"/>
      <c r="H4067" s="5"/>
      <c r="K4067" s="5"/>
      <c r="L4067" s="5"/>
      <c r="M4067" s="18"/>
      <c r="N4067" s="18"/>
      <c r="T4067" s="67"/>
      <c r="U4067" s="67"/>
      <c r="V4067" s="20"/>
      <c r="Z4067" s="24"/>
      <c r="AA4067" s="24"/>
      <c r="AB4067" s="24"/>
      <c r="AC4067" s="24"/>
      <c r="AD4067" s="24"/>
      <c r="AE4067" s="24"/>
      <c r="AF4067" s="24"/>
    </row>
    <row r="4068" spans="1:32" x14ac:dyDescent="0.25">
      <c r="A4068" s="18"/>
      <c r="B4068" s="18"/>
      <c r="C4068" s="74"/>
      <c r="D4068" s="74"/>
      <c r="E4068" s="75"/>
      <c r="F4068" s="5"/>
      <c r="G4068" s="5"/>
      <c r="H4068" s="5"/>
      <c r="K4068" s="5"/>
      <c r="L4068" s="5"/>
      <c r="M4068" s="18"/>
      <c r="N4068" s="18"/>
      <c r="T4068" s="67"/>
      <c r="U4068" s="67"/>
      <c r="V4068" s="20"/>
      <c r="Z4068" s="24"/>
      <c r="AA4068" s="24"/>
      <c r="AB4068" s="24"/>
      <c r="AC4068" s="24"/>
      <c r="AD4068" s="24"/>
      <c r="AE4068" s="24"/>
      <c r="AF4068" s="24"/>
    </row>
    <row r="4069" spans="1:32" x14ac:dyDescent="0.25">
      <c r="A4069" s="18"/>
      <c r="B4069" s="18"/>
      <c r="C4069" s="74"/>
      <c r="D4069" s="74"/>
      <c r="E4069" s="75"/>
      <c r="F4069" s="5"/>
      <c r="G4069" s="5"/>
      <c r="H4069" s="5"/>
      <c r="K4069" s="5"/>
      <c r="L4069" s="5"/>
      <c r="M4069" s="18"/>
      <c r="N4069" s="18"/>
      <c r="T4069" s="67"/>
      <c r="U4069" s="67"/>
      <c r="V4069" s="20"/>
      <c r="Z4069" s="24"/>
      <c r="AA4069" s="24"/>
      <c r="AB4069" s="24"/>
      <c r="AC4069" s="24"/>
      <c r="AD4069" s="24"/>
      <c r="AE4069" s="24"/>
      <c r="AF4069" s="24"/>
    </row>
    <row r="4070" spans="1:32" x14ac:dyDescent="0.25">
      <c r="A4070" s="18"/>
      <c r="B4070" s="18"/>
      <c r="C4070" s="74"/>
      <c r="D4070" s="74"/>
      <c r="E4070" s="75"/>
      <c r="F4070" s="5"/>
      <c r="G4070" s="5"/>
      <c r="H4070" s="5"/>
      <c r="K4070" s="5"/>
      <c r="L4070" s="5"/>
      <c r="M4070" s="18"/>
      <c r="N4070" s="18"/>
      <c r="T4070" s="67"/>
      <c r="U4070" s="67"/>
      <c r="V4070" s="20"/>
      <c r="Z4070" s="24"/>
      <c r="AA4070" s="24"/>
      <c r="AB4070" s="24"/>
      <c r="AC4070" s="24"/>
      <c r="AD4070" s="24"/>
      <c r="AE4070" s="24"/>
      <c r="AF4070" s="24"/>
    </row>
    <row r="4071" spans="1:32" x14ac:dyDescent="0.25">
      <c r="A4071" s="18"/>
      <c r="B4071" s="18"/>
      <c r="C4071" s="74"/>
      <c r="D4071" s="74"/>
      <c r="E4071" s="75"/>
      <c r="F4071" s="5"/>
      <c r="G4071" s="5"/>
      <c r="H4071" s="5"/>
      <c r="K4071" s="5"/>
      <c r="L4071" s="5"/>
      <c r="M4071" s="18"/>
      <c r="N4071" s="18"/>
      <c r="T4071" s="67"/>
      <c r="U4071" s="67"/>
      <c r="V4071" s="20"/>
      <c r="Z4071" s="24"/>
      <c r="AA4071" s="24"/>
      <c r="AB4071" s="24"/>
      <c r="AC4071" s="24"/>
      <c r="AD4071" s="24"/>
      <c r="AE4071" s="24"/>
      <c r="AF4071" s="24"/>
    </row>
    <row r="4072" spans="1:32" x14ac:dyDescent="0.25">
      <c r="A4072" s="18"/>
      <c r="B4072" s="18"/>
      <c r="C4072" s="74"/>
      <c r="D4072" s="74"/>
      <c r="E4072" s="75"/>
      <c r="F4072" s="5"/>
      <c r="G4072" s="5"/>
      <c r="H4072" s="5"/>
      <c r="K4072" s="5"/>
      <c r="L4072" s="5"/>
      <c r="M4072" s="18"/>
      <c r="N4072" s="18"/>
      <c r="T4072" s="67"/>
      <c r="U4072" s="67"/>
      <c r="V4072" s="20"/>
      <c r="Z4072" s="24"/>
      <c r="AA4072" s="24"/>
      <c r="AB4072" s="24"/>
      <c r="AC4072" s="24"/>
      <c r="AD4072" s="24"/>
      <c r="AE4072" s="24"/>
      <c r="AF4072" s="24"/>
    </row>
    <row r="4073" spans="1:32" x14ac:dyDescent="0.25">
      <c r="A4073" s="18"/>
      <c r="B4073" s="18"/>
      <c r="C4073" s="74"/>
      <c r="D4073" s="74"/>
      <c r="E4073" s="75"/>
      <c r="F4073" s="5"/>
      <c r="G4073" s="5"/>
      <c r="H4073" s="5"/>
      <c r="K4073" s="5"/>
      <c r="L4073" s="5"/>
      <c r="M4073" s="18"/>
      <c r="N4073" s="18"/>
      <c r="T4073" s="67"/>
      <c r="U4073" s="67"/>
      <c r="V4073" s="20"/>
      <c r="Z4073" s="24"/>
      <c r="AA4073" s="24"/>
      <c r="AB4073" s="24"/>
      <c r="AC4073" s="24"/>
      <c r="AD4073" s="24"/>
      <c r="AE4073" s="24"/>
      <c r="AF4073" s="24"/>
    </row>
    <row r="4074" spans="1:32" x14ac:dyDescent="0.25">
      <c r="A4074" s="18"/>
      <c r="B4074" s="18"/>
      <c r="C4074" s="74"/>
      <c r="D4074" s="74"/>
      <c r="E4074" s="75"/>
      <c r="F4074" s="5"/>
      <c r="G4074" s="5"/>
      <c r="H4074" s="5"/>
      <c r="K4074" s="5"/>
      <c r="L4074" s="5"/>
      <c r="M4074" s="18"/>
      <c r="N4074" s="18"/>
      <c r="T4074" s="67"/>
      <c r="U4074" s="67"/>
      <c r="V4074" s="20"/>
      <c r="Z4074" s="24"/>
      <c r="AA4074" s="24"/>
      <c r="AB4074" s="24"/>
      <c r="AC4074" s="24"/>
      <c r="AD4074" s="24"/>
      <c r="AE4074" s="24"/>
      <c r="AF4074" s="24"/>
    </row>
    <row r="4075" spans="1:32" x14ac:dyDescent="0.25">
      <c r="A4075" s="18"/>
      <c r="B4075" s="18"/>
      <c r="C4075" s="74"/>
      <c r="D4075" s="74"/>
      <c r="E4075" s="75"/>
      <c r="F4075" s="5"/>
      <c r="G4075" s="5"/>
      <c r="H4075" s="5"/>
      <c r="K4075" s="5"/>
      <c r="L4075" s="5"/>
      <c r="M4075" s="18"/>
      <c r="N4075" s="18"/>
      <c r="T4075" s="67"/>
      <c r="U4075" s="67"/>
      <c r="V4075" s="20"/>
      <c r="Z4075" s="24"/>
      <c r="AA4075" s="24"/>
      <c r="AB4075" s="24"/>
      <c r="AC4075" s="24"/>
      <c r="AD4075" s="24"/>
      <c r="AE4075" s="24"/>
      <c r="AF4075" s="24"/>
    </row>
    <row r="4076" spans="1:32" x14ac:dyDescent="0.25">
      <c r="A4076" s="18"/>
      <c r="B4076" s="18"/>
      <c r="C4076" s="74"/>
      <c r="D4076" s="74"/>
      <c r="E4076" s="75"/>
      <c r="F4076" s="5"/>
      <c r="G4076" s="5"/>
      <c r="H4076" s="5"/>
      <c r="K4076" s="5"/>
      <c r="L4076" s="5"/>
      <c r="M4076" s="18"/>
      <c r="N4076" s="18"/>
      <c r="T4076" s="67"/>
      <c r="U4076" s="67"/>
      <c r="V4076" s="20"/>
      <c r="Z4076" s="24"/>
      <c r="AA4076" s="24"/>
      <c r="AB4076" s="24"/>
      <c r="AC4076" s="24"/>
      <c r="AD4076" s="24"/>
      <c r="AE4076" s="24"/>
      <c r="AF4076" s="24"/>
    </row>
    <row r="4077" spans="1:32" x14ac:dyDescent="0.25">
      <c r="A4077" s="18"/>
      <c r="B4077" s="18"/>
      <c r="C4077" s="74"/>
      <c r="D4077" s="74"/>
      <c r="E4077" s="75"/>
      <c r="F4077" s="5"/>
      <c r="G4077" s="5"/>
      <c r="H4077" s="5"/>
      <c r="K4077" s="5"/>
      <c r="L4077" s="5"/>
      <c r="M4077" s="18"/>
      <c r="N4077" s="18"/>
      <c r="T4077" s="67"/>
      <c r="U4077" s="67"/>
      <c r="V4077" s="20"/>
      <c r="Z4077" s="24"/>
      <c r="AA4077" s="24"/>
      <c r="AB4077" s="24"/>
      <c r="AC4077" s="24"/>
      <c r="AD4077" s="24"/>
      <c r="AE4077" s="24"/>
      <c r="AF4077" s="24"/>
    </row>
    <row r="4078" spans="1:32" x14ac:dyDescent="0.25">
      <c r="A4078" s="18"/>
      <c r="B4078" s="18"/>
      <c r="C4078" s="74"/>
      <c r="D4078" s="74"/>
      <c r="E4078" s="75"/>
      <c r="F4078" s="5"/>
      <c r="G4078" s="5"/>
      <c r="H4078" s="5"/>
      <c r="K4078" s="5"/>
      <c r="L4078" s="5"/>
      <c r="M4078" s="18"/>
      <c r="N4078" s="18"/>
      <c r="T4078" s="67"/>
      <c r="U4078" s="67"/>
      <c r="V4078" s="20"/>
      <c r="Z4078" s="24"/>
      <c r="AA4078" s="24"/>
      <c r="AB4078" s="24"/>
      <c r="AC4078" s="24"/>
      <c r="AD4078" s="24"/>
      <c r="AE4078" s="24"/>
      <c r="AF4078" s="24"/>
    </row>
    <row r="4079" spans="1:32" x14ac:dyDescent="0.25">
      <c r="A4079" s="18"/>
      <c r="B4079" s="18"/>
      <c r="C4079" s="74"/>
      <c r="D4079" s="74"/>
      <c r="E4079" s="75"/>
      <c r="F4079" s="5"/>
      <c r="G4079" s="5"/>
      <c r="H4079" s="5"/>
      <c r="K4079" s="5"/>
      <c r="L4079" s="5"/>
      <c r="M4079" s="18"/>
      <c r="N4079" s="18"/>
      <c r="T4079" s="67"/>
      <c r="U4079" s="67"/>
      <c r="V4079" s="20"/>
      <c r="Z4079" s="24"/>
      <c r="AA4079" s="24"/>
      <c r="AB4079" s="24"/>
      <c r="AC4079" s="24"/>
      <c r="AD4079" s="24"/>
      <c r="AE4079" s="24"/>
      <c r="AF4079" s="24"/>
    </row>
    <row r="4080" spans="1:32" x14ac:dyDescent="0.25">
      <c r="A4080" s="18"/>
      <c r="B4080" s="18"/>
      <c r="C4080" s="74"/>
      <c r="D4080" s="74"/>
      <c r="E4080" s="75"/>
      <c r="F4080" s="5"/>
      <c r="G4080" s="5"/>
      <c r="H4080" s="5"/>
      <c r="K4080" s="5"/>
      <c r="L4080" s="5"/>
      <c r="M4080" s="18"/>
      <c r="N4080" s="18"/>
      <c r="T4080" s="67"/>
      <c r="U4080" s="67"/>
      <c r="V4080" s="20"/>
      <c r="Z4080" s="24"/>
      <c r="AA4080" s="24"/>
      <c r="AB4080" s="24"/>
      <c r="AC4080" s="24"/>
      <c r="AD4080" s="24"/>
      <c r="AE4080" s="24"/>
      <c r="AF4080" s="24"/>
    </row>
    <row r="4081" spans="1:32" x14ac:dyDescent="0.25">
      <c r="A4081" s="18"/>
      <c r="B4081" s="18"/>
      <c r="C4081" s="74"/>
      <c r="D4081" s="74"/>
      <c r="E4081" s="75"/>
      <c r="F4081" s="5"/>
      <c r="G4081" s="5"/>
      <c r="H4081" s="5"/>
      <c r="K4081" s="5"/>
      <c r="L4081" s="5"/>
      <c r="M4081" s="18"/>
      <c r="N4081" s="18"/>
      <c r="T4081" s="67"/>
      <c r="U4081" s="67"/>
      <c r="V4081" s="20"/>
      <c r="Z4081" s="24"/>
      <c r="AA4081" s="24"/>
      <c r="AB4081" s="24"/>
      <c r="AC4081" s="24"/>
      <c r="AD4081" s="24"/>
      <c r="AE4081" s="24"/>
      <c r="AF4081" s="24"/>
    </row>
    <row r="4082" spans="1:32" x14ac:dyDescent="0.25">
      <c r="A4082" s="18"/>
      <c r="B4082" s="18"/>
      <c r="C4082" s="74"/>
      <c r="D4082" s="74"/>
      <c r="E4082" s="75"/>
      <c r="F4082" s="5"/>
      <c r="G4082" s="5"/>
      <c r="H4082" s="5"/>
      <c r="K4082" s="5"/>
      <c r="L4082" s="5"/>
      <c r="M4082" s="18"/>
      <c r="N4082" s="18"/>
      <c r="T4082" s="67"/>
      <c r="U4082" s="67"/>
      <c r="V4082" s="20"/>
      <c r="Z4082" s="24"/>
      <c r="AA4082" s="24"/>
      <c r="AB4082" s="24"/>
      <c r="AC4082" s="24"/>
      <c r="AD4082" s="24"/>
      <c r="AE4082" s="24"/>
      <c r="AF4082" s="24"/>
    </row>
    <row r="4083" spans="1:32" x14ac:dyDescent="0.25">
      <c r="A4083" s="18"/>
      <c r="B4083" s="18"/>
      <c r="C4083" s="74"/>
      <c r="D4083" s="74"/>
      <c r="E4083" s="75"/>
      <c r="F4083" s="5"/>
      <c r="G4083" s="5"/>
      <c r="H4083" s="5"/>
      <c r="K4083" s="5"/>
      <c r="L4083" s="5"/>
      <c r="M4083" s="18"/>
      <c r="N4083" s="18"/>
      <c r="T4083" s="67"/>
      <c r="U4083" s="67"/>
      <c r="V4083" s="20"/>
      <c r="Z4083" s="24"/>
      <c r="AA4083" s="24"/>
      <c r="AB4083" s="24"/>
      <c r="AC4083" s="24"/>
      <c r="AD4083" s="24"/>
      <c r="AE4083" s="24"/>
      <c r="AF4083" s="24"/>
    </row>
    <row r="4084" spans="1:32" x14ac:dyDescent="0.25">
      <c r="A4084" s="18"/>
      <c r="B4084" s="18"/>
      <c r="C4084" s="74"/>
      <c r="D4084" s="74"/>
      <c r="E4084" s="75"/>
      <c r="F4084" s="5"/>
      <c r="G4084" s="5"/>
      <c r="H4084" s="5"/>
      <c r="K4084" s="5"/>
      <c r="L4084" s="5"/>
      <c r="M4084" s="18"/>
      <c r="N4084" s="18"/>
      <c r="T4084" s="67"/>
      <c r="U4084" s="67"/>
      <c r="V4084" s="20"/>
      <c r="Z4084" s="24"/>
      <c r="AA4084" s="24"/>
      <c r="AB4084" s="24"/>
      <c r="AC4084" s="24"/>
      <c r="AD4084" s="24"/>
      <c r="AE4084" s="24"/>
      <c r="AF4084" s="24"/>
    </row>
    <row r="4085" spans="1:32" x14ac:dyDescent="0.25">
      <c r="A4085" s="18"/>
      <c r="B4085" s="18"/>
      <c r="C4085" s="74"/>
      <c r="D4085" s="74"/>
      <c r="E4085" s="75"/>
      <c r="F4085" s="5"/>
      <c r="G4085" s="5"/>
      <c r="H4085" s="5"/>
      <c r="K4085" s="5"/>
      <c r="L4085" s="5"/>
      <c r="M4085" s="18"/>
      <c r="N4085" s="18"/>
      <c r="T4085" s="67"/>
      <c r="U4085" s="67"/>
      <c r="V4085" s="20"/>
      <c r="Z4085" s="24"/>
      <c r="AA4085" s="24"/>
      <c r="AB4085" s="24"/>
      <c r="AC4085" s="24"/>
      <c r="AD4085" s="24"/>
      <c r="AE4085" s="24"/>
      <c r="AF4085" s="24"/>
    </row>
    <row r="4086" spans="1:32" x14ac:dyDescent="0.25">
      <c r="A4086" s="18"/>
      <c r="B4086" s="18"/>
      <c r="C4086" s="74"/>
      <c r="D4086" s="74"/>
      <c r="E4086" s="75"/>
      <c r="F4086" s="5"/>
      <c r="G4086" s="5"/>
      <c r="H4086" s="5"/>
      <c r="K4086" s="5"/>
      <c r="L4086" s="5"/>
      <c r="M4086" s="18"/>
      <c r="N4086" s="18"/>
      <c r="T4086" s="67"/>
      <c r="U4086" s="67"/>
      <c r="V4086" s="20"/>
      <c r="Z4086" s="24"/>
      <c r="AA4086" s="24"/>
      <c r="AB4086" s="24"/>
      <c r="AC4086" s="24"/>
      <c r="AD4086" s="24"/>
      <c r="AE4086" s="24"/>
      <c r="AF4086" s="24"/>
    </row>
    <row r="4087" spans="1:32" x14ac:dyDescent="0.25">
      <c r="A4087" s="18"/>
      <c r="B4087" s="18"/>
      <c r="C4087" s="74"/>
      <c r="D4087" s="74"/>
      <c r="E4087" s="75"/>
      <c r="F4087" s="5"/>
      <c r="G4087" s="5"/>
      <c r="H4087" s="5"/>
      <c r="K4087" s="5"/>
      <c r="L4087" s="5"/>
      <c r="M4087" s="18"/>
      <c r="N4087" s="18"/>
      <c r="T4087" s="67"/>
      <c r="U4087" s="67"/>
      <c r="V4087" s="20"/>
      <c r="Z4087" s="24"/>
      <c r="AA4087" s="24"/>
      <c r="AB4087" s="24"/>
      <c r="AC4087" s="24"/>
      <c r="AD4087" s="24"/>
      <c r="AE4087" s="24"/>
      <c r="AF4087" s="24"/>
    </row>
    <row r="4088" spans="1:32" x14ac:dyDescent="0.25">
      <c r="A4088" s="18"/>
      <c r="B4088" s="18"/>
      <c r="C4088" s="74"/>
      <c r="D4088" s="74"/>
      <c r="E4088" s="75"/>
      <c r="F4088" s="5"/>
      <c r="G4088" s="5"/>
      <c r="H4088" s="5"/>
      <c r="K4088" s="5"/>
      <c r="L4088" s="5"/>
      <c r="M4088" s="18"/>
      <c r="N4088" s="18"/>
      <c r="T4088" s="67"/>
      <c r="U4088" s="67"/>
      <c r="V4088" s="20"/>
      <c r="Z4088" s="24"/>
      <c r="AA4088" s="24"/>
      <c r="AB4088" s="24"/>
      <c r="AC4088" s="24"/>
      <c r="AD4088" s="24"/>
      <c r="AE4088" s="24"/>
      <c r="AF4088" s="24"/>
    </row>
    <row r="4089" spans="1:32" x14ac:dyDescent="0.25">
      <c r="A4089" s="18"/>
      <c r="B4089" s="18"/>
      <c r="C4089" s="74"/>
      <c r="D4089" s="74"/>
      <c r="E4089" s="75"/>
      <c r="F4089" s="5"/>
      <c r="G4089" s="5"/>
      <c r="H4089" s="5"/>
      <c r="K4089" s="5"/>
      <c r="L4089" s="5"/>
      <c r="M4089" s="18"/>
      <c r="N4089" s="18"/>
      <c r="T4089" s="67"/>
      <c r="U4089" s="67"/>
      <c r="V4089" s="20"/>
      <c r="Z4089" s="24"/>
      <c r="AA4089" s="24"/>
      <c r="AB4089" s="24"/>
      <c r="AC4089" s="24"/>
      <c r="AD4089" s="24"/>
      <c r="AE4089" s="24"/>
      <c r="AF4089" s="24"/>
    </row>
    <row r="4090" spans="1:32" x14ac:dyDescent="0.25">
      <c r="A4090" s="18"/>
      <c r="B4090" s="18"/>
      <c r="C4090" s="74"/>
      <c r="D4090" s="74"/>
      <c r="E4090" s="75"/>
      <c r="F4090" s="5"/>
      <c r="G4090" s="5"/>
      <c r="H4090" s="5"/>
      <c r="K4090" s="5"/>
      <c r="L4090" s="5"/>
      <c r="M4090" s="18"/>
      <c r="N4090" s="18"/>
      <c r="T4090" s="67"/>
      <c r="U4090" s="67"/>
      <c r="V4090" s="20"/>
      <c r="Z4090" s="24"/>
      <c r="AA4090" s="24"/>
      <c r="AB4090" s="24"/>
      <c r="AC4090" s="24"/>
      <c r="AD4090" s="24"/>
      <c r="AE4090" s="24"/>
      <c r="AF4090" s="24"/>
    </row>
    <row r="4091" spans="1:32" x14ac:dyDescent="0.25">
      <c r="A4091" s="18"/>
      <c r="B4091" s="18"/>
      <c r="C4091" s="74"/>
      <c r="D4091" s="74"/>
      <c r="E4091" s="75"/>
      <c r="F4091" s="5"/>
      <c r="G4091" s="5"/>
      <c r="H4091" s="5"/>
      <c r="K4091" s="5"/>
      <c r="L4091" s="5"/>
      <c r="M4091" s="18"/>
      <c r="N4091" s="18"/>
      <c r="T4091" s="67"/>
      <c r="U4091" s="67"/>
      <c r="V4091" s="20"/>
      <c r="Z4091" s="24"/>
      <c r="AA4091" s="24"/>
      <c r="AB4091" s="24"/>
      <c r="AC4091" s="24"/>
      <c r="AD4091" s="24"/>
      <c r="AE4091" s="24"/>
      <c r="AF4091" s="24"/>
    </row>
    <row r="4092" spans="1:32" x14ac:dyDescent="0.25">
      <c r="A4092" s="18"/>
      <c r="B4092" s="18"/>
      <c r="C4092" s="74"/>
      <c r="D4092" s="74"/>
      <c r="E4092" s="75"/>
      <c r="F4092" s="5"/>
      <c r="G4092" s="5"/>
      <c r="H4092" s="5"/>
      <c r="K4092" s="5"/>
      <c r="L4092" s="5"/>
      <c r="M4092" s="18"/>
      <c r="N4092" s="18"/>
      <c r="T4092" s="67"/>
      <c r="U4092" s="67"/>
      <c r="V4092" s="20"/>
      <c r="Z4092" s="24"/>
      <c r="AA4092" s="24"/>
      <c r="AB4092" s="24"/>
      <c r="AC4092" s="24"/>
      <c r="AD4092" s="24"/>
      <c r="AE4092" s="24"/>
      <c r="AF4092" s="24"/>
    </row>
    <row r="4093" spans="1:32" x14ac:dyDescent="0.25">
      <c r="A4093" s="18"/>
      <c r="B4093" s="18"/>
      <c r="C4093" s="74"/>
      <c r="D4093" s="74"/>
      <c r="E4093" s="75"/>
      <c r="F4093" s="5"/>
      <c r="G4093" s="5"/>
      <c r="H4093" s="5"/>
      <c r="K4093" s="5"/>
      <c r="L4093" s="5"/>
      <c r="M4093" s="18"/>
      <c r="N4093" s="18"/>
      <c r="T4093" s="67"/>
      <c r="U4093" s="67"/>
      <c r="V4093" s="20"/>
      <c r="Z4093" s="24"/>
      <c r="AA4093" s="24"/>
      <c r="AB4093" s="24"/>
      <c r="AC4093" s="24"/>
      <c r="AD4093" s="24"/>
      <c r="AE4093" s="24"/>
      <c r="AF4093" s="24"/>
    </row>
    <row r="4094" spans="1:32" x14ac:dyDescent="0.25">
      <c r="A4094" s="18"/>
      <c r="B4094" s="18"/>
      <c r="C4094" s="74"/>
      <c r="D4094" s="74"/>
      <c r="E4094" s="75"/>
      <c r="F4094" s="5"/>
      <c r="G4094" s="5"/>
      <c r="H4094" s="5"/>
      <c r="K4094" s="5"/>
      <c r="L4094" s="5"/>
      <c r="M4094" s="18"/>
      <c r="N4094" s="18"/>
      <c r="T4094" s="67"/>
      <c r="U4094" s="67"/>
      <c r="V4094" s="20"/>
      <c r="Z4094" s="24"/>
      <c r="AA4094" s="24"/>
      <c r="AB4094" s="24"/>
      <c r="AC4094" s="24"/>
      <c r="AD4094" s="24"/>
      <c r="AE4094" s="24"/>
      <c r="AF4094" s="24"/>
    </row>
    <row r="4095" spans="1:32" x14ac:dyDescent="0.25">
      <c r="A4095" s="18"/>
      <c r="B4095" s="18"/>
      <c r="C4095" s="74"/>
      <c r="D4095" s="74"/>
      <c r="E4095" s="75"/>
      <c r="F4095" s="5"/>
      <c r="G4095" s="5"/>
      <c r="H4095" s="5"/>
      <c r="K4095" s="5"/>
      <c r="L4095" s="5"/>
      <c r="M4095" s="18"/>
      <c r="N4095" s="18"/>
      <c r="T4095" s="67"/>
      <c r="U4095" s="67"/>
      <c r="V4095" s="20"/>
      <c r="Z4095" s="24"/>
      <c r="AA4095" s="24"/>
      <c r="AB4095" s="24"/>
      <c r="AC4095" s="24"/>
      <c r="AD4095" s="24"/>
      <c r="AE4095" s="24"/>
      <c r="AF4095" s="24"/>
    </row>
    <row r="4096" spans="1:32" x14ac:dyDescent="0.25">
      <c r="A4096" s="18"/>
      <c r="B4096" s="18"/>
      <c r="C4096" s="74"/>
      <c r="D4096" s="74"/>
      <c r="E4096" s="75"/>
      <c r="F4096" s="5"/>
      <c r="G4096" s="5"/>
      <c r="H4096" s="5"/>
      <c r="K4096" s="5"/>
      <c r="L4096" s="5"/>
      <c r="M4096" s="18"/>
      <c r="N4096" s="18"/>
      <c r="T4096" s="67"/>
      <c r="U4096" s="67"/>
      <c r="V4096" s="20"/>
      <c r="Z4096" s="24"/>
      <c r="AA4096" s="24"/>
      <c r="AB4096" s="24"/>
      <c r="AC4096" s="24"/>
      <c r="AD4096" s="24"/>
      <c r="AE4096" s="24"/>
      <c r="AF4096" s="24"/>
    </row>
    <row r="4097" spans="1:32" x14ac:dyDescent="0.25">
      <c r="A4097" s="18"/>
      <c r="B4097" s="18"/>
      <c r="C4097" s="74"/>
      <c r="D4097" s="74"/>
      <c r="E4097" s="75"/>
      <c r="F4097" s="5"/>
      <c r="G4097" s="5"/>
      <c r="H4097" s="5"/>
      <c r="K4097" s="5"/>
      <c r="L4097" s="5"/>
      <c r="M4097" s="18"/>
      <c r="N4097" s="18"/>
      <c r="T4097" s="67"/>
      <c r="U4097" s="67"/>
      <c r="V4097" s="20"/>
      <c r="Z4097" s="24"/>
      <c r="AA4097" s="24"/>
      <c r="AB4097" s="24"/>
      <c r="AC4097" s="24"/>
      <c r="AD4097" s="24"/>
      <c r="AE4097" s="24"/>
      <c r="AF4097" s="24"/>
    </row>
    <row r="4098" spans="1:32" x14ac:dyDescent="0.25">
      <c r="A4098" s="18"/>
      <c r="B4098" s="18"/>
      <c r="C4098" s="74"/>
      <c r="D4098" s="74"/>
      <c r="E4098" s="75"/>
      <c r="F4098" s="5"/>
      <c r="G4098" s="5"/>
      <c r="H4098" s="5"/>
      <c r="K4098" s="5"/>
      <c r="L4098" s="5"/>
      <c r="M4098" s="18"/>
      <c r="N4098" s="18"/>
      <c r="T4098" s="67"/>
      <c r="U4098" s="67"/>
      <c r="V4098" s="20"/>
      <c r="Z4098" s="24"/>
      <c r="AA4098" s="24"/>
      <c r="AB4098" s="24"/>
      <c r="AC4098" s="24"/>
      <c r="AD4098" s="24"/>
      <c r="AE4098" s="24"/>
      <c r="AF4098" s="24"/>
    </row>
    <row r="4099" spans="1:32" x14ac:dyDescent="0.25">
      <c r="A4099" s="18"/>
      <c r="B4099" s="18"/>
      <c r="C4099" s="74"/>
      <c r="D4099" s="74"/>
      <c r="E4099" s="75"/>
      <c r="F4099" s="5"/>
      <c r="G4099" s="5"/>
      <c r="H4099" s="5"/>
      <c r="K4099" s="5"/>
      <c r="L4099" s="5"/>
      <c r="M4099" s="18"/>
      <c r="N4099" s="18"/>
      <c r="T4099" s="67"/>
      <c r="U4099" s="67"/>
      <c r="V4099" s="20"/>
      <c r="Z4099" s="24"/>
      <c r="AA4099" s="24"/>
      <c r="AB4099" s="24"/>
      <c r="AC4099" s="24"/>
      <c r="AD4099" s="24"/>
      <c r="AE4099" s="24"/>
      <c r="AF4099" s="24"/>
    </row>
    <row r="4100" spans="1:32" x14ac:dyDescent="0.25">
      <c r="A4100" s="18"/>
      <c r="B4100" s="18"/>
      <c r="C4100" s="74"/>
      <c r="D4100" s="74"/>
      <c r="E4100" s="75"/>
      <c r="F4100" s="5"/>
      <c r="G4100" s="5"/>
      <c r="H4100" s="5"/>
      <c r="K4100" s="5"/>
      <c r="L4100" s="5"/>
      <c r="M4100" s="18"/>
      <c r="N4100" s="18"/>
      <c r="T4100" s="67"/>
      <c r="U4100" s="67"/>
      <c r="V4100" s="20"/>
      <c r="Z4100" s="24"/>
      <c r="AA4100" s="24"/>
      <c r="AB4100" s="24"/>
      <c r="AC4100" s="24"/>
      <c r="AD4100" s="24"/>
      <c r="AE4100" s="24"/>
      <c r="AF4100" s="24"/>
    </row>
    <row r="4101" spans="1:32" x14ac:dyDescent="0.25">
      <c r="A4101" s="18"/>
      <c r="B4101" s="18"/>
      <c r="C4101" s="74"/>
      <c r="D4101" s="74"/>
      <c r="E4101" s="75"/>
      <c r="F4101" s="5"/>
      <c r="G4101" s="5"/>
      <c r="H4101" s="5"/>
      <c r="K4101" s="5"/>
      <c r="L4101" s="5"/>
      <c r="M4101" s="18"/>
      <c r="N4101" s="18"/>
      <c r="T4101" s="67"/>
      <c r="U4101" s="67"/>
      <c r="V4101" s="20"/>
      <c r="Z4101" s="24"/>
      <c r="AA4101" s="24"/>
      <c r="AB4101" s="24"/>
      <c r="AC4101" s="24"/>
      <c r="AD4101" s="24"/>
      <c r="AE4101" s="24"/>
      <c r="AF4101" s="24"/>
    </row>
    <row r="4102" spans="1:32" x14ac:dyDescent="0.25">
      <c r="A4102" s="18"/>
      <c r="B4102" s="18"/>
      <c r="C4102" s="74"/>
      <c r="D4102" s="74"/>
      <c r="E4102" s="75"/>
      <c r="F4102" s="5"/>
      <c r="G4102" s="5"/>
      <c r="H4102" s="5"/>
      <c r="K4102" s="5"/>
      <c r="L4102" s="5"/>
      <c r="M4102" s="18"/>
      <c r="N4102" s="18"/>
      <c r="T4102" s="67"/>
      <c r="U4102" s="67"/>
      <c r="V4102" s="20"/>
      <c r="Z4102" s="24"/>
      <c r="AA4102" s="24"/>
      <c r="AB4102" s="24"/>
      <c r="AC4102" s="24"/>
      <c r="AD4102" s="24"/>
      <c r="AE4102" s="24"/>
      <c r="AF4102" s="24"/>
    </row>
    <row r="4103" spans="1:32" x14ac:dyDescent="0.25">
      <c r="A4103" s="18"/>
      <c r="B4103" s="18"/>
      <c r="C4103" s="74"/>
      <c r="D4103" s="74"/>
      <c r="E4103" s="75"/>
      <c r="F4103" s="5"/>
      <c r="G4103" s="5"/>
      <c r="H4103" s="5"/>
      <c r="K4103" s="5"/>
      <c r="L4103" s="5"/>
      <c r="M4103" s="18"/>
      <c r="N4103" s="18"/>
      <c r="T4103" s="67"/>
      <c r="U4103" s="67"/>
      <c r="V4103" s="20"/>
      <c r="Z4103" s="24"/>
      <c r="AA4103" s="24"/>
      <c r="AB4103" s="24"/>
      <c r="AC4103" s="24"/>
      <c r="AD4103" s="24"/>
      <c r="AE4103" s="24"/>
      <c r="AF4103" s="24"/>
    </row>
    <row r="4104" spans="1:32" x14ac:dyDescent="0.25">
      <c r="A4104" s="18"/>
      <c r="B4104" s="18"/>
      <c r="C4104" s="74"/>
      <c r="D4104" s="74"/>
      <c r="E4104" s="75"/>
      <c r="F4104" s="5"/>
      <c r="G4104" s="5"/>
      <c r="H4104" s="5"/>
      <c r="K4104" s="5"/>
      <c r="L4104" s="5"/>
      <c r="M4104" s="18"/>
      <c r="N4104" s="18"/>
      <c r="T4104" s="67"/>
      <c r="U4104" s="67"/>
      <c r="V4104" s="20"/>
      <c r="Z4104" s="24"/>
      <c r="AA4104" s="24"/>
      <c r="AB4104" s="24"/>
      <c r="AC4104" s="24"/>
      <c r="AD4104" s="24"/>
      <c r="AE4104" s="24"/>
      <c r="AF4104" s="24"/>
    </row>
    <row r="4105" spans="1:32" x14ac:dyDescent="0.25">
      <c r="A4105" s="18"/>
      <c r="B4105" s="18"/>
      <c r="C4105" s="74"/>
      <c r="D4105" s="74"/>
      <c r="E4105" s="75"/>
      <c r="F4105" s="5"/>
      <c r="G4105" s="5"/>
      <c r="H4105" s="5"/>
      <c r="K4105" s="5"/>
      <c r="L4105" s="5"/>
      <c r="M4105" s="18"/>
      <c r="N4105" s="18"/>
      <c r="T4105" s="67"/>
      <c r="U4105" s="67"/>
      <c r="V4105" s="20"/>
      <c r="Z4105" s="24"/>
      <c r="AA4105" s="24"/>
      <c r="AB4105" s="24"/>
      <c r="AC4105" s="24"/>
      <c r="AD4105" s="24"/>
      <c r="AE4105" s="24"/>
      <c r="AF4105" s="24"/>
    </row>
    <row r="4106" spans="1:32" x14ac:dyDescent="0.25">
      <c r="A4106" s="18"/>
      <c r="B4106" s="18"/>
      <c r="C4106" s="74"/>
      <c r="D4106" s="74"/>
      <c r="E4106" s="75"/>
      <c r="F4106" s="5"/>
      <c r="G4106" s="5"/>
      <c r="H4106" s="5"/>
      <c r="K4106" s="5"/>
      <c r="L4106" s="5"/>
      <c r="M4106" s="18"/>
      <c r="N4106" s="18"/>
      <c r="T4106" s="67"/>
      <c r="U4106" s="67"/>
      <c r="V4106" s="20"/>
      <c r="Z4106" s="24"/>
      <c r="AA4106" s="24"/>
      <c r="AB4106" s="24"/>
      <c r="AC4106" s="24"/>
      <c r="AD4106" s="24"/>
      <c r="AE4106" s="24"/>
      <c r="AF4106" s="24"/>
    </row>
    <row r="4107" spans="1:32" x14ac:dyDescent="0.25">
      <c r="A4107" s="18"/>
      <c r="B4107" s="18"/>
      <c r="C4107" s="74"/>
      <c r="D4107" s="74"/>
      <c r="E4107" s="75"/>
      <c r="F4107" s="5"/>
      <c r="G4107" s="5"/>
      <c r="H4107" s="5"/>
      <c r="K4107" s="5"/>
      <c r="L4107" s="5"/>
      <c r="M4107" s="18"/>
      <c r="N4107" s="18"/>
      <c r="T4107" s="67"/>
      <c r="U4107" s="67"/>
      <c r="V4107" s="20"/>
      <c r="Z4107" s="24"/>
      <c r="AA4107" s="24"/>
      <c r="AB4107" s="24"/>
      <c r="AC4107" s="24"/>
      <c r="AD4107" s="24"/>
      <c r="AE4107" s="24"/>
      <c r="AF4107" s="24"/>
    </row>
    <row r="4108" spans="1:32" x14ac:dyDescent="0.25">
      <c r="A4108" s="18"/>
      <c r="B4108" s="18"/>
      <c r="C4108" s="74"/>
      <c r="D4108" s="74"/>
      <c r="E4108" s="75"/>
      <c r="F4108" s="5"/>
      <c r="G4108" s="5"/>
      <c r="H4108" s="5"/>
      <c r="K4108" s="5"/>
      <c r="L4108" s="5"/>
      <c r="M4108" s="18"/>
      <c r="N4108" s="18"/>
      <c r="T4108" s="67"/>
      <c r="U4108" s="67"/>
      <c r="V4108" s="20"/>
      <c r="Z4108" s="24"/>
      <c r="AA4108" s="24"/>
      <c r="AB4108" s="24"/>
      <c r="AC4108" s="24"/>
      <c r="AD4108" s="24"/>
      <c r="AE4108" s="24"/>
      <c r="AF4108" s="24"/>
    </row>
    <row r="4109" spans="1:32" x14ac:dyDescent="0.25">
      <c r="A4109" s="18"/>
      <c r="B4109" s="18"/>
      <c r="C4109" s="74"/>
      <c r="D4109" s="74"/>
      <c r="E4109" s="75"/>
      <c r="F4109" s="5"/>
      <c r="G4109" s="5"/>
      <c r="H4109" s="5"/>
      <c r="K4109" s="5"/>
      <c r="L4109" s="5"/>
      <c r="M4109" s="18"/>
      <c r="N4109" s="18"/>
      <c r="T4109" s="67"/>
      <c r="U4109" s="67"/>
      <c r="V4109" s="20"/>
      <c r="Z4109" s="24"/>
      <c r="AA4109" s="24"/>
      <c r="AB4109" s="24"/>
      <c r="AC4109" s="24"/>
      <c r="AD4109" s="24"/>
      <c r="AE4109" s="24"/>
      <c r="AF4109" s="24"/>
    </row>
    <row r="4110" spans="1:32" x14ac:dyDescent="0.25">
      <c r="A4110" s="18"/>
      <c r="B4110" s="18"/>
      <c r="C4110" s="74"/>
      <c r="D4110" s="74"/>
      <c r="E4110" s="75"/>
      <c r="F4110" s="5"/>
      <c r="G4110" s="5"/>
      <c r="H4110" s="5"/>
      <c r="K4110" s="5"/>
      <c r="L4110" s="5"/>
      <c r="M4110" s="18"/>
      <c r="N4110" s="18"/>
      <c r="T4110" s="67"/>
      <c r="U4110" s="67"/>
      <c r="V4110" s="20"/>
      <c r="Z4110" s="24"/>
      <c r="AA4110" s="24"/>
      <c r="AB4110" s="24"/>
      <c r="AC4110" s="24"/>
      <c r="AD4110" s="24"/>
      <c r="AE4110" s="24"/>
      <c r="AF4110" s="24"/>
    </row>
    <row r="4111" spans="1:32" x14ac:dyDescent="0.25">
      <c r="A4111" s="18"/>
      <c r="B4111" s="18"/>
      <c r="C4111" s="74"/>
      <c r="D4111" s="74"/>
      <c r="E4111" s="75"/>
      <c r="F4111" s="5"/>
      <c r="G4111" s="5"/>
      <c r="H4111" s="5"/>
      <c r="K4111" s="5"/>
      <c r="L4111" s="5"/>
      <c r="M4111" s="18"/>
      <c r="N4111" s="18"/>
      <c r="T4111" s="67"/>
      <c r="U4111" s="67"/>
      <c r="V4111" s="20"/>
      <c r="Z4111" s="24"/>
      <c r="AA4111" s="24"/>
      <c r="AB4111" s="24"/>
      <c r="AC4111" s="24"/>
      <c r="AD4111" s="24"/>
      <c r="AE4111" s="24"/>
      <c r="AF4111" s="24"/>
    </row>
    <row r="4112" spans="1:32" x14ac:dyDescent="0.25">
      <c r="A4112" s="18"/>
      <c r="B4112" s="18"/>
      <c r="C4112" s="74"/>
      <c r="D4112" s="74"/>
      <c r="E4112" s="75"/>
      <c r="F4112" s="5"/>
      <c r="G4112" s="5"/>
      <c r="H4112" s="5"/>
      <c r="K4112" s="5"/>
      <c r="L4112" s="5"/>
      <c r="M4112" s="18"/>
      <c r="N4112" s="18"/>
      <c r="T4112" s="67"/>
      <c r="U4112" s="67"/>
      <c r="V4112" s="20"/>
      <c r="Z4112" s="24"/>
      <c r="AA4112" s="24"/>
      <c r="AB4112" s="24"/>
      <c r="AC4112" s="24"/>
      <c r="AD4112" s="24"/>
      <c r="AE4112" s="24"/>
      <c r="AF4112" s="24"/>
    </row>
    <row r="4113" spans="1:32" x14ac:dyDescent="0.25">
      <c r="A4113" s="18"/>
      <c r="B4113" s="18"/>
      <c r="C4113" s="74"/>
      <c r="D4113" s="74"/>
      <c r="E4113" s="75"/>
      <c r="F4113" s="5"/>
      <c r="G4113" s="5"/>
      <c r="H4113" s="5"/>
      <c r="K4113" s="5"/>
      <c r="L4113" s="5"/>
      <c r="M4113" s="18"/>
      <c r="N4113" s="18"/>
      <c r="T4113" s="67"/>
      <c r="U4113" s="67"/>
      <c r="V4113" s="20"/>
      <c r="Z4113" s="24"/>
      <c r="AA4113" s="24"/>
      <c r="AB4113" s="24"/>
      <c r="AC4113" s="24"/>
      <c r="AD4113" s="24"/>
      <c r="AE4113" s="24"/>
      <c r="AF4113" s="24"/>
    </row>
    <row r="4114" spans="1:32" x14ac:dyDescent="0.25">
      <c r="A4114" s="18"/>
      <c r="B4114" s="18"/>
      <c r="C4114" s="74"/>
      <c r="D4114" s="74"/>
      <c r="E4114" s="75"/>
      <c r="F4114" s="5"/>
      <c r="G4114" s="5"/>
      <c r="H4114" s="5"/>
      <c r="K4114" s="5"/>
      <c r="L4114" s="5"/>
      <c r="M4114" s="18"/>
      <c r="N4114" s="18"/>
      <c r="T4114" s="67"/>
      <c r="U4114" s="67"/>
      <c r="V4114" s="20"/>
      <c r="Z4114" s="24"/>
      <c r="AA4114" s="24"/>
      <c r="AB4114" s="24"/>
      <c r="AC4114" s="24"/>
      <c r="AD4114" s="24"/>
      <c r="AE4114" s="24"/>
      <c r="AF4114" s="24"/>
    </row>
    <row r="4115" spans="1:32" x14ac:dyDescent="0.25">
      <c r="A4115" s="18"/>
      <c r="B4115" s="18"/>
      <c r="C4115" s="74"/>
      <c r="D4115" s="74"/>
      <c r="E4115" s="75"/>
      <c r="F4115" s="5"/>
      <c r="G4115" s="5"/>
      <c r="H4115" s="5"/>
      <c r="K4115" s="5"/>
      <c r="L4115" s="5"/>
      <c r="M4115" s="18"/>
      <c r="N4115" s="18"/>
      <c r="T4115" s="67"/>
      <c r="U4115" s="67"/>
      <c r="V4115" s="20"/>
      <c r="Z4115" s="24"/>
      <c r="AA4115" s="24"/>
      <c r="AB4115" s="24"/>
      <c r="AC4115" s="24"/>
      <c r="AD4115" s="24"/>
      <c r="AE4115" s="24"/>
      <c r="AF4115" s="24"/>
    </row>
    <row r="4116" spans="1:32" x14ac:dyDescent="0.25">
      <c r="A4116" s="18"/>
      <c r="B4116" s="18"/>
      <c r="C4116" s="74"/>
      <c r="D4116" s="74"/>
      <c r="E4116" s="75"/>
      <c r="F4116" s="5"/>
      <c r="G4116" s="5"/>
      <c r="H4116" s="5"/>
      <c r="K4116" s="5"/>
      <c r="L4116" s="5"/>
      <c r="M4116" s="18"/>
      <c r="N4116" s="18"/>
      <c r="T4116" s="67"/>
      <c r="U4116" s="67"/>
      <c r="V4116" s="20"/>
      <c r="Z4116" s="24"/>
      <c r="AA4116" s="24"/>
      <c r="AB4116" s="24"/>
      <c r="AC4116" s="24"/>
      <c r="AD4116" s="24"/>
      <c r="AE4116" s="24"/>
      <c r="AF4116" s="24"/>
    </row>
    <row r="4117" spans="1:32" x14ac:dyDescent="0.25">
      <c r="A4117" s="18"/>
      <c r="B4117" s="18"/>
      <c r="C4117" s="74"/>
      <c r="D4117" s="74"/>
      <c r="E4117" s="75"/>
      <c r="F4117" s="5"/>
      <c r="G4117" s="5"/>
      <c r="H4117" s="5"/>
      <c r="K4117" s="5"/>
      <c r="L4117" s="5"/>
      <c r="M4117" s="18"/>
      <c r="N4117" s="18"/>
      <c r="T4117" s="67"/>
      <c r="U4117" s="67"/>
      <c r="V4117" s="20"/>
      <c r="Z4117" s="24"/>
      <c r="AA4117" s="24"/>
      <c r="AB4117" s="24"/>
      <c r="AC4117" s="24"/>
      <c r="AD4117" s="24"/>
      <c r="AE4117" s="24"/>
      <c r="AF4117" s="24"/>
    </row>
    <row r="4118" spans="1:32" x14ac:dyDescent="0.25">
      <c r="A4118" s="18"/>
      <c r="B4118" s="18"/>
      <c r="C4118" s="74"/>
      <c r="D4118" s="74"/>
      <c r="E4118" s="75"/>
      <c r="F4118" s="5"/>
      <c r="G4118" s="5"/>
      <c r="H4118" s="5"/>
      <c r="K4118" s="5"/>
      <c r="L4118" s="5"/>
      <c r="M4118" s="18"/>
      <c r="N4118" s="18"/>
      <c r="T4118" s="67"/>
      <c r="U4118" s="67"/>
      <c r="V4118" s="20"/>
      <c r="Z4118" s="24"/>
      <c r="AA4118" s="24"/>
      <c r="AB4118" s="24"/>
      <c r="AC4118" s="24"/>
      <c r="AD4118" s="24"/>
      <c r="AE4118" s="24"/>
      <c r="AF4118" s="24"/>
    </row>
    <row r="4119" spans="1:32" x14ac:dyDescent="0.25">
      <c r="A4119" s="18"/>
      <c r="B4119" s="18"/>
      <c r="C4119" s="74"/>
      <c r="D4119" s="74"/>
      <c r="E4119" s="75"/>
      <c r="F4119" s="5"/>
      <c r="G4119" s="5"/>
      <c r="H4119" s="5"/>
      <c r="K4119" s="5"/>
      <c r="L4119" s="5"/>
      <c r="M4119" s="18"/>
      <c r="N4119" s="18"/>
      <c r="T4119" s="67"/>
      <c r="U4119" s="67"/>
      <c r="V4119" s="20"/>
      <c r="Z4119" s="24"/>
      <c r="AA4119" s="24"/>
      <c r="AB4119" s="24"/>
      <c r="AC4119" s="24"/>
      <c r="AD4119" s="24"/>
      <c r="AE4119" s="24"/>
      <c r="AF4119" s="24"/>
    </row>
    <row r="4120" spans="1:32" x14ac:dyDescent="0.25">
      <c r="A4120" s="18"/>
      <c r="B4120" s="18"/>
      <c r="C4120" s="74"/>
      <c r="D4120" s="74"/>
      <c r="E4120" s="75"/>
      <c r="F4120" s="5"/>
      <c r="G4120" s="5"/>
      <c r="H4120" s="5"/>
      <c r="K4120" s="5"/>
      <c r="L4120" s="5"/>
      <c r="M4120" s="18"/>
      <c r="N4120" s="18"/>
      <c r="T4120" s="67"/>
      <c r="U4120" s="67"/>
      <c r="V4120" s="20"/>
      <c r="Z4120" s="24"/>
      <c r="AA4120" s="24"/>
      <c r="AB4120" s="24"/>
      <c r="AC4120" s="24"/>
      <c r="AD4120" s="24"/>
      <c r="AE4120" s="24"/>
      <c r="AF4120" s="24"/>
    </row>
    <row r="4121" spans="1:32" x14ac:dyDescent="0.25">
      <c r="A4121" s="18"/>
      <c r="B4121" s="18"/>
      <c r="C4121" s="74"/>
      <c r="D4121" s="74"/>
      <c r="E4121" s="75"/>
      <c r="F4121" s="5"/>
      <c r="G4121" s="5"/>
      <c r="H4121" s="5"/>
      <c r="K4121" s="5"/>
      <c r="L4121" s="5"/>
      <c r="M4121" s="18"/>
      <c r="N4121" s="18"/>
      <c r="T4121" s="67"/>
      <c r="U4121" s="67"/>
      <c r="V4121" s="20"/>
      <c r="Z4121" s="24"/>
      <c r="AA4121" s="24"/>
      <c r="AB4121" s="24"/>
      <c r="AC4121" s="24"/>
      <c r="AD4121" s="24"/>
      <c r="AE4121" s="24"/>
      <c r="AF4121" s="24"/>
    </row>
    <row r="4122" spans="1:32" x14ac:dyDescent="0.25">
      <c r="A4122" s="18"/>
      <c r="B4122" s="18"/>
      <c r="C4122" s="74"/>
      <c r="D4122" s="74"/>
      <c r="E4122" s="75"/>
      <c r="F4122" s="5"/>
      <c r="G4122" s="5"/>
      <c r="H4122" s="5"/>
      <c r="K4122" s="5"/>
      <c r="L4122" s="5"/>
      <c r="M4122" s="18"/>
      <c r="N4122" s="18"/>
      <c r="T4122" s="67"/>
      <c r="U4122" s="67"/>
      <c r="V4122" s="20"/>
      <c r="Z4122" s="24"/>
      <c r="AA4122" s="24"/>
      <c r="AB4122" s="24"/>
      <c r="AC4122" s="24"/>
      <c r="AD4122" s="24"/>
      <c r="AE4122" s="24"/>
      <c r="AF4122" s="24"/>
    </row>
    <row r="4123" spans="1:32" x14ac:dyDescent="0.25">
      <c r="A4123" s="18"/>
      <c r="B4123" s="18"/>
      <c r="C4123" s="74"/>
      <c r="D4123" s="74"/>
      <c r="E4123" s="75"/>
      <c r="F4123" s="5"/>
      <c r="G4123" s="5"/>
      <c r="H4123" s="5"/>
      <c r="K4123" s="5"/>
      <c r="L4123" s="5"/>
      <c r="M4123" s="18"/>
      <c r="N4123" s="18"/>
      <c r="T4123" s="67"/>
      <c r="U4123" s="67"/>
      <c r="V4123" s="20"/>
      <c r="Z4123" s="24"/>
      <c r="AA4123" s="24"/>
      <c r="AB4123" s="24"/>
      <c r="AC4123" s="24"/>
      <c r="AD4123" s="24"/>
      <c r="AE4123" s="24"/>
      <c r="AF4123" s="24"/>
    </row>
    <row r="4124" spans="1:32" x14ac:dyDescent="0.25">
      <c r="A4124" s="18"/>
      <c r="B4124" s="18"/>
      <c r="C4124" s="74"/>
      <c r="D4124" s="74"/>
      <c r="E4124" s="75"/>
      <c r="F4124" s="5"/>
      <c r="G4124" s="5"/>
      <c r="H4124" s="5"/>
      <c r="K4124" s="5"/>
      <c r="L4124" s="5"/>
      <c r="M4124" s="18"/>
      <c r="N4124" s="18"/>
      <c r="T4124" s="67"/>
      <c r="U4124" s="67"/>
      <c r="V4124" s="20"/>
      <c r="Z4124" s="24"/>
      <c r="AA4124" s="24"/>
      <c r="AB4124" s="24"/>
      <c r="AC4124" s="24"/>
      <c r="AD4124" s="24"/>
      <c r="AE4124" s="24"/>
      <c r="AF4124" s="24"/>
    </row>
    <row r="4125" spans="1:32" x14ac:dyDescent="0.25">
      <c r="A4125" s="18"/>
      <c r="B4125" s="18"/>
      <c r="C4125" s="74"/>
      <c r="D4125" s="74"/>
      <c r="E4125" s="75"/>
      <c r="F4125" s="5"/>
      <c r="G4125" s="5"/>
      <c r="H4125" s="5"/>
      <c r="K4125" s="5"/>
      <c r="L4125" s="5"/>
      <c r="M4125" s="18"/>
      <c r="N4125" s="18"/>
      <c r="T4125" s="67"/>
      <c r="U4125" s="67"/>
      <c r="V4125" s="20"/>
      <c r="Z4125" s="24"/>
      <c r="AA4125" s="24"/>
      <c r="AB4125" s="24"/>
      <c r="AC4125" s="24"/>
      <c r="AD4125" s="24"/>
      <c r="AE4125" s="24"/>
      <c r="AF4125" s="24"/>
    </row>
    <row r="4126" spans="1:32" x14ac:dyDescent="0.25">
      <c r="A4126" s="18"/>
      <c r="B4126" s="18"/>
      <c r="C4126" s="74"/>
      <c r="D4126" s="74"/>
      <c r="E4126" s="75"/>
      <c r="F4126" s="5"/>
      <c r="G4126" s="5"/>
      <c r="H4126" s="5"/>
      <c r="K4126" s="5"/>
      <c r="L4126" s="5"/>
      <c r="M4126" s="18"/>
      <c r="N4126" s="18"/>
      <c r="T4126" s="67"/>
      <c r="U4126" s="67"/>
      <c r="V4126" s="20"/>
      <c r="Z4126" s="24"/>
      <c r="AA4126" s="24"/>
      <c r="AB4126" s="24"/>
      <c r="AC4126" s="24"/>
      <c r="AD4126" s="24"/>
      <c r="AE4126" s="24"/>
      <c r="AF4126" s="24"/>
    </row>
    <row r="4127" spans="1:32" x14ac:dyDescent="0.25">
      <c r="A4127" s="18"/>
      <c r="B4127" s="18"/>
      <c r="C4127" s="74"/>
      <c r="D4127" s="74"/>
      <c r="E4127" s="75"/>
      <c r="F4127" s="5"/>
      <c r="G4127" s="5"/>
      <c r="H4127" s="5"/>
      <c r="K4127" s="5"/>
      <c r="L4127" s="5"/>
      <c r="M4127" s="18"/>
      <c r="N4127" s="18"/>
      <c r="T4127" s="67"/>
      <c r="U4127" s="67"/>
      <c r="V4127" s="20"/>
      <c r="Z4127" s="24"/>
      <c r="AA4127" s="24"/>
      <c r="AB4127" s="24"/>
      <c r="AC4127" s="24"/>
      <c r="AD4127" s="24"/>
      <c r="AE4127" s="24"/>
      <c r="AF4127" s="24"/>
    </row>
    <row r="4128" spans="1:32" x14ac:dyDescent="0.25">
      <c r="A4128" s="18"/>
      <c r="B4128" s="18"/>
      <c r="C4128" s="74"/>
      <c r="D4128" s="74"/>
      <c r="E4128" s="75"/>
      <c r="F4128" s="5"/>
      <c r="G4128" s="5"/>
      <c r="H4128" s="5"/>
      <c r="K4128" s="5"/>
      <c r="L4128" s="5"/>
      <c r="M4128" s="18"/>
      <c r="N4128" s="18"/>
      <c r="T4128" s="67"/>
      <c r="U4128" s="67"/>
      <c r="V4128" s="20"/>
      <c r="Z4128" s="24"/>
      <c r="AA4128" s="24"/>
      <c r="AB4128" s="24"/>
      <c r="AC4128" s="24"/>
      <c r="AD4128" s="24"/>
      <c r="AE4128" s="24"/>
      <c r="AF4128" s="24"/>
    </row>
    <row r="4129" spans="1:32" x14ac:dyDescent="0.25">
      <c r="A4129" s="18"/>
      <c r="B4129" s="18"/>
      <c r="C4129" s="74"/>
      <c r="D4129" s="74"/>
      <c r="E4129" s="75"/>
      <c r="F4129" s="5"/>
      <c r="G4129" s="5"/>
      <c r="H4129" s="5"/>
      <c r="K4129" s="5"/>
      <c r="L4129" s="5"/>
      <c r="M4129" s="18"/>
      <c r="N4129" s="18"/>
      <c r="T4129" s="67"/>
      <c r="U4129" s="67"/>
      <c r="V4129" s="20"/>
      <c r="Z4129" s="24"/>
      <c r="AA4129" s="24"/>
      <c r="AB4129" s="24"/>
      <c r="AC4129" s="24"/>
      <c r="AD4129" s="24"/>
      <c r="AE4129" s="24"/>
      <c r="AF4129" s="24"/>
    </row>
    <row r="4130" spans="1:32" x14ac:dyDescent="0.25">
      <c r="A4130" s="18"/>
      <c r="B4130" s="18"/>
      <c r="C4130" s="74"/>
      <c r="D4130" s="74"/>
      <c r="E4130" s="75"/>
      <c r="F4130" s="5"/>
      <c r="G4130" s="5"/>
      <c r="H4130" s="5"/>
      <c r="K4130" s="5"/>
      <c r="L4130" s="5"/>
      <c r="M4130" s="18"/>
      <c r="N4130" s="18"/>
      <c r="T4130" s="67"/>
      <c r="U4130" s="67"/>
      <c r="V4130" s="20"/>
      <c r="Z4130" s="24"/>
      <c r="AA4130" s="24"/>
      <c r="AB4130" s="24"/>
      <c r="AC4130" s="24"/>
      <c r="AD4130" s="24"/>
      <c r="AE4130" s="24"/>
      <c r="AF4130" s="24"/>
    </row>
    <row r="4131" spans="1:32" x14ac:dyDescent="0.25">
      <c r="A4131" s="18"/>
      <c r="B4131" s="18"/>
      <c r="C4131" s="74"/>
      <c r="D4131" s="74"/>
      <c r="E4131" s="75"/>
      <c r="F4131" s="5"/>
      <c r="G4131" s="5"/>
      <c r="H4131" s="5"/>
      <c r="K4131" s="5"/>
      <c r="L4131" s="5"/>
      <c r="M4131" s="18"/>
      <c r="N4131" s="18"/>
      <c r="T4131" s="67"/>
      <c r="U4131" s="67"/>
      <c r="V4131" s="20"/>
      <c r="Z4131" s="24"/>
      <c r="AA4131" s="24"/>
      <c r="AB4131" s="24"/>
      <c r="AC4131" s="24"/>
      <c r="AD4131" s="24"/>
      <c r="AE4131" s="24"/>
      <c r="AF4131" s="24"/>
    </row>
    <row r="4132" spans="1:32" x14ac:dyDescent="0.25">
      <c r="A4132" s="18"/>
      <c r="B4132" s="18"/>
      <c r="C4132" s="74"/>
      <c r="D4132" s="74"/>
      <c r="E4132" s="75"/>
      <c r="F4132" s="5"/>
      <c r="G4132" s="5"/>
      <c r="H4132" s="5"/>
      <c r="K4132" s="5"/>
      <c r="L4132" s="5"/>
      <c r="M4132" s="18"/>
      <c r="N4132" s="18"/>
      <c r="T4132" s="67"/>
      <c r="U4132" s="67"/>
      <c r="V4132" s="20"/>
      <c r="Z4132" s="24"/>
      <c r="AA4132" s="24"/>
      <c r="AB4132" s="24"/>
      <c r="AC4132" s="24"/>
      <c r="AD4132" s="24"/>
      <c r="AE4132" s="24"/>
      <c r="AF4132" s="24"/>
    </row>
    <row r="4133" spans="1:32" x14ac:dyDescent="0.25">
      <c r="A4133" s="18"/>
      <c r="B4133" s="18"/>
      <c r="C4133" s="74"/>
      <c r="D4133" s="74"/>
      <c r="E4133" s="75"/>
      <c r="F4133" s="5"/>
      <c r="G4133" s="5"/>
      <c r="H4133" s="5"/>
      <c r="K4133" s="5"/>
      <c r="L4133" s="5"/>
      <c r="M4133" s="18"/>
      <c r="N4133" s="18"/>
      <c r="T4133" s="67"/>
      <c r="U4133" s="67"/>
      <c r="V4133" s="20"/>
      <c r="Z4133" s="24"/>
      <c r="AA4133" s="24"/>
      <c r="AB4133" s="24"/>
      <c r="AC4133" s="24"/>
      <c r="AD4133" s="24"/>
      <c r="AE4133" s="24"/>
      <c r="AF4133" s="24"/>
    </row>
    <row r="4134" spans="1:32" x14ac:dyDescent="0.25">
      <c r="A4134" s="18"/>
      <c r="B4134" s="18"/>
      <c r="C4134" s="74"/>
      <c r="D4134" s="74"/>
      <c r="E4134" s="75"/>
      <c r="F4134" s="5"/>
      <c r="G4134" s="5"/>
      <c r="H4134" s="5"/>
      <c r="K4134" s="5"/>
      <c r="L4134" s="5"/>
      <c r="M4134" s="18"/>
      <c r="N4134" s="18"/>
      <c r="T4134" s="67"/>
      <c r="U4134" s="67"/>
      <c r="V4134" s="20"/>
      <c r="Z4134" s="24"/>
      <c r="AA4134" s="24"/>
      <c r="AB4134" s="24"/>
      <c r="AC4134" s="24"/>
      <c r="AD4134" s="24"/>
      <c r="AE4134" s="24"/>
      <c r="AF4134" s="24"/>
    </row>
    <row r="4135" spans="1:32" x14ac:dyDescent="0.25">
      <c r="A4135" s="18"/>
      <c r="B4135" s="18"/>
      <c r="C4135" s="74"/>
      <c r="D4135" s="74"/>
      <c r="E4135" s="75"/>
      <c r="F4135" s="5"/>
      <c r="G4135" s="5"/>
      <c r="H4135" s="5"/>
      <c r="K4135" s="5"/>
      <c r="L4135" s="5"/>
      <c r="M4135" s="18"/>
      <c r="N4135" s="18"/>
      <c r="T4135" s="67"/>
      <c r="U4135" s="67"/>
      <c r="V4135" s="20"/>
      <c r="Z4135" s="24"/>
      <c r="AA4135" s="24"/>
      <c r="AB4135" s="24"/>
      <c r="AC4135" s="24"/>
      <c r="AD4135" s="24"/>
      <c r="AE4135" s="24"/>
      <c r="AF4135" s="24"/>
    </row>
    <row r="4136" spans="1:32" x14ac:dyDescent="0.25">
      <c r="A4136" s="18"/>
      <c r="B4136" s="18"/>
      <c r="C4136" s="74"/>
      <c r="D4136" s="74"/>
      <c r="E4136" s="75"/>
      <c r="F4136" s="5"/>
      <c r="G4136" s="5"/>
      <c r="H4136" s="5"/>
      <c r="K4136" s="5"/>
      <c r="L4136" s="5"/>
      <c r="M4136" s="18"/>
      <c r="N4136" s="18"/>
      <c r="T4136" s="67"/>
      <c r="U4136" s="67"/>
      <c r="V4136" s="20"/>
      <c r="Z4136" s="24"/>
      <c r="AA4136" s="24"/>
      <c r="AB4136" s="24"/>
      <c r="AC4136" s="24"/>
      <c r="AD4136" s="24"/>
      <c r="AE4136" s="24"/>
      <c r="AF4136" s="24"/>
    </row>
    <row r="4137" spans="1:32" x14ac:dyDescent="0.25">
      <c r="A4137" s="18"/>
      <c r="B4137" s="18"/>
      <c r="C4137" s="74"/>
      <c r="D4137" s="74"/>
      <c r="E4137" s="75"/>
      <c r="F4137" s="5"/>
      <c r="G4137" s="5"/>
      <c r="H4137" s="5"/>
      <c r="K4137" s="5"/>
      <c r="L4137" s="5"/>
      <c r="M4137" s="18"/>
      <c r="N4137" s="18"/>
      <c r="T4137" s="67"/>
      <c r="U4137" s="67"/>
      <c r="V4137" s="20"/>
      <c r="Z4137" s="24"/>
      <c r="AA4137" s="24"/>
      <c r="AB4137" s="24"/>
      <c r="AC4137" s="24"/>
      <c r="AD4137" s="24"/>
      <c r="AE4137" s="24"/>
      <c r="AF4137" s="24"/>
    </row>
    <row r="4138" spans="1:32" x14ac:dyDescent="0.25">
      <c r="A4138" s="18"/>
      <c r="B4138" s="18"/>
      <c r="C4138" s="74"/>
      <c r="D4138" s="74"/>
      <c r="E4138" s="75"/>
      <c r="F4138" s="5"/>
      <c r="G4138" s="5"/>
      <c r="H4138" s="5"/>
      <c r="K4138" s="5"/>
      <c r="L4138" s="5"/>
      <c r="M4138" s="18"/>
      <c r="N4138" s="18"/>
      <c r="T4138" s="67"/>
      <c r="U4138" s="67"/>
      <c r="V4138" s="20"/>
      <c r="Z4138" s="24"/>
      <c r="AA4138" s="24"/>
      <c r="AB4138" s="24"/>
      <c r="AC4138" s="24"/>
      <c r="AD4138" s="24"/>
      <c r="AE4138" s="24"/>
      <c r="AF4138" s="24"/>
    </row>
    <row r="4139" spans="1:32" x14ac:dyDescent="0.25">
      <c r="A4139" s="18"/>
      <c r="B4139" s="18"/>
      <c r="C4139" s="74"/>
      <c r="D4139" s="74"/>
      <c r="E4139" s="75"/>
      <c r="F4139" s="5"/>
      <c r="G4139" s="5"/>
      <c r="H4139" s="5"/>
      <c r="K4139" s="5"/>
      <c r="L4139" s="5"/>
      <c r="M4139" s="18"/>
      <c r="N4139" s="18"/>
      <c r="T4139" s="67"/>
      <c r="U4139" s="67"/>
      <c r="V4139" s="20"/>
      <c r="Z4139" s="24"/>
      <c r="AA4139" s="24"/>
      <c r="AB4139" s="24"/>
      <c r="AC4139" s="24"/>
      <c r="AD4139" s="24"/>
      <c r="AE4139" s="24"/>
      <c r="AF4139" s="24"/>
    </row>
    <row r="4140" spans="1:32" x14ac:dyDescent="0.25">
      <c r="A4140" s="18"/>
      <c r="B4140" s="18"/>
      <c r="C4140" s="74"/>
      <c r="D4140" s="74"/>
      <c r="E4140" s="75"/>
      <c r="F4140" s="5"/>
      <c r="G4140" s="5"/>
      <c r="H4140" s="5"/>
      <c r="K4140" s="5"/>
      <c r="L4140" s="5"/>
      <c r="M4140" s="18"/>
      <c r="N4140" s="18"/>
      <c r="T4140" s="67"/>
      <c r="U4140" s="67"/>
      <c r="V4140" s="20"/>
      <c r="Z4140" s="24"/>
      <c r="AA4140" s="24"/>
      <c r="AB4140" s="24"/>
      <c r="AC4140" s="24"/>
      <c r="AD4140" s="24"/>
      <c r="AE4140" s="24"/>
      <c r="AF4140" s="24"/>
    </row>
    <row r="4141" spans="1:32" x14ac:dyDescent="0.25">
      <c r="A4141" s="18"/>
      <c r="B4141" s="18"/>
      <c r="C4141" s="74"/>
      <c r="D4141" s="74"/>
      <c r="E4141" s="75"/>
      <c r="F4141" s="5"/>
      <c r="G4141" s="5"/>
      <c r="H4141" s="5"/>
      <c r="K4141" s="5"/>
      <c r="L4141" s="5"/>
      <c r="M4141" s="18"/>
      <c r="N4141" s="18"/>
      <c r="T4141" s="67"/>
      <c r="U4141" s="67"/>
      <c r="V4141" s="20"/>
      <c r="Z4141" s="24"/>
      <c r="AA4141" s="24"/>
      <c r="AB4141" s="24"/>
      <c r="AC4141" s="24"/>
      <c r="AD4141" s="24"/>
      <c r="AE4141" s="24"/>
      <c r="AF4141" s="24"/>
    </row>
    <row r="4142" spans="1:32" x14ac:dyDescent="0.25">
      <c r="A4142" s="18"/>
      <c r="B4142" s="18"/>
      <c r="C4142" s="74"/>
      <c r="D4142" s="74"/>
      <c r="E4142" s="75"/>
      <c r="F4142" s="5"/>
      <c r="G4142" s="5"/>
      <c r="H4142" s="5"/>
      <c r="K4142" s="5"/>
      <c r="L4142" s="5"/>
      <c r="M4142" s="18"/>
      <c r="N4142" s="18"/>
      <c r="T4142" s="67"/>
      <c r="U4142" s="67"/>
      <c r="V4142" s="20"/>
      <c r="Z4142" s="24"/>
      <c r="AA4142" s="24"/>
      <c r="AB4142" s="24"/>
      <c r="AC4142" s="24"/>
      <c r="AD4142" s="24"/>
      <c r="AE4142" s="24"/>
      <c r="AF4142" s="24"/>
    </row>
    <row r="4143" spans="1:32" x14ac:dyDescent="0.25">
      <c r="A4143" s="18"/>
      <c r="B4143" s="18"/>
      <c r="C4143" s="74"/>
      <c r="D4143" s="74"/>
      <c r="E4143" s="75"/>
      <c r="F4143" s="5"/>
      <c r="G4143" s="5"/>
      <c r="H4143" s="5"/>
      <c r="K4143" s="5"/>
      <c r="L4143" s="5"/>
      <c r="M4143" s="18"/>
      <c r="N4143" s="18"/>
      <c r="T4143" s="67"/>
      <c r="U4143" s="67"/>
      <c r="V4143" s="20"/>
      <c r="Z4143" s="24"/>
      <c r="AA4143" s="24"/>
      <c r="AB4143" s="24"/>
      <c r="AC4143" s="24"/>
      <c r="AD4143" s="24"/>
      <c r="AE4143" s="24"/>
      <c r="AF4143" s="24"/>
    </row>
    <row r="4144" spans="1:32" x14ac:dyDescent="0.25">
      <c r="A4144" s="18"/>
      <c r="B4144" s="18"/>
      <c r="C4144" s="74"/>
      <c r="D4144" s="74"/>
      <c r="E4144" s="75"/>
      <c r="F4144" s="5"/>
      <c r="G4144" s="5"/>
      <c r="H4144" s="5"/>
      <c r="K4144" s="5"/>
      <c r="L4144" s="5"/>
      <c r="M4144" s="18"/>
      <c r="N4144" s="18"/>
      <c r="T4144" s="67"/>
      <c r="U4144" s="67"/>
      <c r="V4144" s="20"/>
      <c r="Z4144" s="24"/>
      <c r="AA4144" s="24"/>
      <c r="AB4144" s="24"/>
      <c r="AC4144" s="24"/>
      <c r="AD4144" s="24"/>
      <c r="AE4144" s="24"/>
      <c r="AF4144" s="24"/>
    </row>
    <row r="4145" spans="1:32" x14ac:dyDescent="0.25">
      <c r="A4145" s="18"/>
      <c r="B4145" s="18"/>
      <c r="C4145" s="74"/>
      <c r="D4145" s="74"/>
      <c r="E4145" s="75"/>
      <c r="F4145" s="5"/>
      <c r="G4145" s="5"/>
      <c r="H4145" s="5"/>
      <c r="K4145" s="5"/>
      <c r="L4145" s="5"/>
      <c r="M4145" s="18"/>
      <c r="N4145" s="18"/>
      <c r="T4145" s="67"/>
      <c r="U4145" s="67"/>
      <c r="V4145" s="20"/>
      <c r="Z4145" s="24"/>
      <c r="AA4145" s="24"/>
      <c r="AB4145" s="24"/>
      <c r="AC4145" s="24"/>
      <c r="AD4145" s="24"/>
      <c r="AE4145" s="24"/>
      <c r="AF4145" s="24"/>
    </row>
    <row r="4146" spans="1:32" x14ac:dyDescent="0.25">
      <c r="A4146" s="18"/>
      <c r="B4146" s="18"/>
      <c r="C4146" s="74"/>
      <c r="D4146" s="74"/>
      <c r="E4146" s="75"/>
      <c r="F4146" s="5"/>
      <c r="G4146" s="5"/>
      <c r="H4146" s="5"/>
      <c r="K4146" s="5"/>
      <c r="L4146" s="5"/>
      <c r="M4146" s="18"/>
      <c r="N4146" s="18"/>
      <c r="T4146" s="67"/>
      <c r="U4146" s="67"/>
      <c r="V4146" s="20"/>
      <c r="Z4146" s="24"/>
      <c r="AA4146" s="24"/>
      <c r="AB4146" s="24"/>
      <c r="AC4146" s="24"/>
      <c r="AD4146" s="24"/>
      <c r="AE4146" s="24"/>
      <c r="AF4146" s="24"/>
    </row>
    <row r="4147" spans="1:32" x14ac:dyDescent="0.25">
      <c r="A4147" s="18"/>
      <c r="B4147" s="18"/>
      <c r="C4147" s="74"/>
      <c r="D4147" s="74"/>
      <c r="E4147" s="75"/>
      <c r="F4147" s="5"/>
      <c r="G4147" s="5"/>
      <c r="H4147" s="5"/>
      <c r="K4147" s="5"/>
      <c r="L4147" s="5"/>
      <c r="M4147" s="18"/>
      <c r="N4147" s="18"/>
      <c r="T4147" s="67"/>
      <c r="U4147" s="67"/>
      <c r="V4147" s="20"/>
      <c r="Z4147" s="24"/>
      <c r="AA4147" s="24"/>
      <c r="AB4147" s="24"/>
      <c r="AC4147" s="24"/>
      <c r="AD4147" s="24"/>
      <c r="AE4147" s="24"/>
      <c r="AF4147" s="24"/>
    </row>
    <row r="4148" spans="1:32" x14ac:dyDescent="0.25">
      <c r="A4148" s="18"/>
      <c r="B4148" s="18"/>
      <c r="C4148" s="74"/>
      <c r="D4148" s="74"/>
      <c r="E4148" s="75"/>
      <c r="F4148" s="5"/>
      <c r="G4148" s="5"/>
      <c r="H4148" s="5"/>
      <c r="K4148" s="5"/>
      <c r="L4148" s="5"/>
      <c r="M4148" s="18"/>
      <c r="N4148" s="18"/>
      <c r="T4148" s="67"/>
      <c r="U4148" s="67"/>
      <c r="V4148" s="20"/>
      <c r="Z4148" s="24"/>
      <c r="AA4148" s="24"/>
      <c r="AB4148" s="24"/>
      <c r="AC4148" s="24"/>
      <c r="AD4148" s="24"/>
      <c r="AE4148" s="24"/>
      <c r="AF4148" s="24"/>
    </row>
    <row r="4149" spans="1:32" x14ac:dyDescent="0.25">
      <c r="A4149" s="18"/>
      <c r="B4149" s="18"/>
      <c r="C4149" s="74"/>
      <c r="D4149" s="74"/>
      <c r="E4149" s="75"/>
      <c r="F4149" s="5"/>
      <c r="G4149" s="5"/>
      <c r="H4149" s="5"/>
      <c r="K4149" s="5"/>
      <c r="L4149" s="5"/>
      <c r="M4149" s="18"/>
      <c r="N4149" s="18"/>
      <c r="T4149" s="67"/>
      <c r="U4149" s="67"/>
      <c r="V4149" s="20"/>
      <c r="Z4149" s="24"/>
      <c r="AA4149" s="24"/>
      <c r="AB4149" s="24"/>
      <c r="AC4149" s="24"/>
      <c r="AD4149" s="24"/>
      <c r="AE4149" s="24"/>
      <c r="AF4149" s="24"/>
    </row>
    <row r="4150" spans="1:32" x14ac:dyDescent="0.25">
      <c r="A4150" s="18"/>
      <c r="B4150" s="18"/>
      <c r="C4150" s="74"/>
      <c r="D4150" s="74"/>
      <c r="E4150" s="75"/>
      <c r="F4150" s="5"/>
      <c r="G4150" s="5"/>
      <c r="H4150" s="5"/>
      <c r="K4150" s="5"/>
      <c r="L4150" s="5"/>
      <c r="M4150" s="18"/>
      <c r="N4150" s="18"/>
      <c r="T4150" s="67"/>
      <c r="U4150" s="67"/>
      <c r="V4150" s="20"/>
      <c r="Z4150" s="24"/>
      <c r="AA4150" s="24"/>
      <c r="AB4150" s="24"/>
      <c r="AC4150" s="24"/>
      <c r="AD4150" s="24"/>
      <c r="AE4150" s="24"/>
      <c r="AF4150" s="24"/>
    </row>
    <row r="4151" spans="1:32" x14ac:dyDescent="0.25">
      <c r="A4151" s="18"/>
      <c r="B4151" s="18"/>
      <c r="C4151" s="74"/>
      <c r="D4151" s="74"/>
      <c r="E4151" s="75"/>
      <c r="F4151" s="5"/>
      <c r="G4151" s="5"/>
      <c r="H4151" s="5"/>
      <c r="K4151" s="5"/>
      <c r="L4151" s="5"/>
      <c r="M4151" s="18"/>
      <c r="N4151" s="18"/>
      <c r="T4151" s="67"/>
      <c r="U4151" s="67"/>
      <c r="V4151" s="20"/>
      <c r="Z4151" s="24"/>
      <c r="AA4151" s="24"/>
      <c r="AB4151" s="24"/>
      <c r="AC4151" s="24"/>
      <c r="AD4151" s="24"/>
      <c r="AE4151" s="24"/>
      <c r="AF4151" s="24"/>
    </row>
    <row r="4152" spans="1:32" x14ac:dyDescent="0.25">
      <c r="A4152" s="18"/>
      <c r="B4152" s="18"/>
      <c r="C4152" s="74"/>
      <c r="D4152" s="74"/>
      <c r="E4152" s="75"/>
      <c r="F4152" s="5"/>
      <c r="G4152" s="5"/>
      <c r="H4152" s="5"/>
      <c r="K4152" s="5"/>
      <c r="L4152" s="5"/>
      <c r="M4152" s="18"/>
      <c r="N4152" s="18"/>
      <c r="T4152" s="67"/>
      <c r="U4152" s="67"/>
      <c r="V4152" s="20"/>
      <c r="Z4152" s="24"/>
      <c r="AA4152" s="24"/>
      <c r="AB4152" s="24"/>
      <c r="AC4152" s="24"/>
      <c r="AD4152" s="24"/>
      <c r="AE4152" s="24"/>
      <c r="AF4152" s="24"/>
    </row>
    <row r="4153" spans="1:32" x14ac:dyDescent="0.25">
      <c r="A4153" s="18"/>
      <c r="B4153" s="18"/>
      <c r="C4153" s="74"/>
      <c r="D4153" s="74"/>
      <c r="E4153" s="75"/>
      <c r="F4153" s="5"/>
      <c r="G4153" s="5"/>
      <c r="H4153" s="5"/>
      <c r="K4153" s="5"/>
      <c r="L4153" s="5"/>
      <c r="M4153" s="18"/>
      <c r="N4153" s="18"/>
      <c r="T4153" s="67"/>
      <c r="U4153" s="67"/>
      <c r="V4153" s="20"/>
      <c r="Z4153" s="24"/>
      <c r="AA4153" s="24"/>
      <c r="AB4153" s="24"/>
      <c r="AC4153" s="24"/>
      <c r="AD4153" s="24"/>
      <c r="AE4153" s="24"/>
      <c r="AF4153" s="24"/>
    </row>
    <row r="4154" spans="1:32" x14ac:dyDescent="0.25">
      <c r="A4154" s="18"/>
      <c r="B4154" s="18"/>
      <c r="C4154" s="74"/>
      <c r="D4154" s="74"/>
      <c r="E4154" s="75"/>
      <c r="F4154" s="5"/>
      <c r="G4154" s="5"/>
      <c r="H4154" s="5"/>
      <c r="K4154" s="5"/>
      <c r="L4154" s="5"/>
      <c r="M4154" s="18"/>
      <c r="N4154" s="18"/>
      <c r="T4154" s="67"/>
      <c r="U4154" s="67"/>
      <c r="V4154" s="20"/>
      <c r="Z4154" s="24"/>
      <c r="AA4154" s="24"/>
      <c r="AB4154" s="24"/>
      <c r="AC4154" s="24"/>
      <c r="AD4154" s="24"/>
      <c r="AE4154" s="24"/>
      <c r="AF4154" s="24"/>
    </row>
    <row r="4155" spans="1:32" x14ac:dyDescent="0.25">
      <c r="A4155" s="18"/>
      <c r="B4155" s="18"/>
      <c r="C4155" s="74"/>
      <c r="D4155" s="74"/>
      <c r="E4155" s="75"/>
      <c r="F4155" s="5"/>
      <c r="G4155" s="5"/>
      <c r="H4155" s="5"/>
      <c r="K4155" s="5"/>
      <c r="L4155" s="5"/>
      <c r="M4155" s="18"/>
      <c r="N4155" s="18"/>
      <c r="T4155" s="67"/>
      <c r="U4155" s="67"/>
      <c r="V4155" s="20"/>
      <c r="Z4155" s="24"/>
      <c r="AA4155" s="24"/>
      <c r="AB4155" s="24"/>
      <c r="AC4155" s="24"/>
      <c r="AD4155" s="24"/>
      <c r="AE4155" s="24"/>
      <c r="AF4155" s="24"/>
    </row>
    <row r="4156" spans="1:32" x14ac:dyDescent="0.25">
      <c r="A4156" s="18"/>
      <c r="B4156" s="18"/>
      <c r="C4156" s="74"/>
      <c r="D4156" s="74"/>
      <c r="E4156" s="75"/>
      <c r="F4156" s="5"/>
      <c r="G4156" s="5"/>
      <c r="H4156" s="5"/>
      <c r="K4156" s="5"/>
      <c r="L4156" s="5"/>
      <c r="M4156" s="18"/>
      <c r="N4156" s="18"/>
      <c r="T4156" s="67"/>
      <c r="U4156" s="67"/>
      <c r="V4156" s="20"/>
      <c r="Z4156" s="24"/>
      <c r="AA4156" s="24"/>
      <c r="AB4156" s="24"/>
      <c r="AC4156" s="24"/>
      <c r="AD4156" s="24"/>
      <c r="AE4156" s="24"/>
      <c r="AF4156" s="24"/>
    </row>
    <row r="4157" spans="1:32" x14ac:dyDescent="0.25">
      <c r="A4157" s="18"/>
      <c r="B4157" s="18"/>
      <c r="C4157" s="74"/>
      <c r="D4157" s="74"/>
      <c r="E4157" s="75"/>
      <c r="F4157" s="5"/>
      <c r="G4157" s="5"/>
      <c r="H4157" s="5"/>
      <c r="K4157" s="5"/>
      <c r="L4157" s="5"/>
      <c r="M4157" s="18"/>
      <c r="N4157" s="18"/>
      <c r="T4157" s="67"/>
      <c r="U4157" s="67"/>
      <c r="V4157" s="20"/>
      <c r="Z4157" s="24"/>
      <c r="AA4157" s="24"/>
      <c r="AB4157" s="24"/>
      <c r="AC4157" s="24"/>
      <c r="AD4157" s="24"/>
      <c r="AE4157" s="24"/>
      <c r="AF4157" s="24"/>
    </row>
    <row r="4158" spans="1:32" x14ac:dyDescent="0.25">
      <c r="A4158" s="18"/>
      <c r="B4158" s="18"/>
      <c r="C4158" s="74"/>
      <c r="D4158" s="74"/>
      <c r="E4158" s="75"/>
      <c r="F4158" s="5"/>
      <c r="G4158" s="5"/>
      <c r="H4158" s="5"/>
      <c r="K4158" s="5"/>
      <c r="L4158" s="5"/>
      <c r="M4158" s="18"/>
      <c r="N4158" s="18"/>
      <c r="T4158" s="67"/>
      <c r="U4158" s="67"/>
      <c r="V4158" s="20"/>
      <c r="Z4158" s="24"/>
      <c r="AA4158" s="24"/>
      <c r="AB4158" s="24"/>
      <c r="AC4158" s="24"/>
      <c r="AD4158" s="24"/>
      <c r="AE4158" s="24"/>
      <c r="AF4158" s="24"/>
    </row>
    <row r="4159" spans="1:32" x14ac:dyDescent="0.25">
      <c r="A4159" s="18"/>
      <c r="B4159" s="18"/>
      <c r="C4159" s="74"/>
      <c r="D4159" s="74"/>
      <c r="E4159" s="75"/>
      <c r="F4159" s="5"/>
      <c r="G4159" s="5"/>
      <c r="H4159" s="5"/>
      <c r="K4159" s="5"/>
      <c r="L4159" s="5"/>
      <c r="M4159" s="18"/>
      <c r="N4159" s="18"/>
      <c r="T4159" s="67"/>
      <c r="U4159" s="67"/>
      <c r="V4159" s="20"/>
      <c r="Z4159" s="24"/>
      <c r="AA4159" s="24"/>
      <c r="AB4159" s="24"/>
      <c r="AC4159" s="24"/>
      <c r="AD4159" s="24"/>
      <c r="AE4159" s="24"/>
      <c r="AF4159" s="24"/>
    </row>
    <row r="4160" spans="1:32" x14ac:dyDescent="0.25">
      <c r="A4160" s="18"/>
      <c r="B4160" s="18"/>
      <c r="C4160" s="74"/>
      <c r="D4160" s="74"/>
      <c r="E4160" s="75"/>
      <c r="F4160" s="5"/>
      <c r="G4160" s="5"/>
      <c r="H4160" s="5"/>
      <c r="K4160" s="5"/>
      <c r="L4160" s="5"/>
      <c r="M4160" s="18"/>
      <c r="N4160" s="18"/>
      <c r="T4160" s="67"/>
      <c r="U4160" s="67"/>
      <c r="V4160" s="20"/>
      <c r="Z4160" s="24"/>
      <c r="AA4160" s="24"/>
      <c r="AB4160" s="24"/>
      <c r="AC4160" s="24"/>
      <c r="AD4160" s="24"/>
      <c r="AE4160" s="24"/>
      <c r="AF4160" s="24"/>
    </row>
    <row r="4161" spans="1:32" x14ac:dyDescent="0.25">
      <c r="A4161" s="18"/>
      <c r="B4161" s="18"/>
      <c r="C4161" s="74"/>
      <c r="D4161" s="74"/>
      <c r="E4161" s="75"/>
      <c r="F4161" s="5"/>
      <c r="G4161" s="5"/>
      <c r="H4161" s="5"/>
      <c r="K4161" s="5"/>
      <c r="L4161" s="5"/>
      <c r="M4161" s="18"/>
      <c r="N4161" s="18"/>
      <c r="T4161" s="67"/>
      <c r="U4161" s="67"/>
      <c r="V4161" s="20"/>
      <c r="Z4161" s="24"/>
      <c r="AA4161" s="24"/>
      <c r="AB4161" s="24"/>
      <c r="AC4161" s="24"/>
      <c r="AD4161" s="24"/>
      <c r="AE4161" s="24"/>
      <c r="AF4161" s="24"/>
    </row>
    <row r="4162" spans="1:32" x14ac:dyDescent="0.25">
      <c r="A4162" s="18"/>
      <c r="B4162" s="18"/>
      <c r="C4162" s="74"/>
      <c r="D4162" s="74"/>
      <c r="E4162" s="75"/>
      <c r="F4162" s="5"/>
      <c r="G4162" s="5"/>
      <c r="H4162" s="5"/>
      <c r="K4162" s="5"/>
      <c r="L4162" s="5"/>
      <c r="M4162" s="18"/>
      <c r="N4162" s="18"/>
      <c r="T4162" s="67"/>
      <c r="U4162" s="67"/>
      <c r="V4162" s="20"/>
      <c r="Z4162" s="24"/>
      <c r="AA4162" s="24"/>
      <c r="AB4162" s="24"/>
      <c r="AC4162" s="24"/>
      <c r="AD4162" s="24"/>
      <c r="AE4162" s="24"/>
      <c r="AF4162" s="24"/>
    </row>
    <row r="4163" spans="1:32" x14ac:dyDescent="0.25">
      <c r="A4163" s="18"/>
      <c r="B4163" s="18"/>
      <c r="C4163" s="74"/>
      <c r="D4163" s="74"/>
      <c r="E4163" s="75"/>
      <c r="F4163" s="5"/>
      <c r="G4163" s="5"/>
      <c r="H4163" s="5"/>
      <c r="K4163" s="5"/>
      <c r="L4163" s="5"/>
      <c r="M4163" s="18"/>
      <c r="N4163" s="18"/>
      <c r="T4163" s="67"/>
      <c r="U4163" s="67"/>
      <c r="V4163" s="20"/>
      <c r="Z4163" s="24"/>
      <c r="AA4163" s="24"/>
      <c r="AB4163" s="24"/>
      <c r="AC4163" s="24"/>
      <c r="AD4163" s="24"/>
      <c r="AE4163" s="24"/>
      <c r="AF4163" s="24"/>
    </row>
    <row r="4164" spans="1:32" x14ac:dyDescent="0.25">
      <c r="A4164" s="18"/>
      <c r="B4164" s="18"/>
      <c r="C4164" s="74"/>
      <c r="D4164" s="74"/>
      <c r="E4164" s="75"/>
      <c r="F4164" s="5"/>
      <c r="G4164" s="5"/>
      <c r="H4164" s="5"/>
      <c r="K4164" s="5"/>
      <c r="L4164" s="5"/>
      <c r="M4164" s="18"/>
      <c r="N4164" s="18"/>
      <c r="T4164" s="67"/>
      <c r="U4164" s="67"/>
      <c r="V4164" s="20"/>
      <c r="Z4164" s="24"/>
      <c r="AA4164" s="24"/>
      <c r="AB4164" s="24"/>
      <c r="AC4164" s="24"/>
      <c r="AD4164" s="24"/>
      <c r="AE4164" s="24"/>
      <c r="AF4164" s="24"/>
    </row>
    <row r="4165" spans="1:32" x14ac:dyDescent="0.25">
      <c r="A4165" s="18"/>
      <c r="B4165" s="18"/>
      <c r="C4165" s="74"/>
      <c r="D4165" s="74"/>
      <c r="E4165" s="75"/>
      <c r="F4165" s="5"/>
      <c r="G4165" s="5"/>
      <c r="H4165" s="5"/>
      <c r="K4165" s="5"/>
      <c r="L4165" s="5"/>
      <c r="M4165" s="18"/>
      <c r="N4165" s="18"/>
      <c r="T4165" s="67"/>
      <c r="U4165" s="67"/>
      <c r="V4165" s="20"/>
      <c r="Z4165" s="24"/>
      <c r="AA4165" s="24"/>
      <c r="AB4165" s="24"/>
      <c r="AC4165" s="24"/>
      <c r="AD4165" s="24"/>
      <c r="AE4165" s="24"/>
      <c r="AF4165" s="24"/>
    </row>
    <row r="4166" spans="1:32" x14ac:dyDescent="0.25">
      <c r="A4166" s="18"/>
      <c r="B4166" s="18"/>
      <c r="C4166" s="74"/>
      <c r="D4166" s="74"/>
      <c r="E4166" s="75"/>
      <c r="F4166" s="5"/>
      <c r="G4166" s="5"/>
      <c r="H4166" s="5"/>
      <c r="K4166" s="5"/>
      <c r="L4166" s="5"/>
      <c r="M4166" s="18"/>
      <c r="N4166" s="18"/>
      <c r="T4166" s="67"/>
      <c r="U4166" s="67"/>
      <c r="V4166" s="20"/>
      <c r="Z4166" s="24"/>
      <c r="AA4166" s="24"/>
      <c r="AB4166" s="24"/>
      <c r="AC4166" s="24"/>
      <c r="AD4166" s="24"/>
      <c r="AE4166" s="24"/>
      <c r="AF4166" s="24"/>
    </row>
    <row r="4167" spans="1:32" x14ac:dyDescent="0.25">
      <c r="A4167" s="18"/>
      <c r="B4167" s="18"/>
      <c r="C4167" s="74"/>
      <c r="D4167" s="74"/>
      <c r="E4167" s="75"/>
      <c r="F4167" s="5"/>
      <c r="G4167" s="5"/>
      <c r="H4167" s="5"/>
      <c r="K4167" s="5"/>
      <c r="L4167" s="5"/>
      <c r="M4167" s="18"/>
      <c r="N4167" s="18"/>
      <c r="T4167" s="67"/>
      <c r="U4167" s="67"/>
      <c r="V4167" s="20"/>
      <c r="Z4167" s="24"/>
      <c r="AA4167" s="24"/>
      <c r="AB4167" s="24"/>
      <c r="AC4167" s="24"/>
      <c r="AD4167" s="24"/>
      <c r="AE4167" s="24"/>
      <c r="AF4167" s="24"/>
    </row>
    <row r="4168" spans="1:32" x14ac:dyDescent="0.25">
      <c r="A4168" s="18"/>
      <c r="B4168" s="18"/>
      <c r="C4168" s="74"/>
      <c r="D4168" s="74"/>
      <c r="E4168" s="75"/>
      <c r="F4168" s="5"/>
      <c r="G4168" s="5"/>
      <c r="H4168" s="5"/>
      <c r="K4168" s="5"/>
      <c r="L4168" s="5"/>
      <c r="M4168" s="18"/>
      <c r="N4168" s="18"/>
      <c r="T4168" s="67"/>
      <c r="U4168" s="67"/>
      <c r="V4168" s="20"/>
      <c r="Z4168" s="24"/>
      <c r="AA4168" s="24"/>
      <c r="AB4168" s="24"/>
      <c r="AC4168" s="24"/>
      <c r="AD4168" s="24"/>
      <c r="AE4168" s="24"/>
      <c r="AF4168" s="24"/>
    </row>
    <row r="4169" spans="1:32" x14ac:dyDescent="0.25">
      <c r="A4169" s="18"/>
      <c r="B4169" s="18"/>
      <c r="C4169" s="74"/>
      <c r="D4169" s="74"/>
      <c r="E4169" s="75"/>
      <c r="F4169" s="5"/>
      <c r="G4169" s="5"/>
      <c r="H4169" s="5"/>
      <c r="K4169" s="5"/>
      <c r="L4169" s="5"/>
      <c r="M4169" s="18"/>
      <c r="N4169" s="18"/>
      <c r="T4169" s="67"/>
      <c r="U4169" s="67"/>
      <c r="V4169" s="20"/>
      <c r="Z4169" s="24"/>
      <c r="AA4169" s="24"/>
      <c r="AB4169" s="24"/>
      <c r="AC4169" s="24"/>
      <c r="AD4169" s="24"/>
      <c r="AE4169" s="24"/>
      <c r="AF4169" s="24"/>
    </row>
    <row r="4170" spans="1:32" x14ac:dyDescent="0.25">
      <c r="A4170" s="18"/>
      <c r="B4170" s="18"/>
      <c r="C4170" s="74"/>
      <c r="D4170" s="74"/>
      <c r="E4170" s="75"/>
      <c r="F4170" s="5"/>
      <c r="G4170" s="5"/>
      <c r="H4170" s="5"/>
      <c r="K4170" s="5"/>
      <c r="L4170" s="5"/>
      <c r="M4170" s="18"/>
      <c r="N4170" s="18"/>
      <c r="T4170" s="67"/>
      <c r="U4170" s="67"/>
      <c r="V4170" s="20"/>
      <c r="Z4170" s="24"/>
      <c r="AA4170" s="24"/>
      <c r="AB4170" s="24"/>
      <c r="AC4170" s="24"/>
      <c r="AD4170" s="24"/>
      <c r="AE4170" s="24"/>
      <c r="AF4170" s="24"/>
    </row>
    <row r="4171" spans="1:32" x14ac:dyDescent="0.25">
      <c r="A4171" s="18"/>
      <c r="B4171" s="18"/>
      <c r="C4171" s="74"/>
      <c r="D4171" s="74"/>
      <c r="E4171" s="75"/>
      <c r="F4171" s="5"/>
      <c r="G4171" s="5"/>
      <c r="H4171" s="5"/>
      <c r="K4171" s="5"/>
      <c r="L4171" s="5"/>
      <c r="M4171" s="18"/>
      <c r="N4171" s="18"/>
      <c r="T4171" s="67"/>
      <c r="U4171" s="67"/>
      <c r="V4171" s="20"/>
      <c r="Z4171" s="24"/>
      <c r="AA4171" s="24"/>
      <c r="AB4171" s="24"/>
      <c r="AC4171" s="24"/>
      <c r="AD4171" s="24"/>
      <c r="AE4171" s="24"/>
      <c r="AF4171" s="24"/>
    </row>
    <row r="4172" spans="1:32" x14ac:dyDescent="0.25">
      <c r="A4172" s="18"/>
      <c r="B4172" s="18"/>
      <c r="C4172" s="74"/>
      <c r="D4172" s="74"/>
      <c r="E4172" s="75"/>
      <c r="F4172" s="5"/>
      <c r="G4172" s="5"/>
      <c r="H4172" s="5"/>
      <c r="K4172" s="5"/>
      <c r="L4172" s="5"/>
      <c r="M4172" s="18"/>
      <c r="N4172" s="18"/>
      <c r="T4172" s="67"/>
      <c r="U4172" s="67"/>
      <c r="V4172" s="20"/>
      <c r="Z4172" s="24"/>
      <c r="AA4172" s="24"/>
      <c r="AB4172" s="24"/>
      <c r="AC4172" s="24"/>
      <c r="AD4172" s="24"/>
      <c r="AE4172" s="24"/>
      <c r="AF4172" s="24"/>
    </row>
    <row r="4173" spans="1:32" x14ac:dyDescent="0.25">
      <c r="A4173" s="18"/>
      <c r="B4173" s="18"/>
      <c r="C4173" s="74"/>
      <c r="D4173" s="74"/>
      <c r="E4173" s="75"/>
      <c r="F4173" s="5"/>
      <c r="G4173" s="5"/>
      <c r="H4173" s="5"/>
      <c r="K4173" s="5"/>
      <c r="L4173" s="5"/>
      <c r="M4173" s="18"/>
      <c r="N4173" s="18"/>
      <c r="T4173" s="67"/>
      <c r="U4173" s="67"/>
      <c r="V4173" s="20"/>
      <c r="Z4173" s="24"/>
      <c r="AA4173" s="24"/>
      <c r="AB4173" s="24"/>
      <c r="AC4173" s="24"/>
      <c r="AD4173" s="24"/>
      <c r="AE4173" s="24"/>
      <c r="AF4173" s="24"/>
    </row>
    <row r="4174" spans="1:32" x14ac:dyDescent="0.25">
      <c r="A4174" s="18"/>
      <c r="B4174" s="18"/>
      <c r="C4174" s="74"/>
      <c r="D4174" s="74"/>
      <c r="E4174" s="75"/>
      <c r="F4174" s="5"/>
      <c r="G4174" s="5"/>
      <c r="H4174" s="5"/>
      <c r="K4174" s="5"/>
      <c r="L4174" s="5"/>
      <c r="M4174" s="18"/>
      <c r="N4174" s="18"/>
      <c r="T4174" s="67"/>
      <c r="U4174" s="67"/>
      <c r="V4174" s="20"/>
      <c r="Z4174" s="24"/>
      <c r="AA4174" s="24"/>
      <c r="AB4174" s="24"/>
      <c r="AC4174" s="24"/>
      <c r="AD4174" s="24"/>
      <c r="AE4174" s="24"/>
      <c r="AF4174" s="24"/>
    </row>
    <row r="4175" spans="1:32" x14ac:dyDescent="0.25">
      <c r="A4175" s="18"/>
      <c r="B4175" s="18"/>
      <c r="C4175" s="74"/>
      <c r="D4175" s="74"/>
      <c r="E4175" s="75"/>
      <c r="F4175" s="5"/>
      <c r="G4175" s="5"/>
      <c r="H4175" s="5"/>
      <c r="K4175" s="5"/>
      <c r="L4175" s="5"/>
      <c r="M4175" s="18"/>
      <c r="N4175" s="18"/>
      <c r="T4175" s="67"/>
      <c r="U4175" s="67"/>
      <c r="V4175" s="20"/>
      <c r="Z4175" s="24"/>
      <c r="AA4175" s="24"/>
      <c r="AB4175" s="24"/>
      <c r="AC4175" s="24"/>
      <c r="AD4175" s="24"/>
      <c r="AE4175" s="24"/>
      <c r="AF4175" s="24"/>
    </row>
    <row r="4176" spans="1:32" x14ac:dyDescent="0.25">
      <c r="A4176" s="18"/>
      <c r="B4176" s="18"/>
      <c r="C4176" s="74"/>
      <c r="D4176" s="74"/>
      <c r="E4176" s="75"/>
      <c r="F4176" s="5"/>
      <c r="G4176" s="5"/>
      <c r="H4176" s="5"/>
      <c r="K4176" s="5"/>
      <c r="L4176" s="5"/>
      <c r="M4176" s="18"/>
      <c r="N4176" s="18"/>
      <c r="T4176" s="67"/>
      <c r="U4176" s="67"/>
      <c r="V4176" s="20"/>
      <c r="Z4176" s="24"/>
      <c r="AA4176" s="24"/>
      <c r="AB4176" s="24"/>
      <c r="AC4176" s="24"/>
      <c r="AD4176" s="24"/>
      <c r="AE4176" s="24"/>
      <c r="AF4176" s="24"/>
    </row>
    <row r="4177" spans="1:32" x14ac:dyDescent="0.25">
      <c r="A4177" s="18"/>
      <c r="B4177" s="18"/>
      <c r="C4177" s="74"/>
      <c r="D4177" s="74"/>
      <c r="E4177" s="75"/>
      <c r="F4177" s="5"/>
      <c r="G4177" s="5"/>
      <c r="H4177" s="5"/>
      <c r="K4177" s="5"/>
      <c r="L4177" s="5"/>
      <c r="M4177" s="18"/>
      <c r="N4177" s="18"/>
      <c r="T4177" s="67"/>
      <c r="U4177" s="67"/>
      <c r="V4177" s="20"/>
      <c r="Z4177" s="24"/>
      <c r="AA4177" s="24"/>
      <c r="AB4177" s="24"/>
      <c r="AC4177" s="24"/>
      <c r="AD4177" s="24"/>
      <c r="AE4177" s="24"/>
      <c r="AF4177" s="24"/>
    </row>
    <row r="4178" spans="1:32" x14ac:dyDescent="0.25">
      <c r="A4178" s="18"/>
      <c r="B4178" s="18"/>
      <c r="C4178" s="74"/>
      <c r="D4178" s="74"/>
      <c r="E4178" s="75"/>
      <c r="F4178" s="5"/>
      <c r="G4178" s="5"/>
      <c r="H4178" s="5"/>
      <c r="K4178" s="5"/>
      <c r="L4178" s="5"/>
      <c r="M4178" s="18"/>
      <c r="N4178" s="18"/>
      <c r="T4178" s="67"/>
      <c r="U4178" s="67"/>
      <c r="V4178" s="20"/>
      <c r="Z4178" s="24"/>
      <c r="AA4178" s="24"/>
      <c r="AB4178" s="24"/>
      <c r="AC4178" s="24"/>
      <c r="AD4178" s="24"/>
      <c r="AE4178" s="24"/>
      <c r="AF4178" s="24"/>
    </row>
    <row r="4179" spans="1:32" x14ac:dyDescent="0.25">
      <c r="A4179" s="18"/>
      <c r="B4179" s="18"/>
      <c r="C4179" s="74"/>
      <c r="D4179" s="74"/>
      <c r="E4179" s="75"/>
      <c r="F4179" s="5"/>
      <c r="G4179" s="5"/>
      <c r="H4179" s="5"/>
      <c r="K4179" s="5"/>
      <c r="L4179" s="5"/>
      <c r="M4179" s="18"/>
      <c r="N4179" s="18"/>
      <c r="T4179" s="67"/>
      <c r="U4179" s="67"/>
      <c r="V4179" s="20"/>
      <c r="Z4179" s="24"/>
      <c r="AA4179" s="24"/>
      <c r="AB4179" s="24"/>
      <c r="AC4179" s="24"/>
      <c r="AD4179" s="24"/>
      <c r="AE4179" s="24"/>
      <c r="AF4179" s="24"/>
    </row>
    <row r="4180" spans="1:32" x14ac:dyDescent="0.25">
      <c r="A4180" s="18"/>
      <c r="B4180" s="18"/>
      <c r="C4180" s="74"/>
      <c r="D4180" s="74"/>
      <c r="E4180" s="75"/>
      <c r="F4180" s="5"/>
      <c r="G4180" s="5"/>
      <c r="H4180" s="5"/>
      <c r="K4180" s="5"/>
      <c r="L4180" s="5"/>
      <c r="M4180" s="18"/>
      <c r="N4180" s="18"/>
      <c r="T4180" s="67"/>
      <c r="U4180" s="67"/>
      <c r="V4180" s="20"/>
      <c r="Z4180" s="24"/>
      <c r="AA4180" s="24"/>
      <c r="AB4180" s="24"/>
      <c r="AC4180" s="24"/>
      <c r="AD4180" s="24"/>
      <c r="AE4180" s="24"/>
      <c r="AF4180" s="24"/>
    </row>
    <row r="4181" spans="1:32" x14ac:dyDescent="0.25">
      <c r="A4181" s="18"/>
      <c r="B4181" s="18"/>
      <c r="C4181" s="74"/>
      <c r="D4181" s="74"/>
      <c r="E4181" s="75"/>
      <c r="F4181" s="5"/>
      <c r="G4181" s="5"/>
      <c r="H4181" s="5"/>
      <c r="K4181" s="5"/>
      <c r="L4181" s="5"/>
      <c r="M4181" s="18"/>
      <c r="N4181" s="18"/>
      <c r="T4181" s="67"/>
      <c r="U4181" s="67"/>
      <c r="V4181" s="20"/>
      <c r="Z4181" s="24"/>
      <c r="AA4181" s="24"/>
      <c r="AB4181" s="24"/>
      <c r="AC4181" s="24"/>
      <c r="AD4181" s="24"/>
      <c r="AE4181" s="24"/>
      <c r="AF4181" s="24"/>
    </row>
    <row r="4182" spans="1:32" x14ac:dyDescent="0.25">
      <c r="A4182" s="18"/>
      <c r="B4182" s="18"/>
      <c r="C4182" s="74"/>
      <c r="D4182" s="74"/>
      <c r="E4182" s="75"/>
      <c r="F4182" s="5"/>
      <c r="G4182" s="5"/>
      <c r="H4182" s="5"/>
      <c r="K4182" s="5"/>
      <c r="L4182" s="5"/>
      <c r="M4182" s="18"/>
      <c r="N4182" s="18"/>
      <c r="T4182" s="67"/>
      <c r="U4182" s="67"/>
      <c r="V4182" s="20"/>
      <c r="Z4182" s="24"/>
      <c r="AA4182" s="24"/>
      <c r="AB4182" s="24"/>
      <c r="AC4182" s="24"/>
      <c r="AD4182" s="24"/>
      <c r="AE4182" s="24"/>
      <c r="AF4182" s="24"/>
    </row>
    <row r="4183" spans="1:32" x14ac:dyDescent="0.25">
      <c r="A4183" s="18"/>
      <c r="B4183" s="18"/>
      <c r="C4183" s="74"/>
      <c r="D4183" s="74"/>
      <c r="E4183" s="75"/>
      <c r="F4183" s="5"/>
      <c r="G4183" s="5"/>
      <c r="H4183" s="5"/>
      <c r="K4183" s="5"/>
      <c r="L4183" s="5"/>
      <c r="M4183" s="18"/>
      <c r="N4183" s="18"/>
      <c r="T4183" s="67"/>
      <c r="U4183" s="67"/>
      <c r="V4183" s="20"/>
      <c r="Z4183" s="24"/>
      <c r="AA4183" s="24"/>
      <c r="AB4183" s="24"/>
      <c r="AC4183" s="24"/>
      <c r="AD4183" s="24"/>
      <c r="AE4183" s="24"/>
      <c r="AF4183" s="24"/>
    </row>
    <row r="4184" spans="1:32" x14ac:dyDescent="0.25">
      <c r="A4184" s="18"/>
      <c r="B4184" s="18"/>
      <c r="C4184" s="74"/>
      <c r="D4184" s="74"/>
      <c r="E4184" s="75"/>
      <c r="F4184" s="5"/>
      <c r="G4184" s="5"/>
      <c r="H4184" s="5"/>
      <c r="K4184" s="5"/>
      <c r="L4184" s="5"/>
      <c r="M4184" s="18"/>
      <c r="N4184" s="18"/>
      <c r="T4184" s="67"/>
      <c r="U4184" s="67"/>
      <c r="V4184" s="20"/>
      <c r="Z4184" s="24"/>
      <c r="AA4184" s="24"/>
      <c r="AB4184" s="24"/>
      <c r="AC4184" s="24"/>
      <c r="AD4184" s="24"/>
      <c r="AE4184" s="24"/>
      <c r="AF4184" s="24"/>
    </row>
    <row r="4185" spans="1:32" x14ac:dyDescent="0.25">
      <c r="A4185" s="18"/>
      <c r="B4185" s="18"/>
      <c r="C4185" s="74"/>
      <c r="D4185" s="74"/>
      <c r="E4185" s="75"/>
      <c r="F4185" s="5"/>
      <c r="G4185" s="5"/>
      <c r="H4185" s="5"/>
      <c r="K4185" s="5"/>
      <c r="L4185" s="5"/>
      <c r="M4185" s="18"/>
      <c r="N4185" s="18"/>
      <c r="T4185" s="67"/>
      <c r="U4185" s="67"/>
      <c r="V4185" s="20"/>
      <c r="Z4185" s="24"/>
      <c r="AA4185" s="24"/>
      <c r="AB4185" s="24"/>
      <c r="AC4185" s="24"/>
      <c r="AD4185" s="24"/>
      <c r="AE4185" s="24"/>
      <c r="AF4185" s="24"/>
    </row>
    <row r="4186" spans="1:32" x14ac:dyDescent="0.25">
      <c r="A4186" s="18"/>
      <c r="B4186" s="18"/>
      <c r="C4186" s="74"/>
      <c r="D4186" s="74"/>
      <c r="E4186" s="75"/>
      <c r="F4186" s="5"/>
      <c r="G4186" s="5"/>
      <c r="H4186" s="5"/>
      <c r="K4186" s="5"/>
      <c r="L4186" s="5"/>
      <c r="M4186" s="18"/>
      <c r="N4186" s="18"/>
      <c r="T4186" s="67"/>
      <c r="U4186" s="67"/>
      <c r="V4186" s="20"/>
      <c r="Z4186" s="24"/>
      <c r="AA4186" s="24"/>
      <c r="AB4186" s="24"/>
      <c r="AC4186" s="24"/>
      <c r="AD4186" s="24"/>
      <c r="AE4186" s="24"/>
      <c r="AF4186" s="24"/>
    </row>
    <row r="4187" spans="1:32" x14ac:dyDescent="0.25">
      <c r="A4187" s="18"/>
      <c r="B4187" s="18"/>
      <c r="C4187" s="74"/>
      <c r="D4187" s="74"/>
      <c r="E4187" s="75"/>
      <c r="F4187" s="5"/>
      <c r="G4187" s="5"/>
      <c r="H4187" s="5"/>
      <c r="K4187" s="5"/>
      <c r="L4187" s="5"/>
      <c r="M4187" s="18"/>
      <c r="N4187" s="18"/>
      <c r="T4187" s="67"/>
      <c r="U4187" s="67"/>
      <c r="V4187" s="20"/>
      <c r="Z4187" s="24"/>
      <c r="AA4187" s="24"/>
      <c r="AB4187" s="24"/>
      <c r="AC4187" s="24"/>
      <c r="AD4187" s="24"/>
      <c r="AE4187" s="24"/>
      <c r="AF4187" s="24"/>
    </row>
    <row r="4188" spans="1:32" x14ac:dyDescent="0.25">
      <c r="A4188" s="18"/>
      <c r="B4188" s="18"/>
      <c r="C4188" s="74"/>
      <c r="D4188" s="74"/>
      <c r="E4188" s="75"/>
      <c r="F4188" s="5"/>
      <c r="G4188" s="5"/>
      <c r="H4188" s="5"/>
      <c r="K4188" s="5"/>
      <c r="L4188" s="5"/>
      <c r="M4188" s="18"/>
      <c r="N4188" s="18"/>
      <c r="T4188" s="67"/>
      <c r="U4188" s="67"/>
      <c r="V4188" s="20"/>
      <c r="Z4188" s="24"/>
      <c r="AA4188" s="24"/>
      <c r="AB4188" s="24"/>
      <c r="AC4188" s="24"/>
      <c r="AD4188" s="24"/>
      <c r="AE4188" s="24"/>
      <c r="AF4188" s="24"/>
    </row>
    <row r="4189" spans="1:32" x14ac:dyDescent="0.25">
      <c r="A4189" s="18"/>
      <c r="B4189" s="18"/>
      <c r="C4189" s="74"/>
      <c r="D4189" s="74"/>
      <c r="E4189" s="75"/>
      <c r="F4189" s="5"/>
      <c r="G4189" s="5"/>
      <c r="H4189" s="5"/>
      <c r="K4189" s="5"/>
      <c r="L4189" s="5"/>
      <c r="M4189" s="18"/>
      <c r="N4189" s="18"/>
      <c r="T4189" s="67"/>
      <c r="U4189" s="67"/>
      <c r="V4189" s="20"/>
      <c r="Z4189" s="24"/>
      <c r="AA4189" s="24"/>
      <c r="AB4189" s="24"/>
      <c r="AC4189" s="24"/>
      <c r="AD4189" s="24"/>
      <c r="AE4189" s="24"/>
      <c r="AF4189" s="24"/>
    </row>
    <row r="4190" spans="1:32" x14ac:dyDescent="0.25">
      <c r="A4190" s="18"/>
      <c r="B4190" s="18"/>
      <c r="C4190" s="74"/>
      <c r="D4190" s="74"/>
      <c r="E4190" s="75"/>
      <c r="F4190" s="5"/>
      <c r="G4190" s="5"/>
      <c r="H4190" s="5"/>
      <c r="K4190" s="5"/>
      <c r="L4190" s="5"/>
      <c r="M4190" s="18"/>
      <c r="N4190" s="18"/>
      <c r="T4190" s="67"/>
      <c r="U4190" s="67"/>
      <c r="V4190" s="20"/>
      <c r="Z4190" s="24"/>
      <c r="AA4190" s="24"/>
      <c r="AB4190" s="24"/>
      <c r="AC4190" s="24"/>
      <c r="AD4190" s="24"/>
      <c r="AE4190" s="24"/>
      <c r="AF4190" s="24"/>
    </row>
    <row r="4191" spans="1:32" x14ac:dyDescent="0.25">
      <c r="A4191" s="18"/>
      <c r="B4191" s="18"/>
      <c r="C4191" s="74"/>
      <c r="D4191" s="74"/>
      <c r="E4191" s="75"/>
      <c r="F4191" s="5"/>
      <c r="G4191" s="5"/>
      <c r="H4191" s="5"/>
      <c r="K4191" s="5"/>
      <c r="L4191" s="5"/>
      <c r="M4191" s="18"/>
      <c r="N4191" s="18"/>
      <c r="T4191" s="67"/>
      <c r="U4191" s="67"/>
      <c r="V4191" s="20"/>
      <c r="Z4191" s="24"/>
      <c r="AA4191" s="24"/>
      <c r="AB4191" s="24"/>
      <c r="AC4191" s="24"/>
      <c r="AD4191" s="24"/>
      <c r="AE4191" s="24"/>
      <c r="AF4191" s="24"/>
    </row>
    <row r="4192" spans="1:32" x14ac:dyDescent="0.25">
      <c r="A4192" s="18"/>
      <c r="B4192" s="18"/>
      <c r="C4192" s="74"/>
      <c r="D4192" s="74"/>
      <c r="E4192" s="75"/>
      <c r="F4192" s="5"/>
      <c r="G4192" s="5"/>
      <c r="H4192" s="5"/>
      <c r="K4192" s="5"/>
      <c r="L4192" s="5"/>
      <c r="M4192" s="18"/>
      <c r="N4192" s="18"/>
      <c r="T4192" s="67"/>
      <c r="U4192" s="67"/>
      <c r="V4192" s="20"/>
      <c r="Z4192" s="24"/>
      <c r="AA4192" s="24"/>
      <c r="AB4192" s="24"/>
      <c r="AC4192" s="24"/>
      <c r="AD4192" s="24"/>
      <c r="AE4192" s="24"/>
      <c r="AF4192" s="24"/>
    </row>
    <row r="4193" spans="1:32" x14ac:dyDescent="0.25">
      <c r="A4193" s="18"/>
      <c r="B4193" s="18"/>
      <c r="C4193" s="74"/>
      <c r="D4193" s="74"/>
      <c r="E4193" s="75"/>
      <c r="F4193" s="5"/>
      <c r="G4193" s="5"/>
      <c r="H4193" s="5"/>
      <c r="K4193" s="5"/>
      <c r="L4193" s="5"/>
      <c r="M4193" s="18"/>
      <c r="N4193" s="18"/>
      <c r="T4193" s="67"/>
      <c r="U4193" s="67"/>
      <c r="V4193" s="20"/>
      <c r="Z4193" s="24"/>
      <c r="AA4193" s="24"/>
      <c r="AB4193" s="24"/>
      <c r="AC4193" s="24"/>
      <c r="AD4193" s="24"/>
      <c r="AE4193" s="24"/>
      <c r="AF4193" s="24"/>
    </row>
    <row r="4194" spans="1:32" x14ac:dyDescent="0.25">
      <c r="A4194" s="18"/>
      <c r="B4194" s="18"/>
      <c r="C4194" s="74"/>
      <c r="D4194" s="74"/>
      <c r="E4194" s="75"/>
      <c r="F4194" s="5"/>
      <c r="G4194" s="5"/>
      <c r="H4194" s="5"/>
      <c r="K4194" s="5"/>
      <c r="L4194" s="5"/>
      <c r="M4194" s="18"/>
      <c r="N4194" s="18"/>
      <c r="T4194" s="67"/>
      <c r="U4194" s="67"/>
      <c r="V4194" s="20"/>
      <c r="Z4194" s="24"/>
      <c r="AA4194" s="24"/>
      <c r="AB4194" s="24"/>
      <c r="AC4194" s="24"/>
      <c r="AD4194" s="24"/>
      <c r="AE4194" s="24"/>
      <c r="AF4194" s="24"/>
    </row>
    <row r="4195" spans="1:32" x14ac:dyDescent="0.25">
      <c r="A4195" s="18"/>
      <c r="B4195" s="18"/>
      <c r="C4195" s="74"/>
      <c r="D4195" s="74"/>
      <c r="E4195" s="75"/>
      <c r="F4195" s="5"/>
      <c r="G4195" s="5"/>
      <c r="H4195" s="5"/>
      <c r="K4195" s="5"/>
      <c r="L4195" s="5"/>
      <c r="M4195" s="18"/>
      <c r="N4195" s="18"/>
      <c r="T4195" s="67"/>
      <c r="U4195" s="67"/>
      <c r="V4195" s="20"/>
      <c r="Z4195" s="24"/>
      <c r="AA4195" s="24"/>
      <c r="AB4195" s="24"/>
      <c r="AC4195" s="24"/>
      <c r="AD4195" s="24"/>
      <c r="AE4195" s="24"/>
      <c r="AF4195" s="24"/>
    </row>
    <row r="4196" spans="1:32" x14ac:dyDescent="0.25">
      <c r="A4196" s="18"/>
      <c r="B4196" s="18"/>
      <c r="C4196" s="74"/>
      <c r="D4196" s="74"/>
      <c r="E4196" s="75"/>
      <c r="F4196" s="5"/>
      <c r="G4196" s="5"/>
      <c r="H4196" s="5"/>
      <c r="K4196" s="5"/>
      <c r="L4196" s="5"/>
      <c r="M4196" s="18"/>
      <c r="N4196" s="18"/>
      <c r="T4196" s="67"/>
      <c r="U4196" s="67"/>
      <c r="V4196" s="20"/>
      <c r="Z4196" s="24"/>
      <c r="AA4196" s="24"/>
      <c r="AB4196" s="24"/>
      <c r="AC4196" s="24"/>
      <c r="AD4196" s="24"/>
      <c r="AE4196" s="24"/>
      <c r="AF4196" s="24"/>
    </row>
    <row r="4197" spans="1:32" x14ac:dyDescent="0.25">
      <c r="A4197" s="18"/>
      <c r="B4197" s="18"/>
      <c r="C4197" s="74"/>
      <c r="D4197" s="74"/>
      <c r="E4197" s="75"/>
      <c r="F4197" s="5"/>
      <c r="G4197" s="5"/>
      <c r="H4197" s="5"/>
      <c r="K4197" s="5"/>
      <c r="L4197" s="5"/>
      <c r="M4197" s="18"/>
      <c r="N4197" s="18"/>
      <c r="T4197" s="67"/>
      <c r="U4197" s="67"/>
      <c r="V4197" s="20"/>
      <c r="Z4197" s="24"/>
      <c r="AA4197" s="24"/>
      <c r="AB4197" s="24"/>
      <c r="AC4197" s="24"/>
      <c r="AD4197" s="24"/>
      <c r="AE4197" s="24"/>
      <c r="AF4197" s="24"/>
    </row>
    <row r="4198" spans="1:32" x14ac:dyDescent="0.25">
      <c r="A4198" s="18"/>
      <c r="B4198" s="18"/>
      <c r="C4198" s="74"/>
      <c r="D4198" s="74"/>
      <c r="E4198" s="75"/>
      <c r="F4198" s="5"/>
      <c r="G4198" s="5"/>
      <c r="H4198" s="5"/>
      <c r="K4198" s="5"/>
      <c r="L4198" s="5"/>
      <c r="M4198" s="18"/>
      <c r="N4198" s="18"/>
      <c r="T4198" s="67"/>
      <c r="U4198" s="67"/>
      <c r="V4198" s="20"/>
      <c r="Z4198" s="24"/>
      <c r="AA4198" s="24"/>
      <c r="AB4198" s="24"/>
      <c r="AC4198" s="24"/>
      <c r="AD4198" s="24"/>
      <c r="AE4198" s="24"/>
      <c r="AF4198" s="24"/>
    </row>
    <row r="4199" spans="1:32" x14ac:dyDescent="0.25">
      <c r="A4199" s="18"/>
      <c r="B4199" s="18"/>
      <c r="C4199" s="74"/>
      <c r="D4199" s="74"/>
      <c r="E4199" s="75"/>
      <c r="F4199" s="5"/>
      <c r="G4199" s="5"/>
      <c r="H4199" s="5"/>
      <c r="K4199" s="5"/>
      <c r="L4199" s="5"/>
      <c r="M4199" s="18"/>
      <c r="N4199" s="18"/>
      <c r="T4199" s="67"/>
      <c r="U4199" s="67"/>
      <c r="V4199" s="20"/>
      <c r="Z4199" s="24"/>
      <c r="AA4199" s="24"/>
      <c r="AB4199" s="24"/>
      <c r="AC4199" s="24"/>
      <c r="AD4199" s="24"/>
      <c r="AE4199" s="24"/>
      <c r="AF4199" s="24"/>
    </row>
    <row r="4200" spans="1:32" x14ac:dyDescent="0.25">
      <c r="A4200" s="18"/>
      <c r="B4200" s="18"/>
      <c r="C4200" s="74"/>
      <c r="D4200" s="74"/>
      <c r="E4200" s="75"/>
      <c r="F4200" s="5"/>
      <c r="G4200" s="5"/>
      <c r="H4200" s="5"/>
      <c r="K4200" s="5"/>
      <c r="L4200" s="5"/>
      <c r="M4200" s="18"/>
      <c r="N4200" s="18"/>
      <c r="T4200" s="67"/>
      <c r="U4200" s="67"/>
      <c r="V4200" s="20"/>
      <c r="Z4200" s="24"/>
      <c r="AA4200" s="24"/>
      <c r="AB4200" s="24"/>
      <c r="AC4200" s="24"/>
      <c r="AD4200" s="24"/>
      <c r="AE4200" s="24"/>
      <c r="AF4200" s="24"/>
    </row>
    <row r="4201" spans="1:32" x14ac:dyDescent="0.25">
      <c r="A4201" s="18"/>
      <c r="B4201" s="18"/>
      <c r="C4201" s="74"/>
      <c r="D4201" s="74"/>
      <c r="E4201" s="75"/>
      <c r="F4201" s="5"/>
      <c r="G4201" s="5"/>
      <c r="H4201" s="5"/>
      <c r="K4201" s="5"/>
      <c r="L4201" s="5"/>
      <c r="M4201" s="18"/>
      <c r="N4201" s="18"/>
      <c r="T4201" s="67"/>
      <c r="U4201" s="67"/>
      <c r="V4201" s="20"/>
      <c r="Z4201" s="24"/>
      <c r="AA4201" s="24"/>
      <c r="AB4201" s="24"/>
      <c r="AC4201" s="24"/>
      <c r="AD4201" s="24"/>
      <c r="AE4201" s="24"/>
      <c r="AF4201" s="24"/>
    </row>
    <row r="4202" spans="1:32" x14ac:dyDescent="0.25">
      <c r="A4202" s="18"/>
      <c r="B4202" s="18"/>
      <c r="C4202" s="74"/>
      <c r="D4202" s="74"/>
      <c r="E4202" s="75"/>
      <c r="F4202" s="5"/>
      <c r="G4202" s="5"/>
      <c r="H4202" s="5"/>
      <c r="K4202" s="5"/>
      <c r="L4202" s="5"/>
      <c r="M4202" s="18"/>
      <c r="N4202" s="18"/>
      <c r="T4202" s="67"/>
      <c r="U4202" s="67"/>
      <c r="V4202" s="20"/>
      <c r="Z4202" s="24"/>
      <c r="AA4202" s="24"/>
      <c r="AB4202" s="24"/>
      <c r="AC4202" s="24"/>
      <c r="AD4202" s="24"/>
      <c r="AE4202" s="24"/>
      <c r="AF4202" s="24"/>
    </row>
    <row r="4203" spans="1:32" x14ac:dyDescent="0.25">
      <c r="A4203" s="18"/>
      <c r="B4203" s="18"/>
      <c r="C4203" s="74"/>
      <c r="D4203" s="74"/>
      <c r="E4203" s="75"/>
      <c r="F4203" s="5"/>
      <c r="G4203" s="5"/>
      <c r="H4203" s="5"/>
      <c r="K4203" s="5"/>
      <c r="L4203" s="5"/>
      <c r="M4203" s="18"/>
      <c r="N4203" s="18"/>
      <c r="T4203" s="67"/>
      <c r="U4203" s="67"/>
      <c r="V4203" s="20"/>
      <c r="Z4203" s="24"/>
      <c r="AA4203" s="24"/>
      <c r="AB4203" s="24"/>
      <c r="AC4203" s="24"/>
      <c r="AD4203" s="24"/>
      <c r="AE4203" s="24"/>
      <c r="AF4203" s="24"/>
    </row>
    <row r="4204" spans="1:32" x14ac:dyDescent="0.25">
      <c r="A4204" s="18"/>
      <c r="B4204" s="18"/>
      <c r="C4204" s="74"/>
      <c r="D4204" s="74"/>
      <c r="E4204" s="75"/>
      <c r="F4204" s="5"/>
      <c r="G4204" s="5"/>
      <c r="H4204" s="5"/>
      <c r="K4204" s="5"/>
      <c r="L4204" s="5"/>
      <c r="M4204" s="18"/>
      <c r="N4204" s="18"/>
      <c r="T4204" s="67"/>
      <c r="U4204" s="67"/>
      <c r="V4204" s="20"/>
      <c r="Z4204" s="24"/>
      <c r="AA4204" s="24"/>
      <c r="AB4204" s="24"/>
      <c r="AC4204" s="24"/>
      <c r="AD4204" s="24"/>
      <c r="AE4204" s="24"/>
      <c r="AF4204" s="24"/>
    </row>
    <row r="4205" spans="1:32" x14ac:dyDescent="0.25">
      <c r="A4205" s="18"/>
      <c r="B4205" s="18"/>
      <c r="C4205" s="74"/>
      <c r="D4205" s="74"/>
      <c r="E4205" s="75"/>
      <c r="F4205" s="5"/>
      <c r="G4205" s="5"/>
      <c r="H4205" s="5"/>
      <c r="K4205" s="5"/>
      <c r="L4205" s="5"/>
      <c r="M4205" s="18"/>
      <c r="N4205" s="18"/>
      <c r="T4205" s="67"/>
      <c r="U4205" s="67"/>
      <c r="V4205" s="20"/>
      <c r="Z4205" s="24"/>
      <c r="AA4205" s="24"/>
      <c r="AB4205" s="24"/>
      <c r="AC4205" s="24"/>
      <c r="AD4205" s="24"/>
      <c r="AE4205" s="24"/>
      <c r="AF4205" s="24"/>
    </row>
    <row r="4206" spans="1:32" x14ac:dyDescent="0.25">
      <c r="A4206" s="18"/>
      <c r="B4206" s="18"/>
      <c r="C4206" s="74"/>
      <c r="D4206" s="74"/>
      <c r="E4206" s="75"/>
      <c r="F4206" s="5"/>
      <c r="G4206" s="5"/>
      <c r="H4206" s="5"/>
      <c r="K4206" s="5"/>
      <c r="L4206" s="5"/>
      <c r="M4206" s="18"/>
      <c r="N4206" s="18"/>
      <c r="T4206" s="67"/>
      <c r="U4206" s="67"/>
      <c r="V4206" s="20"/>
      <c r="Z4206" s="24"/>
      <c r="AA4206" s="24"/>
      <c r="AB4206" s="24"/>
      <c r="AC4206" s="24"/>
      <c r="AD4206" s="24"/>
      <c r="AE4206" s="24"/>
      <c r="AF4206" s="24"/>
    </row>
    <row r="4207" spans="1:32" x14ac:dyDescent="0.25">
      <c r="A4207" s="18"/>
      <c r="B4207" s="18"/>
      <c r="C4207" s="74"/>
      <c r="D4207" s="74"/>
      <c r="E4207" s="75"/>
      <c r="F4207" s="5"/>
      <c r="G4207" s="5"/>
      <c r="H4207" s="5"/>
      <c r="K4207" s="5"/>
      <c r="L4207" s="5"/>
      <c r="M4207" s="18"/>
      <c r="N4207" s="18"/>
      <c r="T4207" s="67"/>
      <c r="U4207" s="67"/>
      <c r="V4207" s="20"/>
      <c r="Z4207" s="24"/>
      <c r="AA4207" s="24"/>
      <c r="AB4207" s="24"/>
      <c r="AC4207" s="24"/>
      <c r="AD4207" s="24"/>
      <c r="AE4207" s="24"/>
      <c r="AF4207" s="24"/>
    </row>
    <row r="4208" spans="1:32" x14ac:dyDescent="0.25">
      <c r="A4208" s="18"/>
      <c r="B4208" s="18"/>
      <c r="C4208" s="74"/>
      <c r="D4208" s="74"/>
      <c r="E4208" s="75"/>
      <c r="F4208" s="5"/>
      <c r="G4208" s="5"/>
      <c r="H4208" s="5"/>
      <c r="K4208" s="5"/>
      <c r="L4208" s="5"/>
      <c r="M4208" s="18"/>
      <c r="N4208" s="18"/>
      <c r="T4208" s="67"/>
      <c r="U4208" s="67"/>
      <c r="V4208" s="20"/>
      <c r="Z4208" s="24"/>
      <c r="AA4208" s="24"/>
      <c r="AB4208" s="24"/>
      <c r="AC4208" s="24"/>
      <c r="AD4208" s="24"/>
      <c r="AE4208" s="24"/>
      <c r="AF4208" s="24"/>
    </row>
    <row r="4209" spans="1:32" x14ac:dyDescent="0.25">
      <c r="A4209" s="18"/>
      <c r="B4209" s="18"/>
      <c r="C4209" s="74"/>
      <c r="D4209" s="74"/>
      <c r="E4209" s="75"/>
      <c r="F4209" s="5"/>
      <c r="G4209" s="5"/>
      <c r="H4209" s="5"/>
      <c r="K4209" s="5"/>
      <c r="L4209" s="5"/>
      <c r="M4209" s="18"/>
      <c r="N4209" s="18"/>
      <c r="T4209" s="67"/>
      <c r="U4209" s="67"/>
      <c r="V4209" s="20"/>
      <c r="Z4209" s="24"/>
      <c r="AA4209" s="24"/>
      <c r="AB4209" s="24"/>
      <c r="AC4209" s="24"/>
      <c r="AD4209" s="24"/>
      <c r="AE4209" s="24"/>
      <c r="AF4209" s="24"/>
    </row>
    <row r="4210" spans="1:32" x14ac:dyDescent="0.25">
      <c r="A4210" s="18"/>
      <c r="B4210" s="18"/>
      <c r="C4210" s="74"/>
      <c r="D4210" s="74"/>
      <c r="E4210" s="75"/>
      <c r="F4210" s="5"/>
      <c r="G4210" s="5"/>
      <c r="H4210" s="5"/>
      <c r="K4210" s="5"/>
      <c r="L4210" s="5"/>
      <c r="M4210" s="18"/>
      <c r="N4210" s="18"/>
      <c r="T4210" s="67"/>
      <c r="U4210" s="67"/>
      <c r="V4210" s="20"/>
      <c r="Z4210" s="24"/>
      <c r="AA4210" s="24"/>
      <c r="AB4210" s="24"/>
      <c r="AC4210" s="24"/>
      <c r="AD4210" s="24"/>
      <c r="AE4210" s="24"/>
      <c r="AF4210" s="24"/>
    </row>
    <row r="4211" spans="1:32" x14ac:dyDescent="0.25">
      <c r="A4211" s="18"/>
      <c r="B4211" s="18"/>
      <c r="C4211" s="74"/>
      <c r="D4211" s="74"/>
      <c r="E4211" s="75"/>
      <c r="F4211" s="5"/>
      <c r="G4211" s="5"/>
      <c r="H4211" s="5"/>
      <c r="K4211" s="5"/>
      <c r="L4211" s="5"/>
      <c r="M4211" s="18"/>
      <c r="N4211" s="18"/>
      <c r="T4211" s="67"/>
      <c r="U4211" s="67"/>
      <c r="V4211" s="20"/>
      <c r="Z4211" s="24"/>
      <c r="AA4211" s="24"/>
      <c r="AB4211" s="24"/>
      <c r="AC4211" s="24"/>
      <c r="AD4211" s="24"/>
      <c r="AE4211" s="24"/>
      <c r="AF4211" s="24"/>
    </row>
    <row r="4212" spans="1:32" x14ac:dyDescent="0.25">
      <c r="A4212" s="18"/>
      <c r="B4212" s="18"/>
      <c r="C4212" s="74"/>
      <c r="D4212" s="74"/>
      <c r="E4212" s="75"/>
      <c r="F4212" s="5"/>
      <c r="G4212" s="5"/>
      <c r="H4212" s="5"/>
      <c r="K4212" s="5"/>
      <c r="L4212" s="5"/>
      <c r="M4212" s="18"/>
      <c r="N4212" s="18"/>
      <c r="T4212" s="67"/>
      <c r="U4212" s="67"/>
      <c r="V4212" s="20"/>
      <c r="Z4212" s="24"/>
      <c r="AA4212" s="24"/>
      <c r="AB4212" s="24"/>
      <c r="AC4212" s="24"/>
      <c r="AD4212" s="24"/>
      <c r="AE4212" s="24"/>
      <c r="AF4212" s="24"/>
    </row>
    <row r="4213" spans="1:32" x14ac:dyDescent="0.25">
      <c r="A4213" s="18"/>
      <c r="B4213" s="18"/>
      <c r="C4213" s="74"/>
      <c r="D4213" s="74"/>
      <c r="E4213" s="75"/>
      <c r="F4213" s="5"/>
      <c r="G4213" s="5"/>
      <c r="H4213" s="5"/>
      <c r="K4213" s="5"/>
      <c r="L4213" s="5"/>
      <c r="M4213" s="18"/>
      <c r="N4213" s="18"/>
      <c r="T4213" s="67"/>
      <c r="U4213" s="67"/>
      <c r="V4213" s="20"/>
      <c r="Z4213" s="24"/>
      <c r="AA4213" s="24"/>
      <c r="AB4213" s="24"/>
      <c r="AC4213" s="24"/>
      <c r="AD4213" s="24"/>
      <c r="AE4213" s="24"/>
      <c r="AF4213" s="24"/>
    </row>
    <row r="4214" spans="1:32" x14ac:dyDescent="0.25">
      <c r="A4214" s="18"/>
      <c r="B4214" s="18"/>
      <c r="C4214" s="74"/>
      <c r="D4214" s="74"/>
      <c r="E4214" s="75"/>
      <c r="F4214" s="5"/>
      <c r="G4214" s="5"/>
      <c r="H4214" s="5"/>
      <c r="K4214" s="5"/>
      <c r="L4214" s="5"/>
      <c r="M4214" s="18"/>
      <c r="N4214" s="18"/>
      <c r="T4214" s="67"/>
      <c r="U4214" s="67"/>
      <c r="V4214" s="20"/>
      <c r="Z4214" s="24"/>
      <c r="AA4214" s="24"/>
      <c r="AB4214" s="24"/>
      <c r="AC4214" s="24"/>
      <c r="AD4214" s="24"/>
      <c r="AE4214" s="24"/>
      <c r="AF4214" s="24"/>
    </row>
    <row r="4215" spans="1:32" x14ac:dyDescent="0.25">
      <c r="A4215" s="18"/>
      <c r="B4215" s="18"/>
      <c r="C4215" s="74"/>
      <c r="D4215" s="74"/>
      <c r="E4215" s="75"/>
      <c r="F4215" s="5"/>
      <c r="G4215" s="5"/>
      <c r="H4215" s="5"/>
      <c r="K4215" s="5"/>
      <c r="L4215" s="5"/>
      <c r="M4215" s="18"/>
      <c r="N4215" s="18"/>
      <c r="T4215" s="67"/>
      <c r="U4215" s="67"/>
      <c r="V4215" s="20"/>
      <c r="Z4215" s="24"/>
      <c r="AA4215" s="24"/>
      <c r="AB4215" s="24"/>
      <c r="AC4215" s="24"/>
      <c r="AD4215" s="24"/>
      <c r="AE4215" s="24"/>
      <c r="AF4215" s="24"/>
    </row>
    <row r="4216" spans="1:32" x14ac:dyDescent="0.25">
      <c r="A4216" s="18"/>
      <c r="B4216" s="18"/>
      <c r="C4216" s="74"/>
      <c r="D4216" s="74"/>
      <c r="E4216" s="75"/>
      <c r="F4216" s="5"/>
      <c r="G4216" s="5"/>
      <c r="H4216" s="5"/>
      <c r="K4216" s="5"/>
      <c r="L4216" s="5"/>
      <c r="M4216" s="18"/>
      <c r="N4216" s="18"/>
      <c r="T4216" s="67"/>
      <c r="U4216" s="67"/>
      <c r="V4216" s="20"/>
      <c r="Z4216" s="24"/>
      <c r="AA4216" s="24"/>
      <c r="AB4216" s="24"/>
      <c r="AC4216" s="24"/>
      <c r="AD4216" s="24"/>
      <c r="AE4216" s="24"/>
      <c r="AF4216" s="24"/>
    </row>
    <row r="4217" spans="1:32" x14ac:dyDescent="0.25">
      <c r="A4217" s="18"/>
      <c r="B4217" s="18"/>
      <c r="C4217" s="74"/>
      <c r="D4217" s="74"/>
      <c r="E4217" s="75"/>
      <c r="F4217" s="5"/>
      <c r="G4217" s="5"/>
      <c r="H4217" s="5"/>
      <c r="K4217" s="5"/>
      <c r="L4217" s="5"/>
      <c r="M4217" s="18"/>
      <c r="N4217" s="18"/>
      <c r="T4217" s="67"/>
      <c r="U4217" s="67"/>
      <c r="V4217" s="20"/>
      <c r="Z4217" s="24"/>
      <c r="AA4217" s="24"/>
      <c r="AB4217" s="24"/>
      <c r="AC4217" s="24"/>
      <c r="AD4217" s="24"/>
      <c r="AE4217" s="24"/>
      <c r="AF4217" s="24"/>
    </row>
    <row r="4218" spans="1:32" x14ac:dyDescent="0.25">
      <c r="A4218" s="18"/>
      <c r="B4218" s="18"/>
      <c r="C4218" s="74"/>
      <c r="D4218" s="74"/>
      <c r="E4218" s="75"/>
      <c r="F4218" s="5"/>
      <c r="G4218" s="5"/>
      <c r="H4218" s="5"/>
      <c r="K4218" s="5"/>
      <c r="L4218" s="5"/>
      <c r="M4218" s="18"/>
      <c r="N4218" s="18"/>
      <c r="T4218" s="67"/>
      <c r="U4218" s="67"/>
      <c r="V4218" s="20"/>
      <c r="Z4218" s="24"/>
      <c r="AA4218" s="24"/>
      <c r="AB4218" s="24"/>
      <c r="AC4218" s="24"/>
      <c r="AD4218" s="24"/>
      <c r="AE4218" s="24"/>
      <c r="AF4218" s="24"/>
    </row>
    <row r="4219" spans="1:32" x14ac:dyDescent="0.25">
      <c r="A4219" s="18"/>
      <c r="B4219" s="18"/>
      <c r="C4219" s="74"/>
      <c r="D4219" s="74"/>
      <c r="E4219" s="75"/>
      <c r="F4219" s="5"/>
      <c r="G4219" s="5"/>
      <c r="H4219" s="5"/>
      <c r="K4219" s="5"/>
      <c r="L4219" s="5"/>
      <c r="M4219" s="18"/>
      <c r="N4219" s="18"/>
      <c r="T4219" s="67"/>
      <c r="U4219" s="67"/>
      <c r="V4219" s="20"/>
      <c r="Z4219" s="24"/>
      <c r="AA4219" s="24"/>
      <c r="AB4219" s="24"/>
      <c r="AC4219" s="24"/>
      <c r="AD4219" s="24"/>
      <c r="AE4219" s="24"/>
      <c r="AF4219" s="24"/>
    </row>
    <row r="4220" spans="1:32" x14ac:dyDescent="0.25">
      <c r="A4220" s="18"/>
      <c r="B4220" s="18"/>
      <c r="C4220" s="74"/>
      <c r="D4220" s="74"/>
      <c r="E4220" s="75"/>
      <c r="F4220" s="5"/>
      <c r="G4220" s="5"/>
      <c r="H4220" s="5"/>
      <c r="K4220" s="5"/>
      <c r="L4220" s="5"/>
      <c r="M4220" s="18"/>
      <c r="N4220" s="18"/>
      <c r="T4220" s="67"/>
      <c r="U4220" s="67"/>
      <c r="V4220" s="20"/>
      <c r="Z4220" s="24"/>
      <c r="AA4220" s="24"/>
      <c r="AB4220" s="24"/>
      <c r="AC4220" s="24"/>
      <c r="AD4220" s="24"/>
      <c r="AE4220" s="24"/>
      <c r="AF4220" s="24"/>
    </row>
    <row r="4221" spans="1:32" x14ac:dyDescent="0.25">
      <c r="A4221" s="18"/>
      <c r="B4221" s="18"/>
      <c r="C4221" s="74"/>
      <c r="D4221" s="74"/>
      <c r="E4221" s="75"/>
      <c r="F4221" s="5"/>
      <c r="G4221" s="5"/>
      <c r="H4221" s="5"/>
      <c r="K4221" s="5"/>
      <c r="L4221" s="5"/>
      <c r="M4221" s="18"/>
      <c r="N4221" s="18"/>
      <c r="T4221" s="67"/>
      <c r="U4221" s="67"/>
      <c r="V4221" s="20"/>
      <c r="Z4221" s="24"/>
      <c r="AA4221" s="24"/>
      <c r="AB4221" s="24"/>
      <c r="AC4221" s="24"/>
      <c r="AD4221" s="24"/>
      <c r="AE4221" s="24"/>
      <c r="AF4221" s="24"/>
    </row>
    <row r="4222" spans="1:32" x14ac:dyDescent="0.25">
      <c r="A4222" s="18"/>
      <c r="B4222" s="18"/>
      <c r="C4222" s="74"/>
      <c r="D4222" s="74"/>
      <c r="E4222" s="75"/>
      <c r="F4222" s="5"/>
      <c r="G4222" s="5"/>
      <c r="H4222" s="5"/>
      <c r="K4222" s="5"/>
      <c r="L4222" s="5"/>
      <c r="M4222" s="18"/>
      <c r="N4222" s="18"/>
      <c r="T4222" s="67"/>
      <c r="U4222" s="67"/>
      <c r="V4222" s="20"/>
      <c r="Z4222" s="24"/>
      <c r="AA4222" s="24"/>
      <c r="AB4222" s="24"/>
      <c r="AC4222" s="24"/>
      <c r="AD4222" s="24"/>
      <c r="AE4222" s="24"/>
      <c r="AF4222" s="24"/>
    </row>
    <row r="4223" spans="1:32" x14ac:dyDescent="0.25">
      <c r="A4223" s="18"/>
      <c r="B4223" s="18"/>
      <c r="C4223" s="74"/>
      <c r="D4223" s="74"/>
      <c r="E4223" s="75"/>
      <c r="F4223" s="5"/>
      <c r="G4223" s="5"/>
      <c r="H4223" s="5"/>
      <c r="K4223" s="5"/>
      <c r="L4223" s="5"/>
      <c r="M4223" s="18"/>
      <c r="N4223" s="18"/>
      <c r="T4223" s="67"/>
      <c r="U4223" s="67"/>
      <c r="V4223" s="20"/>
      <c r="Z4223" s="24"/>
      <c r="AA4223" s="24"/>
      <c r="AB4223" s="24"/>
      <c r="AC4223" s="24"/>
      <c r="AD4223" s="24"/>
      <c r="AE4223" s="24"/>
      <c r="AF4223" s="24"/>
    </row>
    <row r="4224" spans="1:32" x14ac:dyDescent="0.25">
      <c r="A4224" s="18"/>
      <c r="B4224" s="18"/>
      <c r="C4224" s="74"/>
      <c r="D4224" s="74"/>
      <c r="E4224" s="75"/>
      <c r="F4224" s="5"/>
      <c r="G4224" s="5"/>
      <c r="H4224" s="5"/>
      <c r="K4224" s="5"/>
      <c r="L4224" s="5"/>
      <c r="M4224" s="18"/>
      <c r="N4224" s="18"/>
      <c r="T4224" s="67"/>
      <c r="U4224" s="67"/>
      <c r="V4224" s="20"/>
      <c r="Z4224" s="24"/>
      <c r="AA4224" s="24"/>
      <c r="AB4224" s="24"/>
      <c r="AC4224" s="24"/>
      <c r="AD4224" s="24"/>
      <c r="AE4224" s="24"/>
      <c r="AF4224" s="24"/>
    </row>
    <row r="4225" spans="1:32" x14ac:dyDescent="0.25">
      <c r="A4225" s="18"/>
      <c r="B4225" s="18"/>
      <c r="C4225" s="74"/>
      <c r="D4225" s="74"/>
      <c r="E4225" s="75"/>
      <c r="F4225" s="5"/>
      <c r="G4225" s="5"/>
      <c r="H4225" s="5"/>
      <c r="K4225" s="5"/>
      <c r="L4225" s="5"/>
      <c r="M4225" s="18"/>
      <c r="N4225" s="18"/>
      <c r="T4225" s="67"/>
      <c r="U4225" s="67"/>
      <c r="V4225" s="20"/>
      <c r="Z4225" s="24"/>
      <c r="AA4225" s="24"/>
      <c r="AB4225" s="24"/>
      <c r="AC4225" s="24"/>
      <c r="AD4225" s="24"/>
      <c r="AE4225" s="24"/>
      <c r="AF4225" s="24"/>
    </row>
    <row r="4226" spans="1:32" x14ac:dyDescent="0.25">
      <c r="A4226" s="18"/>
      <c r="B4226" s="18"/>
      <c r="C4226" s="74"/>
      <c r="D4226" s="74"/>
      <c r="E4226" s="75"/>
      <c r="F4226" s="5"/>
      <c r="G4226" s="5"/>
      <c r="H4226" s="5"/>
      <c r="K4226" s="5"/>
      <c r="L4226" s="5"/>
      <c r="M4226" s="18"/>
      <c r="N4226" s="18"/>
      <c r="T4226" s="67"/>
      <c r="U4226" s="67"/>
      <c r="V4226" s="20"/>
      <c r="Z4226" s="24"/>
      <c r="AA4226" s="24"/>
      <c r="AB4226" s="24"/>
      <c r="AC4226" s="24"/>
      <c r="AD4226" s="24"/>
      <c r="AE4226" s="24"/>
      <c r="AF4226" s="24"/>
    </row>
    <row r="4227" spans="1:32" x14ac:dyDescent="0.25">
      <c r="A4227" s="18"/>
      <c r="B4227" s="18"/>
      <c r="C4227" s="74"/>
      <c r="D4227" s="74"/>
      <c r="E4227" s="75"/>
      <c r="F4227" s="5"/>
      <c r="G4227" s="5"/>
      <c r="H4227" s="5"/>
      <c r="K4227" s="5"/>
      <c r="L4227" s="5"/>
      <c r="M4227" s="18"/>
      <c r="N4227" s="18"/>
      <c r="T4227" s="67"/>
      <c r="U4227" s="67"/>
      <c r="V4227" s="20"/>
      <c r="Z4227" s="24"/>
      <c r="AA4227" s="24"/>
      <c r="AB4227" s="24"/>
      <c r="AC4227" s="24"/>
      <c r="AD4227" s="24"/>
      <c r="AE4227" s="24"/>
      <c r="AF4227" s="24"/>
    </row>
    <row r="4228" spans="1:32" x14ac:dyDescent="0.25">
      <c r="A4228" s="18"/>
      <c r="B4228" s="18"/>
      <c r="C4228" s="74"/>
      <c r="D4228" s="74"/>
      <c r="E4228" s="75"/>
      <c r="F4228" s="5"/>
      <c r="G4228" s="5"/>
      <c r="H4228" s="5"/>
      <c r="K4228" s="5"/>
      <c r="L4228" s="5"/>
      <c r="M4228" s="18"/>
      <c r="N4228" s="18"/>
      <c r="T4228" s="67"/>
      <c r="U4228" s="67"/>
      <c r="V4228" s="20"/>
      <c r="Z4228" s="24"/>
      <c r="AA4228" s="24"/>
      <c r="AB4228" s="24"/>
      <c r="AC4228" s="24"/>
      <c r="AD4228" s="24"/>
      <c r="AE4228" s="24"/>
      <c r="AF4228" s="24"/>
    </row>
    <row r="4229" spans="1:32" x14ac:dyDescent="0.25">
      <c r="A4229" s="18"/>
      <c r="B4229" s="18"/>
      <c r="C4229" s="74"/>
      <c r="D4229" s="74"/>
      <c r="E4229" s="75"/>
      <c r="F4229" s="5"/>
      <c r="G4229" s="5"/>
      <c r="H4229" s="5"/>
      <c r="K4229" s="5"/>
      <c r="L4229" s="5"/>
      <c r="M4229" s="18"/>
      <c r="N4229" s="18"/>
      <c r="T4229" s="67"/>
      <c r="U4229" s="67"/>
      <c r="V4229" s="20"/>
      <c r="Z4229" s="24"/>
      <c r="AA4229" s="24"/>
      <c r="AB4229" s="24"/>
      <c r="AC4229" s="24"/>
      <c r="AD4229" s="24"/>
      <c r="AE4229" s="24"/>
      <c r="AF4229" s="24"/>
    </row>
    <row r="4230" spans="1:32" x14ac:dyDescent="0.25">
      <c r="A4230" s="18"/>
      <c r="B4230" s="18"/>
      <c r="C4230" s="74"/>
      <c r="D4230" s="74"/>
      <c r="E4230" s="75"/>
      <c r="F4230" s="5"/>
      <c r="G4230" s="5"/>
      <c r="H4230" s="5"/>
      <c r="K4230" s="5"/>
      <c r="L4230" s="5"/>
      <c r="M4230" s="18"/>
      <c r="N4230" s="18"/>
      <c r="T4230" s="67"/>
      <c r="U4230" s="67"/>
      <c r="V4230" s="20"/>
      <c r="Z4230" s="24"/>
      <c r="AA4230" s="24"/>
      <c r="AB4230" s="24"/>
      <c r="AC4230" s="24"/>
      <c r="AD4230" s="24"/>
      <c r="AE4230" s="24"/>
      <c r="AF4230" s="24"/>
    </row>
    <row r="4231" spans="1:32" x14ac:dyDescent="0.25">
      <c r="A4231" s="18"/>
      <c r="B4231" s="18"/>
      <c r="C4231" s="74"/>
      <c r="D4231" s="74"/>
      <c r="E4231" s="75"/>
      <c r="F4231" s="5"/>
      <c r="G4231" s="5"/>
      <c r="H4231" s="5"/>
      <c r="K4231" s="5"/>
      <c r="L4231" s="5"/>
      <c r="M4231" s="18"/>
      <c r="N4231" s="18"/>
      <c r="T4231" s="67"/>
      <c r="U4231" s="67"/>
      <c r="V4231" s="20"/>
      <c r="Z4231" s="24"/>
      <c r="AA4231" s="24"/>
      <c r="AB4231" s="24"/>
      <c r="AC4231" s="24"/>
      <c r="AD4231" s="24"/>
      <c r="AE4231" s="24"/>
      <c r="AF4231" s="24"/>
    </row>
    <row r="4232" spans="1:32" x14ac:dyDescent="0.25">
      <c r="A4232" s="18"/>
      <c r="B4232" s="18"/>
      <c r="C4232" s="74"/>
      <c r="D4232" s="74"/>
      <c r="E4232" s="75"/>
      <c r="F4232" s="5"/>
      <c r="G4232" s="5"/>
      <c r="H4232" s="5"/>
      <c r="K4232" s="5"/>
      <c r="L4232" s="5"/>
      <c r="M4232" s="18"/>
      <c r="N4232" s="18"/>
      <c r="T4232" s="67"/>
      <c r="U4232" s="67"/>
      <c r="V4232" s="20"/>
      <c r="Z4232" s="24"/>
      <c r="AA4232" s="24"/>
      <c r="AB4232" s="24"/>
      <c r="AC4232" s="24"/>
      <c r="AD4232" s="24"/>
      <c r="AE4232" s="24"/>
      <c r="AF4232" s="24"/>
    </row>
    <row r="4233" spans="1:32" x14ac:dyDescent="0.25">
      <c r="A4233" s="18"/>
      <c r="B4233" s="18"/>
      <c r="C4233" s="74"/>
      <c r="D4233" s="74"/>
      <c r="E4233" s="75"/>
      <c r="F4233" s="5"/>
      <c r="G4233" s="5"/>
      <c r="H4233" s="5"/>
      <c r="K4233" s="5"/>
      <c r="L4233" s="5"/>
      <c r="M4233" s="18"/>
      <c r="N4233" s="18"/>
      <c r="T4233" s="67"/>
      <c r="U4233" s="67"/>
      <c r="V4233" s="20"/>
      <c r="Z4233" s="24"/>
      <c r="AA4233" s="24"/>
      <c r="AB4233" s="24"/>
      <c r="AC4233" s="24"/>
      <c r="AD4233" s="24"/>
      <c r="AE4233" s="24"/>
      <c r="AF4233" s="24"/>
    </row>
    <row r="4234" spans="1:32" x14ac:dyDescent="0.25">
      <c r="A4234" s="18"/>
      <c r="B4234" s="18"/>
      <c r="C4234" s="74"/>
      <c r="D4234" s="74"/>
      <c r="E4234" s="75"/>
      <c r="F4234" s="5"/>
      <c r="G4234" s="5"/>
      <c r="H4234" s="5"/>
      <c r="K4234" s="5"/>
      <c r="L4234" s="5"/>
      <c r="M4234" s="18"/>
      <c r="N4234" s="18"/>
      <c r="T4234" s="67"/>
      <c r="U4234" s="67"/>
      <c r="V4234" s="20"/>
      <c r="Z4234" s="24"/>
      <c r="AA4234" s="24"/>
      <c r="AB4234" s="24"/>
      <c r="AC4234" s="24"/>
      <c r="AD4234" s="24"/>
      <c r="AE4234" s="24"/>
      <c r="AF4234" s="24"/>
    </row>
    <row r="4235" spans="1:32" x14ac:dyDescent="0.25">
      <c r="A4235" s="18"/>
      <c r="B4235" s="18"/>
      <c r="C4235" s="74"/>
      <c r="D4235" s="74"/>
      <c r="E4235" s="75"/>
      <c r="F4235" s="5"/>
      <c r="G4235" s="5"/>
      <c r="H4235" s="5"/>
      <c r="K4235" s="5"/>
      <c r="L4235" s="5"/>
      <c r="M4235" s="18"/>
      <c r="N4235" s="18"/>
      <c r="T4235" s="67"/>
      <c r="U4235" s="67"/>
      <c r="V4235" s="20"/>
      <c r="Z4235" s="24"/>
      <c r="AA4235" s="24"/>
      <c r="AB4235" s="24"/>
      <c r="AC4235" s="24"/>
      <c r="AD4235" s="24"/>
      <c r="AE4235" s="24"/>
      <c r="AF4235" s="24"/>
    </row>
    <row r="4236" spans="1:32" x14ac:dyDescent="0.25">
      <c r="A4236" s="18"/>
      <c r="B4236" s="18"/>
      <c r="C4236" s="74"/>
      <c r="D4236" s="74"/>
      <c r="E4236" s="75"/>
      <c r="F4236" s="5"/>
      <c r="G4236" s="5"/>
      <c r="H4236" s="5"/>
      <c r="K4236" s="5"/>
      <c r="L4236" s="5"/>
      <c r="M4236" s="18"/>
      <c r="N4236" s="18"/>
      <c r="T4236" s="67"/>
      <c r="U4236" s="67"/>
      <c r="V4236" s="20"/>
      <c r="Z4236" s="24"/>
      <c r="AA4236" s="24"/>
      <c r="AB4236" s="24"/>
      <c r="AC4236" s="24"/>
      <c r="AD4236" s="24"/>
      <c r="AE4236" s="24"/>
      <c r="AF4236" s="24"/>
    </row>
    <row r="4237" spans="1:32" x14ac:dyDescent="0.25">
      <c r="A4237" s="18"/>
      <c r="B4237" s="18"/>
      <c r="C4237" s="74"/>
      <c r="D4237" s="74"/>
      <c r="E4237" s="75"/>
      <c r="F4237" s="5"/>
      <c r="G4237" s="5"/>
      <c r="H4237" s="5"/>
      <c r="K4237" s="5"/>
      <c r="L4237" s="5"/>
      <c r="M4237" s="18"/>
      <c r="N4237" s="18"/>
      <c r="T4237" s="67"/>
      <c r="U4237" s="67"/>
      <c r="V4237" s="20"/>
      <c r="Z4237" s="24"/>
      <c r="AA4237" s="24"/>
      <c r="AB4237" s="24"/>
      <c r="AC4237" s="24"/>
      <c r="AD4237" s="24"/>
      <c r="AE4237" s="24"/>
      <c r="AF4237" s="24"/>
    </row>
    <row r="4238" spans="1:32" x14ac:dyDescent="0.25">
      <c r="A4238" s="18"/>
      <c r="B4238" s="18"/>
      <c r="C4238" s="74"/>
      <c r="D4238" s="74"/>
      <c r="E4238" s="75"/>
      <c r="F4238" s="5"/>
      <c r="G4238" s="5"/>
      <c r="H4238" s="5"/>
      <c r="K4238" s="5"/>
      <c r="L4238" s="5"/>
      <c r="M4238" s="18"/>
      <c r="N4238" s="18"/>
      <c r="T4238" s="67"/>
      <c r="U4238" s="67"/>
      <c r="V4238" s="20"/>
      <c r="Z4238" s="24"/>
      <c r="AA4238" s="24"/>
      <c r="AB4238" s="24"/>
      <c r="AC4238" s="24"/>
      <c r="AD4238" s="24"/>
      <c r="AE4238" s="24"/>
      <c r="AF4238" s="24"/>
    </row>
    <row r="4239" spans="1:32" x14ac:dyDescent="0.25">
      <c r="A4239" s="18"/>
      <c r="B4239" s="18"/>
      <c r="C4239" s="74"/>
      <c r="D4239" s="74"/>
      <c r="E4239" s="75"/>
      <c r="F4239" s="5"/>
      <c r="G4239" s="5"/>
      <c r="H4239" s="5"/>
      <c r="K4239" s="5"/>
      <c r="L4239" s="5"/>
      <c r="M4239" s="18"/>
      <c r="N4239" s="18"/>
      <c r="T4239" s="67"/>
      <c r="U4239" s="67"/>
      <c r="V4239" s="20"/>
      <c r="Z4239" s="24"/>
      <c r="AA4239" s="24"/>
      <c r="AB4239" s="24"/>
      <c r="AC4239" s="24"/>
      <c r="AD4239" s="24"/>
      <c r="AE4239" s="24"/>
      <c r="AF4239" s="24"/>
    </row>
    <row r="4240" spans="1:32" x14ac:dyDescent="0.25">
      <c r="A4240" s="18"/>
      <c r="B4240" s="18"/>
      <c r="C4240" s="74"/>
      <c r="D4240" s="74"/>
      <c r="E4240" s="75"/>
      <c r="F4240" s="5"/>
      <c r="G4240" s="5"/>
      <c r="H4240" s="5"/>
      <c r="K4240" s="5"/>
      <c r="L4240" s="5"/>
      <c r="M4240" s="18"/>
      <c r="N4240" s="18"/>
      <c r="T4240" s="67"/>
      <c r="U4240" s="67"/>
      <c r="V4240" s="20"/>
      <c r="Z4240" s="24"/>
      <c r="AA4240" s="24"/>
      <c r="AB4240" s="24"/>
      <c r="AC4240" s="24"/>
      <c r="AD4240" s="24"/>
      <c r="AE4240" s="24"/>
      <c r="AF4240" s="24"/>
    </row>
    <row r="4241" spans="1:32" x14ac:dyDescent="0.25">
      <c r="A4241" s="18"/>
      <c r="B4241" s="18"/>
      <c r="C4241" s="74"/>
      <c r="D4241" s="74"/>
      <c r="E4241" s="75"/>
      <c r="F4241" s="5"/>
      <c r="G4241" s="5"/>
      <c r="H4241" s="5"/>
      <c r="K4241" s="5"/>
      <c r="L4241" s="5"/>
      <c r="M4241" s="18"/>
      <c r="N4241" s="18"/>
      <c r="T4241" s="67"/>
      <c r="U4241" s="67"/>
      <c r="V4241" s="20"/>
      <c r="Z4241" s="24"/>
      <c r="AA4241" s="24"/>
      <c r="AB4241" s="24"/>
      <c r="AC4241" s="24"/>
      <c r="AD4241" s="24"/>
      <c r="AE4241" s="24"/>
      <c r="AF4241" s="24"/>
    </row>
    <row r="4242" spans="1:32" x14ac:dyDescent="0.25">
      <c r="A4242" s="18"/>
      <c r="B4242" s="18"/>
      <c r="C4242" s="74"/>
      <c r="D4242" s="74"/>
      <c r="E4242" s="75"/>
      <c r="F4242" s="5"/>
      <c r="G4242" s="5"/>
      <c r="H4242" s="5"/>
      <c r="K4242" s="5"/>
      <c r="L4242" s="5"/>
      <c r="M4242" s="18"/>
      <c r="N4242" s="18"/>
      <c r="T4242" s="67"/>
      <c r="U4242" s="67"/>
      <c r="V4242" s="20"/>
      <c r="Z4242" s="24"/>
      <c r="AA4242" s="24"/>
      <c r="AB4242" s="24"/>
      <c r="AC4242" s="24"/>
      <c r="AD4242" s="24"/>
      <c r="AE4242" s="24"/>
      <c r="AF4242" s="24"/>
    </row>
    <row r="4243" spans="1:32" x14ac:dyDescent="0.25">
      <c r="A4243" s="18"/>
      <c r="B4243" s="18"/>
      <c r="C4243" s="74"/>
      <c r="D4243" s="74"/>
      <c r="E4243" s="75"/>
      <c r="F4243" s="5"/>
      <c r="G4243" s="5"/>
      <c r="H4243" s="5"/>
      <c r="K4243" s="5"/>
      <c r="L4243" s="5"/>
      <c r="M4243" s="18"/>
      <c r="N4243" s="18"/>
      <c r="T4243" s="67"/>
      <c r="U4243" s="67"/>
      <c r="V4243" s="20"/>
      <c r="Z4243" s="24"/>
      <c r="AA4243" s="24"/>
      <c r="AB4243" s="24"/>
      <c r="AC4243" s="24"/>
      <c r="AD4243" s="24"/>
      <c r="AE4243" s="24"/>
      <c r="AF4243" s="24"/>
    </row>
    <row r="4244" spans="1:32" x14ac:dyDescent="0.25">
      <c r="A4244" s="18"/>
      <c r="B4244" s="18"/>
      <c r="C4244" s="74"/>
      <c r="D4244" s="74"/>
      <c r="E4244" s="75"/>
      <c r="F4244" s="5"/>
      <c r="G4244" s="5"/>
      <c r="H4244" s="5"/>
      <c r="K4244" s="5"/>
      <c r="L4244" s="5"/>
      <c r="M4244" s="18"/>
      <c r="N4244" s="18"/>
      <c r="T4244" s="67"/>
      <c r="U4244" s="67"/>
      <c r="V4244" s="20"/>
      <c r="Z4244" s="24"/>
      <c r="AA4244" s="24"/>
      <c r="AB4244" s="24"/>
      <c r="AC4244" s="24"/>
      <c r="AD4244" s="24"/>
      <c r="AE4244" s="24"/>
      <c r="AF4244" s="24"/>
    </row>
    <row r="4245" spans="1:32" x14ac:dyDescent="0.25">
      <c r="A4245" s="18"/>
      <c r="B4245" s="18"/>
      <c r="C4245" s="74"/>
      <c r="D4245" s="74"/>
      <c r="E4245" s="75"/>
      <c r="F4245" s="5"/>
      <c r="G4245" s="5"/>
      <c r="H4245" s="5"/>
      <c r="K4245" s="5"/>
      <c r="L4245" s="5"/>
      <c r="M4245" s="18"/>
      <c r="N4245" s="18"/>
      <c r="T4245" s="67"/>
      <c r="U4245" s="67"/>
      <c r="V4245" s="20"/>
      <c r="Z4245" s="24"/>
      <c r="AA4245" s="24"/>
      <c r="AB4245" s="24"/>
      <c r="AC4245" s="24"/>
      <c r="AD4245" s="24"/>
      <c r="AE4245" s="24"/>
      <c r="AF4245" s="24"/>
    </row>
    <row r="4246" spans="1:32" x14ac:dyDescent="0.25">
      <c r="A4246" s="18"/>
      <c r="B4246" s="18"/>
      <c r="C4246" s="74"/>
      <c r="D4246" s="74"/>
      <c r="E4246" s="75"/>
      <c r="F4246" s="5"/>
      <c r="G4246" s="5"/>
      <c r="H4246" s="5"/>
      <c r="K4246" s="5"/>
      <c r="L4246" s="5"/>
      <c r="M4246" s="18"/>
      <c r="N4246" s="18"/>
      <c r="T4246" s="67"/>
      <c r="U4246" s="67"/>
      <c r="V4246" s="20"/>
      <c r="Z4246" s="24"/>
      <c r="AA4246" s="24"/>
      <c r="AB4246" s="24"/>
      <c r="AC4246" s="24"/>
      <c r="AD4246" s="24"/>
      <c r="AE4246" s="24"/>
      <c r="AF4246" s="24"/>
    </row>
    <row r="4247" spans="1:32" x14ac:dyDescent="0.25">
      <c r="A4247" s="18"/>
      <c r="B4247" s="18"/>
      <c r="C4247" s="74"/>
      <c r="D4247" s="74"/>
      <c r="E4247" s="75"/>
      <c r="F4247" s="5"/>
      <c r="G4247" s="5"/>
      <c r="H4247" s="5"/>
      <c r="K4247" s="5"/>
      <c r="L4247" s="5"/>
      <c r="M4247" s="18"/>
      <c r="N4247" s="18"/>
      <c r="T4247" s="67"/>
      <c r="U4247" s="67"/>
      <c r="V4247" s="20"/>
      <c r="Z4247" s="24"/>
      <c r="AA4247" s="24"/>
      <c r="AB4247" s="24"/>
      <c r="AC4247" s="24"/>
      <c r="AD4247" s="24"/>
      <c r="AE4247" s="24"/>
      <c r="AF4247" s="24"/>
    </row>
    <row r="4248" spans="1:32" x14ac:dyDescent="0.25">
      <c r="A4248" s="18"/>
      <c r="B4248" s="18"/>
      <c r="C4248" s="74"/>
      <c r="D4248" s="74"/>
      <c r="E4248" s="75"/>
      <c r="F4248" s="5"/>
      <c r="G4248" s="5"/>
      <c r="H4248" s="5"/>
      <c r="K4248" s="5"/>
      <c r="L4248" s="5"/>
      <c r="M4248" s="18"/>
      <c r="N4248" s="18"/>
      <c r="T4248" s="67"/>
      <c r="U4248" s="67"/>
      <c r="V4248" s="20"/>
      <c r="Z4248" s="24"/>
      <c r="AA4248" s="24"/>
      <c r="AB4248" s="24"/>
      <c r="AC4248" s="24"/>
      <c r="AD4248" s="24"/>
      <c r="AE4248" s="24"/>
      <c r="AF4248" s="24"/>
    </row>
    <row r="4249" spans="1:32" x14ac:dyDescent="0.25">
      <c r="A4249" s="18"/>
      <c r="B4249" s="18"/>
      <c r="C4249" s="74"/>
      <c r="D4249" s="74"/>
      <c r="E4249" s="75"/>
      <c r="F4249" s="5"/>
      <c r="G4249" s="5"/>
      <c r="H4249" s="5"/>
      <c r="K4249" s="5"/>
      <c r="L4249" s="5"/>
      <c r="M4249" s="18"/>
      <c r="N4249" s="18"/>
      <c r="T4249" s="67"/>
      <c r="U4249" s="67"/>
      <c r="V4249" s="20"/>
      <c r="Z4249" s="24"/>
      <c r="AA4249" s="24"/>
      <c r="AB4249" s="24"/>
      <c r="AC4249" s="24"/>
      <c r="AD4249" s="24"/>
      <c r="AE4249" s="24"/>
      <c r="AF4249" s="24"/>
    </row>
    <row r="4250" spans="1:32" x14ac:dyDescent="0.25">
      <c r="A4250" s="18"/>
      <c r="B4250" s="18"/>
      <c r="C4250" s="74"/>
      <c r="D4250" s="74"/>
      <c r="E4250" s="75"/>
      <c r="F4250" s="5"/>
      <c r="G4250" s="5"/>
      <c r="H4250" s="5"/>
      <c r="K4250" s="5"/>
      <c r="L4250" s="5"/>
      <c r="M4250" s="18"/>
      <c r="N4250" s="18"/>
      <c r="T4250" s="67"/>
      <c r="U4250" s="67"/>
      <c r="V4250" s="20"/>
      <c r="Z4250" s="24"/>
      <c r="AA4250" s="24"/>
      <c r="AB4250" s="24"/>
      <c r="AC4250" s="24"/>
      <c r="AD4250" s="24"/>
      <c r="AE4250" s="24"/>
      <c r="AF4250" s="24"/>
    </row>
    <row r="4251" spans="1:32" x14ac:dyDescent="0.25">
      <c r="A4251" s="18"/>
      <c r="B4251" s="18"/>
      <c r="C4251" s="74"/>
      <c r="D4251" s="74"/>
      <c r="E4251" s="75"/>
      <c r="F4251" s="5"/>
      <c r="G4251" s="5"/>
      <c r="H4251" s="5"/>
      <c r="K4251" s="5"/>
      <c r="L4251" s="5"/>
      <c r="M4251" s="18"/>
      <c r="N4251" s="18"/>
      <c r="T4251" s="67"/>
      <c r="U4251" s="67"/>
      <c r="V4251" s="20"/>
      <c r="Z4251" s="24"/>
      <c r="AA4251" s="24"/>
      <c r="AB4251" s="24"/>
      <c r="AC4251" s="24"/>
      <c r="AD4251" s="24"/>
      <c r="AE4251" s="24"/>
      <c r="AF4251" s="24"/>
    </row>
    <row r="4252" spans="1:32" x14ac:dyDescent="0.25">
      <c r="A4252" s="18"/>
      <c r="B4252" s="18"/>
      <c r="C4252" s="74"/>
      <c r="D4252" s="74"/>
      <c r="E4252" s="75"/>
      <c r="F4252" s="5"/>
      <c r="G4252" s="5"/>
      <c r="H4252" s="5"/>
      <c r="K4252" s="5"/>
      <c r="L4252" s="5"/>
      <c r="M4252" s="18"/>
      <c r="N4252" s="18"/>
      <c r="T4252" s="67"/>
      <c r="U4252" s="67"/>
      <c r="V4252" s="20"/>
      <c r="Z4252" s="24"/>
      <c r="AA4252" s="24"/>
      <c r="AB4252" s="24"/>
      <c r="AC4252" s="24"/>
      <c r="AD4252" s="24"/>
      <c r="AE4252" s="24"/>
      <c r="AF4252" s="24"/>
    </row>
    <row r="4253" spans="1:32" x14ac:dyDescent="0.25">
      <c r="A4253" s="18"/>
      <c r="B4253" s="18"/>
      <c r="C4253" s="74"/>
      <c r="D4253" s="74"/>
      <c r="E4253" s="75"/>
      <c r="F4253" s="5"/>
      <c r="G4253" s="5"/>
      <c r="H4253" s="5"/>
      <c r="K4253" s="5"/>
      <c r="L4253" s="5"/>
      <c r="M4253" s="18"/>
      <c r="N4253" s="18"/>
      <c r="T4253" s="67"/>
      <c r="U4253" s="67"/>
      <c r="V4253" s="20"/>
      <c r="Z4253" s="24"/>
      <c r="AA4253" s="24"/>
      <c r="AB4253" s="24"/>
      <c r="AC4253" s="24"/>
      <c r="AD4253" s="24"/>
      <c r="AE4253" s="24"/>
      <c r="AF4253" s="24"/>
    </row>
    <row r="4254" spans="1:32" x14ac:dyDescent="0.25">
      <c r="A4254" s="18"/>
      <c r="B4254" s="18"/>
      <c r="C4254" s="74"/>
      <c r="D4254" s="74"/>
      <c r="E4254" s="75"/>
      <c r="F4254" s="5"/>
      <c r="G4254" s="5"/>
      <c r="H4254" s="5"/>
      <c r="K4254" s="5"/>
      <c r="L4254" s="5"/>
      <c r="M4254" s="18"/>
      <c r="N4254" s="18"/>
      <c r="T4254" s="67"/>
      <c r="U4254" s="67"/>
      <c r="V4254" s="20"/>
      <c r="Z4254" s="24"/>
      <c r="AA4254" s="24"/>
      <c r="AB4254" s="24"/>
      <c r="AC4254" s="24"/>
      <c r="AD4254" s="24"/>
      <c r="AE4254" s="24"/>
      <c r="AF4254" s="24"/>
    </row>
    <row r="4255" spans="1:32" x14ac:dyDescent="0.25">
      <c r="A4255" s="18"/>
      <c r="B4255" s="18"/>
      <c r="C4255" s="74"/>
      <c r="D4255" s="74"/>
      <c r="E4255" s="75"/>
      <c r="F4255" s="5"/>
      <c r="G4255" s="5"/>
      <c r="H4255" s="5"/>
      <c r="K4255" s="5"/>
      <c r="L4255" s="5"/>
      <c r="M4255" s="18"/>
      <c r="N4255" s="18"/>
      <c r="T4255" s="67"/>
      <c r="U4255" s="67"/>
      <c r="V4255" s="20"/>
      <c r="Z4255" s="24"/>
      <c r="AA4255" s="24"/>
      <c r="AB4255" s="24"/>
      <c r="AC4255" s="24"/>
      <c r="AD4255" s="24"/>
      <c r="AE4255" s="24"/>
      <c r="AF4255" s="24"/>
    </row>
    <row r="4256" spans="1:32" x14ac:dyDescent="0.25">
      <c r="A4256" s="18"/>
      <c r="B4256" s="18"/>
      <c r="C4256" s="74"/>
      <c r="D4256" s="74"/>
      <c r="E4256" s="75"/>
      <c r="F4256" s="5"/>
      <c r="G4256" s="5"/>
      <c r="H4256" s="5"/>
      <c r="K4256" s="5"/>
      <c r="L4256" s="5"/>
      <c r="M4256" s="18"/>
      <c r="N4256" s="18"/>
      <c r="T4256" s="67"/>
      <c r="U4256" s="67"/>
      <c r="V4256" s="20"/>
      <c r="Z4256" s="24"/>
      <c r="AA4256" s="24"/>
      <c r="AB4256" s="24"/>
      <c r="AC4256" s="24"/>
      <c r="AD4256" s="24"/>
      <c r="AE4256" s="24"/>
      <c r="AF4256" s="2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4256"/>
  <sheetViews>
    <sheetView zoomScale="80" zoomScaleNormal="80" workbookViewId="0">
      <pane ySplit="1" topLeftCell="A2363" activePane="bottomLeft" state="frozen"/>
      <selection pane="bottomLeft" activeCell="X2407" sqref="X2407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5" max="25" width="14.28515625" customWidth="1"/>
    <col min="27" max="28" width="9.140625" style="16"/>
    <col min="29" max="29" width="12" customWidth="1"/>
    <col min="30" max="30" width="9.140625" style="26"/>
    <col min="31" max="31" width="9.140625" style="66"/>
  </cols>
  <sheetData>
    <row r="1" spans="1:31" x14ac:dyDescent="0.25">
      <c r="A1" s="148" t="s">
        <v>3</v>
      </c>
      <c r="B1" s="156"/>
      <c r="C1" s="149"/>
      <c r="D1" s="150" t="s">
        <v>4</v>
      </c>
      <c r="E1" s="153"/>
      <c r="F1" s="153"/>
      <c r="G1" s="2" t="s">
        <v>1</v>
      </c>
      <c r="H1" s="2" t="s">
        <v>81</v>
      </c>
      <c r="I1" s="153" t="s">
        <v>2</v>
      </c>
      <c r="J1" s="153"/>
      <c r="K1" s="151"/>
      <c r="L1" s="150" t="s">
        <v>0</v>
      </c>
      <c r="M1" s="153"/>
      <c r="N1" s="151"/>
      <c r="O1" s="150" t="s">
        <v>101</v>
      </c>
      <c r="P1" s="153"/>
      <c r="Q1" s="151"/>
      <c r="R1" s="154" t="s">
        <v>5</v>
      </c>
      <c r="S1" s="155"/>
      <c r="T1" s="155"/>
      <c r="U1" s="152" t="s">
        <v>6</v>
      </c>
      <c r="V1" s="152"/>
      <c r="W1" s="152"/>
      <c r="X1" s="2" t="s">
        <v>97</v>
      </c>
      <c r="Y1" s="2" t="s">
        <v>98</v>
      </c>
      <c r="Z1" s="2" t="s">
        <v>65</v>
      </c>
      <c r="AA1" s="19" t="s">
        <v>83</v>
      </c>
      <c r="AB1" s="19" t="s">
        <v>82</v>
      </c>
      <c r="AC1" s="2" t="s">
        <v>80</v>
      </c>
      <c r="AD1" s="119" t="s">
        <v>72</v>
      </c>
      <c r="AE1" s="71" t="s">
        <v>243</v>
      </c>
    </row>
    <row r="2" spans="1:31" x14ac:dyDescent="0.25">
      <c r="A2" s="9">
        <v>50</v>
      </c>
      <c r="B2" s="9">
        <v>50</v>
      </c>
      <c r="C2" s="9"/>
      <c r="D2" s="10">
        <f>(100/A2)</f>
        <v>2</v>
      </c>
      <c r="E2" s="11">
        <f>(100/B2)</f>
        <v>2</v>
      </c>
      <c r="F2" s="29"/>
      <c r="G2" s="30">
        <v>3.7128117398625982E-2</v>
      </c>
      <c r="H2" s="13">
        <f>(G2/100%) + 1</f>
        <v>1.037128117398626</v>
      </c>
      <c r="I2" s="13">
        <f t="shared" ref="I2" si="0">D2/H2</f>
        <v>1.9284020618556703</v>
      </c>
      <c r="J2" s="13">
        <f t="shared" ref="J2" si="1">E2/H2</f>
        <v>1.9284020618556703</v>
      </c>
      <c r="K2" s="13"/>
      <c r="L2" s="14">
        <v>2.09</v>
      </c>
      <c r="M2" s="14">
        <v>1.79</v>
      </c>
      <c r="N2" s="14"/>
      <c r="O2" s="13">
        <f>(L2*H2)</f>
        <v>2.1675977653631282</v>
      </c>
      <c r="P2" s="13">
        <f>(M2*H2)</f>
        <v>1.8564593301435406</v>
      </c>
      <c r="Q2" s="13"/>
      <c r="R2" s="15">
        <f>(1/O2)</f>
        <v>0.46134020618556709</v>
      </c>
      <c r="S2" s="15">
        <f>(1/P2)</f>
        <v>0.53865979381443296</v>
      </c>
      <c r="T2" s="15"/>
      <c r="U2" s="14">
        <f>(I2/L2)</f>
        <v>0.92268041237113418</v>
      </c>
      <c r="V2" s="14">
        <f>(J2/M2)</f>
        <v>1.0773195876288661</v>
      </c>
      <c r="W2" s="14"/>
      <c r="X2" t="s">
        <v>104</v>
      </c>
      <c r="Y2" t="s">
        <v>105</v>
      </c>
      <c r="Z2" t="s">
        <v>106</v>
      </c>
      <c r="AA2" s="17" t="s">
        <v>107</v>
      </c>
      <c r="AB2" s="17" t="s">
        <v>108</v>
      </c>
      <c r="AC2" s="20">
        <v>43831</v>
      </c>
      <c r="AD2" s="26" t="s">
        <v>108</v>
      </c>
      <c r="AE2" s="17" t="s">
        <v>108</v>
      </c>
    </row>
    <row r="3" spans="1:31" x14ac:dyDescent="0.25">
      <c r="A3" s="1">
        <v>0.61735652153840115</v>
      </c>
      <c r="B3" s="1">
        <v>0.18558335603489787</v>
      </c>
      <c r="C3" s="1">
        <v>0.18079642065995527</v>
      </c>
      <c r="D3" s="3">
        <v>1.6198095672628243</v>
      </c>
      <c r="E3" s="4">
        <v>5.3884142488077211</v>
      </c>
      <c r="F3" s="31">
        <v>5.5310829514751045</v>
      </c>
      <c r="G3" s="7">
        <v>-3.3597222332233612E-2</v>
      </c>
      <c r="H3" s="8">
        <v>0.96640277766776639</v>
      </c>
      <c r="I3" s="5">
        <v>1.6761226319857376</v>
      </c>
      <c r="J3" s="5">
        <v>5.5757437512872823</v>
      </c>
      <c r="K3" s="5">
        <v>5.7233723653230237</v>
      </c>
      <c r="L3">
        <v>2.41</v>
      </c>
      <c r="M3">
        <v>3.42</v>
      </c>
      <c r="N3">
        <v>3.86</v>
      </c>
      <c r="O3" s="5">
        <v>2.3290306941793171</v>
      </c>
      <c r="P3" s="5">
        <v>3.305097499623761</v>
      </c>
      <c r="Q3" s="5">
        <v>3.7303147217975781</v>
      </c>
      <c r="R3" s="6">
        <v>0.42936316919274053</v>
      </c>
      <c r="S3" s="6">
        <v>0.30256293501593706</v>
      </c>
      <c r="T3" s="6">
        <v>0.26807389579132246</v>
      </c>
      <c r="U3">
        <v>1.437842287914711</v>
      </c>
      <c r="V3">
        <v>0.61337108600272716</v>
      </c>
      <c r="W3">
        <v>0.67442754963613905</v>
      </c>
      <c r="X3" t="s">
        <v>284</v>
      </c>
      <c r="Y3" t="s">
        <v>285</v>
      </c>
      <c r="Z3" t="s">
        <v>275</v>
      </c>
      <c r="AA3" s="67" t="s">
        <v>84</v>
      </c>
      <c r="AB3" s="16" t="s">
        <v>89</v>
      </c>
      <c r="AC3" s="20" t="s">
        <v>286</v>
      </c>
      <c r="AD3" s="26" t="s">
        <v>78</v>
      </c>
      <c r="AE3" s="66" t="str">
        <f>VLOOKUP(AD3,cs_lookup!$A$2:$B$54,2,FALSE)</f>
        <v>1</v>
      </c>
    </row>
    <row r="4" spans="1:31" x14ac:dyDescent="0.25">
      <c r="A4" s="1">
        <v>0.25868133346300276</v>
      </c>
      <c r="B4" s="1">
        <v>0.2198423804069527</v>
      </c>
      <c r="C4" s="1">
        <v>0.47068658704342636</v>
      </c>
      <c r="D4" s="3">
        <v>3.8657601869174778</v>
      </c>
      <c r="E4" s="4">
        <v>4.5487134834916212</v>
      </c>
      <c r="F4" s="31">
        <v>2.1245559731825079</v>
      </c>
      <c r="G4" s="7">
        <v>2.981577246283118E-2</v>
      </c>
      <c r="H4" s="8">
        <v>1.0298157724628312</v>
      </c>
      <c r="I4" s="5">
        <v>3.7538366475708678</v>
      </c>
      <c r="J4" s="5">
        <v>4.4170167180613813</v>
      </c>
      <c r="K4" s="5">
        <v>2.0630447017737716</v>
      </c>
      <c r="L4">
        <v>5.6</v>
      </c>
      <c r="M4">
        <v>4.42</v>
      </c>
      <c r="N4">
        <v>1.6</v>
      </c>
      <c r="O4" s="5">
        <v>5.7669683257918543</v>
      </c>
      <c r="P4" s="5">
        <v>4.5517857142857139</v>
      </c>
      <c r="Q4" s="5">
        <v>1.64770523594053</v>
      </c>
      <c r="R4" s="6">
        <v>0.17340133385641432</v>
      </c>
      <c r="S4" s="6">
        <v>0.21969399764613576</v>
      </c>
      <c r="T4" s="6">
        <v>0.60690466849745006</v>
      </c>
      <c r="U4">
        <v>1.4918070565547374</v>
      </c>
      <c r="V4">
        <v>1.0006754065309329</v>
      </c>
      <c r="W4">
        <v>0.77555275395843171</v>
      </c>
      <c r="X4" t="s">
        <v>287</v>
      </c>
      <c r="Y4" t="s">
        <v>288</v>
      </c>
      <c r="Z4" t="s">
        <v>268</v>
      </c>
      <c r="AA4" s="67" t="s">
        <v>85</v>
      </c>
      <c r="AB4" s="16" t="s">
        <v>79</v>
      </c>
      <c r="AC4" s="20" t="s">
        <v>286</v>
      </c>
      <c r="AD4" s="26" t="s">
        <v>102</v>
      </c>
      <c r="AE4" s="66" t="str">
        <f>VLOOKUP(AD4,cs_lookup!$A$2:$B$54,2,FALSE)</f>
        <v>2</v>
      </c>
    </row>
    <row r="5" spans="1:31" x14ac:dyDescent="0.25">
      <c r="A5" s="1">
        <v>0.34821501168097468</v>
      </c>
      <c r="B5" s="1">
        <v>0.30979808068815035</v>
      </c>
      <c r="C5" s="1">
        <v>0.3199900349787827</v>
      </c>
      <c r="D5" s="3">
        <v>2.8717888846106767</v>
      </c>
      <c r="E5" s="4">
        <v>3.2279089585665388</v>
      </c>
      <c r="F5" s="31">
        <v>3.1250973176908654</v>
      </c>
      <c r="G5" s="7">
        <v>3.1867638628021666E-2</v>
      </c>
      <c r="H5" s="8">
        <v>1.0318676386280217</v>
      </c>
      <c r="I5" s="5">
        <v>2.7830981194729851</v>
      </c>
      <c r="J5" s="5">
        <v>3.12821997485878</v>
      </c>
      <c r="K5" s="5">
        <v>3.0285835127517093</v>
      </c>
      <c r="L5">
        <v>1.51</v>
      </c>
      <c r="M5">
        <v>4.07</v>
      </c>
      <c r="N5">
        <v>8.07</v>
      </c>
      <c r="O5" s="5">
        <v>1.5581201343283126</v>
      </c>
      <c r="P5" s="5">
        <v>4.1997012892160486</v>
      </c>
      <c r="Q5" s="5">
        <v>8.3271718437281343</v>
      </c>
      <c r="R5" s="6">
        <v>0.64179903588184384</v>
      </c>
      <c r="S5" s="6">
        <v>0.23811217301758822</v>
      </c>
      <c r="T5" s="6">
        <v>0.12008879110056805</v>
      </c>
      <c r="U5">
        <v>0.54256082077549517</v>
      </c>
      <c r="V5">
        <v>1.3010593988626826</v>
      </c>
      <c r="W5">
        <v>2.6646120095489003</v>
      </c>
      <c r="X5" t="s">
        <v>289</v>
      </c>
      <c r="Y5" t="s">
        <v>290</v>
      </c>
      <c r="Z5" t="s">
        <v>283</v>
      </c>
      <c r="AA5" s="67" t="s">
        <v>90</v>
      </c>
      <c r="AB5" s="16" t="s">
        <v>75</v>
      </c>
      <c r="AC5" s="20" t="s">
        <v>286</v>
      </c>
      <c r="AD5" s="26" t="s">
        <v>74</v>
      </c>
      <c r="AE5" s="66" t="str">
        <f>VLOOKUP(AD5,cs_lookup!$A$2:$B$54,2,FALSE)</f>
        <v>X</v>
      </c>
    </row>
    <row r="6" spans="1:31" x14ac:dyDescent="0.25">
      <c r="A6" s="1" t="e">
        <v>#N/A</v>
      </c>
      <c r="B6" s="1" t="e">
        <v>#N/A</v>
      </c>
      <c r="C6" s="1" t="e">
        <v>#N/A</v>
      </c>
      <c r="D6" s="3" t="e">
        <v>#N/A</v>
      </c>
      <c r="E6" s="4" t="e">
        <v>#N/A</v>
      </c>
      <c r="F6" s="31" t="e">
        <v>#N/A</v>
      </c>
      <c r="G6" s="7">
        <v>2.7171585407921528E-2</v>
      </c>
      <c r="H6" s="8">
        <v>1.0271715854079215</v>
      </c>
      <c r="I6" s="5" t="e">
        <v>#N/A</v>
      </c>
      <c r="J6" s="5" t="e">
        <v>#N/A</v>
      </c>
      <c r="K6" s="5" t="e">
        <v>#N/A</v>
      </c>
      <c r="L6">
        <v>2.3199999999999998</v>
      </c>
      <c r="M6">
        <v>3.37</v>
      </c>
      <c r="N6">
        <v>3.34</v>
      </c>
      <c r="O6" s="5">
        <v>2.3830380781463778</v>
      </c>
      <c r="P6" s="5">
        <v>3.4615682428246957</v>
      </c>
      <c r="Q6" s="5">
        <v>3.4307530952624576</v>
      </c>
      <c r="R6" s="6">
        <v>0.41963240502553778</v>
      </c>
      <c r="S6" s="6">
        <v>0.28888640345971739</v>
      </c>
      <c r="T6" s="6">
        <v>0.29148119151474483</v>
      </c>
      <c r="U6" t="e">
        <v>#N/A</v>
      </c>
      <c r="V6" t="e">
        <v>#N/A</v>
      </c>
      <c r="W6" t="e">
        <v>#N/A</v>
      </c>
      <c r="X6" t="s">
        <v>291</v>
      </c>
      <c r="Y6" t="s">
        <v>292</v>
      </c>
      <c r="Z6" t="s">
        <v>270</v>
      </c>
      <c r="AA6" s="67"/>
      <c r="AB6" s="16" t="e">
        <v>#N/A</v>
      </c>
      <c r="AC6" s="20" t="s">
        <v>286</v>
      </c>
      <c r="AD6" s="26" t="s">
        <v>75</v>
      </c>
      <c r="AE6" s="66" t="str">
        <f>VLOOKUP(AD6,cs_lookup!$A$2:$B$54,2,FALSE)</f>
        <v>X</v>
      </c>
    </row>
    <row r="7" spans="1:31" x14ac:dyDescent="0.25">
      <c r="A7" s="1" t="e">
        <v>#N/A</v>
      </c>
      <c r="B7" s="1" t="e">
        <v>#N/A</v>
      </c>
      <c r="C7" s="1" t="e">
        <v>#N/A</v>
      </c>
      <c r="D7" s="3" t="e">
        <v>#N/A</v>
      </c>
      <c r="E7" s="4" t="e">
        <v>#N/A</v>
      </c>
      <c r="F7" s="31" t="e">
        <v>#N/A</v>
      </c>
      <c r="G7" s="7">
        <v>3.2545708714226906E-2</v>
      </c>
      <c r="H7" s="8">
        <v>1.0325457087142269</v>
      </c>
      <c r="I7" s="5" t="e">
        <v>#N/A</v>
      </c>
      <c r="J7" s="5" t="e">
        <v>#N/A</v>
      </c>
      <c r="K7" s="5" t="e">
        <v>#N/A</v>
      </c>
      <c r="L7">
        <v>1.69</v>
      </c>
      <c r="M7">
        <v>3.67</v>
      </c>
      <c r="N7">
        <v>5.94</v>
      </c>
      <c r="O7" s="5">
        <v>1.7450022477270435</v>
      </c>
      <c r="P7" s="5">
        <v>3.7894427509812125</v>
      </c>
      <c r="Q7" s="5">
        <v>6.1333215097625082</v>
      </c>
      <c r="R7" s="6">
        <v>0.57306516441600708</v>
      </c>
      <c r="S7" s="6">
        <v>0.2638910430144556</v>
      </c>
      <c r="T7" s="6">
        <v>0.16304379256953735</v>
      </c>
      <c r="U7" t="e">
        <v>#N/A</v>
      </c>
      <c r="V7" t="e">
        <v>#N/A</v>
      </c>
      <c r="W7" t="e">
        <v>#N/A</v>
      </c>
      <c r="X7" t="s">
        <v>293</v>
      </c>
      <c r="Y7" t="s">
        <v>294</v>
      </c>
      <c r="Z7" t="s">
        <v>270</v>
      </c>
      <c r="AA7" s="67"/>
      <c r="AB7" s="16" t="e">
        <v>#N/A</v>
      </c>
      <c r="AC7" s="20" t="s">
        <v>286</v>
      </c>
      <c r="AD7" s="26" t="s">
        <v>73</v>
      </c>
      <c r="AE7" s="66" t="str">
        <f>VLOOKUP(AD7,cs_lookup!$A$2:$B$54,2,FALSE)</f>
        <v>X</v>
      </c>
    </row>
    <row r="8" spans="1:31" x14ac:dyDescent="0.25">
      <c r="A8" s="1">
        <v>0.39923792281956361</v>
      </c>
      <c r="B8" s="1">
        <v>0.28176174963866307</v>
      </c>
      <c r="C8" s="1">
        <v>0.29858249448931923</v>
      </c>
      <c r="D8" s="3">
        <v>2.5047720740996642</v>
      </c>
      <c r="E8" s="4">
        <v>3.5490977795333118</v>
      </c>
      <c r="F8" s="31">
        <v>3.3491581671937958</v>
      </c>
      <c r="G8" s="7">
        <v>3.2410571884256001E-2</v>
      </c>
      <c r="H8" s="8">
        <v>1.032410571884256</v>
      </c>
      <c r="I8" s="5">
        <v>2.4261395052631012</v>
      </c>
      <c r="J8" s="5">
        <v>3.4376805857923767</v>
      </c>
      <c r="K8" s="5">
        <v>3.2440176983864433</v>
      </c>
      <c r="L8">
        <v>2.64</v>
      </c>
      <c r="M8">
        <v>3.04</v>
      </c>
      <c r="N8">
        <v>3.08</v>
      </c>
      <c r="O8" s="5">
        <v>2.725563909774436</v>
      </c>
      <c r="P8" s="5">
        <v>3.1385281385281383</v>
      </c>
      <c r="Q8" s="5">
        <v>3.1798245614035086</v>
      </c>
      <c r="R8" s="6">
        <v>0.36689655172413793</v>
      </c>
      <c r="S8" s="6">
        <v>0.31862068965517243</v>
      </c>
      <c r="T8" s="6">
        <v>0.3144827586206897</v>
      </c>
      <c r="U8">
        <v>1.0881484738503142</v>
      </c>
      <c r="V8">
        <v>0.88431717960186451</v>
      </c>
      <c r="W8">
        <v>0.94943994958226496</v>
      </c>
      <c r="X8" t="s">
        <v>295</v>
      </c>
      <c r="Y8" t="s">
        <v>296</v>
      </c>
      <c r="Z8" t="s">
        <v>273</v>
      </c>
      <c r="AA8" s="67" t="s">
        <v>90</v>
      </c>
      <c r="AB8" s="16" t="s">
        <v>75</v>
      </c>
      <c r="AC8" s="20" t="s">
        <v>286</v>
      </c>
      <c r="AD8" s="26" t="s">
        <v>76</v>
      </c>
      <c r="AE8" s="66" t="str">
        <f>VLOOKUP(AD8,cs_lookup!$A$2:$B$54,2,FALSE)</f>
        <v>2</v>
      </c>
    </row>
    <row r="9" spans="1:31" x14ac:dyDescent="0.25">
      <c r="A9" s="1" t="e">
        <v>#N/A</v>
      </c>
      <c r="B9" s="1" t="e">
        <v>#N/A</v>
      </c>
      <c r="C9" s="1" t="e">
        <v>#N/A</v>
      </c>
      <c r="D9" s="3" t="e">
        <v>#N/A</v>
      </c>
      <c r="E9" s="4" t="e">
        <v>#N/A</v>
      </c>
      <c r="F9" s="31" t="e">
        <v>#N/A</v>
      </c>
      <c r="G9" s="7">
        <v>3.2541618110535797E-2</v>
      </c>
      <c r="H9" s="8">
        <v>1.0325416181105358</v>
      </c>
      <c r="I9" s="5" t="e">
        <v>#N/A</v>
      </c>
      <c r="J9" s="5" t="e">
        <v>#N/A</v>
      </c>
      <c r="K9" s="5" t="e">
        <v>#N/A</v>
      </c>
      <c r="L9">
        <v>3.29</v>
      </c>
      <c r="M9">
        <v>3</v>
      </c>
      <c r="N9">
        <v>2.5299999999999998</v>
      </c>
      <c r="O9" s="5">
        <v>3.3970619235836628</v>
      </c>
      <c r="P9" s="5">
        <v>3.0976248543316074</v>
      </c>
      <c r="Q9" s="5">
        <v>2.6123302938196553</v>
      </c>
      <c r="R9" s="6">
        <v>0.29437202573719057</v>
      </c>
      <c r="S9" s="6">
        <v>0.32282798822511899</v>
      </c>
      <c r="T9" s="6">
        <v>0.3827999860376905</v>
      </c>
      <c r="U9" t="e">
        <v>#N/A</v>
      </c>
      <c r="V9" t="e">
        <v>#N/A</v>
      </c>
      <c r="W9" t="e">
        <v>#N/A</v>
      </c>
      <c r="X9" t="s">
        <v>297</v>
      </c>
      <c r="Y9" t="s">
        <v>298</v>
      </c>
      <c r="Z9" t="s">
        <v>273</v>
      </c>
      <c r="AA9" s="67"/>
      <c r="AB9" s="16" t="e">
        <v>#N/A</v>
      </c>
      <c r="AC9" s="20" t="s">
        <v>286</v>
      </c>
      <c r="AD9" s="26" t="s">
        <v>77</v>
      </c>
      <c r="AE9" s="66" t="str">
        <f>VLOOKUP(AD9,cs_lookup!$A$2:$B$54,2,FALSE)</f>
        <v>2</v>
      </c>
    </row>
    <row r="10" spans="1:31" x14ac:dyDescent="0.25">
      <c r="A10" s="1">
        <v>0.37669810199195636</v>
      </c>
      <c r="B10" s="1">
        <v>0.28501239412075119</v>
      </c>
      <c r="C10" s="1">
        <v>0.31553447010906038</v>
      </c>
      <c r="D10" s="3">
        <v>2.6546457088901207</v>
      </c>
      <c r="E10" s="4">
        <v>3.5086193464847359</v>
      </c>
      <c r="F10" s="31">
        <v>3.1692258524222821</v>
      </c>
      <c r="G10" s="7">
        <v>2.7504860623687621E-2</v>
      </c>
      <c r="H10" s="8">
        <v>1.0275048606236876</v>
      </c>
      <c r="I10" s="5">
        <v>2.5835845752386719</v>
      </c>
      <c r="J10" s="5">
        <v>3.4146985390950175</v>
      </c>
      <c r="K10" s="5">
        <v>3.084390131739704</v>
      </c>
      <c r="L10">
        <v>2.91</v>
      </c>
      <c r="M10">
        <v>3.11</v>
      </c>
      <c r="N10">
        <v>2.76</v>
      </c>
      <c r="O10" s="5">
        <v>2.990039144414931</v>
      </c>
      <c r="P10" s="5">
        <v>3.1955401165396684</v>
      </c>
      <c r="Q10" s="5">
        <v>2.8359134153213774</v>
      </c>
      <c r="R10" s="6">
        <v>0.33444378207151287</v>
      </c>
      <c r="S10" s="6">
        <v>0.31293614335308761</v>
      </c>
      <c r="T10" s="6">
        <v>0.35262007457539951</v>
      </c>
      <c r="U10">
        <v>1.1263420705827576</v>
      </c>
      <c r="V10">
        <v>0.91076853912387512</v>
      </c>
      <c r="W10">
        <v>0.89482843677860657</v>
      </c>
      <c r="X10" t="s">
        <v>299</v>
      </c>
      <c r="Y10" t="s">
        <v>300</v>
      </c>
      <c r="Z10" t="s">
        <v>278</v>
      </c>
      <c r="AA10" s="67" t="s">
        <v>90</v>
      </c>
      <c r="AB10" s="16" t="s">
        <v>75</v>
      </c>
      <c r="AC10" s="20" t="s">
        <v>286</v>
      </c>
      <c r="AD10" s="26" t="s">
        <v>77</v>
      </c>
      <c r="AE10" s="66" t="str">
        <f>VLOOKUP(AD10,cs_lookup!$A$2:$B$54,2,FALSE)</f>
        <v>2</v>
      </c>
    </row>
    <row r="11" spans="1:31" x14ac:dyDescent="0.25">
      <c r="A11" s="1">
        <v>0.28889641448612585</v>
      </c>
      <c r="B11" s="1">
        <v>0.21700209833085229</v>
      </c>
      <c r="C11" s="1">
        <v>0.44920909772301421</v>
      </c>
      <c r="D11" s="3">
        <v>3.461448290311075</v>
      </c>
      <c r="E11" s="4">
        <v>4.6082503703505662</v>
      </c>
      <c r="F11" s="31">
        <v>2.2261347890523084</v>
      </c>
      <c r="G11" s="7">
        <v>-2.3433471602310796E-2</v>
      </c>
      <c r="H11" s="8">
        <v>0.9765665283976892</v>
      </c>
      <c r="I11" s="5">
        <v>3.5445084279004311</v>
      </c>
      <c r="J11" s="5">
        <v>4.7188289136958206</v>
      </c>
      <c r="K11" s="5">
        <v>2.2795526206543864</v>
      </c>
      <c r="L11">
        <v>2.4300000000000002</v>
      </c>
      <c r="M11">
        <v>3.5</v>
      </c>
      <c r="N11">
        <v>3.58</v>
      </c>
      <c r="O11" s="5">
        <v>2.373056664006385</v>
      </c>
      <c r="P11" s="5">
        <v>3.4179828493919122</v>
      </c>
      <c r="Q11" s="5">
        <v>3.4961081716637272</v>
      </c>
      <c r="R11" s="6">
        <v>0.4213974386569091</v>
      </c>
      <c r="S11" s="6">
        <v>0.29257022169608266</v>
      </c>
      <c r="T11" s="6">
        <v>0.28603233964700819</v>
      </c>
      <c r="U11">
        <v>0.68556756160385168</v>
      </c>
      <c r="V11">
        <v>0.74170945037691038</v>
      </c>
      <c r="W11">
        <v>1.5704835973351197</v>
      </c>
      <c r="X11" t="s">
        <v>301</v>
      </c>
      <c r="Y11" t="s">
        <v>302</v>
      </c>
      <c r="Z11" t="s">
        <v>275</v>
      </c>
      <c r="AA11" s="67" t="s">
        <v>85</v>
      </c>
      <c r="AB11" s="16" t="s">
        <v>79</v>
      </c>
      <c r="AC11" s="20" t="s">
        <v>303</v>
      </c>
      <c r="AD11" s="26" t="s">
        <v>76</v>
      </c>
      <c r="AE11" s="66" t="str">
        <f>VLOOKUP(AD11,cs_lookup!$A$2:$B$54,2,FALSE)</f>
        <v>2</v>
      </c>
    </row>
    <row r="12" spans="1:31" x14ac:dyDescent="0.25">
      <c r="A12" s="1">
        <v>0.60308662182797146</v>
      </c>
      <c r="B12" s="1">
        <v>0.27103862565618675</v>
      </c>
      <c r="C12" s="1">
        <v>0.12317251910330504</v>
      </c>
      <c r="D12" s="3">
        <v>1.6581365989664529</v>
      </c>
      <c r="E12" s="4">
        <v>3.6895110340048092</v>
      </c>
      <c r="F12" s="31">
        <v>8.1186940665011331</v>
      </c>
      <c r="G12" s="7">
        <v>1.7268609571488236E-2</v>
      </c>
      <c r="H12" s="8">
        <v>1.0172686095714882</v>
      </c>
      <c r="I12" s="5">
        <v>1.6299889560781025</v>
      </c>
      <c r="J12" s="5">
        <v>3.6268798617102416</v>
      </c>
      <c r="K12" s="5">
        <v>7.9808754444128889</v>
      </c>
      <c r="L12">
        <v>2.35</v>
      </c>
      <c r="M12">
        <v>3.36</v>
      </c>
      <c r="N12">
        <v>3.4</v>
      </c>
      <c r="O12" s="5">
        <v>2.3905812324929974</v>
      </c>
      <c r="P12" s="5">
        <v>3.4180225281602001</v>
      </c>
      <c r="Q12" s="5">
        <v>3.45871327254306</v>
      </c>
      <c r="R12" s="6">
        <v>0.41830831197363599</v>
      </c>
      <c r="S12" s="6">
        <v>0.29256682533870376</v>
      </c>
      <c r="T12" s="6">
        <v>0.28912486268766019</v>
      </c>
      <c r="U12">
        <v>1.4417275597095502</v>
      </c>
      <c r="V12">
        <v>0.92641612849442567</v>
      </c>
      <c r="W12">
        <v>0.4260184266351647</v>
      </c>
      <c r="X12" t="s">
        <v>304</v>
      </c>
      <c r="Y12" t="s">
        <v>305</v>
      </c>
      <c r="Z12" t="s">
        <v>275</v>
      </c>
      <c r="AA12" s="67" t="s">
        <v>84</v>
      </c>
      <c r="AB12" s="16" t="s">
        <v>78</v>
      </c>
      <c r="AC12" s="20" t="s">
        <v>303</v>
      </c>
      <c r="AD12" s="26" t="s">
        <v>91</v>
      </c>
      <c r="AE12" s="66" t="str">
        <f>VLOOKUP(AD12,cs_lookup!$A$2:$B$54,2,FALSE)</f>
        <v>2</v>
      </c>
    </row>
    <row r="13" spans="1:31" x14ac:dyDescent="0.25">
      <c r="A13" s="1">
        <v>0.15416025662017663</v>
      </c>
      <c r="B13" s="1">
        <v>0.22853328786962857</v>
      </c>
      <c r="C13" s="1">
        <v>0.54064450149112109</v>
      </c>
      <c r="D13" s="3">
        <v>6.4867561972462306</v>
      </c>
      <c r="E13" s="4">
        <v>4.3757301587087403</v>
      </c>
      <c r="F13" s="31">
        <v>1.8496442620649178</v>
      </c>
      <c r="G13" s="7">
        <v>-0.11131641619446508</v>
      </c>
      <c r="H13" s="8">
        <v>0.88868358380553492</v>
      </c>
      <c r="I13" s="5">
        <v>7.2992866251321313</v>
      </c>
      <c r="J13" s="5">
        <v>4.9238336776413929</v>
      </c>
      <c r="K13" s="5">
        <v>2.0813305160249973</v>
      </c>
      <c r="L13">
        <v>2.16</v>
      </c>
      <c r="M13">
        <v>4.0999999999999996</v>
      </c>
      <c r="N13">
        <v>5.5</v>
      </c>
      <c r="O13" s="5">
        <v>1.9195565410199555</v>
      </c>
      <c r="P13" s="5">
        <v>3.6436026936026926</v>
      </c>
      <c r="Q13" s="5">
        <v>4.8877597109304425</v>
      </c>
      <c r="R13" s="6">
        <v>0.52095365707157049</v>
      </c>
      <c r="S13" s="6">
        <v>0.2744536339694128</v>
      </c>
      <c r="T13" s="6">
        <v>0.20459270895901677</v>
      </c>
      <c r="U13">
        <v>0.29591932896057493</v>
      </c>
      <c r="V13">
        <v>0.83268450325965826</v>
      </c>
      <c r="W13">
        <v>2.6425404123243745</v>
      </c>
      <c r="X13" t="s">
        <v>306</v>
      </c>
      <c r="Y13" t="s">
        <v>307</v>
      </c>
      <c r="Z13" t="s">
        <v>275</v>
      </c>
      <c r="AA13" s="67" t="s">
        <v>85</v>
      </c>
      <c r="AB13" s="16" t="s">
        <v>79</v>
      </c>
      <c r="AC13" s="20" t="s">
        <v>303</v>
      </c>
      <c r="AD13" s="26" t="s">
        <v>78</v>
      </c>
      <c r="AE13" s="66" t="str">
        <f>VLOOKUP(AD13,cs_lookup!$A$2:$B$54,2,FALSE)</f>
        <v>1</v>
      </c>
    </row>
    <row r="14" spans="1:31" x14ac:dyDescent="0.25">
      <c r="A14" s="1">
        <v>0.56674745738869681</v>
      </c>
      <c r="B14" s="1">
        <v>0.28322721729205963</v>
      </c>
      <c r="C14" s="1">
        <v>0.1461244329736619</v>
      </c>
      <c r="D14" s="3">
        <v>1.7644543208142922</v>
      </c>
      <c r="E14" s="4">
        <v>3.5307341206859193</v>
      </c>
      <c r="F14" s="31">
        <v>6.8434825008371076</v>
      </c>
      <c r="G14" s="7">
        <v>1.558193332255553E-2</v>
      </c>
      <c r="H14" s="8">
        <v>1.0155819333225555</v>
      </c>
      <c r="I14" s="5">
        <v>1.737382541890778</v>
      </c>
      <c r="J14" s="5">
        <v>3.4765625547658643</v>
      </c>
      <c r="K14" s="5">
        <v>6.7384838941040641</v>
      </c>
      <c r="L14">
        <v>2.0099999999999998</v>
      </c>
      <c r="M14">
        <v>3.47</v>
      </c>
      <c r="N14">
        <v>4.3499999999999996</v>
      </c>
      <c r="O14" s="5">
        <v>2.0413196859783365</v>
      </c>
      <c r="P14" s="5">
        <v>3.5240693086292678</v>
      </c>
      <c r="Q14" s="5">
        <v>4.4177814099531165</v>
      </c>
      <c r="R14" s="6">
        <v>0.48987917319806445</v>
      </c>
      <c r="S14" s="6">
        <v>0.28376286401386436</v>
      </c>
      <c r="T14" s="6">
        <v>0.22635796278807113</v>
      </c>
      <c r="U14">
        <v>1.1569127417457152</v>
      </c>
      <c r="V14">
        <v>0.99811234382742009</v>
      </c>
      <c r="W14">
        <v>0.64554580353098368</v>
      </c>
      <c r="X14" t="s">
        <v>308</v>
      </c>
      <c r="Y14" t="s">
        <v>309</v>
      </c>
      <c r="Z14" t="s">
        <v>275</v>
      </c>
      <c r="AA14" s="67" t="s">
        <v>90</v>
      </c>
      <c r="AB14" s="16" t="s">
        <v>75</v>
      </c>
      <c r="AC14" s="20" t="s">
        <v>303</v>
      </c>
      <c r="AD14" s="26" t="s">
        <v>73</v>
      </c>
      <c r="AE14" s="66" t="str">
        <f>VLOOKUP(AD14,cs_lookup!$A$2:$B$54,2,FALSE)</f>
        <v>X</v>
      </c>
    </row>
    <row r="15" spans="1:31" x14ac:dyDescent="0.25">
      <c r="A15" s="1">
        <v>0.26166376139934566</v>
      </c>
      <c r="B15" s="1">
        <v>0.29260561555893638</v>
      </c>
      <c r="C15" s="1">
        <v>0.40740711375817246</v>
      </c>
      <c r="D15" s="3">
        <v>3.8216984830154654</v>
      </c>
      <c r="E15" s="4">
        <v>3.4175694068269884</v>
      </c>
      <c r="F15" s="31">
        <v>2.4545472237226988</v>
      </c>
      <c r="G15" s="7">
        <v>3.6562159435670871E-2</v>
      </c>
      <c r="H15" s="8">
        <v>1.0365621594356709</v>
      </c>
      <c r="I15" s="5">
        <v>3.6868975470762786</v>
      </c>
      <c r="J15" s="5">
        <v>3.2970231217851853</v>
      </c>
      <c r="K15" s="5">
        <v>2.3679691578351778</v>
      </c>
      <c r="L15">
        <v>5.91</v>
      </c>
      <c r="M15">
        <v>4.34</v>
      </c>
      <c r="N15">
        <v>1.57</v>
      </c>
      <c r="O15" s="5">
        <v>6.1260823622648148</v>
      </c>
      <c r="P15" s="5">
        <v>4.4986797719508118</v>
      </c>
      <c r="Q15" s="5">
        <v>1.6274025903140033</v>
      </c>
      <c r="R15" s="6">
        <v>0.16323646024737734</v>
      </c>
      <c r="S15" s="6">
        <v>0.22228743780230417</v>
      </c>
      <c r="T15" s="6">
        <v>0.61447610195031854</v>
      </c>
      <c r="U15">
        <v>1.6029737535524005</v>
      </c>
      <c r="V15">
        <v>1.3163389638742027</v>
      </c>
      <c r="W15">
        <v>0.66301539224240169</v>
      </c>
      <c r="X15" t="s">
        <v>310</v>
      </c>
      <c r="Y15" t="s">
        <v>311</v>
      </c>
      <c r="Z15" t="s">
        <v>268</v>
      </c>
      <c r="AA15" s="67" t="s">
        <v>90</v>
      </c>
      <c r="AB15" s="16" t="s">
        <v>75</v>
      </c>
      <c r="AC15" s="20" t="s">
        <v>303</v>
      </c>
      <c r="AD15" s="26" t="s">
        <v>76</v>
      </c>
      <c r="AE15" s="66" t="str">
        <f>VLOOKUP(AD15,cs_lookup!$A$2:$B$54,2,FALSE)</f>
        <v>2</v>
      </c>
    </row>
    <row r="16" spans="1:31" x14ac:dyDescent="0.25">
      <c r="A16" s="1">
        <v>0.728813415554463</v>
      </c>
      <c r="B16" s="1">
        <v>0.17288136067486742</v>
      </c>
      <c r="C16" s="1">
        <v>9.2864946042417976E-2</v>
      </c>
      <c r="D16" s="3">
        <v>1.3720932939183412</v>
      </c>
      <c r="E16" s="4">
        <v>5.7843135668087946</v>
      </c>
      <c r="F16" s="31">
        <v>10.768325860473007</v>
      </c>
      <c r="G16" s="7">
        <v>3.8327272863553086E-2</v>
      </c>
      <c r="H16" s="8">
        <v>1.0383272728635531</v>
      </c>
      <c r="I16" s="5">
        <v>1.3214458772081665</v>
      </c>
      <c r="J16" s="5">
        <v>5.5707999953198888</v>
      </c>
      <c r="K16" s="5">
        <v>10.370839851654438</v>
      </c>
      <c r="L16">
        <v>1.49</v>
      </c>
      <c r="M16">
        <v>4.57</v>
      </c>
      <c r="N16">
        <v>6.74</v>
      </c>
      <c r="O16" s="5">
        <v>1.547107636566694</v>
      </c>
      <c r="P16" s="5">
        <v>4.7451556369864383</v>
      </c>
      <c r="Q16" s="5">
        <v>6.9983258191003479</v>
      </c>
      <c r="R16" s="6">
        <v>0.64636743841506539</v>
      </c>
      <c r="S16" s="6">
        <v>0.21074124359703442</v>
      </c>
      <c r="T16" s="6">
        <v>0.1428913179879002</v>
      </c>
      <c r="U16">
        <v>1.1275528008365652</v>
      </c>
      <c r="V16">
        <v>0.82034896313623262</v>
      </c>
      <c r="W16">
        <v>0.64989914957801442</v>
      </c>
      <c r="X16" t="s">
        <v>312</v>
      </c>
      <c r="Y16" t="s">
        <v>313</v>
      </c>
      <c r="Z16" t="s">
        <v>268</v>
      </c>
      <c r="AA16" s="67" t="s">
        <v>84</v>
      </c>
      <c r="AB16" s="16" t="s">
        <v>86</v>
      </c>
      <c r="AC16" s="20" t="s">
        <v>303</v>
      </c>
      <c r="AD16" s="26" t="s">
        <v>77</v>
      </c>
      <c r="AE16" s="66" t="str">
        <f>VLOOKUP(AD16,cs_lookup!$A$2:$B$54,2,FALSE)</f>
        <v>2</v>
      </c>
    </row>
    <row r="17" spans="1:31" x14ac:dyDescent="0.25">
      <c r="A17" s="1">
        <v>0.6633020105287698</v>
      </c>
      <c r="B17" s="1">
        <v>0.19956488211569581</v>
      </c>
      <c r="C17" s="1">
        <v>0.13135444410662903</v>
      </c>
      <c r="D17" s="3">
        <v>1.507608878198367</v>
      </c>
      <c r="E17" s="4">
        <v>5.0109016646539031</v>
      </c>
      <c r="F17" s="31">
        <v>7.6129894713591444</v>
      </c>
      <c r="G17" s="7">
        <v>3.515962292414665E-2</v>
      </c>
      <c r="H17" s="8">
        <v>1.0351596229241466</v>
      </c>
      <c r="I17" s="5">
        <v>1.4564023217401323</v>
      </c>
      <c r="J17" s="5">
        <v>4.8407043258690612</v>
      </c>
      <c r="K17" s="5">
        <v>7.3544111485470882</v>
      </c>
      <c r="L17">
        <v>1.83</v>
      </c>
      <c r="M17">
        <v>3.81</v>
      </c>
      <c r="N17">
        <v>4.42</v>
      </c>
      <c r="O17" s="5">
        <v>1.8943421099511883</v>
      </c>
      <c r="P17" s="5">
        <v>3.9439581633409988</v>
      </c>
      <c r="Q17" s="5">
        <v>4.5754055333247283</v>
      </c>
      <c r="R17" s="6">
        <v>0.52788775308688407</v>
      </c>
      <c r="S17" s="6">
        <v>0.25355238534094432</v>
      </c>
      <c r="T17" s="6">
        <v>0.21855986157217147</v>
      </c>
      <c r="U17">
        <v>1.2565209301599352</v>
      </c>
      <c r="V17">
        <v>0.78707554593638251</v>
      </c>
      <c r="W17">
        <v>0.60099985039226422</v>
      </c>
      <c r="X17" t="s">
        <v>314</v>
      </c>
      <c r="Y17" t="s">
        <v>315</v>
      </c>
      <c r="Z17" t="s">
        <v>268</v>
      </c>
      <c r="AA17" s="67" t="s">
        <v>84</v>
      </c>
      <c r="AB17" s="16" t="s">
        <v>86</v>
      </c>
      <c r="AC17" s="20" t="s">
        <v>303</v>
      </c>
      <c r="AD17" s="26" t="s">
        <v>75</v>
      </c>
      <c r="AE17" s="66" t="str">
        <f>VLOOKUP(AD17,cs_lookup!$A$2:$B$54,2,FALSE)</f>
        <v>X</v>
      </c>
    </row>
    <row r="18" spans="1:31" x14ac:dyDescent="0.25">
      <c r="A18" s="1">
        <v>0.34023070876493788</v>
      </c>
      <c r="B18" s="1">
        <v>0.3626284026221645</v>
      </c>
      <c r="C18" s="1">
        <v>0.28323428585356686</v>
      </c>
      <c r="D18" s="3">
        <v>2.9391820733350977</v>
      </c>
      <c r="E18" s="4">
        <v>2.7576438932223843</v>
      </c>
      <c r="F18" s="31">
        <v>3.5306460056075402</v>
      </c>
      <c r="G18" s="7">
        <v>3.6792575211668233E-2</v>
      </c>
      <c r="H18" s="8">
        <v>1.0367925752116682</v>
      </c>
      <c r="I18" s="5">
        <v>2.8348795541239711</v>
      </c>
      <c r="J18" s="5">
        <v>2.6597836048926111</v>
      </c>
      <c r="K18" s="5">
        <v>3.4053542531269909</v>
      </c>
      <c r="L18">
        <v>1.83</v>
      </c>
      <c r="M18">
        <v>3.67</v>
      </c>
      <c r="N18">
        <v>4.59</v>
      </c>
      <c r="O18" s="5">
        <v>1.8973304126373529</v>
      </c>
      <c r="P18" s="5">
        <v>3.8050287510268221</v>
      </c>
      <c r="Q18" s="5">
        <v>4.7588779202215568</v>
      </c>
      <c r="R18" s="6">
        <v>0.52705632784854084</v>
      </c>
      <c r="S18" s="6">
        <v>0.26281010353210621</v>
      </c>
      <c r="T18" s="6">
        <v>0.21013356861935292</v>
      </c>
      <c r="U18">
        <v>0.64553007105287863</v>
      </c>
      <c r="V18">
        <v>1.3798114979162661</v>
      </c>
      <c r="W18">
        <v>1.3478773891982603</v>
      </c>
      <c r="X18" t="s">
        <v>316</v>
      </c>
      <c r="Y18" t="s">
        <v>317</v>
      </c>
      <c r="Z18" t="s">
        <v>279</v>
      </c>
      <c r="AA18" s="67" t="s">
        <v>90</v>
      </c>
      <c r="AB18" s="16" t="s">
        <v>75</v>
      </c>
      <c r="AC18" s="20" t="s">
        <v>303</v>
      </c>
      <c r="AD18" s="26" t="s">
        <v>75</v>
      </c>
      <c r="AE18" s="66" t="str">
        <f>VLOOKUP(AD18,cs_lookup!$A$2:$B$54,2,FALSE)</f>
        <v>X</v>
      </c>
    </row>
    <row r="19" spans="1:31" ht="14.25" customHeight="1" x14ac:dyDescent="0.25">
      <c r="A19" s="1">
        <v>0.50322949649134707</v>
      </c>
      <c r="B19" s="1">
        <v>0.24897000466886635</v>
      </c>
      <c r="C19" s="1">
        <v>0.2344712821492059</v>
      </c>
      <c r="D19" s="3">
        <v>1.9871649157536908</v>
      </c>
      <c r="E19" s="4">
        <v>4.0165481031741725</v>
      </c>
      <c r="F19" s="31">
        <v>4.264914623376562</v>
      </c>
      <c r="G19" s="7">
        <v>3.6634368982092269E-2</v>
      </c>
      <c r="H19" s="8">
        <v>1.0366343689820923</v>
      </c>
      <c r="I19" s="5">
        <v>1.9169390628105045</v>
      </c>
      <c r="J19" s="5">
        <v>3.8746044153621515</v>
      </c>
      <c r="K19" s="5">
        <v>4.1141937321299036</v>
      </c>
      <c r="L19">
        <v>1.71</v>
      </c>
      <c r="M19">
        <v>3.56</v>
      </c>
      <c r="N19">
        <v>5.85</v>
      </c>
      <c r="O19" s="5">
        <v>1.7726447709593778</v>
      </c>
      <c r="P19" s="5">
        <v>3.6904183535762485</v>
      </c>
      <c r="Q19" s="5">
        <v>6.0643110585452398</v>
      </c>
      <c r="R19" s="6">
        <v>0.56412881835247075</v>
      </c>
      <c r="S19" s="6">
        <v>0.27097198859065308</v>
      </c>
      <c r="T19" s="6">
        <v>0.16489919305687609</v>
      </c>
      <c r="U19">
        <v>0.89204713554790704</v>
      </c>
      <c r="V19">
        <v>0.91880347471994872</v>
      </c>
      <c r="W19">
        <v>1.4219067892487103</v>
      </c>
      <c r="X19" t="s">
        <v>318</v>
      </c>
      <c r="Y19" t="s">
        <v>319</v>
      </c>
      <c r="Z19" t="s">
        <v>279</v>
      </c>
      <c r="AA19" s="67" t="s">
        <v>84</v>
      </c>
      <c r="AB19" s="16" t="s">
        <v>86</v>
      </c>
      <c r="AC19" s="20" t="s">
        <v>303</v>
      </c>
      <c r="AD19" s="26" t="s">
        <v>78</v>
      </c>
      <c r="AE19" s="66" t="str">
        <f>VLOOKUP(AD19,cs_lookup!$A$2:$B$54,2,FALSE)</f>
        <v>1</v>
      </c>
    </row>
    <row r="20" spans="1:31" x14ac:dyDescent="0.25">
      <c r="A20" s="1">
        <v>0.90816356261791975</v>
      </c>
      <c r="B20" s="1">
        <v>7.4956098968273738E-2</v>
      </c>
      <c r="C20" s="1">
        <v>0</v>
      </c>
      <c r="D20" s="3">
        <v>1.1011232350231579</v>
      </c>
      <c r="E20" s="4">
        <v>13.341142532287661</v>
      </c>
      <c r="F20" s="31" t="e">
        <v>#DIV/0!</v>
      </c>
      <c r="G20" s="7">
        <v>4.5890227643943904E-2</v>
      </c>
      <c r="H20" s="8">
        <v>1.0458902276439439</v>
      </c>
      <c r="I20" s="5">
        <v>1.052809564445053</v>
      </c>
      <c r="J20" s="5">
        <v>12.755777021017767</v>
      </c>
      <c r="K20" s="5" t="e">
        <v>#DIV/0!</v>
      </c>
      <c r="L20">
        <v>1.23</v>
      </c>
      <c r="M20">
        <v>5.88</v>
      </c>
      <c r="N20">
        <v>15.92</v>
      </c>
      <c r="O20" s="5">
        <v>1.286444980002051</v>
      </c>
      <c r="P20" s="5">
        <v>6.14983453854639</v>
      </c>
      <c r="Q20" s="5">
        <v>16.650572424091585</v>
      </c>
      <c r="R20" s="6">
        <v>0.77733600390621116</v>
      </c>
      <c r="S20" s="6">
        <v>0.1626060008171156</v>
      </c>
      <c r="T20" s="6">
        <v>6.0057995276673354E-2</v>
      </c>
      <c r="U20">
        <v>1.168302456150601</v>
      </c>
      <c r="V20">
        <v>0.46096760630979122</v>
      </c>
      <c r="W20" t="e">
        <v>#DIV/0!</v>
      </c>
      <c r="X20" t="s">
        <v>320</v>
      </c>
      <c r="Y20" t="s">
        <v>321</v>
      </c>
      <c r="Z20" t="s">
        <v>280</v>
      </c>
      <c r="AA20" s="67" t="s">
        <v>84</v>
      </c>
      <c r="AB20" s="16" t="s">
        <v>100</v>
      </c>
      <c r="AC20" s="20" t="s">
        <v>303</v>
      </c>
      <c r="AD20" s="26" t="s">
        <v>89</v>
      </c>
      <c r="AE20" s="66" t="str">
        <f>VLOOKUP(AD20,cs_lookup!$A$2:$B$54,2,FALSE)</f>
        <v>1</v>
      </c>
    </row>
    <row r="21" spans="1:31" x14ac:dyDescent="0.25">
      <c r="A21" s="1">
        <v>0.46041151573401451</v>
      </c>
      <c r="B21" s="1">
        <v>0.28545976921607658</v>
      </c>
      <c r="C21" s="1">
        <v>0.24133648421875661</v>
      </c>
      <c r="D21" s="3">
        <v>2.1719700003718252</v>
      </c>
      <c r="E21" s="4">
        <v>3.5031206069639107</v>
      </c>
      <c r="F21" s="31">
        <v>4.1435923094560447</v>
      </c>
      <c r="G21" s="7">
        <v>4.1763679807490073E-2</v>
      </c>
      <c r="H21" s="8">
        <v>1.0417636798074901</v>
      </c>
      <c r="I21" s="5">
        <v>2.0848970284442903</v>
      </c>
      <c r="J21" s="5">
        <v>3.3626826072600848</v>
      </c>
      <c r="K21" s="5">
        <v>3.9774781841326514</v>
      </c>
      <c r="L21">
        <v>1.56</v>
      </c>
      <c r="M21">
        <v>4.1900000000000004</v>
      </c>
      <c r="N21">
        <v>6.17</v>
      </c>
      <c r="O21" s="5">
        <v>1.6251513404996845</v>
      </c>
      <c r="P21" s="5">
        <v>4.3649898183933837</v>
      </c>
      <c r="Q21" s="5">
        <v>6.4276819044122133</v>
      </c>
      <c r="R21" s="6">
        <v>0.61532730834319127</v>
      </c>
      <c r="S21" s="6">
        <v>0.22909560883421917</v>
      </c>
      <c r="T21" s="6">
        <v>0.1555770828225897</v>
      </c>
      <c r="U21">
        <v>0.74823839197662523</v>
      </c>
      <c r="V21">
        <v>1.2460289861890992</v>
      </c>
      <c r="W21">
        <v>1.5512341524873656</v>
      </c>
      <c r="X21" t="s">
        <v>322</v>
      </c>
      <c r="Y21" t="s">
        <v>323</v>
      </c>
      <c r="Z21" t="s">
        <v>280</v>
      </c>
      <c r="AA21" s="67" t="s">
        <v>90</v>
      </c>
      <c r="AB21" s="16" t="s">
        <v>75</v>
      </c>
      <c r="AC21" s="20" t="s">
        <v>303</v>
      </c>
      <c r="AD21" s="26" t="s">
        <v>73</v>
      </c>
      <c r="AE21" s="66" t="str">
        <f>VLOOKUP(AD21,cs_lookup!$A$2:$B$54,2,FALSE)</f>
        <v>X</v>
      </c>
    </row>
    <row r="22" spans="1:31" x14ac:dyDescent="0.25">
      <c r="A22" s="1">
        <v>0</v>
      </c>
      <c r="B22" s="1">
        <v>1</v>
      </c>
      <c r="C22" s="1">
        <v>0</v>
      </c>
      <c r="D22" s="3" t="e">
        <v>#DIV/0!</v>
      </c>
      <c r="E22" s="4">
        <v>1</v>
      </c>
      <c r="F22" s="31" t="e">
        <v>#DIV/0!</v>
      </c>
      <c r="G22" s="7">
        <v>4.155781414967108E-2</v>
      </c>
      <c r="H22" s="8">
        <v>1.0415578141496711</v>
      </c>
      <c r="I22" s="5" t="e">
        <v>#DIV/0!</v>
      </c>
      <c r="J22" s="5">
        <v>0.96010032896388098</v>
      </c>
      <c r="K22" s="5" t="e">
        <v>#DIV/0!</v>
      </c>
      <c r="L22">
        <v>1.9</v>
      </c>
      <c r="M22">
        <v>3.71</v>
      </c>
      <c r="N22">
        <v>4.07</v>
      </c>
      <c r="O22" s="5">
        <v>1.978959846884375</v>
      </c>
      <c r="P22" s="5">
        <v>3.8641794904952795</v>
      </c>
      <c r="Q22" s="5">
        <v>4.2391403035891617</v>
      </c>
      <c r="R22" s="6">
        <v>0.50531596261256895</v>
      </c>
      <c r="S22" s="6">
        <v>0.25878715066411889</v>
      </c>
      <c r="T22" s="6">
        <v>0.23589688672331224</v>
      </c>
      <c r="U22" t="e">
        <v>#DIV/0!</v>
      </c>
      <c r="V22">
        <v>3.8641794904952795</v>
      </c>
      <c r="W22" t="e">
        <v>#DIV/0!</v>
      </c>
      <c r="X22" t="s">
        <v>324</v>
      </c>
      <c r="Y22" t="s">
        <v>325</v>
      </c>
      <c r="Z22" t="s">
        <v>280</v>
      </c>
      <c r="AA22" s="67" t="s">
        <v>90</v>
      </c>
      <c r="AB22" s="16" t="s">
        <v>73</v>
      </c>
      <c r="AC22" s="20" t="s">
        <v>303</v>
      </c>
      <c r="AD22" s="26" t="s">
        <v>94</v>
      </c>
      <c r="AE22" s="66" t="str">
        <f>VLOOKUP(AD22,cs_lookup!$A$2:$B$54,2,FALSE)</f>
        <v>1</v>
      </c>
    </row>
    <row r="23" spans="1:31" x14ac:dyDescent="0.25">
      <c r="A23" s="1">
        <v>0.18247503742102605</v>
      </c>
      <c r="B23" s="1">
        <v>0.26530815404137387</v>
      </c>
      <c r="C23" s="1">
        <v>0.49196124197763302</v>
      </c>
      <c r="D23" s="3">
        <v>5.4802016436510836</v>
      </c>
      <c r="E23" s="4">
        <v>3.7692019064142808</v>
      </c>
      <c r="F23" s="31">
        <v>2.0326804525903381</v>
      </c>
      <c r="G23" s="7">
        <v>4.3774032577251099E-2</v>
      </c>
      <c r="H23" s="8">
        <v>1.0437740325772511</v>
      </c>
      <c r="I23" s="5">
        <v>5.2503717017365892</v>
      </c>
      <c r="J23" s="5">
        <v>3.6111282603069714</v>
      </c>
      <c r="K23" s="5">
        <v>1.9474334378402891</v>
      </c>
      <c r="L23">
        <v>6.47</v>
      </c>
      <c r="M23">
        <v>3.73</v>
      </c>
      <c r="N23">
        <v>1.61</v>
      </c>
      <c r="O23" s="5">
        <v>6.7532179907748144</v>
      </c>
      <c r="P23" s="5">
        <v>3.8932771415131464</v>
      </c>
      <c r="Q23" s="5">
        <v>1.6804761924493743</v>
      </c>
      <c r="R23" s="6">
        <v>0.14807755374786405</v>
      </c>
      <c r="S23" s="6">
        <v>0.2568530221846328</v>
      </c>
      <c r="T23" s="6">
        <v>0.59506942406750329</v>
      </c>
      <c r="U23">
        <v>1.2322937055789807</v>
      </c>
      <c r="V23">
        <v>1.0329181715863296</v>
      </c>
      <c r="W23">
        <v>0.8267291547512382</v>
      </c>
      <c r="X23" t="s">
        <v>326</v>
      </c>
      <c r="Y23" t="s">
        <v>327</v>
      </c>
      <c r="Z23" t="s">
        <v>280</v>
      </c>
      <c r="AA23" s="67" t="s">
        <v>90</v>
      </c>
      <c r="AB23" s="16" t="s">
        <v>75</v>
      </c>
      <c r="AC23" s="20" t="s">
        <v>303</v>
      </c>
      <c r="AD23" s="26" t="s">
        <v>93</v>
      </c>
      <c r="AE23" s="66" t="str">
        <f>VLOOKUP(AD23,cs_lookup!$A$2:$B$54,2,FALSE)</f>
        <v>X</v>
      </c>
    </row>
    <row r="24" spans="1:31" x14ac:dyDescent="0.25">
      <c r="A24" s="1">
        <v>0.39638040463825086</v>
      </c>
      <c r="B24" s="1">
        <v>0.23915673215212904</v>
      </c>
      <c r="C24" s="1">
        <v>0.33773926648018376</v>
      </c>
      <c r="D24" s="3">
        <v>2.5228290508271498</v>
      </c>
      <c r="E24" s="4">
        <v>4.1813583544196193</v>
      </c>
      <c r="F24" s="31">
        <v>2.96086389486688</v>
      </c>
      <c r="G24" s="7">
        <v>3.3890014541377189E-2</v>
      </c>
      <c r="H24" s="8">
        <v>1.0338900145413772</v>
      </c>
      <c r="I24" s="5">
        <v>2.4401329109907794</v>
      </c>
      <c r="J24" s="5">
        <v>4.0442970679762551</v>
      </c>
      <c r="K24" s="5">
        <v>2.8638093542090046</v>
      </c>
      <c r="L24">
        <v>2.84</v>
      </c>
      <c r="M24">
        <v>3.59</v>
      </c>
      <c r="N24">
        <v>2.48</v>
      </c>
      <c r="O24" s="5">
        <v>2.9362476412975109</v>
      </c>
      <c r="P24" s="5">
        <v>3.711665152203544</v>
      </c>
      <c r="Q24" s="5">
        <v>2.5640472360626152</v>
      </c>
      <c r="R24" s="6">
        <v>0.34057072909494301</v>
      </c>
      <c r="S24" s="6">
        <v>0.26942085532859</v>
      </c>
      <c r="T24" s="6">
        <v>0.39000841557646698</v>
      </c>
      <c r="U24">
        <v>1.1638710281756171</v>
      </c>
      <c r="V24">
        <v>0.88766970864393424</v>
      </c>
      <c r="W24">
        <v>0.86597943272833033</v>
      </c>
      <c r="X24" t="s">
        <v>328</v>
      </c>
      <c r="Y24" t="s">
        <v>329</v>
      </c>
      <c r="Z24" t="s">
        <v>281</v>
      </c>
      <c r="AA24" s="67" t="s">
        <v>90</v>
      </c>
      <c r="AB24" s="16" t="s">
        <v>74</v>
      </c>
      <c r="AC24" s="20" t="s">
        <v>303</v>
      </c>
      <c r="AD24" s="26" t="s">
        <v>76</v>
      </c>
      <c r="AE24" s="66" t="str">
        <f>VLOOKUP(AD24,cs_lookup!$A$2:$B$54,2,FALSE)</f>
        <v>2</v>
      </c>
    </row>
    <row r="25" spans="1:31" x14ac:dyDescent="0.25">
      <c r="A25" s="1">
        <v>0.77640203541168096</v>
      </c>
      <c r="B25" s="1">
        <v>0.14576369198790223</v>
      </c>
      <c r="C25" s="1">
        <v>6.8409479094171555E-2</v>
      </c>
      <c r="D25" s="3">
        <v>1.2879925018096559</v>
      </c>
      <c r="E25" s="4">
        <v>6.8604189861148397</v>
      </c>
      <c r="F25" s="31">
        <v>14.617857250797272</v>
      </c>
      <c r="G25" s="7">
        <v>3.3134751620465863E-2</v>
      </c>
      <c r="H25" s="8">
        <v>1.0331347516204659</v>
      </c>
      <c r="I25" s="5">
        <v>1.2466839391371234</v>
      </c>
      <c r="J25" s="5">
        <v>6.6403912706975659</v>
      </c>
      <c r="K25" s="5">
        <v>14.14903257089092</v>
      </c>
      <c r="L25">
        <v>1.4</v>
      </c>
      <c r="M25">
        <v>4.93</v>
      </c>
      <c r="N25">
        <v>8.6199999999999992</v>
      </c>
      <c r="O25" s="5">
        <v>1.4463886522686522</v>
      </c>
      <c r="P25" s="5">
        <v>5.093354325488896</v>
      </c>
      <c r="Q25" s="5">
        <v>8.9056215589684147</v>
      </c>
      <c r="R25" s="6">
        <v>0.69137710561508192</v>
      </c>
      <c r="S25" s="6">
        <v>0.19633426934302534</v>
      </c>
      <c r="T25" s="6">
        <v>0.11228862504189267</v>
      </c>
      <c r="U25">
        <v>1.1229790936177395</v>
      </c>
      <c r="V25">
        <v>0.74242613108581301</v>
      </c>
      <c r="W25">
        <v>0.60922893185885318</v>
      </c>
      <c r="X25" t="s">
        <v>330</v>
      </c>
      <c r="Y25" t="s">
        <v>331</v>
      </c>
      <c r="Z25" t="s">
        <v>283</v>
      </c>
      <c r="AA25" s="67" t="s">
        <v>84</v>
      </c>
      <c r="AB25" s="16" t="s">
        <v>89</v>
      </c>
      <c r="AC25" s="20" t="s">
        <v>303</v>
      </c>
      <c r="AD25" s="26" t="s">
        <v>94</v>
      </c>
      <c r="AE25" s="66" t="str">
        <f>VLOOKUP(AD25,cs_lookup!$A$2:$B$54,2,FALSE)</f>
        <v>1</v>
      </c>
    </row>
    <row r="26" spans="1:31" x14ac:dyDescent="0.25">
      <c r="A26" s="1">
        <v>0.63315581608219806</v>
      </c>
      <c r="B26" s="1">
        <v>0.22598379612147051</v>
      </c>
      <c r="C26" s="1">
        <v>0.13621843490856239</v>
      </c>
      <c r="D26" s="3">
        <v>1.5793900562862035</v>
      </c>
      <c r="E26" s="4">
        <v>4.4250960341531798</v>
      </c>
      <c r="F26" s="31">
        <v>7.3411502684732595</v>
      </c>
      <c r="G26" s="7">
        <v>3.3573840790531051E-2</v>
      </c>
      <c r="H26" s="8">
        <v>1.0335738407905311</v>
      </c>
      <c r="I26" s="5">
        <v>1.5280863291569027</v>
      </c>
      <c r="J26" s="5">
        <v>4.2813545191591116</v>
      </c>
      <c r="K26" s="5">
        <v>7.102685825386569</v>
      </c>
      <c r="L26">
        <v>1.58</v>
      </c>
      <c r="M26">
        <v>3.92</v>
      </c>
      <c r="N26">
        <v>6.87</v>
      </c>
      <c r="O26" s="5">
        <v>1.6330466684490392</v>
      </c>
      <c r="P26" s="5">
        <v>4.0516094558988813</v>
      </c>
      <c r="Q26" s="5">
        <v>7.1006522862309485</v>
      </c>
      <c r="R26" s="6">
        <v>0.61235237138062593</v>
      </c>
      <c r="S26" s="6">
        <v>0.24681549662790542</v>
      </c>
      <c r="T26" s="6">
        <v>0.14083213199146857</v>
      </c>
      <c r="U26">
        <v>1.0339729960621662</v>
      </c>
      <c r="V26">
        <v>0.91559808524567499</v>
      </c>
      <c r="W26">
        <v>0.96723974126028522</v>
      </c>
      <c r="X26" t="s">
        <v>332</v>
      </c>
      <c r="Y26" t="s">
        <v>333</v>
      </c>
      <c r="Z26" t="s">
        <v>283</v>
      </c>
      <c r="AA26" s="67" t="s">
        <v>84</v>
      </c>
      <c r="AB26" s="16" t="s">
        <v>86</v>
      </c>
      <c r="AC26" s="20" t="s">
        <v>303</v>
      </c>
      <c r="AD26" s="26" t="s">
        <v>92</v>
      </c>
      <c r="AE26" s="66" t="str">
        <f>VLOOKUP(AD26,cs_lookup!$A$2:$B$54,2,FALSE)</f>
        <v>1</v>
      </c>
    </row>
    <row r="27" spans="1:31" x14ac:dyDescent="0.25">
      <c r="A27" s="1">
        <v>0.15976707356157363</v>
      </c>
      <c r="B27" s="1">
        <v>0.26770950733652121</v>
      </c>
      <c r="C27" s="1">
        <v>0.50784731792185978</v>
      </c>
      <c r="D27" s="3">
        <v>6.2591119540948705</v>
      </c>
      <c r="E27" s="4">
        <v>3.7353921791913103</v>
      </c>
      <c r="F27" s="31">
        <v>1.9690957591192115</v>
      </c>
      <c r="G27" s="7">
        <v>2.7874974766166627E-2</v>
      </c>
      <c r="H27" s="8">
        <v>1.0278749747661666</v>
      </c>
      <c r="I27" s="5">
        <v>6.0893708940805462</v>
      </c>
      <c r="J27" s="5">
        <v>3.6340919575759516</v>
      </c>
      <c r="K27" s="5">
        <v>1.9156957873861704</v>
      </c>
      <c r="L27">
        <v>3.85</v>
      </c>
      <c r="M27">
        <v>4</v>
      </c>
      <c r="N27">
        <v>1.93</v>
      </c>
      <c r="O27" s="5">
        <v>3.9573186528497417</v>
      </c>
      <c r="P27" s="5">
        <v>4.1114998990646665</v>
      </c>
      <c r="Q27" s="5">
        <v>1.9837987012987015</v>
      </c>
      <c r="R27" s="6">
        <v>0.25269635521513556</v>
      </c>
      <c r="S27" s="6">
        <v>0.24322024189456798</v>
      </c>
      <c r="T27" s="6">
        <v>0.50408340289029629</v>
      </c>
      <c r="U27">
        <v>0.63224922031643205</v>
      </c>
      <c r="V27">
        <v>1.1006876123927585</v>
      </c>
      <c r="W27">
        <v>1.0074668497514141</v>
      </c>
      <c r="X27" t="s">
        <v>334</v>
      </c>
      <c r="Y27" t="s">
        <v>335</v>
      </c>
      <c r="Z27" t="s">
        <v>272</v>
      </c>
      <c r="AA27" s="67" t="s">
        <v>90</v>
      </c>
      <c r="AB27" s="16" t="s">
        <v>75</v>
      </c>
      <c r="AC27" s="20" t="s">
        <v>303</v>
      </c>
      <c r="AD27" s="26" t="s">
        <v>76</v>
      </c>
      <c r="AE27" s="66" t="str">
        <f>VLOOKUP(AD27,cs_lookup!$A$2:$B$54,2,FALSE)</f>
        <v>2</v>
      </c>
    </row>
    <row r="28" spans="1:31" x14ac:dyDescent="0.25">
      <c r="A28" s="1">
        <v>0.77266034617125545</v>
      </c>
      <c r="B28" s="1">
        <v>0.18666047014782211</v>
      </c>
      <c r="C28" s="1">
        <v>3.9079786499922359E-2</v>
      </c>
      <c r="D28" s="3">
        <v>1.2942297413802522</v>
      </c>
      <c r="E28" s="4">
        <v>5.3573206968142184</v>
      </c>
      <c r="F28" s="31">
        <v>25.588676130612605</v>
      </c>
      <c r="G28" s="7">
        <v>2.7443983837959873E-2</v>
      </c>
      <c r="H28" s="8">
        <v>1.0274439838379599</v>
      </c>
      <c r="I28" s="5">
        <v>1.2596596619756621</v>
      </c>
      <c r="J28" s="5">
        <v>5.2142216812660136</v>
      </c>
      <c r="K28" s="5">
        <v>24.905178805979794</v>
      </c>
      <c r="L28">
        <v>2.36</v>
      </c>
      <c r="M28">
        <v>3.4</v>
      </c>
      <c r="N28">
        <v>3.23</v>
      </c>
      <c r="O28" s="5">
        <v>2.4247678018575853</v>
      </c>
      <c r="P28" s="5">
        <v>3.4933095450490637</v>
      </c>
      <c r="Q28" s="5">
        <v>3.3186440677966105</v>
      </c>
      <c r="R28" s="6">
        <v>0.41241062308478038</v>
      </c>
      <c r="S28" s="6">
        <v>0.28626149131767109</v>
      </c>
      <c r="T28" s="6">
        <v>0.30132788559754847</v>
      </c>
      <c r="U28">
        <v>1.8735219291681957</v>
      </c>
      <c r="V28">
        <v>0.65206280205073286</v>
      </c>
      <c r="W28">
        <v>0.1296919016387254</v>
      </c>
      <c r="X28" t="s">
        <v>336</v>
      </c>
      <c r="Y28" t="s">
        <v>337</v>
      </c>
      <c r="Z28" t="s">
        <v>272</v>
      </c>
      <c r="AA28" s="67" t="s">
        <v>84</v>
      </c>
      <c r="AB28" s="16" t="s">
        <v>94</v>
      </c>
      <c r="AC28" s="20" t="s">
        <v>303</v>
      </c>
      <c r="AD28" s="26" t="s">
        <v>93</v>
      </c>
      <c r="AE28" s="66" t="str">
        <f>VLOOKUP(AD28,cs_lookup!$A$2:$B$54,2,FALSE)</f>
        <v>X</v>
      </c>
    </row>
    <row r="29" spans="1:31" x14ac:dyDescent="0.25">
      <c r="A29" s="1">
        <v>0.29298333571768415</v>
      </c>
      <c r="B29" s="1">
        <v>0.33129749519886853</v>
      </c>
      <c r="C29" s="1">
        <v>0.35060817684997009</v>
      </c>
      <c r="D29" s="3">
        <v>3.4131634058654794</v>
      </c>
      <c r="E29" s="4">
        <v>3.0184351360692547</v>
      </c>
      <c r="F29" s="31">
        <v>2.8521867601163029</v>
      </c>
      <c r="G29" s="7">
        <v>2.6228254575665133E-2</v>
      </c>
      <c r="H29" s="8">
        <v>1.0262282545756651</v>
      </c>
      <c r="I29" s="5">
        <v>3.3259300654090715</v>
      </c>
      <c r="J29" s="5">
        <v>2.9412902272090986</v>
      </c>
      <c r="K29" s="5">
        <v>2.7792908131297289</v>
      </c>
      <c r="L29">
        <v>3.14</v>
      </c>
      <c r="M29">
        <v>3.2</v>
      </c>
      <c r="N29">
        <v>2.5299999999999998</v>
      </c>
      <c r="O29" s="5">
        <v>3.2223567193675886</v>
      </c>
      <c r="P29" s="5">
        <v>3.2839304146421284</v>
      </c>
      <c r="Q29" s="5">
        <v>2.5963574840764325</v>
      </c>
      <c r="R29" s="6">
        <v>0.3103318741806641</v>
      </c>
      <c r="S29" s="6">
        <v>0.30451315153977665</v>
      </c>
      <c r="T29" s="6">
        <v>0.38515497427955941</v>
      </c>
      <c r="U29">
        <v>0.94409682051260957</v>
      </c>
      <c r="V29">
        <v>1.087957920778319</v>
      </c>
      <c r="W29">
        <v>0.91030416394281333</v>
      </c>
      <c r="X29" t="s">
        <v>338</v>
      </c>
      <c r="Y29" t="s">
        <v>339</v>
      </c>
      <c r="Z29" t="s">
        <v>274</v>
      </c>
      <c r="AA29" s="67" t="s">
        <v>90</v>
      </c>
      <c r="AB29" s="16" t="s">
        <v>75</v>
      </c>
      <c r="AC29" s="20" t="s">
        <v>303</v>
      </c>
      <c r="AD29" s="26" t="s">
        <v>87</v>
      </c>
      <c r="AE29" s="66" t="str">
        <f>VLOOKUP(AD29,cs_lookup!$A$2:$B$54,2,FALSE)</f>
        <v>2</v>
      </c>
    </row>
    <row r="30" spans="1:31" x14ac:dyDescent="0.25">
      <c r="A30" s="1">
        <v>0.37915029715773574</v>
      </c>
      <c r="B30" s="1">
        <v>0.29128028379260174</v>
      </c>
      <c r="C30" s="1">
        <v>0.30821948726242704</v>
      </c>
      <c r="D30" s="3">
        <v>2.6374765033718957</v>
      </c>
      <c r="E30" s="4">
        <v>3.4331194235996523</v>
      </c>
      <c r="F30" s="31">
        <v>3.2444411898867735</v>
      </c>
      <c r="G30" s="7">
        <v>2.7648354367574512E-2</v>
      </c>
      <c r="H30" s="8">
        <v>1.0276483543675745</v>
      </c>
      <c r="I30" s="5">
        <v>2.5665165444604114</v>
      </c>
      <c r="J30" s="5">
        <v>3.3407530980891122</v>
      </c>
      <c r="K30" s="5">
        <v>3.1571511559354719</v>
      </c>
      <c r="L30">
        <v>2.66</v>
      </c>
      <c r="M30">
        <v>3.44</v>
      </c>
      <c r="N30">
        <v>2.77</v>
      </c>
      <c r="O30" s="5">
        <v>2.7335446226177482</v>
      </c>
      <c r="P30" s="5">
        <v>3.5351103390244565</v>
      </c>
      <c r="Q30" s="5">
        <v>2.8465859415981813</v>
      </c>
      <c r="R30" s="6">
        <v>0.36582537988436464</v>
      </c>
      <c r="S30" s="6">
        <v>0.28287660188732849</v>
      </c>
      <c r="T30" s="6">
        <v>0.35129801822830686</v>
      </c>
      <c r="U30">
        <v>1.0364242559594499</v>
      </c>
      <c r="V30">
        <v>1.0297079427892042</v>
      </c>
      <c r="W30">
        <v>0.87737325936782462</v>
      </c>
      <c r="X30" t="s">
        <v>340</v>
      </c>
      <c r="Y30" t="s">
        <v>341</v>
      </c>
      <c r="Z30" t="s">
        <v>274</v>
      </c>
      <c r="AA30" s="26" t="s">
        <v>90</v>
      </c>
      <c r="AB30" s="16" t="s">
        <v>75</v>
      </c>
      <c r="AC30" s="20" t="s">
        <v>303</v>
      </c>
      <c r="AD30" s="26" t="s">
        <v>102</v>
      </c>
      <c r="AE30" s="66" t="str">
        <f>VLOOKUP(AD30,cs_lookup!$A$2:$B$54,2,FALSE)</f>
        <v>2</v>
      </c>
    </row>
    <row r="31" spans="1:31" x14ac:dyDescent="0.25">
      <c r="A31" s="1">
        <v>0.29492945166974771</v>
      </c>
      <c r="B31" s="1">
        <v>0.28008006428734361</v>
      </c>
      <c r="C31" s="1">
        <v>0.38943451607011587</v>
      </c>
      <c r="D31" s="3">
        <v>3.3906413697868572</v>
      </c>
      <c r="E31" s="4">
        <v>3.5704076352041469</v>
      </c>
      <c r="F31" s="31">
        <v>2.5678258057124927</v>
      </c>
      <c r="G31" s="7">
        <v>2.723405834082282E-2</v>
      </c>
      <c r="H31" s="8">
        <v>1.0272340583408228</v>
      </c>
      <c r="I31" s="5">
        <v>3.3007485901152691</v>
      </c>
      <c r="J31" s="5">
        <v>3.4757488872312412</v>
      </c>
      <c r="K31" s="5">
        <v>2.4997475354935337</v>
      </c>
      <c r="L31">
        <v>2.5499999999999998</v>
      </c>
      <c r="M31">
        <v>3.29</v>
      </c>
      <c r="N31">
        <v>3.02</v>
      </c>
      <c r="O31" s="5">
        <v>2.6194468487690981</v>
      </c>
      <c r="P31" s="5">
        <v>3.3796000519413072</v>
      </c>
      <c r="Q31" s="5">
        <v>3.1022468561892849</v>
      </c>
      <c r="R31" s="6">
        <v>0.38175998893427027</v>
      </c>
      <c r="S31" s="6">
        <v>0.2958930005417596</v>
      </c>
      <c r="T31" s="6">
        <v>0.32234701052396991</v>
      </c>
      <c r="U31">
        <v>0.7725520227855186</v>
      </c>
      <c r="V31">
        <v>0.94655859981323121</v>
      </c>
      <c r="W31">
        <v>1.2081220031701125</v>
      </c>
      <c r="X31" t="s">
        <v>342</v>
      </c>
      <c r="Y31" t="s">
        <v>343</v>
      </c>
      <c r="Z31" t="s">
        <v>274</v>
      </c>
      <c r="AA31" s="26" t="s">
        <v>90</v>
      </c>
      <c r="AB31" s="16" t="s">
        <v>75</v>
      </c>
      <c r="AC31" s="20" t="s">
        <v>303</v>
      </c>
      <c r="AD31" s="26" t="s">
        <v>88</v>
      </c>
      <c r="AE31" s="66" t="str">
        <f>VLOOKUP(AD31,cs_lookup!$A$2:$B$54,2,FALSE)</f>
        <v>1</v>
      </c>
    </row>
    <row r="32" spans="1:31" x14ac:dyDescent="0.25">
      <c r="A32" s="1" t="e">
        <v>#N/A</v>
      </c>
      <c r="B32" s="1" t="e">
        <v>#N/A</v>
      </c>
      <c r="C32" s="1" t="e">
        <v>#N/A</v>
      </c>
      <c r="D32" s="3" t="e">
        <v>#N/A</v>
      </c>
      <c r="E32" s="4" t="e">
        <v>#N/A</v>
      </c>
      <c r="F32" s="31" t="e">
        <v>#N/A</v>
      </c>
      <c r="G32" s="7">
        <v>3.4470848300635515E-2</v>
      </c>
      <c r="H32" s="8">
        <v>1.0344708483006355</v>
      </c>
      <c r="I32" s="5" t="e">
        <v>#N/A</v>
      </c>
      <c r="J32" s="5" t="e">
        <v>#N/A</v>
      </c>
      <c r="K32" s="5" t="e">
        <v>#N/A</v>
      </c>
      <c r="L32">
        <v>3.52</v>
      </c>
      <c r="M32">
        <v>3.29</v>
      </c>
      <c r="N32">
        <v>2.2400000000000002</v>
      </c>
      <c r="O32" s="5">
        <v>3.641337386018237</v>
      </c>
      <c r="P32" s="5">
        <v>3.4034090909090908</v>
      </c>
      <c r="Q32" s="5">
        <v>2.3172147001934236</v>
      </c>
      <c r="R32" s="6">
        <v>0.27462437395659434</v>
      </c>
      <c r="S32" s="6">
        <v>0.29382303839732887</v>
      </c>
      <c r="T32" s="6">
        <v>0.43155258764607679</v>
      </c>
      <c r="U32" t="e">
        <v>#N/A</v>
      </c>
      <c r="V32" t="e">
        <v>#N/A</v>
      </c>
      <c r="W32" t="e">
        <v>#N/A</v>
      </c>
      <c r="X32" t="s">
        <v>344</v>
      </c>
      <c r="Y32" t="s">
        <v>345</v>
      </c>
      <c r="Z32" t="s">
        <v>270</v>
      </c>
      <c r="AA32" s="26"/>
      <c r="AB32" s="16" t="e">
        <v>#N/A</v>
      </c>
      <c r="AC32" s="20" t="s">
        <v>303</v>
      </c>
      <c r="AD32" s="26" t="s">
        <v>75</v>
      </c>
      <c r="AE32" s="66" t="str">
        <f>VLOOKUP(AD32,cs_lookup!$A$2:$B$54,2,FALSE)</f>
        <v>X</v>
      </c>
    </row>
    <row r="33" spans="1:31" x14ac:dyDescent="0.25">
      <c r="A33" s="1">
        <v>0.42717069578448835</v>
      </c>
      <c r="B33" s="1">
        <v>0.25521145303160558</v>
      </c>
      <c r="C33" s="1">
        <v>0.29664678842149855</v>
      </c>
      <c r="D33" s="3">
        <v>2.3409845522374257</v>
      </c>
      <c r="E33" s="4">
        <v>3.9183194489165785</v>
      </c>
      <c r="F33" s="31">
        <v>3.3710123926206919</v>
      </c>
      <c r="G33" s="7">
        <v>3.3201387251104109E-2</v>
      </c>
      <c r="H33" s="8">
        <v>1.0332013872511041</v>
      </c>
      <c r="I33" s="5">
        <v>2.2657582356386099</v>
      </c>
      <c r="J33" s="5">
        <v>3.7924062987773453</v>
      </c>
      <c r="K33" s="5">
        <v>3.2626866690427874</v>
      </c>
      <c r="L33">
        <v>2.91</v>
      </c>
      <c r="M33">
        <v>3.38</v>
      </c>
      <c r="N33">
        <v>2.54</v>
      </c>
      <c r="O33" s="5">
        <v>3.0066160369007129</v>
      </c>
      <c r="P33" s="5">
        <v>3.4922206889087319</v>
      </c>
      <c r="Q33" s="5">
        <v>2.6243315236178044</v>
      </c>
      <c r="R33" s="6">
        <v>0.33259983573786239</v>
      </c>
      <c r="S33" s="6">
        <v>0.2863507461530117</v>
      </c>
      <c r="T33" s="6">
        <v>0.38104941810912585</v>
      </c>
      <c r="U33">
        <v>1.2843382644396784</v>
      </c>
      <c r="V33">
        <v>0.89125471632343212</v>
      </c>
      <c r="W33">
        <v>0.77849951823451979</v>
      </c>
      <c r="X33" t="s">
        <v>346</v>
      </c>
      <c r="Y33" t="s">
        <v>347</v>
      </c>
      <c r="Z33" t="s">
        <v>270</v>
      </c>
      <c r="AA33" s="26" t="s">
        <v>90</v>
      </c>
      <c r="AB33" s="16" t="s">
        <v>75</v>
      </c>
      <c r="AC33" s="20" t="s">
        <v>303</v>
      </c>
      <c r="AD33" s="26" t="s">
        <v>75</v>
      </c>
      <c r="AE33" s="66" t="str">
        <f>VLOOKUP(AD33,cs_lookup!$A$2:$B$54,2,FALSE)</f>
        <v>X</v>
      </c>
    </row>
    <row r="34" spans="1:31" x14ac:dyDescent="0.25">
      <c r="A34" s="1">
        <v>0.59703449075951365</v>
      </c>
      <c r="B34" s="1">
        <v>0.1942632118487182</v>
      </c>
      <c r="C34" s="1">
        <v>0.1943986359806949</v>
      </c>
      <c r="D34" s="3">
        <v>1.6749451086617397</v>
      </c>
      <c r="E34" s="4">
        <v>5.1476550319715013</v>
      </c>
      <c r="F34" s="31">
        <v>5.1440690154806781</v>
      </c>
      <c r="G34" s="7">
        <v>3.7558760653694456E-2</v>
      </c>
      <c r="H34" s="8">
        <v>1.0375587606536945</v>
      </c>
      <c r="I34" s="5">
        <v>1.6143134945017206</v>
      </c>
      <c r="J34" s="5">
        <v>4.9613142187034471</v>
      </c>
      <c r="K34" s="5">
        <v>4.9578580130148522</v>
      </c>
      <c r="L34">
        <v>1.69</v>
      </c>
      <c r="M34">
        <v>3.95</v>
      </c>
      <c r="N34">
        <v>5.19</v>
      </c>
      <c r="O34" s="5">
        <v>1.7534743055047435</v>
      </c>
      <c r="P34" s="5">
        <v>4.0983571045820932</v>
      </c>
      <c r="Q34" s="5">
        <v>5.384929967792675</v>
      </c>
      <c r="R34" s="6">
        <v>0.570296352139672</v>
      </c>
      <c r="S34" s="6">
        <v>0.24400021142178369</v>
      </c>
      <c r="T34" s="6">
        <v>0.18570343643854439</v>
      </c>
      <c r="U34">
        <v>1.0468846390469164</v>
      </c>
      <c r="V34">
        <v>0.79616001443913054</v>
      </c>
      <c r="W34">
        <v>1.0468230405904633</v>
      </c>
      <c r="X34" t="s">
        <v>348</v>
      </c>
      <c r="Y34" t="s">
        <v>349</v>
      </c>
      <c r="Z34" t="s">
        <v>270</v>
      </c>
      <c r="AA34" s="26" t="s">
        <v>84</v>
      </c>
      <c r="AB34" s="16" t="s">
        <v>86</v>
      </c>
      <c r="AC34" s="20" t="s">
        <v>303</v>
      </c>
      <c r="AD34" s="26" t="s">
        <v>78</v>
      </c>
      <c r="AE34" s="66" t="str">
        <f>VLOOKUP(AD34,cs_lookup!$A$2:$B$54,2,FALSE)</f>
        <v>1</v>
      </c>
    </row>
    <row r="35" spans="1:31" x14ac:dyDescent="0.25">
      <c r="A35" s="1">
        <v>0.43173045264098131</v>
      </c>
      <c r="B35" s="1">
        <v>0.24795510205683771</v>
      </c>
      <c r="C35" s="1">
        <v>0.29895408849819954</v>
      </c>
      <c r="D35" s="3">
        <v>2.3162600504152544</v>
      </c>
      <c r="E35" s="4">
        <v>4.0329881970759942</v>
      </c>
      <c r="F35" s="31">
        <v>3.3449952299482351</v>
      </c>
      <c r="G35" s="7">
        <v>3.8512596516193653E-2</v>
      </c>
      <c r="H35" s="8">
        <v>1.0385125965161937</v>
      </c>
      <c r="I35" s="5">
        <v>2.2303629808491561</v>
      </c>
      <c r="J35" s="5">
        <v>3.8834273273189974</v>
      </c>
      <c r="K35" s="5">
        <v>3.2209481533198487</v>
      </c>
      <c r="L35">
        <v>3.2</v>
      </c>
      <c r="M35">
        <v>2.73</v>
      </c>
      <c r="N35">
        <v>2.78</v>
      </c>
      <c r="O35" s="5">
        <v>3.3232403088518199</v>
      </c>
      <c r="P35" s="5">
        <v>2.8351393884892087</v>
      </c>
      <c r="Q35" s="5">
        <v>2.8870650183150182</v>
      </c>
      <c r="R35" s="6">
        <v>0.30091113102365452</v>
      </c>
      <c r="S35" s="6">
        <v>0.35271634405703095</v>
      </c>
      <c r="T35" s="6">
        <v>0.34637252491931458</v>
      </c>
      <c r="U35">
        <v>1.4347440427753506</v>
      </c>
      <c r="V35">
        <v>0.70298727641820213</v>
      </c>
      <c r="W35">
        <v>0.86309989098540396</v>
      </c>
      <c r="X35" t="s">
        <v>350</v>
      </c>
      <c r="Y35" t="s">
        <v>351</v>
      </c>
      <c r="Z35" t="s">
        <v>273</v>
      </c>
      <c r="AA35" s="26" t="s">
        <v>84</v>
      </c>
      <c r="AB35" s="16" t="s">
        <v>86</v>
      </c>
      <c r="AC35" s="20" t="s">
        <v>303</v>
      </c>
      <c r="AD35" s="26" t="s">
        <v>76</v>
      </c>
      <c r="AE35" s="66" t="str">
        <f>VLOOKUP(AD35,cs_lookup!$A$2:$B$54,2,FALSE)</f>
        <v>2</v>
      </c>
    </row>
    <row r="36" spans="1:31" x14ac:dyDescent="0.25">
      <c r="A36" s="1">
        <v>0.13423263381563094</v>
      </c>
      <c r="B36" s="1">
        <v>0.3128255126644609</v>
      </c>
      <c r="C36" s="1">
        <v>0.49719789144924947</v>
      </c>
      <c r="D36" s="3">
        <v>7.4497532498207848</v>
      </c>
      <c r="E36" s="4">
        <v>3.196670218751013</v>
      </c>
      <c r="F36" s="31">
        <v>2.0112716027116804</v>
      </c>
      <c r="G36" s="7">
        <v>4.3293450442826842E-2</v>
      </c>
      <c r="H36" s="8">
        <v>1.0432934504428268</v>
      </c>
      <c r="I36" s="5">
        <v>7.1406115380660449</v>
      </c>
      <c r="J36" s="5">
        <v>3.0640182945595829</v>
      </c>
      <c r="K36" s="5">
        <v>1.9278100536891076</v>
      </c>
      <c r="L36">
        <v>7.82</v>
      </c>
      <c r="M36">
        <v>3.95</v>
      </c>
      <c r="N36">
        <v>1.51</v>
      </c>
      <c r="O36" s="5">
        <v>8.1585547824629057</v>
      </c>
      <c r="P36" s="5">
        <v>4.121009129249166</v>
      </c>
      <c r="Q36" s="5">
        <v>1.5753731101686685</v>
      </c>
      <c r="R36" s="6">
        <v>0.12257072810855354</v>
      </c>
      <c r="S36" s="6">
        <v>0.24265901109085788</v>
      </c>
      <c r="T36" s="6">
        <v>0.63477026080058851</v>
      </c>
      <c r="U36">
        <v>1.0951442965791078</v>
      </c>
      <c r="V36">
        <v>1.2891567935522941</v>
      </c>
      <c r="W36">
        <v>0.78327218862170811</v>
      </c>
      <c r="X36" t="s">
        <v>352</v>
      </c>
      <c r="Y36" t="s">
        <v>353</v>
      </c>
      <c r="Z36" t="s">
        <v>273</v>
      </c>
      <c r="AA36" s="26" t="s">
        <v>85</v>
      </c>
      <c r="AB36" s="16" t="s">
        <v>76</v>
      </c>
      <c r="AC36" s="20" t="s">
        <v>303</v>
      </c>
      <c r="AD36" s="26" t="s">
        <v>79</v>
      </c>
      <c r="AE36" s="66" t="str">
        <f>VLOOKUP(AD36,cs_lookup!$A$2:$B$54,2,FALSE)</f>
        <v>2</v>
      </c>
    </row>
    <row r="37" spans="1:31" x14ac:dyDescent="0.25">
      <c r="A37" s="1">
        <v>0.19276032249431638</v>
      </c>
      <c r="B37" s="1">
        <v>0.30457140245637909</v>
      </c>
      <c r="C37" s="1">
        <v>0.4553486351640032</v>
      </c>
      <c r="D37" s="3">
        <v>5.1877896190461366</v>
      </c>
      <c r="E37" s="4">
        <v>3.283302345312018</v>
      </c>
      <c r="F37" s="31">
        <v>2.1961194627053824</v>
      </c>
      <c r="G37" s="7">
        <v>3.3906212853759499E-2</v>
      </c>
      <c r="H37" s="8">
        <v>1.0339062128537595</v>
      </c>
      <c r="I37" s="5">
        <v>5.0176597785663191</v>
      </c>
      <c r="J37" s="5">
        <v>3.1756287992984751</v>
      </c>
      <c r="K37" s="5">
        <v>2.1240992997263395</v>
      </c>
      <c r="L37">
        <v>8.6199999999999992</v>
      </c>
      <c r="M37">
        <v>5.32</v>
      </c>
      <c r="N37">
        <v>1.37</v>
      </c>
      <c r="O37" s="5">
        <v>8.9122715547994069</v>
      </c>
      <c r="P37" s="5">
        <v>5.5003810523820009</v>
      </c>
      <c r="Q37" s="5">
        <v>1.4164515116096505</v>
      </c>
      <c r="R37" s="6">
        <v>0.11220483956881715</v>
      </c>
      <c r="S37" s="6">
        <v>0.18180558591789545</v>
      </c>
      <c r="T37" s="6">
        <v>0.70598957451328748</v>
      </c>
      <c r="U37">
        <v>1.717932339060056</v>
      </c>
      <c r="V37">
        <v>1.6752587711684803</v>
      </c>
      <c r="W37">
        <v>0.64497926258744376</v>
      </c>
      <c r="X37" t="s">
        <v>354</v>
      </c>
      <c r="Y37" t="s">
        <v>355</v>
      </c>
      <c r="Z37" t="s">
        <v>278</v>
      </c>
      <c r="AA37" s="26" t="s">
        <v>90</v>
      </c>
      <c r="AB37" s="16" t="s">
        <v>75</v>
      </c>
      <c r="AC37" s="20" t="s">
        <v>303</v>
      </c>
      <c r="AD37" s="26" t="s">
        <v>102</v>
      </c>
      <c r="AE37" s="66" t="str">
        <f>VLOOKUP(AD37,cs_lookup!$A$2:$B$54,2,FALSE)</f>
        <v>2</v>
      </c>
    </row>
    <row r="38" spans="1:31" x14ac:dyDescent="0.25">
      <c r="A38" s="1">
        <v>0.8181397533713225</v>
      </c>
      <c r="B38" s="1">
        <v>0.14909354389728094</v>
      </c>
      <c r="C38" s="1">
        <v>2.9080827865516391E-2</v>
      </c>
      <c r="D38" s="3">
        <v>1.2222850630094466</v>
      </c>
      <c r="E38" s="4">
        <v>6.7071985403268508</v>
      </c>
      <c r="F38" s="31">
        <v>34.38691651504822</v>
      </c>
      <c r="G38" s="7">
        <v>2.9512080041952604E-2</v>
      </c>
      <c r="H38" s="8">
        <v>1.0295120800419526</v>
      </c>
      <c r="I38" s="5">
        <v>1.1872469363930518</v>
      </c>
      <c r="J38" s="5">
        <v>6.5149294217640774</v>
      </c>
      <c r="K38" s="5">
        <v>33.401178268492927</v>
      </c>
      <c r="L38">
        <v>1.7</v>
      </c>
      <c r="M38">
        <v>3.83</v>
      </c>
      <c r="N38">
        <v>5.55</v>
      </c>
      <c r="O38" s="5">
        <v>1.7501705360713193</v>
      </c>
      <c r="P38" s="5">
        <v>3.9430312665606784</v>
      </c>
      <c r="Q38" s="5">
        <v>5.7137920442328367</v>
      </c>
      <c r="R38" s="6">
        <v>0.57137289160674687</v>
      </c>
      <c r="S38" s="6">
        <v>0.25361198844163696</v>
      </c>
      <c r="T38" s="6">
        <v>0.17501511995161614</v>
      </c>
      <c r="U38">
        <v>1.4318840907391446</v>
      </c>
      <c r="V38">
        <v>0.58788050522931579</v>
      </c>
      <c r="W38">
        <v>0.16616180289769214</v>
      </c>
      <c r="X38" t="s">
        <v>356</v>
      </c>
      <c r="Y38" t="s">
        <v>357</v>
      </c>
      <c r="Z38" t="s">
        <v>278</v>
      </c>
      <c r="AA38" s="26" t="s">
        <v>84</v>
      </c>
      <c r="AB38" s="16" t="s">
        <v>94</v>
      </c>
      <c r="AC38" s="20" t="s">
        <v>303</v>
      </c>
      <c r="AD38" s="26" t="s">
        <v>89</v>
      </c>
      <c r="AE38" s="66" t="str">
        <f>VLOOKUP(AD38,cs_lookup!$A$2:$B$54,2,FALSE)</f>
        <v>1</v>
      </c>
    </row>
    <row r="39" spans="1:31" x14ac:dyDescent="0.25">
      <c r="A39" s="1">
        <v>0.23689831848510726</v>
      </c>
      <c r="B39" s="1">
        <v>0.23829022041996223</v>
      </c>
      <c r="C39" s="1">
        <v>0.47106009963226653</v>
      </c>
      <c r="D39" s="3">
        <v>4.221220337884608</v>
      </c>
      <c r="E39" s="4">
        <v>4.1965633261726056</v>
      </c>
      <c r="F39" s="31">
        <v>2.1228713719982881</v>
      </c>
      <c r="G39" s="7">
        <v>2.8254801291176967E-2</v>
      </c>
      <c r="H39" s="8">
        <v>1.028254801291177</v>
      </c>
      <c r="I39" s="5">
        <v>4.1052279382347958</v>
      </c>
      <c r="J39" s="5">
        <v>4.081248461862752</v>
      </c>
      <c r="K39" s="5">
        <v>2.064538253876961</v>
      </c>
      <c r="L39">
        <v>3.28</v>
      </c>
      <c r="M39">
        <v>3.56</v>
      </c>
      <c r="N39">
        <v>2.2599999999999998</v>
      </c>
      <c r="O39" s="5">
        <v>3.3726757482350602</v>
      </c>
      <c r="P39" s="5">
        <v>3.66058709259659</v>
      </c>
      <c r="Q39" s="5">
        <v>2.3238558509180596</v>
      </c>
      <c r="R39" s="6">
        <v>0.29650048645302041</v>
      </c>
      <c r="S39" s="6">
        <v>0.27318022347356935</v>
      </c>
      <c r="T39" s="6">
        <v>0.43031929007341019</v>
      </c>
      <c r="U39">
        <v>0.79898121355238672</v>
      </c>
      <c r="V39">
        <v>0.87228210516131011</v>
      </c>
      <c r="W39">
        <v>1.0946757686644868</v>
      </c>
      <c r="X39" t="s">
        <v>358</v>
      </c>
      <c r="Y39" t="s">
        <v>359</v>
      </c>
      <c r="Z39" t="s">
        <v>278</v>
      </c>
      <c r="AA39" s="26" t="s">
        <v>85</v>
      </c>
      <c r="AB39" s="16" t="s">
        <v>79</v>
      </c>
      <c r="AC39" s="20" t="s">
        <v>303</v>
      </c>
      <c r="AD39" s="26" t="s">
        <v>78</v>
      </c>
      <c r="AE39" s="66" t="str">
        <f>VLOOKUP(AD39,cs_lookup!$A$2:$B$54,2,FALSE)</f>
        <v>1</v>
      </c>
    </row>
    <row r="40" spans="1:31" x14ac:dyDescent="0.25">
      <c r="A40" s="1">
        <v>0.42767457834853245</v>
      </c>
      <c r="B40" s="1">
        <v>0.41389433412699933</v>
      </c>
      <c r="C40" s="1">
        <v>0.15591035957994387</v>
      </c>
      <c r="D40" s="3">
        <v>2.3382264240757658</v>
      </c>
      <c r="E40" s="4">
        <v>2.4160755959832976</v>
      </c>
      <c r="F40" s="31">
        <v>6.4139419772631889</v>
      </c>
      <c r="G40" s="7">
        <v>3.280431385982796E-2</v>
      </c>
      <c r="H40" s="8">
        <v>1.032804313859828</v>
      </c>
      <c r="I40" s="5">
        <v>2.2639588087478781</v>
      </c>
      <c r="J40" s="5">
        <v>2.3393353063697671</v>
      </c>
      <c r="K40" s="5">
        <v>6.2102199721579474</v>
      </c>
      <c r="L40">
        <v>5.15</v>
      </c>
      <c r="M40">
        <v>4.05</v>
      </c>
      <c r="N40">
        <v>1.69</v>
      </c>
      <c r="O40" s="5">
        <v>5.3189422163781144</v>
      </c>
      <c r="P40" s="5">
        <v>4.1828574711323032</v>
      </c>
      <c r="Q40" s="5">
        <v>1.7454392904231093</v>
      </c>
      <c r="R40" s="6">
        <v>0.18800730658829021</v>
      </c>
      <c r="S40" s="6">
        <v>0.23907101948881349</v>
      </c>
      <c r="T40" s="6">
        <v>0.57292167392289628</v>
      </c>
      <c r="U40">
        <v>2.274776369649719</v>
      </c>
      <c r="V40">
        <v>1.7312610077624488</v>
      </c>
      <c r="W40">
        <v>0.27213206739482904</v>
      </c>
      <c r="X40" t="s">
        <v>360</v>
      </c>
      <c r="Y40" t="s">
        <v>361</v>
      </c>
      <c r="Z40" t="s">
        <v>269</v>
      </c>
      <c r="AA40" s="26" t="s">
        <v>84</v>
      </c>
      <c r="AB40" s="16" t="s">
        <v>78</v>
      </c>
      <c r="AC40" s="20" t="s">
        <v>303</v>
      </c>
      <c r="AD40" s="26" t="s">
        <v>77</v>
      </c>
      <c r="AE40" s="66" t="str">
        <f>VLOOKUP(AD40,cs_lookup!$A$2:$B$54,2,FALSE)</f>
        <v>2</v>
      </c>
    </row>
    <row r="41" spans="1:31" x14ac:dyDescent="0.25">
      <c r="A41" s="1">
        <v>0.23864994830026881</v>
      </c>
      <c r="B41" s="1">
        <v>0.39028394894681878</v>
      </c>
      <c r="C41" s="1">
        <v>0.3505572521892889</v>
      </c>
      <c r="D41" s="3">
        <v>4.1902376561247037</v>
      </c>
      <c r="E41" s="4">
        <v>2.5622370653430662</v>
      </c>
      <c r="F41" s="31">
        <v>2.8526010908484478</v>
      </c>
      <c r="G41" s="7">
        <v>2.7760728351490904E-2</v>
      </c>
      <c r="H41" s="8">
        <v>1.0277607283514909</v>
      </c>
      <c r="I41" s="5">
        <v>4.0770556225141688</v>
      </c>
      <c r="J41" s="5">
        <v>2.4930287708626957</v>
      </c>
      <c r="K41" s="5">
        <v>2.775549806640274</v>
      </c>
      <c r="L41">
        <v>2.2799999999999998</v>
      </c>
      <c r="M41">
        <v>3.43</v>
      </c>
      <c r="N41">
        <v>3.36</v>
      </c>
      <c r="O41" s="5">
        <v>2.343294460641399</v>
      </c>
      <c r="P41" s="5">
        <v>3.5252192982456139</v>
      </c>
      <c r="Q41" s="5">
        <v>3.4532760472610091</v>
      </c>
      <c r="R41" s="6">
        <v>0.42674961119751176</v>
      </c>
      <c r="S41" s="6">
        <v>0.28367029548989114</v>
      </c>
      <c r="T41" s="6">
        <v>0.28958009331259726</v>
      </c>
      <c r="U41">
        <v>0.55922710188437619</v>
      </c>
      <c r="V41">
        <v>1.3758365086228315</v>
      </c>
      <c r="W41">
        <v>1.2105709621789085</v>
      </c>
      <c r="X41" t="s">
        <v>362</v>
      </c>
      <c r="Y41" t="s">
        <v>363</v>
      </c>
      <c r="Z41" t="s">
        <v>269</v>
      </c>
      <c r="AA41" s="26" t="s">
        <v>90</v>
      </c>
      <c r="AB41" s="16" t="s">
        <v>75</v>
      </c>
      <c r="AC41" s="20" t="s">
        <v>303</v>
      </c>
      <c r="AD41" s="26" t="s">
        <v>94</v>
      </c>
      <c r="AE41" s="66" t="str">
        <f>VLOOKUP(AD41,cs_lookup!$A$2:$B$54,2,FALSE)</f>
        <v>1</v>
      </c>
    </row>
    <row r="42" spans="1:31" x14ac:dyDescent="0.25">
      <c r="A42" s="1">
        <v>0.13106046732096707</v>
      </c>
      <c r="B42" s="1">
        <v>0.10967345739495062</v>
      </c>
      <c r="C42" s="1">
        <v>0.57879871263992189</v>
      </c>
      <c r="D42" s="3">
        <v>7.6300658805908279</v>
      </c>
      <c r="E42" s="4">
        <v>9.117976434342264</v>
      </c>
      <c r="F42" s="31">
        <v>1.7277163514047289</v>
      </c>
      <c r="G42" s="7">
        <v>4.2028069440976257E-2</v>
      </c>
      <c r="H42" s="8">
        <v>1.0420280694409763</v>
      </c>
      <c r="I42" s="5">
        <v>7.3223227899073589</v>
      </c>
      <c r="J42" s="5">
        <v>8.7502215168098552</v>
      </c>
      <c r="K42" s="5">
        <v>1.6580324485228199</v>
      </c>
      <c r="L42">
        <v>4.12</v>
      </c>
      <c r="M42">
        <v>3.78</v>
      </c>
      <c r="N42">
        <v>1.87</v>
      </c>
      <c r="O42" s="5">
        <v>4.2931556460968219</v>
      </c>
      <c r="P42" s="5">
        <v>3.9388661024868901</v>
      </c>
      <c r="Q42" s="5">
        <v>1.9485924898546256</v>
      </c>
      <c r="R42" s="6">
        <v>0.23292889483500626</v>
      </c>
      <c r="S42" s="6">
        <v>0.25388017109000682</v>
      </c>
      <c r="T42" s="6">
        <v>0.51319093407498706</v>
      </c>
      <c r="U42">
        <v>0.56266298525909775</v>
      </c>
      <c r="V42">
        <v>0.4319890636755111</v>
      </c>
      <c r="W42">
        <v>1.1278428245876775</v>
      </c>
      <c r="X42" t="s">
        <v>364</v>
      </c>
      <c r="Y42" t="s">
        <v>365</v>
      </c>
      <c r="Z42" t="s">
        <v>282</v>
      </c>
      <c r="AA42" s="26" t="s">
        <v>85</v>
      </c>
      <c r="AB42" s="16" t="s">
        <v>125</v>
      </c>
      <c r="AC42" s="20" t="s">
        <v>303</v>
      </c>
      <c r="AD42" s="26" t="s">
        <v>205</v>
      </c>
      <c r="AE42" s="66" t="str">
        <f>VLOOKUP(AD42,cs_lookup!$A$2:$B$54,2,FALSE)</f>
        <v>2</v>
      </c>
    </row>
    <row r="43" spans="1:31" x14ac:dyDescent="0.25">
      <c r="A43" s="1">
        <v>0.15462140346746375</v>
      </c>
      <c r="B43" s="1">
        <v>0.21830405350977355</v>
      </c>
      <c r="C43" s="1">
        <v>0.5484597466522283</v>
      </c>
      <c r="D43" s="3">
        <v>6.4674099288616613</v>
      </c>
      <c r="E43" s="4">
        <v>4.5807669803768878</v>
      </c>
      <c r="F43" s="31">
        <v>1.8232878640665091</v>
      </c>
      <c r="G43" s="7">
        <v>3.8450462777748662E-2</v>
      </c>
      <c r="H43" s="8">
        <v>1.0384504627777487</v>
      </c>
      <c r="I43" s="5">
        <v>6.2279426517486467</v>
      </c>
      <c r="J43" s="5">
        <v>4.4111559911329863</v>
      </c>
      <c r="K43" s="5">
        <v>1.7557774101129493</v>
      </c>
      <c r="L43">
        <v>2.25</v>
      </c>
      <c r="M43">
        <v>3.82</v>
      </c>
      <c r="N43">
        <v>3.01</v>
      </c>
      <c r="O43" s="5">
        <v>2.3365135412499347</v>
      </c>
      <c r="P43" s="5">
        <v>3.9668807678109999</v>
      </c>
      <c r="Q43" s="5">
        <v>3.1257358929610231</v>
      </c>
      <c r="R43" s="6">
        <v>0.42798810379033492</v>
      </c>
      <c r="S43" s="6">
        <v>0.25208723390791982</v>
      </c>
      <c r="T43" s="6">
        <v>0.31992466230174543</v>
      </c>
      <c r="U43">
        <v>0.36127500296879866</v>
      </c>
      <c r="V43">
        <v>0.86598615140310409</v>
      </c>
      <c r="W43">
        <v>1.7143403159551793</v>
      </c>
      <c r="X43" t="s">
        <v>366</v>
      </c>
      <c r="Y43" t="s">
        <v>367</v>
      </c>
      <c r="Z43" t="s">
        <v>282</v>
      </c>
      <c r="AA43" s="26" t="s">
        <v>85</v>
      </c>
      <c r="AB43" s="16" t="s">
        <v>79</v>
      </c>
      <c r="AC43" s="20" t="s">
        <v>303</v>
      </c>
      <c r="AD43" s="26" t="s">
        <v>79</v>
      </c>
      <c r="AE43" s="66" t="str">
        <f>VLOOKUP(AD43,cs_lookup!$A$2:$B$54,2,FALSE)</f>
        <v>2</v>
      </c>
    </row>
    <row r="44" spans="1:31" x14ac:dyDescent="0.25">
      <c r="A44" s="1">
        <v>0.40673299936261298</v>
      </c>
      <c r="B44" s="1">
        <v>0.37747365326622118</v>
      </c>
      <c r="C44" s="1">
        <v>0.20948331864953915</v>
      </c>
      <c r="D44" s="3">
        <v>2.4586153608561134</v>
      </c>
      <c r="E44" s="4">
        <v>2.6491915166718383</v>
      </c>
      <c r="F44" s="31">
        <v>4.7736497896187018</v>
      </c>
      <c r="G44" s="7">
        <v>2.7255385563990986E-2</v>
      </c>
      <c r="H44" s="8">
        <v>1.027255385563991</v>
      </c>
      <c r="I44" s="5">
        <v>2.3933827901094595</v>
      </c>
      <c r="J44" s="5">
        <v>2.5789025337816658</v>
      </c>
      <c r="K44" s="5">
        <v>4.6469941717539296</v>
      </c>
      <c r="L44">
        <v>2.2400000000000002</v>
      </c>
      <c r="M44">
        <v>3.37</v>
      </c>
      <c r="N44">
        <v>3.52</v>
      </c>
      <c r="O44" s="5">
        <v>2.3010520636633398</v>
      </c>
      <c r="P44" s="5">
        <v>3.4618506493506498</v>
      </c>
      <c r="Q44" s="5">
        <v>3.6159389571852483</v>
      </c>
      <c r="R44" s="6">
        <v>0.43458382180539268</v>
      </c>
      <c r="S44" s="6">
        <v>0.28886283704572097</v>
      </c>
      <c r="T44" s="6">
        <v>0.27655334114888624</v>
      </c>
      <c r="U44">
        <v>0.93591380754332054</v>
      </c>
      <c r="V44">
        <v>1.3067574116724296</v>
      </c>
      <c r="W44">
        <v>0.75747889278531966</v>
      </c>
      <c r="X44" t="s">
        <v>368</v>
      </c>
      <c r="Y44" t="s">
        <v>369</v>
      </c>
      <c r="Z44" t="s">
        <v>276</v>
      </c>
      <c r="AA44" s="26" t="s">
        <v>90</v>
      </c>
      <c r="AB44" s="16" t="s">
        <v>75</v>
      </c>
      <c r="AC44" s="20" t="s">
        <v>303</v>
      </c>
      <c r="AD44" s="26" t="s">
        <v>76</v>
      </c>
      <c r="AE44" s="66" t="str">
        <f>VLOOKUP(AD44,cs_lookup!$A$2:$B$54,2,FALSE)</f>
        <v>2</v>
      </c>
    </row>
    <row r="45" spans="1:31" x14ac:dyDescent="0.25">
      <c r="A45" s="1">
        <v>0.13718784717589644</v>
      </c>
      <c r="B45" s="1">
        <v>0.31492691338509998</v>
      </c>
      <c r="C45" s="1">
        <v>0.49336387698361994</v>
      </c>
      <c r="D45" s="3">
        <v>7.2892754029286753</v>
      </c>
      <c r="E45" s="4">
        <v>3.1753399201457788</v>
      </c>
      <c r="F45" s="31">
        <v>2.0269015358682223</v>
      </c>
      <c r="G45" s="7">
        <v>1.9426289034132127E-2</v>
      </c>
      <c r="H45" s="8">
        <v>1.0194262890341321</v>
      </c>
      <c r="I45" s="5">
        <v>7.1503702438701948</v>
      </c>
      <c r="J45" s="5">
        <v>3.1148303259417545</v>
      </c>
      <c r="K45" s="5">
        <v>1.9882766980520337</v>
      </c>
      <c r="L45">
        <v>2.4</v>
      </c>
      <c r="M45">
        <v>3.24</v>
      </c>
      <c r="N45">
        <v>3.4</v>
      </c>
      <c r="O45" s="5">
        <v>2.4466230936819171</v>
      </c>
      <c r="P45" s="5">
        <v>3.3029411764705885</v>
      </c>
      <c r="Q45" s="5">
        <v>3.466049382716049</v>
      </c>
      <c r="R45" s="6">
        <v>0.40872662511130903</v>
      </c>
      <c r="S45" s="6">
        <v>0.30276046304541404</v>
      </c>
      <c r="T45" s="6">
        <v>0.28851291184327699</v>
      </c>
      <c r="U45">
        <v>0.33564695507305381</v>
      </c>
      <c r="V45">
        <v>1.0401850697984332</v>
      </c>
      <c r="W45">
        <v>1.7100235612734729</v>
      </c>
      <c r="X45" t="s">
        <v>370</v>
      </c>
      <c r="Y45" t="s">
        <v>371</v>
      </c>
      <c r="Z45" t="s">
        <v>275</v>
      </c>
      <c r="AA45" s="26" t="s">
        <v>85</v>
      </c>
      <c r="AB45" s="16" t="s">
        <v>76</v>
      </c>
      <c r="AC45" s="20" t="s">
        <v>372</v>
      </c>
      <c r="AD45" s="26" t="s">
        <v>73</v>
      </c>
      <c r="AE45" s="66" t="str">
        <f>VLOOKUP(AD45,cs_lookup!$A$2:$B$54,2,FALSE)</f>
        <v>X</v>
      </c>
    </row>
    <row r="46" spans="1:31" x14ac:dyDescent="0.25">
      <c r="A46" s="18">
        <v>0.49233606001030777</v>
      </c>
      <c r="B46" s="18">
        <v>0.22724985558169911</v>
      </c>
      <c r="C46" s="18">
        <v>0.26322911451850511</v>
      </c>
      <c r="D46" s="3">
        <v>2.0311329622678125</v>
      </c>
      <c r="E46" s="4">
        <v>4.4004428405037546</v>
      </c>
      <c r="F46" s="31">
        <v>3.7989718646023847</v>
      </c>
      <c r="G46" s="7">
        <v>8.8323617735381887E-3</v>
      </c>
      <c r="H46" s="8">
        <v>1.0088323617735382</v>
      </c>
      <c r="I46" s="5">
        <v>2.0133503238308679</v>
      </c>
      <c r="J46" s="5">
        <v>4.3619168131836377</v>
      </c>
      <c r="K46" s="5">
        <v>3.7657117362132904</v>
      </c>
      <c r="L46">
        <v>2.25</v>
      </c>
      <c r="M46">
        <v>3.4</v>
      </c>
      <c r="N46">
        <v>3.7</v>
      </c>
      <c r="O46" s="5">
        <v>2.2698728139904611</v>
      </c>
      <c r="P46" s="5">
        <v>3.4300300300300299</v>
      </c>
      <c r="Q46" s="5">
        <v>3.7326797385620916</v>
      </c>
      <c r="R46" s="6">
        <v>0.4405533181579408</v>
      </c>
      <c r="S46" s="6">
        <v>0.29154263701628436</v>
      </c>
      <c r="T46" s="6">
        <v>0.26790404482577479</v>
      </c>
      <c r="U46">
        <v>1.1175402379645738</v>
      </c>
      <c r="V46">
        <v>0.77947382896521533</v>
      </c>
      <c r="W46">
        <v>0.9825499823628645</v>
      </c>
      <c r="X46" t="s">
        <v>373</v>
      </c>
      <c r="Y46" t="s">
        <v>374</v>
      </c>
      <c r="Z46" t="s">
        <v>275</v>
      </c>
      <c r="AA46" s="26" t="s">
        <v>84</v>
      </c>
      <c r="AB46" s="16" t="s">
        <v>86</v>
      </c>
      <c r="AC46" s="20" t="s">
        <v>372</v>
      </c>
      <c r="AD46" s="26" t="s">
        <v>79</v>
      </c>
      <c r="AE46" s="66" t="str">
        <f>VLOOKUP(AD46,cs_lookup!$A$2:$B$54,2,FALSE)</f>
        <v>2</v>
      </c>
    </row>
    <row r="47" spans="1:31" x14ac:dyDescent="0.25">
      <c r="A47" s="18">
        <v>0.73426589145909549</v>
      </c>
      <c r="B47" s="18">
        <v>0.22034010191641343</v>
      </c>
      <c r="C47" s="18">
        <v>4.4549144516490079E-2</v>
      </c>
      <c r="D47" s="3">
        <v>1.3619044703450018</v>
      </c>
      <c r="E47" s="4">
        <v>4.5384384925961072</v>
      </c>
      <c r="F47" s="31">
        <v>22.447120160295004</v>
      </c>
      <c r="G47" s="7">
        <v>6.6682543462730504E-3</v>
      </c>
      <c r="H47" s="8">
        <v>1.0066682543462731</v>
      </c>
      <c r="I47" s="5">
        <v>1.3528831017219451</v>
      </c>
      <c r="J47" s="5">
        <v>4.5083754980863615</v>
      </c>
      <c r="K47" s="5">
        <v>22.298428567087463</v>
      </c>
      <c r="L47">
        <v>2.4700000000000002</v>
      </c>
      <c r="M47">
        <v>3.25</v>
      </c>
      <c r="N47">
        <v>3.4</v>
      </c>
      <c r="O47" s="5">
        <v>2.4864705882352944</v>
      </c>
      <c r="P47" s="5">
        <v>3.2716718266253872</v>
      </c>
      <c r="Q47" s="5">
        <v>3.4226720647773283</v>
      </c>
      <c r="R47" s="6">
        <v>0.4021764845043766</v>
      </c>
      <c r="S47" s="6">
        <v>0.30565412822332622</v>
      </c>
      <c r="T47" s="6">
        <v>0.29216938727229708</v>
      </c>
      <c r="U47">
        <v>1.82573054305741</v>
      </c>
      <c r="V47">
        <v>0.72088050371569645</v>
      </c>
      <c r="W47">
        <v>0.15247711244631867</v>
      </c>
      <c r="X47" t="s">
        <v>375</v>
      </c>
      <c r="Y47" t="s">
        <v>376</v>
      </c>
      <c r="Z47" t="s">
        <v>275</v>
      </c>
      <c r="AA47" s="26" t="s">
        <v>84</v>
      </c>
      <c r="AB47" s="16" t="s">
        <v>94</v>
      </c>
      <c r="AC47" s="20" t="s">
        <v>372</v>
      </c>
      <c r="AD47" s="26" t="s">
        <v>94</v>
      </c>
      <c r="AE47" s="66" t="str">
        <f>VLOOKUP(AD47,cs_lookup!$A$2:$B$54,2,FALSE)</f>
        <v>1</v>
      </c>
    </row>
    <row r="48" spans="1:31" x14ac:dyDescent="0.25">
      <c r="A48" s="18">
        <v>0.22108500864834091</v>
      </c>
      <c r="B48" s="18">
        <v>0.22639525832607374</v>
      </c>
      <c r="C48" s="18">
        <v>0.49363646679083562</v>
      </c>
      <c r="D48" s="3">
        <v>4.5231470288906195</v>
      </c>
      <c r="E48" s="4">
        <v>4.4170536405833856</v>
      </c>
      <c r="F48" s="31">
        <v>2.0257822654413444</v>
      </c>
      <c r="G48" s="7">
        <v>2.152582101089684E-2</v>
      </c>
      <c r="H48" s="8">
        <v>1.0215258210108968</v>
      </c>
      <c r="I48" s="5">
        <v>4.4278342611198376</v>
      </c>
      <c r="J48" s="5">
        <v>4.3239764964651517</v>
      </c>
      <c r="K48" s="5">
        <v>1.983094527592695</v>
      </c>
      <c r="L48">
        <v>2.8</v>
      </c>
      <c r="M48">
        <v>3.37</v>
      </c>
      <c r="N48">
        <v>2.72</v>
      </c>
      <c r="O48" s="5">
        <v>2.8602722988305112</v>
      </c>
      <c r="P48" s="5">
        <v>3.4425420168067227</v>
      </c>
      <c r="Q48" s="5">
        <v>2.7785502331496397</v>
      </c>
      <c r="R48" s="6">
        <v>0.34961706282610688</v>
      </c>
      <c r="S48" s="6">
        <v>0.29048301955878314</v>
      </c>
      <c r="T48" s="6">
        <v>0.35989991761510998</v>
      </c>
      <c r="U48">
        <v>0.63236332592355338</v>
      </c>
      <c r="V48">
        <v>0.77937518919332083</v>
      </c>
      <c r="W48">
        <v>1.3715937198928407</v>
      </c>
      <c r="X48" t="s">
        <v>377</v>
      </c>
      <c r="Y48" t="s">
        <v>378</v>
      </c>
      <c r="Z48" t="s">
        <v>275</v>
      </c>
      <c r="AA48" s="26" t="s">
        <v>85</v>
      </c>
      <c r="AB48" s="16" t="s">
        <v>79</v>
      </c>
      <c r="AC48" s="20" t="s">
        <v>372</v>
      </c>
      <c r="AD48" s="26" t="s">
        <v>78</v>
      </c>
      <c r="AE48" s="66" t="str">
        <f>VLOOKUP(AD48,cs_lookup!$A$2:$B$54,2,FALSE)</f>
        <v>1</v>
      </c>
    </row>
    <row r="49" spans="1:31" x14ac:dyDescent="0.25">
      <c r="A49" s="18">
        <v>0.65523457797347728</v>
      </c>
      <c r="B49" s="18">
        <v>0.22194805075092336</v>
      </c>
      <c r="C49" s="18">
        <v>0.11925602647163698</v>
      </c>
      <c r="D49" s="3">
        <v>1.5261709830589529</v>
      </c>
      <c r="E49" s="4">
        <v>4.5055588306212675</v>
      </c>
      <c r="F49" s="31">
        <v>8.3853204704739426</v>
      </c>
      <c r="G49" s="7">
        <v>2.0972119417715263E-2</v>
      </c>
      <c r="H49" s="8">
        <v>1.0209721194177153</v>
      </c>
      <c r="I49" s="5">
        <v>1.4948214099415023</v>
      </c>
      <c r="J49" s="5">
        <v>4.4130086854780082</v>
      </c>
      <c r="K49" s="5">
        <v>8.2130748832360769</v>
      </c>
      <c r="L49">
        <v>1.68</v>
      </c>
      <c r="M49">
        <v>3.86</v>
      </c>
      <c r="N49">
        <v>6</v>
      </c>
      <c r="O49" s="5">
        <v>1.7152331606217617</v>
      </c>
      <c r="P49" s="5">
        <v>3.940952380952381</v>
      </c>
      <c r="Q49" s="5">
        <v>6.1258327165062916</v>
      </c>
      <c r="R49" s="6">
        <v>0.58301111648139192</v>
      </c>
      <c r="S49" s="6">
        <v>0.25374577090381828</v>
      </c>
      <c r="T49" s="6">
        <v>0.16324311261478974</v>
      </c>
      <c r="U49">
        <v>1.1238800761261136</v>
      </c>
      <c r="V49">
        <v>0.87468669905459129</v>
      </c>
      <c r="W49">
        <v>0.73054246860049432</v>
      </c>
      <c r="X49" t="s">
        <v>379</v>
      </c>
      <c r="Y49" t="s">
        <v>380</v>
      </c>
      <c r="Z49" t="s">
        <v>275</v>
      </c>
      <c r="AA49" s="26" t="s">
        <v>84</v>
      </c>
      <c r="AB49" s="16" t="s">
        <v>86</v>
      </c>
      <c r="AC49" s="20" t="s">
        <v>372</v>
      </c>
      <c r="AD49" s="26" t="s">
        <v>88</v>
      </c>
      <c r="AE49" s="66" t="str">
        <f>VLOOKUP(AD49,cs_lookup!$A$2:$B$54,2,FALSE)</f>
        <v>1</v>
      </c>
    </row>
    <row r="50" spans="1:31" x14ac:dyDescent="0.25">
      <c r="A50" s="18">
        <v>0.90298747058864248</v>
      </c>
      <c r="B50" s="18">
        <v>2.9256556945192285E-2</v>
      </c>
      <c r="C50" s="18">
        <v>0</v>
      </c>
      <c r="D50" s="3">
        <v>1.1074350780837707</v>
      </c>
      <c r="E50" s="4">
        <v>34.180372005952307</v>
      </c>
      <c r="F50" s="31" t="e">
        <v>#DIV/0!</v>
      </c>
      <c r="G50" s="7">
        <v>3.4137481371087741E-2</v>
      </c>
      <c r="H50" s="8">
        <v>1.0341374813710877</v>
      </c>
      <c r="I50" s="5">
        <v>1.0708780002978937</v>
      </c>
      <c r="J50" s="5">
        <v>33.052057991975147</v>
      </c>
      <c r="K50" s="5" t="e">
        <v>#DIV/0!</v>
      </c>
      <c r="L50">
        <v>4.4000000000000004</v>
      </c>
      <c r="M50">
        <v>3.84</v>
      </c>
      <c r="N50">
        <v>1.83</v>
      </c>
      <c r="O50" s="5">
        <v>4.5502049180327866</v>
      </c>
      <c r="P50" s="5">
        <v>3.9710879284649767</v>
      </c>
      <c r="Q50" s="5">
        <v>1.8924715909090906</v>
      </c>
      <c r="R50" s="6">
        <v>0.21977032199954966</v>
      </c>
      <c r="S50" s="6">
        <v>0.25182016062448404</v>
      </c>
      <c r="T50" s="6">
        <v>0.52840951737596642</v>
      </c>
      <c r="U50">
        <v>4.1087780295944274</v>
      </c>
      <c r="V50">
        <v>0.11618036011350126</v>
      </c>
      <c r="W50" t="e">
        <v>#DIV/0!</v>
      </c>
      <c r="X50" t="s">
        <v>381</v>
      </c>
      <c r="Y50" t="s">
        <v>382</v>
      </c>
      <c r="Z50" t="s">
        <v>268</v>
      </c>
      <c r="AA50" s="26" t="s">
        <v>84</v>
      </c>
      <c r="AB50" s="16" t="s">
        <v>88</v>
      </c>
      <c r="AC50" s="20" t="s">
        <v>372</v>
      </c>
      <c r="AD50" s="26" t="s">
        <v>75</v>
      </c>
      <c r="AE50" s="66" t="str">
        <f>VLOOKUP(AD50,cs_lookup!$A$2:$B$54,2,FALSE)</f>
        <v>X</v>
      </c>
    </row>
    <row r="51" spans="1:31" x14ac:dyDescent="0.25">
      <c r="A51" s="18">
        <v>0.17752216553550906</v>
      </c>
      <c r="B51" s="18">
        <v>0.22816108053351683</v>
      </c>
      <c r="C51" s="18">
        <v>0.52427991519898853</v>
      </c>
      <c r="D51" s="3">
        <v>5.6330993765393984</v>
      </c>
      <c r="E51" s="4">
        <v>4.3828684439154388</v>
      </c>
      <c r="F51" s="31">
        <v>1.9073780456008003</v>
      </c>
      <c r="G51" s="7">
        <v>3.3482150719835513E-2</v>
      </c>
      <c r="H51" s="8">
        <v>1.0334821507198355</v>
      </c>
      <c r="I51" s="5">
        <v>5.4506015150971514</v>
      </c>
      <c r="J51" s="5">
        <v>4.2408748335544129</v>
      </c>
      <c r="K51" s="5">
        <v>1.8455839264106142</v>
      </c>
      <c r="L51">
        <v>3.09</v>
      </c>
      <c r="M51">
        <v>3.74</v>
      </c>
      <c r="N51">
        <v>2.2599999999999998</v>
      </c>
      <c r="O51" s="5">
        <v>3.1934598457242918</v>
      </c>
      <c r="P51" s="5">
        <v>3.865223243692185</v>
      </c>
      <c r="Q51" s="5">
        <v>2.3356696606268281</v>
      </c>
      <c r="R51" s="6">
        <v>0.31313999496154471</v>
      </c>
      <c r="S51" s="6">
        <v>0.25871726856448479</v>
      </c>
      <c r="T51" s="6">
        <v>0.42814273647397044</v>
      </c>
      <c r="U51">
        <v>0.56690990736366897</v>
      </c>
      <c r="V51">
        <v>0.88189351178407371</v>
      </c>
      <c r="W51">
        <v>1.2245446916062837</v>
      </c>
      <c r="X51" t="s">
        <v>383</v>
      </c>
      <c r="Y51" t="s">
        <v>384</v>
      </c>
      <c r="Z51" t="s">
        <v>268</v>
      </c>
      <c r="AA51" s="26" t="s">
        <v>85</v>
      </c>
      <c r="AB51" s="16" t="s">
        <v>79</v>
      </c>
      <c r="AC51" s="20" t="s">
        <v>372</v>
      </c>
      <c r="AD51" s="26" t="s">
        <v>86</v>
      </c>
      <c r="AE51" s="66" t="str">
        <f>VLOOKUP(AD51,cs_lookup!$A$2:$B$54,2,FALSE)</f>
        <v>1</v>
      </c>
    </row>
    <row r="52" spans="1:31" x14ac:dyDescent="0.25">
      <c r="A52" s="18">
        <v>0.60013417618987352</v>
      </c>
      <c r="B52" s="18">
        <v>0.19466158605871911</v>
      </c>
      <c r="C52" s="18">
        <v>0.19145091123916472</v>
      </c>
      <c r="D52" s="3">
        <v>1.6662940383578737</v>
      </c>
      <c r="E52" s="4">
        <v>5.137120375143521</v>
      </c>
      <c r="F52" s="31">
        <v>5.2232710386568906</v>
      </c>
      <c r="G52" s="7">
        <v>3.5430310624155803E-2</v>
      </c>
      <c r="H52" s="8">
        <v>1.0354303106241558</v>
      </c>
      <c r="I52" s="5">
        <v>1.6092768593508087</v>
      </c>
      <c r="J52" s="5">
        <v>4.9613386071795338</v>
      </c>
      <c r="K52" s="5">
        <v>5.0445413709284894</v>
      </c>
      <c r="L52">
        <v>1.66</v>
      </c>
      <c r="M52">
        <v>3.95</v>
      </c>
      <c r="N52">
        <v>5.56</v>
      </c>
      <c r="O52" s="5">
        <v>1.7188143156360987</v>
      </c>
      <c r="P52" s="5">
        <v>4.0899497269654157</v>
      </c>
      <c r="Q52" s="5">
        <v>5.756992527070306</v>
      </c>
      <c r="R52" s="6">
        <v>0.58179641099272561</v>
      </c>
      <c r="S52" s="6">
        <v>0.24450178284757579</v>
      </c>
      <c r="T52" s="6">
        <v>0.17370180615969866</v>
      </c>
      <c r="U52">
        <v>1.0315192133376312</v>
      </c>
      <c r="V52">
        <v>0.796156100751513</v>
      </c>
      <c r="W52">
        <v>1.1021814653046715</v>
      </c>
      <c r="X52" t="s">
        <v>385</v>
      </c>
      <c r="Y52" t="s">
        <v>386</v>
      </c>
      <c r="Z52" t="s">
        <v>279</v>
      </c>
      <c r="AA52" s="26" t="s">
        <v>84</v>
      </c>
      <c r="AB52" s="16" t="s">
        <v>86</v>
      </c>
      <c r="AC52" s="20" t="s">
        <v>372</v>
      </c>
      <c r="AD52" s="26" t="s">
        <v>100</v>
      </c>
      <c r="AE52" s="66" t="str">
        <f>VLOOKUP(AD52,cs_lookup!$A$2:$B$54,2,FALSE)</f>
        <v>1</v>
      </c>
    </row>
    <row r="53" spans="1:31" x14ac:dyDescent="0.25">
      <c r="A53" s="18">
        <v>0.59630731939973858</v>
      </c>
      <c r="B53" s="18">
        <v>0.26992686182345804</v>
      </c>
      <c r="C53" s="18">
        <v>0.13061056343623723</v>
      </c>
      <c r="D53" s="3">
        <v>1.676987632831056</v>
      </c>
      <c r="E53" s="4">
        <v>3.7047072427124212</v>
      </c>
      <c r="F53" s="31">
        <v>7.6563485654679839</v>
      </c>
      <c r="G53" s="7">
        <v>3.5961089687547299E-2</v>
      </c>
      <c r="H53" s="8">
        <v>1.0359610896875473</v>
      </c>
      <c r="I53" s="5">
        <v>1.618774729596115</v>
      </c>
      <c r="J53" s="5">
        <v>3.5761065541851438</v>
      </c>
      <c r="K53" s="5">
        <v>7.3905754199486289</v>
      </c>
      <c r="L53">
        <v>1.68</v>
      </c>
      <c r="M53">
        <v>3.94</v>
      </c>
      <c r="N53">
        <v>5.35</v>
      </c>
      <c r="O53" s="5">
        <v>1.7404146306750794</v>
      </c>
      <c r="P53" s="5">
        <v>4.081686693368936</v>
      </c>
      <c r="Q53" s="5">
        <v>5.5423918298283779</v>
      </c>
      <c r="R53" s="6">
        <v>0.57457572602231899</v>
      </c>
      <c r="S53" s="6">
        <v>0.24499675627347614</v>
      </c>
      <c r="T53" s="6">
        <v>0.18042751770420487</v>
      </c>
      <c r="U53">
        <v>1.0378219830619426</v>
      </c>
      <c r="V53">
        <v>1.1017568800876443</v>
      </c>
      <c r="W53">
        <v>0.72389491967828223</v>
      </c>
      <c r="X53" t="s">
        <v>387</v>
      </c>
      <c r="Y53" t="s">
        <v>388</v>
      </c>
      <c r="Z53" t="s">
        <v>279</v>
      </c>
      <c r="AA53" s="26" t="s">
        <v>90</v>
      </c>
      <c r="AB53" s="16" t="s">
        <v>75</v>
      </c>
      <c r="AC53" s="20" t="s">
        <v>372</v>
      </c>
      <c r="AD53" s="26" t="s">
        <v>109</v>
      </c>
      <c r="AE53" s="66" t="str">
        <f>VLOOKUP(AD53,cs_lookup!$A$2:$B$54,2,FALSE)</f>
        <v>1</v>
      </c>
    </row>
    <row r="54" spans="1:31" x14ac:dyDescent="0.25">
      <c r="A54" s="18">
        <v>0.62245553248508934</v>
      </c>
      <c r="B54" s="18">
        <v>0.19435482539068868</v>
      </c>
      <c r="C54" s="18">
        <v>0.17198392571195098</v>
      </c>
      <c r="D54" s="3">
        <v>1.6065404640354042</v>
      </c>
      <c r="E54" s="4">
        <v>5.1452285683662211</v>
      </c>
      <c r="F54" s="31">
        <v>5.8144968831265089</v>
      </c>
      <c r="G54" s="7">
        <v>3.2841520881930819E-2</v>
      </c>
      <c r="H54" s="8">
        <v>1.0328415208819308</v>
      </c>
      <c r="I54" s="5">
        <v>1.5554568939711089</v>
      </c>
      <c r="J54" s="5">
        <v>4.9816244451256884</v>
      </c>
      <c r="K54" s="5">
        <v>5.6296118674252957</v>
      </c>
      <c r="L54">
        <v>2.54</v>
      </c>
      <c r="M54">
        <v>3.08</v>
      </c>
      <c r="N54">
        <v>3.18</v>
      </c>
      <c r="O54" s="5">
        <v>2.6234174630401044</v>
      </c>
      <c r="P54" s="5">
        <v>3.1811518843163471</v>
      </c>
      <c r="Q54" s="5">
        <v>3.2844360364045402</v>
      </c>
      <c r="R54" s="6">
        <v>0.38118218472220061</v>
      </c>
      <c r="S54" s="6">
        <v>0.31435154194623038</v>
      </c>
      <c r="T54" s="6">
        <v>0.30446627333156906</v>
      </c>
      <c r="U54">
        <v>1.6329607138873101</v>
      </c>
      <c r="V54">
        <v>0.61827221901756391</v>
      </c>
      <c r="W54">
        <v>0.56487020329065307</v>
      </c>
      <c r="X54" t="s">
        <v>389</v>
      </c>
      <c r="Y54" t="s">
        <v>390</v>
      </c>
      <c r="Z54" t="s">
        <v>279</v>
      </c>
      <c r="AA54" s="26" t="s">
        <v>84</v>
      </c>
      <c r="AB54" s="16" t="s">
        <v>86</v>
      </c>
      <c r="AC54" s="20" t="s">
        <v>372</v>
      </c>
      <c r="AD54" s="26" t="s">
        <v>78</v>
      </c>
      <c r="AE54" s="66" t="str">
        <f>VLOOKUP(AD54,cs_lookup!$A$2:$B$54,2,FALSE)</f>
        <v>1</v>
      </c>
    </row>
    <row r="55" spans="1:31" x14ac:dyDescent="0.25">
      <c r="A55" s="18">
        <v>0.58045886480941478</v>
      </c>
      <c r="B55" s="18">
        <v>0.21782088230053903</v>
      </c>
      <c r="C55" s="18">
        <v>0.1916149321686525</v>
      </c>
      <c r="D55" s="3">
        <v>1.7227749641283117</v>
      </c>
      <c r="E55" s="4">
        <v>4.5909280572110021</v>
      </c>
      <c r="F55" s="31">
        <v>5.2187999582403961</v>
      </c>
      <c r="G55" s="7">
        <v>3.3916013662849132E-2</v>
      </c>
      <c r="H55" s="8">
        <v>1.0339160136628491</v>
      </c>
      <c r="I55" s="5">
        <v>1.6662619993910777</v>
      </c>
      <c r="J55" s="5">
        <v>4.4403297719964154</v>
      </c>
      <c r="K55" s="5">
        <v>5.0476053076610929</v>
      </c>
      <c r="L55">
        <v>2.5</v>
      </c>
      <c r="M55">
        <v>3.16</v>
      </c>
      <c r="N55">
        <v>3.15</v>
      </c>
      <c r="O55" s="5">
        <v>2.5847900341571228</v>
      </c>
      <c r="P55" s="5">
        <v>3.2671746031746034</v>
      </c>
      <c r="Q55" s="5">
        <v>3.2568354430379745</v>
      </c>
      <c r="R55" s="6">
        <v>0.38687861945664426</v>
      </c>
      <c r="S55" s="6">
        <v>0.30607485716506666</v>
      </c>
      <c r="T55" s="6">
        <v>0.30704652337828914</v>
      </c>
      <c r="U55">
        <v>1.5003642889975317</v>
      </c>
      <c r="V55">
        <v>0.71165885469340562</v>
      </c>
      <c r="W55">
        <v>0.62405830250218475</v>
      </c>
      <c r="X55" t="s">
        <v>391</v>
      </c>
      <c r="Y55" t="s">
        <v>392</v>
      </c>
      <c r="Z55" t="s">
        <v>279</v>
      </c>
      <c r="AA55" s="26" t="s">
        <v>84</v>
      </c>
      <c r="AB55" s="16" t="s">
        <v>86</v>
      </c>
      <c r="AC55" s="20" t="s">
        <v>372</v>
      </c>
      <c r="AD55" s="26" t="s">
        <v>86</v>
      </c>
      <c r="AE55" s="66" t="str">
        <f>VLOOKUP(AD55,cs_lookup!$A$2:$B$54,2,FALSE)</f>
        <v>1</v>
      </c>
    </row>
    <row r="56" spans="1:31" x14ac:dyDescent="0.25">
      <c r="A56" s="18">
        <v>0.75824635841246402</v>
      </c>
      <c r="B56" s="18">
        <v>0.18878320775569177</v>
      </c>
      <c r="C56" s="18">
        <v>5.1287030440136383E-2</v>
      </c>
      <c r="D56" s="3">
        <v>1.3188325784955883</v>
      </c>
      <c r="E56" s="4">
        <v>5.2970813023482499</v>
      </c>
      <c r="F56" s="31">
        <v>19.498106858949988</v>
      </c>
      <c r="G56" s="7">
        <v>3.5062572357902777E-2</v>
      </c>
      <c r="H56" s="8">
        <v>1.0350625723579028</v>
      </c>
      <c r="I56" s="5">
        <v>1.2741573444117964</v>
      </c>
      <c r="J56" s="5">
        <v>5.117643554902525</v>
      </c>
      <c r="K56" s="5">
        <v>18.837611734460392</v>
      </c>
      <c r="L56">
        <v>1.87</v>
      </c>
      <c r="M56">
        <v>3.4</v>
      </c>
      <c r="N56">
        <v>4.8499999999999996</v>
      </c>
      <c r="O56" s="5">
        <v>1.9355670103092784</v>
      </c>
      <c r="P56" s="5">
        <v>3.5192127460168692</v>
      </c>
      <c r="Q56" s="5">
        <v>5.0200534759358284</v>
      </c>
      <c r="R56" s="6">
        <v>0.51664447403462055</v>
      </c>
      <c r="S56" s="6">
        <v>0.28415446071904132</v>
      </c>
      <c r="T56" s="6">
        <v>0.19920106524633824</v>
      </c>
      <c r="U56">
        <v>1.4676366370303107</v>
      </c>
      <c r="V56">
        <v>0.66436827096778128</v>
      </c>
      <c r="W56">
        <v>0.25746363543143325</v>
      </c>
      <c r="X56" t="s">
        <v>393</v>
      </c>
      <c r="Y56" t="s">
        <v>394</v>
      </c>
      <c r="Z56" t="s">
        <v>279</v>
      </c>
      <c r="AA56" s="26" t="s">
        <v>84</v>
      </c>
      <c r="AB56" s="16" t="s">
        <v>94</v>
      </c>
      <c r="AC56" s="20" t="s">
        <v>372</v>
      </c>
      <c r="AD56" s="26" t="s">
        <v>76</v>
      </c>
      <c r="AE56" s="66" t="str">
        <f>VLOOKUP(AD56,cs_lookup!$A$2:$B$54,2,FALSE)</f>
        <v>2</v>
      </c>
    </row>
    <row r="57" spans="1:31" x14ac:dyDescent="0.25">
      <c r="A57" s="18">
        <v>0.51311849769917151</v>
      </c>
      <c r="B57" s="18">
        <v>0.48687089090243424</v>
      </c>
      <c r="C57" s="18">
        <v>0</v>
      </c>
      <c r="D57" s="3">
        <v>1.9488675705202796</v>
      </c>
      <c r="E57" s="4">
        <v>2.0539326106485047</v>
      </c>
      <c r="F57" s="31" t="e">
        <v>#DIV/0!</v>
      </c>
      <c r="G57" s="7">
        <v>4.6585850916051719E-2</v>
      </c>
      <c r="H57" s="8">
        <v>1.0465858509160517</v>
      </c>
      <c r="I57" s="5">
        <v>1.8621191647245012</v>
      </c>
      <c r="J57" s="5">
        <v>1.9625075275485011</v>
      </c>
      <c r="K57" s="5" t="e">
        <v>#DIV/0!</v>
      </c>
      <c r="L57">
        <v>1.42</v>
      </c>
      <c r="M57">
        <v>4.25</v>
      </c>
      <c r="N57">
        <v>9.34</v>
      </c>
      <c r="O57" s="5">
        <v>1.4861519083007935</v>
      </c>
      <c r="P57" s="5">
        <v>4.44798986639322</v>
      </c>
      <c r="Q57" s="5">
        <v>9.7751118475559231</v>
      </c>
      <c r="R57" s="6">
        <v>0.6728787241832902</v>
      </c>
      <c r="S57" s="6">
        <v>0.22482065608006402</v>
      </c>
      <c r="T57" s="6">
        <v>0.10230061973664584</v>
      </c>
      <c r="U57">
        <v>0.76257203454005995</v>
      </c>
      <c r="V57">
        <v>2.1655967889758663</v>
      </c>
      <c r="W57" t="e">
        <v>#DIV/0!</v>
      </c>
      <c r="X57" t="s">
        <v>395</v>
      </c>
      <c r="Y57" t="s">
        <v>396</v>
      </c>
      <c r="Z57" t="s">
        <v>280</v>
      </c>
      <c r="AA57" s="26" t="s">
        <v>84</v>
      </c>
      <c r="AB57" s="16" t="s">
        <v>78</v>
      </c>
      <c r="AC57" s="20" t="s">
        <v>372</v>
      </c>
      <c r="AE57" s="66" t="e">
        <f>VLOOKUP(AD57,cs_lookup!$A$2:$B$54,2,FALSE)</f>
        <v>#N/A</v>
      </c>
    </row>
    <row r="58" spans="1:31" x14ac:dyDescent="0.25">
      <c r="A58" s="18">
        <v>0</v>
      </c>
      <c r="B58" s="18">
        <v>0.10977869791860231</v>
      </c>
      <c r="C58" s="18">
        <v>0.68529785062763593</v>
      </c>
      <c r="D58" s="3" t="e">
        <v>#DIV/0!</v>
      </c>
      <c r="E58" s="4">
        <v>9.1092353886495427</v>
      </c>
      <c r="F58" s="31">
        <v>1.459219519051667</v>
      </c>
      <c r="G58" s="7">
        <v>3.9055520568249014E-2</v>
      </c>
      <c r="H58" s="8">
        <v>1.039055520568249</v>
      </c>
      <c r="I58" s="5" t="e">
        <v>#DIV/0!</v>
      </c>
      <c r="J58" s="5">
        <v>8.7668418177190315</v>
      </c>
      <c r="K58" s="5">
        <v>1.4043710756222483</v>
      </c>
      <c r="L58">
        <v>2.31</v>
      </c>
      <c r="M58">
        <v>3.17</v>
      </c>
      <c r="N58">
        <v>3.44</v>
      </c>
      <c r="O58" s="5">
        <v>2.4002182525126554</v>
      </c>
      <c r="P58" s="5">
        <v>3.2938060002013492</v>
      </c>
      <c r="Q58" s="5">
        <v>3.5743509907547764</v>
      </c>
      <c r="R58" s="6">
        <v>0.41662877905088652</v>
      </c>
      <c r="S58" s="6">
        <v>0.30360015129575646</v>
      </c>
      <c r="T58" s="6">
        <v>0.27977106965335696</v>
      </c>
      <c r="U58" t="e">
        <v>#DIV/0!</v>
      </c>
      <c r="V58">
        <v>0.36158973389858362</v>
      </c>
      <c r="W58">
        <v>2.4494950513530092</v>
      </c>
      <c r="X58" t="s">
        <v>397</v>
      </c>
      <c r="Y58" t="s">
        <v>398</v>
      </c>
      <c r="Z58" t="s">
        <v>280</v>
      </c>
      <c r="AA58" s="26" t="s">
        <v>85</v>
      </c>
      <c r="AB58" s="16" t="s">
        <v>77</v>
      </c>
      <c r="AC58" s="20" t="s">
        <v>372</v>
      </c>
      <c r="AE58" s="66" t="e">
        <f>VLOOKUP(AD58,cs_lookup!$A$2:$B$54,2,FALSE)</f>
        <v>#N/A</v>
      </c>
    </row>
    <row r="59" spans="1:31" x14ac:dyDescent="0.25">
      <c r="A59" s="18">
        <v>0.57833241672367941</v>
      </c>
      <c r="B59" s="18">
        <v>0.42163403311485759</v>
      </c>
      <c r="C59" s="18">
        <v>0</v>
      </c>
      <c r="D59" s="3">
        <v>1.729109368734882</v>
      </c>
      <c r="E59" s="4">
        <v>2.3717250541006241</v>
      </c>
      <c r="F59" s="31" t="e">
        <v>#DIV/0!</v>
      </c>
      <c r="G59" s="7">
        <v>4.7114522133845371E-2</v>
      </c>
      <c r="H59" s="8">
        <v>1.0471145221338454</v>
      </c>
      <c r="I59" s="5">
        <v>1.6513087462594296</v>
      </c>
      <c r="J59" s="5">
        <v>2.2650101817587656</v>
      </c>
      <c r="K59" s="5" t="e">
        <v>#DIV/0!</v>
      </c>
      <c r="L59">
        <v>1.28</v>
      </c>
      <c r="M59">
        <v>5.33</v>
      </c>
      <c r="N59">
        <v>12.78</v>
      </c>
      <c r="O59" s="5">
        <v>1.3403065883313221</v>
      </c>
      <c r="P59" s="5">
        <v>5.5811204029733963</v>
      </c>
      <c r="Q59" s="5">
        <v>13.382123592870544</v>
      </c>
      <c r="R59" s="6">
        <v>0.74609795154778513</v>
      </c>
      <c r="S59" s="6">
        <v>0.17917549305462757</v>
      </c>
      <c r="T59" s="6">
        <v>7.4726555397587255E-2</v>
      </c>
      <c r="U59">
        <v>0.77514274838032327</v>
      </c>
      <c r="V59">
        <v>2.3531903048052922</v>
      </c>
      <c r="W59" t="e">
        <v>#DIV/0!</v>
      </c>
      <c r="X59" t="s">
        <v>399</v>
      </c>
      <c r="Y59" t="s">
        <v>400</v>
      </c>
      <c r="Z59" t="s">
        <v>280</v>
      </c>
      <c r="AA59" s="26" t="s">
        <v>84</v>
      </c>
      <c r="AB59" s="16" t="s">
        <v>78</v>
      </c>
      <c r="AC59" s="20" t="s">
        <v>372</v>
      </c>
      <c r="AE59" s="66" t="e">
        <f>VLOOKUP(AD59,cs_lookup!$A$2:$B$54,2,FALSE)</f>
        <v>#N/A</v>
      </c>
    </row>
    <row r="60" spans="1:31" x14ac:dyDescent="0.25">
      <c r="A60" s="18">
        <v>0.82017703262693886</v>
      </c>
      <c r="B60" s="18">
        <v>0.17777525788070084</v>
      </c>
      <c r="C60" s="18">
        <v>0</v>
      </c>
      <c r="D60" s="3">
        <v>1.2192489672590654</v>
      </c>
      <c r="E60" s="4">
        <v>5.6250797322486088</v>
      </c>
      <c r="F60" s="31" t="e">
        <v>#DIV/0!</v>
      </c>
      <c r="G60" s="7">
        <v>3.9809206935093933E-2</v>
      </c>
      <c r="H60" s="8">
        <v>1.0398092069350939</v>
      </c>
      <c r="I60" s="5">
        <v>1.172569889867471</v>
      </c>
      <c r="J60" s="5">
        <v>5.4097229517989183</v>
      </c>
      <c r="K60" s="5" t="e">
        <v>#DIV/0!</v>
      </c>
      <c r="L60">
        <v>2.92</v>
      </c>
      <c r="M60">
        <v>3.4</v>
      </c>
      <c r="N60">
        <v>2.48</v>
      </c>
      <c r="O60" s="5">
        <v>3.0362428842504743</v>
      </c>
      <c r="P60" s="5">
        <v>3.5353513035793194</v>
      </c>
      <c r="Q60" s="5">
        <v>2.578726833199033</v>
      </c>
      <c r="R60" s="6">
        <v>0.3293544153490407</v>
      </c>
      <c r="S60" s="6">
        <v>0.28285732141741143</v>
      </c>
      <c r="T60" s="6">
        <v>0.38778826323354793</v>
      </c>
      <c r="U60">
        <v>2.490256679139212</v>
      </c>
      <c r="V60">
        <v>0.62849798969268533</v>
      </c>
      <c r="W60" t="e">
        <v>#DIV/0!</v>
      </c>
      <c r="X60" t="s">
        <v>401</v>
      </c>
      <c r="Y60" t="s">
        <v>402</v>
      </c>
      <c r="Z60" t="s">
        <v>280</v>
      </c>
      <c r="AA60" s="26" t="s">
        <v>84</v>
      </c>
      <c r="AB60" s="16" t="s">
        <v>94</v>
      </c>
      <c r="AC60" s="20" t="s">
        <v>372</v>
      </c>
      <c r="AE60" s="66" t="e">
        <f>VLOOKUP(AD60,cs_lookup!$A$2:$B$54,2,FALSE)</f>
        <v>#N/A</v>
      </c>
    </row>
    <row r="61" spans="1:31" x14ac:dyDescent="0.25">
      <c r="A61" s="18">
        <v>0.47440343058483297</v>
      </c>
      <c r="B61" s="18">
        <v>0.25145416586217434</v>
      </c>
      <c r="C61" s="18">
        <v>0.25809102725084554</v>
      </c>
      <c r="D61" s="3">
        <v>2.1079105578288595</v>
      </c>
      <c r="E61" s="4">
        <v>3.9768678978582304</v>
      </c>
      <c r="F61" s="31">
        <v>3.8746019598274271</v>
      </c>
      <c r="G61" s="7">
        <v>3.3128908128908119E-2</v>
      </c>
      <c r="H61" s="8">
        <v>1.0331289081289081</v>
      </c>
      <c r="I61" s="5">
        <v>2.0403170807082343</v>
      </c>
      <c r="J61" s="5">
        <v>3.8493433554779775</v>
      </c>
      <c r="K61" s="5">
        <v>3.7503567360676113</v>
      </c>
      <c r="L61">
        <v>2.97</v>
      </c>
      <c r="M61">
        <v>4</v>
      </c>
      <c r="N61">
        <v>2.2400000000000002</v>
      </c>
      <c r="O61" s="5">
        <v>3.0683928571428574</v>
      </c>
      <c r="P61" s="5">
        <v>4.1325156325156325</v>
      </c>
      <c r="Q61" s="5">
        <v>2.3142087542087544</v>
      </c>
      <c r="R61" s="6">
        <v>0.32590350928243028</v>
      </c>
      <c r="S61" s="6">
        <v>0.2419833556422045</v>
      </c>
      <c r="T61" s="6">
        <v>0.43211313507536514</v>
      </c>
      <c r="U61">
        <v>1.455656097810569</v>
      </c>
      <c r="V61">
        <v>1.0391382712866142</v>
      </c>
      <c r="W61">
        <v>0.597276514646637</v>
      </c>
      <c r="X61" t="s">
        <v>403</v>
      </c>
      <c r="Y61" t="s">
        <v>404</v>
      </c>
      <c r="Z61" t="s">
        <v>281</v>
      </c>
      <c r="AA61" s="26" t="s">
        <v>84</v>
      </c>
      <c r="AB61" s="16" t="s">
        <v>86</v>
      </c>
      <c r="AC61" s="20" t="s">
        <v>372</v>
      </c>
      <c r="AD61" s="26" t="s">
        <v>73</v>
      </c>
      <c r="AE61" s="66" t="str">
        <f>VLOOKUP(AD61,cs_lookup!$A$2:$B$54,2,FALSE)</f>
        <v>X</v>
      </c>
    </row>
    <row r="62" spans="1:31" x14ac:dyDescent="0.25">
      <c r="A62" s="18">
        <v>0.40914724543839343</v>
      </c>
      <c r="B62" s="18">
        <v>0.24153351785647528</v>
      </c>
      <c r="C62" s="18">
        <v>0.32446153848387305</v>
      </c>
      <c r="D62" s="3">
        <v>2.4441078637313547</v>
      </c>
      <c r="E62" s="4">
        <v>4.1402121282157731</v>
      </c>
      <c r="F62" s="31">
        <v>3.0820293976067172</v>
      </c>
      <c r="G62" s="7">
        <v>3.2921845578378406E-2</v>
      </c>
      <c r="H62" s="8">
        <v>1.0329218455783784</v>
      </c>
      <c r="I62" s="5">
        <v>2.3662079316008571</v>
      </c>
      <c r="J62" s="5">
        <v>4.0082530405749006</v>
      </c>
      <c r="K62" s="5">
        <v>2.983797284179766</v>
      </c>
      <c r="L62">
        <v>2.37</v>
      </c>
      <c r="M62">
        <v>3.48</v>
      </c>
      <c r="N62">
        <v>3.09</v>
      </c>
      <c r="O62" s="5">
        <v>2.448024774020757</v>
      </c>
      <c r="P62" s="5">
        <v>3.5945680226127568</v>
      </c>
      <c r="Q62" s="5">
        <v>3.1917285028371891</v>
      </c>
      <c r="R62" s="6">
        <v>0.40849259803753968</v>
      </c>
      <c r="S62" s="6">
        <v>0.278197545215221</v>
      </c>
      <c r="T62" s="6">
        <v>0.31330985674723921</v>
      </c>
      <c r="U62">
        <v>1.0016025930555383</v>
      </c>
      <c r="V62">
        <v>0.86820865967605332</v>
      </c>
      <c r="W62">
        <v>1.0355931404533831</v>
      </c>
      <c r="X62" t="s">
        <v>405</v>
      </c>
      <c r="Y62" t="s">
        <v>406</v>
      </c>
      <c r="Z62" t="s">
        <v>281</v>
      </c>
      <c r="AA62" s="26" t="s">
        <v>84</v>
      </c>
      <c r="AB62" s="16" t="s">
        <v>86</v>
      </c>
      <c r="AC62" s="20" t="s">
        <v>372</v>
      </c>
      <c r="AD62" s="26" t="s">
        <v>75</v>
      </c>
      <c r="AE62" s="66" t="str">
        <f>VLOOKUP(AD62,cs_lookup!$A$2:$B$54,2,FALSE)</f>
        <v>X</v>
      </c>
    </row>
    <row r="63" spans="1:31" x14ac:dyDescent="0.25">
      <c r="A63" s="18" t="e">
        <v>#N/A</v>
      </c>
      <c r="B63" s="18" t="e">
        <v>#N/A</v>
      </c>
      <c r="C63" s="18" t="e">
        <v>#N/A</v>
      </c>
      <c r="D63" s="3" t="e">
        <v>#N/A</v>
      </c>
      <c r="E63" s="4" t="e">
        <v>#N/A</v>
      </c>
      <c r="F63" s="31" t="e">
        <v>#N/A</v>
      </c>
      <c r="G63" s="7">
        <v>3.6488279522335354E-2</v>
      </c>
      <c r="H63" s="8">
        <v>1.0364882795223354</v>
      </c>
      <c r="I63" s="5" t="e">
        <v>#N/A</v>
      </c>
      <c r="J63" s="5" t="e">
        <v>#N/A</v>
      </c>
      <c r="K63" s="5" t="e">
        <v>#N/A</v>
      </c>
      <c r="L63">
        <v>1.52</v>
      </c>
      <c r="M63">
        <v>4.75</v>
      </c>
      <c r="N63">
        <v>5.95</v>
      </c>
      <c r="O63" s="5">
        <v>1.5754621848739498</v>
      </c>
      <c r="P63" s="5">
        <v>4.9233193277310932</v>
      </c>
      <c r="Q63" s="5">
        <v>6.1671052631578958</v>
      </c>
      <c r="R63" s="6">
        <v>0.63473437166631097</v>
      </c>
      <c r="S63" s="6">
        <v>0.20311499893321952</v>
      </c>
      <c r="T63" s="6">
        <v>0.16215062940046937</v>
      </c>
      <c r="U63" t="e">
        <v>#N/A</v>
      </c>
      <c r="V63" t="e">
        <v>#N/A</v>
      </c>
      <c r="W63" t="e">
        <v>#N/A</v>
      </c>
      <c r="X63" t="s">
        <v>407</v>
      </c>
      <c r="Y63" t="s">
        <v>408</v>
      </c>
      <c r="Z63" t="s">
        <v>281</v>
      </c>
      <c r="AA63" s="26"/>
      <c r="AB63" s="16" t="e">
        <v>#N/A</v>
      </c>
      <c r="AC63" s="20" t="s">
        <v>372</v>
      </c>
      <c r="AD63" s="26" t="s">
        <v>73</v>
      </c>
      <c r="AE63" s="66" t="str">
        <f>VLOOKUP(AD63,cs_lookup!$A$2:$B$54,2,FALSE)</f>
        <v>X</v>
      </c>
    </row>
    <row r="64" spans="1:31" x14ac:dyDescent="0.25">
      <c r="A64" s="18" t="e">
        <v>#N/A</v>
      </c>
      <c r="B64" s="18" t="e">
        <v>#N/A</v>
      </c>
      <c r="C64" s="18" t="e">
        <v>#N/A</v>
      </c>
      <c r="D64" s="3" t="e">
        <v>#N/A</v>
      </c>
      <c r="E64" s="4" t="e">
        <v>#N/A</v>
      </c>
      <c r="F64" s="31" t="e">
        <v>#N/A</v>
      </c>
      <c r="G64" s="7">
        <v>3.5960969963625633E-2</v>
      </c>
      <c r="H64" s="8">
        <v>1.0359609699636256</v>
      </c>
      <c r="I64" s="5" t="e">
        <v>#N/A</v>
      </c>
      <c r="J64" s="5" t="e">
        <v>#N/A</v>
      </c>
      <c r="K64" s="5" t="e">
        <v>#N/A</v>
      </c>
      <c r="L64">
        <v>1.86</v>
      </c>
      <c r="M64">
        <v>3.74</v>
      </c>
      <c r="N64">
        <v>4.33</v>
      </c>
      <c r="O64" s="5">
        <v>1.9268874041323438</v>
      </c>
      <c r="P64" s="5">
        <v>3.8744940276639599</v>
      </c>
      <c r="Q64" s="5">
        <v>4.4857109999424987</v>
      </c>
      <c r="R64" s="6">
        <v>0.5189716834805348</v>
      </c>
      <c r="S64" s="6">
        <v>0.25809821691812695</v>
      </c>
      <c r="T64" s="6">
        <v>0.22293009960133828</v>
      </c>
      <c r="U64" t="e">
        <v>#N/A</v>
      </c>
      <c r="V64" t="e">
        <v>#N/A</v>
      </c>
      <c r="W64" t="e">
        <v>#N/A</v>
      </c>
      <c r="X64" t="s">
        <v>409</v>
      </c>
      <c r="Y64" t="s">
        <v>410</v>
      </c>
      <c r="Z64" t="s">
        <v>281</v>
      </c>
      <c r="AA64" s="26"/>
      <c r="AB64" s="16" t="e">
        <v>#N/A</v>
      </c>
      <c r="AC64" s="20" t="s">
        <v>372</v>
      </c>
      <c r="AD64" s="26" t="s">
        <v>73</v>
      </c>
      <c r="AE64" s="66" t="str">
        <f>VLOOKUP(AD64,cs_lookup!$A$2:$B$54,2,FALSE)</f>
        <v>X</v>
      </c>
    </row>
    <row r="65" spans="1:31" x14ac:dyDescent="0.25">
      <c r="A65" s="18">
        <v>0.17523699095237835</v>
      </c>
      <c r="B65" s="18">
        <v>0.30481826377243881</v>
      </c>
      <c r="C65" s="18">
        <v>0.4694750430775253</v>
      </c>
      <c r="D65" s="3">
        <v>5.7065576997481982</v>
      </c>
      <c r="E65" s="4">
        <v>3.2806433171817653</v>
      </c>
      <c r="F65" s="31">
        <v>2.130038677763896</v>
      </c>
      <c r="G65" s="7">
        <v>3.3356355937001148E-2</v>
      </c>
      <c r="H65" s="8">
        <v>1.0333563559370011</v>
      </c>
      <c r="I65" s="5">
        <v>5.5223521556353594</v>
      </c>
      <c r="J65" s="5">
        <v>3.1747453802681895</v>
      </c>
      <c r="K65" s="5">
        <v>2.0612818274412921</v>
      </c>
      <c r="L65">
        <v>2.59</v>
      </c>
      <c r="M65">
        <v>3.1</v>
      </c>
      <c r="N65">
        <v>3.08</v>
      </c>
      <c r="O65" s="5">
        <v>2.6763929618768327</v>
      </c>
      <c r="P65" s="5">
        <v>3.2034047034047037</v>
      </c>
      <c r="Q65" s="5">
        <v>3.1827375762859638</v>
      </c>
      <c r="R65" s="6">
        <v>0.37363721032159097</v>
      </c>
      <c r="S65" s="6">
        <v>0.31216786281707115</v>
      </c>
      <c r="T65" s="6">
        <v>0.31419492686133782</v>
      </c>
      <c r="U65">
        <v>0.46900304924541963</v>
      </c>
      <c r="V65">
        <v>0.97645625985228612</v>
      </c>
      <c r="W65">
        <v>1.4942158607313112</v>
      </c>
      <c r="X65" t="s">
        <v>411</v>
      </c>
      <c r="Y65" t="s">
        <v>412</v>
      </c>
      <c r="Z65" t="s">
        <v>283</v>
      </c>
      <c r="AA65" s="26" t="s">
        <v>90</v>
      </c>
      <c r="AB65" s="16" t="s">
        <v>75</v>
      </c>
      <c r="AC65" s="20" t="s">
        <v>372</v>
      </c>
      <c r="AD65" s="26" t="s">
        <v>75</v>
      </c>
      <c r="AE65" s="66" t="str">
        <f>VLOOKUP(AD65,cs_lookup!$A$2:$B$54,2,FALSE)</f>
        <v>X</v>
      </c>
    </row>
    <row r="66" spans="1:31" x14ac:dyDescent="0.25">
      <c r="A66" s="18">
        <v>0.66634888065367381</v>
      </c>
      <c r="B66" s="18">
        <v>0.23943736639439289</v>
      </c>
      <c r="C66" s="18">
        <v>9.2508787060594608E-2</v>
      </c>
      <c r="D66" s="3">
        <v>1.5007153595261113</v>
      </c>
      <c r="E66" s="4">
        <v>4.1764575640747523</v>
      </c>
      <c r="F66" s="31">
        <v>10.80978393268723</v>
      </c>
      <c r="G66" s="7">
        <v>2.9215204866952726E-2</v>
      </c>
      <c r="H66" s="8">
        <v>1.0292152048669527</v>
      </c>
      <c r="I66" s="5">
        <v>1.4581161961361713</v>
      </c>
      <c r="J66" s="5">
        <v>4.0579050370856553</v>
      </c>
      <c r="K66" s="5">
        <v>10.502938434614963</v>
      </c>
      <c r="L66">
        <v>1.84</v>
      </c>
      <c r="M66">
        <v>3.72</v>
      </c>
      <c r="N66">
        <v>4.6100000000000003</v>
      </c>
      <c r="O66" s="5">
        <v>1.893755976955193</v>
      </c>
      <c r="P66" s="5">
        <v>3.8286805621050641</v>
      </c>
      <c r="Q66" s="5">
        <v>4.7446820944366523</v>
      </c>
      <c r="R66" s="6">
        <v>0.52805113867300568</v>
      </c>
      <c r="S66" s="6">
        <v>0.2611865847199813</v>
      </c>
      <c r="T66" s="6">
        <v>0.2107622766070131</v>
      </c>
      <c r="U66">
        <v>1.2619021754752975</v>
      </c>
      <c r="V66">
        <v>0.91672919055584035</v>
      </c>
      <c r="W66">
        <v>0.4389247855444563</v>
      </c>
      <c r="X66" t="s">
        <v>413</v>
      </c>
      <c r="Y66" t="s">
        <v>414</v>
      </c>
      <c r="Z66" t="s">
        <v>283</v>
      </c>
      <c r="AA66" s="26" t="s">
        <v>84</v>
      </c>
      <c r="AB66" s="16" t="s">
        <v>94</v>
      </c>
      <c r="AC66" s="20" t="s">
        <v>372</v>
      </c>
      <c r="AD66" s="26" t="s">
        <v>78</v>
      </c>
      <c r="AE66" s="66" t="str">
        <f>VLOOKUP(AD66,cs_lookup!$A$2:$B$54,2,FALSE)</f>
        <v>1</v>
      </c>
    </row>
    <row r="67" spans="1:31" x14ac:dyDescent="0.25">
      <c r="A67" s="18">
        <v>0.54823770301170116</v>
      </c>
      <c r="B67" s="18">
        <v>0.24276935992920201</v>
      </c>
      <c r="C67" s="18">
        <v>0.19926906692844731</v>
      </c>
      <c r="D67" s="3">
        <v>1.8240263201647349</v>
      </c>
      <c r="E67" s="4">
        <v>4.1191359580617029</v>
      </c>
      <c r="F67" s="31">
        <v>5.0183403546475969</v>
      </c>
      <c r="G67" s="7">
        <v>2.8293538721092304E-2</v>
      </c>
      <c r="H67" s="8">
        <v>1.0282935387210923</v>
      </c>
      <c r="I67" s="5">
        <v>1.7738381614585561</v>
      </c>
      <c r="J67" s="5">
        <v>4.0057977639193849</v>
      </c>
      <c r="K67" s="5">
        <v>4.880260514803</v>
      </c>
      <c r="L67">
        <v>1.83</v>
      </c>
      <c r="M67">
        <v>3.49</v>
      </c>
      <c r="N67">
        <v>5.12</v>
      </c>
      <c r="O67" s="5">
        <v>1.8817771758595989</v>
      </c>
      <c r="P67" s="5">
        <v>3.5887444501366121</v>
      </c>
      <c r="Q67" s="5">
        <v>5.2648629182519926</v>
      </c>
      <c r="R67" s="6">
        <v>0.53141254598499332</v>
      </c>
      <c r="S67" s="6">
        <v>0.27864898543052657</v>
      </c>
      <c r="T67" s="6">
        <v>0.18993846858448005</v>
      </c>
      <c r="U67">
        <v>1.0316611964731124</v>
      </c>
      <c r="V67">
        <v>0.87123719310914149</v>
      </c>
      <c r="W67">
        <v>1.0491243212262569</v>
      </c>
      <c r="X67" t="s">
        <v>415</v>
      </c>
      <c r="Y67" t="s">
        <v>416</v>
      </c>
      <c r="Z67" t="s">
        <v>274</v>
      </c>
      <c r="AA67" s="26" t="s">
        <v>84</v>
      </c>
      <c r="AB67" s="16" t="s">
        <v>86</v>
      </c>
      <c r="AC67" s="20" t="s">
        <v>372</v>
      </c>
      <c r="AD67" s="26" t="s">
        <v>79</v>
      </c>
      <c r="AE67" s="66" t="str">
        <f>VLOOKUP(AD67,cs_lookup!$A$2:$B$54,2,FALSE)</f>
        <v>2</v>
      </c>
    </row>
    <row r="68" spans="1:31" x14ac:dyDescent="0.25">
      <c r="A68" s="18">
        <v>0.46005552012819623</v>
      </c>
      <c r="B68" s="18">
        <v>0.32821324862290596</v>
      </c>
      <c r="C68" s="18">
        <v>0.20440845313123227</v>
      </c>
      <c r="D68" s="3">
        <v>2.1736506926845398</v>
      </c>
      <c r="E68" s="4">
        <v>3.0467996163949187</v>
      </c>
      <c r="F68" s="31">
        <v>4.8921655865082547</v>
      </c>
      <c r="G68" s="7">
        <v>2.8281458214353794E-2</v>
      </c>
      <c r="H68" s="8">
        <v>1.0282814582143538</v>
      </c>
      <c r="I68" s="5">
        <v>2.1138674390367393</v>
      </c>
      <c r="J68" s="5">
        <v>2.9630016101678924</v>
      </c>
      <c r="K68" s="5">
        <v>4.7576133435330723</v>
      </c>
      <c r="L68">
        <v>2.5499999999999998</v>
      </c>
      <c r="M68">
        <v>3.2</v>
      </c>
      <c r="N68">
        <v>3.09</v>
      </c>
      <c r="O68" s="5">
        <v>2.622117718446602</v>
      </c>
      <c r="P68" s="5">
        <v>3.2905006662859324</v>
      </c>
      <c r="Q68" s="5">
        <v>3.1773897058823533</v>
      </c>
      <c r="R68" s="6">
        <v>0.38137113103847264</v>
      </c>
      <c r="S68" s="6">
        <v>0.30390512004628284</v>
      </c>
      <c r="T68" s="6">
        <v>0.31472374891524441</v>
      </c>
      <c r="U68">
        <v>1.2063197307973106</v>
      </c>
      <c r="V68">
        <v>1.0799859132775425</v>
      </c>
      <c r="W68">
        <v>0.64948531477451277</v>
      </c>
      <c r="X68" t="s">
        <v>417</v>
      </c>
      <c r="Y68" t="s">
        <v>418</v>
      </c>
      <c r="Z68" t="s">
        <v>274</v>
      </c>
      <c r="AA68" s="26" t="s">
        <v>90</v>
      </c>
      <c r="AB68" s="16" t="s">
        <v>75</v>
      </c>
      <c r="AC68" s="20" t="s">
        <v>372</v>
      </c>
      <c r="AD68" s="26" t="s">
        <v>73</v>
      </c>
      <c r="AE68" s="66" t="str">
        <f>VLOOKUP(AD68,cs_lookup!$A$2:$B$54,2,FALSE)</f>
        <v>X</v>
      </c>
    </row>
    <row r="69" spans="1:31" x14ac:dyDescent="0.25">
      <c r="A69" s="18">
        <v>0.2371225473771558</v>
      </c>
      <c r="B69" s="18">
        <v>0.25375001922303697</v>
      </c>
      <c r="C69" s="18">
        <v>0.45795375702979801</v>
      </c>
      <c r="D69" s="3">
        <v>4.2172286484821191</v>
      </c>
      <c r="E69" s="4">
        <v>3.940886400962345</v>
      </c>
      <c r="F69" s="31">
        <v>2.1836265881642984</v>
      </c>
      <c r="G69" s="7">
        <v>3.7149590359580209E-2</v>
      </c>
      <c r="H69" s="8">
        <v>1.0371495903595802</v>
      </c>
      <c r="I69" s="5">
        <v>4.0661720234783143</v>
      </c>
      <c r="J69" s="5">
        <v>3.7997280600535532</v>
      </c>
      <c r="K69" s="5">
        <v>2.1054114165028346</v>
      </c>
      <c r="L69">
        <v>2.54</v>
      </c>
      <c r="M69">
        <v>3.26</v>
      </c>
      <c r="N69">
        <v>2.97</v>
      </c>
      <c r="O69" s="5">
        <v>2.6343599595133336</v>
      </c>
      <c r="P69" s="5">
        <v>3.3811076645722311</v>
      </c>
      <c r="Q69" s="5">
        <v>3.0803342833679532</v>
      </c>
      <c r="R69" s="6">
        <v>0.37959884577988273</v>
      </c>
      <c r="S69" s="6">
        <v>0.2957610638898473</v>
      </c>
      <c r="T69" s="6">
        <v>0.32464009033027003</v>
      </c>
      <c r="U69">
        <v>0.62466614430818268</v>
      </c>
      <c r="V69">
        <v>0.85795613488036127</v>
      </c>
      <c r="W69">
        <v>1.4106506579760449</v>
      </c>
      <c r="X69" t="s">
        <v>419</v>
      </c>
      <c r="Y69" t="s">
        <v>420</v>
      </c>
      <c r="Z69" t="s">
        <v>270</v>
      </c>
      <c r="AA69" s="26" t="s">
        <v>85</v>
      </c>
      <c r="AB69" s="16" t="s">
        <v>79</v>
      </c>
      <c r="AC69" s="20" t="s">
        <v>372</v>
      </c>
      <c r="AD69" s="26" t="s">
        <v>96</v>
      </c>
      <c r="AE69" s="66" t="str">
        <f>VLOOKUP(AD69,cs_lookup!$A$2:$B$54,2,FALSE)</f>
        <v>2</v>
      </c>
    </row>
    <row r="70" spans="1:31" x14ac:dyDescent="0.25">
      <c r="A70" s="18">
        <v>0.4207220545436518</v>
      </c>
      <c r="B70" s="18">
        <v>0.29076589265224401</v>
      </c>
      <c r="C70" s="18">
        <v>0.27213675108192426</v>
      </c>
      <c r="D70" s="3">
        <v>2.3768661262235908</v>
      </c>
      <c r="E70" s="4">
        <v>3.4391929221079582</v>
      </c>
      <c r="F70" s="31">
        <v>3.6746231298210774</v>
      </c>
      <c r="G70" s="7">
        <v>3.346108291686245E-2</v>
      </c>
      <c r="H70" s="8">
        <v>1.0334610829168625</v>
      </c>
      <c r="I70" s="5">
        <v>2.2999086908188873</v>
      </c>
      <c r="J70" s="5">
        <v>3.3278397986706061</v>
      </c>
      <c r="K70" s="5">
        <v>3.555647320022679</v>
      </c>
      <c r="L70">
        <v>2.19</v>
      </c>
      <c r="M70">
        <v>3.31</v>
      </c>
      <c r="N70">
        <v>3.64</v>
      </c>
      <c r="O70" s="5">
        <v>2.2632797715879289</v>
      </c>
      <c r="P70" s="5">
        <v>3.4207561844548149</v>
      </c>
      <c r="Q70" s="5">
        <v>3.7617983418173795</v>
      </c>
      <c r="R70" s="6">
        <v>0.44183667107950814</v>
      </c>
      <c r="S70" s="6">
        <v>0.29233302406771083</v>
      </c>
      <c r="T70" s="6">
        <v>0.26583030485278097</v>
      </c>
      <c r="U70">
        <v>0.95221171550956052</v>
      </c>
      <c r="V70">
        <v>0.99463922551868855</v>
      </c>
      <c r="W70">
        <v>1.0237235789675516</v>
      </c>
      <c r="X70" t="s">
        <v>421</v>
      </c>
      <c r="Y70" t="s">
        <v>422</v>
      </c>
      <c r="Z70" t="s">
        <v>270</v>
      </c>
      <c r="AA70" s="26" t="s">
        <v>90</v>
      </c>
      <c r="AB70" s="16" t="s">
        <v>75</v>
      </c>
      <c r="AC70" s="20" t="s">
        <v>372</v>
      </c>
      <c r="AD70" s="26" t="s">
        <v>74</v>
      </c>
      <c r="AE70" s="66" t="str">
        <f>VLOOKUP(AD70,cs_lookup!$A$2:$B$54,2,FALSE)</f>
        <v>X</v>
      </c>
    </row>
    <row r="71" spans="1:31" x14ac:dyDescent="0.25">
      <c r="A71" s="18">
        <v>0.43854174836427112</v>
      </c>
      <c r="B71" s="18">
        <v>0.43526175724283062</v>
      </c>
      <c r="C71" s="18">
        <v>0.12492725467387249</v>
      </c>
      <c r="D71" s="3">
        <v>2.2802846108265116</v>
      </c>
      <c r="E71" s="4">
        <v>2.2974680944508168</v>
      </c>
      <c r="F71" s="31">
        <v>8.0046584118937005</v>
      </c>
      <c r="G71" s="7">
        <v>3.5794236575262373E-2</v>
      </c>
      <c r="H71" s="8">
        <v>1.0357942365752624</v>
      </c>
      <c r="I71" s="5">
        <v>2.2014841657798918</v>
      </c>
      <c r="J71" s="5">
        <v>2.2180738348642852</v>
      </c>
      <c r="K71" s="5">
        <v>7.7280391502854924</v>
      </c>
      <c r="L71">
        <v>2.0099999999999998</v>
      </c>
      <c r="M71">
        <v>3.37</v>
      </c>
      <c r="N71">
        <v>4.1399999999999997</v>
      </c>
      <c r="O71" s="5">
        <v>2.0819464155162772</v>
      </c>
      <c r="P71" s="5">
        <v>3.4906265772586345</v>
      </c>
      <c r="Q71" s="5">
        <v>4.2881881394215862</v>
      </c>
      <c r="R71" s="6">
        <v>0.48031975873501137</v>
      </c>
      <c r="S71" s="6">
        <v>0.28648151782117887</v>
      </c>
      <c r="T71" s="6">
        <v>0.23319872344380985</v>
      </c>
      <c r="U71">
        <v>0.9130204210612356</v>
      </c>
      <c r="V71">
        <v>1.5193362578961203</v>
      </c>
      <c r="W71">
        <v>0.53571157178299988</v>
      </c>
      <c r="X71" t="s">
        <v>423</v>
      </c>
      <c r="Y71" t="s">
        <v>424</v>
      </c>
      <c r="Z71" t="s">
        <v>270</v>
      </c>
      <c r="AA71" s="26" t="s">
        <v>84</v>
      </c>
      <c r="AB71" s="16" t="s">
        <v>78</v>
      </c>
      <c r="AC71" s="20" t="s">
        <v>372</v>
      </c>
      <c r="AD71" s="26" t="s">
        <v>94</v>
      </c>
      <c r="AE71" s="66" t="str">
        <f>VLOOKUP(AD71,cs_lookup!$A$2:$B$54,2,FALSE)</f>
        <v>1</v>
      </c>
    </row>
    <row r="72" spans="1:31" x14ac:dyDescent="0.25">
      <c r="A72" s="18" t="e">
        <v>#N/A</v>
      </c>
      <c r="B72" s="18" t="e">
        <v>#N/A</v>
      </c>
      <c r="C72" s="18" t="e">
        <v>#N/A</v>
      </c>
      <c r="D72" s="3" t="e">
        <v>#N/A</v>
      </c>
      <c r="E72" s="4" t="e">
        <v>#N/A</v>
      </c>
      <c r="F72" s="31" t="e">
        <v>#N/A</v>
      </c>
      <c r="G72" s="7">
        <v>3.8644172340845939E-2</v>
      </c>
      <c r="H72" s="8">
        <v>1.0386441723408459</v>
      </c>
      <c r="I72" s="5" t="e">
        <v>#N/A</v>
      </c>
      <c r="J72" s="5" t="e">
        <v>#N/A</v>
      </c>
      <c r="K72" s="5" t="e">
        <v>#N/A</v>
      </c>
      <c r="L72">
        <v>2.21</v>
      </c>
      <c r="M72">
        <v>3.13</v>
      </c>
      <c r="N72">
        <v>3.75</v>
      </c>
      <c r="O72" s="5">
        <v>2.2954036208732695</v>
      </c>
      <c r="P72" s="5">
        <v>3.2509562594268475</v>
      </c>
      <c r="Q72" s="5">
        <v>3.8949156462781724</v>
      </c>
      <c r="R72" s="6">
        <v>0.43565322930855938</v>
      </c>
      <c r="S72" s="6">
        <v>0.30760180088559624</v>
      </c>
      <c r="T72" s="6">
        <v>0.25674496980584433</v>
      </c>
      <c r="U72" t="e">
        <v>#N/A</v>
      </c>
      <c r="V72" t="e">
        <v>#N/A</v>
      </c>
      <c r="W72" t="e">
        <v>#N/A</v>
      </c>
      <c r="X72" t="s">
        <v>425</v>
      </c>
      <c r="Y72" t="s">
        <v>426</v>
      </c>
      <c r="Z72" t="s">
        <v>273</v>
      </c>
      <c r="AA72" s="26"/>
      <c r="AB72" s="16" t="e">
        <v>#N/A</v>
      </c>
      <c r="AC72" s="20" t="s">
        <v>372</v>
      </c>
      <c r="AD72" s="26" t="s">
        <v>94</v>
      </c>
      <c r="AE72" s="66" t="str">
        <f>VLOOKUP(AD72,cs_lookup!$A$2:$B$54,2,FALSE)</f>
        <v>1</v>
      </c>
    </row>
    <row r="73" spans="1:31" x14ac:dyDescent="0.25">
      <c r="A73" s="18">
        <v>0.5490123606168561</v>
      </c>
      <c r="B73" s="18">
        <v>0.31524807694964951</v>
      </c>
      <c r="C73" s="18">
        <v>0.13313703123358731</v>
      </c>
      <c r="D73" s="3">
        <v>1.8214526151586565</v>
      </c>
      <c r="E73" s="4">
        <v>3.1721049964080099</v>
      </c>
      <c r="F73" s="31">
        <v>7.511058273828505</v>
      </c>
      <c r="G73" s="7">
        <v>3.8525739831829942E-2</v>
      </c>
      <c r="H73" s="8">
        <v>1.0385257398318299</v>
      </c>
      <c r="I73" s="5">
        <v>1.7538829759324088</v>
      </c>
      <c r="J73" s="5">
        <v>3.0544307904411436</v>
      </c>
      <c r="K73" s="5">
        <v>7.2324237962987628</v>
      </c>
      <c r="L73">
        <v>2.38</v>
      </c>
      <c r="M73">
        <v>3.19</v>
      </c>
      <c r="N73">
        <v>3.28</v>
      </c>
      <c r="O73" s="5">
        <v>2.471691260799755</v>
      </c>
      <c r="P73" s="5">
        <v>3.3128971100635374</v>
      </c>
      <c r="Q73" s="5">
        <v>3.4063644266484019</v>
      </c>
      <c r="R73" s="6">
        <v>0.40458127431191959</v>
      </c>
      <c r="S73" s="6">
        <v>0.3018506059129682</v>
      </c>
      <c r="T73" s="6">
        <v>0.29356811977511238</v>
      </c>
      <c r="U73">
        <v>1.3569890538077269</v>
      </c>
      <c r="V73">
        <v>1.0443844430795817</v>
      </c>
      <c r="W73">
        <v>0.45351324706366902</v>
      </c>
      <c r="X73" t="s">
        <v>427</v>
      </c>
      <c r="Y73" t="s">
        <v>428</v>
      </c>
      <c r="Z73" t="s">
        <v>273</v>
      </c>
      <c r="AA73" s="26" t="s">
        <v>84</v>
      </c>
      <c r="AB73" s="16" t="s">
        <v>78</v>
      </c>
      <c r="AC73" s="20" t="s">
        <v>372</v>
      </c>
      <c r="AD73" s="26" t="s">
        <v>99</v>
      </c>
      <c r="AE73" s="66" t="str">
        <f>VLOOKUP(AD73,cs_lookup!$A$2:$B$54,2,FALSE)</f>
        <v>1</v>
      </c>
    </row>
    <row r="74" spans="1:31" x14ac:dyDescent="0.25">
      <c r="A74" s="18">
        <v>0.34989224569888139</v>
      </c>
      <c r="B74" s="18">
        <v>0.34252603787458979</v>
      </c>
      <c r="C74" s="18">
        <v>0.29155523185560889</v>
      </c>
      <c r="D74" s="3">
        <v>2.8580227549844128</v>
      </c>
      <c r="E74" s="4">
        <v>2.9194860811315411</v>
      </c>
      <c r="F74" s="31">
        <v>3.4298818568114204</v>
      </c>
      <c r="G74" s="7">
        <v>5.4257135605866313E-2</v>
      </c>
      <c r="H74" s="8">
        <v>1.0542571356058663</v>
      </c>
      <c r="I74" s="5">
        <v>2.7109351774431656</v>
      </c>
      <c r="J74" s="5">
        <v>2.7692353056294512</v>
      </c>
      <c r="K74" s="5">
        <v>3.2533636633536438</v>
      </c>
      <c r="L74">
        <v>4.74</v>
      </c>
      <c r="M74">
        <v>3.77</v>
      </c>
      <c r="N74">
        <v>1.73</v>
      </c>
      <c r="O74" s="5">
        <v>4.9971788227718061</v>
      </c>
      <c r="P74" s="5">
        <v>3.9745494012341158</v>
      </c>
      <c r="Q74" s="5">
        <v>1.8238648445981487</v>
      </c>
      <c r="R74" s="6">
        <v>0.20011291079740184</v>
      </c>
      <c r="S74" s="6">
        <v>0.25160084805827182</v>
      </c>
      <c r="T74" s="6">
        <v>0.54828624114432645</v>
      </c>
      <c r="U74">
        <v>1.7484741204585197</v>
      </c>
      <c r="V74">
        <v>1.3613866587415451</v>
      </c>
      <c r="W74">
        <v>0.53175733764010735</v>
      </c>
      <c r="X74" t="s">
        <v>429</v>
      </c>
      <c r="Y74" t="s">
        <v>430</v>
      </c>
      <c r="Z74" t="s">
        <v>278</v>
      </c>
      <c r="AA74" s="26" t="s">
        <v>90</v>
      </c>
      <c r="AB74" s="16" t="s">
        <v>75</v>
      </c>
      <c r="AC74" s="20" t="s">
        <v>372</v>
      </c>
      <c r="AD74" s="26" t="s">
        <v>87</v>
      </c>
      <c r="AE74" s="66" t="str">
        <f>VLOOKUP(AD74,cs_lookup!$A$2:$B$54,2,FALSE)</f>
        <v>2</v>
      </c>
    </row>
    <row r="75" spans="1:31" x14ac:dyDescent="0.25">
      <c r="A75" s="18" t="e">
        <v>#N/A</v>
      </c>
      <c r="B75" s="18" t="e">
        <v>#N/A</v>
      </c>
      <c r="C75" s="18" t="e">
        <v>#N/A</v>
      </c>
      <c r="D75" s="3" t="e">
        <v>#N/A</v>
      </c>
      <c r="E75" s="4" t="e">
        <v>#N/A</v>
      </c>
      <c r="F75" s="31" t="e">
        <v>#N/A</v>
      </c>
      <c r="G75" s="7">
        <v>2.6364437139339003E-2</v>
      </c>
      <c r="H75" s="8">
        <v>1.026364437139339</v>
      </c>
      <c r="I75" s="5" t="e">
        <v>#N/A</v>
      </c>
      <c r="J75" s="5" t="e">
        <v>#N/A</v>
      </c>
      <c r="K75" s="5" t="e">
        <v>#N/A</v>
      </c>
      <c r="L75">
        <v>2.57</v>
      </c>
      <c r="M75">
        <v>3.21</v>
      </c>
      <c r="N75">
        <v>3.07</v>
      </c>
      <c r="O75" s="5">
        <v>2.6377566034481013</v>
      </c>
      <c r="P75" s="5">
        <v>3.2946298432172783</v>
      </c>
      <c r="Q75" s="5">
        <v>3.1509388220177708</v>
      </c>
      <c r="R75" s="6">
        <v>0.37911003566166424</v>
      </c>
      <c r="S75" s="6">
        <v>0.30352423415902713</v>
      </c>
      <c r="T75" s="6">
        <v>0.31736573017930853</v>
      </c>
      <c r="U75" t="e">
        <v>#N/A</v>
      </c>
      <c r="V75" t="e">
        <v>#N/A</v>
      </c>
      <c r="W75" t="e">
        <v>#N/A</v>
      </c>
      <c r="X75" t="s">
        <v>431</v>
      </c>
      <c r="Y75" t="s">
        <v>432</v>
      </c>
      <c r="Z75" t="s">
        <v>278</v>
      </c>
      <c r="AA75" s="26"/>
      <c r="AB75" s="16" t="e">
        <v>#N/A</v>
      </c>
      <c r="AC75" s="20" t="s">
        <v>372</v>
      </c>
      <c r="AD75" s="26" t="s">
        <v>79</v>
      </c>
      <c r="AE75" s="66" t="str">
        <f>VLOOKUP(AD75,cs_lookup!$A$2:$B$54,2,FALSE)</f>
        <v>2</v>
      </c>
    </row>
    <row r="76" spans="1:31" x14ac:dyDescent="0.25">
      <c r="A76" s="18">
        <v>0.72434636055938384</v>
      </c>
      <c r="B76" s="18">
        <v>0.17258855991057356</v>
      </c>
      <c r="C76" s="18">
        <v>9.7019906603075842E-2</v>
      </c>
      <c r="D76" s="3">
        <v>1.380555014078817</v>
      </c>
      <c r="E76" s="4">
        <v>5.7941267979647559</v>
      </c>
      <c r="F76" s="31">
        <v>10.307163086552556</v>
      </c>
      <c r="G76" s="7">
        <v>5.8716071409548043E-2</v>
      </c>
      <c r="H76" s="8">
        <v>1.058716071409548</v>
      </c>
      <c r="I76" s="5">
        <v>1.3039898527664557</v>
      </c>
      <c r="J76" s="5">
        <v>5.4727862874987823</v>
      </c>
      <c r="K76" s="5">
        <v>9.7355309557451584</v>
      </c>
      <c r="L76">
        <v>1.53</v>
      </c>
      <c r="M76">
        <v>4.1100000000000003</v>
      </c>
      <c r="N76">
        <v>6.18</v>
      </c>
      <c r="O76" s="5">
        <v>1.6198355892566085</v>
      </c>
      <c r="P76" s="5">
        <v>4.3513230534932426</v>
      </c>
      <c r="Q76" s="5">
        <v>6.5428653213110062</v>
      </c>
      <c r="R76" s="6">
        <v>0.61734660395931307</v>
      </c>
      <c r="S76" s="6">
        <v>0.22981515913813844</v>
      </c>
      <c r="T76" s="6">
        <v>0.15283823690254839</v>
      </c>
      <c r="U76">
        <v>1.1733220137825893</v>
      </c>
      <c r="V76">
        <v>0.7509885795080784</v>
      </c>
      <c r="W76">
        <v>0.63478818239009771</v>
      </c>
      <c r="X76" t="s">
        <v>433</v>
      </c>
      <c r="Y76" t="s">
        <v>434</v>
      </c>
      <c r="Z76" t="s">
        <v>278</v>
      </c>
      <c r="AA76" s="26" t="s">
        <v>84</v>
      </c>
      <c r="AB76" s="16" t="s">
        <v>86</v>
      </c>
      <c r="AC76" s="20" t="s">
        <v>372</v>
      </c>
      <c r="AD76" s="26" t="s">
        <v>78</v>
      </c>
      <c r="AE76" s="66" t="str">
        <f>VLOOKUP(AD76,cs_lookup!$A$2:$B$54,2,FALSE)</f>
        <v>1</v>
      </c>
    </row>
    <row r="77" spans="1:31" x14ac:dyDescent="0.25">
      <c r="A77" s="18">
        <v>0.35516046119564326</v>
      </c>
      <c r="B77" s="18">
        <v>0.44098788511088577</v>
      </c>
      <c r="C77" s="18">
        <v>0.19953393386527052</v>
      </c>
      <c r="D77" s="3">
        <v>2.8156287347795206</v>
      </c>
      <c r="E77" s="4">
        <v>2.2676359912893105</v>
      </c>
      <c r="F77" s="31">
        <v>5.0116788689948892</v>
      </c>
      <c r="G77" s="7">
        <v>2.8487599582565748E-2</v>
      </c>
      <c r="H77" s="8">
        <v>1.0284875995825657</v>
      </c>
      <c r="I77" s="5">
        <v>2.7376399442465864</v>
      </c>
      <c r="J77" s="5">
        <v>2.2048257968396316</v>
      </c>
      <c r="K77" s="5">
        <v>4.872862707366612</v>
      </c>
      <c r="L77">
        <v>3.76</v>
      </c>
      <c r="M77">
        <v>3.64</v>
      </c>
      <c r="N77">
        <v>2.0499999999999998</v>
      </c>
      <c r="O77" s="5">
        <v>3.8671133744304469</v>
      </c>
      <c r="P77" s="5">
        <v>3.7436948624805395</v>
      </c>
      <c r="Q77" s="5">
        <v>2.1083995791442596</v>
      </c>
      <c r="R77" s="6">
        <v>0.25859081520910443</v>
      </c>
      <c r="S77" s="6">
        <v>0.26711578713907486</v>
      </c>
      <c r="T77" s="6">
        <v>0.47429339765182083</v>
      </c>
      <c r="U77">
        <v>1.3734457695585576</v>
      </c>
      <c r="V77">
        <v>1.6509240799057814</v>
      </c>
      <c r="W77">
        <v>0.42069726218653491</v>
      </c>
      <c r="X77" t="s">
        <v>435</v>
      </c>
      <c r="Y77" t="s">
        <v>436</v>
      </c>
      <c r="Z77" t="s">
        <v>269</v>
      </c>
      <c r="AA77" s="26" t="s">
        <v>84</v>
      </c>
      <c r="AB77" s="16" t="s">
        <v>78</v>
      </c>
      <c r="AC77" s="20" t="s">
        <v>372</v>
      </c>
      <c r="AD77" s="26" t="s">
        <v>76</v>
      </c>
      <c r="AE77" s="66" t="str">
        <f>VLOOKUP(AD77,cs_lookup!$A$2:$B$54,2,FALSE)</f>
        <v>2</v>
      </c>
    </row>
    <row r="78" spans="1:31" x14ac:dyDescent="0.25">
      <c r="A78" s="18">
        <v>0.13144442136810341</v>
      </c>
      <c r="B78" s="18">
        <v>0.1492526714980921</v>
      </c>
      <c r="C78" s="18">
        <v>0.62414428442171677</v>
      </c>
      <c r="D78" s="3">
        <v>7.6077781741649639</v>
      </c>
      <c r="E78" s="4">
        <v>6.7000475767884868</v>
      </c>
      <c r="F78" s="31">
        <v>1.6021936352850235</v>
      </c>
      <c r="G78" s="7">
        <v>2.7824644195689308E-2</v>
      </c>
      <c r="H78" s="8">
        <v>1.0278246441956893</v>
      </c>
      <c r="I78" s="5">
        <v>7.4018250264064553</v>
      </c>
      <c r="J78" s="5">
        <v>6.5186679601669999</v>
      </c>
      <c r="K78" s="5">
        <v>1.5588200227858897</v>
      </c>
      <c r="L78">
        <v>2.4500000000000002</v>
      </c>
      <c r="M78">
        <v>3.52</v>
      </c>
      <c r="N78">
        <v>2.98</v>
      </c>
      <c r="O78" s="5">
        <v>2.5181703782794389</v>
      </c>
      <c r="P78" s="5">
        <v>3.6179427475688262</v>
      </c>
      <c r="Q78" s="5">
        <v>3.062917439703154</v>
      </c>
      <c r="R78" s="6">
        <v>0.39711371741385443</v>
      </c>
      <c r="S78" s="6">
        <v>0.27640017263180211</v>
      </c>
      <c r="T78" s="6">
        <v>0.32648610995434341</v>
      </c>
      <c r="U78">
        <v>0.33099944827923899</v>
      </c>
      <c r="V78">
        <v>0.53998762040179482</v>
      </c>
      <c r="W78">
        <v>1.9117024136463219</v>
      </c>
      <c r="X78" t="s">
        <v>437</v>
      </c>
      <c r="Y78" t="s">
        <v>438</v>
      </c>
      <c r="Z78" t="s">
        <v>269</v>
      </c>
      <c r="AA78" s="26" t="s">
        <v>85</v>
      </c>
      <c r="AB78" s="16" t="s">
        <v>102</v>
      </c>
      <c r="AC78" s="20" t="s">
        <v>372</v>
      </c>
      <c r="AD78" s="26" t="s">
        <v>75</v>
      </c>
      <c r="AE78" s="66" t="str">
        <f>VLOOKUP(AD78,cs_lookup!$A$2:$B$54,2,FALSE)</f>
        <v>X</v>
      </c>
    </row>
    <row r="79" spans="1:31" x14ac:dyDescent="0.25">
      <c r="A79" s="18">
        <v>0.41163327948997813</v>
      </c>
      <c r="B79" s="18">
        <v>0.26287690105248351</v>
      </c>
      <c r="C79" s="18">
        <v>0.30367978038305021</v>
      </c>
      <c r="D79" s="3">
        <v>2.4293468235586295</v>
      </c>
      <c r="E79" s="4">
        <v>3.8040618859865116</v>
      </c>
      <c r="F79" s="31">
        <v>3.2929423181834423</v>
      </c>
      <c r="G79" s="7">
        <v>2.7709925669109126E-2</v>
      </c>
      <c r="H79" s="8">
        <v>1.0277099256691091</v>
      </c>
      <c r="I79" s="5">
        <v>2.3638448582433993</v>
      </c>
      <c r="J79" s="5">
        <v>3.7014937687887062</v>
      </c>
      <c r="K79" s="5">
        <v>3.2041554099416842</v>
      </c>
      <c r="L79">
        <v>2.2200000000000002</v>
      </c>
      <c r="M79">
        <v>3.5</v>
      </c>
      <c r="N79">
        <v>3.43</v>
      </c>
      <c r="O79" s="5">
        <v>2.2815160349854224</v>
      </c>
      <c r="P79" s="5">
        <v>3.5969847398418819</v>
      </c>
      <c r="Q79" s="5">
        <v>3.5250450450450446</v>
      </c>
      <c r="R79" s="6">
        <v>0.43830505009200577</v>
      </c>
      <c r="S79" s="6">
        <v>0.27801063177264368</v>
      </c>
      <c r="T79" s="6">
        <v>0.28368431813535067</v>
      </c>
      <c r="U79">
        <v>0.93914792769002109</v>
      </c>
      <c r="V79">
        <v>0.94556420154270748</v>
      </c>
      <c r="W79">
        <v>1.0704849051196386</v>
      </c>
      <c r="X79" t="s">
        <v>439</v>
      </c>
      <c r="Y79" t="s">
        <v>440</v>
      </c>
      <c r="Z79" t="s">
        <v>269</v>
      </c>
      <c r="AA79" s="26" t="s">
        <v>90</v>
      </c>
      <c r="AB79" s="16" t="s">
        <v>75</v>
      </c>
      <c r="AC79" s="20" t="s">
        <v>441</v>
      </c>
      <c r="AD79" s="26" t="s">
        <v>86</v>
      </c>
      <c r="AE79" s="66" t="str">
        <f>VLOOKUP(AD79,cs_lookup!$A$2:$B$54,2,FALSE)</f>
        <v>1</v>
      </c>
    </row>
    <row r="80" spans="1:31" x14ac:dyDescent="0.25">
      <c r="A80" s="18">
        <v>3.0047029421795365E-2</v>
      </c>
      <c r="B80" s="18">
        <v>0.12726953442605901</v>
      </c>
      <c r="C80" s="18">
        <v>0.6748593118292755</v>
      </c>
      <c r="D80" s="3">
        <v>33.281160209289276</v>
      </c>
      <c r="E80" s="4">
        <v>7.8573399714994592</v>
      </c>
      <c r="F80" s="31">
        <v>1.4817903264747097</v>
      </c>
      <c r="G80" s="7">
        <v>4.0023423681820436E-2</v>
      </c>
      <c r="H80" s="8">
        <v>1.0400234236818204</v>
      </c>
      <c r="I80" s="5">
        <v>32.000394848290597</v>
      </c>
      <c r="J80" s="5">
        <v>7.5549644292466382</v>
      </c>
      <c r="K80" s="5">
        <v>1.4247663011559644</v>
      </c>
      <c r="L80">
        <v>2.2799999999999998</v>
      </c>
      <c r="M80">
        <v>3.67</v>
      </c>
      <c r="N80">
        <v>3.04</v>
      </c>
      <c r="O80" s="5">
        <v>2.3712534059945503</v>
      </c>
      <c r="P80" s="5">
        <v>3.8168859649122808</v>
      </c>
      <c r="Q80" s="5">
        <v>3.1616712079927343</v>
      </c>
      <c r="R80" s="6">
        <v>0.42171789715598967</v>
      </c>
      <c r="S80" s="6">
        <v>0.26199367997701811</v>
      </c>
      <c r="T80" s="6">
        <v>0.31628842286699221</v>
      </c>
      <c r="U80">
        <v>7.1249120856450729E-2</v>
      </c>
      <c r="V80">
        <v>0.48577329971174504</v>
      </c>
      <c r="W80">
        <v>2.1336832556564107</v>
      </c>
      <c r="X80" t="s">
        <v>442</v>
      </c>
      <c r="Y80" t="s">
        <v>443</v>
      </c>
      <c r="Z80" t="s">
        <v>282</v>
      </c>
      <c r="AA80" s="26" t="s">
        <v>85</v>
      </c>
      <c r="AB80" s="16" t="s">
        <v>77</v>
      </c>
      <c r="AC80" s="20" t="s">
        <v>444</v>
      </c>
      <c r="AD80" s="26" t="s">
        <v>77</v>
      </c>
      <c r="AE80" s="66" t="str">
        <f>VLOOKUP(AD80,cs_lookup!$A$2:$B$54,2,FALSE)</f>
        <v>2</v>
      </c>
    </row>
    <row r="81" spans="1:31" x14ac:dyDescent="0.25">
      <c r="A81" s="18">
        <v>0</v>
      </c>
      <c r="B81" s="18">
        <v>0.15335496684492847</v>
      </c>
      <c r="C81" s="18">
        <v>0.67495590684992246</v>
      </c>
      <c r="D81" s="3" t="e">
        <v>#DIV/0!</v>
      </c>
      <c r="E81" s="4">
        <v>6.5208191203301125</v>
      </c>
      <c r="F81" s="31">
        <v>1.4815782628928851</v>
      </c>
      <c r="G81" s="7">
        <v>4.1964708517842286E-2</v>
      </c>
      <c r="H81" s="8">
        <v>1.0419647085178423</v>
      </c>
      <c r="I81" s="5" t="e">
        <v>#DIV/0!</v>
      </c>
      <c r="J81" s="5">
        <v>6.2581957594377124</v>
      </c>
      <c r="K81" s="5">
        <v>1.4219082957237366</v>
      </c>
      <c r="L81">
        <v>4.16</v>
      </c>
      <c r="M81">
        <v>3.67</v>
      </c>
      <c r="N81">
        <v>1.89</v>
      </c>
      <c r="O81" s="5">
        <v>4.3345731874342244</v>
      </c>
      <c r="P81" s="5">
        <v>3.8240104802604811</v>
      </c>
      <c r="Q81" s="5">
        <v>1.9693132990987219</v>
      </c>
      <c r="R81" s="6">
        <v>0.23070322192251014</v>
      </c>
      <c r="S81" s="6">
        <v>0.26150555945439846</v>
      </c>
      <c r="T81" s="6">
        <v>0.50779121862309118</v>
      </c>
      <c r="U81" t="e">
        <v>#DIV/0!</v>
      </c>
      <c r="V81">
        <v>0.58643100041500507</v>
      </c>
      <c r="W81">
        <v>1.3291996436647904</v>
      </c>
      <c r="X81" t="s">
        <v>445</v>
      </c>
      <c r="Y81" t="s">
        <v>446</v>
      </c>
      <c r="Z81" t="s">
        <v>282</v>
      </c>
      <c r="AA81" s="26" t="s">
        <v>85</v>
      </c>
      <c r="AB81" s="16" t="s">
        <v>77</v>
      </c>
      <c r="AC81" s="20" t="s">
        <v>447</v>
      </c>
      <c r="AD81" s="26" t="s">
        <v>79</v>
      </c>
      <c r="AE81" s="66" t="str">
        <f>VLOOKUP(AD81,cs_lookup!$A$2:$B$54,2,FALSE)</f>
        <v>2</v>
      </c>
    </row>
    <row r="82" spans="1:31" s="24" customFormat="1" x14ac:dyDescent="0.25">
      <c r="A82" s="21">
        <v>0.52918964669884538</v>
      </c>
      <c r="B82" s="21">
        <v>0.25130057391679483</v>
      </c>
      <c r="C82" s="21">
        <v>0.20906270466146878</v>
      </c>
      <c r="D82" s="3">
        <v>1.889681716636241</v>
      </c>
      <c r="E82" s="4">
        <v>3.9792985125895424</v>
      </c>
      <c r="F82" s="31">
        <v>4.7832539123574467</v>
      </c>
      <c r="G82" s="7">
        <v>3.8045519988431087E-2</v>
      </c>
      <c r="H82" s="8">
        <v>1.0380455199884311</v>
      </c>
      <c r="I82" s="5">
        <v>1.8204227851754529</v>
      </c>
      <c r="J82" s="5">
        <v>3.8334528071889289</v>
      </c>
      <c r="K82" s="5">
        <v>4.6079423495905605</v>
      </c>
      <c r="L82">
        <v>3.15</v>
      </c>
      <c r="M82">
        <v>3.73</v>
      </c>
      <c r="N82">
        <v>2.21</v>
      </c>
      <c r="O82" s="5">
        <v>3.269843387963558</v>
      </c>
      <c r="P82" s="5">
        <v>3.8719097895568479</v>
      </c>
      <c r="Q82" s="5">
        <v>2.2940805991744329</v>
      </c>
      <c r="R82" s="6">
        <v>0.30582504461254795</v>
      </c>
      <c r="S82" s="6">
        <v>0.25827048003472547</v>
      </c>
      <c r="T82" s="6">
        <v>0.43590447535272669</v>
      </c>
      <c r="U82">
        <v>1.7303672672369907</v>
      </c>
      <c r="V82">
        <v>0.97301315226969209</v>
      </c>
      <c r="W82">
        <v>0.47960669477480983</v>
      </c>
      <c r="X82" t="s">
        <v>448</v>
      </c>
      <c r="Y82" t="s">
        <v>449</v>
      </c>
      <c r="Z82" t="s">
        <v>282</v>
      </c>
      <c r="AA82" s="26" t="s">
        <v>84</v>
      </c>
      <c r="AB82" s="16" t="s">
        <v>86</v>
      </c>
      <c r="AC82" s="20" t="s">
        <v>450</v>
      </c>
      <c r="AD82" s="26" t="s">
        <v>77</v>
      </c>
      <c r="AE82" s="66" t="str">
        <f>VLOOKUP(AD82,cs_lookup!$A$2:$B$54,2,FALSE)</f>
        <v>2</v>
      </c>
    </row>
    <row r="83" spans="1:31" x14ac:dyDescent="0.25">
      <c r="A83" s="18">
        <v>0.602533454070737</v>
      </c>
      <c r="B83" s="18">
        <v>0.18482764002724633</v>
      </c>
      <c r="C83" s="18">
        <v>0.19327102939256988</v>
      </c>
      <c r="D83" s="3">
        <v>1.6596588840735151</v>
      </c>
      <c r="E83" s="4">
        <v>5.4104461857143509</v>
      </c>
      <c r="F83" s="31">
        <v>5.1740812016311644</v>
      </c>
      <c r="G83" s="7">
        <v>2.8756230757291945E-2</v>
      </c>
      <c r="H83" s="8">
        <v>1.0287562307572919</v>
      </c>
      <c r="I83" s="5">
        <v>1.6132673946011493</v>
      </c>
      <c r="J83" s="5">
        <v>5.2592110977851307</v>
      </c>
      <c r="K83" s="5">
        <v>5.0294530880482737</v>
      </c>
      <c r="L83">
        <v>2.1</v>
      </c>
      <c r="M83">
        <v>3.95</v>
      </c>
      <c r="N83">
        <v>3.34</v>
      </c>
      <c r="O83" s="5">
        <v>2.1603880845903132</v>
      </c>
      <c r="P83" s="5">
        <v>4.0635871114913034</v>
      </c>
      <c r="Q83" s="5">
        <v>3.4360458107293548</v>
      </c>
      <c r="R83" s="6">
        <v>0.46287979790891864</v>
      </c>
      <c r="S83" s="6">
        <v>0.24608799382499472</v>
      </c>
      <c r="T83" s="6">
        <v>0.29103220826608661</v>
      </c>
      <c r="U83">
        <v>1.3017060947414649</v>
      </c>
      <c r="V83">
        <v>0.75106321586207236</v>
      </c>
      <c r="W83">
        <v>0.66408811087968966</v>
      </c>
      <c r="X83" t="s">
        <v>451</v>
      </c>
      <c r="Y83" t="s">
        <v>452</v>
      </c>
      <c r="Z83" t="s">
        <v>276</v>
      </c>
      <c r="AA83" s="26" t="s">
        <v>84</v>
      </c>
      <c r="AB83" s="16" t="s">
        <v>92</v>
      </c>
      <c r="AC83" s="20" t="s">
        <v>453</v>
      </c>
      <c r="AD83" s="26" t="s">
        <v>79</v>
      </c>
      <c r="AE83" s="66" t="str">
        <f>VLOOKUP(AD83,cs_lookup!$A$2:$B$54,2,FALSE)</f>
        <v>2</v>
      </c>
    </row>
    <row r="84" spans="1:31" x14ac:dyDescent="0.25">
      <c r="A84" s="18">
        <v>0.62215377274877248</v>
      </c>
      <c r="B84" s="18">
        <v>0.23586080200276113</v>
      </c>
      <c r="C84" s="18">
        <v>0.13757038032623681</v>
      </c>
      <c r="D84" s="3">
        <v>1.6073196752980279</v>
      </c>
      <c r="E84" s="4">
        <v>4.2397888564302146</v>
      </c>
      <c r="F84" s="31">
        <v>7.2690065814209603</v>
      </c>
      <c r="G84" s="7">
        <v>3.0020354604765265E-2</v>
      </c>
      <c r="H84" s="8">
        <v>1.0300203546047653</v>
      </c>
      <c r="I84" s="5">
        <v>1.5604737014296977</v>
      </c>
      <c r="J84" s="5">
        <v>4.1162185169215295</v>
      </c>
      <c r="K84" s="5">
        <v>7.0571484815076211</v>
      </c>
      <c r="L84">
        <v>1.67</v>
      </c>
      <c r="M84">
        <v>4.34</v>
      </c>
      <c r="N84">
        <v>4.9800000000000004</v>
      </c>
      <c r="O84" s="5">
        <v>1.7201339921899579</v>
      </c>
      <c r="P84" s="5">
        <v>4.4702883389846813</v>
      </c>
      <c r="Q84" s="5">
        <v>5.1295013659317314</v>
      </c>
      <c r="R84" s="6">
        <v>0.58135006025133418</v>
      </c>
      <c r="S84" s="6">
        <v>0.22369921673265622</v>
      </c>
      <c r="T84" s="6">
        <v>0.19495072301600963</v>
      </c>
      <c r="U84">
        <v>1.07018785287439</v>
      </c>
      <c r="V84">
        <v>1.0543657928165178</v>
      </c>
      <c r="W84">
        <v>0.70566745379517948</v>
      </c>
      <c r="X84" t="s">
        <v>454</v>
      </c>
      <c r="Y84" t="s">
        <v>455</v>
      </c>
      <c r="Z84" t="s">
        <v>276</v>
      </c>
      <c r="AA84" s="26" t="s">
        <v>84</v>
      </c>
      <c r="AB84" s="16" t="s">
        <v>86</v>
      </c>
      <c r="AC84" s="20" t="s">
        <v>456</v>
      </c>
      <c r="AD84" s="26" t="s">
        <v>86</v>
      </c>
      <c r="AE84" s="66" t="str">
        <f>VLOOKUP(AD84,cs_lookup!$A$2:$B$54,2,FALSE)</f>
        <v>1</v>
      </c>
    </row>
    <row r="85" spans="1:31" x14ac:dyDescent="0.25">
      <c r="A85" s="18">
        <v>0.48992122321774417</v>
      </c>
      <c r="B85" s="18">
        <v>0.20997322138433455</v>
      </c>
      <c r="C85" s="18">
        <v>0.27990121765826292</v>
      </c>
      <c r="D85" s="3">
        <v>2.041144479171813</v>
      </c>
      <c r="E85" s="4">
        <v>4.7625120641912808</v>
      </c>
      <c r="F85" s="31">
        <v>3.5726889949472111</v>
      </c>
      <c r="G85" s="7">
        <v>2.9510007436922114E-2</v>
      </c>
      <c r="H85" s="8">
        <v>1.0295100074369221</v>
      </c>
      <c r="I85" s="5">
        <v>1.9826368509554031</v>
      </c>
      <c r="J85" s="5">
        <v>4.6259988050510321</v>
      </c>
      <c r="K85" s="5">
        <v>3.4702809774931782</v>
      </c>
      <c r="L85">
        <v>2.0099999999999998</v>
      </c>
      <c r="M85">
        <v>3.91</v>
      </c>
      <c r="N85">
        <v>3.62</v>
      </c>
      <c r="O85" s="5">
        <v>2.0693151149482132</v>
      </c>
      <c r="P85" s="5">
        <v>4.0253841290783656</v>
      </c>
      <c r="Q85" s="5">
        <v>3.7268262269216583</v>
      </c>
      <c r="R85" s="6">
        <v>0.48325167722221274</v>
      </c>
      <c r="S85" s="6">
        <v>0.24842349647484591</v>
      </c>
      <c r="T85" s="6">
        <v>0.2683248263029413</v>
      </c>
      <c r="U85">
        <v>1.0138013923383955</v>
      </c>
      <c r="V85">
        <v>0.84522287289195841</v>
      </c>
      <c r="W85">
        <v>1.0431431989161217</v>
      </c>
      <c r="X85" t="s">
        <v>457</v>
      </c>
      <c r="Y85" t="s">
        <v>458</v>
      </c>
      <c r="Z85" t="s">
        <v>276</v>
      </c>
      <c r="AA85" s="26" t="s">
        <v>90</v>
      </c>
      <c r="AB85" s="16" t="s">
        <v>74</v>
      </c>
      <c r="AC85" s="20" t="s">
        <v>459</v>
      </c>
      <c r="AD85" s="26" t="s">
        <v>88</v>
      </c>
      <c r="AE85" s="66" t="str">
        <f>VLOOKUP(AD85,cs_lookup!$A$2:$B$54,2,FALSE)</f>
        <v>1</v>
      </c>
    </row>
    <row r="86" spans="1:31" x14ac:dyDescent="0.25">
      <c r="A86" s="18">
        <v>0.612380658176085</v>
      </c>
      <c r="B86" s="18">
        <v>0.18863578506967135</v>
      </c>
      <c r="C86" s="18">
        <v>0.18388290244070121</v>
      </c>
      <c r="D86" s="3">
        <v>1.6329712355357544</v>
      </c>
      <c r="E86" s="4">
        <v>5.3012210786551277</v>
      </c>
      <c r="F86" s="31">
        <v>5.4382435056597025</v>
      </c>
      <c r="G86" s="7">
        <v>3.3624033728071545E-2</v>
      </c>
      <c r="H86" s="8">
        <v>1.0336240337280715</v>
      </c>
      <c r="I86" s="5">
        <v>1.579850295901073</v>
      </c>
      <c r="J86" s="5">
        <v>5.1287711060033132</v>
      </c>
      <c r="K86" s="5">
        <v>5.261336161123368</v>
      </c>
      <c r="L86">
        <v>1.57</v>
      </c>
      <c r="M86">
        <v>4.0599999999999996</v>
      </c>
      <c r="N86">
        <v>6.65</v>
      </c>
      <c r="O86" s="5">
        <v>1.6227897329530725</v>
      </c>
      <c r="P86" s="5">
        <v>4.1965135769359705</v>
      </c>
      <c r="Q86" s="5">
        <v>6.8735998242916763</v>
      </c>
      <c r="R86" s="6">
        <v>0.61622277963285454</v>
      </c>
      <c r="S86" s="6">
        <v>0.23829304532600534</v>
      </c>
      <c r="T86" s="6">
        <v>0.14548417504114008</v>
      </c>
      <c r="U86">
        <v>0.99376504474719562</v>
      </c>
      <c r="V86">
        <v>0.7916126331408514</v>
      </c>
      <c r="W86">
        <v>1.2639374859066472</v>
      </c>
      <c r="X86" t="s">
        <v>460</v>
      </c>
      <c r="Y86" t="s">
        <v>461</v>
      </c>
      <c r="Z86" t="s">
        <v>276</v>
      </c>
      <c r="AA86" s="26" t="s">
        <v>84</v>
      </c>
      <c r="AB86" s="16" t="s">
        <v>89</v>
      </c>
      <c r="AC86" s="20" t="s">
        <v>462</v>
      </c>
      <c r="AD86" s="26" t="s">
        <v>100</v>
      </c>
      <c r="AE86" s="66" t="str">
        <f>VLOOKUP(AD86,cs_lookup!$A$2:$B$54,2,FALSE)</f>
        <v>1</v>
      </c>
    </row>
    <row r="87" spans="1:31" x14ac:dyDescent="0.25">
      <c r="A87" s="18">
        <v>0.29740541908733187</v>
      </c>
      <c r="B87" s="18">
        <v>0.31361972554738027</v>
      </c>
      <c r="C87" s="18">
        <v>0.3608070108637268</v>
      </c>
      <c r="D87" s="3">
        <v>3.362413513071711</v>
      </c>
      <c r="E87" s="4">
        <v>3.1885749477480632</v>
      </c>
      <c r="F87" s="31">
        <v>2.7715647697812891</v>
      </c>
      <c r="G87" s="7">
        <v>3.302484729723032E-2</v>
      </c>
      <c r="H87" s="8">
        <v>1.0330248472972303</v>
      </c>
      <c r="I87" s="5">
        <v>3.2549202682481555</v>
      </c>
      <c r="J87" s="5">
        <v>3.0866391608009605</v>
      </c>
      <c r="K87" s="5">
        <v>2.6829604118746158</v>
      </c>
      <c r="L87">
        <v>2.3199999999999998</v>
      </c>
      <c r="M87">
        <v>3.49</v>
      </c>
      <c r="N87">
        <v>3.17</v>
      </c>
      <c r="O87" s="5">
        <v>2.3966176457295743</v>
      </c>
      <c r="P87" s="5">
        <v>3.6052567170673342</v>
      </c>
      <c r="Q87" s="5">
        <v>3.2746887659322201</v>
      </c>
      <c r="R87" s="6">
        <v>0.41725470968715234</v>
      </c>
      <c r="S87" s="6">
        <v>0.2773727583020611</v>
      </c>
      <c r="T87" s="6">
        <v>0.30537253201078657</v>
      </c>
      <c r="U87">
        <v>0.7127670753202987</v>
      </c>
      <c r="V87">
        <v>1.1306796221345066</v>
      </c>
      <c r="W87">
        <v>1.1815306651450306</v>
      </c>
      <c r="X87" t="s">
        <v>463</v>
      </c>
      <c r="Y87" t="s">
        <v>464</v>
      </c>
      <c r="Z87" t="s">
        <v>276</v>
      </c>
      <c r="AA87" s="26" t="s">
        <v>90</v>
      </c>
      <c r="AB87" s="16" t="s">
        <v>75</v>
      </c>
      <c r="AC87" s="20" t="s">
        <v>465</v>
      </c>
      <c r="AD87" s="26" t="s">
        <v>100</v>
      </c>
      <c r="AE87" s="66" t="str">
        <f>VLOOKUP(AD87,cs_lookup!$A$2:$B$54,2,FALSE)</f>
        <v>1</v>
      </c>
    </row>
    <row r="88" spans="1:31" x14ac:dyDescent="0.25">
      <c r="A88" s="18">
        <v>0.39152065735304897</v>
      </c>
      <c r="B88" s="18">
        <v>0.24166640841200035</v>
      </c>
      <c r="C88" s="18">
        <v>0.33971932436454177</v>
      </c>
      <c r="D88" s="3">
        <v>2.5541436479001982</v>
      </c>
      <c r="E88" s="4">
        <v>4.1379354564460984</v>
      </c>
      <c r="F88" s="31">
        <v>2.9436064665162598</v>
      </c>
      <c r="G88" s="7">
        <v>2.7330734495065512E-2</v>
      </c>
      <c r="H88" s="8">
        <v>1.0273307344950655</v>
      </c>
      <c r="I88" s="5">
        <v>2.4861941360642379</v>
      </c>
      <c r="J88" s="5">
        <v>4.027851321395441</v>
      </c>
      <c r="K88" s="5">
        <v>2.8652958270182061</v>
      </c>
      <c r="L88">
        <v>2.27</v>
      </c>
      <c r="M88">
        <v>3.62</v>
      </c>
      <c r="N88">
        <v>3.22</v>
      </c>
      <c r="O88" s="5">
        <v>2.3320407673037988</v>
      </c>
      <c r="P88" s="5">
        <v>3.7189372588721374</v>
      </c>
      <c r="Q88" s="5">
        <v>3.3080049650741112</v>
      </c>
      <c r="R88" s="6">
        <v>0.42880897024632858</v>
      </c>
      <c r="S88" s="6">
        <v>0.26889402277877511</v>
      </c>
      <c r="T88" s="6">
        <v>0.30229700697489625</v>
      </c>
      <c r="U88">
        <v>0.91304213418889191</v>
      </c>
      <c r="V88">
        <v>0.89874221046119906</v>
      </c>
      <c r="W88">
        <v>1.1237932117295266</v>
      </c>
      <c r="X88" t="s">
        <v>466</v>
      </c>
      <c r="Y88" t="s">
        <v>467</v>
      </c>
      <c r="Z88" t="s">
        <v>276</v>
      </c>
      <c r="AA88" s="26" t="s">
        <v>84</v>
      </c>
      <c r="AB88" s="16" t="s">
        <v>86</v>
      </c>
      <c r="AC88" s="20" t="s">
        <v>468</v>
      </c>
      <c r="AD88" s="26" t="s">
        <v>75</v>
      </c>
      <c r="AE88" s="66" t="str">
        <f>VLOOKUP(AD88,cs_lookup!$A$2:$B$54,2,FALSE)</f>
        <v>X</v>
      </c>
    </row>
    <row r="89" spans="1:31" x14ac:dyDescent="0.25">
      <c r="A89" s="18">
        <v>0.6501063682778786</v>
      </c>
      <c r="B89" s="18">
        <v>0.20043332567924699</v>
      </c>
      <c r="C89" s="18">
        <v>0.14267444757527947</v>
      </c>
      <c r="D89" s="3">
        <v>1.5382098204159791</v>
      </c>
      <c r="E89" s="4">
        <v>4.9891902786680182</v>
      </c>
      <c r="F89" s="31">
        <v>7.0089635319763124</v>
      </c>
      <c r="G89" s="7">
        <v>3.9203671240427784E-2</v>
      </c>
      <c r="H89" s="8">
        <v>1.0392036712404278</v>
      </c>
      <c r="I89" s="5">
        <v>1.480181280133394</v>
      </c>
      <c r="J89" s="5">
        <v>4.8009744545193493</v>
      </c>
      <c r="K89" s="5">
        <v>6.7445523201531632</v>
      </c>
      <c r="L89">
        <v>1.23</v>
      </c>
      <c r="M89">
        <v>7.01</v>
      </c>
      <c r="N89">
        <v>11.97</v>
      </c>
      <c r="O89" s="5">
        <v>1.2782205156257263</v>
      </c>
      <c r="P89" s="5">
        <v>7.2848177353953982</v>
      </c>
      <c r="Q89" s="5">
        <v>12.439267944747922</v>
      </c>
      <c r="R89" s="6">
        <v>0.78233762310603405</v>
      </c>
      <c r="S89" s="6">
        <v>0.13727179406853382</v>
      </c>
      <c r="T89" s="6">
        <v>8.0390582825432072E-2</v>
      </c>
      <c r="U89">
        <v>0.83097929727171815</v>
      </c>
      <c r="V89">
        <v>1.4601202456724607</v>
      </c>
      <c r="W89">
        <v>1.7747656822577917</v>
      </c>
      <c r="X89" t="s">
        <v>469</v>
      </c>
      <c r="Y89" t="s">
        <v>470</v>
      </c>
      <c r="Z89" t="s">
        <v>276</v>
      </c>
      <c r="AA89" s="26" t="s">
        <v>84</v>
      </c>
      <c r="AB89" s="16" t="s">
        <v>86</v>
      </c>
      <c r="AC89" s="20" t="s">
        <v>372</v>
      </c>
      <c r="AD89" s="26" t="s">
        <v>74</v>
      </c>
      <c r="AE89" s="66" t="str">
        <f>VLOOKUP(AD89,cs_lookup!$A$2:$B$54,2,FALSE)</f>
        <v>X</v>
      </c>
    </row>
    <row r="90" spans="1:31" x14ac:dyDescent="0.25">
      <c r="A90" s="18">
        <v>0.44316182859585407</v>
      </c>
      <c r="B90" s="18">
        <v>0.28528596621717695</v>
      </c>
      <c r="C90" s="18">
        <v>0.25687112521128364</v>
      </c>
      <c r="D90" s="3">
        <v>2.2565120357239978</v>
      </c>
      <c r="E90" s="4">
        <v>3.5052547913932068</v>
      </c>
      <c r="F90" s="31">
        <v>3.8930027622897367</v>
      </c>
      <c r="G90" s="7">
        <v>3.3271367920445494E-2</v>
      </c>
      <c r="H90" s="8">
        <v>1.0332713679204455</v>
      </c>
      <c r="I90" s="5">
        <v>2.1838522829345766</v>
      </c>
      <c r="J90" s="5">
        <v>3.3923854857682327</v>
      </c>
      <c r="K90" s="5">
        <v>3.7676479607915256</v>
      </c>
      <c r="L90">
        <v>1.46</v>
      </c>
      <c r="M90">
        <v>4.7699999999999996</v>
      </c>
      <c r="N90">
        <v>7.21</v>
      </c>
      <c r="O90" s="5">
        <v>1.5085761971638503</v>
      </c>
      <c r="P90" s="5">
        <v>4.9287044249805243</v>
      </c>
      <c r="Q90" s="5">
        <v>7.4498865627064124</v>
      </c>
      <c r="R90" s="6">
        <v>0.66287669252638182</v>
      </c>
      <c r="S90" s="6">
        <v>0.20289307569989887</v>
      </c>
      <c r="T90" s="6">
        <v>0.13423023177371948</v>
      </c>
      <c r="U90">
        <v>0.66854338611131159</v>
      </c>
      <c r="V90">
        <v>1.4060902040794445</v>
      </c>
      <c r="W90">
        <v>1.9136607440588183</v>
      </c>
      <c r="X90" t="s">
        <v>471</v>
      </c>
      <c r="Y90" t="s">
        <v>472</v>
      </c>
      <c r="Z90" t="s">
        <v>276</v>
      </c>
      <c r="AA90" s="26" t="s">
        <v>90</v>
      </c>
      <c r="AB90" s="16" t="s">
        <v>75</v>
      </c>
      <c r="AC90" s="20" t="s">
        <v>372</v>
      </c>
      <c r="AD90" s="26" t="s">
        <v>86</v>
      </c>
      <c r="AE90" s="66" t="str">
        <f>VLOOKUP(AD90,cs_lookup!$A$2:$B$54,2,FALSE)</f>
        <v>1</v>
      </c>
    </row>
    <row r="91" spans="1:31" x14ac:dyDescent="0.25">
      <c r="A91" s="18">
        <v>0.45798812702442665</v>
      </c>
      <c r="B91" s="18">
        <v>0.23951128071908739</v>
      </c>
      <c r="C91" s="18">
        <v>0.2831464556163531</v>
      </c>
      <c r="D91" s="3">
        <v>2.1834627165927936</v>
      </c>
      <c r="E91" s="4">
        <v>4.1751686893314117</v>
      </c>
      <c r="F91" s="31">
        <v>3.5317411896370037</v>
      </c>
      <c r="G91" s="7">
        <v>3.0486680081461381E-2</v>
      </c>
      <c r="H91" s="8">
        <v>1.0304866800814614</v>
      </c>
      <c r="I91" s="5">
        <v>2.1188655407173123</v>
      </c>
      <c r="J91" s="5">
        <v>4.0516474109120546</v>
      </c>
      <c r="K91" s="5">
        <v>3.4272555462413301</v>
      </c>
      <c r="L91">
        <v>1.63</v>
      </c>
      <c r="M91">
        <v>4.38</v>
      </c>
      <c r="N91">
        <v>5.3</v>
      </c>
      <c r="O91" s="5">
        <v>1.679693288532782</v>
      </c>
      <c r="P91" s="5">
        <v>4.5135316587568006</v>
      </c>
      <c r="Q91" s="5">
        <v>5.4615794044317454</v>
      </c>
      <c r="R91" s="6">
        <v>0.59534678552743614</v>
      </c>
      <c r="S91" s="6">
        <v>0.22155599552733352</v>
      </c>
      <c r="T91" s="6">
        <v>0.18309721894523034</v>
      </c>
      <c r="U91">
        <v>0.76927958319062861</v>
      </c>
      <c r="V91">
        <v>1.0810417481549883</v>
      </c>
      <c r="W91">
        <v>1.5464268504321215</v>
      </c>
      <c r="X91" t="s">
        <v>473</v>
      </c>
      <c r="Y91" t="s">
        <v>474</v>
      </c>
      <c r="Z91" t="s">
        <v>276</v>
      </c>
      <c r="AA91" s="26" t="s">
        <v>84</v>
      </c>
      <c r="AB91" s="16" t="s">
        <v>86</v>
      </c>
      <c r="AC91" s="20" t="s">
        <v>372</v>
      </c>
      <c r="AD91" s="26" t="s">
        <v>164</v>
      </c>
      <c r="AE91" s="66" t="str">
        <f>VLOOKUP(AD91,cs_lookup!$A$2:$B$54,2,FALSE)</f>
        <v>1</v>
      </c>
    </row>
    <row r="92" spans="1:31" x14ac:dyDescent="0.25">
      <c r="A92" s="18">
        <v>0.23225070728271197</v>
      </c>
      <c r="B92" s="18">
        <v>0.49350781583990017</v>
      </c>
      <c r="C92" s="18">
        <v>0.26678069873494137</v>
      </c>
      <c r="D92" s="3">
        <v>4.3056919468612396</v>
      </c>
      <c r="E92" s="4">
        <v>2.0263103600458718</v>
      </c>
      <c r="F92" s="31">
        <v>3.7483971094683466</v>
      </c>
      <c r="G92" s="7">
        <v>2.8128011740166103E-2</v>
      </c>
      <c r="H92" s="8">
        <v>1.0281280117401661</v>
      </c>
      <c r="I92" s="5">
        <v>4.1878947929583275</v>
      </c>
      <c r="J92" s="5">
        <v>1.9708736041694113</v>
      </c>
      <c r="K92" s="5">
        <v>3.6458466909426654</v>
      </c>
      <c r="L92">
        <v>2.6</v>
      </c>
      <c r="M92">
        <v>3.19</v>
      </c>
      <c r="N92">
        <v>3.03</v>
      </c>
      <c r="O92" s="5">
        <v>2.6731328305244322</v>
      </c>
      <c r="P92" s="5">
        <v>3.27972835745113</v>
      </c>
      <c r="Q92" s="5">
        <v>3.1152278755727032</v>
      </c>
      <c r="R92" s="6">
        <v>0.37409289526544537</v>
      </c>
      <c r="S92" s="6">
        <v>0.30490330021635048</v>
      </c>
      <c r="T92" s="6">
        <v>0.32100380451820404</v>
      </c>
      <c r="U92">
        <v>0.62083699054993713</v>
      </c>
      <c r="V92">
        <v>1.6185715782338905</v>
      </c>
      <c r="W92">
        <v>0.83108266936385278</v>
      </c>
      <c r="X92" t="s">
        <v>475</v>
      </c>
      <c r="Y92" t="s">
        <v>476</v>
      </c>
      <c r="Z92" t="s">
        <v>275</v>
      </c>
      <c r="AA92" s="26" t="s">
        <v>90</v>
      </c>
      <c r="AB92" s="16" t="s">
        <v>73</v>
      </c>
      <c r="AC92" s="20" t="s">
        <v>477</v>
      </c>
      <c r="AD92" s="26" t="s">
        <v>76</v>
      </c>
      <c r="AE92" s="66" t="str">
        <f>VLOOKUP(AD92,cs_lookup!$A$2:$B$54,2,FALSE)</f>
        <v>2</v>
      </c>
    </row>
    <row r="93" spans="1:31" x14ac:dyDescent="0.25">
      <c r="A93" s="18">
        <v>0.70431379104980307</v>
      </c>
      <c r="B93" s="18">
        <v>0.17745029782076097</v>
      </c>
      <c r="C93" s="18">
        <v>0.11128057994644952</v>
      </c>
      <c r="D93" s="3">
        <v>1.4198216941194164</v>
      </c>
      <c r="E93" s="4">
        <v>5.6353807927112083</v>
      </c>
      <c r="F93" s="31">
        <v>8.9862939291044341</v>
      </c>
      <c r="G93" s="7">
        <v>1.2959128901157912E-2</v>
      </c>
      <c r="H93" s="8">
        <v>1.0129591289011579</v>
      </c>
      <c r="I93" s="5">
        <v>1.4016574347472603</v>
      </c>
      <c r="J93" s="5">
        <v>5.5632854593298156</v>
      </c>
      <c r="K93" s="5">
        <v>8.8713292300871256</v>
      </c>
      <c r="L93">
        <v>2.1</v>
      </c>
      <c r="M93">
        <v>3.45</v>
      </c>
      <c r="N93">
        <v>4.05</v>
      </c>
      <c r="O93" s="5">
        <v>2.1272141706924317</v>
      </c>
      <c r="P93" s="5">
        <v>3.4947089947089949</v>
      </c>
      <c r="Q93" s="5">
        <v>4.1024844720496896</v>
      </c>
      <c r="R93" s="6">
        <v>0.47009841029523086</v>
      </c>
      <c r="S93" s="6">
        <v>0.2861468584405753</v>
      </c>
      <c r="T93" s="6">
        <v>0.24375473126419378</v>
      </c>
      <c r="U93">
        <v>1.4982262769352495</v>
      </c>
      <c r="V93">
        <v>0.62013715190800334</v>
      </c>
      <c r="W93">
        <v>0.45652685127099318</v>
      </c>
      <c r="X93" t="s">
        <v>478</v>
      </c>
      <c r="Y93" t="s">
        <v>479</v>
      </c>
      <c r="Z93" t="s">
        <v>275</v>
      </c>
      <c r="AA93" s="26" t="s">
        <v>84</v>
      </c>
      <c r="AB93" s="16" t="s">
        <v>86</v>
      </c>
      <c r="AC93" s="20" t="s">
        <v>477</v>
      </c>
      <c r="AD93" s="26" t="s">
        <v>94</v>
      </c>
      <c r="AE93" s="66" t="str">
        <f>VLOOKUP(AD93,cs_lookup!$A$2:$B$54,2,FALSE)</f>
        <v>1</v>
      </c>
    </row>
    <row r="94" spans="1:31" x14ac:dyDescent="0.25">
      <c r="A94" s="18">
        <v>0.13136061220129977</v>
      </c>
      <c r="B94" s="18">
        <v>0.45008190661799014</v>
      </c>
      <c r="C94" s="18">
        <v>0.39648643411006834</v>
      </c>
      <c r="D94" s="3">
        <v>7.6126320001278538</v>
      </c>
      <c r="E94" s="4">
        <v>2.221817818703733</v>
      </c>
      <c r="F94" s="31">
        <v>2.5221543890765017</v>
      </c>
      <c r="G94" s="7">
        <v>3.3127044754951651E-2</v>
      </c>
      <c r="H94" s="8">
        <v>1.0331270447549517</v>
      </c>
      <c r="I94" s="5">
        <v>7.3685342366906106</v>
      </c>
      <c r="J94" s="5">
        <v>2.1505756044076145</v>
      </c>
      <c r="K94" s="5">
        <v>2.4412819332154196</v>
      </c>
      <c r="L94">
        <v>3.25</v>
      </c>
      <c r="M94">
        <v>2.96</v>
      </c>
      <c r="N94">
        <v>2.58</v>
      </c>
      <c r="O94" s="5">
        <v>3.357662895453593</v>
      </c>
      <c r="P94" s="5">
        <v>3.0580560524746567</v>
      </c>
      <c r="Q94" s="5">
        <v>2.6654677754677754</v>
      </c>
      <c r="R94" s="6">
        <v>0.29782620564858941</v>
      </c>
      <c r="S94" s="6">
        <v>0.32700512444524182</v>
      </c>
      <c r="T94" s="6">
        <v>0.37516866990616887</v>
      </c>
      <c r="U94">
        <v>0.44106465351237273</v>
      </c>
      <c r="V94">
        <v>1.376375698642478</v>
      </c>
      <c r="W94">
        <v>1.0568218135305145</v>
      </c>
      <c r="X94" t="s">
        <v>480</v>
      </c>
      <c r="Y94" t="s">
        <v>481</v>
      </c>
      <c r="Z94" t="s">
        <v>279</v>
      </c>
      <c r="AA94" s="26" t="s">
        <v>85</v>
      </c>
      <c r="AB94" s="16" t="s">
        <v>76</v>
      </c>
      <c r="AC94" s="20" t="s">
        <v>477</v>
      </c>
      <c r="AD94" s="26" t="s">
        <v>73</v>
      </c>
      <c r="AE94" s="66" t="str">
        <f>VLOOKUP(AD94,cs_lookup!$A$2:$B$54,2,FALSE)</f>
        <v>X</v>
      </c>
    </row>
    <row r="95" spans="1:31" x14ac:dyDescent="0.25">
      <c r="A95" s="18">
        <v>0.36792970719941631</v>
      </c>
      <c r="B95" s="18">
        <v>0.25317102612609099</v>
      </c>
      <c r="C95" s="18">
        <v>0.34995784226359061</v>
      </c>
      <c r="D95" s="3">
        <v>2.7179104607011371</v>
      </c>
      <c r="E95" s="4">
        <v>3.9498990674468146</v>
      </c>
      <c r="F95" s="31">
        <v>2.8574870433873381</v>
      </c>
      <c r="G95" s="7">
        <v>3.9027595190247899E-2</v>
      </c>
      <c r="H95" s="8">
        <v>1.0390275951902479</v>
      </c>
      <c r="I95" s="5">
        <v>2.6158212479462422</v>
      </c>
      <c r="J95" s="5">
        <v>3.801534324719817</v>
      </c>
      <c r="K95" s="5">
        <v>2.7501551033051501</v>
      </c>
      <c r="L95">
        <v>2.12</v>
      </c>
      <c r="M95">
        <v>3.23</v>
      </c>
      <c r="N95">
        <v>3.88</v>
      </c>
      <c r="O95" s="5">
        <v>2.2027385018033256</v>
      </c>
      <c r="P95" s="5">
        <v>3.3560591324645008</v>
      </c>
      <c r="Q95" s="5">
        <v>4.0314270693381618</v>
      </c>
      <c r="R95" s="6">
        <v>0.45398035181267571</v>
      </c>
      <c r="S95" s="6">
        <v>0.29796852812472835</v>
      </c>
      <c r="T95" s="6">
        <v>0.24805112006259603</v>
      </c>
      <c r="U95">
        <v>0.81045293200537849</v>
      </c>
      <c r="V95">
        <v>0.84965693430587641</v>
      </c>
      <c r="W95">
        <v>1.4108295184286139</v>
      </c>
      <c r="X95" t="s">
        <v>482</v>
      </c>
      <c r="Y95" t="s">
        <v>483</v>
      </c>
      <c r="Z95" t="s">
        <v>279</v>
      </c>
      <c r="AA95" s="26" t="s">
        <v>90</v>
      </c>
      <c r="AB95" s="16" t="s">
        <v>75</v>
      </c>
      <c r="AC95" s="20" t="s">
        <v>477</v>
      </c>
      <c r="AD95" s="26" t="s">
        <v>78</v>
      </c>
      <c r="AE95" s="66" t="str">
        <f>VLOOKUP(AD95,cs_lookup!$A$2:$B$54,2,FALSE)</f>
        <v>1</v>
      </c>
    </row>
    <row r="96" spans="1:31" x14ac:dyDescent="0.25">
      <c r="A96" s="18">
        <v>0.4702780701779028</v>
      </c>
      <c r="B96" s="18">
        <v>0.26445721133839672</v>
      </c>
      <c r="C96" s="18">
        <v>0.2505369869119029</v>
      </c>
      <c r="D96" s="3">
        <v>2.1264015130914085</v>
      </c>
      <c r="E96" s="4">
        <v>3.7813300493455264</v>
      </c>
      <c r="F96" s="31">
        <v>3.9914266245711381</v>
      </c>
      <c r="G96" s="7">
        <v>3.2904031122910959E-2</v>
      </c>
      <c r="H96" s="8">
        <v>1.032904031122911</v>
      </c>
      <c r="I96" s="5">
        <v>2.0586631952435241</v>
      </c>
      <c r="J96" s="5">
        <v>3.6608725839076186</v>
      </c>
      <c r="K96" s="5">
        <v>3.8642763551149084</v>
      </c>
      <c r="L96">
        <v>2.31</v>
      </c>
      <c r="M96">
        <v>3.41</v>
      </c>
      <c r="N96">
        <v>3.26</v>
      </c>
      <c r="O96" s="5">
        <v>2.3860083118939244</v>
      </c>
      <c r="P96" s="5">
        <v>3.5222027461291265</v>
      </c>
      <c r="Q96" s="5">
        <v>3.3672671414606894</v>
      </c>
      <c r="R96" s="6">
        <v>0.41911002363870115</v>
      </c>
      <c r="S96" s="6">
        <v>0.28391324181976529</v>
      </c>
      <c r="T96" s="6">
        <v>0.29697673454153367</v>
      </c>
      <c r="U96">
        <v>1.1220873843459103</v>
      </c>
      <c r="V96">
        <v>0.93147191600975177</v>
      </c>
      <c r="W96">
        <v>0.84362496374901741</v>
      </c>
      <c r="X96" t="s">
        <v>484</v>
      </c>
      <c r="Y96" t="s">
        <v>485</v>
      </c>
      <c r="Z96" t="s">
        <v>281</v>
      </c>
      <c r="AA96" s="26" t="s">
        <v>90</v>
      </c>
      <c r="AB96" s="16" t="s">
        <v>75</v>
      </c>
      <c r="AC96" s="20" t="s">
        <v>477</v>
      </c>
      <c r="AD96" s="26" t="s">
        <v>78</v>
      </c>
      <c r="AE96" s="66" t="str">
        <f>VLOOKUP(AD96,cs_lookup!$A$2:$B$54,2,FALSE)</f>
        <v>1</v>
      </c>
    </row>
    <row r="97" spans="1:31" x14ac:dyDescent="0.25">
      <c r="A97" s="18">
        <v>0.41326017565158807</v>
      </c>
      <c r="B97" s="18">
        <v>0.26899583666321175</v>
      </c>
      <c r="C97" s="18">
        <v>0.29704852372735097</v>
      </c>
      <c r="D97" s="3">
        <v>2.4197831267513212</v>
      </c>
      <c r="E97" s="4">
        <v>3.7175296554943351</v>
      </c>
      <c r="F97" s="31">
        <v>3.3664533573574</v>
      </c>
      <c r="G97" s="7">
        <v>2.9578851689137986E-2</v>
      </c>
      <c r="H97" s="8">
        <v>1.029578851689138</v>
      </c>
      <c r="I97" s="5">
        <v>2.3502649872628982</v>
      </c>
      <c r="J97" s="5">
        <v>3.610728454061888</v>
      </c>
      <c r="K97" s="5">
        <v>3.2697382544662421</v>
      </c>
      <c r="L97">
        <v>1.68</v>
      </c>
      <c r="M97">
        <v>3.68</v>
      </c>
      <c r="N97">
        <v>6.15</v>
      </c>
      <c r="O97" s="5">
        <v>1.7296924708377517</v>
      </c>
      <c r="P97" s="5">
        <v>3.7888501742160279</v>
      </c>
      <c r="Q97" s="5">
        <v>6.3319099378881987</v>
      </c>
      <c r="R97" s="6">
        <v>0.5781374532524064</v>
      </c>
      <c r="S97" s="6">
        <v>0.26393231561522901</v>
      </c>
      <c r="T97" s="6">
        <v>0.15793023113236465</v>
      </c>
      <c r="U97">
        <v>0.71481301432163868</v>
      </c>
      <c r="V97">
        <v>1.019184922604796</v>
      </c>
      <c r="W97">
        <v>1.8808844994242322</v>
      </c>
      <c r="X97" t="s">
        <v>486</v>
      </c>
      <c r="Y97" t="s">
        <v>487</v>
      </c>
      <c r="Z97" t="s">
        <v>274</v>
      </c>
      <c r="AA97" s="26" t="s">
        <v>90</v>
      </c>
      <c r="AB97" s="16" t="s">
        <v>75</v>
      </c>
      <c r="AC97" s="20" t="s">
        <v>477</v>
      </c>
      <c r="AD97" s="26" t="s">
        <v>75</v>
      </c>
      <c r="AE97" s="66" t="str">
        <f>VLOOKUP(AD97,cs_lookup!$A$2:$B$54,2,FALSE)</f>
        <v>X</v>
      </c>
    </row>
    <row r="98" spans="1:31" x14ac:dyDescent="0.25">
      <c r="A98" s="18">
        <v>0.23882681591409644</v>
      </c>
      <c r="B98" s="18">
        <v>0.30793082399157368</v>
      </c>
      <c r="C98" s="18">
        <v>0.41476950201075341</v>
      </c>
      <c r="D98" s="3">
        <v>4.187134498161587</v>
      </c>
      <c r="E98" s="4">
        <v>3.2474826230041991</v>
      </c>
      <c r="F98" s="31">
        <v>2.4109776518093025</v>
      </c>
      <c r="G98" s="7">
        <v>2.8542961888797125E-2</v>
      </c>
      <c r="H98" s="8">
        <v>1.0285429618887971</v>
      </c>
      <c r="I98" s="5">
        <v>4.0709378735842119</v>
      </c>
      <c r="J98" s="5">
        <v>3.1573621553353322</v>
      </c>
      <c r="K98" s="5">
        <v>2.3440709247398166</v>
      </c>
      <c r="L98">
        <v>2.82</v>
      </c>
      <c r="M98">
        <v>3.34</v>
      </c>
      <c r="N98">
        <v>2.67</v>
      </c>
      <c r="O98" s="5">
        <v>2.9004911525264077</v>
      </c>
      <c r="P98" s="5">
        <v>3.4353334927085823</v>
      </c>
      <c r="Q98" s="5">
        <v>2.7462097082430881</v>
      </c>
      <c r="R98" s="6">
        <v>0.34476919508234749</v>
      </c>
      <c r="S98" s="6">
        <v>0.29109255393180239</v>
      </c>
      <c r="T98" s="6">
        <v>0.36413825098585018</v>
      </c>
      <c r="U98">
        <v>0.6927150665448899</v>
      </c>
      <c r="V98">
        <v>1.0578450730956046</v>
      </c>
      <c r="W98">
        <v>1.139044033105082</v>
      </c>
      <c r="X98" t="s">
        <v>488</v>
      </c>
      <c r="Y98" t="s">
        <v>489</v>
      </c>
      <c r="Z98" t="s">
        <v>274</v>
      </c>
      <c r="AA98" s="26" t="s">
        <v>90</v>
      </c>
      <c r="AB98" s="16" t="s">
        <v>75</v>
      </c>
      <c r="AC98" s="20" t="s">
        <v>477</v>
      </c>
      <c r="AD98" s="26" t="s">
        <v>79</v>
      </c>
      <c r="AE98" s="66" t="str">
        <f>VLOOKUP(AD98,cs_lookup!$A$2:$B$54,2,FALSE)</f>
        <v>2</v>
      </c>
    </row>
    <row r="99" spans="1:31" x14ac:dyDescent="0.25">
      <c r="A99" s="18">
        <v>0.38347683579253461</v>
      </c>
      <c r="B99" s="18">
        <v>0.26117691855244113</v>
      </c>
      <c r="C99" s="18">
        <v>0.32964389848145609</v>
      </c>
      <c r="D99" s="3">
        <v>2.6077194413406799</v>
      </c>
      <c r="E99" s="4">
        <v>3.8288222617161027</v>
      </c>
      <c r="F99" s="31">
        <v>3.0335765491386892</v>
      </c>
      <c r="G99" s="7">
        <v>3.2974935665789129E-2</v>
      </c>
      <c r="H99" s="8">
        <v>1.0329749356657891</v>
      </c>
      <c r="I99" s="5">
        <v>2.5244750393289181</v>
      </c>
      <c r="J99" s="5">
        <v>3.7065974492868894</v>
      </c>
      <c r="K99" s="5">
        <v>2.9367378088253817</v>
      </c>
      <c r="L99">
        <v>2.37</v>
      </c>
      <c r="M99">
        <v>3.43</v>
      </c>
      <c r="N99">
        <v>3.13</v>
      </c>
      <c r="O99" s="5">
        <v>2.4481505975279205</v>
      </c>
      <c r="P99" s="5">
        <v>3.5431040293336569</v>
      </c>
      <c r="Q99" s="5">
        <v>3.2332115486339199</v>
      </c>
      <c r="R99" s="6">
        <v>0.40847160342577549</v>
      </c>
      <c r="S99" s="6">
        <v>0.28223839653617722</v>
      </c>
      <c r="T99" s="6">
        <v>0.3092900000380473</v>
      </c>
      <c r="U99">
        <v>0.93880904468360993</v>
      </c>
      <c r="V99">
        <v>0.92537699249210248</v>
      </c>
      <c r="W99">
        <v>1.0658084595069512</v>
      </c>
      <c r="X99" t="s">
        <v>490</v>
      </c>
      <c r="Y99" t="s">
        <v>491</v>
      </c>
      <c r="Z99" t="s">
        <v>270</v>
      </c>
      <c r="AA99" s="26" t="s">
        <v>90</v>
      </c>
      <c r="AB99" s="16" t="s">
        <v>75</v>
      </c>
      <c r="AC99" s="20" t="s">
        <v>477</v>
      </c>
      <c r="AD99" s="26" t="s">
        <v>100</v>
      </c>
      <c r="AE99" s="66" t="str">
        <f>VLOOKUP(AD99,cs_lookup!$A$2:$B$54,2,FALSE)</f>
        <v>1</v>
      </c>
    </row>
    <row r="100" spans="1:31" x14ac:dyDescent="0.25">
      <c r="A100" s="18">
        <v>0.24988517874032146</v>
      </c>
      <c r="B100" s="18">
        <v>0.26795564583464254</v>
      </c>
      <c r="C100" s="18">
        <v>0.43630857398076611</v>
      </c>
      <c r="D100" s="3">
        <v>4.0018379843135534</v>
      </c>
      <c r="E100" s="4">
        <v>3.7319609254178863</v>
      </c>
      <c r="F100" s="31">
        <v>2.2919558762649554</v>
      </c>
      <c r="G100" s="7">
        <v>4.0577830075576138E-2</v>
      </c>
      <c r="H100" s="8">
        <v>1.0405778300755761</v>
      </c>
      <c r="I100" s="5">
        <v>3.8457843984845459</v>
      </c>
      <c r="J100" s="5">
        <v>3.5864313245524726</v>
      </c>
      <c r="K100" s="5">
        <v>2.2025799608843224</v>
      </c>
      <c r="L100">
        <v>3.95</v>
      </c>
      <c r="M100">
        <v>3.19</v>
      </c>
      <c r="N100">
        <v>2.11</v>
      </c>
      <c r="O100" s="5">
        <v>4.1102824287985262</v>
      </c>
      <c r="P100" s="5">
        <v>3.3194432779410876</v>
      </c>
      <c r="Q100" s="5">
        <v>2.1956192214594656</v>
      </c>
      <c r="R100" s="6">
        <v>0.2432922840030507</v>
      </c>
      <c r="S100" s="6">
        <v>0.30125533599123838</v>
      </c>
      <c r="T100" s="6">
        <v>0.45545238000571103</v>
      </c>
      <c r="U100">
        <v>1.0270986593935221</v>
      </c>
      <c r="V100">
        <v>0.88946356735216703</v>
      </c>
      <c r="W100">
        <v>0.95796749151973937</v>
      </c>
      <c r="X100" t="s">
        <v>492</v>
      </c>
      <c r="Y100" t="s">
        <v>493</v>
      </c>
      <c r="Z100" t="s">
        <v>273</v>
      </c>
      <c r="AA100" s="26" t="s">
        <v>90</v>
      </c>
      <c r="AB100" s="16" t="s">
        <v>75</v>
      </c>
      <c r="AC100" s="20" t="s">
        <v>477</v>
      </c>
      <c r="AD100" s="26" t="s">
        <v>75</v>
      </c>
      <c r="AE100" s="66" t="str">
        <f>VLOOKUP(AD100,cs_lookup!$A$2:$B$54,2,FALSE)</f>
        <v>X</v>
      </c>
    </row>
    <row r="101" spans="1:31" x14ac:dyDescent="0.25">
      <c r="A101" s="18" t="e">
        <v>#N/A</v>
      </c>
      <c r="B101" s="18" t="e">
        <v>#N/A</v>
      </c>
      <c r="C101" s="18" t="e">
        <v>#N/A</v>
      </c>
      <c r="D101" s="3" t="e">
        <v>#N/A</v>
      </c>
      <c r="E101" s="4" t="e">
        <v>#N/A</v>
      </c>
      <c r="F101" s="31" t="e">
        <v>#N/A</v>
      </c>
      <c r="G101" s="7">
        <v>3.953286925455668E-2</v>
      </c>
      <c r="H101" s="8">
        <v>1.0395328692545567</v>
      </c>
      <c r="I101" s="5" t="e">
        <v>#N/A</v>
      </c>
      <c r="J101" s="5" t="e">
        <v>#N/A</v>
      </c>
      <c r="K101" s="5" t="e">
        <v>#N/A</v>
      </c>
      <c r="L101">
        <v>1.97</v>
      </c>
      <c r="M101">
        <v>3.75</v>
      </c>
      <c r="N101">
        <v>3.77</v>
      </c>
      <c r="O101" s="5">
        <v>2.0478797524314767</v>
      </c>
      <c r="P101" s="5">
        <v>3.8982482597045873</v>
      </c>
      <c r="Q101" s="5">
        <v>3.9190389170896789</v>
      </c>
      <c r="R101" s="6">
        <v>0.48830992093783132</v>
      </c>
      <c r="S101" s="6">
        <v>0.25652547846600743</v>
      </c>
      <c r="T101" s="6">
        <v>0.2551646005961612</v>
      </c>
      <c r="U101" t="e">
        <v>#N/A</v>
      </c>
      <c r="V101" t="e">
        <v>#N/A</v>
      </c>
      <c r="W101" t="e">
        <v>#N/A</v>
      </c>
      <c r="X101" t="s">
        <v>494</v>
      </c>
      <c r="Y101" t="s">
        <v>495</v>
      </c>
      <c r="Z101" t="s">
        <v>273</v>
      </c>
      <c r="AA101" s="26"/>
      <c r="AB101" s="16" t="e">
        <v>#N/A</v>
      </c>
      <c r="AC101" s="20" t="s">
        <v>477</v>
      </c>
      <c r="AE101" s="66" t="e">
        <f>VLOOKUP(AD101,cs_lookup!$A$2:$B$54,2,FALSE)</f>
        <v>#N/A</v>
      </c>
    </row>
    <row r="102" spans="1:31" x14ac:dyDescent="0.25">
      <c r="A102" s="18" t="e">
        <v>#N/A</v>
      </c>
      <c r="B102" s="18" t="e">
        <v>#N/A</v>
      </c>
      <c r="C102" s="18" t="e">
        <v>#N/A</v>
      </c>
      <c r="D102" s="3" t="e">
        <v>#N/A</v>
      </c>
      <c r="E102" s="4" t="e">
        <v>#N/A</v>
      </c>
      <c r="F102" s="31" t="e">
        <v>#N/A</v>
      </c>
      <c r="G102" s="7">
        <v>5.0962708101337739E-2</v>
      </c>
      <c r="H102" s="8">
        <v>1.0509627081013377</v>
      </c>
      <c r="I102" s="5" t="e">
        <v>#N/A</v>
      </c>
      <c r="J102" s="5" t="e">
        <v>#N/A</v>
      </c>
      <c r="K102" s="5" t="e">
        <v>#N/A</v>
      </c>
      <c r="L102">
        <v>4.09</v>
      </c>
      <c r="M102">
        <v>3.29</v>
      </c>
      <c r="N102">
        <v>1.99</v>
      </c>
      <c r="O102" s="5">
        <v>4.2984374761344712</v>
      </c>
      <c r="P102" s="5">
        <v>3.4576673096534014</v>
      </c>
      <c r="Q102" s="5">
        <v>2.0914157891216623</v>
      </c>
      <c r="R102" s="6">
        <v>0.2326426766824318</v>
      </c>
      <c r="S102" s="6">
        <v>0.28921232450794709</v>
      </c>
      <c r="T102" s="6">
        <v>0.47814499880962114</v>
      </c>
      <c r="U102" t="e">
        <v>#N/A</v>
      </c>
      <c r="V102" t="e">
        <v>#N/A</v>
      </c>
      <c r="W102" t="e">
        <v>#N/A</v>
      </c>
      <c r="X102" t="s">
        <v>496</v>
      </c>
      <c r="Y102" t="s">
        <v>497</v>
      </c>
      <c r="Z102" t="s">
        <v>278</v>
      </c>
      <c r="AA102" s="26"/>
      <c r="AB102" s="16" t="e">
        <v>#N/A</v>
      </c>
      <c r="AC102" s="20" t="s">
        <v>477</v>
      </c>
      <c r="AD102" s="26" t="s">
        <v>78</v>
      </c>
      <c r="AE102" s="66" t="str">
        <f>VLOOKUP(AD102,cs_lookup!$A$2:$B$54,2,FALSE)</f>
        <v>1</v>
      </c>
    </row>
    <row r="103" spans="1:31" x14ac:dyDescent="0.25">
      <c r="A103" s="18">
        <v>0.24179132211038265</v>
      </c>
      <c r="B103" s="18">
        <v>0.38058452495453454</v>
      </c>
      <c r="C103" s="18">
        <v>0.3556978938304215</v>
      </c>
      <c r="D103" s="3">
        <v>4.1357977253769249</v>
      </c>
      <c r="E103" s="4">
        <v>2.627537207718738</v>
      </c>
      <c r="F103" s="31">
        <v>2.8113745325597814</v>
      </c>
      <c r="G103" s="7">
        <v>3.483481894887186E-2</v>
      </c>
      <c r="H103" s="8">
        <v>1.0348348189488719</v>
      </c>
      <c r="I103" s="5">
        <v>3.9965776659678305</v>
      </c>
      <c r="J103" s="5">
        <v>2.5390885188687848</v>
      </c>
      <c r="K103" s="5">
        <v>2.7167374745038253</v>
      </c>
      <c r="L103">
        <v>4.91</v>
      </c>
      <c r="M103">
        <v>3.85</v>
      </c>
      <c r="N103">
        <v>1.75</v>
      </c>
      <c r="O103" s="5">
        <v>5.0810389610389608</v>
      </c>
      <c r="P103" s="5">
        <v>3.9841140529531569</v>
      </c>
      <c r="Q103" s="5">
        <v>1.8109609331605259</v>
      </c>
      <c r="R103" s="6">
        <v>0.19681014211225847</v>
      </c>
      <c r="S103" s="6">
        <v>0.25099683058991923</v>
      </c>
      <c r="T103" s="6">
        <v>0.55219302729782227</v>
      </c>
      <c r="U103">
        <v>1.2285511280839756</v>
      </c>
      <c r="V103">
        <v>1.5162921542078622</v>
      </c>
      <c r="W103">
        <v>0.64415498973437368</v>
      </c>
      <c r="X103" t="s">
        <v>498</v>
      </c>
      <c r="Y103" t="s">
        <v>499</v>
      </c>
      <c r="Z103" t="s">
        <v>269</v>
      </c>
      <c r="AA103" s="26" t="s">
        <v>90</v>
      </c>
      <c r="AB103" s="16" t="s">
        <v>75</v>
      </c>
      <c r="AC103" s="20" t="s">
        <v>477</v>
      </c>
      <c r="AD103" s="26" t="s">
        <v>75</v>
      </c>
      <c r="AE103" s="66" t="str">
        <f>VLOOKUP(AD103,cs_lookup!$A$2:$B$54,2,FALSE)</f>
        <v>X</v>
      </c>
    </row>
    <row r="104" spans="1:31" x14ac:dyDescent="0.25">
      <c r="A104" s="18">
        <v>0.70873345750732863</v>
      </c>
      <c r="B104" s="18">
        <v>0.16904983521385666</v>
      </c>
      <c r="C104" s="18">
        <v>0.11213272154931836</v>
      </c>
      <c r="D104" s="3">
        <v>1.4109676767865296</v>
      </c>
      <c r="E104" s="4">
        <v>5.9154154083318033</v>
      </c>
      <c r="F104" s="31">
        <v>8.9180034710936607</v>
      </c>
      <c r="G104" s="7">
        <v>3.3882042265833689E-2</v>
      </c>
      <c r="H104" s="8">
        <v>1.0338820422658337</v>
      </c>
      <c r="I104" s="5">
        <v>1.3647279081221713</v>
      </c>
      <c r="J104" s="5">
        <v>5.7215573600327811</v>
      </c>
      <c r="K104" s="5">
        <v>8.6257455942934804</v>
      </c>
      <c r="L104">
        <v>3.39</v>
      </c>
      <c r="M104">
        <v>3.33</v>
      </c>
      <c r="N104">
        <v>2.2799999999999998</v>
      </c>
      <c r="O104" s="5">
        <v>3.5048601232811762</v>
      </c>
      <c r="P104" s="5">
        <v>3.4428272007452261</v>
      </c>
      <c r="Q104" s="5">
        <v>2.3572510563661004</v>
      </c>
      <c r="R104" s="6">
        <v>0.28531809111509449</v>
      </c>
      <c r="S104" s="6">
        <v>0.29045895762167279</v>
      </c>
      <c r="T104" s="6">
        <v>0.42422295126323267</v>
      </c>
      <c r="U104">
        <v>2.4840116332526301</v>
      </c>
      <c r="V104">
        <v>0.58200937095576388</v>
      </c>
      <c r="W104">
        <v>0.26432497632533647</v>
      </c>
      <c r="X104" t="s">
        <v>500</v>
      </c>
      <c r="Y104" t="s">
        <v>501</v>
      </c>
      <c r="Z104" t="s">
        <v>269</v>
      </c>
      <c r="AA104" s="26" t="s">
        <v>84</v>
      </c>
      <c r="AB104" s="16" t="s">
        <v>89</v>
      </c>
      <c r="AC104" s="20" t="s">
        <v>477</v>
      </c>
      <c r="AD104" s="26" t="s">
        <v>76</v>
      </c>
      <c r="AE104" s="66" t="str">
        <f>VLOOKUP(AD104,cs_lookup!$A$2:$B$54,2,FALSE)</f>
        <v>2</v>
      </c>
    </row>
    <row r="105" spans="1:31" x14ac:dyDescent="0.25">
      <c r="A105" s="18">
        <v>0.113962543554594</v>
      </c>
      <c r="B105" s="18">
        <v>0.49839054566806446</v>
      </c>
      <c r="C105" s="18">
        <v>0.37136255435975779</v>
      </c>
      <c r="D105" s="3">
        <v>8.7748129236949506</v>
      </c>
      <c r="E105" s="4">
        <v>2.0064586069937511</v>
      </c>
      <c r="F105" s="31">
        <v>2.6927863034657209</v>
      </c>
      <c r="G105" s="7">
        <v>3.3546509953043646E-2</v>
      </c>
      <c r="H105" s="8">
        <v>1.0335465099530436</v>
      </c>
      <c r="I105" s="5">
        <v>8.4900029550616072</v>
      </c>
      <c r="J105" s="5">
        <v>1.9413336387589457</v>
      </c>
      <c r="K105" s="5">
        <v>2.6053847384072344</v>
      </c>
      <c r="L105">
        <v>3.6</v>
      </c>
      <c r="M105">
        <v>3.8</v>
      </c>
      <c r="N105">
        <v>2.0299999999999998</v>
      </c>
      <c r="O105" s="5">
        <v>3.720767435830957</v>
      </c>
      <c r="P105" s="5">
        <v>3.9274767378215656</v>
      </c>
      <c r="Q105" s="5">
        <v>2.0980994152046786</v>
      </c>
      <c r="R105" s="6">
        <v>0.26876175876245556</v>
      </c>
      <c r="S105" s="6">
        <v>0.25461640303811578</v>
      </c>
      <c r="T105" s="6">
        <v>0.47662183819942855</v>
      </c>
      <c r="U105">
        <v>0.42402812096240039</v>
      </c>
      <c r="V105">
        <v>1.9574172744615197</v>
      </c>
      <c r="W105">
        <v>0.77915555813112347</v>
      </c>
      <c r="X105" t="s">
        <v>502</v>
      </c>
      <c r="Y105" t="s">
        <v>503</v>
      </c>
      <c r="Z105" t="s">
        <v>269</v>
      </c>
      <c r="AA105" s="26" t="s">
        <v>85</v>
      </c>
      <c r="AB105" s="16" t="s">
        <v>76</v>
      </c>
      <c r="AC105" s="20" t="s">
        <v>477</v>
      </c>
      <c r="AD105" s="26" t="s">
        <v>94</v>
      </c>
      <c r="AE105" s="66" t="str">
        <f>VLOOKUP(AD105,cs_lookup!$A$2:$B$54,2,FALSE)</f>
        <v>1</v>
      </c>
    </row>
    <row r="106" spans="1:31" x14ac:dyDescent="0.25">
      <c r="A106" s="18">
        <v>3.163730139210693E-2</v>
      </c>
      <c r="B106" s="18">
        <v>8.6596150988771256E-2</v>
      </c>
      <c r="C106" s="18">
        <v>0.70368061943900528</v>
      </c>
      <c r="D106" s="3">
        <v>31.608258479640309</v>
      </c>
      <c r="E106" s="4">
        <v>11.547857365273289</v>
      </c>
      <c r="F106" s="31">
        <v>1.4210992492549093</v>
      </c>
      <c r="G106" s="7">
        <v>2.6761997586651098E-2</v>
      </c>
      <c r="H106" s="8">
        <v>1.0267619975866511</v>
      </c>
      <c r="I106" s="5">
        <v>30.784406273249129</v>
      </c>
      <c r="J106" s="5">
        <v>11.246868692468077</v>
      </c>
      <c r="K106" s="5">
        <v>1.3840590639263302</v>
      </c>
      <c r="L106">
        <v>2.75</v>
      </c>
      <c r="M106">
        <v>3.31</v>
      </c>
      <c r="N106">
        <v>2.77</v>
      </c>
      <c r="O106" s="5">
        <v>2.8235954933632907</v>
      </c>
      <c r="P106" s="5">
        <v>3.398582212011815</v>
      </c>
      <c r="Q106" s="5">
        <v>2.8441307333150236</v>
      </c>
      <c r="R106" s="6">
        <v>0.35415837797958177</v>
      </c>
      <c r="S106" s="6">
        <v>0.294240344242855</v>
      </c>
      <c r="T106" s="6">
        <v>0.35160127777756317</v>
      </c>
      <c r="U106">
        <v>8.9330941632929289E-2</v>
      </c>
      <c r="V106">
        <v>0.29430413837912733</v>
      </c>
      <c r="W106">
        <v>2.0013596761846282</v>
      </c>
      <c r="X106" t="s">
        <v>504</v>
      </c>
      <c r="Y106" t="s">
        <v>505</v>
      </c>
      <c r="Z106" t="s">
        <v>276</v>
      </c>
      <c r="AA106" s="26" t="s">
        <v>85</v>
      </c>
      <c r="AB106" s="16" t="s">
        <v>87</v>
      </c>
      <c r="AC106" s="20" t="s">
        <v>477</v>
      </c>
      <c r="AD106" s="26" t="s">
        <v>75</v>
      </c>
      <c r="AE106" s="66" t="str">
        <f>VLOOKUP(AD106,cs_lookup!$A$2:$B$54,2,FALSE)</f>
        <v>X</v>
      </c>
    </row>
    <row r="107" spans="1:31" x14ac:dyDescent="0.25">
      <c r="A107" s="18">
        <v>0.67356372147093357</v>
      </c>
      <c r="B107" s="18">
        <v>0.20377372667535468</v>
      </c>
      <c r="C107" s="18">
        <v>0.11832697068115744</v>
      </c>
      <c r="D107" s="3">
        <v>1.4846405293565876</v>
      </c>
      <c r="E107" s="4">
        <v>4.907403993220214</v>
      </c>
      <c r="F107" s="31">
        <v>8.4511586347848713</v>
      </c>
      <c r="G107" s="7">
        <v>2.8262426046651967E-2</v>
      </c>
      <c r="H107" s="8">
        <v>1.028262426046652</v>
      </c>
      <c r="I107" s="5">
        <v>1.443834270074972</v>
      </c>
      <c r="J107" s="5">
        <v>4.7725209721876647</v>
      </c>
      <c r="K107" s="5">
        <v>8.2188733349685243</v>
      </c>
      <c r="L107">
        <v>2.23</v>
      </c>
      <c r="M107">
        <v>3.4</v>
      </c>
      <c r="N107">
        <v>3.5</v>
      </c>
      <c r="O107" s="5">
        <v>2.2930252100840338</v>
      </c>
      <c r="P107" s="5">
        <v>3.4960922485586168</v>
      </c>
      <c r="Q107" s="5">
        <v>3.5989184911632819</v>
      </c>
      <c r="R107" s="6">
        <v>0.43610510499505256</v>
      </c>
      <c r="S107" s="6">
        <v>0.28603364239381385</v>
      </c>
      <c r="T107" s="6">
        <v>0.27786125261113348</v>
      </c>
      <c r="U107">
        <v>1.5444985939308711</v>
      </c>
      <c r="V107">
        <v>0.71241174628960968</v>
      </c>
      <c r="W107">
        <v>0.425849122787753</v>
      </c>
      <c r="X107" t="s">
        <v>506</v>
      </c>
      <c r="Y107" t="s">
        <v>507</v>
      </c>
      <c r="Z107" t="s">
        <v>276</v>
      </c>
      <c r="AA107" s="26" t="s">
        <v>84</v>
      </c>
      <c r="AB107" s="16" t="s">
        <v>86</v>
      </c>
      <c r="AC107" s="20" t="s">
        <v>477</v>
      </c>
      <c r="AD107" s="26" t="s">
        <v>78</v>
      </c>
      <c r="AE107" s="66" t="str">
        <f>VLOOKUP(AD107,cs_lookup!$A$2:$B$54,2,FALSE)</f>
        <v>1</v>
      </c>
    </row>
    <row r="108" spans="1:31" x14ac:dyDescent="0.25">
      <c r="A108" s="18">
        <v>0.6132461957153128</v>
      </c>
      <c r="B108" s="18">
        <v>0.23699033921367962</v>
      </c>
      <c r="C108" s="18">
        <v>0.14482619584957365</v>
      </c>
      <c r="D108" s="3">
        <v>1.6306664549847936</v>
      </c>
      <c r="E108" s="4">
        <v>4.2195812846968481</v>
      </c>
      <c r="F108" s="31">
        <v>6.9048281917082743</v>
      </c>
      <c r="G108" s="7">
        <v>2.7602223779079393E-2</v>
      </c>
      <c r="H108" s="8">
        <v>1.0276022237790794</v>
      </c>
      <c r="I108" s="5">
        <v>1.5868654400025557</v>
      </c>
      <c r="J108" s="5">
        <v>4.1062399312245956</v>
      </c>
      <c r="K108" s="5">
        <v>6.7193589425247477</v>
      </c>
      <c r="L108">
        <v>2.3199999999999998</v>
      </c>
      <c r="M108">
        <v>3.57</v>
      </c>
      <c r="N108">
        <v>3.16</v>
      </c>
      <c r="O108" s="5">
        <v>2.3840371591674638</v>
      </c>
      <c r="P108" s="5">
        <v>3.6685399388913131</v>
      </c>
      <c r="Q108" s="5">
        <v>3.2472230271418909</v>
      </c>
      <c r="R108" s="6">
        <v>0.41945654922141096</v>
      </c>
      <c r="S108" s="6">
        <v>0.27258800957805973</v>
      </c>
      <c r="T108" s="6">
        <v>0.30795544120052948</v>
      </c>
      <c r="U108">
        <v>1.4620017183033889</v>
      </c>
      <c r="V108">
        <v>0.86940852453678374</v>
      </c>
      <c r="W108">
        <v>0.47028295809609694</v>
      </c>
      <c r="X108" t="s">
        <v>508</v>
      </c>
      <c r="Y108" t="s">
        <v>509</v>
      </c>
      <c r="Z108" t="s">
        <v>276</v>
      </c>
      <c r="AA108" s="26" t="s">
        <v>84</v>
      </c>
      <c r="AB108" s="16" t="s">
        <v>86</v>
      </c>
      <c r="AC108" s="20" t="s">
        <v>477</v>
      </c>
      <c r="AD108" s="26" t="s">
        <v>102</v>
      </c>
      <c r="AE108" s="66" t="str">
        <f>VLOOKUP(AD108,cs_lookup!$A$2:$B$54,2,FALSE)</f>
        <v>2</v>
      </c>
    </row>
    <row r="109" spans="1:31" x14ac:dyDescent="0.25">
      <c r="A109" s="18">
        <v>0.61000714652531751</v>
      </c>
      <c r="B109" s="18">
        <v>0.22349334874739216</v>
      </c>
      <c r="C109" s="18">
        <v>0.1597756319185604</v>
      </c>
      <c r="D109" s="3">
        <v>1.639325056593409</v>
      </c>
      <c r="E109" s="4">
        <v>4.4744060868239535</v>
      </c>
      <c r="F109" s="31">
        <v>6.2587766857321041</v>
      </c>
      <c r="G109" s="7">
        <v>-6.9972885506863758E-4</v>
      </c>
      <c r="H109" s="8">
        <v>0.99930027114493136</v>
      </c>
      <c r="I109" s="5">
        <v>1.6404729428474787</v>
      </c>
      <c r="J109" s="5">
        <v>4.4775391501670248</v>
      </c>
      <c r="K109" s="5">
        <v>6.2631591989474966</v>
      </c>
      <c r="L109">
        <v>2.96</v>
      </c>
      <c r="M109">
        <v>3.09</v>
      </c>
      <c r="N109">
        <v>2.96</v>
      </c>
      <c r="O109" s="5">
        <v>2.9579288025889969</v>
      </c>
      <c r="P109" s="5">
        <v>3.0878378378378377</v>
      </c>
      <c r="Q109" s="5">
        <v>2.9579288025889969</v>
      </c>
      <c r="R109" s="6">
        <v>0.33807439824945296</v>
      </c>
      <c r="S109" s="6">
        <v>0.32385120350109409</v>
      </c>
      <c r="T109" s="6">
        <v>0.33807439824945296</v>
      </c>
      <c r="U109">
        <v>1.804357708492363</v>
      </c>
      <c r="V109">
        <v>0.69011121876728521</v>
      </c>
      <c r="W109">
        <v>0.47260494360376759</v>
      </c>
      <c r="X109" t="s">
        <v>510</v>
      </c>
      <c r="Y109" t="s">
        <v>511</v>
      </c>
      <c r="Z109" t="s">
        <v>275</v>
      </c>
      <c r="AA109" s="26" t="s">
        <v>84</v>
      </c>
      <c r="AB109" s="16" t="s">
        <v>86</v>
      </c>
      <c r="AC109" s="20" t="s">
        <v>512</v>
      </c>
      <c r="AD109" s="26" t="s">
        <v>78</v>
      </c>
      <c r="AE109" s="66" t="str">
        <f>VLOOKUP(AD109,cs_lookup!$A$2:$B$54,2,FALSE)</f>
        <v>1</v>
      </c>
    </row>
    <row r="110" spans="1:31" x14ac:dyDescent="0.25">
      <c r="A110" s="18">
        <v>0.18533137914807538</v>
      </c>
      <c r="B110" s="18">
        <v>0.35539062449999698</v>
      </c>
      <c r="C110" s="18">
        <v>0.42420842382358537</v>
      </c>
      <c r="D110" s="3">
        <v>5.3957403468142529</v>
      </c>
      <c r="E110" s="4">
        <v>2.8138052358778771</v>
      </c>
      <c r="F110" s="31">
        <v>2.3573317827744691</v>
      </c>
      <c r="G110" s="7">
        <v>3.8664599960796409E-2</v>
      </c>
      <c r="H110" s="8">
        <v>1.0386645999607964</v>
      </c>
      <c r="I110" s="5">
        <v>5.1948823008100122</v>
      </c>
      <c r="J110" s="5">
        <v>2.7090604955479201</v>
      </c>
      <c r="K110" s="5">
        <v>2.2695794030752996</v>
      </c>
      <c r="L110">
        <v>3.38</v>
      </c>
      <c r="M110">
        <v>3.05</v>
      </c>
      <c r="N110">
        <v>2.41</v>
      </c>
      <c r="O110" s="5">
        <v>3.5106863478674919</v>
      </c>
      <c r="P110" s="5">
        <v>3.167927029880429</v>
      </c>
      <c r="Q110" s="5">
        <v>2.5031816859055196</v>
      </c>
      <c r="R110" s="6">
        <v>0.28484458618965874</v>
      </c>
      <c r="S110" s="6">
        <v>0.31566383649870378</v>
      </c>
      <c r="T110" s="6">
        <v>0.39949157731163754</v>
      </c>
      <c r="U110">
        <v>0.65064034260660208</v>
      </c>
      <c r="V110">
        <v>1.1258515655196262</v>
      </c>
      <c r="W110">
        <v>1.0618707575220454</v>
      </c>
      <c r="X110" t="s">
        <v>513</v>
      </c>
      <c r="Y110" t="s">
        <v>514</v>
      </c>
      <c r="Z110" t="s">
        <v>279</v>
      </c>
      <c r="AA110" s="26" t="s">
        <v>90</v>
      </c>
      <c r="AB110" s="16" t="s">
        <v>75</v>
      </c>
      <c r="AC110" s="20" t="s">
        <v>512</v>
      </c>
      <c r="AD110" s="26" t="s">
        <v>79</v>
      </c>
      <c r="AE110" s="66" t="str">
        <f>VLOOKUP(AD110,cs_lookup!$A$2:$B$54,2,FALSE)</f>
        <v>2</v>
      </c>
    </row>
    <row r="111" spans="1:31" x14ac:dyDescent="0.25">
      <c r="A111" s="18">
        <v>0.41653702068688786</v>
      </c>
      <c r="B111" s="18">
        <v>0.34292786693828359</v>
      </c>
      <c r="C111" s="18">
        <v>0.23124233751653581</v>
      </c>
      <c r="D111" s="3">
        <v>2.4007469932707446</v>
      </c>
      <c r="E111" s="4">
        <v>2.9160651449185639</v>
      </c>
      <c r="F111" s="31">
        <v>4.3244676158339361</v>
      </c>
      <c r="G111" s="7">
        <v>3.4438220302094535E-2</v>
      </c>
      <c r="H111" s="8">
        <v>1.0344382203020945</v>
      </c>
      <c r="I111" s="5">
        <v>2.3208220134882844</v>
      </c>
      <c r="J111" s="5">
        <v>2.8189843411498892</v>
      </c>
      <c r="K111" s="5">
        <v>4.1804986812755534</v>
      </c>
      <c r="L111">
        <v>1.91</v>
      </c>
      <c r="M111">
        <v>3.6</v>
      </c>
      <c r="N111">
        <v>4.29</v>
      </c>
      <c r="O111" s="5">
        <v>1.9757770007770006</v>
      </c>
      <c r="P111" s="5">
        <v>3.7239775930875405</v>
      </c>
      <c r="Q111" s="5">
        <v>4.4377399650959859</v>
      </c>
      <c r="R111" s="6">
        <v>0.50612999321620644</v>
      </c>
      <c r="S111" s="6">
        <v>0.26853007973415394</v>
      </c>
      <c r="T111" s="6">
        <v>0.22533992704963968</v>
      </c>
      <c r="U111">
        <v>0.82298426544532677</v>
      </c>
      <c r="V111">
        <v>1.2770556925234737</v>
      </c>
      <c r="W111">
        <v>1.0261933628193456</v>
      </c>
      <c r="X111" t="s">
        <v>334</v>
      </c>
      <c r="Y111" t="s">
        <v>515</v>
      </c>
      <c r="Z111" t="s">
        <v>272</v>
      </c>
      <c r="AA111" s="26" t="s">
        <v>90</v>
      </c>
      <c r="AB111" s="16" t="s">
        <v>75</v>
      </c>
      <c r="AC111" s="20" t="s">
        <v>512</v>
      </c>
      <c r="AD111" s="26" t="s">
        <v>86</v>
      </c>
      <c r="AE111" s="66" t="str">
        <f>VLOOKUP(AD111,cs_lookup!$A$2:$B$54,2,FALSE)</f>
        <v>1</v>
      </c>
    </row>
    <row r="112" spans="1:31" x14ac:dyDescent="0.25">
      <c r="A112" s="18">
        <v>0.70220237603979008</v>
      </c>
      <c r="B112" s="18">
        <v>0.1755943331567838</v>
      </c>
      <c r="C112" s="18">
        <v>0.11426667246290891</v>
      </c>
      <c r="D112" s="3">
        <v>1.4240908805232173</v>
      </c>
      <c r="E112" s="4">
        <v>5.6949446034065625</v>
      </c>
      <c r="F112" s="31">
        <v>8.7514581325066683</v>
      </c>
      <c r="G112" s="7">
        <v>3.5614994418009971E-2</v>
      </c>
      <c r="H112" s="8">
        <v>1.03561499441801</v>
      </c>
      <c r="I112" s="5">
        <v>1.3751161273244419</v>
      </c>
      <c r="J112" s="5">
        <v>5.4990943874919278</v>
      </c>
      <c r="K112" s="5">
        <v>8.4504938415117987</v>
      </c>
      <c r="L112">
        <v>1.51</v>
      </c>
      <c r="M112">
        <v>4.16</v>
      </c>
      <c r="N112">
        <v>7.52</v>
      </c>
      <c r="O112" s="5">
        <v>1.5637786415711952</v>
      </c>
      <c r="P112" s="5">
        <v>4.3081583767789215</v>
      </c>
      <c r="Q112" s="5">
        <v>7.7878247580234348</v>
      </c>
      <c r="R112" s="6">
        <v>0.63947669664758777</v>
      </c>
      <c r="S112" s="6">
        <v>0.23211774325429269</v>
      </c>
      <c r="T112" s="6">
        <v>0.12840556009811935</v>
      </c>
      <c r="U112">
        <v>1.0980890777115684</v>
      </c>
      <c r="V112">
        <v>0.75648819730430694</v>
      </c>
      <c r="W112">
        <v>0.88988882082359655</v>
      </c>
      <c r="X112" t="s">
        <v>516</v>
      </c>
      <c r="Y112" t="s">
        <v>517</v>
      </c>
      <c r="Z112" t="s">
        <v>274</v>
      </c>
      <c r="AA112" s="117" t="s">
        <v>84</v>
      </c>
      <c r="AB112" s="16" t="s">
        <v>86</v>
      </c>
      <c r="AC112" s="20" t="s">
        <v>512</v>
      </c>
      <c r="AD112" s="26" t="s">
        <v>77</v>
      </c>
      <c r="AE112" s="66" t="str">
        <f>VLOOKUP(AD112,cs_lookup!$A$2:$B$54,2,FALSE)</f>
        <v>2</v>
      </c>
    </row>
    <row r="113" spans="1:31" x14ac:dyDescent="0.25">
      <c r="A113" s="18">
        <v>0.18654347002058538</v>
      </c>
      <c r="B113" s="18">
        <v>0.25778193499546176</v>
      </c>
      <c r="C113" s="18">
        <v>0.49438304368087549</v>
      </c>
      <c r="D113" s="3">
        <v>5.3606808101599501</v>
      </c>
      <c r="E113" s="4">
        <v>3.8792477836649217</v>
      </c>
      <c r="F113" s="31">
        <v>2.0227230945353791</v>
      </c>
      <c r="G113" s="7">
        <v>4.0247131203604347E-2</v>
      </c>
      <c r="H113" s="8">
        <v>1.0402471312036043</v>
      </c>
      <c r="I113" s="5">
        <v>5.1532762257728546</v>
      </c>
      <c r="J113" s="5">
        <v>3.7291597999183992</v>
      </c>
      <c r="K113" s="5">
        <v>1.9444639969302426</v>
      </c>
      <c r="L113">
        <v>3.91</v>
      </c>
      <c r="M113">
        <v>3.22</v>
      </c>
      <c r="N113">
        <v>2.11</v>
      </c>
      <c r="O113" s="5">
        <v>4.067366283006093</v>
      </c>
      <c r="P113" s="5">
        <v>3.3495957624756061</v>
      </c>
      <c r="Q113" s="5">
        <v>2.1949214468396052</v>
      </c>
      <c r="R113" s="6">
        <v>0.24585934248855598</v>
      </c>
      <c r="S113" s="6">
        <v>0.29854348730753227</v>
      </c>
      <c r="T113" s="6">
        <v>0.45559717020391183</v>
      </c>
      <c r="U113">
        <v>0.75874062027668698</v>
      </c>
      <c r="V113">
        <v>0.86346527710356091</v>
      </c>
      <c r="W113">
        <v>1.0851319455289949</v>
      </c>
      <c r="X113" t="s">
        <v>301</v>
      </c>
      <c r="Y113" t="s">
        <v>476</v>
      </c>
      <c r="Z113" t="s">
        <v>275</v>
      </c>
      <c r="AA113" s="26" t="s">
        <v>85</v>
      </c>
      <c r="AB113" s="16" t="s">
        <v>79</v>
      </c>
      <c r="AC113" s="20">
        <v>44204</v>
      </c>
      <c r="AD113" s="26" t="s">
        <v>75</v>
      </c>
      <c r="AE113" s="66" t="str">
        <f>VLOOKUP(AD113,cs_lookup!$A$2:$B$54,2,FALSE)</f>
        <v>X</v>
      </c>
    </row>
    <row r="114" spans="1:31" x14ac:dyDescent="0.25">
      <c r="A114" s="18">
        <v>0.60179968519362248</v>
      </c>
      <c r="B114" s="18">
        <v>0.21580522142002018</v>
      </c>
      <c r="C114" s="18">
        <v>0.17390658278635235</v>
      </c>
      <c r="D114" s="3">
        <v>1.6616824910406207</v>
      </c>
      <c r="E114" s="4">
        <v>4.6338081785968797</v>
      </c>
      <c r="F114" s="31">
        <v>5.7502136145617886</v>
      </c>
      <c r="G114" s="7">
        <v>4.365312543266775E-2</v>
      </c>
      <c r="H114" s="8">
        <v>1.0436531254326677</v>
      </c>
      <c r="I114" s="5">
        <v>1.5921789055647548</v>
      </c>
      <c r="J114" s="5">
        <v>4.4399887909843985</v>
      </c>
      <c r="K114" s="5">
        <v>5.5096980734647056</v>
      </c>
      <c r="L114">
        <v>1.43</v>
      </c>
      <c r="M114">
        <v>4.63</v>
      </c>
      <c r="N114">
        <v>7.79</v>
      </c>
      <c r="O114" s="5">
        <v>1.4924239693687149</v>
      </c>
      <c r="P114" s="5">
        <v>4.8321139707532517</v>
      </c>
      <c r="Q114" s="5">
        <v>8.1300578471204812</v>
      </c>
      <c r="R114" s="6">
        <v>0.6700508840145426</v>
      </c>
      <c r="S114" s="6">
        <v>0.20694876115351962</v>
      </c>
      <c r="T114" s="6">
        <v>0.12300035483193786</v>
      </c>
      <c r="U114">
        <v>0.89814027494150905</v>
      </c>
      <c r="V114">
        <v>1.0427954253851783</v>
      </c>
      <c r="W114">
        <v>1.4138705780480916</v>
      </c>
      <c r="X114" t="s">
        <v>379</v>
      </c>
      <c r="Y114" t="s">
        <v>285</v>
      </c>
      <c r="Z114" t="s">
        <v>275</v>
      </c>
      <c r="AA114" s="26" t="s">
        <v>84</v>
      </c>
      <c r="AB114" s="16" t="s">
        <v>86</v>
      </c>
      <c r="AC114" s="20">
        <v>44204</v>
      </c>
      <c r="AD114" s="26" t="s">
        <v>75</v>
      </c>
      <c r="AE114" s="66" t="str">
        <f>VLOOKUP(AD114,cs_lookup!$A$2:$B$54,2,FALSE)</f>
        <v>X</v>
      </c>
    </row>
    <row r="115" spans="1:31" x14ac:dyDescent="0.25">
      <c r="A115" s="18">
        <v>0.52314458692012333</v>
      </c>
      <c r="B115" s="18">
        <v>0.21049829960077765</v>
      </c>
      <c r="C115" s="18">
        <v>0.24949749331384274</v>
      </c>
      <c r="D115" s="3">
        <v>1.9115174370573877</v>
      </c>
      <c r="E115" s="4">
        <v>4.7506321993885869</v>
      </c>
      <c r="F115" s="31">
        <v>4.0080563003576977</v>
      </c>
      <c r="G115" s="7">
        <v>2.890023242347084E-2</v>
      </c>
      <c r="H115" s="8">
        <v>1.0289002324234708</v>
      </c>
      <c r="I115" s="5">
        <v>1.8578258385217787</v>
      </c>
      <c r="J115" s="5">
        <v>4.6171942134748587</v>
      </c>
      <c r="K115" s="5">
        <v>3.8954761346657731</v>
      </c>
      <c r="L115">
        <v>2.0299999999999998</v>
      </c>
      <c r="M115">
        <v>3.78</v>
      </c>
      <c r="N115">
        <v>3.68</v>
      </c>
      <c r="O115" s="5">
        <v>2.0886674718196456</v>
      </c>
      <c r="P115" s="5">
        <v>3.8892428785607196</v>
      </c>
      <c r="Q115" s="5">
        <v>3.786352855318373</v>
      </c>
      <c r="R115" s="6">
        <v>0.47877415313448662</v>
      </c>
      <c r="S115" s="6">
        <v>0.25711945260926133</v>
      </c>
      <c r="T115" s="6">
        <v>0.2641063942562521</v>
      </c>
      <c r="U115">
        <v>1.0926750817585869</v>
      </c>
      <c r="V115">
        <v>0.81867901267146526</v>
      </c>
      <c r="W115">
        <v>0.94468554620364509</v>
      </c>
      <c r="X115" t="s">
        <v>384</v>
      </c>
      <c r="Y115" t="s">
        <v>314</v>
      </c>
      <c r="Z115" t="s">
        <v>268</v>
      </c>
      <c r="AA115" s="26" t="s">
        <v>90</v>
      </c>
      <c r="AB115" s="16" t="s">
        <v>74</v>
      </c>
      <c r="AC115" s="20">
        <v>44204</v>
      </c>
      <c r="AD115" s="26" t="s">
        <v>75</v>
      </c>
      <c r="AE115" s="66" t="str">
        <f>VLOOKUP(AD115,cs_lookup!$A$2:$B$54,2,FALSE)</f>
        <v>X</v>
      </c>
    </row>
    <row r="116" spans="1:31" x14ac:dyDescent="0.25">
      <c r="A116" s="18">
        <v>0.82756763733330696</v>
      </c>
      <c r="B116" s="18">
        <v>9.6575223018066411E-2</v>
      </c>
      <c r="C116" s="18">
        <v>2.8415441456548889E-2</v>
      </c>
      <c r="D116" s="3">
        <v>1.2083604467936016</v>
      </c>
      <c r="E116" s="4">
        <v>10.354622736029604</v>
      </c>
      <c r="F116" s="31">
        <v>35.192133176221716</v>
      </c>
      <c r="G116" s="7">
        <v>4.230844455721039E-2</v>
      </c>
      <c r="H116" s="8">
        <v>1.0423084445572104</v>
      </c>
      <c r="I116" s="5">
        <v>1.1593117690866763</v>
      </c>
      <c r="J116" s="5">
        <v>9.9343172264409851</v>
      </c>
      <c r="K116" s="5">
        <v>33.763645838225848</v>
      </c>
      <c r="L116">
        <v>1.1399999999999999</v>
      </c>
      <c r="M116">
        <v>9.1300000000000008</v>
      </c>
      <c r="N116">
        <v>17.989999999999998</v>
      </c>
      <c r="O116" s="5">
        <v>1.1882316267952198</v>
      </c>
      <c r="P116" s="5">
        <v>9.5162760988073316</v>
      </c>
      <c r="Q116" s="5">
        <v>18.751128917584214</v>
      </c>
      <c r="R116" s="6">
        <v>0.84158675585592735</v>
      </c>
      <c r="S116" s="6">
        <v>0.105083121760762</v>
      </c>
      <c r="T116" s="6">
        <v>5.3330122383310571E-2</v>
      </c>
      <c r="U116">
        <v>0.98334203999163183</v>
      </c>
      <c r="V116">
        <v>0.91903648654381309</v>
      </c>
      <c r="W116">
        <v>0.53282160600181516</v>
      </c>
      <c r="X116" t="s">
        <v>288</v>
      </c>
      <c r="Y116" t="s">
        <v>383</v>
      </c>
      <c r="Z116" t="s">
        <v>268</v>
      </c>
      <c r="AA116" s="26" t="s">
        <v>84</v>
      </c>
      <c r="AB116" s="16" t="s">
        <v>99</v>
      </c>
      <c r="AC116" s="20">
        <v>44204</v>
      </c>
      <c r="AD116" s="26" t="s">
        <v>518</v>
      </c>
      <c r="AE116" s="66" t="e">
        <f>VLOOKUP(AD116,cs_lookup!$A$2:$B$54,2,FALSE)</f>
        <v>#N/A</v>
      </c>
    </row>
    <row r="117" spans="1:31" x14ac:dyDescent="0.25">
      <c r="A117" s="18">
        <v>0.12878028883227902</v>
      </c>
      <c r="B117" s="18">
        <v>0.18844219522528802</v>
      </c>
      <c r="C117" s="18">
        <v>0.59025823550015477</v>
      </c>
      <c r="D117" s="3">
        <v>7.7651635127358727</v>
      </c>
      <c r="E117" s="4">
        <v>5.306667112450433</v>
      </c>
      <c r="F117" s="31">
        <v>1.6941737359287345</v>
      </c>
      <c r="G117" s="7">
        <v>3.4737250783302143E-2</v>
      </c>
      <c r="H117" s="8">
        <v>1.0347372507833021</v>
      </c>
      <c r="I117" s="5">
        <v>7.5044785590328349</v>
      </c>
      <c r="J117" s="5">
        <v>5.1285165470106104</v>
      </c>
      <c r="K117" s="5">
        <v>1.6372984877525527</v>
      </c>
      <c r="L117">
        <v>3.24</v>
      </c>
      <c r="M117">
        <v>3.74</v>
      </c>
      <c r="N117">
        <v>2.1800000000000002</v>
      </c>
      <c r="O117" s="5">
        <v>3.3525486925378991</v>
      </c>
      <c r="P117" s="5">
        <v>3.8699173179295503</v>
      </c>
      <c r="Q117" s="5">
        <v>2.2557272067075989</v>
      </c>
      <c r="R117" s="6">
        <v>0.29828052974317698</v>
      </c>
      <c r="S117" s="6">
        <v>0.25840345357430305</v>
      </c>
      <c r="T117" s="6">
        <v>0.44331601668251996</v>
      </c>
      <c r="U117">
        <v>0.43174218894931005</v>
      </c>
      <c r="V117">
        <v>0.72925571473100337</v>
      </c>
      <c r="W117">
        <v>1.3314615608009202</v>
      </c>
      <c r="X117" t="s">
        <v>382</v>
      </c>
      <c r="Y117" t="s">
        <v>287</v>
      </c>
      <c r="Z117" t="s">
        <v>268</v>
      </c>
      <c r="AA117" s="26" t="s">
        <v>85</v>
      </c>
      <c r="AB117" s="16" t="s">
        <v>79</v>
      </c>
      <c r="AC117" s="20">
        <v>44204</v>
      </c>
      <c r="AD117" s="26" t="s">
        <v>91</v>
      </c>
      <c r="AE117" s="66" t="str">
        <f>VLOOKUP(AD117,cs_lookup!$A$2:$B$54,2,FALSE)</f>
        <v>2</v>
      </c>
    </row>
    <row r="118" spans="1:31" x14ac:dyDescent="0.25">
      <c r="A118" s="18">
        <v>0.26186871942341317</v>
      </c>
      <c r="B118" s="18">
        <v>0.30204050703866475</v>
      </c>
      <c r="C118" s="18">
        <v>0.3999691623652783</v>
      </c>
      <c r="D118" s="3">
        <v>3.8187073362630573</v>
      </c>
      <c r="E118" s="4">
        <v>3.3108142010633963</v>
      </c>
      <c r="F118" s="31">
        <v>2.5001927500769017</v>
      </c>
      <c r="G118" s="7">
        <v>3.9052101416846785E-2</v>
      </c>
      <c r="H118" s="8">
        <v>1.0390521014168468</v>
      </c>
      <c r="I118" s="5">
        <v>3.6751836900727932</v>
      </c>
      <c r="J118" s="5">
        <v>3.186379389973597</v>
      </c>
      <c r="K118" s="5">
        <v>2.4062246221028283</v>
      </c>
      <c r="L118">
        <v>1.69</v>
      </c>
      <c r="M118">
        <v>3.57</v>
      </c>
      <c r="N118">
        <v>5.98</v>
      </c>
      <c r="O118" s="5">
        <v>1.7559980513944711</v>
      </c>
      <c r="P118" s="5">
        <v>3.709416002058143</v>
      </c>
      <c r="Q118" s="5">
        <v>6.213531566472744</v>
      </c>
      <c r="R118" s="6">
        <v>0.56947671394389143</v>
      </c>
      <c r="S118" s="6">
        <v>0.26958421472413907</v>
      </c>
      <c r="T118" s="6">
        <v>0.16093907133196933</v>
      </c>
      <c r="U118">
        <v>0.459840961028679</v>
      </c>
      <c r="V118">
        <v>1.1203938900789783</v>
      </c>
      <c r="W118">
        <v>2.4852210159723191</v>
      </c>
      <c r="X118" t="s">
        <v>392</v>
      </c>
      <c r="Y118" t="s">
        <v>513</v>
      </c>
      <c r="Z118" t="s">
        <v>279</v>
      </c>
      <c r="AA118" s="26" t="s">
        <v>90</v>
      </c>
      <c r="AB118" s="16" t="s">
        <v>75</v>
      </c>
      <c r="AC118" s="20">
        <v>44204</v>
      </c>
      <c r="AD118" s="26" t="s">
        <v>73</v>
      </c>
      <c r="AE118" s="66" t="str">
        <f>VLOOKUP(AD118,cs_lookup!$A$2:$B$54,2,FALSE)</f>
        <v>X</v>
      </c>
    </row>
    <row r="119" spans="1:31" x14ac:dyDescent="0.25">
      <c r="A119" s="18">
        <v>0.71946180546448835</v>
      </c>
      <c r="B119" s="18">
        <v>0.17166087445178671</v>
      </c>
      <c r="C119" s="18">
        <v>0.10186830134293094</v>
      </c>
      <c r="D119" s="3">
        <v>1.3899278494073701</v>
      </c>
      <c r="E119" s="4">
        <v>5.82543927492845</v>
      </c>
      <c r="F119" s="31">
        <v>9.8165963976721802</v>
      </c>
      <c r="G119" s="7">
        <v>3.4729359252908543E-2</v>
      </c>
      <c r="H119" s="8">
        <v>1.0347293592529085</v>
      </c>
      <c r="I119" s="5">
        <v>1.3432767099707315</v>
      </c>
      <c r="J119" s="5">
        <v>5.6299159029705237</v>
      </c>
      <c r="K119" s="5">
        <v>9.4871149734843936</v>
      </c>
      <c r="L119">
        <v>2.0499999999999998</v>
      </c>
      <c r="M119">
        <v>3.45</v>
      </c>
      <c r="N119">
        <v>3.89</v>
      </c>
      <c r="O119" s="5">
        <v>2.1211951864684622</v>
      </c>
      <c r="P119" s="5">
        <v>3.5698162894225347</v>
      </c>
      <c r="Q119" s="5">
        <v>4.0250972074938147</v>
      </c>
      <c r="R119" s="6">
        <v>0.4714323351189954</v>
      </c>
      <c r="S119" s="6">
        <v>0.28012645999824359</v>
      </c>
      <c r="T119" s="6">
        <v>0.248441204882761</v>
      </c>
      <c r="U119">
        <v>1.5261189185991821</v>
      </c>
      <c r="V119">
        <v>0.61279778587450473</v>
      </c>
      <c r="W119">
        <v>0.41002981526756965</v>
      </c>
      <c r="X119" t="s">
        <v>390</v>
      </c>
      <c r="Y119" t="s">
        <v>316</v>
      </c>
      <c r="Z119" t="s">
        <v>279</v>
      </c>
      <c r="AA119" s="26" t="s">
        <v>84</v>
      </c>
      <c r="AB119" s="16" t="s">
        <v>86</v>
      </c>
      <c r="AC119" s="20">
        <v>44204</v>
      </c>
      <c r="AD119" s="26" t="s">
        <v>78</v>
      </c>
      <c r="AE119" s="66" t="str">
        <f>VLOOKUP(AD119,cs_lookup!$A$2:$B$54,2,FALSE)</f>
        <v>1</v>
      </c>
    </row>
    <row r="120" spans="1:31" x14ac:dyDescent="0.25">
      <c r="A120" s="18">
        <v>0.37097267944416851</v>
      </c>
      <c r="B120" s="18">
        <v>0.26376625378207363</v>
      </c>
      <c r="C120" s="18">
        <v>0.3382424577802175</v>
      </c>
      <c r="D120" s="3">
        <v>2.6956162957830436</v>
      </c>
      <c r="E120" s="4">
        <v>3.7912355567145832</v>
      </c>
      <c r="F120" s="31">
        <v>2.9564591227331314</v>
      </c>
      <c r="G120" s="7">
        <v>3.9493896030398545E-2</v>
      </c>
      <c r="H120" s="8">
        <v>1.0394938960303985</v>
      </c>
      <c r="I120" s="5">
        <v>2.5932006970671178</v>
      </c>
      <c r="J120" s="5">
        <v>3.6471936691427325</v>
      </c>
      <c r="K120" s="5">
        <v>2.8441332210061132</v>
      </c>
      <c r="L120">
        <v>1.68</v>
      </c>
      <c r="M120">
        <v>3.72</v>
      </c>
      <c r="N120">
        <v>5.7</v>
      </c>
      <c r="O120" s="5">
        <v>1.7463497453310695</v>
      </c>
      <c r="P120" s="5">
        <v>3.8669172932330826</v>
      </c>
      <c r="Q120" s="5">
        <v>5.9251152073732722</v>
      </c>
      <c r="R120" s="6">
        <v>0.57262298269492518</v>
      </c>
      <c r="S120" s="6">
        <v>0.25860392766867585</v>
      </c>
      <c r="T120" s="6">
        <v>0.16877308963639898</v>
      </c>
      <c r="U120">
        <v>0.64784804427210818</v>
      </c>
      <c r="V120">
        <v>1.0199622881212065</v>
      </c>
      <c r="W120">
        <v>2.0041255303728787</v>
      </c>
      <c r="X120" t="s">
        <v>385</v>
      </c>
      <c r="Y120" t="s">
        <v>391</v>
      </c>
      <c r="Z120" t="s">
        <v>279</v>
      </c>
      <c r="AA120" s="26" t="s">
        <v>90</v>
      </c>
      <c r="AB120" s="16" t="s">
        <v>75</v>
      </c>
      <c r="AC120" s="20">
        <v>44204</v>
      </c>
      <c r="AD120" s="26" t="s">
        <v>94</v>
      </c>
      <c r="AE120" s="66" t="str">
        <f>VLOOKUP(AD120,cs_lookup!$A$2:$B$54,2,FALSE)</f>
        <v>1</v>
      </c>
    </row>
    <row r="121" spans="1:31" x14ac:dyDescent="0.25">
      <c r="A121" s="18">
        <v>5.0549146143862682E-2</v>
      </c>
      <c r="B121" s="18">
        <v>0.14267888923185207</v>
      </c>
      <c r="C121" s="18">
        <v>0.66130211107276138</v>
      </c>
      <c r="D121" s="3">
        <v>19.782727825985504</v>
      </c>
      <c r="E121" s="4">
        <v>7.0087453398589883</v>
      </c>
      <c r="F121" s="31">
        <v>1.5121681652850079</v>
      </c>
      <c r="G121" s="7">
        <v>3.7042451175301139E-2</v>
      </c>
      <c r="H121" s="8">
        <v>1.0370424511753011</v>
      </c>
      <c r="I121" s="5">
        <v>19.076102240140063</v>
      </c>
      <c r="J121" s="5">
        <v>6.7583977222107308</v>
      </c>
      <c r="K121" s="5">
        <v>1.4581545466834431</v>
      </c>
      <c r="L121">
        <v>5.03</v>
      </c>
      <c r="M121">
        <v>4</v>
      </c>
      <c r="N121">
        <v>1.7</v>
      </c>
      <c r="O121" s="5">
        <v>5.2163235294117651</v>
      </c>
      <c r="P121" s="5">
        <v>4.1481698047012046</v>
      </c>
      <c r="Q121" s="5">
        <v>1.7629721669980118</v>
      </c>
      <c r="R121" s="6">
        <v>0.19170590059485212</v>
      </c>
      <c r="S121" s="6">
        <v>0.24107016999802655</v>
      </c>
      <c r="T121" s="6">
        <v>0.5672239294071213</v>
      </c>
      <c r="U121">
        <v>0.26368070042190489</v>
      </c>
      <c r="V121">
        <v>0.59185626007987657</v>
      </c>
      <c r="W121">
        <v>1.165857215798306</v>
      </c>
      <c r="X121" t="s">
        <v>514</v>
      </c>
      <c r="Y121" t="s">
        <v>387</v>
      </c>
      <c r="Z121" t="s">
        <v>279</v>
      </c>
      <c r="AA121" s="26" t="s">
        <v>85</v>
      </c>
      <c r="AB121" s="16" t="s">
        <v>77</v>
      </c>
      <c r="AC121" s="20">
        <v>44204</v>
      </c>
      <c r="AD121" s="26" t="s">
        <v>102</v>
      </c>
      <c r="AE121" s="66" t="str">
        <f>VLOOKUP(AD121,cs_lookup!$A$2:$B$54,2,FALSE)</f>
        <v>2</v>
      </c>
    </row>
    <row r="122" spans="1:31" x14ac:dyDescent="0.25">
      <c r="A122" s="18">
        <v>0.36346373976492724</v>
      </c>
      <c r="B122" s="18">
        <v>0.30000933792066831</v>
      </c>
      <c r="C122" s="18">
        <v>0.31470778280835371</v>
      </c>
      <c r="D122" s="3">
        <v>2.7513060880481697</v>
      </c>
      <c r="E122" s="4">
        <v>3.3332295818886504</v>
      </c>
      <c r="F122" s="31">
        <v>3.1775509047673149</v>
      </c>
      <c r="G122" s="7">
        <v>3.4775118233077329E-2</v>
      </c>
      <c r="H122" s="8">
        <v>1.0347751182330773</v>
      </c>
      <c r="I122" s="5">
        <v>2.6588444576693555</v>
      </c>
      <c r="J122" s="5">
        <v>3.2212115687322305</v>
      </c>
      <c r="K122" s="5">
        <v>3.0707646992837621</v>
      </c>
      <c r="L122">
        <v>1.84</v>
      </c>
      <c r="M122">
        <v>3.62</v>
      </c>
      <c r="N122">
        <v>4.6500000000000004</v>
      </c>
      <c r="O122" s="5">
        <v>1.9039862175488624</v>
      </c>
      <c r="P122" s="5">
        <v>3.74588592800374</v>
      </c>
      <c r="Q122" s="5">
        <v>4.81170429978381</v>
      </c>
      <c r="R122" s="6">
        <v>0.52521388589008355</v>
      </c>
      <c r="S122" s="6">
        <v>0.26695954420932422</v>
      </c>
      <c r="T122" s="6">
        <v>0.2078265699005922</v>
      </c>
      <c r="U122">
        <v>0.69202995109118792</v>
      </c>
      <c r="V122">
        <v>1.1238007571867503</v>
      </c>
      <c r="W122">
        <v>1.514280791714385</v>
      </c>
      <c r="X122" t="s">
        <v>386</v>
      </c>
      <c r="Y122" t="s">
        <v>480</v>
      </c>
      <c r="Z122" t="s">
        <v>279</v>
      </c>
      <c r="AA122" s="26" t="s">
        <v>90</v>
      </c>
      <c r="AB122" s="16" t="s">
        <v>75</v>
      </c>
      <c r="AC122" s="20">
        <v>44204</v>
      </c>
      <c r="AD122" s="26" t="s">
        <v>76</v>
      </c>
      <c r="AE122" s="66" t="str">
        <f>VLOOKUP(AD122,cs_lookup!$A$2:$B$54,2,FALSE)</f>
        <v>2</v>
      </c>
    </row>
    <row r="123" spans="1:31" x14ac:dyDescent="0.25">
      <c r="A123" s="18">
        <v>0.20320121449893003</v>
      </c>
      <c r="B123" s="18">
        <v>0.24296843602575446</v>
      </c>
      <c r="C123" s="18">
        <v>0.49313045844672965</v>
      </c>
      <c r="D123" s="3">
        <v>4.9212304289906967</v>
      </c>
      <c r="E123" s="4">
        <v>4.1157609455657882</v>
      </c>
      <c r="F123" s="31">
        <v>2.0278609501222382</v>
      </c>
      <c r="G123" s="7">
        <v>3.41657899187644E-2</v>
      </c>
      <c r="H123" s="8">
        <v>1.0341657899187644</v>
      </c>
      <c r="I123" s="5">
        <v>4.7586474789281787</v>
      </c>
      <c r="J123" s="5">
        <v>3.9797883334441848</v>
      </c>
      <c r="K123" s="5">
        <v>1.9608664006198953</v>
      </c>
      <c r="L123">
        <v>3.91</v>
      </c>
      <c r="M123">
        <v>3.56</v>
      </c>
      <c r="N123">
        <v>2.0099999999999998</v>
      </c>
      <c r="O123" s="5">
        <v>4.0435882385823687</v>
      </c>
      <c r="P123" s="5">
        <v>3.6816302121108011</v>
      </c>
      <c r="Q123" s="5">
        <v>2.0786732377367163</v>
      </c>
      <c r="R123" s="6">
        <v>0.24730510155766688</v>
      </c>
      <c r="S123" s="6">
        <v>0.27161880536249366</v>
      </c>
      <c r="T123" s="6">
        <v>0.48107609307983956</v>
      </c>
      <c r="U123">
        <v>0.82166204101352658</v>
      </c>
      <c r="V123">
        <v>0.89451993466172808</v>
      </c>
      <c r="W123">
        <v>1.0250570866860547</v>
      </c>
      <c r="X123" t="s">
        <v>483</v>
      </c>
      <c r="Y123" t="s">
        <v>393</v>
      </c>
      <c r="Z123" t="s">
        <v>279</v>
      </c>
      <c r="AA123" s="26" t="s">
        <v>85</v>
      </c>
      <c r="AB123" s="16" t="s">
        <v>79</v>
      </c>
      <c r="AC123" s="20">
        <v>44204</v>
      </c>
      <c r="AD123" s="26" t="s">
        <v>76</v>
      </c>
      <c r="AE123" s="66" t="str">
        <f>VLOOKUP(AD123,cs_lookup!$A$2:$B$54,2,FALSE)</f>
        <v>2</v>
      </c>
    </row>
    <row r="124" spans="1:31" x14ac:dyDescent="0.25">
      <c r="A124" s="18">
        <v>0.37624697251973049</v>
      </c>
      <c r="B124" s="18">
        <v>0.30448366948196637</v>
      </c>
      <c r="C124" s="18">
        <v>0.29985922379702024</v>
      </c>
      <c r="D124" s="3">
        <v>2.6578286950802235</v>
      </c>
      <c r="E124" s="4">
        <v>3.284248385804569</v>
      </c>
      <c r="F124" s="31">
        <v>3.3348982477087876</v>
      </c>
      <c r="G124" s="7">
        <v>3.2731258632542781E-2</v>
      </c>
      <c r="H124" s="8">
        <v>1.0327312586325428</v>
      </c>
      <c r="I124" s="5">
        <v>2.5735917963783725</v>
      </c>
      <c r="J124" s="5">
        <v>3.1801578177785563</v>
      </c>
      <c r="K124" s="5">
        <v>3.2292023891332424</v>
      </c>
      <c r="L124">
        <v>2.81</v>
      </c>
      <c r="M124">
        <v>3.22</v>
      </c>
      <c r="N124">
        <v>2.73</v>
      </c>
      <c r="O124" s="5">
        <v>2.9019748367574452</v>
      </c>
      <c r="P124" s="5">
        <v>3.3253946527967879</v>
      </c>
      <c r="Q124" s="5">
        <v>2.8193563360668419</v>
      </c>
      <c r="R124" s="6">
        <v>0.34459292593913787</v>
      </c>
      <c r="S124" s="6">
        <v>0.30071618692204266</v>
      </c>
      <c r="T124" s="6">
        <v>0.35469088713881952</v>
      </c>
      <c r="U124">
        <v>1.0918592466584278</v>
      </c>
      <c r="V124">
        <v>1.0125283663592755</v>
      </c>
      <c r="W124">
        <v>0.84541000254021414</v>
      </c>
      <c r="X124" t="s">
        <v>404</v>
      </c>
      <c r="Y124" t="s">
        <v>405</v>
      </c>
      <c r="Z124" t="s">
        <v>281</v>
      </c>
      <c r="AA124" s="26" t="s">
        <v>90</v>
      </c>
      <c r="AB124" s="16" t="s">
        <v>75</v>
      </c>
      <c r="AC124" s="20">
        <v>44204</v>
      </c>
      <c r="AD124" s="26" t="s">
        <v>79</v>
      </c>
      <c r="AE124" s="66" t="str">
        <f>VLOOKUP(AD124,cs_lookup!$A$2:$B$54,2,FALSE)</f>
        <v>2</v>
      </c>
    </row>
    <row r="125" spans="1:31" x14ac:dyDescent="0.25">
      <c r="A125" s="18" t="e">
        <v>#N/A</v>
      </c>
      <c r="B125" s="18" t="e">
        <v>#N/A</v>
      </c>
      <c r="C125" s="18" t="e">
        <v>#N/A</v>
      </c>
      <c r="D125" s="3" t="e">
        <v>#N/A</v>
      </c>
      <c r="E125" s="4" t="e">
        <v>#N/A</v>
      </c>
      <c r="F125" s="31" t="e">
        <v>#N/A</v>
      </c>
      <c r="G125" s="7">
        <v>3.3437334241988248E-2</v>
      </c>
      <c r="H125" s="8">
        <v>1.0334373342419882</v>
      </c>
      <c r="I125" s="5" t="e">
        <v>#N/A</v>
      </c>
      <c r="J125" s="5" t="e">
        <v>#N/A</v>
      </c>
      <c r="K125" s="5" t="e">
        <v>#N/A</v>
      </c>
      <c r="L125">
        <v>2.71</v>
      </c>
      <c r="M125">
        <v>3.31</v>
      </c>
      <c r="N125">
        <v>2.76</v>
      </c>
      <c r="O125" s="5">
        <v>2.8006151757957882</v>
      </c>
      <c r="P125" s="5">
        <v>3.4206775763409811</v>
      </c>
      <c r="Q125" s="5">
        <v>2.8522870425078874</v>
      </c>
      <c r="R125" s="6">
        <v>0.35706440807807605</v>
      </c>
      <c r="S125" s="6">
        <v>0.29233974196120427</v>
      </c>
      <c r="T125" s="6">
        <v>0.35059584996071963</v>
      </c>
      <c r="U125" t="e">
        <v>#N/A</v>
      </c>
      <c r="V125" t="e">
        <v>#N/A</v>
      </c>
      <c r="W125" t="e">
        <v>#N/A</v>
      </c>
      <c r="X125" t="s">
        <v>408</v>
      </c>
      <c r="Y125" t="s">
        <v>328</v>
      </c>
      <c r="Z125" t="s">
        <v>281</v>
      </c>
      <c r="AA125" s="26"/>
      <c r="AB125" s="16" t="e">
        <v>#N/A</v>
      </c>
      <c r="AC125" s="20">
        <v>44204</v>
      </c>
      <c r="AD125" s="26" t="s">
        <v>73</v>
      </c>
      <c r="AE125" s="66" t="str">
        <f>VLOOKUP(AD125,cs_lookup!$A$2:$B$54,2,FALSE)</f>
        <v>X</v>
      </c>
    </row>
    <row r="126" spans="1:31" x14ac:dyDescent="0.25">
      <c r="A126" s="18">
        <v>0.24570917916175583</v>
      </c>
      <c r="B126" s="18">
        <v>0.23149504695594708</v>
      </c>
      <c r="C126" s="18">
        <v>0.47014653982588883</v>
      </c>
      <c r="D126" s="3">
        <v>4.0698520234837368</v>
      </c>
      <c r="E126" s="4">
        <v>4.3197468505246137</v>
      </c>
      <c r="F126" s="31">
        <v>2.126996404930118</v>
      </c>
      <c r="G126" s="7">
        <v>3.2375032375032475E-2</v>
      </c>
      <c r="H126" s="8">
        <v>1.0323750323750325</v>
      </c>
      <c r="I126" s="5">
        <v>3.9422224442224549</v>
      </c>
      <c r="J126" s="5">
        <v>4.1842806296727373</v>
      </c>
      <c r="K126" s="5">
        <v>2.0602943099435986</v>
      </c>
      <c r="L126">
        <v>3.3</v>
      </c>
      <c r="M126">
        <v>3.51</v>
      </c>
      <c r="N126">
        <v>2.25</v>
      </c>
      <c r="O126" s="5">
        <v>3.4068376068376072</v>
      </c>
      <c r="P126" s="5">
        <v>3.623636363636364</v>
      </c>
      <c r="Q126" s="5">
        <v>2.3228438228438231</v>
      </c>
      <c r="R126" s="6">
        <v>0.2935273457099849</v>
      </c>
      <c r="S126" s="6">
        <v>0.27596588058203708</v>
      </c>
      <c r="T126" s="6">
        <v>0.43050677370797791</v>
      </c>
      <c r="U126">
        <v>0.8370912719134691</v>
      </c>
      <c r="V126">
        <v>0.83885387015127744</v>
      </c>
      <c r="W126">
        <v>1.0920769858659634</v>
      </c>
      <c r="X126" t="s">
        <v>485</v>
      </c>
      <c r="Y126" t="s">
        <v>409</v>
      </c>
      <c r="Z126" t="s">
        <v>281</v>
      </c>
      <c r="AA126" s="26" t="s">
        <v>85</v>
      </c>
      <c r="AB126" s="16" t="s">
        <v>79</v>
      </c>
      <c r="AC126" s="20">
        <v>44204</v>
      </c>
      <c r="AD126" s="26" t="s">
        <v>74</v>
      </c>
      <c r="AE126" s="66" t="str">
        <f>VLOOKUP(AD126,cs_lookup!$A$2:$B$54,2,FALSE)</f>
        <v>X</v>
      </c>
    </row>
    <row r="127" spans="1:31" x14ac:dyDescent="0.25">
      <c r="A127" s="18">
        <v>0.40339227478096001</v>
      </c>
      <c r="B127" s="18">
        <v>0.273029668330528</v>
      </c>
      <c r="C127" s="18">
        <v>0.30227437338289731</v>
      </c>
      <c r="D127" s="3">
        <v>2.4789765756991629</v>
      </c>
      <c r="E127" s="4">
        <v>3.6626056285920043</v>
      </c>
      <c r="F127" s="31">
        <v>3.3082526606821512</v>
      </c>
      <c r="G127" s="7">
        <v>3.4352935644986538E-2</v>
      </c>
      <c r="H127" s="8">
        <v>1.0343529356449865</v>
      </c>
      <c r="I127" s="5">
        <v>2.3966447914157647</v>
      </c>
      <c r="J127" s="5">
        <v>3.5409631493994174</v>
      </c>
      <c r="K127" s="5">
        <v>3.1983789542969099</v>
      </c>
      <c r="L127">
        <v>3.27</v>
      </c>
      <c r="M127">
        <v>3.57</v>
      </c>
      <c r="N127">
        <v>2.23</v>
      </c>
      <c r="O127" s="5">
        <v>3.382334099559106</v>
      </c>
      <c r="P127" s="5">
        <v>3.692639980252602</v>
      </c>
      <c r="Q127" s="5">
        <v>2.3066070464883199</v>
      </c>
      <c r="R127" s="6">
        <v>0.29565382087190972</v>
      </c>
      <c r="S127" s="6">
        <v>0.27080896197511056</v>
      </c>
      <c r="T127" s="6">
        <v>0.43353721715297977</v>
      </c>
      <c r="U127">
        <v>1.3644074464903579</v>
      </c>
      <c r="V127">
        <v>1.0082002690724154</v>
      </c>
      <c r="W127">
        <v>0.69722819961783244</v>
      </c>
      <c r="X127" t="s">
        <v>406</v>
      </c>
      <c r="Y127" t="s">
        <v>407</v>
      </c>
      <c r="Z127" t="s">
        <v>281</v>
      </c>
      <c r="AA127" s="26" t="s">
        <v>90</v>
      </c>
      <c r="AB127" s="16" t="s">
        <v>75</v>
      </c>
      <c r="AC127" s="20">
        <v>44204</v>
      </c>
      <c r="AD127" s="26" t="s">
        <v>77</v>
      </c>
      <c r="AE127" s="66" t="str">
        <f>VLOOKUP(AD127,cs_lookup!$A$2:$B$54,2,FALSE)</f>
        <v>2</v>
      </c>
    </row>
    <row r="128" spans="1:31" x14ac:dyDescent="0.25">
      <c r="A128" s="18">
        <v>0.70198760026336515</v>
      </c>
      <c r="B128" s="18">
        <v>0.1893294217635357</v>
      </c>
      <c r="C128" s="18">
        <v>0.10433785179995103</v>
      </c>
      <c r="D128" s="3">
        <v>1.4245265865448753</v>
      </c>
      <c r="E128" s="4">
        <v>5.2817992612313418</v>
      </c>
      <c r="F128" s="31">
        <v>9.5842494621924867</v>
      </c>
      <c r="G128" s="7">
        <v>3.08606090307737E-2</v>
      </c>
      <c r="H128" s="8">
        <v>1.0308606090307737</v>
      </c>
      <c r="I128" s="5">
        <v>1.381880900352018</v>
      </c>
      <c r="J128" s="5">
        <v>5.123679394634495</v>
      </c>
      <c r="K128" s="5">
        <v>9.2973282500373173</v>
      </c>
      <c r="L128">
        <v>1.61</v>
      </c>
      <c r="M128">
        <v>3.81</v>
      </c>
      <c r="N128">
        <v>6.79</v>
      </c>
      <c r="O128" s="5">
        <v>1.6596855805395458</v>
      </c>
      <c r="P128" s="5">
        <v>3.9275789204072478</v>
      </c>
      <c r="Q128" s="5">
        <v>6.9995435353189537</v>
      </c>
      <c r="R128" s="6">
        <v>0.60252376216639225</v>
      </c>
      <c r="S128" s="6">
        <v>0.25460977876322616</v>
      </c>
      <c r="T128" s="6">
        <v>0.14286645907038167</v>
      </c>
      <c r="U128">
        <v>1.1650786978746659</v>
      </c>
      <c r="V128">
        <v>0.74360624593135616</v>
      </c>
      <c r="W128">
        <v>0.73031733605541427</v>
      </c>
      <c r="X128" t="s">
        <v>519</v>
      </c>
      <c r="Y128" t="s">
        <v>338</v>
      </c>
      <c r="Z128" t="s">
        <v>274</v>
      </c>
      <c r="AA128" s="26" t="s">
        <v>84</v>
      </c>
      <c r="AB128" s="16" t="s">
        <v>86</v>
      </c>
      <c r="AC128" s="20">
        <v>44204</v>
      </c>
      <c r="AD128" s="26" t="s">
        <v>86</v>
      </c>
      <c r="AE128" s="66" t="str">
        <f>VLOOKUP(AD128,cs_lookup!$A$2:$B$54,2,FALSE)</f>
        <v>1</v>
      </c>
    </row>
    <row r="129" spans="1:31" x14ac:dyDescent="0.25">
      <c r="A129" s="18">
        <v>0.4488102466509033</v>
      </c>
      <c r="B129" s="18">
        <v>0.32483883941531488</v>
      </c>
      <c r="C129" s="18">
        <v>0.21769287054818767</v>
      </c>
      <c r="D129" s="3">
        <v>2.2281131223321355</v>
      </c>
      <c r="E129" s="4">
        <v>3.0784496145840308</v>
      </c>
      <c r="F129" s="31">
        <v>4.5936276988852685</v>
      </c>
      <c r="G129" s="7">
        <v>3.0430451302011052E-2</v>
      </c>
      <c r="H129" s="8">
        <v>1.0304304513020111</v>
      </c>
      <c r="I129" s="5">
        <v>2.1623129630115066</v>
      </c>
      <c r="J129" s="5">
        <v>2.9875375001721114</v>
      </c>
      <c r="K129" s="5">
        <v>4.4579696699383664</v>
      </c>
      <c r="L129">
        <v>1.6</v>
      </c>
      <c r="M129">
        <v>3.96</v>
      </c>
      <c r="N129">
        <v>6.54</v>
      </c>
      <c r="O129" s="5">
        <v>1.6486887220832178</v>
      </c>
      <c r="P129" s="5">
        <v>4.0805045871559633</v>
      </c>
      <c r="Q129" s="5">
        <v>6.7390151515151526</v>
      </c>
      <c r="R129" s="6">
        <v>0.60654263391602481</v>
      </c>
      <c r="S129" s="6">
        <v>0.24506773087516159</v>
      </c>
      <c r="T129" s="6">
        <v>0.14838963520881343</v>
      </c>
      <c r="U129">
        <v>0.73994839200873153</v>
      </c>
      <c r="V129">
        <v>1.3255063743206119</v>
      </c>
      <c r="W129">
        <v>1.4670355530010635</v>
      </c>
      <c r="X129" t="s">
        <v>486</v>
      </c>
      <c r="Y129" t="s">
        <v>417</v>
      </c>
      <c r="Z129" t="s">
        <v>274</v>
      </c>
      <c r="AA129" s="26" t="s">
        <v>90</v>
      </c>
      <c r="AB129" s="16" t="s">
        <v>75</v>
      </c>
      <c r="AC129" s="20">
        <v>44204</v>
      </c>
      <c r="AD129" s="26" t="s">
        <v>94</v>
      </c>
      <c r="AE129" s="66" t="str">
        <f>VLOOKUP(AD129,cs_lookup!$A$2:$B$54,2,FALSE)</f>
        <v>1</v>
      </c>
    </row>
    <row r="130" spans="1:31" x14ac:dyDescent="0.25">
      <c r="A130" s="18">
        <v>0.37191696422076936</v>
      </c>
      <c r="B130" s="18">
        <v>0.320253102781974</v>
      </c>
      <c r="C130" s="18">
        <v>0.29061077548331876</v>
      </c>
      <c r="D130" s="3">
        <v>2.6887722158497764</v>
      </c>
      <c r="E130" s="4">
        <v>3.1225302465868467</v>
      </c>
      <c r="F130" s="31">
        <v>3.4410286347327839</v>
      </c>
      <c r="G130" s="7">
        <v>2.9920884244098556E-2</v>
      </c>
      <c r="H130" s="8">
        <v>1.0299208842440986</v>
      </c>
      <c r="I130" s="5">
        <v>2.6106589903972841</v>
      </c>
      <c r="J130" s="5">
        <v>3.0318156417214519</v>
      </c>
      <c r="K130" s="5">
        <v>3.3410611313686456</v>
      </c>
      <c r="L130">
        <v>1.66</v>
      </c>
      <c r="M130">
        <v>3.88</v>
      </c>
      <c r="N130">
        <v>5.89</v>
      </c>
      <c r="O130" s="5">
        <v>1.7096686678452035</v>
      </c>
      <c r="P130" s="5">
        <v>3.9960930308671023</v>
      </c>
      <c r="Q130" s="5">
        <v>6.0662340081977399</v>
      </c>
      <c r="R130" s="6">
        <v>0.58490865441217865</v>
      </c>
      <c r="S130" s="6">
        <v>0.25024442431036509</v>
      </c>
      <c r="T130" s="6">
        <v>0.16484692127745612</v>
      </c>
      <c r="U130">
        <v>0.63585478076835489</v>
      </c>
      <c r="V130">
        <v>1.279761192140612</v>
      </c>
      <c r="W130">
        <v>1.7629129693856265</v>
      </c>
      <c r="X130" t="s">
        <v>418</v>
      </c>
      <c r="Y130" t="s">
        <v>340</v>
      </c>
      <c r="Z130" t="s">
        <v>274</v>
      </c>
      <c r="AA130" s="26" t="s">
        <v>90</v>
      </c>
      <c r="AB130" s="16" t="s">
        <v>75</v>
      </c>
      <c r="AC130" s="20">
        <v>44204</v>
      </c>
      <c r="AD130" s="26" t="s">
        <v>94</v>
      </c>
      <c r="AE130" s="66" t="str">
        <f>VLOOKUP(AD130,cs_lookup!$A$2:$B$54,2,FALSE)</f>
        <v>1</v>
      </c>
    </row>
    <row r="131" spans="1:31" x14ac:dyDescent="0.25">
      <c r="A131" s="18">
        <v>0.34829188040800102</v>
      </c>
      <c r="B131" s="18">
        <v>0.27125641254968691</v>
      </c>
      <c r="C131" s="18">
        <v>0.35142666230024622</v>
      </c>
      <c r="D131" s="3">
        <v>2.8711550749577217</v>
      </c>
      <c r="E131" s="4">
        <v>3.6865487919730811</v>
      </c>
      <c r="F131" s="31">
        <v>2.8455439136420337</v>
      </c>
      <c r="G131" s="7">
        <v>2.7394591224378484E-2</v>
      </c>
      <c r="H131" s="8">
        <v>1.0273945912243785</v>
      </c>
      <c r="I131" s="5">
        <v>2.7945981996421412</v>
      </c>
      <c r="J131" s="5">
        <v>3.5882501460122587</v>
      </c>
      <c r="K131" s="5">
        <v>2.7696699378676986</v>
      </c>
      <c r="L131">
        <v>2.8</v>
      </c>
      <c r="M131">
        <v>3.29</v>
      </c>
      <c r="N131">
        <v>2.73</v>
      </c>
      <c r="O131" s="5">
        <v>2.8767048554282595</v>
      </c>
      <c r="P131" s="5">
        <v>3.3801282051282051</v>
      </c>
      <c r="Q131" s="5">
        <v>2.804787234042553</v>
      </c>
      <c r="R131" s="6">
        <v>0.34761995069220558</v>
      </c>
      <c r="S131" s="6">
        <v>0.29584676654655795</v>
      </c>
      <c r="T131" s="6">
        <v>0.35653328276123653</v>
      </c>
      <c r="U131">
        <v>1.0019329434759352</v>
      </c>
      <c r="V131">
        <v>0.91688145088108919</v>
      </c>
      <c r="W131">
        <v>0.98567701612191394</v>
      </c>
      <c r="X131" t="s">
        <v>341</v>
      </c>
      <c r="Y131" t="s">
        <v>489</v>
      </c>
      <c r="Z131" t="s">
        <v>274</v>
      </c>
      <c r="AA131" s="26" t="s">
        <v>90</v>
      </c>
      <c r="AB131" s="16" t="s">
        <v>75</v>
      </c>
      <c r="AC131" s="20">
        <v>44204</v>
      </c>
      <c r="AD131" s="26" t="s">
        <v>89</v>
      </c>
      <c r="AE131" s="66" t="str">
        <f>VLOOKUP(AD131,cs_lookup!$A$2:$B$54,2,FALSE)</f>
        <v>1</v>
      </c>
    </row>
    <row r="132" spans="1:31" x14ac:dyDescent="0.25">
      <c r="A132" s="18">
        <v>0.23667208017188809</v>
      </c>
      <c r="B132" s="18">
        <v>0.31818367738574199</v>
      </c>
      <c r="C132" s="18">
        <v>0.40882761057920614</v>
      </c>
      <c r="D132" s="3">
        <v>4.2252554643273887</v>
      </c>
      <c r="E132" s="4">
        <v>3.1428387785828344</v>
      </c>
      <c r="F132" s="31">
        <v>2.4460187475675896</v>
      </c>
      <c r="G132" s="7">
        <v>3.4159045484828177E-2</v>
      </c>
      <c r="H132" s="8">
        <v>1.0341590454848282</v>
      </c>
      <c r="I132" s="5">
        <v>4.0856921213182735</v>
      </c>
      <c r="J132" s="5">
        <v>3.0390284669505818</v>
      </c>
      <c r="K132" s="5">
        <v>2.3652249218792667</v>
      </c>
      <c r="L132">
        <v>3.8</v>
      </c>
      <c r="M132">
        <v>3.16</v>
      </c>
      <c r="N132">
        <v>2.2000000000000002</v>
      </c>
      <c r="O132" s="5">
        <v>3.9298043728423471</v>
      </c>
      <c r="P132" s="5">
        <v>3.267942583732057</v>
      </c>
      <c r="Q132" s="5">
        <v>2.275149900066622</v>
      </c>
      <c r="R132" s="6">
        <v>0.25446559297218158</v>
      </c>
      <c r="S132" s="6">
        <v>0.30600292825768671</v>
      </c>
      <c r="T132" s="6">
        <v>0.43953147877013182</v>
      </c>
      <c r="U132">
        <v>0.9300749755891804</v>
      </c>
      <c r="V132">
        <v>1.039805988777329</v>
      </c>
      <c r="W132">
        <v>0.93014409735375669</v>
      </c>
      <c r="X132" t="s">
        <v>422</v>
      </c>
      <c r="Y132" t="s">
        <v>423</v>
      </c>
      <c r="Z132" t="s">
        <v>270</v>
      </c>
      <c r="AA132" s="26" t="s">
        <v>90</v>
      </c>
      <c r="AB132" s="16" t="s">
        <v>75</v>
      </c>
      <c r="AC132" s="20">
        <v>44204</v>
      </c>
      <c r="AD132" s="26" t="s">
        <v>75</v>
      </c>
      <c r="AE132" s="66" t="str">
        <f>VLOOKUP(AD132,cs_lookup!$A$2:$B$54,2,FALSE)</f>
        <v>X</v>
      </c>
    </row>
    <row r="133" spans="1:31" x14ac:dyDescent="0.25">
      <c r="A133" s="18">
        <v>0.38544788286802828</v>
      </c>
      <c r="B133" s="18">
        <v>0.29029454736984422</v>
      </c>
      <c r="C133" s="18">
        <v>0.30353834257992562</v>
      </c>
      <c r="D133" s="3">
        <v>2.5943844666086422</v>
      </c>
      <c r="E133" s="4">
        <v>3.4447770688781456</v>
      </c>
      <c r="F133" s="31">
        <v>3.2944767092700551</v>
      </c>
      <c r="G133" s="7">
        <v>3.2856378727875279E-2</v>
      </c>
      <c r="H133" s="8">
        <v>1.0328563787278753</v>
      </c>
      <c r="I133" s="5">
        <v>2.511854038994302</v>
      </c>
      <c r="J133" s="5">
        <v>3.3351946503161738</v>
      </c>
      <c r="K133" s="5">
        <v>3.1896755222906403</v>
      </c>
      <c r="L133">
        <v>2.4300000000000002</v>
      </c>
      <c r="M133">
        <v>3.28</v>
      </c>
      <c r="N133">
        <v>3.16</v>
      </c>
      <c r="O133" s="5">
        <v>2.5098410003087372</v>
      </c>
      <c r="P133" s="5">
        <v>3.3877689222274308</v>
      </c>
      <c r="Q133" s="5">
        <v>3.2638261567800861</v>
      </c>
      <c r="R133" s="6">
        <v>0.3984316137464442</v>
      </c>
      <c r="S133" s="6">
        <v>0.29517951872068893</v>
      </c>
      <c r="T133" s="6">
        <v>0.30638886753286693</v>
      </c>
      <c r="U133">
        <v>0.96741289990437718</v>
      </c>
      <c r="V133">
        <v>0.983450845871637</v>
      </c>
      <c r="W133">
        <v>0.99069638209803579</v>
      </c>
      <c r="X133" t="s">
        <v>345</v>
      </c>
      <c r="Y133" t="s">
        <v>421</v>
      </c>
      <c r="Z133" t="s">
        <v>270</v>
      </c>
      <c r="AA133" s="26" t="s">
        <v>90</v>
      </c>
      <c r="AB133" s="16" t="s">
        <v>75</v>
      </c>
      <c r="AC133" s="20">
        <v>44204</v>
      </c>
      <c r="AD133" s="26" t="s">
        <v>79</v>
      </c>
      <c r="AE133" s="66" t="str">
        <f>VLOOKUP(AD133,cs_lookup!$A$2:$B$54,2,FALSE)</f>
        <v>2</v>
      </c>
    </row>
    <row r="134" spans="1:31" x14ac:dyDescent="0.25">
      <c r="A134" s="18">
        <v>0.23918689855709724</v>
      </c>
      <c r="B134" s="18">
        <v>0.21779261483724197</v>
      </c>
      <c r="C134" s="18">
        <v>0.48774000777463844</v>
      </c>
      <c r="D134" s="3">
        <v>4.1808309988236507</v>
      </c>
      <c r="E134" s="4">
        <v>4.5915239171323945</v>
      </c>
      <c r="F134" s="31">
        <v>2.0502726535856635</v>
      </c>
      <c r="G134" s="7">
        <v>3.4662947244607611E-2</v>
      </c>
      <c r="H134" s="8">
        <v>1.0346629472446076</v>
      </c>
      <c r="I134" s="5">
        <v>4.0407661354429933</v>
      </c>
      <c r="J134" s="5">
        <v>4.4377001509138791</v>
      </c>
      <c r="K134" s="5">
        <v>1.9815850746812842</v>
      </c>
      <c r="L134">
        <v>3.13</v>
      </c>
      <c r="M134">
        <v>3.35</v>
      </c>
      <c r="N134">
        <v>2.4</v>
      </c>
      <c r="O134" s="5">
        <v>3.2384950248756219</v>
      </c>
      <c r="P134" s="5">
        <v>3.4661208732694355</v>
      </c>
      <c r="Q134" s="5">
        <v>2.4831910733870584</v>
      </c>
      <c r="R134" s="6">
        <v>0.30878540566490636</v>
      </c>
      <c r="S134" s="6">
        <v>0.28850696111377822</v>
      </c>
      <c r="T134" s="6">
        <v>0.40270763322131542</v>
      </c>
      <c r="U134">
        <v>0.77460558099258936</v>
      </c>
      <c r="V134">
        <v>0.75489552833129492</v>
      </c>
      <c r="W134">
        <v>1.2111516334397165</v>
      </c>
      <c r="X134" t="s">
        <v>346</v>
      </c>
      <c r="Y134" t="s">
        <v>420</v>
      </c>
      <c r="Z134" t="s">
        <v>270</v>
      </c>
      <c r="AA134" s="26" t="s">
        <v>85</v>
      </c>
      <c r="AB134" s="16" t="s">
        <v>79</v>
      </c>
      <c r="AC134" s="20">
        <v>44204</v>
      </c>
      <c r="AD134" s="26" t="s">
        <v>100</v>
      </c>
      <c r="AE134" s="66" t="str">
        <f>VLOOKUP(AD134,cs_lookup!$A$2:$B$54,2,FALSE)</f>
        <v>1</v>
      </c>
    </row>
    <row r="135" spans="1:31" x14ac:dyDescent="0.25">
      <c r="A135" s="18">
        <v>0.50823884370987915</v>
      </c>
      <c r="B135" s="18">
        <v>0.27178516336763203</v>
      </c>
      <c r="C135" s="18">
        <v>0.21013454783104796</v>
      </c>
      <c r="D135" s="3">
        <v>1.9675788507240419</v>
      </c>
      <c r="E135" s="4">
        <v>3.6793767091963856</v>
      </c>
      <c r="F135" s="31">
        <v>4.7588557441968957</v>
      </c>
      <c r="G135" s="7">
        <v>3.944284047940827E-2</v>
      </c>
      <c r="H135" s="8">
        <v>1.0394428404794083</v>
      </c>
      <c r="I135" s="5">
        <v>1.8929168339998013</v>
      </c>
      <c r="J135" s="5">
        <v>3.5397585763344099</v>
      </c>
      <c r="K135" s="5">
        <v>4.578275551931295</v>
      </c>
      <c r="L135">
        <v>2.0699999999999998</v>
      </c>
      <c r="M135">
        <v>3.02</v>
      </c>
      <c r="N135">
        <v>4.4400000000000004</v>
      </c>
      <c r="O135" s="5">
        <v>2.1516466797923748</v>
      </c>
      <c r="P135" s="5">
        <v>3.1391173782478128</v>
      </c>
      <c r="Q135" s="5">
        <v>4.6151262117285734</v>
      </c>
      <c r="R135" s="6">
        <v>0.46476032026619535</v>
      </c>
      <c r="S135" s="6">
        <v>0.31856088177186237</v>
      </c>
      <c r="T135" s="6">
        <v>0.21667879796194237</v>
      </c>
      <c r="U135">
        <v>1.0935504206098772</v>
      </c>
      <c r="V135">
        <v>0.85316552947725466</v>
      </c>
      <c r="W135">
        <v>0.96979745968480102</v>
      </c>
      <c r="X135" t="s">
        <v>428</v>
      </c>
      <c r="Y135" t="s">
        <v>351</v>
      </c>
      <c r="Z135" t="s">
        <v>273</v>
      </c>
      <c r="AA135" s="26" t="s">
        <v>90</v>
      </c>
      <c r="AB135" s="16" t="s">
        <v>75</v>
      </c>
      <c r="AC135" s="20">
        <v>44204</v>
      </c>
      <c r="AD135" s="26" t="s">
        <v>79</v>
      </c>
      <c r="AE135" s="66" t="str">
        <f>VLOOKUP(AD135,cs_lookup!$A$2:$B$54,2,FALSE)</f>
        <v>2</v>
      </c>
    </row>
    <row r="136" spans="1:31" x14ac:dyDescent="0.25">
      <c r="A136" s="18">
        <v>0</v>
      </c>
      <c r="B136" s="18">
        <v>0.10782685765618054</v>
      </c>
      <c r="C136" s="18">
        <v>0.68567536542504015</v>
      </c>
      <c r="D136" s="3" t="e">
        <v>#DIV/0!</v>
      </c>
      <c r="E136" s="4">
        <v>9.2741272604699798</v>
      </c>
      <c r="F136" s="31">
        <v>1.4584161112162963</v>
      </c>
      <c r="G136" s="7">
        <v>4.0849883533746745E-2</v>
      </c>
      <c r="H136" s="8">
        <v>1.0408498835337467</v>
      </c>
      <c r="I136" s="5" t="e">
        <v>#DIV/0!</v>
      </c>
      <c r="J136" s="5">
        <v>8.9101487228722842</v>
      </c>
      <c r="K136" s="5">
        <v>1.401178147097339</v>
      </c>
      <c r="L136">
        <v>4.53</v>
      </c>
      <c r="M136">
        <v>3.47</v>
      </c>
      <c r="N136">
        <v>1.88</v>
      </c>
      <c r="O136" s="5">
        <v>4.7150499724078729</v>
      </c>
      <c r="P136" s="5">
        <v>3.6117490958621015</v>
      </c>
      <c r="Q136" s="5">
        <v>1.9567977810434438</v>
      </c>
      <c r="R136" s="6">
        <v>0.21208682958864206</v>
      </c>
      <c r="S136" s="6">
        <v>0.27687416081744914</v>
      </c>
      <c r="T136" s="6">
        <v>0.5110390095939088</v>
      </c>
      <c r="U136" t="e">
        <v>#DIV/0!</v>
      </c>
      <c r="V136">
        <v>0.38944355564936156</v>
      </c>
      <c r="W136">
        <v>1.3417280335798709</v>
      </c>
      <c r="X136" t="s">
        <v>296</v>
      </c>
      <c r="Y136" t="s">
        <v>520</v>
      </c>
      <c r="Z136" t="s">
        <v>273</v>
      </c>
      <c r="AA136" s="26" t="s">
        <v>85</v>
      </c>
      <c r="AB136" s="16" t="s">
        <v>77</v>
      </c>
      <c r="AC136" s="20">
        <v>44204</v>
      </c>
      <c r="AD136" s="26" t="s">
        <v>75</v>
      </c>
      <c r="AE136" s="66" t="str">
        <f>VLOOKUP(AD136,cs_lookup!$A$2:$B$54,2,FALSE)</f>
        <v>X</v>
      </c>
    </row>
    <row r="137" spans="1:31" x14ac:dyDescent="0.25">
      <c r="A137" s="18" t="e">
        <v>#N/A</v>
      </c>
      <c r="B137" s="18" t="e">
        <v>#N/A</v>
      </c>
      <c r="C137" s="18" t="e">
        <v>#N/A</v>
      </c>
      <c r="D137" s="3" t="e">
        <v>#N/A</v>
      </c>
      <c r="E137" s="4" t="e">
        <v>#N/A</v>
      </c>
      <c r="F137" s="31" t="e">
        <v>#N/A</v>
      </c>
      <c r="G137" s="7">
        <v>3.4227793258694295E-2</v>
      </c>
      <c r="H137" s="8">
        <v>1.0342277932586943</v>
      </c>
      <c r="I137" s="5" t="e">
        <v>#N/A</v>
      </c>
      <c r="J137" s="5" t="e">
        <v>#N/A</v>
      </c>
      <c r="K137" s="5" t="e">
        <v>#N/A</v>
      </c>
      <c r="L137">
        <v>1.98</v>
      </c>
      <c r="M137">
        <v>3.39</v>
      </c>
      <c r="N137">
        <v>4.2699999999999996</v>
      </c>
      <c r="O137" s="5">
        <v>2.0477710306522146</v>
      </c>
      <c r="P137" s="5">
        <v>3.5060322191469737</v>
      </c>
      <c r="Q137" s="5">
        <v>4.4161526772146242</v>
      </c>
      <c r="R137" s="6">
        <v>0.48833584665054092</v>
      </c>
      <c r="S137" s="6">
        <v>0.28522270689323626</v>
      </c>
      <c r="T137" s="6">
        <v>0.22644144645622274</v>
      </c>
      <c r="U137" t="e">
        <v>#N/A</v>
      </c>
      <c r="V137" t="e">
        <v>#N/A</v>
      </c>
      <c r="W137" t="e">
        <v>#N/A</v>
      </c>
      <c r="X137" t="s">
        <v>429</v>
      </c>
      <c r="Y137" t="s">
        <v>496</v>
      </c>
      <c r="Z137" t="s">
        <v>278</v>
      </c>
      <c r="AA137" s="26"/>
      <c r="AB137" s="16" t="e">
        <v>#N/A</v>
      </c>
      <c r="AC137" s="20">
        <v>44204</v>
      </c>
      <c r="AD137" s="26" t="s">
        <v>75</v>
      </c>
      <c r="AE137" s="66" t="str">
        <f>VLOOKUP(AD137,cs_lookup!$A$2:$B$54,2,FALSE)</f>
        <v>X</v>
      </c>
    </row>
    <row r="138" spans="1:31" x14ac:dyDescent="0.25">
      <c r="A138" s="18">
        <v>0.16620241474736272</v>
      </c>
      <c r="B138" s="18">
        <v>0.26221629960980491</v>
      </c>
      <c r="C138" s="18">
        <v>0.50678702856644231</v>
      </c>
      <c r="D138" s="3">
        <v>6.016759753581546</v>
      </c>
      <c r="E138" s="4">
        <v>3.8136454579218215</v>
      </c>
      <c r="F138" s="31">
        <v>1.9732154606022931</v>
      </c>
      <c r="G138" s="7">
        <v>3.2517210685836018E-2</v>
      </c>
      <c r="H138" s="8">
        <v>1.032517210685836</v>
      </c>
      <c r="I138" s="5">
        <v>5.8272730868912026</v>
      </c>
      <c r="J138" s="5">
        <v>3.6935417816315694</v>
      </c>
      <c r="K138" s="5">
        <v>1.9110727067606075</v>
      </c>
      <c r="L138">
        <v>7</v>
      </c>
      <c r="M138">
        <v>4.09</v>
      </c>
      <c r="N138">
        <v>1.55</v>
      </c>
      <c r="O138" s="5">
        <v>7.2276204748008519</v>
      </c>
      <c r="P138" s="5">
        <v>4.2229953917050693</v>
      </c>
      <c r="Q138" s="5">
        <v>1.6004016765630458</v>
      </c>
      <c r="R138" s="6">
        <v>0.13835812263337663</v>
      </c>
      <c r="S138" s="6">
        <v>0.2367987428933096</v>
      </c>
      <c r="T138" s="6">
        <v>0.62484313447331374</v>
      </c>
      <c r="U138">
        <v>1.2012479757893819</v>
      </c>
      <c r="V138">
        <v>1.1073382248821619</v>
      </c>
      <c r="W138">
        <v>0.81106281017813853</v>
      </c>
      <c r="X138" t="s">
        <v>299</v>
      </c>
      <c r="Y138" t="s">
        <v>355</v>
      </c>
      <c r="Z138" t="s">
        <v>278</v>
      </c>
      <c r="AA138" s="26" t="s">
        <v>90</v>
      </c>
      <c r="AB138" s="16" t="s">
        <v>75</v>
      </c>
      <c r="AC138" s="20">
        <v>44204</v>
      </c>
      <c r="AD138" s="26" t="s">
        <v>125</v>
      </c>
      <c r="AE138" s="66" t="str">
        <f>VLOOKUP(AD138,cs_lookup!$A$2:$B$54,2,FALSE)</f>
        <v>2</v>
      </c>
    </row>
    <row r="139" spans="1:31" x14ac:dyDescent="0.25">
      <c r="A139" s="18">
        <v>0.54699665358565952</v>
      </c>
      <c r="B139" s="18">
        <v>0.19596190682501696</v>
      </c>
      <c r="C139" s="18">
        <v>0.23751344043722133</v>
      </c>
      <c r="D139" s="3">
        <v>1.8281647491713591</v>
      </c>
      <c r="E139" s="4">
        <v>5.1030326056836346</v>
      </c>
      <c r="F139" s="31">
        <v>4.2102880500538085</v>
      </c>
      <c r="G139" s="7">
        <v>2.9500045675806108E-2</v>
      </c>
      <c r="H139" s="8">
        <v>1.0295000456758061</v>
      </c>
      <c r="I139" s="5">
        <v>1.7757791821867057</v>
      </c>
      <c r="J139" s="5">
        <v>4.9568065850194252</v>
      </c>
      <c r="K139" s="5">
        <v>4.0896433834444395</v>
      </c>
      <c r="L139">
        <v>1.52</v>
      </c>
      <c r="M139">
        <v>4.3600000000000003</v>
      </c>
      <c r="N139">
        <v>7.03</v>
      </c>
      <c r="O139" s="5">
        <v>1.5648400694272253</v>
      </c>
      <c r="P139" s="5">
        <v>4.4886201991465153</v>
      </c>
      <c r="Q139" s="5">
        <v>7.2373853211009171</v>
      </c>
      <c r="R139" s="6">
        <v>0.63904294089684677</v>
      </c>
      <c r="S139" s="6">
        <v>0.22278561242275391</v>
      </c>
      <c r="T139" s="6">
        <v>0.1381714466803993</v>
      </c>
      <c r="U139">
        <v>0.85596228137344332</v>
      </c>
      <c r="V139">
        <v>0.87959857323803847</v>
      </c>
      <c r="W139">
        <v>1.7189762873845227</v>
      </c>
      <c r="X139" t="s">
        <v>430</v>
      </c>
      <c r="Y139" t="s">
        <v>354</v>
      </c>
      <c r="Z139" t="s">
        <v>278</v>
      </c>
      <c r="AA139" s="26" t="s">
        <v>84</v>
      </c>
      <c r="AB139" s="16" t="s">
        <v>92</v>
      </c>
      <c r="AC139" s="20">
        <v>44204</v>
      </c>
      <c r="AD139" s="26" t="s">
        <v>76</v>
      </c>
      <c r="AE139" s="66" t="str">
        <f>VLOOKUP(AD139,cs_lookup!$A$2:$B$54,2,FALSE)</f>
        <v>2</v>
      </c>
    </row>
    <row r="140" spans="1:31" x14ac:dyDescent="0.25">
      <c r="A140" s="18">
        <v>0.58539359680843195</v>
      </c>
      <c r="B140" s="18">
        <v>0.35074581574979391</v>
      </c>
      <c r="C140" s="18">
        <v>6.3554440498326731E-2</v>
      </c>
      <c r="D140" s="3">
        <v>1.7082523714847646</v>
      </c>
      <c r="E140" s="4">
        <v>2.8510675112753288</v>
      </c>
      <c r="F140" s="31">
        <v>15.734541790613799</v>
      </c>
      <c r="G140" s="7">
        <v>3.202388378635268E-2</v>
      </c>
      <c r="H140" s="8">
        <v>1.0320238837863527</v>
      </c>
      <c r="I140" s="5">
        <v>1.6552449980299131</v>
      </c>
      <c r="J140" s="5">
        <v>2.762598381749807</v>
      </c>
      <c r="K140" s="5">
        <v>15.246296173772592</v>
      </c>
      <c r="L140">
        <v>1.62</v>
      </c>
      <c r="M140">
        <v>4.24</v>
      </c>
      <c r="N140">
        <v>5.59</v>
      </c>
      <c r="O140" s="5">
        <v>1.6718786917338915</v>
      </c>
      <c r="P140" s="5">
        <v>4.3757812672541352</v>
      </c>
      <c r="Q140" s="5">
        <v>5.7690135103657116</v>
      </c>
      <c r="R140" s="6">
        <v>0.5981295203678374</v>
      </c>
      <c r="S140" s="6">
        <v>0.22853061863110771</v>
      </c>
      <c r="T140" s="6">
        <v>0.17333986100105486</v>
      </c>
      <c r="U140">
        <v>0.97870708078147839</v>
      </c>
      <c r="V140">
        <v>1.5347869701257189</v>
      </c>
      <c r="W140">
        <v>0.3666464258785806</v>
      </c>
      <c r="X140" t="s">
        <v>436</v>
      </c>
      <c r="Y140" t="s">
        <v>437</v>
      </c>
      <c r="Z140" t="s">
        <v>269</v>
      </c>
      <c r="AA140" s="26" t="s">
        <v>84</v>
      </c>
      <c r="AB140" s="16" t="s">
        <v>78</v>
      </c>
      <c r="AC140" s="20">
        <v>44204</v>
      </c>
      <c r="AD140" s="26" t="s">
        <v>86</v>
      </c>
      <c r="AE140" s="66" t="str">
        <f>VLOOKUP(AD140,cs_lookup!$A$2:$B$54,2,FALSE)</f>
        <v>1</v>
      </c>
    </row>
    <row r="141" spans="1:31" x14ac:dyDescent="0.25">
      <c r="A141" s="18">
        <v>0.48280396017606264</v>
      </c>
      <c r="B141" s="18">
        <v>0.43607218478152576</v>
      </c>
      <c r="C141" s="18">
        <v>8.0747121138236982E-2</v>
      </c>
      <c r="D141" s="3">
        <v>2.0712340462893741</v>
      </c>
      <c r="E141" s="4">
        <v>2.2931983164691063</v>
      </c>
      <c r="F141" s="31">
        <v>12.38434244965868</v>
      </c>
      <c r="G141" s="7">
        <v>2.9427709498631938E-2</v>
      </c>
      <c r="H141" s="8">
        <v>1.0294277094986319</v>
      </c>
      <c r="I141" s="5">
        <v>2.0120247659722885</v>
      </c>
      <c r="J141" s="5">
        <v>2.2276438600880248</v>
      </c>
      <c r="K141" s="5">
        <v>12.030317753628662</v>
      </c>
      <c r="L141">
        <v>2.04</v>
      </c>
      <c r="M141">
        <v>3.45</v>
      </c>
      <c r="N141">
        <v>4.01</v>
      </c>
      <c r="O141" s="5">
        <v>2.1000325273772091</v>
      </c>
      <c r="P141" s="5">
        <v>3.5515255977702802</v>
      </c>
      <c r="Q141" s="5">
        <v>4.1280051150895138</v>
      </c>
      <c r="R141" s="6">
        <v>0.47618310048222379</v>
      </c>
      <c r="S141" s="6">
        <v>0.28156913767644537</v>
      </c>
      <c r="T141" s="6">
        <v>0.24224776184133082</v>
      </c>
      <c r="U141">
        <v>1.0139040207162624</v>
      </c>
      <c r="V141">
        <v>1.5487215267272005</v>
      </c>
      <c r="W141">
        <v>0.33332452908739485</v>
      </c>
      <c r="X141" t="s">
        <v>435</v>
      </c>
      <c r="Y141" t="s">
        <v>360</v>
      </c>
      <c r="Z141" t="s">
        <v>269</v>
      </c>
      <c r="AA141" s="26" t="s">
        <v>84</v>
      </c>
      <c r="AB141" s="16" t="s">
        <v>78</v>
      </c>
      <c r="AC141" s="20">
        <v>44204</v>
      </c>
      <c r="AD141" s="26" t="s">
        <v>78</v>
      </c>
      <c r="AE141" s="66" t="str">
        <f>VLOOKUP(AD141,cs_lookup!$A$2:$B$54,2,FALSE)</f>
        <v>1</v>
      </c>
    </row>
    <row r="142" spans="1:31" x14ac:dyDescent="0.25">
      <c r="A142" s="18">
        <v>0.69156024585204579</v>
      </c>
      <c r="B142" s="18">
        <v>0.15077924514330915</v>
      </c>
      <c r="C142" s="18">
        <v>0.11426813167481968</v>
      </c>
      <c r="D142" s="3">
        <v>1.4460056170058431</v>
      </c>
      <c r="E142" s="4">
        <v>6.632212537272907</v>
      </c>
      <c r="F142" s="31">
        <v>8.7513463757836316</v>
      </c>
      <c r="G142" s="7">
        <v>3.2693201684383055E-2</v>
      </c>
      <c r="H142" s="8">
        <v>1.0326932016843831</v>
      </c>
      <c r="I142" s="5">
        <v>1.400227690709422</v>
      </c>
      <c r="J142" s="5">
        <v>6.4222486663564551</v>
      </c>
      <c r="K142" s="5">
        <v>8.474294554771614</v>
      </c>
      <c r="L142">
        <v>5.42</v>
      </c>
      <c r="M142">
        <v>4.13</v>
      </c>
      <c r="N142">
        <v>1.65</v>
      </c>
      <c r="O142" s="5">
        <v>5.5971971531293558</v>
      </c>
      <c r="P142" s="5">
        <v>4.2650229229565015</v>
      </c>
      <c r="Q142" s="5">
        <v>1.7039437827792319</v>
      </c>
      <c r="R142" s="6">
        <v>0.17866084982211258</v>
      </c>
      <c r="S142" s="6">
        <v>0.23446532833797828</v>
      </c>
      <c r="T142" s="6">
        <v>0.58687382183990933</v>
      </c>
      <c r="U142">
        <v>3.8707990393005085</v>
      </c>
      <c r="V142">
        <v>0.64307693684229139</v>
      </c>
      <c r="W142">
        <v>0.19470647253710763</v>
      </c>
      <c r="X142" t="s">
        <v>500</v>
      </c>
      <c r="Y142" t="s">
        <v>439</v>
      </c>
      <c r="Z142" t="s">
        <v>269</v>
      </c>
      <c r="AA142" s="26" t="s">
        <v>84</v>
      </c>
      <c r="AB142" s="16" t="s">
        <v>89</v>
      </c>
      <c r="AC142" s="20">
        <v>44204</v>
      </c>
      <c r="AD142" s="26" t="s">
        <v>75</v>
      </c>
      <c r="AE142" s="66" t="str">
        <f>VLOOKUP(AD142,cs_lookup!$A$2:$B$54,2,FALSE)</f>
        <v>X</v>
      </c>
    </row>
    <row r="143" spans="1:31" x14ac:dyDescent="0.25">
      <c r="A143" s="18">
        <v>0.33519757484801854</v>
      </c>
      <c r="B143" s="18">
        <v>0.19140006639831378</v>
      </c>
      <c r="C143" s="18">
        <v>0.43051360465809996</v>
      </c>
      <c r="D143" s="3">
        <v>2.9833151401927909</v>
      </c>
      <c r="E143" s="4">
        <v>5.2246585845949838</v>
      </c>
      <c r="F143" s="31">
        <v>2.3228069663307571</v>
      </c>
      <c r="G143" s="7">
        <v>3.9741738666469795E-2</v>
      </c>
      <c r="H143" s="8">
        <v>1.0397417386664698</v>
      </c>
      <c r="I143" s="5">
        <v>2.8692847745239782</v>
      </c>
      <c r="J143" s="5">
        <v>5.0249580163011602</v>
      </c>
      <c r="K143" s="5">
        <v>2.2340230077806575</v>
      </c>
      <c r="L143">
        <v>2.17</v>
      </c>
      <c r="M143">
        <v>3.7</v>
      </c>
      <c r="N143">
        <v>3.24</v>
      </c>
      <c r="O143" s="5">
        <v>2.2562395729062392</v>
      </c>
      <c r="P143" s="5">
        <v>3.8470444330659386</v>
      </c>
      <c r="Q143" s="5">
        <v>3.3687632332793624</v>
      </c>
      <c r="R143" s="6">
        <v>0.44321534468607438</v>
      </c>
      <c r="S143" s="6">
        <v>0.25993981026183277</v>
      </c>
      <c r="T143" s="6">
        <v>0.29684484505209296</v>
      </c>
      <c r="U143">
        <v>0.75628603311430065</v>
      </c>
      <c r="V143">
        <v>0.73632455992608403</v>
      </c>
      <c r="W143">
        <v>1.4502984027987738</v>
      </c>
      <c r="X143" t="s">
        <v>367</v>
      </c>
      <c r="Y143" t="s">
        <v>364</v>
      </c>
      <c r="Z143" t="s">
        <v>282</v>
      </c>
      <c r="AA143" s="26" t="s">
        <v>85</v>
      </c>
      <c r="AB143" s="16" t="s">
        <v>96</v>
      </c>
      <c r="AC143" s="20">
        <v>44204</v>
      </c>
      <c r="AD143" s="26" t="s">
        <v>74</v>
      </c>
      <c r="AE143" s="66" t="str">
        <f>VLOOKUP(AD143,cs_lookup!$A$2:$B$54,2,FALSE)</f>
        <v>X</v>
      </c>
    </row>
    <row r="144" spans="1:31" x14ac:dyDescent="0.25">
      <c r="A144" s="18">
        <v>1.2999122289043255E-3</v>
      </c>
      <c r="B144" s="18">
        <v>2.9929774905074929E-4</v>
      </c>
      <c r="C144" s="18">
        <v>2.7036677173602742E-7</v>
      </c>
      <c r="D144" s="3">
        <v>769.2827082970698</v>
      </c>
      <c r="E144" s="4">
        <v>3341.1544295658528</v>
      </c>
      <c r="F144" s="31">
        <v>3698679.3664731476</v>
      </c>
      <c r="G144" s="7">
        <v>4.5947751929914071E-2</v>
      </c>
      <c r="H144" s="8">
        <v>1.0459477519299141</v>
      </c>
      <c r="I144" s="5">
        <v>735.48865789676381</v>
      </c>
      <c r="J144" s="5">
        <v>3194.3798563560886</v>
      </c>
      <c r="K144" s="5">
        <v>3536198.9732743222</v>
      </c>
      <c r="L144">
        <v>1.57</v>
      </c>
      <c r="M144">
        <v>3.84</v>
      </c>
      <c r="N144">
        <v>6.73</v>
      </c>
      <c r="O144" s="5">
        <v>1.6421379705299652</v>
      </c>
      <c r="P144" s="5">
        <v>4.0164393674108698</v>
      </c>
      <c r="Q144" s="5">
        <v>7.0392283704883223</v>
      </c>
      <c r="R144" s="6">
        <v>0.60896222969454339</v>
      </c>
      <c r="S144" s="6">
        <v>0.24897674495323782</v>
      </c>
      <c r="T144" s="6">
        <v>0.1420610253522189</v>
      </c>
      <c r="U144">
        <v>2.1346352294400327E-3</v>
      </c>
      <c r="V144">
        <v>1.2021112618648888E-3</v>
      </c>
      <c r="W144">
        <v>1.9031734500415843E-6</v>
      </c>
      <c r="X144" t="s">
        <v>446</v>
      </c>
      <c r="Y144" t="s">
        <v>448</v>
      </c>
      <c r="Z144" t="s">
        <v>282</v>
      </c>
      <c r="AA144" s="26" t="s">
        <v>84</v>
      </c>
      <c r="AB144" s="16" t="s">
        <v>521</v>
      </c>
      <c r="AC144" s="20">
        <v>44204</v>
      </c>
      <c r="AD144" s="26" t="s">
        <v>203</v>
      </c>
      <c r="AE144" s="66" t="str">
        <f>VLOOKUP(AD144,cs_lookup!$A$2:$B$54,2,FALSE)</f>
        <v>1</v>
      </c>
    </row>
    <row r="145" spans="1:31" x14ac:dyDescent="0.25">
      <c r="A145" s="18">
        <v>0</v>
      </c>
      <c r="B145" s="18">
        <v>8.20849986238988E-2</v>
      </c>
      <c r="C145" s="18">
        <v>0.68996467213545132</v>
      </c>
      <c r="D145" s="3" t="e">
        <v>#DIV/0!</v>
      </c>
      <c r="E145" s="4">
        <v>12.182493960703473</v>
      </c>
      <c r="F145" s="31">
        <v>1.4493495687322433</v>
      </c>
      <c r="G145" s="7">
        <v>4.8410150033892485E-2</v>
      </c>
      <c r="H145" s="8">
        <v>1.0484101500338925</v>
      </c>
      <c r="I145" s="5" t="e">
        <v>#DIV/0!</v>
      </c>
      <c r="J145" s="5">
        <v>11.619969494104614</v>
      </c>
      <c r="K145" s="5">
        <v>1.3824261131823166</v>
      </c>
      <c r="L145">
        <v>1.93</v>
      </c>
      <c r="M145">
        <v>3.56</v>
      </c>
      <c r="N145">
        <v>4.01</v>
      </c>
      <c r="O145" s="5">
        <v>2.0234315895654125</v>
      </c>
      <c r="P145" s="5">
        <v>3.7323401341206575</v>
      </c>
      <c r="Q145" s="5">
        <v>4.2041247016359087</v>
      </c>
      <c r="R145" s="6">
        <v>0.49420993778928668</v>
      </c>
      <c r="S145" s="6">
        <v>0.26792842132958516</v>
      </c>
      <c r="T145" s="6">
        <v>0.23786164088112802</v>
      </c>
      <c r="U145" t="e">
        <v>#DIV/0!</v>
      </c>
      <c r="V145">
        <v>0.30636913477321642</v>
      </c>
      <c r="W145">
        <v>2.9006975213807715</v>
      </c>
      <c r="X145" t="s">
        <v>449</v>
      </c>
      <c r="Y145" t="s">
        <v>442</v>
      </c>
      <c r="Z145" t="s">
        <v>282</v>
      </c>
      <c r="AA145" s="118" t="s">
        <v>85</v>
      </c>
      <c r="AB145" s="16" t="s">
        <v>87</v>
      </c>
      <c r="AC145" s="20">
        <v>44204</v>
      </c>
      <c r="AD145" s="26" t="s">
        <v>77</v>
      </c>
      <c r="AE145" s="66" t="str">
        <f>VLOOKUP(AD145,cs_lookup!$A$2:$B$54,2,FALSE)</f>
        <v>2</v>
      </c>
    </row>
    <row r="146" spans="1:31" x14ac:dyDescent="0.25">
      <c r="A146" s="18">
        <v>0.22206137991154826</v>
      </c>
      <c r="B146" s="18">
        <v>0.22370949734281226</v>
      </c>
      <c r="C146" s="18">
        <v>0.49530712454667503</v>
      </c>
      <c r="D146" s="3">
        <v>4.5032594159250978</v>
      </c>
      <c r="E146" s="4">
        <v>4.4700829060806511</v>
      </c>
      <c r="F146" s="31">
        <v>2.0189493557461748</v>
      </c>
      <c r="G146" s="7">
        <v>2.6837950781612774E-2</v>
      </c>
      <c r="H146" s="8">
        <v>1.0268379507816128</v>
      </c>
      <c r="I146" s="5">
        <v>4.385559973214165</v>
      </c>
      <c r="J146" s="5">
        <v>4.3532505812412703</v>
      </c>
      <c r="K146" s="5">
        <v>1.9661810845707277</v>
      </c>
      <c r="L146">
        <v>2.84</v>
      </c>
      <c r="M146">
        <v>3.64</v>
      </c>
      <c r="N146">
        <v>2.5</v>
      </c>
      <c r="O146" s="5">
        <v>2.9162197802197802</v>
      </c>
      <c r="P146" s="5">
        <v>3.7376901408450705</v>
      </c>
      <c r="Q146" s="5">
        <v>2.567094876954032</v>
      </c>
      <c r="R146" s="6">
        <v>0.3429096828650669</v>
      </c>
      <c r="S146" s="6">
        <v>0.26754491740021707</v>
      </c>
      <c r="T146" s="6">
        <v>0.38954539973471602</v>
      </c>
      <c r="U146">
        <v>0.64757978852095632</v>
      </c>
      <c r="V146">
        <v>0.83615678263163606</v>
      </c>
      <c r="W146">
        <v>1.2715003819426021</v>
      </c>
      <c r="X146" t="s">
        <v>461</v>
      </c>
      <c r="Y146" t="s">
        <v>506</v>
      </c>
      <c r="Z146" t="s">
        <v>276</v>
      </c>
      <c r="AA146" s="26" t="s">
        <v>85</v>
      </c>
      <c r="AB146" s="16" t="s">
        <v>79</v>
      </c>
      <c r="AC146" s="20">
        <v>44204</v>
      </c>
      <c r="AD146" s="26" t="s">
        <v>73</v>
      </c>
      <c r="AE146" s="66" t="str">
        <f>VLOOKUP(AD146,cs_lookup!$A$2:$B$54,2,FALSE)</f>
        <v>X</v>
      </c>
    </row>
    <row r="147" spans="1:31" x14ac:dyDescent="0.25">
      <c r="A147" s="18">
        <v>6.1033704509311788E-2</v>
      </c>
      <c r="B147" s="18">
        <v>0.16501660133539192</v>
      </c>
      <c r="C147" s="18">
        <v>0.64223327175571909</v>
      </c>
      <c r="D147" s="3">
        <v>16.384389707942962</v>
      </c>
      <c r="E147" s="4">
        <v>6.0599963392018124</v>
      </c>
      <c r="F147" s="31">
        <v>1.5570666360312171</v>
      </c>
      <c r="G147" s="7">
        <v>2.7647749361811691E-2</v>
      </c>
      <c r="H147" s="8">
        <v>1.0276477493618117</v>
      </c>
      <c r="I147" s="5">
        <v>15.943585453398766</v>
      </c>
      <c r="J147" s="5">
        <v>5.8969587029847359</v>
      </c>
      <c r="K147" s="5">
        <v>1.5151754450862995</v>
      </c>
      <c r="L147">
        <v>2.15</v>
      </c>
      <c r="M147">
        <v>3.84</v>
      </c>
      <c r="N147">
        <v>3.31</v>
      </c>
      <c r="O147" s="5">
        <v>2.2094426611278952</v>
      </c>
      <c r="P147" s="5">
        <v>3.9461673575493568</v>
      </c>
      <c r="Q147" s="5">
        <v>3.4015140503875969</v>
      </c>
      <c r="R147" s="6">
        <v>0.45260282947986141</v>
      </c>
      <c r="S147" s="6">
        <v>0.25341043838065158</v>
      </c>
      <c r="T147" s="6">
        <v>0.29398673213948701</v>
      </c>
      <c r="U147">
        <v>0.13485047050954743</v>
      </c>
      <c r="V147">
        <v>0.65118312564345926</v>
      </c>
      <c r="W147">
        <v>2.1845654975034745</v>
      </c>
      <c r="X147" t="s">
        <v>504</v>
      </c>
      <c r="Y147" t="s">
        <v>472</v>
      </c>
      <c r="Z147" t="s">
        <v>276</v>
      </c>
      <c r="AA147" s="26" t="s">
        <v>85</v>
      </c>
      <c r="AB147" s="16" t="s">
        <v>77</v>
      </c>
      <c r="AC147" s="20">
        <v>44204</v>
      </c>
      <c r="AD147" s="26" t="s">
        <v>86</v>
      </c>
      <c r="AE147" s="66" t="str">
        <f>VLOOKUP(AD147,cs_lookup!$A$2:$B$54,2,FALSE)</f>
        <v>1</v>
      </c>
    </row>
    <row r="148" spans="1:31" x14ac:dyDescent="0.25">
      <c r="A148" s="18">
        <v>0.27550253860068619</v>
      </c>
      <c r="B148" s="18">
        <v>0.22614889957265724</v>
      </c>
      <c r="C148" s="18">
        <v>0.45143741448521635</v>
      </c>
      <c r="D148" s="3">
        <v>3.6297306191047536</v>
      </c>
      <c r="E148" s="4">
        <v>4.421865425344329</v>
      </c>
      <c r="F148" s="31">
        <v>2.2151464808035932</v>
      </c>
      <c r="G148" s="7">
        <v>2.7211518257644229E-2</v>
      </c>
      <c r="H148" s="8">
        <v>1.0272115182576442</v>
      </c>
      <c r="I148" s="5">
        <v>3.5335766340135097</v>
      </c>
      <c r="J148" s="5">
        <v>4.3047272608904299</v>
      </c>
      <c r="K148" s="5">
        <v>2.1564657730483043</v>
      </c>
      <c r="L148">
        <v>2.14</v>
      </c>
      <c r="M148">
        <v>3.75</v>
      </c>
      <c r="N148">
        <v>3.41</v>
      </c>
      <c r="O148" s="5">
        <v>2.1982326490713588</v>
      </c>
      <c r="P148" s="5">
        <v>3.8520431934661659</v>
      </c>
      <c r="Q148" s="5">
        <v>3.502791277258567</v>
      </c>
      <c r="R148" s="6">
        <v>0.45491090327606998</v>
      </c>
      <c r="S148" s="6">
        <v>0.25960248880287728</v>
      </c>
      <c r="T148" s="6">
        <v>0.28548660792105274</v>
      </c>
      <c r="U148">
        <v>0.60561867525407076</v>
      </c>
      <c r="V148">
        <v>0.87113532930871795</v>
      </c>
      <c r="W148">
        <v>1.581291037686976</v>
      </c>
      <c r="X148" t="s">
        <v>467</v>
      </c>
      <c r="Y148" t="s">
        <v>463</v>
      </c>
      <c r="Z148" t="s">
        <v>276</v>
      </c>
      <c r="AA148" s="26" t="s">
        <v>85</v>
      </c>
      <c r="AB148" s="16" t="s">
        <v>79</v>
      </c>
      <c r="AC148" s="20">
        <v>44204</v>
      </c>
      <c r="AD148" s="26" t="s">
        <v>73</v>
      </c>
      <c r="AE148" s="66" t="str">
        <f>VLOOKUP(AD148,cs_lookup!$A$2:$B$54,2,FALSE)</f>
        <v>X</v>
      </c>
    </row>
    <row r="149" spans="1:31" x14ac:dyDescent="0.25">
      <c r="A149" s="18">
        <v>0.86404210989896202</v>
      </c>
      <c r="B149" s="18">
        <v>0.10058031065408599</v>
      </c>
      <c r="C149" s="18">
        <v>2.0942405782395871E-2</v>
      </c>
      <c r="D149" s="3">
        <v>1.1573510000767628</v>
      </c>
      <c r="E149" s="4">
        <v>9.9423037520651754</v>
      </c>
      <c r="F149" s="31">
        <v>47.750005915776747</v>
      </c>
      <c r="G149" s="7">
        <v>3.1451091254327546E-2</v>
      </c>
      <c r="H149" s="8">
        <v>1.0314510912543275</v>
      </c>
      <c r="I149" s="5">
        <v>1.12206095847873</v>
      </c>
      <c r="J149" s="5">
        <v>9.6391422107804772</v>
      </c>
      <c r="K149" s="5">
        <v>46.294008819854845</v>
      </c>
      <c r="L149">
        <v>1.55</v>
      </c>
      <c r="M149">
        <v>4.46</v>
      </c>
      <c r="N149">
        <v>6.17</v>
      </c>
      <c r="O149" s="5">
        <v>1.5987491914442078</v>
      </c>
      <c r="P149" s="5">
        <v>4.6002718669943006</v>
      </c>
      <c r="Q149" s="5">
        <v>6.3640532330392006</v>
      </c>
      <c r="R149" s="6">
        <v>0.62548897935433134</v>
      </c>
      <c r="S149" s="6">
        <v>0.21737845695049635</v>
      </c>
      <c r="T149" s="6">
        <v>0.15713256369517239</v>
      </c>
      <c r="U149">
        <v>1.3813866245747131</v>
      </c>
      <c r="V149">
        <v>0.46269677347553895</v>
      </c>
      <c r="W149">
        <v>0.13327858522707531</v>
      </c>
      <c r="X149" t="s">
        <v>509</v>
      </c>
      <c r="Y149" t="s">
        <v>457</v>
      </c>
      <c r="Z149" t="s">
        <v>276</v>
      </c>
      <c r="AA149" s="26" t="s">
        <v>84</v>
      </c>
      <c r="AB149" s="16" t="s">
        <v>100</v>
      </c>
      <c r="AC149" s="20">
        <v>44204</v>
      </c>
      <c r="AD149" s="26" t="s">
        <v>79</v>
      </c>
      <c r="AE149" s="66" t="str">
        <f>VLOOKUP(AD149,cs_lookup!$A$2:$B$54,2,FALSE)</f>
        <v>2</v>
      </c>
    </row>
    <row r="150" spans="1:31" x14ac:dyDescent="0.25">
      <c r="A150" s="18">
        <v>0.22475199199076901</v>
      </c>
      <c r="B150" s="18">
        <v>0.40330995836310701</v>
      </c>
      <c r="C150" s="18">
        <v>0.35214606627732564</v>
      </c>
      <c r="D150" s="3">
        <v>4.4493487739190849</v>
      </c>
      <c r="E150" s="4">
        <v>2.4794825400757463</v>
      </c>
      <c r="F150" s="31">
        <v>2.8397307133695762</v>
      </c>
      <c r="G150" s="7">
        <v>2.7951027951027996E-2</v>
      </c>
      <c r="H150" s="8">
        <v>1.027951027951028</v>
      </c>
      <c r="I150" s="5">
        <v>4.3283664814147684</v>
      </c>
      <c r="J150" s="5">
        <v>2.4120629024691924</v>
      </c>
      <c r="K150" s="5">
        <v>2.7625155636352572</v>
      </c>
      <c r="L150">
        <v>2.34</v>
      </c>
      <c r="M150">
        <v>3.33</v>
      </c>
      <c r="N150">
        <v>3.33</v>
      </c>
      <c r="O150" s="5">
        <v>2.4054054054054053</v>
      </c>
      <c r="P150" s="5">
        <v>3.4230769230769234</v>
      </c>
      <c r="Q150" s="5">
        <v>3.4230769230769234</v>
      </c>
      <c r="R150" s="6">
        <v>0.4157303370786517</v>
      </c>
      <c r="S150" s="6">
        <v>0.29213483146067415</v>
      </c>
      <c r="T150" s="6">
        <v>0.29213483146067415</v>
      </c>
      <c r="U150">
        <v>0.54061965641022802</v>
      </c>
      <c r="V150">
        <v>1.3805610113198663</v>
      </c>
      <c r="W150">
        <v>1.2054230730262301</v>
      </c>
      <c r="X150" t="s">
        <v>522</v>
      </c>
      <c r="Y150" t="s">
        <v>464</v>
      </c>
      <c r="Z150" t="s">
        <v>276</v>
      </c>
      <c r="AA150" s="26" t="s">
        <v>90</v>
      </c>
      <c r="AB150" s="16" t="s">
        <v>75</v>
      </c>
      <c r="AC150" s="20">
        <v>44204</v>
      </c>
      <c r="AD150" s="26" t="s">
        <v>76</v>
      </c>
      <c r="AE150" s="66" t="str">
        <f>VLOOKUP(AD150,cs_lookup!$A$2:$B$54,2,FALSE)</f>
        <v>2</v>
      </c>
    </row>
    <row r="151" spans="1:31" x14ac:dyDescent="0.25">
      <c r="A151" s="18">
        <v>0.371467946376694</v>
      </c>
      <c r="B151" s="18">
        <v>0.31823439896317762</v>
      </c>
      <c r="C151" s="18">
        <v>0.29268360219745693</v>
      </c>
      <c r="D151" s="3">
        <v>2.692022312433739</v>
      </c>
      <c r="E151" s="4">
        <v>3.1423378593201936</v>
      </c>
      <c r="F151" s="31">
        <v>3.416658782699268</v>
      </c>
      <c r="G151" s="7">
        <v>2.8110063222675619E-2</v>
      </c>
      <c r="H151" s="8">
        <v>1.0281100632226756</v>
      </c>
      <c r="I151" s="5">
        <v>2.6184184055113962</v>
      </c>
      <c r="J151" s="5">
        <v>3.0564216534077473</v>
      </c>
      <c r="K151" s="5">
        <v>3.3232422334137421</v>
      </c>
      <c r="L151">
        <v>3.71</v>
      </c>
      <c r="M151">
        <v>3.76</v>
      </c>
      <c r="N151">
        <v>2.0299999999999998</v>
      </c>
      <c r="O151" s="5">
        <v>3.8142883345561267</v>
      </c>
      <c r="P151" s="5">
        <v>3.8656938377172603</v>
      </c>
      <c r="Q151" s="5">
        <v>2.0870634283420313</v>
      </c>
      <c r="R151" s="6">
        <v>0.26217210454184797</v>
      </c>
      <c r="S151" s="6">
        <v>0.25868577336442977</v>
      </c>
      <c r="T151" s="6">
        <v>0.4791421220937222</v>
      </c>
      <c r="U151">
        <v>1.4168858545261447</v>
      </c>
      <c r="V151">
        <v>1.2301967550216117</v>
      </c>
      <c r="W151">
        <v>0.61084924222171977</v>
      </c>
      <c r="X151" t="s">
        <v>470</v>
      </c>
      <c r="Y151" t="s">
        <v>454</v>
      </c>
      <c r="Z151" t="s">
        <v>276</v>
      </c>
      <c r="AA151" s="26" t="s">
        <v>90</v>
      </c>
      <c r="AB151" s="16" t="s">
        <v>75</v>
      </c>
      <c r="AC151" s="20">
        <v>44204</v>
      </c>
      <c r="AD151" s="26" t="s">
        <v>74</v>
      </c>
      <c r="AE151" s="66" t="str">
        <f>VLOOKUP(AD151,cs_lookup!$A$2:$B$54,2,FALSE)</f>
        <v>X</v>
      </c>
    </row>
    <row r="152" spans="1:31" x14ac:dyDescent="0.25">
      <c r="A152" s="18">
        <v>0.79431187405309078</v>
      </c>
      <c r="B152" s="18">
        <v>0.15881221330688128</v>
      </c>
      <c r="C152" s="18">
        <v>4.3618728694210615E-2</v>
      </c>
      <c r="D152" s="3">
        <v>1.2589513422446474</v>
      </c>
      <c r="E152" s="4">
        <v>6.2967449365348678</v>
      </c>
      <c r="F152" s="31">
        <v>22.925931817282127</v>
      </c>
      <c r="G152" s="7">
        <v>2.8584029907170017E-2</v>
      </c>
      <c r="H152" s="8">
        <v>1.02858402990717</v>
      </c>
      <c r="I152" s="5">
        <v>1.2239654764601664</v>
      </c>
      <c r="J152" s="5">
        <v>6.121760355450153</v>
      </c>
      <c r="K152" s="5">
        <v>22.288827310833515</v>
      </c>
      <c r="L152">
        <v>1.79</v>
      </c>
      <c r="M152">
        <v>3.99</v>
      </c>
      <c r="N152">
        <v>4.5599999999999996</v>
      </c>
      <c r="O152" s="5">
        <v>1.8411654135338344</v>
      </c>
      <c r="P152" s="5">
        <v>4.1040502793296083</v>
      </c>
      <c r="Q152" s="5">
        <v>4.690343176376695</v>
      </c>
      <c r="R152" s="6">
        <v>0.54313425216947431</v>
      </c>
      <c r="S152" s="6">
        <v>0.24366173217628045</v>
      </c>
      <c r="T152" s="6">
        <v>0.2132040156542454</v>
      </c>
      <c r="U152">
        <v>1.462459550065794</v>
      </c>
      <c r="V152">
        <v>0.65177330838305947</v>
      </c>
      <c r="W152">
        <v>0.20458680649311708</v>
      </c>
      <c r="X152" t="s">
        <v>505</v>
      </c>
      <c r="Y152" t="s">
        <v>451</v>
      </c>
      <c r="Z152" t="s">
        <v>276</v>
      </c>
      <c r="AA152" s="26" t="s">
        <v>84</v>
      </c>
      <c r="AB152" s="16" t="s">
        <v>94</v>
      </c>
      <c r="AC152" s="20">
        <v>44204</v>
      </c>
      <c r="AD152" s="26" t="s">
        <v>75</v>
      </c>
      <c r="AE152" s="66" t="str">
        <f>VLOOKUP(AD152,cs_lookup!$A$2:$B$54,2,FALSE)</f>
        <v>X</v>
      </c>
    </row>
    <row r="153" spans="1:31" x14ac:dyDescent="0.25">
      <c r="A153" s="18">
        <v>0.24869956703184964</v>
      </c>
      <c r="B153" s="18">
        <v>0.28311763914517252</v>
      </c>
      <c r="C153" s="18">
        <v>0.42545623204587213</v>
      </c>
      <c r="D153" s="3">
        <v>4.0209157254863062</v>
      </c>
      <c r="E153" s="4">
        <v>3.5321006597092879</v>
      </c>
      <c r="F153" s="31">
        <v>2.3504180328757798</v>
      </c>
      <c r="G153" s="7">
        <v>4.4445760965799996E-2</v>
      </c>
      <c r="H153" s="8">
        <v>1.0444457609658</v>
      </c>
      <c r="I153" s="5">
        <v>3.8498080759772164</v>
      </c>
      <c r="J153" s="5">
        <v>3.381794241228143</v>
      </c>
      <c r="K153" s="5">
        <v>2.2503974076187028</v>
      </c>
      <c r="L153">
        <v>2.42</v>
      </c>
      <c r="M153">
        <v>3.1</v>
      </c>
      <c r="N153">
        <v>3.24</v>
      </c>
      <c r="O153" s="5">
        <v>2.527558741537236</v>
      </c>
      <c r="P153" s="5">
        <v>3.23778185899398</v>
      </c>
      <c r="Q153" s="5">
        <v>3.3840042655291924</v>
      </c>
      <c r="R153" s="6">
        <v>0.39563867836828592</v>
      </c>
      <c r="S153" s="6">
        <v>0.30885341988750059</v>
      </c>
      <c r="T153" s="6">
        <v>0.29550790174421349</v>
      </c>
      <c r="U153">
        <v>0.62860276466787735</v>
      </c>
      <c r="V153">
        <v>0.91667315598544352</v>
      </c>
      <c r="W153">
        <v>1.439745704039209</v>
      </c>
      <c r="X153" t="s">
        <v>306</v>
      </c>
      <c r="Y153" t="s">
        <v>370</v>
      </c>
      <c r="Z153" t="s">
        <v>275</v>
      </c>
      <c r="AA153" s="26" t="s">
        <v>90</v>
      </c>
      <c r="AB153" s="16" t="s">
        <v>75</v>
      </c>
      <c r="AC153" s="20">
        <v>44235</v>
      </c>
      <c r="AD153" s="26" t="s">
        <v>75</v>
      </c>
      <c r="AE153" s="66" t="str">
        <f>VLOOKUP(AD153,cs_lookup!$A$2:$B$54,2,FALSE)</f>
        <v>X</v>
      </c>
    </row>
    <row r="154" spans="1:31" x14ac:dyDescent="0.25">
      <c r="A154" s="18">
        <v>0.59572883482000216</v>
      </c>
      <c r="B154" s="18">
        <v>0.23755052459643086</v>
      </c>
      <c r="C154" s="18">
        <v>0.16049945809799487</v>
      </c>
      <c r="D154" s="3">
        <v>1.6786160775684917</v>
      </c>
      <c r="E154" s="4">
        <v>4.2096307793842049</v>
      </c>
      <c r="F154" s="31">
        <v>6.2305506314509671</v>
      </c>
      <c r="G154" s="7">
        <v>3.3754232628518732E-2</v>
      </c>
      <c r="H154" s="8">
        <v>1.0337542326285187</v>
      </c>
      <c r="I154" s="5">
        <v>1.62380576019533</v>
      </c>
      <c r="J154" s="5">
        <v>4.0721775510223646</v>
      </c>
      <c r="K154" s="5">
        <v>6.0271101532601179</v>
      </c>
      <c r="L154">
        <v>2.4900000000000002</v>
      </c>
      <c r="M154">
        <v>3.03</v>
      </c>
      <c r="N154">
        <v>3.31</v>
      </c>
      <c r="O154" s="5">
        <v>2.574048039245012</v>
      </c>
      <c r="P154" s="5">
        <v>3.1322753248644117</v>
      </c>
      <c r="Q154" s="5">
        <v>3.4217265100003971</v>
      </c>
      <c r="R154" s="6">
        <v>0.38849313794986812</v>
      </c>
      <c r="S154" s="6">
        <v>0.31925673712711938</v>
      </c>
      <c r="T154" s="6">
        <v>0.29225012492301261</v>
      </c>
      <c r="U154">
        <v>1.5334346391901421</v>
      </c>
      <c r="V154">
        <v>0.74407364660199682</v>
      </c>
      <c r="W154">
        <v>0.54918525061460699</v>
      </c>
      <c r="X154" t="s">
        <v>394</v>
      </c>
      <c r="Y154" t="s">
        <v>317</v>
      </c>
      <c r="Z154" t="s">
        <v>279</v>
      </c>
      <c r="AA154" s="26" t="s">
        <v>84</v>
      </c>
      <c r="AB154" s="16" t="s">
        <v>86</v>
      </c>
      <c r="AC154" s="20">
        <v>44235</v>
      </c>
      <c r="AD154" s="26" t="s">
        <v>75</v>
      </c>
      <c r="AE154" s="66" t="str">
        <f>VLOOKUP(AD154,cs_lookup!$A$2:$B$54,2,FALSE)</f>
        <v>X</v>
      </c>
    </row>
    <row r="155" spans="1:31" x14ac:dyDescent="0.25">
      <c r="A155" s="18">
        <v>0.46642795747423943</v>
      </c>
      <c r="B155" s="18">
        <v>0.30377572759612897</v>
      </c>
      <c r="C155" s="18">
        <v>0.22010798080356439</v>
      </c>
      <c r="D155" s="3">
        <v>2.1439538174665045</v>
      </c>
      <c r="E155" s="4">
        <v>3.2919022461514897</v>
      </c>
      <c r="F155" s="31">
        <v>4.5432246316068436</v>
      </c>
      <c r="G155" s="28">
        <v>3.2902594265471707E-2</v>
      </c>
      <c r="H155" s="8">
        <v>1.0329025942654717</v>
      </c>
      <c r="I155" s="5">
        <v>2.0756592435428387</v>
      </c>
      <c r="J155" s="5">
        <v>3.1870403505883931</v>
      </c>
      <c r="K155" s="5">
        <v>4.3985024888408457</v>
      </c>
      <c r="L155">
        <v>2.93</v>
      </c>
      <c r="M155">
        <v>3.14</v>
      </c>
      <c r="N155">
        <v>2.68</v>
      </c>
      <c r="O155" s="5">
        <v>3.0264046011978323</v>
      </c>
      <c r="P155" s="5">
        <v>3.2433141459935815</v>
      </c>
      <c r="Q155" s="5">
        <v>2.7681789526314642</v>
      </c>
      <c r="R155" s="6">
        <v>0.33042508579461127</v>
      </c>
      <c r="S155" s="6">
        <v>0.30832659279560859</v>
      </c>
      <c r="T155" s="6">
        <v>0.36124832140978025</v>
      </c>
      <c r="U155">
        <v>1.4115997166273448</v>
      </c>
      <c r="V155">
        <v>0.98524011452201776</v>
      </c>
      <c r="W155">
        <v>0.60929827976663731</v>
      </c>
      <c r="X155" t="s">
        <v>481</v>
      </c>
      <c r="Y155" t="s">
        <v>389</v>
      </c>
      <c r="Z155" t="s">
        <v>279</v>
      </c>
      <c r="AA155" s="26" t="s">
        <v>90</v>
      </c>
      <c r="AB155" s="16" t="s">
        <v>75</v>
      </c>
      <c r="AC155" s="20">
        <v>44235</v>
      </c>
      <c r="AD155" s="26" t="s">
        <v>89</v>
      </c>
      <c r="AE155" s="66" t="str">
        <f>VLOOKUP(AD155,cs_lookup!$A$2:$B$54,2,FALSE)</f>
        <v>1</v>
      </c>
    </row>
    <row r="156" spans="1:31" x14ac:dyDescent="0.25">
      <c r="A156" s="18">
        <v>0.42931723387619736</v>
      </c>
      <c r="B156" s="18">
        <v>0.24256921578335688</v>
      </c>
      <c r="C156" s="18">
        <v>0.30582466944446324</v>
      </c>
      <c r="D156" s="3">
        <v>2.3292798916345645</v>
      </c>
      <c r="E156" s="4">
        <v>4.1225346619956866</v>
      </c>
      <c r="F156" s="31">
        <v>3.2698473992190378</v>
      </c>
      <c r="G156" s="28">
        <v>3.2403557034098807E-2</v>
      </c>
      <c r="H156" s="8">
        <v>1.0324035570340988</v>
      </c>
      <c r="I156" s="5">
        <v>2.256171896894803</v>
      </c>
      <c r="J156" s="5">
        <v>3.9931426368182548</v>
      </c>
      <c r="K156" s="5">
        <v>3.1672182616385922</v>
      </c>
      <c r="L156">
        <v>2.64</v>
      </c>
      <c r="M156">
        <v>3.19</v>
      </c>
      <c r="N156">
        <v>2.94</v>
      </c>
      <c r="O156" s="5">
        <v>2.7255453905700211</v>
      </c>
      <c r="P156" s="5">
        <v>3.293367346938775</v>
      </c>
      <c r="Q156" s="5">
        <v>3.0352664576802506</v>
      </c>
      <c r="R156" s="6">
        <v>0.36689904466821588</v>
      </c>
      <c r="S156" s="6">
        <v>0.3036405886909373</v>
      </c>
      <c r="T156" s="6">
        <v>0.32946036664084694</v>
      </c>
      <c r="U156">
        <v>1.1701236078835413</v>
      </c>
      <c r="V156">
        <v>0.79886953463345334</v>
      </c>
      <c r="W156">
        <v>0.92825936109592944</v>
      </c>
      <c r="X156" t="s">
        <v>484</v>
      </c>
      <c r="Y156" t="s">
        <v>403</v>
      </c>
      <c r="Z156" t="s">
        <v>281</v>
      </c>
      <c r="AA156" s="26" t="s">
        <v>84</v>
      </c>
      <c r="AB156" s="16" t="s">
        <v>86</v>
      </c>
      <c r="AC156" s="20">
        <v>44235</v>
      </c>
      <c r="AD156" s="26" t="s">
        <v>77</v>
      </c>
      <c r="AE156" s="66" t="str">
        <f>VLOOKUP(AD156,cs_lookup!$A$2:$B$54,2,FALSE)</f>
        <v>2</v>
      </c>
    </row>
    <row r="157" spans="1:31" x14ac:dyDescent="0.25">
      <c r="A157" s="18">
        <v>0.69851105796230695</v>
      </c>
      <c r="B157" s="18">
        <v>0.19721148283162546</v>
      </c>
      <c r="C157" s="18">
        <v>0.1008142135254714</v>
      </c>
      <c r="D157" s="3">
        <v>1.4316165629749587</v>
      </c>
      <c r="E157" s="4">
        <v>5.0706986512229442</v>
      </c>
      <c r="F157" s="31">
        <v>9.9192362369354115</v>
      </c>
      <c r="G157" s="28">
        <v>3.7688241440777093E-2</v>
      </c>
      <c r="H157" s="8">
        <v>1.0376882414407771</v>
      </c>
      <c r="I157" s="5">
        <v>1.379621070955986</v>
      </c>
      <c r="J157" s="5">
        <v>4.8865337860844775</v>
      </c>
      <c r="K157" s="5">
        <v>9.5589752690683465</v>
      </c>
      <c r="L157">
        <v>1.76</v>
      </c>
      <c r="M157">
        <v>3.75</v>
      </c>
      <c r="N157">
        <v>4.93</v>
      </c>
      <c r="O157" s="5">
        <v>1.8263313049357677</v>
      </c>
      <c r="P157" s="5">
        <v>3.8913309054029139</v>
      </c>
      <c r="Q157" s="5">
        <v>5.1158030303030309</v>
      </c>
      <c r="R157" s="6">
        <v>0.54754578060258907</v>
      </c>
      <c r="S157" s="6">
        <v>0.25698148636281515</v>
      </c>
      <c r="T157" s="6">
        <v>0.1954727330345957</v>
      </c>
      <c r="U157">
        <v>1.2757126120003637</v>
      </c>
      <c r="V157">
        <v>0.7674151380430404</v>
      </c>
      <c r="W157">
        <v>0.51574565905122338</v>
      </c>
      <c r="X157" t="s">
        <v>523</v>
      </c>
      <c r="Y157" t="s">
        <v>411</v>
      </c>
      <c r="Z157" t="s">
        <v>283</v>
      </c>
      <c r="AA157" s="26" t="s">
        <v>84</v>
      </c>
      <c r="AB157" s="16" t="s">
        <v>86</v>
      </c>
      <c r="AC157" s="20">
        <v>44235</v>
      </c>
      <c r="AD157" s="26" t="s">
        <v>74</v>
      </c>
      <c r="AE157" s="66" t="str">
        <f>VLOOKUP(AD157,cs_lookup!$A$2:$B$54,2,FALSE)</f>
        <v>X</v>
      </c>
    </row>
    <row r="158" spans="1:31" x14ac:dyDescent="0.25">
      <c r="A158" s="18">
        <v>0.27271728592647143</v>
      </c>
      <c r="B158" s="18">
        <v>0.33820460083727844</v>
      </c>
      <c r="C158" s="18">
        <v>0.362643855254003</v>
      </c>
      <c r="D158" s="3">
        <v>3.6668009385720222</v>
      </c>
      <c r="E158" s="4">
        <v>2.9567900540807059</v>
      </c>
      <c r="F158" s="31">
        <v>2.7575263871480189</v>
      </c>
      <c r="G158" s="28">
        <v>3.4713730991491332E-2</v>
      </c>
      <c r="H158" s="8">
        <v>1.0347137309914913</v>
      </c>
      <c r="I158" s="5">
        <v>3.5437830085219724</v>
      </c>
      <c r="J158" s="5">
        <v>2.857592361558233</v>
      </c>
      <c r="K158" s="5">
        <v>2.6650138145027618</v>
      </c>
      <c r="L158">
        <v>4.17</v>
      </c>
      <c r="M158">
        <v>3.45</v>
      </c>
      <c r="N158">
        <v>1.98</v>
      </c>
      <c r="O158" s="5">
        <v>4.3147562582345191</v>
      </c>
      <c r="P158" s="5">
        <v>3.5697623719206453</v>
      </c>
      <c r="Q158" s="5">
        <v>2.0487331873631529</v>
      </c>
      <c r="R158" s="6">
        <v>0.23176280191761581</v>
      </c>
      <c r="S158" s="6">
        <v>0.28013069101346605</v>
      </c>
      <c r="T158" s="6">
        <v>0.48810650706891817</v>
      </c>
      <c r="U158">
        <v>1.1767086161799754</v>
      </c>
      <c r="V158">
        <v>1.2073100580793581</v>
      </c>
      <c r="W158">
        <v>0.74296050145219539</v>
      </c>
      <c r="X158" t="s">
        <v>524</v>
      </c>
      <c r="Y158" t="s">
        <v>525</v>
      </c>
      <c r="Z158" t="s">
        <v>277</v>
      </c>
      <c r="AA158" s="26" t="s">
        <v>90</v>
      </c>
      <c r="AB158" s="16" t="s">
        <v>75</v>
      </c>
      <c r="AC158" s="20">
        <v>44235</v>
      </c>
      <c r="AD158" s="26" t="s">
        <v>183</v>
      </c>
      <c r="AE158" s="66" t="e">
        <f>VLOOKUP(AD158,cs_lookup!$A$2:$B$54,2,FALSE)</f>
        <v>#N/A</v>
      </c>
    </row>
    <row r="159" spans="1:31" x14ac:dyDescent="0.25">
      <c r="A159" s="18">
        <v>0.57490174160492669</v>
      </c>
      <c r="B159" s="18">
        <v>0.24836754555263021</v>
      </c>
      <c r="C159" s="18">
        <v>0.17002713416715787</v>
      </c>
      <c r="D159" s="3">
        <v>1.7394276754291023</v>
      </c>
      <c r="E159" s="4">
        <v>4.0262909462464185</v>
      </c>
      <c r="F159" s="31">
        <v>5.8814141924951544</v>
      </c>
      <c r="G159" s="28">
        <v>3.4220319051818882E-2</v>
      </c>
      <c r="H159" s="8">
        <v>1.0342203190518189</v>
      </c>
      <c r="I159" s="5">
        <v>1.68187343004808</v>
      </c>
      <c r="J159" s="5">
        <v>3.8930688868477783</v>
      </c>
      <c r="K159" s="5">
        <v>5.686809748514011</v>
      </c>
      <c r="L159">
        <v>2.88</v>
      </c>
      <c r="M159">
        <v>3.34</v>
      </c>
      <c r="N159">
        <v>2.58</v>
      </c>
      <c r="O159" s="5">
        <v>2.9785545188692382</v>
      </c>
      <c r="P159" s="5">
        <v>3.4542958656330751</v>
      </c>
      <c r="Q159" s="5">
        <v>2.668288423153693</v>
      </c>
      <c r="R159" s="6">
        <v>0.33573332086586566</v>
      </c>
      <c r="S159" s="6">
        <v>0.28949460002805177</v>
      </c>
      <c r="T159" s="6">
        <v>0.37477207910608251</v>
      </c>
      <c r="U159">
        <v>1.7123761803631494</v>
      </c>
      <c r="V159">
        <v>0.85793498575988492</v>
      </c>
      <c r="W159">
        <v>0.45368143372022701</v>
      </c>
      <c r="X159" t="s">
        <v>526</v>
      </c>
      <c r="Y159" t="s">
        <v>527</v>
      </c>
      <c r="Z159" t="s">
        <v>277</v>
      </c>
      <c r="AA159" s="26" t="s">
        <v>84</v>
      </c>
      <c r="AB159" s="16" t="s">
        <v>86</v>
      </c>
      <c r="AC159" s="20">
        <v>44235</v>
      </c>
      <c r="AD159" s="26" t="s">
        <v>183</v>
      </c>
      <c r="AE159" s="66" t="e">
        <f>VLOOKUP(AD159,cs_lookup!$A$2:$B$54,2,FALSE)</f>
        <v>#N/A</v>
      </c>
    </row>
    <row r="160" spans="1:31" x14ac:dyDescent="0.25">
      <c r="A160" s="18">
        <v>0.41441500919118712</v>
      </c>
      <c r="B160" s="18">
        <v>0.31207384230880264</v>
      </c>
      <c r="C160" s="18">
        <v>0.25974883136046389</v>
      </c>
      <c r="D160" s="3">
        <v>2.4130400150122404</v>
      </c>
      <c r="E160" s="4">
        <v>3.2043698138932202</v>
      </c>
      <c r="F160" s="31">
        <v>3.8498729513522232</v>
      </c>
      <c r="G160" s="28">
        <v>2.6696372732958107E-2</v>
      </c>
      <c r="H160" s="8">
        <v>1.0266963727329581</v>
      </c>
      <c r="I160" s="5">
        <v>2.3502956464032114</v>
      </c>
      <c r="J160" s="5">
        <v>3.1210491231828583</v>
      </c>
      <c r="K160" s="5">
        <v>3.7497677537364478</v>
      </c>
      <c r="L160">
        <v>2.46</v>
      </c>
      <c r="M160">
        <v>3.2</v>
      </c>
      <c r="N160">
        <v>3.25</v>
      </c>
      <c r="O160" s="5">
        <v>2.5256730769230771</v>
      </c>
      <c r="P160" s="5">
        <v>3.2854283927454659</v>
      </c>
      <c r="Q160" s="5">
        <v>3.336763211382114</v>
      </c>
      <c r="R160" s="6">
        <v>0.3959340617504854</v>
      </c>
      <c r="S160" s="6">
        <v>0.30437430997068565</v>
      </c>
      <c r="T160" s="6">
        <v>0.29969162827882895</v>
      </c>
      <c r="U160">
        <v>1.046676831387011</v>
      </c>
      <c r="V160">
        <v>1.0252962621545114</v>
      </c>
      <c r="W160">
        <v>0.86672034468309267</v>
      </c>
      <c r="X160" t="s">
        <v>339</v>
      </c>
      <c r="Y160" t="s">
        <v>516</v>
      </c>
      <c r="Z160" t="s">
        <v>274</v>
      </c>
      <c r="AA160" s="26" t="s">
        <v>90</v>
      </c>
      <c r="AB160" s="16" t="s">
        <v>75</v>
      </c>
      <c r="AC160" s="20">
        <v>44235</v>
      </c>
      <c r="AD160" s="26" t="s">
        <v>75</v>
      </c>
      <c r="AE160" s="66" t="str">
        <f>VLOOKUP(AD160,cs_lookup!$A$2:$B$54,2,FALSE)</f>
        <v>X</v>
      </c>
    </row>
    <row r="161" spans="1:31" x14ac:dyDescent="0.25">
      <c r="A161" s="18">
        <v>0.51897633944551169</v>
      </c>
      <c r="B161" s="18">
        <v>0.22322265817092998</v>
      </c>
      <c r="C161" s="18">
        <v>0.24271256420156406</v>
      </c>
      <c r="D161" s="3">
        <v>1.9268701171780336</v>
      </c>
      <c r="E161" s="4">
        <v>4.4798319677488223</v>
      </c>
      <c r="F161" s="31">
        <v>4.1200998526369483</v>
      </c>
      <c r="G161" s="28">
        <v>3.9385710685679642E-2</v>
      </c>
      <c r="H161" s="8">
        <v>1.0393857106856796</v>
      </c>
      <c r="I161" s="5">
        <v>1.8538547310861944</v>
      </c>
      <c r="J161" s="5">
        <v>4.3100765401070316</v>
      </c>
      <c r="K161" s="5">
        <v>3.9639758467710036</v>
      </c>
      <c r="L161">
        <v>2.2200000000000002</v>
      </c>
      <c r="M161">
        <v>3.67</v>
      </c>
      <c r="N161">
        <v>3.16</v>
      </c>
      <c r="O161" s="5">
        <v>2.3074362777222088</v>
      </c>
      <c r="P161" s="5">
        <v>3.814545558216444</v>
      </c>
      <c r="Q161" s="5">
        <v>3.2844588457667476</v>
      </c>
      <c r="R161" s="6">
        <v>0.43338141540669212</v>
      </c>
      <c r="S161" s="6">
        <v>0.26215442566835329</v>
      </c>
      <c r="T161" s="6">
        <v>0.3044641589249546</v>
      </c>
      <c r="U161">
        <v>1.1975048329160491</v>
      </c>
      <c r="V161">
        <v>0.85149299921918864</v>
      </c>
      <c r="W161">
        <v>0.79717942847055678</v>
      </c>
      <c r="X161" t="s">
        <v>347</v>
      </c>
      <c r="Y161" t="s">
        <v>349</v>
      </c>
      <c r="Z161" t="s">
        <v>270</v>
      </c>
      <c r="AA161" s="26" t="s">
        <v>84</v>
      </c>
      <c r="AB161" s="16" t="s">
        <v>86</v>
      </c>
      <c r="AC161" s="20">
        <v>44235</v>
      </c>
      <c r="AD161" s="26" t="s">
        <v>78</v>
      </c>
      <c r="AE161" s="66" t="str">
        <f>VLOOKUP(AD161,cs_lookup!$A$2:$B$54,2,FALSE)</f>
        <v>1</v>
      </c>
    </row>
    <row r="162" spans="1:31" x14ac:dyDescent="0.25">
      <c r="A162" s="18">
        <v>0.27553016439027544</v>
      </c>
      <c r="B162" s="18">
        <v>0.24916188170492651</v>
      </c>
      <c r="C162" s="18">
        <v>0.43090137242569015</v>
      </c>
      <c r="D162" s="3">
        <v>3.6293666873567689</v>
      </c>
      <c r="E162" s="4">
        <v>4.0134550002486504</v>
      </c>
      <c r="F162" s="31">
        <v>2.3207166743764596</v>
      </c>
      <c r="G162" s="28">
        <v>4.6100747290387822E-2</v>
      </c>
      <c r="H162" s="8">
        <v>1.0461007472903878</v>
      </c>
      <c r="I162" s="5">
        <v>3.4694236637891347</v>
      </c>
      <c r="J162" s="5">
        <v>3.8365855398194766</v>
      </c>
      <c r="K162" s="5">
        <v>2.2184447151840625</v>
      </c>
      <c r="L162">
        <v>2.13</v>
      </c>
      <c r="M162">
        <v>3.28</v>
      </c>
      <c r="N162">
        <v>3.68</v>
      </c>
      <c r="O162" s="5">
        <v>2.228194591728526</v>
      </c>
      <c r="P162" s="5">
        <v>3.4312104511124719</v>
      </c>
      <c r="Q162" s="5">
        <v>3.8496507500286272</v>
      </c>
      <c r="R162" s="6">
        <v>0.44879383681846574</v>
      </c>
      <c r="S162" s="6">
        <v>0.29144233915345491</v>
      </c>
      <c r="T162" s="6">
        <v>0.25976382402807935</v>
      </c>
      <c r="U162">
        <v>0.61393482215248341</v>
      </c>
      <c r="V162">
        <v>0.85492685252479317</v>
      </c>
      <c r="W162">
        <v>1.6588197915469234</v>
      </c>
      <c r="X162" t="s">
        <v>493</v>
      </c>
      <c r="Y162" t="s">
        <v>297</v>
      </c>
      <c r="Z162" t="s">
        <v>273</v>
      </c>
      <c r="AA162" s="26" t="s">
        <v>85</v>
      </c>
      <c r="AB162" s="16" t="s">
        <v>79</v>
      </c>
      <c r="AC162" s="20">
        <v>44235</v>
      </c>
      <c r="AD162" s="26" t="s">
        <v>79</v>
      </c>
      <c r="AE162" s="66" t="str">
        <f>VLOOKUP(AD162,cs_lookup!$A$2:$B$54,2,FALSE)</f>
        <v>2</v>
      </c>
    </row>
    <row r="163" spans="1:31" x14ac:dyDescent="0.25">
      <c r="A163" s="18">
        <v>0.2993306373085986</v>
      </c>
      <c r="B163" s="18">
        <v>0.30939055376268182</v>
      </c>
      <c r="C163" s="18">
        <v>0.3624989527868252</v>
      </c>
      <c r="D163" s="3">
        <v>3.3407873279908791</v>
      </c>
      <c r="E163" s="4">
        <v>3.2321607361259339</v>
      </c>
      <c r="F163" s="31">
        <v>2.7586286589580027</v>
      </c>
      <c r="G163" s="28">
        <v>4.465375893947332E-2</v>
      </c>
      <c r="H163" s="8">
        <v>1.0446537589394733</v>
      </c>
      <c r="I163" s="5">
        <v>3.1979852648808995</v>
      </c>
      <c r="J163" s="5">
        <v>3.0940019202220701</v>
      </c>
      <c r="K163" s="5">
        <v>2.640710987110741</v>
      </c>
      <c r="L163">
        <v>2.52</v>
      </c>
      <c r="M163">
        <v>2.94</v>
      </c>
      <c r="N163">
        <v>3.25</v>
      </c>
      <c r="O163" s="5">
        <v>2.6325274725274728</v>
      </c>
      <c r="P163" s="5">
        <v>3.0712820512820516</v>
      </c>
      <c r="Q163" s="5">
        <v>3.3951247165532883</v>
      </c>
      <c r="R163" s="6">
        <v>0.3798630823175822</v>
      </c>
      <c r="S163" s="6">
        <v>0.32559692770078474</v>
      </c>
      <c r="T163" s="6">
        <v>0.29453998998163294</v>
      </c>
      <c r="U163">
        <v>0.78799612608404268</v>
      </c>
      <c r="V163">
        <v>0.95022565460753927</v>
      </c>
      <c r="W163">
        <v>1.2307291543312338</v>
      </c>
      <c r="X163" t="s">
        <v>495</v>
      </c>
      <c r="Y163" t="s">
        <v>352</v>
      </c>
      <c r="Z163" t="s">
        <v>273</v>
      </c>
      <c r="AA163" s="26" t="s">
        <v>90</v>
      </c>
      <c r="AB163" s="16" t="s">
        <v>75</v>
      </c>
      <c r="AC163" s="20">
        <v>44235</v>
      </c>
      <c r="AD163" s="26" t="s">
        <v>89</v>
      </c>
      <c r="AE163" s="66" t="str">
        <f>VLOOKUP(AD163,cs_lookup!$A$2:$B$54,2,FALSE)</f>
        <v>1</v>
      </c>
    </row>
    <row r="164" spans="1:31" x14ac:dyDescent="0.25">
      <c r="A164" s="18">
        <v>0.43259593050866596</v>
      </c>
      <c r="B164" s="18">
        <v>0.26934271064396231</v>
      </c>
      <c r="C164" s="18">
        <v>0.27975938846307963</v>
      </c>
      <c r="D164" s="3">
        <v>2.3116259989412162</v>
      </c>
      <c r="E164" s="4">
        <v>3.7127420215276441</v>
      </c>
      <c r="F164" s="31">
        <v>3.5745002356979767</v>
      </c>
      <c r="G164" s="28">
        <v>3.2204735895233316E-2</v>
      </c>
      <c r="H164" s="8">
        <v>1.0322047358952333</v>
      </c>
      <c r="I164" s="5">
        <v>2.2395033839254168</v>
      </c>
      <c r="J164" s="5">
        <v>3.5969046570083552</v>
      </c>
      <c r="K164" s="5">
        <v>3.4629760079504046</v>
      </c>
      <c r="L164">
        <v>2.84</v>
      </c>
      <c r="M164">
        <v>3.16</v>
      </c>
      <c r="N164">
        <v>2.75</v>
      </c>
      <c r="O164" s="5">
        <v>2.9314614499424625</v>
      </c>
      <c r="P164" s="5">
        <v>3.2617669654289374</v>
      </c>
      <c r="Q164" s="5">
        <v>2.8385630237118917</v>
      </c>
      <c r="R164" s="6">
        <v>0.34112677825581761</v>
      </c>
      <c r="S164" s="6">
        <v>0.30658229438181073</v>
      </c>
      <c r="T164" s="6">
        <v>0.35229092736237161</v>
      </c>
      <c r="U164">
        <v>1.2681382936881429</v>
      </c>
      <c r="V164">
        <v>0.87853315595756143</v>
      </c>
      <c r="W164">
        <v>0.79411465562754902</v>
      </c>
      <c r="X164" t="s">
        <v>432</v>
      </c>
      <c r="Y164" t="s">
        <v>497</v>
      </c>
      <c r="Z164" t="s">
        <v>278</v>
      </c>
      <c r="AA164" s="26" t="s">
        <v>90</v>
      </c>
      <c r="AB164" s="16" t="s">
        <v>75</v>
      </c>
      <c r="AC164" s="20">
        <v>44235</v>
      </c>
      <c r="AD164" s="26" t="s">
        <v>79</v>
      </c>
      <c r="AE164" s="66" t="str">
        <f>VLOOKUP(AD164,cs_lookup!$A$2:$B$54,2,FALSE)</f>
        <v>2</v>
      </c>
    </row>
    <row r="165" spans="1:31" x14ac:dyDescent="0.25">
      <c r="A165" s="18">
        <v>0.63927363506957979</v>
      </c>
      <c r="B165" s="18">
        <v>0.23596320776802354</v>
      </c>
      <c r="C165" s="18">
        <v>0.12146825447609422</v>
      </c>
      <c r="D165" s="3">
        <v>1.5642753668249716</v>
      </c>
      <c r="E165" s="4">
        <v>4.2379488287983627</v>
      </c>
      <c r="F165" s="31">
        <v>8.2326036898538533</v>
      </c>
      <c r="G165" s="28">
        <v>3.6406806489909016E-2</v>
      </c>
      <c r="H165" s="8">
        <v>1.036406806489909</v>
      </c>
      <c r="I165" s="5">
        <v>1.5093256403080195</v>
      </c>
      <c r="J165" s="5">
        <v>4.0890785377523722</v>
      </c>
      <c r="K165" s="5">
        <v>7.9434095167089298</v>
      </c>
      <c r="L165">
        <v>1.75</v>
      </c>
      <c r="M165">
        <v>3.61</v>
      </c>
      <c r="N165">
        <v>5.32</v>
      </c>
      <c r="O165" s="5">
        <v>1.8137119113573408</v>
      </c>
      <c r="P165" s="5">
        <v>3.7414285714285715</v>
      </c>
      <c r="Q165" s="5">
        <v>5.513684210526316</v>
      </c>
      <c r="R165" s="6">
        <v>0.55135547919053074</v>
      </c>
      <c r="S165" s="6">
        <v>0.26727758686521574</v>
      </c>
      <c r="T165" s="6">
        <v>0.18136693394425352</v>
      </c>
      <c r="U165">
        <v>1.1594582065424028</v>
      </c>
      <c r="V165">
        <v>0.88283948734921935</v>
      </c>
      <c r="W165">
        <v>0.6697375967850332</v>
      </c>
      <c r="X165" t="s">
        <v>499</v>
      </c>
      <c r="Y165" t="s">
        <v>501</v>
      </c>
      <c r="Z165" t="s">
        <v>269</v>
      </c>
      <c r="AA165" s="26" t="s">
        <v>84</v>
      </c>
      <c r="AB165" s="16" t="s">
        <v>86</v>
      </c>
      <c r="AC165" s="20">
        <v>44235</v>
      </c>
      <c r="AD165" s="26" t="s">
        <v>78</v>
      </c>
      <c r="AE165" s="66" t="str">
        <f>VLOOKUP(AD165,cs_lookup!$A$2:$B$54,2,FALSE)</f>
        <v>1</v>
      </c>
    </row>
    <row r="166" spans="1:31" x14ac:dyDescent="0.25">
      <c r="A166" s="18">
        <v>0.31748821559558282</v>
      </c>
      <c r="B166" s="18">
        <v>0.25781841524113114</v>
      </c>
      <c r="C166" s="18">
        <v>0.38882196882446718</v>
      </c>
      <c r="D166" s="3">
        <v>3.1497232050773252</v>
      </c>
      <c r="E166" s="4">
        <v>3.8786988860540661</v>
      </c>
      <c r="F166" s="31">
        <v>2.5718711394402916</v>
      </c>
      <c r="G166" s="28">
        <v>3.1939486661826555E-2</v>
      </c>
      <c r="H166" s="8">
        <v>1.0319394866618266</v>
      </c>
      <c r="I166" s="5">
        <v>3.0522363431078885</v>
      </c>
      <c r="J166" s="5">
        <v>3.7586495489198599</v>
      </c>
      <c r="K166" s="5">
        <v>2.4922693362184627</v>
      </c>
      <c r="L166">
        <v>2.44</v>
      </c>
      <c r="M166">
        <v>3.49</v>
      </c>
      <c r="N166">
        <v>2.98</v>
      </c>
      <c r="O166" s="5">
        <v>2.5179323474548569</v>
      </c>
      <c r="P166" s="5">
        <v>3.6014688084497748</v>
      </c>
      <c r="Q166" s="5">
        <v>3.0751796702522429</v>
      </c>
      <c r="R166" s="6">
        <v>0.3971512582579142</v>
      </c>
      <c r="S166" s="6">
        <v>0.27766449001412913</v>
      </c>
      <c r="T166" s="6">
        <v>0.32518425172795662</v>
      </c>
      <c r="U166">
        <v>0.79941384798383952</v>
      </c>
      <c r="V166">
        <v>0.92852498073488587</v>
      </c>
      <c r="W166">
        <v>1.1956974138764529</v>
      </c>
      <c r="X166" t="s">
        <v>503</v>
      </c>
      <c r="Y166" t="s">
        <v>440</v>
      </c>
      <c r="Z166" t="s">
        <v>269</v>
      </c>
      <c r="AA166" s="26" t="s">
        <v>90</v>
      </c>
      <c r="AB166" s="16" t="s">
        <v>75</v>
      </c>
      <c r="AC166" s="20">
        <v>44235</v>
      </c>
      <c r="AD166" s="26" t="s">
        <v>79</v>
      </c>
      <c r="AE166" s="66" t="str">
        <f>VLOOKUP(AD166,cs_lookup!$A$2:$B$54,2,FALSE)</f>
        <v>2</v>
      </c>
    </row>
    <row r="167" spans="1:31" x14ac:dyDescent="0.25">
      <c r="A167" s="18">
        <v>0.49643347809083971</v>
      </c>
      <c r="B167" s="18">
        <v>0.29214565350699334</v>
      </c>
      <c r="C167" s="18">
        <v>0.20302692545818374</v>
      </c>
      <c r="D167" s="3">
        <v>2.0143685793426997</v>
      </c>
      <c r="E167" s="4">
        <v>3.4229501209267936</v>
      </c>
      <c r="F167" s="31">
        <v>4.9254550732285214</v>
      </c>
      <c r="G167" s="28">
        <v>3.4450493609988975E-2</v>
      </c>
      <c r="H167" s="8">
        <v>1.034450493609989</v>
      </c>
      <c r="I167" s="5">
        <v>1.9472836948562198</v>
      </c>
      <c r="J167" s="5">
        <v>3.3089549882484008</v>
      </c>
      <c r="K167" s="5">
        <v>4.7614217438669701</v>
      </c>
      <c r="L167">
        <v>2.02</v>
      </c>
      <c r="M167">
        <v>3.8</v>
      </c>
      <c r="N167">
        <v>3.62</v>
      </c>
      <c r="O167" s="5">
        <v>2.0895899970921779</v>
      </c>
      <c r="P167" s="5">
        <v>3.9309118757179577</v>
      </c>
      <c r="Q167" s="5">
        <v>3.7447107868681604</v>
      </c>
      <c r="R167" s="6">
        <v>0.47856278092428439</v>
      </c>
      <c r="S167" s="6">
        <v>0.25439389933343542</v>
      </c>
      <c r="T167" s="6">
        <v>0.26704331974228024</v>
      </c>
      <c r="U167">
        <v>1.0373424300402974</v>
      </c>
      <c r="V167">
        <v>1.1483988188100238</v>
      </c>
      <c r="W167">
        <v>0.76027711778793849</v>
      </c>
      <c r="X167" t="s">
        <v>362</v>
      </c>
      <c r="Y167" t="s">
        <v>498</v>
      </c>
      <c r="Z167" t="s">
        <v>269</v>
      </c>
      <c r="AA167" s="26" t="s">
        <v>90</v>
      </c>
      <c r="AB167" s="16" t="s">
        <v>75</v>
      </c>
      <c r="AC167" s="20">
        <v>44235</v>
      </c>
      <c r="AD167" s="26" t="s">
        <v>79</v>
      </c>
      <c r="AE167" s="66" t="str">
        <f>VLOOKUP(AD167,cs_lookup!$A$2:$B$54,2,FALSE)</f>
        <v>2</v>
      </c>
    </row>
    <row r="168" spans="1:31" x14ac:dyDescent="0.25">
      <c r="A168" s="18">
        <v>0.36462642535545298</v>
      </c>
      <c r="B168" s="18">
        <v>0.35821796544993972</v>
      </c>
      <c r="C168" s="18">
        <v>0.2650503043636353</v>
      </c>
      <c r="D168" s="3">
        <v>2.7425329884556735</v>
      </c>
      <c r="E168" s="4">
        <v>2.7915964481121147</v>
      </c>
      <c r="F168" s="31">
        <v>3.7728687103413083</v>
      </c>
      <c r="G168" s="28">
        <v>2.7635087290607263E-2</v>
      </c>
      <c r="H168" s="8">
        <v>1.0276350872906073</v>
      </c>
      <c r="I168" s="5">
        <v>2.6687809927612043</v>
      </c>
      <c r="J168" s="5">
        <v>2.7165250414641329</v>
      </c>
      <c r="K168" s="5">
        <v>3.6714090020890562</v>
      </c>
      <c r="L168">
        <v>2.42</v>
      </c>
      <c r="M168">
        <v>3.53</v>
      </c>
      <c r="N168">
        <v>3.02</v>
      </c>
      <c r="O168" s="5">
        <v>2.4868769112432694</v>
      </c>
      <c r="P168" s="5">
        <v>3.6275518581358432</v>
      </c>
      <c r="Q168" s="5">
        <v>3.1034579636176338</v>
      </c>
      <c r="R168" s="6">
        <v>0.40211077415169211</v>
      </c>
      <c r="S168" s="6">
        <v>0.27566800947509773</v>
      </c>
      <c r="T168" s="6">
        <v>0.32222121637321022</v>
      </c>
      <c r="U168">
        <v>0.90678103844564339</v>
      </c>
      <c r="V168">
        <v>1.2994542461855703</v>
      </c>
      <c r="W168">
        <v>0.8225724778366017</v>
      </c>
      <c r="X168" t="s">
        <v>452</v>
      </c>
      <c r="Y168" t="s">
        <v>460</v>
      </c>
      <c r="Z168" t="s">
        <v>276</v>
      </c>
      <c r="AA168" s="26" t="s">
        <v>90</v>
      </c>
      <c r="AB168" s="16" t="s">
        <v>75</v>
      </c>
      <c r="AC168" s="20">
        <v>44235</v>
      </c>
      <c r="AD168" s="26" t="s">
        <v>75</v>
      </c>
      <c r="AE168" s="66" t="str">
        <f>VLOOKUP(AD168,cs_lookup!$A$2:$B$54,2,FALSE)</f>
        <v>X</v>
      </c>
    </row>
    <row r="169" spans="1:31" x14ac:dyDescent="0.25">
      <c r="A169" s="18">
        <v>0.20905568016126422</v>
      </c>
      <c r="B169" s="18">
        <v>0.19404645142981453</v>
      </c>
      <c r="C169" s="18">
        <v>0.53273571596578095</v>
      </c>
      <c r="D169" s="3">
        <v>4.7834146349365216</v>
      </c>
      <c r="E169" s="4">
        <v>5.1534052420520258</v>
      </c>
      <c r="F169" s="31">
        <v>1.8771033554360614</v>
      </c>
      <c r="G169" s="28">
        <v>3.7486731337595725E-2</v>
      </c>
      <c r="H169" s="8">
        <v>1.0374867313375957</v>
      </c>
      <c r="I169" s="5">
        <v>4.6105790950882142</v>
      </c>
      <c r="J169" s="5">
        <v>4.9672011085943417</v>
      </c>
      <c r="K169" s="5">
        <v>1.8092793852081144</v>
      </c>
      <c r="L169">
        <v>3.05</v>
      </c>
      <c r="M169">
        <v>3.12</v>
      </c>
      <c r="N169">
        <v>2.57</v>
      </c>
      <c r="O169" s="5">
        <v>3.1643345305796666</v>
      </c>
      <c r="P169" s="5">
        <v>3.2369586017732987</v>
      </c>
      <c r="Q169" s="5">
        <v>2.6663408995376208</v>
      </c>
      <c r="R169" s="6">
        <v>0.31602221267572883</v>
      </c>
      <c r="S169" s="6">
        <v>0.30893197072467077</v>
      </c>
      <c r="T169" s="6">
        <v>0.37504581659960035</v>
      </c>
      <c r="U169">
        <v>0.66152210754810703</v>
      </c>
      <c r="V169">
        <v>0.62812033009932278</v>
      </c>
      <c r="W169">
        <v>1.4204550281240189</v>
      </c>
      <c r="X169" t="s">
        <v>284</v>
      </c>
      <c r="Y169" t="s">
        <v>378</v>
      </c>
      <c r="Z169" t="s">
        <v>275</v>
      </c>
      <c r="AA169" s="26" t="s">
        <v>85</v>
      </c>
      <c r="AB169" s="16" t="s">
        <v>79</v>
      </c>
      <c r="AC169" s="20">
        <v>44263</v>
      </c>
      <c r="AD169" s="26" t="s">
        <v>73</v>
      </c>
      <c r="AE169" s="66" t="str">
        <f>VLOOKUP(AD169,cs_lookup!$A$2:$B$54,2,FALSE)</f>
        <v>X</v>
      </c>
    </row>
    <row r="170" spans="1:31" x14ac:dyDescent="0.25">
      <c r="A170" s="18">
        <v>0.26076489059569014</v>
      </c>
      <c r="B170" s="18">
        <v>0.54162256443022505</v>
      </c>
      <c r="C170" s="18">
        <v>0.19477653343266249</v>
      </c>
      <c r="D170" s="3">
        <v>3.8348720861754222</v>
      </c>
      <c r="E170" s="4">
        <v>1.8463041713411217</v>
      </c>
      <c r="F170" s="31">
        <v>5.1340887034819147</v>
      </c>
      <c r="G170" s="28">
        <v>1.8722233140921585E-2</v>
      </c>
      <c r="H170" s="8">
        <v>1.0187222331409216</v>
      </c>
      <c r="I170" s="5">
        <v>3.7643942199550855</v>
      </c>
      <c r="J170" s="5">
        <v>1.8123725106583781</v>
      </c>
      <c r="K170" s="5">
        <v>5.0397336353919622</v>
      </c>
      <c r="L170">
        <v>2.88</v>
      </c>
      <c r="M170">
        <v>3.62</v>
      </c>
      <c r="N170">
        <v>2.5299999999999998</v>
      </c>
      <c r="O170" s="5">
        <v>2.933920031445854</v>
      </c>
      <c r="P170" s="5">
        <v>3.6877744839701361</v>
      </c>
      <c r="Q170" s="5">
        <v>2.5773672498465312</v>
      </c>
      <c r="R170" s="6">
        <v>0.34084091907140146</v>
      </c>
      <c r="S170" s="6">
        <v>0.27116625605680561</v>
      </c>
      <c r="T170" s="6">
        <v>0.38799282487179304</v>
      </c>
      <c r="U170">
        <v>0.76506333601648191</v>
      </c>
      <c r="V170">
        <v>1.9973818730482551</v>
      </c>
      <c r="W170">
        <v>0.5020106583079823</v>
      </c>
      <c r="X170" t="s">
        <v>528</v>
      </c>
      <c r="Y170" t="s">
        <v>334</v>
      </c>
      <c r="Z170" t="s">
        <v>272</v>
      </c>
      <c r="AA170" s="26" t="s">
        <v>90</v>
      </c>
      <c r="AB170" s="16" t="s">
        <v>73</v>
      </c>
      <c r="AC170" s="20">
        <v>44263</v>
      </c>
      <c r="AD170" s="26" t="s">
        <v>76</v>
      </c>
      <c r="AE170" s="66" t="str">
        <f>VLOOKUP(AD170,cs_lookup!$A$2:$B$54,2,FALSE)</f>
        <v>2</v>
      </c>
    </row>
    <row r="171" spans="1:31" x14ac:dyDescent="0.25">
      <c r="A171" s="18">
        <v>0.46672036734820466</v>
      </c>
      <c r="B171" s="18">
        <v>0.23052878422184109</v>
      </c>
      <c r="C171" s="18">
        <v>0.28330980601033995</v>
      </c>
      <c r="D171" s="3">
        <v>2.1426105864669349</v>
      </c>
      <c r="E171" s="4">
        <v>4.3378530944651406</v>
      </c>
      <c r="F171" s="31">
        <v>3.529704862963702</v>
      </c>
      <c r="G171" s="28">
        <v>3.249553400610794E-2</v>
      </c>
      <c r="H171" s="8">
        <v>1.0324955340061079</v>
      </c>
      <c r="I171" s="5">
        <v>2.0751766142305268</v>
      </c>
      <c r="J171" s="5">
        <v>4.2013286756158301</v>
      </c>
      <c r="K171" s="5">
        <v>3.4186151384775108</v>
      </c>
      <c r="L171">
        <v>2.34</v>
      </c>
      <c r="M171">
        <v>3.31</v>
      </c>
      <c r="N171">
        <v>3.3</v>
      </c>
      <c r="O171" s="5">
        <v>2.4160395495742923</v>
      </c>
      <c r="P171" s="5">
        <v>3.4175602175602173</v>
      </c>
      <c r="Q171" s="5">
        <v>3.4072352622201558</v>
      </c>
      <c r="R171" s="6">
        <v>0.41390050927610045</v>
      </c>
      <c r="S171" s="6">
        <v>0.29260640232811935</v>
      </c>
      <c r="T171" s="6">
        <v>0.29349308839578037</v>
      </c>
      <c r="U171">
        <v>1.1276148661051046</v>
      </c>
      <c r="V171">
        <v>0.78784600195908761</v>
      </c>
      <c r="W171">
        <v>0.9653031611711822</v>
      </c>
      <c r="X171" t="s">
        <v>416</v>
      </c>
      <c r="Y171" t="s">
        <v>529</v>
      </c>
      <c r="Z171" t="s">
        <v>274</v>
      </c>
      <c r="AA171" s="26" t="s">
        <v>84</v>
      </c>
      <c r="AB171" s="16" t="s">
        <v>86</v>
      </c>
      <c r="AC171" s="20">
        <v>44263</v>
      </c>
      <c r="AD171" s="26" t="s">
        <v>75</v>
      </c>
      <c r="AE171" s="66" t="str">
        <f>VLOOKUP(AD171,cs_lookup!$A$2:$B$54,2,FALSE)</f>
        <v>X</v>
      </c>
    </row>
    <row r="172" spans="1:31" x14ac:dyDescent="0.25">
      <c r="A172" s="18">
        <v>0.7621866794565304</v>
      </c>
      <c r="B172" s="18">
        <v>0.23708277525729801</v>
      </c>
      <c r="C172" s="18">
        <v>0</v>
      </c>
      <c r="D172" s="3">
        <v>1.3120145325985493</v>
      </c>
      <c r="E172" s="4">
        <v>4.2179361149907812</v>
      </c>
      <c r="F172" s="31" t="e">
        <v>#DIV/0!</v>
      </c>
      <c r="G172" s="28">
        <v>3.6283831579523085E-2</v>
      </c>
      <c r="H172" s="8">
        <v>1.0362838315795231</v>
      </c>
      <c r="I172" s="5">
        <v>1.2660764286930466</v>
      </c>
      <c r="J172" s="5">
        <v>4.0702517847467758</v>
      </c>
      <c r="K172" s="5" t="e">
        <v>#DIV/0!</v>
      </c>
      <c r="L172">
        <v>1.52</v>
      </c>
      <c r="M172">
        <v>4.3600000000000003</v>
      </c>
      <c r="N172">
        <v>6.71</v>
      </c>
      <c r="O172" s="5">
        <v>1.575151424000875</v>
      </c>
      <c r="P172" s="5">
        <v>4.5181975056867207</v>
      </c>
      <c r="Q172" s="5">
        <v>6.9534645098986001</v>
      </c>
      <c r="R172" s="6">
        <v>0.63485959810772097</v>
      </c>
      <c r="S172" s="6">
        <v>0.2213271993403064</v>
      </c>
      <c r="T172" s="6">
        <v>0.14381320255197255</v>
      </c>
      <c r="U172">
        <v>1.2005594335004524</v>
      </c>
      <c r="V172">
        <v>1.0711868038088093</v>
      </c>
      <c r="W172" t="e">
        <v>#DIV/0!</v>
      </c>
      <c r="X172" t="s">
        <v>326</v>
      </c>
      <c r="Y172" t="s">
        <v>325</v>
      </c>
      <c r="Z172" t="s">
        <v>280</v>
      </c>
      <c r="AA172" s="26" t="s">
        <v>84</v>
      </c>
      <c r="AB172" s="16" t="s">
        <v>78</v>
      </c>
      <c r="AC172" s="20" t="s">
        <v>530</v>
      </c>
      <c r="AD172" s="26" t="s">
        <v>204</v>
      </c>
      <c r="AE172" s="66" t="str">
        <f>VLOOKUP(AD172,cs_lookup!$A$2:$B$54,2,FALSE)</f>
        <v>1</v>
      </c>
    </row>
    <row r="173" spans="1:31" x14ac:dyDescent="0.25">
      <c r="A173" s="18">
        <v>0.85284383137948483</v>
      </c>
      <c r="B173" s="18">
        <v>0.14326961315903711</v>
      </c>
      <c r="C173" s="18">
        <v>0</v>
      </c>
      <c r="D173" s="3">
        <v>1.1725476144706215</v>
      </c>
      <c r="E173" s="4">
        <v>6.9798471423940072</v>
      </c>
      <c r="F173" s="31" t="e">
        <v>#DIV/0!</v>
      </c>
      <c r="G173" s="28">
        <v>3.9603289371559658E-2</v>
      </c>
      <c r="H173" s="8">
        <v>1.0396032893715597</v>
      </c>
      <c r="I173" s="5">
        <v>1.1278798619225481</v>
      </c>
      <c r="J173" s="5">
        <v>6.7139525372349738</v>
      </c>
      <c r="K173" s="5" t="e">
        <v>#DIV/0!</v>
      </c>
      <c r="L173">
        <v>1.58</v>
      </c>
      <c r="M173">
        <v>3.68</v>
      </c>
      <c r="N173">
        <v>7.41</v>
      </c>
      <c r="O173" s="5">
        <v>1.6425731972070643</v>
      </c>
      <c r="P173" s="5">
        <v>3.8257401048873398</v>
      </c>
      <c r="Q173" s="5">
        <v>7.7034603742432575</v>
      </c>
      <c r="R173" s="6">
        <v>0.6088008751758166</v>
      </c>
      <c r="S173" s="6">
        <v>0.26138733227657346</v>
      </c>
      <c r="T173" s="6">
        <v>0.12981179254761002</v>
      </c>
      <c r="U173">
        <v>1.400858418827323</v>
      </c>
      <c r="V173">
        <v>0.54811230487422313</v>
      </c>
      <c r="W173" t="e">
        <v>#DIV/0!</v>
      </c>
      <c r="X173" t="s">
        <v>320</v>
      </c>
      <c r="Y173" t="s">
        <v>323</v>
      </c>
      <c r="Z173" t="s">
        <v>280</v>
      </c>
      <c r="AA173" s="26" t="s">
        <v>84</v>
      </c>
      <c r="AB173" s="16" t="s">
        <v>94</v>
      </c>
      <c r="AC173" s="20" t="s">
        <v>530</v>
      </c>
      <c r="AD173" s="26" t="s">
        <v>94</v>
      </c>
      <c r="AE173" s="66" t="str">
        <f>VLOOKUP(AD173,cs_lookup!$A$2:$B$54,2,FALSE)</f>
        <v>1</v>
      </c>
    </row>
    <row r="174" spans="1:31" x14ac:dyDescent="0.25">
      <c r="A174" s="18">
        <v>0</v>
      </c>
      <c r="B174" s="18">
        <v>0.64281535665665135</v>
      </c>
      <c r="C174" s="18">
        <v>0.34793933844466507</v>
      </c>
      <c r="D174" s="3" t="e">
        <v>#DIV/0!</v>
      </c>
      <c r="E174" s="4">
        <v>1.555656674415967</v>
      </c>
      <c r="F174" s="31">
        <v>2.874064210359577</v>
      </c>
      <c r="G174" s="28">
        <v>3.3040746663037801E-2</v>
      </c>
      <c r="H174" s="8">
        <v>1.0330407466630378</v>
      </c>
      <c r="I174" s="5" t="e">
        <v>#DIV/0!</v>
      </c>
      <c r="J174" s="5">
        <v>1.5059005943774244</v>
      </c>
      <c r="K174" s="5">
        <v>2.782140220164087</v>
      </c>
      <c r="L174">
        <v>2.73</v>
      </c>
      <c r="M174">
        <v>3.23</v>
      </c>
      <c r="N174">
        <v>2.8</v>
      </c>
      <c r="O174" s="5">
        <v>2.820201238390093</v>
      </c>
      <c r="P174" s="5">
        <v>3.3367216117216119</v>
      </c>
      <c r="Q174" s="5">
        <v>2.8925140906565057</v>
      </c>
      <c r="R174" s="6">
        <v>0.35458462551801739</v>
      </c>
      <c r="S174" s="6">
        <v>0.29969536460191565</v>
      </c>
      <c r="T174" s="6">
        <v>0.34572000988006696</v>
      </c>
      <c r="U174" t="e">
        <v>#DIV/0!</v>
      </c>
      <c r="V174">
        <v>2.1448958929027846</v>
      </c>
      <c r="W174">
        <v>1.0064194391448966</v>
      </c>
      <c r="X174" t="s">
        <v>324</v>
      </c>
      <c r="Y174" t="s">
        <v>321</v>
      </c>
      <c r="Z174" t="s">
        <v>280</v>
      </c>
      <c r="AA174" s="26" t="s">
        <v>90</v>
      </c>
      <c r="AB174" s="16" t="s">
        <v>73</v>
      </c>
      <c r="AC174" s="20" t="s">
        <v>530</v>
      </c>
      <c r="AD174" s="26" t="s">
        <v>75</v>
      </c>
      <c r="AE174" s="66" t="str">
        <f>VLOOKUP(AD174,cs_lookup!$A$2:$B$54,2,FALSE)</f>
        <v>X</v>
      </c>
    </row>
    <row r="175" spans="1:31" x14ac:dyDescent="0.25">
      <c r="A175" s="18">
        <v>0.17219071792834034</v>
      </c>
      <c r="B175" s="18">
        <v>0.38093060901515108</v>
      </c>
      <c r="C175" s="18">
        <v>0.41597776106786299</v>
      </c>
      <c r="D175" s="3">
        <v>5.8075139707365899</v>
      </c>
      <c r="E175" s="4">
        <v>2.6251500308294369</v>
      </c>
      <c r="F175" s="31">
        <v>2.4039746678593694</v>
      </c>
      <c r="G175" s="28">
        <v>3.5898642010696369E-2</v>
      </c>
      <c r="H175" s="8">
        <v>1.0358986420106964</v>
      </c>
      <c r="I175" s="5">
        <v>5.6062569591404321</v>
      </c>
      <c r="J175" s="5">
        <v>2.5341765346211647</v>
      </c>
      <c r="K175" s="5">
        <v>2.3206659130213887</v>
      </c>
      <c r="L175">
        <v>5.58</v>
      </c>
      <c r="M175">
        <v>3.99</v>
      </c>
      <c r="N175">
        <v>1.65</v>
      </c>
      <c r="O175" s="5">
        <v>5.7803144224196856</v>
      </c>
      <c r="P175" s="5">
        <v>4.1332355816226789</v>
      </c>
      <c r="Q175" s="5">
        <v>1.7092327593176488</v>
      </c>
      <c r="R175" s="6">
        <v>0.17300096965683609</v>
      </c>
      <c r="S175" s="6">
        <v>0.24194120568550007</v>
      </c>
      <c r="T175" s="6">
        <v>0.58505782465766387</v>
      </c>
      <c r="U175">
        <v>0.99531649024798574</v>
      </c>
      <c r="V175">
        <v>1.5744759473106191</v>
      </c>
      <c r="W175">
        <v>0.71100281636480112</v>
      </c>
      <c r="X175" t="s">
        <v>322</v>
      </c>
      <c r="Y175" t="s">
        <v>327</v>
      </c>
      <c r="Z175" t="s">
        <v>280</v>
      </c>
      <c r="AA175" s="26" t="s">
        <v>85</v>
      </c>
      <c r="AB175" s="16" t="s">
        <v>76</v>
      </c>
      <c r="AC175" s="20" t="s">
        <v>530</v>
      </c>
      <c r="AD175" s="26" t="s">
        <v>86</v>
      </c>
      <c r="AE175" s="66" t="str">
        <f>VLOOKUP(AD175,cs_lookup!$A$2:$B$54,2,FALSE)</f>
        <v>1</v>
      </c>
    </row>
    <row r="176" spans="1:31" x14ac:dyDescent="0.25">
      <c r="A176" s="18">
        <v>0.67426346601831244</v>
      </c>
      <c r="B176" s="18">
        <v>0.18474895530253529</v>
      </c>
      <c r="C176" s="18">
        <v>0.1327319080658316</v>
      </c>
      <c r="D176" s="3">
        <v>1.4830997827974277</v>
      </c>
      <c r="E176" s="4">
        <v>5.4127504989809117</v>
      </c>
      <c r="F176" s="31">
        <v>7.5339834601339852</v>
      </c>
      <c r="G176" s="28">
        <v>3.0231064509865346E-2</v>
      </c>
      <c r="H176" s="8">
        <v>1.0302310645098653</v>
      </c>
      <c r="I176" s="5">
        <v>1.4395797543757969</v>
      </c>
      <c r="J176" s="5">
        <v>5.2539189366766372</v>
      </c>
      <c r="K176" s="5">
        <v>7.3129065116263936</v>
      </c>
      <c r="L176">
        <v>1.73</v>
      </c>
      <c r="M176">
        <v>3.87</v>
      </c>
      <c r="N176">
        <v>5.16</v>
      </c>
      <c r="O176" s="5">
        <v>1.7822997416020669</v>
      </c>
      <c r="P176" s="5">
        <v>3.9869942196531789</v>
      </c>
      <c r="Q176" s="5">
        <v>5.3159922928709049</v>
      </c>
      <c r="R176" s="6">
        <v>0.56107285248278371</v>
      </c>
      <c r="S176" s="6">
        <v>0.25081551286698078</v>
      </c>
      <c r="T176" s="6">
        <v>0.18811163465023562</v>
      </c>
      <c r="U176">
        <v>1.2017396012561523</v>
      </c>
      <c r="V176">
        <v>0.73659301687817169</v>
      </c>
      <c r="W176">
        <v>0.70560180029601038</v>
      </c>
      <c r="X176" t="s">
        <v>414</v>
      </c>
      <c r="Y176" t="s">
        <v>333</v>
      </c>
      <c r="Z176" t="s">
        <v>283</v>
      </c>
      <c r="AA176" s="26" t="s">
        <v>84</v>
      </c>
      <c r="AB176" s="16" t="s">
        <v>86</v>
      </c>
      <c r="AC176" s="20" t="s">
        <v>530</v>
      </c>
      <c r="AD176" s="26" t="s">
        <v>78</v>
      </c>
      <c r="AE176" s="66" t="str">
        <f>VLOOKUP(AD176,cs_lookup!$A$2:$B$54,2,FALSE)</f>
        <v>1</v>
      </c>
    </row>
    <row r="177" spans="1:31" x14ac:dyDescent="0.25">
      <c r="A177" s="18">
        <v>0.58534412936920632</v>
      </c>
      <c r="B177" s="18">
        <v>0.22524255535192506</v>
      </c>
      <c r="C177" s="18">
        <v>0.18080484258677762</v>
      </c>
      <c r="D177" s="3">
        <v>1.7083967359126773</v>
      </c>
      <c r="E177" s="4">
        <v>4.4396583870999553</v>
      </c>
      <c r="F177" s="31">
        <v>5.530825312491551</v>
      </c>
      <c r="G177" s="28">
        <v>2.9343784544266782E-2</v>
      </c>
      <c r="H177" s="8">
        <v>1.0293437845442668</v>
      </c>
      <c r="I177" s="5">
        <v>1.6596950033258864</v>
      </c>
      <c r="J177" s="5">
        <v>4.3130958322787913</v>
      </c>
      <c r="K177" s="5">
        <v>5.3731565639562069</v>
      </c>
      <c r="L177">
        <v>1.5</v>
      </c>
      <c r="M177">
        <v>4.28</v>
      </c>
      <c r="N177">
        <v>7.75</v>
      </c>
      <c r="O177" s="5">
        <v>1.5440156768164002</v>
      </c>
      <c r="P177" s="5">
        <v>4.4055913978494621</v>
      </c>
      <c r="Q177" s="5">
        <v>7.9774143302180676</v>
      </c>
      <c r="R177" s="6">
        <v>0.64766181782680865</v>
      </c>
      <c r="S177" s="6">
        <v>0.22698428194864786</v>
      </c>
      <c r="T177" s="6">
        <v>0.1253539002245436</v>
      </c>
      <c r="U177">
        <v>0.90378051207850163</v>
      </c>
      <c r="V177">
        <v>0.99232666428807237</v>
      </c>
      <c r="W177">
        <v>1.4423551422245817</v>
      </c>
      <c r="X177" t="s">
        <v>412</v>
      </c>
      <c r="Y177" t="s">
        <v>290</v>
      </c>
      <c r="Z177" t="s">
        <v>283</v>
      </c>
      <c r="AA177" s="26" t="s">
        <v>84</v>
      </c>
      <c r="AB177" s="16" t="s">
        <v>86</v>
      </c>
      <c r="AC177" s="20" t="s">
        <v>530</v>
      </c>
      <c r="AD177" s="26" t="s">
        <v>100</v>
      </c>
      <c r="AE177" s="66" t="str">
        <f>VLOOKUP(AD177,cs_lookup!$A$2:$B$54,2,FALSE)</f>
        <v>1</v>
      </c>
    </row>
    <row r="178" spans="1:31" x14ac:dyDescent="0.25">
      <c r="A178" s="18">
        <v>0.64264190455945269</v>
      </c>
      <c r="B178" s="18">
        <v>0.22015007280965831</v>
      </c>
      <c r="C178" s="18">
        <v>0.13261390468948164</v>
      </c>
      <c r="D178" s="3">
        <v>1.5560765535287111</v>
      </c>
      <c r="E178" s="4">
        <v>4.5423559812519327</v>
      </c>
      <c r="F178" s="31">
        <v>7.5406873988178074</v>
      </c>
      <c r="G178" s="28">
        <v>3.04903921925197E-2</v>
      </c>
      <c r="H178" s="8">
        <v>1.0304903921925197</v>
      </c>
      <c r="I178" s="5">
        <v>1.5100349943272442</v>
      </c>
      <c r="J178" s="5">
        <v>4.4079556836890088</v>
      </c>
      <c r="K178" s="5">
        <v>7.3175717657821995</v>
      </c>
      <c r="L178">
        <v>1.88</v>
      </c>
      <c r="M178">
        <v>3.51</v>
      </c>
      <c r="N178">
        <v>4.68</v>
      </c>
      <c r="O178" s="5">
        <v>1.937321937321937</v>
      </c>
      <c r="P178" s="5">
        <v>3.6170212765957439</v>
      </c>
      <c r="Q178" s="5">
        <v>4.8226950354609919</v>
      </c>
      <c r="R178" s="6">
        <v>0.51617647058823535</v>
      </c>
      <c r="S178" s="6">
        <v>0.27647058823529419</v>
      </c>
      <c r="T178" s="6">
        <v>0.20735294117647063</v>
      </c>
      <c r="U178">
        <v>1.2450042595453781</v>
      </c>
      <c r="V178">
        <v>0.79628749739663629</v>
      </c>
      <c r="W178">
        <v>0.6395564197790603</v>
      </c>
      <c r="X178" t="s">
        <v>531</v>
      </c>
      <c r="Y178" t="s">
        <v>532</v>
      </c>
      <c r="Z178" t="s">
        <v>277</v>
      </c>
      <c r="AA178" s="26" t="s">
        <v>84</v>
      </c>
      <c r="AB178" s="16" t="s">
        <v>86</v>
      </c>
      <c r="AC178" s="20" t="s">
        <v>530</v>
      </c>
      <c r="AD178" s="26" t="s">
        <v>79</v>
      </c>
      <c r="AE178" s="66" t="str">
        <f>VLOOKUP(AD178,cs_lookup!$A$2:$B$54,2,FALSE)</f>
        <v>2</v>
      </c>
    </row>
    <row r="179" spans="1:31" x14ac:dyDescent="0.25">
      <c r="A179" s="18">
        <v>0.41392400504044713</v>
      </c>
      <c r="B179" s="18">
        <v>0.28284849450353039</v>
      </c>
      <c r="C179" s="18">
        <v>0.28478812157268468</v>
      </c>
      <c r="D179" s="3">
        <v>2.4159024067770209</v>
      </c>
      <c r="E179" s="4">
        <v>3.5354616320488086</v>
      </c>
      <c r="F179" s="31">
        <v>3.511382407656972</v>
      </c>
      <c r="G179" s="28">
        <v>2.7852039008275264E-2</v>
      </c>
      <c r="H179" s="8">
        <v>1.0278520390082753</v>
      </c>
      <c r="I179" s="5">
        <v>2.3504379181929806</v>
      </c>
      <c r="J179" s="5">
        <v>3.4396600851811363</v>
      </c>
      <c r="K179" s="5">
        <v>3.4162333433175216</v>
      </c>
      <c r="L179">
        <v>2.2000000000000002</v>
      </c>
      <c r="M179">
        <v>3.21</v>
      </c>
      <c r="N179">
        <v>3.82</v>
      </c>
      <c r="O179" s="5">
        <v>2.2612744858182059</v>
      </c>
      <c r="P179" s="5">
        <v>3.2994050452165635</v>
      </c>
      <c r="Q179" s="5">
        <v>3.9263947890116113</v>
      </c>
      <c r="R179" s="6">
        <v>0.44222848940789516</v>
      </c>
      <c r="S179" s="6">
        <v>0.3030849460116416</v>
      </c>
      <c r="T179" s="6">
        <v>0.25468656458046324</v>
      </c>
      <c r="U179">
        <v>0.93599579166564961</v>
      </c>
      <c r="V179">
        <v>0.93323174979685752</v>
      </c>
      <c r="W179">
        <v>1.1181905965153944</v>
      </c>
      <c r="X179" t="s">
        <v>533</v>
      </c>
      <c r="Y179" t="s">
        <v>534</v>
      </c>
      <c r="Z179" t="s">
        <v>277</v>
      </c>
      <c r="AA179" s="26" t="s">
        <v>90</v>
      </c>
      <c r="AB179" s="16" t="s">
        <v>75</v>
      </c>
      <c r="AC179" s="20" t="s">
        <v>530</v>
      </c>
      <c r="AD179" s="26" t="s">
        <v>89</v>
      </c>
      <c r="AE179" s="66" t="str">
        <f>VLOOKUP(AD179,cs_lookup!$A$2:$B$54,2,FALSE)</f>
        <v>1</v>
      </c>
    </row>
    <row r="180" spans="1:31" x14ac:dyDescent="0.25">
      <c r="A180" s="18">
        <v>0.60260127499571925</v>
      </c>
      <c r="B180" s="18">
        <v>0.30290775800998793</v>
      </c>
      <c r="C180" s="18">
        <v>9.3397902890118845E-2</v>
      </c>
      <c r="D180" s="3">
        <v>1.6594720945572241</v>
      </c>
      <c r="E180" s="4">
        <v>3.3013350551656275</v>
      </c>
      <c r="F180" s="31">
        <v>10.706878517138486</v>
      </c>
      <c r="G180" s="28">
        <v>3.1975387730245775E-2</v>
      </c>
      <c r="H180" s="8">
        <v>1.0319753877302458</v>
      </c>
      <c r="I180" s="5">
        <v>1.6080539461383001</v>
      </c>
      <c r="J180" s="5">
        <v>3.199044371035507</v>
      </c>
      <c r="K180" s="5">
        <v>10.375129721540628</v>
      </c>
      <c r="L180">
        <v>1.62</v>
      </c>
      <c r="M180">
        <v>4.46</v>
      </c>
      <c r="N180">
        <v>5.25</v>
      </c>
      <c r="O180" s="5">
        <v>1.6718001281229982</v>
      </c>
      <c r="P180" s="5">
        <v>4.6026102292768964</v>
      </c>
      <c r="Q180" s="5">
        <v>5.4178707855837906</v>
      </c>
      <c r="R180" s="6">
        <v>0.59815762852150456</v>
      </c>
      <c r="S180" s="6">
        <v>0.21726801753471689</v>
      </c>
      <c r="T180" s="6">
        <v>0.18457435394377852</v>
      </c>
      <c r="U180">
        <v>1.0074288887449256</v>
      </c>
      <c r="V180">
        <v>1.3941663455441011</v>
      </c>
      <c r="W180">
        <v>0.50601776950316679</v>
      </c>
      <c r="X180" t="s">
        <v>535</v>
      </c>
      <c r="Y180" t="s">
        <v>334</v>
      </c>
      <c r="Z180" t="s">
        <v>272</v>
      </c>
      <c r="AA180" s="26" t="s">
        <v>84</v>
      </c>
      <c r="AB180" s="16" t="s">
        <v>78</v>
      </c>
      <c r="AC180" s="20" t="s">
        <v>530</v>
      </c>
      <c r="AD180" s="26" t="s">
        <v>77</v>
      </c>
      <c r="AE180" s="66" t="str">
        <f>VLOOKUP(AD180,cs_lookup!$A$2:$B$54,2,FALSE)</f>
        <v>2</v>
      </c>
    </row>
    <row r="181" spans="1:31" x14ac:dyDescent="0.25">
      <c r="A181" s="18" t="e">
        <v>#N/A</v>
      </c>
      <c r="B181" s="18" t="e">
        <v>#N/A</v>
      </c>
      <c r="C181" s="18" t="e">
        <v>#N/A</v>
      </c>
      <c r="D181" s="3" t="e">
        <v>#N/A</v>
      </c>
      <c r="E181" s="4" t="e">
        <v>#N/A</v>
      </c>
      <c r="F181" s="31" t="e">
        <v>#N/A</v>
      </c>
      <c r="G181" s="28">
        <v>3.0318702948210596E-2</v>
      </c>
      <c r="H181" s="8">
        <v>1.0303187029482106</v>
      </c>
      <c r="I181" s="5" t="e">
        <v>#N/A</v>
      </c>
      <c r="J181" s="5" t="e">
        <v>#N/A</v>
      </c>
      <c r="K181" s="5" t="e">
        <v>#N/A</v>
      </c>
      <c r="L181">
        <v>1.86</v>
      </c>
      <c r="M181">
        <v>3.59</v>
      </c>
      <c r="N181">
        <v>4.67</v>
      </c>
      <c r="O181" s="5">
        <v>1.9163927874836717</v>
      </c>
      <c r="P181" s="5">
        <v>3.698844143584076</v>
      </c>
      <c r="Q181" s="5">
        <v>4.8115883427681432</v>
      </c>
      <c r="R181" s="6">
        <v>0.52181369421299828</v>
      </c>
      <c r="S181" s="6">
        <v>0.27035472736383753</v>
      </c>
      <c r="T181" s="6">
        <v>0.20783157842316419</v>
      </c>
      <c r="U181" t="e">
        <v>#N/A</v>
      </c>
      <c r="V181" t="e">
        <v>#N/A</v>
      </c>
      <c r="W181" t="e">
        <v>#N/A</v>
      </c>
      <c r="X181" t="s">
        <v>491</v>
      </c>
      <c r="Y181" t="s">
        <v>344</v>
      </c>
      <c r="Z181" t="s">
        <v>270</v>
      </c>
      <c r="AA181" s="26"/>
      <c r="AB181" s="16" t="e">
        <v>#N/A</v>
      </c>
      <c r="AC181" s="20" t="s">
        <v>530</v>
      </c>
      <c r="AD181" s="26" t="s">
        <v>89</v>
      </c>
      <c r="AE181" s="66" t="str">
        <f>VLOOKUP(AD181,cs_lookup!$A$2:$B$54,2,FALSE)</f>
        <v>1</v>
      </c>
    </row>
    <row r="182" spans="1:31" x14ac:dyDescent="0.25">
      <c r="A182" s="18">
        <v>0.38617252471465247</v>
      </c>
      <c r="B182" s="18">
        <v>0.23902985833617515</v>
      </c>
      <c r="C182" s="18">
        <v>0.34672946224413481</v>
      </c>
      <c r="D182" s="3">
        <v>2.5895161773585835</v>
      </c>
      <c r="E182" s="4">
        <v>4.183577762881761</v>
      </c>
      <c r="F182" s="31">
        <v>2.8840929568768301</v>
      </c>
      <c r="G182" s="28">
        <v>2.8858994967733365E-2</v>
      </c>
      <c r="H182" s="8">
        <v>1.0288589949677334</v>
      </c>
      <c r="I182" s="5">
        <v>2.5168815066245251</v>
      </c>
      <c r="J182" s="5">
        <v>4.0662304391020703</v>
      </c>
      <c r="K182" s="5">
        <v>2.8031955505888151</v>
      </c>
      <c r="L182">
        <v>3.86</v>
      </c>
      <c r="M182">
        <v>3.38</v>
      </c>
      <c r="N182">
        <v>2.11</v>
      </c>
      <c r="O182" s="5">
        <v>3.9713957205754506</v>
      </c>
      <c r="P182" s="5">
        <v>3.4775434029909387</v>
      </c>
      <c r="Q182" s="5">
        <v>2.1708924793819171</v>
      </c>
      <c r="R182" s="6">
        <v>0.25180064399502883</v>
      </c>
      <c r="S182" s="6">
        <v>0.28755931533160095</v>
      </c>
      <c r="T182" s="6">
        <v>0.46064004067337033</v>
      </c>
      <c r="U182">
        <v>1.5336439120555883</v>
      </c>
      <c r="V182">
        <v>0.83123670697482455</v>
      </c>
      <c r="W182">
        <v>0.75271238196592871</v>
      </c>
      <c r="X182" t="s">
        <v>424</v>
      </c>
      <c r="Y182" t="s">
        <v>293</v>
      </c>
      <c r="Z182" t="s">
        <v>270</v>
      </c>
      <c r="AA182" s="26" t="s">
        <v>90</v>
      </c>
      <c r="AB182" s="16" t="s">
        <v>74</v>
      </c>
      <c r="AC182" s="20" t="s">
        <v>530</v>
      </c>
      <c r="AD182" s="26" t="s">
        <v>102</v>
      </c>
      <c r="AE182" s="66" t="str">
        <f>VLOOKUP(AD182,cs_lookup!$A$2:$B$54,2,FALSE)</f>
        <v>2</v>
      </c>
    </row>
    <row r="183" spans="1:31" x14ac:dyDescent="0.25">
      <c r="A183" s="18">
        <v>0.51651975441899378</v>
      </c>
      <c r="B183" s="18">
        <v>0.24640912294881198</v>
      </c>
      <c r="C183" s="18">
        <v>0.22475423903885094</v>
      </c>
      <c r="D183" s="3">
        <v>1.9360343751515332</v>
      </c>
      <c r="E183" s="4">
        <v>4.0582913003904322</v>
      </c>
      <c r="F183" s="31">
        <v>4.4493042902169258</v>
      </c>
      <c r="G183" s="28">
        <v>3.2684302900186202E-2</v>
      </c>
      <c r="H183" s="8">
        <v>1.0326843029001862</v>
      </c>
      <c r="I183" s="5">
        <v>1.8747591783029747</v>
      </c>
      <c r="J183" s="5">
        <v>3.9298469909856713</v>
      </c>
      <c r="K183" s="5">
        <v>4.3084844784814864</v>
      </c>
      <c r="L183">
        <v>2.69</v>
      </c>
      <c r="M183">
        <v>2.92</v>
      </c>
      <c r="N183">
        <v>3.14</v>
      </c>
      <c r="O183" s="5">
        <v>2.7779207748015007</v>
      </c>
      <c r="P183" s="5">
        <v>3.0154381644685437</v>
      </c>
      <c r="Q183" s="5">
        <v>3.242628711106585</v>
      </c>
      <c r="R183" s="6">
        <v>0.35998146853970525</v>
      </c>
      <c r="S183" s="6">
        <v>0.33162676382596129</v>
      </c>
      <c r="T183" s="6">
        <v>0.3083917676343334</v>
      </c>
      <c r="U183">
        <v>1.434850956395892</v>
      </c>
      <c r="V183">
        <v>0.74303147341306919</v>
      </c>
      <c r="W183">
        <v>0.72879454845029046</v>
      </c>
      <c r="X183" t="s">
        <v>426</v>
      </c>
      <c r="Y183" t="s">
        <v>295</v>
      </c>
      <c r="Z183" t="s">
        <v>273</v>
      </c>
      <c r="AA183" s="26" t="s">
        <v>90</v>
      </c>
      <c r="AB183" s="16" t="s">
        <v>86</v>
      </c>
      <c r="AC183" s="20" t="s">
        <v>530</v>
      </c>
      <c r="AD183" s="26" t="s">
        <v>74</v>
      </c>
      <c r="AE183" s="66" t="str">
        <f>VLOOKUP(AD183,cs_lookup!$A$2:$B$54,2,FALSE)</f>
        <v>X</v>
      </c>
    </row>
    <row r="184" spans="1:31" x14ac:dyDescent="0.25">
      <c r="A184" s="18" t="e">
        <v>#N/A</v>
      </c>
      <c r="B184" s="18" t="e">
        <v>#N/A</v>
      </c>
      <c r="C184" s="18" t="e">
        <v>#N/A</v>
      </c>
      <c r="D184" s="3" t="e">
        <v>#N/A</v>
      </c>
      <c r="E184" s="4" t="e">
        <v>#N/A</v>
      </c>
      <c r="F184" s="31" t="e">
        <v>#N/A</v>
      </c>
      <c r="G184" s="28">
        <v>3.3372196531199272E-2</v>
      </c>
      <c r="H184" s="8">
        <v>1.0333721965311993</v>
      </c>
      <c r="I184" s="5" t="e">
        <v>#N/A</v>
      </c>
      <c r="J184" s="5" t="e">
        <v>#N/A</v>
      </c>
      <c r="K184" s="5" t="e">
        <v>#N/A</v>
      </c>
      <c r="L184">
        <v>2.34</v>
      </c>
      <c r="M184">
        <v>3.13</v>
      </c>
      <c r="N184">
        <v>3.49</v>
      </c>
      <c r="O184" s="5">
        <v>2.4180909398830059</v>
      </c>
      <c r="P184" s="5">
        <v>3.2344549751426537</v>
      </c>
      <c r="Q184" s="5">
        <v>3.6064689658938858</v>
      </c>
      <c r="R184" s="6">
        <v>0.41354937628953808</v>
      </c>
      <c r="S184" s="6">
        <v>0.30917109920687508</v>
      </c>
      <c r="T184" s="6">
        <v>0.27727952450358706</v>
      </c>
      <c r="U184" t="e">
        <v>#N/A</v>
      </c>
      <c r="V184" t="e">
        <v>#N/A</v>
      </c>
      <c r="W184" t="e">
        <v>#N/A</v>
      </c>
      <c r="X184" t="s">
        <v>298</v>
      </c>
      <c r="Y184" t="s">
        <v>425</v>
      </c>
      <c r="Z184" t="s">
        <v>273</v>
      </c>
      <c r="AA184" s="26"/>
      <c r="AB184" s="16" t="e">
        <v>#N/A</v>
      </c>
      <c r="AC184" s="20" t="s">
        <v>530</v>
      </c>
      <c r="AD184" s="26" t="s">
        <v>73</v>
      </c>
      <c r="AE184" s="66" t="str">
        <f>VLOOKUP(AD184,cs_lookup!$A$2:$B$54,2,FALSE)</f>
        <v>X</v>
      </c>
    </row>
    <row r="185" spans="1:31" x14ac:dyDescent="0.25">
      <c r="A185" s="18">
        <v>0.18979387989819718</v>
      </c>
      <c r="B185" s="18">
        <v>0.21688354893583769</v>
      </c>
      <c r="C185" s="18">
        <v>0.52513054338805121</v>
      </c>
      <c r="D185" s="3">
        <v>5.2688737936986492</v>
      </c>
      <c r="E185" s="4">
        <v>4.6107692580032316</v>
      </c>
      <c r="F185" s="31">
        <v>1.904288395697141</v>
      </c>
      <c r="G185" s="28">
        <v>2.8777444289514786E-2</v>
      </c>
      <c r="H185" s="8">
        <v>1.0287774442895148</v>
      </c>
      <c r="I185" s="5">
        <v>5.1214903893401278</v>
      </c>
      <c r="J185" s="5">
        <v>4.4817946618060631</v>
      </c>
      <c r="K185" s="5">
        <v>1.8510207492080699</v>
      </c>
      <c r="L185">
        <v>3.47</v>
      </c>
      <c r="M185">
        <v>3.27</v>
      </c>
      <c r="N185">
        <v>2.2999999999999998</v>
      </c>
      <c r="O185" s="5">
        <v>3.5698577316846167</v>
      </c>
      <c r="P185" s="5">
        <v>3.3641022428267133</v>
      </c>
      <c r="Q185" s="5">
        <v>2.3661881218658838</v>
      </c>
      <c r="R185" s="6">
        <v>0.28012320802714447</v>
      </c>
      <c r="S185" s="6">
        <v>0.29725612594929401</v>
      </c>
      <c r="T185" s="6">
        <v>0.42262066602356152</v>
      </c>
      <c r="U185">
        <v>0.67753714958100075</v>
      </c>
      <c r="V185">
        <v>0.72961843340726884</v>
      </c>
      <c r="W185">
        <v>1.2425576541937839</v>
      </c>
      <c r="X185" t="s">
        <v>357</v>
      </c>
      <c r="Y185" t="s">
        <v>358</v>
      </c>
      <c r="Z185" t="s">
        <v>278</v>
      </c>
      <c r="AA185" s="26" t="s">
        <v>85</v>
      </c>
      <c r="AB185" s="16" t="s">
        <v>79</v>
      </c>
      <c r="AC185" s="20" t="s">
        <v>530</v>
      </c>
      <c r="AD185" s="26" t="s">
        <v>87</v>
      </c>
      <c r="AE185" s="66" t="str">
        <f>VLOOKUP(AD185,cs_lookup!$A$2:$B$54,2,FALSE)</f>
        <v>2</v>
      </c>
    </row>
    <row r="186" spans="1:31" x14ac:dyDescent="0.25">
      <c r="A186" s="18" t="e">
        <v>#N/A</v>
      </c>
      <c r="B186" s="18" t="e">
        <v>#N/A</v>
      </c>
      <c r="C186" s="18" t="e">
        <v>#N/A</v>
      </c>
      <c r="D186" s="3" t="e">
        <v>#N/A</v>
      </c>
      <c r="E186" s="4" t="e">
        <v>#N/A</v>
      </c>
      <c r="F186" s="31" t="e">
        <v>#N/A</v>
      </c>
      <c r="G186" s="28">
        <v>3.0025047014749173E-2</v>
      </c>
      <c r="H186" s="8">
        <v>1.0300250470147492</v>
      </c>
      <c r="I186" s="5" t="e">
        <v>#N/A</v>
      </c>
      <c r="J186" s="5" t="e">
        <v>#N/A</v>
      </c>
      <c r="K186" s="5" t="e">
        <v>#N/A</v>
      </c>
      <c r="L186">
        <v>4.53</v>
      </c>
      <c r="M186">
        <v>3.5</v>
      </c>
      <c r="N186">
        <v>1.91</v>
      </c>
      <c r="O186" s="5">
        <v>4.6660134629768137</v>
      </c>
      <c r="P186" s="5">
        <v>3.6050876645516219</v>
      </c>
      <c r="Q186" s="5">
        <v>1.9673478397981707</v>
      </c>
      <c r="R186" s="6">
        <v>0.21431571253161838</v>
      </c>
      <c r="S186" s="6">
        <v>0.27738576507663754</v>
      </c>
      <c r="T186" s="6">
        <v>0.50829852239174411</v>
      </c>
      <c r="U186" t="e">
        <v>#N/A</v>
      </c>
      <c r="V186" t="e">
        <v>#N/A</v>
      </c>
      <c r="W186" t="e">
        <v>#N/A</v>
      </c>
      <c r="X186" t="s">
        <v>431</v>
      </c>
      <c r="Y186" t="s">
        <v>359</v>
      </c>
      <c r="Z186" t="s">
        <v>278</v>
      </c>
      <c r="AA186" s="26"/>
      <c r="AB186" s="16" t="e">
        <v>#N/A</v>
      </c>
      <c r="AC186" s="20" t="s">
        <v>530</v>
      </c>
      <c r="AD186" s="26" t="s">
        <v>76</v>
      </c>
      <c r="AE186" s="66" t="str">
        <f>VLOOKUP(AD186,cs_lookup!$A$2:$B$54,2,FALSE)</f>
        <v>2</v>
      </c>
    </row>
    <row r="187" spans="1:31" x14ac:dyDescent="0.25">
      <c r="A187" s="18">
        <v>0.60390973419208094</v>
      </c>
      <c r="B187" s="18">
        <v>0.23513413196263763</v>
      </c>
      <c r="C187" s="18">
        <v>0.15511361076724683</v>
      </c>
      <c r="D187" s="3">
        <v>1.6558766043700459</v>
      </c>
      <c r="E187" s="4">
        <v>4.2528917076100976</v>
      </c>
      <c r="F187" s="31">
        <v>6.4468875107325916</v>
      </c>
      <c r="G187" s="28">
        <v>4.2093364223438456E-2</v>
      </c>
      <c r="H187" s="8">
        <v>1.0420933642234385</v>
      </c>
      <c r="I187" s="5">
        <v>1.5889906425073486</v>
      </c>
      <c r="J187" s="5">
        <v>4.0811042979621375</v>
      </c>
      <c r="K187" s="5">
        <v>6.1864778455208498</v>
      </c>
      <c r="L187">
        <v>1.74</v>
      </c>
      <c r="M187">
        <v>3.9</v>
      </c>
      <c r="N187">
        <v>4.74</v>
      </c>
      <c r="O187" s="5">
        <v>1.813242453748783</v>
      </c>
      <c r="P187" s="5">
        <v>4.0641641204714096</v>
      </c>
      <c r="Q187" s="5">
        <v>4.9395225464190986</v>
      </c>
      <c r="R187" s="6">
        <v>0.55149822790248093</v>
      </c>
      <c r="S187" s="6">
        <v>0.24605305552572229</v>
      </c>
      <c r="T187" s="6">
        <v>0.20244871657179678</v>
      </c>
      <c r="U187">
        <v>1.0950347682692241</v>
      </c>
      <c r="V187">
        <v>0.95562370262074159</v>
      </c>
      <c r="W187">
        <v>0.76618717764129196</v>
      </c>
      <c r="X187" t="s">
        <v>304</v>
      </c>
      <c r="Y187" t="s">
        <v>374</v>
      </c>
      <c r="Z187" t="s">
        <v>275</v>
      </c>
      <c r="AA187" s="26" t="s">
        <v>84</v>
      </c>
      <c r="AB187" s="16" t="s">
        <v>86</v>
      </c>
      <c r="AC187" s="20" t="s">
        <v>536</v>
      </c>
      <c r="AD187" s="26" t="s">
        <v>78</v>
      </c>
      <c r="AE187" s="66" t="str">
        <f>VLOOKUP(AD187,cs_lookup!$A$2:$B$54,2,FALSE)</f>
        <v>1</v>
      </c>
    </row>
    <row r="188" spans="1:31" x14ac:dyDescent="0.25">
      <c r="A188" s="18">
        <v>0.57485496012738113</v>
      </c>
      <c r="B188" s="18">
        <v>0.2321861740931406</v>
      </c>
      <c r="C188" s="18">
        <v>0.18432230460748561</v>
      </c>
      <c r="D188" s="3">
        <v>1.7395692293903346</v>
      </c>
      <c r="E188" s="4">
        <v>4.306888659093258</v>
      </c>
      <c r="F188" s="31">
        <v>5.4252793883491215</v>
      </c>
      <c r="G188" s="28">
        <v>3.8060574571365136E-2</v>
      </c>
      <c r="H188" s="8">
        <v>1.0380605745713651</v>
      </c>
      <c r="I188" s="5">
        <v>1.6757877834909931</v>
      </c>
      <c r="J188" s="5">
        <v>4.1489762395336651</v>
      </c>
      <c r="K188" s="5">
        <v>5.2263610826269193</v>
      </c>
      <c r="L188">
        <v>2.19</v>
      </c>
      <c r="M188">
        <v>3.41</v>
      </c>
      <c r="N188">
        <v>3.47</v>
      </c>
      <c r="O188" s="5">
        <v>2.2733526583112895</v>
      </c>
      <c r="P188" s="5">
        <v>3.5397865592883551</v>
      </c>
      <c r="Q188" s="5">
        <v>3.6020701937626374</v>
      </c>
      <c r="R188" s="6">
        <v>0.43987895865783894</v>
      </c>
      <c r="S188" s="6">
        <v>0.28250290893274699</v>
      </c>
      <c r="T188" s="6">
        <v>0.27761813240941419</v>
      </c>
      <c r="U188">
        <v>1.3068480517490122</v>
      </c>
      <c r="V188">
        <v>0.82188949830748514</v>
      </c>
      <c r="W188">
        <v>0.66394187947226146</v>
      </c>
      <c r="X188" t="s">
        <v>305</v>
      </c>
      <c r="Y188" t="s">
        <v>380</v>
      </c>
      <c r="Z188" t="s">
        <v>275</v>
      </c>
      <c r="AA188" s="26" t="s">
        <v>84</v>
      </c>
      <c r="AB188" s="16" t="s">
        <v>86</v>
      </c>
      <c r="AC188" s="20" t="s">
        <v>536</v>
      </c>
      <c r="AD188" s="26" t="s">
        <v>75</v>
      </c>
      <c r="AE188" s="66" t="str">
        <f>VLOOKUP(AD188,cs_lookup!$A$2:$B$54,2,FALSE)</f>
        <v>X</v>
      </c>
    </row>
    <row r="189" spans="1:31" x14ac:dyDescent="0.25">
      <c r="A189" s="18">
        <v>0.76418535756617112</v>
      </c>
      <c r="B189" s="18">
        <v>0.18138570628507769</v>
      </c>
      <c r="C189" s="18">
        <v>5.2411473005707983E-2</v>
      </c>
      <c r="D189" s="3">
        <v>1.3085830421887004</v>
      </c>
      <c r="E189" s="4">
        <v>5.5131135770331001</v>
      </c>
      <c r="F189" s="31">
        <v>19.079791935843758</v>
      </c>
      <c r="G189" s="28">
        <v>4.8659018446238989E-2</v>
      </c>
      <c r="H189" s="8">
        <v>1.048659018446239</v>
      </c>
      <c r="I189" s="5">
        <v>1.2478632416927875</v>
      </c>
      <c r="J189" s="5">
        <v>5.257298588059335</v>
      </c>
      <c r="K189" s="5">
        <v>18.194467029057368</v>
      </c>
      <c r="L189">
        <v>1.67</v>
      </c>
      <c r="M189">
        <v>3.64</v>
      </c>
      <c r="N189">
        <v>5.71</v>
      </c>
      <c r="O189" s="5">
        <v>1.751260560805219</v>
      </c>
      <c r="P189" s="5">
        <v>3.8171188271443102</v>
      </c>
      <c r="Q189" s="5">
        <v>5.987842995328025</v>
      </c>
      <c r="R189" s="6">
        <v>0.57101725601597864</v>
      </c>
      <c r="S189" s="6">
        <v>0.26197769712820995</v>
      </c>
      <c r="T189" s="6">
        <v>0.16700504685581158</v>
      </c>
      <c r="U189">
        <v>1.3382876778504695</v>
      </c>
      <c r="V189">
        <v>0.69237079443563809</v>
      </c>
      <c r="W189">
        <v>0.31383167151205243</v>
      </c>
      <c r="X189" t="s">
        <v>308</v>
      </c>
      <c r="Y189" t="s">
        <v>376</v>
      </c>
      <c r="Z189" t="s">
        <v>275</v>
      </c>
      <c r="AA189" s="26" t="s">
        <v>84</v>
      </c>
      <c r="AB189" s="16" t="s">
        <v>94</v>
      </c>
      <c r="AC189" s="20" t="s">
        <v>536</v>
      </c>
      <c r="AD189" s="26" t="s">
        <v>78</v>
      </c>
      <c r="AE189" s="66" t="str">
        <f>VLOOKUP(AD189,cs_lookup!$A$2:$B$54,2,FALSE)</f>
        <v>1</v>
      </c>
    </row>
    <row r="190" spans="1:31" x14ac:dyDescent="0.25">
      <c r="A190" s="18">
        <v>0</v>
      </c>
      <c r="B190" s="18">
        <v>0.31401368283111952</v>
      </c>
      <c r="C190" s="18">
        <v>0.60444734111012333</v>
      </c>
      <c r="D190" s="3" t="e">
        <v>#DIV/0!</v>
      </c>
      <c r="E190" s="4">
        <v>3.1845746051066586</v>
      </c>
      <c r="F190" s="31">
        <v>1.6544038363431424</v>
      </c>
      <c r="G190" s="28">
        <v>3.3175023559546712E-2</v>
      </c>
      <c r="H190" s="8">
        <v>1.0331750235595467</v>
      </c>
      <c r="I190" s="5" t="e">
        <v>#DIV/0!</v>
      </c>
      <c r="J190" s="5">
        <v>3.0823186125183337</v>
      </c>
      <c r="K190" s="5">
        <v>1.6012812917634291</v>
      </c>
      <c r="L190">
        <v>2.19</v>
      </c>
      <c r="M190">
        <v>3.83</v>
      </c>
      <c r="N190">
        <v>3.17</v>
      </c>
      <c r="O190" s="5">
        <v>2.2626533015954071</v>
      </c>
      <c r="P190" s="5">
        <v>3.9570603402330642</v>
      </c>
      <c r="Q190" s="5">
        <v>3.2751648246837628</v>
      </c>
      <c r="R190" s="6">
        <v>0.44195900418985773</v>
      </c>
      <c r="S190" s="6">
        <v>0.25271285095973584</v>
      </c>
      <c r="T190" s="6">
        <v>0.30532814485040644</v>
      </c>
      <c r="U190" t="e">
        <v>#DIV/0!</v>
      </c>
      <c r="V190">
        <v>1.2425710906215472</v>
      </c>
      <c r="W190">
        <v>1.9796646699775038</v>
      </c>
      <c r="X190" t="s">
        <v>315</v>
      </c>
      <c r="Y190" t="s">
        <v>381</v>
      </c>
      <c r="Z190" t="s">
        <v>268</v>
      </c>
      <c r="AA190" s="26" t="s">
        <v>85</v>
      </c>
      <c r="AB190" s="16" t="s">
        <v>76</v>
      </c>
      <c r="AC190" s="20" t="s">
        <v>536</v>
      </c>
      <c r="AD190" s="26" t="s">
        <v>88</v>
      </c>
      <c r="AE190" s="66" t="str">
        <f>VLOOKUP(AD190,cs_lookup!$A$2:$B$54,2,FALSE)</f>
        <v>1</v>
      </c>
    </row>
    <row r="191" spans="1:31" x14ac:dyDescent="0.25">
      <c r="A191" s="18">
        <v>0.53230008777693349</v>
      </c>
      <c r="B191" s="18">
        <v>0.25969952750702435</v>
      </c>
      <c r="C191" s="18">
        <v>0.19890143207831365</v>
      </c>
      <c r="D191" s="3">
        <v>1.8786395549479256</v>
      </c>
      <c r="E191" s="4">
        <v>3.850603848222065</v>
      </c>
      <c r="F191" s="31">
        <v>5.0276158876838508</v>
      </c>
      <c r="G191" s="28">
        <v>2.8718046790336071E-2</v>
      </c>
      <c r="H191" s="8">
        <v>1.0287180467903361</v>
      </c>
      <c r="I191" s="5">
        <v>1.826194807031331</v>
      </c>
      <c r="J191" s="5">
        <v>3.7431090668975693</v>
      </c>
      <c r="K191" s="5">
        <v>4.8872632334684161</v>
      </c>
      <c r="L191">
        <v>2.16</v>
      </c>
      <c r="M191">
        <v>3.32</v>
      </c>
      <c r="N191">
        <v>3.78</v>
      </c>
      <c r="O191" s="5">
        <v>2.2220309810671259</v>
      </c>
      <c r="P191" s="5">
        <v>3.4153439153439158</v>
      </c>
      <c r="Q191" s="5">
        <v>3.8885542168674703</v>
      </c>
      <c r="R191" s="6">
        <v>0.45003872966692482</v>
      </c>
      <c r="S191" s="6">
        <v>0.29279628195197516</v>
      </c>
      <c r="T191" s="6">
        <v>0.25716498838109991</v>
      </c>
      <c r="U191">
        <v>1.1827872862650968</v>
      </c>
      <c r="V191">
        <v>0.88696320108880544</v>
      </c>
      <c r="W191">
        <v>0.77343900244910513</v>
      </c>
      <c r="X191" t="s">
        <v>313</v>
      </c>
      <c r="Y191" t="s">
        <v>310</v>
      </c>
      <c r="Z191" t="s">
        <v>268</v>
      </c>
      <c r="AA191" s="26" t="s">
        <v>84</v>
      </c>
      <c r="AB191" s="16" t="s">
        <v>86</v>
      </c>
      <c r="AC191" s="20" t="s">
        <v>536</v>
      </c>
      <c r="AD191" s="26" t="s">
        <v>79</v>
      </c>
      <c r="AE191" s="66" t="str">
        <f>VLOOKUP(AD191,cs_lookup!$A$2:$B$54,2,FALSE)</f>
        <v>2</v>
      </c>
    </row>
    <row r="192" spans="1:31" x14ac:dyDescent="0.25">
      <c r="A192" s="18">
        <v>0.45174900080698693</v>
      </c>
      <c r="B192" s="18">
        <v>0.21593365880507653</v>
      </c>
      <c r="C192" s="18">
        <v>0.30945558056465516</v>
      </c>
      <c r="D192" s="3">
        <v>2.2136186205473365</v>
      </c>
      <c r="E192" s="4">
        <v>4.6310519885308885</v>
      </c>
      <c r="F192" s="31">
        <v>3.231481552781589</v>
      </c>
      <c r="G192" s="28">
        <v>2.8621173811736567E-2</v>
      </c>
      <c r="H192" s="8">
        <v>1.0286211738117366</v>
      </c>
      <c r="I192" s="5">
        <v>2.1520251351081794</v>
      </c>
      <c r="J192" s="5">
        <v>4.502193913984593</v>
      </c>
      <c r="K192" s="5">
        <v>3.1415662394025645</v>
      </c>
      <c r="L192">
        <v>2.09</v>
      </c>
      <c r="M192">
        <v>3.77</v>
      </c>
      <c r="N192">
        <v>3.51</v>
      </c>
      <c r="O192" s="5">
        <v>2.1498182532665293</v>
      </c>
      <c r="P192" s="5">
        <v>3.8779018252702468</v>
      </c>
      <c r="Q192" s="5">
        <v>3.6104603200791949</v>
      </c>
      <c r="R192" s="6">
        <v>0.46515560023762736</v>
      </c>
      <c r="S192" s="6">
        <v>0.25787140702828676</v>
      </c>
      <c r="T192" s="6">
        <v>0.27697299273408582</v>
      </c>
      <c r="U192">
        <v>0.97117824782977658</v>
      </c>
      <c r="V192">
        <v>0.83736952961748889</v>
      </c>
      <c r="W192">
        <v>1.1172770944557582</v>
      </c>
      <c r="X192" t="s">
        <v>311</v>
      </c>
      <c r="Y192" t="s">
        <v>312</v>
      </c>
      <c r="Z192" t="s">
        <v>268</v>
      </c>
      <c r="AA192" s="26" t="s">
        <v>90</v>
      </c>
      <c r="AB192" s="16" t="s">
        <v>74</v>
      </c>
      <c r="AC192" s="20" t="s">
        <v>536</v>
      </c>
      <c r="AD192" s="26" t="s">
        <v>75</v>
      </c>
      <c r="AE192" s="66" t="str">
        <f>VLOOKUP(AD192,cs_lookup!$A$2:$B$54,2,FALSE)</f>
        <v>X</v>
      </c>
    </row>
    <row r="193" spans="1:31" x14ac:dyDescent="0.25">
      <c r="A193" s="18">
        <v>0.14073075418168951</v>
      </c>
      <c r="B193" s="18">
        <v>0.25708272236656138</v>
      </c>
      <c r="C193" s="18">
        <v>0.52974033154253786</v>
      </c>
      <c r="D193" s="3">
        <v>7.1057673627539621</v>
      </c>
      <c r="E193" s="4">
        <v>3.8897985473101926</v>
      </c>
      <c r="F193" s="31">
        <v>1.8877173219719265</v>
      </c>
      <c r="G193" s="28">
        <v>3.2895071784950547E-2</v>
      </c>
      <c r="H193" s="8">
        <v>1.0328950717849505</v>
      </c>
      <c r="I193" s="5">
        <v>6.8794668082542536</v>
      </c>
      <c r="J193" s="5">
        <v>3.7659183914859953</v>
      </c>
      <c r="K193" s="5">
        <v>1.8275983432758121</v>
      </c>
      <c r="L193">
        <v>3.2</v>
      </c>
      <c r="M193">
        <v>3.22</v>
      </c>
      <c r="N193">
        <v>2.44</v>
      </c>
      <c r="O193" s="5">
        <v>3.3052642297118418</v>
      </c>
      <c r="P193" s="5">
        <v>3.3259221311475411</v>
      </c>
      <c r="Q193" s="5">
        <v>2.5202639751552791</v>
      </c>
      <c r="R193" s="6">
        <v>0.30254767259172549</v>
      </c>
      <c r="S193" s="6">
        <v>0.30066849450109362</v>
      </c>
      <c r="T193" s="6">
        <v>0.396783832907181</v>
      </c>
      <c r="U193">
        <v>0.46515232781710858</v>
      </c>
      <c r="V193">
        <v>0.8550371158546054</v>
      </c>
      <c r="W193">
        <v>1.3350854737734719</v>
      </c>
      <c r="X193" t="s">
        <v>388</v>
      </c>
      <c r="Y193" t="s">
        <v>318</v>
      </c>
      <c r="Z193" t="s">
        <v>279</v>
      </c>
      <c r="AA193" s="26" t="s">
        <v>85</v>
      </c>
      <c r="AB193" s="16" t="s">
        <v>79</v>
      </c>
      <c r="AC193" s="20" t="s">
        <v>536</v>
      </c>
      <c r="AD193" s="26" t="s">
        <v>73</v>
      </c>
      <c r="AE193" s="66" t="str">
        <f>VLOOKUP(AD193,cs_lookup!$A$2:$B$54,2,FALSE)</f>
        <v>X</v>
      </c>
    </row>
    <row r="194" spans="1:31" x14ac:dyDescent="0.25">
      <c r="A194" s="18">
        <v>2.6615317403142394E-2</v>
      </c>
      <c r="B194" s="18">
        <v>0.13596170728146326</v>
      </c>
      <c r="C194" s="18">
        <v>0.67081053637785737</v>
      </c>
      <c r="D194" s="3">
        <v>37.57234921729443</v>
      </c>
      <c r="E194" s="4">
        <v>7.3550120838791351</v>
      </c>
      <c r="F194" s="31">
        <v>1.4907338894818958</v>
      </c>
      <c r="G194" s="28">
        <v>3.415955115923297E-2</v>
      </c>
      <c r="H194" s="8">
        <v>1.034159551159233</v>
      </c>
      <c r="I194" s="5">
        <v>36.331288702191074</v>
      </c>
      <c r="J194" s="5">
        <v>7.1120670651202635</v>
      </c>
      <c r="K194" s="5">
        <v>1.4414931311235963</v>
      </c>
      <c r="L194">
        <v>3.67</v>
      </c>
      <c r="M194">
        <v>3.62</v>
      </c>
      <c r="N194">
        <v>2.06</v>
      </c>
      <c r="O194" s="5">
        <v>3.7953655527543848</v>
      </c>
      <c r="P194" s="5">
        <v>3.7436575751964236</v>
      </c>
      <c r="Q194" s="5">
        <v>2.13036867538802</v>
      </c>
      <c r="R194" s="6">
        <v>0.26347923173678933</v>
      </c>
      <c r="S194" s="6">
        <v>0.26711844764475595</v>
      </c>
      <c r="T194" s="6">
        <v>0.46940232061845472</v>
      </c>
      <c r="U194">
        <v>0.10101485884751094</v>
      </c>
      <c r="V194">
        <v>0.50899407540088859</v>
      </c>
      <c r="W194">
        <v>1.4290737538196232</v>
      </c>
      <c r="X194" t="s">
        <v>397</v>
      </c>
      <c r="Y194" t="s">
        <v>395</v>
      </c>
      <c r="Z194" t="s">
        <v>280</v>
      </c>
      <c r="AA194" s="26" t="s">
        <v>85</v>
      </c>
      <c r="AB194" s="16" t="s">
        <v>77</v>
      </c>
      <c r="AC194" s="20" t="s">
        <v>536</v>
      </c>
      <c r="AD194" s="26" t="s">
        <v>74</v>
      </c>
      <c r="AE194" s="66" t="str">
        <f>VLOOKUP(AD194,cs_lookup!$A$2:$B$54,2,FALSE)</f>
        <v>X</v>
      </c>
    </row>
    <row r="195" spans="1:31" x14ac:dyDescent="0.25">
      <c r="A195" s="18">
        <v>0.29738080296647529</v>
      </c>
      <c r="B195" s="18">
        <v>0.29412835833800294</v>
      </c>
      <c r="C195" s="18">
        <v>0.37620720753931897</v>
      </c>
      <c r="D195" s="3">
        <v>3.3626918416543963</v>
      </c>
      <c r="E195" s="4">
        <v>3.3998761821219285</v>
      </c>
      <c r="F195" s="31">
        <v>2.6581096267154476</v>
      </c>
      <c r="G195" s="28">
        <v>3.9913361455239826E-2</v>
      </c>
      <c r="H195" s="8">
        <v>1.0399133614552398</v>
      </c>
      <c r="I195" s="5">
        <v>3.2336269215242064</v>
      </c>
      <c r="J195" s="5">
        <v>3.269384073846489</v>
      </c>
      <c r="K195" s="5">
        <v>2.5560875792534556</v>
      </c>
      <c r="L195">
        <v>11.52</v>
      </c>
      <c r="M195">
        <v>3.94</v>
      </c>
      <c r="N195">
        <v>1.43</v>
      </c>
      <c r="O195" s="5">
        <v>11.979801923964363</v>
      </c>
      <c r="P195" s="5">
        <v>4.0972586441336452</v>
      </c>
      <c r="Q195" s="5">
        <v>1.4870761068809928</v>
      </c>
      <c r="R195" s="6">
        <v>8.34738342375764E-2</v>
      </c>
      <c r="S195" s="6">
        <v>0.24406562700936041</v>
      </c>
      <c r="T195" s="6">
        <v>0.67246053875306311</v>
      </c>
      <c r="U195">
        <v>3.5625631155278477</v>
      </c>
      <c r="V195">
        <v>1.2051199586852208</v>
      </c>
      <c r="W195">
        <v>0.55944874956814006</v>
      </c>
      <c r="X195" t="s">
        <v>396</v>
      </c>
      <c r="Y195" t="s">
        <v>401</v>
      </c>
      <c r="Z195" t="s">
        <v>280</v>
      </c>
      <c r="AA195" s="26" t="s">
        <v>90</v>
      </c>
      <c r="AB195" s="16" t="s">
        <v>75</v>
      </c>
      <c r="AC195" s="20" t="s">
        <v>536</v>
      </c>
      <c r="AD195" s="26" t="s">
        <v>76</v>
      </c>
      <c r="AE195" s="66" t="str">
        <f>VLOOKUP(AD195,cs_lookup!$A$2:$B$54,2,FALSE)</f>
        <v>2</v>
      </c>
    </row>
    <row r="196" spans="1:31" x14ac:dyDescent="0.25">
      <c r="A196" s="18">
        <v>0.35064985618150923</v>
      </c>
      <c r="B196" s="18">
        <v>0.64934976287952573</v>
      </c>
      <c r="C196" s="18">
        <v>0</v>
      </c>
      <c r="D196" s="3">
        <v>2.8518477403349149</v>
      </c>
      <c r="E196" s="4">
        <v>1.5400021023577868</v>
      </c>
      <c r="F196" s="31" t="e">
        <v>#DIV/0!</v>
      </c>
      <c r="G196" s="28">
        <v>3.7315326772158652E-2</v>
      </c>
      <c r="H196" s="8">
        <v>1.0373153267721587</v>
      </c>
      <c r="I196" s="5">
        <v>2.749258269622878</v>
      </c>
      <c r="J196" s="5">
        <v>1.4846036326772996</v>
      </c>
      <c r="K196" s="5" t="e">
        <v>#DIV/0!</v>
      </c>
      <c r="L196">
        <v>1.78</v>
      </c>
      <c r="M196">
        <v>3.86</v>
      </c>
      <c r="N196">
        <v>4.62</v>
      </c>
      <c r="O196" s="5">
        <v>1.8464212816544425</v>
      </c>
      <c r="P196" s="5">
        <v>4.0040371613405323</v>
      </c>
      <c r="Q196" s="5">
        <v>4.7923968096873732</v>
      </c>
      <c r="R196" s="6">
        <v>0.54158821171297022</v>
      </c>
      <c r="S196" s="6">
        <v>0.24974793182618835</v>
      </c>
      <c r="T196" s="6">
        <v>0.20866385646084135</v>
      </c>
      <c r="U196">
        <v>0.64744735686260813</v>
      </c>
      <c r="V196">
        <v>2.6000205812772839</v>
      </c>
      <c r="W196" t="e">
        <v>#DIV/0!</v>
      </c>
      <c r="X196" t="s">
        <v>398</v>
      </c>
      <c r="Y196" t="s">
        <v>400</v>
      </c>
      <c r="Z196" t="s">
        <v>280</v>
      </c>
      <c r="AA196" s="26" t="s">
        <v>90</v>
      </c>
      <c r="AB196" s="16" t="s">
        <v>73</v>
      </c>
      <c r="AC196" s="20" t="s">
        <v>536</v>
      </c>
      <c r="AD196" s="26" t="s">
        <v>86</v>
      </c>
      <c r="AE196" s="66" t="str">
        <f>VLOOKUP(AD196,cs_lookup!$A$2:$B$54,2,FALSE)</f>
        <v>1</v>
      </c>
    </row>
    <row r="197" spans="1:31" x14ac:dyDescent="0.25">
      <c r="A197" s="18">
        <v>0.7034157682396448</v>
      </c>
      <c r="B197" s="18">
        <v>0.21809923088287708</v>
      </c>
      <c r="C197" s="18">
        <v>7.6963337694785874E-2</v>
      </c>
      <c r="D197" s="3">
        <v>1.4216343237550408</v>
      </c>
      <c r="E197" s="4">
        <v>4.585068897088485</v>
      </c>
      <c r="F197" s="31">
        <v>12.99319948890091</v>
      </c>
      <c r="G197" s="28">
        <v>3.2530131977984045E-2</v>
      </c>
      <c r="H197" s="8">
        <v>1.032530131977984</v>
      </c>
      <c r="I197" s="5">
        <v>1.3768453624028023</v>
      </c>
      <c r="J197" s="5">
        <v>4.440615101764652</v>
      </c>
      <c r="K197" s="5">
        <v>12.58384533922537</v>
      </c>
      <c r="L197">
        <v>2.4500000000000002</v>
      </c>
      <c r="M197">
        <v>3.28</v>
      </c>
      <c r="N197">
        <v>3.13</v>
      </c>
      <c r="O197" s="5">
        <v>2.5296988233460609</v>
      </c>
      <c r="P197" s="5">
        <v>3.3866988328877876</v>
      </c>
      <c r="Q197" s="5">
        <v>3.2318193130910902</v>
      </c>
      <c r="R197" s="6">
        <v>0.39530397483337121</v>
      </c>
      <c r="S197" s="6">
        <v>0.29527278607980473</v>
      </c>
      <c r="T197" s="6">
        <v>0.30942323908682412</v>
      </c>
      <c r="U197">
        <v>1.7794300412388953</v>
      </c>
      <c r="V197">
        <v>0.73863641068476382</v>
      </c>
      <c r="W197">
        <v>0.24873160116196047</v>
      </c>
      <c r="X197" t="s">
        <v>399</v>
      </c>
      <c r="Y197" t="s">
        <v>402</v>
      </c>
      <c r="Z197" t="s">
        <v>280</v>
      </c>
      <c r="AA197" s="26" t="s">
        <v>84</v>
      </c>
      <c r="AB197" s="16" t="s">
        <v>94</v>
      </c>
      <c r="AC197" s="20" t="s">
        <v>536</v>
      </c>
      <c r="AD197" s="26" t="s">
        <v>78</v>
      </c>
      <c r="AE197" s="66" t="str">
        <f>VLOOKUP(AD197,cs_lookup!$A$2:$B$54,2,FALSE)</f>
        <v>1</v>
      </c>
    </row>
    <row r="198" spans="1:31" x14ac:dyDescent="0.25">
      <c r="A198" s="18" t="e">
        <v>#N/A</v>
      </c>
      <c r="B198" s="18" t="e">
        <v>#N/A</v>
      </c>
      <c r="C198" s="18" t="e">
        <v>#N/A</v>
      </c>
      <c r="D198" s="3" t="e">
        <v>#N/A</v>
      </c>
      <c r="E198" s="4" t="e">
        <v>#N/A</v>
      </c>
      <c r="F198" s="31" t="e">
        <v>#N/A</v>
      </c>
      <c r="G198" s="28">
        <v>3.3020387304079968E-2</v>
      </c>
      <c r="H198" s="8">
        <v>1.03302038730408</v>
      </c>
      <c r="I198" s="5" t="e">
        <v>#N/A</v>
      </c>
      <c r="J198" s="5" t="e">
        <v>#N/A</v>
      </c>
      <c r="K198" s="5" t="e">
        <v>#N/A</v>
      </c>
      <c r="L198">
        <v>3.06</v>
      </c>
      <c r="M198">
        <v>3.71</v>
      </c>
      <c r="N198">
        <v>2.29</v>
      </c>
      <c r="O198" s="5">
        <v>3.161042385150485</v>
      </c>
      <c r="P198" s="5">
        <v>3.8325056368981367</v>
      </c>
      <c r="Q198" s="5">
        <v>2.3656166869263431</v>
      </c>
      <c r="R198" s="6">
        <v>0.31635134179081686</v>
      </c>
      <c r="S198" s="6">
        <v>0.26092590454983816</v>
      </c>
      <c r="T198" s="6">
        <v>0.42272275365934481</v>
      </c>
      <c r="U198" t="e">
        <v>#N/A</v>
      </c>
      <c r="V198" t="e">
        <v>#N/A</v>
      </c>
      <c r="W198" t="e">
        <v>#N/A</v>
      </c>
      <c r="X198" t="s">
        <v>410</v>
      </c>
      <c r="Y198" t="s">
        <v>329</v>
      </c>
      <c r="Z198" t="s">
        <v>281</v>
      </c>
      <c r="AA198" s="26"/>
      <c r="AB198" s="16" t="e">
        <v>#N/A</v>
      </c>
      <c r="AC198" s="20" t="s">
        <v>536</v>
      </c>
      <c r="AD198" s="26" t="s">
        <v>77</v>
      </c>
      <c r="AE198" s="66" t="str">
        <f>VLOOKUP(AD198,cs_lookup!$A$2:$B$54,2,FALSE)</f>
        <v>2</v>
      </c>
    </row>
    <row r="199" spans="1:31" x14ac:dyDescent="0.25">
      <c r="A199" s="18">
        <v>4.7716063243446287E-2</v>
      </c>
      <c r="B199" s="18">
        <v>0.27126192175606018</v>
      </c>
      <c r="C199" s="18">
        <v>0.59115434427616864</v>
      </c>
      <c r="D199" s="3">
        <v>20.957303097240491</v>
      </c>
      <c r="E199" s="4">
        <v>3.686473919842232</v>
      </c>
      <c r="F199" s="31">
        <v>1.691605601282415</v>
      </c>
      <c r="G199" s="28">
        <v>2.7574792454877928E-2</v>
      </c>
      <c r="H199" s="8">
        <v>1.0275747924548779</v>
      </c>
      <c r="I199" s="5">
        <v>20.39491748057916</v>
      </c>
      <c r="J199" s="5">
        <v>3.5875480275603486</v>
      </c>
      <c r="K199" s="5">
        <v>1.6462116565171536</v>
      </c>
      <c r="L199">
        <v>2.68</v>
      </c>
      <c r="M199">
        <v>3.17</v>
      </c>
      <c r="N199">
        <v>2.95</v>
      </c>
      <c r="O199" s="5">
        <v>2.7539004437790728</v>
      </c>
      <c r="P199" s="5">
        <v>3.2574120920819629</v>
      </c>
      <c r="Q199" s="5">
        <v>3.0313456377418899</v>
      </c>
      <c r="R199" s="6">
        <v>0.36312133296574006</v>
      </c>
      <c r="S199" s="6">
        <v>0.30699216793318085</v>
      </c>
      <c r="T199" s="6">
        <v>0.32988649910107909</v>
      </c>
      <c r="U199">
        <v>0.13140528774151702</v>
      </c>
      <c r="V199">
        <v>0.8836118640495817</v>
      </c>
      <c r="W199">
        <v>1.7919931427537312</v>
      </c>
      <c r="X199" t="s">
        <v>331</v>
      </c>
      <c r="Y199" t="s">
        <v>289</v>
      </c>
      <c r="Z199" t="s">
        <v>283</v>
      </c>
      <c r="AA199" s="26" t="s">
        <v>85</v>
      </c>
      <c r="AB199" s="16" t="s">
        <v>76</v>
      </c>
      <c r="AC199" s="20" t="s">
        <v>536</v>
      </c>
      <c r="AD199" s="26" t="s">
        <v>183</v>
      </c>
      <c r="AE199" s="66" t="e">
        <f>VLOOKUP(AD199,cs_lookup!$A$2:$B$54,2,FALSE)</f>
        <v>#N/A</v>
      </c>
    </row>
    <row r="200" spans="1:31" x14ac:dyDescent="0.25">
      <c r="A200" s="18">
        <v>0.58505044562587327</v>
      </c>
      <c r="B200" s="18">
        <v>0.25451846479920653</v>
      </c>
      <c r="C200" s="18">
        <v>0.15518031839742188</v>
      </c>
      <c r="D200" s="3">
        <v>1.7092543172584433</v>
      </c>
      <c r="E200" s="4">
        <v>3.9289880236740982</v>
      </c>
      <c r="F200" s="31">
        <v>6.4441161761182055</v>
      </c>
      <c r="G200" s="28">
        <v>3.0209161138952334E-2</v>
      </c>
      <c r="H200" s="8">
        <v>1.0302091611389523</v>
      </c>
      <c r="I200" s="5">
        <v>1.6591332922809283</v>
      </c>
      <c r="J200" s="5">
        <v>3.8137770191544287</v>
      </c>
      <c r="K200" s="5">
        <v>6.2551532438266069</v>
      </c>
      <c r="L200">
        <v>1.8</v>
      </c>
      <c r="M200">
        <v>3.51</v>
      </c>
      <c r="N200">
        <v>5.27</v>
      </c>
      <c r="O200" s="5">
        <v>1.8543764900501143</v>
      </c>
      <c r="P200" s="5">
        <v>3.6160341555977227</v>
      </c>
      <c r="Q200" s="5">
        <v>5.4292022792022783</v>
      </c>
      <c r="R200" s="6">
        <v>0.53926481777871071</v>
      </c>
      <c r="S200" s="6">
        <v>0.27654606039933882</v>
      </c>
      <c r="T200" s="6">
        <v>0.18418912182195055</v>
      </c>
      <c r="U200">
        <v>1.084903791861962</v>
      </c>
      <c r="V200">
        <v>0.92034746194422745</v>
      </c>
      <c r="W200">
        <v>0.84250533833061825</v>
      </c>
      <c r="X200" t="s">
        <v>330</v>
      </c>
      <c r="Y200" t="s">
        <v>332</v>
      </c>
      <c r="Z200" t="s">
        <v>283</v>
      </c>
      <c r="AA200" s="26" t="s">
        <v>84</v>
      </c>
      <c r="AB200" s="16" t="s">
        <v>86</v>
      </c>
      <c r="AC200" s="20" t="s">
        <v>536</v>
      </c>
      <c r="AD200" s="26" t="s">
        <v>73</v>
      </c>
      <c r="AE200" s="66" t="str">
        <f>VLOOKUP(AD200,cs_lookup!$A$2:$B$54,2,FALSE)</f>
        <v>X</v>
      </c>
    </row>
    <row r="201" spans="1:31" x14ac:dyDescent="0.25">
      <c r="A201" s="18">
        <v>0.14373618001416175</v>
      </c>
      <c r="B201" s="18">
        <v>0.26147171499622435</v>
      </c>
      <c r="C201" s="18">
        <v>0.52445619266467414</v>
      </c>
      <c r="D201" s="3">
        <v>6.9571905966992729</v>
      </c>
      <c r="E201" s="4">
        <v>3.824505453733074</v>
      </c>
      <c r="F201" s="31">
        <v>1.9067369476927469</v>
      </c>
      <c r="G201" s="28">
        <v>3.4799539831968707E-2</v>
      </c>
      <c r="H201" s="8">
        <v>1.0347995398319687</v>
      </c>
      <c r="I201" s="5">
        <v>6.7232254450257924</v>
      </c>
      <c r="J201" s="5">
        <v>3.6958901763273873</v>
      </c>
      <c r="K201" s="5">
        <v>1.8426148005461656</v>
      </c>
      <c r="L201">
        <v>4.3899999999999997</v>
      </c>
      <c r="M201">
        <v>3.43</v>
      </c>
      <c r="N201">
        <v>1.94</v>
      </c>
      <c r="O201" s="5">
        <v>4.5427699798623422</v>
      </c>
      <c r="P201" s="5">
        <v>3.5493624216236528</v>
      </c>
      <c r="Q201" s="5">
        <v>2.007511107274019</v>
      </c>
      <c r="R201" s="6">
        <v>0.22013000975900229</v>
      </c>
      <c r="S201" s="6">
        <v>0.28174074135335858</v>
      </c>
      <c r="T201" s="6">
        <v>0.49812924888763921</v>
      </c>
      <c r="U201">
        <v>0.65296040358842355</v>
      </c>
      <c r="V201">
        <v>0.92805787952508845</v>
      </c>
      <c r="W201">
        <v>1.0528516320529764</v>
      </c>
      <c r="X201" t="s">
        <v>537</v>
      </c>
      <c r="Y201" t="s">
        <v>538</v>
      </c>
      <c r="Z201" t="s">
        <v>277</v>
      </c>
      <c r="AA201" s="26" t="s">
        <v>90</v>
      </c>
      <c r="AB201" s="16" t="s">
        <v>75</v>
      </c>
      <c r="AC201" s="20" t="s">
        <v>536</v>
      </c>
      <c r="AD201" s="26" t="s">
        <v>77</v>
      </c>
      <c r="AE201" s="66" t="str">
        <f>VLOOKUP(AD201,cs_lookup!$A$2:$B$54,2,FALSE)</f>
        <v>2</v>
      </c>
    </row>
    <row r="202" spans="1:31" x14ac:dyDescent="0.25">
      <c r="A202" s="18">
        <v>0.22851993736289941</v>
      </c>
      <c r="B202" s="18">
        <v>0.25880198109120506</v>
      </c>
      <c r="C202" s="18">
        <v>0.46073256713083871</v>
      </c>
      <c r="D202" s="3">
        <v>4.3759857959874955</v>
      </c>
      <c r="E202" s="4">
        <v>3.8639580569809762</v>
      </c>
      <c r="F202" s="31">
        <v>2.1704565106551721</v>
      </c>
      <c r="G202" s="28">
        <v>3.0196940419080498E-2</v>
      </c>
      <c r="H202" s="8">
        <v>1.0301969404190805</v>
      </c>
      <c r="I202" s="5">
        <v>4.2477177171651856</v>
      </c>
      <c r="J202" s="5">
        <v>3.7506984396683722</v>
      </c>
      <c r="K202" s="5">
        <v>2.1068364945563109</v>
      </c>
      <c r="L202">
        <v>5.71</v>
      </c>
      <c r="M202">
        <v>3.7</v>
      </c>
      <c r="N202">
        <v>1.71</v>
      </c>
      <c r="O202" s="5">
        <v>5.8824245297929494</v>
      </c>
      <c r="P202" s="5">
        <v>3.811728679550598</v>
      </c>
      <c r="Q202" s="5">
        <v>1.7616367681166276</v>
      </c>
      <c r="R202" s="6">
        <v>0.16999793111416223</v>
      </c>
      <c r="S202" s="6">
        <v>0.26234815855726118</v>
      </c>
      <c r="T202" s="6">
        <v>0.56765391032857682</v>
      </c>
      <c r="U202">
        <v>1.3442512850902679</v>
      </c>
      <c r="V202">
        <v>0.98648293364985784</v>
      </c>
      <c r="W202">
        <v>0.81164343052644783</v>
      </c>
      <c r="X202" t="s">
        <v>517</v>
      </c>
      <c r="Y202" t="s">
        <v>342</v>
      </c>
      <c r="Z202" t="s">
        <v>274</v>
      </c>
      <c r="AA202" s="26" t="s">
        <v>85</v>
      </c>
      <c r="AB202" s="16" t="s">
        <v>79</v>
      </c>
      <c r="AC202" s="20" t="s">
        <v>536</v>
      </c>
      <c r="AD202" s="26" t="s">
        <v>86</v>
      </c>
      <c r="AE202" s="66" t="str">
        <f>VLOOKUP(AD202,cs_lookup!$A$2:$B$54,2,FALSE)</f>
        <v>1</v>
      </c>
    </row>
    <row r="203" spans="1:31" x14ac:dyDescent="0.25">
      <c r="A203" s="18">
        <v>0.36749946474710082</v>
      </c>
      <c r="B203" s="18">
        <v>0.28515492602299602</v>
      </c>
      <c r="C203" s="18">
        <v>0.32339814481810747</v>
      </c>
      <c r="D203" s="3">
        <v>2.7210923985648852</v>
      </c>
      <c r="E203" s="4">
        <v>3.506865597402852</v>
      </c>
      <c r="F203" s="31">
        <v>3.0921636874646929</v>
      </c>
      <c r="G203" s="28">
        <v>2.7109330653341202E-2</v>
      </c>
      <c r="H203" s="8">
        <v>1.0271093306533412</v>
      </c>
      <c r="I203" s="5">
        <v>2.649272397159518</v>
      </c>
      <c r="J203" s="5">
        <v>3.4143060458540915</v>
      </c>
      <c r="K203" s="5">
        <v>3.0105497001938213</v>
      </c>
      <c r="L203">
        <v>2.4</v>
      </c>
      <c r="M203">
        <v>3.39</v>
      </c>
      <c r="N203">
        <v>3.17</v>
      </c>
      <c r="O203" s="5">
        <v>2.4650623935680187</v>
      </c>
      <c r="P203" s="5">
        <v>3.4819006309148266</v>
      </c>
      <c r="Q203" s="5">
        <v>3.2559365781710916</v>
      </c>
      <c r="R203" s="6">
        <v>0.40566924496891316</v>
      </c>
      <c r="S203" s="6">
        <v>0.28719946546471725</v>
      </c>
      <c r="T203" s="6">
        <v>0.30713128956636954</v>
      </c>
      <c r="U203">
        <v>0.90590911020445408</v>
      </c>
      <c r="V203">
        <v>0.99288111682794056</v>
      </c>
      <c r="W203">
        <v>1.0529638490259481</v>
      </c>
      <c r="X203" t="s">
        <v>487</v>
      </c>
      <c r="Y203" t="s">
        <v>415</v>
      </c>
      <c r="Z203" t="s">
        <v>274</v>
      </c>
      <c r="AA203" s="26" t="s">
        <v>90</v>
      </c>
      <c r="AB203" s="16" t="s">
        <v>75</v>
      </c>
      <c r="AC203" s="20" t="s">
        <v>536</v>
      </c>
      <c r="AD203" s="26" t="s">
        <v>77</v>
      </c>
      <c r="AE203" s="66" t="str">
        <f>VLOOKUP(AD203,cs_lookup!$A$2:$B$54,2,FALSE)</f>
        <v>2</v>
      </c>
    </row>
    <row r="204" spans="1:31" x14ac:dyDescent="0.25">
      <c r="A204" s="18">
        <v>0.74013841304861572</v>
      </c>
      <c r="B204" s="18">
        <v>0.17736362547497311</v>
      </c>
      <c r="C204" s="18">
        <v>7.8989516768961612E-2</v>
      </c>
      <c r="D204" s="3">
        <v>1.3510986355660415</v>
      </c>
      <c r="E204" s="4">
        <v>5.6381346362425644</v>
      </c>
      <c r="F204" s="31">
        <v>12.659907806815994</v>
      </c>
      <c r="G204" s="28">
        <v>3.1576233764227801E-2</v>
      </c>
      <c r="H204" s="8">
        <v>1.0315762337642278</v>
      </c>
      <c r="I204" s="5">
        <v>1.3097419185743302</v>
      </c>
      <c r="J204" s="5">
        <v>5.4655530553170824</v>
      </c>
      <c r="K204" s="5">
        <v>12.2723918916006</v>
      </c>
      <c r="L204">
        <v>1.76</v>
      </c>
      <c r="M204">
        <v>3.59</v>
      </c>
      <c r="N204">
        <v>5.41</v>
      </c>
      <c r="O204" s="5">
        <v>1.8155741714250409</v>
      </c>
      <c r="P204" s="5">
        <v>3.7033586792135775</v>
      </c>
      <c r="Q204" s="5">
        <v>5.5808274246644727</v>
      </c>
      <c r="R204" s="6">
        <v>0.55078994608912168</v>
      </c>
      <c r="S204" s="6">
        <v>0.27002515462865018</v>
      </c>
      <c r="T204" s="6">
        <v>0.17918489928222811</v>
      </c>
      <c r="U204">
        <v>1.3437761860105852</v>
      </c>
      <c r="V204">
        <v>0.65684112177952814</v>
      </c>
      <c r="W204">
        <v>0.44082686144521521</v>
      </c>
      <c r="X204" t="s">
        <v>343</v>
      </c>
      <c r="Y204" t="s">
        <v>488</v>
      </c>
      <c r="Z204" t="s">
        <v>274</v>
      </c>
      <c r="AA204" s="26" t="s">
        <v>84</v>
      </c>
      <c r="AB204" s="16" t="s">
        <v>86</v>
      </c>
      <c r="AC204" s="20" t="s">
        <v>536</v>
      </c>
      <c r="AD204" s="26" t="s">
        <v>86</v>
      </c>
      <c r="AE204" s="66" t="str">
        <f>VLOOKUP(AD204,cs_lookup!$A$2:$B$54,2,FALSE)</f>
        <v>1</v>
      </c>
    </row>
    <row r="205" spans="1:31" x14ac:dyDescent="0.25">
      <c r="A205" s="18">
        <v>0.15774159114122016</v>
      </c>
      <c r="B205" s="18">
        <v>0.24508783133926723</v>
      </c>
      <c r="C205" s="18">
        <v>0.52557879254416795</v>
      </c>
      <c r="D205" s="3">
        <v>6.3394821414267168</v>
      </c>
      <c r="E205" s="4">
        <v>4.0801699314713513</v>
      </c>
      <c r="F205" s="31">
        <v>1.9026642897048842</v>
      </c>
      <c r="G205" s="28">
        <v>3.2572248475490895E-2</v>
      </c>
      <c r="H205" s="8">
        <v>1.0325722484754909</v>
      </c>
      <c r="I205" s="5">
        <v>6.1395046698053797</v>
      </c>
      <c r="J205" s="5">
        <v>3.9514619315940274</v>
      </c>
      <c r="K205" s="5">
        <v>1.8426451926381071</v>
      </c>
      <c r="L205">
        <v>3.35</v>
      </c>
      <c r="M205">
        <v>3.3</v>
      </c>
      <c r="N205">
        <v>2.3199999999999998</v>
      </c>
      <c r="O205" s="5">
        <v>3.4591170323928946</v>
      </c>
      <c r="P205" s="5">
        <v>3.4074884199691198</v>
      </c>
      <c r="Q205" s="5">
        <v>2.3955676164631385</v>
      </c>
      <c r="R205" s="6">
        <v>0.28909111505494089</v>
      </c>
      <c r="S205" s="6">
        <v>0.29347128346486429</v>
      </c>
      <c r="T205" s="6">
        <v>0.41743760148019488</v>
      </c>
      <c r="U205">
        <v>0.54564662463335079</v>
      </c>
      <c r="V205">
        <v>0.83513394716389777</v>
      </c>
      <c r="W205">
        <v>1.2590595353186067</v>
      </c>
      <c r="X205" t="s">
        <v>292</v>
      </c>
      <c r="Y205" t="s">
        <v>419</v>
      </c>
      <c r="Z205" t="s">
        <v>270</v>
      </c>
      <c r="AA205" s="26" t="s">
        <v>85</v>
      </c>
      <c r="AB205" s="16" t="s">
        <v>79</v>
      </c>
      <c r="AC205" s="20" t="s">
        <v>536</v>
      </c>
      <c r="AD205" s="26" t="s">
        <v>77</v>
      </c>
      <c r="AE205" s="66" t="str">
        <f>VLOOKUP(AD205,cs_lookup!$A$2:$B$54,2,FALSE)</f>
        <v>2</v>
      </c>
    </row>
    <row r="206" spans="1:31" x14ac:dyDescent="0.25">
      <c r="A206" s="18" t="e">
        <v>#N/A</v>
      </c>
      <c r="B206" s="18" t="e">
        <v>#N/A</v>
      </c>
      <c r="C206" s="18" t="e">
        <v>#N/A</v>
      </c>
      <c r="D206" s="3" t="e">
        <v>#N/A</v>
      </c>
      <c r="E206" s="4" t="e">
        <v>#N/A</v>
      </c>
      <c r="F206" s="31" t="e">
        <v>#N/A</v>
      </c>
      <c r="G206" s="28">
        <v>3.2024528991912771E-2</v>
      </c>
      <c r="H206" s="8">
        <v>1.0320245289919128</v>
      </c>
      <c r="I206" s="5" t="e">
        <v>#N/A</v>
      </c>
      <c r="J206" s="5" t="e">
        <v>#N/A</v>
      </c>
      <c r="K206" s="5" t="e">
        <v>#N/A</v>
      </c>
      <c r="L206">
        <v>2.92</v>
      </c>
      <c r="M206">
        <v>3.38</v>
      </c>
      <c r="N206">
        <v>2.54</v>
      </c>
      <c r="O206" s="5">
        <v>3.0135116246563851</v>
      </c>
      <c r="P206" s="5">
        <v>3.4882429079926651</v>
      </c>
      <c r="Q206" s="5">
        <v>2.6213423036394583</v>
      </c>
      <c r="R206" s="6">
        <v>0.3318387730175173</v>
      </c>
      <c r="S206" s="6">
        <v>0.28667728319856522</v>
      </c>
      <c r="T206" s="6">
        <v>0.38148394378391753</v>
      </c>
      <c r="U206" t="e">
        <v>#N/A</v>
      </c>
      <c r="V206" t="e">
        <v>#N/A</v>
      </c>
      <c r="W206" t="e">
        <v>#N/A</v>
      </c>
      <c r="X206" t="s">
        <v>291</v>
      </c>
      <c r="Y206" t="s">
        <v>490</v>
      </c>
      <c r="Z206" t="s">
        <v>270</v>
      </c>
      <c r="AA206" s="26"/>
      <c r="AB206" s="16" t="e">
        <v>#N/A</v>
      </c>
      <c r="AC206" s="20" t="s">
        <v>536</v>
      </c>
      <c r="AD206" s="26" t="s">
        <v>74</v>
      </c>
      <c r="AE206" s="66" t="str">
        <f>VLOOKUP(AD206,cs_lookup!$A$2:$B$54,2,FALSE)</f>
        <v>X</v>
      </c>
    </row>
    <row r="207" spans="1:31" x14ac:dyDescent="0.25">
      <c r="A207" s="18" t="e">
        <v>#N/A</v>
      </c>
      <c r="B207" s="18" t="e">
        <v>#N/A</v>
      </c>
      <c r="C207" s="18" t="e">
        <v>#N/A</v>
      </c>
      <c r="D207" s="3" t="e">
        <v>#N/A</v>
      </c>
      <c r="E207" s="4" t="e">
        <v>#N/A</v>
      </c>
      <c r="F207" s="31" t="e">
        <v>#N/A</v>
      </c>
      <c r="G207" s="28">
        <v>3.4566173772912157E-2</v>
      </c>
      <c r="H207" s="8">
        <v>1.0345661737729122</v>
      </c>
      <c r="I207" s="5" t="e">
        <v>#N/A</v>
      </c>
      <c r="J207" s="5" t="e">
        <v>#N/A</v>
      </c>
      <c r="K207" s="5" t="e">
        <v>#N/A</v>
      </c>
      <c r="L207">
        <v>3.91</v>
      </c>
      <c r="M207">
        <v>3.28</v>
      </c>
      <c r="N207">
        <v>2.11</v>
      </c>
      <c r="O207" s="5">
        <v>4.0451537394520871</v>
      </c>
      <c r="P207" s="5">
        <v>3.3933770499751517</v>
      </c>
      <c r="Q207" s="5">
        <v>2.1829346266608445</v>
      </c>
      <c r="R207" s="6">
        <v>0.24720939287104801</v>
      </c>
      <c r="S207" s="6">
        <v>0.29469168479445057</v>
      </c>
      <c r="T207" s="6">
        <v>0.45809892233450139</v>
      </c>
      <c r="U207" t="e">
        <v>#N/A</v>
      </c>
      <c r="V207" t="e">
        <v>#N/A</v>
      </c>
      <c r="W207" t="e">
        <v>#N/A</v>
      </c>
      <c r="X207" t="s">
        <v>294</v>
      </c>
      <c r="Y207" t="s">
        <v>348</v>
      </c>
      <c r="Z207" t="s">
        <v>270</v>
      </c>
      <c r="AA207" s="26"/>
      <c r="AB207" s="16" t="e">
        <v>#N/A</v>
      </c>
      <c r="AC207" s="20" t="s">
        <v>536</v>
      </c>
      <c r="AD207" s="26" t="s">
        <v>89</v>
      </c>
      <c r="AE207" s="66" t="str">
        <f>VLOOKUP(AD207,cs_lookup!$A$2:$B$54,2,FALSE)</f>
        <v>1</v>
      </c>
    </row>
    <row r="208" spans="1:31" x14ac:dyDescent="0.25">
      <c r="A208" s="18" t="e">
        <v>#N/A</v>
      </c>
      <c r="B208" s="18" t="e">
        <v>#N/A</v>
      </c>
      <c r="C208" s="18" t="e">
        <v>#N/A</v>
      </c>
      <c r="D208" s="3" t="e">
        <v>#N/A</v>
      </c>
      <c r="E208" s="4" t="e">
        <v>#N/A</v>
      </c>
      <c r="F208" s="31" t="e">
        <v>#N/A</v>
      </c>
      <c r="G208" s="28">
        <v>3.9599455641451176E-2</v>
      </c>
      <c r="H208" s="8">
        <v>1.0395994556414512</v>
      </c>
      <c r="I208" s="5" t="e">
        <v>#N/A</v>
      </c>
      <c r="J208" s="5" t="e">
        <v>#N/A</v>
      </c>
      <c r="K208" s="5" t="e">
        <v>#N/A</v>
      </c>
      <c r="L208">
        <v>2.42</v>
      </c>
      <c r="M208">
        <v>3.35</v>
      </c>
      <c r="N208">
        <v>3.05</v>
      </c>
      <c r="O208" s="5">
        <v>2.5158306826523118</v>
      </c>
      <c r="P208" s="5">
        <v>3.4826581763988615</v>
      </c>
      <c r="Q208" s="5">
        <v>3.170778339706426</v>
      </c>
      <c r="R208" s="6">
        <v>0.39748302892377124</v>
      </c>
      <c r="S208" s="6">
        <v>0.28713699402851534</v>
      </c>
      <c r="T208" s="6">
        <v>0.31537997704771359</v>
      </c>
      <c r="U208" t="e">
        <v>#N/A</v>
      </c>
      <c r="V208" t="e">
        <v>#N/A</v>
      </c>
      <c r="W208" t="e">
        <v>#N/A</v>
      </c>
      <c r="X208" t="s">
        <v>350</v>
      </c>
      <c r="Y208" t="s">
        <v>494</v>
      </c>
      <c r="Z208" t="s">
        <v>273</v>
      </c>
      <c r="AA208" s="26"/>
      <c r="AB208" s="16" t="e">
        <v>#N/A</v>
      </c>
      <c r="AC208" s="20" t="s">
        <v>536</v>
      </c>
      <c r="AD208" s="26" t="s">
        <v>86</v>
      </c>
      <c r="AE208" s="66" t="str">
        <f>VLOOKUP(AD208,cs_lookup!$A$2:$B$54,2,FALSE)</f>
        <v>1</v>
      </c>
    </row>
    <row r="209" spans="1:31" x14ac:dyDescent="0.25">
      <c r="A209" s="18">
        <v>0.34319098483815286</v>
      </c>
      <c r="B209" s="18">
        <v>0.51045414973712289</v>
      </c>
      <c r="C209" s="18">
        <v>0.1449254030122791</v>
      </c>
      <c r="D209" s="3">
        <v>2.9138294540912693</v>
      </c>
      <c r="E209" s="4">
        <v>1.9590398089916337</v>
      </c>
      <c r="F209" s="31">
        <v>6.9001015640803356</v>
      </c>
      <c r="G209" s="28">
        <v>4.3862572891356866E-2</v>
      </c>
      <c r="H209" s="8">
        <v>1.0438625728913569</v>
      </c>
      <c r="I209" s="5">
        <v>2.7913918266274833</v>
      </c>
      <c r="J209" s="5">
        <v>1.876721955424995</v>
      </c>
      <c r="K209" s="5">
        <v>6.6101628157507326</v>
      </c>
      <c r="L209">
        <v>1.39</v>
      </c>
      <c r="M209">
        <v>4.5199999999999996</v>
      </c>
      <c r="N209">
        <v>9.69</v>
      </c>
      <c r="O209" s="5">
        <v>1.4509689763189859</v>
      </c>
      <c r="P209" s="5">
        <v>4.7182588294689323</v>
      </c>
      <c r="Q209" s="5">
        <v>10.115028331317248</v>
      </c>
      <c r="R209" s="6">
        <v>0.68919461154637163</v>
      </c>
      <c r="S209" s="6">
        <v>0.21194259071890634</v>
      </c>
      <c r="T209" s="6">
        <v>9.8862797734722035E-2</v>
      </c>
      <c r="U209">
        <v>0.49795947195251933</v>
      </c>
      <c r="V209">
        <v>2.4084547990362366</v>
      </c>
      <c r="W209">
        <v>1.465924557396773</v>
      </c>
      <c r="X209" t="s">
        <v>353</v>
      </c>
      <c r="Y209" t="s">
        <v>492</v>
      </c>
      <c r="Z209" t="s">
        <v>273</v>
      </c>
      <c r="AA209" s="26" t="s">
        <v>84</v>
      </c>
      <c r="AB209" s="16" t="s">
        <v>78</v>
      </c>
      <c r="AC209" s="20" t="s">
        <v>536</v>
      </c>
      <c r="AD209" s="26" t="s">
        <v>78</v>
      </c>
      <c r="AE209" s="66" t="str">
        <f>VLOOKUP(AD209,cs_lookup!$A$2:$B$54,2,FALSE)</f>
        <v>1</v>
      </c>
    </row>
    <row r="210" spans="1:31" x14ac:dyDescent="0.25">
      <c r="A210" s="18">
        <v>0.28003236464949871</v>
      </c>
      <c r="B210" s="18">
        <v>0.27944581181626682</v>
      </c>
      <c r="C210" s="18">
        <v>0.40239318724310225</v>
      </c>
      <c r="D210" s="3">
        <v>3.5710158047325908</v>
      </c>
      <c r="E210" s="4">
        <v>3.5785113167396161</v>
      </c>
      <c r="F210" s="31">
        <v>2.4851315372689422</v>
      </c>
      <c r="G210" s="28">
        <v>2.7738963073969725E-2</v>
      </c>
      <c r="H210" s="8">
        <v>1.0277389630739697</v>
      </c>
      <c r="I210" s="5">
        <v>3.4746330858681023</v>
      </c>
      <c r="J210" s="5">
        <v>3.4819262919022549</v>
      </c>
      <c r="K210" s="5">
        <v>2.4180571395638322</v>
      </c>
      <c r="L210">
        <v>3.89</v>
      </c>
      <c r="M210">
        <v>3.37</v>
      </c>
      <c r="N210">
        <v>2.11</v>
      </c>
      <c r="O210" s="5">
        <v>3.9979045663577422</v>
      </c>
      <c r="P210" s="5">
        <v>3.463480305559278</v>
      </c>
      <c r="Q210" s="5">
        <v>2.1685292120860762</v>
      </c>
      <c r="R210" s="6">
        <v>0.25013103324550884</v>
      </c>
      <c r="S210" s="6">
        <v>0.2887269196810176</v>
      </c>
      <c r="T210" s="6">
        <v>0.46114204707347362</v>
      </c>
      <c r="U210">
        <v>1.1195426693601873</v>
      </c>
      <c r="V210">
        <v>0.96785506569666446</v>
      </c>
      <c r="W210">
        <v>0.87260138128108933</v>
      </c>
      <c r="X210" t="s">
        <v>434</v>
      </c>
      <c r="Y210" t="s">
        <v>300</v>
      </c>
      <c r="Z210" t="s">
        <v>278</v>
      </c>
      <c r="AA210" s="26" t="s">
        <v>90</v>
      </c>
      <c r="AB210" s="16" t="s">
        <v>75</v>
      </c>
      <c r="AC210" s="20" t="s">
        <v>536</v>
      </c>
      <c r="AD210" s="26" t="s">
        <v>96</v>
      </c>
      <c r="AE210" s="66" t="str">
        <f>VLOOKUP(AD210,cs_lookup!$A$2:$B$54,2,FALSE)</f>
        <v>2</v>
      </c>
    </row>
    <row r="211" spans="1:31" x14ac:dyDescent="0.25">
      <c r="A211" s="32">
        <v>0.55703221851960216</v>
      </c>
      <c r="B211" s="32">
        <v>0.20435618149786103</v>
      </c>
      <c r="C211" s="32">
        <v>0.22352666595311516</v>
      </c>
      <c r="D211" s="33">
        <v>1.7952282951561618</v>
      </c>
      <c r="E211" s="34">
        <v>4.893416938359004</v>
      </c>
      <c r="F211" s="53">
        <v>4.4737391654638223</v>
      </c>
      <c r="G211" s="28">
        <v>3.3381875210036771E-2</v>
      </c>
      <c r="H211" s="35">
        <v>1.0333818752100368</v>
      </c>
      <c r="I211" s="35">
        <v>1.7372360965700877</v>
      </c>
      <c r="J211" s="35">
        <v>4.7353423315697381</v>
      </c>
      <c r="K211" s="35">
        <v>4.3292216292786501</v>
      </c>
      <c r="L211" s="36">
        <v>2.37</v>
      </c>
      <c r="M211" s="36">
        <v>3.39</v>
      </c>
      <c r="N211" s="36">
        <v>3.16</v>
      </c>
      <c r="O211" s="35">
        <v>2.4491150442477871</v>
      </c>
      <c r="P211" s="35">
        <v>3.5031645569620249</v>
      </c>
      <c r="Q211" s="35">
        <v>3.2654867256637163</v>
      </c>
      <c r="R211" s="37">
        <v>0.40831074977416448</v>
      </c>
      <c r="S211" s="37">
        <v>0.28545618789521232</v>
      </c>
      <c r="T211" s="37">
        <v>0.30623306233062336</v>
      </c>
      <c r="U211" s="36">
        <v>1.3642359865070786</v>
      </c>
      <c r="V211" s="36">
        <v>0.71589333201940553</v>
      </c>
      <c r="W211" s="36">
        <v>0.72992336050176543</v>
      </c>
      <c r="X211" s="36" t="s">
        <v>433</v>
      </c>
      <c r="Y211" s="36" t="s">
        <v>356</v>
      </c>
      <c r="Z211" s="36" t="s">
        <v>278</v>
      </c>
      <c r="AA211" s="26" t="s">
        <v>84</v>
      </c>
      <c r="AB211" s="38" t="s">
        <v>86</v>
      </c>
      <c r="AC211" s="39" t="s">
        <v>536</v>
      </c>
      <c r="AD211" s="38" t="s">
        <v>79</v>
      </c>
      <c r="AE211" s="66" t="str">
        <f>VLOOKUP(AD211,cs_lookup!$A$2:$B$54,2,FALSE)</f>
        <v>2</v>
      </c>
    </row>
    <row r="212" spans="1:31" x14ac:dyDescent="0.25">
      <c r="A212" s="32">
        <v>0.75792954864657136</v>
      </c>
      <c r="B212" s="32">
        <v>0.17824356782199133</v>
      </c>
      <c r="C212" s="32">
        <v>6.1356862265569835E-2</v>
      </c>
      <c r="D212" s="33">
        <v>1.3193838421865092</v>
      </c>
      <c r="E212" s="34">
        <v>5.6103006252583665</v>
      </c>
      <c r="F212" s="53">
        <v>16.298095487212457</v>
      </c>
      <c r="G212" s="28">
        <v>2.599625196755917E-2</v>
      </c>
      <c r="H212" s="35">
        <v>1.0259962519675592</v>
      </c>
      <c r="I212" s="35">
        <v>1.2859538615821635</v>
      </c>
      <c r="J212" s="35">
        <v>5.4681492398236928</v>
      </c>
      <c r="K212" s="35">
        <v>15.885141350134079</v>
      </c>
      <c r="L212" s="36">
        <v>2.6</v>
      </c>
      <c r="M212" s="36">
        <v>3.27</v>
      </c>
      <c r="N212" s="36">
        <v>2.98</v>
      </c>
      <c r="O212" s="35">
        <v>2.6675902551156541</v>
      </c>
      <c r="P212" s="35">
        <v>3.3550077439339185</v>
      </c>
      <c r="Q212" s="35">
        <v>3.0574688308633262</v>
      </c>
      <c r="R212" s="37">
        <v>0.37487016534203255</v>
      </c>
      <c r="S212" s="37">
        <v>0.29806190516491887</v>
      </c>
      <c r="T212" s="37">
        <v>0.32706792949304858</v>
      </c>
      <c r="U212" s="36">
        <v>2.0218454780337995</v>
      </c>
      <c r="V212" s="36">
        <v>0.59800855034919154</v>
      </c>
      <c r="W212" s="36">
        <v>0.18759669393655393</v>
      </c>
      <c r="X212" s="36" t="s">
        <v>363</v>
      </c>
      <c r="Y212" s="36" t="s">
        <v>502</v>
      </c>
      <c r="Z212" s="36" t="s">
        <v>269</v>
      </c>
      <c r="AA212" s="26" t="s">
        <v>84</v>
      </c>
      <c r="AB212" s="38" t="s">
        <v>94</v>
      </c>
      <c r="AC212" s="39" t="s">
        <v>536</v>
      </c>
      <c r="AD212" s="38" t="s">
        <v>75</v>
      </c>
      <c r="AE212" s="66" t="str">
        <f>VLOOKUP(AD212,cs_lookup!$A$2:$B$54,2,FALSE)</f>
        <v>X</v>
      </c>
    </row>
    <row r="213" spans="1:31" x14ac:dyDescent="0.25">
      <c r="A213" s="32">
        <v>0.74487105909486462</v>
      </c>
      <c r="B213" s="32">
        <v>7.8079421637542862E-2</v>
      </c>
      <c r="C213" s="32">
        <v>1.1703703437999412E-2</v>
      </c>
      <c r="D213" s="33">
        <v>1.3425142349001411</v>
      </c>
      <c r="E213" s="34">
        <v>12.807471918044675</v>
      </c>
      <c r="F213" s="53">
        <v>85.443039914461153</v>
      </c>
      <c r="G213" s="28">
        <v>4.4265676933959552E-2</v>
      </c>
      <c r="H213" s="35">
        <v>1.0442656769339596</v>
      </c>
      <c r="I213" s="35">
        <v>1.2856060144022554</v>
      </c>
      <c r="J213" s="35">
        <v>12.264572321909831</v>
      </c>
      <c r="K213" s="35">
        <v>81.821170418363423</v>
      </c>
      <c r="L213" s="36">
        <v>2.52</v>
      </c>
      <c r="M213" s="36">
        <v>3.46</v>
      </c>
      <c r="N213" s="36">
        <v>2.79</v>
      </c>
      <c r="O213" s="35">
        <v>2.6315495058735783</v>
      </c>
      <c r="P213" s="35">
        <v>3.6131592421915002</v>
      </c>
      <c r="Q213" s="35">
        <v>2.9135012386457473</v>
      </c>
      <c r="R213" s="37">
        <v>0.38000425139941896</v>
      </c>
      <c r="S213" s="37">
        <v>0.2767661021752994</v>
      </c>
      <c r="T213" s="37">
        <v>0.34322964642528164</v>
      </c>
      <c r="U213" s="36">
        <v>1.9601650675006199</v>
      </c>
      <c r="V213" s="36">
        <v>0.28211338391465501</v>
      </c>
      <c r="W213" s="36">
        <v>3.4098754463353781E-2</v>
      </c>
      <c r="X213" s="36" t="s">
        <v>443</v>
      </c>
      <c r="Y213" s="36" t="s">
        <v>366</v>
      </c>
      <c r="Z213" s="36" t="s">
        <v>280</v>
      </c>
      <c r="AA213" s="26" t="s">
        <v>84</v>
      </c>
      <c r="AB213" s="38" t="s">
        <v>109</v>
      </c>
      <c r="AC213" s="39" t="s">
        <v>536</v>
      </c>
      <c r="AD213" s="38" t="s">
        <v>89</v>
      </c>
      <c r="AE213" s="66" t="str">
        <f>VLOOKUP(AD213,cs_lookup!$A$2:$B$54,2,FALSE)</f>
        <v>1</v>
      </c>
    </row>
    <row r="214" spans="1:31" x14ac:dyDescent="0.25">
      <c r="A214" s="32">
        <v>0</v>
      </c>
      <c r="B214" s="32">
        <v>1</v>
      </c>
      <c r="C214" s="32">
        <v>0</v>
      </c>
      <c r="D214" s="33" t="e">
        <v>#DIV/0!</v>
      </c>
      <c r="E214" s="34">
        <v>1</v>
      </c>
      <c r="F214" s="53" t="e">
        <v>#DIV/0!</v>
      </c>
      <c r="G214" s="28">
        <v>4.6623526098949819E-2</v>
      </c>
      <c r="H214" s="35">
        <v>1.0466235260989498</v>
      </c>
      <c r="I214" s="35" t="e">
        <v>#DIV/0!</v>
      </c>
      <c r="J214" s="35">
        <v>0.95545339375971383</v>
      </c>
      <c r="K214" s="35" t="e">
        <v>#DIV/0!</v>
      </c>
      <c r="L214" s="36">
        <v>1.3</v>
      </c>
      <c r="M214" s="36">
        <v>5.65</v>
      </c>
      <c r="N214" s="36">
        <v>9.9600000000000009</v>
      </c>
      <c r="O214" s="35">
        <v>1.3606105839286349</v>
      </c>
      <c r="P214" s="35">
        <v>5.9134229224590671</v>
      </c>
      <c r="Q214" s="35">
        <v>10.424370319945542</v>
      </c>
      <c r="R214" s="37">
        <v>0.73496414904593366</v>
      </c>
      <c r="S214" s="37">
        <v>0.16910679535570153</v>
      </c>
      <c r="T214" s="37">
        <v>9.5929055598364829E-2</v>
      </c>
      <c r="U214" s="36" t="e">
        <v>#DIV/0!</v>
      </c>
      <c r="V214" s="36">
        <v>5.9134229224590671</v>
      </c>
      <c r="W214" s="36" t="e">
        <v>#DIV/0!</v>
      </c>
      <c r="X214" s="36" t="s">
        <v>365</v>
      </c>
      <c r="Y214" s="36" t="s">
        <v>445</v>
      </c>
      <c r="Z214" s="36" t="s">
        <v>280</v>
      </c>
      <c r="AA214" s="26" t="s">
        <v>90</v>
      </c>
      <c r="AB214" s="38" t="s">
        <v>73</v>
      </c>
      <c r="AC214" s="39" t="s">
        <v>536</v>
      </c>
      <c r="AD214" s="38" t="s">
        <v>73</v>
      </c>
      <c r="AE214" s="66" t="str">
        <f>VLOOKUP(AD214,cs_lookup!$A$2:$B$54,2,FALSE)</f>
        <v>X</v>
      </c>
    </row>
    <row r="215" spans="1:31" x14ac:dyDescent="0.25">
      <c r="A215" s="32">
        <v>0.52162517073319803</v>
      </c>
      <c r="B215" s="32">
        <v>0.31190530369848396</v>
      </c>
      <c r="C215" s="32">
        <v>0.16206200621353631</v>
      </c>
      <c r="D215" s="33">
        <v>1.9170854017539007</v>
      </c>
      <c r="E215" s="34">
        <v>3.206101301075313</v>
      </c>
      <c r="F215" s="53">
        <v>6.1704777286440535</v>
      </c>
      <c r="G215" s="28">
        <v>3.1001655531387673E-2</v>
      </c>
      <c r="H215" s="35">
        <v>1.0310016555313877</v>
      </c>
      <c r="I215" s="35">
        <v>1.8594396929128281</v>
      </c>
      <c r="J215" s="35">
        <v>3.1096955895990868</v>
      </c>
      <c r="K215" s="35">
        <v>5.9849348403458507</v>
      </c>
      <c r="L215" s="36">
        <v>1.45</v>
      </c>
      <c r="M215" s="36">
        <v>4.71</v>
      </c>
      <c r="N215" s="36">
        <v>7.75</v>
      </c>
      <c r="O215" s="35">
        <v>1.4949524005205121</v>
      </c>
      <c r="P215" s="35">
        <v>4.8560177975528358</v>
      </c>
      <c r="Q215" s="35">
        <v>7.9902628303682546</v>
      </c>
      <c r="R215" s="37">
        <v>0.6689176188163718</v>
      </c>
      <c r="S215" s="37">
        <v>0.20593005250185545</v>
      </c>
      <c r="T215" s="37">
        <v>0.12515232868177278</v>
      </c>
      <c r="U215" s="36">
        <v>0.77980480115951634</v>
      </c>
      <c r="V215" s="36">
        <v>1.5146177059109602</v>
      </c>
      <c r="W215" s="36">
        <v>1.2949180244629284</v>
      </c>
      <c r="X215" s="36" t="s">
        <v>473</v>
      </c>
      <c r="Y215" s="36" t="s">
        <v>369</v>
      </c>
      <c r="Z215" s="36" t="s">
        <v>276</v>
      </c>
      <c r="AA215" s="26" t="s">
        <v>90</v>
      </c>
      <c r="AB215" s="38" t="s">
        <v>75</v>
      </c>
      <c r="AC215" s="39" t="s">
        <v>536</v>
      </c>
      <c r="AD215" s="38" t="s">
        <v>99</v>
      </c>
      <c r="AE215" s="66" t="str">
        <f>VLOOKUP(AD215,cs_lookup!$A$2:$B$54,2,FALSE)</f>
        <v>1</v>
      </c>
    </row>
    <row r="216" spans="1:31" x14ac:dyDescent="0.25">
      <c r="A216" s="32">
        <v>0.68046717415579105</v>
      </c>
      <c r="B216" s="32">
        <v>0.23302027646786941</v>
      </c>
      <c r="C216" s="32">
        <v>8.4992883167905847E-2</v>
      </c>
      <c r="D216" s="33">
        <v>1.4695786042003149</v>
      </c>
      <c r="E216" s="34">
        <v>4.291472034786155</v>
      </c>
      <c r="F216" s="53">
        <v>11.765690993497323</v>
      </c>
      <c r="G216" s="28">
        <v>3.213920283685745E-2</v>
      </c>
      <c r="H216" s="35">
        <v>1.0321392028368575</v>
      </c>
      <c r="I216" s="35">
        <v>1.423818221574324</v>
      </c>
      <c r="J216" s="35">
        <v>4.1578422978130751</v>
      </c>
      <c r="K216" s="35">
        <v>11.399325750983065</v>
      </c>
      <c r="L216" s="36">
        <v>1.76</v>
      </c>
      <c r="M216" s="36">
        <v>4.12</v>
      </c>
      <c r="N216" s="36">
        <v>4.5199999999999996</v>
      </c>
      <c r="O216" s="35">
        <v>1.8165649969928692</v>
      </c>
      <c r="P216" s="35">
        <v>4.2524135156878531</v>
      </c>
      <c r="Q216" s="35">
        <v>4.665269196822595</v>
      </c>
      <c r="R216" s="37">
        <v>0.55048952371943416</v>
      </c>
      <c r="S216" s="37">
        <v>0.23516057323936995</v>
      </c>
      <c r="T216" s="37">
        <v>0.21434990304119567</v>
      </c>
      <c r="U216" s="36">
        <v>1.2361128501740608</v>
      </c>
      <c r="V216" s="36">
        <v>0.99089857308128804</v>
      </c>
      <c r="W216" s="36">
        <v>0.39651467979237282</v>
      </c>
      <c r="X216" s="36" t="s">
        <v>474</v>
      </c>
      <c r="Y216" s="36" t="s">
        <v>368</v>
      </c>
      <c r="Z216" s="36" t="s">
        <v>276</v>
      </c>
      <c r="AA216" s="26" t="s">
        <v>84</v>
      </c>
      <c r="AB216" s="38" t="s">
        <v>94</v>
      </c>
      <c r="AC216" s="39" t="s">
        <v>536</v>
      </c>
      <c r="AD216" s="38" t="s">
        <v>92</v>
      </c>
      <c r="AE216" s="66" t="str">
        <f>VLOOKUP(AD216,cs_lookup!$A$2:$B$54,2,FALSE)</f>
        <v>1</v>
      </c>
    </row>
    <row r="217" spans="1:31" x14ac:dyDescent="0.25">
      <c r="A217" s="32">
        <v>0.67933825794648828</v>
      </c>
      <c r="B217" s="32">
        <v>0.17812508483132608</v>
      </c>
      <c r="C217" s="32">
        <v>0.13219418510314732</v>
      </c>
      <c r="D217" s="33">
        <v>1.4720207323856775</v>
      </c>
      <c r="E217" s="34">
        <v>5.6140324140585864</v>
      </c>
      <c r="F217" s="53">
        <v>7.5646292552106491</v>
      </c>
      <c r="G217" s="28">
        <v>2.9432556789534159E-2</v>
      </c>
      <c r="H217" s="35">
        <v>1.0294325567895342</v>
      </c>
      <c r="I217" s="35">
        <v>1.4299341153309082</v>
      </c>
      <c r="J217" s="35">
        <v>5.4535213375871177</v>
      </c>
      <c r="K217" s="35">
        <v>7.3483485686544352</v>
      </c>
      <c r="L217" s="36">
        <v>1.98</v>
      </c>
      <c r="M217" s="36">
        <v>4.03</v>
      </c>
      <c r="N217" s="36">
        <v>3.62</v>
      </c>
      <c r="O217" s="35">
        <v>2.0382764624432776</v>
      </c>
      <c r="P217" s="35">
        <v>4.1486132038618226</v>
      </c>
      <c r="Q217" s="35">
        <v>3.7265458555781139</v>
      </c>
      <c r="R217" s="37">
        <v>0.49061058125613743</v>
      </c>
      <c r="S217" s="37">
        <v>0.24104440468663824</v>
      </c>
      <c r="T217" s="37">
        <v>0.26834501405722433</v>
      </c>
      <c r="U217" s="36">
        <v>1.3846791812095471</v>
      </c>
      <c r="V217" s="36">
        <v>0.73897207887024663</v>
      </c>
      <c r="W217" s="36">
        <v>0.49262769262765971</v>
      </c>
      <c r="X217" s="36" t="s">
        <v>458</v>
      </c>
      <c r="Y217" s="36" t="s">
        <v>455</v>
      </c>
      <c r="Z217" s="36" t="s">
        <v>276</v>
      </c>
      <c r="AA217" s="26" t="s">
        <v>84</v>
      </c>
      <c r="AB217" s="38" t="s">
        <v>89</v>
      </c>
      <c r="AC217" s="39" t="s">
        <v>536</v>
      </c>
      <c r="AD217" s="38" t="s">
        <v>99</v>
      </c>
      <c r="AE217" s="66" t="str">
        <f>VLOOKUP(AD217,cs_lookup!$A$2:$B$54,2,FALSE)</f>
        <v>1</v>
      </c>
    </row>
    <row r="218" spans="1:31" x14ac:dyDescent="0.25">
      <c r="A218" s="32">
        <v>0.76294769252485484</v>
      </c>
      <c r="B218" s="32">
        <v>0.17420162156329144</v>
      </c>
      <c r="C218" s="32">
        <v>6.0161048967688383E-2</v>
      </c>
      <c r="D218" s="33">
        <v>1.3107058449717017</v>
      </c>
      <c r="E218" s="34">
        <v>5.7404746926346899</v>
      </c>
      <c r="F218" s="53">
        <v>16.622050598504114</v>
      </c>
      <c r="G218" s="28">
        <v>2.9609658947242989E-2</v>
      </c>
      <c r="H218" s="35">
        <v>1.029609658947243</v>
      </c>
      <c r="I218" s="35">
        <v>1.2730123824905397</v>
      </c>
      <c r="J218" s="35">
        <v>5.5753893164757411</v>
      </c>
      <c r="K218" s="35">
        <v>16.144031336593962</v>
      </c>
      <c r="L218" s="36">
        <v>1.67</v>
      </c>
      <c r="M218" s="36">
        <v>4.0599999999999996</v>
      </c>
      <c r="N218" s="36">
        <v>5.42</v>
      </c>
      <c r="O218" s="35">
        <v>1.7194481304418958</v>
      </c>
      <c r="P218" s="35">
        <v>4.1802152153258065</v>
      </c>
      <c r="Q218" s="35">
        <v>5.5804843514940572</v>
      </c>
      <c r="R218" s="37">
        <v>0.58158195196211082</v>
      </c>
      <c r="S218" s="37">
        <v>0.2392221329499323</v>
      </c>
      <c r="T218" s="37">
        <v>0.17919591508795668</v>
      </c>
      <c r="U218" s="36">
        <v>1.3118489835368199</v>
      </c>
      <c r="V218" s="36">
        <v>0.72820026899329893</v>
      </c>
      <c r="W218" s="36">
        <v>0.33572779233365274</v>
      </c>
      <c r="X218" s="36" t="s">
        <v>508</v>
      </c>
      <c r="Y218" s="36" t="s">
        <v>466</v>
      </c>
      <c r="Z218" s="36" t="s">
        <v>276</v>
      </c>
      <c r="AA218" s="26" t="s">
        <v>84</v>
      </c>
      <c r="AB218" s="38" t="s">
        <v>94</v>
      </c>
      <c r="AC218" s="39" t="s">
        <v>536</v>
      </c>
      <c r="AD218" s="38" t="s">
        <v>76</v>
      </c>
      <c r="AE218" s="66" t="str">
        <f>VLOOKUP(AD218,cs_lookup!$A$2:$B$54,2,FALSE)</f>
        <v>2</v>
      </c>
    </row>
    <row r="219" spans="1:31" x14ac:dyDescent="0.25">
      <c r="A219" s="32">
        <v>0.40938843891777826</v>
      </c>
      <c r="B219" s="32">
        <v>0.27500649687269735</v>
      </c>
      <c r="C219" s="32">
        <v>0.29536239133901809</v>
      </c>
      <c r="D219" s="33">
        <v>2.4426679039679486</v>
      </c>
      <c r="E219" s="34">
        <v>3.6362777293327286</v>
      </c>
      <c r="F219" s="53">
        <v>3.3856713966410035</v>
      </c>
      <c r="G219" s="28">
        <v>2.8120415711068381E-2</v>
      </c>
      <c r="H219" s="35">
        <v>1.0281204157110684</v>
      </c>
      <c r="I219" s="35">
        <v>2.375857795099372</v>
      </c>
      <c r="J219" s="35">
        <v>3.5368208565509391</v>
      </c>
      <c r="K219" s="35">
        <v>3.2930689293815902</v>
      </c>
      <c r="L219" s="36">
        <v>2.34</v>
      </c>
      <c r="M219" s="36">
        <v>3.65</v>
      </c>
      <c r="N219" s="36">
        <v>3.06</v>
      </c>
      <c r="O219" s="35">
        <v>2.4058017727638998</v>
      </c>
      <c r="P219" s="35">
        <v>3.7526395173453997</v>
      </c>
      <c r="Q219" s="35">
        <v>3.1460484720758695</v>
      </c>
      <c r="R219" s="37">
        <v>0.41566184351554131</v>
      </c>
      <c r="S219" s="37">
        <v>0.26647909967845657</v>
      </c>
      <c r="T219" s="37">
        <v>0.31785905680600213</v>
      </c>
      <c r="U219" s="36">
        <v>0.98490743209743647</v>
      </c>
      <c r="V219" s="36">
        <v>1.032000247691208</v>
      </c>
      <c r="W219" s="36">
        <v>0.92922439998079287</v>
      </c>
      <c r="X219" s="36" t="s">
        <v>507</v>
      </c>
      <c r="Y219" s="36" t="s">
        <v>471</v>
      </c>
      <c r="Z219" s="36" t="s">
        <v>276</v>
      </c>
      <c r="AA219" s="117" t="s">
        <v>90</v>
      </c>
      <c r="AB219" s="38" t="s">
        <v>75</v>
      </c>
      <c r="AC219" s="39" t="s">
        <v>536</v>
      </c>
      <c r="AD219" s="38" t="s">
        <v>96</v>
      </c>
      <c r="AE219" s="66" t="str">
        <f>VLOOKUP(AD219,cs_lookup!$A$2:$B$54,2,FALSE)</f>
        <v>2</v>
      </c>
    </row>
    <row r="220" spans="1:31" x14ac:dyDescent="0.25">
      <c r="A220" s="32">
        <v>0</v>
      </c>
      <c r="B220" s="32">
        <v>0.26564531401071084</v>
      </c>
      <c r="C220" s="32">
        <v>0.63077290512384943</v>
      </c>
      <c r="D220" s="33" t="e">
        <v>#DIV/0!</v>
      </c>
      <c r="E220" s="34">
        <v>3.7644179936849174</v>
      </c>
      <c r="F220" s="53">
        <v>1.5853566186449535</v>
      </c>
      <c r="G220" s="28">
        <v>3.2913008014282541E-2</v>
      </c>
      <c r="H220" s="35">
        <v>1.0329130080142825</v>
      </c>
      <c r="I220" s="35" t="e">
        <v>#DIV/0!</v>
      </c>
      <c r="J220" s="35">
        <v>3.6444676022831781</v>
      </c>
      <c r="K220" s="35">
        <v>1.5348404041233954</v>
      </c>
      <c r="L220" s="36">
        <v>3.19</v>
      </c>
      <c r="M220" s="36">
        <v>3.49</v>
      </c>
      <c r="N220" s="36">
        <v>2.31</v>
      </c>
      <c r="O220" s="35">
        <v>3.2949924955655612</v>
      </c>
      <c r="P220" s="35">
        <v>3.6048663979698463</v>
      </c>
      <c r="Q220" s="35">
        <v>2.3860290485129929</v>
      </c>
      <c r="R220" s="37">
        <v>0.30349082777754777</v>
      </c>
      <c r="S220" s="37">
        <v>0.27740279100583876</v>
      </c>
      <c r="T220" s="37">
        <v>0.41910638121661348</v>
      </c>
      <c r="U220" s="36" t="e">
        <v>#DIV/0!</v>
      </c>
      <c r="V220" s="36">
        <v>0.95761586625535999</v>
      </c>
      <c r="W220" s="36">
        <v>1.5050424746404347</v>
      </c>
      <c r="X220" s="36" t="s">
        <v>324</v>
      </c>
      <c r="Y220" s="36" t="s">
        <v>326</v>
      </c>
      <c r="Z220" s="36" t="s">
        <v>280</v>
      </c>
      <c r="AA220" s="26" t="s">
        <v>85</v>
      </c>
      <c r="AB220" s="38" t="s">
        <v>76</v>
      </c>
      <c r="AC220" s="39">
        <v>44413</v>
      </c>
      <c r="AD220" s="38" t="s">
        <v>77</v>
      </c>
      <c r="AE220" s="66" t="str">
        <f>VLOOKUP(AD220,cs_lookup!$A$2:$B$54,2,FALSE)</f>
        <v>2</v>
      </c>
    </row>
    <row r="221" spans="1:31" x14ac:dyDescent="0.25">
      <c r="A221" s="32">
        <v>0.8777904292067058</v>
      </c>
      <c r="B221" s="32">
        <v>0.11543832155067957</v>
      </c>
      <c r="C221" s="32">
        <v>0</v>
      </c>
      <c r="D221" s="33">
        <v>1.1392240866692291</v>
      </c>
      <c r="E221" s="34">
        <v>8.6626346135930383</v>
      </c>
      <c r="F221" s="53" t="e">
        <v>#DIV/0!</v>
      </c>
      <c r="G221" s="28">
        <v>4.053264889728414E-2</v>
      </c>
      <c r="H221" s="35">
        <v>1.0405326488972841</v>
      </c>
      <c r="I221" s="35">
        <v>1.0948470361564668</v>
      </c>
      <c r="J221" s="35">
        <v>8.3251925086381089</v>
      </c>
      <c r="K221" s="35" t="e">
        <v>#DIV/0!</v>
      </c>
      <c r="L221" s="36">
        <v>1.99</v>
      </c>
      <c r="M221" s="36">
        <v>3.4</v>
      </c>
      <c r="N221" s="36">
        <v>4.0999999999999996</v>
      </c>
      <c r="O221" s="35">
        <v>2.0706599713055955</v>
      </c>
      <c r="P221" s="35">
        <v>3.5378110062507662</v>
      </c>
      <c r="Q221" s="35">
        <v>4.2661838604788649</v>
      </c>
      <c r="R221" s="37">
        <v>0.48293781396154511</v>
      </c>
      <c r="S221" s="37">
        <v>0.282660661701022</v>
      </c>
      <c r="T221" s="37">
        <v>0.23440152433743289</v>
      </c>
      <c r="U221" s="36">
        <v>1.8176055049534838</v>
      </c>
      <c r="V221" s="36">
        <v>0.40839896452510921</v>
      </c>
      <c r="W221" s="36" t="e">
        <v>#DIV/0!</v>
      </c>
      <c r="X221" s="36" t="s">
        <v>320</v>
      </c>
      <c r="Y221" s="36" t="s">
        <v>322</v>
      </c>
      <c r="Z221" s="36" t="s">
        <v>280</v>
      </c>
      <c r="AA221" s="26" t="s">
        <v>84</v>
      </c>
      <c r="AB221" s="38" t="s">
        <v>94</v>
      </c>
      <c r="AC221" s="39">
        <v>44413</v>
      </c>
      <c r="AD221" s="38" t="s">
        <v>204</v>
      </c>
      <c r="AE221" s="66" t="str">
        <f>VLOOKUP(AD221,cs_lookup!$A$2:$B$54,2,FALSE)</f>
        <v>1</v>
      </c>
    </row>
    <row r="222" spans="1:31" x14ac:dyDescent="0.25">
      <c r="A222" s="32">
        <v>0.7621866794565304</v>
      </c>
      <c r="B222" s="32">
        <v>0.23708277525729801</v>
      </c>
      <c r="C222" s="32">
        <v>0</v>
      </c>
      <c r="D222" s="33">
        <v>1.3120145325985493</v>
      </c>
      <c r="E222" s="34">
        <v>4.2179361149907812</v>
      </c>
      <c r="F222" s="53" t="e">
        <v>#DIV/0!</v>
      </c>
      <c r="G222" s="28">
        <v>3.539190927543534E-2</v>
      </c>
      <c r="H222" s="35">
        <v>1.0353919092754353</v>
      </c>
      <c r="I222" s="35">
        <v>1.2671670705990872</v>
      </c>
      <c r="J222" s="35">
        <v>4.073758040028034</v>
      </c>
      <c r="K222" s="35" t="e">
        <v>#DIV/0!</v>
      </c>
      <c r="L222" s="36">
        <v>2.0499999999999998</v>
      </c>
      <c r="M222" s="36">
        <v>3.45</v>
      </c>
      <c r="N222" s="36">
        <v>3.88</v>
      </c>
      <c r="O222" s="35">
        <v>2.1225534140146425</v>
      </c>
      <c r="P222" s="35">
        <v>3.572102087000252</v>
      </c>
      <c r="Q222" s="35">
        <v>4.0173206079886894</v>
      </c>
      <c r="R222" s="37">
        <v>0.4711306643202815</v>
      </c>
      <c r="S222" s="37">
        <v>0.27994720633523973</v>
      </c>
      <c r="T222" s="37">
        <v>0.2489221293444786</v>
      </c>
      <c r="U222" s="36">
        <v>1.6177819385969423</v>
      </c>
      <c r="V222" s="36">
        <v>0.84688387628840589</v>
      </c>
      <c r="W222" s="36" t="e">
        <v>#DIV/0!</v>
      </c>
      <c r="X222" s="36" t="s">
        <v>321</v>
      </c>
      <c r="Y222" s="36" t="s">
        <v>325</v>
      </c>
      <c r="Z222" s="36" t="s">
        <v>280</v>
      </c>
      <c r="AA222" s="26" t="s">
        <v>84</v>
      </c>
      <c r="AB222" s="38" t="s">
        <v>78</v>
      </c>
      <c r="AC222" s="39">
        <v>44413</v>
      </c>
      <c r="AD222" s="38" t="s">
        <v>78</v>
      </c>
      <c r="AE222" s="66" t="str">
        <f>VLOOKUP(AD222,cs_lookup!$A$2:$B$54,2,FALSE)</f>
        <v>1</v>
      </c>
    </row>
    <row r="223" spans="1:31" x14ac:dyDescent="0.25">
      <c r="A223" s="32">
        <v>0.72344985883791746</v>
      </c>
      <c r="B223" s="32">
        <v>0.16592729103333992</v>
      </c>
      <c r="C223" s="32">
        <v>0.10163184391854382</v>
      </c>
      <c r="D223" s="33">
        <v>1.382265802921445</v>
      </c>
      <c r="E223" s="34">
        <v>6.0267361310627861</v>
      </c>
      <c r="F223" s="53">
        <v>9.8394357658361766</v>
      </c>
      <c r="G223" s="28">
        <v>4.0086500557242388E-2</v>
      </c>
      <c r="H223" s="35">
        <v>1.0400865005572424</v>
      </c>
      <c r="I223" s="35">
        <v>1.3289911965792025</v>
      </c>
      <c r="J223" s="35">
        <v>5.7944566416676588</v>
      </c>
      <c r="K223" s="35">
        <v>9.4602090889214949</v>
      </c>
      <c r="L223" s="36">
        <v>1.3</v>
      </c>
      <c r="M223" s="36">
        <v>5.44</v>
      </c>
      <c r="N223" s="36">
        <v>11.49</v>
      </c>
      <c r="O223" s="35">
        <v>1.3521124507244151</v>
      </c>
      <c r="P223" s="35">
        <v>5.6580705630313988</v>
      </c>
      <c r="Q223" s="35">
        <v>11.950593891402715</v>
      </c>
      <c r="R223" s="37">
        <v>0.73958345658619928</v>
      </c>
      <c r="S223" s="37">
        <v>0.17673869366949616</v>
      </c>
      <c r="T223" s="37">
        <v>8.3677849744304533E-2</v>
      </c>
      <c r="U223" s="36">
        <v>0.97818556160956882</v>
      </c>
      <c r="V223" s="36">
        <v>0.93882832099928437</v>
      </c>
      <c r="W223" s="36">
        <v>1.2145608931049441</v>
      </c>
      <c r="X223" s="36" t="s">
        <v>327</v>
      </c>
      <c r="Y223" s="36" t="s">
        <v>323</v>
      </c>
      <c r="Z223" s="36" t="s">
        <v>280</v>
      </c>
      <c r="AA223" s="26" t="s">
        <v>84</v>
      </c>
      <c r="AB223" s="38" t="s">
        <v>89</v>
      </c>
      <c r="AC223" s="39">
        <v>44413</v>
      </c>
      <c r="AD223" s="38" t="s">
        <v>94</v>
      </c>
      <c r="AE223" s="66" t="str">
        <f>VLOOKUP(AD223,cs_lookup!$A$2:$B$54,2,FALSE)</f>
        <v>1</v>
      </c>
    </row>
    <row r="224" spans="1:31" x14ac:dyDescent="0.25">
      <c r="A224" s="32">
        <v>0.67901250047068962</v>
      </c>
      <c r="B224" s="32">
        <v>0.2509975657076105</v>
      </c>
      <c r="C224" s="32">
        <v>6.9148515655929846E-2</v>
      </c>
      <c r="D224" s="33">
        <v>1.4727269369957148</v>
      </c>
      <c r="E224" s="34">
        <v>3.9841023843430805</v>
      </c>
      <c r="F224" s="53">
        <v>14.461626406788167</v>
      </c>
      <c r="G224" s="28">
        <v>3.8211089408676235E-2</v>
      </c>
      <c r="H224" s="35">
        <v>1.0382110894086762</v>
      </c>
      <c r="I224" s="35">
        <v>1.4185236047079033</v>
      </c>
      <c r="J224" s="35">
        <v>3.8374685311946215</v>
      </c>
      <c r="K224" s="35">
        <v>13.929370004152945</v>
      </c>
      <c r="L224" s="36">
        <v>2.4500000000000002</v>
      </c>
      <c r="M224" s="36">
        <v>3.13</v>
      </c>
      <c r="N224" s="36">
        <v>3.22</v>
      </c>
      <c r="O224" s="35">
        <v>2.5436171690512568</v>
      </c>
      <c r="P224" s="35">
        <v>3.2496007098491564</v>
      </c>
      <c r="Q224" s="35">
        <v>3.3430397078959375</v>
      </c>
      <c r="R224" s="37">
        <v>0.39314092237118753</v>
      </c>
      <c r="S224" s="37">
        <v>0.30773011495508296</v>
      </c>
      <c r="T224" s="37">
        <v>0.29912896267372968</v>
      </c>
      <c r="U224" s="36">
        <v>1.7271478541976708</v>
      </c>
      <c r="V224" s="36">
        <v>0.81564186769386138</v>
      </c>
      <c r="W224" s="36">
        <v>0.2311662335798374</v>
      </c>
      <c r="X224" s="36" t="s">
        <v>376</v>
      </c>
      <c r="Y224" s="36" t="s">
        <v>377</v>
      </c>
      <c r="Z224" s="36" t="s">
        <v>275</v>
      </c>
      <c r="AA224" s="26" t="s">
        <v>84</v>
      </c>
      <c r="AB224" s="38" t="s">
        <v>78</v>
      </c>
      <c r="AC224" s="39">
        <v>44414</v>
      </c>
      <c r="AD224" s="38" t="s">
        <v>78</v>
      </c>
      <c r="AE224" s="66" t="str">
        <f>VLOOKUP(AD224,cs_lookup!$A$2:$B$54,2,FALSE)</f>
        <v>1</v>
      </c>
    </row>
    <row r="225" spans="1:31" x14ac:dyDescent="0.25">
      <c r="A225" s="32">
        <v>4.4218354643521342E-2</v>
      </c>
      <c r="B225" s="32">
        <v>0.15642308672832053</v>
      </c>
      <c r="C225" s="32">
        <v>0.6542314670679843</v>
      </c>
      <c r="D225" s="33">
        <v>22.615043188779417</v>
      </c>
      <c r="E225" s="34">
        <v>6.3929182124939432</v>
      </c>
      <c r="F225" s="53">
        <v>1.5285110092328917</v>
      </c>
      <c r="G225" s="28">
        <v>3.5961446002024999E-2</v>
      </c>
      <c r="H225" s="35">
        <v>1.035961446002025</v>
      </c>
      <c r="I225" s="35">
        <v>21.83000465514931</v>
      </c>
      <c r="J225" s="35">
        <v>6.1710001247299768</v>
      </c>
      <c r="K225" s="35">
        <v>1.4754516349345919</v>
      </c>
      <c r="L225" s="36">
        <v>4.2300000000000004</v>
      </c>
      <c r="M225" s="36">
        <v>3.52</v>
      </c>
      <c r="N225" s="36">
        <v>1.94</v>
      </c>
      <c r="O225" s="35">
        <v>4.3821169165885658</v>
      </c>
      <c r="P225" s="35">
        <v>3.6465842899271279</v>
      </c>
      <c r="Q225" s="35">
        <v>2.0097652052439283</v>
      </c>
      <c r="R225" s="37">
        <v>0.22820020986078346</v>
      </c>
      <c r="S225" s="37">
        <v>0.27422922946338468</v>
      </c>
      <c r="T225" s="37">
        <v>0.497570560675832</v>
      </c>
      <c r="U225" s="36">
        <v>0.19376999990708746</v>
      </c>
      <c r="V225" s="36">
        <v>0.57040997064540233</v>
      </c>
      <c r="W225" s="36">
        <v>1.3148516386889237</v>
      </c>
      <c r="X225" s="36" t="s">
        <v>480</v>
      </c>
      <c r="Y225" s="36" t="s">
        <v>390</v>
      </c>
      <c r="Z225" s="36" t="s">
        <v>279</v>
      </c>
      <c r="AA225" s="26" t="s">
        <v>85</v>
      </c>
      <c r="AB225" s="38" t="s">
        <v>77</v>
      </c>
      <c r="AC225" s="39">
        <v>44414</v>
      </c>
      <c r="AD225" s="38" t="s">
        <v>73</v>
      </c>
      <c r="AE225" s="66" t="str">
        <f>VLOOKUP(AD225,cs_lookup!$A$2:$B$54,2,FALSE)</f>
        <v>X</v>
      </c>
    </row>
    <row r="226" spans="1:31" x14ac:dyDescent="0.25">
      <c r="A226" s="32">
        <v>0.19417758242391259</v>
      </c>
      <c r="B226" s="32">
        <v>0.80582241398432553</v>
      </c>
      <c r="C226" s="32">
        <v>0</v>
      </c>
      <c r="D226" s="33">
        <v>5.1499250712519533</v>
      </c>
      <c r="E226" s="34">
        <v>1.2409682116628882</v>
      </c>
      <c r="F226" s="53" t="e">
        <v>#DIV/0!</v>
      </c>
      <c r="G226" s="28">
        <v>4.4242377778136444E-2</v>
      </c>
      <c r="H226" s="35">
        <v>1.0442423777781364</v>
      </c>
      <c r="I226" s="35">
        <v>4.9317334565655075</v>
      </c>
      <c r="J226" s="35">
        <v>1.1883909694445947</v>
      </c>
      <c r="K226" s="35" t="e">
        <v>#DIV/0!</v>
      </c>
      <c r="L226" s="36">
        <v>1.6</v>
      </c>
      <c r="M226" s="36">
        <v>3.71</v>
      </c>
      <c r="N226" s="36">
        <v>6.68</v>
      </c>
      <c r="O226" s="35">
        <v>1.6707878044450184</v>
      </c>
      <c r="P226" s="35">
        <v>3.8741392215568862</v>
      </c>
      <c r="Q226" s="35">
        <v>6.9755390835579512</v>
      </c>
      <c r="R226" s="37">
        <v>0.598520049846885</v>
      </c>
      <c r="S226" s="37">
        <v>0.25812185438140595</v>
      </c>
      <c r="T226" s="37">
        <v>0.14335809577170899</v>
      </c>
      <c r="U226" s="36">
        <v>0.32442953661049045</v>
      </c>
      <c r="V226" s="36">
        <v>3.1218682196263257</v>
      </c>
      <c r="W226" s="36" t="e">
        <v>#DIV/0!</v>
      </c>
      <c r="X226" s="36" t="s">
        <v>397</v>
      </c>
      <c r="Y226" s="36" t="s">
        <v>400</v>
      </c>
      <c r="Z226" s="36" t="s">
        <v>280</v>
      </c>
      <c r="AA226" s="26" t="s">
        <v>90</v>
      </c>
      <c r="AB226" s="38" t="s">
        <v>73</v>
      </c>
      <c r="AC226" s="39">
        <v>44414</v>
      </c>
      <c r="AD226" s="38" t="s">
        <v>75</v>
      </c>
      <c r="AE226" s="66" t="str">
        <f>VLOOKUP(AD226,cs_lookup!$A$2:$B$54,2,FALSE)</f>
        <v>X</v>
      </c>
    </row>
    <row r="227" spans="1:31" x14ac:dyDescent="0.25">
      <c r="A227" s="32">
        <v>0.25209166388606713</v>
      </c>
      <c r="B227" s="32">
        <v>0.3588989212757282</v>
      </c>
      <c r="C227" s="32">
        <v>0.36411401541194427</v>
      </c>
      <c r="D227" s="33">
        <v>3.9668110582662908</v>
      </c>
      <c r="E227" s="34">
        <v>2.7862998207000422</v>
      </c>
      <c r="F227" s="53">
        <v>2.7463924970551856</v>
      </c>
      <c r="G227" s="28">
        <v>3.9799864803668372E-2</v>
      </c>
      <c r="H227" s="35">
        <v>1.0397998648036684</v>
      </c>
      <c r="I227" s="35">
        <v>3.8149755472561937</v>
      </c>
      <c r="J227" s="35">
        <v>2.6796501086544593</v>
      </c>
      <c r="K227" s="35">
        <v>2.6412702963504908</v>
      </c>
      <c r="L227" s="36">
        <v>2.0099999999999998</v>
      </c>
      <c r="M227" s="36">
        <v>3.49</v>
      </c>
      <c r="N227" s="36">
        <v>3.91</v>
      </c>
      <c r="O227" s="35">
        <v>2.0899977282553732</v>
      </c>
      <c r="P227" s="35">
        <v>3.6289015281648029</v>
      </c>
      <c r="Q227" s="35">
        <v>4.0656174713823434</v>
      </c>
      <c r="R227" s="37">
        <v>0.47846941959824546</v>
      </c>
      <c r="S227" s="37">
        <v>0.27556548234741352</v>
      </c>
      <c r="T227" s="37">
        <v>0.245965098054341</v>
      </c>
      <c r="U227" s="36">
        <v>0.5268710048339974</v>
      </c>
      <c r="V227" s="36">
        <v>1.3024088438741894</v>
      </c>
      <c r="W227" s="36">
        <v>1.4803483026339805</v>
      </c>
      <c r="X227" s="36" t="s">
        <v>402</v>
      </c>
      <c r="Y227" s="36" t="s">
        <v>395</v>
      </c>
      <c r="Z227" s="36" t="s">
        <v>280</v>
      </c>
      <c r="AA227" s="26" t="s">
        <v>90</v>
      </c>
      <c r="AB227" s="38" t="s">
        <v>75</v>
      </c>
      <c r="AC227" s="39">
        <v>44414</v>
      </c>
      <c r="AD227" s="38" t="s">
        <v>79</v>
      </c>
      <c r="AE227" s="66" t="str">
        <f>VLOOKUP(AD227,cs_lookup!$A$2:$B$54,2,FALSE)</f>
        <v>2</v>
      </c>
    </row>
    <row r="228" spans="1:31" x14ac:dyDescent="0.25">
      <c r="A228" s="32">
        <v>4.1071858125270616E-2</v>
      </c>
      <c r="B228" s="32">
        <v>9.5642411528562302E-2</v>
      </c>
      <c r="C228" s="32">
        <v>0.6990762363709554</v>
      </c>
      <c r="D228" s="33">
        <v>24.347571442956507</v>
      </c>
      <c r="E228" s="34">
        <v>10.455612567875953</v>
      </c>
      <c r="F228" s="53">
        <v>1.4304591516244352</v>
      </c>
      <c r="G228" s="28">
        <v>4.4923777166486101E-2</v>
      </c>
      <c r="H228" s="35">
        <v>1.0449237771664861</v>
      </c>
      <c r="I228" s="35">
        <v>23.300811001716966</v>
      </c>
      <c r="J228" s="35">
        <v>10.006100728445837</v>
      </c>
      <c r="K228" s="35">
        <v>1.3689602848385776</v>
      </c>
      <c r="L228" s="36">
        <v>13.18</v>
      </c>
      <c r="M228" s="36">
        <v>4.38</v>
      </c>
      <c r="N228" s="36">
        <v>1.35</v>
      </c>
      <c r="O228" s="35">
        <v>13.772095383054287</v>
      </c>
      <c r="P228" s="35">
        <v>4.5767661439892091</v>
      </c>
      <c r="Q228" s="35">
        <v>1.4106470991747564</v>
      </c>
      <c r="R228" s="37">
        <v>7.2610592083935041E-2</v>
      </c>
      <c r="S228" s="37">
        <v>0.21849488668179542</v>
      </c>
      <c r="T228" s="37">
        <v>0.70889452123426944</v>
      </c>
      <c r="U228" s="36">
        <v>0.56564554766050013</v>
      </c>
      <c r="V228" s="36">
        <v>0.4377329510134072</v>
      </c>
      <c r="W228" s="36">
        <v>0.9861498649386945</v>
      </c>
      <c r="X228" s="36" t="s">
        <v>396</v>
      </c>
      <c r="Y228" s="36" t="s">
        <v>399</v>
      </c>
      <c r="Z228" s="36" t="s">
        <v>280</v>
      </c>
      <c r="AA228" s="26" t="s">
        <v>85</v>
      </c>
      <c r="AB228" s="38" t="s">
        <v>102</v>
      </c>
      <c r="AC228" s="39">
        <v>44414</v>
      </c>
      <c r="AD228" s="38" t="s">
        <v>206</v>
      </c>
      <c r="AE228" s="66" t="str">
        <f>VLOOKUP(AD228,cs_lookup!$A$2:$B$54,2,FALSE)</f>
        <v>2</v>
      </c>
    </row>
    <row r="229" spans="1:31" x14ac:dyDescent="0.25">
      <c r="A229" s="32">
        <v>0.42996117674980011</v>
      </c>
      <c r="B229" s="32">
        <v>0.26128273834850102</v>
      </c>
      <c r="C229" s="32">
        <v>0.28896231063651701</v>
      </c>
      <c r="D229" s="33">
        <v>2.3257913832111234</v>
      </c>
      <c r="E229" s="34">
        <v>3.8272715844940048</v>
      </c>
      <c r="F229" s="53">
        <v>3.460658927447084</v>
      </c>
      <c r="G229" s="28">
        <v>4.1388246610444934E-2</v>
      </c>
      <c r="H229" s="35">
        <v>1.0413882466104449</v>
      </c>
      <c r="I229" s="35">
        <v>2.2333566667198412</v>
      </c>
      <c r="J229" s="35">
        <v>3.675163030647957</v>
      </c>
      <c r="K229" s="35">
        <v>3.3231207848859299</v>
      </c>
      <c r="L229" s="36">
        <v>4.17</v>
      </c>
      <c r="M229" s="36">
        <v>3.67</v>
      </c>
      <c r="N229" s="36">
        <v>1.89</v>
      </c>
      <c r="O229" s="35">
        <v>4.3425889883655557</v>
      </c>
      <c r="P229" s="35">
        <v>3.821894865060333</v>
      </c>
      <c r="Q229" s="35">
        <v>1.9682237860937408</v>
      </c>
      <c r="R229" s="37">
        <v>0.23027737662467004</v>
      </c>
      <c r="S229" s="37">
        <v>0.26165031621931178</v>
      </c>
      <c r="T229" s="37">
        <v>0.50807230715601814</v>
      </c>
      <c r="U229" s="36">
        <v>1.8671446715783784</v>
      </c>
      <c r="V229" s="36">
        <v>0.99859515602303861</v>
      </c>
      <c r="W229" s="36">
        <v>0.56874249307940106</v>
      </c>
      <c r="X229" s="36" t="s">
        <v>398</v>
      </c>
      <c r="Y229" s="36" t="s">
        <v>401</v>
      </c>
      <c r="Z229" s="36" t="s">
        <v>280</v>
      </c>
      <c r="AA229" s="26" t="s">
        <v>90</v>
      </c>
      <c r="AB229" s="38" t="s">
        <v>75</v>
      </c>
      <c r="AC229" s="39">
        <v>44414</v>
      </c>
      <c r="AD229" s="38" t="s">
        <v>73</v>
      </c>
      <c r="AE229" s="66" t="str">
        <f>VLOOKUP(AD229,cs_lookup!$A$2:$B$54,2,FALSE)</f>
        <v>X</v>
      </c>
    </row>
    <row r="230" spans="1:31" x14ac:dyDescent="0.25">
      <c r="A230" s="32" t="e">
        <v>#N/A</v>
      </c>
      <c r="B230" s="32" t="e">
        <v>#N/A</v>
      </c>
      <c r="C230" s="32" t="e">
        <v>#N/A</v>
      </c>
      <c r="D230" s="33" t="e">
        <v>#N/A</v>
      </c>
      <c r="E230" s="34" t="e">
        <v>#N/A</v>
      </c>
      <c r="F230" s="53" t="e">
        <v>#N/A</v>
      </c>
      <c r="G230" s="28">
        <v>3.4028189926684771E-2</v>
      </c>
      <c r="H230" s="35">
        <v>1.0340281899266848</v>
      </c>
      <c r="I230" s="35" t="e">
        <v>#N/A</v>
      </c>
      <c r="J230" s="35" t="e">
        <v>#N/A</v>
      </c>
      <c r="K230" s="35" t="e">
        <v>#N/A</v>
      </c>
      <c r="L230" s="36">
        <v>2.39</v>
      </c>
      <c r="M230" s="36">
        <v>3.63</v>
      </c>
      <c r="N230" s="36">
        <v>2.94</v>
      </c>
      <c r="O230" s="35">
        <v>2.4713273739247765</v>
      </c>
      <c r="P230" s="35">
        <v>3.7535223294338658</v>
      </c>
      <c r="Q230" s="35">
        <v>3.0400428783844533</v>
      </c>
      <c r="R230" s="37">
        <v>0.40464084627196722</v>
      </c>
      <c r="S230" s="37">
        <v>0.26641642495592333</v>
      </c>
      <c r="T230" s="37">
        <v>0.32894272877210939</v>
      </c>
      <c r="U230" s="36" t="e">
        <v>#N/A</v>
      </c>
      <c r="V230" s="36" t="e">
        <v>#N/A</v>
      </c>
      <c r="W230" s="36" t="e">
        <v>#N/A</v>
      </c>
      <c r="X230" s="36" t="s">
        <v>408</v>
      </c>
      <c r="Y230" s="36" t="s">
        <v>410</v>
      </c>
      <c r="Z230" s="36" t="s">
        <v>281</v>
      </c>
      <c r="AA230" s="26"/>
      <c r="AB230" s="38" t="e">
        <v>#N/A</v>
      </c>
      <c r="AC230" s="39">
        <v>44414</v>
      </c>
      <c r="AD230" s="38" t="s">
        <v>99</v>
      </c>
      <c r="AE230" s="66" t="str">
        <f>VLOOKUP(AD230,cs_lookup!$A$2:$B$54,2,FALSE)</f>
        <v>1</v>
      </c>
    </row>
    <row r="231" spans="1:31" x14ac:dyDescent="0.25">
      <c r="A231" s="32">
        <v>0.79175131269129562</v>
      </c>
      <c r="B231" s="32">
        <v>0.15728638089152153</v>
      </c>
      <c r="C231" s="32">
        <v>4.7387367688707334E-2</v>
      </c>
      <c r="D231" s="33">
        <v>1.2630228506989551</v>
      </c>
      <c r="E231" s="34">
        <v>6.3578295484444238</v>
      </c>
      <c r="F231" s="53">
        <v>21.102670369223851</v>
      </c>
      <c r="G231" s="28">
        <v>5.6151109230454743E-2</v>
      </c>
      <c r="H231" s="35">
        <v>1.0561511092304547</v>
      </c>
      <c r="I231" s="35">
        <v>1.1958732416796245</v>
      </c>
      <c r="J231" s="35">
        <v>6.0198105109002258</v>
      </c>
      <c r="K231" s="35">
        <v>19.980730204979785</v>
      </c>
      <c r="L231" s="36">
        <v>1.59</v>
      </c>
      <c r="M231" s="36">
        <v>4.12</v>
      </c>
      <c r="N231" s="36">
        <v>5.42</v>
      </c>
      <c r="O231" s="35">
        <v>1.679280263676423</v>
      </c>
      <c r="P231" s="35">
        <v>4.3513425700294732</v>
      </c>
      <c r="Q231" s="35">
        <v>5.7243390120290645</v>
      </c>
      <c r="R231" s="37">
        <v>0.59549321315235082</v>
      </c>
      <c r="S231" s="37">
        <v>0.22981412837675674</v>
      </c>
      <c r="T231" s="37">
        <v>0.17469265847089258</v>
      </c>
      <c r="U231" s="36">
        <v>1.3295723531423931</v>
      </c>
      <c r="V231" s="36">
        <v>0.684406924859148</v>
      </c>
      <c r="W231" s="36">
        <v>0.27126135753783298</v>
      </c>
      <c r="X231" s="36" t="s">
        <v>329</v>
      </c>
      <c r="Y231" s="36" t="s">
        <v>485</v>
      </c>
      <c r="Z231" s="36" t="s">
        <v>281</v>
      </c>
      <c r="AA231" s="26" t="s">
        <v>84</v>
      </c>
      <c r="AB231" s="38" t="s">
        <v>94</v>
      </c>
      <c r="AC231" s="39">
        <v>44414</v>
      </c>
      <c r="AD231" s="38" t="s">
        <v>99</v>
      </c>
      <c r="AE231" s="66" t="str">
        <f>VLOOKUP(AD231,cs_lookup!$A$2:$B$54,2,FALSE)</f>
        <v>1</v>
      </c>
    </row>
    <row r="232" spans="1:31" x14ac:dyDescent="0.25">
      <c r="A232" s="32">
        <v>0.15569827782125778</v>
      </c>
      <c r="B232" s="32">
        <v>0.18504505520811912</v>
      </c>
      <c r="C232" s="32">
        <v>0.57739360902755699</v>
      </c>
      <c r="D232" s="33">
        <v>6.4226786191431344</v>
      </c>
      <c r="E232" s="34">
        <v>5.4040892845005004</v>
      </c>
      <c r="F232" s="53">
        <v>1.7319207978144999</v>
      </c>
      <c r="G232" s="28">
        <v>3.3880479784869078E-2</v>
      </c>
      <c r="H232" s="35">
        <v>1.0338804797848691</v>
      </c>
      <c r="I232" s="35">
        <v>6.2122060960852767</v>
      </c>
      <c r="J232" s="35">
        <v>5.2269961471997117</v>
      </c>
      <c r="K232" s="35">
        <v>1.6751653906599338</v>
      </c>
      <c r="L232" s="36">
        <v>2.19</v>
      </c>
      <c r="M232" s="36">
        <v>3.43</v>
      </c>
      <c r="N232" s="36">
        <v>3.5</v>
      </c>
      <c r="O232" s="35">
        <v>2.2641982507288634</v>
      </c>
      <c r="P232" s="35">
        <v>3.5462100456621011</v>
      </c>
      <c r="Q232" s="35">
        <v>3.6185816792470415</v>
      </c>
      <c r="R232" s="37">
        <v>0.44165743864438201</v>
      </c>
      <c r="S232" s="37">
        <v>0.28199119260384742</v>
      </c>
      <c r="T232" s="37">
        <v>0.27635136875177047</v>
      </c>
      <c r="U232" s="36">
        <v>0.35253176828438842</v>
      </c>
      <c r="V232" s="36">
        <v>0.65620863367913007</v>
      </c>
      <c r="W232" s="36">
        <v>2.0893459353414472</v>
      </c>
      <c r="X232" s="36" t="s">
        <v>538</v>
      </c>
      <c r="Y232" s="36" t="s">
        <v>531</v>
      </c>
      <c r="Z232" s="36" t="s">
        <v>277</v>
      </c>
      <c r="AA232" s="26" t="s">
        <v>85</v>
      </c>
      <c r="AB232" s="38" t="s">
        <v>79</v>
      </c>
      <c r="AC232" s="39">
        <v>44414</v>
      </c>
      <c r="AD232" s="38" t="s">
        <v>100</v>
      </c>
      <c r="AE232" s="66" t="str">
        <f>VLOOKUP(AD232,cs_lookup!$A$2:$B$54,2,FALSE)</f>
        <v>1</v>
      </c>
    </row>
    <row r="233" spans="1:31" x14ac:dyDescent="0.25">
      <c r="A233" s="32">
        <v>0.12699088020872112</v>
      </c>
      <c r="B233" s="32">
        <v>0.20500191929749173</v>
      </c>
      <c r="C233" s="32">
        <v>0.57734044726798817</v>
      </c>
      <c r="D233" s="33">
        <v>7.8745812168276066</v>
      </c>
      <c r="E233" s="34">
        <v>4.8780031105408064</v>
      </c>
      <c r="F233" s="53">
        <v>1.7320802738350722</v>
      </c>
      <c r="G233" s="28">
        <v>3.614058355437666E-2</v>
      </c>
      <c r="H233" s="35">
        <v>1.0361405835543767</v>
      </c>
      <c r="I233" s="35">
        <v>7.5999158239846594</v>
      </c>
      <c r="J233" s="35">
        <v>4.7078583620451431</v>
      </c>
      <c r="K233" s="35">
        <v>1.671665313883705</v>
      </c>
      <c r="L233" s="36">
        <v>4.0599999999999996</v>
      </c>
      <c r="M233" s="36">
        <v>4.16</v>
      </c>
      <c r="N233" s="36">
        <v>1.82</v>
      </c>
      <c r="O233" s="35">
        <v>4.2067307692307692</v>
      </c>
      <c r="P233" s="35">
        <v>4.3103448275862073</v>
      </c>
      <c r="Q233" s="35">
        <v>1.8857758620689655</v>
      </c>
      <c r="R233" s="37">
        <v>0.23771428571428571</v>
      </c>
      <c r="S233" s="37">
        <v>0.23199999999999998</v>
      </c>
      <c r="T233" s="37">
        <v>0.53028571428571425</v>
      </c>
      <c r="U233" s="36">
        <v>0.53421644318572581</v>
      </c>
      <c r="V233" s="36">
        <v>0.88362896248918854</v>
      </c>
      <c r="W233" s="36">
        <v>1.0887346796540724</v>
      </c>
      <c r="X233" s="36" t="s">
        <v>334</v>
      </c>
      <c r="Y233" s="36" t="s">
        <v>539</v>
      </c>
      <c r="Z233" s="36" t="s">
        <v>272</v>
      </c>
      <c r="AA233" s="26" t="s">
        <v>85</v>
      </c>
      <c r="AB233" s="38" t="s">
        <v>79</v>
      </c>
      <c r="AC233" s="39">
        <v>44414</v>
      </c>
      <c r="AD233" s="38" t="s">
        <v>96</v>
      </c>
      <c r="AE233" s="66" t="str">
        <f>VLOOKUP(AD233,cs_lookup!$A$2:$B$54,2,FALSE)</f>
        <v>2</v>
      </c>
    </row>
    <row r="234" spans="1:31" x14ac:dyDescent="0.25">
      <c r="A234" s="32">
        <v>0.41249269974011243</v>
      </c>
      <c r="B234" s="32">
        <v>0.26107687427533094</v>
      </c>
      <c r="C234" s="32">
        <v>0.30446812676756863</v>
      </c>
      <c r="D234" s="33">
        <v>2.4242853282737893</v>
      </c>
      <c r="E234" s="34">
        <v>3.8302894608175935</v>
      </c>
      <c r="F234" s="53">
        <v>3.2844160425481954</v>
      </c>
      <c r="G234" s="28">
        <v>2.8822955791837135E-2</v>
      </c>
      <c r="H234" s="35">
        <v>1.0288229557918371</v>
      </c>
      <c r="I234" s="35">
        <v>2.3563678421307479</v>
      </c>
      <c r="J234" s="35">
        <v>3.722982111989908</v>
      </c>
      <c r="K234" s="35">
        <v>3.1924015925755986</v>
      </c>
      <c r="L234" s="36">
        <v>3.88</v>
      </c>
      <c r="M234" s="36">
        <v>3.53</v>
      </c>
      <c r="N234" s="36">
        <v>2.0499999999999998</v>
      </c>
      <c r="O234" s="35">
        <v>3.991833068472328</v>
      </c>
      <c r="P234" s="35">
        <v>3.6317450339451849</v>
      </c>
      <c r="Q234" s="35">
        <v>2.109087059373266</v>
      </c>
      <c r="R234" s="37">
        <v>0.25051147752095237</v>
      </c>
      <c r="S234" s="37">
        <v>0.27534972600036695</v>
      </c>
      <c r="T234" s="37">
        <v>0.47413879647868062</v>
      </c>
      <c r="U234" s="36">
        <v>1.6466019993260077</v>
      </c>
      <c r="V234" s="36">
        <v>0.94816464162736447</v>
      </c>
      <c r="W234" s="36">
        <v>0.64214978615709806</v>
      </c>
      <c r="X234" s="36" t="s">
        <v>529</v>
      </c>
      <c r="Y234" s="36" t="s">
        <v>343</v>
      </c>
      <c r="Z234" s="36" t="s">
        <v>274</v>
      </c>
      <c r="AA234" s="26" t="s">
        <v>90</v>
      </c>
      <c r="AB234" s="38" t="s">
        <v>75</v>
      </c>
      <c r="AC234" s="39">
        <v>44414</v>
      </c>
      <c r="AD234" s="38" t="s">
        <v>76</v>
      </c>
      <c r="AE234" s="66" t="str">
        <f>VLOOKUP(AD234,cs_lookup!$A$2:$B$54,2,FALSE)</f>
        <v>2</v>
      </c>
    </row>
    <row r="235" spans="1:31" x14ac:dyDescent="0.25">
      <c r="A235" s="32" t="e">
        <v>#N/A</v>
      </c>
      <c r="B235" s="32" t="e">
        <v>#N/A</v>
      </c>
      <c r="C235" s="32" t="e">
        <v>#N/A</v>
      </c>
      <c r="D235" s="33" t="e">
        <v>#N/A</v>
      </c>
      <c r="E235" s="34" t="e">
        <v>#N/A</v>
      </c>
      <c r="F235" s="53" t="e">
        <v>#N/A</v>
      </c>
      <c r="G235" s="28">
        <v>3.3645120759458358E-2</v>
      </c>
      <c r="H235" s="35">
        <v>1.0336451207594584</v>
      </c>
      <c r="I235" s="35" t="e">
        <v>#N/A</v>
      </c>
      <c r="J235" s="35" t="e">
        <v>#N/A</v>
      </c>
      <c r="K235" s="35" t="e">
        <v>#N/A</v>
      </c>
      <c r="L235" s="36">
        <v>3.48</v>
      </c>
      <c r="M235" s="36">
        <v>3.25</v>
      </c>
      <c r="N235" s="36">
        <v>2.2799999999999998</v>
      </c>
      <c r="O235" s="35">
        <v>3.5970850202429152</v>
      </c>
      <c r="P235" s="35">
        <v>3.3593466424682399</v>
      </c>
      <c r="Q235" s="35">
        <v>2.3567108753315646</v>
      </c>
      <c r="R235" s="37">
        <v>0.27800288132540968</v>
      </c>
      <c r="S235" s="37">
        <v>0.29767693138843865</v>
      </c>
      <c r="T235" s="37">
        <v>0.42432018728615167</v>
      </c>
      <c r="U235" s="36" t="e">
        <v>#N/A</v>
      </c>
      <c r="V235" s="36" t="e">
        <v>#N/A</v>
      </c>
      <c r="W235" s="36" t="e">
        <v>#N/A</v>
      </c>
      <c r="X235" s="36" t="s">
        <v>344</v>
      </c>
      <c r="Y235" s="36" t="s">
        <v>422</v>
      </c>
      <c r="Z235" s="36" t="s">
        <v>270</v>
      </c>
      <c r="AA235" s="26"/>
      <c r="AB235" s="38" t="e">
        <v>#N/A</v>
      </c>
      <c r="AC235" s="39">
        <v>44414</v>
      </c>
      <c r="AD235" s="38" t="s">
        <v>103</v>
      </c>
      <c r="AE235" s="66" t="str">
        <f>VLOOKUP(AD235,cs_lookup!$A$2:$B$54,2,FALSE)</f>
        <v>2</v>
      </c>
    </row>
    <row r="236" spans="1:31" x14ac:dyDescent="0.25">
      <c r="A236" s="32">
        <v>0.39472842577598627</v>
      </c>
      <c r="B236" s="32">
        <v>0.3540830902621821</v>
      </c>
      <c r="C236" s="32">
        <v>0.24134514992907596</v>
      </c>
      <c r="D236" s="33">
        <v>2.5333873486160168</v>
      </c>
      <c r="E236" s="34">
        <v>2.8241958667372296</v>
      </c>
      <c r="F236" s="53">
        <v>4.143443530122191</v>
      </c>
      <c r="G236" s="28">
        <v>3.6739813587064907E-2</v>
      </c>
      <c r="H236" s="35">
        <v>1.0367398135870649</v>
      </c>
      <c r="I236" s="35">
        <v>2.443609587877821</v>
      </c>
      <c r="J236" s="35">
        <v>2.7241124819598288</v>
      </c>
      <c r="K236" s="35">
        <v>3.9966088654260279</v>
      </c>
      <c r="L236" s="36">
        <v>1.76</v>
      </c>
      <c r="M236" s="36">
        <v>3.67</v>
      </c>
      <c r="N236" s="36">
        <v>5.0999999999999996</v>
      </c>
      <c r="O236" s="35">
        <v>1.8246620719132343</v>
      </c>
      <c r="P236" s="35">
        <v>3.8048351158645279</v>
      </c>
      <c r="Q236" s="35">
        <v>5.2873730492940307</v>
      </c>
      <c r="R236" s="37">
        <v>0.54804668513302213</v>
      </c>
      <c r="S236" s="37">
        <v>0.26282347842891524</v>
      </c>
      <c r="T236" s="37">
        <v>0.18912983643806253</v>
      </c>
      <c r="U236" s="36">
        <v>0.72024598721946043</v>
      </c>
      <c r="V236" s="36">
        <v>1.3472277757633797</v>
      </c>
      <c r="W236" s="36">
        <v>1.2760818413128234</v>
      </c>
      <c r="X236" s="36" t="s">
        <v>293</v>
      </c>
      <c r="Y236" s="36" t="s">
        <v>345</v>
      </c>
      <c r="Z236" s="36" t="s">
        <v>270</v>
      </c>
      <c r="AA236" s="26" t="s">
        <v>90</v>
      </c>
      <c r="AB236" s="38" t="s">
        <v>75</v>
      </c>
      <c r="AC236" s="39">
        <v>44414</v>
      </c>
      <c r="AD236" s="38" t="s">
        <v>94</v>
      </c>
      <c r="AE236" s="66" t="str">
        <f>VLOOKUP(AD236,cs_lookup!$A$2:$B$54,2,FALSE)</f>
        <v>1</v>
      </c>
    </row>
    <row r="237" spans="1:31" x14ac:dyDescent="0.25">
      <c r="A237" s="32">
        <v>0.38580736734777493</v>
      </c>
      <c r="B237" s="32">
        <v>0.28576844839522936</v>
      </c>
      <c r="C237" s="32">
        <v>0.30697746647717422</v>
      </c>
      <c r="D237" s="33">
        <v>2.5919670919570046</v>
      </c>
      <c r="E237" s="34">
        <v>3.4993366329125299</v>
      </c>
      <c r="F237" s="53">
        <v>3.2575680927849358</v>
      </c>
      <c r="G237" s="28">
        <v>3.7620591861811992E-2</v>
      </c>
      <c r="H237" s="35">
        <v>1.037620591861812</v>
      </c>
      <c r="I237" s="35">
        <v>2.497991185107665</v>
      </c>
      <c r="J237" s="35">
        <v>3.3724625940910045</v>
      </c>
      <c r="K237" s="35">
        <v>3.1394597585422357</v>
      </c>
      <c r="L237" s="36">
        <v>2.27</v>
      </c>
      <c r="M237" s="36">
        <v>3.22</v>
      </c>
      <c r="N237" s="36">
        <v>3.49</v>
      </c>
      <c r="O237" s="35">
        <v>2.3553987435263131</v>
      </c>
      <c r="P237" s="35">
        <v>3.341138305795035</v>
      </c>
      <c r="Q237" s="35">
        <v>3.6212958655977241</v>
      </c>
      <c r="R237" s="37">
        <v>0.42455656510323203</v>
      </c>
      <c r="S237" s="37">
        <v>0.29929919341128464</v>
      </c>
      <c r="T237" s="37">
        <v>0.27614424148548322</v>
      </c>
      <c r="U237" s="36">
        <v>0.90873018829414387</v>
      </c>
      <c r="V237" s="36">
        <v>0.95479190952091253</v>
      </c>
      <c r="W237" s="36">
        <v>1.1116562301854549</v>
      </c>
      <c r="X237" s="36" t="s">
        <v>351</v>
      </c>
      <c r="Y237" s="36" t="s">
        <v>296</v>
      </c>
      <c r="Z237" s="36" t="s">
        <v>273</v>
      </c>
      <c r="AA237" s="26" t="s">
        <v>90</v>
      </c>
      <c r="AB237" s="38" t="s">
        <v>75</v>
      </c>
      <c r="AC237" s="39">
        <v>44414</v>
      </c>
      <c r="AD237" s="38" t="s">
        <v>86</v>
      </c>
      <c r="AE237" s="66" t="str">
        <f>VLOOKUP(AD237,cs_lookup!$A$2:$B$54,2,FALSE)</f>
        <v>1</v>
      </c>
    </row>
    <row r="238" spans="1:31" x14ac:dyDescent="0.25">
      <c r="A238" s="32">
        <v>0</v>
      </c>
      <c r="B238" s="32">
        <v>1</v>
      </c>
      <c r="C238" s="32">
        <v>0</v>
      </c>
      <c r="D238" s="33" t="e">
        <v>#DIV/0!</v>
      </c>
      <c r="E238" s="34">
        <v>1</v>
      </c>
      <c r="F238" s="53" t="e">
        <v>#DIV/0!</v>
      </c>
      <c r="G238" s="28">
        <v>4.3702680109865888E-2</v>
      </c>
      <c r="H238" s="35">
        <v>1.0437026801098659</v>
      </c>
      <c r="I238" s="35" t="e">
        <v>#DIV/0!</v>
      </c>
      <c r="J238" s="35">
        <v>0.95812727039728829</v>
      </c>
      <c r="K238" s="35" t="e">
        <v>#DIV/0!</v>
      </c>
      <c r="L238" s="36">
        <v>6.25</v>
      </c>
      <c r="M238" s="36">
        <v>3.51</v>
      </c>
      <c r="N238" s="36">
        <v>1.67</v>
      </c>
      <c r="O238" s="35">
        <v>6.523141750686662</v>
      </c>
      <c r="P238" s="35">
        <v>3.6633964071856289</v>
      </c>
      <c r="Q238" s="35">
        <v>1.7429834757834759</v>
      </c>
      <c r="R238" s="37">
        <v>0.15330036326356614</v>
      </c>
      <c r="S238" s="37">
        <v>0.27297073230691976</v>
      </c>
      <c r="T238" s="37">
        <v>0.57372890442951396</v>
      </c>
      <c r="U238" s="36" t="e">
        <v>#DIV/0!</v>
      </c>
      <c r="V238" s="36">
        <v>3.6633964071856293</v>
      </c>
      <c r="W238" s="36" t="e">
        <v>#DIV/0!</v>
      </c>
      <c r="X238" s="36" t="s">
        <v>297</v>
      </c>
      <c r="Y238" s="36" t="s">
        <v>353</v>
      </c>
      <c r="Z238" s="36" t="s">
        <v>273</v>
      </c>
      <c r="AA238" s="26" t="s">
        <v>90</v>
      </c>
      <c r="AB238" s="38" t="s">
        <v>73</v>
      </c>
      <c r="AC238" s="39">
        <v>44414</v>
      </c>
      <c r="AD238" s="38" t="s">
        <v>76</v>
      </c>
      <c r="AE238" s="66" t="str">
        <f>VLOOKUP(AD238,cs_lookup!$A$2:$B$54,2,FALSE)</f>
        <v>2</v>
      </c>
    </row>
    <row r="239" spans="1:31" x14ac:dyDescent="0.25">
      <c r="A239" s="32">
        <v>0.26146080019705709</v>
      </c>
      <c r="B239" s="32">
        <v>0.24742014279156097</v>
      </c>
      <c r="C239" s="32">
        <v>0.44376865520199976</v>
      </c>
      <c r="D239" s="33">
        <v>3.8246651094402013</v>
      </c>
      <c r="E239" s="34">
        <v>4.0417081193039719</v>
      </c>
      <c r="F239" s="53">
        <v>2.2534263929587555</v>
      </c>
      <c r="G239" s="28">
        <v>2.8104801477377706E-2</v>
      </c>
      <c r="H239" s="35">
        <v>1.0281048014773777</v>
      </c>
      <c r="I239" s="35">
        <v>3.7201120974672919</v>
      </c>
      <c r="J239" s="35">
        <v>3.9312219080156732</v>
      </c>
      <c r="K239" s="35">
        <v>2.1918255704288137</v>
      </c>
      <c r="L239" s="36">
        <v>3.61</v>
      </c>
      <c r="M239" s="36">
        <v>3.2</v>
      </c>
      <c r="N239" s="36">
        <v>2.2799999999999998</v>
      </c>
      <c r="O239" s="35">
        <v>3.7114583333333333</v>
      </c>
      <c r="P239" s="35">
        <v>3.2899353647276088</v>
      </c>
      <c r="Q239" s="35">
        <v>2.3440789473684212</v>
      </c>
      <c r="R239" s="37">
        <v>0.26943586865001401</v>
      </c>
      <c r="S239" s="37">
        <v>0.30395733932079705</v>
      </c>
      <c r="T239" s="37">
        <v>0.42660679202918889</v>
      </c>
      <c r="U239" s="36">
        <v>0.97040086573136919</v>
      </c>
      <c r="V239" s="36">
        <v>0.81399627771591121</v>
      </c>
      <c r="W239" s="36">
        <v>1.0402287621610034</v>
      </c>
      <c r="X239" s="36" t="s">
        <v>434</v>
      </c>
      <c r="Y239" s="36" t="s">
        <v>356</v>
      </c>
      <c r="Z239" s="36" t="s">
        <v>278</v>
      </c>
      <c r="AA239" s="26" t="s">
        <v>85</v>
      </c>
      <c r="AB239" s="38" t="s">
        <v>79</v>
      </c>
      <c r="AC239" s="39">
        <v>44414</v>
      </c>
      <c r="AD239" s="38" t="s">
        <v>75</v>
      </c>
      <c r="AE239" s="66" t="str">
        <f>VLOOKUP(AD239,cs_lookup!$A$2:$B$54,2,FALSE)</f>
        <v>X</v>
      </c>
    </row>
    <row r="240" spans="1:31" x14ac:dyDescent="0.25">
      <c r="A240" s="32">
        <v>0.30939672466953094</v>
      </c>
      <c r="B240" s="32">
        <v>0.41519624620380785</v>
      </c>
      <c r="C240" s="32">
        <v>0.26563830915728565</v>
      </c>
      <c r="D240" s="33">
        <v>3.2320962707931309</v>
      </c>
      <c r="E240" s="34">
        <v>2.4084996170922239</v>
      </c>
      <c r="F240" s="53">
        <v>3.7645172609794599</v>
      </c>
      <c r="G240" s="28">
        <v>3.9560550684021312E-2</v>
      </c>
      <c r="H240" s="35">
        <v>1.0395605506840213</v>
      </c>
      <c r="I240" s="35">
        <v>3.1090986173594612</v>
      </c>
      <c r="J240" s="35">
        <v>2.3168439928847371</v>
      </c>
      <c r="K240" s="35">
        <v>3.621258288901442</v>
      </c>
      <c r="L240" s="36">
        <v>2</v>
      </c>
      <c r="M240" s="36">
        <v>3.41</v>
      </c>
      <c r="N240" s="36">
        <v>4.0599999999999996</v>
      </c>
      <c r="O240" s="35">
        <v>2.0791211013680426</v>
      </c>
      <c r="P240" s="35">
        <v>3.544901477832513</v>
      </c>
      <c r="Q240" s="35">
        <v>4.2206158357771262</v>
      </c>
      <c r="R240" s="37">
        <v>0.48097246444279229</v>
      </c>
      <c r="S240" s="37">
        <v>0.28209528706322123</v>
      </c>
      <c r="T240" s="37">
        <v>0.23693224849398636</v>
      </c>
      <c r="U240" s="36">
        <v>0.64327325895458021</v>
      </c>
      <c r="V240" s="36">
        <v>1.4718297867583903</v>
      </c>
      <c r="W240" s="36">
        <v>1.1211572542182999</v>
      </c>
      <c r="X240" s="36" t="s">
        <v>511</v>
      </c>
      <c r="Y240" s="36" t="s">
        <v>301</v>
      </c>
      <c r="Z240" s="36" t="s">
        <v>275</v>
      </c>
      <c r="AA240" s="26" t="s">
        <v>90</v>
      </c>
      <c r="AB240" s="38" t="s">
        <v>75</v>
      </c>
      <c r="AC240" s="39">
        <v>44415</v>
      </c>
      <c r="AD240" s="38" t="s">
        <v>78</v>
      </c>
      <c r="AE240" s="66" t="str">
        <f>VLOOKUP(AD240,cs_lookup!$A$2:$B$54,2,FALSE)</f>
        <v>1</v>
      </c>
    </row>
    <row r="241" spans="1:31" x14ac:dyDescent="0.25">
      <c r="A241" s="32">
        <v>0.4141401422251027</v>
      </c>
      <c r="B241" s="32">
        <v>0.29163357683415109</v>
      </c>
      <c r="C241" s="32">
        <v>0.2772236000229536</v>
      </c>
      <c r="D241" s="33">
        <v>2.4146415622189497</v>
      </c>
      <c r="E241" s="34">
        <v>3.428960447063643</v>
      </c>
      <c r="F241" s="53">
        <v>3.6071965010093003</v>
      </c>
      <c r="G241" s="28">
        <v>4.3830414279208307E-2</v>
      </c>
      <c r="H241" s="35">
        <v>1.0438304142792083</v>
      </c>
      <c r="I241" s="35">
        <v>2.3132508204278772</v>
      </c>
      <c r="J241" s="35">
        <v>3.2849784794127004</v>
      </c>
      <c r="K241" s="35">
        <v>3.4557304056906237</v>
      </c>
      <c r="L241" s="36">
        <v>2.68</v>
      </c>
      <c r="M241" s="36">
        <v>3.08</v>
      </c>
      <c r="N241" s="36">
        <v>2.89</v>
      </c>
      <c r="O241" s="35">
        <v>2.7974655102682786</v>
      </c>
      <c r="P241" s="35">
        <v>3.2149976759799617</v>
      </c>
      <c r="Q241" s="35">
        <v>3.0166698972669121</v>
      </c>
      <c r="R241" s="37">
        <v>0.35746642678146884</v>
      </c>
      <c r="S241" s="37">
        <v>0.31104221551114825</v>
      </c>
      <c r="T241" s="37">
        <v>0.33149135770738292</v>
      </c>
      <c r="U241" s="36">
        <v>1.1585427642923243</v>
      </c>
      <c r="V241" s="36">
        <v>0.93760127175951935</v>
      </c>
      <c r="W241" s="36">
        <v>0.836292089001207</v>
      </c>
      <c r="X241" s="36" t="s">
        <v>370</v>
      </c>
      <c r="Y241" s="36" t="s">
        <v>478</v>
      </c>
      <c r="Z241" s="36" t="s">
        <v>275</v>
      </c>
      <c r="AA241" s="26" t="s">
        <v>90</v>
      </c>
      <c r="AB241" s="38" t="s">
        <v>75</v>
      </c>
      <c r="AC241" s="39">
        <v>44415</v>
      </c>
      <c r="AD241" s="38" t="s">
        <v>76</v>
      </c>
      <c r="AE241" s="66" t="str">
        <f>VLOOKUP(AD241,cs_lookup!$A$2:$B$54,2,FALSE)</f>
        <v>2</v>
      </c>
    </row>
    <row r="242" spans="1:31" x14ac:dyDescent="0.25">
      <c r="A242" s="32">
        <v>0.36438360736681158</v>
      </c>
      <c r="B242" s="32">
        <v>0.30713889666031913</v>
      </c>
      <c r="C242" s="32">
        <v>0.30805886080014749</v>
      </c>
      <c r="D242" s="33">
        <v>2.7443605578923225</v>
      </c>
      <c r="E242" s="34">
        <v>3.2558559364298034</v>
      </c>
      <c r="F242" s="53">
        <v>3.24613288967769</v>
      </c>
      <c r="G242" s="28">
        <v>4.3766014138966192E-2</v>
      </c>
      <c r="H242" s="35">
        <v>1.0437660141389662</v>
      </c>
      <c r="I242" s="35">
        <v>2.6292871397582607</v>
      </c>
      <c r="J242" s="35">
        <v>3.1193350734988785</v>
      </c>
      <c r="K242" s="35">
        <v>3.1100197225290209</v>
      </c>
      <c r="L242" s="36">
        <v>2.66</v>
      </c>
      <c r="M242" s="36">
        <v>2.97</v>
      </c>
      <c r="N242" s="36">
        <v>3.02</v>
      </c>
      <c r="O242" s="35">
        <v>2.7764175976096501</v>
      </c>
      <c r="P242" s="35">
        <v>3.0999850619927298</v>
      </c>
      <c r="Q242" s="35">
        <v>3.1521733626996777</v>
      </c>
      <c r="R242" s="37">
        <v>0.3601763657098801</v>
      </c>
      <c r="S242" s="37">
        <v>0.32258219959201379</v>
      </c>
      <c r="T242" s="37">
        <v>0.31724143469810634</v>
      </c>
      <c r="U242" s="36">
        <v>1.0116810597737009</v>
      </c>
      <c r="V242" s="36">
        <v>0.95212599160391798</v>
      </c>
      <c r="W242" s="36">
        <v>0.97105493515783292</v>
      </c>
      <c r="X242" s="36" t="s">
        <v>380</v>
      </c>
      <c r="Y242" s="36" t="s">
        <v>306</v>
      </c>
      <c r="Z242" s="36" t="s">
        <v>275</v>
      </c>
      <c r="AA242" s="26" t="s">
        <v>90</v>
      </c>
      <c r="AB242" s="38" t="s">
        <v>75</v>
      </c>
      <c r="AC242" s="39">
        <v>44415</v>
      </c>
      <c r="AD242" s="38" t="s">
        <v>88</v>
      </c>
      <c r="AE242" s="66" t="str">
        <f>VLOOKUP(AD242,cs_lookup!$A$2:$B$54,2,FALSE)</f>
        <v>1</v>
      </c>
    </row>
    <row r="243" spans="1:31" x14ac:dyDescent="0.25">
      <c r="A243" s="32">
        <v>0.33608132446483796</v>
      </c>
      <c r="B243" s="32">
        <v>0.30809170972258837</v>
      </c>
      <c r="C243" s="32">
        <v>0.33190909165518778</v>
      </c>
      <c r="D243" s="33">
        <v>2.9754703019941937</v>
      </c>
      <c r="E243" s="34">
        <v>3.2457867850466311</v>
      </c>
      <c r="F243" s="53">
        <v>3.0128731786560263</v>
      </c>
      <c r="G243" s="28">
        <v>4.360425722654826E-2</v>
      </c>
      <c r="H243" s="35">
        <v>1.0436042572265483</v>
      </c>
      <c r="I243" s="35">
        <v>2.8511481065645663</v>
      </c>
      <c r="J243" s="35">
        <v>3.1101701268185105</v>
      </c>
      <c r="K243" s="35">
        <v>2.8869882024657016</v>
      </c>
      <c r="L243" s="36">
        <v>2.75</v>
      </c>
      <c r="M243" s="36">
        <v>3.23</v>
      </c>
      <c r="N243" s="36">
        <v>2.7</v>
      </c>
      <c r="O243" s="35">
        <v>2.8699117073730078</v>
      </c>
      <c r="P243" s="35">
        <v>3.370841750841751</v>
      </c>
      <c r="Q243" s="35">
        <v>2.8177314945116807</v>
      </c>
      <c r="R243" s="37">
        <v>0.34844277523623068</v>
      </c>
      <c r="S243" s="37">
        <v>0.29666180554168248</v>
      </c>
      <c r="T243" s="37">
        <v>0.35489541922208678</v>
      </c>
      <c r="U243" s="36">
        <v>0.96452372771106487</v>
      </c>
      <c r="V243" s="36">
        <v>1.0385283982211182</v>
      </c>
      <c r="W243" s="36">
        <v>0.93523070087158666</v>
      </c>
      <c r="X243" s="36" t="s">
        <v>285</v>
      </c>
      <c r="Y243" s="36" t="s">
        <v>305</v>
      </c>
      <c r="Z243" s="36" t="s">
        <v>275</v>
      </c>
      <c r="AA243" s="26" t="s">
        <v>90</v>
      </c>
      <c r="AB243" s="38" t="s">
        <v>75</v>
      </c>
      <c r="AC243" s="39">
        <v>44415</v>
      </c>
      <c r="AD243" s="38" t="s">
        <v>76</v>
      </c>
      <c r="AE243" s="66" t="str">
        <f>VLOOKUP(AD243,cs_lookup!$A$2:$B$54,2,FALSE)</f>
        <v>2</v>
      </c>
    </row>
    <row r="244" spans="1:31" x14ac:dyDescent="0.25">
      <c r="A244" s="32">
        <v>0.79671885962465294</v>
      </c>
      <c r="B244" s="32">
        <v>9.1823833869430944E-3</v>
      </c>
      <c r="C244" s="32">
        <v>0</v>
      </c>
      <c r="D244" s="33">
        <v>1.2551478955463864</v>
      </c>
      <c r="E244" s="34">
        <v>108.90418727472779</v>
      </c>
      <c r="F244" s="53" t="e">
        <v>#DIV/0!</v>
      </c>
      <c r="G244" s="28">
        <v>2.7907116940971921E-2</v>
      </c>
      <c r="H244" s="35">
        <v>1.0279071169409719</v>
      </c>
      <c r="I244" s="35">
        <v>1.2210713155500643</v>
      </c>
      <c r="J244" s="35">
        <v>105.94749805685183</v>
      </c>
      <c r="K244" s="35" t="e">
        <v>#DIV/0!</v>
      </c>
      <c r="L244" s="36">
        <v>2.66</v>
      </c>
      <c r="M244" s="36">
        <v>3.68</v>
      </c>
      <c r="N244" s="36">
        <v>2.63</v>
      </c>
      <c r="O244" s="35">
        <v>2.7342329310629854</v>
      </c>
      <c r="P244" s="35">
        <v>3.782698190342777</v>
      </c>
      <c r="Q244" s="35">
        <v>2.7033957175547561</v>
      </c>
      <c r="R244" s="37">
        <v>0.36573328798700078</v>
      </c>
      <c r="S244" s="37">
        <v>0.26436156142538642</v>
      </c>
      <c r="T244" s="37">
        <v>0.36990515058761297</v>
      </c>
      <c r="U244" s="36">
        <v>2.178414942784674</v>
      </c>
      <c r="V244" s="36">
        <v>3.4734185020823219E-2</v>
      </c>
      <c r="W244" s="36" t="e">
        <v>#DIV/0!</v>
      </c>
      <c r="X244" s="36" t="s">
        <v>381</v>
      </c>
      <c r="Y244" s="36" t="s">
        <v>313</v>
      </c>
      <c r="Z244" s="36" t="s">
        <v>268</v>
      </c>
      <c r="AA244" s="26" t="s">
        <v>84</v>
      </c>
      <c r="AB244" s="38" t="s">
        <v>164</v>
      </c>
      <c r="AC244" s="39">
        <v>44415</v>
      </c>
      <c r="AD244" s="38" t="s">
        <v>181</v>
      </c>
      <c r="AE244" s="66" t="str">
        <f>VLOOKUP(AD244,cs_lookup!$A$2:$B$54,2,FALSE)</f>
        <v>1</v>
      </c>
    </row>
    <row r="245" spans="1:31" x14ac:dyDescent="0.25">
      <c r="A245" s="32">
        <v>0.51516442135220919</v>
      </c>
      <c r="B245" s="32">
        <v>0.26100534590955038</v>
      </c>
      <c r="C245" s="32">
        <v>0.21326985192300643</v>
      </c>
      <c r="D245" s="33">
        <v>1.9411278390988047</v>
      </c>
      <c r="E245" s="34">
        <v>3.8313391494538322</v>
      </c>
      <c r="F245" s="53">
        <v>4.6888952703967499</v>
      </c>
      <c r="G245" s="28">
        <v>2.8543993697013548E-2</v>
      </c>
      <c r="H245" s="35">
        <v>1.0285439936970135</v>
      </c>
      <c r="I245" s="35">
        <v>1.8872579597899226</v>
      </c>
      <c r="J245" s="35">
        <v>3.7250124184600124</v>
      </c>
      <c r="K245" s="35">
        <v>4.5587697746820881</v>
      </c>
      <c r="L245" s="36">
        <v>2.2799999999999998</v>
      </c>
      <c r="M245" s="36">
        <v>3.63</v>
      </c>
      <c r="N245" s="36">
        <v>3.18</v>
      </c>
      <c r="O245" s="35">
        <v>2.3450803056291907</v>
      </c>
      <c r="P245" s="35">
        <v>3.7336146971201591</v>
      </c>
      <c r="Q245" s="35">
        <v>3.2707698999565031</v>
      </c>
      <c r="R245" s="37">
        <v>0.42642462929716074</v>
      </c>
      <c r="S245" s="37">
        <v>0.26783695724449763</v>
      </c>
      <c r="T245" s="37">
        <v>0.30573841345834163</v>
      </c>
      <c r="U245" s="36">
        <v>1.2081019386739238</v>
      </c>
      <c r="V245" s="36">
        <v>0.97449339551482828</v>
      </c>
      <c r="W245" s="36">
        <v>0.69755661223795007</v>
      </c>
      <c r="X245" s="36" t="s">
        <v>383</v>
      </c>
      <c r="Y245" s="36" t="s">
        <v>315</v>
      </c>
      <c r="Z245" s="36" t="s">
        <v>268</v>
      </c>
      <c r="AA245" s="26" t="s">
        <v>84</v>
      </c>
      <c r="AB245" s="38" t="s">
        <v>86</v>
      </c>
      <c r="AC245" s="39">
        <v>44415</v>
      </c>
      <c r="AD245" s="38" t="s">
        <v>86</v>
      </c>
      <c r="AE245" s="66" t="str">
        <f>VLOOKUP(AD245,cs_lookup!$A$2:$B$54,2,FALSE)</f>
        <v>1</v>
      </c>
    </row>
    <row r="246" spans="1:31" x14ac:dyDescent="0.25">
      <c r="A246" s="32">
        <v>0.77169458518397593</v>
      </c>
      <c r="B246" s="32">
        <v>0.14587503492452777</v>
      </c>
      <c r="C246" s="32">
        <v>7.1776574243483923E-2</v>
      </c>
      <c r="D246" s="33">
        <v>1.2958494451034601</v>
      </c>
      <c r="E246" s="34">
        <v>6.8551825918490845</v>
      </c>
      <c r="F246" s="53">
        <v>13.932122151828425</v>
      </c>
      <c r="G246" s="28">
        <v>3.199592728388545E-2</v>
      </c>
      <c r="H246" s="35">
        <v>1.0319959272838855</v>
      </c>
      <c r="I246" s="35">
        <v>1.2556730223868342</v>
      </c>
      <c r="J246" s="35">
        <v>6.6426450052872488</v>
      </c>
      <c r="K246" s="35">
        <v>13.50017164166184</v>
      </c>
      <c r="L246" s="36">
        <v>1.56</v>
      </c>
      <c r="M246" s="36">
        <v>4.62</v>
      </c>
      <c r="N246" s="36">
        <v>5.73</v>
      </c>
      <c r="O246" s="35">
        <v>1.6099136465628614</v>
      </c>
      <c r="P246" s="35">
        <v>4.7678211840515505</v>
      </c>
      <c r="Q246" s="35">
        <v>5.913336663336664</v>
      </c>
      <c r="R246" s="37">
        <v>0.62115132829328035</v>
      </c>
      <c r="S246" s="37">
        <v>0.2097394095535752</v>
      </c>
      <c r="T246" s="37">
        <v>0.1691092621531444</v>
      </c>
      <c r="U246" s="36">
        <v>1.2423616436663494</v>
      </c>
      <c r="V246" s="36">
        <v>0.69550608173742334</v>
      </c>
      <c r="W246" s="36">
        <v>0.42443904804269961</v>
      </c>
      <c r="X246" s="36" t="s">
        <v>287</v>
      </c>
      <c r="Y246" s="36" t="s">
        <v>310</v>
      </c>
      <c r="Z246" s="36" t="s">
        <v>268</v>
      </c>
      <c r="AA246" s="26" t="s">
        <v>84</v>
      </c>
      <c r="AB246" s="38" t="s">
        <v>89</v>
      </c>
      <c r="AC246" s="39">
        <v>44415</v>
      </c>
      <c r="AD246" s="38" t="s">
        <v>89</v>
      </c>
      <c r="AE246" s="66" t="str">
        <f>VLOOKUP(AD246,cs_lookup!$A$2:$B$54,2,FALSE)</f>
        <v>1</v>
      </c>
    </row>
    <row r="247" spans="1:31" x14ac:dyDescent="0.25">
      <c r="A247" s="32">
        <v>0.63712196730810577</v>
      </c>
      <c r="B247" s="32">
        <v>0.23236712907747684</v>
      </c>
      <c r="C247" s="32">
        <v>0.12676722948700497</v>
      </c>
      <c r="D247" s="33">
        <v>1.5695581871475639</v>
      </c>
      <c r="E247" s="34">
        <v>4.3035346865544639</v>
      </c>
      <c r="F247" s="53">
        <v>7.8884740484330846</v>
      </c>
      <c r="G247" s="28">
        <v>3.2024652773268603E-2</v>
      </c>
      <c r="H247" s="35">
        <v>1.0320246527732686</v>
      </c>
      <c r="I247" s="35">
        <v>1.5208533855560804</v>
      </c>
      <c r="J247" s="35">
        <v>4.1699921363215067</v>
      </c>
      <c r="K247" s="35">
        <v>7.6436876069143169</v>
      </c>
      <c r="L247" s="36">
        <v>2.54</v>
      </c>
      <c r="M247" s="36">
        <v>3.21</v>
      </c>
      <c r="N247" s="36">
        <v>3.06</v>
      </c>
      <c r="O247" s="35">
        <v>2.6213426180441024</v>
      </c>
      <c r="P247" s="35">
        <v>3.3127991354021922</v>
      </c>
      <c r="Q247" s="35">
        <v>3.157995437486202</v>
      </c>
      <c r="R247" s="37">
        <v>0.38148389802861538</v>
      </c>
      <c r="S247" s="37">
        <v>0.30185953301952745</v>
      </c>
      <c r="T247" s="37">
        <v>0.31665656895185723</v>
      </c>
      <c r="U247" s="36">
        <v>1.670114965796839</v>
      </c>
      <c r="V247" s="36">
        <v>0.76978562430375497</v>
      </c>
      <c r="W247" s="36">
        <v>0.40033033234272802</v>
      </c>
      <c r="X247" s="36" t="s">
        <v>391</v>
      </c>
      <c r="Y247" s="36" t="s">
        <v>388</v>
      </c>
      <c r="Z247" s="36" t="s">
        <v>279</v>
      </c>
      <c r="AA247" s="26" t="s">
        <v>84</v>
      </c>
      <c r="AB247" s="38" t="s">
        <v>86</v>
      </c>
      <c r="AC247" s="39">
        <v>44415</v>
      </c>
      <c r="AD247" s="38" t="s">
        <v>79</v>
      </c>
      <c r="AE247" s="66" t="str">
        <f>VLOOKUP(AD247,cs_lookup!$A$2:$B$54,2,FALSE)</f>
        <v>2</v>
      </c>
    </row>
    <row r="248" spans="1:31" x14ac:dyDescent="0.25">
      <c r="A248" s="32">
        <v>0.22202469144950382</v>
      </c>
      <c r="B248" s="32">
        <v>0.2672999126910921</v>
      </c>
      <c r="C248" s="32">
        <v>0.45926975310102186</v>
      </c>
      <c r="D248" s="33">
        <v>4.5040035568631112</v>
      </c>
      <c r="E248" s="34">
        <v>3.7411160741966283</v>
      </c>
      <c r="F248" s="53">
        <v>2.1773696030446796</v>
      </c>
      <c r="G248" s="28">
        <v>3.3928735772034369E-2</v>
      </c>
      <c r="H248" s="35">
        <v>1.0339287357720344</v>
      </c>
      <c r="I248" s="35">
        <v>4.3562030931464273</v>
      </c>
      <c r="J248" s="35">
        <v>3.6183500320291784</v>
      </c>
      <c r="K248" s="35">
        <v>2.1059184523185133</v>
      </c>
      <c r="L248" s="36">
        <v>2.2999999999999998</v>
      </c>
      <c r="M248" s="36">
        <v>3.42</v>
      </c>
      <c r="N248" s="36">
        <v>3.26</v>
      </c>
      <c r="O248" s="35">
        <v>2.3780360922756789</v>
      </c>
      <c r="P248" s="35">
        <v>3.5360362763403574</v>
      </c>
      <c r="Q248" s="35">
        <v>3.3706076786168317</v>
      </c>
      <c r="R248" s="37">
        <v>0.42051506419443901</v>
      </c>
      <c r="S248" s="37">
        <v>0.2828025285518157</v>
      </c>
      <c r="T248" s="37">
        <v>0.29668240725374534</v>
      </c>
      <c r="U248" s="36">
        <v>0.5279827296432914</v>
      </c>
      <c r="V248" s="36">
        <v>0.94518218793831199</v>
      </c>
      <c r="W248" s="36">
        <v>1.5480181563587607</v>
      </c>
      <c r="X248" s="36" t="s">
        <v>333</v>
      </c>
      <c r="Y248" s="36" t="s">
        <v>540</v>
      </c>
      <c r="Z248" s="36" t="s">
        <v>283</v>
      </c>
      <c r="AA248" s="26" t="s">
        <v>90</v>
      </c>
      <c r="AB248" s="38" t="s">
        <v>75</v>
      </c>
      <c r="AC248" s="39">
        <v>44415</v>
      </c>
      <c r="AD248" s="38" t="s">
        <v>78</v>
      </c>
      <c r="AE248" s="66" t="str">
        <f>VLOOKUP(AD248,cs_lookup!$A$2:$B$54,2,FALSE)</f>
        <v>1</v>
      </c>
    </row>
    <row r="249" spans="1:31" x14ac:dyDescent="0.25">
      <c r="A249" s="32">
        <v>2.6805436581149564E-2</v>
      </c>
      <c r="B249" s="32">
        <v>0.11867500237725774</v>
      </c>
      <c r="C249" s="32">
        <v>0.68001540668368643</v>
      </c>
      <c r="D249" s="33">
        <v>37.305865061091069</v>
      </c>
      <c r="E249" s="34">
        <v>8.4263743835545508</v>
      </c>
      <c r="F249" s="53">
        <v>1.4705549170963952</v>
      </c>
      <c r="G249" s="28">
        <v>3.1715200495621376E-2</v>
      </c>
      <c r="H249" s="35">
        <v>1.0317152004956214</v>
      </c>
      <c r="I249" s="35">
        <v>36.159072816965242</v>
      </c>
      <c r="J249" s="35">
        <v>8.1673453870861259</v>
      </c>
      <c r="K249" s="35">
        <v>1.4253496666424623</v>
      </c>
      <c r="L249" s="36">
        <v>10.06</v>
      </c>
      <c r="M249" s="36">
        <v>5.22</v>
      </c>
      <c r="N249" s="36">
        <v>1.35</v>
      </c>
      <c r="O249" s="35">
        <v>10.379054916985952</v>
      </c>
      <c r="P249" s="35">
        <v>5.3855533465871437</v>
      </c>
      <c r="Q249" s="35">
        <v>1.3928155206690889</v>
      </c>
      <c r="R249" s="37">
        <v>9.6347886006792338E-2</v>
      </c>
      <c r="S249" s="37">
        <v>0.18568194123148102</v>
      </c>
      <c r="T249" s="37">
        <v>0.7179701727617267</v>
      </c>
      <c r="U249" s="36">
        <v>0.27821509834953551</v>
      </c>
      <c r="V249" s="36">
        <v>0.63913055620907755</v>
      </c>
      <c r="W249" s="36">
        <v>0.94713601272314107</v>
      </c>
      <c r="X249" s="36" t="s">
        <v>290</v>
      </c>
      <c r="Y249" s="36" t="s">
        <v>330</v>
      </c>
      <c r="Z249" s="36" t="s">
        <v>283</v>
      </c>
      <c r="AA249" s="26" t="s">
        <v>85</v>
      </c>
      <c r="AB249" s="38" t="s">
        <v>77</v>
      </c>
      <c r="AC249" s="39">
        <v>44415</v>
      </c>
      <c r="AD249" s="38" t="s">
        <v>76</v>
      </c>
      <c r="AE249" s="66" t="str">
        <f>VLOOKUP(AD249,cs_lookup!$A$2:$B$54,2,FALSE)</f>
        <v>2</v>
      </c>
    </row>
    <row r="250" spans="1:31" x14ac:dyDescent="0.25">
      <c r="A250" s="32" t="e">
        <v>#N/A</v>
      </c>
      <c r="B250" s="32" t="e">
        <v>#N/A</v>
      </c>
      <c r="C250" s="32" t="e">
        <v>#N/A</v>
      </c>
      <c r="D250" s="33" t="e">
        <v>#N/A</v>
      </c>
      <c r="E250" s="34" t="e">
        <v>#N/A</v>
      </c>
      <c r="F250" s="53" t="e">
        <v>#N/A</v>
      </c>
      <c r="G250" s="28">
        <v>3.7383712609131203E-2</v>
      </c>
      <c r="H250" s="35">
        <v>1.0373837126091312</v>
      </c>
      <c r="I250" s="35" t="e">
        <v>#N/A</v>
      </c>
      <c r="J250" s="35" t="e">
        <v>#N/A</v>
      </c>
      <c r="K250" s="35" t="e">
        <v>#N/A</v>
      </c>
      <c r="L250" s="36">
        <v>5.48</v>
      </c>
      <c r="M250" s="36">
        <v>3.75</v>
      </c>
      <c r="N250" s="36">
        <v>1.7</v>
      </c>
      <c r="O250" s="35">
        <v>5.6848627450980391</v>
      </c>
      <c r="P250" s="35">
        <v>3.8901889222842421</v>
      </c>
      <c r="Q250" s="35">
        <v>1.7635523114355229</v>
      </c>
      <c r="R250" s="37">
        <v>0.17590574211528379</v>
      </c>
      <c r="S250" s="37">
        <v>0.25705692447780137</v>
      </c>
      <c r="T250" s="37">
        <v>0.56703733340691487</v>
      </c>
      <c r="U250" s="36" t="e">
        <v>#N/A</v>
      </c>
      <c r="V250" s="36" t="e">
        <v>#N/A</v>
      </c>
      <c r="W250" s="36" t="e">
        <v>#N/A</v>
      </c>
      <c r="X250" s="36" t="s">
        <v>532</v>
      </c>
      <c r="Y250" s="36" t="s">
        <v>541</v>
      </c>
      <c r="Z250" s="36" t="s">
        <v>277</v>
      </c>
      <c r="AA250" s="26"/>
      <c r="AB250" s="38" t="e">
        <v>#N/A</v>
      </c>
      <c r="AC250" s="39">
        <v>44415</v>
      </c>
      <c r="AD250" s="38" t="s">
        <v>78</v>
      </c>
      <c r="AE250" s="66" t="str">
        <f>VLOOKUP(AD250,cs_lookup!$A$2:$B$54,2,FALSE)</f>
        <v>1</v>
      </c>
    </row>
    <row r="251" spans="1:31" x14ac:dyDescent="0.25">
      <c r="A251" s="32">
        <v>0.69746220176337781</v>
      </c>
      <c r="B251" s="32">
        <v>0.20585246990099723</v>
      </c>
      <c r="C251" s="32">
        <v>9.4064088227270998E-2</v>
      </c>
      <c r="D251" s="33">
        <v>1.4337694537018963</v>
      </c>
      <c r="E251" s="34">
        <v>4.8578479552902154</v>
      </c>
      <c r="F251" s="53">
        <v>10.631049732644733</v>
      </c>
      <c r="G251" s="28">
        <v>3.3690700186414402E-2</v>
      </c>
      <c r="H251" s="35">
        <v>1.0336907001864144</v>
      </c>
      <c r="I251" s="35">
        <v>1.3870391340884969</v>
      </c>
      <c r="J251" s="35">
        <v>4.6995179064822361</v>
      </c>
      <c r="K251" s="35">
        <v>10.284555845116477</v>
      </c>
      <c r="L251" s="36">
        <v>1.92</v>
      </c>
      <c r="M251" s="36">
        <v>3.61</v>
      </c>
      <c r="N251" s="36">
        <v>4.24</v>
      </c>
      <c r="O251" s="35">
        <v>1.9846861443579156</v>
      </c>
      <c r="P251" s="35">
        <v>3.7316234276729561</v>
      </c>
      <c r="Q251" s="35">
        <v>4.3828485687903971</v>
      </c>
      <c r="R251" s="37">
        <v>0.50385800437152717</v>
      </c>
      <c r="S251" s="37">
        <v>0.26797988044136622</v>
      </c>
      <c r="T251" s="37">
        <v>0.22816211518710663</v>
      </c>
      <c r="U251" s="36">
        <v>1.3842435680531409</v>
      </c>
      <c r="V251" s="36">
        <v>0.76816389932690332</v>
      </c>
      <c r="W251" s="36">
        <v>0.41226865446146843</v>
      </c>
      <c r="X251" s="36" t="s">
        <v>526</v>
      </c>
      <c r="Y251" s="36" t="s">
        <v>524</v>
      </c>
      <c r="Z251" s="36" t="s">
        <v>277</v>
      </c>
      <c r="AA251" s="26" t="s">
        <v>84</v>
      </c>
      <c r="AB251" s="38" t="s">
        <v>86</v>
      </c>
      <c r="AC251" s="39">
        <v>44415</v>
      </c>
      <c r="AD251" s="38" t="s">
        <v>76</v>
      </c>
      <c r="AE251" s="66" t="str">
        <f>VLOOKUP(AD251,cs_lookup!$A$2:$B$54,2,FALSE)</f>
        <v>2</v>
      </c>
    </row>
    <row r="252" spans="1:31" x14ac:dyDescent="0.25">
      <c r="A252" s="32">
        <v>0.23097618469037604</v>
      </c>
      <c r="B252" s="32">
        <v>0.22776806708112129</v>
      </c>
      <c r="C252" s="32">
        <v>0.48488267549384201</v>
      </c>
      <c r="D252" s="33">
        <v>4.3294506805560999</v>
      </c>
      <c r="E252" s="34">
        <v>4.3904310767314128</v>
      </c>
      <c r="F252" s="53">
        <v>2.0623545664557361</v>
      </c>
      <c r="G252" s="28">
        <v>2.8339201958093696E-2</v>
      </c>
      <c r="H252" s="35">
        <v>1.0283392019580937</v>
      </c>
      <c r="I252" s="35">
        <v>4.2101387093988576</v>
      </c>
      <c r="J252" s="35">
        <v>4.2694385941637272</v>
      </c>
      <c r="K252" s="35">
        <v>2.0055197375814715</v>
      </c>
      <c r="L252" s="36">
        <v>4.2699999999999996</v>
      </c>
      <c r="M252" s="36">
        <v>3.49</v>
      </c>
      <c r="N252" s="36">
        <v>1.97</v>
      </c>
      <c r="O252" s="35">
        <v>4.3910083923610594</v>
      </c>
      <c r="P252" s="35">
        <v>3.5889038148337473</v>
      </c>
      <c r="Q252" s="35">
        <v>2.0258282278574447</v>
      </c>
      <c r="R252" s="37">
        <v>0.22773812086983891</v>
      </c>
      <c r="S252" s="37">
        <v>0.27863661206710943</v>
      </c>
      <c r="T252" s="37">
        <v>0.49362526706305176</v>
      </c>
      <c r="U252" s="36">
        <v>1.0142183654109793</v>
      </c>
      <c r="V252" s="36">
        <v>0.8174376848447451</v>
      </c>
      <c r="W252" s="36">
        <v>0.98228901121446655</v>
      </c>
      <c r="X252" s="36" t="s">
        <v>517</v>
      </c>
      <c r="Y252" s="36" t="s">
        <v>486</v>
      </c>
      <c r="Z252" s="36" t="s">
        <v>274</v>
      </c>
      <c r="AA252" s="26" t="s">
        <v>85</v>
      </c>
      <c r="AB252" s="38" t="s">
        <v>79</v>
      </c>
      <c r="AC252" s="39">
        <v>44415</v>
      </c>
      <c r="AD252" s="38" t="s">
        <v>75</v>
      </c>
      <c r="AE252" s="66" t="str">
        <f>VLOOKUP(AD252,cs_lookup!$A$2:$B$54,2,FALSE)</f>
        <v>X</v>
      </c>
    </row>
    <row r="253" spans="1:31" x14ac:dyDescent="0.25">
      <c r="A253" s="32">
        <v>0.14819545609616153</v>
      </c>
      <c r="B253" s="32">
        <v>0.26694032584198008</v>
      </c>
      <c r="C253" s="32">
        <v>0.51729265549207459</v>
      </c>
      <c r="D253" s="33">
        <v>6.7478452197017225</v>
      </c>
      <c r="E253" s="34">
        <v>3.7461556130412728</v>
      </c>
      <c r="F253" s="53">
        <v>1.9331416933587624</v>
      </c>
      <c r="G253" s="28">
        <v>2.915387305115158E-2</v>
      </c>
      <c r="H253" s="35">
        <v>1.0291538730511516</v>
      </c>
      <c r="I253" s="35">
        <v>6.5566922463171231</v>
      </c>
      <c r="J253" s="35">
        <v>3.6400345090622608</v>
      </c>
      <c r="K253" s="35">
        <v>1.8783796514582813</v>
      </c>
      <c r="L253" s="36">
        <v>3.95</v>
      </c>
      <c r="M253" s="36">
        <v>3.47</v>
      </c>
      <c r="N253" s="36">
        <v>2.0499999999999998</v>
      </c>
      <c r="O253" s="35">
        <v>4.0651577985520486</v>
      </c>
      <c r="P253" s="35">
        <v>3.5711639394874961</v>
      </c>
      <c r="Q253" s="35">
        <v>2.1097654397548604</v>
      </c>
      <c r="R253" s="37">
        <v>0.24599291086712199</v>
      </c>
      <c r="S253" s="37">
        <v>0.28002074868159421</v>
      </c>
      <c r="T253" s="37">
        <v>0.47398634045128391</v>
      </c>
      <c r="U253" s="36">
        <v>0.60243791405928881</v>
      </c>
      <c r="V253" s="36">
        <v>0.95328766564192147</v>
      </c>
      <c r="W253" s="36">
        <v>1.0913661667961962</v>
      </c>
      <c r="X253" s="36" t="s">
        <v>338</v>
      </c>
      <c r="Y253" s="36" t="s">
        <v>516</v>
      </c>
      <c r="Z253" s="36" t="s">
        <v>274</v>
      </c>
      <c r="AA253" s="26" t="s">
        <v>90</v>
      </c>
      <c r="AB253" s="38" t="s">
        <v>75</v>
      </c>
      <c r="AC253" s="39">
        <v>44415</v>
      </c>
      <c r="AD253" s="38" t="s">
        <v>79</v>
      </c>
      <c r="AE253" s="66" t="str">
        <f>VLOOKUP(AD253,cs_lookup!$A$2:$B$54,2,FALSE)</f>
        <v>2</v>
      </c>
    </row>
    <row r="254" spans="1:31" x14ac:dyDescent="0.25">
      <c r="A254" s="40">
        <v>0.50999111156926269</v>
      </c>
      <c r="B254" s="40">
        <v>0.24764271157768036</v>
      </c>
      <c r="C254" s="40">
        <v>0.22955305381515534</v>
      </c>
      <c r="D254" s="33">
        <v>1.9608184874496355</v>
      </c>
      <c r="E254" s="34">
        <v>4.0380756357786884</v>
      </c>
      <c r="F254" s="53">
        <v>4.3562914253592862</v>
      </c>
      <c r="G254" s="28">
        <v>2.7565585586216912E-2</v>
      </c>
      <c r="H254" s="35">
        <v>1.0275655855862169</v>
      </c>
      <c r="I254" s="35">
        <v>1.9082173585358118</v>
      </c>
      <c r="J254" s="35">
        <v>3.9297497818350959</v>
      </c>
      <c r="K254" s="35">
        <v>4.2394290802120054</v>
      </c>
      <c r="L254" s="36">
        <v>2.41</v>
      </c>
      <c r="M254" s="36">
        <v>3.3</v>
      </c>
      <c r="N254" s="36">
        <v>3.23</v>
      </c>
      <c r="O254" s="35">
        <v>2.476433061262783</v>
      </c>
      <c r="P254" s="35">
        <v>3.3909664324345155</v>
      </c>
      <c r="Q254" s="35">
        <v>3.3190368414434808</v>
      </c>
      <c r="R254" s="37">
        <v>0.40380659410599207</v>
      </c>
      <c r="S254" s="37">
        <v>0.29490117933195187</v>
      </c>
      <c r="T254" s="37">
        <v>0.30129222656205601</v>
      </c>
      <c r="U254" s="36">
        <v>1.2629588496402788</v>
      </c>
      <c r="V254" s="36">
        <v>0.83974812219697648</v>
      </c>
      <c r="W254" s="36">
        <v>0.7618950426783585</v>
      </c>
      <c r="X254" s="36" t="s">
        <v>488</v>
      </c>
      <c r="Y254" s="36" t="s">
        <v>341</v>
      </c>
      <c r="Z254" s="36" t="s">
        <v>274</v>
      </c>
      <c r="AA254" s="26" t="s">
        <v>84</v>
      </c>
      <c r="AB254" s="38" t="s">
        <v>86</v>
      </c>
      <c r="AC254" s="39">
        <v>44415</v>
      </c>
      <c r="AD254" s="38" t="s">
        <v>77</v>
      </c>
      <c r="AE254" s="66" t="str">
        <f>VLOOKUP(AD254,cs_lookup!$A$2:$B$54,2,FALSE)</f>
        <v>2</v>
      </c>
    </row>
    <row r="255" spans="1:31" x14ac:dyDescent="0.25">
      <c r="A255" s="40">
        <v>0.5160077963871349</v>
      </c>
      <c r="B255" s="40">
        <v>0.26858693839280895</v>
      </c>
      <c r="C255" s="40">
        <v>0.20589431350144166</v>
      </c>
      <c r="D255" s="33">
        <v>1.9379552150211117</v>
      </c>
      <c r="E255" s="34">
        <v>3.723189243616523</v>
      </c>
      <c r="F255" s="53">
        <v>4.8568607019493912</v>
      </c>
      <c r="G255" s="28">
        <v>2.9451278885012755E-2</v>
      </c>
      <c r="H255" s="35">
        <v>1.0294512788850128</v>
      </c>
      <c r="I255" s="35">
        <v>1.8825128053851072</v>
      </c>
      <c r="J255" s="35">
        <v>3.6166735813365234</v>
      </c>
      <c r="K255" s="35">
        <v>4.7179121553084116</v>
      </c>
      <c r="L255" s="36">
        <v>1.78</v>
      </c>
      <c r="M255" s="36">
        <v>3.58</v>
      </c>
      <c r="N255" s="36">
        <v>5.31</v>
      </c>
      <c r="O255" s="35">
        <v>1.8324232764153228</v>
      </c>
      <c r="P255" s="35">
        <v>3.6854355784083457</v>
      </c>
      <c r="Q255" s="35">
        <v>5.4663862908794174</v>
      </c>
      <c r="R255" s="37">
        <v>0.5457254406614227</v>
      </c>
      <c r="S255" s="37">
        <v>0.27133834759143366</v>
      </c>
      <c r="T255" s="37">
        <v>0.18293621174714358</v>
      </c>
      <c r="U255" s="36">
        <v>0.9455446969115644</v>
      </c>
      <c r="V255" s="36">
        <v>0.98985985864862847</v>
      </c>
      <c r="W255" s="36">
        <v>1.1254978526943096</v>
      </c>
      <c r="X255" s="36" t="s">
        <v>415</v>
      </c>
      <c r="Y255" s="36" t="s">
        <v>340</v>
      </c>
      <c r="Z255" s="36" t="s">
        <v>274</v>
      </c>
      <c r="AA255" s="26" t="s">
        <v>90</v>
      </c>
      <c r="AB255" s="38" t="s">
        <v>75</v>
      </c>
      <c r="AC255" s="39">
        <v>44415</v>
      </c>
      <c r="AD255" s="38" t="s">
        <v>74</v>
      </c>
      <c r="AE255" s="66" t="str">
        <f>VLOOKUP(AD255,cs_lookup!$A$2:$B$54,2,FALSE)</f>
        <v>X</v>
      </c>
    </row>
    <row r="256" spans="1:31" x14ac:dyDescent="0.25">
      <c r="A256" s="40" t="e">
        <v>#N/A</v>
      </c>
      <c r="B256" s="40" t="e">
        <v>#N/A</v>
      </c>
      <c r="C256" s="40" t="e">
        <v>#N/A</v>
      </c>
      <c r="D256" s="33" t="e">
        <v>#N/A</v>
      </c>
      <c r="E256" s="34" t="e">
        <v>#N/A</v>
      </c>
      <c r="F256" s="53" t="e">
        <v>#N/A</v>
      </c>
      <c r="G256" s="28">
        <v>3.2368934030983842E-2</v>
      </c>
      <c r="H256" s="35">
        <v>1.0323689340309838</v>
      </c>
      <c r="I256" s="35" t="e">
        <v>#N/A</v>
      </c>
      <c r="J256" s="35" t="e">
        <v>#N/A</v>
      </c>
      <c r="K256" s="35" t="e">
        <v>#N/A</v>
      </c>
      <c r="L256" s="36">
        <v>2.16</v>
      </c>
      <c r="M256" s="36">
        <v>3.61</v>
      </c>
      <c r="N256" s="36">
        <v>3.42</v>
      </c>
      <c r="O256" s="35">
        <v>2.2299168975069255</v>
      </c>
      <c r="P256" s="35">
        <v>3.7268518518518516</v>
      </c>
      <c r="Q256" s="35">
        <v>3.5307017543859645</v>
      </c>
      <c r="R256" s="37">
        <v>0.44844720496894402</v>
      </c>
      <c r="S256" s="37">
        <v>0.26832298136645966</v>
      </c>
      <c r="T256" s="37">
        <v>0.28322981366459632</v>
      </c>
      <c r="U256" s="36" t="e">
        <v>#N/A</v>
      </c>
      <c r="V256" s="36" t="e">
        <v>#N/A</v>
      </c>
      <c r="W256" s="36" t="e">
        <v>#N/A</v>
      </c>
      <c r="X256" s="36" t="s">
        <v>346</v>
      </c>
      <c r="Y256" s="36" t="s">
        <v>291</v>
      </c>
      <c r="Z256" s="36" t="s">
        <v>270</v>
      </c>
      <c r="AA256" s="26"/>
      <c r="AB256" s="38" t="e">
        <v>#N/A</v>
      </c>
      <c r="AC256" s="39">
        <v>44415</v>
      </c>
      <c r="AD256" s="38" t="s">
        <v>78</v>
      </c>
      <c r="AE256" s="66" t="str">
        <f>VLOOKUP(AD256,cs_lookup!$A$2:$B$54,2,FALSE)</f>
        <v>1</v>
      </c>
    </row>
    <row r="257" spans="1:31" x14ac:dyDescent="0.25">
      <c r="A257" s="40">
        <v>0.50060820491951419</v>
      </c>
      <c r="B257" s="40">
        <v>0.21910039381296217</v>
      </c>
      <c r="C257" s="40">
        <v>0.26281720943070691</v>
      </c>
      <c r="D257" s="33">
        <v>1.997570136032381</v>
      </c>
      <c r="E257" s="34">
        <v>4.5641177662768726</v>
      </c>
      <c r="F257" s="53">
        <v>3.8049258728761255</v>
      </c>
      <c r="G257" s="28">
        <v>3.23375237614556E-2</v>
      </c>
      <c r="H257" s="35">
        <v>1.0323375237614556</v>
      </c>
      <c r="I257" s="35">
        <v>1.9349971206645431</v>
      </c>
      <c r="J257" s="35">
        <v>4.4211487630972846</v>
      </c>
      <c r="K257" s="35">
        <v>3.6857382254326905</v>
      </c>
      <c r="L257" s="36">
        <v>2.2200000000000002</v>
      </c>
      <c r="M257" s="36">
        <v>3.54</v>
      </c>
      <c r="N257" s="36">
        <v>3.34</v>
      </c>
      <c r="O257" s="35">
        <v>2.2917893027504315</v>
      </c>
      <c r="P257" s="35">
        <v>3.6544748341155531</v>
      </c>
      <c r="Q257" s="35">
        <v>3.4480073293632616</v>
      </c>
      <c r="R257" s="37">
        <v>0.43634028608121872</v>
      </c>
      <c r="S257" s="37">
        <v>0.2736371285594083</v>
      </c>
      <c r="T257" s="37">
        <v>0.29002258535937292</v>
      </c>
      <c r="U257" s="36">
        <v>1.1472885289036385</v>
      </c>
      <c r="V257" s="36">
        <v>0.80069687533427714</v>
      </c>
      <c r="W257" s="36">
        <v>0.90619566439987675</v>
      </c>
      <c r="X257" s="36" t="s">
        <v>424</v>
      </c>
      <c r="Y257" s="36" t="s">
        <v>292</v>
      </c>
      <c r="Z257" s="36" t="s">
        <v>270</v>
      </c>
      <c r="AA257" s="26" t="s">
        <v>84</v>
      </c>
      <c r="AB257" s="38" t="s">
        <v>86</v>
      </c>
      <c r="AC257" s="39">
        <v>44415</v>
      </c>
      <c r="AD257" s="38" t="s">
        <v>78</v>
      </c>
      <c r="AE257" s="66" t="str">
        <f>VLOOKUP(AD257,cs_lookup!$A$2:$B$54,2,FALSE)</f>
        <v>1</v>
      </c>
    </row>
    <row r="258" spans="1:31" x14ac:dyDescent="0.25">
      <c r="A258" s="40" t="e">
        <v>#N/A</v>
      </c>
      <c r="B258" s="40" t="e">
        <v>#N/A</v>
      </c>
      <c r="C258" s="40" t="e">
        <v>#N/A</v>
      </c>
      <c r="D258" s="33" t="e">
        <v>#N/A</v>
      </c>
      <c r="E258" s="34" t="e">
        <v>#N/A</v>
      </c>
      <c r="F258" s="53" t="e">
        <v>#N/A</v>
      </c>
      <c r="G258" s="28">
        <v>3.7593489506111855E-2</v>
      </c>
      <c r="H258" s="35">
        <v>1.0375934895061119</v>
      </c>
      <c r="I258" s="35" t="e">
        <v>#N/A</v>
      </c>
      <c r="J258" s="35" t="e">
        <v>#N/A</v>
      </c>
      <c r="K258" s="35" t="e">
        <v>#N/A</v>
      </c>
      <c r="L258" s="36">
        <v>3</v>
      </c>
      <c r="M258" s="36">
        <v>3.02</v>
      </c>
      <c r="N258" s="36">
        <v>2.68</v>
      </c>
      <c r="O258" s="35">
        <v>3.1127804685183356</v>
      </c>
      <c r="P258" s="35">
        <v>3.1335323383084579</v>
      </c>
      <c r="Q258" s="35">
        <v>2.78075055187638</v>
      </c>
      <c r="R258" s="37">
        <v>0.32125619204877426</v>
      </c>
      <c r="S258" s="37">
        <v>0.31912866759812014</v>
      </c>
      <c r="T258" s="37">
        <v>0.35961514035310549</v>
      </c>
      <c r="U258" s="36" t="e">
        <v>#N/A</v>
      </c>
      <c r="V258" s="36" t="e">
        <v>#N/A</v>
      </c>
      <c r="W258" s="36" t="e">
        <v>#N/A</v>
      </c>
      <c r="X258" s="36" t="s">
        <v>352</v>
      </c>
      <c r="Y258" s="36" t="s">
        <v>494</v>
      </c>
      <c r="Z258" s="36" t="s">
        <v>273</v>
      </c>
      <c r="AA258" s="26"/>
      <c r="AB258" s="38" t="e">
        <v>#N/A</v>
      </c>
      <c r="AC258" s="39">
        <v>44415</v>
      </c>
      <c r="AD258" s="38" t="s">
        <v>79</v>
      </c>
      <c r="AE258" s="66" t="str">
        <f>VLOOKUP(AD258,cs_lookup!$A$2:$B$54,2,FALSE)</f>
        <v>2</v>
      </c>
    </row>
    <row r="259" spans="1:31" x14ac:dyDescent="0.25">
      <c r="A259" s="40" t="e">
        <v>#N/A</v>
      </c>
      <c r="B259" s="40" t="e">
        <v>#N/A</v>
      </c>
      <c r="C259" s="40" t="e">
        <v>#N/A</v>
      </c>
      <c r="D259" s="33" t="e">
        <v>#N/A</v>
      </c>
      <c r="E259" s="34" t="e">
        <v>#N/A</v>
      </c>
      <c r="F259" s="53" t="e">
        <v>#N/A</v>
      </c>
      <c r="G259" s="28">
        <v>3.7542268878335783E-2</v>
      </c>
      <c r="H259" s="35">
        <v>1.0375422688783358</v>
      </c>
      <c r="I259" s="35" t="e">
        <v>#N/A</v>
      </c>
      <c r="J259" s="35" t="e">
        <v>#N/A</v>
      </c>
      <c r="K259" s="35" t="e">
        <v>#N/A</v>
      </c>
      <c r="L259" s="36">
        <v>2.81</v>
      </c>
      <c r="M259" s="36">
        <v>2.99</v>
      </c>
      <c r="N259" s="36">
        <v>2.88</v>
      </c>
      <c r="O259" s="35">
        <v>2.9154937755481236</v>
      </c>
      <c r="P259" s="35">
        <v>3.102251383946224</v>
      </c>
      <c r="Q259" s="35">
        <v>2.9881217343696069</v>
      </c>
      <c r="R259" s="37">
        <v>0.34299507287131709</v>
      </c>
      <c r="S259" s="37">
        <v>0.32234654005632141</v>
      </c>
      <c r="T259" s="37">
        <v>0.33465838707236145</v>
      </c>
      <c r="U259" s="36" t="e">
        <v>#N/A</v>
      </c>
      <c r="V259" s="36" t="e">
        <v>#N/A</v>
      </c>
      <c r="W259" s="36" t="e">
        <v>#N/A</v>
      </c>
      <c r="X259" s="36" t="s">
        <v>295</v>
      </c>
      <c r="Y259" s="36" t="s">
        <v>298</v>
      </c>
      <c r="Z259" s="36" t="s">
        <v>273</v>
      </c>
      <c r="AA259" s="26"/>
      <c r="AB259" s="38" t="e">
        <v>#N/A</v>
      </c>
      <c r="AC259" s="39">
        <v>44415</v>
      </c>
      <c r="AD259" s="38" t="s">
        <v>76</v>
      </c>
      <c r="AE259" s="66" t="str">
        <f>VLOOKUP(AD259,cs_lookup!$A$2:$B$54,2,FALSE)</f>
        <v>2</v>
      </c>
    </row>
    <row r="260" spans="1:31" x14ac:dyDescent="0.25">
      <c r="A260" s="40">
        <v>0.77027046315805059</v>
      </c>
      <c r="B260" s="40">
        <v>0.13217330623497553</v>
      </c>
      <c r="C260" s="40">
        <v>6.7631090194489193E-2</v>
      </c>
      <c r="D260" s="33">
        <v>1.2982452889340657</v>
      </c>
      <c r="E260" s="34">
        <v>7.5658242082725575</v>
      </c>
      <c r="F260" s="53">
        <v>14.786099072545829</v>
      </c>
      <c r="G260" s="28">
        <v>3.0561840011011476E-2</v>
      </c>
      <c r="H260" s="35">
        <v>1.0305618400110115</v>
      </c>
      <c r="I260" s="35">
        <v>1.2597451589321356</v>
      </c>
      <c r="J260" s="35">
        <v>7.3414558103487675</v>
      </c>
      <c r="K260" s="35">
        <v>14.347609719750384</v>
      </c>
      <c r="L260" s="36">
        <v>1.47</v>
      </c>
      <c r="M260" s="36">
        <v>4.84</v>
      </c>
      <c r="N260" s="36">
        <v>6.96</v>
      </c>
      <c r="O260" s="35">
        <v>1.5149259048161869</v>
      </c>
      <c r="P260" s="35">
        <v>4.9879193056532953</v>
      </c>
      <c r="Q260" s="35">
        <v>7.1727104064766403</v>
      </c>
      <c r="R260" s="37">
        <v>0.66009829049780144</v>
      </c>
      <c r="S260" s="37">
        <v>0.20048439814705954</v>
      </c>
      <c r="T260" s="37">
        <v>0.1394173113551391</v>
      </c>
      <c r="U260" s="36">
        <v>1.1669026783528931</v>
      </c>
      <c r="V260" s="36">
        <v>0.65926978586145957</v>
      </c>
      <c r="W260" s="36">
        <v>0.48509822443937289</v>
      </c>
      <c r="X260" s="36" t="s">
        <v>355</v>
      </c>
      <c r="Y260" s="36" t="s">
        <v>430</v>
      </c>
      <c r="Z260" s="36" t="s">
        <v>278</v>
      </c>
      <c r="AA260" s="26" t="s">
        <v>84</v>
      </c>
      <c r="AB260" s="38" t="s">
        <v>89</v>
      </c>
      <c r="AC260" s="39">
        <v>44415</v>
      </c>
      <c r="AD260" s="38" t="s">
        <v>92</v>
      </c>
      <c r="AE260" s="66" t="str">
        <f>VLOOKUP(AD260,cs_lookup!$A$2:$B$54,2,FALSE)</f>
        <v>1</v>
      </c>
    </row>
    <row r="261" spans="1:31" x14ac:dyDescent="0.25">
      <c r="A261" s="40" t="e">
        <v>#N/A</v>
      </c>
      <c r="B261" s="40" t="e">
        <v>#N/A</v>
      </c>
      <c r="C261" s="40" t="e">
        <v>#N/A</v>
      </c>
      <c r="D261" s="33" t="e">
        <v>#N/A</v>
      </c>
      <c r="E261" s="34" t="e">
        <v>#N/A</v>
      </c>
      <c r="F261" s="53" t="e">
        <v>#N/A</v>
      </c>
      <c r="G261" s="28">
        <v>2.6795662776408768E-2</v>
      </c>
      <c r="H261" s="35">
        <v>1.0267956627764088</v>
      </c>
      <c r="I261" s="35" t="e">
        <v>#N/A</v>
      </c>
      <c r="J261" s="35" t="e">
        <v>#N/A</v>
      </c>
      <c r="K261" s="35" t="e">
        <v>#N/A</v>
      </c>
      <c r="L261" s="36">
        <v>2.8</v>
      </c>
      <c r="M261" s="36">
        <v>3.24</v>
      </c>
      <c r="N261" s="36">
        <v>2.77</v>
      </c>
      <c r="O261" s="35">
        <v>2.8750278557739444</v>
      </c>
      <c r="P261" s="35">
        <v>3.3268179473955648</v>
      </c>
      <c r="Q261" s="35">
        <v>2.8442239858906522</v>
      </c>
      <c r="R261" s="37">
        <v>0.34782271691444344</v>
      </c>
      <c r="S261" s="37">
        <v>0.30058753313593872</v>
      </c>
      <c r="T261" s="37">
        <v>0.35158974994961789</v>
      </c>
      <c r="U261" s="36" t="e">
        <v>#N/A</v>
      </c>
      <c r="V261" s="36" t="e">
        <v>#N/A</v>
      </c>
      <c r="W261" s="36" t="e">
        <v>#N/A</v>
      </c>
      <c r="X261" s="36" t="s">
        <v>357</v>
      </c>
      <c r="Y261" s="36" t="s">
        <v>431</v>
      </c>
      <c r="Z261" s="36" t="s">
        <v>278</v>
      </c>
      <c r="AA261" s="26"/>
      <c r="AB261" s="38" t="e">
        <v>#N/A</v>
      </c>
      <c r="AC261" s="39">
        <v>44415</v>
      </c>
      <c r="AD261" s="38" t="s">
        <v>86</v>
      </c>
      <c r="AE261" s="66" t="str">
        <f>VLOOKUP(AD261,cs_lookup!$A$2:$B$54,2,FALSE)</f>
        <v>1</v>
      </c>
    </row>
    <row r="262" spans="1:31" x14ac:dyDescent="0.25">
      <c r="A262" s="40" t="e">
        <v>#N/A</v>
      </c>
      <c r="B262" s="40" t="e">
        <v>#N/A</v>
      </c>
      <c r="C262" s="40" t="e">
        <v>#N/A</v>
      </c>
      <c r="D262" s="33" t="e">
        <v>#N/A</v>
      </c>
      <c r="E262" s="34" t="e">
        <v>#N/A</v>
      </c>
      <c r="F262" s="53" t="e">
        <v>#N/A</v>
      </c>
      <c r="G262" s="28">
        <v>3.4439416792357846E-2</v>
      </c>
      <c r="H262" s="35">
        <v>1.0344394167923578</v>
      </c>
      <c r="I262" s="35" t="e">
        <v>#N/A</v>
      </c>
      <c r="J262" s="35" t="e">
        <v>#N/A</v>
      </c>
      <c r="K262" s="35" t="e">
        <v>#N/A</v>
      </c>
      <c r="L262" s="36">
        <v>1.36</v>
      </c>
      <c r="M262" s="36">
        <v>5.2</v>
      </c>
      <c r="N262" s="36">
        <v>9.36</v>
      </c>
      <c r="O262" s="35">
        <v>1.4068376068376067</v>
      </c>
      <c r="P262" s="35">
        <v>5.379084967320261</v>
      </c>
      <c r="Q262" s="35">
        <v>9.6823529411764682</v>
      </c>
      <c r="R262" s="37">
        <v>0.71081409477521273</v>
      </c>
      <c r="S262" s="37">
        <v>0.18590522478736332</v>
      </c>
      <c r="T262" s="37">
        <v>0.10328068043742408</v>
      </c>
      <c r="U262" s="36" t="e">
        <v>#N/A</v>
      </c>
      <c r="V262" s="36" t="e">
        <v>#N/A</v>
      </c>
      <c r="W262" s="36" t="e">
        <v>#N/A</v>
      </c>
      <c r="X262" s="36" t="s">
        <v>359</v>
      </c>
      <c r="Y262" s="36" t="s">
        <v>496</v>
      </c>
      <c r="Z262" s="36" t="s">
        <v>278</v>
      </c>
      <c r="AA262" s="26"/>
      <c r="AB262" s="38" t="e">
        <v>#N/A</v>
      </c>
      <c r="AC262" s="39">
        <v>44415</v>
      </c>
      <c r="AD262" s="38" t="s">
        <v>79</v>
      </c>
      <c r="AE262" s="66" t="str">
        <f>VLOOKUP(AD262,cs_lookup!$A$2:$B$54,2,FALSE)</f>
        <v>2</v>
      </c>
    </row>
    <row r="263" spans="1:31" x14ac:dyDescent="0.25">
      <c r="A263" s="40">
        <v>0.33455982304783816</v>
      </c>
      <c r="B263" s="40">
        <v>0.36517635849527652</v>
      </c>
      <c r="C263" s="40">
        <v>0.28615717368924087</v>
      </c>
      <c r="D263" s="33">
        <v>2.9890020591534436</v>
      </c>
      <c r="E263" s="34">
        <v>2.7384029024237471</v>
      </c>
      <c r="F263" s="53">
        <v>3.4945830192115803</v>
      </c>
      <c r="G263" s="28">
        <v>2.9949775492902786E-2</v>
      </c>
      <c r="H263" s="35">
        <v>1.0299497754929028</v>
      </c>
      <c r="I263" s="35">
        <v>2.9020852572379052</v>
      </c>
      <c r="J263" s="35">
        <v>2.6587732407759694</v>
      </c>
      <c r="K263" s="35">
        <v>3.3929644943503954</v>
      </c>
      <c r="L263" s="36">
        <v>4.7300000000000004</v>
      </c>
      <c r="M263" s="36">
        <v>3.56</v>
      </c>
      <c r="N263" s="36">
        <v>1.86</v>
      </c>
      <c r="O263" s="35">
        <v>4.8716624380814304</v>
      </c>
      <c r="P263" s="35">
        <v>3.6666212007547339</v>
      </c>
      <c r="Q263" s="35">
        <v>1.9157065824167994</v>
      </c>
      <c r="R263" s="37">
        <v>0.20526873787130095</v>
      </c>
      <c r="S263" s="37">
        <v>0.272730654531251</v>
      </c>
      <c r="T263" s="37">
        <v>0.52200060759744804</v>
      </c>
      <c r="U263" s="36">
        <v>1.6298625232333233</v>
      </c>
      <c r="V263" s="36">
        <v>1.338963378073192</v>
      </c>
      <c r="W263" s="36">
        <v>0.54819318124226613</v>
      </c>
      <c r="X263" s="36" t="s">
        <v>501</v>
      </c>
      <c r="Y263" s="36" t="s">
        <v>361</v>
      </c>
      <c r="Z263" s="36" t="s">
        <v>269</v>
      </c>
      <c r="AA263" s="26" t="s">
        <v>90</v>
      </c>
      <c r="AB263" s="38" t="s">
        <v>75</v>
      </c>
      <c r="AC263" s="39">
        <v>44415</v>
      </c>
      <c r="AD263" s="38" t="s">
        <v>73</v>
      </c>
      <c r="AE263" s="66" t="str">
        <f>VLOOKUP(AD263,cs_lookup!$A$2:$B$54,2,FALSE)</f>
        <v>X</v>
      </c>
    </row>
    <row r="264" spans="1:31" x14ac:dyDescent="0.25">
      <c r="A264" s="40">
        <v>0.20289826837981514</v>
      </c>
      <c r="B264" s="40">
        <v>0.36637679154028507</v>
      </c>
      <c r="C264" s="40">
        <v>0.40078723692255069</v>
      </c>
      <c r="D264" s="33">
        <v>4.9285782869671975</v>
      </c>
      <c r="E264" s="34">
        <v>2.7294305291443242</v>
      </c>
      <c r="F264" s="53">
        <v>2.4950894336818488</v>
      </c>
      <c r="G264" s="28">
        <v>2.7117342906816555E-2</v>
      </c>
      <c r="H264" s="35">
        <v>1.0271173429068166</v>
      </c>
      <c r="I264" s="35">
        <v>4.7984568861615786</v>
      </c>
      <c r="J264" s="35">
        <v>2.6573697231319624</v>
      </c>
      <c r="K264" s="35">
        <v>2.4292155622847966</v>
      </c>
      <c r="L264" s="36">
        <v>2.66</v>
      </c>
      <c r="M264" s="36">
        <v>3.33</v>
      </c>
      <c r="N264" s="36">
        <v>2.85</v>
      </c>
      <c r="O264" s="35">
        <v>2.7321321321321324</v>
      </c>
      <c r="P264" s="35">
        <v>3.4203007518796991</v>
      </c>
      <c r="Q264" s="35">
        <v>2.9272844272844272</v>
      </c>
      <c r="R264" s="37">
        <v>0.36601450868322705</v>
      </c>
      <c r="S264" s="37">
        <v>0.29237194987909432</v>
      </c>
      <c r="T264" s="37">
        <v>0.34161354143767864</v>
      </c>
      <c r="U264" s="36">
        <v>0.55434487859446191</v>
      </c>
      <c r="V264" s="36">
        <v>1.2531188155765089</v>
      </c>
      <c r="W264" s="36">
        <v>1.1732182372977369</v>
      </c>
      <c r="X264" s="36" t="s">
        <v>498</v>
      </c>
      <c r="Y264" s="36" t="s">
        <v>360</v>
      </c>
      <c r="Z264" s="36" t="s">
        <v>269</v>
      </c>
      <c r="AA264" s="26" t="s">
        <v>90</v>
      </c>
      <c r="AB264" s="38" t="s">
        <v>75</v>
      </c>
      <c r="AC264" s="39">
        <v>44415</v>
      </c>
      <c r="AD264" s="38" t="s">
        <v>74</v>
      </c>
      <c r="AE264" s="66" t="str">
        <f>VLOOKUP(AD264,cs_lookup!$A$2:$B$54,2,FALSE)</f>
        <v>X</v>
      </c>
    </row>
    <row r="265" spans="1:31" x14ac:dyDescent="0.25">
      <c r="A265" s="40">
        <v>0.31564454686677262</v>
      </c>
      <c r="B265" s="40">
        <v>0.28095256835135263</v>
      </c>
      <c r="C265" s="40">
        <v>0.37126690548918745</v>
      </c>
      <c r="D265" s="33">
        <v>3.1681206278595408</v>
      </c>
      <c r="E265" s="34">
        <v>3.559319659784792</v>
      </c>
      <c r="F265" s="53">
        <v>2.6934800414876285</v>
      </c>
      <c r="G265" s="28">
        <v>4.1126611637901656E-2</v>
      </c>
      <c r="H265" s="35">
        <v>1.0411266116379017</v>
      </c>
      <c r="I265" s="35">
        <v>3.0429734409299649</v>
      </c>
      <c r="J265" s="35">
        <v>3.4187193180906843</v>
      </c>
      <c r="K265" s="35">
        <v>2.5870821198684397</v>
      </c>
      <c r="L265" s="36">
        <v>5.48</v>
      </c>
      <c r="M265" s="36">
        <v>4.28</v>
      </c>
      <c r="N265" s="36">
        <v>1.6</v>
      </c>
      <c r="O265" s="35">
        <v>5.7053738317757015</v>
      </c>
      <c r="P265" s="35">
        <v>4.4560218978102197</v>
      </c>
      <c r="Q265" s="35">
        <v>1.6658025786206427</v>
      </c>
      <c r="R265" s="37">
        <v>0.17527335271714647</v>
      </c>
      <c r="S265" s="37">
        <v>0.22441541422662678</v>
      </c>
      <c r="T265" s="37">
        <v>0.60031123305622669</v>
      </c>
      <c r="U265" s="36">
        <v>1.8008701378363836</v>
      </c>
      <c r="V265" s="36">
        <v>1.2519307968196498</v>
      </c>
      <c r="W265" s="36">
        <v>0.6184573685203949</v>
      </c>
      <c r="X265" s="36" t="s">
        <v>448</v>
      </c>
      <c r="Y265" s="36" t="s">
        <v>365</v>
      </c>
      <c r="Z265" s="36" t="s">
        <v>282</v>
      </c>
      <c r="AA265" s="26" t="s">
        <v>90</v>
      </c>
      <c r="AB265" s="38" t="s">
        <v>75</v>
      </c>
      <c r="AC265" s="39">
        <v>44415</v>
      </c>
      <c r="AD265" s="38" t="s">
        <v>78</v>
      </c>
      <c r="AE265" s="66" t="str">
        <f>VLOOKUP(AD265,cs_lookup!$A$2:$B$54,2,FALSE)</f>
        <v>1</v>
      </c>
    </row>
    <row r="266" spans="1:31" x14ac:dyDescent="0.25">
      <c r="A266" s="40">
        <v>0.6872279347450958</v>
      </c>
      <c r="B266" s="40">
        <v>0.18144624703968196</v>
      </c>
      <c r="C266" s="40">
        <v>0.12356287224794202</v>
      </c>
      <c r="D266" s="33">
        <v>1.4551212915565146</v>
      </c>
      <c r="E266" s="34">
        <v>5.5112740897931154</v>
      </c>
      <c r="F266" s="53">
        <v>8.093045927205333</v>
      </c>
      <c r="G266" s="28">
        <v>3.9129015847419346E-2</v>
      </c>
      <c r="H266" s="35">
        <v>1.0391290158474193</v>
      </c>
      <c r="I266" s="35">
        <v>1.4003278412641087</v>
      </c>
      <c r="J266" s="35">
        <v>5.3037438140427833</v>
      </c>
      <c r="K266" s="35">
        <v>7.7882975104928418</v>
      </c>
      <c r="L266" s="36">
        <v>2.46</v>
      </c>
      <c r="M266" s="36">
        <v>3.63</v>
      </c>
      <c r="N266" s="36">
        <v>2.8</v>
      </c>
      <c r="O266" s="35">
        <v>2.5562573789846517</v>
      </c>
      <c r="P266" s="35">
        <v>3.7720383275261322</v>
      </c>
      <c r="Q266" s="35">
        <v>2.9095612443727741</v>
      </c>
      <c r="R266" s="37">
        <v>0.39119691476341134</v>
      </c>
      <c r="S266" s="37">
        <v>0.26510865298016306</v>
      </c>
      <c r="T266" s="37">
        <v>0.34369443225642565</v>
      </c>
      <c r="U266" s="36">
        <v>1.7567314792365338</v>
      </c>
      <c r="V266" s="36">
        <v>0.68442219821945538</v>
      </c>
      <c r="W266" s="36">
        <v>0.35951374433599625</v>
      </c>
      <c r="X266" s="36" t="s">
        <v>445</v>
      </c>
      <c r="Y266" s="36" t="s">
        <v>366</v>
      </c>
      <c r="Z266" s="36" t="s">
        <v>282</v>
      </c>
      <c r="AA266" s="26" t="s">
        <v>84</v>
      </c>
      <c r="AB266" s="38" t="s">
        <v>86</v>
      </c>
      <c r="AC266" s="39">
        <v>44415</v>
      </c>
      <c r="AD266" s="38" t="s">
        <v>89</v>
      </c>
      <c r="AE266" s="66" t="str">
        <f>VLOOKUP(AD266,cs_lookup!$A$2:$B$54,2,FALSE)</f>
        <v>1</v>
      </c>
    </row>
    <row r="267" spans="1:31" x14ac:dyDescent="0.25">
      <c r="A267" s="40">
        <v>3.5343572273692565E-2</v>
      </c>
      <c r="B267" s="40">
        <v>7.6441375767765524E-2</v>
      </c>
      <c r="C267" s="40">
        <v>0.70887723620838694</v>
      </c>
      <c r="D267" s="33">
        <v>28.293687809942583</v>
      </c>
      <c r="E267" s="34">
        <v>13.081920490783329</v>
      </c>
      <c r="F267" s="53">
        <v>1.410681495922705</v>
      </c>
      <c r="G267" s="28">
        <v>4.5950288590026922E-2</v>
      </c>
      <c r="H267" s="35">
        <v>1.0459502885900269</v>
      </c>
      <c r="I267" s="35">
        <v>27.050700323514747</v>
      </c>
      <c r="J267" s="35">
        <v>12.507210556266646</v>
      </c>
      <c r="K267" s="35">
        <v>1.3487079752368987</v>
      </c>
      <c r="L267" s="36">
        <v>6.23</v>
      </c>
      <c r="M267" s="36">
        <v>3.96</v>
      </c>
      <c r="N267" s="36">
        <v>1.58</v>
      </c>
      <c r="O267" s="35">
        <v>6.5162702979158684</v>
      </c>
      <c r="P267" s="35">
        <v>4.1419631428165067</v>
      </c>
      <c r="Q267" s="35">
        <v>1.6526014559722426</v>
      </c>
      <c r="R267" s="37">
        <v>0.1534620195727355</v>
      </c>
      <c r="S267" s="37">
        <v>0.24143140958033896</v>
      </c>
      <c r="T267" s="37">
        <v>0.60510657084692543</v>
      </c>
      <c r="U267" s="36">
        <v>0.23030827022930567</v>
      </c>
      <c r="V267" s="36">
        <v>0.31661736101627164</v>
      </c>
      <c r="W267" s="36">
        <v>1.1714915526635596</v>
      </c>
      <c r="X267" s="36" t="s">
        <v>374</v>
      </c>
      <c r="Y267" s="36" t="s">
        <v>379</v>
      </c>
      <c r="Z267" s="36" t="s">
        <v>275</v>
      </c>
      <c r="AA267" s="26" t="s">
        <v>85</v>
      </c>
      <c r="AB267" s="38" t="s">
        <v>91</v>
      </c>
      <c r="AC267" s="39">
        <v>44416</v>
      </c>
      <c r="AD267" s="38" t="s">
        <v>86</v>
      </c>
      <c r="AE267" s="66" t="str">
        <f>VLOOKUP(AD267,cs_lookup!$A$2:$B$54,2,FALSE)</f>
        <v>1</v>
      </c>
    </row>
    <row r="268" spans="1:31" x14ac:dyDescent="0.25">
      <c r="A268" s="40">
        <v>0.43961603332065763</v>
      </c>
      <c r="B268" s="40">
        <v>0.20986398422386082</v>
      </c>
      <c r="C268" s="40">
        <v>0.32528146111398853</v>
      </c>
      <c r="D268" s="33">
        <v>2.2747123039313633</v>
      </c>
      <c r="E268" s="34">
        <v>4.7649910188177174</v>
      </c>
      <c r="F268" s="53">
        <v>3.0742606620595865</v>
      </c>
      <c r="G268" s="28">
        <v>4.3879314371117584E-2</v>
      </c>
      <c r="H268" s="35">
        <v>1.0438793143711176</v>
      </c>
      <c r="I268" s="35">
        <v>2.1790951047839835</v>
      </c>
      <c r="J268" s="35">
        <v>4.5646953179528937</v>
      </c>
      <c r="K268" s="35">
        <v>2.9450345645671376</v>
      </c>
      <c r="L268" s="36">
        <v>2.16</v>
      </c>
      <c r="M268" s="36">
        <v>3.66</v>
      </c>
      <c r="N268" s="36">
        <v>3.25</v>
      </c>
      <c r="O268" s="35">
        <v>2.2547793190416141</v>
      </c>
      <c r="P268" s="35">
        <v>3.8205982905982907</v>
      </c>
      <c r="Q268" s="35">
        <v>3.3926077717061323</v>
      </c>
      <c r="R268" s="37">
        <v>0.44350238249703589</v>
      </c>
      <c r="S268" s="37">
        <v>0.2617391109818572</v>
      </c>
      <c r="T268" s="37">
        <v>0.29475850652110691</v>
      </c>
      <c r="U268" s="36">
        <v>0.99123714025052789</v>
      </c>
      <c r="V268" s="36">
        <v>0.80180597938382936</v>
      </c>
      <c r="W268" s="36">
        <v>1.1035524129672436</v>
      </c>
      <c r="X268" s="36" t="s">
        <v>309</v>
      </c>
      <c r="Y268" s="36" t="s">
        <v>284</v>
      </c>
      <c r="Z268" s="36" t="s">
        <v>275</v>
      </c>
      <c r="AA268" s="26" t="s">
        <v>90</v>
      </c>
      <c r="AB268" s="38" t="s">
        <v>74</v>
      </c>
      <c r="AC268" s="39">
        <v>44416</v>
      </c>
      <c r="AD268" s="38" t="s">
        <v>78</v>
      </c>
      <c r="AE268" s="66" t="str">
        <f>VLOOKUP(AD268,cs_lookup!$A$2:$B$54,2,FALSE)</f>
        <v>1</v>
      </c>
    </row>
    <row r="269" spans="1:31" x14ac:dyDescent="0.25">
      <c r="A269" s="40">
        <v>0.13948090016833983</v>
      </c>
      <c r="B269" s="40">
        <v>0.18325841565917364</v>
      </c>
      <c r="C269" s="40">
        <v>0.58882552359414464</v>
      </c>
      <c r="D269" s="33">
        <v>7.169440395015358</v>
      </c>
      <c r="E269" s="34">
        <v>5.4567753213572079</v>
      </c>
      <c r="F269" s="53">
        <v>1.6982959466432073</v>
      </c>
      <c r="G269" s="28">
        <v>4.4582071821747782E-2</v>
      </c>
      <c r="H269" s="35">
        <v>1.0445820718217478</v>
      </c>
      <c r="I269" s="35">
        <v>6.8634534216271552</v>
      </c>
      <c r="J269" s="35">
        <v>5.2238837603641901</v>
      </c>
      <c r="K269" s="35">
        <v>1.6258137990836705</v>
      </c>
      <c r="L269" s="36">
        <v>2.2599999999999998</v>
      </c>
      <c r="M269" s="36">
        <v>3.22</v>
      </c>
      <c r="N269" s="36">
        <v>3.43</v>
      </c>
      <c r="O269" s="35">
        <v>2.3607554823171499</v>
      </c>
      <c r="P269" s="35">
        <v>3.363554271266028</v>
      </c>
      <c r="Q269" s="35">
        <v>3.582916506348595</v>
      </c>
      <c r="R269" s="37">
        <v>0.42359321305841935</v>
      </c>
      <c r="S269" s="37">
        <v>0.29730455326460486</v>
      </c>
      <c r="T269" s="37">
        <v>0.27910223367697601</v>
      </c>
      <c r="U269" s="36">
        <v>0.32928029975093931</v>
      </c>
      <c r="V269" s="36">
        <v>0.61639962673585857</v>
      </c>
      <c r="W269" s="36">
        <v>2.1097126878448149</v>
      </c>
      <c r="X269" s="36" t="s">
        <v>378</v>
      </c>
      <c r="Y269" s="36" t="s">
        <v>304</v>
      </c>
      <c r="Z269" s="36" t="s">
        <v>275</v>
      </c>
      <c r="AA269" s="26" t="s">
        <v>85</v>
      </c>
      <c r="AB269" s="38" t="s">
        <v>79</v>
      </c>
      <c r="AC269" s="39">
        <v>44416</v>
      </c>
      <c r="AD269" s="38" t="s">
        <v>76</v>
      </c>
      <c r="AE269" s="66" t="str">
        <f>VLOOKUP(AD269,cs_lookup!$A$2:$B$54,2,FALSE)</f>
        <v>2</v>
      </c>
    </row>
    <row r="270" spans="1:31" x14ac:dyDescent="0.25">
      <c r="A270" s="40">
        <v>0.33532707089861968</v>
      </c>
      <c r="B270" s="40">
        <v>0.31418949710965827</v>
      </c>
      <c r="C270" s="40">
        <v>0.32763307617722948</v>
      </c>
      <c r="D270" s="33">
        <v>2.9821630485131116</v>
      </c>
      <c r="E270" s="34">
        <v>3.1827925796354055</v>
      </c>
      <c r="F270" s="53">
        <v>3.0521948872435001</v>
      </c>
      <c r="G270" s="28">
        <v>4.1802210026508968E-2</v>
      </c>
      <c r="H270" s="35">
        <v>1.041802210026509</v>
      </c>
      <c r="I270" s="35">
        <v>2.8625040528923718</v>
      </c>
      <c r="J270" s="35">
        <v>3.0550833440393821</v>
      </c>
      <c r="K270" s="35">
        <v>2.9297258710612986</v>
      </c>
      <c r="L270" s="36">
        <v>1.98</v>
      </c>
      <c r="M270" s="36">
        <v>3.21</v>
      </c>
      <c r="N270" s="36">
        <v>4.4400000000000004</v>
      </c>
      <c r="O270" s="35">
        <v>2.062768375852488</v>
      </c>
      <c r="P270" s="35">
        <v>3.3441850941850939</v>
      </c>
      <c r="Q270" s="35">
        <v>4.6256018125176999</v>
      </c>
      <c r="R270" s="37">
        <v>0.48478540378375068</v>
      </c>
      <c r="S270" s="37">
        <v>0.29902651074511727</v>
      </c>
      <c r="T270" s="37">
        <v>0.21618808547113208</v>
      </c>
      <c r="U270" s="36">
        <v>0.69170207741691769</v>
      </c>
      <c r="V270" s="36">
        <v>1.0507078329836297</v>
      </c>
      <c r="W270" s="36">
        <v>1.5155001510061425</v>
      </c>
      <c r="X270" s="36" t="s">
        <v>371</v>
      </c>
      <c r="Y270" s="36" t="s">
        <v>510</v>
      </c>
      <c r="Z270" s="36" t="s">
        <v>275</v>
      </c>
      <c r="AA270" s="26" t="s">
        <v>90</v>
      </c>
      <c r="AB270" s="38" t="s">
        <v>75</v>
      </c>
      <c r="AC270" s="39">
        <v>44416</v>
      </c>
      <c r="AD270" s="38" t="s">
        <v>75</v>
      </c>
      <c r="AE270" s="66" t="str">
        <f>VLOOKUP(AD270,cs_lookup!$A$2:$B$54,2,FALSE)</f>
        <v>X</v>
      </c>
    </row>
    <row r="271" spans="1:31" x14ac:dyDescent="0.25">
      <c r="A271" s="40">
        <v>0.52017773925357269</v>
      </c>
      <c r="B271" s="40">
        <v>0.23696762793816642</v>
      </c>
      <c r="C271" s="40">
        <v>0.22968962882980035</v>
      </c>
      <c r="D271" s="33">
        <v>1.9224198279513973</v>
      </c>
      <c r="E271" s="34">
        <v>4.2199856946744507</v>
      </c>
      <c r="F271" s="53">
        <v>4.3537011448653544</v>
      </c>
      <c r="G271" s="28">
        <v>3.77078824889574E-2</v>
      </c>
      <c r="H271" s="35">
        <v>1.0377078824889574</v>
      </c>
      <c r="I271" s="35">
        <v>1.8525635782398082</v>
      </c>
      <c r="J271" s="35">
        <v>4.066641263775268</v>
      </c>
      <c r="K271" s="35">
        <v>4.1954978065917157</v>
      </c>
      <c r="L271" s="36">
        <v>1.83</v>
      </c>
      <c r="M271" s="36">
        <v>4.2</v>
      </c>
      <c r="N271" s="36">
        <v>3.95</v>
      </c>
      <c r="O271" s="35">
        <v>1.8990054249547921</v>
      </c>
      <c r="P271" s="35">
        <v>4.3583731064536213</v>
      </c>
      <c r="Q271" s="35">
        <v>4.0989461358313823</v>
      </c>
      <c r="R271" s="37">
        <v>0.52659143931819263</v>
      </c>
      <c r="S271" s="37">
        <v>0.22944341284578393</v>
      </c>
      <c r="T271" s="37">
        <v>0.24396514783602338</v>
      </c>
      <c r="U271" s="36">
        <v>0.98782034878325387</v>
      </c>
      <c r="V271" s="36">
        <v>1.0327933367058122</v>
      </c>
      <c r="W271" s="36">
        <v>0.94148541653245443</v>
      </c>
      <c r="X271" s="36" t="s">
        <v>312</v>
      </c>
      <c r="Y271" s="36" t="s">
        <v>382</v>
      </c>
      <c r="Z271" s="36" t="s">
        <v>268</v>
      </c>
      <c r="AA271" s="26" t="s">
        <v>84</v>
      </c>
      <c r="AB271" s="38" t="s">
        <v>86</v>
      </c>
      <c r="AC271" s="39">
        <v>44416</v>
      </c>
      <c r="AD271" s="38" t="s">
        <v>100</v>
      </c>
      <c r="AE271" s="66" t="str">
        <f>VLOOKUP(AD271,cs_lookup!$A$2:$B$54,2,FALSE)</f>
        <v>1</v>
      </c>
    </row>
    <row r="272" spans="1:31" x14ac:dyDescent="0.25">
      <c r="A272" s="40">
        <v>0.63454933436503358</v>
      </c>
      <c r="B272" s="40">
        <v>0.20000854644286178</v>
      </c>
      <c r="C272" s="40">
        <v>0.15709812010949137</v>
      </c>
      <c r="D272" s="33">
        <v>1.5759215963888091</v>
      </c>
      <c r="E272" s="34">
        <v>4.9997863480582758</v>
      </c>
      <c r="F272" s="53">
        <v>6.3654485445340674</v>
      </c>
      <c r="G272" s="28">
        <v>3.9581924199062035E-2</v>
      </c>
      <c r="H272" s="35">
        <v>1.039581924199062</v>
      </c>
      <c r="I272" s="35">
        <v>1.5159186204617456</v>
      </c>
      <c r="J272" s="35">
        <v>4.8094202406513782</v>
      </c>
      <c r="K272" s="35">
        <v>6.1230850559837107</v>
      </c>
      <c r="L272" s="36">
        <v>1.1499999999999999</v>
      </c>
      <c r="M272" s="36">
        <v>8.6300000000000008</v>
      </c>
      <c r="N272" s="36">
        <v>18.47</v>
      </c>
      <c r="O272" s="35">
        <v>1.1955192128289212</v>
      </c>
      <c r="P272" s="35">
        <v>8.9715920058379055</v>
      </c>
      <c r="Q272" s="35">
        <v>19.201078139956675</v>
      </c>
      <c r="R272" s="37">
        <v>0.83645665353527032</v>
      </c>
      <c r="S272" s="37">
        <v>0.11146293760898733</v>
      </c>
      <c r="T272" s="37">
        <v>5.2080408855742326E-2</v>
      </c>
      <c r="U272" s="36">
        <v>0.75861592072120088</v>
      </c>
      <c r="V272" s="36">
        <v>1.7943950763660383</v>
      </c>
      <c r="W272" s="36">
        <v>3.0164532798626431</v>
      </c>
      <c r="X272" s="36" t="s">
        <v>288</v>
      </c>
      <c r="Y272" s="36" t="s">
        <v>384</v>
      </c>
      <c r="Z272" s="36" t="s">
        <v>268</v>
      </c>
      <c r="AA272" s="26" t="s">
        <v>84</v>
      </c>
      <c r="AB272" s="38" t="s">
        <v>86</v>
      </c>
      <c r="AC272" s="39">
        <v>44416</v>
      </c>
      <c r="AD272" s="38" t="s">
        <v>78</v>
      </c>
      <c r="AE272" s="66" t="str">
        <f>VLOOKUP(AD272,cs_lookup!$A$2:$B$54,2,FALSE)</f>
        <v>1</v>
      </c>
    </row>
    <row r="273" spans="1:31" x14ac:dyDescent="0.25">
      <c r="A273" s="40">
        <v>0.34265305606194468</v>
      </c>
      <c r="B273" s="40">
        <v>0.24120739151675086</v>
      </c>
      <c r="C273" s="40">
        <v>0.38211638458851355</v>
      </c>
      <c r="D273" s="33">
        <v>2.9184038557625485</v>
      </c>
      <c r="E273" s="34">
        <v>4.1458099343964516</v>
      </c>
      <c r="F273" s="53">
        <v>2.617003720154166</v>
      </c>
      <c r="G273" s="28">
        <v>3.8050518048011961E-2</v>
      </c>
      <c r="H273" s="35">
        <v>1.038050518048012</v>
      </c>
      <c r="I273" s="35">
        <v>2.8114275798931456</v>
      </c>
      <c r="J273" s="35">
        <v>3.9938421707956793</v>
      </c>
      <c r="K273" s="35">
        <v>2.5210754916584168</v>
      </c>
      <c r="L273" s="36">
        <v>4.8899999999999997</v>
      </c>
      <c r="M273" s="36">
        <v>4.0199999999999996</v>
      </c>
      <c r="N273" s="36">
        <v>1.71</v>
      </c>
      <c r="O273" s="35">
        <v>5.0760670332547786</v>
      </c>
      <c r="P273" s="35">
        <v>4.1729630825530073</v>
      </c>
      <c r="Q273" s="35">
        <v>1.7750663858621005</v>
      </c>
      <c r="R273" s="37">
        <v>0.19700291454953445</v>
      </c>
      <c r="S273" s="37">
        <v>0.23963787366846359</v>
      </c>
      <c r="T273" s="37">
        <v>0.56335921178200199</v>
      </c>
      <c r="U273" s="36">
        <v>1.7393298817200387</v>
      </c>
      <c r="V273" s="36">
        <v>1.0065495400383109</v>
      </c>
      <c r="W273" s="36">
        <v>0.67828194977022516</v>
      </c>
      <c r="X273" s="36" t="s">
        <v>314</v>
      </c>
      <c r="Y273" s="36" t="s">
        <v>311</v>
      </c>
      <c r="Z273" s="36" t="s">
        <v>268</v>
      </c>
      <c r="AA273" s="26" t="s">
        <v>85</v>
      </c>
      <c r="AB273" s="38" t="s">
        <v>79</v>
      </c>
      <c r="AC273" s="39">
        <v>44416</v>
      </c>
      <c r="AD273" s="38" t="s">
        <v>75</v>
      </c>
      <c r="AE273" s="66" t="str">
        <f>VLOOKUP(AD273,cs_lookup!$A$2:$B$54,2,FALSE)</f>
        <v>X</v>
      </c>
    </row>
    <row r="274" spans="1:31" x14ac:dyDescent="0.25">
      <c r="A274" s="40">
        <v>0.22316403727000889</v>
      </c>
      <c r="B274" s="40">
        <v>0.18104606284565938</v>
      </c>
      <c r="C274" s="40">
        <v>0.53345291647567461</v>
      </c>
      <c r="D274" s="33">
        <v>4.4810087334550586</v>
      </c>
      <c r="E274" s="34">
        <v>5.5234562093321724</v>
      </c>
      <c r="F274" s="53">
        <v>1.8745796847576142</v>
      </c>
      <c r="G274" s="28">
        <v>3.3667665983493356E-2</v>
      </c>
      <c r="H274" s="35">
        <v>1.0336676659834934</v>
      </c>
      <c r="I274" s="35">
        <v>4.3350574666486823</v>
      </c>
      <c r="J274" s="35">
        <v>5.3435513087050328</v>
      </c>
      <c r="K274" s="35">
        <v>1.8135226112292355</v>
      </c>
      <c r="L274" s="36">
        <v>2.65</v>
      </c>
      <c r="M274" s="36">
        <v>2.96</v>
      </c>
      <c r="N274" s="36">
        <v>3.14</v>
      </c>
      <c r="O274" s="35">
        <v>2.7392193148562574</v>
      </c>
      <c r="P274" s="35">
        <v>3.0596562913111405</v>
      </c>
      <c r="Q274" s="35">
        <v>3.2457164711881692</v>
      </c>
      <c r="R274" s="37">
        <v>0.36506751926596859</v>
      </c>
      <c r="S274" s="37">
        <v>0.32683409664014079</v>
      </c>
      <c r="T274" s="37">
        <v>0.30809838409389068</v>
      </c>
      <c r="U274" s="36">
        <v>0.61129524127130996</v>
      </c>
      <c r="V274" s="36">
        <v>0.55393872520283383</v>
      </c>
      <c r="W274" s="36">
        <v>1.7314369176084639</v>
      </c>
      <c r="X274" s="36" t="s">
        <v>513</v>
      </c>
      <c r="Y274" s="36" t="s">
        <v>386</v>
      </c>
      <c r="Z274" s="36" t="s">
        <v>279</v>
      </c>
      <c r="AA274" s="26" t="s">
        <v>85</v>
      </c>
      <c r="AB274" s="38" t="s">
        <v>96</v>
      </c>
      <c r="AC274" s="39">
        <v>44416</v>
      </c>
      <c r="AD274" s="38" t="s">
        <v>75</v>
      </c>
      <c r="AE274" s="66" t="str">
        <f>VLOOKUP(AD274,cs_lookup!$A$2:$B$54,2,FALSE)</f>
        <v>X</v>
      </c>
    </row>
    <row r="275" spans="1:31" x14ac:dyDescent="0.25">
      <c r="A275" s="40">
        <v>0.65044298157719616</v>
      </c>
      <c r="B275" s="40">
        <v>0.21211523705472321</v>
      </c>
      <c r="C275" s="40">
        <v>0.13247359169280579</v>
      </c>
      <c r="D275" s="33">
        <v>1.5374137754168657</v>
      </c>
      <c r="E275" s="34">
        <v>4.714418510830563</v>
      </c>
      <c r="F275" s="53">
        <v>7.5486743223427437</v>
      </c>
      <c r="G275" s="28">
        <v>3.5577473450506547E-2</v>
      </c>
      <c r="H275" s="35">
        <v>1.0355774734505065</v>
      </c>
      <c r="I275" s="35">
        <v>1.4845956143621577</v>
      </c>
      <c r="J275" s="35">
        <v>4.5524537098342739</v>
      </c>
      <c r="K275" s="35">
        <v>7.2893380899748959</v>
      </c>
      <c r="L275" s="36">
        <v>1.71</v>
      </c>
      <c r="M275" s="36">
        <v>3.88</v>
      </c>
      <c r="N275" s="36">
        <v>5.18</v>
      </c>
      <c r="O275" s="35">
        <v>1.7708374796003661</v>
      </c>
      <c r="P275" s="35">
        <v>4.0180405969879649</v>
      </c>
      <c r="Q275" s="35">
        <v>5.3642913124736236</v>
      </c>
      <c r="R275" s="37">
        <v>0.56470456014160886</v>
      </c>
      <c r="S275" s="37">
        <v>0.24887752521704928</v>
      </c>
      <c r="T275" s="37">
        <v>0.18641791464134191</v>
      </c>
      <c r="U275" s="36">
        <v>1.1518288101199095</v>
      </c>
      <c r="V275" s="36">
        <v>0.85228763372560379</v>
      </c>
      <c r="W275" s="36">
        <v>0.71062693704989599</v>
      </c>
      <c r="X275" s="36" t="s">
        <v>318</v>
      </c>
      <c r="Y275" s="36" t="s">
        <v>389</v>
      </c>
      <c r="Z275" s="36" t="s">
        <v>279</v>
      </c>
      <c r="AA275" s="26" t="s">
        <v>84</v>
      </c>
      <c r="AB275" s="38" t="s">
        <v>86</v>
      </c>
      <c r="AC275" s="39">
        <v>44416</v>
      </c>
      <c r="AD275" s="38" t="s">
        <v>96</v>
      </c>
      <c r="AE275" s="66" t="str">
        <f>VLOOKUP(AD275,cs_lookup!$A$2:$B$54,2,FALSE)</f>
        <v>2</v>
      </c>
    </row>
    <row r="276" spans="1:31" x14ac:dyDescent="0.25">
      <c r="A276" s="40">
        <v>0.19292002721855192</v>
      </c>
      <c r="B276" s="40">
        <v>0.44731556414604773</v>
      </c>
      <c r="C276" s="40">
        <v>0.3436931482704958</v>
      </c>
      <c r="D276" s="33">
        <v>5.1834950182084372</v>
      </c>
      <c r="E276" s="34">
        <v>2.2355582504915965</v>
      </c>
      <c r="F276" s="53">
        <v>2.9095721140561492</v>
      </c>
      <c r="G276" s="28">
        <v>3.7837560789824032E-2</v>
      </c>
      <c r="H276" s="35">
        <v>1.037837560789824</v>
      </c>
      <c r="I276" s="35">
        <v>4.9945147622751769</v>
      </c>
      <c r="J276" s="35">
        <v>2.1540540976280265</v>
      </c>
      <c r="K276" s="35">
        <v>2.8034947124498766</v>
      </c>
      <c r="L276" s="36">
        <v>2.69</v>
      </c>
      <c r="M276" s="36">
        <v>3.09</v>
      </c>
      <c r="N276" s="36">
        <v>2.92</v>
      </c>
      <c r="O276" s="35">
        <v>2.7917830385246267</v>
      </c>
      <c r="P276" s="35">
        <v>3.2069180628405562</v>
      </c>
      <c r="Q276" s="35">
        <v>3.0304856775062863</v>
      </c>
      <c r="R276" s="37">
        <v>0.35819402374780163</v>
      </c>
      <c r="S276" s="37">
        <v>0.31182586533384676</v>
      </c>
      <c r="T276" s="37">
        <v>0.3299801109183515</v>
      </c>
      <c r="U276" s="36">
        <v>0.53859085978046251</v>
      </c>
      <c r="V276" s="36">
        <v>1.4345043624496741</v>
      </c>
      <c r="W276" s="36">
        <v>1.0415571632907821</v>
      </c>
      <c r="X276" s="36" t="s">
        <v>317</v>
      </c>
      <c r="Y276" s="36" t="s">
        <v>319</v>
      </c>
      <c r="Z276" s="36" t="s">
        <v>279</v>
      </c>
      <c r="AA276" s="26" t="s">
        <v>85</v>
      </c>
      <c r="AB276" s="38" t="s">
        <v>76</v>
      </c>
      <c r="AC276" s="39">
        <v>44416</v>
      </c>
      <c r="AD276" s="38" t="s">
        <v>78</v>
      </c>
      <c r="AE276" s="66" t="str">
        <f>VLOOKUP(AD276,cs_lookup!$A$2:$B$54,2,FALSE)</f>
        <v>1</v>
      </c>
    </row>
    <row r="277" spans="1:31" x14ac:dyDescent="0.25">
      <c r="A277" s="40">
        <v>0.17121394230994019</v>
      </c>
      <c r="B277" s="40">
        <v>0.33685404937136698</v>
      </c>
      <c r="C277" s="40">
        <v>0.44982902157269783</v>
      </c>
      <c r="D277" s="33">
        <v>5.8406458405691586</v>
      </c>
      <c r="E277" s="34">
        <v>2.9686447346148519</v>
      </c>
      <c r="F277" s="53">
        <v>2.2230668810646934</v>
      </c>
      <c r="G277" s="28">
        <v>4.1810849270264683E-2</v>
      </c>
      <c r="H277" s="35">
        <v>1.0418108492702647</v>
      </c>
      <c r="I277" s="35">
        <v>5.6062440170019663</v>
      </c>
      <c r="J277" s="35">
        <v>2.8495045302074136</v>
      </c>
      <c r="K277" s="35">
        <v>2.1338488484947513</v>
      </c>
      <c r="L277" s="36">
        <v>5.41</v>
      </c>
      <c r="M277" s="36">
        <v>3.77</v>
      </c>
      <c r="N277" s="36">
        <v>1.69</v>
      </c>
      <c r="O277" s="35">
        <v>5.6361966945521322</v>
      </c>
      <c r="P277" s="35">
        <v>3.9276269017488978</v>
      </c>
      <c r="Q277" s="35">
        <v>1.7606603352667474</v>
      </c>
      <c r="R277" s="37">
        <v>0.17742460992651052</v>
      </c>
      <c r="S277" s="37">
        <v>0.25460666835608009</v>
      </c>
      <c r="T277" s="37">
        <v>0.56796872171740942</v>
      </c>
      <c r="U277" s="36">
        <v>0.9649954557085243</v>
      </c>
      <c r="V277" s="36">
        <v>1.3230370262740323</v>
      </c>
      <c r="W277" s="36">
        <v>0.79199611593489905</v>
      </c>
      <c r="X277" s="36" t="s">
        <v>482</v>
      </c>
      <c r="Y277" s="36" t="s">
        <v>385</v>
      </c>
      <c r="Z277" s="36" t="s">
        <v>279</v>
      </c>
      <c r="AA277" s="26" t="s">
        <v>85</v>
      </c>
      <c r="AB277" s="38" t="s">
        <v>76</v>
      </c>
      <c r="AC277" s="39">
        <v>44416</v>
      </c>
      <c r="AD277" s="38" t="s">
        <v>79</v>
      </c>
      <c r="AE277" s="66" t="str">
        <f>VLOOKUP(AD277,cs_lookup!$A$2:$B$54,2,FALSE)</f>
        <v>2</v>
      </c>
    </row>
    <row r="278" spans="1:31" x14ac:dyDescent="0.25">
      <c r="A278" s="40">
        <v>0.40238854304483618</v>
      </c>
      <c r="B278" s="40">
        <v>0.49361567722433647</v>
      </c>
      <c r="C278" s="40">
        <v>0.10339638129279628</v>
      </c>
      <c r="D278" s="33">
        <v>2.4851602196053948</v>
      </c>
      <c r="E278" s="34">
        <v>2.0258675851284278</v>
      </c>
      <c r="F278" s="53">
        <v>9.6715183597017322</v>
      </c>
      <c r="G278" s="28">
        <v>3.8955980479467023E-2</v>
      </c>
      <c r="H278" s="35">
        <v>1.038955980479467</v>
      </c>
      <c r="I278" s="35">
        <v>2.3919783574069422</v>
      </c>
      <c r="J278" s="35">
        <v>1.9499070443711308</v>
      </c>
      <c r="K278" s="35">
        <v>9.3088817441894225</v>
      </c>
      <c r="L278" s="36">
        <v>2.13</v>
      </c>
      <c r="M278" s="36">
        <v>3.25</v>
      </c>
      <c r="N278" s="36">
        <v>3.82</v>
      </c>
      <c r="O278" s="35">
        <v>2.2129762384212648</v>
      </c>
      <c r="P278" s="35">
        <v>3.376606936558268</v>
      </c>
      <c r="Q278" s="35">
        <v>3.968811845431564</v>
      </c>
      <c r="R278" s="37">
        <v>0.45188013438110797</v>
      </c>
      <c r="S278" s="37">
        <v>0.29615528807131075</v>
      </c>
      <c r="T278" s="37">
        <v>0.25196457754758117</v>
      </c>
      <c r="U278" s="36">
        <v>0.89047628437117476</v>
      </c>
      <c r="V278" s="36">
        <v>1.6667461197096014</v>
      </c>
      <c r="W278" s="36">
        <v>0.41036078284960842</v>
      </c>
      <c r="X278" s="36" t="s">
        <v>393</v>
      </c>
      <c r="Y278" s="36" t="s">
        <v>514</v>
      </c>
      <c r="Z278" s="36" t="s">
        <v>279</v>
      </c>
      <c r="AA278" s="26" t="s">
        <v>84</v>
      </c>
      <c r="AB278" s="38" t="s">
        <v>78</v>
      </c>
      <c r="AC278" s="39">
        <v>44416</v>
      </c>
      <c r="AD278" s="38" t="s">
        <v>73</v>
      </c>
      <c r="AE278" s="66" t="str">
        <f>VLOOKUP(AD278,cs_lookup!$A$2:$B$54,2,FALSE)</f>
        <v>X</v>
      </c>
    </row>
    <row r="279" spans="1:31" x14ac:dyDescent="0.25">
      <c r="A279" s="40">
        <v>0.54706708476588062</v>
      </c>
      <c r="B279" s="40">
        <v>0.23465004594332636</v>
      </c>
      <c r="C279" s="40">
        <v>0.20741655997350192</v>
      </c>
      <c r="D279" s="33">
        <v>1.8279293853476009</v>
      </c>
      <c r="E279" s="34">
        <v>4.2616654771144775</v>
      </c>
      <c r="F279" s="53">
        <v>4.8212158186778957</v>
      </c>
      <c r="G279" s="28">
        <v>4.2475869569439384E-2</v>
      </c>
      <c r="H279" s="35">
        <v>1.0424758695694394</v>
      </c>
      <c r="I279" s="35">
        <v>1.7534500689234824</v>
      </c>
      <c r="J279" s="35">
        <v>4.0880231394464976</v>
      </c>
      <c r="K279" s="35">
        <v>4.6247745002185434</v>
      </c>
      <c r="L279" s="36">
        <v>1.86</v>
      </c>
      <c r="M279" s="36">
        <v>3.52</v>
      </c>
      <c r="N279" s="36">
        <v>4.53</v>
      </c>
      <c r="O279" s="35">
        <v>1.9390051173991574</v>
      </c>
      <c r="P279" s="35">
        <v>3.6695150608844265</v>
      </c>
      <c r="Q279" s="35">
        <v>4.7224156891495603</v>
      </c>
      <c r="R279" s="37">
        <v>0.51572839649919455</v>
      </c>
      <c r="S279" s="37">
        <v>0.27251557315014263</v>
      </c>
      <c r="T279" s="37">
        <v>0.21175603035066271</v>
      </c>
      <c r="U279" s="36">
        <v>1.0607658769216812</v>
      </c>
      <c r="V279" s="36">
        <v>0.86105187762625879</v>
      </c>
      <c r="W279" s="36">
        <v>0.97950721700829635</v>
      </c>
      <c r="X279" s="36" t="s">
        <v>481</v>
      </c>
      <c r="Y279" s="36" t="s">
        <v>394</v>
      </c>
      <c r="Z279" s="36" t="s">
        <v>279</v>
      </c>
      <c r="AA279" s="26" t="s">
        <v>84</v>
      </c>
      <c r="AB279" s="38" t="s">
        <v>86</v>
      </c>
      <c r="AC279" s="39">
        <v>44416</v>
      </c>
      <c r="AD279" s="38" t="s">
        <v>73</v>
      </c>
      <c r="AE279" s="66" t="str">
        <f>VLOOKUP(AD279,cs_lookup!$A$2:$B$54,2,FALSE)</f>
        <v>X</v>
      </c>
    </row>
    <row r="280" spans="1:31" x14ac:dyDescent="0.25">
      <c r="A280" s="40">
        <v>0.55140624011742334</v>
      </c>
      <c r="B280" s="40">
        <v>0.24476478265970647</v>
      </c>
      <c r="C280" s="40">
        <v>0.19464611440773874</v>
      </c>
      <c r="D280" s="33">
        <v>1.8135449460765034</v>
      </c>
      <c r="E280" s="34">
        <v>4.0855550750954555</v>
      </c>
      <c r="F280" s="53">
        <v>5.1375287045557485</v>
      </c>
      <c r="G280" s="28">
        <v>4.7590228161182857E-2</v>
      </c>
      <c r="H280" s="35">
        <v>1.0475902281611829</v>
      </c>
      <c r="I280" s="35">
        <v>1.7311587081714075</v>
      </c>
      <c r="J280" s="35">
        <v>3.8999553119799142</v>
      </c>
      <c r="K280" s="35">
        <v>4.9041395828725554</v>
      </c>
      <c r="L280" s="36">
        <v>1.38</v>
      </c>
      <c r="M280" s="36">
        <v>4.74</v>
      </c>
      <c r="N280" s="36">
        <v>8.93</v>
      </c>
      <c r="O280" s="35">
        <v>1.4456745148624321</v>
      </c>
      <c r="P280" s="35">
        <v>4.9655776814840067</v>
      </c>
      <c r="Q280" s="35">
        <v>9.3549807374793623</v>
      </c>
      <c r="R280" s="37">
        <v>0.69171863356473307</v>
      </c>
      <c r="S280" s="37">
        <v>0.20138643762011213</v>
      </c>
      <c r="T280" s="37">
        <v>0.10689492881515472</v>
      </c>
      <c r="U280" s="36">
        <v>0.79715394867387379</v>
      </c>
      <c r="V280" s="36">
        <v>1.2153985419883222</v>
      </c>
      <c r="W280" s="36">
        <v>1.8209106509096002</v>
      </c>
      <c r="X280" s="36" t="s">
        <v>387</v>
      </c>
      <c r="Y280" s="36" t="s">
        <v>392</v>
      </c>
      <c r="Z280" s="36" t="s">
        <v>279</v>
      </c>
      <c r="AA280" s="26" t="s">
        <v>84</v>
      </c>
      <c r="AB280" s="38" t="s">
        <v>86</v>
      </c>
      <c r="AC280" s="39">
        <v>44416</v>
      </c>
      <c r="AD280" s="38" t="s">
        <v>103</v>
      </c>
      <c r="AE280" s="66" t="str">
        <f>VLOOKUP(AD280,cs_lookup!$A$2:$B$54,2,FALSE)</f>
        <v>2</v>
      </c>
    </row>
    <row r="281" spans="1:31" x14ac:dyDescent="0.25">
      <c r="A281" s="40">
        <v>0.42453004084762358</v>
      </c>
      <c r="B281" s="40">
        <v>0.22844599838557073</v>
      </c>
      <c r="C281" s="40">
        <v>0.32268756135312926</v>
      </c>
      <c r="D281" s="33">
        <v>2.3555459067240183</v>
      </c>
      <c r="E281" s="34">
        <v>4.3774021303371748</v>
      </c>
      <c r="F281" s="53">
        <v>3.0989728758266639</v>
      </c>
      <c r="G281" s="28">
        <v>3.5700048705922249E-2</v>
      </c>
      <c r="H281" s="35">
        <v>1.0357000487059222</v>
      </c>
      <c r="I281" s="35">
        <v>2.2743514492127388</v>
      </c>
      <c r="J281" s="35">
        <v>4.2265153272963678</v>
      </c>
      <c r="K281" s="35">
        <v>2.992152872541372</v>
      </c>
      <c r="L281" s="36">
        <v>1.76</v>
      </c>
      <c r="M281" s="36">
        <v>3.79</v>
      </c>
      <c r="N281" s="36">
        <v>4.91</v>
      </c>
      <c r="O281" s="35">
        <v>1.8228320857224232</v>
      </c>
      <c r="P281" s="35">
        <v>3.9253031845954456</v>
      </c>
      <c r="Q281" s="35">
        <v>5.0852872391460782</v>
      </c>
      <c r="R281" s="37">
        <v>0.54859688274780449</v>
      </c>
      <c r="S281" s="37">
        <v>0.25475739146072185</v>
      </c>
      <c r="T281" s="37">
        <v>0.19664572579147369</v>
      </c>
      <c r="U281" s="36">
        <v>0.77384697981009909</v>
      </c>
      <c r="V281" s="36">
        <v>0.89671980497096659</v>
      </c>
      <c r="W281" s="36">
        <v>1.6409589379802354</v>
      </c>
      <c r="X281" s="36" t="s">
        <v>405</v>
      </c>
      <c r="Y281" s="36" t="s">
        <v>484</v>
      </c>
      <c r="Z281" s="36" t="s">
        <v>281</v>
      </c>
      <c r="AA281" s="26" t="s">
        <v>90</v>
      </c>
      <c r="AB281" s="38" t="s">
        <v>74</v>
      </c>
      <c r="AC281" s="39">
        <v>44416</v>
      </c>
      <c r="AD281" s="38" t="s">
        <v>78</v>
      </c>
      <c r="AE281" s="66" t="str">
        <f>VLOOKUP(AD281,cs_lookup!$A$2:$B$54,2,FALSE)</f>
        <v>1</v>
      </c>
    </row>
    <row r="282" spans="1:31" x14ac:dyDescent="0.25">
      <c r="A282" s="40">
        <v>0.3141244144531154</v>
      </c>
      <c r="B282" s="40">
        <v>0.21871757691497873</v>
      </c>
      <c r="C282" s="40">
        <v>0.42683383570418648</v>
      </c>
      <c r="D282" s="33">
        <v>3.1834520145178176</v>
      </c>
      <c r="E282" s="34">
        <v>4.572106248181079</v>
      </c>
      <c r="F282" s="53">
        <v>2.3428320726968828</v>
      </c>
      <c r="G282" s="28">
        <v>3.5410865649244894E-2</v>
      </c>
      <c r="H282" s="35">
        <v>1.0354108656492449</v>
      </c>
      <c r="I282" s="35">
        <v>3.0745785273575077</v>
      </c>
      <c r="J282" s="35">
        <v>4.4157410356266462</v>
      </c>
      <c r="K282" s="35">
        <v>2.2627076365746186</v>
      </c>
      <c r="L282" s="36">
        <v>1.88</v>
      </c>
      <c r="M282" s="36">
        <v>4.08</v>
      </c>
      <c r="N282" s="36">
        <v>3.87</v>
      </c>
      <c r="O282" s="35">
        <v>1.9465724274205802</v>
      </c>
      <c r="P282" s="35">
        <v>4.2244763318489191</v>
      </c>
      <c r="Q282" s="35">
        <v>4.007040050062578</v>
      </c>
      <c r="R282" s="37">
        <v>0.51372349978526544</v>
      </c>
      <c r="S282" s="37">
        <v>0.2367157302932105</v>
      </c>
      <c r="T282" s="37">
        <v>0.24956076992152423</v>
      </c>
      <c r="U282" s="36">
        <v>0.61146592395406918</v>
      </c>
      <c r="V282" s="36">
        <v>0.92396722703667322</v>
      </c>
      <c r="W282" s="36">
        <v>1.7103402743885057</v>
      </c>
      <c r="X282" s="36" t="s">
        <v>407</v>
      </c>
      <c r="Y282" s="36" t="s">
        <v>409</v>
      </c>
      <c r="Z282" s="36" t="s">
        <v>281</v>
      </c>
      <c r="AA282" s="26" t="s">
        <v>90</v>
      </c>
      <c r="AB282" s="38" t="s">
        <v>74</v>
      </c>
      <c r="AC282" s="39">
        <v>44416</v>
      </c>
      <c r="AD282" s="38" t="s">
        <v>204</v>
      </c>
      <c r="AE282" s="66" t="str">
        <f>VLOOKUP(AD282,cs_lookup!$A$2:$B$54,2,FALSE)</f>
        <v>1</v>
      </c>
    </row>
    <row r="283" spans="1:31" x14ac:dyDescent="0.25">
      <c r="A283" s="40">
        <v>0.43150324709273713</v>
      </c>
      <c r="B283" s="40">
        <v>0.26480847839189842</v>
      </c>
      <c r="C283" s="40">
        <v>0.28458705428180919</v>
      </c>
      <c r="D283" s="33">
        <v>2.3174796637974859</v>
      </c>
      <c r="E283" s="34">
        <v>3.7763141349276155</v>
      </c>
      <c r="F283" s="53">
        <v>3.513863279985185</v>
      </c>
      <c r="G283" s="28">
        <v>3.2697707204061732E-2</v>
      </c>
      <c r="H283" s="35">
        <v>1.0326977072040617</v>
      </c>
      <c r="I283" s="35">
        <v>2.2441026523355596</v>
      </c>
      <c r="J283" s="35">
        <v>3.6567468956154205</v>
      </c>
      <c r="K283" s="35">
        <v>3.4026058695323931</v>
      </c>
      <c r="L283" s="36">
        <v>2.37</v>
      </c>
      <c r="M283" s="36">
        <v>3.31</v>
      </c>
      <c r="N283" s="36">
        <v>3.24</v>
      </c>
      <c r="O283" s="35">
        <v>2.4474935660736263</v>
      </c>
      <c r="P283" s="35">
        <v>3.4182294108454445</v>
      </c>
      <c r="Q283" s="35">
        <v>3.3459405713411603</v>
      </c>
      <c r="R283" s="37">
        <v>0.4085812579292058</v>
      </c>
      <c r="S283" s="37">
        <v>0.29254911821517149</v>
      </c>
      <c r="T283" s="37">
        <v>0.29886962385562271</v>
      </c>
      <c r="U283" s="36">
        <v>1.0561014209993524</v>
      </c>
      <c r="V283" s="36">
        <v>0.90517612908041756</v>
      </c>
      <c r="W283" s="36">
        <v>0.95221137099997444</v>
      </c>
      <c r="X283" s="36" t="s">
        <v>328</v>
      </c>
      <c r="Y283" s="36" t="s">
        <v>404</v>
      </c>
      <c r="Z283" s="36" t="s">
        <v>281</v>
      </c>
      <c r="AA283" s="26" t="s">
        <v>90</v>
      </c>
      <c r="AB283" s="38" t="s">
        <v>75</v>
      </c>
      <c r="AC283" s="39">
        <v>44416</v>
      </c>
      <c r="AD283" s="38" t="s">
        <v>94</v>
      </c>
      <c r="AE283" s="66" t="str">
        <f>VLOOKUP(AD283,cs_lookup!$A$2:$B$54,2,FALSE)</f>
        <v>1</v>
      </c>
    </row>
    <row r="284" spans="1:31" x14ac:dyDescent="0.25">
      <c r="A284" s="40">
        <v>0.11686167269181909</v>
      </c>
      <c r="B284" s="40">
        <v>0.18513137284240863</v>
      </c>
      <c r="C284" s="40">
        <v>0.59985636416316268</v>
      </c>
      <c r="D284" s="33">
        <v>8.5571255054438833</v>
      </c>
      <c r="E284" s="34">
        <v>5.4015696240271538</v>
      </c>
      <c r="F284" s="53">
        <v>1.66706575064026</v>
      </c>
      <c r="G284" s="28">
        <v>3.4509245293558921E-2</v>
      </c>
      <c r="H284" s="35">
        <v>1.0345092452935589</v>
      </c>
      <c r="I284" s="35">
        <v>8.2716762023868231</v>
      </c>
      <c r="J284" s="35">
        <v>5.2213836160491445</v>
      </c>
      <c r="K284" s="35">
        <v>1.6114556329239984</v>
      </c>
      <c r="L284" s="36">
        <v>4.08</v>
      </c>
      <c r="M284" s="36">
        <v>3.24</v>
      </c>
      <c r="N284" s="36">
        <v>2.08</v>
      </c>
      <c r="O284" s="35">
        <v>4.2207977207977203</v>
      </c>
      <c r="P284" s="35">
        <v>3.3518099547511313</v>
      </c>
      <c r="Q284" s="35">
        <v>2.1517792302106025</v>
      </c>
      <c r="R284" s="37">
        <v>0.23692203847451909</v>
      </c>
      <c r="S284" s="37">
        <v>0.29834627067161662</v>
      </c>
      <c r="T284" s="37">
        <v>0.4647316908538644</v>
      </c>
      <c r="U284" s="36">
        <v>0.49324948174623917</v>
      </c>
      <c r="V284" s="36">
        <v>0.62052517842992838</v>
      </c>
      <c r="W284" s="36">
        <v>1.2907584655159412</v>
      </c>
      <c r="X284" s="36" t="s">
        <v>331</v>
      </c>
      <c r="Y284" s="36" t="s">
        <v>523</v>
      </c>
      <c r="Z284" s="36" t="s">
        <v>283</v>
      </c>
      <c r="AA284" s="26" t="s">
        <v>85</v>
      </c>
      <c r="AB284" s="38" t="s">
        <v>79</v>
      </c>
      <c r="AC284" s="39">
        <v>44416</v>
      </c>
      <c r="AD284" s="38" t="s">
        <v>78</v>
      </c>
      <c r="AE284" s="66" t="str">
        <f>VLOOKUP(AD284,cs_lookup!$A$2:$B$54,2,FALSE)</f>
        <v>1</v>
      </c>
    </row>
    <row r="285" spans="1:31" x14ac:dyDescent="0.25">
      <c r="A285" s="40">
        <v>0.32982000635278202</v>
      </c>
      <c r="B285" s="40">
        <v>0.31071445575320583</v>
      </c>
      <c r="C285" s="40">
        <v>0.3352135048601485</v>
      </c>
      <c r="D285" s="33">
        <v>3.0319567665351999</v>
      </c>
      <c r="E285" s="34">
        <v>3.2183890433288358</v>
      </c>
      <c r="F285" s="53">
        <v>2.9831733671267249</v>
      </c>
      <c r="G285" s="28">
        <v>3.4000444450254186E-2</v>
      </c>
      <c r="H285" s="35">
        <v>1.0340004444502542</v>
      </c>
      <c r="I285" s="35">
        <v>2.9322586685610146</v>
      </c>
      <c r="J285" s="35">
        <v>3.112560599565267</v>
      </c>
      <c r="K285" s="35">
        <v>2.8850793857373875</v>
      </c>
      <c r="L285" s="36">
        <v>2.27</v>
      </c>
      <c r="M285" s="36">
        <v>3.37</v>
      </c>
      <c r="N285" s="36">
        <v>3.37</v>
      </c>
      <c r="O285" s="35">
        <v>2.3471810089020768</v>
      </c>
      <c r="P285" s="35">
        <v>3.4845814977973566</v>
      </c>
      <c r="Q285" s="35">
        <v>3.4845814977973566</v>
      </c>
      <c r="R285" s="37">
        <v>0.4260429835651075</v>
      </c>
      <c r="S285" s="37">
        <v>0.2869785082174463</v>
      </c>
      <c r="T285" s="37">
        <v>0.2869785082174463</v>
      </c>
      <c r="U285" s="36">
        <v>0.7741472552672124</v>
      </c>
      <c r="V285" s="36">
        <v>1.0827098436157965</v>
      </c>
      <c r="W285" s="36">
        <v>1.1680787768474779</v>
      </c>
      <c r="X285" s="36" t="s">
        <v>411</v>
      </c>
      <c r="Y285" s="36" t="s">
        <v>414</v>
      </c>
      <c r="Z285" s="36" t="s">
        <v>283</v>
      </c>
      <c r="AA285" s="26" t="s">
        <v>90</v>
      </c>
      <c r="AB285" s="38" t="s">
        <v>75</v>
      </c>
      <c r="AC285" s="39">
        <v>44416</v>
      </c>
      <c r="AD285" s="38" t="s">
        <v>99</v>
      </c>
      <c r="AE285" s="66" t="str">
        <f>VLOOKUP(AD285,cs_lookup!$A$2:$B$54,2,FALSE)</f>
        <v>1</v>
      </c>
    </row>
    <row r="286" spans="1:31" x14ac:dyDescent="0.25">
      <c r="A286" s="40">
        <v>0.45336303779219383</v>
      </c>
      <c r="B286" s="40">
        <v>0.35731894221757854</v>
      </c>
      <c r="C286" s="40">
        <v>0.18434102557641668</v>
      </c>
      <c r="D286" s="33">
        <v>2.2057378229814271</v>
      </c>
      <c r="E286" s="34">
        <v>2.7986201733214591</v>
      </c>
      <c r="F286" s="53">
        <v>5.4247284177414983</v>
      </c>
      <c r="G286" s="28">
        <v>3.4298481596509056E-2</v>
      </c>
      <c r="H286" s="35">
        <v>1.0342984815965091</v>
      </c>
      <c r="I286" s="35">
        <v>2.1325931171983572</v>
      </c>
      <c r="J286" s="35">
        <v>2.7058148330659844</v>
      </c>
      <c r="K286" s="35">
        <v>5.2448384235932224</v>
      </c>
      <c r="L286" s="36">
        <v>1.91</v>
      </c>
      <c r="M286" s="36">
        <v>3.42</v>
      </c>
      <c r="N286" s="36">
        <v>4.58</v>
      </c>
      <c r="O286" s="35">
        <v>1.9755100998493322</v>
      </c>
      <c r="P286" s="35">
        <v>3.5373008070600611</v>
      </c>
      <c r="Q286" s="35">
        <v>4.7370870457120118</v>
      </c>
      <c r="R286" s="37">
        <v>0.50619837381558708</v>
      </c>
      <c r="S286" s="37">
        <v>0.28270143099057637</v>
      </c>
      <c r="T286" s="37">
        <v>0.21110019519383649</v>
      </c>
      <c r="U286" s="36">
        <v>0.89562326005685344</v>
      </c>
      <c r="V286" s="36">
        <v>1.2639445826840876</v>
      </c>
      <c r="W286" s="36">
        <v>0.87323948425131015</v>
      </c>
      <c r="X286" s="36" t="s">
        <v>413</v>
      </c>
      <c r="Y286" s="36" t="s">
        <v>412</v>
      </c>
      <c r="Z286" s="36" t="s">
        <v>283</v>
      </c>
      <c r="AA286" s="26" t="s">
        <v>90</v>
      </c>
      <c r="AB286" s="38" t="s">
        <v>75</v>
      </c>
      <c r="AC286" s="39">
        <v>44416</v>
      </c>
      <c r="AD286" s="38" t="s">
        <v>74</v>
      </c>
      <c r="AE286" s="66" t="str">
        <f>VLOOKUP(AD286,cs_lookup!$A$2:$B$54,2,FALSE)</f>
        <v>X</v>
      </c>
    </row>
    <row r="287" spans="1:31" x14ac:dyDescent="0.25">
      <c r="A287" s="40">
        <v>0.23593874086763886</v>
      </c>
      <c r="B287" s="40">
        <v>0.25565905763045382</v>
      </c>
      <c r="C287" s="40">
        <v>0.45734852906679913</v>
      </c>
      <c r="D287" s="33">
        <v>4.238388305043121</v>
      </c>
      <c r="E287" s="34">
        <v>3.9114593054843567</v>
      </c>
      <c r="F287" s="53">
        <v>2.1865162702949079</v>
      </c>
      <c r="G287" s="28">
        <v>3.2807389257799358E-2</v>
      </c>
      <c r="H287" s="35">
        <v>1.0328073892577994</v>
      </c>
      <c r="I287" s="35">
        <v>4.1037548231417382</v>
      </c>
      <c r="J287" s="35">
        <v>3.7872108063587993</v>
      </c>
      <c r="K287" s="35">
        <v>2.1170610251599689</v>
      </c>
      <c r="L287" s="36">
        <v>2.4300000000000002</v>
      </c>
      <c r="M287" s="36">
        <v>3.5</v>
      </c>
      <c r="N287" s="36">
        <v>2.98</v>
      </c>
      <c r="O287" s="35">
        <v>2.5097219558964525</v>
      </c>
      <c r="P287" s="35">
        <v>3.6148258624022978</v>
      </c>
      <c r="Q287" s="35">
        <v>3.0777660199882422</v>
      </c>
      <c r="R287" s="37">
        <v>0.39845051267553983</v>
      </c>
      <c r="S287" s="37">
        <v>0.27663849880044622</v>
      </c>
      <c r="T287" s="37">
        <v>0.32491098852401401</v>
      </c>
      <c r="U287" s="36">
        <v>0.59214063820207696</v>
      </c>
      <c r="V287" s="36">
        <v>0.92416297347996401</v>
      </c>
      <c r="W287" s="36">
        <v>1.4076117620533994</v>
      </c>
      <c r="X287" s="36" t="s">
        <v>527</v>
      </c>
      <c r="Y287" s="36" t="s">
        <v>534</v>
      </c>
      <c r="Z287" s="36" t="s">
        <v>277</v>
      </c>
      <c r="AA287" s="26" t="s">
        <v>85</v>
      </c>
      <c r="AB287" s="38" t="s">
        <v>79</v>
      </c>
      <c r="AC287" s="39">
        <v>44416</v>
      </c>
      <c r="AD287" s="38" t="s">
        <v>91</v>
      </c>
      <c r="AE287" s="66" t="str">
        <f>VLOOKUP(AD287,cs_lookup!$A$2:$B$54,2,FALSE)</f>
        <v>2</v>
      </c>
    </row>
    <row r="288" spans="1:31" x14ac:dyDescent="0.25">
      <c r="A288" s="40">
        <v>0.73490699544366522</v>
      </c>
      <c r="B288" s="40">
        <v>0.18050517403834776</v>
      </c>
      <c r="C288" s="40">
        <v>8.1214334104739647E-2</v>
      </c>
      <c r="D288" s="33">
        <v>1.3607163984012665</v>
      </c>
      <c r="E288" s="34">
        <v>5.5400074004945319</v>
      </c>
      <c r="F288" s="53">
        <v>12.31309732479405</v>
      </c>
      <c r="G288" s="28">
        <v>3.9456234181121097E-2</v>
      </c>
      <c r="H288" s="35">
        <v>1.0394562341811211</v>
      </c>
      <c r="I288" s="35">
        <v>1.309065599547087</v>
      </c>
      <c r="J288" s="35">
        <v>5.3297168445566392</v>
      </c>
      <c r="K288" s="35">
        <v>11.845710208755689</v>
      </c>
      <c r="L288" s="36">
        <v>1.17</v>
      </c>
      <c r="M288" s="36">
        <v>7.51</v>
      </c>
      <c r="N288" s="36">
        <v>19.38</v>
      </c>
      <c r="O288" s="35">
        <v>1.2161637939919117</v>
      </c>
      <c r="P288" s="35">
        <v>7.8063163187002189</v>
      </c>
      <c r="Q288" s="35">
        <v>20.144661818430126</v>
      </c>
      <c r="R288" s="37">
        <v>0.82225766376223064</v>
      </c>
      <c r="S288" s="37">
        <v>0.12810139368865645</v>
      </c>
      <c r="T288" s="37">
        <v>4.9640942549112992E-2</v>
      </c>
      <c r="U288" s="36">
        <v>0.89376727980996429</v>
      </c>
      <c r="V288" s="36">
        <v>1.4090804857053774</v>
      </c>
      <c r="W288" s="36">
        <v>1.6360352953489765</v>
      </c>
      <c r="X288" s="36" t="s">
        <v>533</v>
      </c>
      <c r="Y288" s="36" t="s">
        <v>537</v>
      </c>
      <c r="Z288" s="36" t="s">
        <v>277</v>
      </c>
      <c r="AA288" s="26" t="s">
        <v>84</v>
      </c>
      <c r="AB288" s="38" t="s">
        <v>86</v>
      </c>
      <c r="AC288" s="39">
        <v>44416</v>
      </c>
      <c r="AD288" s="38" t="s">
        <v>78</v>
      </c>
      <c r="AE288" s="66" t="str">
        <f>VLOOKUP(AD288,cs_lookup!$A$2:$B$54,2,FALSE)</f>
        <v>1</v>
      </c>
    </row>
    <row r="289" spans="1:31" x14ac:dyDescent="0.25">
      <c r="A289" s="40">
        <v>0.56093645084504551</v>
      </c>
      <c r="B289" s="40">
        <v>0.22100830234103955</v>
      </c>
      <c r="C289" s="40">
        <v>0.20663024319774381</v>
      </c>
      <c r="D289" s="33">
        <v>1.7827331393663388</v>
      </c>
      <c r="E289" s="34">
        <v>4.5247168970914613</v>
      </c>
      <c r="F289" s="53">
        <v>4.8395626144765576</v>
      </c>
      <c r="G289" s="28">
        <v>3.1500165816130465E-2</v>
      </c>
      <c r="H289" s="35">
        <v>1.0315001658161305</v>
      </c>
      <c r="I289" s="35">
        <v>1.7282916653298135</v>
      </c>
      <c r="J289" s="35">
        <v>4.3865401548544325</v>
      </c>
      <c r="K289" s="35">
        <v>4.6917710484781745</v>
      </c>
      <c r="L289" s="36">
        <v>1.67</v>
      </c>
      <c r="M289" s="36">
        <v>3.95</v>
      </c>
      <c r="N289" s="36">
        <v>5.57</v>
      </c>
      <c r="O289" s="35">
        <v>1.7226052769129379</v>
      </c>
      <c r="P289" s="35">
        <v>4.0744256549737159</v>
      </c>
      <c r="Q289" s="35">
        <v>5.7454559235958467</v>
      </c>
      <c r="R289" s="37">
        <v>0.58051604357795139</v>
      </c>
      <c r="S289" s="37">
        <v>0.2454333652595389</v>
      </c>
      <c r="T289" s="37">
        <v>0.17405059116250965</v>
      </c>
      <c r="U289" s="36">
        <v>0.96627209023849014</v>
      </c>
      <c r="V289" s="36">
        <v>0.90048189702051895</v>
      </c>
      <c r="W289" s="36">
        <v>1.1871849547745277</v>
      </c>
      <c r="X289" s="36" t="s">
        <v>519</v>
      </c>
      <c r="Y289" s="36" t="s">
        <v>487</v>
      </c>
      <c r="Z289" s="36" t="s">
        <v>274</v>
      </c>
      <c r="AA289" s="26" t="s">
        <v>84</v>
      </c>
      <c r="AB289" s="38" t="s">
        <v>86</v>
      </c>
      <c r="AC289" s="39">
        <v>44416</v>
      </c>
      <c r="AD289" s="38" t="s">
        <v>94</v>
      </c>
      <c r="AE289" s="66" t="str">
        <f>VLOOKUP(AD289,cs_lookup!$A$2:$B$54,2,FALSE)</f>
        <v>1</v>
      </c>
    </row>
    <row r="290" spans="1:31" x14ac:dyDescent="0.25">
      <c r="A290" s="40">
        <v>0.44910333240629069</v>
      </c>
      <c r="B290" s="40">
        <v>0.28839487112838785</v>
      </c>
      <c r="C290" s="40">
        <v>0.24893141347317677</v>
      </c>
      <c r="D290" s="33">
        <v>2.2266590511408832</v>
      </c>
      <c r="E290" s="34">
        <v>3.4674680450708126</v>
      </c>
      <c r="F290" s="53">
        <v>4.0171707782784658</v>
      </c>
      <c r="G290" s="28">
        <v>2.8249388914892481E-2</v>
      </c>
      <c r="H290" s="35">
        <v>1.0282493889148925</v>
      </c>
      <c r="I290" s="35">
        <v>2.1654854115601934</v>
      </c>
      <c r="J290" s="35">
        <v>3.3722053058840307</v>
      </c>
      <c r="K290" s="35">
        <v>3.9068058990219972</v>
      </c>
      <c r="L290" s="36">
        <v>2.25</v>
      </c>
      <c r="M290" s="36">
        <v>3.31</v>
      </c>
      <c r="N290" s="36">
        <v>3.55</v>
      </c>
      <c r="O290" s="35">
        <v>2.313561125058508</v>
      </c>
      <c r="P290" s="35">
        <v>3.4035054773082942</v>
      </c>
      <c r="Q290" s="35">
        <v>3.650285330647868</v>
      </c>
      <c r="R290" s="37">
        <v>0.43223409538172924</v>
      </c>
      <c r="S290" s="37">
        <v>0.29381471740449872</v>
      </c>
      <c r="T290" s="37">
        <v>0.2739511872137721</v>
      </c>
      <c r="U290" s="36">
        <v>1.0390280109894232</v>
      </c>
      <c r="V290" s="36">
        <v>0.98155352351308767</v>
      </c>
      <c r="W290" s="36">
        <v>0.90867068693857622</v>
      </c>
      <c r="X290" s="36" t="s">
        <v>489</v>
      </c>
      <c r="Y290" s="36" t="s">
        <v>339</v>
      </c>
      <c r="Z290" s="36" t="s">
        <v>274</v>
      </c>
      <c r="AA290" s="26" t="s">
        <v>90</v>
      </c>
      <c r="AB290" s="38" t="s">
        <v>75</v>
      </c>
      <c r="AC290" s="39">
        <v>44416</v>
      </c>
      <c r="AD290" s="38" t="s">
        <v>75</v>
      </c>
      <c r="AE290" s="66" t="str">
        <f>VLOOKUP(AD290,cs_lookup!$A$2:$B$54,2,FALSE)</f>
        <v>X</v>
      </c>
    </row>
    <row r="291" spans="1:31" x14ac:dyDescent="0.25">
      <c r="A291" s="40">
        <v>0.72074030948648071</v>
      </c>
      <c r="B291" s="40">
        <v>0.18110512038079513</v>
      </c>
      <c r="C291" s="40">
        <v>9.3842512848512527E-2</v>
      </c>
      <c r="D291" s="33">
        <v>1.3874622895901141</v>
      </c>
      <c r="E291" s="34">
        <v>5.5216550360220662</v>
      </c>
      <c r="F291" s="53">
        <v>10.656151137110676</v>
      </c>
      <c r="G291" s="28">
        <v>3.5482713674059418E-2</v>
      </c>
      <c r="H291" s="35">
        <v>1.0354827136740594</v>
      </c>
      <c r="I291" s="35">
        <v>1.339918350415696</v>
      </c>
      <c r="J291" s="35">
        <v>5.3324454026184025</v>
      </c>
      <c r="K291" s="35">
        <v>10.290998581039499</v>
      </c>
      <c r="L291" s="36">
        <v>1.95</v>
      </c>
      <c r="M291" s="36">
        <v>3.46</v>
      </c>
      <c r="N291" s="36">
        <v>4.28</v>
      </c>
      <c r="O291" s="35">
        <v>2.0191912916644159</v>
      </c>
      <c r="P291" s="35">
        <v>3.5827701893122454</v>
      </c>
      <c r="Q291" s="35">
        <v>4.4318660145249744</v>
      </c>
      <c r="R291" s="37">
        <v>0.49524777772575562</v>
      </c>
      <c r="S291" s="37">
        <v>0.27911363195526689</v>
      </c>
      <c r="T291" s="37">
        <v>0.22563859031897743</v>
      </c>
      <c r="U291" s="36">
        <v>1.4553125564666178</v>
      </c>
      <c r="V291" s="36">
        <v>0.64885802643211843</v>
      </c>
      <c r="W291" s="36">
        <v>0.41589744341094598</v>
      </c>
      <c r="X291" s="36" t="s">
        <v>417</v>
      </c>
      <c r="Y291" s="36" t="s">
        <v>416</v>
      </c>
      <c r="Z291" s="36" t="s">
        <v>274</v>
      </c>
      <c r="AA291" s="26" t="s">
        <v>84</v>
      </c>
      <c r="AB291" s="38" t="s">
        <v>86</v>
      </c>
      <c r="AC291" s="39">
        <v>44416</v>
      </c>
      <c r="AD291" s="38" t="s">
        <v>102</v>
      </c>
      <c r="AE291" s="66" t="str">
        <f>VLOOKUP(AD291,cs_lookup!$A$2:$B$54,2,FALSE)</f>
        <v>2</v>
      </c>
    </row>
    <row r="292" spans="1:31" x14ac:dyDescent="0.25">
      <c r="A292" s="40">
        <v>0.23926092732948689</v>
      </c>
      <c r="B292" s="40">
        <v>0.364758138487633</v>
      </c>
      <c r="C292" s="40">
        <v>0.37060907877288679</v>
      </c>
      <c r="D292" s="33">
        <v>4.1795374245243861</v>
      </c>
      <c r="E292" s="34">
        <v>2.741542667550116</v>
      </c>
      <c r="F292" s="53">
        <v>2.6982609365940835</v>
      </c>
      <c r="G292" s="28">
        <v>3.2386556976720993E-2</v>
      </c>
      <c r="H292" s="35">
        <v>1.032386556976721</v>
      </c>
      <c r="I292" s="35">
        <v>4.0484229441769353</v>
      </c>
      <c r="J292" s="35">
        <v>2.6555389054837666</v>
      </c>
      <c r="K292" s="35">
        <v>2.6136149471916514</v>
      </c>
      <c r="L292" s="36">
        <v>2.52</v>
      </c>
      <c r="M292" s="36">
        <v>3.25</v>
      </c>
      <c r="N292" s="36">
        <v>3.05</v>
      </c>
      <c r="O292" s="35">
        <v>2.6016141235813368</v>
      </c>
      <c r="P292" s="35">
        <v>3.3552563101743433</v>
      </c>
      <c r="Q292" s="35">
        <v>3.1487789987789987</v>
      </c>
      <c r="R292" s="37">
        <v>0.38437675708164493</v>
      </c>
      <c r="S292" s="37">
        <v>0.29803982395253698</v>
      </c>
      <c r="T292" s="37">
        <v>0.3175834189658181</v>
      </c>
      <c r="U292" s="36">
        <v>0.62246460776156098</v>
      </c>
      <c r="V292" s="36">
        <v>1.2238570458480775</v>
      </c>
      <c r="W292" s="36">
        <v>1.1669660839968976</v>
      </c>
      <c r="X292" s="36" t="s">
        <v>542</v>
      </c>
      <c r="Y292" s="36" t="s">
        <v>543</v>
      </c>
      <c r="Z292" s="36" t="s">
        <v>271</v>
      </c>
      <c r="AA292" s="26" t="s">
        <v>90</v>
      </c>
      <c r="AB292" s="38" t="s">
        <v>75</v>
      </c>
      <c r="AC292" s="39">
        <v>44416</v>
      </c>
      <c r="AD292" s="38" t="s">
        <v>96</v>
      </c>
      <c r="AE292" s="66" t="str">
        <f>VLOOKUP(AD292,cs_lookup!$A$2:$B$54,2,FALSE)</f>
        <v>2</v>
      </c>
    </row>
    <row r="293" spans="1:31" x14ac:dyDescent="0.25">
      <c r="A293" s="40">
        <v>0.74755798081031155</v>
      </c>
      <c r="B293" s="40">
        <v>0.21447452559140273</v>
      </c>
      <c r="C293" s="40">
        <v>3.706542433265702E-2</v>
      </c>
      <c r="D293" s="33">
        <v>1.3376888825613971</v>
      </c>
      <c r="E293" s="34">
        <v>4.662558395886645</v>
      </c>
      <c r="F293" s="53">
        <v>26.979321510665557</v>
      </c>
      <c r="G293" s="28">
        <v>3.7644433870849037E-2</v>
      </c>
      <c r="H293" s="35">
        <v>1.037644433870849</v>
      </c>
      <c r="I293" s="35">
        <v>1.2891592137889241</v>
      </c>
      <c r="J293" s="35">
        <v>4.4934066465266396</v>
      </c>
      <c r="K293" s="35">
        <v>26.000545687911004</v>
      </c>
      <c r="L293" s="36">
        <v>1.43</v>
      </c>
      <c r="M293" s="36">
        <v>4.7699999999999996</v>
      </c>
      <c r="N293" s="36">
        <v>7.77</v>
      </c>
      <c r="O293" s="35">
        <v>1.483831540435314</v>
      </c>
      <c r="P293" s="35">
        <v>4.9495639495639496</v>
      </c>
      <c r="Q293" s="35">
        <v>8.062497251176497</v>
      </c>
      <c r="R293" s="37">
        <v>0.67393095021192795</v>
      </c>
      <c r="S293" s="37">
        <v>0.20203799974906855</v>
      </c>
      <c r="T293" s="37">
        <v>0.12403105003900347</v>
      </c>
      <c r="U293" s="36">
        <v>1.1092501102304777</v>
      </c>
      <c r="V293" s="36">
        <v>1.0615553799670376</v>
      </c>
      <c r="W293" s="36">
        <v>0.29883988179573762</v>
      </c>
      <c r="X293" s="36" t="s">
        <v>544</v>
      </c>
      <c r="Y293" s="36" t="s">
        <v>545</v>
      </c>
      <c r="Z293" s="36" t="s">
        <v>271</v>
      </c>
      <c r="AA293" s="26" t="s">
        <v>84</v>
      </c>
      <c r="AB293" s="38" t="s">
        <v>94</v>
      </c>
      <c r="AC293" s="39">
        <v>44416</v>
      </c>
      <c r="AD293" s="38" t="s">
        <v>231</v>
      </c>
      <c r="AE293" s="66" t="str">
        <f>VLOOKUP(AD293,cs_lookup!$A$2:$B$54,2,FALSE)</f>
        <v>1</v>
      </c>
    </row>
    <row r="294" spans="1:31" x14ac:dyDescent="0.25">
      <c r="A294" s="40">
        <v>0.28001644290294642</v>
      </c>
      <c r="B294" s="40">
        <v>0.26860672289500676</v>
      </c>
      <c r="C294" s="40">
        <v>0.41108441113413147</v>
      </c>
      <c r="D294" s="33">
        <v>3.5712188528392943</v>
      </c>
      <c r="E294" s="34">
        <v>3.7229150083145197</v>
      </c>
      <c r="F294" s="53">
        <v>2.4325904191820911</v>
      </c>
      <c r="G294" s="28">
        <v>3.3161382527101102E-2</v>
      </c>
      <c r="H294" s="35">
        <v>1.0331613825271011</v>
      </c>
      <c r="I294" s="35">
        <v>3.4565934356781058</v>
      </c>
      <c r="J294" s="35">
        <v>3.6034205994114021</v>
      </c>
      <c r="K294" s="35">
        <v>2.3545115606547373</v>
      </c>
      <c r="L294" s="36">
        <v>2.81</v>
      </c>
      <c r="M294" s="36">
        <v>3.47</v>
      </c>
      <c r="N294" s="36">
        <v>2.57</v>
      </c>
      <c r="O294" s="35">
        <v>2.9031834849011542</v>
      </c>
      <c r="P294" s="35">
        <v>3.585069997369041</v>
      </c>
      <c r="Q294" s="35">
        <v>2.6552247530946498</v>
      </c>
      <c r="R294" s="37">
        <v>0.34444946562998496</v>
      </c>
      <c r="S294" s="37">
        <v>0.27893458167730767</v>
      </c>
      <c r="T294" s="37">
        <v>0.37661595269270726</v>
      </c>
      <c r="U294" s="36">
        <v>0.81293911253660101</v>
      </c>
      <c r="V294" s="36">
        <v>0.96297390334250865</v>
      </c>
      <c r="W294" s="36">
        <v>1.0915215040546837</v>
      </c>
      <c r="X294" s="36" t="s">
        <v>546</v>
      </c>
      <c r="Y294" s="36" t="s">
        <v>547</v>
      </c>
      <c r="Z294" s="36" t="s">
        <v>271</v>
      </c>
      <c r="AA294" s="26" t="s">
        <v>90</v>
      </c>
      <c r="AB294" s="38" t="s">
        <v>75</v>
      </c>
      <c r="AC294" s="39">
        <v>44416</v>
      </c>
      <c r="AD294" s="38" t="s">
        <v>75</v>
      </c>
      <c r="AE294" s="66" t="str">
        <f>VLOOKUP(AD294,cs_lookup!$A$2:$B$54,2,FALSE)</f>
        <v>X</v>
      </c>
    </row>
    <row r="295" spans="1:31" x14ac:dyDescent="0.25">
      <c r="A295" s="40">
        <v>0.59561130929503026</v>
      </c>
      <c r="B295" s="40">
        <v>0.24238665098672985</v>
      </c>
      <c r="C295" s="40">
        <v>0.15630128672810845</v>
      </c>
      <c r="D295" s="33">
        <v>1.6789473006877709</v>
      </c>
      <c r="E295" s="34">
        <v>4.1256397410051591</v>
      </c>
      <c r="F295" s="53">
        <v>6.3978999849152549</v>
      </c>
      <c r="G295" s="28">
        <v>3.4420085486155605E-2</v>
      </c>
      <c r="H295" s="35">
        <v>1.0344200854861556</v>
      </c>
      <c r="I295" s="35">
        <v>1.6230807234361668</v>
      </c>
      <c r="J295" s="35">
        <v>3.988360047229937</v>
      </c>
      <c r="K295" s="35">
        <v>6.1850113649991405</v>
      </c>
      <c r="L295" s="36">
        <v>2.0299999999999998</v>
      </c>
      <c r="M295" s="36">
        <v>3.93</v>
      </c>
      <c r="N295" s="36">
        <v>3.48</v>
      </c>
      <c r="O295" s="35">
        <v>2.0998727735368958</v>
      </c>
      <c r="P295" s="35">
        <v>4.0652709359605916</v>
      </c>
      <c r="Q295" s="35">
        <v>3.5997818974918214</v>
      </c>
      <c r="R295" s="37">
        <v>0.47621932747652224</v>
      </c>
      <c r="S295" s="37">
        <v>0.24598606482883972</v>
      </c>
      <c r="T295" s="37">
        <v>0.27779460769463798</v>
      </c>
      <c r="U295" s="36">
        <v>1.2507079719992968</v>
      </c>
      <c r="V295" s="36">
        <v>0.98536740752117657</v>
      </c>
      <c r="W295" s="36">
        <v>0.56265054251852353</v>
      </c>
      <c r="X295" s="36" t="s">
        <v>548</v>
      </c>
      <c r="Y295" s="36" t="s">
        <v>549</v>
      </c>
      <c r="Z295" s="36" t="s">
        <v>271</v>
      </c>
      <c r="AA295" s="26" t="s">
        <v>84</v>
      </c>
      <c r="AB295" s="38" t="s">
        <v>86</v>
      </c>
      <c r="AC295" s="39">
        <v>44416</v>
      </c>
      <c r="AD295" s="38" t="s">
        <v>92</v>
      </c>
      <c r="AE295" s="66" t="str">
        <f>VLOOKUP(AD295,cs_lookup!$A$2:$B$54,2,FALSE)</f>
        <v>1</v>
      </c>
    </row>
    <row r="296" spans="1:31" x14ac:dyDescent="0.25">
      <c r="A296" s="40">
        <v>0.2123972928743775</v>
      </c>
      <c r="B296" s="40">
        <v>0.22771362554522584</v>
      </c>
      <c r="C296" s="40">
        <v>0.49901277773598091</v>
      </c>
      <c r="D296" s="33">
        <v>4.7081579358520855</v>
      </c>
      <c r="E296" s="34">
        <v>4.3914807364102666</v>
      </c>
      <c r="F296" s="53">
        <v>2.0039567013433928</v>
      </c>
      <c r="G296" s="28">
        <v>3.3234557955981625E-2</v>
      </c>
      <c r="H296" s="35">
        <v>1.0332345579559816</v>
      </c>
      <c r="I296" s="35">
        <v>4.5567174458102713</v>
      </c>
      <c r="J296" s="35">
        <v>4.2502263426978359</v>
      </c>
      <c r="K296" s="35">
        <v>1.9394983316351353</v>
      </c>
      <c r="L296" s="36">
        <v>2.61</v>
      </c>
      <c r="M296" s="36">
        <v>3.37</v>
      </c>
      <c r="N296" s="36">
        <v>2.83</v>
      </c>
      <c r="O296" s="35">
        <v>2.6967421962651121</v>
      </c>
      <c r="P296" s="35">
        <v>3.4820004603116583</v>
      </c>
      <c r="Q296" s="35">
        <v>2.9240537990154283</v>
      </c>
      <c r="R296" s="37">
        <v>0.37081779689024885</v>
      </c>
      <c r="S296" s="37">
        <v>0.28719123141945091</v>
      </c>
      <c r="T296" s="37">
        <v>0.34199097169030018</v>
      </c>
      <c r="U296" s="36">
        <v>0.57278074206681295</v>
      </c>
      <c r="V296" s="36">
        <v>0.79289894896771285</v>
      </c>
      <c r="W296" s="36">
        <v>1.4591402084961365</v>
      </c>
      <c r="X296" s="36" t="s">
        <v>550</v>
      </c>
      <c r="Y296" s="36" t="s">
        <v>551</v>
      </c>
      <c r="Z296" s="36" t="s">
        <v>271</v>
      </c>
      <c r="AA296" s="26" t="s">
        <v>85</v>
      </c>
      <c r="AB296" s="38" t="s">
        <v>79</v>
      </c>
      <c r="AC296" s="39">
        <v>44416</v>
      </c>
      <c r="AD296" s="38" t="s">
        <v>89</v>
      </c>
      <c r="AE296" s="66" t="str">
        <f>VLOOKUP(AD296,cs_lookup!$A$2:$B$54,2,FALSE)</f>
        <v>1</v>
      </c>
    </row>
    <row r="297" spans="1:31" x14ac:dyDescent="0.25">
      <c r="A297" s="40">
        <v>0.42394486222741723</v>
      </c>
      <c r="B297" s="40">
        <v>0.34146426750814518</v>
      </c>
      <c r="C297" s="40">
        <v>0.22576772549001825</v>
      </c>
      <c r="D297" s="33">
        <v>2.3587973085603027</v>
      </c>
      <c r="E297" s="34">
        <v>2.9285641138897391</v>
      </c>
      <c r="F297" s="53">
        <v>4.4293310650561191</v>
      </c>
      <c r="G297" s="28">
        <v>3.423292393880617E-2</v>
      </c>
      <c r="H297" s="35">
        <v>1.0342329239388062</v>
      </c>
      <c r="I297" s="35">
        <v>2.2807215415043864</v>
      </c>
      <c r="J297" s="35">
        <v>2.8316291679600574</v>
      </c>
      <c r="K297" s="35">
        <v>4.2827210027189144</v>
      </c>
      <c r="L297" s="36">
        <v>2.2400000000000002</v>
      </c>
      <c r="M297" s="36">
        <v>3.25</v>
      </c>
      <c r="N297" s="36">
        <v>3.57</v>
      </c>
      <c r="O297" s="35">
        <v>2.3166817496229259</v>
      </c>
      <c r="P297" s="35">
        <v>3.3612570028011199</v>
      </c>
      <c r="Q297" s="35">
        <v>3.6922115384615379</v>
      </c>
      <c r="R297" s="37">
        <v>0.43165186593400873</v>
      </c>
      <c r="S297" s="37">
        <v>0.29750774759759374</v>
      </c>
      <c r="T297" s="37">
        <v>0.27084038646839764</v>
      </c>
      <c r="U297" s="36">
        <v>0.98214532516866315</v>
      </c>
      <c r="V297" s="36">
        <v>1.147749160368108</v>
      </c>
      <c r="W297" s="36">
        <v>0.83358220106646241</v>
      </c>
      <c r="X297" s="36" t="s">
        <v>423</v>
      </c>
      <c r="Y297" s="36" t="s">
        <v>419</v>
      </c>
      <c r="Z297" s="36" t="s">
        <v>270</v>
      </c>
      <c r="AA297" s="26" t="s">
        <v>90</v>
      </c>
      <c r="AB297" s="38" t="s">
        <v>75</v>
      </c>
      <c r="AC297" s="39">
        <v>44416</v>
      </c>
      <c r="AD297" s="38" t="s">
        <v>78</v>
      </c>
      <c r="AE297" s="66" t="str">
        <f>VLOOKUP(AD297,cs_lookup!$A$2:$B$54,2,FALSE)</f>
        <v>1</v>
      </c>
    </row>
    <row r="298" spans="1:31" x14ac:dyDescent="0.25">
      <c r="A298" s="40">
        <v>0.13689725689797078</v>
      </c>
      <c r="B298" s="40">
        <v>0.1697763627432371</v>
      </c>
      <c r="C298" s="40">
        <v>0.60309977298664641</v>
      </c>
      <c r="D298" s="33">
        <v>7.3047482663973158</v>
      </c>
      <c r="E298" s="34">
        <v>5.8901014478226248</v>
      </c>
      <c r="F298" s="53">
        <v>1.6581004417359342</v>
      </c>
      <c r="G298" s="28">
        <v>3.4649597384606379E-2</v>
      </c>
      <c r="H298" s="35">
        <v>1.0346495973846064</v>
      </c>
      <c r="I298" s="35">
        <v>7.0601180195327027</v>
      </c>
      <c r="J298" s="35">
        <v>5.6928466049874853</v>
      </c>
      <c r="K298" s="35">
        <v>1.6025719682560073</v>
      </c>
      <c r="L298" s="36">
        <v>3.08</v>
      </c>
      <c r="M298" s="36">
        <v>3.26</v>
      </c>
      <c r="N298" s="36">
        <v>2.48</v>
      </c>
      <c r="O298" s="35">
        <v>3.1867207599445879</v>
      </c>
      <c r="P298" s="35">
        <v>3.3729576874738165</v>
      </c>
      <c r="Q298" s="35">
        <v>2.5659310015138237</v>
      </c>
      <c r="R298" s="37">
        <v>0.31380220462661074</v>
      </c>
      <c r="S298" s="37">
        <v>0.29647570253066297</v>
      </c>
      <c r="T298" s="37">
        <v>0.3897220928427263</v>
      </c>
      <c r="U298" s="36">
        <v>0.43625333053623089</v>
      </c>
      <c r="V298" s="36">
        <v>0.57264848786614486</v>
      </c>
      <c r="W298" s="36">
        <v>1.5475124045123854</v>
      </c>
      <c r="X298" s="36" t="s">
        <v>490</v>
      </c>
      <c r="Y298" s="36" t="s">
        <v>420</v>
      </c>
      <c r="Z298" s="36" t="s">
        <v>270</v>
      </c>
      <c r="AA298" s="26" t="s">
        <v>85</v>
      </c>
      <c r="AB298" s="38" t="s">
        <v>102</v>
      </c>
      <c r="AC298" s="39">
        <v>44416</v>
      </c>
      <c r="AD298" s="38" t="s">
        <v>79</v>
      </c>
      <c r="AE298" s="66" t="str">
        <f>VLOOKUP(AD298,cs_lookup!$A$2:$B$54,2,FALSE)</f>
        <v>2</v>
      </c>
    </row>
    <row r="299" spans="1:31" x14ac:dyDescent="0.25">
      <c r="A299" s="40">
        <v>0.48583597076841073</v>
      </c>
      <c r="B299" s="40">
        <v>0.27897721036129008</v>
      </c>
      <c r="C299" s="40">
        <v>0.2241019829590736</v>
      </c>
      <c r="D299" s="33">
        <v>2.0583078655505358</v>
      </c>
      <c r="E299" s="34">
        <v>3.5845221862565322</v>
      </c>
      <c r="F299" s="53">
        <v>4.4622541344608448</v>
      </c>
      <c r="G299" s="28">
        <v>3.2652241674395288E-2</v>
      </c>
      <c r="H299" s="35">
        <v>1.0326522416743953</v>
      </c>
      <c r="I299" s="35">
        <v>1.9932246137509855</v>
      </c>
      <c r="J299" s="35">
        <v>3.471180366048888</v>
      </c>
      <c r="K299" s="35">
        <v>4.3211586189223947</v>
      </c>
      <c r="L299" s="36">
        <v>2.23</v>
      </c>
      <c r="M299" s="36">
        <v>3.35</v>
      </c>
      <c r="N299" s="36">
        <v>3.5</v>
      </c>
      <c r="O299" s="35">
        <v>2.3028144989339014</v>
      </c>
      <c r="P299" s="35">
        <v>3.4593850096092242</v>
      </c>
      <c r="Q299" s="35">
        <v>3.6142828458603837</v>
      </c>
      <c r="R299" s="37">
        <v>0.43425121757004509</v>
      </c>
      <c r="S299" s="37">
        <v>0.28906872094961211</v>
      </c>
      <c r="T299" s="37">
        <v>0.27668006148034296</v>
      </c>
      <c r="U299" s="36">
        <v>1.1187901175891233</v>
      </c>
      <c r="V299" s="36">
        <v>0.96508957954644603</v>
      </c>
      <c r="W299" s="36">
        <v>0.80996795273227573</v>
      </c>
      <c r="X299" s="36" t="s">
        <v>421</v>
      </c>
      <c r="Y299" s="36" t="s">
        <v>347</v>
      </c>
      <c r="Z299" s="36" t="s">
        <v>270</v>
      </c>
      <c r="AA299" s="26" t="s">
        <v>90</v>
      </c>
      <c r="AB299" s="38" t="s">
        <v>75</v>
      </c>
      <c r="AC299" s="39">
        <v>44416</v>
      </c>
      <c r="AD299" s="38" t="s">
        <v>75</v>
      </c>
      <c r="AE299" s="66" t="str">
        <f>VLOOKUP(AD299,cs_lookup!$A$2:$B$54,2,FALSE)</f>
        <v>X</v>
      </c>
    </row>
    <row r="300" spans="1:31" x14ac:dyDescent="0.25">
      <c r="A300" s="40">
        <v>0.40955689207693385</v>
      </c>
      <c r="B300" s="40">
        <v>0.28742505367695709</v>
      </c>
      <c r="C300" s="40">
        <v>0.28479168440833003</v>
      </c>
      <c r="D300" s="33">
        <v>2.4416632202887052</v>
      </c>
      <c r="E300" s="34">
        <v>3.4791678289948953</v>
      </c>
      <c r="F300" s="53">
        <v>3.5113384791327511</v>
      </c>
      <c r="G300" s="28">
        <v>3.8273609038757206E-2</v>
      </c>
      <c r="H300" s="35">
        <v>1.0382736090387572</v>
      </c>
      <c r="I300" s="35">
        <v>2.3516568263246316</v>
      </c>
      <c r="J300" s="35">
        <v>3.3509161734505986</v>
      </c>
      <c r="K300" s="35">
        <v>3.3819009253096386</v>
      </c>
      <c r="L300" s="36">
        <v>2.4500000000000002</v>
      </c>
      <c r="M300" s="36">
        <v>3.12</v>
      </c>
      <c r="N300" s="36">
        <v>3.23</v>
      </c>
      <c r="O300" s="35">
        <v>2.5437703421449553</v>
      </c>
      <c r="P300" s="35">
        <v>3.2394136602009227</v>
      </c>
      <c r="Q300" s="35">
        <v>3.3536237571951859</v>
      </c>
      <c r="R300" s="37">
        <v>0.39311724939633547</v>
      </c>
      <c r="S300" s="37">
        <v>0.30869784007084033</v>
      </c>
      <c r="T300" s="37">
        <v>0.29818491053282414</v>
      </c>
      <c r="U300" s="36">
        <v>1.0418186754863665</v>
      </c>
      <c r="V300" s="36">
        <v>0.93108864516511824</v>
      </c>
      <c r="W300" s="36">
        <v>0.95508415868340946</v>
      </c>
      <c r="X300" s="36" t="s">
        <v>492</v>
      </c>
      <c r="Y300" s="36" t="s">
        <v>495</v>
      </c>
      <c r="Z300" s="36" t="s">
        <v>273</v>
      </c>
      <c r="AA300" s="26" t="s">
        <v>90</v>
      </c>
      <c r="AB300" s="38" t="s">
        <v>75</v>
      </c>
      <c r="AC300" s="39">
        <v>44416</v>
      </c>
      <c r="AD300" s="38" t="s">
        <v>78</v>
      </c>
      <c r="AE300" s="66" t="str">
        <f>VLOOKUP(AD300,cs_lookup!$A$2:$B$54,2,FALSE)</f>
        <v>1</v>
      </c>
    </row>
    <row r="301" spans="1:31" x14ac:dyDescent="0.25">
      <c r="A301" s="40">
        <v>0.73828788404130419</v>
      </c>
      <c r="B301" s="40">
        <v>0.16706912675462804</v>
      </c>
      <c r="C301" s="40">
        <v>8.8543195196817956E-2</v>
      </c>
      <c r="D301" s="33">
        <v>1.3544851833760474</v>
      </c>
      <c r="E301" s="34">
        <v>5.9855463389635428</v>
      </c>
      <c r="F301" s="53">
        <v>11.293922675561383</v>
      </c>
      <c r="G301" s="28">
        <v>4.5382377165833043E-2</v>
      </c>
      <c r="H301" s="35">
        <v>1.045382377165833</v>
      </c>
      <c r="I301" s="35">
        <v>1.295683964989186</v>
      </c>
      <c r="J301" s="35">
        <v>5.725700441967593</v>
      </c>
      <c r="K301" s="35">
        <v>10.803628339498767</v>
      </c>
      <c r="L301" s="36">
        <v>1.37</v>
      </c>
      <c r="M301" s="36">
        <v>4.6500000000000004</v>
      </c>
      <c r="N301" s="36">
        <v>9.9600000000000009</v>
      </c>
      <c r="O301" s="35">
        <v>1.4321738567171913</v>
      </c>
      <c r="P301" s="35">
        <v>4.8610280538211237</v>
      </c>
      <c r="Q301" s="35">
        <v>10.412008476571698</v>
      </c>
      <c r="R301" s="37">
        <v>0.69823925029059386</v>
      </c>
      <c r="S301" s="37">
        <v>0.20571780062325024</v>
      </c>
      <c r="T301" s="37">
        <v>9.6042949086155974E-2</v>
      </c>
      <c r="U301" s="36">
        <v>1.0573566062550093</v>
      </c>
      <c r="V301" s="36">
        <v>0.81212771208164425</v>
      </c>
      <c r="W301" s="36">
        <v>0.92191249893201099</v>
      </c>
      <c r="X301" s="36" t="s">
        <v>427</v>
      </c>
      <c r="Y301" s="36" t="s">
        <v>426</v>
      </c>
      <c r="Z301" s="36" t="s">
        <v>273</v>
      </c>
      <c r="AA301" s="26" t="s">
        <v>84</v>
      </c>
      <c r="AB301" s="38" t="s">
        <v>86</v>
      </c>
      <c r="AC301" s="39">
        <v>44416</v>
      </c>
      <c r="AD301" s="38" t="s">
        <v>86</v>
      </c>
      <c r="AE301" s="66" t="str">
        <f>VLOOKUP(AD301,cs_lookup!$A$2:$B$54,2,FALSE)</f>
        <v>1</v>
      </c>
    </row>
    <row r="302" spans="1:31" x14ac:dyDescent="0.25">
      <c r="A302" s="40">
        <v>0.32076101214073055</v>
      </c>
      <c r="B302" s="40">
        <v>0.31568074642392002</v>
      </c>
      <c r="C302" s="40">
        <v>0.33905836802669248</v>
      </c>
      <c r="D302" s="33">
        <v>3.1175858728156789</v>
      </c>
      <c r="E302" s="34">
        <v>3.1677573349916126</v>
      </c>
      <c r="F302" s="53">
        <v>2.9493446978464624</v>
      </c>
      <c r="G302" s="28">
        <v>3.2367835856724092E-2</v>
      </c>
      <c r="H302" s="35">
        <v>1.0323678358567241</v>
      </c>
      <c r="I302" s="35">
        <v>3.0198401815071167</v>
      </c>
      <c r="J302" s="35">
        <v>3.0684386174844427</v>
      </c>
      <c r="K302" s="35">
        <v>2.8568738732536256</v>
      </c>
      <c r="L302" s="36">
        <v>2.98</v>
      </c>
      <c r="M302" s="36">
        <v>3.25</v>
      </c>
      <c r="N302" s="36">
        <v>2.57</v>
      </c>
      <c r="O302" s="35">
        <v>3.0764561508530379</v>
      </c>
      <c r="P302" s="35">
        <v>3.3551954665343535</v>
      </c>
      <c r="Q302" s="35">
        <v>2.6531853381517809</v>
      </c>
      <c r="R302" s="37">
        <v>0.32504932655150004</v>
      </c>
      <c r="S302" s="37">
        <v>0.2980452286533754</v>
      </c>
      <c r="T302" s="37">
        <v>0.37690544479512456</v>
      </c>
      <c r="U302" s="36">
        <v>0.98680718875419637</v>
      </c>
      <c r="V302" s="36">
        <v>1.0591706092737174</v>
      </c>
      <c r="W302" s="36">
        <v>0.89958469082609094</v>
      </c>
      <c r="X302" s="36" t="s">
        <v>354</v>
      </c>
      <c r="Y302" s="36" t="s">
        <v>299</v>
      </c>
      <c r="Z302" s="36" t="s">
        <v>278</v>
      </c>
      <c r="AA302" s="26" t="s">
        <v>90</v>
      </c>
      <c r="AB302" s="38" t="s">
        <v>75</v>
      </c>
      <c r="AC302" s="39">
        <v>44416</v>
      </c>
      <c r="AD302" s="38" t="s">
        <v>75</v>
      </c>
      <c r="AE302" s="66" t="str">
        <f>VLOOKUP(AD302,cs_lookup!$A$2:$B$54,2,FALSE)</f>
        <v>X</v>
      </c>
    </row>
    <row r="303" spans="1:31" x14ac:dyDescent="0.25">
      <c r="A303" s="40">
        <v>0.4603601662529736</v>
      </c>
      <c r="B303" s="40">
        <v>0.29583804129597696</v>
      </c>
      <c r="C303" s="40">
        <v>0.23246487151144613</v>
      </c>
      <c r="D303" s="33">
        <v>2.17221226619005</v>
      </c>
      <c r="E303" s="34">
        <v>3.3802278963831105</v>
      </c>
      <c r="F303" s="53">
        <v>4.3017252176562168</v>
      </c>
      <c r="G303" s="28">
        <v>3.3050580717369771E-2</v>
      </c>
      <c r="H303" s="35">
        <v>1.0330505807173698</v>
      </c>
      <c r="I303" s="35">
        <v>2.1027162723064587</v>
      </c>
      <c r="J303" s="35">
        <v>3.2720836321836408</v>
      </c>
      <c r="K303" s="35">
        <v>4.1640993170624983</v>
      </c>
      <c r="L303" s="36">
        <v>2.69</v>
      </c>
      <c r="M303" s="36">
        <v>3.07</v>
      </c>
      <c r="N303" s="36">
        <v>2.98</v>
      </c>
      <c r="O303" s="35">
        <v>2.7789060621297246</v>
      </c>
      <c r="P303" s="35">
        <v>3.1714652828023251</v>
      </c>
      <c r="Q303" s="35">
        <v>3.0784907305377618</v>
      </c>
      <c r="R303" s="37">
        <v>0.35985383371815399</v>
      </c>
      <c r="S303" s="37">
        <v>0.31531166537519029</v>
      </c>
      <c r="T303" s="37">
        <v>0.32483450090665578</v>
      </c>
      <c r="U303" s="36">
        <v>1.2792976567634362</v>
      </c>
      <c r="V303" s="36">
        <v>0.93824007730243142</v>
      </c>
      <c r="W303" s="36">
        <v>0.71564095212363876</v>
      </c>
      <c r="X303" s="36" t="s">
        <v>300</v>
      </c>
      <c r="Y303" s="36" t="s">
        <v>433</v>
      </c>
      <c r="Z303" s="36" t="s">
        <v>278</v>
      </c>
      <c r="AA303" s="26" t="s">
        <v>90</v>
      </c>
      <c r="AB303" s="38" t="s">
        <v>75</v>
      </c>
      <c r="AC303" s="39">
        <v>44416</v>
      </c>
      <c r="AD303" s="38" t="s">
        <v>86</v>
      </c>
      <c r="AE303" s="66" t="str">
        <f>VLOOKUP(AD303,cs_lookup!$A$2:$B$54,2,FALSE)</f>
        <v>1</v>
      </c>
    </row>
    <row r="304" spans="1:31" x14ac:dyDescent="0.25">
      <c r="A304" s="40">
        <v>0.42413303211744147</v>
      </c>
      <c r="B304" s="40">
        <v>0.2978050380661818</v>
      </c>
      <c r="C304" s="40">
        <v>0.26317525841146472</v>
      </c>
      <c r="D304" s="33">
        <v>2.3577508099465883</v>
      </c>
      <c r="E304" s="34">
        <v>3.3579015536257248</v>
      </c>
      <c r="F304" s="53">
        <v>3.7997492850811123</v>
      </c>
      <c r="G304" s="28">
        <v>3.471793698835457E-2</v>
      </c>
      <c r="H304" s="35">
        <v>1.0347179369883546</v>
      </c>
      <c r="I304" s="35">
        <v>2.2786410920922537</v>
      </c>
      <c r="J304" s="35">
        <v>3.2452337333585017</v>
      </c>
      <c r="K304" s="35">
        <v>3.6722561282165898</v>
      </c>
      <c r="L304" s="36">
        <v>2.06</v>
      </c>
      <c r="M304" s="36">
        <v>3.47</v>
      </c>
      <c r="N304" s="36">
        <v>3.83</v>
      </c>
      <c r="O304" s="35">
        <v>2.1315189501960106</v>
      </c>
      <c r="P304" s="35">
        <v>3.5904712413495905</v>
      </c>
      <c r="Q304" s="35">
        <v>3.9629696986653982</v>
      </c>
      <c r="R304" s="37">
        <v>0.46914900752256594</v>
      </c>
      <c r="S304" s="37">
        <v>0.27851497276555787</v>
      </c>
      <c r="T304" s="37">
        <v>0.25233601971187619</v>
      </c>
      <c r="U304" s="36">
        <v>0.90404759536241974</v>
      </c>
      <c r="V304" s="36">
        <v>1.0692604247056459</v>
      </c>
      <c r="W304" s="36">
        <v>1.0429555745230705</v>
      </c>
      <c r="X304" s="36" t="s">
        <v>358</v>
      </c>
      <c r="Y304" s="36" t="s">
        <v>432</v>
      </c>
      <c r="Z304" s="36" t="s">
        <v>278</v>
      </c>
      <c r="AA304" s="26" t="s">
        <v>90</v>
      </c>
      <c r="AB304" s="38" t="s">
        <v>75</v>
      </c>
      <c r="AC304" s="39">
        <v>44416</v>
      </c>
      <c r="AD304" s="38" t="s">
        <v>86</v>
      </c>
      <c r="AE304" s="66" t="str">
        <f>VLOOKUP(AD304,cs_lookup!$A$2:$B$54,2,FALSE)</f>
        <v>1</v>
      </c>
    </row>
    <row r="305" spans="1:31" x14ac:dyDescent="0.25">
      <c r="A305" s="40">
        <v>0.77490028105003017</v>
      </c>
      <c r="B305" s="40">
        <v>0.19411064562346053</v>
      </c>
      <c r="C305" s="40">
        <v>2.9649466324165753E-2</v>
      </c>
      <c r="D305" s="33">
        <v>1.290488627317244</v>
      </c>
      <c r="E305" s="34">
        <v>5.1517009630673156</v>
      </c>
      <c r="F305" s="53">
        <v>33.727419882257763</v>
      </c>
      <c r="G305" s="28">
        <v>3.4107708765145794E-2</v>
      </c>
      <c r="H305" s="35">
        <v>1.0341077087651458</v>
      </c>
      <c r="I305" s="35">
        <v>1.2479247726121772</v>
      </c>
      <c r="J305" s="35">
        <v>4.9817837343259841</v>
      </c>
      <c r="K305" s="35">
        <v>32.614997061120967</v>
      </c>
      <c r="L305" s="36">
        <v>2.02</v>
      </c>
      <c r="M305" s="36">
        <v>3.49</v>
      </c>
      <c r="N305" s="36">
        <v>3.96</v>
      </c>
      <c r="O305" s="35">
        <v>2.0888975717055946</v>
      </c>
      <c r="P305" s="35">
        <v>3.609035903590359</v>
      </c>
      <c r="Q305" s="35">
        <v>4.0950665267099771</v>
      </c>
      <c r="R305" s="37">
        <v>0.47872141436954008</v>
      </c>
      <c r="S305" s="37">
        <v>0.27708230860357336</v>
      </c>
      <c r="T305" s="37">
        <v>0.24419627702688662</v>
      </c>
      <c r="U305" s="36">
        <v>1.6186873153993906</v>
      </c>
      <c r="V305" s="36">
        <v>0.7005522893241739</v>
      </c>
      <c r="W305" s="36">
        <v>0.12141653707890587</v>
      </c>
      <c r="X305" s="36" t="s">
        <v>436</v>
      </c>
      <c r="Y305" s="36" t="s">
        <v>499</v>
      </c>
      <c r="Z305" s="36" t="s">
        <v>269</v>
      </c>
      <c r="AA305" s="26" t="s">
        <v>84</v>
      </c>
      <c r="AB305" s="38" t="s">
        <v>94</v>
      </c>
      <c r="AC305" s="39">
        <v>44416</v>
      </c>
      <c r="AD305" s="38" t="s">
        <v>91</v>
      </c>
      <c r="AE305" s="66" t="str">
        <f>VLOOKUP(AD305,cs_lookup!$A$2:$B$54,2,FALSE)</f>
        <v>2</v>
      </c>
    </row>
    <row r="306" spans="1:31" x14ac:dyDescent="0.25">
      <c r="A306" s="40">
        <v>0.54695965365629384</v>
      </c>
      <c r="B306" s="40">
        <v>0.30614808839246316</v>
      </c>
      <c r="C306" s="40">
        <v>0.14357334058224092</v>
      </c>
      <c r="D306" s="33">
        <v>1.8282884181954562</v>
      </c>
      <c r="E306" s="34">
        <v>3.2663930885567414</v>
      </c>
      <c r="F306" s="53">
        <v>6.9650813719639357</v>
      </c>
      <c r="G306" s="28">
        <v>3.9877043591383332E-2</v>
      </c>
      <c r="H306" s="35">
        <v>1.0398770435913833</v>
      </c>
      <c r="I306" s="35">
        <v>1.7581774974867863</v>
      </c>
      <c r="J306" s="35">
        <v>3.1411339529871007</v>
      </c>
      <c r="K306" s="35">
        <v>6.697985511737909</v>
      </c>
      <c r="L306" s="36">
        <v>1.45</v>
      </c>
      <c r="M306" s="36">
        <v>4.3099999999999996</v>
      </c>
      <c r="N306" s="36">
        <v>8.4600000000000009</v>
      </c>
      <c r="O306" s="35">
        <v>1.5078217132075058</v>
      </c>
      <c r="P306" s="35">
        <v>4.4818700578788615</v>
      </c>
      <c r="Q306" s="35">
        <v>8.7973597887831048</v>
      </c>
      <c r="R306" s="37">
        <v>0.66320838282183592</v>
      </c>
      <c r="S306" s="37">
        <v>0.22312114967323948</v>
      </c>
      <c r="T306" s="37">
        <v>0.11367046750492457</v>
      </c>
      <c r="U306" s="36">
        <v>0.82471764203141695</v>
      </c>
      <c r="V306" s="36">
        <v>1.3721159506430316</v>
      </c>
      <c r="W306" s="36">
        <v>1.2630663331794676</v>
      </c>
      <c r="X306" s="36" t="s">
        <v>437</v>
      </c>
      <c r="Y306" s="36" t="s">
        <v>500</v>
      </c>
      <c r="Z306" s="36" t="s">
        <v>269</v>
      </c>
      <c r="AA306" s="26" t="s">
        <v>84</v>
      </c>
      <c r="AB306" s="38" t="s">
        <v>78</v>
      </c>
      <c r="AC306" s="39">
        <v>44416</v>
      </c>
      <c r="AD306" s="38" t="s">
        <v>164</v>
      </c>
      <c r="AE306" s="66" t="str">
        <f>VLOOKUP(AD306,cs_lookup!$A$2:$B$54,2,FALSE)</f>
        <v>1</v>
      </c>
    </row>
    <row r="307" spans="1:31" x14ac:dyDescent="0.25">
      <c r="A307" s="40">
        <v>0.32941101839673814</v>
      </c>
      <c r="B307" s="40">
        <v>0.30002939978265902</v>
      </c>
      <c r="C307" s="40">
        <v>0.34416265408608582</v>
      </c>
      <c r="D307" s="33">
        <v>3.0357211633874783</v>
      </c>
      <c r="E307" s="34">
        <v>3.3330067010912896</v>
      </c>
      <c r="F307" s="53">
        <v>2.9056028831933309</v>
      </c>
      <c r="G307" s="28">
        <v>3.9153931140673226E-2</v>
      </c>
      <c r="H307" s="35">
        <v>1.0391539311406732</v>
      </c>
      <c r="I307" s="35">
        <v>2.921339247646578</v>
      </c>
      <c r="J307" s="35">
        <v>3.2074234636563106</v>
      </c>
      <c r="K307" s="35">
        <v>2.7961236503275964</v>
      </c>
      <c r="L307" s="36">
        <v>1.56</v>
      </c>
      <c r="M307" s="36">
        <v>4.46</v>
      </c>
      <c r="N307" s="36">
        <v>5.75</v>
      </c>
      <c r="O307" s="35">
        <v>1.6210801325794504</v>
      </c>
      <c r="P307" s="35">
        <v>4.6346265328874026</v>
      </c>
      <c r="Q307" s="35">
        <v>5.9751351040588707</v>
      </c>
      <c r="R307" s="37">
        <v>0.61687265169847438</v>
      </c>
      <c r="S307" s="37">
        <v>0.215767115840722</v>
      </c>
      <c r="T307" s="37">
        <v>0.1673602324608035</v>
      </c>
      <c r="U307" s="36">
        <v>0.53400165737571603</v>
      </c>
      <c r="V307" s="36">
        <v>1.3905242168789935</v>
      </c>
      <c r="W307" s="36">
        <v>2.0564183559358415</v>
      </c>
      <c r="X307" s="36" t="s">
        <v>438</v>
      </c>
      <c r="Y307" s="36" t="s">
        <v>363</v>
      </c>
      <c r="Z307" s="36" t="s">
        <v>269</v>
      </c>
      <c r="AA307" s="26" t="s">
        <v>90</v>
      </c>
      <c r="AB307" s="38" t="s">
        <v>75</v>
      </c>
      <c r="AC307" s="39">
        <v>44416</v>
      </c>
      <c r="AD307" s="38" t="s">
        <v>100</v>
      </c>
      <c r="AE307" s="66" t="str">
        <f>VLOOKUP(AD307,cs_lookup!$A$2:$B$54,2,FALSE)</f>
        <v>1</v>
      </c>
    </row>
    <row r="308" spans="1:31" x14ac:dyDescent="0.25">
      <c r="A308" s="40">
        <v>0.43967502375980028</v>
      </c>
      <c r="B308" s="40">
        <v>0.19586017629080202</v>
      </c>
      <c r="C308" s="40">
        <v>0.33362495423303778</v>
      </c>
      <c r="D308" s="33">
        <v>2.2744071097072642</v>
      </c>
      <c r="E308" s="34">
        <v>5.1056831405852359</v>
      </c>
      <c r="F308" s="53">
        <v>2.9973777060498232</v>
      </c>
      <c r="G308" s="28">
        <v>3.3398765582038914E-2</v>
      </c>
      <c r="H308" s="35">
        <v>1.0333987655820389</v>
      </c>
      <c r="I308" s="35">
        <v>2.2008997740831004</v>
      </c>
      <c r="J308" s="35">
        <v>4.9406708335959477</v>
      </c>
      <c r="K308" s="35">
        <v>2.9005044382471432</v>
      </c>
      <c r="L308" s="36">
        <v>2.4700000000000002</v>
      </c>
      <c r="M308" s="36">
        <v>3.35</v>
      </c>
      <c r="N308" s="36">
        <v>3.03</v>
      </c>
      <c r="O308" s="35">
        <v>2.5524949509876365</v>
      </c>
      <c r="P308" s="35">
        <v>3.4618858646998305</v>
      </c>
      <c r="Q308" s="35">
        <v>3.1311982597135777</v>
      </c>
      <c r="R308" s="37">
        <v>0.39177354674612391</v>
      </c>
      <c r="S308" s="37">
        <v>0.28885989864564959</v>
      </c>
      <c r="T308" s="37">
        <v>0.31936655460822649</v>
      </c>
      <c r="U308" s="36">
        <v>1.1222682782222591</v>
      </c>
      <c r="V308" s="36">
        <v>0.67804557575874447</v>
      </c>
      <c r="W308" s="36">
        <v>1.0446458760915098</v>
      </c>
      <c r="X308" s="36" t="s">
        <v>503</v>
      </c>
      <c r="Y308" s="36" t="s">
        <v>439</v>
      </c>
      <c r="Z308" s="36" t="s">
        <v>269</v>
      </c>
      <c r="AA308" s="26" t="s">
        <v>90</v>
      </c>
      <c r="AB308" s="38" t="s">
        <v>74</v>
      </c>
      <c r="AC308" s="39">
        <v>44416</v>
      </c>
      <c r="AD308" s="38" t="s">
        <v>73</v>
      </c>
      <c r="AE308" s="66" t="str">
        <f>VLOOKUP(AD308,cs_lookup!$A$2:$B$54,2,FALSE)</f>
        <v>X</v>
      </c>
    </row>
    <row r="309" spans="1:31" x14ac:dyDescent="0.25">
      <c r="A309" s="40">
        <v>0.18092199454723729</v>
      </c>
      <c r="B309" s="40">
        <v>0.35067669141855595</v>
      </c>
      <c r="C309" s="40">
        <v>0.43148291732818794</v>
      </c>
      <c r="D309" s="33">
        <v>5.5272439511985816</v>
      </c>
      <c r="E309" s="34">
        <v>2.8516295050999938</v>
      </c>
      <c r="F309" s="53">
        <v>2.3175888542521261</v>
      </c>
      <c r="G309" s="28">
        <v>4.0161431212291543E-2</v>
      </c>
      <c r="H309" s="35">
        <v>1.0401614312122915</v>
      </c>
      <c r="I309" s="35">
        <v>5.3138328199274483</v>
      </c>
      <c r="J309" s="35">
        <v>2.7415259012021482</v>
      </c>
      <c r="K309" s="35">
        <v>2.2281049697747526</v>
      </c>
      <c r="L309" s="36">
        <v>2.38</v>
      </c>
      <c r="M309" s="36">
        <v>3.65</v>
      </c>
      <c r="N309" s="36">
        <v>2.89</v>
      </c>
      <c r="O309" s="35">
        <v>2.4755842062852538</v>
      </c>
      <c r="P309" s="35">
        <v>3.796589223924864</v>
      </c>
      <c r="Q309" s="35">
        <v>3.0060665362035226</v>
      </c>
      <c r="R309" s="37">
        <v>0.40394505566043876</v>
      </c>
      <c r="S309" s="37">
        <v>0.2633943102662587</v>
      </c>
      <c r="T309" s="37">
        <v>0.33266063407330249</v>
      </c>
      <c r="U309" s="36">
        <v>0.44788763227076739</v>
      </c>
      <c r="V309" s="36">
        <v>1.3313753477213144</v>
      </c>
      <c r="W309" s="36">
        <v>1.2970663587237368</v>
      </c>
      <c r="X309" s="36" t="s">
        <v>442</v>
      </c>
      <c r="Y309" s="36" t="s">
        <v>367</v>
      </c>
      <c r="Z309" s="36" t="s">
        <v>282</v>
      </c>
      <c r="AA309" s="26" t="s">
        <v>85</v>
      </c>
      <c r="AB309" s="38" t="s">
        <v>76</v>
      </c>
      <c r="AC309" s="39">
        <v>44416</v>
      </c>
      <c r="AD309" s="38" t="s">
        <v>86</v>
      </c>
      <c r="AE309" s="66" t="str">
        <f>VLOOKUP(AD309,cs_lookup!$A$2:$B$54,2,FALSE)</f>
        <v>1</v>
      </c>
    </row>
    <row r="310" spans="1:31" x14ac:dyDescent="0.25">
      <c r="A310" s="40">
        <v>0.66031657576696867</v>
      </c>
      <c r="B310" s="40">
        <v>7.4205966939464796E-2</v>
      </c>
      <c r="C310" s="40">
        <v>7.6838581574090146E-3</v>
      </c>
      <c r="D310" s="33">
        <v>1.5144251056222289</v>
      </c>
      <c r="E310" s="34">
        <v>13.476005249224402</v>
      </c>
      <c r="F310" s="53">
        <v>130.14295416629588</v>
      </c>
      <c r="G310" s="28">
        <v>4.1340202777357282E-2</v>
      </c>
      <c r="H310" s="35">
        <v>1.0413402027773573</v>
      </c>
      <c r="I310" s="35">
        <v>1.454303887992711</v>
      </c>
      <c r="J310" s="35">
        <v>12.941020824205733</v>
      </c>
      <c r="K310" s="35">
        <v>124.97640427133395</v>
      </c>
      <c r="L310" s="36">
        <v>1.91</v>
      </c>
      <c r="M310" s="36">
        <v>3.54</v>
      </c>
      <c r="N310" s="36">
        <v>4.25</v>
      </c>
      <c r="O310" s="35">
        <v>1.9889597873047524</v>
      </c>
      <c r="P310" s="35">
        <v>3.6863443178318449</v>
      </c>
      <c r="Q310" s="35">
        <v>4.4256958618037681</v>
      </c>
      <c r="R310" s="37">
        <v>0.50277537353085655</v>
      </c>
      <c r="S310" s="37">
        <v>0.27127145859998192</v>
      </c>
      <c r="T310" s="37">
        <v>0.22595316786916145</v>
      </c>
      <c r="U310" s="36">
        <v>1.3133431160912723</v>
      </c>
      <c r="V310" s="36">
        <v>0.27354874457651379</v>
      </c>
      <c r="W310" s="36">
        <v>3.4006419249932203E-2</v>
      </c>
      <c r="X310" s="36" t="s">
        <v>446</v>
      </c>
      <c r="Y310" s="36" t="s">
        <v>449</v>
      </c>
      <c r="Z310" s="36" t="s">
        <v>282</v>
      </c>
      <c r="AA310" s="26" t="s">
        <v>84</v>
      </c>
      <c r="AB310" s="38" t="s">
        <v>109</v>
      </c>
      <c r="AC310" s="39">
        <v>44416</v>
      </c>
      <c r="AD310" s="38" t="s">
        <v>109</v>
      </c>
      <c r="AE310" s="66" t="str">
        <f>VLOOKUP(AD310,cs_lookup!$A$2:$B$54,2,FALSE)</f>
        <v>1</v>
      </c>
    </row>
    <row r="311" spans="1:31" x14ac:dyDescent="0.25">
      <c r="A311" s="40">
        <v>1.0331351916242595E-2</v>
      </c>
      <c r="B311" s="40">
        <v>4.1420847466975406E-2</v>
      </c>
      <c r="C311" s="40">
        <v>0.70629997861277993</v>
      </c>
      <c r="D311" s="33">
        <v>96.792753562855069</v>
      </c>
      <c r="E311" s="34">
        <v>24.142432160454806</v>
      </c>
      <c r="F311" s="53">
        <v>1.415829010732899</v>
      </c>
      <c r="G311" s="28">
        <v>3.9401885559979144E-2</v>
      </c>
      <c r="H311" s="35">
        <v>1.0394018855599791</v>
      </c>
      <c r="I311" s="35">
        <v>93.123511615247693</v>
      </c>
      <c r="J311" s="35">
        <v>23.227235293543881</v>
      </c>
      <c r="K311" s="35">
        <v>1.3621574391989093</v>
      </c>
      <c r="L311" s="36">
        <v>2.1</v>
      </c>
      <c r="M311" s="36">
        <v>3.83</v>
      </c>
      <c r="N311" s="36">
        <v>3.31</v>
      </c>
      <c r="O311" s="35">
        <v>2.1827439596759564</v>
      </c>
      <c r="P311" s="35">
        <v>3.9809092216947204</v>
      </c>
      <c r="Q311" s="35">
        <v>3.440420241203531</v>
      </c>
      <c r="R311" s="37">
        <v>0.4581389381778232</v>
      </c>
      <c r="S311" s="37">
        <v>0.25119889560663938</v>
      </c>
      <c r="T311" s="37">
        <v>0.29066216621553742</v>
      </c>
      <c r="U311" s="36">
        <v>2.255069599046514E-2</v>
      </c>
      <c r="V311" s="36">
        <v>0.16489263365169279</v>
      </c>
      <c r="W311" s="36">
        <v>2.4299687427810293</v>
      </c>
      <c r="X311" s="36" t="s">
        <v>364</v>
      </c>
      <c r="Y311" s="36" t="s">
        <v>443</v>
      </c>
      <c r="Z311" s="36" t="s">
        <v>282</v>
      </c>
      <c r="AA311" s="26" t="s">
        <v>85</v>
      </c>
      <c r="AB311" s="38" t="s">
        <v>103</v>
      </c>
      <c r="AC311" s="39">
        <v>44416</v>
      </c>
      <c r="AD311" s="38" t="s">
        <v>102</v>
      </c>
      <c r="AE311" s="66" t="str">
        <f>VLOOKUP(AD311,cs_lookup!$A$2:$B$54,2,FALSE)</f>
        <v>2</v>
      </c>
    </row>
    <row r="312" spans="1:31" x14ac:dyDescent="0.25">
      <c r="A312" s="40">
        <v>0.58807758175358704</v>
      </c>
      <c r="B312" s="40">
        <v>0.27805186937866921</v>
      </c>
      <c r="C312" s="40">
        <v>0.13084290610682595</v>
      </c>
      <c r="D312" s="33">
        <v>1.7004559109668873</v>
      </c>
      <c r="E312" s="34">
        <v>3.5964512744855335</v>
      </c>
      <c r="F312" s="53">
        <v>7.6427528992940257</v>
      </c>
      <c r="G312" s="28">
        <v>3.3911455489852749E-2</v>
      </c>
      <c r="H312" s="35">
        <v>1.0339114554898527</v>
      </c>
      <c r="I312" s="35">
        <v>1.6446823390318615</v>
      </c>
      <c r="J312" s="35">
        <v>3.4784905954848768</v>
      </c>
      <c r="K312" s="35">
        <v>7.3920768153913112</v>
      </c>
      <c r="L312" s="36">
        <v>2.0099999999999998</v>
      </c>
      <c r="M312" s="36">
        <v>3.58</v>
      </c>
      <c r="N312" s="36">
        <v>3.89</v>
      </c>
      <c r="O312" s="35">
        <v>2.0781620255346036</v>
      </c>
      <c r="P312" s="35">
        <v>3.7014030106536731</v>
      </c>
      <c r="Q312" s="35">
        <v>4.0219155618555273</v>
      </c>
      <c r="R312" s="37">
        <v>0.48119443417447288</v>
      </c>
      <c r="S312" s="37">
        <v>0.27016782477393581</v>
      </c>
      <c r="T312" s="37">
        <v>0.24863774105159131</v>
      </c>
      <c r="U312" s="36">
        <v>1.2221204984685261</v>
      </c>
      <c r="V312" s="36">
        <v>1.029182026436088</v>
      </c>
      <c r="W312" s="36">
        <v>0.52623912022944486</v>
      </c>
      <c r="X312" s="36" t="s">
        <v>369</v>
      </c>
      <c r="Y312" s="36" t="s">
        <v>368</v>
      </c>
      <c r="Z312" s="36" t="s">
        <v>276</v>
      </c>
      <c r="AA312" s="26" t="s">
        <v>90</v>
      </c>
      <c r="AB312" s="38" t="s">
        <v>75</v>
      </c>
      <c r="AC312" s="39">
        <v>44416</v>
      </c>
      <c r="AD312" s="38" t="s">
        <v>96</v>
      </c>
      <c r="AE312" s="66" t="str">
        <f>VLOOKUP(AD312,cs_lookup!$A$2:$B$54,2,FALSE)</f>
        <v>2</v>
      </c>
    </row>
    <row r="313" spans="1:31" x14ac:dyDescent="0.25">
      <c r="A313" s="40">
        <v>0.12484203737557713</v>
      </c>
      <c r="B313" s="40">
        <v>0.17189287353987659</v>
      </c>
      <c r="C313" s="40">
        <v>0.60766444972864297</v>
      </c>
      <c r="D313" s="33">
        <v>8.0101223996495765</v>
      </c>
      <c r="E313" s="34">
        <v>5.8175768396123466</v>
      </c>
      <c r="F313" s="53">
        <v>1.6456450602739017</v>
      </c>
      <c r="G313" s="28">
        <v>3.3514848195601354E-2</v>
      </c>
      <c r="H313" s="35">
        <v>1.0335148481956014</v>
      </c>
      <c r="I313" s="35">
        <v>7.7503699280511871</v>
      </c>
      <c r="J313" s="35">
        <v>5.6289242963167583</v>
      </c>
      <c r="K313" s="35">
        <v>1.5922800365635865</v>
      </c>
      <c r="L313" s="36">
        <v>2.4900000000000002</v>
      </c>
      <c r="M313" s="36">
        <v>3.59</v>
      </c>
      <c r="N313" s="36">
        <v>2.83</v>
      </c>
      <c r="O313" s="35">
        <v>2.5734519720070477</v>
      </c>
      <c r="P313" s="35">
        <v>3.7103183050222088</v>
      </c>
      <c r="Q313" s="35">
        <v>2.9248470203935519</v>
      </c>
      <c r="R313" s="37">
        <v>0.38858312137843987</v>
      </c>
      <c r="S313" s="37">
        <v>0.26951865521791513</v>
      </c>
      <c r="T313" s="37">
        <v>0.34189822340364501</v>
      </c>
      <c r="U313" s="36">
        <v>0.32127498727355652</v>
      </c>
      <c r="V313" s="36">
        <v>0.63777727519787175</v>
      </c>
      <c r="W313" s="36">
        <v>1.7773255551879088</v>
      </c>
      <c r="X313" s="36" t="s">
        <v>461</v>
      </c>
      <c r="Y313" s="36" t="s">
        <v>474</v>
      </c>
      <c r="Z313" s="36" t="s">
        <v>276</v>
      </c>
      <c r="AA313" s="26" t="s">
        <v>85</v>
      </c>
      <c r="AB313" s="38" t="s">
        <v>79</v>
      </c>
      <c r="AC313" s="39">
        <v>44416</v>
      </c>
      <c r="AD313" s="38" t="s">
        <v>75</v>
      </c>
      <c r="AE313" s="66" t="str">
        <f>VLOOKUP(AD313,cs_lookup!$A$2:$B$54,2,FALSE)</f>
        <v>X</v>
      </c>
    </row>
    <row r="314" spans="1:31" x14ac:dyDescent="0.25">
      <c r="A314" s="40">
        <v>0.50742015591923695</v>
      </c>
      <c r="B314" s="40">
        <v>0.31057388563425498</v>
      </c>
      <c r="C314" s="40">
        <v>0.17650284454872173</v>
      </c>
      <c r="D314" s="33">
        <v>1.9707534049143369</v>
      </c>
      <c r="E314" s="34">
        <v>3.2198457315810596</v>
      </c>
      <c r="F314" s="53">
        <v>5.665631069894518</v>
      </c>
      <c r="G314" s="28">
        <v>3.8284757738396014E-2</v>
      </c>
      <c r="H314" s="35">
        <v>1.038284757738396</v>
      </c>
      <c r="I314" s="35">
        <v>1.898085655429494</v>
      </c>
      <c r="J314" s="35">
        <v>3.1011200998409771</v>
      </c>
      <c r="K314" s="35">
        <v>5.4567217978191858</v>
      </c>
      <c r="L314" s="36">
        <v>1.69</v>
      </c>
      <c r="M314" s="36">
        <v>3.98</v>
      </c>
      <c r="N314" s="36">
        <v>5.12</v>
      </c>
      <c r="O314" s="35">
        <v>1.7547012405778892</v>
      </c>
      <c r="P314" s="35">
        <v>4.1323733357988157</v>
      </c>
      <c r="Q314" s="35">
        <v>5.3160179596205879</v>
      </c>
      <c r="R314" s="37">
        <v>0.56989758534088819</v>
      </c>
      <c r="S314" s="37">
        <v>0.2419916882477641</v>
      </c>
      <c r="T314" s="37">
        <v>0.18811072641134785</v>
      </c>
      <c r="U314" s="36">
        <v>0.89037077708571111</v>
      </c>
      <c r="V314" s="36">
        <v>1.2834072437904263</v>
      </c>
      <c r="W314" s="36">
        <v>0.93829229154512539</v>
      </c>
      <c r="X314" s="36" t="s">
        <v>454</v>
      </c>
      <c r="Y314" s="36" t="s">
        <v>467</v>
      </c>
      <c r="Z314" s="36" t="s">
        <v>276</v>
      </c>
      <c r="AA314" s="26" t="s">
        <v>90</v>
      </c>
      <c r="AB314" s="38" t="s">
        <v>75</v>
      </c>
      <c r="AC314" s="39">
        <v>44416</v>
      </c>
      <c r="AD314" s="38" t="s">
        <v>94</v>
      </c>
      <c r="AE314" s="66" t="str">
        <f>VLOOKUP(AD314,cs_lookup!$A$2:$B$54,2,FALSE)</f>
        <v>1</v>
      </c>
    </row>
    <row r="315" spans="1:31" x14ac:dyDescent="0.25">
      <c r="A315" s="40">
        <v>0.22925987200145431</v>
      </c>
      <c r="B315" s="40">
        <v>0.22586721165461909</v>
      </c>
      <c r="C315" s="40">
        <v>0.48790187735351581</v>
      </c>
      <c r="D315" s="33">
        <v>4.3618623323389825</v>
      </c>
      <c r="E315" s="34">
        <v>4.4273801083139617</v>
      </c>
      <c r="F315" s="53">
        <v>2.0495924414642839</v>
      </c>
      <c r="G315" s="28">
        <v>3.4716872739616988E-2</v>
      </c>
      <c r="H315" s="35">
        <v>1.034716872739617</v>
      </c>
      <c r="I315" s="35">
        <v>4.2155129072072555</v>
      </c>
      <c r="J315" s="35">
        <v>4.2788324274558311</v>
      </c>
      <c r="K315" s="35">
        <v>1.9808244124188132</v>
      </c>
      <c r="L315" s="36">
        <v>3.82</v>
      </c>
      <c r="M315" s="36">
        <v>4.01</v>
      </c>
      <c r="N315" s="36">
        <v>1.91</v>
      </c>
      <c r="O315" s="35">
        <v>3.9526184538653366</v>
      </c>
      <c r="P315" s="35">
        <v>4.1492146596858639</v>
      </c>
      <c r="Q315" s="35">
        <v>1.9763092269326683</v>
      </c>
      <c r="R315" s="37">
        <v>0.25299684542586753</v>
      </c>
      <c r="S315" s="37">
        <v>0.24100946372239748</v>
      </c>
      <c r="T315" s="37">
        <v>0.50599369085173507</v>
      </c>
      <c r="U315" s="36">
        <v>0.90617680080375329</v>
      </c>
      <c r="V315" s="36">
        <v>0.93717154573971539</v>
      </c>
      <c r="W315" s="36">
        <v>0.96424498205152442</v>
      </c>
      <c r="X315" s="36" t="s">
        <v>452</v>
      </c>
      <c r="Y315" s="36" t="s">
        <v>473</v>
      </c>
      <c r="Z315" s="36" t="s">
        <v>276</v>
      </c>
      <c r="AA315" s="26" t="s">
        <v>85</v>
      </c>
      <c r="AB315" s="38" t="s">
        <v>79</v>
      </c>
      <c r="AC315" s="39">
        <v>44416</v>
      </c>
      <c r="AD315" s="38" t="s">
        <v>74</v>
      </c>
      <c r="AE315" s="66" t="str">
        <f>VLOOKUP(AD315,cs_lookup!$A$2:$B$54,2,FALSE)</f>
        <v>X</v>
      </c>
    </row>
    <row r="316" spans="1:31" x14ac:dyDescent="0.25">
      <c r="A316" s="40">
        <v>0.51711430458460461</v>
      </c>
      <c r="B316" s="40">
        <v>0.28443555669615639</v>
      </c>
      <c r="C316" s="40">
        <v>0.19095465733740169</v>
      </c>
      <c r="D316" s="33">
        <v>1.9338084271393248</v>
      </c>
      <c r="E316" s="34">
        <v>3.5157348526163119</v>
      </c>
      <c r="F316" s="53">
        <v>5.23684530109721</v>
      </c>
      <c r="G316" s="28">
        <v>3.2811697216636126E-2</v>
      </c>
      <c r="H316" s="35">
        <v>1.0328116972166361</v>
      </c>
      <c r="I316" s="35">
        <v>1.8723727009974998</v>
      </c>
      <c r="J316" s="35">
        <v>3.4040424426746916</v>
      </c>
      <c r="K316" s="35">
        <v>5.0704744293758344</v>
      </c>
      <c r="L316" s="36">
        <v>2.29</v>
      </c>
      <c r="M316" s="36">
        <v>3.49</v>
      </c>
      <c r="N316" s="36">
        <v>3.23</v>
      </c>
      <c r="O316" s="35">
        <v>2.3651387866260967</v>
      </c>
      <c r="P316" s="35">
        <v>3.6045128232860604</v>
      </c>
      <c r="Q316" s="35">
        <v>3.3359817820097346</v>
      </c>
      <c r="R316" s="37">
        <v>0.42280816908275981</v>
      </c>
      <c r="S316" s="37">
        <v>0.27743000206289964</v>
      </c>
      <c r="T316" s="37">
        <v>0.29976182885434055</v>
      </c>
      <c r="U316" s="36">
        <v>1.2230470988922295</v>
      </c>
      <c r="V316" s="36">
        <v>1.0252516115098049</v>
      </c>
      <c r="W316" s="36">
        <v>0.63702125806748355</v>
      </c>
      <c r="X316" s="36" t="s">
        <v>457</v>
      </c>
      <c r="Y316" s="36" t="s">
        <v>522</v>
      </c>
      <c r="Z316" s="36" t="s">
        <v>276</v>
      </c>
      <c r="AA316" s="26" t="s">
        <v>90</v>
      </c>
      <c r="AB316" s="38" t="s">
        <v>75</v>
      </c>
      <c r="AC316" s="39">
        <v>44416</v>
      </c>
      <c r="AD316" s="38" t="s">
        <v>94</v>
      </c>
      <c r="AE316" s="66" t="str">
        <f>VLOOKUP(AD316,cs_lookup!$A$2:$B$54,2,FALSE)</f>
        <v>1</v>
      </c>
    </row>
    <row r="317" spans="1:31" x14ac:dyDescent="0.25">
      <c r="A317" s="40">
        <v>0.44565205250215678</v>
      </c>
      <c r="B317" s="40">
        <v>0.23749530555774054</v>
      </c>
      <c r="C317" s="40">
        <v>0.29588553841634907</v>
      </c>
      <c r="D317" s="33">
        <v>2.2439030503402884</v>
      </c>
      <c r="E317" s="34">
        <v>4.2106095430036916</v>
      </c>
      <c r="F317" s="53">
        <v>3.3796852842225467</v>
      </c>
      <c r="G317" s="28">
        <v>3.4519708318007325E-2</v>
      </c>
      <c r="H317" s="35">
        <v>1.0345197083180073</v>
      </c>
      <c r="I317" s="35">
        <v>2.1690288085362615</v>
      </c>
      <c r="J317" s="35">
        <v>4.0701105151970358</v>
      </c>
      <c r="K317" s="35">
        <v>3.2669124203708688</v>
      </c>
      <c r="L317" s="36">
        <v>2.37</v>
      </c>
      <c r="M317" s="36">
        <v>3.61</v>
      </c>
      <c r="N317" s="36">
        <v>2.98</v>
      </c>
      <c r="O317" s="35">
        <v>2.4518117087136773</v>
      </c>
      <c r="P317" s="35">
        <v>3.7346161470280062</v>
      </c>
      <c r="Q317" s="35">
        <v>3.0828687307876619</v>
      </c>
      <c r="R317" s="37">
        <v>0.4078616626415581</v>
      </c>
      <c r="S317" s="37">
        <v>0.26776513586163236</v>
      </c>
      <c r="T317" s="37">
        <v>0.32437320149680965</v>
      </c>
      <c r="U317" s="36">
        <v>1.0926549203370708</v>
      </c>
      <c r="V317" s="36">
        <v>0.88695380297928794</v>
      </c>
      <c r="W317" s="36">
        <v>0.91217627427603409</v>
      </c>
      <c r="X317" s="36" t="s">
        <v>464</v>
      </c>
      <c r="Y317" s="36" t="s">
        <v>509</v>
      </c>
      <c r="Z317" s="36" t="s">
        <v>276</v>
      </c>
      <c r="AA317" s="26" t="s">
        <v>84</v>
      </c>
      <c r="AB317" s="38" t="s">
        <v>86</v>
      </c>
      <c r="AC317" s="39">
        <v>44416</v>
      </c>
      <c r="AD317" s="38" t="s">
        <v>73</v>
      </c>
      <c r="AE317" s="66" t="str">
        <f>VLOOKUP(AD317,cs_lookup!$A$2:$B$54,2,FALSE)</f>
        <v>X</v>
      </c>
    </row>
    <row r="318" spans="1:31" x14ac:dyDescent="0.25">
      <c r="A318" s="40">
        <v>0.33571014553272971</v>
      </c>
      <c r="B318" s="40">
        <v>0.24219720134064429</v>
      </c>
      <c r="C318" s="40">
        <v>0.38710506468321326</v>
      </c>
      <c r="D318" s="33">
        <v>2.978760139682779</v>
      </c>
      <c r="E318" s="34">
        <v>4.128866867431408</v>
      </c>
      <c r="F318" s="53">
        <v>2.5832780070143184</v>
      </c>
      <c r="G318" s="28">
        <v>3.4658739006565131E-2</v>
      </c>
      <c r="H318" s="35">
        <v>1.0346587390065651</v>
      </c>
      <c r="I318" s="35">
        <v>2.8789783794247525</v>
      </c>
      <c r="J318" s="35">
        <v>3.9905591203876249</v>
      </c>
      <c r="K318" s="35">
        <v>2.496744008072334</v>
      </c>
      <c r="L318" s="36">
        <v>2.0699999999999998</v>
      </c>
      <c r="M318" s="36">
        <v>3.75</v>
      </c>
      <c r="N318" s="36">
        <v>3.51</v>
      </c>
      <c r="O318" s="35">
        <v>2.1417435897435895</v>
      </c>
      <c r="P318" s="35">
        <v>3.8799702712746194</v>
      </c>
      <c r="Q318" s="35">
        <v>3.6316521739130434</v>
      </c>
      <c r="R318" s="37">
        <v>0.4669092998754909</v>
      </c>
      <c r="S318" s="37">
        <v>0.25773393353127094</v>
      </c>
      <c r="T318" s="37">
        <v>0.27535676659323821</v>
      </c>
      <c r="U318" s="36">
        <v>0.71900505220661148</v>
      </c>
      <c r="V318" s="36">
        <v>0.9397179409876133</v>
      </c>
      <c r="W318" s="36">
        <v>1.4058309496895407</v>
      </c>
      <c r="X318" s="36" t="s">
        <v>455</v>
      </c>
      <c r="Y318" s="36" t="s">
        <v>463</v>
      </c>
      <c r="Z318" s="36" t="s">
        <v>276</v>
      </c>
      <c r="AA318" s="26" t="s">
        <v>85</v>
      </c>
      <c r="AB318" s="38" t="s">
        <v>79</v>
      </c>
      <c r="AC318" s="39">
        <v>44416</v>
      </c>
      <c r="AD318" s="38" t="s">
        <v>92</v>
      </c>
      <c r="AE318" s="66" t="str">
        <f>VLOOKUP(AD318,cs_lookup!$A$2:$B$54,2,FALSE)</f>
        <v>1</v>
      </c>
    </row>
    <row r="319" spans="1:31" x14ac:dyDescent="0.25">
      <c r="A319" s="40">
        <v>0.44096924773347296</v>
      </c>
      <c r="B319" s="40">
        <v>0.23694626463188651</v>
      </c>
      <c r="C319" s="40">
        <v>0.30052402396908684</v>
      </c>
      <c r="D319" s="33">
        <v>2.267731831958522</v>
      </c>
      <c r="E319" s="34">
        <v>4.2203661726998467</v>
      </c>
      <c r="F319" s="53">
        <v>3.3275209974656277</v>
      </c>
      <c r="G319" s="28">
        <v>3.3645120759458358E-2</v>
      </c>
      <c r="H319" s="35">
        <v>1.0336451207594584</v>
      </c>
      <c r="I319" s="35">
        <v>2.1939172220852097</v>
      </c>
      <c r="J319" s="35">
        <v>4.0829933677807944</v>
      </c>
      <c r="K319" s="35">
        <v>3.2192102788825352</v>
      </c>
      <c r="L319" s="36">
        <v>2.2799999999999998</v>
      </c>
      <c r="M319" s="36">
        <v>3.48</v>
      </c>
      <c r="N319" s="36">
        <v>3.25</v>
      </c>
      <c r="O319" s="35">
        <v>2.3567108753315646</v>
      </c>
      <c r="P319" s="35">
        <v>3.5970850202429152</v>
      </c>
      <c r="Q319" s="35">
        <v>3.3593466424682399</v>
      </c>
      <c r="R319" s="37">
        <v>0.42432018728615167</v>
      </c>
      <c r="S319" s="37">
        <v>0.27800288132540968</v>
      </c>
      <c r="T319" s="37">
        <v>0.29767693138843865</v>
      </c>
      <c r="U319" s="36">
        <v>1.0392370218202547</v>
      </c>
      <c r="V319" s="36">
        <v>0.85231585910987262</v>
      </c>
      <c r="W319" s="36">
        <v>1.0095643709015967</v>
      </c>
      <c r="X319" s="36" t="s">
        <v>451</v>
      </c>
      <c r="Y319" s="36" t="s">
        <v>507</v>
      </c>
      <c r="Z319" s="36" t="s">
        <v>276</v>
      </c>
      <c r="AA319" s="26" t="s">
        <v>84</v>
      </c>
      <c r="AB319" s="38" t="s">
        <v>86</v>
      </c>
      <c r="AC319" s="39">
        <v>44416</v>
      </c>
      <c r="AD319" s="38" t="s">
        <v>86</v>
      </c>
      <c r="AE319" s="66" t="str">
        <f>VLOOKUP(AD319,cs_lookup!$A$2:$B$54,2,FALSE)</f>
        <v>1</v>
      </c>
    </row>
    <row r="320" spans="1:31" x14ac:dyDescent="0.25">
      <c r="A320" s="40">
        <v>0.12660227933884338</v>
      </c>
      <c r="B320" s="40">
        <v>0.30161184736968832</v>
      </c>
      <c r="C320" s="40">
        <v>0.5108998370982587</v>
      </c>
      <c r="D320" s="33">
        <v>7.8987519436641431</v>
      </c>
      <c r="E320" s="34">
        <v>3.3155196280280435</v>
      </c>
      <c r="F320" s="53">
        <v>1.9573308257048343</v>
      </c>
      <c r="G320" s="28">
        <v>3.3477916066486424E-2</v>
      </c>
      <c r="H320" s="35">
        <v>1.0334779160664864</v>
      </c>
      <c r="I320" s="35">
        <v>7.6428841108937595</v>
      </c>
      <c r="J320" s="35">
        <v>3.2081185059543613</v>
      </c>
      <c r="K320" s="35">
        <v>1.8939261258282309</v>
      </c>
      <c r="L320" s="36">
        <v>2.75</v>
      </c>
      <c r="M320" s="36">
        <v>3.28</v>
      </c>
      <c r="N320" s="36">
        <v>2.74</v>
      </c>
      <c r="O320" s="35">
        <v>2.8420642691828375</v>
      </c>
      <c r="P320" s="35">
        <v>3.3898075646980752</v>
      </c>
      <c r="Q320" s="35">
        <v>2.8317294900221732</v>
      </c>
      <c r="R320" s="37">
        <v>0.35185692696791981</v>
      </c>
      <c r="S320" s="37">
        <v>0.29500199669566446</v>
      </c>
      <c r="T320" s="37">
        <v>0.35314107633641578</v>
      </c>
      <c r="U320" s="36">
        <v>0.35981181450603139</v>
      </c>
      <c r="V320" s="36">
        <v>1.0224061218163307</v>
      </c>
      <c r="W320" s="36">
        <v>1.4467301351586634</v>
      </c>
      <c r="X320" s="36" t="s">
        <v>504</v>
      </c>
      <c r="Y320" s="36" t="s">
        <v>460</v>
      </c>
      <c r="Z320" s="36" t="s">
        <v>276</v>
      </c>
      <c r="AA320" s="26" t="s">
        <v>85</v>
      </c>
      <c r="AB320" s="38" t="s">
        <v>76</v>
      </c>
      <c r="AC320" s="39">
        <v>44416</v>
      </c>
      <c r="AD320" s="38" t="s">
        <v>86</v>
      </c>
      <c r="AE320" s="66" t="str">
        <f>VLOOKUP(AD320,cs_lookup!$A$2:$B$54,2,FALSE)</f>
        <v>1</v>
      </c>
    </row>
    <row r="321" spans="1:31" x14ac:dyDescent="0.25">
      <c r="A321" s="40">
        <v>0.39006716858930096</v>
      </c>
      <c r="B321" s="40">
        <v>0.25355072630007608</v>
      </c>
      <c r="C321" s="40">
        <v>0.33050349702526388</v>
      </c>
      <c r="D321" s="33">
        <v>2.5636610320641804</v>
      </c>
      <c r="E321" s="34">
        <v>3.9439839695686958</v>
      </c>
      <c r="F321" s="53">
        <v>3.0256865933359833</v>
      </c>
      <c r="G321" s="28">
        <v>3.3468720437908717E-2</v>
      </c>
      <c r="H321" s="35">
        <v>1.0334687204379087</v>
      </c>
      <c r="I321" s="35">
        <v>2.4806372765475548</v>
      </c>
      <c r="J321" s="35">
        <v>3.8162586748610279</v>
      </c>
      <c r="K321" s="35">
        <v>2.9277002133687393</v>
      </c>
      <c r="L321" s="36">
        <v>1.93</v>
      </c>
      <c r="M321" s="36">
        <v>4.01</v>
      </c>
      <c r="N321" s="36">
        <v>3.76</v>
      </c>
      <c r="O321" s="35">
        <v>1.9945946304451638</v>
      </c>
      <c r="P321" s="35">
        <v>4.1442095689560139</v>
      </c>
      <c r="Q321" s="35">
        <v>3.8858423888465365</v>
      </c>
      <c r="R321" s="37">
        <v>0.50135500453884951</v>
      </c>
      <c r="S321" s="37">
        <v>0.24130053834413456</v>
      </c>
      <c r="T321" s="37">
        <v>0.25734445711701587</v>
      </c>
      <c r="U321" s="36">
        <v>0.77802587998116823</v>
      </c>
      <c r="V321" s="36">
        <v>1.0507673461485225</v>
      </c>
      <c r="W321" s="36">
        <v>1.2842844984027857</v>
      </c>
      <c r="X321" s="36" t="s">
        <v>471</v>
      </c>
      <c r="Y321" s="36" t="s">
        <v>505</v>
      </c>
      <c r="Z321" s="36" t="s">
        <v>276</v>
      </c>
      <c r="AA321" s="26" t="s">
        <v>90</v>
      </c>
      <c r="AB321" s="38" t="s">
        <v>75</v>
      </c>
      <c r="AC321" s="39">
        <v>44416</v>
      </c>
      <c r="AD321" s="38" t="s">
        <v>86</v>
      </c>
      <c r="AE321" s="66" t="str">
        <f>VLOOKUP(AD321,cs_lookup!$A$2:$B$54,2,FALSE)</f>
        <v>1</v>
      </c>
    </row>
    <row r="322" spans="1:31" x14ac:dyDescent="0.25">
      <c r="A322" s="40">
        <v>0.54477447188857209</v>
      </c>
      <c r="B322" s="40">
        <v>0.36806088396715697</v>
      </c>
      <c r="C322" s="40">
        <v>8.6540524157705093E-2</v>
      </c>
      <c r="D322" s="33">
        <v>1.8356219896525172</v>
      </c>
      <c r="E322" s="34">
        <v>2.7169417983825541</v>
      </c>
      <c r="F322" s="53">
        <v>11.555280138789932</v>
      </c>
      <c r="G322" s="28">
        <v>4.4531569780973834E-2</v>
      </c>
      <c r="H322" s="35">
        <v>1.0445315697809738</v>
      </c>
      <c r="I322" s="35">
        <v>1.7573638200685748</v>
      </c>
      <c r="J322" s="35">
        <v>2.6011102746777346</v>
      </c>
      <c r="K322" s="35">
        <v>11.062643268133044</v>
      </c>
      <c r="L322" s="36">
        <v>2.41</v>
      </c>
      <c r="M322" s="36">
        <v>2.75</v>
      </c>
      <c r="N322" s="36">
        <v>3.76</v>
      </c>
      <c r="O322" s="35">
        <v>2.5173210831721469</v>
      </c>
      <c r="P322" s="35">
        <v>2.8724618168976779</v>
      </c>
      <c r="Q322" s="35">
        <v>3.9274387023764614</v>
      </c>
      <c r="R322" s="37">
        <v>0.39724769584810848</v>
      </c>
      <c r="S322" s="37">
        <v>0.34813343527052415</v>
      </c>
      <c r="T322" s="37">
        <v>0.25461886888136742</v>
      </c>
      <c r="U322" s="36">
        <v>1.3713722636590746</v>
      </c>
      <c r="V322" s="36">
        <v>1.0572408354892651</v>
      </c>
      <c r="W322" s="36">
        <v>0.33988260390091612</v>
      </c>
      <c r="X322" s="36" t="s">
        <v>476</v>
      </c>
      <c r="Y322" s="36" t="s">
        <v>308</v>
      </c>
      <c r="Z322" s="36" t="s">
        <v>275</v>
      </c>
      <c r="AA322" s="26" t="s">
        <v>84</v>
      </c>
      <c r="AB322" s="38" t="s">
        <v>78</v>
      </c>
      <c r="AC322" s="39">
        <v>44417</v>
      </c>
      <c r="AD322" s="38" t="s">
        <v>78</v>
      </c>
      <c r="AE322" s="66" t="str">
        <f>VLOOKUP(AD322,cs_lookup!$A$2:$B$54,2,FALSE)</f>
        <v>1</v>
      </c>
    </row>
    <row r="323" spans="1:31" x14ac:dyDescent="0.25">
      <c r="A323" s="40">
        <v>0.64705893584339147</v>
      </c>
      <c r="B323" s="40">
        <v>0.20464977304729876</v>
      </c>
      <c r="C323" s="40">
        <v>0.14198085614180306</v>
      </c>
      <c r="D323" s="33">
        <v>1.5454542772005413</v>
      </c>
      <c r="E323" s="34">
        <v>4.8863968188661486</v>
      </c>
      <c r="F323" s="53">
        <v>7.0432030569054485</v>
      </c>
      <c r="G323" s="28">
        <v>4.4863516013558646E-2</v>
      </c>
      <c r="H323" s="35">
        <v>1.0448635160135586</v>
      </c>
      <c r="I323" s="35">
        <v>1.4790967944759656</v>
      </c>
      <c r="J323" s="35">
        <v>4.6765886108351209</v>
      </c>
      <c r="K323" s="35">
        <v>6.7407876234182265</v>
      </c>
      <c r="L323" s="36">
        <v>3.1</v>
      </c>
      <c r="M323" s="36">
        <v>3.31</v>
      </c>
      <c r="N323" s="36">
        <v>2.38</v>
      </c>
      <c r="O323" s="35">
        <v>3.2390768996420318</v>
      </c>
      <c r="P323" s="35">
        <v>3.458498238004879</v>
      </c>
      <c r="Q323" s="35">
        <v>2.4867751681122696</v>
      </c>
      <c r="R323" s="37">
        <v>0.30872993478806121</v>
      </c>
      <c r="S323" s="37">
        <v>0.28914283922748935</v>
      </c>
      <c r="T323" s="37">
        <v>0.4021272259844495</v>
      </c>
      <c r="U323" s="36">
        <v>2.0958736517972847</v>
      </c>
      <c r="V323" s="36">
        <v>0.70778087949218127</v>
      </c>
      <c r="W323" s="36">
        <v>0.35307446740075626</v>
      </c>
      <c r="X323" s="36" t="s">
        <v>302</v>
      </c>
      <c r="Y323" s="36" t="s">
        <v>373</v>
      </c>
      <c r="Z323" s="36" t="s">
        <v>275</v>
      </c>
      <c r="AA323" s="26" t="s">
        <v>84</v>
      </c>
      <c r="AB323" s="38" t="s">
        <v>86</v>
      </c>
      <c r="AC323" s="39">
        <v>44417</v>
      </c>
      <c r="AD323" s="38" t="s">
        <v>78</v>
      </c>
      <c r="AE323" s="66" t="str">
        <f>VLOOKUP(AD323,cs_lookup!$A$2:$B$54,2,FALSE)</f>
        <v>1</v>
      </c>
    </row>
    <row r="324" spans="1:31" x14ac:dyDescent="0.25">
      <c r="A324" s="40">
        <v>0.31702097411769048</v>
      </c>
      <c r="B324" s="40">
        <v>0.33987792484251972</v>
      </c>
      <c r="C324" s="40">
        <v>0.32275875728096148</v>
      </c>
      <c r="D324" s="33">
        <v>3.1543654257675748</v>
      </c>
      <c r="E324" s="34">
        <v>2.9422328633533454</v>
      </c>
      <c r="F324" s="53">
        <v>3.0982892870959349</v>
      </c>
      <c r="G324" s="28">
        <v>4.403441964191801E-2</v>
      </c>
      <c r="H324" s="35">
        <v>1.044034419641918</v>
      </c>
      <c r="I324" s="35">
        <v>3.0213232115943613</v>
      </c>
      <c r="J324" s="35">
        <v>2.818137800823147</v>
      </c>
      <c r="K324" s="35">
        <v>2.9676122058874106</v>
      </c>
      <c r="L324" s="36">
        <v>2.9</v>
      </c>
      <c r="M324" s="36">
        <v>2.98</v>
      </c>
      <c r="N324" s="36">
        <v>2.75</v>
      </c>
      <c r="O324" s="35">
        <v>3.0276998169615621</v>
      </c>
      <c r="P324" s="35">
        <v>3.1112225705329157</v>
      </c>
      <c r="Q324" s="35">
        <v>2.8710946540152746</v>
      </c>
      <c r="R324" s="37">
        <v>0.33028373367725294</v>
      </c>
      <c r="S324" s="37">
        <v>0.32141705626309847</v>
      </c>
      <c r="T324" s="37">
        <v>0.34829921005964853</v>
      </c>
      <c r="U324" s="36">
        <v>0.95984434530910756</v>
      </c>
      <c r="V324" s="36">
        <v>1.0574358709959373</v>
      </c>
      <c r="W324" s="36">
        <v>0.92667094256598204</v>
      </c>
      <c r="X324" s="36" t="s">
        <v>479</v>
      </c>
      <c r="Y324" s="36" t="s">
        <v>375</v>
      </c>
      <c r="Z324" s="36" t="s">
        <v>275</v>
      </c>
      <c r="AA324" s="26" t="s">
        <v>90</v>
      </c>
      <c r="AB324" s="38" t="s">
        <v>75</v>
      </c>
      <c r="AC324" s="39">
        <v>44417</v>
      </c>
      <c r="AD324" s="38" t="s">
        <v>74</v>
      </c>
      <c r="AE324" s="66" t="str">
        <f>VLOOKUP(AD324,cs_lookup!$A$2:$B$54,2,FALSE)</f>
        <v>X</v>
      </c>
    </row>
    <row r="325" spans="1:31" x14ac:dyDescent="0.25">
      <c r="A325" s="40">
        <v>0.4644618332198025</v>
      </c>
      <c r="B325" s="40">
        <v>0.23819212425205516</v>
      </c>
      <c r="C325" s="40">
        <v>0.27854900019705797</v>
      </c>
      <c r="D325" s="33">
        <v>2.1530294385389439</v>
      </c>
      <c r="E325" s="34">
        <v>4.1982916233695411</v>
      </c>
      <c r="F325" s="53">
        <v>3.5900326308568884</v>
      </c>
      <c r="G325" s="28">
        <v>3.3685804177607359E-2</v>
      </c>
      <c r="H325" s="35">
        <v>1.0336858041776074</v>
      </c>
      <c r="I325" s="35">
        <v>2.0828664085716819</v>
      </c>
      <c r="J325" s="35">
        <v>4.0614774880358064</v>
      </c>
      <c r="K325" s="35">
        <v>3.473040469693875</v>
      </c>
      <c r="L325" s="36">
        <v>2.75</v>
      </c>
      <c r="M325" s="36">
        <v>3.66</v>
      </c>
      <c r="N325" s="36">
        <v>2.52</v>
      </c>
      <c r="O325" s="35">
        <v>2.84263596148842</v>
      </c>
      <c r="P325" s="35">
        <v>3.7832900432900431</v>
      </c>
      <c r="Q325" s="35">
        <v>2.6048882265275703</v>
      </c>
      <c r="R325" s="37">
        <v>0.3517861638098726</v>
      </c>
      <c r="S325" s="37">
        <v>0.26432020504840148</v>
      </c>
      <c r="T325" s="37">
        <v>0.38389363114172603</v>
      </c>
      <c r="U325" s="36">
        <v>1.3202959098494476</v>
      </c>
      <c r="V325" s="36">
        <v>0.90114989207290497</v>
      </c>
      <c r="W325" s="36">
        <v>0.72558901112434226</v>
      </c>
      <c r="X325" s="36" t="s">
        <v>403</v>
      </c>
      <c r="Y325" s="36" t="s">
        <v>406</v>
      </c>
      <c r="Z325" s="36" t="s">
        <v>281</v>
      </c>
      <c r="AA325" s="26" t="s">
        <v>84</v>
      </c>
      <c r="AB325" s="38" t="s">
        <v>86</v>
      </c>
      <c r="AC325" s="39">
        <v>44417</v>
      </c>
      <c r="AD325" s="38" t="s">
        <v>89</v>
      </c>
      <c r="AE325" s="66" t="str">
        <f>VLOOKUP(AD325,cs_lookup!$A$2:$B$54,2,FALSE)</f>
        <v>1</v>
      </c>
    </row>
    <row r="326" spans="1:31" x14ac:dyDescent="0.25">
      <c r="A326" s="40">
        <v>0.60545615366372907</v>
      </c>
      <c r="B326" s="40">
        <v>0.19772179942761153</v>
      </c>
      <c r="C326" s="40">
        <v>0.18481378453184749</v>
      </c>
      <c r="D326" s="33">
        <v>1.6516472645439506</v>
      </c>
      <c r="E326" s="34">
        <v>5.0576112643872264</v>
      </c>
      <c r="F326" s="53">
        <v>5.4108518070397391</v>
      </c>
      <c r="G326" s="28">
        <v>3.4154536989389639E-2</v>
      </c>
      <c r="H326" s="35">
        <v>1.0341545369893896</v>
      </c>
      <c r="I326" s="35">
        <v>1.5970990847772071</v>
      </c>
      <c r="J326" s="35">
        <v>4.8905759086169507</v>
      </c>
      <c r="K326" s="35">
        <v>5.2321501414979084</v>
      </c>
      <c r="L326" s="36">
        <v>2.23</v>
      </c>
      <c r="M326" s="36">
        <v>3.66</v>
      </c>
      <c r="N326" s="36">
        <v>3.2</v>
      </c>
      <c r="O326" s="35">
        <v>2.3061646174863388</v>
      </c>
      <c r="P326" s="35">
        <v>3.785005605381166</v>
      </c>
      <c r="Q326" s="35">
        <v>3.3092945183660469</v>
      </c>
      <c r="R326" s="37">
        <v>0.43362038963635419</v>
      </c>
      <c r="S326" s="37">
        <v>0.26420040133581146</v>
      </c>
      <c r="T326" s="37">
        <v>0.30217920902783429</v>
      </c>
      <c r="U326" s="36">
        <v>1.3962815590186639</v>
      </c>
      <c r="V326" s="36">
        <v>0.74837811913956043</v>
      </c>
      <c r="W326" s="36">
        <v>0.61160324406972666</v>
      </c>
      <c r="X326" s="36" t="s">
        <v>535</v>
      </c>
      <c r="Y326" s="36" t="s">
        <v>552</v>
      </c>
      <c r="Z326" s="36" t="s">
        <v>272</v>
      </c>
      <c r="AA326" s="26" t="s">
        <v>84</v>
      </c>
      <c r="AB326" s="38" t="s">
        <v>86</v>
      </c>
      <c r="AC326" s="39">
        <v>44417</v>
      </c>
      <c r="AD326" s="38" t="s">
        <v>86</v>
      </c>
      <c r="AE326" s="66" t="str">
        <f>VLOOKUP(AD326,cs_lookup!$A$2:$B$54,2,FALSE)</f>
        <v>1</v>
      </c>
    </row>
    <row r="327" spans="1:31" x14ac:dyDescent="0.25">
      <c r="A327" s="40">
        <v>0.10502490192167863</v>
      </c>
      <c r="B327" s="40">
        <v>0.15538326365906355</v>
      </c>
      <c r="C327" s="40">
        <v>0.63289082328678492</v>
      </c>
      <c r="D327" s="33">
        <v>9.5215513816498589</v>
      </c>
      <c r="E327" s="34">
        <v>6.4356995499474419</v>
      </c>
      <c r="F327" s="53">
        <v>1.5800513504157179</v>
      </c>
      <c r="G327" s="28">
        <v>3.6069027823606881E-2</v>
      </c>
      <c r="H327" s="35">
        <v>1.0360690278236069</v>
      </c>
      <c r="I327" s="35">
        <v>9.1900743347680933</v>
      </c>
      <c r="J327" s="35">
        <v>6.2116513254589192</v>
      </c>
      <c r="K327" s="35">
        <v>1.5250444786819022</v>
      </c>
      <c r="L327" s="36">
        <v>4.3499999999999996</v>
      </c>
      <c r="M327" s="36">
        <v>4.04</v>
      </c>
      <c r="N327" s="36">
        <v>1.79</v>
      </c>
      <c r="O327" s="35">
        <v>4.5069002710326895</v>
      </c>
      <c r="P327" s="35">
        <v>4.1857188724073717</v>
      </c>
      <c r="Q327" s="35">
        <v>1.8545635598042562</v>
      </c>
      <c r="R327" s="37">
        <v>0.22188198980734597</v>
      </c>
      <c r="S327" s="37">
        <v>0.23890758803513734</v>
      </c>
      <c r="T327" s="37">
        <v>0.53921042215751669</v>
      </c>
      <c r="U327" s="36">
        <v>0.47333675893599503</v>
      </c>
      <c r="V327" s="36">
        <v>0.65039065915399286</v>
      </c>
      <c r="W327" s="36">
        <v>1.1737362582021864</v>
      </c>
      <c r="X327" s="36" t="s">
        <v>553</v>
      </c>
      <c r="Y327" s="36" t="s">
        <v>539</v>
      </c>
      <c r="Z327" s="36" t="s">
        <v>272</v>
      </c>
      <c r="AA327" s="26" t="s">
        <v>85</v>
      </c>
      <c r="AB327" s="38" t="s">
        <v>102</v>
      </c>
      <c r="AC327" s="39">
        <v>44417</v>
      </c>
      <c r="AD327" s="38" t="s">
        <v>74</v>
      </c>
      <c r="AE327" s="66" t="str">
        <f>VLOOKUP(AD327,cs_lookup!$A$2:$B$54,2,FALSE)</f>
        <v>X</v>
      </c>
    </row>
    <row r="328" spans="1:31" x14ac:dyDescent="0.25">
      <c r="A328" s="40">
        <v>0.56920642547367351</v>
      </c>
      <c r="B328" s="40">
        <v>0.34980862196592383</v>
      </c>
      <c r="C328" s="40">
        <v>8.0421608310587769E-2</v>
      </c>
      <c r="D328" s="33">
        <v>1.7568318895343378</v>
      </c>
      <c r="E328" s="34">
        <v>2.8587059815164126</v>
      </c>
      <c r="F328" s="53">
        <v>12.434469056351199</v>
      </c>
      <c r="G328" s="28">
        <v>3.3606004015536151E-2</v>
      </c>
      <c r="H328" s="35">
        <v>1.0336060040155362</v>
      </c>
      <c r="I328" s="35">
        <v>1.6997113820054115</v>
      </c>
      <c r="J328" s="35">
        <v>2.765759845057405</v>
      </c>
      <c r="K328" s="35">
        <v>12.030182688610134</v>
      </c>
      <c r="L328" s="36">
        <v>2.0699999999999998</v>
      </c>
      <c r="M328" s="36">
        <v>3.8</v>
      </c>
      <c r="N328" s="36">
        <v>3.48</v>
      </c>
      <c r="O328" s="35">
        <v>2.1395644283121595</v>
      </c>
      <c r="P328" s="35">
        <v>3.9277028152590372</v>
      </c>
      <c r="Q328" s="35">
        <v>3.5969488939740657</v>
      </c>
      <c r="R328" s="37">
        <v>0.46738485028416327</v>
      </c>
      <c r="S328" s="37">
        <v>0.25460174739163627</v>
      </c>
      <c r="T328" s="37">
        <v>0.27801340232420052</v>
      </c>
      <c r="U328" s="36">
        <v>1.2178538203101881</v>
      </c>
      <c r="V328" s="36">
        <v>1.3739443092974433</v>
      </c>
      <c r="W328" s="36">
        <v>0.28927241506438417</v>
      </c>
      <c r="X328" s="36" t="s">
        <v>554</v>
      </c>
      <c r="Y328" s="36" t="s">
        <v>555</v>
      </c>
      <c r="Z328" s="36" t="s">
        <v>272</v>
      </c>
      <c r="AA328" s="26" t="s">
        <v>84</v>
      </c>
      <c r="AB328" s="38" t="s">
        <v>78</v>
      </c>
      <c r="AC328" s="39">
        <v>44417</v>
      </c>
      <c r="AD328" s="38" t="s">
        <v>79</v>
      </c>
      <c r="AE328" s="66" t="str">
        <f>VLOOKUP(AD328,cs_lookup!$A$2:$B$54,2,FALSE)</f>
        <v>2</v>
      </c>
    </row>
    <row r="329" spans="1:31" x14ac:dyDescent="0.25">
      <c r="A329" s="40">
        <v>2.9196680004954283E-2</v>
      </c>
      <c r="B329" s="40">
        <v>0.13171417093058388</v>
      </c>
      <c r="C329" s="40">
        <v>0.67248931345299523</v>
      </c>
      <c r="D329" s="33">
        <v>34.250469568126015</v>
      </c>
      <c r="E329" s="34">
        <v>7.5921975056656654</v>
      </c>
      <c r="F329" s="53">
        <v>1.4870124773661502</v>
      </c>
      <c r="G329" s="28">
        <v>3.5247054387885113E-2</v>
      </c>
      <c r="H329" s="35">
        <v>1.0352470543878851</v>
      </c>
      <c r="I329" s="35">
        <v>33.084343899319215</v>
      </c>
      <c r="J329" s="35">
        <v>7.3337059723920062</v>
      </c>
      <c r="K329" s="35">
        <v>1.436384166526687</v>
      </c>
      <c r="L329" s="36">
        <v>5.81</v>
      </c>
      <c r="M329" s="36">
        <v>3.89</v>
      </c>
      <c r="N329" s="36">
        <v>1.65</v>
      </c>
      <c r="O329" s="35">
        <v>6.014785385993612</v>
      </c>
      <c r="P329" s="35">
        <v>4.0271110415688733</v>
      </c>
      <c r="Q329" s="35">
        <v>1.7081576397400104</v>
      </c>
      <c r="R329" s="37">
        <v>0.16625697108473059</v>
      </c>
      <c r="S329" s="37">
        <v>0.24831696709570297</v>
      </c>
      <c r="T329" s="37">
        <v>0.58542606181956636</v>
      </c>
      <c r="U329" s="36">
        <v>0.17561176421333094</v>
      </c>
      <c r="V329" s="36">
        <v>0.53042759208564427</v>
      </c>
      <c r="W329" s="36">
        <v>1.1487177584182484</v>
      </c>
      <c r="X329" s="36" t="s">
        <v>556</v>
      </c>
      <c r="Y329" s="36" t="s">
        <v>557</v>
      </c>
      <c r="Z329" s="36" t="s">
        <v>272</v>
      </c>
      <c r="AA329" s="26" t="s">
        <v>85</v>
      </c>
      <c r="AB329" s="38" t="s">
        <v>77</v>
      </c>
      <c r="AC329" s="39">
        <v>44417</v>
      </c>
      <c r="AD329" s="38" t="s">
        <v>94</v>
      </c>
      <c r="AE329" s="66" t="str">
        <f>VLOOKUP(AD329,cs_lookup!$A$2:$B$54,2,FALSE)</f>
        <v>1</v>
      </c>
    </row>
    <row r="330" spans="1:31" x14ac:dyDescent="0.25">
      <c r="A330" s="40">
        <v>0.27844238381225073</v>
      </c>
      <c r="B330" s="40">
        <v>0.26888492365804129</v>
      </c>
      <c r="C330" s="40">
        <v>0.41216065639418908</v>
      </c>
      <c r="D330" s="33">
        <v>3.5914072646148729</v>
      </c>
      <c r="E330" s="34">
        <v>3.7190631084685357</v>
      </c>
      <c r="F330" s="53">
        <v>2.426238372067234</v>
      </c>
      <c r="G330" s="28">
        <v>3.5459249517582059E-2</v>
      </c>
      <c r="H330" s="35">
        <v>1.0354592495175821</v>
      </c>
      <c r="I330" s="35">
        <v>3.4684197048682512</v>
      </c>
      <c r="J330" s="35">
        <v>3.5917039808193691</v>
      </c>
      <c r="K330" s="35">
        <v>2.3431519619894385</v>
      </c>
      <c r="L330" s="36">
        <v>4.13</v>
      </c>
      <c r="M330" s="36">
        <v>3.5</v>
      </c>
      <c r="N330" s="36">
        <v>1.97</v>
      </c>
      <c r="O330" s="35">
        <v>4.2764467005076137</v>
      </c>
      <c r="P330" s="35">
        <v>3.6241073733115372</v>
      </c>
      <c r="Q330" s="35">
        <v>2.0398547215496365</v>
      </c>
      <c r="R330" s="37">
        <v>0.23383899532322011</v>
      </c>
      <c r="S330" s="37">
        <v>0.27593001448139975</v>
      </c>
      <c r="T330" s="37">
        <v>0.49023099019538025</v>
      </c>
      <c r="U330" s="36">
        <v>1.1907440135353744</v>
      </c>
      <c r="V330" s="36">
        <v>0.97446783440141727</v>
      </c>
      <c r="W330" s="36">
        <v>0.84074786098268406</v>
      </c>
      <c r="X330" s="36" t="s">
        <v>558</v>
      </c>
      <c r="Y330" s="36" t="s">
        <v>559</v>
      </c>
      <c r="Z330" s="36" t="s">
        <v>272</v>
      </c>
      <c r="AA330" s="26" t="s">
        <v>90</v>
      </c>
      <c r="AB330" s="38" t="s">
        <v>75</v>
      </c>
      <c r="AC330" s="39">
        <v>44417</v>
      </c>
      <c r="AD330" s="38" t="s">
        <v>75</v>
      </c>
      <c r="AE330" s="66" t="str">
        <f>VLOOKUP(AD330,cs_lookup!$A$2:$B$54,2,FALSE)</f>
        <v>X</v>
      </c>
    </row>
    <row r="331" spans="1:31" x14ac:dyDescent="0.25">
      <c r="A331" s="40">
        <v>0.65901444996683645</v>
      </c>
      <c r="B331" s="40">
        <v>0.20871053291209152</v>
      </c>
      <c r="C331" s="40">
        <v>0.12751395388014355</v>
      </c>
      <c r="D331" s="33">
        <v>1.5174174102712361</v>
      </c>
      <c r="E331" s="34">
        <v>4.7913250282447324</v>
      </c>
      <c r="F331" s="53">
        <v>7.8422789786594471</v>
      </c>
      <c r="G331" s="28">
        <v>3.5965531250668148E-2</v>
      </c>
      <c r="H331" s="35">
        <v>1.0359655312506681</v>
      </c>
      <c r="I331" s="35">
        <v>1.4647373532199819</v>
      </c>
      <c r="J331" s="35">
        <v>4.6249849861900429</v>
      </c>
      <c r="K331" s="35">
        <v>7.5700192159789959</v>
      </c>
      <c r="L331" s="36">
        <v>1.75</v>
      </c>
      <c r="M331" s="36">
        <v>3.93</v>
      </c>
      <c r="N331" s="36">
        <v>4.76</v>
      </c>
      <c r="O331" s="35">
        <v>1.8129396796886692</v>
      </c>
      <c r="P331" s="35">
        <v>4.0713445378151256</v>
      </c>
      <c r="Q331" s="35">
        <v>4.9311959287531799</v>
      </c>
      <c r="R331" s="37">
        <v>0.55159033210179786</v>
      </c>
      <c r="S331" s="37">
        <v>0.2456191046254825</v>
      </c>
      <c r="T331" s="37">
        <v>0.2027905632727198</v>
      </c>
      <c r="U331" s="36">
        <v>1.1947534458330809</v>
      </c>
      <c r="V331" s="36">
        <v>0.8497324881561279</v>
      </c>
      <c r="W331" s="36">
        <v>0.62879629023298467</v>
      </c>
      <c r="X331" s="36" t="s">
        <v>337</v>
      </c>
      <c r="Y331" s="36" t="s">
        <v>528</v>
      </c>
      <c r="Z331" s="36" t="s">
        <v>272</v>
      </c>
      <c r="AA331" s="26" t="s">
        <v>84</v>
      </c>
      <c r="AB331" s="38" t="s">
        <v>86</v>
      </c>
      <c r="AC331" s="39">
        <v>44417</v>
      </c>
      <c r="AD331" s="38" t="s">
        <v>73</v>
      </c>
      <c r="AE331" s="66" t="str">
        <f>VLOOKUP(AD331,cs_lookup!$A$2:$B$54,2,FALSE)</f>
        <v>X</v>
      </c>
    </row>
    <row r="332" spans="1:31" x14ac:dyDescent="0.25">
      <c r="A332" s="40">
        <v>1.4228498196169004E-2</v>
      </c>
      <c r="B332" s="40">
        <v>5.0536476047813736E-2</v>
      </c>
      <c r="C332" s="40">
        <v>0.71072421684868858</v>
      </c>
      <c r="D332" s="33">
        <v>70.281486226652376</v>
      </c>
      <c r="E332" s="34">
        <v>19.787687591312793</v>
      </c>
      <c r="F332" s="53">
        <v>1.4070155150107928</v>
      </c>
      <c r="G332" s="28">
        <v>3.6167954854959161E-2</v>
      </c>
      <c r="H332" s="35">
        <v>1.0361679548549592</v>
      </c>
      <c r="I332" s="35">
        <v>67.828276195329977</v>
      </c>
      <c r="J332" s="35">
        <v>19.096988570817786</v>
      </c>
      <c r="K332" s="35">
        <v>1.3579029426824383</v>
      </c>
      <c r="L332" s="36">
        <v>10.17</v>
      </c>
      <c r="M332" s="36">
        <v>5.22</v>
      </c>
      <c r="N332" s="36">
        <v>1.34</v>
      </c>
      <c r="O332" s="35">
        <v>10.537828100874934</v>
      </c>
      <c r="P332" s="35">
        <v>5.4087967243428867</v>
      </c>
      <c r="Q332" s="35">
        <v>1.3884650595056454</v>
      </c>
      <c r="R332" s="37">
        <v>9.4896214896214914E-2</v>
      </c>
      <c r="S332" s="37">
        <v>0.18488400488400492</v>
      </c>
      <c r="T332" s="37">
        <v>0.72021978021978028</v>
      </c>
      <c r="U332" s="36">
        <v>0.14993746812483805</v>
      </c>
      <c r="V332" s="36">
        <v>0.27334152610724766</v>
      </c>
      <c r="W332" s="36">
        <v>0.98681574203891753</v>
      </c>
      <c r="X332" s="36" t="s">
        <v>515</v>
      </c>
      <c r="Y332" s="36" t="s">
        <v>560</v>
      </c>
      <c r="Z332" s="36" t="s">
        <v>272</v>
      </c>
      <c r="AA332" s="26" t="s">
        <v>85</v>
      </c>
      <c r="AB332" s="38" t="s">
        <v>103</v>
      </c>
      <c r="AC332" s="39">
        <v>44417</v>
      </c>
      <c r="AD332" s="38" t="s">
        <v>77</v>
      </c>
      <c r="AE332" s="66" t="str">
        <f>VLOOKUP(AD332,cs_lookup!$A$2:$B$54,2,FALSE)</f>
        <v>2</v>
      </c>
    </row>
    <row r="333" spans="1:31" x14ac:dyDescent="0.25">
      <c r="A333" s="40">
        <v>0.72961423446910134</v>
      </c>
      <c r="B333" s="40">
        <v>0.23019308595182422</v>
      </c>
      <c r="C333" s="40">
        <v>3.9510935870495367E-2</v>
      </c>
      <c r="D333" s="33">
        <v>1.3705872949801245</v>
      </c>
      <c r="E333" s="34">
        <v>4.3441791305985804</v>
      </c>
      <c r="F333" s="53">
        <v>25.309448586024153</v>
      </c>
      <c r="G333" s="28">
        <v>3.3254717217933383E-2</v>
      </c>
      <c r="H333" s="35">
        <v>1.0332547172179334</v>
      </c>
      <c r="I333" s="35">
        <v>1.3264757200145849</v>
      </c>
      <c r="J333" s="35">
        <v>4.2043641884310983</v>
      </c>
      <c r="K333" s="35">
        <v>24.494878333747689</v>
      </c>
      <c r="L333" s="36">
        <v>2.95</v>
      </c>
      <c r="M333" s="36">
        <v>3.31</v>
      </c>
      <c r="N333" s="36">
        <v>2.5499999999999998</v>
      </c>
      <c r="O333" s="35">
        <v>3.0481014157929036</v>
      </c>
      <c r="P333" s="35">
        <v>3.4200731139913594</v>
      </c>
      <c r="Q333" s="35">
        <v>2.63479952890573</v>
      </c>
      <c r="R333" s="37">
        <v>0.32807307355942084</v>
      </c>
      <c r="S333" s="37">
        <v>0.29239140996987656</v>
      </c>
      <c r="T333" s="37">
        <v>0.37953551647070255</v>
      </c>
      <c r="U333" s="36">
        <v>2.2239381810679237</v>
      </c>
      <c r="V333" s="36">
        <v>0.78727718429053606</v>
      </c>
      <c r="W333" s="36">
        <v>0.1041033952182057</v>
      </c>
      <c r="X333" s="36" t="s">
        <v>336</v>
      </c>
      <c r="Y333" s="36" t="s">
        <v>561</v>
      </c>
      <c r="Z333" s="36" t="s">
        <v>272</v>
      </c>
      <c r="AA333" s="26" t="s">
        <v>84</v>
      </c>
      <c r="AB333" s="38" t="s">
        <v>94</v>
      </c>
      <c r="AC333" s="39">
        <v>44417</v>
      </c>
      <c r="AD333" s="38" t="s">
        <v>78</v>
      </c>
      <c r="AE333" s="66" t="str">
        <f>VLOOKUP(AD333,cs_lookup!$A$2:$B$54,2,FALSE)</f>
        <v>1</v>
      </c>
    </row>
    <row r="334" spans="1:31" x14ac:dyDescent="0.25">
      <c r="A334" s="40">
        <v>0.32269203808418018</v>
      </c>
      <c r="B334" s="40">
        <v>0.46164273356527524</v>
      </c>
      <c r="C334" s="40">
        <v>0.21105002300591286</v>
      </c>
      <c r="D334" s="33">
        <v>3.0989298835415688</v>
      </c>
      <c r="E334" s="34">
        <v>2.1661772779937025</v>
      </c>
      <c r="F334" s="53">
        <v>4.738213176939496</v>
      </c>
      <c r="G334" s="28">
        <v>3.5763286503157854E-2</v>
      </c>
      <c r="H334" s="35">
        <v>1.0357632865031579</v>
      </c>
      <c r="I334" s="35">
        <v>2.9919286809285075</v>
      </c>
      <c r="J334" s="35">
        <v>2.0913825641638035</v>
      </c>
      <c r="K334" s="35">
        <v>4.5746100858007672</v>
      </c>
      <c r="L334" s="36">
        <v>4.78</v>
      </c>
      <c r="M334" s="36">
        <v>3.69</v>
      </c>
      <c r="N334" s="36">
        <v>1.8</v>
      </c>
      <c r="O334" s="35">
        <v>4.9509485094850945</v>
      </c>
      <c r="P334" s="35">
        <v>3.8219665271966523</v>
      </c>
      <c r="Q334" s="35">
        <v>1.8643739157056842</v>
      </c>
      <c r="R334" s="37">
        <v>0.20198149871366797</v>
      </c>
      <c r="S334" s="37">
        <v>0.26164541025781379</v>
      </c>
      <c r="T334" s="37">
        <v>0.53637309102851827</v>
      </c>
      <c r="U334" s="36">
        <v>1.5976316649755793</v>
      </c>
      <c r="V334" s="36">
        <v>1.7643830752100444</v>
      </c>
      <c r="W334" s="36">
        <v>0.39347615780130851</v>
      </c>
      <c r="X334" s="36" t="s">
        <v>562</v>
      </c>
      <c r="Y334" s="36" t="s">
        <v>335</v>
      </c>
      <c r="Z334" s="36" t="s">
        <v>272</v>
      </c>
      <c r="AA334" s="26" t="s">
        <v>84</v>
      </c>
      <c r="AB334" s="38" t="s">
        <v>78</v>
      </c>
      <c r="AC334" s="39">
        <v>44417</v>
      </c>
      <c r="AD334" s="38" t="s">
        <v>79</v>
      </c>
      <c r="AE334" s="66" t="str">
        <f>VLOOKUP(AD334,cs_lookup!$A$2:$B$54,2,FALSE)</f>
        <v>2</v>
      </c>
    </row>
    <row r="335" spans="1:31" x14ac:dyDescent="0.25">
      <c r="A335" s="40">
        <v>0.33442498409517873</v>
      </c>
      <c r="B335" s="40">
        <v>0.53459828016049438</v>
      </c>
      <c r="C335" s="40">
        <v>0.13000014907004948</v>
      </c>
      <c r="D335" s="33">
        <v>2.9902072140501197</v>
      </c>
      <c r="E335" s="34">
        <v>1.8705634438251186</v>
      </c>
      <c r="F335" s="53">
        <v>7.6922988716048204</v>
      </c>
      <c r="G335" s="28">
        <v>1.8648381902238942E-2</v>
      </c>
      <c r="H335" s="35">
        <v>1.0186483819022389</v>
      </c>
      <c r="I335" s="35">
        <v>2.9354655317531284</v>
      </c>
      <c r="J335" s="35">
        <v>1.8363190646138376</v>
      </c>
      <c r="K335" s="35">
        <v>7.5514760620736556</v>
      </c>
      <c r="L335" s="36">
        <v>2.79</v>
      </c>
      <c r="M335" s="36">
        <v>3.45</v>
      </c>
      <c r="N335" s="36">
        <v>2.7</v>
      </c>
      <c r="O335" s="35">
        <v>2.8420289855072465</v>
      </c>
      <c r="P335" s="35">
        <v>3.5143369175627246</v>
      </c>
      <c r="Q335" s="35">
        <v>2.7503506311360453</v>
      </c>
      <c r="R335" s="37">
        <v>0.35186129525752163</v>
      </c>
      <c r="S335" s="37">
        <v>0.28454869964303919</v>
      </c>
      <c r="T335" s="37">
        <v>0.36359000509943901</v>
      </c>
      <c r="U335" s="36">
        <v>0.95044549827629798</v>
      </c>
      <c r="V335" s="36">
        <v>1.8787584720335657</v>
      </c>
      <c r="W335" s="36">
        <v>0.35754599204259052</v>
      </c>
      <c r="X335" s="36" t="s">
        <v>563</v>
      </c>
      <c r="Y335" s="36" t="s">
        <v>334</v>
      </c>
      <c r="Z335" s="36" t="s">
        <v>272</v>
      </c>
      <c r="AA335" s="26" t="s">
        <v>84</v>
      </c>
      <c r="AB335" s="38" t="s">
        <v>78</v>
      </c>
      <c r="AC335" s="39">
        <v>44417</v>
      </c>
      <c r="AD335" s="38" t="s">
        <v>86</v>
      </c>
      <c r="AE335" s="66" t="str">
        <f>VLOOKUP(AD335,cs_lookup!$A$2:$B$54,2,FALSE)</f>
        <v>1</v>
      </c>
    </row>
    <row r="336" spans="1:31" x14ac:dyDescent="0.25">
      <c r="A336" s="40" t="e">
        <v>#N/A</v>
      </c>
      <c r="B336" s="40" t="e">
        <v>#N/A</v>
      </c>
      <c r="C336" s="40" t="e">
        <v>#N/A</v>
      </c>
      <c r="D336" s="33" t="e">
        <v>#N/A</v>
      </c>
      <c r="E336" s="34" t="e">
        <v>#N/A</v>
      </c>
      <c r="F336" s="53" t="e">
        <v>#N/A</v>
      </c>
      <c r="G336" s="28">
        <v>3.4174415671264669E-2</v>
      </c>
      <c r="H336" s="35">
        <v>1.0341744156712647</v>
      </c>
      <c r="I336" s="35" t="e">
        <v>#N/A</v>
      </c>
      <c r="J336" s="35" t="e">
        <v>#N/A</v>
      </c>
      <c r="K336" s="35" t="e">
        <v>#N/A</v>
      </c>
      <c r="L336" s="36">
        <v>2.37</v>
      </c>
      <c r="M336" s="36">
        <v>3.53</v>
      </c>
      <c r="N336" s="36">
        <v>3.04</v>
      </c>
      <c r="O336" s="35">
        <v>2.4509933651408975</v>
      </c>
      <c r="P336" s="35">
        <v>3.6506356873195642</v>
      </c>
      <c r="Q336" s="35">
        <v>3.1438902236406445</v>
      </c>
      <c r="R336" s="37">
        <v>0.40799784047661597</v>
      </c>
      <c r="S336" s="37">
        <v>0.27392489573075918</v>
      </c>
      <c r="T336" s="37">
        <v>0.31807726379262496</v>
      </c>
      <c r="U336" s="36" t="e">
        <v>#N/A</v>
      </c>
      <c r="V336" s="36" t="e">
        <v>#N/A</v>
      </c>
      <c r="W336" s="36" t="e">
        <v>#N/A</v>
      </c>
      <c r="X336" s="36" t="s">
        <v>349</v>
      </c>
      <c r="Y336" s="36" t="s">
        <v>294</v>
      </c>
      <c r="Z336" s="36" t="s">
        <v>270</v>
      </c>
      <c r="AA336" s="26"/>
      <c r="AB336" s="38" t="e">
        <v>#N/A</v>
      </c>
      <c r="AC336" s="39">
        <v>44417</v>
      </c>
      <c r="AD336" s="38" t="s">
        <v>78</v>
      </c>
      <c r="AE336" s="66" t="str">
        <f>VLOOKUP(AD336,cs_lookup!$A$2:$B$54,2,FALSE)</f>
        <v>1</v>
      </c>
    </row>
    <row r="337" spans="1:31" x14ac:dyDescent="0.25">
      <c r="A337" s="40" t="e">
        <v>#N/A</v>
      </c>
      <c r="B337" s="40" t="e">
        <v>#N/A</v>
      </c>
      <c r="C337" s="40" t="e">
        <v>#N/A</v>
      </c>
      <c r="D337" s="33" t="e">
        <v>#N/A</v>
      </c>
      <c r="E337" s="34" t="e">
        <v>#N/A</v>
      </c>
      <c r="F337" s="53" t="e">
        <v>#N/A</v>
      </c>
      <c r="G337" s="28">
        <v>3.8887828226045418E-2</v>
      </c>
      <c r="H337" s="35">
        <v>1.0388878282260454</v>
      </c>
      <c r="I337" s="35" t="e">
        <v>#N/A</v>
      </c>
      <c r="J337" s="35" t="e">
        <v>#N/A</v>
      </c>
      <c r="K337" s="35" t="e">
        <v>#N/A</v>
      </c>
      <c r="L337" s="36">
        <v>3.56</v>
      </c>
      <c r="M337" s="36">
        <v>3.15</v>
      </c>
      <c r="N337" s="36">
        <v>2.27</v>
      </c>
      <c r="O337" s="35">
        <v>3.6984406684847215</v>
      </c>
      <c r="P337" s="35">
        <v>3.272496658912043</v>
      </c>
      <c r="Q337" s="35">
        <v>2.3582753700731232</v>
      </c>
      <c r="R337" s="37">
        <v>0.27038422125336065</v>
      </c>
      <c r="S337" s="37">
        <v>0.30557708814665518</v>
      </c>
      <c r="T337" s="37">
        <v>0.42403869059998406</v>
      </c>
      <c r="U337" s="36" t="e">
        <v>#N/A</v>
      </c>
      <c r="V337" s="36" t="e">
        <v>#N/A</v>
      </c>
      <c r="W337" s="36" t="e">
        <v>#N/A</v>
      </c>
      <c r="X337" s="36" t="s">
        <v>425</v>
      </c>
      <c r="Y337" s="36" t="s">
        <v>493</v>
      </c>
      <c r="Z337" s="36" t="s">
        <v>273</v>
      </c>
      <c r="AA337" s="26"/>
      <c r="AB337" s="38" t="e">
        <v>#N/A</v>
      </c>
      <c r="AC337" s="39">
        <v>44417</v>
      </c>
      <c r="AD337" s="38" t="s">
        <v>78</v>
      </c>
      <c r="AE337" s="66" t="str">
        <f>VLOOKUP(AD337,cs_lookup!$A$2:$B$54,2,FALSE)</f>
        <v>1</v>
      </c>
    </row>
    <row r="338" spans="1:31" x14ac:dyDescent="0.25">
      <c r="A338" s="40">
        <v>0.4571227397497748</v>
      </c>
      <c r="B338" s="40">
        <v>0.33089773849663145</v>
      </c>
      <c r="C338" s="40">
        <v>0.20471425685346359</v>
      </c>
      <c r="D338" s="33">
        <v>2.1875962691057369</v>
      </c>
      <c r="E338" s="34">
        <v>3.0220816997520217</v>
      </c>
      <c r="F338" s="53">
        <v>4.8848576321472787</v>
      </c>
      <c r="G338" s="28">
        <v>4.995611282950585E-2</v>
      </c>
      <c r="H338" s="35">
        <v>1.0499561128295058</v>
      </c>
      <c r="I338" s="35">
        <v>2.0835121033872808</v>
      </c>
      <c r="J338" s="35">
        <v>2.8782933522886722</v>
      </c>
      <c r="K338" s="35">
        <v>4.652439823397164</v>
      </c>
      <c r="L338" s="36">
        <v>1.72</v>
      </c>
      <c r="M338" s="36">
        <v>3.26</v>
      </c>
      <c r="N338" s="36">
        <v>6.18</v>
      </c>
      <c r="O338" s="35">
        <v>1.8059245140667501</v>
      </c>
      <c r="P338" s="35">
        <v>3.4228569278241889</v>
      </c>
      <c r="Q338" s="35">
        <v>6.4887287772863456</v>
      </c>
      <c r="R338" s="37">
        <v>0.55373300058268005</v>
      </c>
      <c r="S338" s="37">
        <v>0.29215360766938953</v>
      </c>
      <c r="T338" s="37">
        <v>0.1541133917479304</v>
      </c>
      <c r="U338" s="36">
        <v>0.8255291616514735</v>
      </c>
      <c r="V338" s="36">
        <v>1.1326156166145518</v>
      </c>
      <c r="W338" s="36">
        <v>1.3283352895658578</v>
      </c>
      <c r="X338" s="36" t="s">
        <v>428</v>
      </c>
      <c r="Y338" s="36" t="s">
        <v>350</v>
      </c>
      <c r="Z338" s="36" t="s">
        <v>273</v>
      </c>
      <c r="AA338" s="26" t="s">
        <v>90</v>
      </c>
      <c r="AB338" s="38" t="s">
        <v>75</v>
      </c>
      <c r="AC338" s="39">
        <v>44417</v>
      </c>
      <c r="AD338" s="38" t="s">
        <v>100</v>
      </c>
      <c r="AE338" s="66" t="str">
        <f>VLOOKUP(AD338,cs_lookup!$A$2:$B$54,2,FALSE)</f>
        <v>1</v>
      </c>
    </row>
    <row r="339" spans="1:31" x14ac:dyDescent="0.25">
      <c r="A339" s="40">
        <v>0.73957410353059405</v>
      </c>
      <c r="B339" s="40">
        <v>0.17533782856158908</v>
      </c>
      <c r="C339" s="40">
        <v>8.119587524081763E-2</v>
      </c>
      <c r="D339" s="33">
        <v>1.3521295502724873</v>
      </c>
      <c r="E339" s="34">
        <v>5.7032758315969474</v>
      </c>
      <c r="F339" s="53">
        <v>12.315896553046752</v>
      </c>
      <c r="G339" s="28">
        <v>3.743474904300137E-2</v>
      </c>
      <c r="H339" s="35">
        <v>1.0374347490430014</v>
      </c>
      <c r="I339" s="35">
        <v>1.3033393681094461</v>
      </c>
      <c r="J339" s="35">
        <v>5.4974790818005923</v>
      </c>
      <c r="K339" s="35">
        <v>11.871490293156029</v>
      </c>
      <c r="L339" s="36">
        <v>1.72</v>
      </c>
      <c r="M339" s="36">
        <v>3.66</v>
      </c>
      <c r="N339" s="36">
        <v>5.47</v>
      </c>
      <c r="O339" s="35">
        <v>1.7843877683539624</v>
      </c>
      <c r="P339" s="35">
        <v>3.797011181497385</v>
      </c>
      <c r="Q339" s="35">
        <v>5.6747680772652176</v>
      </c>
      <c r="R339" s="37">
        <v>0.56041630509632234</v>
      </c>
      <c r="S339" s="37">
        <v>0.26336503955346297</v>
      </c>
      <c r="T339" s="37">
        <v>0.17621865535021472</v>
      </c>
      <c r="U339" s="36">
        <v>1.319686984131339</v>
      </c>
      <c r="V339" s="36">
        <v>0.66575969558782544</v>
      </c>
      <c r="W339" s="36">
        <v>0.46076776082220117</v>
      </c>
      <c r="X339" s="36" t="s">
        <v>497</v>
      </c>
      <c r="Y339" s="36" t="s">
        <v>429</v>
      </c>
      <c r="Z339" s="36" t="s">
        <v>278</v>
      </c>
      <c r="AA339" s="26" t="s">
        <v>84</v>
      </c>
      <c r="AB339" s="38" t="s">
        <v>86</v>
      </c>
      <c r="AC339" s="39">
        <v>44417</v>
      </c>
      <c r="AD339" s="38" t="s">
        <v>94</v>
      </c>
      <c r="AE339" s="66" t="str">
        <f>VLOOKUP(AD339,cs_lookup!$A$2:$B$54,2,FALSE)</f>
        <v>1</v>
      </c>
    </row>
    <row r="340" spans="1:31" x14ac:dyDescent="0.25">
      <c r="A340" s="40">
        <v>0.52766759730675072</v>
      </c>
      <c r="B340" s="40">
        <v>0.25485601829744026</v>
      </c>
      <c r="C340" s="40">
        <v>0.20733505201629954</v>
      </c>
      <c r="D340" s="33">
        <v>1.8951324756419841</v>
      </c>
      <c r="E340" s="34">
        <v>3.9237841298803806</v>
      </c>
      <c r="F340" s="53">
        <v>4.8231111443779682</v>
      </c>
      <c r="G340" s="28">
        <v>3.3197527498839641E-2</v>
      </c>
      <c r="H340" s="35">
        <v>1.0331975274988396</v>
      </c>
      <c r="I340" s="35">
        <v>1.8342402350010583</v>
      </c>
      <c r="J340" s="35">
        <v>3.7977095622548198</v>
      </c>
      <c r="K340" s="35">
        <v>4.6681404242746654</v>
      </c>
      <c r="L340" s="36">
        <v>2.12</v>
      </c>
      <c r="M340" s="36">
        <v>3.25</v>
      </c>
      <c r="N340" s="36">
        <v>3.94</v>
      </c>
      <c r="O340" s="35">
        <v>2.1903787582975403</v>
      </c>
      <c r="P340" s="35">
        <v>3.3578919643712286</v>
      </c>
      <c r="Q340" s="35">
        <v>4.0707982583454285</v>
      </c>
      <c r="R340" s="37">
        <v>0.45654204607848026</v>
      </c>
      <c r="S340" s="37">
        <v>0.29780588851888562</v>
      </c>
      <c r="T340" s="37">
        <v>0.24565206540263404</v>
      </c>
      <c r="U340" s="36">
        <v>1.1557918965826071</v>
      </c>
      <c r="V340" s="36">
        <v>0.85577897591262153</v>
      </c>
      <c r="W340" s="36">
        <v>0.84401916864191084</v>
      </c>
      <c r="X340" s="36" t="s">
        <v>440</v>
      </c>
      <c r="Y340" s="36" t="s">
        <v>435</v>
      </c>
      <c r="Z340" s="36" t="s">
        <v>269</v>
      </c>
      <c r="AA340" s="26" t="s">
        <v>84</v>
      </c>
      <c r="AB340" s="38" t="s">
        <v>86</v>
      </c>
      <c r="AC340" s="39">
        <v>44417</v>
      </c>
      <c r="AD340" s="38" t="s">
        <v>79</v>
      </c>
      <c r="AE340" s="66" t="str">
        <f>VLOOKUP(AD340,cs_lookup!$A$2:$B$54,2,FALSE)</f>
        <v>2</v>
      </c>
    </row>
    <row r="341" spans="1:31" x14ac:dyDescent="0.25">
      <c r="A341" s="40">
        <v>0.16362198781146778</v>
      </c>
      <c r="B341" s="40">
        <v>0.14211411566291965</v>
      </c>
      <c r="C341" s="40">
        <v>0.59685115432297176</v>
      </c>
      <c r="D341" s="33">
        <v>6.1116480332230321</v>
      </c>
      <c r="E341" s="34">
        <v>7.0365986892667243</v>
      </c>
      <c r="F341" s="53">
        <v>1.675459606230189</v>
      </c>
      <c r="G341" s="28">
        <v>3.5114605543709931E-2</v>
      </c>
      <c r="H341" s="35">
        <v>1.0351146055437099</v>
      </c>
      <c r="I341" s="35">
        <v>5.9043201598076136</v>
      </c>
      <c r="J341" s="35">
        <v>6.7978933458973287</v>
      </c>
      <c r="K341" s="35">
        <v>1.618622321873362</v>
      </c>
      <c r="L341" s="36">
        <v>2.1</v>
      </c>
      <c r="M341" s="36">
        <v>3.84</v>
      </c>
      <c r="N341" s="36">
        <v>3.35</v>
      </c>
      <c r="O341" s="35">
        <v>2.1737406716417911</v>
      </c>
      <c r="P341" s="35">
        <v>3.974840085287846</v>
      </c>
      <c r="Q341" s="35">
        <v>3.4676339285714284</v>
      </c>
      <c r="R341" s="37">
        <v>0.46003647677287846</v>
      </c>
      <c r="S341" s="37">
        <v>0.25158244823516795</v>
      </c>
      <c r="T341" s="37">
        <v>0.28838107499195365</v>
      </c>
      <c r="U341" s="36">
        <v>0.35567176968066488</v>
      </c>
      <c r="V341" s="36">
        <v>0.56488088362220634</v>
      </c>
      <c r="W341" s="36">
        <v>2.0696613130373582</v>
      </c>
      <c r="X341" s="36" t="s">
        <v>502</v>
      </c>
      <c r="Y341" s="36" t="s">
        <v>362</v>
      </c>
      <c r="Z341" s="36" t="s">
        <v>269</v>
      </c>
      <c r="AA341" s="26" t="s">
        <v>85</v>
      </c>
      <c r="AB341" s="38" t="s">
        <v>96</v>
      </c>
      <c r="AC341" s="39">
        <v>44417</v>
      </c>
      <c r="AD341" s="38" t="s">
        <v>73</v>
      </c>
      <c r="AE341" s="66" t="str">
        <f>VLOOKUP(AD341,cs_lookup!$A$2:$B$54,2,FALSE)</f>
        <v>X</v>
      </c>
    </row>
    <row r="342" spans="1:31" x14ac:dyDescent="0.25">
      <c r="A342" s="40">
        <v>0.27513786130474333</v>
      </c>
      <c r="B342" s="40">
        <v>0.23826269368779773</v>
      </c>
      <c r="C342" s="40">
        <v>0.44071728524157155</v>
      </c>
      <c r="D342" s="33">
        <v>3.6345415903789329</v>
      </c>
      <c r="E342" s="34">
        <v>4.1970481594165472</v>
      </c>
      <c r="F342" s="53">
        <v>2.2690283169898073</v>
      </c>
      <c r="G342" s="28">
        <v>3.7222018675228341E-2</v>
      </c>
      <c r="H342" s="35">
        <v>1.0372220186752283</v>
      </c>
      <c r="I342" s="35">
        <v>3.5041114871636454</v>
      </c>
      <c r="J342" s="35">
        <v>4.046431799410839</v>
      </c>
      <c r="K342" s="35">
        <v>2.1876013776567138</v>
      </c>
      <c r="L342" s="36">
        <v>3.94</v>
      </c>
      <c r="M342" s="36">
        <v>4.22</v>
      </c>
      <c r="N342" s="36">
        <v>1.83</v>
      </c>
      <c r="O342" s="35">
        <v>4.0866547535803992</v>
      </c>
      <c r="P342" s="35">
        <v>4.3770769188094629</v>
      </c>
      <c r="Q342" s="35">
        <v>1.898116294175668</v>
      </c>
      <c r="R342" s="37">
        <v>0.24469891887096168</v>
      </c>
      <c r="S342" s="37">
        <v>0.22846297164729598</v>
      </c>
      <c r="T342" s="37">
        <v>0.52683810948174259</v>
      </c>
      <c r="U342" s="36">
        <v>1.1243934487909739</v>
      </c>
      <c r="V342" s="36">
        <v>1.0428941371542286</v>
      </c>
      <c r="W342" s="36">
        <v>0.83653266024189266</v>
      </c>
      <c r="X342" s="36" t="s">
        <v>466</v>
      </c>
      <c r="Y342" s="36" t="s">
        <v>469</v>
      </c>
      <c r="Z342" s="36" t="s">
        <v>276</v>
      </c>
      <c r="AA342" s="26" t="s">
        <v>85</v>
      </c>
      <c r="AB342" s="38" t="s">
        <v>79</v>
      </c>
      <c r="AC342" s="39">
        <v>44417</v>
      </c>
      <c r="AD342" s="38" t="s">
        <v>86</v>
      </c>
      <c r="AE342" s="66" t="str">
        <f>VLOOKUP(AD342,cs_lookup!$A$2:$B$54,2,FALSE)</f>
        <v>1</v>
      </c>
    </row>
    <row r="343" spans="1:31" x14ac:dyDescent="0.25">
      <c r="A343" s="40">
        <v>0.51687251257351885</v>
      </c>
      <c r="B343" s="40">
        <v>0.31468445056086386</v>
      </c>
      <c r="C343" s="40">
        <v>0.16396187516573041</v>
      </c>
      <c r="D343" s="33">
        <v>1.9347130591661366</v>
      </c>
      <c r="E343" s="34">
        <v>3.1777865039651449</v>
      </c>
      <c r="F343" s="53">
        <v>6.0989787960720365</v>
      </c>
      <c r="G343" s="28">
        <v>3.7252163660173698E-2</v>
      </c>
      <c r="H343" s="35">
        <v>1.0372521636601737</v>
      </c>
      <c r="I343" s="35">
        <v>1.8652292344602817</v>
      </c>
      <c r="J343" s="35">
        <v>3.063658592672029</v>
      </c>
      <c r="K343" s="35">
        <v>5.8799383696153891</v>
      </c>
      <c r="L343" s="36">
        <v>1.88</v>
      </c>
      <c r="M343" s="36">
        <v>3.57</v>
      </c>
      <c r="N343" s="36">
        <v>4.4400000000000004</v>
      </c>
      <c r="O343" s="35">
        <v>1.9500340676811265</v>
      </c>
      <c r="P343" s="35">
        <v>3.70299022426682</v>
      </c>
      <c r="Q343" s="35">
        <v>4.6053996066511713</v>
      </c>
      <c r="R343" s="37">
        <v>0.51281155369205678</v>
      </c>
      <c r="S343" s="37">
        <v>0.27005202267256773</v>
      </c>
      <c r="T343" s="37">
        <v>0.21713642363537541</v>
      </c>
      <c r="U343" s="36">
        <v>1.0079190081663032</v>
      </c>
      <c r="V343" s="36">
        <v>1.1652734441556543</v>
      </c>
      <c r="W343" s="36">
        <v>0.75510995539404335</v>
      </c>
      <c r="X343" s="36" t="s">
        <v>506</v>
      </c>
      <c r="Y343" s="36" t="s">
        <v>472</v>
      </c>
      <c r="Z343" s="36" t="s">
        <v>276</v>
      </c>
      <c r="AA343" s="26" t="s">
        <v>90</v>
      </c>
      <c r="AB343" s="38" t="s">
        <v>75</v>
      </c>
      <c r="AC343" s="39">
        <v>44417</v>
      </c>
      <c r="AD343" s="38" t="s">
        <v>86</v>
      </c>
      <c r="AE343" s="66" t="str">
        <f>VLOOKUP(AD343,cs_lookup!$A$2:$B$54,2,FALSE)</f>
        <v>1</v>
      </c>
    </row>
    <row r="344" spans="1:31" x14ac:dyDescent="0.25">
      <c r="A344" s="40">
        <v>0.61441178086603809</v>
      </c>
      <c r="B344" s="40">
        <v>0.19703493566703401</v>
      </c>
      <c r="C344" s="40">
        <v>0.17731861221892811</v>
      </c>
      <c r="D344" s="33">
        <v>1.6275729586279413</v>
      </c>
      <c r="E344" s="34">
        <v>5.0752420966091165</v>
      </c>
      <c r="F344" s="53">
        <v>5.6395659061742514</v>
      </c>
      <c r="G344" s="28">
        <v>3.7250368807047796E-2</v>
      </c>
      <c r="H344" s="35">
        <v>1.0372503688070478</v>
      </c>
      <c r="I344" s="35">
        <v>1.5691225644005597</v>
      </c>
      <c r="J344" s="35">
        <v>4.8929769024292602</v>
      </c>
      <c r="K344" s="35">
        <v>5.4370343706509097</v>
      </c>
      <c r="L344" s="36">
        <v>1.63</v>
      </c>
      <c r="M344" s="36">
        <v>4.43</v>
      </c>
      <c r="N344" s="36">
        <v>5.05</v>
      </c>
      <c r="O344" s="35">
        <v>1.6907181011554877</v>
      </c>
      <c r="P344" s="35">
        <v>4.5950191338152218</v>
      </c>
      <c r="Q344" s="35">
        <v>5.2381143624755913</v>
      </c>
      <c r="R344" s="37">
        <v>0.59146465594505071</v>
      </c>
      <c r="S344" s="37">
        <v>0.21762695015585384</v>
      </c>
      <c r="T344" s="37">
        <v>0.19090839389909556</v>
      </c>
      <c r="U344" s="36">
        <v>1.0387971194733896</v>
      </c>
      <c r="V344" s="36">
        <v>0.90537929942007245</v>
      </c>
      <c r="W344" s="36">
        <v>0.9288151693982073</v>
      </c>
      <c r="X344" s="36" t="s">
        <v>458</v>
      </c>
      <c r="Y344" s="36" t="s">
        <v>470</v>
      </c>
      <c r="Z344" s="36" t="s">
        <v>276</v>
      </c>
      <c r="AA344" s="26" t="s">
        <v>84</v>
      </c>
      <c r="AB344" s="38" t="s">
        <v>86</v>
      </c>
      <c r="AC344" s="39">
        <v>44417</v>
      </c>
      <c r="AD344" s="38" t="s">
        <v>75</v>
      </c>
      <c r="AE344" s="66" t="str">
        <f>VLOOKUP(AD344,cs_lookup!$A$2:$B$54,2,FALSE)</f>
        <v>X</v>
      </c>
    </row>
    <row r="345" spans="1:31" x14ac:dyDescent="0.25">
      <c r="A345" s="40">
        <v>2.182805181518014E-2</v>
      </c>
      <c r="B345" s="40">
        <v>8.3622209320543775E-2</v>
      </c>
      <c r="C345" s="40">
        <v>0.70103114961874868</v>
      </c>
      <c r="D345" s="33">
        <v>45.812608860702731</v>
      </c>
      <c r="E345" s="34">
        <v>11.958545560148533</v>
      </c>
      <c r="F345" s="53">
        <v>1.4264701369459027</v>
      </c>
      <c r="G345" s="28">
        <v>4.4541455500359595E-2</v>
      </c>
      <c r="H345" s="35">
        <v>1.0445414555003596</v>
      </c>
      <c r="I345" s="35">
        <v>43.859062385185496</v>
      </c>
      <c r="J345" s="35">
        <v>11.44860790079424</v>
      </c>
      <c r="K345" s="35">
        <v>1.3656424351895067</v>
      </c>
      <c r="L345" s="36">
        <v>2.92</v>
      </c>
      <c r="M345" s="36">
        <v>3.15</v>
      </c>
      <c r="N345" s="36">
        <v>2.6</v>
      </c>
      <c r="O345" s="35">
        <v>3.0500610500610499</v>
      </c>
      <c r="P345" s="35">
        <v>3.2903055848261324</v>
      </c>
      <c r="Q345" s="35">
        <v>2.7158077843009352</v>
      </c>
      <c r="R345" s="37">
        <v>0.32786228983186549</v>
      </c>
      <c r="S345" s="37">
        <v>0.30392313851080865</v>
      </c>
      <c r="T345" s="37">
        <v>0.36821457165732585</v>
      </c>
      <c r="U345" s="36">
        <v>6.6576890640195341E-2</v>
      </c>
      <c r="V345" s="36">
        <v>0.27514262234288506</v>
      </c>
      <c r="W345" s="36">
        <v>1.9038658531720309</v>
      </c>
      <c r="X345" s="36" t="s">
        <v>307</v>
      </c>
      <c r="Y345" s="36" t="s">
        <v>475</v>
      </c>
      <c r="Z345" s="36" t="s">
        <v>275</v>
      </c>
      <c r="AA345" s="26" t="s">
        <v>85</v>
      </c>
      <c r="AB345" s="38" t="s">
        <v>87</v>
      </c>
      <c r="AC345" s="39">
        <v>44418</v>
      </c>
      <c r="AD345" s="38" t="s">
        <v>79</v>
      </c>
      <c r="AE345" s="66" t="str">
        <f>VLOOKUP(AD345,cs_lookup!$A$2:$B$54,2,FALSE)</f>
        <v>2</v>
      </c>
    </row>
    <row r="346" spans="1:31" x14ac:dyDescent="0.25">
      <c r="A346" s="40">
        <v>0.24366475273321006</v>
      </c>
      <c r="B346" s="40">
        <v>0.3420352387655789</v>
      </c>
      <c r="C346" s="40">
        <v>0.38463299702918347</v>
      </c>
      <c r="D346" s="33">
        <v>4.1039994040291328</v>
      </c>
      <c r="E346" s="34">
        <v>2.923675360495154</v>
      </c>
      <c r="F346" s="53">
        <v>2.5998809455344949</v>
      </c>
      <c r="G346" s="28">
        <v>4.5405452720914008E-2</v>
      </c>
      <c r="H346" s="35">
        <v>1.045405452720914</v>
      </c>
      <c r="I346" s="35">
        <v>3.925748993701446</v>
      </c>
      <c r="J346" s="35">
        <v>2.7966903682065172</v>
      </c>
      <c r="K346" s="35">
        <v>2.4869594268593991</v>
      </c>
      <c r="L346" s="36">
        <v>1.46</v>
      </c>
      <c r="M346" s="36">
        <v>4.13</v>
      </c>
      <c r="N346" s="36">
        <v>8.4499999999999993</v>
      </c>
      <c r="O346" s="35">
        <v>1.5262919609725345</v>
      </c>
      <c r="P346" s="35">
        <v>4.3175245197373746</v>
      </c>
      <c r="Q346" s="35">
        <v>8.8336760754917218</v>
      </c>
      <c r="R346" s="37">
        <v>0.65518264235815815</v>
      </c>
      <c r="S346" s="37">
        <v>0.23161420286753293</v>
      </c>
      <c r="T346" s="37">
        <v>0.11320315477430901</v>
      </c>
      <c r="U346" s="36">
        <v>0.37190355326905888</v>
      </c>
      <c r="V346" s="36">
        <v>1.4767455299846146</v>
      </c>
      <c r="W346" s="36">
        <v>3.3977233037013765</v>
      </c>
      <c r="X346" s="36" t="s">
        <v>316</v>
      </c>
      <c r="Y346" s="36" t="s">
        <v>483</v>
      </c>
      <c r="Z346" s="36" t="s">
        <v>279</v>
      </c>
      <c r="AA346" s="26" t="s">
        <v>90</v>
      </c>
      <c r="AB346" s="38" t="s">
        <v>75</v>
      </c>
      <c r="AC346" s="39">
        <v>44418</v>
      </c>
      <c r="AD346" s="38" t="s">
        <v>86</v>
      </c>
      <c r="AE346" s="66" t="str">
        <f>VLOOKUP(AD346,cs_lookup!$A$2:$B$54,2,FALSE)</f>
        <v>1</v>
      </c>
    </row>
    <row r="347" spans="1:31" x14ac:dyDescent="0.25">
      <c r="A347" s="40">
        <v>0.31226069077011831</v>
      </c>
      <c r="B347" s="40">
        <v>0.33005539691232233</v>
      </c>
      <c r="C347" s="40">
        <v>0.33487837045734586</v>
      </c>
      <c r="D347" s="33">
        <v>3.2024524045397222</v>
      </c>
      <c r="E347" s="34">
        <v>3.0297944204367768</v>
      </c>
      <c r="F347" s="53">
        <v>2.986158821288734</v>
      </c>
      <c r="G347" s="28">
        <v>3.3070210600968153E-2</v>
      </c>
      <c r="H347" s="35">
        <v>1.0330702106009682</v>
      </c>
      <c r="I347" s="35">
        <v>3.0999368403786987</v>
      </c>
      <c r="J347" s="35">
        <v>2.9328059112983751</v>
      </c>
      <c r="K347" s="35">
        <v>2.8905671566616902</v>
      </c>
      <c r="L347" s="36">
        <v>2.2599999999999998</v>
      </c>
      <c r="M347" s="36">
        <v>3.28</v>
      </c>
      <c r="N347" s="36">
        <v>3.5</v>
      </c>
      <c r="O347" s="35">
        <v>2.3347386759581878</v>
      </c>
      <c r="P347" s="35">
        <v>3.3884702907711755</v>
      </c>
      <c r="Q347" s="35">
        <v>3.6157457371033885</v>
      </c>
      <c r="R347" s="37">
        <v>0.4283134597877834</v>
      </c>
      <c r="S347" s="37">
        <v>0.2951184204635337</v>
      </c>
      <c r="T347" s="37">
        <v>0.27656811974868301</v>
      </c>
      <c r="U347" s="36">
        <v>0.72904711172241521</v>
      </c>
      <c r="V347" s="36">
        <v>1.1183829067460926</v>
      </c>
      <c r="W347" s="36">
        <v>1.2108350404292778</v>
      </c>
      <c r="X347" s="36" t="s">
        <v>342</v>
      </c>
      <c r="Y347" s="36" t="s">
        <v>418</v>
      </c>
      <c r="Z347" s="36" t="s">
        <v>274</v>
      </c>
      <c r="AA347" s="117" t="s">
        <v>90</v>
      </c>
      <c r="AB347" s="38" t="s">
        <v>75</v>
      </c>
      <c r="AC347" s="39">
        <v>44418</v>
      </c>
      <c r="AD347" s="38" t="s">
        <v>76</v>
      </c>
      <c r="AE347" s="66" t="str">
        <f>VLOOKUP(AD347,cs_lookup!$A$2:$B$54,2,FALSE)</f>
        <v>2</v>
      </c>
    </row>
    <row r="348" spans="1:31" x14ac:dyDescent="0.25">
      <c r="A348" s="40">
        <v>0.68945003947314298</v>
      </c>
      <c r="B348" s="40">
        <v>0.22148629746008258</v>
      </c>
      <c r="C348" s="40">
        <v>8.7234284977077262E-2</v>
      </c>
      <c r="D348" s="33">
        <v>1.4504314203305724</v>
      </c>
      <c r="E348" s="34">
        <v>4.5149519923697543</v>
      </c>
      <c r="F348" s="53">
        <v>11.463382777342327</v>
      </c>
      <c r="G348" s="28">
        <v>3.954822653188117E-2</v>
      </c>
      <c r="H348" s="35">
        <v>1.0395482265318812</v>
      </c>
      <c r="I348" s="35">
        <v>1.3952516904092762</v>
      </c>
      <c r="J348" s="35">
        <v>4.3431866623758681</v>
      </c>
      <c r="K348" s="35">
        <v>11.027273660584484</v>
      </c>
      <c r="L348" s="36">
        <v>1.43</v>
      </c>
      <c r="M348" s="36">
        <v>4.0199999999999996</v>
      </c>
      <c r="N348" s="36">
        <v>10.93</v>
      </c>
      <c r="O348" s="35">
        <v>1.48655396394059</v>
      </c>
      <c r="P348" s="35">
        <v>4.1789838706581621</v>
      </c>
      <c r="Q348" s="35">
        <v>11.362262115993461</v>
      </c>
      <c r="R348" s="37">
        <v>0.67269673638296856</v>
      </c>
      <c r="S348" s="37">
        <v>0.23929262015613059</v>
      </c>
      <c r="T348" s="37">
        <v>8.8010643460900734E-2</v>
      </c>
      <c r="U348" s="36">
        <v>1.0249046891177969</v>
      </c>
      <c r="V348" s="36">
        <v>0.9255876646574811</v>
      </c>
      <c r="W348" s="36">
        <v>0.99117881141082265</v>
      </c>
      <c r="X348" s="36" t="s">
        <v>322</v>
      </c>
      <c r="Y348" s="36" t="s">
        <v>321</v>
      </c>
      <c r="Z348" s="36" t="s">
        <v>280</v>
      </c>
      <c r="AA348" s="26" t="s">
        <v>84</v>
      </c>
      <c r="AB348" s="38" t="s">
        <v>94</v>
      </c>
      <c r="AC348" s="39">
        <v>44508</v>
      </c>
      <c r="AD348" s="38" t="s">
        <v>86</v>
      </c>
      <c r="AE348" s="66" t="str">
        <f>VLOOKUP(AD348,cs_lookup!$A$2:$B$54,2,FALSE)</f>
        <v>1</v>
      </c>
    </row>
    <row r="349" spans="1:31" x14ac:dyDescent="0.25">
      <c r="A349" s="40">
        <v>0.82016847174963881</v>
      </c>
      <c r="B349" s="40">
        <v>0.17778414653193894</v>
      </c>
      <c r="C349" s="40">
        <v>0</v>
      </c>
      <c r="D349" s="33">
        <v>1.2192616937185263</v>
      </c>
      <c r="E349" s="34">
        <v>5.6247984958566031</v>
      </c>
      <c r="F349" s="53" t="e">
        <v>#DIV/0!</v>
      </c>
      <c r="G349" s="28">
        <v>3.7551745802242742E-2</v>
      </c>
      <c r="H349" s="35">
        <v>1.0375517458022427</v>
      </c>
      <c r="I349" s="35">
        <v>1.1751333836133484</v>
      </c>
      <c r="J349" s="35">
        <v>5.4212221401135681</v>
      </c>
      <c r="K349" s="35" t="e">
        <v>#DIV/0!</v>
      </c>
      <c r="L349" s="36">
        <v>1.32</v>
      </c>
      <c r="M349" s="36">
        <v>5.03</v>
      </c>
      <c r="N349" s="36">
        <v>12.32</v>
      </c>
      <c r="O349" s="35">
        <v>1.3695683044589604</v>
      </c>
      <c r="P349" s="35">
        <v>5.2188852813852815</v>
      </c>
      <c r="Q349" s="35">
        <v>12.782637508283631</v>
      </c>
      <c r="R349" s="37">
        <v>0.7301570843485925</v>
      </c>
      <c r="S349" s="37">
        <v>0.19161179947120119</v>
      </c>
      <c r="T349" s="37">
        <v>7.8231116180206339E-2</v>
      </c>
      <c r="U349" s="36">
        <v>1.1232767432248498</v>
      </c>
      <c r="V349" s="36">
        <v>0.92783506559918016</v>
      </c>
      <c r="W349" s="36" t="e">
        <v>#DIV/0!</v>
      </c>
      <c r="X349" s="36" t="s">
        <v>320</v>
      </c>
      <c r="Y349" s="36" t="s">
        <v>324</v>
      </c>
      <c r="Z349" s="36" t="s">
        <v>280</v>
      </c>
      <c r="AA349" s="26" t="s">
        <v>84</v>
      </c>
      <c r="AB349" s="38" t="s">
        <v>94</v>
      </c>
      <c r="AC349" s="39">
        <v>44508</v>
      </c>
      <c r="AD349" s="38" t="s">
        <v>86</v>
      </c>
      <c r="AE349" s="66" t="str">
        <f>VLOOKUP(AD349,cs_lookup!$A$2:$B$54,2,FALSE)</f>
        <v>1</v>
      </c>
    </row>
    <row r="350" spans="1:31" x14ac:dyDescent="0.25">
      <c r="A350" s="40">
        <v>0.1551781961547801</v>
      </c>
      <c r="B350" s="40">
        <v>0.20852521062702656</v>
      </c>
      <c r="C350" s="40">
        <v>0.55628477456441283</v>
      </c>
      <c r="D350" s="33">
        <v>6.4442043069154211</v>
      </c>
      <c r="E350" s="34">
        <v>4.7955832150608648</v>
      </c>
      <c r="F350" s="53">
        <v>1.7976404275724229</v>
      </c>
      <c r="G350" s="28">
        <v>3.2363008693788275E-2</v>
      </c>
      <c r="H350" s="35">
        <v>1.0323630086937883</v>
      </c>
      <c r="I350" s="35">
        <v>6.242188312296312</v>
      </c>
      <c r="J350" s="35">
        <v>4.6452489818756133</v>
      </c>
      <c r="K350" s="35">
        <v>1.7412871368249745</v>
      </c>
      <c r="L350" s="36">
        <v>2.72</v>
      </c>
      <c r="M350" s="36">
        <v>3.07</v>
      </c>
      <c r="N350" s="36">
        <v>2.95</v>
      </c>
      <c r="O350" s="35">
        <v>2.8080273836471044</v>
      </c>
      <c r="P350" s="35">
        <v>3.1693544366899298</v>
      </c>
      <c r="Q350" s="35">
        <v>3.0454708756466755</v>
      </c>
      <c r="R350" s="37">
        <v>0.35612188322080618</v>
      </c>
      <c r="S350" s="37">
        <v>0.31552166852136576</v>
      </c>
      <c r="T350" s="37">
        <v>0.32835644825782806</v>
      </c>
      <c r="U350" s="36">
        <v>0.4357446241475843</v>
      </c>
      <c r="V350" s="36">
        <v>0.66089030146246874</v>
      </c>
      <c r="W350" s="36">
        <v>1.6941490795015961</v>
      </c>
      <c r="X350" s="36" t="s">
        <v>323</v>
      </c>
      <c r="Y350" s="36" t="s">
        <v>326</v>
      </c>
      <c r="Z350" s="36" t="s">
        <v>280</v>
      </c>
      <c r="AA350" s="26" t="s">
        <v>85</v>
      </c>
      <c r="AB350" s="38" t="s">
        <v>79</v>
      </c>
      <c r="AC350" s="39">
        <v>44508</v>
      </c>
      <c r="AD350" s="38" t="s">
        <v>75</v>
      </c>
      <c r="AE350" s="66" t="str">
        <f>VLOOKUP(AD350,cs_lookup!$A$2:$B$54,2,FALSE)</f>
        <v>X</v>
      </c>
    </row>
    <row r="351" spans="1:31" x14ac:dyDescent="0.25">
      <c r="A351" s="40">
        <v>0.82017703262693886</v>
      </c>
      <c r="B351" s="40">
        <v>0.17777525788070084</v>
      </c>
      <c r="C351" s="40">
        <v>0</v>
      </c>
      <c r="D351" s="33">
        <v>1.2192489672590654</v>
      </c>
      <c r="E351" s="34">
        <v>5.6250797322486088</v>
      </c>
      <c r="F351" s="53" t="e">
        <v>#DIV/0!</v>
      </c>
      <c r="G351" s="28">
        <v>3.6478943835826838E-2</v>
      </c>
      <c r="H351" s="35">
        <v>1.0364789438358268</v>
      </c>
      <c r="I351" s="35">
        <v>1.1763374205623887</v>
      </c>
      <c r="J351" s="35">
        <v>5.4271046852444247</v>
      </c>
      <c r="K351" s="35" t="e">
        <v>#DIV/0!</v>
      </c>
      <c r="L351" s="36">
        <v>1.06</v>
      </c>
      <c r="M351" s="36">
        <v>14.14</v>
      </c>
      <c r="N351" s="36">
        <v>44.72</v>
      </c>
      <c r="O351" s="35">
        <v>1.0986676804659765</v>
      </c>
      <c r="P351" s="35">
        <v>14.655812265838591</v>
      </c>
      <c r="Q351" s="35">
        <v>46.351338368338176</v>
      </c>
      <c r="R351" s="37">
        <v>0.91019333487253518</v>
      </c>
      <c r="S351" s="37">
        <v>6.8232315061166005E-2</v>
      </c>
      <c r="T351" s="37">
        <v>2.157435006629891E-2</v>
      </c>
      <c r="U351" s="36">
        <v>0.90110199800770641</v>
      </c>
      <c r="V351" s="36">
        <v>2.6054408050105939</v>
      </c>
      <c r="W351" s="36" t="e">
        <v>#DIV/0!</v>
      </c>
      <c r="X351" s="36" t="s">
        <v>327</v>
      </c>
      <c r="Y351" s="36" t="s">
        <v>325</v>
      </c>
      <c r="Z351" s="36" t="s">
        <v>280</v>
      </c>
      <c r="AA351" s="26" t="s">
        <v>84</v>
      </c>
      <c r="AB351" s="38" t="s">
        <v>94</v>
      </c>
      <c r="AC351" s="39">
        <v>44508</v>
      </c>
      <c r="AD351" s="38" t="s">
        <v>164</v>
      </c>
      <c r="AE351" s="66" t="str">
        <f>VLOOKUP(AD351,cs_lookup!$A$2:$B$54,2,FALSE)</f>
        <v>1</v>
      </c>
    </row>
    <row r="352" spans="1:31" x14ac:dyDescent="0.25">
      <c r="A352" s="40">
        <v>0.27099147174372229</v>
      </c>
      <c r="B352" s="40">
        <v>0.372531992035954</v>
      </c>
      <c r="C352" s="40">
        <v>0.33655637327260346</v>
      </c>
      <c r="D352" s="33">
        <v>3.6901530279362591</v>
      </c>
      <c r="E352" s="34">
        <v>2.6843332153429857</v>
      </c>
      <c r="F352" s="53">
        <v>2.9712704301992861</v>
      </c>
      <c r="G352" s="28">
        <v>3.6469727780793937E-2</v>
      </c>
      <c r="H352" s="35">
        <v>1.0364697277807939</v>
      </c>
      <c r="I352" s="35">
        <v>3.5603095093161277</v>
      </c>
      <c r="J352" s="35">
        <v>2.5898809616856493</v>
      </c>
      <c r="K352" s="35">
        <v>2.8667218641890608</v>
      </c>
      <c r="L352" s="36">
        <v>1.88</v>
      </c>
      <c r="M352" s="36">
        <v>3.58</v>
      </c>
      <c r="N352" s="36">
        <v>4.4400000000000004</v>
      </c>
      <c r="O352" s="35">
        <v>1.9485630882278926</v>
      </c>
      <c r="P352" s="35">
        <v>3.7105616254552425</v>
      </c>
      <c r="Q352" s="35">
        <v>4.6019255913467259</v>
      </c>
      <c r="R352" s="37">
        <v>0.51319867754933368</v>
      </c>
      <c r="S352" s="37">
        <v>0.26950098150635399</v>
      </c>
      <c r="T352" s="37">
        <v>0.21730034094431241</v>
      </c>
      <c r="U352" s="36">
        <v>0.52804397906436917</v>
      </c>
      <c r="V352" s="36">
        <v>1.382302913903009</v>
      </c>
      <c r="W352" s="36">
        <v>1.5488073870940351</v>
      </c>
      <c r="X352" s="36" t="s">
        <v>539</v>
      </c>
      <c r="Y352" s="36" t="s">
        <v>557</v>
      </c>
      <c r="Z352" s="36" t="s">
        <v>272</v>
      </c>
      <c r="AA352" s="26" t="s">
        <v>90</v>
      </c>
      <c r="AB352" s="38" t="s">
        <v>75</v>
      </c>
      <c r="AC352" s="39">
        <v>44538</v>
      </c>
      <c r="AD352" s="38" t="s">
        <v>94</v>
      </c>
      <c r="AE352" s="66" t="str">
        <f>VLOOKUP(AD352,cs_lookup!$A$2:$B$54,2,FALSE)</f>
        <v>1</v>
      </c>
    </row>
    <row r="353" spans="1:31" x14ac:dyDescent="0.25">
      <c r="A353" s="40">
        <v>0.31671767820688146</v>
      </c>
      <c r="B353" s="40">
        <v>0.26082449664392937</v>
      </c>
      <c r="C353" s="40">
        <v>0.38692790341274441</v>
      </c>
      <c r="D353" s="33">
        <v>3.1573861164352035</v>
      </c>
      <c r="E353" s="34">
        <v>3.8339957054155587</v>
      </c>
      <c r="F353" s="53">
        <v>2.5844608031105945</v>
      </c>
      <c r="G353" s="28">
        <v>3.2688922954635657E-2</v>
      </c>
      <c r="H353" s="35">
        <v>1.0326889229546357</v>
      </c>
      <c r="I353" s="35">
        <v>3.0574416421564563</v>
      </c>
      <c r="J353" s="35">
        <v>3.7126337081703933</v>
      </c>
      <c r="K353" s="35">
        <v>2.502651810882381</v>
      </c>
      <c r="L353" s="36">
        <v>2.4</v>
      </c>
      <c r="M353" s="36">
        <v>3.42</v>
      </c>
      <c r="N353" s="36">
        <v>3.09</v>
      </c>
      <c r="O353" s="35">
        <v>2.4784534150911255</v>
      </c>
      <c r="P353" s="35">
        <v>3.5317961165048537</v>
      </c>
      <c r="Q353" s="35">
        <v>3.1910087719298241</v>
      </c>
      <c r="R353" s="37">
        <v>0.40347742423201161</v>
      </c>
      <c r="S353" s="37">
        <v>0.28314205209263976</v>
      </c>
      <c r="T353" s="37">
        <v>0.3133805236753488</v>
      </c>
      <c r="U353" s="36">
        <v>0.7849700111715775</v>
      </c>
      <c r="V353" s="36">
        <v>0.92117894433636305</v>
      </c>
      <c r="W353" s="36">
        <v>1.2346903338944832</v>
      </c>
      <c r="X353" s="36" t="s">
        <v>416</v>
      </c>
      <c r="Y353" s="36" t="s">
        <v>338</v>
      </c>
      <c r="Z353" s="36" t="s">
        <v>274</v>
      </c>
      <c r="AA353" s="117" t="s">
        <v>90</v>
      </c>
      <c r="AB353" s="38" t="s">
        <v>75</v>
      </c>
      <c r="AC353" s="39" t="s">
        <v>564</v>
      </c>
      <c r="AD353" s="38" t="s">
        <v>77</v>
      </c>
      <c r="AE353" s="66" t="str">
        <f>VLOOKUP(AD353,cs_lookup!$A$2:$B$54,2,FALSE)</f>
        <v>2</v>
      </c>
    </row>
    <row r="354" spans="1:31" x14ac:dyDescent="0.25">
      <c r="A354" s="40">
        <v>0.70227856771457497</v>
      </c>
      <c r="B354" s="40">
        <v>0.18135728314262439</v>
      </c>
      <c r="C354" s="40">
        <v>0.11035259914887251</v>
      </c>
      <c r="D354" s="33">
        <v>1.4239363779166718</v>
      </c>
      <c r="E354" s="34">
        <v>5.5139776173950086</v>
      </c>
      <c r="F354" s="53">
        <v>9.0618617750084702</v>
      </c>
      <c r="G354" s="28">
        <v>4.0933771340685432E-2</v>
      </c>
      <c r="H354" s="35">
        <v>1.0409337713406854</v>
      </c>
      <c r="I354" s="35">
        <v>1.3679413783287027</v>
      </c>
      <c r="J354" s="35">
        <v>5.2971454757330072</v>
      </c>
      <c r="K354" s="35">
        <v>8.7055123241290531</v>
      </c>
      <c r="L354" s="36">
        <v>2.0499999999999998</v>
      </c>
      <c r="M354" s="36">
        <v>3.18</v>
      </c>
      <c r="N354" s="36">
        <v>4.1900000000000004</v>
      </c>
      <c r="O354" s="35">
        <v>2.1339142312484047</v>
      </c>
      <c r="P354" s="35">
        <v>3.3101693928633797</v>
      </c>
      <c r="Q354" s="35">
        <v>4.3615125019174723</v>
      </c>
      <c r="R354" s="37">
        <v>0.4686223960439917</v>
      </c>
      <c r="S354" s="37">
        <v>0.3020993433616927</v>
      </c>
      <c r="T354" s="37">
        <v>0.22927826059431569</v>
      </c>
      <c r="U354" s="36">
        <v>1.4986022299468782</v>
      </c>
      <c r="V354" s="36">
        <v>0.60032332783157305</v>
      </c>
      <c r="W354" s="36">
        <v>0.48130424080689482</v>
      </c>
      <c r="X354" s="36" t="s">
        <v>304</v>
      </c>
      <c r="Y354" s="36" t="s">
        <v>309</v>
      </c>
      <c r="Z354" s="36" t="s">
        <v>275</v>
      </c>
      <c r="AA354" s="26" t="s">
        <v>84</v>
      </c>
      <c r="AB354" s="38" t="s">
        <v>86</v>
      </c>
      <c r="AC354" s="39" t="s">
        <v>564</v>
      </c>
      <c r="AD354" s="38" t="s">
        <v>78</v>
      </c>
      <c r="AE354" s="66" t="str">
        <f>VLOOKUP(AD354,cs_lookup!$A$2:$B$54,2,FALSE)</f>
        <v>1</v>
      </c>
    </row>
    <row r="355" spans="1:31" x14ac:dyDescent="0.25">
      <c r="A355" s="40">
        <v>9.6590399647917644E-2</v>
      </c>
      <c r="B355" s="40">
        <v>0.17412429822619968</v>
      </c>
      <c r="C355" s="40">
        <v>0.61967227039186956</v>
      </c>
      <c r="D355" s="33">
        <v>10.35299578058593</v>
      </c>
      <c r="E355" s="34">
        <v>5.7430238639120308</v>
      </c>
      <c r="F355" s="53">
        <v>1.6137562511351655</v>
      </c>
      <c r="G355" s="28">
        <v>3.059942569992824E-2</v>
      </c>
      <c r="H355" s="35">
        <v>1.0305994256999282</v>
      </c>
      <c r="I355" s="35">
        <v>10.045606005994742</v>
      </c>
      <c r="J355" s="35">
        <v>5.5725083099203889</v>
      </c>
      <c r="K355" s="35">
        <v>1.5658423737614526</v>
      </c>
      <c r="L355" s="36">
        <v>5.97</v>
      </c>
      <c r="M355" s="36">
        <v>4.2</v>
      </c>
      <c r="N355" s="36">
        <v>1.6</v>
      </c>
      <c r="O355" s="35">
        <v>6.152678571428571</v>
      </c>
      <c r="P355" s="35">
        <v>4.3285175879396984</v>
      </c>
      <c r="Q355" s="35">
        <v>1.6489590811198853</v>
      </c>
      <c r="R355" s="37">
        <v>0.16253083732404586</v>
      </c>
      <c r="S355" s="37">
        <v>0.23102597591060806</v>
      </c>
      <c r="T355" s="37">
        <v>0.60644318676534603</v>
      </c>
      <c r="U355" s="36">
        <v>0.59428968211946465</v>
      </c>
      <c r="V355" s="36">
        <v>0.75370008735976257</v>
      </c>
      <c r="W355" s="36">
        <v>1.0218142175808502</v>
      </c>
      <c r="X355" s="36" t="s">
        <v>484</v>
      </c>
      <c r="Y355" s="36" t="s">
        <v>329</v>
      </c>
      <c r="Z355" s="36" t="s">
        <v>281</v>
      </c>
      <c r="AA355" s="26" t="s">
        <v>85</v>
      </c>
      <c r="AB355" s="38" t="s">
        <v>79</v>
      </c>
      <c r="AC355" s="39" t="s">
        <v>564</v>
      </c>
      <c r="AD355" s="38" t="s">
        <v>77</v>
      </c>
      <c r="AE355" s="66" t="str">
        <f>VLOOKUP(AD355,cs_lookup!$A$2:$B$54,2,FALSE)</f>
        <v>2</v>
      </c>
    </row>
    <row r="356" spans="1:31" x14ac:dyDescent="0.25">
      <c r="A356" s="40">
        <v>0</v>
      </c>
      <c r="B356" s="40">
        <v>0.16901284070812289</v>
      </c>
      <c r="C356" s="40">
        <v>0.67031518866486051</v>
      </c>
      <c r="D356" s="33" t="e">
        <v>#DIV/0!</v>
      </c>
      <c r="E356" s="34">
        <v>5.9167102085867684</v>
      </c>
      <c r="F356" s="53">
        <v>1.4918355079970789</v>
      </c>
      <c r="G356" s="28">
        <v>2.6542439806541696E-2</v>
      </c>
      <c r="H356" s="35">
        <v>1.0265424398065417</v>
      </c>
      <c r="I356" s="35" t="e">
        <v>#DIV/0!</v>
      </c>
      <c r="J356" s="35">
        <v>5.7637268359813838</v>
      </c>
      <c r="K356" s="35">
        <v>1.4532623787850647</v>
      </c>
      <c r="L356" s="36">
        <v>3.5</v>
      </c>
      <c r="M356" s="36">
        <v>3.42</v>
      </c>
      <c r="N356" s="36">
        <v>2.23</v>
      </c>
      <c r="O356" s="35">
        <v>3.592898539322896</v>
      </c>
      <c r="P356" s="35">
        <v>3.5107751441383725</v>
      </c>
      <c r="Q356" s="35">
        <v>2.2891896407685879</v>
      </c>
      <c r="R356" s="37">
        <v>0.27832681303281559</v>
      </c>
      <c r="S356" s="37">
        <v>0.28483738175872941</v>
      </c>
      <c r="T356" s="37">
        <v>0.43683580520845505</v>
      </c>
      <c r="U356" s="36" t="e">
        <v>#DIV/0!</v>
      </c>
      <c r="V356" s="36">
        <v>0.59336608019829584</v>
      </c>
      <c r="W356" s="36">
        <v>1.5344785859414403</v>
      </c>
      <c r="X356" s="36" t="s">
        <v>410</v>
      </c>
      <c r="Y356" s="36" t="s">
        <v>405</v>
      </c>
      <c r="Z356" s="36" t="s">
        <v>281</v>
      </c>
      <c r="AA356" s="26" t="s">
        <v>85</v>
      </c>
      <c r="AB356" s="38" t="s">
        <v>77</v>
      </c>
      <c r="AC356" s="39" t="s">
        <v>564</v>
      </c>
      <c r="AD356" s="38" t="s">
        <v>79</v>
      </c>
      <c r="AE356" s="66" t="str">
        <f>VLOOKUP(AD356,cs_lookup!$A$2:$B$54,2,FALSE)</f>
        <v>2</v>
      </c>
    </row>
    <row r="357" spans="1:31" x14ac:dyDescent="0.25">
      <c r="A357" s="40">
        <v>0.27518594126988777</v>
      </c>
      <c r="B357" s="40">
        <v>0.29739780816765421</v>
      </c>
      <c r="C357" s="40">
        <v>0.39237292583766814</v>
      </c>
      <c r="D357" s="33">
        <v>3.6339065701734126</v>
      </c>
      <c r="E357" s="34">
        <v>3.36249956299699</v>
      </c>
      <c r="F357" s="53">
        <v>2.5485958233869539</v>
      </c>
      <c r="G357" s="28">
        <v>2.8074878640403478E-2</v>
      </c>
      <c r="H357" s="35">
        <v>1.0280748786404035</v>
      </c>
      <c r="I357" s="35">
        <v>3.5346711077885096</v>
      </c>
      <c r="J357" s="35">
        <v>3.270675738564675</v>
      </c>
      <c r="K357" s="35">
        <v>2.4789982484129864</v>
      </c>
      <c r="L357" s="36">
        <v>2.6</v>
      </c>
      <c r="M357" s="36">
        <v>3.82</v>
      </c>
      <c r="N357" s="36">
        <v>2.62</v>
      </c>
      <c r="O357" s="35">
        <v>2.6729946844650492</v>
      </c>
      <c r="P357" s="35">
        <v>3.9272460364063413</v>
      </c>
      <c r="Q357" s="35">
        <v>2.6935561820378573</v>
      </c>
      <c r="R357" s="37">
        <v>0.3741122291831761</v>
      </c>
      <c r="S357" s="37">
        <v>0.25463136017703086</v>
      </c>
      <c r="T357" s="37">
        <v>0.37125641063979309</v>
      </c>
      <c r="U357" s="36">
        <v>0.73557055825392126</v>
      </c>
      <c r="V357" s="36">
        <v>1.1679543633623533</v>
      </c>
      <c r="W357" s="36">
        <v>1.0568785200543327</v>
      </c>
      <c r="X357" s="36" t="s">
        <v>409</v>
      </c>
      <c r="Y357" s="36" t="s">
        <v>403</v>
      </c>
      <c r="Z357" s="36" t="s">
        <v>281</v>
      </c>
      <c r="AA357" s="26" t="s">
        <v>90</v>
      </c>
      <c r="AB357" s="38" t="s">
        <v>75</v>
      </c>
      <c r="AC357" s="39" t="s">
        <v>564</v>
      </c>
      <c r="AD357" s="38" t="s">
        <v>76</v>
      </c>
      <c r="AE357" s="66" t="str">
        <f>VLOOKUP(AD357,cs_lookup!$A$2:$B$54,2,FALSE)</f>
        <v>2</v>
      </c>
    </row>
    <row r="358" spans="1:31" x14ac:dyDescent="0.25">
      <c r="A358" s="40">
        <v>0.71523874779599417</v>
      </c>
      <c r="B358" s="40">
        <v>0.18976395097207607</v>
      </c>
      <c r="C358" s="40">
        <v>9.16556868677324E-2</v>
      </c>
      <c r="D358" s="33">
        <v>1.3981345432996977</v>
      </c>
      <c r="E358" s="34">
        <v>5.2697047825861869</v>
      </c>
      <c r="F358" s="53">
        <v>10.910397752439433</v>
      </c>
      <c r="G358" s="28">
        <v>2.8008059944600205E-2</v>
      </c>
      <c r="H358" s="35">
        <v>1.0280080599446002</v>
      </c>
      <c r="I358" s="35">
        <v>1.3600423943904134</v>
      </c>
      <c r="J358" s="35">
        <v>5.1261317765058898</v>
      </c>
      <c r="K358" s="35">
        <v>10.613144174207545</v>
      </c>
      <c r="L358" s="36">
        <v>2.36</v>
      </c>
      <c r="M358" s="36">
        <v>3.28</v>
      </c>
      <c r="N358" s="36">
        <v>3.34</v>
      </c>
      <c r="O358" s="35">
        <v>2.4260990214692564</v>
      </c>
      <c r="P358" s="35">
        <v>3.3718664366182884</v>
      </c>
      <c r="Q358" s="35">
        <v>3.4335469202149644</v>
      </c>
      <c r="R358" s="37">
        <v>0.41218433013273942</v>
      </c>
      <c r="S358" s="37">
        <v>0.29657165216867837</v>
      </c>
      <c r="T358" s="37">
        <v>0.29124401769858232</v>
      </c>
      <c r="U358" s="36">
        <v>1.7352400261447578</v>
      </c>
      <c r="V358" s="36">
        <v>0.63985869716282184</v>
      </c>
      <c r="W358" s="36">
        <v>0.31470410136488974</v>
      </c>
      <c r="X358" s="36" t="s">
        <v>412</v>
      </c>
      <c r="Y358" s="36" t="s">
        <v>331</v>
      </c>
      <c r="Z358" s="36" t="s">
        <v>283</v>
      </c>
      <c r="AA358" s="26" t="s">
        <v>84</v>
      </c>
      <c r="AB358" s="38" t="s">
        <v>86</v>
      </c>
      <c r="AC358" s="39" t="s">
        <v>564</v>
      </c>
      <c r="AD358" s="38" t="s">
        <v>77</v>
      </c>
      <c r="AE358" s="66" t="str">
        <f>VLOOKUP(AD358,cs_lookup!$A$2:$B$54,2,FALSE)</f>
        <v>2</v>
      </c>
    </row>
    <row r="359" spans="1:31" x14ac:dyDescent="0.25">
      <c r="A359" s="40">
        <v>0.85810635801117519</v>
      </c>
      <c r="B359" s="40">
        <v>0.10027536178409996</v>
      </c>
      <c r="C359" s="40">
        <v>2.4369153511524969E-2</v>
      </c>
      <c r="D359" s="33">
        <v>1.1653567074339017</v>
      </c>
      <c r="E359" s="34">
        <v>9.972539437484869</v>
      </c>
      <c r="F359" s="53">
        <v>41.035483630035294</v>
      </c>
      <c r="G359" s="28">
        <v>2.9783453686775374E-2</v>
      </c>
      <c r="H359" s="35">
        <v>1.0297834536867754</v>
      </c>
      <c r="I359" s="35">
        <v>1.1316521966455708</v>
      </c>
      <c r="J359" s="35">
        <v>9.684113103373063</v>
      </c>
      <c r="K359" s="35">
        <v>39.848653115489732</v>
      </c>
      <c r="L359" s="36">
        <v>1.41</v>
      </c>
      <c r="M359" s="36">
        <v>4.78</v>
      </c>
      <c r="N359" s="36">
        <v>8.98</v>
      </c>
      <c r="O359" s="35">
        <v>1.4519946696983532</v>
      </c>
      <c r="P359" s="35">
        <v>4.9223649086227867</v>
      </c>
      <c r="Q359" s="35">
        <v>9.2474554141072431</v>
      </c>
      <c r="R359" s="37">
        <v>0.68870776241055109</v>
      </c>
      <c r="S359" s="37">
        <v>0.20315438179892822</v>
      </c>
      <c r="T359" s="37">
        <v>0.10813785579052082</v>
      </c>
      <c r="U359" s="36">
        <v>1.2459658578664929</v>
      </c>
      <c r="V359" s="36">
        <v>0.49359192204550806</v>
      </c>
      <c r="W359" s="36">
        <v>0.22535266057736211</v>
      </c>
      <c r="X359" s="36" t="s">
        <v>534</v>
      </c>
      <c r="Y359" s="36" t="s">
        <v>532</v>
      </c>
      <c r="Z359" s="36" t="s">
        <v>277</v>
      </c>
      <c r="AA359" s="26" t="s">
        <v>84</v>
      </c>
      <c r="AB359" s="38" t="s">
        <v>100</v>
      </c>
      <c r="AC359" s="39" t="s">
        <v>564</v>
      </c>
      <c r="AD359" s="38" t="s">
        <v>86</v>
      </c>
      <c r="AE359" s="66" t="str">
        <f>VLOOKUP(AD359,cs_lookup!$A$2:$B$54,2,FALSE)</f>
        <v>1</v>
      </c>
    </row>
    <row r="360" spans="1:31" x14ac:dyDescent="0.25">
      <c r="A360" s="40">
        <v>0.34124838424057696</v>
      </c>
      <c r="B360" s="40">
        <v>0.2804059233949513</v>
      </c>
      <c r="C360" s="40">
        <v>0.34990609527322264</v>
      </c>
      <c r="D360" s="33">
        <v>2.9304168054170456</v>
      </c>
      <c r="E360" s="34">
        <v>3.5662584723344151</v>
      </c>
      <c r="F360" s="53">
        <v>2.857909632066153</v>
      </c>
      <c r="G360" s="28">
        <v>2.8020171720959164E-2</v>
      </c>
      <c r="H360" s="35">
        <v>1.0280201717209592</v>
      </c>
      <c r="I360" s="35">
        <v>2.8505440710481156</v>
      </c>
      <c r="J360" s="35">
        <v>3.4690549567371942</v>
      </c>
      <c r="K360" s="35">
        <v>2.780013185229492</v>
      </c>
      <c r="L360" s="36">
        <v>2.54</v>
      </c>
      <c r="M360" s="36">
        <v>3.36</v>
      </c>
      <c r="N360" s="36">
        <v>2.97</v>
      </c>
      <c r="O360" s="35">
        <v>2.6111712361712365</v>
      </c>
      <c r="P360" s="35">
        <v>3.4541477769824227</v>
      </c>
      <c r="Q360" s="35">
        <v>3.0532199100112489</v>
      </c>
      <c r="R360" s="37">
        <v>0.38296990490225419</v>
      </c>
      <c r="S360" s="37">
        <v>0.28950701144396601</v>
      </c>
      <c r="T360" s="37">
        <v>0.32752308365377969</v>
      </c>
      <c r="U360" s="36">
        <v>0.89105796531890424</v>
      </c>
      <c r="V360" s="36">
        <v>0.96856349694737454</v>
      </c>
      <c r="W360" s="36">
        <v>1.0683402567224962</v>
      </c>
      <c r="X360" s="36" t="s">
        <v>553</v>
      </c>
      <c r="Y360" s="36" t="s">
        <v>334</v>
      </c>
      <c r="Z360" s="36" t="s">
        <v>272</v>
      </c>
      <c r="AA360" s="26" t="s">
        <v>90</v>
      </c>
      <c r="AB360" s="38" t="s">
        <v>75</v>
      </c>
      <c r="AC360" s="39" t="s">
        <v>564</v>
      </c>
      <c r="AD360" s="38" t="s">
        <v>76</v>
      </c>
      <c r="AE360" s="66" t="str">
        <f>VLOOKUP(AD360,cs_lookup!$A$2:$B$54,2,FALSE)</f>
        <v>2</v>
      </c>
    </row>
    <row r="361" spans="1:31" x14ac:dyDescent="0.25">
      <c r="A361" s="40">
        <v>0</v>
      </c>
      <c r="B361" s="40">
        <v>0.2359018362623026</v>
      </c>
      <c r="C361" s="40">
        <v>0.64488845832633912</v>
      </c>
      <c r="D361" s="33" t="e">
        <v>#DIV/0!</v>
      </c>
      <c r="E361" s="34">
        <v>4.2390513607027875</v>
      </c>
      <c r="F361" s="53">
        <v>1.5506557561834367</v>
      </c>
      <c r="G361" s="28">
        <v>2.8331349397724193E-2</v>
      </c>
      <c r="H361" s="35">
        <v>1.0283313493977242</v>
      </c>
      <c r="I361" s="35" t="e">
        <v>#DIV/0!</v>
      </c>
      <c r="J361" s="35">
        <v>4.1222621124849752</v>
      </c>
      <c r="K361" s="35">
        <v>1.5079339525062898</v>
      </c>
      <c r="L361" s="36">
        <v>4.59</v>
      </c>
      <c r="M361" s="36">
        <v>3.59</v>
      </c>
      <c r="N361" s="36">
        <v>1.88</v>
      </c>
      <c r="O361" s="35">
        <v>4.720040893735554</v>
      </c>
      <c r="P361" s="35">
        <v>3.6917095443378298</v>
      </c>
      <c r="Q361" s="35">
        <v>1.9332629368677214</v>
      </c>
      <c r="R361" s="37">
        <v>0.21186257121780483</v>
      </c>
      <c r="S361" s="37">
        <v>0.27087721501106521</v>
      </c>
      <c r="T361" s="37">
        <v>0.51726021377112985</v>
      </c>
      <c r="U361" s="36" t="e">
        <v>#DIV/0!</v>
      </c>
      <c r="V361" s="36">
        <v>0.87088106045636238</v>
      </c>
      <c r="W361" s="36">
        <v>1.2467389548960754</v>
      </c>
      <c r="X361" s="36" t="s">
        <v>291</v>
      </c>
      <c r="Y361" s="36" t="s">
        <v>293</v>
      </c>
      <c r="Z361" s="36" t="s">
        <v>270</v>
      </c>
      <c r="AA361" s="26" t="s">
        <v>85</v>
      </c>
      <c r="AB361" s="38" t="s">
        <v>76</v>
      </c>
      <c r="AC361" s="39" t="s">
        <v>564</v>
      </c>
      <c r="AD361" s="38" t="s">
        <v>102</v>
      </c>
      <c r="AE361" s="66" t="str">
        <f>VLOOKUP(AD361,cs_lookup!$A$2:$B$54,2,FALSE)</f>
        <v>2</v>
      </c>
    </row>
    <row r="362" spans="1:31" x14ac:dyDescent="0.25">
      <c r="A362" s="40">
        <v>0</v>
      </c>
      <c r="B362" s="40">
        <v>2.123922976402326E-2</v>
      </c>
      <c r="C362" s="40">
        <v>0.68063118937911338</v>
      </c>
      <c r="D362" s="33" t="e">
        <v>#DIV/0!</v>
      </c>
      <c r="E362" s="34">
        <v>47.082686665685102</v>
      </c>
      <c r="F362" s="53">
        <v>1.4692244722317558</v>
      </c>
      <c r="G362" s="28">
        <v>2.7134467830355113E-2</v>
      </c>
      <c r="H362" s="35">
        <v>1.0271344678303551</v>
      </c>
      <c r="I362" s="35" t="e">
        <v>#DIV/0!</v>
      </c>
      <c r="J362" s="35">
        <v>45.838873234523206</v>
      </c>
      <c r="K362" s="35">
        <v>1.4304110301499664</v>
      </c>
      <c r="L362" s="36">
        <v>3.23</v>
      </c>
      <c r="M362" s="36">
        <v>3.61</v>
      </c>
      <c r="N362" s="36">
        <v>2.27</v>
      </c>
      <c r="O362" s="35">
        <v>3.3176443310920471</v>
      </c>
      <c r="P362" s="35">
        <v>3.707955428867582</v>
      </c>
      <c r="Q362" s="35">
        <v>2.331595241974906</v>
      </c>
      <c r="R362" s="37">
        <v>0.30141868753931095</v>
      </c>
      <c r="S362" s="37">
        <v>0.26969040464043609</v>
      </c>
      <c r="T362" s="37">
        <v>0.42889090782025308</v>
      </c>
      <c r="U362" s="36" t="e">
        <v>#DIV/0!</v>
      </c>
      <c r="V362" s="36">
        <v>7.8754117308475965E-2</v>
      </c>
      <c r="W362" s="36">
        <v>1.5869564426960618</v>
      </c>
      <c r="X362" s="36" t="s">
        <v>292</v>
      </c>
      <c r="Y362" s="36" t="s">
        <v>490</v>
      </c>
      <c r="Z362" s="36" t="s">
        <v>270</v>
      </c>
      <c r="AA362" s="26" t="s">
        <v>85</v>
      </c>
      <c r="AB362" s="38" t="s">
        <v>103</v>
      </c>
      <c r="AC362" s="39" t="s">
        <v>564</v>
      </c>
      <c r="AD362" s="38" t="s">
        <v>86</v>
      </c>
      <c r="AE362" s="66" t="str">
        <f>VLOOKUP(AD362,cs_lookup!$A$2:$B$54,2,FALSE)</f>
        <v>1</v>
      </c>
    </row>
    <row r="363" spans="1:31" x14ac:dyDescent="0.25">
      <c r="A363" s="40">
        <v>0.62590389065274443</v>
      </c>
      <c r="B363" s="40">
        <v>0.19455822050743118</v>
      </c>
      <c r="C363" s="40">
        <v>0.16880061705780769</v>
      </c>
      <c r="D363" s="33">
        <v>1.5976893816031679</v>
      </c>
      <c r="E363" s="34">
        <v>5.1398496418803585</v>
      </c>
      <c r="F363" s="53">
        <v>5.9241489600570514</v>
      </c>
      <c r="G363" s="28">
        <v>3.2944527112433786E-2</v>
      </c>
      <c r="H363" s="35">
        <v>1.0329445271124338</v>
      </c>
      <c r="I363" s="35">
        <v>1.5467329945292045</v>
      </c>
      <c r="J363" s="35">
        <v>4.9759203006270409</v>
      </c>
      <c r="K363" s="35">
        <v>5.7352053324856049</v>
      </c>
      <c r="L363" s="36">
        <v>2.5099999999999998</v>
      </c>
      <c r="M363" s="36">
        <v>3</v>
      </c>
      <c r="N363" s="36">
        <v>3.32</v>
      </c>
      <c r="O363" s="35">
        <v>2.5926907630522087</v>
      </c>
      <c r="P363" s="35">
        <v>3.0988335813373014</v>
      </c>
      <c r="Q363" s="35">
        <v>3.4293758300132802</v>
      </c>
      <c r="R363" s="37">
        <v>0.38569968090709134</v>
      </c>
      <c r="S363" s="37">
        <v>0.32270206635893306</v>
      </c>
      <c r="T363" s="37">
        <v>0.29159825273397566</v>
      </c>
      <c r="U363" s="36">
        <v>1.6227752358538101</v>
      </c>
      <c r="V363" s="36">
        <v>0.60290354723365536</v>
      </c>
      <c r="W363" s="36">
        <v>0.57888075622937307</v>
      </c>
      <c r="X363" s="36" t="s">
        <v>350</v>
      </c>
      <c r="Y363" s="36" t="s">
        <v>352</v>
      </c>
      <c r="Z363" s="36" t="s">
        <v>273</v>
      </c>
      <c r="AA363" s="26" t="s">
        <v>84</v>
      </c>
      <c r="AB363" s="38" t="s">
        <v>86</v>
      </c>
      <c r="AC363" s="39" t="s">
        <v>564</v>
      </c>
      <c r="AD363" s="38" t="s">
        <v>78</v>
      </c>
      <c r="AE363" s="66" t="str">
        <f>VLOOKUP(AD363,cs_lookup!$A$2:$B$54,2,FALSE)</f>
        <v>1</v>
      </c>
    </row>
    <row r="364" spans="1:31" x14ac:dyDescent="0.25">
      <c r="A364" s="40">
        <v>0</v>
      </c>
      <c r="B364" s="40">
        <v>0.16902911166923459</v>
      </c>
      <c r="C364" s="40">
        <v>0.67031010618407283</v>
      </c>
      <c r="D364" s="33" t="e">
        <v>#DIV/0!</v>
      </c>
      <c r="E364" s="34">
        <v>5.9161406584024094</v>
      </c>
      <c r="F364" s="53">
        <v>1.4918468195157892</v>
      </c>
      <c r="G364" s="28">
        <v>3.6518147476571006E-2</v>
      </c>
      <c r="H364" s="35">
        <v>1.036518147476571</v>
      </c>
      <c r="I364" s="35" t="e">
        <v>#DIV/0!</v>
      </c>
      <c r="J364" s="35">
        <v>5.7077058156727887</v>
      </c>
      <c r="K364" s="35">
        <v>1.4392867342918474</v>
      </c>
      <c r="L364" s="36">
        <v>1.63</v>
      </c>
      <c r="M364" s="36">
        <v>3.88</v>
      </c>
      <c r="N364" s="36">
        <v>6.05</v>
      </c>
      <c r="O364" s="35">
        <v>1.6895245803868106</v>
      </c>
      <c r="P364" s="35">
        <v>4.0216904122090957</v>
      </c>
      <c r="Q364" s="35">
        <v>6.2709347922332546</v>
      </c>
      <c r="R364" s="37">
        <v>0.59188248079294214</v>
      </c>
      <c r="S364" s="37">
        <v>0.24865166074548853</v>
      </c>
      <c r="T364" s="37">
        <v>0.15946585846156952</v>
      </c>
      <c r="U364" s="36" t="e">
        <v>#DIV/0!</v>
      </c>
      <c r="V364" s="36">
        <v>0.67978275778438135</v>
      </c>
      <c r="W364" s="36">
        <v>4.203470966455269</v>
      </c>
      <c r="X364" s="36" t="s">
        <v>353</v>
      </c>
      <c r="Y364" s="36" t="s">
        <v>425</v>
      </c>
      <c r="Z364" s="36" t="s">
        <v>273</v>
      </c>
      <c r="AA364" s="26" t="s">
        <v>85</v>
      </c>
      <c r="AB364" s="38" t="s">
        <v>77</v>
      </c>
      <c r="AC364" s="39" t="s">
        <v>564</v>
      </c>
      <c r="AD364" s="38"/>
      <c r="AE364" s="66" t="e">
        <f>VLOOKUP(AD364,cs_lookup!$A$2:$B$54,2,FALSE)</f>
        <v>#N/A</v>
      </c>
    </row>
    <row r="365" spans="1:31" x14ac:dyDescent="0.25">
      <c r="A365" s="40">
        <v>0.22615472638027873</v>
      </c>
      <c r="B365" s="40">
        <v>0.30421859043232619</v>
      </c>
      <c r="C365" s="40">
        <v>0.42810112252121679</v>
      </c>
      <c r="D365" s="33">
        <v>4.4217514973288772</v>
      </c>
      <c r="E365" s="34">
        <v>3.2871100959967512</v>
      </c>
      <c r="F365" s="53">
        <v>2.3358967014865506</v>
      </c>
      <c r="G365" s="28">
        <v>6.0673047950264403E-2</v>
      </c>
      <c r="H365" s="35">
        <v>1.0606730479502644</v>
      </c>
      <c r="I365" s="35">
        <v>4.1688166828353461</v>
      </c>
      <c r="J365" s="35">
        <v>3.0990794970693796</v>
      </c>
      <c r="K365" s="35">
        <v>2.2022777952175159</v>
      </c>
      <c r="L365" s="36">
        <v>2.4700000000000002</v>
      </c>
      <c r="M365" s="36">
        <v>3.32</v>
      </c>
      <c r="N365" s="36">
        <v>2.82</v>
      </c>
      <c r="O365" s="35">
        <v>2.6198624284371532</v>
      </c>
      <c r="P365" s="35">
        <v>3.5214345191948775</v>
      </c>
      <c r="Q365" s="35">
        <v>2.9910979952197456</v>
      </c>
      <c r="R365" s="37">
        <v>0.38169943167456227</v>
      </c>
      <c r="S365" s="37">
        <v>0.28397517958920754</v>
      </c>
      <c r="T365" s="37">
        <v>0.33432538873623013</v>
      </c>
      <c r="U365" s="36">
        <v>0.59249427065717697</v>
      </c>
      <c r="V365" s="36">
        <v>1.0712858457292018</v>
      </c>
      <c r="W365" s="36">
        <v>1.280492409324534</v>
      </c>
      <c r="X365" s="36" t="s">
        <v>285</v>
      </c>
      <c r="Y365" s="36" t="s">
        <v>380</v>
      </c>
      <c r="Z365" s="36" t="s">
        <v>275</v>
      </c>
      <c r="AA365" s="26" t="s">
        <v>90</v>
      </c>
      <c r="AB365" s="38" t="s">
        <v>75</v>
      </c>
      <c r="AC365" s="39" t="s">
        <v>565</v>
      </c>
      <c r="AD365" s="38" t="s">
        <v>73</v>
      </c>
      <c r="AE365" s="66" t="str">
        <f>VLOOKUP(AD365,cs_lookup!$A$2:$B$54,2,FALSE)</f>
        <v>X</v>
      </c>
    </row>
    <row r="366" spans="1:31" x14ac:dyDescent="0.25">
      <c r="A366" s="40">
        <v>0.67098685887345444</v>
      </c>
      <c r="B366" s="40">
        <v>0.16245835947238879</v>
      </c>
      <c r="C366" s="40">
        <v>0.13707822539025466</v>
      </c>
      <c r="D366" s="33">
        <v>1.4903421531666632</v>
      </c>
      <c r="E366" s="34">
        <v>6.1554234774232022</v>
      </c>
      <c r="F366" s="53">
        <v>7.2951046539525253</v>
      </c>
      <c r="G366" s="28">
        <v>3.9181490524357709E-2</v>
      </c>
      <c r="H366" s="35">
        <v>1.0391814905243577</v>
      </c>
      <c r="I366" s="35">
        <v>1.4341500178324535</v>
      </c>
      <c r="J366" s="35">
        <v>5.9233382556854952</v>
      </c>
      <c r="K366" s="35">
        <v>7.0200486829990671</v>
      </c>
      <c r="L366" s="36">
        <v>2</v>
      </c>
      <c r="M366" s="36">
        <v>3.66</v>
      </c>
      <c r="N366" s="36">
        <v>3.76</v>
      </c>
      <c r="O366" s="35">
        <v>2.0783629810487154</v>
      </c>
      <c r="P366" s="35">
        <v>3.8034042553191494</v>
      </c>
      <c r="Q366" s="35">
        <v>3.9073224043715848</v>
      </c>
      <c r="R366" s="37">
        <v>0.48114790780935329</v>
      </c>
      <c r="S366" s="37">
        <v>0.26292235399418212</v>
      </c>
      <c r="T366" s="37">
        <v>0.25592973819646453</v>
      </c>
      <c r="U366" s="36">
        <v>1.3945542482527464</v>
      </c>
      <c r="V366" s="36">
        <v>0.6178948157294516</v>
      </c>
      <c r="W366" s="36">
        <v>0.5356088212188399</v>
      </c>
      <c r="X366" s="36" t="s">
        <v>284</v>
      </c>
      <c r="Y366" s="36" t="s">
        <v>302</v>
      </c>
      <c r="Z366" s="36" t="s">
        <v>275</v>
      </c>
      <c r="AA366" s="26" t="s">
        <v>84</v>
      </c>
      <c r="AB366" s="38" t="s">
        <v>89</v>
      </c>
      <c r="AC366" s="39" t="s">
        <v>565</v>
      </c>
      <c r="AD366" s="38" t="s">
        <v>74</v>
      </c>
      <c r="AE366" s="66" t="str">
        <f>VLOOKUP(AD366,cs_lookup!$A$2:$B$54,2,FALSE)</f>
        <v>X</v>
      </c>
    </row>
    <row r="367" spans="1:31" x14ac:dyDescent="0.25">
      <c r="A367" s="40">
        <v>0.35486007041085077</v>
      </c>
      <c r="B367" s="40">
        <v>0.35149855107425698</v>
      </c>
      <c r="C367" s="40">
        <v>0.27956849091857888</v>
      </c>
      <c r="D367" s="33">
        <v>2.8180121782713323</v>
      </c>
      <c r="E367" s="34">
        <v>2.8449619406503377</v>
      </c>
      <c r="F367" s="53">
        <v>3.5769410090325184</v>
      </c>
      <c r="G367" s="28">
        <v>3.9867114939509563E-2</v>
      </c>
      <c r="H367" s="35">
        <v>1.0398671149395096</v>
      </c>
      <c r="I367" s="35">
        <v>2.7099733588894765</v>
      </c>
      <c r="J367" s="35">
        <v>2.7358899034092765</v>
      </c>
      <c r="K367" s="35">
        <v>3.4398058729269403</v>
      </c>
      <c r="L367" s="36">
        <v>2.36</v>
      </c>
      <c r="M367" s="36">
        <v>2.99</v>
      </c>
      <c r="N367" s="36">
        <v>3.55</v>
      </c>
      <c r="O367" s="35">
        <v>2.4540863912572424</v>
      </c>
      <c r="P367" s="35">
        <v>3.1092026736691336</v>
      </c>
      <c r="Q367" s="35">
        <v>3.6915282580352589</v>
      </c>
      <c r="R367" s="37">
        <v>0.40748361735044475</v>
      </c>
      <c r="S367" s="37">
        <v>0.32162586519968211</v>
      </c>
      <c r="T367" s="37">
        <v>0.27089051744987314</v>
      </c>
      <c r="U367" s="36">
        <v>0.87085726959585585</v>
      </c>
      <c r="V367" s="36">
        <v>1.0928802347909063</v>
      </c>
      <c r="W367" s="36">
        <v>1.0320349842822074</v>
      </c>
      <c r="X367" s="36" t="s">
        <v>510</v>
      </c>
      <c r="Y367" s="36" t="s">
        <v>370</v>
      </c>
      <c r="Z367" s="36" t="s">
        <v>275</v>
      </c>
      <c r="AA367" s="26" t="s">
        <v>90</v>
      </c>
      <c r="AB367" s="38" t="s">
        <v>75</v>
      </c>
      <c r="AC367" s="39" t="s">
        <v>565</v>
      </c>
      <c r="AD367" s="38" t="s">
        <v>94</v>
      </c>
      <c r="AE367" s="66" t="str">
        <f>VLOOKUP(AD367,cs_lookup!$A$2:$B$54,2,FALSE)</f>
        <v>1</v>
      </c>
    </row>
    <row r="368" spans="1:31" x14ac:dyDescent="0.25">
      <c r="A368" s="40">
        <v>0.50800781879375645</v>
      </c>
      <c r="B368" s="40">
        <v>0.23154409386026578</v>
      </c>
      <c r="C368" s="40">
        <v>0.24538046430984181</v>
      </c>
      <c r="D368" s="33">
        <v>1.9684736395877895</v>
      </c>
      <c r="E368" s="34">
        <v>4.3188318187182464</v>
      </c>
      <c r="F368" s="53">
        <v>4.0753040500294286</v>
      </c>
      <c r="G368" s="28">
        <v>3.9320407136499202E-2</v>
      </c>
      <c r="H368" s="35">
        <v>1.0393204071364992</v>
      </c>
      <c r="I368" s="35">
        <v>1.89400075864118</v>
      </c>
      <c r="J368" s="35">
        <v>4.1554382931990599</v>
      </c>
      <c r="K368" s="35">
        <v>3.9211238632921392</v>
      </c>
      <c r="L368" s="36">
        <v>1.98</v>
      </c>
      <c r="M368" s="36">
        <v>3.48</v>
      </c>
      <c r="N368" s="36">
        <v>4.05</v>
      </c>
      <c r="O368" s="35">
        <v>2.0578544061302684</v>
      </c>
      <c r="P368" s="35">
        <v>3.6168350168350174</v>
      </c>
      <c r="Q368" s="35">
        <v>4.2092476489028217</v>
      </c>
      <c r="R368" s="37">
        <v>0.48594302736920497</v>
      </c>
      <c r="S368" s="37">
        <v>0.27648482591696144</v>
      </c>
      <c r="T368" s="37">
        <v>0.23757214671383353</v>
      </c>
      <c r="U368" s="36">
        <v>1.0454061282533587</v>
      </c>
      <c r="V368" s="36">
        <v>0.83745678661514322</v>
      </c>
      <c r="W368" s="36">
        <v>1.0328671424828844</v>
      </c>
      <c r="X368" s="36" t="s">
        <v>379</v>
      </c>
      <c r="Y368" s="36" t="s">
        <v>378</v>
      </c>
      <c r="Z368" s="36" t="s">
        <v>275</v>
      </c>
      <c r="AA368" s="26" t="s">
        <v>84</v>
      </c>
      <c r="AB368" s="38" t="s">
        <v>86</v>
      </c>
      <c r="AC368" s="39" t="s">
        <v>565</v>
      </c>
      <c r="AD368" s="38" t="s">
        <v>94</v>
      </c>
      <c r="AE368" s="66" t="str">
        <f>VLOOKUP(AD368,cs_lookup!$A$2:$B$54,2,FALSE)</f>
        <v>1</v>
      </c>
    </row>
    <row r="369" spans="1:31" x14ac:dyDescent="0.25">
      <c r="A369" s="40">
        <v>3.007746405189177E-2</v>
      </c>
      <c r="B369" s="40">
        <v>6.8360954722793077E-2</v>
      </c>
      <c r="C369" s="40">
        <v>0.71061177947139786</v>
      </c>
      <c r="D369" s="33">
        <v>33.247483839552736</v>
      </c>
      <c r="E369" s="34">
        <v>14.628233383443042</v>
      </c>
      <c r="F369" s="53">
        <v>1.4072381416810584</v>
      </c>
      <c r="G369" s="28">
        <v>4.3664369689664584E-2</v>
      </c>
      <c r="H369" s="35">
        <v>1.0436643696896646</v>
      </c>
      <c r="I369" s="35">
        <v>31.856490271330173</v>
      </c>
      <c r="J369" s="35">
        <v>14.016223805544662</v>
      </c>
      <c r="K369" s="35">
        <v>1.3483627328386263</v>
      </c>
      <c r="L369" s="36">
        <v>12.83</v>
      </c>
      <c r="M369" s="36">
        <v>7.18</v>
      </c>
      <c r="N369" s="36">
        <v>1.21</v>
      </c>
      <c r="O369" s="35">
        <v>13.390213863118397</v>
      </c>
      <c r="P369" s="35">
        <v>7.4935101743717913</v>
      </c>
      <c r="Q369" s="35">
        <v>1.2628338873244942</v>
      </c>
      <c r="R369" s="37">
        <v>7.4681406153965166E-2</v>
      </c>
      <c r="S369" s="37">
        <v>0.13344880793250324</v>
      </c>
      <c r="T369" s="37">
        <v>0.79186978591353152</v>
      </c>
      <c r="U369" s="36">
        <v>0.40274367611508638</v>
      </c>
      <c r="V369" s="36">
        <v>0.51226350974501933</v>
      </c>
      <c r="W369" s="36">
        <v>0.89738463584844141</v>
      </c>
      <c r="X369" s="36" t="s">
        <v>315</v>
      </c>
      <c r="Y369" s="36" t="s">
        <v>288</v>
      </c>
      <c r="Z369" s="36" t="s">
        <v>268</v>
      </c>
      <c r="AA369" s="26" t="s">
        <v>85</v>
      </c>
      <c r="AB369" s="38" t="s">
        <v>91</v>
      </c>
      <c r="AC369" s="39" t="s">
        <v>565</v>
      </c>
      <c r="AD369" s="38" t="s">
        <v>76</v>
      </c>
      <c r="AE369" s="66" t="str">
        <f>VLOOKUP(AD369,cs_lookup!$A$2:$B$54,2,FALSE)</f>
        <v>2</v>
      </c>
    </row>
    <row r="370" spans="1:31" x14ac:dyDescent="0.25">
      <c r="A370" s="40">
        <v>0.43132097730261898</v>
      </c>
      <c r="B370" s="40">
        <v>0.27378306868502034</v>
      </c>
      <c r="C370" s="40">
        <v>0.27711292895367745</v>
      </c>
      <c r="D370" s="33">
        <v>2.3184589960214024</v>
      </c>
      <c r="E370" s="34">
        <v>3.6525268154930051</v>
      </c>
      <c r="F370" s="53">
        <v>3.6086371133089976</v>
      </c>
      <c r="G370" s="28">
        <v>2.9935611328249845E-2</v>
      </c>
      <c r="H370" s="35">
        <v>1.0299356113282498</v>
      </c>
      <c r="I370" s="35">
        <v>2.2510717859647715</v>
      </c>
      <c r="J370" s="35">
        <v>3.5463642341510528</v>
      </c>
      <c r="K370" s="35">
        <v>3.5037502088651369</v>
      </c>
      <c r="L370" s="36">
        <v>1.97</v>
      </c>
      <c r="M370" s="36">
        <v>3.89</v>
      </c>
      <c r="N370" s="36">
        <v>3.77</v>
      </c>
      <c r="O370" s="35">
        <v>2.028973154316652</v>
      </c>
      <c r="P370" s="35">
        <v>4.0064495280668924</v>
      </c>
      <c r="Q370" s="35">
        <v>3.8828572547075018</v>
      </c>
      <c r="R370" s="37">
        <v>0.49286014350288188</v>
      </c>
      <c r="S370" s="37">
        <v>0.24959755339349027</v>
      </c>
      <c r="T370" s="37">
        <v>0.25754230310362791</v>
      </c>
      <c r="U370" s="36">
        <v>0.87513868384063598</v>
      </c>
      <c r="V370" s="36">
        <v>1.0968980463258051</v>
      </c>
      <c r="W370" s="36">
        <v>1.075989946561031</v>
      </c>
      <c r="X370" s="36" t="s">
        <v>313</v>
      </c>
      <c r="Y370" s="36" t="s">
        <v>383</v>
      </c>
      <c r="Z370" s="36" t="s">
        <v>268</v>
      </c>
      <c r="AA370" s="26" t="s">
        <v>90</v>
      </c>
      <c r="AB370" s="38" t="s">
        <v>75</v>
      </c>
      <c r="AC370" s="39" t="s">
        <v>565</v>
      </c>
      <c r="AD370" s="38" t="s">
        <v>75</v>
      </c>
      <c r="AE370" s="66" t="str">
        <f>VLOOKUP(AD370,cs_lookup!$A$2:$B$54,2,FALSE)</f>
        <v>X</v>
      </c>
    </row>
    <row r="371" spans="1:31" x14ac:dyDescent="0.25">
      <c r="A371" s="40">
        <v>0.14332980341303042</v>
      </c>
      <c r="B371" s="40">
        <v>0.14807183392730267</v>
      </c>
      <c r="C371" s="40">
        <v>0.61632462281774225</v>
      </c>
      <c r="D371" s="33">
        <v>6.9769160090056177</v>
      </c>
      <c r="E371" s="34">
        <v>6.7534788587204231</v>
      </c>
      <c r="F371" s="53">
        <v>1.6225215786903862</v>
      </c>
      <c r="G371" s="28">
        <v>3.3657091926902361E-2</v>
      </c>
      <c r="H371" s="35">
        <v>1.0336570919269024</v>
      </c>
      <c r="I371" s="35">
        <v>6.749739409226641</v>
      </c>
      <c r="J371" s="35">
        <v>6.5335776356265853</v>
      </c>
      <c r="K371" s="35">
        <v>1.5696903657534493</v>
      </c>
      <c r="L371" s="36">
        <v>2.16</v>
      </c>
      <c r="M371" s="36">
        <v>3.83</v>
      </c>
      <c r="N371" s="36">
        <v>3.23</v>
      </c>
      <c r="O371" s="35">
        <v>2.2326993185621093</v>
      </c>
      <c r="P371" s="35">
        <v>3.9589066620800359</v>
      </c>
      <c r="Q371" s="35">
        <v>3.3387124069238947</v>
      </c>
      <c r="R371" s="37">
        <v>0.44788834380261039</v>
      </c>
      <c r="S371" s="37">
        <v>0.25259499284951398</v>
      </c>
      <c r="T371" s="37">
        <v>0.29951666334787569</v>
      </c>
      <c r="U371" s="36">
        <v>0.3200123544099141</v>
      </c>
      <c r="V371" s="36">
        <v>0.58620256980120722</v>
      </c>
      <c r="W371" s="36">
        <v>2.0577306648942857</v>
      </c>
      <c r="X371" s="36" t="s">
        <v>382</v>
      </c>
      <c r="Y371" s="36" t="s">
        <v>314</v>
      </c>
      <c r="Z371" s="36" t="s">
        <v>268</v>
      </c>
      <c r="AA371" s="26" t="s">
        <v>85</v>
      </c>
      <c r="AB371" s="38" t="s">
        <v>102</v>
      </c>
      <c r="AC371" s="39" t="s">
        <v>565</v>
      </c>
      <c r="AD371" s="38" t="s">
        <v>74</v>
      </c>
      <c r="AE371" s="66" t="str">
        <f>VLOOKUP(AD371,cs_lookup!$A$2:$B$54,2,FALSE)</f>
        <v>X</v>
      </c>
    </row>
    <row r="372" spans="1:31" x14ac:dyDescent="0.25">
      <c r="A372" s="40">
        <v>0.54854696290995608</v>
      </c>
      <c r="B372" s="40">
        <v>0.23231954456587245</v>
      </c>
      <c r="C372" s="40">
        <v>0.20810394102216312</v>
      </c>
      <c r="D372" s="33">
        <v>1.8229979703016783</v>
      </c>
      <c r="E372" s="34">
        <v>4.3044161517648707</v>
      </c>
      <c r="F372" s="53">
        <v>4.8052910247072145</v>
      </c>
      <c r="G372" s="28">
        <v>4.5487242958805352E-2</v>
      </c>
      <c r="H372" s="35">
        <v>1.0454872429588054</v>
      </c>
      <c r="I372" s="35">
        <v>1.7436826537858661</v>
      </c>
      <c r="J372" s="35">
        <v>4.1171388563126401</v>
      </c>
      <c r="K372" s="35">
        <v>4.5962215771355464</v>
      </c>
      <c r="L372" s="36">
        <v>1.56</v>
      </c>
      <c r="M372" s="36">
        <v>3.76</v>
      </c>
      <c r="N372" s="36">
        <v>7.22</v>
      </c>
      <c r="O372" s="35">
        <v>1.6309600990157365</v>
      </c>
      <c r="P372" s="35">
        <v>3.9310320335251081</v>
      </c>
      <c r="Q372" s="35">
        <v>7.5484178941625748</v>
      </c>
      <c r="R372" s="37">
        <v>0.61313578462372387</v>
      </c>
      <c r="S372" s="37">
        <v>0.25438612340771527</v>
      </c>
      <c r="T372" s="37">
        <v>0.13247809196856086</v>
      </c>
      <c r="U372" s="36">
        <v>0.89465820894240355</v>
      </c>
      <c r="V372" s="36">
        <v>0.91325557170240834</v>
      </c>
      <c r="W372" s="36">
        <v>1.5708555122574492</v>
      </c>
      <c r="X372" s="36" t="s">
        <v>390</v>
      </c>
      <c r="Y372" s="36" t="s">
        <v>482</v>
      </c>
      <c r="Z372" s="36" t="s">
        <v>279</v>
      </c>
      <c r="AA372" s="26" t="s">
        <v>84</v>
      </c>
      <c r="AB372" s="38" t="s">
        <v>86</v>
      </c>
      <c r="AC372" s="39" t="s">
        <v>565</v>
      </c>
      <c r="AD372" s="38" t="s">
        <v>79</v>
      </c>
      <c r="AE372" s="66" t="str">
        <f>VLOOKUP(AD372,cs_lookup!$A$2:$B$54,2,FALSE)</f>
        <v>2</v>
      </c>
    </row>
    <row r="373" spans="1:31" x14ac:dyDescent="0.25">
      <c r="A373" s="40">
        <v>0.609229317597065</v>
      </c>
      <c r="B373" s="40">
        <v>0.19721570249736997</v>
      </c>
      <c r="C373" s="40">
        <v>0.18180186525480804</v>
      </c>
      <c r="D373" s="33">
        <v>1.6414180524736086</v>
      </c>
      <c r="E373" s="34">
        <v>5.0705901575628127</v>
      </c>
      <c r="F373" s="53">
        <v>5.5004936203400883</v>
      </c>
      <c r="G373" s="28">
        <v>3.9032869785082136E-2</v>
      </c>
      <c r="H373" s="35">
        <v>1.0390328697850821</v>
      </c>
      <c r="I373" s="35">
        <v>1.5797556556734593</v>
      </c>
      <c r="J373" s="35">
        <v>4.8801056299707195</v>
      </c>
      <c r="K373" s="35">
        <v>5.2938591071501264</v>
      </c>
      <c r="L373" s="36">
        <v>2.2400000000000002</v>
      </c>
      <c r="M373" s="36">
        <v>3.39</v>
      </c>
      <c r="N373" s="36">
        <v>3.36</v>
      </c>
      <c r="O373" s="35">
        <v>2.3274336283185844</v>
      </c>
      <c r="P373" s="35">
        <v>3.5223214285714284</v>
      </c>
      <c r="Q373" s="35">
        <v>3.4911504424778759</v>
      </c>
      <c r="R373" s="37">
        <v>0.42965779467680604</v>
      </c>
      <c r="S373" s="37">
        <v>0.28390367553865653</v>
      </c>
      <c r="T373" s="37">
        <v>0.28643852978453743</v>
      </c>
      <c r="U373" s="36">
        <v>1.4179408011329921</v>
      </c>
      <c r="V373" s="36">
        <v>0.69465709495725403</v>
      </c>
      <c r="W373" s="36">
        <v>0.63469766232762626</v>
      </c>
      <c r="X373" s="36" t="s">
        <v>385</v>
      </c>
      <c r="Y373" s="36" t="s">
        <v>318</v>
      </c>
      <c r="Z373" s="36" t="s">
        <v>279</v>
      </c>
      <c r="AA373" s="26" t="s">
        <v>84</v>
      </c>
      <c r="AB373" s="38" t="s">
        <v>86</v>
      </c>
      <c r="AC373" s="39" t="s">
        <v>565</v>
      </c>
      <c r="AD373" s="38" t="s">
        <v>94</v>
      </c>
      <c r="AE373" s="66" t="str">
        <f>VLOOKUP(AD373,cs_lookup!$A$2:$B$54,2,FALSE)</f>
        <v>1</v>
      </c>
    </row>
    <row r="374" spans="1:31" x14ac:dyDescent="0.25">
      <c r="A374" s="40">
        <v>5.8037216278765034E-2</v>
      </c>
      <c r="B374" s="40">
        <v>0.16097108423376638</v>
      </c>
      <c r="C374" s="40">
        <v>0.64617209560784694</v>
      </c>
      <c r="D374" s="33">
        <v>17.230323301462089</v>
      </c>
      <c r="E374" s="34">
        <v>6.2122958589741133</v>
      </c>
      <c r="F374" s="53">
        <v>1.5475753391351743</v>
      </c>
      <c r="G374" s="28">
        <v>3.5064996970117557E-2</v>
      </c>
      <c r="H374" s="35">
        <v>1.0350649969701176</v>
      </c>
      <c r="I374" s="35">
        <v>16.64660997318947</v>
      </c>
      <c r="J374" s="35">
        <v>6.0018413115688256</v>
      </c>
      <c r="K374" s="35">
        <v>1.4951479797551814</v>
      </c>
      <c r="L374" s="36">
        <v>4.67</v>
      </c>
      <c r="M374" s="36">
        <v>3.46</v>
      </c>
      <c r="N374" s="36">
        <v>1.88</v>
      </c>
      <c r="O374" s="35">
        <v>4.8337535358504491</v>
      </c>
      <c r="P374" s="35">
        <v>3.5813248895166065</v>
      </c>
      <c r="Q374" s="35">
        <v>1.945922194303821</v>
      </c>
      <c r="R374" s="37">
        <v>0.20687856602189386</v>
      </c>
      <c r="S374" s="37">
        <v>0.27922627263648681</v>
      </c>
      <c r="T374" s="37">
        <v>0.51389516134161939</v>
      </c>
      <c r="U374" s="36">
        <v>0.28053759939839773</v>
      </c>
      <c r="V374" s="36">
        <v>0.57648975045886175</v>
      </c>
      <c r="W374" s="36">
        <v>1.25740062218312</v>
      </c>
      <c r="X374" s="36" t="s">
        <v>333</v>
      </c>
      <c r="Y374" s="36" t="s">
        <v>523</v>
      </c>
      <c r="Z374" s="36" t="s">
        <v>283</v>
      </c>
      <c r="AA374" s="26" t="s">
        <v>85</v>
      </c>
      <c r="AB374" s="38" t="s">
        <v>77</v>
      </c>
      <c r="AC374" s="39" t="s">
        <v>565</v>
      </c>
      <c r="AD374" s="38" t="s">
        <v>94</v>
      </c>
      <c r="AE374" s="66" t="str">
        <f>VLOOKUP(AD374,cs_lookup!$A$2:$B$54,2,FALSE)</f>
        <v>1</v>
      </c>
    </row>
    <row r="375" spans="1:31" x14ac:dyDescent="0.25">
      <c r="A375" s="42">
        <v>0.50627682171935706</v>
      </c>
      <c r="B375" s="42">
        <v>0.26620873890142438</v>
      </c>
      <c r="C375" s="42">
        <v>0.21676081961618482</v>
      </c>
      <c r="D375" s="43">
        <v>1.9752039933487753</v>
      </c>
      <c r="E375" s="44">
        <v>3.7564506865054286</v>
      </c>
      <c r="F375" s="54">
        <v>4.6133798615943844</v>
      </c>
      <c r="G375" s="45">
        <v>3.2944736858458556E-2</v>
      </c>
      <c r="H375" s="46">
        <v>1.0329447368584586</v>
      </c>
      <c r="I375" s="46">
        <v>1.9122068421163094</v>
      </c>
      <c r="J375" s="46">
        <v>3.6366424576885801</v>
      </c>
      <c r="K375" s="46">
        <v>4.4662407358067044</v>
      </c>
      <c r="L375" s="47">
        <v>2.3199999999999998</v>
      </c>
      <c r="M375" s="47">
        <v>3.1</v>
      </c>
      <c r="N375" s="47">
        <v>3.58</v>
      </c>
      <c r="O375" s="46">
        <v>2.3964317895116238</v>
      </c>
      <c r="P375" s="46">
        <v>3.2021286842612215</v>
      </c>
      <c r="Q375" s="46">
        <v>3.6979421579532818</v>
      </c>
      <c r="R375" s="48">
        <v>0.41728707004166099</v>
      </c>
      <c r="S375" s="48">
        <v>0.31229225886988821</v>
      </c>
      <c r="T375" s="48">
        <v>0.27042067108845069</v>
      </c>
      <c r="U375" s="47">
        <v>1.213257869861176</v>
      </c>
      <c r="V375" s="47">
        <v>0.85243463883725723</v>
      </c>
      <c r="W375" s="47">
        <v>0.80156897305119645</v>
      </c>
      <c r="X375" s="47" t="s">
        <v>414</v>
      </c>
      <c r="Y375" s="47" t="s">
        <v>289</v>
      </c>
      <c r="Z375" s="47" t="s">
        <v>283</v>
      </c>
      <c r="AA375" s="26" t="s">
        <v>90</v>
      </c>
      <c r="AB375" s="49" t="s">
        <v>75</v>
      </c>
      <c r="AC375" s="50" t="s">
        <v>565</v>
      </c>
      <c r="AD375" s="38" t="s">
        <v>183</v>
      </c>
      <c r="AE375" s="66" t="e">
        <f>VLOOKUP(AD375,cs_lookup!$A$2:$B$54,2,FALSE)</f>
        <v>#N/A</v>
      </c>
    </row>
    <row r="376" spans="1:31" x14ac:dyDescent="0.25">
      <c r="A376" s="40">
        <v>0.23894778677872844</v>
      </c>
      <c r="B376" s="40">
        <v>0.35479265691472944</v>
      </c>
      <c r="C376" s="40">
        <v>0.37874220968500127</v>
      </c>
      <c r="D376" s="33">
        <v>4.1850146991569535</v>
      </c>
      <c r="E376" s="34">
        <v>2.8185476235499967</v>
      </c>
      <c r="F376" s="53">
        <v>2.6403183337597804</v>
      </c>
      <c r="G376" s="28">
        <v>3.3547342240731082E-2</v>
      </c>
      <c r="H376" s="35">
        <v>1.0335473422407311</v>
      </c>
      <c r="I376" s="35">
        <v>4.0491756188776415</v>
      </c>
      <c r="J376" s="35">
        <v>2.7270619432288261</v>
      </c>
      <c r="K376" s="35">
        <v>2.5546176995004108</v>
      </c>
      <c r="L376" s="36">
        <v>3.4</v>
      </c>
      <c r="M376" s="36">
        <v>3.39</v>
      </c>
      <c r="N376" s="36">
        <v>2.25</v>
      </c>
      <c r="O376" s="35">
        <v>3.5140609636184856</v>
      </c>
      <c r="P376" s="35">
        <v>3.5037254901960786</v>
      </c>
      <c r="Q376" s="35">
        <v>2.3254815200416448</v>
      </c>
      <c r="R376" s="37">
        <v>0.28457104482623541</v>
      </c>
      <c r="S376" s="37">
        <v>0.28541048743634223</v>
      </c>
      <c r="T376" s="37">
        <v>0.43001846773742242</v>
      </c>
      <c r="U376" s="36">
        <v>0.83967708986216272</v>
      </c>
      <c r="V376" s="36">
        <v>1.2430960757665295</v>
      </c>
      <c r="W376" s="36">
        <v>0.88075800948220828</v>
      </c>
      <c r="X376" s="36" t="s">
        <v>537</v>
      </c>
      <c r="Y376" s="36" t="s">
        <v>524</v>
      </c>
      <c r="Z376" s="36" t="s">
        <v>277</v>
      </c>
      <c r="AA376" s="26" t="s">
        <v>90</v>
      </c>
      <c r="AB376" s="38" t="s">
        <v>75</v>
      </c>
      <c r="AC376" s="36" t="s">
        <v>565</v>
      </c>
      <c r="AD376" s="38" t="s">
        <v>87</v>
      </c>
      <c r="AE376" s="66" t="str">
        <f>VLOOKUP(AD376,cs_lookup!$A$2:$B$54,2,FALSE)</f>
        <v>2</v>
      </c>
    </row>
    <row r="377" spans="1:31" x14ac:dyDescent="0.25">
      <c r="A377" s="40">
        <v>0.51356077998173888</v>
      </c>
      <c r="B377" s="40">
        <v>0.18959938803535575</v>
      </c>
      <c r="C377" s="40">
        <v>0.2684027987161911</v>
      </c>
      <c r="D377" s="33">
        <v>1.9471891915803186</v>
      </c>
      <c r="E377" s="34">
        <v>5.2742786269622552</v>
      </c>
      <c r="F377" s="53">
        <v>3.725743564460366</v>
      </c>
      <c r="G377" s="28">
        <v>2.8818357585481014E-2</v>
      </c>
      <c r="H377" s="35">
        <v>1.028818357585481</v>
      </c>
      <c r="I377" s="35">
        <v>1.892646235580544</v>
      </c>
      <c r="J377" s="35">
        <v>5.1265401594703111</v>
      </c>
      <c r="K377" s="35">
        <v>3.6213813031138558</v>
      </c>
      <c r="L377" s="36">
        <v>2.2000000000000002</v>
      </c>
      <c r="M377" s="36">
        <v>3.65</v>
      </c>
      <c r="N377" s="36">
        <v>3.33</v>
      </c>
      <c r="O377" s="35">
        <v>2.2634003866880583</v>
      </c>
      <c r="P377" s="35">
        <v>3.7551870051870058</v>
      </c>
      <c r="Q377" s="35">
        <v>3.4259651307596517</v>
      </c>
      <c r="R377" s="37">
        <v>0.44181312589738458</v>
      </c>
      <c r="S377" s="37">
        <v>0.26629832245869756</v>
      </c>
      <c r="T377" s="37">
        <v>0.29188855164391775</v>
      </c>
      <c r="U377" s="36">
        <v>1.1623936679984885</v>
      </c>
      <c r="V377" s="36">
        <v>0.71198115814177654</v>
      </c>
      <c r="W377" s="36">
        <v>0.91953862939997222</v>
      </c>
      <c r="X377" s="36" t="s">
        <v>535</v>
      </c>
      <c r="Y377" s="36" t="s">
        <v>561</v>
      </c>
      <c r="Z377" s="36" t="s">
        <v>272</v>
      </c>
      <c r="AA377" s="26" t="s">
        <v>84</v>
      </c>
      <c r="AB377" s="38" t="s">
        <v>92</v>
      </c>
      <c r="AC377" s="36" t="s">
        <v>565</v>
      </c>
      <c r="AD377" s="38" t="s">
        <v>92</v>
      </c>
      <c r="AE377" s="66" t="str">
        <f>VLOOKUP(AD377,cs_lookup!$A$2:$B$54,2,FALSE)</f>
        <v>1</v>
      </c>
    </row>
    <row r="378" spans="1:31" x14ac:dyDescent="0.25">
      <c r="A378" s="40">
        <v>7.4456173429693448E-2</v>
      </c>
      <c r="B378" s="40">
        <v>0.11723225373941601</v>
      </c>
      <c r="C378" s="40">
        <v>0.67756516257800514</v>
      </c>
      <c r="D378" s="33">
        <v>13.430719763543417</v>
      </c>
      <c r="E378" s="34">
        <v>8.5300757095636932</v>
      </c>
      <c r="F378" s="53">
        <v>1.4758728093327471</v>
      </c>
      <c r="G378" s="28">
        <v>3.6072860261115336E-2</v>
      </c>
      <c r="H378" s="35">
        <v>1.0360728602611153</v>
      </c>
      <c r="I378" s="35">
        <v>12.963103540959997</v>
      </c>
      <c r="J378" s="35">
        <v>8.2330847923319883</v>
      </c>
      <c r="K378" s="35">
        <v>1.4244874718181417</v>
      </c>
      <c r="L378" s="36">
        <v>5.56</v>
      </c>
      <c r="M378" s="36">
        <v>3.94</v>
      </c>
      <c r="N378" s="36">
        <v>1.66</v>
      </c>
      <c r="O378" s="35">
        <v>5.7605651030518006</v>
      </c>
      <c r="P378" s="35">
        <v>4.0821270694287941</v>
      </c>
      <c r="Q378" s="35">
        <v>1.7198809480334514</v>
      </c>
      <c r="R378" s="37">
        <v>0.17359408011381131</v>
      </c>
      <c r="S378" s="37">
        <v>0.24497032625197737</v>
      </c>
      <c r="T378" s="37">
        <v>0.58143559363421138</v>
      </c>
      <c r="U378" s="36">
        <v>0.42890963436586482</v>
      </c>
      <c r="V378" s="36">
        <v>0.4785569563998151</v>
      </c>
      <c r="W378" s="36">
        <v>1.1653314141690991</v>
      </c>
      <c r="X378" s="36" t="s">
        <v>555</v>
      </c>
      <c r="Y378" s="36" t="s">
        <v>560</v>
      </c>
      <c r="Z378" s="36" t="s">
        <v>272</v>
      </c>
      <c r="AA378" s="26" t="s">
        <v>85</v>
      </c>
      <c r="AB378" s="38" t="s">
        <v>102</v>
      </c>
      <c r="AC378" s="36" t="s">
        <v>565</v>
      </c>
      <c r="AD378" s="38" t="s">
        <v>73</v>
      </c>
      <c r="AE378" s="66" t="str">
        <f>VLOOKUP(AD378,cs_lookup!$A$2:$B$54,2,FALSE)</f>
        <v>X</v>
      </c>
    </row>
    <row r="379" spans="1:31" x14ac:dyDescent="0.25">
      <c r="A379" s="40">
        <v>0.14844423375492452</v>
      </c>
      <c r="B379" s="40">
        <v>0.28090635649501033</v>
      </c>
      <c r="C379" s="40">
        <v>0.50753587414029111</v>
      </c>
      <c r="D379" s="33">
        <v>6.7365365073793297</v>
      </c>
      <c r="E379" s="34">
        <v>3.559905202849202</v>
      </c>
      <c r="F379" s="53">
        <v>1.9703040729759014</v>
      </c>
      <c r="G379" s="28">
        <v>3.2940438980096909E-2</v>
      </c>
      <c r="H379" s="35">
        <v>1.0329404389800969</v>
      </c>
      <c r="I379" s="35">
        <v>6.5217085643687653</v>
      </c>
      <c r="J379" s="35">
        <v>3.4463799349013535</v>
      </c>
      <c r="K379" s="35">
        <v>1.9074711364009884</v>
      </c>
      <c r="L379" s="36">
        <v>2.39</v>
      </c>
      <c r="M379" s="36">
        <v>3.45</v>
      </c>
      <c r="N379" s="36">
        <v>3.08</v>
      </c>
      <c r="O379" s="35">
        <v>2.4687276491624317</v>
      </c>
      <c r="P379" s="35">
        <v>3.5636445144813345</v>
      </c>
      <c r="Q379" s="35">
        <v>3.1814565520586986</v>
      </c>
      <c r="R379" s="37">
        <v>0.40506695841449797</v>
      </c>
      <c r="S379" s="37">
        <v>0.28061160307555078</v>
      </c>
      <c r="T379" s="37">
        <v>0.31432143850995131</v>
      </c>
      <c r="U379" s="36">
        <v>0.36646838422951328</v>
      </c>
      <c r="V379" s="36">
        <v>1.0010503964063817</v>
      </c>
      <c r="W379" s="36">
        <v>1.6147033321884681</v>
      </c>
      <c r="X379" s="36" t="s">
        <v>559</v>
      </c>
      <c r="Y379" s="36" t="s">
        <v>554</v>
      </c>
      <c r="Z379" s="36" t="s">
        <v>272</v>
      </c>
      <c r="AA379" s="26" t="s">
        <v>90</v>
      </c>
      <c r="AB379" s="38" t="s">
        <v>75</v>
      </c>
      <c r="AC379" s="36" t="s">
        <v>565</v>
      </c>
      <c r="AD379" s="38" t="s">
        <v>183</v>
      </c>
      <c r="AE379" s="66" t="e">
        <f>VLOOKUP(AD379,cs_lookup!$A$2:$B$54,2,FALSE)</f>
        <v>#N/A</v>
      </c>
    </row>
    <row r="380" spans="1:31" x14ac:dyDescent="0.25">
      <c r="A380" s="40">
        <v>0.13265623979734684</v>
      </c>
      <c r="B380" s="40">
        <v>0.22648373000667882</v>
      </c>
      <c r="C380" s="40">
        <v>0.55717670968684729</v>
      </c>
      <c r="D380" s="33">
        <v>7.5382809095724141</v>
      </c>
      <c r="E380" s="34">
        <v>4.4153282002663543</v>
      </c>
      <c r="F380" s="53">
        <v>1.7947627433351168</v>
      </c>
      <c r="G380" s="28">
        <v>3.3713158160857404E-2</v>
      </c>
      <c r="H380" s="35">
        <v>1.0337131581608574</v>
      </c>
      <c r="I380" s="35">
        <v>7.2924300615310278</v>
      </c>
      <c r="J380" s="35">
        <v>4.2713282358927653</v>
      </c>
      <c r="K380" s="35">
        <v>1.7362289810920948</v>
      </c>
      <c r="L380" s="36">
        <v>2.12</v>
      </c>
      <c r="M380" s="36">
        <v>3.49</v>
      </c>
      <c r="N380" s="36">
        <v>3.63</v>
      </c>
      <c r="O380" s="35">
        <v>2.1914718953010177</v>
      </c>
      <c r="P380" s="35">
        <v>3.6076589219813924</v>
      </c>
      <c r="Q380" s="35">
        <v>3.7523787641239124</v>
      </c>
      <c r="R380" s="37">
        <v>0.45631431648483051</v>
      </c>
      <c r="S380" s="37">
        <v>0.27718806617416641</v>
      </c>
      <c r="T380" s="37">
        <v>0.26649761734100297</v>
      </c>
      <c r="U380" s="36">
        <v>0.29071242125219798</v>
      </c>
      <c r="V380" s="36">
        <v>0.81707604924221966</v>
      </c>
      <c r="W380" s="36">
        <v>2.0907380532933599</v>
      </c>
      <c r="X380" s="36" t="s">
        <v>552</v>
      </c>
      <c r="Y380" s="36" t="s">
        <v>336</v>
      </c>
      <c r="Z380" s="36" t="s">
        <v>272</v>
      </c>
      <c r="AA380" s="26" t="s">
        <v>85</v>
      </c>
      <c r="AB380" s="38" t="s">
        <v>79</v>
      </c>
      <c r="AC380" s="36" t="s">
        <v>565</v>
      </c>
      <c r="AD380" s="38" t="s">
        <v>86</v>
      </c>
      <c r="AE380" s="66" t="str">
        <f>VLOOKUP(AD380,cs_lookup!$A$2:$B$54,2,FALSE)</f>
        <v>1</v>
      </c>
    </row>
    <row r="381" spans="1:31" x14ac:dyDescent="0.25">
      <c r="A381" s="40">
        <v>0.34773840228457298</v>
      </c>
      <c r="B381" s="40">
        <v>0.28728180664624114</v>
      </c>
      <c r="C381" s="40">
        <v>0.33871716223928044</v>
      </c>
      <c r="D381" s="33">
        <v>2.8757249513720557</v>
      </c>
      <c r="E381" s="34">
        <v>3.4809026428582723</v>
      </c>
      <c r="F381" s="53">
        <v>2.9523157119909045</v>
      </c>
      <c r="G381" s="28">
        <v>3.335205569005173E-2</v>
      </c>
      <c r="H381" s="35">
        <v>1.0333520556900517</v>
      </c>
      <c r="I381" s="35">
        <v>2.7829092084707807</v>
      </c>
      <c r="J381" s="35">
        <v>3.3685544279812705</v>
      </c>
      <c r="K381" s="35">
        <v>2.8570279564784022</v>
      </c>
      <c r="L381" s="36">
        <v>2.2599999999999998</v>
      </c>
      <c r="M381" s="36">
        <v>3.36</v>
      </c>
      <c r="N381" s="36">
        <v>3.41</v>
      </c>
      <c r="O381" s="35">
        <v>2.3353756458595165</v>
      </c>
      <c r="P381" s="35">
        <v>3.4720629071185738</v>
      </c>
      <c r="Q381" s="35">
        <v>3.5237305099030767</v>
      </c>
      <c r="R381" s="37">
        <v>0.42819663798967034</v>
      </c>
      <c r="S381" s="37">
        <v>0.28801321483829012</v>
      </c>
      <c r="T381" s="37">
        <v>0.28379014717203954</v>
      </c>
      <c r="U381" s="36">
        <v>0.81209979582549097</v>
      </c>
      <c r="V381" s="36">
        <v>0.99746050474642411</v>
      </c>
      <c r="W381" s="36">
        <v>1.1935479988103428</v>
      </c>
      <c r="X381" s="36" t="s">
        <v>528</v>
      </c>
      <c r="Y381" s="36" t="s">
        <v>556</v>
      </c>
      <c r="Z381" s="36" t="s">
        <v>272</v>
      </c>
      <c r="AA381" s="26" t="s">
        <v>90</v>
      </c>
      <c r="AB381" s="38" t="s">
        <v>75</v>
      </c>
      <c r="AC381" s="36" t="s">
        <v>565</v>
      </c>
      <c r="AD381" s="38" t="s">
        <v>73</v>
      </c>
      <c r="AE381" s="66" t="str">
        <f>VLOOKUP(AD381,cs_lookup!$A$2:$B$54,2,FALSE)</f>
        <v>X</v>
      </c>
    </row>
    <row r="382" spans="1:31" x14ac:dyDescent="0.25">
      <c r="A382" s="40">
        <v>0.42640212288222329</v>
      </c>
      <c r="B382" s="40">
        <v>0.24867068707703285</v>
      </c>
      <c r="C382" s="40">
        <v>0.30301701613257492</v>
      </c>
      <c r="D382" s="33">
        <v>2.3452040839773454</v>
      </c>
      <c r="E382" s="34">
        <v>4.0213827039864229</v>
      </c>
      <c r="F382" s="53">
        <v>3.3001447006609146</v>
      </c>
      <c r="G382" s="28">
        <v>2.8065644007837065E-2</v>
      </c>
      <c r="H382" s="35">
        <v>1.0280656440078371</v>
      </c>
      <c r="I382" s="35">
        <v>2.2811812627399379</v>
      </c>
      <c r="J382" s="35">
        <v>3.9116011000127999</v>
      </c>
      <c r="K382" s="35">
        <v>3.2100525096778325</v>
      </c>
      <c r="L382" s="36">
        <v>2.62</v>
      </c>
      <c r="M382" s="36">
        <v>3.37</v>
      </c>
      <c r="N382" s="36">
        <v>2.86</v>
      </c>
      <c r="O382" s="35">
        <v>2.693531987300533</v>
      </c>
      <c r="P382" s="35">
        <v>3.4645812203064108</v>
      </c>
      <c r="Q382" s="35">
        <v>2.9402677418624137</v>
      </c>
      <c r="R382" s="37">
        <v>0.37125974546238949</v>
      </c>
      <c r="S382" s="37">
        <v>0.28863517303010694</v>
      </c>
      <c r="T382" s="37">
        <v>0.34010508150750368</v>
      </c>
      <c r="U382" s="36">
        <v>1.1485277574361212</v>
      </c>
      <c r="V382" s="36">
        <v>0.86153979248778012</v>
      </c>
      <c r="W382" s="36">
        <v>0.89095115777001277</v>
      </c>
      <c r="X382" s="36" t="s">
        <v>487</v>
      </c>
      <c r="Y382" s="36" t="s">
        <v>489</v>
      </c>
      <c r="Z382" s="36" t="s">
        <v>274</v>
      </c>
      <c r="AA382" s="26" t="s">
        <v>84</v>
      </c>
      <c r="AB382" s="38" t="s">
        <v>86</v>
      </c>
      <c r="AC382" s="36" t="s">
        <v>565</v>
      </c>
      <c r="AD382" s="38" t="s">
        <v>75</v>
      </c>
      <c r="AE382" s="66" t="str">
        <f>VLOOKUP(AD382,cs_lookup!$A$2:$B$54,2,FALSE)</f>
        <v>X</v>
      </c>
    </row>
    <row r="383" spans="1:31" x14ac:dyDescent="0.25">
      <c r="A383" s="40">
        <v>0.2571981215286156</v>
      </c>
      <c r="B383" s="40">
        <v>0.30186433031495385</v>
      </c>
      <c r="C383" s="40">
        <v>0.40401986927469574</v>
      </c>
      <c r="D383" s="33">
        <v>3.8880532799254564</v>
      </c>
      <c r="E383" s="34">
        <v>3.3127464876576762</v>
      </c>
      <c r="F383" s="53">
        <v>2.4751257946675227</v>
      </c>
      <c r="G383" s="28">
        <v>2.6991311326969969E-2</v>
      </c>
      <c r="H383" s="35">
        <v>1.02699131132697</v>
      </c>
      <c r="I383" s="35">
        <v>3.7858677449780207</v>
      </c>
      <c r="J383" s="35">
        <v>3.2256811241930512</v>
      </c>
      <c r="K383" s="35">
        <v>2.4100747176423782</v>
      </c>
      <c r="L383" s="36">
        <v>2.79</v>
      </c>
      <c r="M383" s="36">
        <v>3.16</v>
      </c>
      <c r="N383" s="36">
        <v>2.84</v>
      </c>
      <c r="O383" s="35">
        <v>2.8653057586022461</v>
      </c>
      <c r="P383" s="35">
        <v>3.2452925437932252</v>
      </c>
      <c r="Q383" s="35">
        <v>2.9166553241685946</v>
      </c>
      <c r="R383" s="37">
        <v>0.34900289332047418</v>
      </c>
      <c r="S383" s="37">
        <v>0.30813863049497558</v>
      </c>
      <c r="T383" s="37">
        <v>0.34285847618455034</v>
      </c>
      <c r="U383" s="36">
        <v>0.73695125871762268</v>
      </c>
      <c r="V383" s="36">
        <v>0.97963806040825496</v>
      </c>
      <c r="W383" s="36">
        <v>1.1783867027899408</v>
      </c>
      <c r="X383" s="36" t="s">
        <v>340</v>
      </c>
      <c r="Y383" s="36" t="s">
        <v>488</v>
      </c>
      <c r="Z383" s="36" t="s">
        <v>274</v>
      </c>
      <c r="AA383" s="26" t="s">
        <v>90</v>
      </c>
      <c r="AB383" s="38" t="s">
        <v>75</v>
      </c>
      <c r="AC383" s="36" t="s">
        <v>565</v>
      </c>
      <c r="AD383" s="38" t="s">
        <v>75</v>
      </c>
      <c r="AE383" s="66" t="str">
        <f>VLOOKUP(AD383,cs_lookup!$A$2:$B$54,2,FALSE)</f>
        <v>X</v>
      </c>
    </row>
    <row r="384" spans="1:31" x14ac:dyDescent="0.25">
      <c r="A384" s="40">
        <v>0.44439662101327104</v>
      </c>
      <c r="B384" s="40">
        <v>0.26624363386828148</v>
      </c>
      <c r="C384" s="40">
        <v>0.27198158686082946</v>
      </c>
      <c r="D384" s="33">
        <v>2.2502421321743959</v>
      </c>
      <c r="E384" s="34">
        <v>3.7559583508942387</v>
      </c>
      <c r="F384" s="53">
        <v>3.6767194851013612</v>
      </c>
      <c r="G384" s="28">
        <v>3.4254309541900341E-2</v>
      </c>
      <c r="H384" s="35">
        <v>1.0342543095419003</v>
      </c>
      <c r="I384" s="35">
        <v>2.1757145330833478</v>
      </c>
      <c r="J384" s="35">
        <v>3.6315617118944914</v>
      </c>
      <c r="K384" s="35">
        <v>3.5549472225355108</v>
      </c>
      <c r="L384" s="36">
        <v>2.41</v>
      </c>
      <c r="M384" s="36">
        <v>3.1</v>
      </c>
      <c r="N384" s="36">
        <v>3.37</v>
      </c>
      <c r="O384" s="35">
        <v>2.49255288599598</v>
      </c>
      <c r="P384" s="35">
        <v>3.2061883595798912</v>
      </c>
      <c r="Q384" s="35">
        <v>3.4854370231562042</v>
      </c>
      <c r="R384" s="37">
        <v>0.4011950982538201</v>
      </c>
      <c r="S384" s="37">
        <v>0.31189683444893757</v>
      </c>
      <c r="T384" s="37">
        <v>0.28690806729724228</v>
      </c>
      <c r="U384" s="36">
        <v>1.1076820802334906</v>
      </c>
      <c r="V384" s="36">
        <v>0.85362723972073451</v>
      </c>
      <c r="W384" s="36">
        <v>0.94797469246151</v>
      </c>
      <c r="X384" s="36" t="s">
        <v>417</v>
      </c>
      <c r="Y384" s="36" t="s">
        <v>529</v>
      </c>
      <c r="Z384" s="36" t="s">
        <v>274</v>
      </c>
      <c r="AA384" s="26" t="s">
        <v>90</v>
      </c>
      <c r="AB384" s="38" t="s">
        <v>75</v>
      </c>
      <c r="AC384" s="36" t="s">
        <v>565</v>
      </c>
      <c r="AD384" s="38" t="s">
        <v>73</v>
      </c>
      <c r="AE384" s="66" t="str">
        <f>VLOOKUP(AD384,cs_lookup!$A$2:$B$54,2,FALSE)</f>
        <v>X</v>
      </c>
    </row>
    <row r="385" spans="1:31" x14ac:dyDescent="0.25">
      <c r="A385" s="40">
        <v>0.69670663259522359</v>
      </c>
      <c r="B385" s="40">
        <v>0.18706761055234583</v>
      </c>
      <c r="C385" s="40">
        <v>0.11101201581511914</v>
      </c>
      <c r="D385" s="33">
        <v>1.4353243577931969</v>
      </c>
      <c r="E385" s="34">
        <v>5.3456608391337577</v>
      </c>
      <c r="F385" s="53">
        <v>9.0080338840564167</v>
      </c>
      <c r="G385" s="28">
        <v>3.6166640329866828E-2</v>
      </c>
      <c r="H385" s="35">
        <v>1.0361666403298668</v>
      </c>
      <c r="I385" s="35">
        <v>1.3852254086623141</v>
      </c>
      <c r="J385" s="35">
        <v>5.1590744490982168</v>
      </c>
      <c r="K385" s="35">
        <v>8.6936150358871629</v>
      </c>
      <c r="L385" s="36">
        <v>1.71</v>
      </c>
      <c r="M385" s="36">
        <v>4.0999999999999996</v>
      </c>
      <c r="N385" s="36">
        <v>4.82</v>
      </c>
      <c r="O385" s="35">
        <v>1.7718449549640722</v>
      </c>
      <c r="P385" s="35">
        <v>4.2482832253524538</v>
      </c>
      <c r="Q385" s="35">
        <v>4.9943232063899581</v>
      </c>
      <c r="R385" s="37">
        <v>0.56438346775114812</v>
      </c>
      <c r="S385" s="37">
        <v>0.23538920240352765</v>
      </c>
      <c r="T385" s="37">
        <v>0.20022732984532435</v>
      </c>
      <c r="U385" s="36">
        <v>1.2344561320538543</v>
      </c>
      <c r="V385" s="36">
        <v>0.79471619191629639</v>
      </c>
      <c r="W385" s="36">
        <v>0.55442988677357863</v>
      </c>
      <c r="X385" s="36" t="s">
        <v>549</v>
      </c>
      <c r="Y385" s="36" t="s">
        <v>550</v>
      </c>
      <c r="Z385" s="36" t="s">
        <v>271</v>
      </c>
      <c r="AA385" s="26" t="s">
        <v>84</v>
      </c>
      <c r="AB385" s="38" t="s">
        <v>86</v>
      </c>
      <c r="AC385" s="36" t="s">
        <v>565</v>
      </c>
      <c r="AD385" s="38" t="s">
        <v>109</v>
      </c>
      <c r="AE385" s="66" t="str">
        <f>VLOOKUP(AD385,cs_lookup!$A$2:$B$54,2,FALSE)</f>
        <v>1</v>
      </c>
    </row>
    <row r="386" spans="1:31" x14ac:dyDescent="0.25">
      <c r="A386" s="40">
        <v>9.1968261784284827E-2</v>
      </c>
      <c r="B386" s="40">
        <v>0.23197909070520387</v>
      </c>
      <c r="C386" s="40">
        <v>0.58147924558308595</v>
      </c>
      <c r="D386" s="33">
        <v>10.873316300633574</v>
      </c>
      <c r="E386" s="34">
        <v>4.3107333379058179</v>
      </c>
      <c r="F386" s="53">
        <v>1.7197518356777066</v>
      </c>
      <c r="G386" s="28">
        <v>3.3670899891635742E-2</v>
      </c>
      <c r="H386" s="35">
        <v>1.0336708998916357</v>
      </c>
      <c r="I386" s="35">
        <v>10.519127801482533</v>
      </c>
      <c r="J386" s="35">
        <v>4.1703150764500876</v>
      </c>
      <c r="K386" s="35">
        <v>1.6637324663565509</v>
      </c>
      <c r="L386" s="36">
        <v>2.2999999999999998</v>
      </c>
      <c r="M386" s="36">
        <v>3.38</v>
      </c>
      <c r="N386" s="36">
        <v>3.3</v>
      </c>
      <c r="O386" s="35">
        <v>2.377443069750762</v>
      </c>
      <c r="P386" s="35">
        <v>3.4938076416337287</v>
      </c>
      <c r="Q386" s="35">
        <v>3.4111139696423978</v>
      </c>
      <c r="R386" s="37">
        <v>0.42061995625612791</v>
      </c>
      <c r="S386" s="37">
        <v>0.28622068029263142</v>
      </c>
      <c r="T386" s="37">
        <v>0.29315936345124066</v>
      </c>
      <c r="U386" s="36">
        <v>0.21864930661607182</v>
      </c>
      <c r="V386" s="36">
        <v>0.81049031980508524</v>
      </c>
      <c r="W386" s="36">
        <v>1.983491977665587</v>
      </c>
      <c r="X386" s="36" t="s">
        <v>551</v>
      </c>
      <c r="Y386" s="36" t="s">
        <v>566</v>
      </c>
      <c r="Z386" s="36" t="s">
        <v>271</v>
      </c>
      <c r="AA386" s="26" t="s">
        <v>85</v>
      </c>
      <c r="AB386" s="38" t="s">
        <v>77</v>
      </c>
      <c r="AC386" s="36" t="s">
        <v>565</v>
      </c>
      <c r="AD386" s="38" t="s">
        <v>78</v>
      </c>
      <c r="AE386" s="66" t="str">
        <f>VLOOKUP(AD386,cs_lookup!$A$2:$B$54,2,FALSE)</f>
        <v>1</v>
      </c>
    </row>
    <row r="387" spans="1:31" x14ac:dyDescent="0.25">
      <c r="A387" s="40">
        <v>0</v>
      </c>
      <c r="B387" s="40">
        <v>5.5649676351926219E-2</v>
      </c>
      <c r="C387" s="40">
        <v>0.69257730751895341</v>
      </c>
      <c r="D387" s="33" t="e">
        <v>#DIV/0!</v>
      </c>
      <c r="E387" s="34">
        <v>17.969556438676157</v>
      </c>
      <c r="F387" s="53">
        <v>1.4438821329308908</v>
      </c>
      <c r="G387" s="28">
        <v>3.6662519803927873E-2</v>
      </c>
      <c r="H387" s="35">
        <v>1.0366625198039279</v>
      </c>
      <c r="I387" s="35" t="e">
        <v>#DIV/0!</v>
      </c>
      <c r="J387" s="35">
        <v>17.334046611499836</v>
      </c>
      <c r="K387" s="35">
        <v>1.3928179184137801</v>
      </c>
      <c r="L387" s="36">
        <v>1.88</v>
      </c>
      <c r="M387" s="36">
        <v>3.48</v>
      </c>
      <c r="N387" s="36">
        <v>4.5999999999999996</v>
      </c>
      <c r="O387" s="35">
        <v>1.9489255372313843</v>
      </c>
      <c r="P387" s="35">
        <v>3.6075855689176688</v>
      </c>
      <c r="Q387" s="35">
        <v>4.7686475910980679</v>
      </c>
      <c r="R387" s="37">
        <v>0.51310323606338792</v>
      </c>
      <c r="S387" s="37">
        <v>0.27719370224114059</v>
      </c>
      <c r="T387" s="37">
        <v>0.20970306169547157</v>
      </c>
      <c r="U387" s="36" t="e">
        <v>#DIV/0!</v>
      </c>
      <c r="V387" s="36">
        <v>0.20076096932214788</v>
      </c>
      <c r="W387" s="36">
        <v>3.3026571091494428</v>
      </c>
      <c r="X387" s="36" t="s">
        <v>419</v>
      </c>
      <c r="Y387" s="36" t="s">
        <v>349</v>
      </c>
      <c r="Z387" s="36" t="s">
        <v>270</v>
      </c>
      <c r="AA387" s="26" t="s">
        <v>85</v>
      </c>
      <c r="AB387" s="38" t="s">
        <v>87</v>
      </c>
      <c r="AC387" s="36" t="s">
        <v>565</v>
      </c>
      <c r="AD387" s="38" t="s">
        <v>181</v>
      </c>
      <c r="AE387" s="66" t="str">
        <f>VLOOKUP(AD387,cs_lookup!$A$2:$B$54,2,FALSE)</f>
        <v>1</v>
      </c>
    </row>
    <row r="388" spans="1:31" x14ac:dyDescent="0.25">
      <c r="A388" s="40">
        <v>0.85053813012784885</v>
      </c>
      <c r="B388" s="40">
        <v>0.14575628348258618</v>
      </c>
      <c r="C388" s="40">
        <v>0</v>
      </c>
      <c r="D388" s="33">
        <v>1.1757262426902422</v>
      </c>
      <c r="E388" s="34">
        <v>6.8607676877235431</v>
      </c>
      <c r="F388" s="53" t="e">
        <v>#DIV/0!</v>
      </c>
      <c r="G388" s="28">
        <v>3.4278843238797041E-2</v>
      </c>
      <c r="H388" s="35">
        <v>1.034278843238797</v>
      </c>
      <c r="I388" s="35">
        <v>1.1367594439121553</v>
      </c>
      <c r="J388" s="35">
        <v>6.6333829919979435</v>
      </c>
      <c r="K388" s="35" t="e">
        <v>#DIV/0!</v>
      </c>
      <c r="L388" s="36">
        <v>2.0699999999999998</v>
      </c>
      <c r="M388" s="36">
        <v>3.4</v>
      </c>
      <c r="N388" s="36">
        <v>3.89</v>
      </c>
      <c r="O388" s="35">
        <v>2.1409572055043098</v>
      </c>
      <c r="P388" s="35">
        <v>3.51654806701191</v>
      </c>
      <c r="Q388" s="35">
        <v>4.0233447001989209</v>
      </c>
      <c r="R388" s="37">
        <v>0.46708079798561253</v>
      </c>
      <c r="S388" s="37">
        <v>0.28436977995006407</v>
      </c>
      <c r="T388" s="37">
        <v>0.24854942206432334</v>
      </c>
      <c r="U388" s="36">
        <v>1.8209657382533802</v>
      </c>
      <c r="V388" s="36">
        <v>0.51255897693552832</v>
      </c>
      <c r="W388" s="36" t="e">
        <v>#DIV/0!</v>
      </c>
      <c r="X388" s="36" t="s">
        <v>347</v>
      </c>
      <c r="Y388" s="36" t="s">
        <v>345</v>
      </c>
      <c r="Z388" s="36" t="s">
        <v>270</v>
      </c>
      <c r="AA388" s="26" t="s">
        <v>84</v>
      </c>
      <c r="AB388" s="38" t="s">
        <v>94</v>
      </c>
      <c r="AC388" s="36" t="s">
        <v>565</v>
      </c>
      <c r="AD388" s="38" t="s">
        <v>100</v>
      </c>
      <c r="AE388" s="66" t="str">
        <f>VLOOKUP(AD388,cs_lookup!$A$2:$B$54,2,FALSE)</f>
        <v>1</v>
      </c>
    </row>
    <row r="389" spans="1:31" x14ac:dyDescent="0.25">
      <c r="A389" s="40">
        <v>0</v>
      </c>
      <c r="B389" s="40">
        <v>0.38179950134756824</v>
      </c>
      <c r="C389" s="40">
        <v>0.56133131409928438</v>
      </c>
      <c r="D389" s="33" t="e">
        <v>#DIV/0!</v>
      </c>
      <c r="E389" s="34">
        <v>2.6191757623320142</v>
      </c>
      <c r="F389" s="53">
        <v>1.7814790924404529</v>
      </c>
      <c r="G389" s="28">
        <v>3.3579826814633007E-2</v>
      </c>
      <c r="H389" s="35">
        <v>1.033579826814633</v>
      </c>
      <c r="I389" s="35" t="e">
        <v>#DIV/0!</v>
      </c>
      <c r="J389" s="35">
        <v>2.5340817364866672</v>
      </c>
      <c r="K389" s="35">
        <v>1.7236008736071737</v>
      </c>
      <c r="L389" s="36">
        <v>3.09</v>
      </c>
      <c r="M389" s="36">
        <v>3.43</v>
      </c>
      <c r="N389" s="36">
        <v>2.39</v>
      </c>
      <c r="O389" s="35">
        <v>3.1937616648572158</v>
      </c>
      <c r="P389" s="35">
        <v>3.5451788059741913</v>
      </c>
      <c r="Q389" s="35">
        <v>2.4702557860869732</v>
      </c>
      <c r="R389" s="37">
        <v>0.3131104023833623</v>
      </c>
      <c r="S389" s="37">
        <v>0.28207321963982201</v>
      </c>
      <c r="T389" s="37">
        <v>0.40481637797681563</v>
      </c>
      <c r="U389" s="36" t="e">
        <v>#DIV/0!</v>
      </c>
      <c r="V389" s="36">
        <v>1.3535475003089139</v>
      </c>
      <c r="W389" s="36">
        <v>1.3866319265655616</v>
      </c>
      <c r="X389" s="36" t="s">
        <v>422</v>
      </c>
      <c r="Y389" s="36" t="s">
        <v>348</v>
      </c>
      <c r="Z389" s="36" t="s">
        <v>270</v>
      </c>
      <c r="AA389" s="26" t="s">
        <v>85</v>
      </c>
      <c r="AB389" s="38" t="s">
        <v>76</v>
      </c>
      <c r="AC389" s="36" t="s">
        <v>565</v>
      </c>
      <c r="AD389" s="38" t="s">
        <v>77</v>
      </c>
      <c r="AE389" s="66" t="str">
        <f>VLOOKUP(AD389,cs_lookup!$A$2:$B$54,2,FALSE)</f>
        <v>2</v>
      </c>
    </row>
    <row r="390" spans="1:31" x14ac:dyDescent="0.25">
      <c r="A390" s="40">
        <v>0.44710138927380894</v>
      </c>
      <c r="B390" s="40">
        <v>0.5528955726589504</v>
      </c>
      <c r="C390" s="40">
        <v>0</v>
      </c>
      <c r="D390" s="33">
        <v>2.236629149428992</v>
      </c>
      <c r="E390" s="34">
        <v>1.8086598074765969</v>
      </c>
      <c r="F390" s="53" t="e">
        <v>#DIV/0!</v>
      </c>
      <c r="G390" s="28">
        <v>3.9077063496360642E-2</v>
      </c>
      <c r="H390" s="35">
        <v>1.0390770634963606</v>
      </c>
      <c r="I390" s="35">
        <v>2.1525151771736954</v>
      </c>
      <c r="J390" s="35">
        <v>1.7406406810585244</v>
      </c>
      <c r="K390" s="35" t="e">
        <v>#DIV/0!</v>
      </c>
      <c r="L390" s="36">
        <v>2.2000000000000002</v>
      </c>
      <c r="M390" s="36">
        <v>3.22</v>
      </c>
      <c r="N390" s="36">
        <v>3.65</v>
      </c>
      <c r="O390" s="35">
        <v>2.2859695396919935</v>
      </c>
      <c r="P390" s="35">
        <v>3.3458281444582814</v>
      </c>
      <c r="Q390" s="35">
        <v>3.7926312817617163</v>
      </c>
      <c r="R390" s="37">
        <v>0.43745114824878106</v>
      </c>
      <c r="S390" s="37">
        <v>0.29887966650537834</v>
      </c>
      <c r="T390" s="37">
        <v>0.26366918524584065</v>
      </c>
      <c r="U390" s="36">
        <v>1.0220601570339001</v>
      </c>
      <c r="V390" s="36">
        <v>1.849893567948695</v>
      </c>
      <c r="W390" s="36" t="e">
        <v>#DIV/0!</v>
      </c>
      <c r="X390" s="36" t="s">
        <v>494</v>
      </c>
      <c r="Y390" s="36" t="s">
        <v>492</v>
      </c>
      <c r="Z390" s="36" t="s">
        <v>273</v>
      </c>
      <c r="AA390" s="26" t="s">
        <v>84</v>
      </c>
      <c r="AB390" s="38" t="s">
        <v>78</v>
      </c>
      <c r="AC390" s="36" t="s">
        <v>565</v>
      </c>
      <c r="AD390" s="38"/>
      <c r="AE390" s="66" t="e">
        <f>VLOOKUP(AD390,cs_lookup!$A$2:$B$54,2,FALSE)</f>
        <v>#N/A</v>
      </c>
    </row>
    <row r="391" spans="1:31" x14ac:dyDescent="0.25">
      <c r="A391" s="40">
        <v>0.14515291531788568</v>
      </c>
      <c r="B391" s="40">
        <v>0.35875559348142266</v>
      </c>
      <c r="C391" s="40">
        <v>0.45572703662482517</v>
      </c>
      <c r="D391" s="33">
        <v>6.8892863626610223</v>
      </c>
      <c r="E391" s="34">
        <v>2.7874129858041718</v>
      </c>
      <c r="F391" s="53">
        <v>2.1942959702503773</v>
      </c>
      <c r="G391" s="28">
        <v>3.9449251956764186E-2</v>
      </c>
      <c r="H391" s="35">
        <v>1.0394492519567642</v>
      </c>
      <c r="I391" s="35">
        <v>6.6278236765209408</v>
      </c>
      <c r="J391" s="35">
        <v>2.6816248898701542</v>
      </c>
      <c r="K391" s="35">
        <v>2.1110178934850481</v>
      </c>
      <c r="L391" s="36">
        <v>3.47</v>
      </c>
      <c r="M391" s="36">
        <v>3.07</v>
      </c>
      <c r="N391" s="36">
        <v>2.35</v>
      </c>
      <c r="O391" s="35">
        <v>3.6068889042899719</v>
      </c>
      <c r="P391" s="35">
        <v>3.1911092035072657</v>
      </c>
      <c r="Q391" s="35">
        <v>2.4427057420983957</v>
      </c>
      <c r="R391" s="37">
        <v>0.27724724174637516</v>
      </c>
      <c r="S391" s="37">
        <v>0.31337066086642407</v>
      </c>
      <c r="T391" s="37">
        <v>0.40938209738720077</v>
      </c>
      <c r="U391" s="36">
        <v>0.5235504396854237</v>
      </c>
      <c r="V391" s="36">
        <v>1.1448282761682791</v>
      </c>
      <c r="W391" s="36">
        <v>1.1132070491929464</v>
      </c>
      <c r="X391" s="36" t="s">
        <v>296</v>
      </c>
      <c r="Y391" s="36" t="s">
        <v>428</v>
      </c>
      <c r="Z391" s="36" t="s">
        <v>273</v>
      </c>
      <c r="AA391" s="26" t="s">
        <v>85</v>
      </c>
      <c r="AB391" s="38" t="s">
        <v>76</v>
      </c>
      <c r="AC391" s="36" t="s">
        <v>565</v>
      </c>
      <c r="AD391" s="38" t="s">
        <v>78</v>
      </c>
      <c r="AE391" s="66" t="str">
        <f>VLOOKUP(AD391,cs_lookup!$A$2:$B$54,2,FALSE)</f>
        <v>1</v>
      </c>
    </row>
    <row r="392" spans="1:31" x14ac:dyDescent="0.25">
      <c r="A392" s="40">
        <v>0.72632886155462884</v>
      </c>
      <c r="B392" s="40">
        <v>0.27327249443997786</v>
      </c>
      <c r="C392" s="40">
        <v>0</v>
      </c>
      <c r="D392" s="33">
        <v>1.3767868150793396</v>
      </c>
      <c r="E392" s="34">
        <v>3.6593510885510727</v>
      </c>
      <c r="F392" s="53" t="e">
        <v>#DIV/0!</v>
      </c>
      <c r="G392" s="28">
        <v>3.2399218993070189E-2</v>
      </c>
      <c r="H392" s="35">
        <v>1.0323992189930702</v>
      </c>
      <c r="I392" s="35">
        <v>1.3335798688632881</v>
      </c>
      <c r="J392" s="35">
        <v>3.5445116784572419</v>
      </c>
      <c r="K392" s="35" t="e">
        <v>#DIV/0!</v>
      </c>
      <c r="L392" s="36">
        <v>3.04</v>
      </c>
      <c r="M392" s="36">
        <v>2.99</v>
      </c>
      <c r="N392" s="36">
        <v>2.71</v>
      </c>
      <c r="O392" s="35">
        <v>3.1384936257389335</v>
      </c>
      <c r="P392" s="35">
        <v>3.0868736647892803</v>
      </c>
      <c r="Q392" s="35">
        <v>2.7978018834712204</v>
      </c>
      <c r="R392" s="37">
        <v>0.31862419340251419</v>
      </c>
      <c r="S392" s="37">
        <v>0.323952357171787</v>
      </c>
      <c r="T392" s="37">
        <v>0.35742344942569859</v>
      </c>
      <c r="U392" s="36">
        <v>2.2795785021794188</v>
      </c>
      <c r="V392" s="36">
        <v>0.84355766639804264</v>
      </c>
      <c r="W392" s="36" t="e">
        <v>#DIV/0!</v>
      </c>
      <c r="X392" s="36" t="s">
        <v>496</v>
      </c>
      <c r="Y392" s="36" t="s">
        <v>434</v>
      </c>
      <c r="Z392" s="36" t="s">
        <v>278</v>
      </c>
      <c r="AA392" s="26" t="s">
        <v>84</v>
      </c>
      <c r="AB392" s="38" t="s">
        <v>78</v>
      </c>
      <c r="AC392" s="36" t="s">
        <v>565</v>
      </c>
      <c r="AD392" s="38" t="s">
        <v>79</v>
      </c>
      <c r="AE392" s="66" t="str">
        <f>VLOOKUP(AD392,cs_lookup!$A$2:$B$54,2,FALSE)</f>
        <v>2</v>
      </c>
    </row>
    <row r="393" spans="1:31" x14ac:dyDescent="0.25">
      <c r="A393" s="40">
        <v>0.5224176745425394</v>
      </c>
      <c r="B393" s="40">
        <v>0.29145748092448637</v>
      </c>
      <c r="C393" s="40">
        <v>0.17983640901893699</v>
      </c>
      <c r="D393" s="33">
        <v>1.914177197154864</v>
      </c>
      <c r="E393" s="34">
        <v>3.4310321931969545</v>
      </c>
      <c r="F393" s="53">
        <v>5.5606092529055049</v>
      </c>
      <c r="G393" s="28">
        <v>4.0417640179931436E-2</v>
      </c>
      <c r="H393" s="35">
        <v>1.0404176401799314</v>
      </c>
      <c r="I393" s="35">
        <v>1.8398161692297175</v>
      </c>
      <c r="J393" s="35">
        <v>3.2977451176275583</v>
      </c>
      <c r="K393" s="35">
        <v>5.3445933999579678</v>
      </c>
      <c r="L393" s="36">
        <v>1.41</v>
      </c>
      <c r="M393" s="36">
        <v>4.6500000000000004</v>
      </c>
      <c r="N393" s="36">
        <v>8.61</v>
      </c>
      <c r="O393" s="35">
        <v>1.4669888726537033</v>
      </c>
      <c r="P393" s="35">
        <v>4.8379420268366813</v>
      </c>
      <c r="Q393" s="35">
        <v>8.9579958819492091</v>
      </c>
      <c r="R393" s="37">
        <v>0.68166842887571077</v>
      </c>
      <c r="S393" s="37">
        <v>0.20669945907844131</v>
      </c>
      <c r="T393" s="37">
        <v>0.11163211204584809</v>
      </c>
      <c r="U393" s="36">
        <v>0.76638091543152909</v>
      </c>
      <c r="V393" s="36">
        <v>1.410054396000523</v>
      </c>
      <c r="W393" s="36">
        <v>1.6109738114161709</v>
      </c>
      <c r="X393" s="36" t="s">
        <v>359</v>
      </c>
      <c r="Y393" s="36" t="s">
        <v>429</v>
      </c>
      <c r="Z393" s="36" t="s">
        <v>278</v>
      </c>
      <c r="AA393" s="26" t="s">
        <v>90</v>
      </c>
      <c r="AB393" s="38" t="s">
        <v>75</v>
      </c>
      <c r="AC393" s="36" t="s">
        <v>565</v>
      </c>
      <c r="AD393" s="38" t="s">
        <v>78</v>
      </c>
      <c r="AE393" s="66" t="str">
        <f>VLOOKUP(AD393,cs_lookup!$A$2:$B$54,2,FALSE)</f>
        <v>1</v>
      </c>
    </row>
    <row r="394" spans="1:31" x14ac:dyDescent="0.25">
      <c r="A394" s="40">
        <v>7.0527506770574303E-2</v>
      </c>
      <c r="B394" s="40">
        <v>0.13813566499173088</v>
      </c>
      <c r="C394" s="40">
        <v>0.66069569532616956</v>
      </c>
      <c r="D394" s="33">
        <v>14.178865038473514</v>
      </c>
      <c r="E394" s="34">
        <v>7.2392600423638767</v>
      </c>
      <c r="F394" s="53">
        <v>1.5135561001442943</v>
      </c>
      <c r="G394" s="28">
        <v>3.4375761093810464E-2</v>
      </c>
      <c r="H394" s="35">
        <v>1.0343757610938105</v>
      </c>
      <c r="I394" s="35">
        <v>13.707653999432409</v>
      </c>
      <c r="J394" s="35">
        <v>6.9986752538638886</v>
      </c>
      <c r="K394" s="35">
        <v>1.4632555760430523</v>
      </c>
      <c r="L394" s="36">
        <v>3.34</v>
      </c>
      <c r="M394" s="36">
        <v>3.54</v>
      </c>
      <c r="N394" s="36">
        <v>2.21</v>
      </c>
      <c r="O394" s="35">
        <v>3.454815042053327</v>
      </c>
      <c r="P394" s="35">
        <v>3.6616901942720892</v>
      </c>
      <c r="Q394" s="35">
        <v>2.2859704320173213</v>
      </c>
      <c r="R394" s="37">
        <v>0.2894510958843291</v>
      </c>
      <c r="S394" s="37">
        <v>0.27309792662532745</v>
      </c>
      <c r="T394" s="37">
        <v>0.43745097749034351</v>
      </c>
      <c r="U394" s="36">
        <v>0.24365949126949796</v>
      </c>
      <c r="V394" s="36">
        <v>0.50581000997947523</v>
      </c>
      <c r="W394" s="36">
        <v>1.5103308240767481</v>
      </c>
      <c r="X394" s="36" t="s">
        <v>432</v>
      </c>
      <c r="Y394" s="36" t="s">
        <v>300</v>
      </c>
      <c r="Z394" s="36" t="s">
        <v>278</v>
      </c>
      <c r="AA394" s="26" t="s">
        <v>85</v>
      </c>
      <c r="AB394" s="38" t="s">
        <v>102</v>
      </c>
      <c r="AC394" s="36" t="s">
        <v>565</v>
      </c>
      <c r="AD394" s="38" t="s">
        <v>86</v>
      </c>
      <c r="AE394" s="66" t="str">
        <f>VLOOKUP(AD394,cs_lookup!$A$2:$B$54,2,FALSE)</f>
        <v>1</v>
      </c>
    </row>
    <row r="395" spans="1:31" x14ac:dyDescent="0.25">
      <c r="A395" s="40">
        <v>0.1150226079967791</v>
      </c>
      <c r="B395" s="40">
        <v>0.20321631170374496</v>
      </c>
      <c r="C395" s="40">
        <v>0.58613982360812722</v>
      </c>
      <c r="D395" s="33">
        <v>8.6939430205582049</v>
      </c>
      <c r="E395" s="34">
        <v>4.9208648243642514</v>
      </c>
      <c r="F395" s="53">
        <v>1.7060775598631996</v>
      </c>
      <c r="G395" s="28">
        <v>3.3444253691674142E-2</v>
      </c>
      <c r="H395" s="35">
        <v>1.0334442536916741</v>
      </c>
      <c r="I395" s="35">
        <v>8.4125902190676118</v>
      </c>
      <c r="J395" s="35">
        <v>4.7616161266424548</v>
      </c>
      <c r="K395" s="35">
        <v>1.6508655921872339</v>
      </c>
      <c r="L395" s="36">
        <v>3.21</v>
      </c>
      <c r="M395" s="36">
        <v>3.46</v>
      </c>
      <c r="N395" s="36">
        <v>2.31</v>
      </c>
      <c r="O395" s="35">
        <v>3.3173560543502738</v>
      </c>
      <c r="P395" s="35">
        <v>3.5757171177731926</v>
      </c>
      <c r="Q395" s="35">
        <v>2.3872562260277674</v>
      </c>
      <c r="R395" s="37">
        <v>0.30144488068702552</v>
      </c>
      <c r="S395" s="37">
        <v>0.27966418121541958</v>
      </c>
      <c r="T395" s="37">
        <v>0.4188909380975549</v>
      </c>
      <c r="U395" s="36">
        <v>0.38157094502527333</v>
      </c>
      <c r="V395" s="36">
        <v>0.72664404436981356</v>
      </c>
      <c r="W395" s="36">
        <v>1.399265943231319</v>
      </c>
      <c r="X395" s="36" t="s">
        <v>299</v>
      </c>
      <c r="Y395" s="36" t="s">
        <v>433</v>
      </c>
      <c r="Z395" s="36" t="s">
        <v>278</v>
      </c>
      <c r="AA395" s="26" t="s">
        <v>85</v>
      </c>
      <c r="AB395" s="38" t="s">
        <v>79</v>
      </c>
      <c r="AC395" s="36" t="s">
        <v>565</v>
      </c>
      <c r="AD395" s="38" t="s">
        <v>102</v>
      </c>
      <c r="AE395" s="66" t="str">
        <f>VLOOKUP(AD395,cs_lookup!$A$2:$B$54,2,FALSE)</f>
        <v>2</v>
      </c>
    </row>
    <row r="396" spans="1:31" x14ac:dyDescent="0.25">
      <c r="A396" s="40">
        <v>0.67994228858445915</v>
      </c>
      <c r="B396" s="40">
        <v>0.15426022031844186</v>
      </c>
      <c r="C396" s="40">
        <v>0.12385401166806495</v>
      </c>
      <c r="D396" s="33">
        <v>1.4707130543120863</v>
      </c>
      <c r="E396" s="34">
        <v>6.4825526499034156</v>
      </c>
      <c r="F396" s="53">
        <v>8.0740218789202469</v>
      </c>
      <c r="G396" s="28">
        <v>3.7809674056258125E-2</v>
      </c>
      <c r="H396" s="35">
        <v>1.0378096740562581</v>
      </c>
      <c r="I396" s="35">
        <v>1.4171317642124437</v>
      </c>
      <c r="J396" s="35">
        <v>6.2463790923883851</v>
      </c>
      <c r="K396" s="35">
        <v>7.7798676200069474</v>
      </c>
      <c r="L396" s="36">
        <v>1.58</v>
      </c>
      <c r="M396" s="36">
        <v>4.1500000000000004</v>
      </c>
      <c r="N396" s="36">
        <v>6.1</v>
      </c>
      <c r="O396" s="35">
        <v>1.6397392850088879</v>
      </c>
      <c r="P396" s="35">
        <v>4.3069101473334719</v>
      </c>
      <c r="Q396" s="35">
        <v>6.3306390117431741</v>
      </c>
      <c r="R396" s="37">
        <v>0.60985304745844382</v>
      </c>
      <c r="S396" s="37">
        <v>0.23218501565887736</v>
      </c>
      <c r="T396" s="37">
        <v>0.1579619368826789</v>
      </c>
      <c r="U396" s="36">
        <v>1.1149280821307881</v>
      </c>
      <c r="V396" s="36">
        <v>0.66438490821939422</v>
      </c>
      <c r="W396" s="36">
        <v>0.78407503802674627</v>
      </c>
      <c r="X396" s="36" t="s">
        <v>361</v>
      </c>
      <c r="Y396" s="36" t="s">
        <v>503</v>
      </c>
      <c r="Z396" s="36" t="s">
        <v>269</v>
      </c>
      <c r="AA396" s="26" t="s">
        <v>84</v>
      </c>
      <c r="AB396" s="38" t="s">
        <v>92</v>
      </c>
      <c r="AC396" s="36" t="s">
        <v>565</v>
      </c>
      <c r="AD396" s="38" t="s">
        <v>96</v>
      </c>
      <c r="AE396" s="66" t="str">
        <f>VLOOKUP(AD396,cs_lookup!$A$2:$B$54,2,FALSE)</f>
        <v>2</v>
      </c>
    </row>
    <row r="397" spans="1:31" x14ac:dyDescent="0.25">
      <c r="A397" s="40">
        <v>0.21180232907663793</v>
      </c>
      <c r="B397" s="40">
        <v>0.54813086329521576</v>
      </c>
      <c r="C397" s="40">
        <v>0.23551347390972227</v>
      </c>
      <c r="D397" s="33">
        <v>4.7213833972437715</v>
      </c>
      <c r="E397" s="34">
        <v>1.8243818528813871</v>
      </c>
      <c r="F397" s="53">
        <v>4.2460415678099288</v>
      </c>
      <c r="G397" s="28">
        <v>3.359682622515292E-2</v>
      </c>
      <c r="H397" s="35">
        <v>1.0335968262251529</v>
      </c>
      <c r="I397" s="35">
        <v>4.5679159198726991</v>
      </c>
      <c r="J397" s="35">
        <v>1.7650807419216805</v>
      </c>
      <c r="K397" s="35">
        <v>4.1080249668694266</v>
      </c>
      <c r="L397" s="36">
        <v>2.14</v>
      </c>
      <c r="M397" s="36">
        <v>3.2</v>
      </c>
      <c r="N397" s="36">
        <v>3.94</v>
      </c>
      <c r="O397" s="35">
        <v>2.2118972081218273</v>
      </c>
      <c r="P397" s="35">
        <v>3.3075098439204895</v>
      </c>
      <c r="Q397" s="35">
        <v>4.0723714953271024</v>
      </c>
      <c r="R397" s="37">
        <v>0.45210057516602364</v>
      </c>
      <c r="S397" s="37">
        <v>0.30234225964227829</v>
      </c>
      <c r="T397" s="37">
        <v>0.24555716519169812</v>
      </c>
      <c r="U397" s="36">
        <v>0.46848498035831593</v>
      </c>
      <c r="V397" s="36">
        <v>1.8129482261055621</v>
      </c>
      <c r="W397" s="36">
        <v>0.95909835791541642</v>
      </c>
      <c r="X397" s="36" t="s">
        <v>435</v>
      </c>
      <c r="Y397" s="36" t="s">
        <v>501</v>
      </c>
      <c r="Z397" s="36" t="s">
        <v>269</v>
      </c>
      <c r="AA397" s="26" t="s">
        <v>90</v>
      </c>
      <c r="AB397" s="38" t="s">
        <v>73</v>
      </c>
      <c r="AC397" s="36" t="s">
        <v>565</v>
      </c>
      <c r="AD397" s="38" t="s">
        <v>75</v>
      </c>
      <c r="AE397" s="66" t="str">
        <f>VLOOKUP(AD397,cs_lookup!$A$2:$B$54,2,FALSE)</f>
        <v>X</v>
      </c>
    </row>
    <row r="398" spans="1:31" x14ac:dyDescent="0.25">
      <c r="A398" s="40">
        <v>0.43115694866715881</v>
      </c>
      <c r="B398" s="40">
        <v>0.2336925322058172</v>
      </c>
      <c r="C398" s="40">
        <v>0.31211404588687985</v>
      </c>
      <c r="D398" s="33">
        <v>2.3193410267219705</v>
      </c>
      <c r="E398" s="34">
        <v>4.2791268961871749</v>
      </c>
      <c r="F398" s="53">
        <v>3.203957057294474</v>
      </c>
      <c r="G398" s="28">
        <v>3.0567334661667278E-2</v>
      </c>
      <c r="H398" s="35">
        <v>1.0305673346616673</v>
      </c>
      <c r="I398" s="35">
        <v>2.2505477795717295</v>
      </c>
      <c r="J398" s="35">
        <v>4.1522050546964033</v>
      </c>
      <c r="K398" s="35">
        <v>3.1089254913618287</v>
      </c>
      <c r="L398" s="36">
        <v>1.77</v>
      </c>
      <c r="M398" s="36">
        <v>3.83</v>
      </c>
      <c r="N398" s="36">
        <v>4.8899999999999997</v>
      </c>
      <c r="O398" s="35">
        <v>1.824104182351151</v>
      </c>
      <c r="P398" s="35">
        <v>3.947072891754186</v>
      </c>
      <c r="Q398" s="35">
        <v>5.039474266495553</v>
      </c>
      <c r="R398" s="37">
        <v>0.54821430139536509</v>
      </c>
      <c r="S398" s="37">
        <v>0.2533523011670486</v>
      </c>
      <c r="T398" s="37">
        <v>0.19843339743758615</v>
      </c>
      <c r="U398" s="36">
        <v>0.78647519331352489</v>
      </c>
      <c r="V398" s="36">
        <v>0.92240145887497316</v>
      </c>
      <c r="W398" s="36">
        <v>1.5728907024587431</v>
      </c>
      <c r="X398" s="36" t="s">
        <v>466</v>
      </c>
      <c r="Y398" s="36" t="s">
        <v>470</v>
      </c>
      <c r="Z398" s="36" t="s">
        <v>276</v>
      </c>
      <c r="AA398" s="26" t="s">
        <v>84</v>
      </c>
      <c r="AB398" s="38" t="s">
        <v>86</v>
      </c>
      <c r="AC398" s="36" t="s">
        <v>565</v>
      </c>
      <c r="AD398" s="38" t="s">
        <v>73</v>
      </c>
      <c r="AE398" s="66" t="str">
        <f>VLOOKUP(AD398,cs_lookup!$A$2:$B$54,2,FALSE)</f>
        <v>X</v>
      </c>
    </row>
    <row r="399" spans="1:31" x14ac:dyDescent="0.25">
      <c r="A399" s="40">
        <v>0.38970783387716473</v>
      </c>
      <c r="B399" s="40">
        <v>0.28084285197583597</v>
      </c>
      <c r="C399" s="40">
        <v>0.30767260634230437</v>
      </c>
      <c r="D399" s="33">
        <v>2.5660248860052381</v>
      </c>
      <c r="E399" s="34">
        <v>3.5607101728408637</v>
      </c>
      <c r="F399" s="53">
        <v>3.2502081088344914</v>
      </c>
      <c r="G399" s="28">
        <v>2.9274714533683577E-2</v>
      </c>
      <c r="H399" s="35">
        <v>1.0292747145336836</v>
      </c>
      <c r="I399" s="35">
        <v>2.4930417990184326</v>
      </c>
      <c r="J399" s="35">
        <v>3.459436166615689</v>
      </c>
      <c r="K399" s="35">
        <v>3.1577654273835041</v>
      </c>
      <c r="L399" s="36">
        <v>1.79</v>
      </c>
      <c r="M399" s="36">
        <v>4.01</v>
      </c>
      <c r="N399" s="36">
        <v>4.5199999999999996</v>
      </c>
      <c r="O399" s="35">
        <v>1.8424017390152936</v>
      </c>
      <c r="P399" s="35">
        <v>4.1273916052800708</v>
      </c>
      <c r="Q399" s="35">
        <v>4.6523217096922496</v>
      </c>
      <c r="R399" s="37">
        <v>0.54276978729648229</v>
      </c>
      <c r="S399" s="37">
        <v>0.24228377038920285</v>
      </c>
      <c r="T399" s="37">
        <v>0.2149464423143149</v>
      </c>
      <c r="U399" s="36">
        <v>0.71799839084317152</v>
      </c>
      <c r="V399" s="36">
        <v>1.1591484296479788</v>
      </c>
      <c r="W399" s="36">
        <v>1.4313919459638997</v>
      </c>
      <c r="X399" s="36" t="s">
        <v>454</v>
      </c>
      <c r="Y399" s="36" t="s">
        <v>458</v>
      </c>
      <c r="Z399" s="36" t="s">
        <v>276</v>
      </c>
      <c r="AA399" s="26" t="s">
        <v>90</v>
      </c>
      <c r="AB399" s="38" t="s">
        <v>75</v>
      </c>
      <c r="AC399" s="36" t="s">
        <v>565</v>
      </c>
      <c r="AD399" s="38" t="s">
        <v>76</v>
      </c>
      <c r="AE399" s="66" t="str">
        <f>VLOOKUP(AD399,cs_lookup!$A$2:$B$54,2,FALSE)</f>
        <v>2</v>
      </c>
    </row>
    <row r="400" spans="1:31" x14ac:dyDescent="0.25">
      <c r="A400" s="40">
        <v>0.35740097334948606</v>
      </c>
      <c r="B400" s="40">
        <v>0.26816420955799969</v>
      </c>
      <c r="C400" s="40">
        <v>0.34620436651806547</v>
      </c>
      <c r="D400" s="33">
        <v>2.7979778304133092</v>
      </c>
      <c r="E400" s="34">
        <v>3.7290584065943961</v>
      </c>
      <c r="F400" s="53">
        <v>2.8884673236720095</v>
      </c>
      <c r="G400" s="28">
        <v>4.1563655814592426E-2</v>
      </c>
      <c r="H400" s="35">
        <v>1.0415636558145924</v>
      </c>
      <c r="I400" s="35">
        <v>2.6863243689364809</v>
      </c>
      <c r="J400" s="35">
        <v>3.5802501227617736</v>
      </c>
      <c r="K400" s="35">
        <v>2.7732028739165053</v>
      </c>
      <c r="L400" s="36">
        <v>4.4400000000000004</v>
      </c>
      <c r="M400" s="36">
        <v>3.79</v>
      </c>
      <c r="N400" s="36">
        <v>1.81</v>
      </c>
      <c r="O400" s="35">
        <v>4.6245426318167908</v>
      </c>
      <c r="P400" s="35">
        <v>3.9475262555373054</v>
      </c>
      <c r="Q400" s="35">
        <v>1.8852302170244124</v>
      </c>
      <c r="R400" s="37">
        <v>0.21623760004286988</v>
      </c>
      <c r="S400" s="37">
        <v>0.25332320427185812</v>
      </c>
      <c r="T400" s="37">
        <v>0.53043919568527198</v>
      </c>
      <c r="U400" s="36">
        <v>1.6528160379075152</v>
      </c>
      <c r="V400" s="36">
        <v>1.0585852580256117</v>
      </c>
      <c r="W400" s="36">
        <v>0.65267493302565172</v>
      </c>
      <c r="X400" s="36" t="s">
        <v>377</v>
      </c>
      <c r="Y400" s="36" t="s">
        <v>476</v>
      </c>
      <c r="Z400" s="36" t="s">
        <v>275</v>
      </c>
      <c r="AA400" s="26" t="s">
        <v>90</v>
      </c>
      <c r="AB400" s="38" t="s">
        <v>75</v>
      </c>
      <c r="AC400" s="36" t="s">
        <v>567</v>
      </c>
      <c r="AD400" s="38" t="s">
        <v>79</v>
      </c>
      <c r="AE400" s="66" t="str">
        <f>VLOOKUP(AD400,cs_lookup!$A$2:$B$54,2,FALSE)</f>
        <v>2</v>
      </c>
    </row>
    <row r="401" spans="1:31" x14ac:dyDescent="0.25">
      <c r="A401" s="40">
        <v>0.76514061895325036</v>
      </c>
      <c r="B401" s="40">
        <v>0.18993508930285266</v>
      </c>
      <c r="C401" s="40">
        <v>4.3396130855891821E-2</v>
      </c>
      <c r="D401" s="33">
        <v>1.3069493047801444</v>
      </c>
      <c r="E401" s="34">
        <v>5.2649565894877588</v>
      </c>
      <c r="F401" s="53">
        <v>23.043529003098481</v>
      </c>
      <c r="G401" s="28">
        <v>4.4599152907758288E-2</v>
      </c>
      <c r="H401" s="35">
        <v>1.0445991529077583</v>
      </c>
      <c r="I401" s="35">
        <v>1.2511491141287117</v>
      </c>
      <c r="J401" s="35">
        <v>5.0401693078461385</v>
      </c>
      <c r="K401" s="35">
        <v>22.059685707148283</v>
      </c>
      <c r="L401" s="36">
        <v>2.34</v>
      </c>
      <c r="M401" s="36">
        <v>3.12</v>
      </c>
      <c r="N401" s="36">
        <v>3.37</v>
      </c>
      <c r="O401" s="35">
        <v>2.4443620178041541</v>
      </c>
      <c r="P401" s="35">
        <v>3.2591493570722059</v>
      </c>
      <c r="Q401" s="35">
        <v>3.5202991452991457</v>
      </c>
      <c r="R401" s="37">
        <v>0.40910470409711686</v>
      </c>
      <c r="S401" s="37">
        <v>0.30682852807283761</v>
      </c>
      <c r="T401" s="37">
        <v>0.28406676783004547</v>
      </c>
      <c r="U401" s="36">
        <v>1.8702806672484866</v>
      </c>
      <c r="V401" s="36">
        <v>0.61902682418684429</v>
      </c>
      <c r="W401" s="36">
        <v>0.15276736236128585</v>
      </c>
      <c r="X401" s="36" t="s">
        <v>375</v>
      </c>
      <c r="Y401" s="36" t="s">
        <v>307</v>
      </c>
      <c r="Z401" s="36" t="s">
        <v>275</v>
      </c>
      <c r="AA401" s="26" t="s">
        <v>84</v>
      </c>
      <c r="AB401" s="38" t="s">
        <v>94</v>
      </c>
      <c r="AC401" s="36" t="s">
        <v>567</v>
      </c>
      <c r="AD401" s="38" t="s">
        <v>78</v>
      </c>
      <c r="AE401" s="66" t="str">
        <f>VLOOKUP(AD401,cs_lookup!$A$2:$B$54,2,FALSE)</f>
        <v>1</v>
      </c>
    </row>
    <row r="402" spans="1:31" x14ac:dyDescent="0.25">
      <c r="A402" s="40">
        <v>0.51808109019487403</v>
      </c>
      <c r="B402" s="40">
        <v>0.26266621066899642</v>
      </c>
      <c r="C402" s="40">
        <v>0.20918734884503673</v>
      </c>
      <c r="D402" s="33">
        <v>1.9301997678082676</v>
      </c>
      <c r="E402" s="34">
        <v>3.8071132082541368</v>
      </c>
      <c r="F402" s="53">
        <v>4.7804038127601443</v>
      </c>
      <c r="G402" s="28">
        <v>4.8398053377686656E-2</v>
      </c>
      <c r="H402" s="35">
        <v>1.0483980533776867</v>
      </c>
      <c r="I402" s="35">
        <v>1.8410943835594007</v>
      </c>
      <c r="J402" s="35">
        <v>3.6313623398942156</v>
      </c>
      <c r="K402" s="35">
        <v>4.5597221373683707</v>
      </c>
      <c r="L402" s="36">
        <v>2.9</v>
      </c>
      <c r="M402" s="36">
        <v>3.18</v>
      </c>
      <c r="N402" s="36">
        <v>2.57</v>
      </c>
      <c r="O402" s="35">
        <v>3.0403543547952911</v>
      </c>
      <c r="P402" s="35">
        <v>3.3339058097410437</v>
      </c>
      <c r="Q402" s="35">
        <v>2.6943829971806545</v>
      </c>
      <c r="R402" s="37">
        <v>0.32890902944348754</v>
      </c>
      <c r="S402" s="37">
        <v>0.29994848597047602</v>
      </c>
      <c r="T402" s="37">
        <v>0.37114248458603655</v>
      </c>
      <c r="U402" s="36">
        <v>1.5751500987110771</v>
      </c>
      <c r="V402" s="36">
        <v>0.87570440577203212</v>
      </c>
      <c r="W402" s="36">
        <v>0.56363083595336516</v>
      </c>
      <c r="X402" s="36" t="s">
        <v>301</v>
      </c>
      <c r="Y402" s="36" t="s">
        <v>479</v>
      </c>
      <c r="Z402" s="36" t="s">
        <v>275</v>
      </c>
      <c r="AA402" s="26" t="s">
        <v>84</v>
      </c>
      <c r="AB402" s="38" t="s">
        <v>86</v>
      </c>
      <c r="AC402" s="36" t="s">
        <v>567</v>
      </c>
      <c r="AD402" s="38"/>
      <c r="AE402" s="66" t="e">
        <f>VLOOKUP(AD402,cs_lookup!$A$2:$B$54,2,FALSE)</f>
        <v>#N/A</v>
      </c>
    </row>
    <row r="403" spans="1:31" x14ac:dyDescent="0.25">
      <c r="A403" s="40">
        <v>0.25202932389055649</v>
      </c>
      <c r="B403" s="40">
        <v>0.3739627579625141</v>
      </c>
      <c r="C403" s="40">
        <v>0.35207529772695095</v>
      </c>
      <c r="D403" s="33">
        <v>3.967792257516229</v>
      </c>
      <c r="E403" s="34">
        <v>2.6740630683343065</v>
      </c>
      <c r="F403" s="53">
        <v>2.8403015106602045</v>
      </c>
      <c r="G403" s="28">
        <v>3.8611531891578288E-2</v>
      </c>
      <c r="H403" s="35">
        <v>1.0386115318915783</v>
      </c>
      <c r="I403" s="35">
        <v>3.8202851939164013</v>
      </c>
      <c r="J403" s="35">
        <v>2.5746518175704742</v>
      </c>
      <c r="K403" s="35">
        <v>2.734710162024955</v>
      </c>
      <c r="L403" s="36">
        <v>2.66</v>
      </c>
      <c r="M403" s="36">
        <v>3.22</v>
      </c>
      <c r="N403" s="36">
        <v>2.84</v>
      </c>
      <c r="O403" s="35">
        <v>2.7627066748315983</v>
      </c>
      <c r="P403" s="35">
        <v>3.3443291326908824</v>
      </c>
      <c r="Q403" s="35">
        <v>2.9496567505720823</v>
      </c>
      <c r="R403" s="37">
        <v>0.36196387010971959</v>
      </c>
      <c r="S403" s="37">
        <v>0.29901363182976837</v>
      </c>
      <c r="T403" s="37">
        <v>0.33902249806051205</v>
      </c>
      <c r="U403" s="36">
        <v>0.69628309536573529</v>
      </c>
      <c r="V403" s="36">
        <v>1.250654545995465</v>
      </c>
      <c r="W403" s="36">
        <v>1.0385012786499763</v>
      </c>
      <c r="X403" s="36" t="s">
        <v>475</v>
      </c>
      <c r="Y403" s="36" t="s">
        <v>371</v>
      </c>
      <c r="Z403" s="36" t="s">
        <v>275</v>
      </c>
      <c r="AA403" s="26" t="s">
        <v>90</v>
      </c>
      <c r="AB403" s="38" t="s">
        <v>75</v>
      </c>
      <c r="AC403" s="36" t="s">
        <v>567</v>
      </c>
      <c r="AD403" s="38" t="s">
        <v>78</v>
      </c>
      <c r="AE403" s="66" t="str">
        <f>VLOOKUP(AD403,cs_lookup!$A$2:$B$54,2,FALSE)</f>
        <v>1</v>
      </c>
    </row>
    <row r="404" spans="1:31" x14ac:dyDescent="0.25">
      <c r="A404" s="40">
        <v>0.13416175893415733</v>
      </c>
      <c r="B404" s="40">
        <v>0.23117388272363237</v>
      </c>
      <c r="C404" s="40">
        <v>0.55271383766688986</v>
      </c>
      <c r="D404" s="33">
        <v>7.4536888003292416</v>
      </c>
      <c r="E404" s="34">
        <v>4.3257481693790503</v>
      </c>
      <c r="F404" s="53">
        <v>1.8092545035984444</v>
      </c>
      <c r="G404" s="28">
        <v>3.5428927870788218E-2</v>
      </c>
      <c r="H404" s="35">
        <v>1.0354289278707882</v>
      </c>
      <c r="I404" s="35">
        <v>7.1986484052137589</v>
      </c>
      <c r="J404" s="35">
        <v>4.1777354803813855</v>
      </c>
      <c r="K404" s="35">
        <v>1.7473478429069178</v>
      </c>
      <c r="L404" s="36">
        <v>4.8</v>
      </c>
      <c r="M404" s="36">
        <v>4.07</v>
      </c>
      <c r="N404" s="36">
        <v>1.72</v>
      </c>
      <c r="O404" s="35">
        <v>4.9700588537797836</v>
      </c>
      <c r="P404" s="35">
        <v>4.2141957364341085</v>
      </c>
      <c r="Q404" s="35">
        <v>1.7809377559377557</v>
      </c>
      <c r="R404" s="37">
        <v>0.20120486083167591</v>
      </c>
      <c r="S404" s="37">
        <v>0.23729320196364723</v>
      </c>
      <c r="T404" s="37">
        <v>0.561501937204677</v>
      </c>
      <c r="U404" s="36">
        <v>0.66679183782937756</v>
      </c>
      <c r="V404" s="36">
        <v>0.97421199094885014</v>
      </c>
      <c r="W404" s="36">
        <v>0.98434894173021581</v>
      </c>
      <c r="X404" s="36" t="s">
        <v>310</v>
      </c>
      <c r="Y404" s="36" t="s">
        <v>312</v>
      </c>
      <c r="Z404" s="36" t="s">
        <v>268</v>
      </c>
      <c r="AA404" s="26" t="s">
        <v>85</v>
      </c>
      <c r="AB404" s="38" t="s">
        <v>79</v>
      </c>
      <c r="AC404" s="36" t="s">
        <v>567</v>
      </c>
      <c r="AD404" s="38" t="s">
        <v>86</v>
      </c>
      <c r="AE404" s="66" t="str">
        <f>VLOOKUP(AD404,cs_lookup!$A$2:$B$54,2,FALSE)</f>
        <v>1</v>
      </c>
    </row>
    <row r="405" spans="1:31" x14ac:dyDescent="0.25">
      <c r="A405" s="40">
        <v>0</v>
      </c>
      <c r="B405" s="40">
        <v>2.0732420636948728E-2</v>
      </c>
      <c r="C405" s="40">
        <v>0.67988488038039963</v>
      </c>
      <c r="D405" s="33" t="e">
        <v>#DIV/0!</v>
      </c>
      <c r="E405" s="34">
        <v>48.233634533626457</v>
      </c>
      <c r="F405" s="53">
        <v>1.47083723856382</v>
      </c>
      <c r="G405" s="28">
        <v>3.3563686462480202E-2</v>
      </c>
      <c r="H405" s="35">
        <v>1.0335636864624802</v>
      </c>
      <c r="I405" s="35" t="e">
        <v>#DIV/0!</v>
      </c>
      <c r="J405" s="35">
        <v>46.667307651561352</v>
      </c>
      <c r="K405" s="35">
        <v>1.4230736410621887</v>
      </c>
      <c r="L405" s="36">
        <v>1.98</v>
      </c>
      <c r="M405" s="36">
        <v>3.73</v>
      </c>
      <c r="N405" s="36">
        <v>3.84</v>
      </c>
      <c r="O405" s="35">
        <v>2.0464560991957108</v>
      </c>
      <c r="P405" s="35">
        <v>3.8551925505050511</v>
      </c>
      <c r="Q405" s="35">
        <v>3.968884556015924</v>
      </c>
      <c r="R405" s="37">
        <v>0.48864962233639686</v>
      </c>
      <c r="S405" s="37">
        <v>0.25939041614639835</v>
      </c>
      <c r="T405" s="37">
        <v>0.25195996151720462</v>
      </c>
      <c r="U405" s="36" t="e">
        <v>#DIV/0!</v>
      </c>
      <c r="V405" s="36">
        <v>7.9927473593501913E-2</v>
      </c>
      <c r="W405" s="36">
        <v>2.6983846016105013</v>
      </c>
      <c r="X405" s="36" t="s">
        <v>384</v>
      </c>
      <c r="Y405" s="36" t="s">
        <v>381</v>
      </c>
      <c r="Z405" s="36" t="s">
        <v>268</v>
      </c>
      <c r="AA405" s="26" t="s">
        <v>85</v>
      </c>
      <c r="AB405" s="52" t="s">
        <v>103</v>
      </c>
      <c r="AC405" s="36" t="s">
        <v>567</v>
      </c>
      <c r="AD405" s="38" t="s">
        <v>75</v>
      </c>
      <c r="AE405" s="66" t="str">
        <f>VLOOKUP(AD405,cs_lookup!$A$2:$B$54,2,FALSE)</f>
        <v>X</v>
      </c>
    </row>
    <row r="406" spans="1:31" x14ac:dyDescent="0.25">
      <c r="A406" s="40">
        <v>0.32750928160383508</v>
      </c>
      <c r="B406" s="40">
        <v>0.23424901006816273</v>
      </c>
      <c r="C406" s="40">
        <v>0.40120732912846974</v>
      </c>
      <c r="D406" s="33">
        <v>3.053348580238497</v>
      </c>
      <c r="E406" s="34">
        <v>4.268961476972799</v>
      </c>
      <c r="F406" s="53">
        <v>2.492476900091205</v>
      </c>
      <c r="G406" s="28">
        <v>3.2506646624787638E-2</v>
      </c>
      <c r="H406" s="35">
        <v>1.0325066466247876</v>
      </c>
      <c r="I406" s="35">
        <v>2.9572192975413185</v>
      </c>
      <c r="J406" s="35">
        <v>4.1345607710398955</v>
      </c>
      <c r="K406" s="35">
        <v>2.4140056708002673</v>
      </c>
      <c r="L406" s="36">
        <v>2.2400000000000002</v>
      </c>
      <c r="M406" s="36">
        <v>3.58</v>
      </c>
      <c r="N406" s="36">
        <v>3.26</v>
      </c>
      <c r="O406" s="35">
        <v>2.3128148884395245</v>
      </c>
      <c r="P406" s="35">
        <v>3.6963737949167399</v>
      </c>
      <c r="Q406" s="35">
        <v>3.3659716679968077</v>
      </c>
      <c r="R406" s="37">
        <v>0.43237355700122992</v>
      </c>
      <c r="S406" s="37">
        <v>0.27053540996725001</v>
      </c>
      <c r="T406" s="37">
        <v>0.29709103303151996</v>
      </c>
      <c r="U406" s="36">
        <v>0.75746834259548268</v>
      </c>
      <c r="V406" s="36">
        <v>0.8658719023011443</v>
      </c>
      <c r="W406" s="36">
        <v>1.3504525028390992</v>
      </c>
      <c r="X406" s="36" t="s">
        <v>311</v>
      </c>
      <c r="Y406" s="36" t="s">
        <v>287</v>
      </c>
      <c r="Z406" s="36" t="s">
        <v>268</v>
      </c>
      <c r="AA406" s="26" t="s">
        <v>85</v>
      </c>
      <c r="AB406" s="52" t="s">
        <v>79</v>
      </c>
      <c r="AC406" s="36" t="s">
        <v>567</v>
      </c>
      <c r="AD406" s="38" t="s">
        <v>102</v>
      </c>
      <c r="AE406" s="66" t="str">
        <f>VLOOKUP(AD406,cs_lookup!$A$2:$B$54,2,FALSE)</f>
        <v>2</v>
      </c>
    </row>
    <row r="407" spans="1:31" x14ac:dyDescent="0.25">
      <c r="A407" s="40">
        <v>0.28545641580494124</v>
      </c>
      <c r="B407" s="40">
        <v>0.4290914142264951</v>
      </c>
      <c r="C407" s="40">
        <v>0.2753324598282344</v>
      </c>
      <c r="D407" s="33">
        <v>3.5031617600191631</v>
      </c>
      <c r="E407" s="34">
        <v>2.3305057310518729</v>
      </c>
      <c r="F407" s="53">
        <v>3.6319727816467697</v>
      </c>
      <c r="G407" s="28">
        <v>3.8168307276587488E-2</v>
      </c>
      <c r="H407" s="35">
        <v>1.0381683072765875</v>
      </c>
      <c r="I407" s="35">
        <v>3.374367851017297</v>
      </c>
      <c r="J407" s="35">
        <v>2.2448245768217063</v>
      </c>
      <c r="K407" s="35">
        <v>3.4984431292980553</v>
      </c>
      <c r="L407" s="36">
        <v>2.4</v>
      </c>
      <c r="M407" s="36">
        <v>3.14</v>
      </c>
      <c r="N407" s="36">
        <v>3.3</v>
      </c>
      <c r="O407" s="35">
        <v>2.4916039374638097</v>
      </c>
      <c r="P407" s="35">
        <v>3.2598484848484848</v>
      </c>
      <c r="Q407" s="35">
        <v>3.4259554140127384</v>
      </c>
      <c r="R407" s="37">
        <v>0.40134789681617483</v>
      </c>
      <c r="S407" s="37">
        <v>0.3067627236811527</v>
      </c>
      <c r="T407" s="37">
        <v>0.29188937950267257</v>
      </c>
      <c r="U407" s="36">
        <v>0.71124432959389805</v>
      </c>
      <c r="V407" s="36">
        <v>1.3987729965277338</v>
      </c>
      <c r="W407" s="36">
        <v>0.94327673140198454</v>
      </c>
      <c r="X407" s="36" t="s">
        <v>388</v>
      </c>
      <c r="Y407" s="36" t="s">
        <v>316</v>
      </c>
      <c r="Z407" s="36" t="s">
        <v>279</v>
      </c>
      <c r="AA407" s="26" t="s">
        <v>90</v>
      </c>
      <c r="AB407" s="52" t="s">
        <v>75</v>
      </c>
      <c r="AC407" s="36" t="s">
        <v>567</v>
      </c>
      <c r="AD407" s="38" t="s">
        <v>86</v>
      </c>
      <c r="AE407" s="66" t="str">
        <f>VLOOKUP(AD407,cs_lookup!$A$2:$B$54,2,FALSE)</f>
        <v>1</v>
      </c>
    </row>
    <row r="408" spans="1:31" x14ac:dyDescent="0.25">
      <c r="A408" s="40">
        <v>0.14806488551165289</v>
      </c>
      <c r="B408" s="40">
        <v>0.21066642679283953</v>
      </c>
      <c r="C408" s="40">
        <v>0.55916534445716581</v>
      </c>
      <c r="D408" s="33">
        <v>6.7537957871942487</v>
      </c>
      <c r="E408" s="34">
        <v>4.7468408479883593</v>
      </c>
      <c r="F408" s="53">
        <v>1.7883797876830041</v>
      </c>
      <c r="G408" s="28">
        <v>3.8862624540373814E-2</v>
      </c>
      <c r="H408" s="35">
        <v>1.0388626245403738</v>
      </c>
      <c r="I408" s="35">
        <v>6.5011442587823822</v>
      </c>
      <c r="J408" s="35">
        <v>4.569267134900068</v>
      </c>
      <c r="K408" s="35">
        <v>1.7214786107780524</v>
      </c>
      <c r="L408" s="36">
        <v>2.2999999999999998</v>
      </c>
      <c r="M408" s="36">
        <v>2.97</v>
      </c>
      <c r="N408" s="36">
        <v>3.74</v>
      </c>
      <c r="O408" s="35">
        <v>2.3893840364428596</v>
      </c>
      <c r="P408" s="35">
        <v>3.0854219948849106</v>
      </c>
      <c r="Q408" s="35">
        <v>3.8853462157809981</v>
      </c>
      <c r="R408" s="37">
        <v>0.41851790450928389</v>
      </c>
      <c r="S408" s="37">
        <v>0.32410477453580899</v>
      </c>
      <c r="T408" s="37">
        <v>0.25737732095490717</v>
      </c>
      <c r="U408" s="36">
        <v>0.35378387379928306</v>
      </c>
      <c r="V408" s="36">
        <v>0.64999482681043896</v>
      </c>
      <c r="W408" s="36">
        <v>2.1725509550825275</v>
      </c>
      <c r="X408" s="36" t="s">
        <v>514</v>
      </c>
      <c r="Y408" s="36" t="s">
        <v>481</v>
      </c>
      <c r="Z408" s="36" t="s">
        <v>279</v>
      </c>
      <c r="AA408" s="26" t="s">
        <v>85</v>
      </c>
      <c r="AB408" s="52" t="s">
        <v>79</v>
      </c>
      <c r="AC408" s="36" t="s">
        <v>567</v>
      </c>
      <c r="AD408" s="38" t="s">
        <v>89</v>
      </c>
      <c r="AE408" s="66" t="str">
        <f>VLOOKUP(AD408,cs_lookup!$A$2:$B$54,2,FALSE)</f>
        <v>1</v>
      </c>
    </row>
    <row r="409" spans="1:31" x14ac:dyDescent="0.25">
      <c r="A409" s="40">
        <v>0.65813821573198716</v>
      </c>
      <c r="B409" s="40">
        <v>0.26087039065399631</v>
      </c>
      <c r="C409" s="40">
        <v>7.9973020519396337E-2</v>
      </c>
      <c r="D409" s="33">
        <v>1.5194376744826938</v>
      </c>
      <c r="E409" s="34">
        <v>3.833321204039378</v>
      </c>
      <c r="F409" s="53">
        <v>12.504216965988723</v>
      </c>
      <c r="G409" s="28">
        <v>4.4226830517152926E-2</v>
      </c>
      <c r="H409" s="35">
        <v>1.0442268305171529</v>
      </c>
      <c r="I409" s="35">
        <v>1.455083924371291</v>
      </c>
      <c r="J409" s="35">
        <v>3.6709660123758048</v>
      </c>
      <c r="K409" s="35">
        <v>11.974617583610655</v>
      </c>
      <c r="L409" s="36">
        <v>1.26</v>
      </c>
      <c r="M409" s="36">
        <v>6.2</v>
      </c>
      <c r="N409" s="36">
        <v>11.2</v>
      </c>
      <c r="O409" s="35">
        <v>1.3157258064516126</v>
      </c>
      <c r="P409" s="35">
        <v>6.474206349206348</v>
      </c>
      <c r="Q409" s="35">
        <v>11.695340501792112</v>
      </c>
      <c r="R409" s="37">
        <v>0.7600367759730311</v>
      </c>
      <c r="S409" s="37">
        <v>0.15445908673000308</v>
      </c>
      <c r="T409" s="37">
        <v>8.5504137296966001E-2</v>
      </c>
      <c r="U409" s="36">
        <v>0.86592943465059424</v>
      </c>
      <c r="V409" s="36">
        <v>1.6889287394920431</v>
      </c>
      <c r="W409" s="36">
        <v>0.93531170593114765</v>
      </c>
      <c r="X409" s="36" t="s">
        <v>387</v>
      </c>
      <c r="Y409" s="36" t="s">
        <v>480</v>
      </c>
      <c r="Z409" s="36" t="s">
        <v>279</v>
      </c>
      <c r="AA409" s="26" t="s">
        <v>84</v>
      </c>
      <c r="AB409" s="52" t="s">
        <v>78</v>
      </c>
      <c r="AC409" s="36" t="s">
        <v>567</v>
      </c>
      <c r="AD409" s="38" t="s">
        <v>94</v>
      </c>
      <c r="AE409" s="66" t="str">
        <f>VLOOKUP(AD409,cs_lookup!$A$2:$B$54,2,FALSE)</f>
        <v>1</v>
      </c>
    </row>
    <row r="410" spans="1:31" x14ac:dyDescent="0.25">
      <c r="A410" s="40">
        <v>0.27724222361628331</v>
      </c>
      <c r="B410" s="40">
        <v>0.28935338883345568</v>
      </c>
      <c r="C410" s="40">
        <v>0.39692149596409654</v>
      </c>
      <c r="D410" s="33">
        <v>3.6069541895755695</v>
      </c>
      <c r="E410" s="34">
        <v>3.4559816424876022</v>
      </c>
      <c r="F410" s="53">
        <v>2.5193898797823104</v>
      </c>
      <c r="G410" s="28">
        <v>4.0046381349419402E-2</v>
      </c>
      <c r="H410" s="35">
        <v>1.0400463813494194</v>
      </c>
      <c r="I410" s="35">
        <v>3.4680705151780709</v>
      </c>
      <c r="J410" s="35">
        <v>3.3229110782574924</v>
      </c>
      <c r="K410" s="35">
        <v>2.422382236947453</v>
      </c>
      <c r="L410" s="36">
        <v>2.0699999999999998</v>
      </c>
      <c r="M410" s="36">
        <v>3.38</v>
      </c>
      <c r="N410" s="36">
        <v>3.83</v>
      </c>
      <c r="O410" s="35">
        <v>2.1528960093932978</v>
      </c>
      <c r="P410" s="35">
        <v>3.5153567689610377</v>
      </c>
      <c r="Q410" s="35">
        <v>3.9833776405682766</v>
      </c>
      <c r="R410" s="37">
        <v>0.4644906189787622</v>
      </c>
      <c r="S410" s="37">
        <v>0.28446614830947858</v>
      </c>
      <c r="T410" s="37">
        <v>0.25104323271175916</v>
      </c>
      <c r="U410" s="36">
        <v>0.59687367685882076</v>
      </c>
      <c r="V410" s="36">
        <v>1.0171803940575035</v>
      </c>
      <c r="W410" s="36">
        <v>1.5810882120842935</v>
      </c>
      <c r="X410" s="36" t="s">
        <v>386</v>
      </c>
      <c r="Y410" s="36" t="s">
        <v>394</v>
      </c>
      <c r="Z410" s="36" t="s">
        <v>279</v>
      </c>
      <c r="AA410" s="26" t="s">
        <v>90</v>
      </c>
      <c r="AB410" s="52" t="s">
        <v>75</v>
      </c>
      <c r="AC410" s="36" t="s">
        <v>567</v>
      </c>
      <c r="AD410" s="38" t="s">
        <v>79</v>
      </c>
      <c r="AE410" s="66" t="str">
        <f>VLOOKUP(AD410,cs_lookup!$A$2:$B$54,2,FALSE)</f>
        <v>2</v>
      </c>
    </row>
    <row r="411" spans="1:31" x14ac:dyDescent="0.25">
      <c r="A411" s="40">
        <v>0.19407153002481109</v>
      </c>
      <c r="B411" s="40">
        <v>0.18052152726478715</v>
      </c>
      <c r="C411" s="40">
        <v>0.55600009383250282</v>
      </c>
      <c r="D411" s="33">
        <v>5.1527393011852638</v>
      </c>
      <c r="E411" s="34">
        <v>5.5395055379362601</v>
      </c>
      <c r="F411" s="53">
        <v>1.7985608475477235</v>
      </c>
      <c r="G411" s="28">
        <v>3.9103089964451776E-2</v>
      </c>
      <c r="H411" s="35">
        <v>1.0391030899644518</v>
      </c>
      <c r="I411" s="35">
        <v>4.9588335853775023</v>
      </c>
      <c r="J411" s="35">
        <v>5.3310451979560272</v>
      </c>
      <c r="K411" s="35">
        <v>1.7308781630215855</v>
      </c>
      <c r="L411" s="36">
        <v>2.76</v>
      </c>
      <c r="M411" s="36">
        <v>3.18</v>
      </c>
      <c r="N411" s="36">
        <v>2.76</v>
      </c>
      <c r="O411" s="35">
        <v>2.8679245283018866</v>
      </c>
      <c r="P411" s="35">
        <v>3.304347826086957</v>
      </c>
      <c r="Q411" s="35">
        <v>2.8679245283018866</v>
      </c>
      <c r="R411" s="37">
        <v>0.34868421052631582</v>
      </c>
      <c r="S411" s="37">
        <v>0.30263157894736836</v>
      </c>
      <c r="T411" s="37">
        <v>0.34868421052631582</v>
      </c>
      <c r="U411" s="36">
        <v>0.55658250120323172</v>
      </c>
      <c r="V411" s="36">
        <v>0.59650591617929671</v>
      </c>
      <c r="W411" s="36">
        <v>1.5945663068403853</v>
      </c>
      <c r="X411" s="36" t="s">
        <v>513</v>
      </c>
      <c r="Y411" s="36" t="s">
        <v>391</v>
      </c>
      <c r="Z411" s="36" t="s">
        <v>279</v>
      </c>
      <c r="AA411" s="26" t="s">
        <v>85</v>
      </c>
      <c r="AB411" s="52" t="s">
        <v>102</v>
      </c>
      <c r="AC411" s="36" t="s">
        <v>567</v>
      </c>
      <c r="AD411" s="38" t="s">
        <v>78</v>
      </c>
      <c r="AE411" s="66" t="str">
        <f>VLOOKUP(AD411,cs_lookup!$A$2:$B$54,2,FALSE)</f>
        <v>1</v>
      </c>
    </row>
    <row r="412" spans="1:31" x14ac:dyDescent="0.25">
      <c r="A412" s="40">
        <v>0.37172931109449037</v>
      </c>
      <c r="B412" s="40">
        <v>0.37742512456133348</v>
      </c>
      <c r="C412" s="40">
        <v>0.24184124509772459</v>
      </c>
      <c r="D412" s="33">
        <v>2.6901295382268327</v>
      </c>
      <c r="E412" s="34">
        <v>2.649532145381845</v>
      </c>
      <c r="F412" s="53">
        <v>4.134943977797974</v>
      </c>
      <c r="G412" s="28">
        <v>4.0577599409509668E-2</v>
      </c>
      <c r="H412" s="35">
        <v>1.0405775994095097</v>
      </c>
      <c r="I412" s="35">
        <v>2.5852272235663967</v>
      </c>
      <c r="J412" s="35">
        <v>2.546212936820242</v>
      </c>
      <c r="K412" s="35">
        <v>3.9737007409581042</v>
      </c>
      <c r="L412" s="36">
        <v>1.91</v>
      </c>
      <c r="M412" s="36">
        <v>3.47</v>
      </c>
      <c r="N412" s="36">
        <v>4.37</v>
      </c>
      <c r="O412" s="35">
        <v>1.9875032148721634</v>
      </c>
      <c r="P412" s="35">
        <v>3.6108042699509988</v>
      </c>
      <c r="Q412" s="35">
        <v>4.5473241094195576</v>
      </c>
      <c r="R412" s="37">
        <v>0.50314384022987368</v>
      </c>
      <c r="S412" s="37">
        <v>0.27694660946370564</v>
      </c>
      <c r="T412" s="37">
        <v>0.21990955030642073</v>
      </c>
      <c r="U412" s="36">
        <v>0.73881320086251412</v>
      </c>
      <c r="V412" s="36">
        <v>1.3628082513528506</v>
      </c>
      <c r="W412" s="36">
        <v>1.0997305244849274</v>
      </c>
      <c r="X412" s="36" t="s">
        <v>389</v>
      </c>
      <c r="Y412" s="36" t="s">
        <v>393</v>
      </c>
      <c r="Z412" s="36" t="s">
        <v>279</v>
      </c>
      <c r="AA412" s="26" t="s">
        <v>90</v>
      </c>
      <c r="AB412" s="52" t="s">
        <v>75</v>
      </c>
      <c r="AC412" s="36" t="s">
        <v>567</v>
      </c>
      <c r="AD412" s="38" t="s">
        <v>75</v>
      </c>
      <c r="AE412" s="66" t="str">
        <f>VLOOKUP(AD412,cs_lookup!$A$2:$B$54,2,FALSE)</f>
        <v>X</v>
      </c>
    </row>
    <row r="413" spans="1:31" x14ac:dyDescent="0.25">
      <c r="A413" s="40">
        <v>0.85271853877100645</v>
      </c>
      <c r="B413" s="40">
        <v>0.13027559229985516</v>
      </c>
      <c r="C413" s="40">
        <v>1.1765803052838234E-2</v>
      </c>
      <c r="D413" s="33">
        <v>1.1727199005679707</v>
      </c>
      <c r="E413" s="34">
        <v>7.6760349528736072</v>
      </c>
      <c r="F413" s="53">
        <v>84.992073682448108</v>
      </c>
      <c r="G413" s="28">
        <v>4.2041046735835419E-2</v>
      </c>
      <c r="H413" s="35">
        <v>1.0420410467358354</v>
      </c>
      <c r="I413" s="35">
        <v>1.125406627926494</v>
      </c>
      <c r="J413" s="35">
        <v>7.3663460541392043</v>
      </c>
      <c r="K413" s="35">
        <v>81.563076568512741</v>
      </c>
      <c r="L413" s="36">
        <v>1.31</v>
      </c>
      <c r="M413" s="36">
        <v>5.1100000000000003</v>
      </c>
      <c r="N413" s="36">
        <v>12.05</v>
      </c>
      <c r="O413" s="35">
        <v>1.3650737712239445</v>
      </c>
      <c r="P413" s="35">
        <v>5.3248297488201191</v>
      </c>
      <c r="Q413" s="35">
        <v>12.556594613166817</v>
      </c>
      <c r="R413" s="37">
        <v>0.73256114144174478</v>
      </c>
      <c r="S413" s="37">
        <v>0.18779943156334358</v>
      </c>
      <c r="T413" s="37">
        <v>7.963942699491168E-2</v>
      </c>
      <c r="U413" s="36">
        <v>1.164023711512709</v>
      </c>
      <c r="V413" s="36">
        <v>0.69369534942343003</v>
      </c>
      <c r="W413" s="36">
        <v>0.14773841923285025</v>
      </c>
      <c r="X413" s="36" t="s">
        <v>395</v>
      </c>
      <c r="Y413" s="36" t="s">
        <v>396</v>
      </c>
      <c r="Z413" s="36" t="s">
        <v>280</v>
      </c>
      <c r="AA413" s="26" t="s">
        <v>84</v>
      </c>
      <c r="AB413" s="52" t="s">
        <v>94</v>
      </c>
      <c r="AC413" s="36" t="s">
        <v>567</v>
      </c>
      <c r="AD413" s="38" t="s">
        <v>89</v>
      </c>
      <c r="AE413" s="66" t="str">
        <f>VLOOKUP(AD413,cs_lookup!$A$2:$B$54,2,FALSE)</f>
        <v>1</v>
      </c>
    </row>
    <row r="414" spans="1:31" x14ac:dyDescent="0.25">
      <c r="A414" s="40">
        <v>0.1228537589010239</v>
      </c>
      <c r="B414" s="40">
        <v>0.27650407303248897</v>
      </c>
      <c r="C414" s="40">
        <v>0.53039909361418613</v>
      </c>
      <c r="D414" s="33">
        <v>8.1397590838522209</v>
      </c>
      <c r="E414" s="34">
        <v>3.6165832533052811</v>
      </c>
      <c r="F414" s="53">
        <v>1.8853727542894387</v>
      </c>
      <c r="G414" s="28">
        <v>3.847838516909019E-2</v>
      </c>
      <c r="H414" s="35">
        <v>1.0384783851690902</v>
      </c>
      <c r="I414" s="35">
        <v>7.8381593686486459</v>
      </c>
      <c r="J414" s="35">
        <v>3.482579228374032</v>
      </c>
      <c r="K414" s="35">
        <v>1.8155146811095668</v>
      </c>
      <c r="L414" s="36">
        <v>2.94</v>
      </c>
      <c r="M414" s="36">
        <v>3.37</v>
      </c>
      <c r="N414" s="36">
        <v>2.4900000000000002</v>
      </c>
      <c r="O414" s="35">
        <v>3.0531264523971253</v>
      </c>
      <c r="P414" s="35">
        <v>3.499672158019834</v>
      </c>
      <c r="Q414" s="35">
        <v>2.585811179071035</v>
      </c>
      <c r="R414" s="37">
        <v>0.32753310928699403</v>
      </c>
      <c r="S414" s="37">
        <v>0.28574105083197698</v>
      </c>
      <c r="T414" s="37">
        <v>0.38672583988102904</v>
      </c>
      <c r="U414" s="36">
        <v>0.37508806107713483</v>
      </c>
      <c r="V414" s="36">
        <v>0.96767360597088448</v>
      </c>
      <c r="W414" s="36">
        <v>1.3715119056367069</v>
      </c>
      <c r="X414" s="36" t="s">
        <v>397</v>
      </c>
      <c r="Y414" s="36" t="s">
        <v>398</v>
      </c>
      <c r="Z414" s="36" t="s">
        <v>280</v>
      </c>
      <c r="AA414" s="26" t="s">
        <v>85</v>
      </c>
      <c r="AB414" s="52" t="s">
        <v>76</v>
      </c>
      <c r="AC414" s="36" t="s">
        <v>567</v>
      </c>
      <c r="AD414" s="38" t="s">
        <v>75</v>
      </c>
      <c r="AE414" s="66" t="str">
        <f>VLOOKUP(AD414,cs_lookup!$A$2:$B$54,2,FALSE)</f>
        <v>X</v>
      </c>
    </row>
    <row r="415" spans="1:31" x14ac:dyDescent="0.25">
      <c r="A415" s="40">
        <v>0.85646166631650766</v>
      </c>
      <c r="B415" s="40">
        <v>4.2998331534195078E-2</v>
      </c>
      <c r="C415" s="40">
        <v>3.9430265315176334E-3</v>
      </c>
      <c r="D415" s="33">
        <v>1.1675945805033232</v>
      </c>
      <c r="E415" s="34">
        <v>23.256716349673585</v>
      </c>
      <c r="F415" s="53">
        <v>253.61229299542896</v>
      </c>
      <c r="G415" s="28">
        <v>4.565444322036627E-2</v>
      </c>
      <c r="H415" s="35">
        <v>1.0456544432203663</v>
      </c>
      <c r="I415" s="35">
        <v>1.1166160944216048</v>
      </c>
      <c r="J415" s="35">
        <v>22.241302086422017</v>
      </c>
      <c r="K415" s="35">
        <v>242.53929645664164</v>
      </c>
      <c r="L415" s="36">
        <v>1.1599999999999999</v>
      </c>
      <c r="M415" s="36">
        <v>7.02</v>
      </c>
      <c r="N415" s="36">
        <v>24.31</v>
      </c>
      <c r="O415" s="35">
        <v>1.2129591541356248</v>
      </c>
      <c r="P415" s="35">
        <v>7.3404941914069708</v>
      </c>
      <c r="Q415" s="35">
        <v>25.419859514687104</v>
      </c>
      <c r="R415" s="37">
        <v>0.82443006971048161</v>
      </c>
      <c r="S415" s="37">
        <v>0.13623060980970922</v>
      </c>
      <c r="T415" s="37">
        <v>3.9339320479809078E-2</v>
      </c>
      <c r="U415" s="36">
        <v>1.038853018324859</v>
      </c>
      <c r="V415" s="36">
        <v>0.31562900286695017</v>
      </c>
      <c r="W415" s="36">
        <v>0.10023118049386219</v>
      </c>
      <c r="X415" s="36" t="s">
        <v>399</v>
      </c>
      <c r="Y415" s="36" t="s">
        <v>400</v>
      </c>
      <c r="Z415" s="36" t="s">
        <v>280</v>
      </c>
      <c r="AA415" s="26" t="s">
        <v>84</v>
      </c>
      <c r="AB415" s="52" t="s">
        <v>88</v>
      </c>
      <c r="AC415" s="36" t="s">
        <v>567</v>
      </c>
      <c r="AD415" s="38" t="s">
        <v>164</v>
      </c>
      <c r="AE415" s="66" t="str">
        <f>VLOOKUP(AD415,cs_lookup!$A$2:$B$54,2,FALSE)</f>
        <v>1</v>
      </c>
    </row>
    <row r="416" spans="1:31" x14ac:dyDescent="0.25">
      <c r="A416" s="40">
        <v>0</v>
      </c>
      <c r="B416" s="40">
        <v>9.343906941812781E-2</v>
      </c>
      <c r="C416" s="40">
        <v>0.6882348627919338</v>
      </c>
      <c r="D416" s="33" t="e">
        <v>#DIV/0!</v>
      </c>
      <c r="E416" s="34">
        <v>10.702161378824618</v>
      </c>
      <c r="F416" s="53">
        <v>1.4529923636000384</v>
      </c>
      <c r="G416" s="28">
        <v>3.372613750697484E-2</v>
      </c>
      <c r="H416" s="35">
        <v>1.0337261375069748</v>
      </c>
      <c r="I416" s="35" t="e">
        <v>#DIV/0!</v>
      </c>
      <c r="J416" s="35">
        <v>10.352994850875005</v>
      </c>
      <c r="K416" s="35">
        <v>1.4055873319641534</v>
      </c>
      <c r="L416" s="36">
        <v>2.1</v>
      </c>
      <c r="M416" s="36">
        <v>3.69</v>
      </c>
      <c r="N416" s="36">
        <v>3.49</v>
      </c>
      <c r="O416" s="35">
        <v>2.1708248887646473</v>
      </c>
      <c r="P416" s="35">
        <v>3.8144494474007371</v>
      </c>
      <c r="Q416" s="35">
        <v>3.6077042198993423</v>
      </c>
      <c r="R416" s="37">
        <v>0.46065438312210921</v>
      </c>
      <c r="S416" s="37">
        <v>0.26216103104510285</v>
      </c>
      <c r="T416" s="37">
        <v>0.27718458583278782</v>
      </c>
      <c r="U416" s="36" t="e">
        <v>#DIV/0!</v>
      </c>
      <c r="V416" s="36">
        <v>0.35641860670761677</v>
      </c>
      <c r="W416" s="36">
        <v>2.4829478187763043</v>
      </c>
      <c r="X416" s="36" t="s">
        <v>406</v>
      </c>
      <c r="Y416" s="36" t="s">
        <v>408</v>
      </c>
      <c r="Z416" s="36" t="s">
        <v>281</v>
      </c>
      <c r="AA416" s="26" t="s">
        <v>85</v>
      </c>
      <c r="AB416" s="52" t="s">
        <v>77</v>
      </c>
      <c r="AC416" s="36" t="s">
        <v>567</v>
      </c>
      <c r="AD416" s="38" t="s">
        <v>75</v>
      </c>
      <c r="AE416" s="66" t="str">
        <f>VLOOKUP(AD416,cs_lookup!$A$2:$B$54,2,FALSE)</f>
        <v>X</v>
      </c>
    </row>
    <row r="417" spans="1:31" x14ac:dyDescent="0.25">
      <c r="A417" s="40">
        <v>0.14685836643380187</v>
      </c>
      <c r="B417" s="40">
        <v>0.16440702934354082</v>
      </c>
      <c r="C417" s="40">
        <v>0.60216894544725952</v>
      </c>
      <c r="D417" s="33">
        <v>6.8092817881830499</v>
      </c>
      <c r="E417" s="34">
        <v>6.0824649894404761</v>
      </c>
      <c r="F417" s="53">
        <v>1.6606635190349319</v>
      </c>
      <c r="G417" s="28">
        <v>3.4573708381375523E-2</v>
      </c>
      <c r="H417" s="35">
        <v>1.0345737083813755</v>
      </c>
      <c r="I417" s="35">
        <v>6.5817270756246016</v>
      </c>
      <c r="J417" s="35">
        <v>5.8791992684181889</v>
      </c>
      <c r="K417" s="35">
        <v>1.6051669451692276</v>
      </c>
      <c r="L417" s="36">
        <v>3.37</v>
      </c>
      <c r="M417" s="36">
        <v>3.61</v>
      </c>
      <c r="N417" s="36">
        <v>2.17</v>
      </c>
      <c r="O417" s="35">
        <v>3.4865133972452358</v>
      </c>
      <c r="P417" s="35">
        <v>3.7348110872567655</v>
      </c>
      <c r="Q417" s="35">
        <v>2.2450249471875847</v>
      </c>
      <c r="R417" s="37">
        <v>0.28681949158437769</v>
      </c>
      <c r="S417" s="37">
        <v>0.2677511597338928</v>
      </c>
      <c r="T417" s="37">
        <v>0.44542934868172951</v>
      </c>
      <c r="U417" s="36">
        <v>0.51202366206900018</v>
      </c>
      <c r="V417" s="36">
        <v>0.61402919601520467</v>
      </c>
      <c r="W417" s="36">
        <v>1.3518843049507376</v>
      </c>
      <c r="X417" s="36" t="s">
        <v>404</v>
      </c>
      <c r="Y417" s="36" t="s">
        <v>407</v>
      </c>
      <c r="Z417" s="36" t="s">
        <v>281</v>
      </c>
      <c r="AA417" s="26" t="s">
        <v>85</v>
      </c>
      <c r="AB417" s="52" t="s">
        <v>102</v>
      </c>
      <c r="AC417" s="36" t="s">
        <v>567</v>
      </c>
      <c r="AD417" s="38" t="s">
        <v>102</v>
      </c>
      <c r="AE417" s="66" t="str">
        <f>VLOOKUP(AD417,cs_lookup!$A$2:$B$54,2,FALSE)</f>
        <v>2</v>
      </c>
    </row>
    <row r="418" spans="1:31" x14ac:dyDescent="0.25">
      <c r="A418" s="40">
        <v>0.88237239897568986</v>
      </c>
      <c r="B418" s="40">
        <v>8.0115142035013576E-2</v>
      </c>
      <c r="C418" s="40">
        <v>1.318672894400435E-2</v>
      </c>
      <c r="D418" s="33">
        <v>1.133308341422351</v>
      </c>
      <c r="E418" s="34">
        <v>12.482034913736523</v>
      </c>
      <c r="F418" s="53">
        <v>75.833817791081003</v>
      </c>
      <c r="G418" s="28">
        <v>4.225317892363778E-2</v>
      </c>
      <c r="H418" s="35">
        <v>1.0422531789236378</v>
      </c>
      <c r="I418" s="35">
        <v>1.0873637656761559</v>
      </c>
      <c r="J418" s="35">
        <v>11.97601040337152</v>
      </c>
      <c r="K418" s="35">
        <v>72.759497715705294</v>
      </c>
      <c r="L418" s="36">
        <v>1.23</v>
      </c>
      <c r="M418" s="36">
        <v>6.86</v>
      </c>
      <c r="N418" s="36">
        <v>11.98</v>
      </c>
      <c r="O418" s="35">
        <v>1.2819714100760744</v>
      </c>
      <c r="P418" s="35">
        <v>7.1498568074161559</v>
      </c>
      <c r="Q418" s="35">
        <v>12.486193083505182</v>
      </c>
      <c r="R418" s="37">
        <v>0.78004859713732477</v>
      </c>
      <c r="S418" s="37">
        <v>0.1398629408861384</v>
      </c>
      <c r="T418" s="37">
        <v>8.0088461976536685E-2</v>
      </c>
      <c r="U418" s="36">
        <v>1.1311761885270737</v>
      </c>
      <c r="V418" s="36">
        <v>0.57281179365615398</v>
      </c>
      <c r="W418" s="36">
        <v>0.1646520437346847</v>
      </c>
      <c r="X418" s="36" t="s">
        <v>330</v>
      </c>
      <c r="Y418" s="36" t="s">
        <v>540</v>
      </c>
      <c r="Z418" s="36" t="s">
        <v>283</v>
      </c>
      <c r="AA418" s="26" t="s">
        <v>84</v>
      </c>
      <c r="AB418" s="52" t="s">
        <v>100</v>
      </c>
      <c r="AC418" s="36" t="s">
        <v>567</v>
      </c>
      <c r="AD418" s="38" t="s">
        <v>78</v>
      </c>
      <c r="AE418" s="66" t="str">
        <f>VLOOKUP(AD418,cs_lookup!$A$2:$B$54,2,FALSE)</f>
        <v>1</v>
      </c>
    </row>
    <row r="419" spans="1:31" x14ac:dyDescent="0.25">
      <c r="A419" s="40">
        <v>0.81208216625982099</v>
      </c>
      <c r="B419" s="40">
        <v>0.14479550638817729</v>
      </c>
      <c r="C419" s="40">
        <v>3.8533931267268486E-2</v>
      </c>
      <c r="D419" s="33">
        <v>1.2314024880088992</v>
      </c>
      <c r="E419" s="34">
        <v>6.9062916726098837</v>
      </c>
      <c r="F419" s="53">
        <v>25.951154401145168</v>
      </c>
      <c r="G419" s="28">
        <v>3.8439373092270968E-2</v>
      </c>
      <c r="H419" s="35">
        <v>1.038439373092271</v>
      </c>
      <c r="I419" s="35">
        <v>1.1858202991109836</v>
      </c>
      <c r="J419" s="35">
        <v>6.65064504636827</v>
      </c>
      <c r="K419" s="35">
        <v>24.990533943130128</v>
      </c>
      <c r="L419" s="36">
        <v>1.27</v>
      </c>
      <c r="M419" s="36">
        <v>5.91</v>
      </c>
      <c r="N419" s="36">
        <v>12.22</v>
      </c>
      <c r="O419" s="35">
        <v>1.3188180038271842</v>
      </c>
      <c r="P419" s="35">
        <v>6.1371766949753219</v>
      </c>
      <c r="Q419" s="35">
        <v>12.689729139187552</v>
      </c>
      <c r="R419" s="37">
        <v>0.75825473802906806</v>
      </c>
      <c r="S419" s="37">
        <v>0.16294137348509583</v>
      </c>
      <c r="T419" s="37">
        <v>7.8803888485836041E-2</v>
      </c>
      <c r="U419" s="36">
        <v>1.0709885814504325</v>
      </c>
      <c r="V419" s="36">
        <v>0.88863560734267188</v>
      </c>
      <c r="W419" s="36">
        <v>0.4889851504497072</v>
      </c>
      <c r="X419" s="36" t="s">
        <v>413</v>
      </c>
      <c r="Y419" s="36" t="s">
        <v>290</v>
      </c>
      <c r="Z419" s="36" t="s">
        <v>283</v>
      </c>
      <c r="AA419" s="26" t="s">
        <v>84</v>
      </c>
      <c r="AB419" s="52" t="s">
        <v>94</v>
      </c>
      <c r="AC419" s="36" t="s">
        <v>567</v>
      </c>
      <c r="AD419" s="38" t="s">
        <v>88</v>
      </c>
      <c r="AE419" s="66" t="str">
        <f>VLOOKUP(AD419,cs_lookup!$A$2:$B$54,2,FALSE)</f>
        <v>1</v>
      </c>
    </row>
    <row r="420" spans="1:31" x14ac:dyDescent="0.25">
      <c r="A420" s="40">
        <v>0.39331858529714758</v>
      </c>
      <c r="B420" s="40">
        <v>0.26221770575801545</v>
      </c>
      <c r="C420" s="40">
        <v>0.32021571367326607</v>
      </c>
      <c r="D420" s="33">
        <v>2.5424682112199495</v>
      </c>
      <c r="E420" s="34">
        <v>3.8136250071642315</v>
      </c>
      <c r="F420" s="53">
        <v>3.1228948402587005</v>
      </c>
      <c r="G420" s="28">
        <v>3.4175363784302304E-2</v>
      </c>
      <c r="H420" s="35">
        <v>1.0341753637843023</v>
      </c>
      <c r="I420" s="35">
        <v>2.4584497951260724</v>
      </c>
      <c r="J420" s="35">
        <v>3.6875999377989808</v>
      </c>
      <c r="K420" s="35">
        <v>3.0196956431366333</v>
      </c>
      <c r="L420" s="36">
        <v>2.2000000000000002</v>
      </c>
      <c r="M420" s="36">
        <v>3.33</v>
      </c>
      <c r="N420" s="36">
        <v>3.58</v>
      </c>
      <c r="O420" s="35">
        <v>2.2751858003254655</v>
      </c>
      <c r="P420" s="35">
        <v>3.4438039614017266</v>
      </c>
      <c r="Q420" s="35">
        <v>3.7023478023478025</v>
      </c>
      <c r="R420" s="37">
        <v>0.43952454338320412</v>
      </c>
      <c r="S420" s="37">
        <v>0.29037657520812288</v>
      </c>
      <c r="T420" s="37">
        <v>0.27009888140867294</v>
      </c>
      <c r="U420" s="36">
        <v>0.89487286027217061</v>
      </c>
      <c r="V420" s="36">
        <v>0.90302637383912598</v>
      </c>
      <c r="W420" s="36">
        <v>1.1855499437954498</v>
      </c>
      <c r="X420" s="36" t="s">
        <v>525</v>
      </c>
      <c r="Y420" s="36" t="s">
        <v>526</v>
      </c>
      <c r="Z420" s="36" t="s">
        <v>277</v>
      </c>
      <c r="AA420" s="26" t="s">
        <v>90</v>
      </c>
      <c r="AB420" s="52" t="s">
        <v>75</v>
      </c>
      <c r="AC420" s="36" t="s">
        <v>567</v>
      </c>
      <c r="AD420" s="38" t="s">
        <v>78</v>
      </c>
      <c r="AE420" s="66" t="str">
        <f>VLOOKUP(AD420,cs_lookup!$A$2:$B$54,2,FALSE)</f>
        <v>1</v>
      </c>
    </row>
    <row r="421" spans="1:31" x14ac:dyDescent="0.25">
      <c r="A421" s="40">
        <v>0.4489649559818869</v>
      </c>
      <c r="B421" s="40">
        <v>0.24645200544817522</v>
      </c>
      <c r="C421" s="40">
        <v>0.28504771434619186</v>
      </c>
      <c r="D421" s="33">
        <v>2.2273453343657943</v>
      </c>
      <c r="E421" s="34">
        <v>4.0575851601673554</v>
      </c>
      <c r="F421" s="53">
        <v>3.5081845939150211</v>
      </c>
      <c r="G421" s="28">
        <v>3.4340736414486539E-2</v>
      </c>
      <c r="H421" s="35">
        <v>1.0343407364144865</v>
      </c>
      <c r="I421" s="35">
        <v>2.1533961256199046</v>
      </c>
      <c r="J421" s="35">
        <v>3.9228708851136056</v>
      </c>
      <c r="K421" s="35">
        <v>3.3917107490864624</v>
      </c>
      <c r="L421" s="36">
        <v>3.32</v>
      </c>
      <c r="M421" s="36">
        <v>3.29</v>
      </c>
      <c r="N421" s="36">
        <v>2.33</v>
      </c>
      <c r="O421" s="35">
        <v>3.4340112448960953</v>
      </c>
      <c r="P421" s="35">
        <v>3.4029810228036608</v>
      </c>
      <c r="Q421" s="35">
        <v>2.4100139158457536</v>
      </c>
      <c r="R421" s="37">
        <v>0.29120463757545367</v>
      </c>
      <c r="S421" s="37">
        <v>0.29385999901231191</v>
      </c>
      <c r="T421" s="37">
        <v>0.41493536341223447</v>
      </c>
      <c r="U421" s="36">
        <v>1.5417507074060801</v>
      </c>
      <c r="V421" s="36">
        <v>0.83867149757204473</v>
      </c>
      <c r="W421" s="36">
        <v>0.68696895825434756</v>
      </c>
      <c r="X421" s="36" t="s">
        <v>538</v>
      </c>
      <c r="Y421" s="36" t="s">
        <v>527</v>
      </c>
      <c r="Z421" s="36" t="s">
        <v>277</v>
      </c>
      <c r="AA421" s="26" t="s">
        <v>84</v>
      </c>
      <c r="AB421" s="52" t="s">
        <v>86</v>
      </c>
      <c r="AC421" s="36" t="s">
        <v>567</v>
      </c>
      <c r="AD421" s="38" t="s">
        <v>78</v>
      </c>
      <c r="AE421" s="66" t="str">
        <f>VLOOKUP(AD421,cs_lookup!$A$2:$B$54,2,FALSE)</f>
        <v>1</v>
      </c>
    </row>
    <row r="422" spans="1:31" x14ac:dyDescent="0.25">
      <c r="A422" s="40">
        <v>0.2521830623348762</v>
      </c>
      <c r="B422" s="40">
        <v>0.2593351850183761</v>
      </c>
      <c r="C422" s="40">
        <v>0.44135115858290719</v>
      </c>
      <c r="D422" s="33">
        <v>3.9653733710001937</v>
      </c>
      <c r="E422" s="34">
        <v>3.8560135984985666</v>
      </c>
      <c r="F422" s="53">
        <v>2.2657695138057545</v>
      </c>
      <c r="G422" s="28">
        <v>3.7897343081442658E-2</v>
      </c>
      <c r="H422" s="35">
        <v>1.0378973430814427</v>
      </c>
      <c r="I422" s="35">
        <v>3.8205834107131298</v>
      </c>
      <c r="J422" s="35">
        <v>3.7152167545302111</v>
      </c>
      <c r="K422" s="35">
        <v>2.1830381674153316</v>
      </c>
      <c r="L422" s="36">
        <v>7.21</v>
      </c>
      <c r="M422" s="36">
        <v>3.7</v>
      </c>
      <c r="N422" s="36">
        <v>1.59</v>
      </c>
      <c r="O422" s="35">
        <v>7.4832398436172012</v>
      </c>
      <c r="P422" s="35">
        <v>3.8402201694013378</v>
      </c>
      <c r="Q422" s="35">
        <v>1.6502567754994939</v>
      </c>
      <c r="R422" s="37">
        <v>0.13363195900408642</v>
      </c>
      <c r="S422" s="37">
        <v>0.26040173632958463</v>
      </c>
      <c r="T422" s="37">
        <v>0.60596630466632895</v>
      </c>
      <c r="U422" s="36">
        <v>1.8871463399497459</v>
      </c>
      <c r="V422" s="36">
        <v>0.99590420814299563</v>
      </c>
      <c r="W422" s="36">
        <v>0.72834273982599418</v>
      </c>
      <c r="X422" s="36" t="s">
        <v>531</v>
      </c>
      <c r="Y422" s="36" t="s">
        <v>533</v>
      </c>
      <c r="Z422" s="36" t="s">
        <v>277</v>
      </c>
      <c r="AA422" s="26" t="s">
        <v>85</v>
      </c>
      <c r="AB422" s="52" t="s">
        <v>79</v>
      </c>
      <c r="AC422" s="36" t="s">
        <v>567</v>
      </c>
      <c r="AD422" s="38" t="s">
        <v>76</v>
      </c>
      <c r="AE422" s="66" t="str">
        <f>VLOOKUP(AD422,cs_lookup!$A$2:$B$54,2,FALSE)</f>
        <v>2</v>
      </c>
    </row>
    <row r="423" spans="1:31" x14ac:dyDescent="0.25">
      <c r="A423" s="40">
        <v>0.32163564739149564</v>
      </c>
      <c r="B423" s="40">
        <v>0.3991061206800019</v>
      </c>
      <c r="C423" s="40">
        <v>0.26859262202774559</v>
      </c>
      <c r="D423" s="33">
        <v>3.1091081107150966</v>
      </c>
      <c r="E423" s="34">
        <v>2.505599258403223</v>
      </c>
      <c r="F423" s="53">
        <v>3.7231104579510754</v>
      </c>
      <c r="G423" s="28">
        <v>3.6056814696677764E-2</v>
      </c>
      <c r="H423" s="35">
        <v>1.0360568146966778</v>
      </c>
      <c r="I423" s="35">
        <v>3.0009050339824634</v>
      </c>
      <c r="J423" s="35">
        <v>2.418399476612465</v>
      </c>
      <c r="K423" s="35">
        <v>3.5935388920163378</v>
      </c>
      <c r="L423" s="36">
        <v>1.79</v>
      </c>
      <c r="M423" s="36">
        <v>3.67</v>
      </c>
      <c r="N423" s="36">
        <v>4.88</v>
      </c>
      <c r="O423" s="35">
        <v>1.8545416983070533</v>
      </c>
      <c r="P423" s="35">
        <v>3.8023285099368072</v>
      </c>
      <c r="Q423" s="35">
        <v>5.0559572557197869</v>
      </c>
      <c r="R423" s="37">
        <v>0.53921677841639537</v>
      </c>
      <c r="S423" s="37">
        <v>0.26299673933660705</v>
      </c>
      <c r="T423" s="37">
        <v>0.19778648224699752</v>
      </c>
      <c r="U423" s="36">
        <v>0.59648671974951284</v>
      </c>
      <c r="V423" s="36">
        <v>1.5175325811518512</v>
      </c>
      <c r="W423" s="36">
        <v>1.3579928161739827</v>
      </c>
      <c r="X423" s="36" t="s">
        <v>557</v>
      </c>
      <c r="Y423" s="36" t="s">
        <v>562</v>
      </c>
      <c r="Z423" s="36" t="s">
        <v>272</v>
      </c>
      <c r="AA423" s="26" t="s">
        <v>90</v>
      </c>
      <c r="AB423" s="52" t="s">
        <v>75</v>
      </c>
      <c r="AC423" s="36" t="s">
        <v>567</v>
      </c>
      <c r="AD423" s="38" t="s">
        <v>78</v>
      </c>
      <c r="AE423" s="66" t="str">
        <f>VLOOKUP(AD423,cs_lookup!$A$2:$B$54,2,FALSE)</f>
        <v>1</v>
      </c>
    </row>
    <row r="424" spans="1:31" x14ac:dyDescent="0.25">
      <c r="A424" s="40">
        <v>0.80996649905073603</v>
      </c>
      <c r="B424" s="40">
        <v>0.14758564145765241</v>
      </c>
      <c r="C424" s="40">
        <v>3.8243904472752541E-2</v>
      </c>
      <c r="D424" s="33">
        <v>1.2346189640830569</v>
      </c>
      <c r="E424" s="34">
        <v>6.7757268940484003</v>
      </c>
      <c r="F424" s="53">
        <v>26.147957793181536</v>
      </c>
      <c r="G424" s="28">
        <v>3.5765279033392217E-2</v>
      </c>
      <c r="H424" s="35">
        <v>1.0357652790333922</v>
      </c>
      <c r="I424" s="35">
        <v>1.1919872089507006</v>
      </c>
      <c r="J424" s="35">
        <v>6.5417590560399121</v>
      </c>
      <c r="K424" s="35">
        <v>25.245061137387815</v>
      </c>
      <c r="L424" s="36">
        <v>1.35</v>
      </c>
      <c r="M424" s="36">
        <v>5.34</v>
      </c>
      <c r="N424" s="36">
        <v>9.2799999999999994</v>
      </c>
      <c r="O424" s="35">
        <v>1.3982831266950795</v>
      </c>
      <c r="P424" s="35">
        <v>5.5309865900383146</v>
      </c>
      <c r="Q424" s="35">
        <v>9.6119017894298793</v>
      </c>
      <c r="R424" s="37">
        <v>0.71516274559041271</v>
      </c>
      <c r="S424" s="37">
        <v>0.18079957051443019</v>
      </c>
      <c r="T424" s="37">
        <v>0.10403768389515704</v>
      </c>
      <c r="U424" s="36">
        <v>1.1325624888109305</v>
      </c>
      <c r="V424" s="36">
        <v>0.81629420378447826</v>
      </c>
      <c r="W424" s="36">
        <v>0.36759665383643553</v>
      </c>
      <c r="X424" s="36" t="s">
        <v>539</v>
      </c>
      <c r="Y424" s="36" t="s">
        <v>515</v>
      </c>
      <c r="Z424" s="36" t="s">
        <v>272</v>
      </c>
      <c r="AA424" s="26" t="s">
        <v>84</v>
      </c>
      <c r="AB424" s="52" t="s">
        <v>94</v>
      </c>
      <c r="AC424" s="36" t="s">
        <v>567</v>
      </c>
      <c r="AD424" s="38" t="s">
        <v>109</v>
      </c>
      <c r="AE424" s="66" t="str">
        <f>VLOOKUP(AD424,cs_lookup!$A$2:$B$54,2,FALSE)</f>
        <v>1</v>
      </c>
    </row>
    <row r="425" spans="1:31" x14ac:dyDescent="0.25">
      <c r="A425" s="40">
        <v>0.61833127303882196</v>
      </c>
      <c r="B425" s="40">
        <v>0.21496099560078416</v>
      </c>
      <c r="C425" s="40">
        <v>0.15953476369334982</v>
      </c>
      <c r="D425" s="33">
        <v>1.6172560625721659</v>
      </c>
      <c r="E425" s="34">
        <v>4.6520067382696473</v>
      </c>
      <c r="F425" s="53">
        <v>6.2682262903034269</v>
      </c>
      <c r="G425" s="28">
        <v>3.6008741008672907E-2</v>
      </c>
      <c r="H425" s="35">
        <v>1.0360087410086729</v>
      </c>
      <c r="I425" s="35">
        <v>1.5610448045038523</v>
      </c>
      <c r="J425" s="35">
        <v>4.4903161084725856</v>
      </c>
      <c r="K425" s="35">
        <v>6.050360428620122</v>
      </c>
      <c r="L425" s="36">
        <v>1.66</v>
      </c>
      <c r="M425" s="36">
        <v>4.0199999999999996</v>
      </c>
      <c r="N425" s="36">
        <v>5.41</v>
      </c>
      <c r="O425" s="35">
        <v>1.7197745100743969</v>
      </c>
      <c r="P425" s="35">
        <v>4.1647551388548649</v>
      </c>
      <c r="Q425" s="35">
        <v>5.6048072888569207</v>
      </c>
      <c r="R425" s="37">
        <v>0.5814715790599434</v>
      </c>
      <c r="S425" s="37">
        <v>0.24011015453719053</v>
      </c>
      <c r="T425" s="37">
        <v>0.17841826640286615</v>
      </c>
      <c r="U425" s="36">
        <v>1.0633903621540182</v>
      </c>
      <c r="V425" s="36">
        <v>0.89525991108172398</v>
      </c>
      <c r="W425" s="36">
        <v>0.89416160637455344</v>
      </c>
      <c r="X425" s="36" t="s">
        <v>335</v>
      </c>
      <c r="Y425" s="36" t="s">
        <v>563</v>
      </c>
      <c r="Z425" s="36" t="s">
        <v>272</v>
      </c>
      <c r="AA425" s="26" t="s">
        <v>84</v>
      </c>
      <c r="AB425" s="52" t="s">
        <v>86</v>
      </c>
      <c r="AC425" s="36" t="s">
        <v>567</v>
      </c>
      <c r="AD425" s="38" t="s">
        <v>100</v>
      </c>
      <c r="AE425" s="66" t="str">
        <f>VLOOKUP(AD425,cs_lookup!$A$2:$B$54,2,FALSE)</f>
        <v>1</v>
      </c>
    </row>
    <row r="426" spans="1:31" x14ac:dyDescent="0.25">
      <c r="A426" s="40">
        <v>0.28029991299514795</v>
      </c>
      <c r="B426" s="40">
        <v>0.27661490525880689</v>
      </c>
      <c r="C426" s="40">
        <v>0.40442090644475609</v>
      </c>
      <c r="D426" s="33">
        <v>3.5676072436644324</v>
      </c>
      <c r="E426" s="34">
        <v>3.6151341847048277</v>
      </c>
      <c r="F426" s="53">
        <v>2.4726713779239304</v>
      </c>
      <c r="G426" s="28">
        <v>3.4399376129158554E-2</v>
      </c>
      <c r="H426" s="35">
        <v>1.0343993761291586</v>
      </c>
      <c r="I426" s="35">
        <v>3.4489649993939757</v>
      </c>
      <c r="J426" s="35">
        <v>3.4949114124885456</v>
      </c>
      <c r="K426" s="35">
        <v>2.3904416756098126</v>
      </c>
      <c r="L426" s="36">
        <v>3.53</v>
      </c>
      <c r="M426" s="36">
        <v>3.42</v>
      </c>
      <c r="N426" s="36">
        <v>2.1800000000000002</v>
      </c>
      <c r="O426" s="35">
        <v>3.6514297977359296</v>
      </c>
      <c r="P426" s="35">
        <v>3.5376458663617223</v>
      </c>
      <c r="Q426" s="35">
        <v>2.2549906399615658</v>
      </c>
      <c r="R426" s="37">
        <v>0.27386532273468611</v>
      </c>
      <c r="S426" s="37">
        <v>0.28267385650685439</v>
      </c>
      <c r="T426" s="37">
        <v>0.44346082075845961</v>
      </c>
      <c r="U426" s="36">
        <v>1.0234954546132717</v>
      </c>
      <c r="V426" s="36">
        <v>0.97856557616285755</v>
      </c>
      <c r="W426" s="36">
        <v>0.91196535863769701</v>
      </c>
      <c r="X426" s="36" t="s">
        <v>558</v>
      </c>
      <c r="Y426" s="36" t="s">
        <v>337</v>
      </c>
      <c r="Z426" s="36" t="s">
        <v>272</v>
      </c>
      <c r="AA426" s="26" t="s">
        <v>90</v>
      </c>
      <c r="AB426" s="52" t="s">
        <v>75</v>
      </c>
      <c r="AC426" s="36" t="s">
        <v>567</v>
      </c>
      <c r="AD426" s="38" t="s">
        <v>86</v>
      </c>
      <c r="AE426" s="66" t="str">
        <f>VLOOKUP(AD426,cs_lookup!$A$2:$B$54,2,FALSE)</f>
        <v>1</v>
      </c>
    </row>
    <row r="427" spans="1:31" x14ac:dyDescent="0.25">
      <c r="A427" s="40">
        <v>0.60134749152232392</v>
      </c>
      <c r="B427" s="40">
        <v>0.20565580639858286</v>
      </c>
      <c r="C427" s="40">
        <v>0.1826559098889716</v>
      </c>
      <c r="D427" s="33">
        <v>1.6629320219969304</v>
      </c>
      <c r="E427" s="34">
        <v>4.8624933937527324</v>
      </c>
      <c r="F427" s="53">
        <v>5.4747749503854299</v>
      </c>
      <c r="G427" s="28">
        <v>3.5572891965030662E-2</v>
      </c>
      <c r="H427" s="35">
        <v>1.0355728919650307</v>
      </c>
      <c r="I427" s="35">
        <v>1.6058087604451163</v>
      </c>
      <c r="J427" s="35">
        <v>4.6954622233554275</v>
      </c>
      <c r="K427" s="35">
        <v>5.2867113390703766</v>
      </c>
      <c r="L427" s="36">
        <v>1.61</v>
      </c>
      <c r="M427" s="36">
        <v>3.95</v>
      </c>
      <c r="N427" s="36">
        <v>6.2</v>
      </c>
      <c r="O427" s="35">
        <v>1.6672723560636995</v>
      </c>
      <c r="P427" s="35">
        <v>4.0905129232618709</v>
      </c>
      <c r="Q427" s="35">
        <v>6.4205519301831906</v>
      </c>
      <c r="R427" s="37">
        <v>0.59978203102996464</v>
      </c>
      <c r="S427" s="37">
        <v>0.24446811897677043</v>
      </c>
      <c r="T427" s="37">
        <v>0.15574984999326499</v>
      </c>
      <c r="U427" s="36">
        <v>1.0026100490034207</v>
      </c>
      <c r="V427" s="36">
        <v>0.84123773381724454</v>
      </c>
      <c r="W427" s="36">
        <v>1.1727517547970034</v>
      </c>
      <c r="X427" s="36" t="s">
        <v>343</v>
      </c>
      <c r="Y427" s="36" t="s">
        <v>517</v>
      </c>
      <c r="Z427" s="36" t="s">
        <v>274</v>
      </c>
      <c r="AA427" s="26" t="s">
        <v>84</v>
      </c>
      <c r="AB427" s="52" t="s">
        <v>86</v>
      </c>
      <c r="AC427" s="36" t="s">
        <v>567</v>
      </c>
      <c r="AD427" s="38" t="s">
        <v>100</v>
      </c>
      <c r="AE427" s="66" t="str">
        <f>VLOOKUP(AD427,cs_lookup!$A$2:$B$54,2,FALSE)</f>
        <v>1</v>
      </c>
    </row>
    <row r="428" spans="1:31" x14ac:dyDescent="0.25">
      <c r="A428" s="40">
        <v>0.47739124271704403</v>
      </c>
      <c r="B428" s="40">
        <v>0.22558700496371997</v>
      </c>
      <c r="C428" s="40">
        <v>0.27810791015218977</v>
      </c>
      <c r="D428" s="33">
        <v>2.0947179389143362</v>
      </c>
      <c r="E428" s="34">
        <v>4.4328794566904461</v>
      </c>
      <c r="F428" s="53">
        <v>3.5957265633069091</v>
      </c>
      <c r="G428" s="28">
        <v>3.6798507404298464E-2</v>
      </c>
      <c r="H428" s="35">
        <v>1.0367985074042985</v>
      </c>
      <c r="I428" s="35">
        <v>2.0203712910029328</v>
      </c>
      <c r="J428" s="35">
        <v>4.2755457545830069</v>
      </c>
      <c r="K428" s="35">
        <v>3.4681054588987359</v>
      </c>
      <c r="L428" s="36">
        <v>1.72</v>
      </c>
      <c r="M428" s="36">
        <v>3.53</v>
      </c>
      <c r="N428" s="36">
        <v>5.81</v>
      </c>
      <c r="O428" s="35">
        <v>1.7832934327353933</v>
      </c>
      <c r="P428" s="35">
        <v>3.6598987311371736</v>
      </c>
      <c r="Q428" s="35">
        <v>6.0237993280189741</v>
      </c>
      <c r="R428" s="37">
        <v>0.56076021009402821</v>
      </c>
      <c r="S428" s="37">
        <v>0.27323160378519223</v>
      </c>
      <c r="T428" s="37">
        <v>0.16600818612077944</v>
      </c>
      <c r="U428" s="36">
        <v>0.85132866798269269</v>
      </c>
      <c r="V428" s="36">
        <v>0.82562559322775386</v>
      </c>
      <c r="W428" s="36">
        <v>1.6752662422915219</v>
      </c>
      <c r="X428" s="36" t="s">
        <v>516</v>
      </c>
      <c r="Y428" s="36" t="s">
        <v>341</v>
      </c>
      <c r="Z428" s="36" t="s">
        <v>274</v>
      </c>
      <c r="AA428" s="26" t="s">
        <v>84</v>
      </c>
      <c r="AB428" s="52" t="s">
        <v>86</v>
      </c>
      <c r="AC428" s="36" t="s">
        <v>567</v>
      </c>
      <c r="AD428" s="38" t="s">
        <v>88</v>
      </c>
      <c r="AE428" s="66" t="str">
        <f>VLOOKUP(AD428,cs_lookup!$A$2:$B$54,2,FALSE)</f>
        <v>1</v>
      </c>
    </row>
    <row r="429" spans="1:31" x14ac:dyDescent="0.25">
      <c r="A429" s="40">
        <v>0.43321726783073983</v>
      </c>
      <c r="B429" s="40">
        <v>0.27251689965697945</v>
      </c>
      <c r="C429" s="40">
        <v>0.27651397636526065</v>
      </c>
      <c r="D429" s="33">
        <v>2.3083105736004619</v>
      </c>
      <c r="E429" s="34">
        <v>3.6694971991047636</v>
      </c>
      <c r="F429" s="53">
        <v>3.6164537255760689</v>
      </c>
      <c r="G429" s="28">
        <v>3.5947127269597923E-2</v>
      </c>
      <c r="H429" s="35">
        <v>1.0359471272695979</v>
      </c>
      <c r="I429" s="35">
        <v>2.2282127271151171</v>
      </c>
      <c r="J429" s="35">
        <v>3.54216648949672</v>
      </c>
      <c r="K429" s="35">
        <v>3.4909636123107974</v>
      </c>
      <c r="L429" s="36">
        <v>1.96</v>
      </c>
      <c r="M429" s="36">
        <v>3.38</v>
      </c>
      <c r="N429" s="36">
        <v>4.3499999999999996</v>
      </c>
      <c r="O429" s="35">
        <v>2.0304563694484119</v>
      </c>
      <c r="P429" s="35">
        <v>3.501501290171241</v>
      </c>
      <c r="Q429" s="35">
        <v>4.5063700036227505</v>
      </c>
      <c r="R429" s="37">
        <v>0.49250011723800657</v>
      </c>
      <c r="S429" s="37">
        <v>0.28559178396050083</v>
      </c>
      <c r="T429" s="37">
        <v>0.22190809880149262</v>
      </c>
      <c r="U429" s="36">
        <v>0.87962876082196417</v>
      </c>
      <c r="V429" s="36">
        <v>0.95421827574238016</v>
      </c>
      <c r="W429" s="36">
        <v>1.2460742886748608</v>
      </c>
      <c r="X429" s="36" t="s">
        <v>486</v>
      </c>
      <c r="Y429" s="36" t="s">
        <v>342</v>
      </c>
      <c r="Z429" s="36" t="s">
        <v>274</v>
      </c>
      <c r="AA429" s="26" t="s">
        <v>90</v>
      </c>
      <c r="AB429" s="52" t="s">
        <v>75</v>
      </c>
      <c r="AC429" s="36" t="s">
        <v>567</v>
      </c>
      <c r="AD429" s="38" t="s">
        <v>89</v>
      </c>
      <c r="AE429" s="66" t="str">
        <f>VLOOKUP(AD429,cs_lookup!$A$2:$B$54,2,FALSE)</f>
        <v>1</v>
      </c>
    </row>
    <row r="430" spans="1:31" x14ac:dyDescent="0.25">
      <c r="A430" s="40">
        <v>0.12294149448779751</v>
      </c>
      <c r="B430" s="40">
        <v>0.20141493099543584</v>
      </c>
      <c r="C430" s="40">
        <v>0.58272356709963691</v>
      </c>
      <c r="D430" s="33">
        <v>8.1339502514283684</v>
      </c>
      <c r="E430" s="34">
        <v>4.9648752208080369</v>
      </c>
      <c r="F430" s="53">
        <v>1.7160795554867529</v>
      </c>
      <c r="G430" s="28">
        <v>3.2553861323764144E-2</v>
      </c>
      <c r="H430" s="35">
        <v>1.0325538613237641</v>
      </c>
      <c r="I430" s="35">
        <v>7.8775069815732488</v>
      </c>
      <c r="J430" s="35">
        <v>4.8083450237093901</v>
      </c>
      <c r="K430" s="35">
        <v>1.6619758249576337</v>
      </c>
      <c r="L430" s="36">
        <v>2.57</v>
      </c>
      <c r="M430" s="36">
        <v>3.26</v>
      </c>
      <c r="N430" s="36">
        <v>2.97</v>
      </c>
      <c r="O430" s="35">
        <v>2.6536634236020737</v>
      </c>
      <c r="P430" s="35">
        <v>3.3661255879154708</v>
      </c>
      <c r="Q430" s="35">
        <v>3.0666849681315798</v>
      </c>
      <c r="R430" s="37">
        <v>0.37683754130454244</v>
      </c>
      <c r="S430" s="37">
        <v>0.29707744820634174</v>
      </c>
      <c r="T430" s="37">
        <v>0.32608501048911581</v>
      </c>
      <c r="U430" s="36">
        <v>0.32624534716524423</v>
      </c>
      <c r="V430" s="36">
        <v>0.67798795301196546</v>
      </c>
      <c r="W430" s="36">
        <v>1.7870296038004705</v>
      </c>
      <c r="X430" s="36" t="s">
        <v>418</v>
      </c>
      <c r="Y430" s="36" t="s">
        <v>519</v>
      </c>
      <c r="Z430" s="36" t="s">
        <v>274</v>
      </c>
      <c r="AA430" s="26" t="s">
        <v>85</v>
      </c>
      <c r="AB430" s="52" t="s">
        <v>79</v>
      </c>
      <c r="AC430" s="36" t="s">
        <v>567</v>
      </c>
      <c r="AD430" s="38" t="s">
        <v>76</v>
      </c>
      <c r="AE430" s="66" t="str">
        <f>VLOOKUP(AD430,cs_lookup!$A$2:$B$54,2,FALSE)</f>
        <v>2</v>
      </c>
    </row>
    <row r="431" spans="1:31" x14ac:dyDescent="0.25">
      <c r="A431" s="40">
        <v>0.28926298814673723</v>
      </c>
      <c r="B431" s="40">
        <v>0.21879728915625016</v>
      </c>
      <c r="C431" s="40">
        <v>0.44721774758130345</v>
      </c>
      <c r="D431" s="33">
        <v>3.4570617084710484</v>
      </c>
      <c r="E431" s="34">
        <v>4.5704405381634681</v>
      </c>
      <c r="F431" s="53">
        <v>2.2360472172858068</v>
      </c>
      <c r="G431" s="28">
        <v>3.3731119470212123E-2</v>
      </c>
      <c r="H431" s="35">
        <v>1.0337311194702121</v>
      </c>
      <c r="I431" s="35">
        <v>3.3442562029503327</v>
      </c>
      <c r="J431" s="35">
        <v>4.4213049719406934</v>
      </c>
      <c r="K431" s="35">
        <v>2.1630839733564202</v>
      </c>
      <c r="L431" s="36">
        <v>2.71</v>
      </c>
      <c r="M431" s="36">
        <v>3.57</v>
      </c>
      <c r="N431" s="36">
        <v>2.6</v>
      </c>
      <c r="O431" s="35">
        <v>2.8014113337642748</v>
      </c>
      <c r="P431" s="35">
        <v>3.6904200965086571</v>
      </c>
      <c r="Q431" s="35">
        <v>2.6877009106225516</v>
      </c>
      <c r="R431" s="37">
        <v>0.35696293077257363</v>
      </c>
      <c r="S431" s="37">
        <v>0.27097186061447465</v>
      </c>
      <c r="T431" s="37">
        <v>0.37206520861295173</v>
      </c>
      <c r="U431" s="36">
        <v>0.81034461343279074</v>
      </c>
      <c r="V431" s="36">
        <v>0.80745391296384139</v>
      </c>
      <c r="W431" s="36">
        <v>1.2019875474208359</v>
      </c>
      <c r="X431" s="36" t="s">
        <v>547</v>
      </c>
      <c r="Y431" s="36" t="s">
        <v>568</v>
      </c>
      <c r="Z431" s="36" t="s">
        <v>271</v>
      </c>
      <c r="AA431" s="26" t="s">
        <v>85</v>
      </c>
      <c r="AB431" s="52" t="s">
        <v>79</v>
      </c>
      <c r="AC431" s="36" t="s">
        <v>567</v>
      </c>
      <c r="AD431" s="38" t="s">
        <v>76</v>
      </c>
      <c r="AE431" s="66" t="str">
        <f>VLOOKUP(AD431,cs_lookup!$A$2:$B$54,2,FALSE)</f>
        <v>2</v>
      </c>
    </row>
    <row r="432" spans="1:31" x14ac:dyDescent="0.25">
      <c r="A432" s="40">
        <v>0.19241480400629279</v>
      </c>
      <c r="B432" s="40">
        <v>0.19275202931003371</v>
      </c>
      <c r="C432" s="40">
        <v>0.54580582065757188</v>
      </c>
      <c r="D432" s="33">
        <v>5.1971053119556005</v>
      </c>
      <c r="E432" s="34">
        <v>5.1880128244540611</v>
      </c>
      <c r="F432" s="53">
        <v>1.8321534182160744</v>
      </c>
      <c r="G432" s="28">
        <v>3.538114169596307E-2</v>
      </c>
      <c r="H432" s="35">
        <v>1.0353811416959631</v>
      </c>
      <c r="I432" s="35">
        <v>5.0195093407271241</v>
      </c>
      <c r="J432" s="35">
        <v>5.0107275625631464</v>
      </c>
      <c r="K432" s="35">
        <v>1.7695448993932723</v>
      </c>
      <c r="L432" s="36">
        <v>3.82</v>
      </c>
      <c r="M432" s="36">
        <v>3.59</v>
      </c>
      <c r="N432" s="36">
        <v>2.02</v>
      </c>
      <c r="O432" s="35">
        <v>3.9551559612785789</v>
      </c>
      <c r="P432" s="35">
        <v>3.7170182986885072</v>
      </c>
      <c r="Q432" s="35">
        <v>2.0914699062258455</v>
      </c>
      <c r="R432" s="37">
        <v>0.25283453036747788</v>
      </c>
      <c r="S432" s="37">
        <v>0.26903284289798485</v>
      </c>
      <c r="T432" s="37">
        <v>0.47813262673453732</v>
      </c>
      <c r="U432" s="36">
        <v>0.76103055910373829</v>
      </c>
      <c r="V432" s="36">
        <v>0.71646282005473882</v>
      </c>
      <c r="W432" s="36">
        <v>1.1415364485482125</v>
      </c>
      <c r="X432" s="36" t="s">
        <v>542</v>
      </c>
      <c r="Y432" s="36" t="s">
        <v>569</v>
      </c>
      <c r="Z432" s="36" t="s">
        <v>271</v>
      </c>
      <c r="AA432" s="26" t="s">
        <v>85</v>
      </c>
      <c r="AB432" s="52" t="s">
        <v>79</v>
      </c>
      <c r="AC432" s="36" t="s">
        <v>567</v>
      </c>
      <c r="AD432" s="38" t="s">
        <v>79</v>
      </c>
      <c r="AE432" s="66" t="str">
        <f>VLOOKUP(AD432,cs_lookup!$A$2:$B$54,2,FALSE)</f>
        <v>2</v>
      </c>
    </row>
    <row r="433" spans="1:31" x14ac:dyDescent="0.25">
      <c r="A433" s="40">
        <v>0.11978819515832073</v>
      </c>
      <c r="B433" s="40">
        <v>0.16193208786164204</v>
      </c>
      <c r="C433" s="40">
        <v>0.61971591980110663</v>
      </c>
      <c r="D433" s="33">
        <v>8.3480680101935576</v>
      </c>
      <c r="E433" s="34">
        <v>6.1754283119873046</v>
      </c>
      <c r="F433" s="53">
        <v>1.6136425869468429</v>
      </c>
      <c r="G433" s="28">
        <v>3.3607869561536052E-2</v>
      </c>
      <c r="H433" s="35">
        <v>1.0336078695615361</v>
      </c>
      <c r="I433" s="35">
        <v>8.0766296929752173</v>
      </c>
      <c r="J433" s="35">
        <v>5.9746336051088367</v>
      </c>
      <c r="K433" s="35">
        <v>1.5611748269983294</v>
      </c>
      <c r="L433" s="36">
        <v>2.5099999999999998</v>
      </c>
      <c r="M433" s="36">
        <v>3.58</v>
      </c>
      <c r="N433" s="36">
        <v>2.81</v>
      </c>
      <c r="O433" s="35">
        <v>2.5943557525994554</v>
      </c>
      <c r="P433" s="35">
        <v>3.7003161730302994</v>
      </c>
      <c r="Q433" s="35">
        <v>2.9044381134679162</v>
      </c>
      <c r="R433" s="37">
        <v>0.38545214895761087</v>
      </c>
      <c r="S433" s="37">
        <v>0.27024717706245899</v>
      </c>
      <c r="T433" s="37">
        <v>0.34430067397993003</v>
      </c>
      <c r="U433" s="36">
        <v>0.31077319320249558</v>
      </c>
      <c r="V433" s="36">
        <v>0.59919992364699748</v>
      </c>
      <c r="W433" s="36">
        <v>1.7999265369931607</v>
      </c>
      <c r="X433" s="36" t="s">
        <v>570</v>
      </c>
      <c r="Y433" s="36" t="s">
        <v>545</v>
      </c>
      <c r="Z433" s="36" t="s">
        <v>271</v>
      </c>
      <c r="AA433" s="26" t="s">
        <v>85</v>
      </c>
      <c r="AB433" s="52" t="s">
        <v>102</v>
      </c>
      <c r="AC433" s="36" t="s">
        <v>567</v>
      </c>
      <c r="AD433" s="38" t="s">
        <v>204</v>
      </c>
      <c r="AE433" s="66" t="str">
        <f>VLOOKUP(AD433,cs_lookup!$A$2:$B$54,2,FALSE)</f>
        <v>1</v>
      </c>
    </row>
    <row r="434" spans="1:31" x14ac:dyDescent="0.25">
      <c r="A434" s="40">
        <v>8.1332773199916025E-2</v>
      </c>
      <c r="B434" s="40">
        <v>0.11254564993213496</v>
      </c>
      <c r="C434" s="40">
        <v>0.67563331365023682</v>
      </c>
      <c r="D434" s="33">
        <v>12.295166642627557</v>
      </c>
      <c r="E434" s="34">
        <v>8.8852834436781887</v>
      </c>
      <c r="F434" s="53">
        <v>1.4800927955984153</v>
      </c>
      <c r="G434" s="28">
        <v>3.3813867314745671E-2</v>
      </c>
      <c r="H434" s="35">
        <v>1.0338138673147457</v>
      </c>
      <c r="I434" s="35">
        <v>11.893017719488842</v>
      </c>
      <c r="J434" s="35">
        <v>8.5946645954334588</v>
      </c>
      <c r="K434" s="35">
        <v>1.4316820874562708</v>
      </c>
      <c r="L434" s="36">
        <v>2.79</v>
      </c>
      <c r="M434" s="36">
        <v>3.55</v>
      </c>
      <c r="N434" s="36">
        <v>2.54</v>
      </c>
      <c r="O434" s="35">
        <v>2.8843406898081403</v>
      </c>
      <c r="P434" s="35">
        <v>3.6700392289673469</v>
      </c>
      <c r="Q434" s="35">
        <v>2.6258872229794541</v>
      </c>
      <c r="R434" s="37">
        <v>0.34669968202213924</v>
      </c>
      <c r="S434" s="37">
        <v>0.2724766515047235</v>
      </c>
      <c r="T434" s="37">
        <v>0.38082366647313715</v>
      </c>
      <c r="U434" s="36">
        <v>0.23459142715545481</v>
      </c>
      <c r="V434" s="36">
        <v>0.41304695030056154</v>
      </c>
      <c r="W434" s="36">
        <v>1.774136885733427</v>
      </c>
      <c r="X434" s="36" t="s">
        <v>543</v>
      </c>
      <c r="Y434" s="36" t="s">
        <v>571</v>
      </c>
      <c r="Z434" s="36" t="s">
        <v>271</v>
      </c>
      <c r="AA434" s="26" t="s">
        <v>85</v>
      </c>
      <c r="AB434" s="52" t="s">
        <v>102</v>
      </c>
      <c r="AC434" s="36" t="s">
        <v>567</v>
      </c>
      <c r="AD434" s="38" t="s">
        <v>75</v>
      </c>
      <c r="AE434" s="66" t="str">
        <f>VLOOKUP(AD434,cs_lookup!$A$2:$B$54,2,FALSE)</f>
        <v>X</v>
      </c>
    </row>
    <row r="435" spans="1:31" x14ac:dyDescent="0.25">
      <c r="A435" s="40">
        <v>0.1580145380455194</v>
      </c>
      <c r="B435" s="40">
        <v>0.12452055490596102</v>
      </c>
      <c r="C435" s="40">
        <v>0.57407382500205317</v>
      </c>
      <c r="D435" s="33">
        <v>6.3285316172106203</v>
      </c>
      <c r="E435" s="34">
        <v>8.0308026313824925</v>
      </c>
      <c r="F435" s="53">
        <v>1.7419362396402998</v>
      </c>
      <c r="G435" s="28">
        <v>3.2804119740511339E-2</v>
      </c>
      <c r="H435" s="35">
        <v>1.0328041197405113</v>
      </c>
      <c r="I435" s="35">
        <v>6.1275235993449009</v>
      </c>
      <c r="J435" s="35">
        <v>7.7757267596881832</v>
      </c>
      <c r="K435" s="35">
        <v>1.6866085314202228</v>
      </c>
      <c r="L435" s="36">
        <v>3.03</v>
      </c>
      <c r="M435" s="36">
        <v>4.17</v>
      </c>
      <c r="N435" s="36">
        <v>2.16</v>
      </c>
      <c r="O435" s="35">
        <v>3.1293964828137493</v>
      </c>
      <c r="P435" s="35">
        <v>4.3067931793179319</v>
      </c>
      <c r="Q435" s="35">
        <v>2.2308568986395048</v>
      </c>
      <c r="R435" s="37">
        <v>0.31955043264472044</v>
      </c>
      <c r="S435" s="37">
        <v>0.23219132156199113</v>
      </c>
      <c r="T435" s="37">
        <v>0.44825824579328832</v>
      </c>
      <c r="U435" s="36">
        <v>0.4944901395930878</v>
      </c>
      <c r="V435" s="36">
        <v>0.536284276553877</v>
      </c>
      <c r="W435" s="36">
        <v>1.2806765528341981</v>
      </c>
      <c r="X435" s="36" t="s">
        <v>548</v>
      </c>
      <c r="Y435" s="36" t="s">
        <v>544</v>
      </c>
      <c r="Z435" s="36" t="s">
        <v>271</v>
      </c>
      <c r="AA435" s="26" t="s">
        <v>85</v>
      </c>
      <c r="AB435" s="52" t="s">
        <v>125</v>
      </c>
      <c r="AC435" s="36" t="s">
        <v>567</v>
      </c>
      <c r="AD435" s="38" t="s">
        <v>92</v>
      </c>
      <c r="AE435" s="66" t="str">
        <f>VLOOKUP(AD435,cs_lookup!$A$2:$B$54,2,FALSE)</f>
        <v>1</v>
      </c>
    </row>
    <row r="436" spans="1:31" x14ac:dyDescent="0.25">
      <c r="A436" s="40">
        <v>0.27768472156682344</v>
      </c>
      <c r="B436" s="40">
        <v>0.24412890845870089</v>
      </c>
      <c r="C436" s="40">
        <v>0.43349160888044264</v>
      </c>
      <c r="D436" s="33">
        <v>3.6012064126450505</v>
      </c>
      <c r="E436" s="34">
        <v>4.0961965803782281</v>
      </c>
      <c r="F436" s="53">
        <v>2.3068497279166502</v>
      </c>
      <c r="G436" s="28">
        <v>3.4323707260425218E-2</v>
      </c>
      <c r="H436" s="35">
        <v>1.0343237072604252</v>
      </c>
      <c r="I436" s="35">
        <v>3.4817015092725971</v>
      </c>
      <c r="J436" s="35">
        <v>3.9602655838061294</v>
      </c>
      <c r="K436" s="35">
        <v>2.2302976444644371</v>
      </c>
      <c r="L436" s="36">
        <v>2.0699999999999998</v>
      </c>
      <c r="M436" s="36">
        <v>3.71</v>
      </c>
      <c r="N436" s="36">
        <v>3.55</v>
      </c>
      <c r="O436" s="35">
        <v>2.1410500740290801</v>
      </c>
      <c r="P436" s="35">
        <v>3.8373409539361774</v>
      </c>
      <c r="Q436" s="35">
        <v>3.6718491607745092</v>
      </c>
      <c r="R436" s="37">
        <v>0.46706053825176341</v>
      </c>
      <c r="S436" s="37">
        <v>0.26059711972537741</v>
      </c>
      <c r="T436" s="37">
        <v>0.27234234202285923</v>
      </c>
      <c r="U436" s="36">
        <v>0.59453689366739182</v>
      </c>
      <c r="V436" s="36">
        <v>0.93680585846830899</v>
      </c>
      <c r="W436" s="36">
        <v>1.591715800270445</v>
      </c>
      <c r="X436" s="36" t="s">
        <v>572</v>
      </c>
      <c r="Y436" s="36" t="s">
        <v>546</v>
      </c>
      <c r="Z436" s="36" t="s">
        <v>271</v>
      </c>
      <c r="AA436" s="26" t="s">
        <v>85</v>
      </c>
      <c r="AB436" s="52" t="s">
        <v>79</v>
      </c>
      <c r="AC436" s="36" t="s">
        <v>567</v>
      </c>
      <c r="AD436" s="38" t="s">
        <v>92</v>
      </c>
      <c r="AE436" s="66" t="str">
        <f>VLOOKUP(AD436,cs_lookup!$A$2:$B$54,2,FALSE)</f>
        <v>1</v>
      </c>
    </row>
    <row r="437" spans="1:31" x14ac:dyDescent="0.25">
      <c r="A437" s="40">
        <v>0.81060177338530959</v>
      </c>
      <c r="B437" s="40">
        <v>0.10649345621590367</v>
      </c>
      <c r="C437" s="40">
        <v>3.7077799664719725E-2</v>
      </c>
      <c r="D437" s="33">
        <v>1.2336513844815662</v>
      </c>
      <c r="E437" s="34">
        <v>9.39024833575324</v>
      </c>
      <c r="F437" s="53">
        <v>26.970316713575649</v>
      </c>
      <c r="G437" s="28">
        <v>3.4577561594586026E-2</v>
      </c>
      <c r="H437" s="35">
        <v>1.034577561594586</v>
      </c>
      <c r="I437" s="35">
        <v>1.1924203948326013</v>
      </c>
      <c r="J437" s="35">
        <v>9.0764082697484039</v>
      </c>
      <c r="K437" s="35">
        <v>26.068917125948989</v>
      </c>
      <c r="L437" s="36">
        <v>1.75</v>
      </c>
      <c r="M437" s="36">
        <v>3.86</v>
      </c>
      <c r="N437" s="36">
        <v>4.9000000000000004</v>
      </c>
      <c r="O437" s="35">
        <v>1.8105107327905254</v>
      </c>
      <c r="P437" s="35">
        <v>3.993469387755102</v>
      </c>
      <c r="Q437" s="35">
        <v>5.0694300518134723</v>
      </c>
      <c r="R437" s="37">
        <v>0.55233033524121022</v>
      </c>
      <c r="S437" s="37">
        <v>0.25040883074407194</v>
      </c>
      <c r="T437" s="37">
        <v>0.19726083401471789</v>
      </c>
      <c r="U437" s="36">
        <v>1.4676032107331365</v>
      </c>
      <c r="V437" s="36">
        <v>0.42527835739444964</v>
      </c>
      <c r="W437" s="36">
        <v>0.18796331187544965</v>
      </c>
      <c r="X437" s="36" t="s">
        <v>421</v>
      </c>
      <c r="Y437" s="36" t="s">
        <v>344</v>
      </c>
      <c r="Z437" s="36" t="s">
        <v>270</v>
      </c>
      <c r="AA437" s="26" t="s">
        <v>84</v>
      </c>
      <c r="AB437" s="52" t="s">
        <v>99</v>
      </c>
      <c r="AC437" s="36" t="s">
        <v>567</v>
      </c>
      <c r="AD437" s="38" t="s">
        <v>73</v>
      </c>
      <c r="AE437" s="66" t="str">
        <f>VLOOKUP(AD437,cs_lookup!$A$2:$B$54,2,FALSE)</f>
        <v>X</v>
      </c>
    </row>
    <row r="438" spans="1:31" x14ac:dyDescent="0.25">
      <c r="A438" s="40">
        <v>0</v>
      </c>
      <c r="B438" s="40">
        <v>0.23591363115499472</v>
      </c>
      <c r="C438" s="40">
        <v>0.64488319166221719</v>
      </c>
      <c r="D438" s="33" t="e">
        <v>#DIV/0!</v>
      </c>
      <c r="E438" s="34">
        <v>4.2388394223096091</v>
      </c>
      <c r="F438" s="53">
        <v>1.5506684201559855</v>
      </c>
      <c r="G438" s="28">
        <v>3.4209362685047706E-2</v>
      </c>
      <c r="H438" s="35">
        <v>1.0342093626850477</v>
      </c>
      <c r="I438" s="35" t="e">
        <v>#DIV/0!</v>
      </c>
      <c r="J438" s="35">
        <v>4.0986279715207736</v>
      </c>
      <c r="K438" s="35">
        <v>1.4993757319408616</v>
      </c>
      <c r="L438" s="36">
        <v>3.43</v>
      </c>
      <c r="M438" s="36">
        <v>3.19</v>
      </c>
      <c r="N438" s="36">
        <v>2.33</v>
      </c>
      <c r="O438" s="35">
        <v>3.547338114009714</v>
      </c>
      <c r="P438" s="35">
        <v>3.2991278669653021</v>
      </c>
      <c r="Q438" s="35">
        <v>2.4097078150561613</v>
      </c>
      <c r="R438" s="37">
        <v>0.28190151822591714</v>
      </c>
      <c r="S438" s="37">
        <v>0.30311040987927773</v>
      </c>
      <c r="T438" s="37">
        <v>0.41498807189480513</v>
      </c>
      <c r="U438" s="36" t="e">
        <v>#DIV/0!</v>
      </c>
      <c r="V438" s="36">
        <v>0.7783092347404168</v>
      </c>
      <c r="W438" s="36">
        <v>1.5539800667468053</v>
      </c>
      <c r="X438" s="36" t="s">
        <v>491</v>
      </c>
      <c r="Y438" s="36" t="s">
        <v>423</v>
      </c>
      <c r="Z438" s="36" t="s">
        <v>270</v>
      </c>
      <c r="AA438" s="26" t="s">
        <v>85</v>
      </c>
      <c r="AB438" s="52" t="s">
        <v>76</v>
      </c>
      <c r="AC438" s="36" t="s">
        <v>567</v>
      </c>
      <c r="AD438" s="38" t="s">
        <v>94</v>
      </c>
      <c r="AE438" s="66" t="str">
        <f>VLOOKUP(AD438,cs_lookup!$A$2:$B$54,2,FALSE)</f>
        <v>1</v>
      </c>
    </row>
    <row r="439" spans="1:31" x14ac:dyDescent="0.25">
      <c r="A439" s="40">
        <v>0.82857120775334658</v>
      </c>
      <c r="B439" s="40">
        <v>0.16902911166923459</v>
      </c>
      <c r="C439" s="40">
        <v>0</v>
      </c>
      <c r="D439" s="33">
        <v>1.2068968733676844</v>
      </c>
      <c r="E439" s="34">
        <v>5.9161406584024094</v>
      </c>
      <c r="F439" s="53" t="e">
        <v>#DIV/0!</v>
      </c>
      <c r="G439" s="28">
        <v>4.9641101634169349E-2</v>
      </c>
      <c r="H439" s="35">
        <v>1.0496411016341693</v>
      </c>
      <c r="I439" s="35">
        <v>1.1498186108458273</v>
      </c>
      <c r="J439" s="35">
        <v>5.6363462227152361</v>
      </c>
      <c r="K439" s="35" t="e">
        <v>#DIV/0!</v>
      </c>
      <c r="L439" s="36">
        <v>1.65</v>
      </c>
      <c r="M439" s="36">
        <v>3.7</v>
      </c>
      <c r="N439" s="36">
        <v>5.77</v>
      </c>
      <c r="O439" s="35">
        <v>1.7319078176963794</v>
      </c>
      <c r="P439" s="35">
        <v>3.8836720760464267</v>
      </c>
      <c r="Q439" s="35">
        <v>6.0564291564291564</v>
      </c>
      <c r="R439" s="37">
        <v>0.57739793641563775</v>
      </c>
      <c r="S439" s="37">
        <v>0.25748826894210869</v>
      </c>
      <c r="T439" s="37">
        <v>0.16511379464225345</v>
      </c>
      <c r="U439" s="36">
        <v>1.4350089522261518</v>
      </c>
      <c r="V439" s="36">
        <v>0.6564536410287396</v>
      </c>
      <c r="W439" s="36" t="e">
        <v>#DIV/0!</v>
      </c>
      <c r="X439" s="36" t="s">
        <v>493</v>
      </c>
      <c r="Y439" s="36" t="s">
        <v>295</v>
      </c>
      <c r="Z439" s="36" t="s">
        <v>273</v>
      </c>
      <c r="AA439" s="26" t="s">
        <v>84</v>
      </c>
      <c r="AB439" s="52" t="s">
        <v>94</v>
      </c>
      <c r="AC439" s="36" t="s">
        <v>567</v>
      </c>
      <c r="AD439" s="38" t="s">
        <v>77</v>
      </c>
      <c r="AE439" s="66" t="str">
        <f>VLOOKUP(AD439,cs_lookup!$A$2:$B$54,2,FALSE)</f>
        <v>2</v>
      </c>
    </row>
    <row r="440" spans="1:31" x14ac:dyDescent="0.25">
      <c r="A440" s="40">
        <v>0</v>
      </c>
      <c r="B440" s="40">
        <v>1</v>
      </c>
      <c r="C440" s="40">
        <v>0</v>
      </c>
      <c r="D440" s="33" t="e">
        <v>#DIV/0!</v>
      </c>
      <c r="E440" s="34">
        <v>1</v>
      </c>
      <c r="F440" s="53" t="e">
        <v>#DIV/0!</v>
      </c>
      <c r="G440" s="28">
        <v>4.1683118664293417E-2</v>
      </c>
      <c r="H440" s="35">
        <v>1.0416831186642934</v>
      </c>
      <c r="I440" s="35" t="e">
        <v>#DIV/0!</v>
      </c>
      <c r="J440" s="35">
        <v>0.95998483807845336</v>
      </c>
      <c r="K440" s="35" t="e">
        <v>#DIV/0!</v>
      </c>
      <c r="L440" s="36">
        <v>4.45</v>
      </c>
      <c r="M440" s="36">
        <v>3.58</v>
      </c>
      <c r="N440" s="36">
        <v>1.86</v>
      </c>
      <c r="O440" s="35">
        <v>4.6354898780561058</v>
      </c>
      <c r="P440" s="35">
        <v>3.7292255648181705</v>
      </c>
      <c r="Q440" s="35">
        <v>1.9375306007155859</v>
      </c>
      <c r="R440" s="37">
        <v>0.2157269299052704</v>
      </c>
      <c r="S440" s="37">
        <v>0.26815218940738922</v>
      </c>
      <c r="T440" s="37">
        <v>0.51612088068734041</v>
      </c>
      <c r="U440" s="36" t="e">
        <v>#DIV/0!</v>
      </c>
      <c r="V440" s="36">
        <v>3.7292255648181705</v>
      </c>
      <c r="W440" s="36" t="e">
        <v>#DIV/0!</v>
      </c>
      <c r="X440" s="36" t="s">
        <v>298</v>
      </c>
      <c r="Y440" s="36" t="s">
        <v>298</v>
      </c>
      <c r="Z440" s="36" t="s">
        <v>273</v>
      </c>
      <c r="AA440" s="26" t="s">
        <v>90</v>
      </c>
      <c r="AB440" s="52" t="s">
        <v>73</v>
      </c>
      <c r="AC440" s="36" t="s">
        <v>567</v>
      </c>
      <c r="AD440" s="38"/>
      <c r="AE440" s="66" t="e">
        <f>VLOOKUP(AD440,cs_lookup!$A$2:$B$54,2,FALSE)</f>
        <v>#N/A</v>
      </c>
    </row>
    <row r="441" spans="1:31" x14ac:dyDescent="0.25">
      <c r="A441" s="40">
        <v>0.62570916190747883</v>
      </c>
      <c r="B441" s="40">
        <v>0.15103858688210339</v>
      </c>
      <c r="C441" s="40">
        <v>0.14275378097092645</v>
      </c>
      <c r="D441" s="33">
        <v>1.598186603104057</v>
      </c>
      <c r="E441" s="34">
        <v>6.6208246557588142</v>
      </c>
      <c r="F441" s="53">
        <v>7.0050683995799892</v>
      </c>
      <c r="G441" s="28">
        <v>3.6201871452676837E-2</v>
      </c>
      <c r="H441" s="35">
        <v>1.0362018714526768</v>
      </c>
      <c r="I441" s="35">
        <v>1.5423506240762912</v>
      </c>
      <c r="J441" s="35">
        <v>6.3895123509832281</v>
      </c>
      <c r="K441" s="35">
        <v>6.7603317389877047</v>
      </c>
      <c r="L441" s="36">
        <v>4.7699999999999996</v>
      </c>
      <c r="M441" s="36">
        <v>3.69</v>
      </c>
      <c r="N441" s="36">
        <v>1.8</v>
      </c>
      <c r="O441" s="35">
        <v>4.942682926829268</v>
      </c>
      <c r="P441" s="35">
        <v>3.8235849056603777</v>
      </c>
      <c r="Q441" s="35">
        <v>1.8651633686148184</v>
      </c>
      <c r="R441" s="37">
        <v>0.20231926967678265</v>
      </c>
      <c r="S441" s="37">
        <v>0.26153466567974337</v>
      </c>
      <c r="T441" s="37">
        <v>0.53614606464347392</v>
      </c>
      <c r="U441" s="36">
        <v>3.0926819917207458</v>
      </c>
      <c r="V441" s="36">
        <v>0.57750886097468412</v>
      </c>
      <c r="W441" s="36">
        <v>0.26625912299823512</v>
      </c>
      <c r="X441" s="36" t="s">
        <v>356</v>
      </c>
      <c r="Y441" s="36" t="s">
        <v>355</v>
      </c>
      <c r="Z441" s="36" t="s">
        <v>278</v>
      </c>
      <c r="AA441" s="26" t="s">
        <v>84</v>
      </c>
      <c r="AB441" s="52" t="s">
        <v>204</v>
      </c>
      <c r="AC441" s="36" t="s">
        <v>567</v>
      </c>
      <c r="AD441" s="38" t="s">
        <v>75</v>
      </c>
      <c r="AE441" s="66" t="str">
        <f>VLOOKUP(AD441,cs_lookup!$A$2:$B$54,2,FALSE)</f>
        <v>X</v>
      </c>
    </row>
    <row r="442" spans="1:31" x14ac:dyDescent="0.25">
      <c r="A442" s="40">
        <v>0</v>
      </c>
      <c r="B442" s="40">
        <v>0.5227808553853005</v>
      </c>
      <c r="C442" s="40">
        <v>0.45344064202660789</v>
      </c>
      <c r="D442" s="33" t="e">
        <v>#DIV/0!</v>
      </c>
      <c r="E442" s="34">
        <v>1.9128474000123417</v>
      </c>
      <c r="F442" s="53">
        <v>2.2053603213214399</v>
      </c>
      <c r="G442" s="28">
        <v>3.7267908362562441E-2</v>
      </c>
      <c r="H442" s="35">
        <v>1.0372679083625624</v>
      </c>
      <c r="I442" s="35" t="e">
        <v>#DIV/0!</v>
      </c>
      <c r="J442" s="35">
        <v>1.8441208723327558</v>
      </c>
      <c r="K442" s="35">
        <v>2.1261241223618259</v>
      </c>
      <c r="L442" s="36">
        <v>1.54</v>
      </c>
      <c r="M442" s="36">
        <v>4.47</v>
      </c>
      <c r="N442" s="36">
        <v>6.09</v>
      </c>
      <c r="O442" s="35">
        <v>1.5973925788783463</v>
      </c>
      <c r="P442" s="35">
        <v>4.6365875503806535</v>
      </c>
      <c r="Q442" s="35">
        <v>6.3169615619280055</v>
      </c>
      <c r="R442" s="37">
        <v>0.62602018641039248</v>
      </c>
      <c r="S442" s="37">
        <v>0.21567585840537018</v>
      </c>
      <c r="T442" s="37">
        <v>0.15830395518423721</v>
      </c>
      <c r="U442" s="36" t="e">
        <v>#DIV/0!</v>
      </c>
      <c r="V442" s="36">
        <v>2.4239192056568331</v>
      </c>
      <c r="W442" s="36">
        <v>2.8643671062980385</v>
      </c>
      <c r="X442" s="36" t="s">
        <v>430</v>
      </c>
      <c r="Y442" s="36" t="s">
        <v>357</v>
      </c>
      <c r="Z442" s="36" t="s">
        <v>278</v>
      </c>
      <c r="AA442" s="26" t="s">
        <v>85</v>
      </c>
      <c r="AB442" s="52" t="s">
        <v>76</v>
      </c>
      <c r="AC442" s="36" t="s">
        <v>567</v>
      </c>
      <c r="AD442" s="38" t="s">
        <v>92</v>
      </c>
      <c r="AE442" s="66" t="str">
        <f>VLOOKUP(AD442,cs_lookup!$A$2:$B$54,2,FALSE)</f>
        <v>1</v>
      </c>
    </row>
    <row r="443" spans="1:31" x14ac:dyDescent="0.25">
      <c r="A443" s="40">
        <v>0.71309234899921192</v>
      </c>
      <c r="B443" s="40">
        <v>0.24760297622305402</v>
      </c>
      <c r="C443" s="40">
        <v>3.8802912815685223E-2</v>
      </c>
      <c r="D443" s="33">
        <v>1.4023429102884752</v>
      </c>
      <c r="E443" s="34">
        <v>4.0387236666297035</v>
      </c>
      <c r="F443" s="53">
        <v>25.771261161501567</v>
      </c>
      <c r="G443" s="28">
        <v>3.3427567004405079E-2</v>
      </c>
      <c r="H443" s="35">
        <v>1.0334275670044051</v>
      </c>
      <c r="I443" s="35">
        <v>1.3569822937406677</v>
      </c>
      <c r="J443" s="35">
        <v>3.9080858645340242</v>
      </c>
      <c r="K443" s="35">
        <v>24.937655994802501</v>
      </c>
      <c r="L443" s="36">
        <v>2.2000000000000002</v>
      </c>
      <c r="M443" s="36">
        <v>3.47</v>
      </c>
      <c r="N443" s="36">
        <v>3.44</v>
      </c>
      <c r="O443" s="35">
        <v>2.2735406474096913</v>
      </c>
      <c r="P443" s="35">
        <v>3.585993657505286</v>
      </c>
      <c r="Q443" s="35">
        <v>3.5549908304951536</v>
      </c>
      <c r="R443" s="37">
        <v>0.43984258699721429</v>
      </c>
      <c r="S443" s="37">
        <v>0.27886273527200905</v>
      </c>
      <c r="T443" s="37">
        <v>0.28129467773077654</v>
      </c>
      <c r="U443" s="36">
        <v>1.621244440806566</v>
      </c>
      <c r="V443" s="36">
        <v>0.88790270231530377</v>
      </c>
      <c r="W443" s="36">
        <v>0.13794399925626386</v>
      </c>
      <c r="X443" s="36" t="s">
        <v>358</v>
      </c>
      <c r="Y443" s="36" t="s">
        <v>431</v>
      </c>
      <c r="Z443" s="36" t="s">
        <v>278</v>
      </c>
      <c r="AA443" s="26" t="s">
        <v>84</v>
      </c>
      <c r="AB443" s="52" t="s">
        <v>78</v>
      </c>
      <c r="AC443" s="36" t="s">
        <v>567</v>
      </c>
      <c r="AD443" s="38" t="s">
        <v>75</v>
      </c>
      <c r="AE443" s="66" t="str">
        <f>VLOOKUP(AD443,cs_lookup!$A$2:$B$54,2,FALSE)</f>
        <v>X</v>
      </c>
    </row>
    <row r="444" spans="1:31" x14ac:dyDescent="0.25">
      <c r="A444" s="40">
        <v>0.28584495165825119</v>
      </c>
      <c r="B444" s="40">
        <v>0.18342983756684958</v>
      </c>
      <c r="C444" s="40">
        <v>0.47842983715212484</v>
      </c>
      <c r="D444" s="33">
        <v>3.4984000738819208</v>
      </c>
      <c r="E444" s="34">
        <v>5.4516757647760432</v>
      </c>
      <c r="F444" s="53">
        <v>2.0901706422670983</v>
      </c>
      <c r="G444" s="28">
        <v>3.5758431209065522E-2</v>
      </c>
      <c r="H444" s="35">
        <v>1.0357584312090655</v>
      </c>
      <c r="I444" s="35">
        <v>3.3776216234109286</v>
      </c>
      <c r="J444" s="35">
        <v>5.2634625994906674</v>
      </c>
      <c r="K444" s="35">
        <v>2.0180097784260296</v>
      </c>
      <c r="L444" s="36">
        <v>4.22</v>
      </c>
      <c r="M444" s="36">
        <v>4.0599999999999996</v>
      </c>
      <c r="N444" s="36">
        <v>1.81</v>
      </c>
      <c r="O444" s="35">
        <v>4.3709005797022566</v>
      </c>
      <c r="P444" s="35">
        <v>4.2051792307088052</v>
      </c>
      <c r="Q444" s="35">
        <v>1.8747227604884087</v>
      </c>
      <c r="R444" s="37">
        <v>0.22878580323785802</v>
      </c>
      <c r="S444" s="37">
        <v>0.23780199252801995</v>
      </c>
      <c r="T444" s="37">
        <v>0.53341220423412194</v>
      </c>
      <c r="U444" s="36">
        <v>1.2493998649080136</v>
      </c>
      <c r="V444" s="36">
        <v>0.7713553432284056</v>
      </c>
      <c r="W444" s="36">
        <v>0.89692330500585127</v>
      </c>
      <c r="X444" s="36" t="s">
        <v>363</v>
      </c>
      <c r="Y444" s="36" t="s">
        <v>437</v>
      </c>
      <c r="Z444" s="36" t="s">
        <v>269</v>
      </c>
      <c r="AA444" s="26" t="s">
        <v>85</v>
      </c>
      <c r="AB444" s="52" t="s">
        <v>96</v>
      </c>
      <c r="AC444" s="36" t="s">
        <v>567</v>
      </c>
      <c r="AD444" s="38" t="s">
        <v>100</v>
      </c>
      <c r="AE444" s="66" t="str">
        <f>VLOOKUP(AD444,cs_lookup!$A$2:$B$54,2,FALSE)</f>
        <v>1</v>
      </c>
    </row>
    <row r="445" spans="1:31" x14ac:dyDescent="0.25">
      <c r="A445" s="40">
        <v>0.11380152614054809</v>
      </c>
      <c r="B445" s="40">
        <v>0.28447697088000629</v>
      </c>
      <c r="C445" s="40">
        <v>0.53225544277634362</v>
      </c>
      <c r="D445" s="33">
        <v>8.787228378334504</v>
      </c>
      <c r="E445" s="34">
        <v>3.5152230316098403</v>
      </c>
      <c r="F445" s="53">
        <v>1.8787971331656348</v>
      </c>
      <c r="G445" s="28">
        <v>3.6776564274739076E-2</v>
      </c>
      <c r="H445" s="35">
        <v>1.0367765642747391</v>
      </c>
      <c r="I445" s="35">
        <v>8.4755275930465039</v>
      </c>
      <c r="J445" s="35">
        <v>3.3905309521235751</v>
      </c>
      <c r="K445" s="35">
        <v>1.8121523941659679</v>
      </c>
      <c r="L445" s="36">
        <v>4.91</v>
      </c>
      <c r="M445" s="36">
        <v>3.87</v>
      </c>
      <c r="N445" s="36">
        <v>1.74</v>
      </c>
      <c r="O445" s="35">
        <v>5.0905729305889693</v>
      </c>
      <c r="P445" s="35">
        <v>4.01232530374324</v>
      </c>
      <c r="Q445" s="35">
        <v>1.8039912218380461</v>
      </c>
      <c r="R445" s="37">
        <v>0.19644154275662287</v>
      </c>
      <c r="S445" s="37">
        <v>0.24923203486692982</v>
      </c>
      <c r="T445" s="37">
        <v>0.55432642237644736</v>
      </c>
      <c r="U445" s="36">
        <v>0.57931496843078711</v>
      </c>
      <c r="V445" s="36">
        <v>1.1414141485940783</v>
      </c>
      <c r="W445" s="36">
        <v>0.96018414654404627</v>
      </c>
      <c r="X445" s="36" t="s">
        <v>360</v>
      </c>
      <c r="Y445" s="36" t="s">
        <v>436</v>
      </c>
      <c r="Z445" s="36" t="s">
        <v>269</v>
      </c>
      <c r="AA445" s="26" t="s">
        <v>85</v>
      </c>
      <c r="AB445" s="52" t="s">
        <v>76</v>
      </c>
      <c r="AC445" s="36" t="s">
        <v>567</v>
      </c>
      <c r="AD445" s="38" t="s">
        <v>76</v>
      </c>
      <c r="AE445" s="66" t="str">
        <f>VLOOKUP(AD445,cs_lookup!$A$2:$B$54,2,FALSE)</f>
        <v>2</v>
      </c>
    </row>
    <row r="446" spans="1:31" x14ac:dyDescent="0.25">
      <c r="A446" s="40">
        <v>0.44271233240641211</v>
      </c>
      <c r="B446" s="40">
        <v>0.20889212268758753</v>
      </c>
      <c r="C446" s="40">
        <v>0.32324907323733365</v>
      </c>
      <c r="D446" s="33">
        <v>2.2588031251905472</v>
      </c>
      <c r="E446" s="34">
        <v>4.7871599327638048</v>
      </c>
      <c r="F446" s="53">
        <v>3.0935896891676067</v>
      </c>
      <c r="G446" s="28">
        <v>3.2806979594779628E-2</v>
      </c>
      <c r="H446" s="35">
        <v>1.0328069795947796</v>
      </c>
      <c r="I446" s="35">
        <v>2.1870525372289653</v>
      </c>
      <c r="J446" s="35">
        <v>4.6350964191218385</v>
      </c>
      <c r="K446" s="35">
        <v>2.9953222143999958</v>
      </c>
      <c r="L446" s="36">
        <v>2.25</v>
      </c>
      <c r="M446" s="36">
        <v>3.45</v>
      </c>
      <c r="N446" s="36">
        <v>3.35</v>
      </c>
      <c r="O446" s="35">
        <v>2.3238157040882541</v>
      </c>
      <c r="P446" s="35">
        <v>3.56318407960199</v>
      </c>
      <c r="Q446" s="35">
        <v>3.459903381642512</v>
      </c>
      <c r="R446" s="37">
        <v>0.4303267243786652</v>
      </c>
      <c r="S446" s="37">
        <v>0.28064786372521644</v>
      </c>
      <c r="T446" s="37">
        <v>0.28902541189611841</v>
      </c>
      <c r="U446" s="36">
        <v>1.0287818704395599</v>
      </c>
      <c r="V446" s="36">
        <v>0.7443210859146776</v>
      </c>
      <c r="W446" s="36">
        <v>1.1184105616066589</v>
      </c>
      <c r="X446" s="36" t="s">
        <v>439</v>
      </c>
      <c r="Y446" s="36" t="s">
        <v>438</v>
      </c>
      <c r="Z446" s="36" t="s">
        <v>269</v>
      </c>
      <c r="AA446" s="26" t="s">
        <v>90</v>
      </c>
      <c r="AB446" s="52" t="s">
        <v>74</v>
      </c>
      <c r="AC446" s="36" t="s">
        <v>567</v>
      </c>
      <c r="AD446" s="38" t="s">
        <v>77</v>
      </c>
      <c r="AE446" s="66" t="str">
        <f>VLOOKUP(AD446,cs_lookup!$A$2:$B$54,2,FALSE)</f>
        <v>2</v>
      </c>
    </row>
    <row r="447" spans="1:31" x14ac:dyDescent="0.25">
      <c r="A447" s="40">
        <v>0.44222362922860248</v>
      </c>
      <c r="B447" s="40">
        <v>0.21702260363733111</v>
      </c>
      <c r="C447" s="40">
        <v>0.31705886419372792</v>
      </c>
      <c r="D447" s="33">
        <v>2.2612993379489033</v>
      </c>
      <c r="E447" s="34">
        <v>4.6078149613904325</v>
      </c>
      <c r="F447" s="53">
        <v>3.1539884637604212</v>
      </c>
      <c r="G447" s="28">
        <v>3.8461309417467504E-2</v>
      </c>
      <c r="H447" s="35">
        <v>1.0384613094174675</v>
      </c>
      <c r="I447" s="35">
        <v>2.1775479908995314</v>
      </c>
      <c r="J447" s="35">
        <v>4.4371561266690041</v>
      </c>
      <c r="K447" s="35">
        <v>3.037174746095908</v>
      </c>
      <c r="L447" s="36">
        <v>4.91</v>
      </c>
      <c r="M447" s="36">
        <v>4</v>
      </c>
      <c r="N447" s="36">
        <v>1.71</v>
      </c>
      <c r="O447" s="35">
        <v>5.098845029239766</v>
      </c>
      <c r="P447" s="35">
        <v>4.15384523766987</v>
      </c>
      <c r="Q447" s="35">
        <v>1.7757688391038693</v>
      </c>
      <c r="R447" s="37">
        <v>0.19612284630448931</v>
      </c>
      <c r="S447" s="37">
        <v>0.24074079383876068</v>
      </c>
      <c r="T447" s="37">
        <v>0.56313635985675015</v>
      </c>
      <c r="U447" s="36">
        <v>2.2548297537046289</v>
      </c>
      <c r="V447" s="36">
        <v>0.90147830858564371</v>
      </c>
      <c r="W447" s="36">
        <v>0.56302325119688768</v>
      </c>
      <c r="X447" s="36" t="s">
        <v>500</v>
      </c>
      <c r="Y447" s="36" t="s">
        <v>440</v>
      </c>
      <c r="Z447" s="36" t="s">
        <v>269</v>
      </c>
      <c r="AA447" s="26" t="s">
        <v>90</v>
      </c>
      <c r="AB447" s="52" t="s">
        <v>74</v>
      </c>
      <c r="AC447" s="36" t="s">
        <v>567</v>
      </c>
      <c r="AD447" s="38" t="s">
        <v>79</v>
      </c>
      <c r="AE447" s="66" t="str">
        <f>VLOOKUP(AD447,cs_lookup!$A$2:$B$54,2,FALSE)</f>
        <v>2</v>
      </c>
    </row>
    <row r="448" spans="1:31" x14ac:dyDescent="0.25">
      <c r="A448" s="40">
        <v>0.30789422008893491</v>
      </c>
      <c r="B448" s="40">
        <v>0.22266925269645368</v>
      </c>
      <c r="C448" s="40">
        <v>0.42829705352858533</v>
      </c>
      <c r="D448" s="33">
        <v>3.2478686989029906</v>
      </c>
      <c r="E448" s="34">
        <v>4.490965806416102</v>
      </c>
      <c r="F448" s="53">
        <v>2.3348281099796502</v>
      </c>
      <c r="G448" s="28">
        <v>3.2771963575224383E-2</v>
      </c>
      <c r="H448" s="35">
        <v>1.0327719635752244</v>
      </c>
      <c r="I448" s="35">
        <v>3.1448071921507235</v>
      </c>
      <c r="J448" s="35">
        <v>4.3484582897364756</v>
      </c>
      <c r="K448" s="35">
        <v>2.2607392457643796</v>
      </c>
      <c r="L448" s="36">
        <v>2.54</v>
      </c>
      <c r="M448" s="36">
        <v>3.5</v>
      </c>
      <c r="N448" s="36">
        <v>2.83</v>
      </c>
      <c r="O448" s="35">
        <v>2.6232407874810701</v>
      </c>
      <c r="P448" s="35">
        <v>3.6147018725132853</v>
      </c>
      <c r="Q448" s="35">
        <v>2.9227446569178852</v>
      </c>
      <c r="R448" s="37">
        <v>0.3812078573847717</v>
      </c>
      <c r="S448" s="37">
        <v>0.27664798793066292</v>
      </c>
      <c r="T448" s="37">
        <v>0.34214415468456544</v>
      </c>
      <c r="U448" s="36">
        <v>0.80768067636696739</v>
      </c>
      <c r="V448" s="36">
        <v>0.80488296467300513</v>
      </c>
      <c r="W448" s="36">
        <v>1.2518029247743463</v>
      </c>
      <c r="X448" s="36" t="s">
        <v>472</v>
      </c>
      <c r="Y448" s="36" t="s">
        <v>507</v>
      </c>
      <c r="Z448" s="36" t="s">
        <v>276</v>
      </c>
      <c r="AA448" s="26" t="s">
        <v>90</v>
      </c>
      <c r="AB448" s="52" t="s">
        <v>74</v>
      </c>
      <c r="AC448" s="36" t="s">
        <v>567</v>
      </c>
      <c r="AD448" s="38" t="s">
        <v>86</v>
      </c>
      <c r="AE448" s="66" t="str">
        <f>VLOOKUP(AD448,cs_lookup!$A$2:$B$54,2,FALSE)</f>
        <v>1</v>
      </c>
    </row>
    <row r="449" spans="1:31" x14ac:dyDescent="0.25">
      <c r="A449" s="40">
        <v>0.73582224565270871</v>
      </c>
      <c r="B449" s="40">
        <v>9.0823386706527537E-2</v>
      </c>
      <c r="C449" s="40">
        <v>1.9240904662313568E-2</v>
      </c>
      <c r="D449" s="33">
        <v>1.359023875546129</v>
      </c>
      <c r="E449" s="34">
        <v>11.01037999421056</v>
      </c>
      <c r="F449" s="53">
        <v>51.972608229729559</v>
      </c>
      <c r="G449" s="28">
        <v>3.7558380444898898E-2</v>
      </c>
      <c r="H449" s="35">
        <v>1.0375583804448989</v>
      </c>
      <c r="I449" s="35">
        <v>1.3098288261749547</v>
      </c>
      <c r="J449" s="35">
        <v>10.611817322018423</v>
      </c>
      <c r="K449" s="35">
        <v>50.091261570692545</v>
      </c>
      <c r="L449" s="36">
        <v>1.4</v>
      </c>
      <c r="M449" s="36">
        <v>5.0199999999999996</v>
      </c>
      <c r="N449" s="36">
        <v>8.06</v>
      </c>
      <c r="O449" s="35">
        <v>1.4525817326228583</v>
      </c>
      <c r="P449" s="35">
        <v>5.2085430698333921</v>
      </c>
      <c r="Q449" s="35">
        <v>8.3627205463858854</v>
      </c>
      <c r="R449" s="37">
        <v>0.68842942021193343</v>
      </c>
      <c r="S449" s="37">
        <v>0.19199226858500135</v>
      </c>
      <c r="T449" s="37">
        <v>0.11957831120306534</v>
      </c>
      <c r="U449" s="36">
        <v>1.0688419524926542</v>
      </c>
      <c r="V449" s="36">
        <v>0.47305752140908219</v>
      </c>
      <c r="W449" s="36">
        <v>0.16090630875058165</v>
      </c>
      <c r="X449" s="36" t="s">
        <v>473</v>
      </c>
      <c r="Y449" s="36" t="s">
        <v>504</v>
      </c>
      <c r="Z449" s="36" t="s">
        <v>276</v>
      </c>
      <c r="AA449" s="26" t="s">
        <v>84</v>
      </c>
      <c r="AB449" s="52" t="s">
        <v>109</v>
      </c>
      <c r="AC449" s="36" t="s">
        <v>567</v>
      </c>
      <c r="AD449" s="38" t="s">
        <v>94</v>
      </c>
      <c r="AE449" s="66" t="str">
        <f>VLOOKUP(AD449,cs_lookup!$A$2:$B$54,2,FALSE)</f>
        <v>1</v>
      </c>
    </row>
    <row r="450" spans="1:31" x14ac:dyDescent="0.25">
      <c r="A450" s="40">
        <v>0.1820956491568328</v>
      </c>
      <c r="B450" s="40">
        <v>0.18257919492326583</v>
      </c>
      <c r="C450" s="40">
        <v>0.5625552068285159</v>
      </c>
      <c r="D450" s="33">
        <v>5.4916194023874452</v>
      </c>
      <c r="E450" s="34">
        <v>5.4770753065281008</v>
      </c>
      <c r="F450" s="53">
        <v>1.7776033140598604</v>
      </c>
      <c r="G450" s="28">
        <v>3.2533785389502246E-2</v>
      </c>
      <c r="H450" s="35">
        <v>1.0325337853895022</v>
      </c>
      <c r="I450" s="35">
        <v>5.3185856773837612</v>
      </c>
      <c r="J450" s="35">
        <v>5.3044998469100806</v>
      </c>
      <c r="K450" s="35">
        <v>1.7215933649951183</v>
      </c>
      <c r="L450" s="36">
        <v>2.8</v>
      </c>
      <c r="M450" s="36">
        <v>3.55</v>
      </c>
      <c r="N450" s="36">
        <v>2.54</v>
      </c>
      <c r="O450" s="35">
        <v>2.8910945990906063</v>
      </c>
      <c r="P450" s="35">
        <v>3.6654949381327326</v>
      </c>
      <c r="Q450" s="35">
        <v>2.6226358148893358</v>
      </c>
      <c r="R450" s="37">
        <v>0.3458897541140819</v>
      </c>
      <c r="S450" s="37">
        <v>0.27281445394913506</v>
      </c>
      <c r="T450" s="37">
        <v>0.3812957919367832</v>
      </c>
      <c r="U450" s="36">
        <v>0.5264557477952172</v>
      </c>
      <c r="V450" s="36">
        <v>0.66924311479958043</v>
      </c>
      <c r="W450" s="36">
        <v>1.4753774332809435</v>
      </c>
      <c r="X450" s="36" t="s">
        <v>452</v>
      </c>
      <c r="Y450" s="36" t="s">
        <v>471</v>
      </c>
      <c r="Z450" s="36" t="s">
        <v>276</v>
      </c>
      <c r="AA450" s="26" t="s">
        <v>85</v>
      </c>
      <c r="AB450" s="52" t="s">
        <v>79</v>
      </c>
      <c r="AC450" s="36" t="s">
        <v>567</v>
      </c>
      <c r="AD450" s="38" t="s">
        <v>79</v>
      </c>
      <c r="AE450" s="66" t="str">
        <f>VLOOKUP(AD450,cs_lookup!$A$2:$B$54,2,FALSE)</f>
        <v>2</v>
      </c>
    </row>
    <row r="451" spans="1:31" x14ac:dyDescent="0.25">
      <c r="A451" s="40">
        <v>0.48893783165391513</v>
      </c>
      <c r="B451" s="40">
        <v>0.2172897833216732</v>
      </c>
      <c r="C451" s="40">
        <v>0.2748721057623848</v>
      </c>
      <c r="D451" s="33">
        <v>2.0452497950860753</v>
      </c>
      <c r="E451" s="34">
        <v>4.6021491885774122</v>
      </c>
      <c r="F451" s="53">
        <v>3.6380555867115061</v>
      </c>
      <c r="G451" s="28">
        <v>3.3919546616825391E-2</v>
      </c>
      <c r="H451" s="35">
        <v>1.0339195466168254</v>
      </c>
      <c r="I451" s="35">
        <v>1.978151783452115</v>
      </c>
      <c r="J451" s="35">
        <v>4.4511676016151247</v>
      </c>
      <c r="K451" s="35">
        <v>3.5187027836120248</v>
      </c>
      <c r="L451" s="36">
        <v>2.7</v>
      </c>
      <c r="M451" s="36">
        <v>3.46</v>
      </c>
      <c r="N451" s="36">
        <v>2.67</v>
      </c>
      <c r="O451" s="35">
        <v>2.7915827758654288</v>
      </c>
      <c r="P451" s="35">
        <v>3.5773616312942158</v>
      </c>
      <c r="Q451" s="35">
        <v>2.7605651894669236</v>
      </c>
      <c r="R451" s="37">
        <v>0.35821971988274154</v>
      </c>
      <c r="S451" s="37">
        <v>0.27953561956167694</v>
      </c>
      <c r="T451" s="37">
        <v>0.36224466055558141</v>
      </c>
      <c r="U451" s="36">
        <v>1.3649104293140601</v>
      </c>
      <c r="V451" s="36">
        <v>0.77732413372718756</v>
      </c>
      <c r="W451" s="36">
        <v>0.75880236672311008</v>
      </c>
      <c r="X451" s="36" t="s">
        <v>457</v>
      </c>
      <c r="Y451" s="36" t="s">
        <v>509</v>
      </c>
      <c r="Z451" s="36" t="s">
        <v>276</v>
      </c>
      <c r="AA451" s="26" t="s">
        <v>90</v>
      </c>
      <c r="AB451" s="52" t="s">
        <v>74</v>
      </c>
      <c r="AC451" s="36" t="s">
        <v>567</v>
      </c>
      <c r="AD451" s="38" t="s">
        <v>77</v>
      </c>
      <c r="AE451" s="66" t="str">
        <f>VLOOKUP(AD451,cs_lookup!$A$2:$B$54,2,FALSE)</f>
        <v>2</v>
      </c>
    </row>
    <row r="452" spans="1:31" x14ac:dyDescent="0.25">
      <c r="A452" s="40">
        <v>0.28229558619211159</v>
      </c>
      <c r="B452" s="40">
        <v>0.26768174819296409</v>
      </c>
      <c r="C452" s="40">
        <v>0.4099490776437551</v>
      </c>
      <c r="D452" s="33">
        <v>3.5423862395052343</v>
      </c>
      <c r="E452" s="34">
        <v>3.7357795469832658</v>
      </c>
      <c r="F452" s="53">
        <v>2.4393273568211269</v>
      </c>
      <c r="G452" s="28">
        <v>3.3002679931362966E-2</v>
      </c>
      <c r="H452" s="35">
        <v>1.033002679931363</v>
      </c>
      <c r="I452" s="35">
        <v>3.4292130197964301</v>
      </c>
      <c r="J452" s="35">
        <v>3.6164277397920079</v>
      </c>
      <c r="K452" s="35">
        <v>2.3613949936540397</v>
      </c>
      <c r="L452" s="36">
        <v>2.72</v>
      </c>
      <c r="M452" s="36">
        <v>3.39</v>
      </c>
      <c r="N452" s="36">
        <v>2.7</v>
      </c>
      <c r="O452" s="35">
        <v>2.8097672894133074</v>
      </c>
      <c r="P452" s="35">
        <v>3.5018790849673205</v>
      </c>
      <c r="Q452" s="35">
        <v>2.7891072358146802</v>
      </c>
      <c r="R452" s="37">
        <v>0.3559013601474465</v>
      </c>
      <c r="S452" s="37">
        <v>0.28556097333364439</v>
      </c>
      <c r="T452" s="37">
        <v>0.35853766651890906</v>
      </c>
      <c r="U452" s="36">
        <v>0.79318490402835018</v>
      </c>
      <c r="V452" s="36">
        <v>0.93738911542442971</v>
      </c>
      <c r="W452" s="36">
        <v>1.1433919387717515</v>
      </c>
      <c r="X452" s="36" t="s">
        <v>467</v>
      </c>
      <c r="Y452" s="36" t="s">
        <v>464</v>
      </c>
      <c r="Z452" s="36" t="s">
        <v>276</v>
      </c>
      <c r="AA452" s="26" t="s">
        <v>90</v>
      </c>
      <c r="AB452" s="52" t="s">
        <v>75</v>
      </c>
      <c r="AC452" s="36" t="s">
        <v>567</v>
      </c>
      <c r="AD452" s="38" t="s">
        <v>102</v>
      </c>
      <c r="AE452" s="66" t="str">
        <f>VLOOKUP(AD452,cs_lookup!$A$2:$B$54,2,FALSE)</f>
        <v>2</v>
      </c>
    </row>
    <row r="453" spans="1:31" x14ac:dyDescent="0.25">
      <c r="A453" s="40">
        <v>0.4890325706789253</v>
      </c>
      <c r="B453" s="40">
        <v>0.26912806972291337</v>
      </c>
      <c r="C453" s="40">
        <v>0.22974357146925695</v>
      </c>
      <c r="D453" s="33">
        <v>2.0448535740915932</v>
      </c>
      <c r="E453" s="34">
        <v>3.7157030889775697</v>
      </c>
      <c r="F453" s="53">
        <v>4.3526789176506497</v>
      </c>
      <c r="G453" s="28">
        <v>3.375979047419686E-2</v>
      </c>
      <c r="H453" s="35">
        <v>1.0337597904741969</v>
      </c>
      <c r="I453" s="35">
        <v>1.9780742034410108</v>
      </c>
      <c r="J453" s="35">
        <v>3.5943583056883419</v>
      </c>
      <c r="K453" s="35">
        <v>4.2105322317228344</v>
      </c>
      <c r="L453" s="36">
        <v>2.02</v>
      </c>
      <c r="M453" s="36">
        <v>3.62</v>
      </c>
      <c r="N453" s="36">
        <v>3.81</v>
      </c>
      <c r="O453" s="35">
        <v>2.0881947767578777</v>
      </c>
      <c r="P453" s="35">
        <v>3.7422104415165927</v>
      </c>
      <c r="Q453" s="35">
        <v>3.9386248017066903</v>
      </c>
      <c r="R453" s="37">
        <v>0.47888253104080442</v>
      </c>
      <c r="S453" s="37">
        <v>0.26722174384044889</v>
      </c>
      <c r="T453" s="37">
        <v>0.2538957251187467</v>
      </c>
      <c r="U453" s="36">
        <v>1.0211952597562093</v>
      </c>
      <c r="V453" s="36">
        <v>1.007133872622292</v>
      </c>
      <c r="W453" s="36">
        <v>0.90487372862148885</v>
      </c>
      <c r="X453" s="36" t="s">
        <v>463</v>
      </c>
      <c r="Y453" s="36" t="s">
        <v>522</v>
      </c>
      <c r="Z453" s="36" t="s">
        <v>276</v>
      </c>
      <c r="AA453" s="26" t="s">
        <v>90</v>
      </c>
      <c r="AB453" s="52" t="s">
        <v>75</v>
      </c>
      <c r="AC453" s="36" t="s">
        <v>567</v>
      </c>
      <c r="AD453" s="38" t="s">
        <v>78</v>
      </c>
      <c r="AE453" s="66" t="str">
        <f>VLOOKUP(AD453,cs_lookup!$A$2:$B$54,2,FALSE)</f>
        <v>1</v>
      </c>
    </row>
    <row r="454" spans="1:31" x14ac:dyDescent="0.25">
      <c r="A454" s="40">
        <v>0.37653228729453453</v>
      </c>
      <c r="B454" s="40">
        <v>0.24634405073294088</v>
      </c>
      <c r="C454" s="40">
        <v>0.34853793068260458</v>
      </c>
      <c r="D454" s="33">
        <v>2.6558147434983996</v>
      </c>
      <c r="E454" s="34">
        <v>4.0593633052015123</v>
      </c>
      <c r="F454" s="53">
        <v>2.8691281836714873</v>
      </c>
      <c r="G454" s="28">
        <v>3.2056038400766429E-2</v>
      </c>
      <c r="H454" s="35">
        <v>1.0320560384007664</v>
      </c>
      <c r="I454" s="35">
        <v>2.5733241652398506</v>
      </c>
      <c r="J454" s="35">
        <v>3.9332779947605778</v>
      </c>
      <c r="K454" s="35">
        <v>2.780012011864565</v>
      </c>
      <c r="L454" s="36">
        <v>2.81</v>
      </c>
      <c r="M454" s="36">
        <v>3.6</v>
      </c>
      <c r="N454" s="36">
        <v>2.5099999999999998</v>
      </c>
      <c r="O454" s="35">
        <v>2.9000774679061538</v>
      </c>
      <c r="P454" s="35">
        <v>3.7154017382427593</v>
      </c>
      <c r="Q454" s="35">
        <v>2.5904606563859236</v>
      </c>
      <c r="R454" s="37">
        <v>0.3448183750491316</v>
      </c>
      <c r="S454" s="37">
        <v>0.26914989830223884</v>
      </c>
      <c r="T454" s="37">
        <v>0.38603172664862939</v>
      </c>
      <c r="U454" s="36">
        <v>1.0919728023220463</v>
      </c>
      <c r="V454" s="36">
        <v>0.91526711429893104</v>
      </c>
      <c r="W454" s="36">
        <v>0.90287379669145129</v>
      </c>
      <c r="X454" s="36" t="s">
        <v>368</v>
      </c>
      <c r="Y454" s="36" t="s">
        <v>469</v>
      </c>
      <c r="Z454" s="36" t="s">
        <v>276</v>
      </c>
      <c r="AA454" s="26" t="s">
        <v>90</v>
      </c>
      <c r="AB454" s="52" t="s">
        <v>75</v>
      </c>
      <c r="AC454" s="36" t="s">
        <v>567</v>
      </c>
      <c r="AD454" s="38" t="s">
        <v>78</v>
      </c>
      <c r="AE454" s="66" t="str">
        <f>VLOOKUP(AD454,cs_lookup!$A$2:$B$54,2,FALSE)</f>
        <v>1</v>
      </c>
    </row>
    <row r="455" spans="1:31" x14ac:dyDescent="0.25">
      <c r="A455" s="40">
        <v>0.35369264452697047</v>
      </c>
      <c r="B455" s="40">
        <v>0.21823668065868684</v>
      </c>
      <c r="C455" s="40">
        <v>0.39379976823480967</v>
      </c>
      <c r="D455" s="33">
        <v>2.8273135318869942</v>
      </c>
      <c r="E455" s="34">
        <v>4.5821811300546615</v>
      </c>
      <c r="F455" s="53">
        <v>2.5393615757633796</v>
      </c>
      <c r="G455" s="28">
        <v>3.3405862731670677E-2</v>
      </c>
      <c r="H455" s="35">
        <v>1.0334058627316707</v>
      </c>
      <c r="I455" s="35">
        <v>2.7359178362055809</v>
      </c>
      <c r="J455" s="35">
        <v>4.4340576101845182</v>
      </c>
      <c r="K455" s="35">
        <v>2.4572742107838597</v>
      </c>
      <c r="L455" s="36">
        <v>2.23</v>
      </c>
      <c r="M455" s="36">
        <v>3.48</v>
      </c>
      <c r="N455" s="36">
        <v>3.36</v>
      </c>
      <c r="O455" s="35">
        <v>2.3044950738916254</v>
      </c>
      <c r="P455" s="35">
        <v>3.5962524023062139</v>
      </c>
      <c r="Q455" s="35">
        <v>3.4722436987784135</v>
      </c>
      <c r="R455" s="37">
        <v>0.433934535738143</v>
      </c>
      <c r="S455" s="37">
        <v>0.27806724560231577</v>
      </c>
      <c r="T455" s="37">
        <v>0.28799821865954128</v>
      </c>
      <c r="U455" s="36">
        <v>0.81508295698410527</v>
      </c>
      <c r="V455" s="36">
        <v>0.78483418709013653</v>
      </c>
      <c r="W455" s="36">
        <v>1.3673687638337175</v>
      </c>
      <c r="X455" s="36" t="s">
        <v>451</v>
      </c>
      <c r="Y455" s="36" t="s">
        <v>369</v>
      </c>
      <c r="Z455" s="36" t="s">
        <v>276</v>
      </c>
      <c r="AA455" s="26" t="s">
        <v>90</v>
      </c>
      <c r="AB455" s="52" t="s">
        <v>74</v>
      </c>
      <c r="AC455" s="36" t="s">
        <v>567</v>
      </c>
      <c r="AD455" s="38" t="s">
        <v>78</v>
      </c>
      <c r="AE455" s="66" t="str">
        <f>VLOOKUP(AD455,cs_lookup!$A$2:$B$54,2,FALSE)</f>
        <v>1</v>
      </c>
    </row>
    <row r="456" spans="1:31" x14ac:dyDescent="0.25">
      <c r="A456" s="40">
        <v>0.46358740256924447</v>
      </c>
      <c r="B456" s="40">
        <v>0.30137887042374534</v>
      </c>
      <c r="C456" s="40">
        <v>0.22476287446891402</v>
      </c>
      <c r="D456" s="33">
        <v>2.1570905388237622</v>
      </c>
      <c r="E456" s="34">
        <v>3.3180826465836106</v>
      </c>
      <c r="F456" s="53">
        <v>4.4491333471458416</v>
      </c>
      <c r="G456" s="28">
        <v>4.0045137582824575E-2</v>
      </c>
      <c r="H456" s="35">
        <v>1.0400451375828246</v>
      </c>
      <c r="I456" s="35">
        <v>2.0740355018024217</v>
      </c>
      <c r="J456" s="35">
        <v>3.1903256182661335</v>
      </c>
      <c r="K456" s="35">
        <v>4.2778271695842935</v>
      </c>
      <c r="L456" s="36">
        <v>2.14</v>
      </c>
      <c r="M456" s="36">
        <v>3.23</v>
      </c>
      <c r="N456" s="36">
        <v>3.8</v>
      </c>
      <c r="O456" s="35">
        <v>2.2256965944272449</v>
      </c>
      <c r="P456" s="35">
        <v>3.3593457943925236</v>
      </c>
      <c r="Q456" s="35">
        <v>3.9521715228147332</v>
      </c>
      <c r="R456" s="37">
        <v>0.44929753790513277</v>
      </c>
      <c r="S456" s="37">
        <v>0.29767700653776602</v>
      </c>
      <c r="T456" s="37">
        <v>0.25302545555710115</v>
      </c>
      <c r="U456" s="36">
        <v>1.0318049031177396</v>
      </c>
      <c r="V456" s="36">
        <v>1.0124358408767782</v>
      </c>
      <c r="W456" s="36">
        <v>0.88830143186202459</v>
      </c>
      <c r="X456" s="36" t="s">
        <v>308</v>
      </c>
      <c r="Y456" s="36" t="s">
        <v>511</v>
      </c>
      <c r="Z456" s="36" t="s">
        <v>275</v>
      </c>
      <c r="AA456" s="26" t="s">
        <v>90</v>
      </c>
      <c r="AB456" s="52" t="s">
        <v>75</v>
      </c>
      <c r="AC456" s="36" t="s">
        <v>573</v>
      </c>
      <c r="AD456" s="38" t="s">
        <v>94</v>
      </c>
      <c r="AE456" s="66" t="str">
        <f>VLOOKUP(AD456,cs_lookup!$A$2:$B$54,2,FALSE)</f>
        <v>1</v>
      </c>
    </row>
    <row r="457" spans="1:31" x14ac:dyDescent="0.25">
      <c r="A457" s="40">
        <v>0.58722456425397929</v>
      </c>
      <c r="B457" s="40">
        <v>0.23401375597424223</v>
      </c>
      <c r="C457" s="40">
        <v>0.17142622785986969</v>
      </c>
      <c r="D457" s="33">
        <v>1.702926036941963</v>
      </c>
      <c r="E457" s="34">
        <v>4.2732530651320744</v>
      </c>
      <c r="F457" s="53">
        <v>5.8334130808585369</v>
      </c>
      <c r="G457" s="28">
        <v>4.5895678501878479E-2</v>
      </c>
      <c r="H457" s="35">
        <v>1.0458956785018785</v>
      </c>
      <c r="I457" s="35">
        <v>1.6281987505495792</v>
      </c>
      <c r="J457" s="35">
        <v>4.0857354638399528</v>
      </c>
      <c r="K457" s="35">
        <v>5.5774330086287476</v>
      </c>
      <c r="L457" s="36">
        <v>2.0099999999999998</v>
      </c>
      <c r="M457" s="36">
        <v>3.38</v>
      </c>
      <c r="N457" s="36">
        <v>3.96</v>
      </c>
      <c r="O457" s="35">
        <v>2.1022503137887756</v>
      </c>
      <c r="P457" s="35">
        <v>3.535127393336349</v>
      </c>
      <c r="Q457" s="35">
        <v>4.1417468868674385</v>
      </c>
      <c r="R457" s="37">
        <v>0.47568074716932846</v>
      </c>
      <c r="S457" s="37">
        <v>0.28287523722199709</v>
      </c>
      <c r="T457" s="37">
        <v>0.24144401560867429</v>
      </c>
      <c r="U457" s="36">
        <v>1.2344930244674048</v>
      </c>
      <c r="V457" s="36">
        <v>0.82726843916207149</v>
      </c>
      <c r="W457" s="36">
        <v>0.71000404556604346</v>
      </c>
      <c r="X457" s="36" t="s">
        <v>478</v>
      </c>
      <c r="Y457" s="36" t="s">
        <v>306</v>
      </c>
      <c r="Z457" s="36" t="s">
        <v>275</v>
      </c>
      <c r="AA457" s="26" t="s">
        <v>84</v>
      </c>
      <c r="AB457" s="52" t="s">
        <v>86</v>
      </c>
      <c r="AC457" s="36" t="s">
        <v>573</v>
      </c>
      <c r="AD457" s="38"/>
      <c r="AE457" s="66" t="e">
        <f>VLOOKUP(AD457,cs_lookup!$A$2:$B$54,2,FALSE)</f>
        <v>#N/A</v>
      </c>
    </row>
    <row r="458" spans="1:31" x14ac:dyDescent="0.25">
      <c r="A458" s="40">
        <v>0.35352934310515305</v>
      </c>
      <c r="B458" s="40">
        <v>0.36159863270642478</v>
      </c>
      <c r="C458" s="40">
        <v>0.27215584464480375</v>
      </c>
      <c r="D458" s="33">
        <v>2.8286195177370668</v>
      </c>
      <c r="E458" s="34">
        <v>2.7654971826508024</v>
      </c>
      <c r="F458" s="53">
        <v>3.67436533029493</v>
      </c>
      <c r="G458" s="28">
        <v>4.1621392605301288E-2</v>
      </c>
      <c r="H458" s="35">
        <v>1.0416213926053013</v>
      </c>
      <c r="I458" s="35">
        <v>2.7155927651045353</v>
      </c>
      <c r="J458" s="35">
        <v>2.6549926895546436</v>
      </c>
      <c r="K458" s="35">
        <v>3.5275440350784413</v>
      </c>
      <c r="L458" s="36">
        <v>1.87</v>
      </c>
      <c r="M458" s="36">
        <v>3.59</v>
      </c>
      <c r="N458" s="36">
        <v>4.38</v>
      </c>
      <c r="O458" s="35">
        <v>1.9478320041719135</v>
      </c>
      <c r="P458" s="35">
        <v>3.7394207994530313</v>
      </c>
      <c r="Q458" s="35">
        <v>4.5623016996112193</v>
      </c>
      <c r="R458" s="37">
        <v>0.51339129753396384</v>
      </c>
      <c r="S458" s="37">
        <v>0.26742109370153555</v>
      </c>
      <c r="T458" s="37">
        <v>0.21918760876450058</v>
      </c>
      <c r="U458" s="36">
        <v>0.68861576891409026</v>
      </c>
      <c r="V458" s="36">
        <v>1.3521694481961821</v>
      </c>
      <c r="W458" s="36">
        <v>1.2416570725821152</v>
      </c>
      <c r="X458" s="36" t="s">
        <v>392</v>
      </c>
      <c r="Y458" s="36" t="s">
        <v>319</v>
      </c>
      <c r="Z458" s="36" t="s">
        <v>279</v>
      </c>
      <c r="AA458" s="26" t="s">
        <v>90</v>
      </c>
      <c r="AB458" s="52" t="s">
        <v>75</v>
      </c>
      <c r="AC458" s="36" t="s">
        <v>573</v>
      </c>
      <c r="AD458" s="38" t="s">
        <v>204</v>
      </c>
      <c r="AE458" s="66" t="str">
        <f>VLOOKUP(AD458,cs_lookup!$A$2:$B$54,2,FALSE)</f>
        <v>1</v>
      </c>
    </row>
    <row r="459" spans="1:31" x14ac:dyDescent="0.25">
      <c r="A459" s="40">
        <v>8.5822729489667543E-2</v>
      </c>
      <c r="B459" s="40">
        <v>0.21246439999819289</v>
      </c>
      <c r="C459" s="40">
        <v>0.59782839311849112</v>
      </c>
      <c r="D459" s="33">
        <v>11.651924914837311</v>
      </c>
      <c r="E459" s="34">
        <v>4.7066708587815445</v>
      </c>
      <c r="F459" s="53">
        <v>1.6727208200728556</v>
      </c>
      <c r="G459" s="28">
        <v>3.3341472662771654E-2</v>
      </c>
      <c r="H459" s="35">
        <v>1.0333414726627717</v>
      </c>
      <c r="I459" s="35">
        <v>11.275967550989687</v>
      </c>
      <c r="J459" s="35">
        <v>4.554806889394591</v>
      </c>
      <c r="K459" s="35">
        <v>1.6187493334245995</v>
      </c>
      <c r="L459" s="36">
        <v>2.89</v>
      </c>
      <c r="M459" s="36">
        <v>3.5</v>
      </c>
      <c r="N459" s="36">
        <v>2.4900000000000002</v>
      </c>
      <c r="O459" s="35">
        <v>2.9863568559954103</v>
      </c>
      <c r="P459" s="35">
        <v>3.616695154319701</v>
      </c>
      <c r="Q459" s="35">
        <v>2.5730202669303015</v>
      </c>
      <c r="R459" s="37">
        <v>0.33485616362036569</v>
      </c>
      <c r="S459" s="37">
        <v>0.27649551796081623</v>
      </c>
      <c r="T459" s="37">
        <v>0.38864831841881803</v>
      </c>
      <c r="U459" s="36">
        <v>0.25629729661170814</v>
      </c>
      <c r="V459" s="36">
        <v>0.7684189659389068</v>
      </c>
      <c r="W459" s="36">
        <v>1.5382245716402534</v>
      </c>
      <c r="X459" s="36" t="s">
        <v>485</v>
      </c>
      <c r="Y459" s="36" t="s">
        <v>328</v>
      </c>
      <c r="Z459" s="36" t="s">
        <v>281</v>
      </c>
      <c r="AA459" s="26" t="s">
        <v>85</v>
      </c>
      <c r="AB459" s="52" t="s">
        <v>77</v>
      </c>
      <c r="AC459" s="36" t="s">
        <v>573</v>
      </c>
      <c r="AD459" s="38" t="s">
        <v>76</v>
      </c>
      <c r="AE459" s="66" t="str">
        <f>VLOOKUP(AD459,cs_lookup!$A$2:$B$54,2,FALSE)</f>
        <v>2</v>
      </c>
    </row>
    <row r="460" spans="1:31" x14ac:dyDescent="0.25">
      <c r="A460" s="40">
        <v>0.5701572821977372</v>
      </c>
      <c r="B460" s="40">
        <v>0.24360636598986349</v>
      </c>
      <c r="C460" s="40">
        <v>0.17858302167957849</v>
      </c>
      <c r="D460" s="33">
        <v>1.7539020042774589</v>
      </c>
      <c r="E460" s="34">
        <v>4.10498303661576</v>
      </c>
      <c r="F460" s="53">
        <v>5.5996364637297047</v>
      </c>
      <c r="G460" s="28">
        <v>3.4230487967424894E-2</v>
      </c>
      <c r="H460" s="35">
        <v>1.0342304879674249</v>
      </c>
      <c r="I460" s="35">
        <v>1.6958521574087473</v>
      </c>
      <c r="J460" s="35">
        <v>3.9691181843645809</v>
      </c>
      <c r="K460" s="35">
        <v>5.4143022555201217</v>
      </c>
      <c r="L460" s="36">
        <v>2.14</v>
      </c>
      <c r="M460" s="36">
        <v>3.44</v>
      </c>
      <c r="N460" s="36">
        <v>3.62</v>
      </c>
      <c r="O460" s="35">
        <v>2.2132532442502892</v>
      </c>
      <c r="P460" s="35">
        <v>3.5577528786079418</v>
      </c>
      <c r="Q460" s="35">
        <v>3.7439143664420782</v>
      </c>
      <c r="R460" s="37">
        <v>0.45182357807352364</v>
      </c>
      <c r="S460" s="37">
        <v>0.28107629566201758</v>
      </c>
      <c r="T460" s="37">
        <v>0.26710012626445873</v>
      </c>
      <c r="U460" s="36">
        <v>1.2619024545570696</v>
      </c>
      <c r="V460" s="36">
        <v>0.86669124984765655</v>
      </c>
      <c r="W460" s="36">
        <v>0.66859954046881098</v>
      </c>
      <c r="X460" s="36" t="s">
        <v>339</v>
      </c>
      <c r="Y460" s="36" t="s">
        <v>415</v>
      </c>
      <c r="Z460" s="36" t="s">
        <v>274</v>
      </c>
      <c r="AA460" s="26" t="s">
        <v>84</v>
      </c>
      <c r="AB460" s="52" t="s">
        <v>86</v>
      </c>
      <c r="AC460" s="36" t="s">
        <v>573</v>
      </c>
      <c r="AD460" s="38"/>
      <c r="AE460" s="66" t="e">
        <f>VLOOKUP(AD460,cs_lookup!$A$2:$B$54,2,FALSE)</f>
        <v>#N/A</v>
      </c>
    </row>
    <row r="461" spans="1:31" x14ac:dyDescent="0.25">
      <c r="A461" s="40">
        <v>0.8268073078389151</v>
      </c>
      <c r="B461" s="40">
        <v>0.13211260558228838</v>
      </c>
      <c r="C461" s="40">
        <v>3.46174385621991E-2</v>
      </c>
      <c r="D461" s="33">
        <v>1.2094716513981607</v>
      </c>
      <c r="E461" s="34">
        <v>7.5693004130263297</v>
      </c>
      <c r="F461" s="53">
        <v>28.88717483251234</v>
      </c>
      <c r="G461" s="28">
        <v>3.2327492784737455E-2</v>
      </c>
      <c r="H461" s="35">
        <v>1.0323274927847375</v>
      </c>
      <c r="I461" s="35">
        <v>1.1715968622859894</v>
      </c>
      <c r="J461" s="35">
        <v>7.3322666168735777</v>
      </c>
      <c r="K461" s="35">
        <v>27.982568549625888</v>
      </c>
      <c r="L461" s="36">
        <v>2.27</v>
      </c>
      <c r="M461" s="36">
        <v>3.34</v>
      </c>
      <c r="N461" s="36">
        <v>3.42</v>
      </c>
      <c r="O461" s="35">
        <v>2.3433834086213539</v>
      </c>
      <c r="P461" s="35">
        <v>3.4479738259010229</v>
      </c>
      <c r="Q461" s="35">
        <v>3.5305600253238021</v>
      </c>
      <c r="R461" s="37">
        <v>0.42673341303048412</v>
      </c>
      <c r="S461" s="37">
        <v>0.29002540346682604</v>
      </c>
      <c r="T461" s="37">
        <v>0.28324118350268973</v>
      </c>
      <c r="U461" s="36">
        <v>1.9375265273166018</v>
      </c>
      <c r="V461" s="36">
        <v>0.45552080611931572</v>
      </c>
      <c r="W461" s="36">
        <v>0.12221894476680281</v>
      </c>
      <c r="X461" s="36" t="s">
        <v>346</v>
      </c>
      <c r="Y461" s="36" t="s">
        <v>424</v>
      </c>
      <c r="Z461" s="36" t="s">
        <v>270</v>
      </c>
      <c r="AA461" s="26" t="s">
        <v>84</v>
      </c>
      <c r="AB461" s="52" t="s">
        <v>94</v>
      </c>
      <c r="AC461" s="36" t="s">
        <v>573</v>
      </c>
      <c r="AD461" s="38" t="s">
        <v>102</v>
      </c>
      <c r="AE461" s="66" t="str">
        <f>VLOOKUP(AD461,cs_lookup!$A$2:$B$54,2,FALSE)</f>
        <v>2</v>
      </c>
    </row>
    <row r="462" spans="1:31" x14ac:dyDescent="0.25">
      <c r="A462" s="40">
        <v>0.27522130615636897</v>
      </c>
      <c r="B462" s="40">
        <v>0.29741373956512168</v>
      </c>
      <c r="C462" s="40">
        <v>0.39233079482847133</v>
      </c>
      <c r="D462" s="33">
        <v>3.6334396270608598</v>
      </c>
      <c r="E462" s="34">
        <v>3.3623194458406656</v>
      </c>
      <c r="F462" s="53">
        <v>2.5488695080313648</v>
      </c>
      <c r="G462" s="28">
        <v>3.8682233421754919E-2</v>
      </c>
      <c r="H462" s="35">
        <v>1.0386822334217549</v>
      </c>
      <c r="I462" s="35">
        <v>3.4981243638789659</v>
      </c>
      <c r="J462" s="35">
        <v>3.2371011437868717</v>
      </c>
      <c r="K462" s="35">
        <v>2.4539454185468879</v>
      </c>
      <c r="L462" s="36">
        <v>3.23</v>
      </c>
      <c r="M462" s="36">
        <v>3.1</v>
      </c>
      <c r="N462" s="36">
        <v>2.46</v>
      </c>
      <c r="O462" s="35">
        <v>3.3549436139522686</v>
      </c>
      <c r="P462" s="35">
        <v>3.2199149236074405</v>
      </c>
      <c r="Q462" s="35">
        <v>2.5551582942175171</v>
      </c>
      <c r="R462" s="37">
        <v>0.29806760263906695</v>
      </c>
      <c r="S462" s="37">
        <v>0.31056721178199553</v>
      </c>
      <c r="T462" s="37">
        <v>0.39136518557893751</v>
      </c>
      <c r="U462" s="36">
        <v>0.92335196351291215</v>
      </c>
      <c r="V462" s="36">
        <v>0.95764693851163207</v>
      </c>
      <c r="W462" s="36">
        <v>1.0024672844829194</v>
      </c>
      <c r="X462" s="36" t="s">
        <v>426</v>
      </c>
      <c r="Y462" s="36" t="s">
        <v>351</v>
      </c>
      <c r="Z462" s="36" t="s">
        <v>273</v>
      </c>
      <c r="AA462" s="26" t="s">
        <v>90</v>
      </c>
      <c r="AB462" s="52" t="s">
        <v>75</v>
      </c>
      <c r="AC462" s="36" t="s">
        <v>573</v>
      </c>
      <c r="AD462" s="38" t="s">
        <v>76</v>
      </c>
      <c r="AE462" s="66" t="str">
        <f>VLOOKUP(AD462,cs_lookup!$A$2:$B$54,2,FALSE)</f>
        <v>2</v>
      </c>
    </row>
    <row r="463" spans="1:31" x14ac:dyDescent="0.25">
      <c r="A463" s="40">
        <v>0.70719223172394119</v>
      </c>
      <c r="B463" s="40">
        <v>4.828579449629427E-3</v>
      </c>
      <c r="C463" s="40">
        <v>0</v>
      </c>
      <c r="D463" s="33">
        <v>1.4140426819484053</v>
      </c>
      <c r="E463" s="34">
        <v>207.10024768811576</v>
      </c>
      <c r="F463" s="53" t="e">
        <v>#DIV/0!</v>
      </c>
      <c r="G463" s="28">
        <v>3.9863899320263574E-2</v>
      </c>
      <c r="H463" s="35">
        <v>1.0398638993202636</v>
      </c>
      <c r="I463" s="35">
        <v>1.3598343810884619</v>
      </c>
      <c r="J463" s="35">
        <v>199.16091694643183</v>
      </c>
      <c r="K463" s="35" t="e">
        <v>#DIV/0!</v>
      </c>
      <c r="L463" s="36">
        <v>2.3199999999999998</v>
      </c>
      <c r="M463" s="36">
        <v>3.28</v>
      </c>
      <c r="N463" s="36">
        <v>3.29</v>
      </c>
      <c r="O463" s="35">
        <v>2.4124842464230114</v>
      </c>
      <c r="P463" s="35">
        <v>3.4107535897704642</v>
      </c>
      <c r="Q463" s="35">
        <v>3.4211522287636673</v>
      </c>
      <c r="R463" s="37">
        <v>0.41451047876590252</v>
      </c>
      <c r="S463" s="37">
        <v>0.29319033863929694</v>
      </c>
      <c r="T463" s="37">
        <v>0.29229918259480053</v>
      </c>
      <c r="U463" s="36">
        <v>1.7060901182267401</v>
      </c>
      <c r="V463" s="36">
        <v>1.646909469131546E-2</v>
      </c>
      <c r="W463" s="36" t="e">
        <v>#DIV/0!</v>
      </c>
      <c r="X463" s="36" t="s">
        <v>495</v>
      </c>
      <c r="Y463" s="36" t="s">
        <v>297</v>
      </c>
      <c r="Z463" s="36" t="s">
        <v>273</v>
      </c>
      <c r="AA463" s="26" t="s">
        <v>84</v>
      </c>
      <c r="AB463" s="52" t="s">
        <v>164</v>
      </c>
      <c r="AC463" s="36" t="s">
        <v>573</v>
      </c>
      <c r="AD463" s="38" t="s">
        <v>76</v>
      </c>
      <c r="AE463" s="66" t="str">
        <f>VLOOKUP(AD463,cs_lookup!$A$2:$B$54,2,FALSE)</f>
        <v>2</v>
      </c>
    </row>
    <row r="464" spans="1:31" x14ac:dyDescent="0.25">
      <c r="A464" s="40">
        <v>0.90832441913648487</v>
      </c>
      <c r="B464" s="40">
        <v>7.4677856217447727E-2</v>
      </c>
      <c r="C464" s="40">
        <v>0</v>
      </c>
      <c r="D464" s="33">
        <v>1.1009282354763381</v>
      </c>
      <c r="E464" s="34">
        <v>13.390850389279922</v>
      </c>
      <c r="F464" s="53" t="e">
        <v>#DIV/0!</v>
      </c>
      <c r="G464" s="28">
        <v>3.4460340149828905E-2</v>
      </c>
      <c r="H464" s="35">
        <v>1.0344603401498289</v>
      </c>
      <c r="I464" s="35">
        <v>1.0642536912694809</v>
      </c>
      <c r="J464" s="35">
        <v>12.94476923817149</v>
      </c>
      <c r="K464" s="35" t="e">
        <v>#DIV/0!</v>
      </c>
      <c r="L464" s="36">
        <v>1.83</v>
      </c>
      <c r="M464" s="36">
        <v>3.57</v>
      </c>
      <c r="N464" s="36">
        <v>4.8099999999999996</v>
      </c>
      <c r="O464" s="35">
        <v>1.893062422474187</v>
      </c>
      <c r="P464" s="35">
        <v>3.6930234143348892</v>
      </c>
      <c r="Q464" s="35">
        <v>4.975754236120677</v>
      </c>
      <c r="R464" s="37">
        <v>0.5282445988722464</v>
      </c>
      <c r="S464" s="37">
        <v>0.2707808448000591</v>
      </c>
      <c r="T464" s="37">
        <v>0.20097455632769459</v>
      </c>
      <c r="U464" s="36">
        <v>1.7195148252829726</v>
      </c>
      <c r="V464" s="36">
        <v>0.27578707154336873</v>
      </c>
      <c r="W464" s="36" t="e">
        <v>#DIV/0!</v>
      </c>
      <c r="X464" s="36" t="s">
        <v>497</v>
      </c>
      <c r="Y464" s="36" t="s">
        <v>354</v>
      </c>
      <c r="Z464" s="36" t="s">
        <v>278</v>
      </c>
      <c r="AA464" s="26" t="s">
        <v>84</v>
      </c>
      <c r="AB464" s="52" t="s">
        <v>100</v>
      </c>
      <c r="AC464" s="36" t="s">
        <v>573</v>
      </c>
      <c r="AD464" s="38" t="s">
        <v>100</v>
      </c>
      <c r="AE464" s="66" t="str">
        <f>VLOOKUP(AD464,cs_lookup!$A$2:$B$54,2,FALSE)</f>
        <v>1</v>
      </c>
    </row>
    <row r="465" spans="1:31" x14ac:dyDescent="0.25">
      <c r="A465" s="40">
        <v>0.13144953514832339</v>
      </c>
      <c r="B465" s="40">
        <v>0.25441800502297662</v>
      </c>
      <c r="C465" s="40">
        <v>0.53849485617197901</v>
      </c>
      <c r="D465" s="33">
        <v>7.6074822088311871</v>
      </c>
      <c r="E465" s="34">
        <v>3.9305394282519019</v>
      </c>
      <c r="F465" s="53">
        <v>1.8570279521493334</v>
      </c>
      <c r="G465" s="28">
        <v>3.6658929672030105E-2</v>
      </c>
      <c r="H465" s="35">
        <v>1.0366589296720301</v>
      </c>
      <c r="I465" s="35">
        <v>7.3384620448289404</v>
      </c>
      <c r="J465" s="35">
        <v>3.7915454309503849</v>
      </c>
      <c r="K465" s="35">
        <v>1.7913586609791179</v>
      </c>
      <c r="L465" s="36">
        <v>4.58</v>
      </c>
      <c r="M465" s="36">
        <v>3.6</v>
      </c>
      <c r="N465" s="36">
        <v>1.85</v>
      </c>
      <c r="O465" s="35">
        <v>4.7478978978978983</v>
      </c>
      <c r="P465" s="35">
        <v>3.7319721468193086</v>
      </c>
      <c r="Q465" s="35">
        <v>1.9178190198932559</v>
      </c>
      <c r="R465" s="37">
        <v>0.21061952499920936</v>
      </c>
      <c r="S465" s="37">
        <v>0.26795484013788307</v>
      </c>
      <c r="T465" s="37">
        <v>0.52142563486290749</v>
      </c>
      <c r="U465" s="36">
        <v>0.62410897161038048</v>
      </c>
      <c r="V465" s="36">
        <v>0.94948090839508359</v>
      </c>
      <c r="W465" s="36">
        <v>1.0327356772813046</v>
      </c>
      <c r="X465" s="36" t="s">
        <v>362</v>
      </c>
      <c r="Y465" s="36" t="s">
        <v>499</v>
      </c>
      <c r="Z465" s="36" t="s">
        <v>269</v>
      </c>
      <c r="AA465" s="26" t="s">
        <v>85</v>
      </c>
      <c r="AB465" s="52" t="s">
        <v>79</v>
      </c>
      <c r="AC465" s="36" t="s">
        <v>573</v>
      </c>
      <c r="AD465" s="38" t="s">
        <v>76</v>
      </c>
      <c r="AE465" s="66" t="str">
        <f>VLOOKUP(AD465,cs_lookup!$A$2:$B$54,2,FALSE)</f>
        <v>2</v>
      </c>
    </row>
    <row r="466" spans="1:31" x14ac:dyDescent="0.25">
      <c r="A466" s="40">
        <v>0.48283541586597606</v>
      </c>
      <c r="B466" s="40">
        <v>0.25676532176104755</v>
      </c>
      <c r="C466" s="40">
        <v>0.24596831826635307</v>
      </c>
      <c r="D466" s="33">
        <v>2.0710991098415548</v>
      </c>
      <c r="E466" s="34">
        <v>3.8946069241025696</v>
      </c>
      <c r="F466" s="53">
        <v>4.065564244404535</v>
      </c>
      <c r="G466" s="28">
        <v>3.4881074314327964E-2</v>
      </c>
      <c r="H466" s="35">
        <v>1.034881074314328</v>
      </c>
      <c r="I466" s="35">
        <v>2.0012918984085051</v>
      </c>
      <c r="J466" s="35">
        <v>3.7633376633957529</v>
      </c>
      <c r="K466" s="35">
        <v>3.9285327998661295</v>
      </c>
      <c r="L466" s="36">
        <v>2</v>
      </c>
      <c r="M466" s="36">
        <v>3.48</v>
      </c>
      <c r="N466" s="36">
        <v>4.04</v>
      </c>
      <c r="O466" s="35">
        <v>2.0697621486286559</v>
      </c>
      <c r="P466" s="35">
        <v>3.6013861386138615</v>
      </c>
      <c r="Q466" s="35">
        <v>4.1809195402298851</v>
      </c>
      <c r="R466" s="37">
        <v>0.48314730301863967</v>
      </c>
      <c r="S466" s="37">
        <v>0.27767086380381589</v>
      </c>
      <c r="T466" s="37">
        <v>0.23918183317754441</v>
      </c>
      <c r="U466" s="36">
        <v>0.99935446777677339</v>
      </c>
      <c r="V466" s="36">
        <v>0.92471107066696467</v>
      </c>
      <c r="W466" s="36">
        <v>1.028373748117279</v>
      </c>
      <c r="X466" s="36" t="s">
        <v>502</v>
      </c>
      <c r="Y466" s="36" t="s">
        <v>498</v>
      </c>
      <c r="Z466" s="36" t="s">
        <v>269</v>
      </c>
      <c r="AA466" s="26" t="s">
        <v>84</v>
      </c>
      <c r="AB466" s="52" t="s">
        <v>86</v>
      </c>
      <c r="AC466" s="36" t="s">
        <v>573</v>
      </c>
      <c r="AD466" s="38" t="s">
        <v>78</v>
      </c>
      <c r="AE466" s="66" t="str">
        <f>VLOOKUP(AD466,cs_lookup!$A$2:$B$54,2,FALSE)</f>
        <v>1</v>
      </c>
    </row>
    <row r="467" spans="1:31" x14ac:dyDescent="0.25">
      <c r="A467" s="40">
        <v>0.29727999199478483</v>
      </c>
      <c r="B467" s="40">
        <v>0.25920700728115953</v>
      </c>
      <c r="C467" s="40">
        <v>0.40452061535690981</v>
      </c>
      <c r="D467" s="33">
        <v>3.363832168084635</v>
      </c>
      <c r="E467" s="34">
        <v>3.8579203953205976</v>
      </c>
      <c r="F467" s="53">
        <v>2.4720618975566842</v>
      </c>
      <c r="G467" s="28">
        <v>3.4717586740708128E-2</v>
      </c>
      <c r="H467" s="35">
        <v>1.0347175867407081</v>
      </c>
      <c r="I467" s="35">
        <v>3.2509664580849384</v>
      </c>
      <c r="J467" s="35">
        <v>3.7284766826789824</v>
      </c>
      <c r="K467" s="35">
        <v>2.3891175033986958</v>
      </c>
      <c r="L467" s="36">
        <v>2</v>
      </c>
      <c r="M467" s="36">
        <v>3.46</v>
      </c>
      <c r="N467" s="36">
        <v>4.07</v>
      </c>
      <c r="O467" s="35">
        <v>2.0694351734814163</v>
      </c>
      <c r="P467" s="35">
        <v>3.5801228501228501</v>
      </c>
      <c r="Q467" s="35">
        <v>4.2113005780346819</v>
      </c>
      <c r="R467" s="37">
        <v>0.48322364131740225</v>
      </c>
      <c r="S467" s="37">
        <v>0.27932002388289146</v>
      </c>
      <c r="T467" s="37">
        <v>0.23745633479970626</v>
      </c>
      <c r="U467" s="36">
        <v>0.6152016718062816</v>
      </c>
      <c r="V467" s="36">
        <v>0.92799292967923919</v>
      </c>
      <c r="W467" s="36">
        <v>1.7035579012794997</v>
      </c>
      <c r="X467" s="36" t="s">
        <v>460</v>
      </c>
      <c r="Y467" s="36" t="s">
        <v>506</v>
      </c>
      <c r="Z467" s="36" t="s">
        <v>276</v>
      </c>
      <c r="AA467" s="26" t="s">
        <v>90</v>
      </c>
      <c r="AB467" s="52" t="s">
        <v>75</v>
      </c>
      <c r="AC467" s="36" t="s">
        <v>573</v>
      </c>
      <c r="AD467" s="38" t="s">
        <v>165</v>
      </c>
      <c r="AE467" s="66" t="str">
        <f>VLOOKUP(AD467,cs_lookup!$A$2:$B$54,2,FALSE)</f>
        <v>1</v>
      </c>
    </row>
    <row r="468" spans="1:31" x14ac:dyDescent="0.25">
      <c r="A468" s="40">
        <v>0.31636152608073065</v>
      </c>
      <c r="B468" s="40">
        <v>0.25272903642723732</v>
      </c>
      <c r="C468" s="40">
        <v>0.39411865218361952</v>
      </c>
      <c r="D468" s="33">
        <v>3.160940625077195</v>
      </c>
      <c r="E468" s="34">
        <v>3.9568069191286135</v>
      </c>
      <c r="F468" s="53">
        <v>2.5373069618996387</v>
      </c>
      <c r="G468" s="28">
        <v>3.1861724655943835E-2</v>
      </c>
      <c r="H468" s="35">
        <v>1.0318617246559438</v>
      </c>
      <c r="I468" s="35">
        <v>3.063337411930029</v>
      </c>
      <c r="J468" s="35">
        <v>3.8346290249771027</v>
      </c>
      <c r="K468" s="35">
        <v>2.4589602475522185</v>
      </c>
      <c r="L468" s="36">
        <v>2.57</v>
      </c>
      <c r="M468" s="36">
        <v>3.37</v>
      </c>
      <c r="N468" s="36">
        <v>2.89</v>
      </c>
      <c r="O468" s="35">
        <v>2.6518846323657757</v>
      </c>
      <c r="P468" s="35">
        <v>3.477374012090531</v>
      </c>
      <c r="Q468" s="35">
        <v>2.9820803842556778</v>
      </c>
      <c r="R468" s="37">
        <v>0.37709031071532284</v>
      </c>
      <c r="S468" s="37">
        <v>0.28757332300842126</v>
      </c>
      <c r="T468" s="37">
        <v>0.33533636627625596</v>
      </c>
      <c r="U468" s="36">
        <v>0.83895426928527395</v>
      </c>
      <c r="V468" s="36">
        <v>0.87883338337275618</v>
      </c>
      <c r="W468" s="36">
        <v>1.1752935017460577</v>
      </c>
      <c r="X468" s="36" t="s">
        <v>455</v>
      </c>
      <c r="Y468" s="36" t="s">
        <v>508</v>
      </c>
      <c r="Z468" s="36" t="s">
        <v>276</v>
      </c>
      <c r="AA468" s="26" t="s">
        <v>85</v>
      </c>
      <c r="AB468" s="52" t="s">
        <v>79</v>
      </c>
      <c r="AC468" s="36" t="s">
        <v>573</v>
      </c>
      <c r="AD468" s="38" t="s">
        <v>239</v>
      </c>
      <c r="AE468" s="66" t="str">
        <f>VLOOKUP(AD468,cs_lookup!$A$2:$B$54,2,FALSE)</f>
        <v>2</v>
      </c>
    </row>
    <row r="469" spans="1:31" x14ac:dyDescent="0.25">
      <c r="A469" s="40">
        <v>0.4492803728325076</v>
      </c>
      <c r="B469" s="40">
        <v>0.27222140083112656</v>
      </c>
      <c r="C469" s="40">
        <v>0.26255434901458996</v>
      </c>
      <c r="D469" s="33">
        <v>2.2257816287309784</v>
      </c>
      <c r="E469" s="34">
        <v>3.6734804719499379</v>
      </c>
      <c r="F469" s="53">
        <v>3.8087352342597485</v>
      </c>
      <c r="G469" s="28">
        <v>4.7650036586120326E-2</v>
      </c>
      <c r="H469" s="35">
        <v>1.0476500365861203</v>
      </c>
      <c r="I469" s="35">
        <v>2.1245468916165229</v>
      </c>
      <c r="J469" s="35">
        <v>3.5064003662142436</v>
      </c>
      <c r="K469" s="35">
        <v>3.635503365867212</v>
      </c>
      <c r="L469" s="36">
        <v>1.93</v>
      </c>
      <c r="M469" s="36">
        <v>3.32</v>
      </c>
      <c r="N469" s="36">
        <v>4.38</v>
      </c>
      <c r="O469" s="35">
        <v>2.0219645706112122</v>
      </c>
      <c r="P469" s="35">
        <v>3.4781981214659194</v>
      </c>
      <c r="Q469" s="35">
        <v>4.5887071602472069</v>
      </c>
      <c r="R469" s="37">
        <v>0.49456850754695159</v>
      </c>
      <c r="S469" s="37">
        <v>0.28750518661614954</v>
      </c>
      <c r="T469" s="37">
        <v>0.21792630583689876</v>
      </c>
      <c r="U469" s="36">
        <v>0.90842899613832651</v>
      </c>
      <c r="V469" s="36">
        <v>0.94683996499364542</v>
      </c>
      <c r="W469" s="36">
        <v>1.2047850212772933</v>
      </c>
      <c r="X469" s="36" t="s">
        <v>373</v>
      </c>
      <c r="Y469" s="36" t="s">
        <v>376</v>
      </c>
      <c r="Z469" s="36" t="s">
        <v>275</v>
      </c>
      <c r="AA469" s="26" t="s">
        <v>90</v>
      </c>
      <c r="AB469" s="52" t="s">
        <v>75</v>
      </c>
      <c r="AC469" s="36" t="s">
        <v>574</v>
      </c>
      <c r="AD469" s="38" t="s">
        <v>204</v>
      </c>
      <c r="AE469" s="66" t="str">
        <f>VLOOKUP(AD469,cs_lookup!$A$2:$B$54,2,FALSE)</f>
        <v>1</v>
      </c>
    </row>
    <row r="470" spans="1:31" x14ac:dyDescent="0.25">
      <c r="A470" s="40">
        <v>0.67750284470907207</v>
      </c>
      <c r="B470" s="40">
        <v>0.15404728592461309</v>
      </c>
      <c r="C470" s="40">
        <v>0.12467203870841308</v>
      </c>
      <c r="D470" s="33">
        <v>1.4760085626347623</v>
      </c>
      <c r="E470" s="34">
        <v>6.4915132648904645</v>
      </c>
      <c r="F470" s="53">
        <v>8.0210447375359912</v>
      </c>
      <c r="G470" s="28">
        <v>4.0410157612902564E-2</v>
      </c>
      <c r="H470" s="35">
        <v>1.0404101576129026</v>
      </c>
      <c r="I470" s="35">
        <v>1.418679500420573</v>
      </c>
      <c r="J470" s="35">
        <v>6.2393789770223602</v>
      </c>
      <c r="K470" s="35">
        <v>7.7095025253687686</v>
      </c>
      <c r="L470" s="36">
        <v>2.0299999999999998</v>
      </c>
      <c r="M470" s="36">
        <v>3.13</v>
      </c>
      <c r="N470" s="36">
        <v>4.38</v>
      </c>
      <c r="O470" s="35">
        <v>2.1120326199541921</v>
      </c>
      <c r="P470" s="35">
        <v>3.256483793328385</v>
      </c>
      <c r="Q470" s="35">
        <v>4.5569964903445133</v>
      </c>
      <c r="R470" s="37">
        <v>0.47347753559871109</v>
      </c>
      <c r="S470" s="37">
        <v>0.30707967963750271</v>
      </c>
      <c r="T470" s="37">
        <v>0.21944278476378618</v>
      </c>
      <c r="U470" s="36">
        <v>1.4309081081373196</v>
      </c>
      <c r="V470" s="36">
        <v>0.50165249001972634</v>
      </c>
      <c r="W470" s="36">
        <v>0.56813004283833368</v>
      </c>
      <c r="X470" s="36" t="s">
        <v>305</v>
      </c>
      <c r="Y470" s="36" t="s">
        <v>374</v>
      </c>
      <c r="Z470" s="36" t="s">
        <v>275</v>
      </c>
      <c r="AA470" s="26" t="s">
        <v>84</v>
      </c>
      <c r="AB470" s="52" t="s">
        <v>92</v>
      </c>
      <c r="AC470" s="36" t="s">
        <v>574</v>
      </c>
      <c r="AD470" s="38" t="s">
        <v>89</v>
      </c>
      <c r="AE470" s="66" t="str">
        <f>VLOOKUP(AD470,cs_lookup!$A$2:$B$54,2,FALSE)</f>
        <v>1</v>
      </c>
    </row>
    <row r="471" spans="1:31" x14ac:dyDescent="0.25">
      <c r="A471" s="40">
        <v>9.1618662756777033E-2</v>
      </c>
      <c r="B471" s="40">
        <v>0.35948904736361226</v>
      </c>
      <c r="C471" s="40">
        <v>0.50011312699225263</v>
      </c>
      <c r="D471" s="33">
        <v>10.914806764367777</v>
      </c>
      <c r="E471" s="34">
        <v>2.7817259171975004</v>
      </c>
      <c r="F471" s="53">
        <v>1.9995475943895615</v>
      </c>
      <c r="G471" s="28">
        <v>3.9365382652929437E-2</v>
      </c>
      <c r="H471" s="35">
        <v>1.0393653826529294</v>
      </c>
      <c r="I471" s="35">
        <v>10.50141456174754</v>
      </c>
      <c r="J471" s="35">
        <v>2.6763696036299387</v>
      </c>
      <c r="K471" s="35">
        <v>1.9238158474027813</v>
      </c>
      <c r="L471" s="36">
        <v>3.23</v>
      </c>
      <c r="M471" s="36">
        <v>3.39</v>
      </c>
      <c r="N471" s="36">
        <v>2.2999999999999998</v>
      </c>
      <c r="O471" s="35">
        <v>3.3571501859689619</v>
      </c>
      <c r="P471" s="35">
        <v>3.523448647193431</v>
      </c>
      <c r="Q471" s="35">
        <v>2.3905403801017373</v>
      </c>
      <c r="R471" s="37">
        <v>0.29787169015537318</v>
      </c>
      <c r="S471" s="37">
        <v>0.28381284932208117</v>
      </c>
      <c r="T471" s="37">
        <v>0.41831546052254581</v>
      </c>
      <c r="U471" s="36">
        <v>0.30757761071214162</v>
      </c>
      <c r="V471" s="36">
        <v>1.2666411976141749</v>
      </c>
      <c r="W471" s="36">
        <v>1.1955406246939282</v>
      </c>
      <c r="X471" s="36" t="s">
        <v>483</v>
      </c>
      <c r="Y471" s="36" t="s">
        <v>317</v>
      </c>
      <c r="Z471" s="36" t="s">
        <v>279</v>
      </c>
      <c r="AA471" s="117" t="s">
        <v>85</v>
      </c>
      <c r="AB471" s="52" t="s">
        <v>76</v>
      </c>
      <c r="AC471" s="36" t="s">
        <v>574</v>
      </c>
      <c r="AD471" s="38" t="s">
        <v>75</v>
      </c>
      <c r="AE471" s="66" t="str">
        <f>VLOOKUP(AD471,cs_lookup!$A$2:$B$54,2,FALSE)</f>
        <v>X</v>
      </c>
    </row>
    <row r="472" spans="1:31" x14ac:dyDescent="0.25">
      <c r="A472" s="40">
        <v>0.56781622118168751</v>
      </c>
      <c r="B472" s="40">
        <v>0.19890473062969838</v>
      </c>
      <c r="C472" s="40">
        <v>0.21749820267153683</v>
      </c>
      <c r="D472" s="33">
        <v>1.761133202427523</v>
      </c>
      <c r="E472" s="34">
        <v>5.0275325118420806</v>
      </c>
      <c r="F472" s="53">
        <v>4.5977391432065673</v>
      </c>
      <c r="G472" s="28">
        <v>2.8915280012352884E-2</v>
      </c>
      <c r="H472" s="35">
        <v>1.0289152800123529</v>
      </c>
      <c r="I472" s="35">
        <v>1.7116406342088528</v>
      </c>
      <c r="J472" s="35">
        <v>4.8862453590753567</v>
      </c>
      <c r="K472" s="35">
        <v>4.4685303372609724</v>
      </c>
      <c r="L472" s="36">
        <v>1.78</v>
      </c>
      <c r="M472" s="36">
        <v>3.96</v>
      </c>
      <c r="N472" s="36">
        <v>4.66</v>
      </c>
      <c r="O472" s="35">
        <v>1.8314691984219882</v>
      </c>
      <c r="P472" s="35">
        <v>4.0745045088489178</v>
      </c>
      <c r="Q472" s="35">
        <v>4.7947452048575645</v>
      </c>
      <c r="R472" s="37">
        <v>0.54600972861657182</v>
      </c>
      <c r="S472" s="37">
        <v>0.245428615388257</v>
      </c>
      <c r="T472" s="37">
        <v>0.20856165599517118</v>
      </c>
      <c r="U472" s="36">
        <v>1.0399379194586276</v>
      </c>
      <c r="V472" s="36">
        <v>0.81043822178208547</v>
      </c>
      <c r="W472" s="36">
        <v>1.04284846432449</v>
      </c>
      <c r="X472" s="36" t="s">
        <v>341</v>
      </c>
      <c r="Y472" s="36" t="s">
        <v>517</v>
      </c>
      <c r="Z472" s="36" t="s">
        <v>274</v>
      </c>
      <c r="AA472" s="26" t="s">
        <v>84</v>
      </c>
      <c r="AB472" s="52" t="s">
        <v>86</v>
      </c>
      <c r="AC472" s="20">
        <v>44425</v>
      </c>
      <c r="AD472" s="38" t="s">
        <v>74</v>
      </c>
      <c r="AE472" s="66" t="str">
        <f>VLOOKUP(AD472,cs_lookup!$A$2:$B$54,2,FALSE)</f>
        <v>X</v>
      </c>
    </row>
    <row r="473" spans="1:31" x14ac:dyDescent="0.25">
      <c r="A473" s="40">
        <v>0.31002147845681377</v>
      </c>
      <c r="B473" s="40">
        <v>0.30916331728248087</v>
      </c>
      <c r="C473" s="40">
        <v>0.35351896530293031</v>
      </c>
      <c r="D473" s="33">
        <v>3.225582965985696</v>
      </c>
      <c r="E473" s="34">
        <v>3.2345363893424177</v>
      </c>
      <c r="F473" s="53">
        <v>2.828702553887315</v>
      </c>
      <c r="G473" s="28">
        <v>3.862051275811873E-2</v>
      </c>
      <c r="H473" s="35">
        <v>1.0386205127581187</v>
      </c>
      <c r="I473" s="35">
        <v>3.1056414988569485</v>
      </c>
      <c r="J473" s="35">
        <v>3.1142619942609389</v>
      </c>
      <c r="K473" s="35">
        <v>2.723518859044606</v>
      </c>
      <c r="L473" s="36">
        <v>3.43</v>
      </c>
      <c r="M473" s="36">
        <v>3.11</v>
      </c>
      <c r="N473" s="36">
        <v>2.35</v>
      </c>
      <c r="O473" s="35">
        <v>3.5624683587603476</v>
      </c>
      <c r="P473" s="35">
        <v>3.2301097946777491</v>
      </c>
      <c r="Q473" s="35">
        <v>2.440758204981579</v>
      </c>
      <c r="R473" s="37">
        <v>0.28070424753133127</v>
      </c>
      <c r="S473" s="37">
        <v>0.30958699968889591</v>
      </c>
      <c r="T473" s="37">
        <v>0.40970875277977287</v>
      </c>
      <c r="U473" s="36">
        <v>1.1044417075385018</v>
      </c>
      <c r="V473" s="36">
        <v>0.99863145930920616</v>
      </c>
      <c r="W473" s="36">
        <v>0.86285431517972522</v>
      </c>
      <c r="X473" s="36" t="s">
        <v>513</v>
      </c>
      <c r="Y473" s="36" t="s">
        <v>316</v>
      </c>
      <c r="Z473" s="36" t="s">
        <v>279</v>
      </c>
      <c r="AA473" s="26" t="s">
        <v>90</v>
      </c>
      <c r="AB473" s="52" t="s">
        <v>75</v>
      </c>
      <c r="AC473" s="20">
        <v>44426</v>
      </c>
      <c r="AD473" s="38" t="s">
        <v>76</v>
      </c>
      <c r="AE473" s="66" t="str">
        <f>VLOOKUP(AD473,cs_lookup!$A$2:$B$54,2,FALSE)</f>
        <v>2</v>
      </c>
    </row>
    <row r="474" spans="1:31" x14ac:dyDescent="0.25">
      <c r="A474" s="40">
        <v>0.27157440626932638</v>
      </c>
      <c r="B474" s="40">
        <v>0.21952583731968581</v>
      </c>
      <c r="C474" s="40">
        <v>0.46077572134777267</v>
      </c>
      <c r="D474" s="33">
        <v>3.6822321136119056</v>
      </c>
      <c r="E474" s="34">
        <v>4.5552724554410604</v>
      </c>
      <c r="F474" s="53">
        <v>2.1702532352941515</v>
      </c>
      <c r="G474" s="28">
        <v>3.1769244739657365E-2</v>
      </c>
      <c r="H474" s="35">
        <v>1.0317692447396574</v>
      </c>
      <c r="I474" s="35">
        <v>3.5688523692533889</v>
      </c>
      <c r="J474" s="35">
        <v>4.4150108938268229</v>
      </c>
      <c r="K474" s="35">
        <v>2.1034288881539243</v>
      </c>
      <c r="L474" s="36">
        <v>1.79</v>
      </c>
      <c r="M474" s="36">
        <v>3.7</v>
      </c>
      <c r="N474" s="36">
        <v>4.93</v>
      </c>
      <c r="O474" s="35">
        <v>1.8468669480839868</v>
      </c>
      <c r="P474" s="35">
        <v>3.8175462055367326</v>
      </c>
      <c r="Q474" s="35">
        <v>5.0866223765665106</v>
      </c>
      <c r="R474" s="37">
        <v>0.54145752136473058</v>
      </c>
      <c r="S474" s="37">
        <v>0.26194836844401831</v>
      </c>
      <c r="T474" s="37">
        <v>0.19659411019125109</v>
      </c>
      <c r="U474" s="36">
        <v>0.50156179488435149</v>
      </c>
      <c r="V474" s="36">
        <v>0.83805002727704059</v>
      </c>
      <c r="W474" s="36">
        <v>2.3437920947861555</v>
      </c>
      <c r="X474" s="36" t="s">
        <v>489</v>
      </c>
      <c r="Y474" s="36" t="s">
        <v>529</v>
      </c>
      <c r="Z474" s="36" t="s">
        <v>274</v>
      </c>
      <c r="AA474" s="26" t="s">
        <v>85</v>
      </c>
      <c r="AB474" s="52" t="s">
        <v>79</v>
      </c>
      <c r="AC474" s="20">
        <v>44426</v>
      </c>
      <c r="AD474" s="38" t="s">
        <v>100</v>
      </c>
      <c r="AE474" s="66" t="str">
        <f>VLOOKUP(AD474,cs_lookup!$A$2:$B$54,2,FALSE)</f>
        <v>1</v>
      </c>
    </row>
    <row r="475" spans="1:31" x14ac:dyDescent="0.25">
      <c r="A475" s="40">
        <v>0.11212342149741594</v>
      </c>
      <c r="B475" s="40">
        <v>0.20514383134749042</v>
      </c>
      <c r="C475" s="40">
        <v>0.58645271565534351</v>
      </c>
      <c r="D475" s="33">
        <v>8.9187431728797772</v>
      </c>
      <c r="E475" s="34">
        <v>4.8746286614200613</v>
      </c>
      <c r="F475" s="53">
        <v>1.7051673106885177</v>
      </c>
      <c r="G475" s="28">
        <v>2.9054577441674168E-2</v>
      </c>
      <c r="H475" s="35">
        <v>1.0290545774416742</v>
      </c>
      <c r="I475" s="35">
        <v>8.666929207051977</v>
      </c>
      <c r="J475" s="35">
        <v>4.7369972091653718</v>
      </c>
      <c r="K475" s="35">
        <v>1.6570232017506039</v>
      </c>
      <c r="L475" s="36">
        <v>1.82</v>
      </c>
      <c r="M475" s="36">
        <v>3.78</v>
      </c>
      <c r="N475" s="36">
        <v>4.6500000000000004</v>
      </c>
      <c r="O475" s="35">
        <v>1.872879330943847</v>
      </c>
      <c r="P475" s="35">
        <v>3.8898263027295283</v>
      </c>
      <c r="Q475" s="35">
        <v>4.785103785103785</v>
      </c>
      <c r="R475" s="37">
        <v>0.53393722888491968</v>
      </c>
      <c r="S475" s="37">
        <v>0.25708088798162798</v>
      </c>
      <c r="T475" s="37">
        <v>0.20898188313345242</v>
      </c>
      <c r="U475" s="36">
        <v>0.20999363863721532</v>
      </c>
      <c r="V475" s="36">
        <v>0.79797387101817852</v>
      </c>
      <c r="W475" s="36">
        <v>2.8062371094667777</v>
      </c>
      <c r="X475" s="36" t="s">
        <v>338</v>
      </c>
      <c r="Y475" s="36" t="s">
        <v>417</v>
      </c>
      <c r="Z475" s="36" t="s">
        <v>274</v>
      </c>
      <c r="AA475" s="26" t="s">
        <v>85</v>
      </c>
      <c r="AB475" s="52" t="s">
        <v>79</v>
      </c>
      <c r="AC475" s="20">
        <v>44426</v>
      </c>
      <c r="AD475" s="38" t="s">
        <v>100</v>
      </c>
      <c r="AE475" s="66" t="str">
        <f>VLOOKUP(AD475,cs_lookup!$A$2:$B$54,2,FALSE)</f>
        <v>1</v>
      </c>
    </row>
    <row r="476" spans="1:31" x14ac:dyDescent="0.25">
      <c r="A476" s="40">
        <v>0.30176105517687124</v>
      </c>
      <c r="B476" s="40">
        <v>0.27724002915432072</v>
      </c>
      <c r="C476" s="40">
        <v>0.38597980134049498</v>
      </c>
      <c r="D476" s="33">
        <v>3.3138802467862192</v>
      </c>
      <c r="E476" s="34">
        <v>3.6069827400117891</v>
      </c>
      <c r="F476" s="53">
        <v>2.590809147336294</v>
      </c>
      <c r="G476" s="28">
        <v>2.818148510014673E-2</v>
      </c>
      <c r="H476" s="35">
        <v>1.0281814851001467</v>
      </c>
      <c r="I476" s="35">
        <v>3.2230499136671784</v>
      </c>
      <c r="J476" s="35">
        <v>3.5081187439009978</v>
      </c>
      <c r="K476" s="35">
        <v>2.5197975113157618</v>
      </c>
      <c r="L476" s="36">
        <v>2.2999999999999998</v>
      </c>
      <c r="M476" s="36">
        <v>3.2</v>
      </c>
      <c r="N476" s="36">
        <v>3.56</v>
      </c>
      <c r="O476" s="35">
        <v>2.3648174157303372</v>
      </c>
      <c r="P476" s="35">
        <v>3.2901807523204698</v>
      </c>
      <c r="Q476" s="35">
        <v>3.6603260869565224</v>
      </c>
      <c r="R476" s="37">
        <v>0.42286562731997029</v>
      </c>
      <c r="S476" s="37">
        <v>0.30393466963622856</v>
      </c>
      <c r="T476" s="37">
        <v>0.27319970304380098</v>
      </c>
      <c r="U476" s="36">
        <v>0.71360979867142837</v>
      </c>
      <c r="V476" s="36">
        <v>0.91216980769631184</v>
      </c>
      <c r="W476" s="36">
        <v>1.4128119358849101</v>
      </c>
      <c r="X476" s="36" t="s">
        <v>488</v>
      </c>
      <c r="Y476" s="36" t="s">
        <v>487</v>
      </c>
      <c r="Z476" s="36" t="s">
        <v>274</v>
      </c>
      <c r="AA476" s="26" t="s">
        <v>90</v>
      </c>
      <c r="AB476" s="52" t="s">
        <v>75</v>
      </c>
      <c r="AC476" s="20">
        <v>44426</v>
      </c>
      <c r="AD476" s="38" t="s">
        <v>75</v>
      </c>
      <c r="AE476" s="66" t="str">
        <f>VLOOKUP(AD476,cs_lookup!$A$2:$B$54,2,FALSE)</f>
        <v>X</v>
      </c>
    </row>
    <row r="477" spans="1:31" x14ac:dyDescent="0.25">
      <c r="A477" s="40">
        <v>0.34526686445703225</v>
      </c>
      <c r="B477" s="40">
        <v>0.23800643658544327</v>
      </c>
      <c r="C477" s="40">
        <v>0.38278672858818219</v>
      </c>
      <c r="D477" s="33">
        <v>2.8963103701613622</v>
      </c>
      <c r="E477" s="34">
        <v>4.201567043087107</v>
      </c>
      <c r="F477" s="53">
        <v>2.6124207693622559</v>
      </c>
      <c r="G477" s="28">
        <v>2.8680880103695516E-2</v>
      </c>
      <c r="H477" s="35">
        <v>1.0286808801036955</v>
      </c>
      <c r="I477" s="35">
        <v>2.8155576974167165</v>
      </c>
      <c r="J477" s="35">
        <v>4.0844222191274433</v>
      </c>
      <c r="K477" s="35">
        <v>2.5395832856336482</v>
      </c>
      <c r="L477" s="36">
        <v>2.1</v>
      </c>
      <c r="M477" s="36">
        <v>3.63</v>
      </c>
      <c r="N477" s="36">
        <v>3.61</v>
      </c>
      <c r="O477" s="35">
        <v>2.1602298482177607</v>
      </c>
      <c r="P477" s="35">
        <v>3.7341115947764147</v>
      </c>
      <c r="Q477" s="35">
        <v>3.7135379771743406</v>
      </c>
      <c r="R477" s="37">
        <v>0.46291370375472918</v>
      </c>
      <c r="S477" s="37">
        <v>0.26780131622174413</v>
      </c>
      <c r="T477" s="37">
        <v>0.26928498002352669</v>
      </c>
      <c r="U477" s="36">
        <v>0.74585578620063697</v>
      </c>
      <c r="V477" s="36">
        <v>0.88874259448512116</v>
      </c>
      <c r="W477" s="36">
        <v>1.4214930537705415</v>
      </c>
      <c r="X477" s="36" t="s">
        <v>458</v>
      </c>
      <c r="Y477" s="36" t="s">
        <v>464</v>
      </c>
      <c r="Z477" s="36" t="s">
        <v>276</v>
      </c>
      <c r="AA477" s="26" t="s">
        <v>85</v>
      </c>
      <c r="AB477" s="52" t="s">
        <v>79</v>
      </c>
      <c r="AC477" s="20">
        <v>44426</v>
      </c>
      <c r="AD477" s="38" t="s">
        <v>79</v>
      </c>
      <c r="AE477" s="66" t="str">
        <f>VLOOKUP(AD477,cs_lookup!$A$2:$B$54,2,FALSE)</f>
        <v>2</v>
      </c>
    </row>
    <row r="478" spans="1:31" x14ac:dyDescent="0.25">
      <c r="A478" s="40">
        <v>0.16634074709713448</v>
      </c>
      <c r="B478" s="40">
        <v>0.20958805648230541</v>
      </c>
      <c r="C478" s="40">
        <v>0.54789707258884479</v>
      </c>
      <c r="D478" s="33">
        <v>6.011756093749244</v>
      </c>
      <c r="E478" s="34">
        <v>4.7712642446513911</v>
      </c>
      <c r="F478" s="53">
        <v>1.8251603266922805</v>
      </c>
      <c r="G478" s="28">
        <v>2.8633360664235052E-2</v>
      </c>
      <c r="H478" s="35">
        <v>1.0286333606642351</v>
      </c>
      <c r="I478" s="35">
        <v>5.844410966670555</v>
      </c>
      <c r="J478" s="35">
        <v>4.6384498375304197</v>
      </c>
      <c r="K478" s="35">
        <v>1.7743545917212835</v>
      </c>
      <c r="L478" s="36">
        <v>2.2599999999999998</v>
      </c>
      <c r="M478" s="36">
        <v>3.75</v>
      </c>
      <c r="N478" s="36">
        <v>3.13</v>
      </c>
      <c r="O478" s="35">
        <v>2.3247113951011711</v>
      </c>
      <c r="P478" s="35">
        <v>3.8573751024908813</v>
      </c>
      <c r="Q478" s="35">
        <v>3.2196224188790556</v>
      </c>
      <c r="R478" s="37">
        <v>0.4301609232471974</v>
      </c>
      <c r="S478" s="37">
        <v>0.25924364974364428</v>
      </c>
      <c r="T478" s="37">
        <v>0.31059542700915849</v>
      </c>
      <c r="U478" s="36">
        <v>0.38669423024635052</v>
      </c>
      <c r="V478" s="36">
        <v>0.80845975085429755</v>
      </c>
      <c r="W478" s="36">
        <v>1.7640216981452497</v>
      </c>
      <c r="X478" s="36" t="s">
        <v>466</v>
      </c>
      <c r="Y478" s="36" t="s">
        <v>454</v>
      </c>
      <c r="Z478" s="36" t="s">
        <v>276</v>
      </c>
      <c r="AA478" s="26" t="s">
        <v>85</v>
      </c>
      <c r="AB478" s="52" t="s">
        <v>79</v>
      </c>
      <c r="AC478" s="20">
        <v>44426</v>
      </c>
      <c r="AD478" s="38" t="s">
        <v>75</v>
      </c>
      <c r="AE478" s="66" t="str">
        <f>VLOOKUP(AD478,cs_lookup!$A$2:$B$54,2,FALSE)</f>
        <v>X</v>
      </c>
    </row>
    <row r="479" spans="1:31" x14ac:dyDescent="0.25">
      <c r="A479" s="40">
        <v>0.48480318180445581</v>
      </c>
      <c r="B479" s="40">
        <v>0.25592530506921163</v>
      </c>
      <c r="C479" s="40">
        <v>0.24493712825242034</v>
      </c>
      <c r="D479" s="33">
        <v>2.0626927329106262</v>
      </c>
      <c r="E479" s="34">
        <v>3.9073900868441407</v>
      </c>
      <c r="F479" s="53">
        <v>4.0826803479521834</v>
      </c>
      <c r="G479" s="28">
        <v>3.2368750941706104E-2</v>
      </c>
      <c r="H479" s="35">
        <v>1.0323687509417061</v>
      </c>
      <c r="I479" s="35">
        <v>1.9980193424385222</v>
      </c>
      <c r="J479" s="35">
        <v>3.7848783036874156</v>
      </c>
      <c r="K479" s="35">
        <v>3.9546725375289054</v>
      </c>
      <c r="L479" s="36">
        <v>2.41</v>
      </c>
      <c r="M479" s="36">
        <v>3.29</v>
      </c>
      <c r="N479" s="36">
        <v>3.19</v>
      </c>
      <c r="O479" s="35">
        <v>2.4880086897695119</v>
      </c>
      <c r="P479" s="35">
        <v>3.3964931905982132</v>
      </c>
      <c r="Q479" s="35">
        <v>3.2932563155040424</v>
      </c>
      <c r="R479" s="37">
        <v>0.40192785664773523</v>
      </c>
      <c r="S479" s="37">
        <v>0.2944213174835994</v>
      </c>
      <c r="T479" s="37">
        <v>0.30365082586866521</v>
      </c>
      <c r="U479" s="36">
        <v>1.2061945291573946</v>
      </c>
      <c r="V479" s="36">
        <v>0.86924855596934758</v>
      </c>
      <c r="W479" s="36">
        <v>0.80664074451870682</v>
      </c>
      <c r="X479" s="36" t="s">
        <v>516</v>
      </c>
      <c r="Y479" s="36" t="s">
        <v>486</v>
      </c>
      <c r="Z479" s="36" t="s">
        <v>274</v>
      </c>
      <c r="AA479" s="26" t="s">
        <v>84</v>
      </c>
      <c r="AB479" s="52" t="s">
        <v>86</v>
      </c>
      <c r="AC479" s="20">
        <v>44427</v>
      </c>
      <c r="AD479" s="38" t="s">
        <v>75</v>
      </c>
      <c r="AE479" s="66" t="str">
        <f>VLOOKUP(AD479,cs_lookup!$A$2:$B$54,2,FALSE)</f>
        <v>X</v>
      </c>
    </row>
    <row r="480" spans="1:31" x14ac:dyDescent="0.25">
      <c r="A480" s="40">
        <v>0.6598061113571142</v>
      </c>
      <c r="B480" s="40">
        <v>0.22452662321252287</v>
      </c>
      <c r="C480" s="40">
        <v>0.11261369878862373</v>
      </c>
      <c r="D480" s="33">
        <v>1.5155967530266765</v>
      </c>
      <c r="E480" s="34">
        <v>4.4538148113217844</v>
      </c>
      <c r="F480" s="53">
        <v>8.8799143510684537</v>
      </c>
      <c r="G480" s="28">
        <v>3.3898612105674353E-2</v>
      </c>
      <c r="H480" s="35">
        <v>1.0338986121056744</v>
      </c>
      <c r="I480" s="35">
        <v>1.4659046208989088</v>
      </c>
      <c r="J480" s="35">
        <v>4.307786816979073</v>
      </c>
      <c r="K480" s="35">
        <v>8.5887670677720589</v>
      </c>
      <c r="L480" s="36">
        <v>2.23</v>
      </c>
      <c r="M480" s="36">
        <v>3.18</v>
      </c>
      <c r="N480" s="36">
        <v>3.69</v>
      </c>
      <c r="O480" s="35">
        <v>2.305593904995654</v>
      </c>
      <c r="P480" s="35">
        <v>3.2877975864960445</v>
      </c>
      <c r="Q480" s="35">
        <v>3.8150858786699384</v>
      </c>
      <c r="R480" s="37">
        <v>0.43372772535234688</v>
      </c>
      <c r="S480" s="37">
        <v>0.30415497721249485</v>
      </c>
      <c r="T480" s="37">
        <v>0.26211729743515816</v>
      </c>
      <c r="U480" s="36">
        <v>1.521244948823846</v>
      </c>
      <c r="V480" s="36">
        <v>0.73819808990223956</v>
      </c>
      <c r="W480" s="36">
        <v>0.42963093199326829</v>
      </c>
      <c r="X480" s="36" t="s">
        <v>339</v>
      </c>
      <c r="Y480" s="36" t="s">
        <v>418</v>
      </c>
      <c r="Z480" s="36" t="s">
        <v>274</v>
      </c>
      <c r="AA480" s="26" t="s">
        <v>84</v>
      </c>
      <c r="AB480" s="52" t="s">
        <v>86</v>
      </c>
      <c r="AC480" s="20">
        <v>44427</v>
      </c>
      <c r="AD480" s="38" t="s">
        <v>75</v>
      </c>
      <c r="AE480" s="66" t="str">
        <f>VLOOKUP(AD480,cs_lookup!$A$2:$B$54,2,FALSE)</f>
        <v>X</v>
      </c>
    </row>
    <row r="481" spans="1:31" x14ac:dyDescent="0.25">
      <c r="A481" s="40">
        <v>0.2293411544060166</v>
      </c>
      <c r="B481" s="40">
        <v>0.24830998127279558</v>
      </c>
      <c r="C481" s="40">
        <v>0.46854605162493745</v>
      </c>
      <c r="D481" s="33">
        <v>4.3603164141645472</v>
      </c>
      <c r="E481" s="34">
        <v>4.0272243382008517</v>
      </c>
      <c r="F481" s="53">
        <v>2.1342619290717697</v>
      </c>
      <c r="G481" s="28">
        <v>3.4083223269429697E-2</v>
      </c>
      <c r="H481" s="35">
        <v>1.0340832232694297</v>
      </c>
      <c r="I481" s="35">
        <v>4.216601058838056</v>
      </c>
      <c r="J481" s="35">
        <v>3.8944876462342153</v>
      </c>
      <c r="K481" s="35">
        <v>2.0639169856406125</v>
      </c>
      <c r="L481" s="36">
        <v>2.65</v>
      </c>
      <c r="M481" s="36">
        <v>3.31</v>
      </c>
      <c r="N481" s="36">
        <v>2.82</v>
      </c>
      <c r="O481" s="35">
        <v>2.7403205416639884</v>
      </c>
      <c r="P481" s="35">
        <v>3.4228154690218124</v>
      </c>
      <c r="Q481" s="35">
        <v>2.9161146896197914</v>
      </c>
      <c r="R481" s="37">
        <v>0.36492081302020823</v>
      </c>
      <c r="S481" s="37">
        <v>0.29215714637569534</v>
      </c>
      <c r="T481" s="37">
        <v>0.34292204060409637</v>
      </c>
      <c r="U481" s="36">
        <v>0.62846827646773984</v>
      </c>
      <c r="V481" s="36">
        <v>0.84991924501304117</v>
      </c>
      <c r="W481" s="36">
        <v>1.3663340239068331</v>
      </c>
      <c r="X481" s="36" t="s">
        <v>415</v>
      </c>
      <c r="Y481" s="36" t="s">
        <v>343</v>
      </c>
      <c r="Z481" s="36" t="s">
        <v>274</v>
      </c>
      <c r="AA481" s="26" t="s">
        <v>85</v>
      </c>
      <c r="AB481" s="52" t="s">
        <v>79</v>
      </c>
      <c r="AC481" s="20">
        <v>44427</v>
      </c>
      <c r="AD481" s="38" t="s">
        <v>87</v>
      </c>
      <c r="AE481" s="66" t="str">
        <f>VLOOKUP(AD481,cs_lookup!$A$2:$B$54,2,FALSE)</f>
        <v>2</v>
      </c>
    </row>
    <row r="482" spans="1:31" x14ac:dyDescent="0.25">
      <c r="A482" s="40">
        <v>0.128030253830479</v>
      </c>
      <c r="B482" s="40">
        <v>0.20169795241215518</v>
      </c>
      <c r="C482" s="40">
        <v>0.57937410690709379</v>
      </c>
      <c r="D482" s="33">
        <v>7.8106538890727331</v>
      </c>
      <c r="E482" s="34">
        <v>4.9579085362084996</v>
      </c>
      <c r="F482" s="53">
        <v>1.7260005030917893</v>
      </c>
      <c r="G482" s="28">
        <v>3.5509771069194951E-2</v>
      </c>
      <c r="H482" s="35">
        <v>1.035509771069195</v>
      </c>
      <c r="I482" s="35">
        <v>7.542810417914259</v>
      </c>
      <c r="J482" s="35">
        <v>4.787891601533909</v>
      </c>
      <c r="K482" s="35">
        <v>1.6668123771634158</v>
      </c>
      <c r="L482" s="36">
        <v>4.45</v>
      </c>
      <c r="M482" s="36">
        <v>3.55</v>
      </c>
      <c r="N482" s="36">
        <v>1.89</v>
      </c>
      <c r="O482" s="35">
        <v>4.6080184812579175</v>
      </c>
      <c r="P482" s="35">
        <v>3.6760596872956417</v>
      </c>
      <c r="Q482" s="35">
        <v>1.9571134673207784</v>
      </c>
      <c r="R482" s="37">
        <v>0.21701301851702112</v>
      </c>
      <c r="S482" s="37">
        <v>0.27203040349316737</v>
      </c>
      <c r="T482" s="37">
        <v>0.51095657798981164</v>
      </c>
      <c r="U482" s="36">
        <v>0.58996577581098952</v>
      </c>
      <c r="V482" s="36">
        <v>0.7414537118723985</v>
      </c>
      <c r="W482" s="36">
        <v>1.1339008672448216</v>
      </c>
      <c r="X482" s="36" t="s">
        <v>340</v>
      </c>
      <c r="Y482" s="36" t="s">
        <v>519</v>
      </c>
      <c r="Z482" s="36" t="s">
        <v>274</v>
      </c>
      <c r="AA482" s="26" t="s">
        <v>85</v>
      </c>
      <c r="AB482" s="52" t="s">
        <v>79</v>
      </c>
      <c r="AC482" s="20">
        <v>44427</v>
      </c>
      <c r="AD482" s="38" t="s">
        <v>79</v>
      </c>
      <c r="AE482" s="66" t="str">
        <f>VLOOKUP(AD482,cs_lookup!$A$2:$B$54,2,FALSE)</f>
        <v>2</v>
      </c>
    </row>
    <row r="483" spans="1:31" x14ac:dyDescent="0.25">
      <c r="A483" s="40">
        <v>0.44548032350003713</v>
      </c>
      <c r="B483" s="40">
        <v>0.24841285121761986</v>
      </c>
      <c r="C483" s="40">
        <v>0.28641601314518927</v>
      </c>
      <c r="D483" s="33">
        <v>2.2447680565175774</v>
      </c>
      <c r="E483" s="34">
        <v>4.0255566292098104</v>
      </c>
      <c r="F483" s="53">
        <v>3.4914248998120176</v>
      </c>
      <c r="G483" s="28">
        <v>3.4576773925450111E-2</v>
      </c>
      <c r="H483" s="35">
        <v>1.0345767739254501</v>
      </c>
      <c r="I483" s="35">
        <v>2.1697452650133933</v>
      </c>
      <c r="J483" s="35">
        <v>3.8910177868538591</v>
      </c>
      <c r="K483" s="35">
        <v>3.3747373687548139</v>
      </c>
      <c r="L483" s="36">
        <v>1.85</v>
      </c>
      <c r="M483" s="36">
        <v>3.89</v>
      </c>
      <c r="N483" s="36">
        <v>4.22</v>
      </c>
      <c r="O483" s="35">
        <v>1.9139670317620827</v>
      </c>
      <c r="P483" s="35">
        <v>4.0245036505700007</v>
      </c>
      <c r="Q483" s="35">
        <v>4.365913985965399</v>
      </c>
      <c r="R483" s="37">
        <v>0.52247503922748129</v>
      </c>
      <c r="S483" s="37">
        <v>0.24847784641923917</v>
      </c>
      <c r="T483" s="37">
        <v>0.22904711435327971</v>
      </c>
      <c r="U483" s="36">
        <v>0.85263465247777859</v>
      </c>
      <c r="V483" s="36">
        <v>0.99973842657381373</v>
      </c>
      <c r="W483" s="36">
        <v>1.2504676775950316</v>
      </c>
      <c r="X483" s="36" t="s">
        <v>368</v>
      </c>
      <c r="Y483" s="36" t="s">
        <v>452</v>
      </c>
      <c r="Z483" s="36" t="s">
        <v>276</v>
      </c>
      <c r="AA483" s="26" t="s">
        <v>84</v>
      </c>
      <c r="AB483" s="52" t="s">
        <v>86</v>
      </c>
      <c r="AC483" s="20">
        <v>44427</v>
      </c>
      <c r="AD483" s="38" t="s">
        <v>78</v>
      </c>
      <c r="AE483" s="66" t="str">
        <f>VLOOKUP(AD483,cs_lookup!$A$2:$B$54,2,FALSE)</f>
        <v>1</v>
      </c>
    </row>
    <row r="484" spans="1:31" x14ac:dyDescent="0.25">
      <c r="A484" s="40">
        <v>0.24051487506300687</v>
      </c>
      <c r="B484" s="40">
        <v>0.2486067447399781</v>
      </c>
      <c r="C484" s="40">
        <v>0.4594892919492618</v>
      </c>
      <c r="D484" s="33">
        <v>4.1577469989664193</v>
      </c>
      <c r="E484" s="34">
        <v>4.0224170146546765</v>
      </c>
      <c r="F484" s="53">
        <v>2.1763292801835803</v>
      </c>
      <c r="G484" s="28">
        <v>3.6608344578553886E-2</v>
      </c>
      <c r="H484" s="35">
        <v>1.0366083445785539</v>
      </c>
      <c r="I484" s="35">
        <v>4.0109140744538418</v>
      </c>
      <c r="J484" s="35">
        <v>3.8803633365406109</v>
      </c>
      <c r="K484" s="35">
        <v>2.0994711180608858</v>
      </c>
      <c r="L484" s="36">
        <v>1.66</v>
      </c>
      <c r="M484" s="36">
        <v>3.86</v>
      </c>
      <c r="N484" s="36">
        <v>5.71</v>
      </c>
      <c r="O484" s="35">
        <v>1.7207698520003993</v>
      </c>
      <c r="P484" s="35">
        <v>4.0013082100732182</v>
      </c>
      <c r="Q484" s="35">
        <v>5.919033647543543</v>
      </c>
      <c r="R484" s="37">
        <v>0.58113523946127799</v>
      </c>
      <c r="S484" s="37">
        <v>0.24991826360251848</v>
      </c>
      <c r="T484" s="37">
        <v>0.16894649693620339</v>
      </c>
      <c r="U484" s="36">
        <v>0.41387074596606482</v>
      </c>
      <c r="V484" s="36">
        <v>0.99475220880765114</v>
      </c>
      <c r="W484" s="36">
        <v>2.7197325797336389</v>
      </c>
      <c r="X484" s="36" t="s">
        <v>471</v>
      </c>
      <c r="Y484" s="36" t="s">
        <v>506</v>
      </c>
      <c r="Z484" s="36" t="s">
        <v>276</v>
      </c>
      <c r="AA484" s="26" t="s">
        <v>85</v>
      </c>
      <c r="AB484" s="52" t="s">
        <v>79</v>
      </c>
      <c r="AC484" s="20">
        <v>44427</v>
      </c>
      <c r="AD484" s="38" t="s">
        <v>92</v>
      </c>
      <c r="AE484" s="66" t="str">
        <f>VLOOKUP(AD484,cs_lookup!$A$2:$B$54,2,FALSE)</f>
        <v>1</v>
      </c>
    </row>
    <row r="485" spans="1:31" x14ac:dyDescent="0.25">
      <c r="A485" s="40">
        <v>0.14878175116061895</v>
      </c>
      <c r="B485" s="40">
        <v>0.17478907275873315</v>
      </c>
      <c r="C485" s="40">
        <v>0.5913968993252201</v>
      </c>
      <c r="D485" s="33">
        <v>6.7212544025002039</v>
      </c>
      <c r="E485" s="34">
        <v>5.7211814458237411</v>
      </c>
      <c r="F485" s="53">
        <v>1.6909118075204541</v>
      </c>
      <c r="G485" s="28">
        <v>3.4373209728659759E-2</v>
      </c>
      <c r="H485" s="35">
        <v>1.0343732097286598</v>
      </c>
      <c r="I485" s="35">
        <v>6.4979006989782206</v>
      </c>
      <c r="J485" s="35">
        <v>5.5310611218600112</v>
      </c>
      <c r="K485" s="35">
        <v>1.6347211931020718</v>
      </c>
      <c r="L485" s="36">
        <v>2.11</v>
      </c>
      <c r="M485" s="36">
        <v>3.64</v>
      </c>
      <c r="N485" s="36">
        <v>3.5</v>
      </c>
      <c r="O485" s="35">
        <v>2.1825274725274721</v>
      </c>
      <c r="P485" s="35">
        <v>3.7651184834123215</v>
      </c>
      <c r="Q485" s="35">
        <v>3.6203062340503092</v>
      </c>
      <c r="R485" s="37">
        <v>0.45818438145108514</v>
      </c>
      <c r="S485" s="37">
        <v>0.26559589144554663</v>
      </c>
      <c r="T485" s="37">
        <v>0.27621972710336845</v>
      </c>
      <c r="U485" s="36">
        <v>0.32472025931879694</v>
      </c>
      <c r="V485" s="36">
        <v>0.6581015685424072</v>
      </c>
      <c r="W485" s="36">
        <v>2.1410378814251176</v>
      </c>
      <c r="X485" s="36" t="s">
        <v>461</v>
      </c>
      <c r="Y485" s="36" t="s">
        <v>472</v>
      </c>
      <c r="Z485" s="36" t="s">
        <v>276</v>
      </c>
      <c r="AA485" s="26" t="s">
        <v>85</v>
      </c>
      <c r="AB485" s="52" t="s">
        <v>79</v>
      </c>
      <c r="AC485" s="20">
        <v>44427</v>
      </c>
      <c r="AD485" s="38" t="s">
        <v>73</v>
      </c>
      <c r="AE485" s="66" t="str">
        <f>VLOOKUP(AD485,cs_lookup!$A$2:$B$54,2,FALSE)</f>
        <v>X</v>
      </c>
    </row>
    <row r="486" spans="1:31" x14ac:dyDescent="0.25">
      <c r="A486" s="40">
        <v>0.13353437043044705</v>
      </c>
      <c r="B486" s="40">
        <v>0.15629442144295277</v>
      </c>
      <c r="C486" s="40">
        <v>0.6173316139111571</v>
      </c>
      <c r="D486" s="33">
        <v>7.4887086880816334</v>
      </c>
      <c r="E486" s="34">
        <v>6.3981810148291087</v>
      </c>
      <c r="F486" s="53">
        <v>1.6198749221093907</v>
      </c>
      <c r="G486" s="28">
        <v>3.4927124507855289E-2</v>
      </c>
      <c r="H486" s="35">
        <v>1.0349271245078553</v>
      </c>
      <c r="I486" s="35">
        <v>7.2359768245931146</v>
      </c>
      <c r="J486" s="35">
        <v>6.1822527048671869</v>
      </c>
      <c r="K486" s="35">
        <v>1.5652067510354402</v>
      </c>
      <c r="L486" s="36">
        <v>1.98</v>
      </c>
      <c r="M486" s="36">
        <v>3.73</v>
      </c>
      <c r="N486" s="36">
        <v>3.82</v>
      </c>
      <c r="O486" s="35">
        <v>2.0491557065255535</v>
      </c>
      <c r="P486" s="35">
        <v>3.8602781744143</v>
      </c>
      <c r="Q486" s="35">
        <v>3.953421615620007</v>
      </c>
      <c r="R486" s="37">
        <v>0.48800586349562974</v>
      </c>
      <c r="S486" s="37">
        <v>0.25904868893333699</v>
      </c>
      <c r="T486" s="37">
        <v>0.25294544757103321</v>
      </c>
      <c r="U486" s="36">
        <v>0.27363271718484772</v>
      </c>
      <c r="V486" s="36">
        <v>0.60333994387894108</v>
      </c>
      <c r="W486" s="36">
        <v>2.4405721464419532</v>
      </c>
      <c r="X486" s="36" t="s">
        <v>504</v>
      </c>
      <c r="Y486" s="36" t="s">
        <v>451</v>
      </c>
      <c r="Z486" s="36" t="s">
        <v>276</v>
      </c>
      <c r="AA486" s="26" t="s">
        <v>85</v>
      </c>
      <c r="AB486" s="52" t="s">
        <v>102</v>
      </c>
      <c r="AC486" s="20">
        <v>44427</v>
      </c>
      <c r="AD486" s="38" t="s">
        <v>92</v>
      </c>
      <c r="AE486" s="66" t="str">
        <f>VLOOKUP(AD486,cs_lookup!$A$2:$B$54,2,FALSE)</f>
        <v>1</v>
      </c>
    </row>
    <row r="487" spans="1:31" x14ac:dyDescent="0.25">
      <c r="A487" s="40">
        <v>0.25740990856730206</v>
      </c>
      <c r="B487" s="40">
        <v>0.2354889630358725</v>
      </c>
      <c r="C487" s="40">
        <v>0.45737367607436369</v>
      </c>
      <c r="D487" s="33">
        <v>3.8848543382258391</v>
      </c>
      <c r="E487" s="34">
        <v>4.246483517139052</v>
      </c>
      <c r="F487" s="53">
        <v>2.186396052748369</v>
      </c>
      <c r="G487" s="28">
        <v>3.3795490081761859E-2</v>
      </c>
      <c r="H487" s="35">
        <v>1.0337954900817619</v>
      </c>
      <c r="I487" s="35">
        <v>3.7578557611221441</v>
      </c>
      <c r="J487" s="35">
        <v>4.1076630318857381</v>
      </c>
      <c r="K487" s="35">
        <v>2.1149212525346277</v>
      </c>
      <c r="L487" s="36">
        <v>2.58</v>
      </c>
      <c r="M487" s="36">
        <v>3.59</v>
      </c>
      <c r="N487" s="36">
        <v>2.72</v>
      </c>
      <c r="O487" s="35">
        <v>2.6671923644109459</v>
      </c>
      <c r="P487" s="35">
        <v>3.7113258093935251</v>
      </c>
      <c r="Q487" s="35">
        <v>2.8119237330223923</v>
      </c>
      <c r="R487" s="37">
        <v>0.37492608832541097</v>
      </c>
      <c r="S487" s="37">
        <v>0.26944548966004467</v>
      </c>
      <c r="T487" s="37">
        <v>0.35562842201454425</v>
      </c>
      <c r="U487" s="36">
        <v>0.68656174265442771</v>
      </c>
      <c r="V487" s="36">
        <v>0.87397626634235126</v>
      </c>
      <c r="W487" s="36">
        <v>1.2860998946131994</v>
      </c>
      <c r="X487" s="36" t="s">
        <v>505</v>
      </c>
      <c r="Y487" s="36" t="s">
        <v>473</v>
      </c>
      <c r="Z487" s="36" t="s">
        <v>276</v>
      </c>
      <c r="AA487" s="26" t="s">
        <v>85</v>
      </c>
      <c r="AB487" s="52" t="s">
        <v>79</v>
      </c>
      <c r="AC487" s="20">
        <v>44427</v>
      </c>
      <c r="AD487" s="38" t="s">
        <v>78</v>
      </c>
      <c r="AE487" s="66" t="str">
        <f>VLOOKUP(AD487,cs_lookup!$A$2:$B$54,2,FALSE)</f>
        <v>1</v>
      </c>
    </row>
    <row r="488" spans="1:31" x14ac:dyDescent="0.25">
      <c r="A488" s="40">
        <v>0.48936585674584049</v>
      </c>
      <c r="B488" s="40">
        <v>0.23020737802185978</v>
      </c>
      <c r="C488" s="40">
        <v>0.26330742185721789</v>
      </c>
      <c r="D488" s="33">
        <v>2.0434609121481171</v>
      </c>
      <c r="E488" s="34">
        <v>4.3439094289369091</v>
      </c>
      <c r="F488" s="53">
        <v>3.7978420545329858</v>
      </c>
      <c r="G488" s="28">
        <v>3.5752045019923573E-2</v>
      </c>
      <c r="H488" s="35">
        <v>1.0357520450199236</v>
      </c>
      <c r="I488" s="35">
        <v>1.9729248153295313</v>
      </c>
      <c r="J488" s="35">
        <v>4.1939665480972819</v>
      </c>
      <c r="K488" s="35">
        <v>3.6667483040884861</v>
      </c>
      <c r="L488" s="36">
        <v>1.84</v>
      </c>
      <c r="M488" s="36">
        <v>3.97</v>
      </c>
      <c r="N488" s="36">
        <v>4.16</v>
      </c>
      <c r="O488" s="35">
        <v>1.9057837628366594</v>
      </c>
      <c r="P488" s="35">
        <v>4.1119356187290972</v>
      </c>
      <c r="Q488" s="35">
        <v>4.3087285072828818</v>
      </c>
      <c r="R488" s="37">
        <v>0.52471850138525278</v>
      </c>
      <c r="S488" s="37">
        <v>0.24319446915588541</v>
      </c>
      <c r="T488" s="37">
        <v>0.23208702945886184</v>
      </c>
      <c r="U488" s="36">
        <v>0.93262550387287346</v>
      </c>
      <c r="V488" s="36">
        <v>0.94659791738231891</v>
      </c>
      <c r="W488" s="36">
        <v>1.1345201947353545</v>
      </c>
      <c r="X488" s="36" t="s">
        <v>507</v>
      </c>
      <c r="Y488" s="36" t="s">
        <v>369</v>
      </c>
      <c r="Z488" s="36" t="s">
        <v>276</v>
      </c>
      <c r="AA488" s="26" t="s">
        <v>84</v>
      </c>
      <c r="AB488" s="52" t="s">
        <v>86</v>
      </c>
      <c r="AC488" s="20">
        <v>44427</v>
      </c>
      <c r="AD488" s="38" t="s">
        <v>78</v>
      </c>
      <c r="AE488" s="66" t="str">
        <f>VLOOKUP(AD488,cs_lookup!$A$2:$B$54,2,FALSE)</f>
        <v>1</v>
      </c>
    </row>
    <row r="489" spans="1:31" x14ac:dyDescent="0.25">
      <c r="A489" s="40">
        <v>0.41212755082663394</v>
      </c>
      <c r="B489" s="40">
        <v>0.25045158196110673</v>
      </c>
      <c r="C489" s="40">
        <v>0.31398075461776048</v>
      </c>
      <c r="D489" s="33">
        <v>2.4264332680361407</v>
      </c>
      <c r="E489" s="34">
        <v>3.9927877163710335</v>
      </c>
      <c r="F489" s="53">
        <v>3.1849085821116581</v>
      </c>
      <c r="G489" s="28">
        <v>3.3172450777599005E-2</v>
      </c>
      <c r="H489" s="35">
        <v>1.033172450777599</v>
      </c>
      <c r="I489" s="35">
        <v>2.34852687584723</v>
      </c>
      <c r="J489" s="35">
        <v>3.8645898014082087</v>
      </c>
      <c r="K489" s="35">
        <v>3.0826495419178017</v>
      </c>
      <c r="L489" s="36">
        <v>2.29</v>
      </c>
      <c r="M489" s="36">
        <v>3.8</v>
      </c>
      <c r="N489" s="36">
        <v>3</v>
      </c>
      <c r="O489" s="35">
        <v>2.3659649122807016</v>
      </c>
      <c r="P489" s="35">
        <v>3.9260553129548761</v>
      </c>
      <c r="Q489" s="35">
        <v>3.0995173523327972</v>
      </c>
      <c r="R489" s="37">
        <v>0.42266053685303279</v>
      </c>
      <c r="S489" s="37">
        <v>0.25470858668248553</v>
      </c>
      <c r="T489" s="37">
        <v>0.32263087646448169</v>
      </c>
      <c r="U489" s="36">
        <v>0.97507932463999736</v>
      </c>
      <c r="V489" s="36">
        <v>0.98328676399635662</v>
      </c>
      <c r="W489" s="36">
        <v>0.97318879723629459</v>
      </c>
      <c r="X489" s="36" t="s">
        <v>457</v>
      </c>
      <c r="Y489" s="36" t="s">
        <v>508</v>
      </c>
      <c r="Z489" s="36" t="s">
        <v>276</v>
      </c>
      <c r="AA489" s="26" t="s">
        <v>84</v>
      </c>
      <c r="AB489" s="52" t="s">
        <v>86</v>
      </c>
      <c r="AC489" s="20">
        <v>44427</v>
      </c>
      <c r="AD489" s="38" t="s">
        <v>76</v>
      </c>
      <c r="AE489" s="66" t="str">
        <f>VLOOKUP(AD489,cs_lookup!$A$2:$B$54,2,FALSE)</f>
        <v>2</v>
      </c>
    </row>
    <row r="490" spans="1:31" x14ac:dyDescent="0.25">
      <c r="A490" s="40">
        <v>0.3459171342190398</v>
      </c>
      <c r="B490" s="40">
        <v>0.24232935939439798</v>
      </c>
      <c r="C490" s="40">
        <v>0.3783393834121675</v>
      </c>
      <c r="D490" s="33">
        <v>2.8908657625695562</v>
      </c>
      <c r="E490" s="34">
        <v>4.1266151262029762</v>
      </c>
      <c r="F490" s="53">
        <v>2.6431295388315097</v>
      </c>
      <c r="G490" s="28">
        <v>3.3684114742164484E-2</v>
      </c>
      <c r="H490" s="35">
        <v>1.0336841147421645</v>
      </c>
      <c r="I490" s="35">
        <v>2.7966626567446431</v>
      </c>
      <c r="J490" s="35">
        <v>3.9921433127878649</v>
      </c>
      <c r="K490" s="35">
        <v>2.55699928163334</v>
      </c>
      <c r="L490" s="36">
        <v>1.92</v>
      </c>
      <c r="M490" s="36">
        <v>3.71</v>
      </c>
      <c r="N490" s="36">
        <v>4.1100000000000003</v>
      </c>
      <c r="O490" s="35">
        <v>1.9846735003049558</v>
      </c>
      <c r="P490" s="35">
        <v>3.8349680656934302</v>
      </c>
      <c r="Q490" s="35">
        <v>4.2484417115902966</v>
      </c>
      <c r="R490" s="37">
        <v>0.5038612143742256</v>
      </c>
      <c r="S490" s="37">
        <v>0.26075836431226768</v>
      </c>
      <c r="T490" s="37">
        <v>0.23538042131350681</v>
      </c>
      <c r="U490" s="36">
        <v>0.68653256958596087</v>
      </c>
      <c r="V490" s="36">
        <v>0.92932535465746258</v>
      </c>
      <c r="W490" s="36">
        <v>1.6073528176256062</v>
      </c>
      <c r="X490" s="36" t="s">
        <v>460</v>
      </c>
      <c r="Y490" s="36" t="s">
        <v>474</v>
      </c>
      <c r="Z490" s="36" t="s">
        <v>276</v>
      </c>
      <c r="AA490" s="26" t="s">
        <v>85</v>
      </c>
      <c r="AB490" s="52" t="s">
        <v>79</v>
      </c>
      <c r="AC490" s="20">
        <v>44427</v>
      </c>
      <c r="AD490" s="38" t="s">
        <v>75</v>
      </c>
      <c r="AE490" s="66" t="str">
        <f>VLOOKUP(AD490,cs_lookup!$A$2:$B$54,2,FALSE)</f>
        <v>X</v>
      </c>
    </row>
    <row r="491" spans="1:31" x14ac:dyDescent="0.25">
      <c r="A491" s="40">
        <v>0.39264299168326461</v>
      </c>
      <c r="B491" s="40">
        <v>0.22659214938162131</v>
      </c>
      <c r="C491" s="40">
        <v>0.35240040450282911</v>
      </c>
      <c r="D491" s="33">
        <v>2.5468428602608939</v>
      </c>
      <c r="E491" s="34">
        <v>4.4132155625384133</v>
      </c>
      <c r="F491" s="53">
        <v>2.8376811922529219</v>
      </c>
      <c r="G491" s="28">
        <v>3.7279717807789492E-2</v>
      </c>
      <c r="H491" s="35">
        <v>1.0372797178077895</v>
      </c>
      <c r="I491" s="35">
        <v>2.4553096108380963</v>
      </c>
      <c r="J491" s="35">
        <v>4.2546050855649655</v>
      </c>
      <c r="K491" s="35">
        <v>2.7356952454928374</v>
      </c>
      <c r="L491" s="36">
        <v>1.57</v>
      </c>
      <c r="M491" s="36">
        <v>4.49</v>
      </c>
      <c r="N491" s="36">
        <v>5.63</v>
      </c>
      <c r="O491" s="35">
        <v>1.6285291569582296</v>
      </c>
      <c r="P491" s="35">
        <v>4.6573859329569753</v>
      </c>
      <c r="Q491" s="35">
        <v>5.8398848112578543</v>
      </c>
      <c r="R491" s="37">
        <v>0.61405102618353002</v>
      </c>
      <c r="S491" s="37">
        <v>0.21471271962319424</v>
      </c>
      <c r="T491" s="37">
        <v>0.17123625419327573</v>
      </c>
      <c r="U491" s="36">
        <v>0.63943056023150402</v>
      </c>
      <c r="V491" s="36">
        <v>1.0553270890484485</v>
      </c>
      <c r="W491" s="36">
        <v>2.0579777697371959</v>
      </c>
      <c r="X491" s="36" t="s">
        <v>509</v>
      </c>
      <c r="Y491" s="36" t="s">
        <v>455</v>
      </c>
      <c r="Z491" s="36" t="s">
        <v>276</v>
      </c>
      <c r="AA491" s="26" t="s">
        <v>90</v>
      </c>
      <c r="AB491" s="52" t="s">
        <v>74</v>
      </c>
      <c r="AC491" s="20">
        <v>44427</v>
      </c>
      <c r="AD491" s="38" t="s">
        <v>75</v>
      </c>
      <c r="AE491" s="66" t="str">
        <f>VLOOKUP(AD491,cs_lookup!$A$2:$B$54,2,FALSE)</f>
        <v>X</v>
      </c>
    </row>
    <row r="492" spans="1:31" x14ac:dyDescent="0.25">
      <c r="A492" s="40">
        <v>0.40964913302415262</v>
      </c>
      <c r="B492" s="40">
        <v>0.29932414284100212</v>
      </c>
      <c r="C492" s="40">
        <v>0.2747380244746111</v>
      </c>
      <c r="D492" s="33">
        <v>2.4411134294797607</v>
      </c>
      <c r="E492" s="34">
        <v>3.3408598134069982</v>
      </c>
      <c r="F492" s="53">
        <v>3.6398310787606736</v>
      </c>
      <c r="G492" s="28">
        <v>3.5149383594979433E-2</v>
      </c>
      <c r="H492" s="35">
        <v>1.0351493835949794</v>
      </c>
      <c r="I492" s="35">
        <v>2.3582233329473627</v>
      </c>
      <c r="J492" s="35">
        <v>3.2274180580627858</v>
      </c>
      <c r="K492" s="35">
        <v>3.5162374981279245</v>
      </c>
      <c r="L492" s="36">
        <v>1.76</v>
      </c>
      <c r="M492" s="36">
        <v>3.86</v>
      </c>
      <c r="N492" s="36">
        <v>4.8099999999999996</v>
      </c>
      <c r="O492" s="35">
        <v>1.8218629151271639</v>
      </c>
      <c r="P492" s="35">
        <v>3.9956766206766203</v>
      </c>
      <c r="Q492" s="35">
        <v>4.9790685350918507</v>
      </c>
      <c r="R492" s="37">
        <v>0.54888871807909934</v>
      </c>
      <c r="S492" s="37">
        <v>0.2502705035801075</v>
      </c>
      <c r="T492" s="37">
        <v>0.20084077834079314</v>
      </c>
      <c r="U492" s="36">
        <v>0.7463245636706981</v>
      </c>
      <c r="V492" s="36">
        <v>1.1960024795538613</v>
      </c>
      <c r="W492" s="36">
        <v>1.3679394530548308</v>
      </c>
      <c r="X492" s="36" t="s">
        <v>522</v>
      </c>
      <c r="Y492" s="36" t="s">
        <v>470</v>
      </c>
      <c r="Z492" s="36" t="s">
        <v>276</v>
      </c>
      <c r="AA492" s="26" t="s">
        <v>90</v>
      </c>
      <c r="AB492" s="52" t="s">
        <v>75</v>
      </c>
      <c r="AC492" s="20">
        <v>44427</v>
      </c>
      <c r="AD492" s="38" t="s">
        <v>79</v>
      </c>
      <c r="AE492" s="66" t="str">
        <f>VLOOKUP(AD492,cs_lookup!$A$2:$B$54,2,FALSE)</f>
        <v>2</v>
      </c>
    </row>
    <row r="493" spans="1:31" s="97" customFormat="1" x14ac:dyDescent="0.25">
      <c r="A493" s="115">
        <v>0.37258310366052572</v>
      </c>
      <c r="B493" s="115">
        <v>0.27596208305350384</v>
      </c>
      <c r="C493" s="115">
        <v>0.32660946050304362</v>
      </c>
      <c r="D493" s="107">
        <v>2.6839649736536018</v>
      </c>
      <c r="E493" s="108">
        <v>3.6236862286842459</v>
      </c>
      <c r="F493" s="116">
        <v>3.0617606681074112</v>
      </c>
      <c r="G493" s="109">
        <v>3.6675563317532633E-2</v>
      </c>
      <c r="H493" s="110">
        <v>1.0366755633175326</v>
      </c>
      <c r="I493" s="110">
        <v>2.5890115178026107</v>
      </c>
      <c r="J493" s="110">
        <v>3.4954872642004342</v>
      </c>
      <c r="K493" s="110">
        <v>2.9534415360474715</v>
      </c>
      <c r="L493" s="111">
        <v>1.79</v>
      </c>
      <c r="M493" s="111">
        <v>3.83</v>
      </c>
      <c r="N493" s="111">
        <v>4.6100000000000003</v>
      </c>
      <c r="O493" s="110">
        <v>1.8556492583383835</v>
      </c>
      <c r="P493" s="110">
        <v>3.9704674075061499</v>
      </c>
      <c r="Q493" s="110">
        <v>4.7790743468938262</v>
      </c>
      <c r="R493" s="112">
        <v>0.53889494229929891</v>
      </c>
      <c r="S493" s="112">
        <v>0.25185951611377155</v>
      </c>
      <c r="T493" s="112">
        <v>0.20924554158692948</v>
      </c>
      <c r="U493" s="111">
        <v>0.69138355997706757</v>
      </c>
      <c r="V493" s="111">
        <v>1.0956984564714423</v>
      </c>
      <c r="W493" s="111">
        <v>1.560890894142928</v>
      </c>
      <c r="X493" s="111" t="s">
        <v>463</v>
      </c>
      <c r="Y493" s="111" t="s">
        <v>467</v>
      </c>
      <c r="Z493" s="111" t="s">
        <v>276</v>
      </c>
      <c r="AA493" s="117" t="s">
        <v>90</v>
      </c>
      <c r="AB493" s="114" t="s">
        <v>75</v>
      </c>
      <c r="AC493" s="105">
        <v>44427</v>
      </c>
      <c r="AD493" s="38" t="s">
        <v>86</v>
      </c>
      <c r="AE493" s="72" t="str">
        <f>VLOOKUP(AD493,cs_lookup!$A$2:$B$54,2,FALSE)</f>
        <v>1</v>
      </c>
    </row>
    <row r="494" spans="1:31" x14ac:dyDescent="0.25">
      <c r="A494" s="40">
        <v>0.10254963916258744</v>
      </c>
      <c r="B494" s="40">
        <v>0.20439583271774464</v>
      </c>
      <c r="C494" s="40">
        <v>0.5928696663345927</v>
      </c>
      <c r="D494" s="33">
        <v>9.7513751210235746</v>
      </c>
      <c r="E494" s="34">
        <v>4.8924676530999784</v>
      </c>
      <c r="F494" s="53">
        <v>1.6867113579658817</v>
      </c>
      <c r="G494" s="28">
        <v>3.290617504845228E-2</v>
      </c>
      <c r="H494" s="35">
        <v>1.0329061750484523</v>
      </c>
      <c r="I494" s="35">
        <v>9.4407172273572186</v>
      </c>
      <c r="J494" s="35">
        <v>4.7366041285119431</v>
      </c>
      <c r="K494" s="35">
        <v>1.6329763522681624</v>
      </c>
      <c r="L494" s="36">
        <v>3.65</v>
      </c>
      <c r="M494" s="36">
        <v>3.16</v>
      </c>
      <c r="N494" s="36">
        <v>2.2599999999999998</v>
      </c>
      <c r="O494" s="35">
        <v>3.7701075389268506</v>
      </c>
      <c r="P494" s="35">
        <v>3.2639835131531094</v>
      </c>
      <c r="Q494" s="35">
        <v>2.3343679556095021</v>
      </c>
      <c r="R494" s="37">
        <v>0.26524442331548104</v>
      </c>
      <c r="S494" s="37">
        <v>0.30637409655110942</v>
      </c>
      <c r="T494" s="37">
        <v>0.42838148013340965</v>
      </c>
      <c r="U494" s="36">
        <v>0.38662316772109911</v>
      </c>
      <c r="V494" s="36">
        <v>0.66714462814791942</v>
      </c>
      <c r="W494" s="36">
        <v>1.3839759509443708</v>
      </c>
      <c r="X494" s="36" t="s">
        <v>302</v>
      </c>
      <c r="Y494" s="36" t="s">
        <v>304</v>
      </c>
      <c r="Z494" s="36"/>
      <c r="AA494" s="26" t="s">
        <v>85</v>
      </c>
      <c r="AB494" s="52" t="s">
        <v>79</v>
      </c>
      <c r="AC494" s="20">
        <v>44428</v>
      </c>
      <c r="AD494" s="26" t="s">
        <v>100</v>
      </c>
      <c r="AE494" s="72" t="str">
        <f>VLOOKUP(AD494,cs_lookup!$A$2:$B$54,2,FALSE)</f>
        <v>1</v>
      </c>
    </row>
    <row r="495" spans="1:31" x14ac:dyDescent="0.25">
      <c r="A495" s="40">
        <v>0.29570184813524575</v>
      </c>
      <c r="B495" s="40">
        <v>0.46094259169558488</v>
      </c>
      <c r="C495" s="40">
        <v>0.23713111809158147</v>
      </c>
      <c r="D495" s="33">
        <v>3.3817847480703875</v>
      </c>
      <c r="E495" s="34">
        <v>2.1694675606380476</v>
      </c>
      <c r="F495" s="53">
        <v>4.2170762236856403</v>
      </c>
      <c r="G495" s="28">
        <v>3.7665689157304172E-2</v>
      </c>
      <c r="H495" s="35">
        <v>1.0376656891573042</v>
      </c>
      <c r="I495" s="35">
        <v>3.2590310958597462</v>
      </c>
      <c r="J495" s="35">
        <v>2.0907191818203876</v>
      </c>
      <c r="K495" s="35">
        <v>4.0640027590296048</v>
      </c>
      <c r="L495" s="36">
        <v>2.98</v>
      </c>
      <c r="M495" s="36">
        <v>2.99</v>
      </c>
      <c r="N495" s="36">
        <v>2.72</v>
      </c>
      <c r="O495" s="35">
        <v>3.0922437536887664</v>
      </c>
      <c r="P495" s="35">
        <v>3.1026204105803399</v>
      </c>
      <c r="Q495" s="35">
        <v>2.8224506745078677</v>
      </c>
      <c r="R495" s="37">
        <v>0.3233897711999873</v>
      </c>
      <c r="S495" s="37">
        <v>0.32230820005885014</v>
      </c>
      <c r="T495" s="37">
        <v>0.35430202874116251</v>
      </c>
      <c r="U495" s="36">
        <v>0.91438219285043776</v>
      </c>
      <c r="V495" s="36">
        <v>1.4301298931005213</v>
      </c>
      <c r="W495" s="36">
        <v>0.66929088420438887</v>
      </c>
      <c r="X495" s="36" t="s">
        <v>370</v>
      </c>
      <c r="Y495" s="36" t="s">
        <v>475</v>
      </c>
      <c r="Z495" s="36"/>
      <c r="AA495" s="26" t="s">
        <v>84</v>
      </c>
      <c r="AB495" s="52" t="s">
        <v>78</v>
      </c>
      <c r="AC495" s="20">
        <v>44428</v>
      </c>
      <c r="AD495" s="26" t="s">
        <v>75</v>
      </c>
      <c r="AE495" s="72" t="str">
        <f>VLOOKUP(AD495,cs_lookup!$A$2:$B$54,2,FALSE)</f>
        <v>X</v>
      </c>
    </row>
    <row r="496" spans="1:31" x14ac:dyDescent="0.25">
      <c r="A496" s="40">
        <v>0.26168556720984942</v>
      </c>
      <c r="B496" s="40">
        <v>0.20924061629640162</v>
      </c>
      <c r="C496" s="40">
        <v>0.47835482477843899</v>
      </c>
      <c r="D496" s="33">
        <v>3.8213800274207923</v>
      </c>
      <c r="E496" s="34">
        <v>4.7791868409689702</v>
      </c>
      <c r="F496" s="53">
        <v>2.0904984087140188</v>
      </c>
      <c r="G496" s="28">
        <v>3.8783920515345072E-2</v>
      </c>
      <c r="H496" s="35">
        <v>1.0387839205153451</v>
      </c>
      <c r="I496" s="35">
        <v>3.6787054092298517</v>
      </c>
      <c r="J496" s="35">
        <v>4.6007516544903728</v>
      </c>
      <c r="K496" s="35">
        <v>2.0124477934515137</v>
      </c>
      <c r="L496" s="36">
        <v>3.26</v>
      </c>
      <c r="M496" s="36">
        <v>3.12</v>
      </c>
      <c r="N496" s="36">
        <v>2.4300000000000002</v>
      </c>
      <c r="O496" s="35">
        <v>3.3864355808800246</v>
      </c>
      <c r="P496" s="35">
        <v>3.2410058320078767</v>
      </c>
      <c r="Q496" s="35">
        <v>2.5242449268522886</v>
      </c>
      <c r="R496" s="37">
        <v>0.29529573975836049</v>
      </c>
      <c r="S496" s="37">
        <v>0.30854618961931252</v>
      </c>
      <c r="T496" s="37">
        <v>0.39615807062232716</v>
      </c>
      <c r="U496" s="36">
        <v>0.88618131580220527</v>
      </c>
      <c r="V496" s="36">
        <v>0.67815005770956005</v>
      </c>
      <c r="W496" s="36">
        <v>1.2074847396822901</v>
      </c>
      <c r="X496" s="36" t="s">
        <v>376</v>
      </c>
      <c r="Y496" s="36" t="s">
        <v>284</v>
      </c>
      <c r="Z496" s="36"/>
      <c r="AA496" s="26" t="s">
        <v>85</v>
      </c>
      <c r="AB496" s="52" t="s">
        <v>79</v>
      </c>
      <c r="AC496" s="20">
        <v>44428</v>
      </c>
      <c r="AD496" s="26" t="s">
        <v>100</v>
      </c>
      <c r="AE496" s="72" t="str">
        <f>VLOOKUP(AD496,cs_lookup!$A$2:$B$54,2,FALSE)</f>
        <v>1</v>
      </c>
    </row>
    <row r="497" spans="1:31" x14ac:dyDescent="0.25">
      <c r="A497" s="40">
        <v>0.15120020816675861</v>
      </c>
      <c r="B497" s="40">
        <v>0.22721354248074113</v>
      </c>
      <c r="C497" s="40">
        <v>0.54374840121273138</v>
      </c>
      <c r="D497" s="33">
        <v>6.6137475081853108</v>
      </c>
      <c r="E497" s="34">
        <v>4.4011461160364638</v>
      </c>
      <c r="F497" s="53">
        <v>1.8390858672313939</v>
      </c>
      <c r="G497" s="28">
        <v>3.1096496569642307E-2</v>
      </c>
      <c r="H497" s="35">
        <v>1.0310964965696423</v>
      </c>
      <c r="I497" s="35">
        <v>6.414285695071805</v>
      </c>
      <c r="J497" s="35">
        <v>4.2684134129818583</v>
      </c>
      <c r="K497" s="35">
        <v>1.7836214877558536</v>
      </c>
      <c r="L497" s="36">
        <v>1.53</v>
      </c>
      <c r="M497" s="36">
        <v>4.5</v>
      </c>
      <c r="N497" s="36">
        <v>6.44</v>
      </c>
      <c r="O497" s="35">
        <v>1.5775776397515529</v>
      </c>
      <c r="P497" s="35">
        <v>4.6399342345633903</v>
      </c>
      <c r="Q497" s="35">
        <v>6.6402614379084968</v>
      </c>
      <c r="R497" s="37">
        <v>0.63388322374896644</v>
      </c>
      <c r="S497" s="37">
        <v>0.21552029607464862</v>
      </c>
      <c r="T497" s="37">
        <v>0.15059648017638488</v>
      </c>
      <c r="U497" s="36">
        <v>0.23853006752965847</v>
      </c>
      <c r="V497" s="36">
        <v>1.054255894312814</v>
      </c>
      <c r="W497" s="36">
        <v>3.6106315404972982</v>
      </c>
      <c r="X497" s="36" t="s">
        <v>329</v>
      </c>
      <c r="Y497" s="36" t="s">
        <v>408</v>
      </c>
      <c r="Z497" s="36"/>
      <c r="AA497" s="26" t="s">
        <v>85</v>
      </c>
      <c r="AB497" s="52" t="s">
        <v>79</v>
      </c>
      <c r="AC497" s="20">
        <v>44428</v>
      </c>
      <c r="AD497" s="26" t="s">
        <v>100</v>
      </c>
      <c r="AE497" s="72" t="str">
        <f>VLOOKUP(AD497,cs_lookup!$A$2:$B$54,2,FALSE)</f>
        <v>1</v>
      </c>
    </row>
    <row r="498" spans="1:31" x14ac:dyDescent="0.25">
      <c r="A498" s="40">
        <v>0.36788934230303261</v>
      </c>
      <c r="B498" s="40">
        <v>0.34828904784175102</v>
      </c>
      <c r="C498" s="40">
        <v>0.27061447173512249</v>
      </c>
      <c r="D498" s="33">
        <v>2.7182086704112622</v>
      </c>
      <c r="E498" s="34">
        <v>2.8711784254966326</v>
      </c>
      <c r="F498" s="53">
        <v>3.695293875409591</v>
      </c>
      <c r="G498" s="28">
        <v>2.8850684918724223E-2</v>
      </c>
      <c r="H498" s="35">
        <v>1.0288506849187242</v>
      </c>
      <c r="I498" s="35">
        <v>2.6419855769702787</v>
      </c>
      <c r="J498" s="35">
        <v>2.7906658056250855</v>
      </c>
      <c r="K498" s="35">
        <v>3.5916716872298209</v>
      </c>
      <c r="L498" s="36">
        <v>2.12</v>
      </c>
      <c r="M498" s="36">
        <v>3.37</v>
      </c>
      <c r="N498" s="36">
        <v>3.84</v>
      </c>
      <c r="O498" s="35">
        <v>2.1811634520276955</v>
      </c>
      <c r="P498" s="35">
        <v>3.4672268081761008</v>
      </c>
      <c r="Q498" s="35">
        <v>3.9507866300879009</v>
      </c>
      <c r="R498" s="37">
        <v>0.45847091334230849</v>
      </c>
      <c r="S498" s="37">
        <v>0.28841493658329198</v>
      </c>
      <c r="T498" s="37">
        <v>0.25311415007439952</v>
      </c>
      <c r="U498" s="36">
        <v>0.80242678782188115</v>
      </c>
      <c r="V498" s="36">
        <v>1.2075971236710477</v>
      </c>
      <c r="W498" s="36">
        <v>1.0691400368394222</v>
      </c>
      <c r="X498" s="36" t="s">
        <v>331</v>
      </c>
      <c r="Y498" s="36" t="s">
        <v>333</v>
      </c>
      <c r="Z498" s="36"/>
      <c r="AA498" s="26" t="s">
        <v>90</v>
      </c>
      <c r="AB498" s="52" t="s">
        <v>75</v>
      </c>
      <c r="AC498" s="20">
        <v>44428</v>
      </c>
      <c r="AD498" s="26" t="s">
        <v>76</v>
      </c>
      <c r="AE498" s="72" t="str">
        <f>VLOOKUP(AD498,cs_lookup!$A$2:$B$54,2,FALSE)</f>
        <v>2</v>
      </c>
    </row>
    <row r="499" spans="1:31" x14ac:dyDescent="0.25">
      <c r="A499" s="40">
        <v>0.21101465482640352</v>
      </c>
      <c r="B499" s="40">
        <v>0.23515286130132138</v>
      </c>
      <c r="C499" s="40">
        <v>0.49365391385011492</v>
      </c>
      <c r="D499" s="33">
        <v>4.7390073491467923</v>
      </c>
      <c r="E499" s="34">
        <v>4.2525529753967781</v>
      </c>
      <c r="F499" s="53">
        <v>2.0257106688383795</v>
      </c>
      <c r="G499" s="28">
        <v>2.9773023150506672E-2</v>
      </c>
      <c r="H499" s="35">
        <v>1.0297730231505067</v>
      </c>
      <c r="I499" s="35">
        <v>4.6019921308951997</v>
      </c>
      <c r="J499" s="35">
        <v>4.1296022325254151</v>
      </c>
      <c r="K499" s="35">
        <v>1.9671428783800169</v>
      </c>
      <c r="L499" s="36">
        <v>1.51</v>
      </c>
      <c r="M499" s="36">
        <v>4.68</v>
      </c>
      <c r="N499" s="36">
        <v>6.5</v>
      </c>
      <c r="O499" s="35">
        <v>1.5549572649572652</v>
      </c>
      <c r="P499" s="35">
        <v>4.8193377483443713</v>
      </c>
      <c r="Q499" s="35">
        <v>6.6935246504782935</v>
      </c>
      <c r="R499" s="37">
        <v>0.64310449073819598</v>
      </c>
      <c r="S499" s="37">
        <v>0.20749738910569998</v>
      </c>
      <c r="T499" s="37">
        <v>0.14939812015610399</v>
      </c>
      <c r="U499" s="36">
        <v>0.32811877053476585</v>
      </c>
      <c r="V499" s="36">
        <v>1.1332810611006461</v>
      </c>
      <c r="W499" s="36">
        <v>3.304284641160832</v>
      </c>
      <c r="X499" s="36" t="s">
        <v>527</v>
      </c>
      <c r="Y499" s="36" t="s">
        <v>531</v>
      </c>
      <c r="Z499" s="36"/>
      <c r="AA499" s="26" t="s">
        <v>85</v>
      </c>
      <c r="AB499" s="52" t="s">
        <v>79</v>
      </c>
      <c r="AC499" s="20">
        <v>44428</v>
      </c>
      <c r="AD499" s="26" t="s">
        <v>79</v>
      </c>
      <c r="AE499" s="72" t="str">
        <f>VLOOKUP(AD499,cs_lookup!$A$2:$B$54,2,FALSE)</f>
        <v>2</v>
      </c>
    </row>
    <row r="500" spans="1:31" x14ac:dyDescent="0.25">
      <c r="A500" s="40">
        <v>0.30907434076257917</v>
      </c>
      <c r="B500" s="40">
        <v>0.33332362797046738</v>
      </c>
      <c r="C500" s="40">
        <v>0.33501817048177568</v>
      </c>
      <c r="D500" s="33">
        <v>3.2354675497574461</v>
      </c>
      <c r="E500" s="34">
        <v>3.0000873508091073</v>
      </c>
      <c r="F500" s="53">
        <v>2.9849127244708598</v>
      </c>
      <c r="G500" s="28">
        <v>2.9260677971327365E-2</v>
      </c>
      <c r="H500" s="35">
        <v>1.0292606779713274</v>
      </c>
      <c r="I500" s="35">
        <v>3.1434869892577186</v>
      </c>
      <c r="J500" s="35">
        <v>2.9147983742294312</v>
      </c>
      <c r="K500" s="35">
        <v>2.9000551447803509</v>
      </c>
      <c r="L500" s="36">
        <v>1.94</v>
      </c>
      <c r="M500" s="36">
        <v>3.73</v>
      </c>
      <c r="N500" s="36">
        <v>4.07</v>
      </c>
      <c r="O500" s="35">
        <v>1.996765715264375</v>
      </c>
      <c r="P500" s="35">
        <v>3.8391423288330508</v>
      </c>
      <c r="Q500" s="35">
        <v>4.1890909593433028</v>
      </c>
      <c r="R500" s="37">
        <v>0.50080988087658462</v>
      </c>
      <c r="S500" s="37">
        <v>0.26047484420926925</v>
      </c>
      <c r="T500" s="37">
        <v>0.23871527491414596</v>
      </c>
      <c r="U500" s="36">
        <v>0.61714904710265661</v>
      </c>
      <c r="V500" s="36">
        <v>1.2796768493416217</v>
      </c>
      <c r="W500" s="36">
        <v>1.4034215891809398</v>
      </c>
      <c r="X500" s="36" t="s">
        <v>532</v>
      </c>
      <c r="Y500" s="36" t="s">
        <v>537</v>
      </c>
      <c r="Z500" s="36"/>
      <c r="AA500" s="26" t="s">
        <v>90</v>
      </c>
      <c r="AB500" s="52" t="s">
        <v>75</v>
      </c>
      <c r="AC500" s="20">
        <v>44428</v>
      </c>
      <c r="AD500" s="26" t="s">
        <v>99</v>
      </c>
      <c r="AE500" s="72" t="str">
        <f>VLOOKUP(AD500,cs_lookup!$A$2:$B$54,2,FALSE)</f>
        <v>1</v>
      </c>
    </row>
    <row r="501" spans="1:31" x14ac:dyDescent="0.25">
      <c r="A501" s="40">
        <v>6.0143750074720996E-2</v>
      </c>
      <c r="B501" s="40">
        <v>0.18189309658234429</v>
      </c>
      <c r="C501" s="40">
        <v>0.63181791661555586</v>
      </c>
      <c r="D501" s="33">
        <v>16.626831528756131</v>
      </c>
      <c r="E501" s="34">
        <v>5.4977347617329331</v>
      </c>
      <c r="F501" s="53">
        <v>1.582734477294782</v>
      </c>
      <c r="G501" s="28">
        <v>2.9237177147015903E-2</v>
      </c>
      <c r="H501" s="35">
        <v>1.0292371771470159</v>
      </c>
      <c r="I501" s="35">
        <v>16.154518995169525</v>
      </c>
      <c r="J501" s="35">
        <v>5.3415625511821538</v>
      </c>
      <c r="K501" s="35">
        <v>1.5377742977396403</v>
      </c>
      <c r="L501" s="36">
        <v>3.89</v>
      </c>
      <c r="M501" s="36">
        <v>3.28</v>
      </c>
      <c r="N501" s="36">
        <v>2.14</v>
      </c>
      <c r="O501" s="35">
        <v>4.0037326191018918</v>
      </c>
      <c r="P501" s="35">
        <v>3.3758979410422119</v>
      </c>
      <c r="Q501" s="35">
        <v>2.2025675590946143</v>
      </c>
      <c r="R501" s="37">
        <v>0.24976692879763726</v>
      </c>
      <c r="S501" s="37">
        <v>0.29621748567768569</v>
      </c>
      <c r="T501" s="37">
        <v>0.45401558552467702</v>
      </c>
      <c r="U501" s="36">
        <v>0.24079949400927234</v>
      </c>
      <c r="V501" s="36">
        <v>0.61405253024212836</v>
      </c>
      <c r="W501" s="36">
        <v>1.3916216463921693</v>
      </c>
      <c r="X501" s="36" t="s">
        <v>524</v>
      </c>
      <c r="Y501" s="36" t="s">
        <v>534</v>
      </c>
      <c r="Z501" s="36"/>
      <c r="AA501" s="26" t="s">
        <v>85</v>
      </c>
      <c r="AB501" s="52" t="s">
        <v>77</v>
      </c>
      <c r="AC501" s="20">
        <v>44428</v>
      </c>
      <c r="AD501" s="26" t="s">
        <v>89</v>
      </c>
      <c r="AE501" s="72" t="str">
        <f>VLOOKUP(AD501,cs_lookup!$A$2:$B$54,2,FALSE)</f>
        <v>1</v>
      </c>
    </row>
    <row r="502" spans="1:31" x14ac:dyDescent="0.25">
      <c r="A502" s="40">
        <v>0.618134553123043</v>
      </c>
      <c r="B502" s="40">
        <v>0.38179950134756824</v>
      </c>
      <c r="C502" s="40">
        <v>0</v>
      </c>
      <c r="D502" s="33">
        <v>1.6177707506361396</v>
      </c>
      <c r="E502" s="34">
        <v>2.6191757623320142</v>
      </c>
      <c r="F502" s="53" t="e">
        <v>#DIV/0!</v>
      </c>
      <c r="G502" s="28">
        <v>2.8046673799405841E-2</v>
      </c>
      <c r="H502" s="35">
        <v>1.0280466737994058</v>
      </c>
      <c r="I502" s="35">
        <v>1.5736355088405274</v>
      </c>
      <c r="J502" s="35">
        <v>2.5477206717202727</v>
      </c>
      <c r="K502" s="35" t="e">
        <v>#DIV/0!</v>
      </c>
      <c r="L502" s="36">
        <v>2.36</v>
      </c>
      <c r="M502" s="36">
        <v>3.35</v>
      </c>
      <c r="N502" s="36">
        <v>3.27</v>
      </c>
      <c r="O502" s="35">
        <v>2.4261901501665974</v>
      </c>
      <c r="P502" s="35">
        <v>3.4439563572280099</v>
      </c>
      <c r="Q502" s="35">
        <v>3.3617126233240571</v>
      </c>
      <c r="R502" s="37">
        <v>0.41216884832020845</v>
      </c>
      <c r="S502" s="37">
        <v>0.29036372598080346</v>
      </c>
      <c r="T502" s="37">
        <v>0.29746742569898832</v>
      </c>
      <c r="U502" s="36">
        <v>1.4997119642647583</v>
      </c>
      <c r="V502" s="36">
        <v>1.3149008198524417</v>
      </c>
      <c r="W502" s="36" t="e">
        <v>#DIV/0!</v>
      </c>
      <c r="X502" s="36" t="s">
        <v>349</v>
      </c>
      <c r="Y502" s="36" t="s">
        <v>491</v>
      </c>
      <c r="Z502" s="36"/>
      <c r="AA502" s="26" t="s">
        <v>84</v>
      </c>
      <c r="AB502" s="52" t="s">
        <v>78</v>
      </c>
      <c r="AC502" s="20">
        <v>44428</v>
      </c>
      <c r="AD502" s="26" t="s">
        <v>88</v>
      </c>
      <c r="AE502" s="72" t="str">
        <f>VLOOKUP(AD502,cs_lookup!$A$2:$B$54,2,FALSE)</f>
        <v>1</v>
      </c>
    </row>
    <row r="503" spans="1:31" x14ac:dyDescent="0.25">
      <c r="A503" s="40">
        <v>0.73911020908561487</v>
      </c>
      <c r="B503" s="40">
        <v>0.15309578399891019</v>
      </c>
      <c r="C503" s="40">
        <v>9.2852979146082884E-2</v>
      </c>
      <c r="D503" s="33">
        <v>1.352978199607259</v>
      </c>
      <c r="E503" s="34">
        <v>6.5318585128844466</v>
      </c>
      <c r="F503" s="53">
        <v>10.76971368281818</v>
      </c>
      <c r="G503" s="28">
        <v>2.9703709033157333E-2</v>
      </c>
      <c r="H503" s="35">
        <v>1.0297037090331573</v>
      </c>
      <c r="I503" s="35">
        <v>1.3139490396491249</v>
      </c>
      <c r="J503" s="35">
        <v>6.34343496637256</v>
      </c>
      <c r="K503" s="35">
        <v>10.459041361451856</v>
      </c>
      <c r="L503" s="36">
        <v>2.0499999999999998</v>
      </c>
      <c r="M503" s="36">
        <v>3.39</v>
      </c>
      <c r="N503" s="36">
        <v>4.05</v>
      </c>
      <c r="O503" s="35">
        <v>2.1108926035179723</v>
      </c>
      <c r="P503" s="35">
        <v>3.4906955736224035</v>
      </c>
      <c r="Q503" s="35">
        <v>4.1703000215842874</v>
      </c>
      <c r="R503" s="37">
        <v>0.47373324362093061</v>
      </c>
      <c r="S503" s="37">
        <v>0.28647585528699337</v>
      </c>
      <c r="T503" s="37">
        <v>0.23979090109207593</v>
      </c>
      <c r="U503" s="36">
        <v>1.5601822735434465</v>
      </c>
      <c r="V503" s="36">
        <v>0.53441077554524741</v>
      </c>
      <c r="W503" s="36">
        <v>0.38722478093707485</v>
      </c>
      <c r="X503" s="36" t="s">
        <v>294</v>
      </c>
      <c r="Y503" s="36" t="s">
        <v>422</v>
      </c>
      <c r="Z503" s="36"/>
      <c r="AA503" s="26" t="s">
        <v>84</v>
      </c>
      <c r="AB503" s="52" t="s">
        <v>89</v>
      </c>
      <c r="AC503" s="20">
        <v>44428</v>
      </c>
      <c r="AD503" s="26" t="s">
        <v>78</v>
      </c>
      <c r="AE503" s="72" t="str">
        <f>VLOOKUP(AD503,cs_lookup!$A$2:$B$54,2,FALSE)</f>
        <v>1</v>
      </c>
    </row>
    <row r="504" spans="1:31" x14ac:dyDescent="0.25">
      <c r="A504" s="40">
        <v>0.76016943403302495</v>
      </c>
      <c r="B504" s="40">
        <v>0.16163112766268611</v>
      </c>
      <c r="C504" s="40">
        <v>7.3052198676963415E-2</v>
      </c>
      <c r="D504" s="33">
        <v>1.3154961975971213</v>
      </c>
      <c r="E504" s="34">
        <v>6.1869270756245447</v>
      </c>
      <c r="F504" s="53">
        <v>13.688841925511328</v>
      </c>
      <c r="G504" s="28">
        <v>3.4534685995907477E-2</v>
      </c>
      <c r="H504" s="35">
        <v>1.0345346859959075</v>
      </c>
      <c r="I504" s="35">
        <v>1.2715824954005701</v>
      </c>
      <c r="J504" s="35">
        <v>5.9803959783800034</v>
      </c>
      <c r="K504" s="35">
        <v>13.231883000939304</v>
      </c>
      <c r="L504" s="36">
        <v>2.08</v>
      </c>
      <c r="M504" s="36">
        <v>3.14</v>
      </c>
      <c r="N504" s="36">
        <v>4.25</v>
      </c>
      <c r="O504" s="35">
        <v>2.1518321468714876</v>
      </c>
      <c r="P504" s="35">
        <v>3.2484389140271497</v>
      </c>
      <c r="Q504" s="35">
        <v>4.3967724154826069</v>
      </c>
      <c r="R504" s="37">
        <v>0.46472026243026582</v>
      </c>
      <c r="S504" s="37">
        <v>0.30784017383915696</v>
      </c>
      <c r="T504" s="37">
        <v>0.22743956373057714</v>
      </c>
      <c r="U504" s="36">
        <v>1.6357570252213678</v>
      </c>
      <c r="V504" s="36">
        <v>0.52504884481755965</v>
      </c>
      <c r="W504" s="36">
        <v>0.32119389203322773</v>
      </c>
      <c r="X504" s="36" t="s">
        <v>492</v>
      </c>
      <c r="Y504" s="36" t="s">
        <v>352</v>
      </c>
      <c r="Z504" s="36"/>
      <c r="AA504" s="26" t="s">
        <v>84</v>
      </c>
      <c r="AB504" s="52" t="s">
        <v>86</v>
      </c>
      <c r="AC504" s="20">
        <v>44428</v>
      </c>
      <c r="AD504" s="26" t="s">
        <v>74</v>
      </c>
      <c r="AE504" s="72" t="str">
        <f>VLOOKUP(AD504,cs_lookup!$A$2:$B$54,2,FALSE)</f>
        <v>X</v>
      </c>
    </row>
    <row r="505" spans="1:31" x14ac:dyDescent="0.25">
      <c r="A505" s="40">
        <v>0.91112583030199512</v>
      </c>
      <c r="B505" s="40">
        <v>6.948798061268889E-2</v>
      </c>
      <c r="C505" s="40">
        <v>0</v>
      </c>
      <c r="D505" s="33">
        <v>1.0975432445686972</v>
      </c>
      <c r="E505" s="34">
        <v>14.390977996234854</v>
      </c>
      <c r="F505" s="53" t="e">
        <v>#DIV/0!</v>
      </c>
      <c r="G505" s="28">
        <v>3.7372626411241505E-2</v>
      </c>
      <c r="H505" s="35">
        <v>1.0373726264112415</v>
      </c>
      <c r="I505" s="35">
        <v>1.0580028975370346</v>
      </c>
      <c r="J505" s="35">
        <v>13.872525291148271</v>
      </c>
      <c r="K505" s="35" t="e">
        <v>#DIV/0!</v>
      </c>
      <c r="L505" s="36">
        <v>1.57</v>
      </c>
      <c r="M505" s="36">
        <v>4.04</v>
      </c>
      <c r="N505" s="36">
        <v>6.54</v>
      </c>
      <c r="O505" s="35">
        <v>1.6286750234656493</v>
      </c>
      <c r="P505" s="35">
        <v>4.1909854107014155</v>
      </c>
      <c r="Q505" s="35">
        <v>6.7844169767295197</v>
      </c>
      <c r="R505" s="37">
        <v>0.61399603087920207</v>
      </c>
      <c r="S505" s="37">
        <v>0.23860736843572955</v>
      </c>
      <c r="T505" s="37">
        <v>0.14739660068506841</v>
      </c>
      <c r="U505" s="36">
        <v>1.4839278830472611</v>
      </c>
      <c r="V505" s="36">
        <v>0.29122311296688197</v>
      </c>
      <c r="W505" s="36" t="e">
        <v>#DIV/0!</v>
      </c>
      <c r="X505" s="36" t="s">
        <v>425</v>
      </c>
      <c r="Y505" s="36" t="s">
        <v>495</v>
      </c>
      <c r="Z505" s="36"/>
      <c r="AA505" s="26" t="s">
        <v>84</v>
      </c>
      <c r="AB505" s="52" t="s">
        <v>100</v>
      </c>
      <c r="AC505" s="20">
        <v>44428</v>
      </c>
      <c r="AD505" s="26" t="s">
        <v>100</v>
      </c>
      <c r="AE505" s="72" t="str">
        <f>VLOOKUP(AD505,cs_lookup!$A$2:$B$54,2,FALSE)</f>
        <v>1</v>
      </c>
    </row>
    <row r="506" spans="1:31" x14ac:dyDescent="0.25">
      <c r="A506" s="40">
        <v>0.38754846349148825</v>
      </c>
      <c r="B506" s="40">
        <v>0.29810729356535476</v>
      </c>
      <c r="C506" s="40">
        <v>0.29522449613596141</v>
      </c>
      <c r="D506" s="33">
        <v>2.5803224479097002</v>
      </c>
      <c r="E506" s="34">
        <v>3.3544969263919322</v>
      </c>
      <c r="F506" s="53">
        <v>3.3872527960534287</v>
      </c>
      <c r="G506" s="28">
        <v>3.9759251416893404E-2</v>
      </c>
      <c r="H506" s="35">
        <v>1.0397592514168934</v>
      </c>
      <c r="I506" s="35">
        <v>2.4816537524368854</v>
      </c>
      <c r="J506" s="35">
        <v>3.2262246494279476</v>
      </c>
      <c r="K506" s="35">
        <v>3.2577279706216369</v>
      </c>
      <c r="L506" s="36">
        <v>2.02</v>
      </c>
      <c r="M506" s="36">
        <v>3.43</v>
      </c>
      <c r="N506" s="36">
        <v>3.95</v>
      </c>
      <c r="O506" s="35">
        <v>2.1003136878621249</v>
      </c>
      <c r="P506" s="35">
        <v>3.5663742323599443</v>
      </c>
      <c r="Q506" s="35">
        <v>4.1070490430967288</v>
      </c>
      <c r="R506" s="37">
        <v>0.4761193557796044</v>
      </c>
      <c r="S506" s="37">
        <v>0.280396821771079</v>
      </c>
      <c r="T506" s="37">
        <v>0.24348382244931671</v>
      </c>
      <c r="U506" s="36">
        <v>0.81397334258110754</v>
      </c>
      <c r="V506" s="36">
        <v>1.0631621702500427</v>
      </c>
      <c r="W506" s="36">
        <v>1.2125014843539144</v>
      </c>
      <c r="X506" s="36" t="s">
        <v>476</v>
      </c>
      <c r="Y506" s="36" t="s">
        <v>373</v>
      </c>
      <c r="Z506" s="36"/>
      <c r="AA506" s="26" t="s">
        <v>90</v>
      </c>
      <c r="AB506" s="52" t="s">
        <v>75</v>
      </c>
      <c r="AC506" s="20">
        <v>44429</v>
      </c>
      <c r="AD506" s="26" t="s">
        <v>73</v>
      </c>
      <c r="AE506" s="72" t="str">
        <f>VLOOKUP(AD506,cs_lookup!$A$2:$B$54,2,FALSE)</f>
        <v>X</v>
      </c>
    </row>
    <row r="507" spans="1:31" x14ac:dyDescent="0.25">
      <c r="A507" s="40">
        <v>0.17516644910270218</v>
      </c>
      <c r="B507" s="40">
        <v>0.22485048035512389</v>
      </c>
      <c r="C507" s="40">
        <v>0.52870716576638399</v>
      </c>
      <c r="D507" s="33">
        <v>5.7088558061349293</v>
      </c>
      <c r="E507" s="34">
        <v>4.4473998828938326</v>
      </c>
      <c r="F507" s="53">
        <v>1.8914061785988026</v>
      </c>
      <c r="G507" s="28">
        <v>4.021406313467546E-2</v>
      </c>
      <c r="H507" s="35">
        <v>1.0402140631346755</v>
      </c>
      <c r="I507" s="35">
        <v>5.4881548024176343</v>
      </c>
      <c r="J507" s="35">
        <v>4.2754660223412424</v>
      </c>
      <c r="K507" s="35">
        <v>1.8182855295179028</v>
      </c>
      <c r="L507" s="36">
        <v>2.0699999999999998</v>
      </c>
      <c r="M507" s="36">
        <v>3.23</v>
      </c>
      <c r="N507" s="36">
        <v>4.04</v>
      </c>
      <c r="O507" s="35">
        <v>2.1532431106887779</v>
      </c>
      <c r="P507" s="35">
        <v>3.3598914239250015</v>
      </c>
      <c r="Q507" s="35">
        <v>4.2024648150640891</v>
      </c>
      <c r="R507" s="37">
        <v>0.4644157434132557</v>
      </c>
      <c r="S507" s="37">
        <v>0.29762866528341769</v>
      </c>
      <c r="T507" s="37">
        <v>0.2379555913033265</v>
      </c>
      <c r="U507" s="36">
        <v>0.37717594975420998</v>
      </c>
      <c r="V507" s="36">
        <v>0.75547320061059775</v>
      </c>
      <c r="W507" s="36">
        <v>2.2218732616054857</v>
      </c>
      <c r="X507" s="36" t="s">
        <v>307</v>
      </c>
      <c r="Y507" s="36" t="s">
        <v>301</v>
      </c>
      <c r="Z507" s="36"/>
      <c r="AA507" s="26" t="s">
        <v>85</v>
      </c>
      <c r="AB507" s="52" t="s">
        <v>79</v>
      </c>
      <c r="AC507" s="20">
        <v>44429</v>
      </c>
      <c r="AD507" s="26" t="s">
        <v>74</v>
      </c>
      <c r="AE507" s="72" t="str">
        <f>VLOOKUP(AD507,cs_lookup!$A$2:$B$54,2,FALSE)</f>
        <v>X</v>
      </c>
    </row>
    <row r="508" spans="1:31" x14ac:dyDescent="0.25">
      <c r="A508" s="40">
        <v>0.23773098010673172</v>
      </c>
      <c r="B508" s="40">
        <v>0.22397093304614604</v>
      </c>
      <c r="C508" s="40">
        <v>0.48313730098043589</v>
      </c>
      <c r="D508" s="33">
        <v>4.2064353562629488</v>
      </c>
      <c r="E508" s="34">
        <v>4.4648650894085629</v>
      </c>
      <c r="F508" s="53">
        <v>2.0698049974007158</v>
      </c>
      <c r="G508" s="28">
        <v>3.8127524573314808E-2</v>
      </c>
      <c r="H508" s="35">
        <v>1.0381275245733148</v>
      </c>
      <c r="I508" s="35">
        <v>4.0519447338532455</v>
      </c>
      <c r="J508" s="35">
        <v>4.300883064673279</v>
      </c>
      <c r="K508" s="35">
        <v>1.9937868406402528</v>
      </c>
      <c r="L508" s="36">
        <v>2.62</v>
      </c>
      <c r="M508" s="36">
        <v>3.37</v>
      </c>
      <c r="N508" s="36">
        <v>2.78</v>
      </c>
      <c r="O508" s="35">
        <v>2.7198941143820847</v>
      </c>
      <c r="P508" s="35">
        <v>3.4984897578120711</v>
      </c>
      <c r="Q508" s="35">
        <v>2.8859945183138151</v>
      </c>
      <c r="R508" s="37">
        <v>0.36766137134245891</v>
      </c>
      <c r="S508" s="37">
        <v>0.28583762401105112</v>
      </c>
      <c r="T508" s="37">
        <v>0.34650100464649003</v>
      </c>
      <c r="U508" s="36">
        <v>0.64660309359858414</v>
      </c>
      <c r="V508" s="36">
        <v>0.78356001530955499</v>
      </c>
      <c r="W508" s="36">
        <v>1.3943316022224699</v>
      </c>
      <c r="X508" s="36" t="s">
        <v>374</v>
      </c>
      <c r="Y508" s="36" t="s">
        <v>285</v>
      </c>
      <c r="Z508" s="36"/>
      <c r="AA508" s="26" t="s">
        <v>85</v>
      </c>
      <c r="AB508" s="52" t="s">
        <v>79</v>
      </c>
      <c r="AC508" s="20">
        <v>44429</v>
      </c>
      <c r="AD508" s="26" t="s">
        <v>75</v>
      </c>
      <c r="AE508" s="72" t="str">
        <f>VLOOKUP(AD508,cs_lookup!$A$2:$B$54,2,FALSE)</f>
        <v>X</v>
      </c>
    </row>
    <row r="509" spans="1:31" x14ac:dyDescent="0.25">
      <c r="A509" s="40">
        <v>0.39728474703986633</v>
      </c>
      <c r="B509" s="40">
        <v>0.21828080696454122</v>
      </c>
      <c r="C509" s="40">
        <v>0.35584380273820998</v>
      </c>
      <c r="D509" s="33">
        <v>2.5170863151704461</v>
      </c>
      <c r="E509" s="34">
        <v>4.5812548244905731</v>
      </c>
      <c r="F509" s="53">
        <v>2.8102217666993852</v>
      </c>
      <c r="G509" s="28">
        <v>3.9766783846351572E-2</v>
      </c>
      <c r="H509" s="35">
        <v>1.0397667838463516</v>
      </c>
      <c r="I509" s="35">
        <v>2.4208181625682719</v>
      </c>
      <c r="J509" s="35">
        <v>4.4060407542000828</v>
      </c>
      <c r="K509" s="35">
        <v>2.7027423941200426</v>
      </c>
      <c r="L509" s="36">
        <v>2.14</v>
      </c>
      <c r="M509" s="36">
        <v>3.27</v>
      </c>
      <c r="N509" s="36">
        <v>3.75</v>
      </c>
      <c r="O509" s="35">
        <v>2.2251009174311926</v>
      </c>
      <c r="P509" s="35">
        <v>3.4000373831775699</v>
      </c>
      <c r="Q509" s="35">
        <v>3.8991254394238184</v>
      </c>
      <c r="R509" s="37">
        <v>0.4494178183857242</v>
      </c>
      <c r="S509" s="37">
        <v>0.29411441325548926</v>
      </c>
      <c r="T509" s="37">
        <v>0.25646776835878665</v>
      </c>
      <c r="U509" s="36">
        <v>0.88399865511982578</v>
      </c>
      <c r="V509" s="36">
        <v>0.74216290370960691</v>
      </c>
      <c r="W509" s="36">
        <v>1.3874796237178657</v>
      </c>
      <c r="X509" s="36" t="s">
        <v>378</v>
      </c>
      <c r="Y509" s="36" t="s">
        <v>305</v>
      </c>
      <c r="Z509" s="36"/>
      <c r="AA509" s="26" t="s">
        <v>90</v>
      </c>
      <c r="AB509" s="52" t="s">
        <v>74</v>
      </c>
      <c r="AC509" s="20">
        <v>44429</v>
      </c>
      <c r="AD509" s="26" t="s">
        <v>109</v>
      </c>
      <c r="AE509" s="72" t="str">
        <f>VLOOKUP(AD509,cs_lookup!$A$2:$B$54,2,FALSE)</f>
        <v>1</v>
      </c>
    </row>
    <row r="510" spans="1:31" x14ac:dyDescent="0.25">
      <c r="A510" s="40">
        <v>7.1222194106051157E-2</v>
      </c>
      <c r="B510" s="40">
        <v>0.20398992956751691</v>
      </c>
      <c r="C510" s="40">
        <v>0.61219029984684759</v>
      </c>
      <c r="D510" s="33">
        <v>14.040567165215124</v>
      </c>
      <c r="E510" s="34">
        <v>4.902202780892762</v>
      </c>
      <c r="F510" s="53">
        <v>1.6334790019544108</v>
      </c>
      <c r="G510" s="28">
        <v>4.0212477904879584E-2</v>
      </c>
      <c r="H510" s="35">
        <v>1.0402124779048796</v>
      </c>
      <c r="I510" s="35">
        <v>13.497787676508761</v>
      </c>
      <c r="J510" s="35">
        <v>4.7126936900107399</v>
      </c>
      <c r="K510" s="35">
        <v>1.570332058739043</v>
      </c>
      <c r="L510" s="36">
        <v>4.42</v>
      </c>
      <c r="M510" s="36">
        <v>3.16</v>
      </c>
      <c r="N510" s="36">
        <v>2.0099999999999998</v>
      </c>
      <c r="O510" s="35">
        <v>4.5977391523395674</v>
      </c>
      <c r="P510" s="35">
        <v>3.2870714301794197</v>
      </c>
      <c r="Q510" s="35">
        <v>2.0908270805888076</v>
      </c>
      <c r="R510" s="37">
        <v>0.21749820223949598</v>
      </c>
      <c r="S510" s="37">
        <v>0.30422216895524434</v>
      </c>
      <c r="T510" s="37">
        <v>0.47827962880525982</v>
      </c>
      <c r="U510" s="36">
        <v>0.32746107035691979</v>
      </c>
      <c r="V510" s="36">
        <v>0.67052946952569681</v>
      </c>
      <c r="W510" s="36">
        <v>1.279984057393571</v>
      </c>
      <c r="X510" s="36" t="s">
        <v>479</v>
      </c>
      <c r="Y510" s="36" t="s">
        <v>308</v>
      </c>
      <c r="Z510" s="36"/>
      <c r="AA510" s="26" t="s">
        <v>85</v>
      </c>
      <c r="AB510" s="52" t="s">
        <v>77</v>
      </c>
      <c r="AC510" s="20">
        <v>44429</v>
      </c>
      <c r="AD510" s="26" t="s">
        <v>87</v>
      </c>
      <c r="AE510" s="72" t="str">
        <f>VLOOKUP(AD510,cs_lookup!$A$2:$B$54,2,FALSE)</f>
        <v>2</v>
      </c>
    </row>
    <row r="511" spans="1:31" x14ac:dyDescent="0.25">
      <c r="A511" s="40">
        <v>0</v>
      </c>
      <c r="B511" s="40">
        <v>6.420718968073523E-2</v>
      </c>
      <c r="C511" s="40">
        <v>0.69203185082571794</v>
      </c>
      <c r="D511" s="33" t="e">
        <v>#DIV/0!</v>
      </c>
      <c r="E511" s="34">
        <v>15.574579809090144</v>
      </c>
      <c r="F511" s="53">
        <v>1.4450201949618662</v>
      </c>
      <c r="G511" s="28">
        <v>3.5660724034321634E-2</v>
      </c>
      <c r="H511" s="35">
        <v>1.0356607240343216</v>
      </c>
      <c r="I511" s="35" t="e">
        <v>#DIV/0!</v>
      </c>
      <c r="J511" s="35">
        <v>15.038303034627781</v>
      </c>
      <c r="K511" s="35">
        <v>1.3952640680752304</v>
      </c>
      <c r="L511" s="36">
        <v>1.1200000000000001</v>
      </c>
      <c r="M511" s="36">
        <v>10.33</v>
      </c>
      <c r="N511" s="36">
        <v>21.74</v>
      </c>
      <c r="O511" s="35">
        <v>1.1599400109184403</v>
      </c>
      <c r="P511" s="35">
        <v>10.698375279274542</v>
      </c>
      <c r="Q511" s="35">
        <v>22.515264140506151</v>
      </c>
      <c r="R511" s="37">
        <v>0.86211354948278762</v>
      </c>
      <c r="S511" s="37">
        <v>9.3472137020399054E-2</v>
      </c>
      <c r="T511" s="37">
        <v>4.4414313496813351E-2</v>
      </c>
      <c r="U511" s="36" t="e">
        <v>#DIV/0!</v>
      </c>
      <c r="V511" s="36">
        <v>0.68691261083206934</v>
      </c>
      <c r="W511" s="36">
        <v>15.581279914984389</v>
      </c>
      <c r="X511" s="36" t="s">
        <v>288</v>
      </c>
      <c r="Y511" s="36" t="s">
        <v>381</v>
      </c>
      <c r="Z511" s="36"/>
      <c r="AA511" s="26" t="s">
        <v>85</v>
      </c>
      <c r="AB511" s="52" t="s">
        <v>87</v>
      </c>
      <c r="AC511" s="20">
        <v>44429</v>
      </c>
      <c r="AD511" s="26" t="s">
        <v>89</v>
      </c>
      <c r="AE511" s="72" t="str">
        <f>VLOOKUP(AD511,cs_lookup!$A$2:$B$54,2,FALSE)</f>
        <v>1</v>
      </c>
    </row>
    <row r="512" spans="1:31" x14ac:dyDescent="0.25">
      <c r="A512" s="40">
        <v>0.44422960859154853</v>
      </c>
      <c r="B512" s="40">
        <v>0.25644628585868506</v>
      </c>
      <c r="C512" s="40">
        <v>0.28054340056508903</v>
      </c>
      <c r="D512" s="33">
        <v>2.2510881324874954</v>
      </c>
      <c r="E512" s="34">
        <v>3.8994520690818302</v>
      </c>
      <c r="F512" s="53">
        <v>3.5645108670734511</v>
      </c>
      <c r="G512" s="28">
        <v>3.3408488227311572E-2</v>
      </c>
      <c r="H512" s="35">
        <v>1.0334084882273116</v>
      </c>
      <c r="I512" s="35">
        <v>2.1783139563223131</v>
      </c>
      <c r="J512" s="35">
        <v>3.7733888520413386</v>
      </c>
      <c r="K512" s="35">
        <v>3.4492757778561915</v>
      </c>
      <c r="L512" s="36">
        <v>2.02</v>
      </c>
      <c r="M512" s="36">
        <v>3.71</v>
      </c>
      <c r="N512" s="36">
        <v>3.72</v>
      </c>
      <c r="O512" s="35">
        <v>2.0874851462191693</v>
      </c>
      <c r="P512" s="35">
        <v>3.833945491323326</v>
      </c>
      <c r="Q512" s="35">
        <v>3.8442795762055995</v>
      </c>
      <c r="R512" s="37">
        <v>0.47904532485473694</v>
      </c>
      <c r="S512" s="37">
        <v>0.26082791272414246</v>
      </c>
      <c r="T512" s="37">
        <v>0.26012676242112054</v>
      </c>
      <c r="U512" s="36">
        <v>0.92732270944561301</v>
      </c>
      <c r="V512" s="36">
        <v>0.98320108143451834</v>
      </c>
      <c r="W512" s="36">
        <v>1.0784872650316382</v>
      </c>
      <c r="X512" s="36" t="s">
        <v>314</v>
      </c>
      <c r="Y512" s="36" t="s">
        <v>310</v>
      </c>
      <c r="Z512" s="36"/>
      <c r="AA512" s="26" t="s">
        <v>84</v>
      </c>
      <c r="AB512" s="52" t="s">
        <v>86</v>
      </c>
      <c r="AC512" s="20">
        <v>44429</v>
      </c>
      <c r="AD512" s="26" t="s">
        <v>73</v>
      </c>
      <c r="AE512" s="72" t="str">
        <f>VLOOKUP(AD512,cs_lookup!$A$2:$B$54,2,FALSE)</f>
        <v>X</v>
      </c>
    </row>
    <row r="513" spans="1:31" x14ac:dyDescent="0.25">
      <c r="A513" s="40">
        <v>0.33687395072052767</v>
      </c>
      <c r="B513" s="40">
        <v>0.2400040887397972</v>
      </c>
      <c r="C513" s="40">
        <v>0.38809129145888127</v>
      </c>
      <c r="D513" s="33">
        <v>2.9684693573401435</v>
      </c>
      <c r="E513" s="34">
        <v>4.1665956828100539</v>
      </c>
      <c r="F513" s="53">
        <v>2.5767133197987544</v>
      </c>
      <c r="G513" s="28">
        <v>3.7564570571905431E-2</v>
      </c>
      <c r="H513" s="35">
        <v>1.0375645705719054</v>
      </c>
      <c r="I513" s="35">
        <v>2.8609972251692475</v>
      </c>
      <c r="J513" s="35">
        <v>4.0157459120962731</v>
      </c>
      <c r="K513" s="35">
        <v>2.4834245432826125</v>
      </c>
      <c r="L513" s="36">
        <v>1.85</v>
      </c>
      <c r="M513" s="36">
        <v>4.09</v>
      </c>
      <c r="N513" s="36">
        <v>3.96</v>
      </c>
      <c r="O513" s="35">
        <v>1.9194944555580251</v>
      </c>
      <c r="P513" s="35">
        <v>4.2436390936390929</v>
      </c>
      <c r="Q513" s="35">
        <v>4.1087556994647452</v>
      </c>
      <c r="R513" s="37">
        <v>0.52097050715850357</v>
      </c>
      <c r="S513" s="37">
        <v>0.23564680641643806</v>
      </c>
      <c r="T513" s="37">
        <v>0.2433826864250585</v>
      </c>
      <c r="U513" s="36">
        <v>0.64662768062998033</v>
      </c>
      <c r="V513" s="36">
        <v>1.0184907336094293</v>
      </c>
      <c r="W513" s="36">
        <v>1.5945723056943124</v>
      </c>
      <c r="X513" s="36" t="s">
        <v>382</v>
      </c>
      <c r="Y513" s="36" t="s">
        <v>315</v>
      </c>
      <c r="Z513" s="36"/>
      <c r="AA513" s="26" t="s">
        <v>85</v>
      </c>
      <c r="AB513" s="52" t="s">
        <v>79</v>
      </c>
      <c r="AC513" s="20">
        <v>44429</v>
      </c>
      <c r="AD513" s="26" t="s">
        <v>100</v>
      </c>
      <c r="AE513" s="72" t="str">
        <f>VLOOKUP(AD513,cs_lookup!$A$2:$B$54,2,FALSE)</f>
        <v>1</v>
      </c>
    </row>
    <row r="514" spans="1:31" x14ac:dyDescent="0.25">
      <c r="A514" s="40">
        <v>0.64141079914668309</v>
      </c>
      <c r="B514" s="40">
        <v>0.26774959912596541</v>
      </c>
      <c r="C514" s="40">
        <v>8.9591123066011011E-2</v>
      </c>
      <c r="D514" s="33">
        <v>1.5590632420445292</v>
      </c>
      <c r="E514" s="34">
        <v>3.7348328560131296</v>
      </c>
      <c r="F514" s="53">
        <v>11.161820119870548</v>
      </c>
      <c r="G514" s="28">
        <v>4.1061345320980047E-2</v>
      </c>
      <c r="H514" s="35">
        <v>1.04106134532098</v>
      </c>
      <c r="I514" s="35">
        <v>1.4975709635668384</v>
      </c>
      <c r="J514" s="35">
        <v>3.5875242825979732</v>
      </c>
      <c r="K514" s="35">
        <v>10.721577714932002</v>
      </c>
      <c r="L514" s="36">
        <v>1.74</v>
      </c>
      <c r="M514" s="36">
        <v>3.7</v>
      </c>
      <c r="N514" s="36">
        <v>5.0999999999999996</v>
      </c>
      <c r="O514" s="35">
        <v>1.8114467408585053</v>
      </c>
      <c r="P514" s="35">
        <v>3.8519269776876262</v>
      </c>
      <c r="Q514" s="35">
        <v>5.3094128611369982</v>
      </c>
      <c r="R514" s="37">
        <v>0.55204493593119197</v>
      </c>
      <c r="S514" s="37">
        <v>0.25961032122169569</v>
      </c>
      <c r="T514" s="37">
        <v>0.18834474284711256</v>
      </c>
      <c r="U514" s="36">
        <v>1.1618815016657082</v>
      </c>
      <c r="V514" s="36">
        <v>1.0313519041383534</v>
      </c>
      <c r="W514" s="36">
        <v>0.47567626105038635</v>
      </c>
      <c r="X514" s="36" t="s">
        <v>394</v>
      </c>
      <c r="Y514" s="36" t="s">
        <v>483</v>
      </c>
      <c r="Z514" s="36"/>
      <c r="AA514" s="26" t="s">
        <v>84</v>
      </c>
      <c r="AB514" s="52" t="s">
        <v>78</v>
      </c>
      <c r="AC514" s="20">
        <v>44429</v>
      </c>
      <c r="AD514" s="26" t="s">
        <v>75</v>
      </c>
      <c r="AE514" s="72" t="str">
        <f>VLOOKUP(AD514,cs_lookup!$A$2:$B$54,2,FALSE)</f>
        <v>X</v>
      </c>
    </row>
    <row r="515" spans="1:31" x14ac:dyDescent="0.25">
      <c r="A515" s="40">
        <v>0.36908319130699324</v>
      </c>
      <c r="B515" s="40">
        <v>0.31572959771195874</v>
      </c>
      <c r="C515" s="40">
        <v>0.29685941780151148</v>
      </c>
      <c r="D515" s="33">
        <v>2.7094162604880792</v>
      </c>
      <c r="E515" s="34">
        <v>3.1672672034767664</v>
      </c>
      <c r="F515" s="53">
        <v>3.3685978615932877</v>
      </c>
      <c r="G515" s="28">
        <v>4.301860145238745E-2</v>
      </c>
      <c r="H515" s="35">
        <v>1.0430186014523875</v>
      </c>
      <c r="I515" s="35">
        <v>2.5976682071779531</v>
      </c>
      <c r="J515" s="35">
        <v>3.0366353956357011</v>
      </c>
      <c r="K515" s="35">
        <v>3.2296623060246161</v>
      </c>
      <c r="L515" s="36">
        <v>1.89</v>
      </c>
      <c r="M515" s="36">
        <v>3.47</v>
      </c>
      <c r="N515" s="36">
        <v>4.43</v>
      </c>
      <c r="O515" s="35">
        <v>1.9713051567450122</v>
      </c>
      <c r="P515" s="35">
        <v>3.6192745470397845</v>
      </c>
      <c r="Q515" s="35">
        <v>4.6205724044340757</v>
      </c>
      <c r="R515" s="37">
        <v>0.50727813326029347</v>
      </c>
      <c r="S515" s="37">
        <v>0.27629846451353157</v>
      </c>
      <c r="T515" s="37">
        <v>0.2164234022261749</v>
      </c>
      <c r="U515" s="36">
        <v>0.72757559829138163</v>
      </c>
      <c r="V515" s="36">
        <v>1.1427120967460029</v>
      </c>
      <c r="W515" s="36">
        <v>1.37166043389003</v>
      </c>
      <c r="X515" s="36" t="s">
        <v>316</v>
      </c>
      <c r="Y515" s="36" t="s">
        <v>386</v>
      </c>
      <c r="Z515" s="36"/>
      <c r="AA515" s="26" t="s">
        <v>90</v>
      </c>
      <c r="AB515" s="52" t="s">
        <v>75</v>
      </c>
      <c r="AC515" s="20">
        <v>44429</v>
      </c>
      <c r="AD515" s="26" t="s">
        <v>76</v>
      </c>
      <c r="AE515" s="72" t="str">
        <f>VLOOKUP(AD515,cs_lookup!$A$2:$B$54,2,FALSE)</f>
        <v>2</v>
      </c>
    </row>
    <row r="516" spans="1:31" x14ac:dyDescent="0.25">
      <c r="A516" s="40">
        <v>0</v>
      </c>
      <c r="B516" s="40">
        <v>0.16901284070812289</v>
      </c>
      <c r="C516" s="40">
        <v>0.67031518866486051</v>
      </c>
      <c r="D516" s="33" t="e">
        <v>#DIV/0!</v>
      </c>
      <c r="E516" s="34">
        <v>5.9167102085867684</v>
      </c>
      <c r="F516" s="53">
        <v>1.4918355079970789</v>
      </c>
      <c r="G516" s="28">
        <v>3.369500880623022E-2</v>
      </c>
      <c r="H516" s="35">
        <v>1.0336950088062302</v>
      </c>
      <c r="I516" s="35" t="e">
        <v>#DIV/0!</v>
      </c>
      <c r="J516" s="35">
        <v>5.7238451943573976</v>
      </c>
      <c r="K516" s="35">
        <v>1.4432066473068641</v>
      </c>
      <c r="L516" s="36">
        <v>2.27</v>
      </c>
      <c r="M516" s="36">
        <v>3.71</v>
      </c>
      <c r="N516" s="36">
        <v>3.09</v>
      </c>
      <c r="O516" s="35">
        <v>2.3464876699901427</v>
      </c>
      <c r="P516" s="35">
        <v>3.8350084826711139</v>
      </c>
      <c r="Q516" s="35">
        <v>3.1941175772112511</v>
      </c>
      <c r="R516" s="37">
        <v>0.4261688705162473</v>
      </c>
      <c r="S516" s="37">
        <v>0.26075561619188181</v>
      </c>
      <c r="T516" s="37">
        <v>0.31307551329187105</v>
      </c>
      <c r="U516" s="36" t="e">
        <v>#DIV/0!</v>
      </c>
      <c r="V516" s="36">
        <v>0.64816567779599299</v>
      </c>
      <c r="W516" s="36">
        <v>2.1410655263861069</v>
      </c>
      <c r="X516" s="36" t="s">
        <v>406</v>
      </c>
      <c r="Y516" s="36" t="s">
        <v>409</v>
      </c>
      <c r="Z516" s="36"/>
      <c r="AA516" s="26" t="s">
        <v>85</v>
      </c>
      <c r="AB516" s="52" t="s">
        <v>77</v>
      </c>
      <c r="AC516" s="20">
        <v>44429</v>
      </c>
      <c r="AD516" s="26" t="s">
        <v>74</v>
      </c>
      <c r="AE516" s="72" t="str">
        <f>VLOOKUP(AD516,cs_lookup!$A$2:$B$54,2,FALSE)</f>
        <v>X</v>
      </c>
    </row>
    <row r="517" spans="1:31" x14ac:dyDescent="0.25">
      <c r="A517" s="40">
        <v>0.50778967708662837</v>
      </c>
      <c r="B517" s="40">
        <v>0.26939515239667883</v>
      </c>
      <c r="C517" s="40">
        <v>0.21262329462915813</v>
      </c>
      <c r="D517" s="33">
        <v>1.9693192774956729</v>
      </c>
      <c r="E517" s="34">
        <v>3.7120192813548498</v>
      </c>
      <c r="F517" s="53">
        <v>4.7031535361359449</v>
      </c>
      <c r="G517" s="28">
        <v>3.7152457103113212E-2</v>
      </c>
      <c r="H517" s="35">
        <v>1.0371524571031132</v>
      </c>
      <c r="I517" s="35">
        <v>1.8987751164339035</v>
      </c>
      <c r="J517" s="35">
        <v>3.5790488234708993</v>
      </c>
      <c r="K517" s="35">
        <v>4.5346790666363521</v>
      </c>
      <c r="L517" s="36">
        <v>1.71</v>
      </c>
      <c r="M517" s="36">
        <v>3.71</v>
      </c>
      <c r="N517" s="36">
        <v>5.47</v>
      </c>
      <c r="O517" s="35">
        <v>1.7735307016463235</v>
      </c>
      <c r="P517" s="35">
        <v>3.8478356158525502</v>
      </c>
      <c r="Q517" s="35">
        <v>5.6732239403540294</v>
      </c>
      <c r="R517" s="37">
        <v>0.56384701943514448</v>
      </c>
      <c r="S517" s="37">
        <v>0.2598863620577081</v>
      </c>
      <c r="T517" s="37">
        <v>0.17626661850714753</v>
      </c>
      <c r="U517" s="36">
        <v>0.90058058229220805</v>
      </c>
      <c r="V517" s="36">
        <v>1.0365882621299662</v>
      </c>
      <c r="W517" s="36">
        <v>1.2062595653670882</v>
      </c>
      <c r="X517" s="36" t="s">
        <v>523</v>
      </c>
      <c r="Y517" s="36" t="s">
        <v>414</v>
      </c>
      <c r="Z517" s="36"/>
      <c r="AA517" s="26" t="s">
        <v>90</v>
      </c>
      <c r="AB517" s="52" t="s">
        <v>75</v>
      </c>
      <c r="AC517" s="20">
        <v>44429</v>
      </c>
      <c r="AD517" s="26" t="s">
        <v>94</v>
      </c>
      <c r="AE517" s="72" t="str">
        <f>VLOOKUP(AD517,cs_lookup!$A$2:$B$54,2,FALSE)</f>
        <v>1</v>
      </c>
    </row>
    <row r="518" spans="1:31" x14ac:dyDescent="0.25">
      <c r="A518" s="40">
        <v>0.57976962071830773</v>
      </c>
      <c r="B518" s="40">
        <v>0.24607598637073211</v>
      </c>
      <c r="C518" s="40">
        <v>0.16759442673951594</v>
      </c>
      <c r="D518" s="33">
        <v>1.7248230405053757</v>
      </c>
      <c r="E518" s="34">
        <v>4.063785397139176</v>
      </c>
      <c r="F518" s="53">
        <v>5.966785527744622</v>
      </c>
      <c r="G518" s="28">
        <v>3.3377869136384852E-2</v>
      </c>
      <c r="H518" s="35">
        <v>1.0333778691363849</v>
      </c>
      <c r="I518" s="35">
        <v>1.669111650268692</v>
      </c>
      <c r="J518" s="35">
        <v>3.9325260570321339</v>
      </c>
      <c r="K518" s="35">
        <v>5.7740597180885898</v>
      </c>
      <c r="L518" s="36">
        <v>2.19</v>
      </c>
      <c r="M518" s="36">
        <v>3.38</v>
      </c>
      <c r="N518" s="36">
        <v>3.56</v>
      </c>
      <c r="O518" s="35">
        <v>2.2630975334086827</v>
      </c>
      <c r="P518" s="35">
        <v>3.4928171976809805</v>
      </c>
      <c r="Q518" s="35">
        <v>3.67882521412553</v>
      </c>
      <c r="R518" s="37">
        <v>0.44187225041679828</v>
      </c>
      <c r="S518" s="37">
        <v>0.28630184272567699</v>
      </c>
      <c r="T518" s="37">
        <v>0.27182590685752478</v>
      </c>
      <c r="U518" s="36">
        <v>1.3120751985928898</v>
      </c>
      <c r="V518" s="36">
        <v>0.85949843713200369</v>
      </c>
      <c r="W518" s="36">
        <v>0.61655060283624519</v>
      </c>
      <c r="X518" s="36" t="s">
        <v>526</v>
      </c>
      <c r="Y518" s="36" t="s">
        <v>538</v>
      </c>
      <c r="Z518" s="36"/>
      <c r="AA518" s="26" t="s">
        <v>84</v>
      </c>
      <c r="AB518" s="52" t="s">
        <v>86</v>
      </c>
      <c r="AC518" s="20">
        <v>44429</v>
      </c>
      <c r="AD518" s="26" t="s">
        <v>79</v>
      </c>
      <c r="AE518" s="72" t="str">
        <f>VLOOKUP(AD518,cs_lookup!$A$2:$B$54,2,FALSE)</f>
        <v>2</v>
      </c>
    </row>
    <row r="519" spans="1:31" x14ac:dyDescent="0.25">
      <c r="A519" s="40">
        <v>0.44444185128833191</v>
      </c>
      <c r="B519" s="40">
        <v>0.2432798925629526</v>
      </c>
      <c r="C519" s="40">
        <v>0.29183913524380978</v>
      </c>
      <c r="D519" s="33">
        <v>2.250013127929416</v>
      </c>
      <c r="E519" s="34">
        <v>4.1104917856753564</v>
      </c>
      <c r="F519" s="53">
        <v>3.4265452409752202</v>
      </c>
      <c r="G519" s="28">
        <v>3.3097163078666281E-2</v>
      </c>
      <c r="H519" s="35">
        <v>1.0330971630786663</v>
      </c>
      <c r="I519" s="35">
        <v>2.1779298291985403</v>
      </c>
      <c r="J519" s="35">
        <v>3.9788046396584273</v>
      </c>
      <c r="K519" s="35">
        <v>3.3167695773783694</v>
      </c>
      <c r="L519" s="36">
        <v>3.13</v>
      </c>
      <c r="M519" s="36">
        <v>3.8</v>
      </c>
      <c r="N519" s="36">
        <v>2.2200000000000002</v>
      </c>
      <c r="O519" s="35">
        <v>3.2335941204362255</v>
      </c>
      <c r="P519" s="35">
        <v>3.9257692196989318</v>
      </c>
      <c r="Q519" s="35">
        <v>2.2934757020346392</v>
      </c>
      <c r="R519" s="37">
        <v>0.30925340743293278</v>
      </c>
      <c r="S519" s="37">
        <v>0.25472714875396835</v>
      </c>
      <c r="T519" s="37">
        <v>0.43601944381309893</v>
      </c>
      <c r="U519" s="36">
        <v>1.4371445572017412</v>
      </c>
      <c r="V519" s="36">
        <v>0.95506071399530246</v>
      </c>
      <c r="W519" s="36">
        <v>0.66932596558447865</v>
      </c>
      <c r="X519" s="36" t="s">
        <v>554</v>
      </c>
      <c r="Y519" s="36" t="s">
        <v>335</v>
      </c>
      <c r="Z519" s="36"/>
      <c r="AA519" s="26" t="s">
        <v>84</v>
      </c>
      <c r="AB519" s="52" t="s">
        <v>86</v>
      </c>
      <c r="AC519" s="20">
        <v>44429</v>
      </c>
      <c r="AD519" s="26" t="s">
        <v>78</v>
      </c>
      <c r="AE519" s="72" t="str">
        <f>VLOOKUP(AD519,cs_lookup!$A$2:$B$54,2,FALSE)</f>
        <v>1</v>
      </c>
    </row>
    <row r="520" spans="1:31" x14ac:dyDescent="0.25">
      <c r="A520" s="40">
        <v>0.84173876097593447</v>
      </c>
      <c r="B520" s="40">
        <v>0.11776433219519993</v>
      </c>
      <c r="C520" s="40">
        <v>3.0555645973830821E-2</v>
      </c>
      <c r="D520" s="33">
        <v>1.1880170503738869</v>
      </c>
      <c r="E520" s="34">
        <v>8.4915354365738942</v>
      </c>
      <c r="F520" s="53">
        <v>32.727175882861168</v>
      </c>
      <c r="G520" s="28">
        <v>3.8697207847566917E-2</v>
      </c>
      <c r="H520" s="35">
        <v>1.0386972078475669</v>
      </c>
      <c r="I520" s="35">
        <v>1.1437568536799545</v>
      </c>
      <c r="J520" s="35">
        <v>8.1751788417438984</v>
      </c>
      <c r="K520" s="35">
        <v>31.507907824918323</v>
      </c>
      <c r="L520" s="36">
        <v>1.31</v>
      </c>
      <c r="M520" s="36">
        <v>6.08</v>
      </c>
      <c r="N520" s="36">
        <v>9.02</v>
      </c>
      <c r="O520" s="35">
        <v>1.3606933422803127</v>
      </c>
      <c r="P520" s="35">
        <v>6.3152790237132068</v>
      </c>
      <c r="Q520" s="35">
        <v>9.369048814785053</v>
      </c>
      <c r="R520" s="37">
        <v>0.73491944799564746</v>
      </c>
      <c r="S520" s="37">
        <v>0.15834613106485168</v>
      </c>
      <c r="T520" s="37">
        <v>0.10673442093950092</v>
      </c>
      <c r="U520" s="36">
        <v>1.1453483279992336</v>
      </c>
      <c r="V520" s="36">
        <v>0.74371461685393991</v>
      </c>
      <c r="W520" s="36">
        <v>0.28627733869611133</v>
      </c>
      <c r="X520" s="36" t="s">
        <v>539</v>
      </c>
      <c r="Y520" s="36" t="s">
        <v>528</v>
      </c>
      <c r="Z520" s="36"/>
      <c r="AA520" s="26" t="s">
        <v>84</v>
      </c>
      <c r="AB520" s="52" t="s">
        <v>100</v>
      </c>
      <c r="AC520" s="20">
        <v>44429</v>
      </c>
      <c r="AD520" s="26" t="s">
        <v>164</v>
      </c>
      <c r="AE520" s="72" t="str">
        <f>VLOOKUP(AD520,cs_lookup!$A$2:$B$54,2,FALSE)</f>
        <v>1</v>
      </c>
    </row>
    <row r="521" spans="1:31" x14ac:dyDescent="0.25">
      <c r="A521" s="40">
        <v>0.64691103789492954</v>
      </c>
      <c r="B521" s="40">
        <v>0.20739406567421129</v>
      </c>
      <c r="C521" s="40">
        <v>0.13980177233155042</v>
      </c>
      <c r="D521" s="33">
        <v>1.5458076016974975</v>
      </c>
      <c r="E521" s="34">
        <v>4.8217387356245194</v>
      </c>
      <c r="F521" s="53">
        <v>7.1529851397622108</v>
      </c>
      <c r="G521" s="28">
        <v>3.8689553054472414E-2</v>
      </c>
      <c r="H521" s="35">
        <v>1.0386895530544724</v>
      </c>
      <c r="I521" s="35">
        <v>1.4882286985093323</v>
      </c>
      <c r="J521" s="35">
        <v>4.6421365473882368</v>
      </c>
      <c r="K521" s="35">
        <v>6.8865476876391423</v>
      </c>
      <c r="L521" s="36">
        <v>1.68</v>
      </c>
      <c r="M521" s="36">
        <v>4.03</v>
      </c>
      <c r="N521" s="36">
        <v>5.12</v>
      </c>
      <c r="O521" s="35">
        <v>1.7449984491315136</v>
      </c>
      <c r="P521" s="35">
        <v>4.1859188988095237</v>
      </c>
      <c r="Q521" s="35">
        <v>5.318090511638899</v>
      </c>
      <c r="R521" s="37">
        <v>0.57306641189148355</v>
      </c>
      <c r="S521" s="37">
        <v>0.23889617170662342</v>
      </c>
      <c r="T521" s="37">
        <v>0.18803741640189303</v>
      </c>
      <c r="U521" s="36">
        <v>1.1288587578527098</v>
      </c>
      <c r="V521" s="36">
        <v>0.86813473900662452</v>
      </c>
      <c r="W521" s="36">
        <v>0.74347847894671981</v>
      </c>
      <c r="X521" s="36" t="s">
        <v>337</v>
      </c>
      <c r="Y521" s="36" t="s">
        <v>556</v>
      </c>
      <c r="Z521" s="36"/>
      <c r="AA521" s="26" t="s">
        <v>84</v>
      </c>
      <c r="AB521" s="52" t="s">
        <v>86</v>
      </c>
      <c r="AC521" s="20">
        <v>44429</v>
      </c>
      <c r="AD521" s="26" t="s">
        <v>89</v>
      </c>
      <c r="AE521" s="72" t="str">
        <f>VLOOKUP(AD521,cs_lookup!$A$2:$B$54,2,FALSE)</f>
        <v>1</v>
      </c>
    </row>
    <row r="522" spans="1:31" x14ac:dyDescent="0.25">
      <c r="A522" s="40">
        <v>0.23753717856169307</v>
      </c>
      <c r="B522" s="40">
        <v>0.20629881803895667</v>
      </c>
      <c r="C522" s="40">
        <v>0.49988467061172032</v>
      </c>
      <c r="D522" s="33">
        <v>4.2098672976377056</v>
      </c>
      <c r="E522" s="34">
        <v>4.84733751509504</v>
      </c>
      <c r="F522" s="53">
        <v>2.0004614239846106</v>
      </c>
      <c r="G522" s="28">
        <v>3.2163690320912819E-2</v>
      </c>
      <c r="H522" s="35">
        <v>1.0321636903209128</v>
      </c>
      <c r="I522" s="35">
        <v>4.0786818380801639</v>
      </c>
      <c r="J522" s="35">
        <v>4.6962875758475295</v>
      </c>
      <c r="K522" s="35">
        <v>1.9381241974929788</v>
      </c>
      <c r="L522" s="36">
        <v>3.07</v>
      </c>
      <c r="M522" s="36">
        <v>3.56</v>
      </c>
      <c r="N522" s="36">
        <v>2.35</v>
      </c>
      <c r="O522" s="35">
        <v>3.1687425292852023</v>
      </c>
      <c r="P522" s="35">
        <v>3.6745027375424497</v>
      </c>
      <c r="Q522" s="35">
        <v>2.4255846722541454</v>
      </c>
      <c r="R522" s="37">
        <v>0.31558259806787703</v>
      </c>
      <c r="S522" s="37">
        <v>0.2721456674349389</v>
      </c>
      <c r="T522" s="37">
        <v>0.41227173449718396</v>
      </c>
      <c r="U522" s="36">
        <v>0.75269415999485001</v>
      </c>
      <c r="V522" s="36">
        <v>0.75804557163591801</v>
      </c>
      <c r="W522" s="36">
        <v>1.2125125949306008</v>
      </c>
      <c r="X522" s="36" t="s">
        <v>334</v>
      </c>
      <c r="Y522" s="36" t="s">
        <v>561</v>
      </c>
      <c r="Z522" s="36"/>
      <c r="AA522" s="26" t="s">
        <v>85</v>
      </c>
      <c r="AB522" s="52" t="s">
        <v>79</v>
      </c>
      <c r="AC522" s="20">
        <v>44429</v>
      </c>
      <c r="AD522" s="26" t="s">
        <v>73</v>
      </c>
      <c r="AE522" s="72" t="str">
        <f>VLOOKUP(AD522,cs_lookup!$A$2:$B$54,2,FALSE)</f>
        <v>X</v>
      </c>
    </row>
    <row r="523" spans="1:31" x14ac:dyDescent="0.25">
      <c r="A523" s="40">
        <v>4.9600067638939954E-2</v>
      </c>
      <c r="B523" s="40">
        <v>0.11112315693256292</v>
      </c>
      <c r="C523" s="40">
        <v>0.6870408207871217</v>
      </c>
      <c r="D523" s="33">
        <v>20.161262828902302</v>
      </c>
      <c r="E523" s="34">
        <v>8.99902439423016</v>
      </c>
      <c r="F523" s="53">
        <v>1.4555175904312796</v>
      </c>
      <c r="G523" s="28">
        <v>3.2261094116495803E-2</v>
      </c>
      <c r="H523" s="35">
        <v>1.0322610941164958</v>
      </c>
      <c r="I523" s="35">
        <v>19.531166042984665</v>
      </c>
      <c r="J523" s="35">
        <v>8.7177792958789695</v>
      </c>
      <c r="K523" s="35">
        <v>1.4100285274018254</v>
      </c>
      <c r="L523" s="36">
        <v>2.4</v>
      </c>
      <c r="M523" s="36">
        <v>3.31</v>
      </c>
      <c r="N523" s="36">
        <v>3.19</v>
      </c>
      <c r="O523" s="35">
        <v>2.4774266258795898</v>
      </c>
      <c r="P523" s="35">
        <v>3.4167842215256012</v>
      </c>
      <c r="Q523" s="35">
        <v>3.2929128902316216</v>
      </c>
      <c r="R523" s="37">
        <v>0.40364464866641941</v>
      </c>
      <c r="S523" s="37">
        <v>0.29267285703909562</v>
      </c>
      <c r="T523" s="37">
        <v>0.30368249429448485</v>
      </c>
      <c r="U523" s="36">
        <v>0.12288052821413845</v>
      </c>
      <c r="V523" s="36">
        <v>0.37968384925329424</v>
      </c>
      <c r="W523" s="36">
        <v>2.2623655748852265</v>
      </c>
      <c r="X523" s="36" t="s">
        <v>555</v>
      </c>
      <c r="Y523" s="36" t="s">
        <v>336</v>
      </c>
      <c r="Z523" s="36"/>
      <c r="AA523" s="26" t="s">
        <v>85</v>
      </c>
      <c r="AB523" s="52" t="s">
        <v>102</v>
      </c>
      <c r="AC523" s="20">
        <v>44429</v>
      </c>
      <c r="AD523" s="26" t="s">
        <v>102</v>
      </c>
      <c r="AE523" s="72" t="str">
        <f>VLOOKUP(AD523,cs_lookup!$A$2:$B$54,2,FALSE)</f>
        <v>2</v>
      </c>
    </row>
    <row r="524" spans="1:31" x14ac:dyDescent="0.25">
      <c r="A524" s="40">
        <v>0.14184450792552891</v>
      </c>
      <c r="B524" s="40">
        <v>0.20982681243604387</v>
      </c>
      <c r="C524" s="40">
        <v>0.56393804737152442</v>
      </c>
      <c r="D524" s="33">
        <v>7.0499733449321784</v>
      </c>
      <c r="E524" s="34">
        <v>4.7658351589590318</v>
      </c>
      <c r="F524" s="53">
        <v>1.7732444275766277</v>
      </c>
      <c r="G524" s="28">
        <v>3.4557887772326934E-2</v>
      </c>
      <c r="H524" s="35">
        <v>1.0345578877723269</v>
      </c>
      <c r="I524" s="35">
        <v>6.8144793329183448</v>
      </c>
      <c r="J524" s="35">
        <v>4.6066394305118283</v>
      </c>
      <c r="K524" s="35">
        <v>1.7140118001467135</v>
      </c>
      <c r="L524" s="36">
        <v>4.01</v>
      </c>
      <c r="M524" s="36">
        <v>3.39</v>
      </c>
      <c r="N524" s="36">
        <v>2.04</v>
      </c>
      <c r="O524" s="35">
        <v>4.1485771299670304</v>
      </c>
      <c r="P524" s="35">
        <v>3.5071512395481883</v>
      </c>
      <c r="Q524" s="35">
        <v>2.1104980910555469</v>
      </c>
      <c r="R524" s="37">
        <v>0.24104650068491007</v>
      </c>
      <c r="S524" s="37">
        <v>0.28513170140014432</v>
      </c>
      <c r="T524" s="37">
        <v>0.47382179791494572</v>
      </c>
      <c r="U524" s="36">
        <v>0.58845288159127651</v>
      </c>
      <c r="V524" s="36">
        <v>0.73589436532551633</v>
      </c>
      <c r="W524" s="36">
        <v>1.190190172451195</v>
      </c>
      <c r="X524" s="36" t="s">
        <v>515</v>
      </c>
      <c r="Y524" s="36" t="s">
        <v>535</v>
      </c>
      <c r="Z524" s="36"/>
      <c r="AA524" s="26" t="s">
        <v>85</v>
      </c>
      <c r="AB524" s="52" t="s">
        <v>79</v>
      </c>
      <c r="AC524" s="20">
        <v>44429</v>
      </c>
      <c r="AD524" s="26" t="s">
        <v>75</v>
      </c>
      <c r="AE524" s="72" t="str">
        <f>VLOOKUP(AD524,cs_lookup!$A$2:$B$54,2,FALSE)</f>
        <v>X</v>
      </c>
    </row>
    <row r="525" spans="1:31" x14ac:dyDescent="0.25">
      <c r="A525" s="40">
        <v>0.11875046795486591</v>
      </c>
      <c r="B525" s="40">
        <v>0.22673318137081969</v>
      </c>
      <c r="C525" s="40">
        <v>0.56653520167964622</v>
      </c>
      <c r="D525" s="33">
        <v>8.4210194470987272</v>
      </c>
      <c r="E525" s="34">
        <v>4.4104704655667968</v>
      </c>
      <c r="F525" s="53">
        <v>1.7651153838900577</v>
      </c>
      <c r="G525" s="28">
        <v>3.4943596806053634E-2</v>
      </c>
      <c r="H525" s="35">
        <v>1.0349435968060536</v>
      </c>
      <c r="I525" s="35">
        <v>8.1366940895010043</v>
      </c>
      <c r="J525" s="35">
        <v>4.2615563584121681</v>
      </c>
      <c r="K525" s="35">
        <v>1.7055184353402371</v>
      </c>
      <c r="L525" s="36">
        <v>4.49</v>
      </c>
      <c r="M525" s="36">
        <v>3.85</v>
      </c>
      <c r="N525" s="36">
        <v>1.81</v>
      </c>
      <c r="O525" s="35">
        <v>4.6468967496591809</v>
      </c>
      <c r="P525" s="35">
        <v>3.9845328477033064</v>
      </c>
      <c r="Q525" s="35">
        <v>1.8732479102189572</v>
      </c>
      <c r="R525" s="37">
        <v>0.21519737878259149</v>
      </c>
      <c r="S525" s="37">
        <v>0.25097044954125608</v>
      </c>
      <c r="T525" s="37">
        <v>0.53383217167615238</v>
      </c>
      <c r="U525" s="36">
        <v>0.55182116355997313</v>
      </c>
      <c r="V525" s="36">
        <v>0.9034258088363023</v>
      </c>
      <c r="W525" s="36">
        <v>1.0612608826118726</v>
      </c>
      <c r="X525" s="36" t="s">
        <v>559</v>
      </c>
      <c r="Y525" s="36" t="s">
        <v>560</v>
      </c>
      <c r="Z525" s="36"/>
      <c r="AA525" s="26" t="s">
        <v>85</v>
      </c>
      <c r="AB525" s="52" t="s">
        <v>79</v>
      </c>
      <c r="AC525" s="20">
        <v>44429</v>
      </c>
      <c r="AD525" s="26" t="s">
        <v>75</v>
      </c>
      <c r="AE525" s="72" t="str">
        <f>VLOOKUP(AD525,cs_lookup!$A$2:$B$54,2,FALSE)</f>
        <v>X</v>
      </c>
    </row>
    <row r="526" spans="1:31" x14ac:dyDescent="0.25">
      <c r="A526" s="40">
        <v>0.4172906810144017</v>
      </c>
      <c r="B526" s="40">
        <v>0.33554716830656439</v>
      </c>
      <c r="C526" s="40">
        <v>0.2370040781149233</v>
      </c>
      <c r="D526" s="33">
        <v>2.3964110522887223</v>
      </c>
      <c r="E526" s="34">
        <v>2.9802069409400431</v>
      </c>
      <c r="F526" s="53">
        <v>4.2193366795785678</v>
      </c>
      <c r="G526" s="28">
        <v>3.1933769393010181E-2</v>
      </c>
      <c r="H526" s="35">
        <v>1.0319337693930102</v>
      </c>
      <c r="I526" s="35">
        <v>2.3222527679255096</v>
      </c>
      <c r="J526" s="35">
        <v>2.8879827653019041</v>
      </c>
      <c r="K526" s="35">
        <v>4.0887669390453301</v>
      </c>
      <c r="L526" s="36">
        <v>2.77</v>
      </c>
      <c r="M526" s="36">
        <v>3.2</v>
      </c>
      <c r="N526" s="36">
        <v>2.79</v>
      </c>
      <c r="O526" s="35">
        <v>2.8584565412186382</v>
      </c>
      <c r="P526" s="35">
        <v>3.3021880620576329</v>
      </c>
      <c r="Q526" s="35">
        <v>2.8790952166064985</v>
      </c>
      <c r="R526" s="37">
        <v>0.34983914765892249</v>
      </c>
      <c r="S526" s="37">
        <v>0.30282951219225474</v>
      </c>
      <c r="T526" s="37">
        <v>0.34733134014882266</v>
      </c>
      <c r="U526" s="36">
        <v>1.1928072767351967</v>
      </c>
      <c r="V526" s="36">
        <v>1.1080398534391802</v>
      </c>
      <c r="W526" s="36">
        <v>0.6823573076169086</v>
      </c>
      <c r="X526" s="36" t="s">
        <v>562</v>
      </c>
      <c r="Y526" s="36" t="s">
        <v>553</v>
      </c>
      <c r="Z526" s="36"/>
      <c r="AA526" s="26" t="s">
        <v>90</v>
      </c>
      <c r="AB526" s="52" t="s">
        <v>75</v>
      </c>
      <c r="AC526" s="20">
        <v>44429</v>
      </c>
      <c r="AD526" s="26" t="s">
        <v>75</v>
      </c>
      <c r="AE526" s="72" t="str">
        <f>VLOOKUP(AD526,cs_lookup!$A$2:$B$54,2,FALSE)</f>
        <v>X</v>
      </c>
    </row>
    <row r="527" spans="1:31" x14ac:dyDescent="0.25">
      <c r="A527" s="40">
        <v>0.22428957451747009</v>
      </c>
      <c r="B527" s="40">
        <v>0.27302025344264486</v>
      </c>
      <c r="C527" s="40">
        <v>0.45306828171564589</v>
      </c>
      <c r="D527" s="33">
        <v>4.4585219894922457</v>
      </c>
      <c r="E527" s="34">
        <v>3.6627319306553807</v>
      </c>
      <c r="F527" s="53">
        <v>2.2071728266063406</v>
      </c>
      <c r="G527" s="28">
        <v>3.3139651372470436E-2</v>
      </c>
      <c r="H527" s="35">
        <v>1.0331396513724704</v>
      </c>
      <c r="I527" s="35">
        <v>4.3155075730268786</v>
      </c>
      <c r="J527" s="35">
        <v>3.5452437875069824</v>
      </c>
      <c r="K527" s="35">
        <v>2.1363741326491827</v>
      </c>
      <c r="L527" s="36">
        <v>3.22</v>
      </c>
      <c r="M527" s="36">
        <v>3.1</v>
      </c>
      <c r="N527" s="36">
        <v>2.5</v>
      </c>
      <c r="O527" s="35">
        <v>3.326709677419355</v>
      </c>
      <c r="P527" s="35">
        <v>3.2027329192546583</v>
      </c>
      <c r="Q527" s="35">
        <v>2.5828491284311763</v>
      </c>
      <c r="R527" s="37">
        <v>0.30059731595686912</v>
      </c>
      <c r="S527" s="37">
        <v>0.3122333410906834</v>
      </c>
      <c r="T527" s="37">
        <v>0.38716934295244743</v>
      </c>
      <c r="U527" s="36">
        <v>0.74614629809153732</v>
      </c>
      <c r="V527" s="36">
        <v>0.87441095332400876</v>
      </c>
      <c r="W527" s="36">
        <v>1.1702070165490666</v>
      </c>
      <c r="X527" s="36" t="s">
        <v>563</v>
      </c>
      <c r="Y527" s="36" t="s">
        <v>552</v>
      </c>
      <c r="Z527" s="36"/>
      <c r="AA527" s="26" t="s">
        <v>90</v>
      </c>
      <c r="AB527" s="52" t="s">
        <v>75</v>
      </c>
      <c r="AC527" s="20">
        <v>44429</v>
      </c>
      <c r="AD527" s="26" t="s">
        <v>76</v>
      </c>
      <c r="AE527" s="72" t="str">
        <f>VLOOKUP(AD527,cs_lookup!$A$2:$B$54,2,FALSE)</f>
        <v>2</v>
      </c>
    </row>
    <row r="528" spans="1:31" x14ac:dyDescent="0.25">
      <c r="A528" s="40">
        <v>0.33304340414534628</v>
      </c>
      <c r="B528" s="40">
        <v>0.2222820462600619</v>
      </c>
      <c r="C528" s="40">
        <v>0.40763861480586239</v>
      </c>
      <c r="D528" s="33">
        <v>3.0026116342588836</v>
      </c>
      <c r="E528" s="34">
        <v>4.4987888892746488</v>
      </c>
      <c r="F528" s="53">
        <v>2.4531532678184802</v>
      </c>
      <c r="G528" s="28">
        <v>2.7764506025375724E-2</v>
      </c>
      <c r="H528" s="35">
        <v>1.0277645060253757</v>
      </c>
      <c r="I528" s="35">
        <v>2.9214976939325714</v>
      </c>
      <c r="J528" s="35">
        <v>4.3772565241356691</v>
      </c>
      <c r="K528" s="35">
        <v>2.3868826500979705</v>
      </c>
      <c r="L528" s="36">
        <v>3.45</v>
      </c>
      <c r="M528" s="36">
        <v>3.22</v>
      </c>
      <c r="N528" s="36">
        <v>2.34</v>
      </c>
      <c r="O528" s="35">
        <v>3.5457875457875465</v>
      </c>
      <c r="P528" s="35">
        <v>3.3094017094017101</v>
      </c>
      <c r="Q528" s="35">
        <v>2.4049689440993789</v>
      </c>
      <c r="R528" s="37">
        <v>0.28202479338842967</v>
      </c>
      <c r="S528" s="37">
        <v>0.30216942148760323</v>
      </c>
      <c r="T528" s="37">
        <v>0.41580578512396693</v>
      </c>
      <c r="U528" s="36">
        <v>1.1809011546252572</v>
      </c>
      <c r="V528" s="36">
        <v>0.73562058386235885</v>
      </c>
      <c r="W528" s="36">
        <v>0.98035820902378823</v>
      </c>
      <c r="X528" s="36" t="s">
        <v>517</v>
      </c>
      <c r="Y528" s="36" t="s">
        <v>489</v>
      </c>
      <c r="Z528" s="36"/>
      <c r="AA528" s="26" t="s">
        <v>90</v>
      </c>
      <c r="AB528" s="52" t="s">
        <v>74</v>
      </c>
      <c r="AC528" s="20">
        <v>44429</v>
      </c>
      <c r="AD528" s="26" t="s">
        <v>87</v>
      </c>
      <c r="AE528" s="72" t="str">
        <f>VLOOKUP(AD528,cs_lookup!$A$2:$B$54,2,FALSE)</f>
        <v>2</v>
      </c>
    </row>
    <row r="529" spans="1:31" x14ac:dyDescent="0.25">
      <c r="A529" s="40">
        <v>0.16879604183741448</v>
      </c>
      <c r="B529" s="40">
        <v>0.22009531918144204</v>
      </c>
      <c r="C529" s="40">
        <v>0.53717852749385853</v>
      </c>
      <c r="D529" s="33">
        <v>5.9243095342437408</v>
      </c>
      <c r="E529" s="34">
        <v>4.5434859937917196</v>
      </c>
      <c r="F529" s="53">
        <v>1.8615785047577742</v>
      </c>
      <c r="G529" s="28">
        <v>3.4158857389672503E-2</v>
      </c>
      <c r="H529" s="35">
        <v>1.0341588573896725</v>
      </c>
      <c r="I529" s="35">
        <v>5.7286262085472357</v>
      </c>
      <c r="J529" s="35">
        <v>4.3934120578534364</v>
      </c>
      <c r="K529" s="35">
        <v>1.8000895040986231</v>
      </c>
      <c r="L529" s="36">
        <v>1.97</v>
      </c>
      <c r="M529" s="36">
        <v>3.33</v>
      </c>
      <c r="N529" s="36">
        <v>4.42</v>
      </c>
      <c r="O529" s="35">
        <v>2.037292949057655</v>
      </c>
      <c r="P529" s="35">
        <v>3.4437489951076095</v>
      </c>
      <c r="Q529" s="35">
        <v>4.5709821496623526</v>
      </c>
      <c r="R529" s="37">
        <v>0.49084742597403463</v>
      </c>
      <c r="S529" s="37">
        <v>0.29038120996061512</v>
      </c>
      <c r="T529" s="37">
        <v>0.21877136406535028</v>
      </c>
      <c r="U529" s="36">
        <v>0.34388698586420541</v>
      </c>
      <c r="V529" s="36">
        <v>0.75795303425897964</v>
      </c>
      <c r="W529" s="36">
        <v>2.4554334603563341</v>
      </c>
      <c r="X529" s="36" t="s">
        <v>418</v>
      </c>
      <c r="Y529" s="36" t="s">
        <v>341</v>
      </c>
      <c r="Z529" s="36"/>
      <c r="AA529" s="26" t="s">
        <v>85</v>
      </c>
      <c r="AB529" s="52" t="s">
        <v>79</v>
      </c>
      <c r="AC529" s="20">
        <v>44429</v>
      </c>
      <c r="AD529" s="26" t="s">
        <v>73</v>
      </c>
      <c r="AE529" s="72" t="str">
        <f>VLOOKUP(AD529,cs_lookup!$A$2:$B$54,2,FALSE)</f>
        <v>X</v>
      </c>
    </row>
    <row r="530" spans="1:31" x14ac:dyDescent="0.25">
      <c r="A530" s="40">
        <v>0.26470301509118849</v>
      </c>
      <c r="B530" s="40">
        <v>0.21730269299422605</v>
      </c>
      <c r="C530" s="40">
        <v>0.46833156897865608</v>
      </c>
      <c r="D530" s="33">
        <v>3.7778186986480167</v>
      </c>
      <c r="E530" s="34">
        <v>4.601875780833379</v>
      </c>
      <c r="F530" s="34">
        <v>2.1352393608246691</v>
      </c>
      <c r="G530" s="28">
        <v>3.275965361363764E-2</v>
      </c>
      <c r="H530" s="35">
        <v>1.0327596536136376</v>
      </c>
      <c r="I530" s="35">
        <v>3.6579843968820689</v>
      </c>
      <c r="J530" s="35">
        <v>4.4559019755771478</v>
      </c>
      <c r="K530" s="35">
        <v>2.0675084985683192</v>
      </c>
      <c r="L530" s="36">
        <v>2.44</v>
      </c>
      <c r="M530" s="36">
        <v>3.44</v>
      </c>
      <c r="N530" s="36">
        <v>3.01</v>
      </c>
      <c r="O530" s="35">
        <v>2.5199335548172757</v>
      </c>
      <c r="P530" s="35">
        <v>3.5526932084309135</v>
      </c>
      <c r="Q530" s="35">
        <v>3.1086065573770489</v>
      </c>
      <c r="R530" s="37">
        <v>0.39683586025049439</v>
      </c>
      <c r="S530" s="37">
        <v>0.28147659854976925</v>
      </c>
      <c r="T530" s="37">
        <v>0.32168754119973636</v>
      </c>
      <c r="U530" s="36">
        <v>0.6670340097895896</v>
      </c>
      <c r="V530" s="36">
        <v>0.77200980157433474</v>
      </c>
      <c r="W530" s="36">
        <v>1.4558585863537319</v>
      </c>
      <c r="X530" s="36" t="s">
        <v>550</v>
      </c>
      <c r="Y530" s="36" t="s">
        <v>542</v>
      </c>
      <c r="Z530" s="36"/>
      <c r="AA530" s="26" t="s">
        <v>85</v>
      </c>
      <c r="AB530" s="55" t="s">
        <v>79</v>
      </c>
      <c r="AC530" s="20">
        <v>44429</v>
      </c>
      <c r="AD530" s="26" t="s">
        <v>75</v>
      </c>
      <c r="AE530" s="72" t="str">
        <f>VLOOKUP(AD530,cs_lookup!$A$2:$B$54,2,FALSE)</f>
        <v>X</v>
      </c>
    </row>
    <row r="531" spans="1:31" x14ac:dyDescent="0.25">
      <c r="A531" s="40">
        <v>0.80135227231843642</v>
      </c>
      <c r="B531" s="40">
        <v>0.12700888285091594</v>
      </c>
      <c r="C531" s="40">
        <v>5.3972099418133614E-2</v>
      </c>
      <c r="D531" s="33">
        <v>1.2478906400387995</v>
      </c>
      <c r="E531" s="34">
        <v>7.8734650486911857</v>
      </c>
      <c r="F531" s="34">
        <v>18.528091565473154</v>
      </c>
      <c r="G531" s="28">
        <v>3.438069967257773E-2</v>
      </c>
      <c r="H531" s="35">
        <v>1.0343806996725777</v>
      </c>
      <c r="I531" s="35">
        <v>1.2064133064681177</v>
      </c>
      <c r="J531" s="35">
        <v>7.6117671677202097</v>
      </c>
      <c r="K531" s="35">
        <v>17.912255682398197</v>
      </c>
      <c r="L531" s="36">
        <v>1.92</v>
      </c>
      <c r="M531" s="36">
        <v>3.94</v>
      </c>
      <c r="N531" s="36">
        <v>3.85</v>
      </c>
      <c r="O531" s="35">
        <v>1.9860109433713491</v>
      </c>
      <c r="P531" s="35">
        <v>4.0754599567099561</v>
      </c>
      <c r="Q531" s="35">
        <v>3.9823656937394243</v>
      </c>
      <c r="R531" s="37">
        <v>0.50352189817365856</v>
      </c>
      <c r="S531" s="37">
        <v>0.24537107728259502</v>
      </c>
      <c r="T531" s="37">
        <v>0.25110702454374656</v>
      </c>
      <c r="U531" s="36">
        <v>1.5914943823199121</v>
      </c>
      <c r="V531" s="36">
        <v>0.51761961620537378</v>
      </c>
      <c r="W531" s="36">
        <v>0.21493663714186886</v>
      </c>
      <c r="X531" s="36" t="s">
        <v>566</v>
      </c>
      <c r="Y531" s="36" t="s">
        <v>572</v>
      </c>
      <c r="Z531" s="36"/>
      <c r="AA531" s="26" t="s">
        <v>84</v>
      </c>
      <c r="AB531" s="55" t="s">
        <v>89</v>
      </c>
      <c r="AC531" s="20">
        <v>44429</v>
      </c>
      <c r="AD531" s="26" t="s">
        <v>89</v>
      </c>
      <c r="AE531" s="72" t="str">
        <f>VLOOKUP(AD531,cs_lookup!$A$2:$B$54,2,FALSE)</f>
        <v>1</v>
      </c>
    </row>
    <row r="532" spans="1:31" x14ac:dyDescent="0.25">
      <c r="A532" s="40">
        <v>0.91614564427261058</v>
      </c>
      <c r="B532" s="40">
        <v>5.5646894054194145E-2</v>
      </c>
      <c r="C532" s="40">
        <v>0</v>
      </c>
      <c r="D532" s="33">
        <v>1.0915295032526919</v>
      </c>
      <c r="E532" s="34">
        <v>17.970454901330282</v>
      </c>
      <c r="F532" s="34" t="e">
        <v>#DIV/0!</v>
      </c>
      <c r="G532" s="28">
        <v>3.7662788070851994E-2</v>
      </c>
      <c r="H532" s="35">
        <v>1.037662788070852</v>
      </c>
      <c r="I532" s="35">
        <v>1.051911580333323</v>
      </c>
      <c r="J532" s="35">
        <v>17.318203088635045</v>
      </c>
      <c r="K532" s="35" t="e">
        <v>#DIV/0!</v>
      </c>
      <c r="L532" s="36">
        <v>1.5</v>
      </c>
      <c r="M532" s="36">
        <v>4.2300000000000004</v>
      </c>
      <c r="N532" s="36">
        <v>7.43</v>
      </c>
      <c r="O532" s="35">
        <v>1.5564941821062779</v>
      </c>
      <c r="P532" s="35">
        <v>4.3893135935397041</v>
      </c>
      <c r="Q532" s="35">
        <v>7.7098345153664303</v>
      </c>
      <c r="R532" s="37">
        <v>0.64246947498819473</v>
      </c>
      <c r="S532" s="37">
        <v>0.22782605496035274</v>
      </c>
      <c r="T532" s="37">
        <v>0.1297044700514525</v>
      </c>
      <c r="U532" s="36">
        <v>1.4259753652723262</v>
      </c>
      <c r="V532" s="36">
        <v>0.24425166851033811</v>
      </c>
      <c r="W532" s="36" t="e">
        <v>#DIV/0!</v>
      </c>
      <c r="X532" s="36" t="s">
        <v>423</v>
      </c>
      <c r="Y532" s="36" t="s">
        <v>292</v>
      </c>
      <c r="Z532" s="36"/>
      <c r="AA532" s="26" t="s">
        <v>84</v>
      </c>
      <c r="AB532" s="55" t="s">
        <v>100</v>
      </c>
      <c r="AC532" s="20">
        <v>44429</v>
      </c>
      <c r="AD532" s="26" t="s">
        <v>99</v>
      </c>
      <c r="AE532" s="72" t="str">
        <f>VLOOKUP(AD532,cs_lookup!$A$2:$B$54,2,FALSE)</f>
        <v>1</v>
      </c>
    </row>
    <row r="533" spans="1:31" x14ac:dyDescent="0.25">
      <c r="A533" s="40">
        <v>1.7470292672928919E-2</v>
      </c>
      <c r="B533" s="40">
        <v>6.8171945371077999E-2</v>
      </c>
      <c r="C533" s="40">
        <v>0.70774918621589267</v>
      </c>
      <c r="D533" s="33">
        <v>57.240025609276103</v>
      </c>
      <c r="E533" s="34">
        <v>14.668790725521099</v>
      </c>
      <c r="F533" s="34">
        <v>1.4129299185021722</v>
      </c>
      <c r="G533" s="28">
        <v>3.3475850825099629E-2</v>
      </c>
      <c r="H533" s="35">
        <v>1.0334758508250996</v>
      </c>
      <c r="I533" s="35">
        <v>55.385934333711994</v>
      </c>
      <c r="J533" s="35">
        <v>14.1936463380445</v>
      </c>
      <c r="K533" s="35">
        <v>1.367162974707272</v>
      </c>
      <c r="L533" s="36">
        <v>2.2599999999999998</v>
      </c>
      <c r="M533" s="36">
        <v>3.33</v>
      </c>
      <c r="N533" s="36">
        <v>3.44</v>
      </c>
      <c r="O533" s="35">
        <v>2.3356554228647251</v>
      </c>
      <c r="P533" s="35">
        <v>3.4414745832475817</v>
      </c>
      <c r="Q533" s="35">
        <v>3.5551569268383427</v>
      </c>
      <c r="R533" s="37">
        <v>0.42814534635998719</v>
      </c>
      <c r="S533" s="37">
        <v>0.29057311795002133</v>
      </c>
      <c r="T533" s="37">
        <v>0.28128153568999154</v>
      </c>
      <c r="U533" s="36">
        <v>4.0804583820560306E-2</v>
      </c>
      <c r="V533" s="36">
        <v>0.23461201728510758</v>
      </c>
      <c r="W533" s="36">
        <v>2.5161594218396313</v>
      </c>
      <c r="X533" s="36" t="s">
        <v>345</v>
      </c>
      <c r="Y533" s="36" t="s">
        <v>346</v>
      </c>
      <c r="Z533" s="36"/>
      <c r="AA533" s="26" t="s">
        <v>85</v>
      </c>
      <c r="AB533" s="55" t="s">
        <v>87</v>
      </c>
      <c r="AC533" s="20">
        <v>44429</v>
      </c>
      <c r="AD533" s="26" t="s">
        <v>86</v>
      </c>
      <c r="AE533" s="72" t="str">
        <f>VLOOKUP(AD533,cs_lookup!$A$2:$B$54,2,FALSE)</f>
        <v>1</v>
      </c>
    </row>
    <row r="534" spans="1:31" x14ac:dyDescent="0.25">
      <c r="A534" s="40">
        <v>7.8846988411703216E-3</v>
      </c>
      <c r="B534" s="40">
        <v>2.5364538677780459E-2</v>
      </c>
      <c r="C534" s="40">
        <v>0.66227852294217771</v>
      </c>
      <c r="D534" s="33">
        <v>126.82792585284976</v>
      </c>
      <c r="E534" s="34">
        <v>39.425120744498621</v>
      </c>
      <c r="F534" s="34">
        <v>1.5099387423247426</v>
      </c>
      <c r="G534" s="28">
        <v>3.425578601521484E-2</v>
      </c>
      <c r="H534" s="35">
        <v>1.0342557860152148</v>
      </c>
      <c r="I534" s="35">
        <v>122.6272335797056</v>
      </c>
      <c r="J534" s="35">
        <v>38.119313691631248</v>
      </c>
      <c r="K534" s="35">
        <v>1.4599277690698169</v>
      </c>
      <c r="L534" s="36">
        <v>3.56</v>
      </c>
      <c r="M534" s="36">
        <v>3.37</v>
      </c>
      <c r="N534" s="36">
        <v>2.19</v>
      </c>
      <c r="O534" s="35">
        <v>3.6819505982141649</v>
      </c>
      <c r="P534" s="35">
        <v>3.4854419988712739</v>
      </c>
      <c r="Q534" s="35">
        <v>2.2650201713733202</v>
      </c>
      <c r="R534" s="37">
        <v>0.27159517036568176</v>
      </c>
      <c r="S534" s="37">
        <v>0.28690765771567572</v>
      </c>
      <c r="T534" s="37">
        <v>0.44149717191864257</v>
      </c>
      <c r="U534" s="36">
        <v>2.9031071614985599E-2</v>
      </c>
      <c r="V534" s="36">
        <v>8.8406628389530881E-2</v>
      </c>
      <c r="W534" s="36">
        <v>1.5000742135313609</v>
      </c>
      <c r="X534" s="36" t="s">
        <v>344</v>
      </c>
      <c r="Y534" s="36" t="s">
        <v>490</v>
      </c>
      <c r="Z534" s="36"/>
      <c r="AA534" s="26" t="s">
        <v>85</v>
      </c>
      <c r="AB534" s="55" t="s">
        <v>206</v>
      </c>
      <c r="AC534" s="20">
        <v>44429</v>
      </c>
      <c r="AD534" s="26" t="s">
        <v>102</v>
      </c>
      <c r="AE534" s="72" t="str">
        <f>VLOOKUP(AD534,cs_lookup!$A$2:$B$54,2,FALSE)</f>
        <v>2</v>
      </c>
    </row>
    <row r="535" spans="1:31" x14ac:dyDescent="0.25">
      <c r="A535" s="40">
        <v>0.55288439099133335</v>
      </c>
      <c r="B535" s="40">
        <v>0.22146678410815418</v>
      </c>
      <c r="C535" s="40">
        <v>0.21353929681253522</v>
      </c>
      <c r="D535" s="33">
        <v>1.8086963862498975</v>
      </c>
      <c r="E535" s="34">
        <v>4.5153498030280064</v>
      </c>
      <c r="F535" s="34">
        <v>4.6829788002809316</v>
      </c>
      <c r="G535" s="28">
        <v>4.2755477899150129E-2</v>
      </c>
      <c r="H535" s="35">
        <v>1.0427554778991501</v>
      </c>
      <c r="I535" s="35">
        <v>1.7345354923417868</v>
      </c>
      <c r="J535" s="35">
        <v>4.3302096212672279</v>
      </c>
      <c r="K535" s="35">
        <v>4.4909654272119246</v>
      </c>
      <c r="L535" s="36">
        <v>1.63</v>
      </c>
      <c r="M535" s="36">
        <v>3.88</v>
      </c>
      <c r="N535" s="36">
        <v>5.83</v>
      </c>
      <c r="O535" s="35">
        <v>1.6996914289756146</v>
      </c>
      <c r="P535" s="35">
        <v>4.0458912542487022</v>
      </c>
      <c r="Q535" s="35">
        <v>6.0792644361520454</v>
      </c>
      <c r="R535" s="37">
        <v>0.58834208548235667</v>
      </c>
      <c r="S535" s="37">
        <v>0.24716432972583541</v>
      </c>
      <c r="T535" s="37">
        <v>0.16449358479180812</v>
      </c>
      <c r="U535" s="36">
        <v>0.93973286058237171</v>
      </c>
      <c r="V535" s="36">
        <v>0.89603052492976654</v>
      </c>
      <c r="W535" s="36">
        <v>1.2981618528333614</v>
      </c>
      <c r="X535" s="36" t="s">
        <v>428</v>
      </c>
      <c r="Y535" s="36" t="s">
        <v>426</v>
      </c>
      <c r="Z535" s="36"/>
      <c r="AA535" s="26" t="s">
        <v>84</v>
      </c>
      <c r="AB535" s="55" t="s">
        <v>86</v>
      </c>
      <c r="AC535" s="20">
        <v>44429</v>
      </c>
      <c r="AD535" s="26" t="s">
        <v>78</v>
      </c>
      <c r="AE535" s="72" t="str">
        <f>VLOOKUP(AD535,cs_lookup!$A$2:$B$54,2,FALSE)</f>
        <v>1</v>
      </c>
    </row>
    <row r="536" spans="1:31" x14ac:dyDescent="0.25">
      <c r="A536" s="40">
        <v>0</v>
      </c>
      <c r="B536" s="40">
        <v>9.346721580081821E-2</v>
      </c>
      <c r="C536" s="40">
        <v>0.68823024551974732</v>
      </c>
      <c r="D536" s="33" t="e">
        <v>#DIV/0!</v>
      </c>
      <c r="E536" s="34">
        <v>10.698938568267977</v>
      </c>
      <c r="F536" s="34">
        <v>1.4530021115895684</v>
      </c>
      <c r="G536" s="28">
        <v>3.9705029140394865E-2</v>
      </c>
      <c r="H536" s="35">
        <v>1.0397050291403949</v>
      </c>
      <c r="I536" s="35" t="e">
        <v>#DIV/0!</v>
      </c>
      <c r="J536" s="35">
        <v>10.290359542757644</v>
      </c>
      <c r="K536" s="35">
        <v>1.3975137859926277</v>
      </c>
      <c r="L536" s="36">
        <v>3.81</v>
      </c>
      <c r="M536" s="36">
        <v>3.64</v>
      </c>
      <c r="N536" s="36">
        <v>1.99</v>
      </c>
      <c r="O536" s="35">
        <v>3.9612761610249043</v>
      </c>
      <c r="P536" s="35">
        <v>3.7845263060710375</v>
      </c>
      <c r="Q536" s="35">
        <v>2.0690130079893856</v>
      </c>
      <c r="R536" s="37">
        <v>0.25244389922596794</v>
      </c>
      <c r="S536" s="37">
        <v>0.26423386155245543</v>
      </c>
      <c r="T536" s="37">
        <v>0.4833222392215768</v>
      </c>
      <c r="U536" s="36" t="e">
        <v>#DIV/0!</v>
      </c>
      <c r="V536" s="36">
        <v>0.35372913695341507</v>
      </c>
      <c r="W536" s="36">
        <v>1.4239573304720858</v>
      </c>
      <c r="X536" s="36" t="s">
        <v>295</v>
      </c>
      <c r="Y536" s="36" t="s">
        <v>353</v>
      </c>
      <c r="Z536" s="36"/>
      <c r="AA536" s="26" t="s">
        <v>85</v>
      </c>
      <c r="AB536" s="55" t="s">
        <v>77</v>
      </c>
      <c r="AC536" s="20">
        <v>44429</v>
      </c>
      <c r="AD536" s="26" t="s">
        <v>78</v>
      </c>
      <c r="AE536" s="72" t="str">
        <f>VLOOKUP(AD536,cs_lookup!$A$2:$B$54,2,FALSE)</f>
        <v>1</v>
      </c>
    </row>
    <row r="537" spans="1:31" x14ac:dyDescent="0.25">
      <c r="A537" s="40">
        <v>0.36748335516280434</v>
      </c>
      <c r="B537" s="40">
        <v>0.26487425815215709</v>
      </c>
      <c r="C537" s="40">
        <v>0.3403097276182489</v>
      </c>
      <c r="D537" s="33">
        <v>2.7212116846951475</v>
      </c>
      <c r="E537" s="34">
        <v>3.7753763124295365</v>
      </c>
      <c r="F537" s="34">
        <v>2.938499604459663</v>
      </c>
      <c r="G537" s="28">
        <v>3.5389679016819109E-2</v>
      </c>
      <c r="H537" s="35">
        <v>1.0353896790168191</v>
      </c>
      <c r="I537" s="35">
        <v>2.6282005121773513</v>
      </c>
      <c r="J537" s="35">
        <v>3.6463337320636056</v>
      </c>
      <c r="K537" s="35">
        <v>2.8380615182971409</v>
      </c>
      <c r="L537" s="36">
        <v>4.9800000000000004</v>
      </c>
      <c r="M537" s="36">
        <v>3.8</v>
      </c>
      <c r="N537" s="36">
        <v>1.75</v>
      </c>
      <c r="O537" s="35">
        <v>5.1562406015037592</v>
      </c>
      <c r="P537" s="35">
        <v>3.9344807802639123</v>
      </c>
      <c r="Q537" s="35">
        <v>1.8119319382794334</v>
      </c>
      <c r="R537" s="37">
        <v>0.19393974744087025</v>
      </c>
      <c r="S537" s="37">
        <v>0.25416314269882473</v>
      </c>
      <c r="T537" s="37">
        <v>0.55189710986030505</v>
      </c>
      <c r="U537" s="36">
        <v>1.8948325962672781</v>
      </c>
      <c r="V537" s="36">
        <v>1.0421426778863241</v>
      </c>
      <c r="W537" s="36">
        <v>0.61661806437867972</v>
      </c>
      <c r="X537" s="36" t="s">
        <v>357</v>
      </c>
      <c r="Y537" s="36" t="s">
        <v>359</v>
      </c>
      <c r="Z537" s="36"/>
      <c r="AA537" s="26" t="s">
        <v>90</v>
      </c>
      <c r="AB537" s="55" t="s">
        <v>75</v>
      </c>
      <c r="AC537" s="20">
        <v>44429</v>
      </c>
      <c r="AD537" s="26" t="s">
        <v>75</v>
      </c>
      <c r="AE537" s="72" t="str">
        <f>VLOOKUP(AD537,cs_lookup!$A$2:$B$54,2,FALSE)</f>
        <v>X</v>
      </c>
    </row>
    <row r="538" spans="1:31" x14ac:dyDescent="0.25">
      <c r="A538" s="40">
        <v>0.52243142607880166</v>
      </c>
      <c r="B538" s="40">
        <v>0.29145825487965665</v>
      </c>
      <c r="C538" s="40">
        <v>0.17982304731354162</v>
      </c>
      <c r="D538" s="33">
        <v>1.9141268118299675</v>
      </c>
      <c r="E538" s="34">
        <v>3.4310230822348839</v>
      </c>
      <c r="F538" s="34">
        <v>5.5610224325494162</v>
      </c>
      <c r="G538" s="28">
        <v>3.7034594650674713E-2</v>
      </c>
      <c r="H538" s="35">
        <v>1.0370345946506747</v>
      </c>
      <c r="I538" s="35">
        <v>1.8457694870581838</v>
      </c>
      <c r="J538" s="35">
        <v>3.30849433561146</v>
      </c>
      <c r="K538" s="35">
        <v>5.362427117894411</v>
      </c>
      <c r="L538" s="36">
        <v>1.62</v>
      </c>
      <c r="M538" s="36">
        <v>4.13</v>
      </c>
      <c r="N538" s="36">
        <v>5.63</v>
      </c>
      <c r="O538" s="35">
        <v>1.6799960433340932</v>
      </c>
      <c r="P538" s="35">
        <v>4.2829528759072861</v>
      </c>
      <c r="Q538" s="35">
        <v>5.8385047678832986</v>
      </c>
      <c r="R538" s="37">
        <v>0.59523949712132418</v>
      </c>
      <c r="S538" s="37">
        <v>0.23348377368923617</v>
      </c>
      <c r="T538" s="37">
        <v>0.17127672918943965</v>
      </c>
      <c r="U538" s="36">
        <v>0.87768272872577469</v>
      </c>
      <c r="V538" s="36">
        <v>1.2483019709437444</v>
      </c>
      <c r="W538" s="36">
        <v>1.0498977191154166</v>
      </c>
      <c r="X538" s="36" t="s">
        <v>433</v>
      </c>
      <c r="Y538" s="36" t="s">
        <v>432</v>
      </c>
      <c r="Z538" s="36"/>
      <c r="AA538" s="26" t="s">
        <v>90</v>
      </c>
      <c r="AB538" s="55" t="s">
        <v>75</v>
      </c>
      <c r="AC538" s="20">
        <v>44429</v>
      </c>
      <c r="AD538" s="26" t="s">
        <v>94</v>
      </c>
      <c r="AE538" s="72" t="str">
        <f>VLOOKUP(AD538,cs_lookup!$A$2:$B$54,2,FALSE)</f>
        <v>1</v>
      </c>
    </row>
    <row r="539" spans="1:31" x14ac:dyDescent="0.25">
      <c r="A539" s="40">
        <v>0.1463509756778528</v>
      </c>
      <c r="B539" s="40">
        <v>0.12451798814983665</v>
      </c>
      <c r="C539" s="40">
        <v>0.59704345566488481</v>
      </c>
      <c r="D539" s="33">
        <v>6.8328891923562995</v>
      </c>
      <c r="E539" s="34">
        <v>8.0309681746276418</v>
      </c>
      <c r="F539" s="34">
        <v>1.6749199585252486</v>
      </c>
      <c r="G539" s="28">
        <v>3.8845071021480937E-2</v>
      </c>
      <c r="H539" s="35">
        <v>1.0388450710214809</v>
      </c>
      <c r="I539" s="35">
        <v>6.5773900102713307</v>
      </c>
      <c r="J539" s="35">
        <v>7.7306697588033124</v>
      </c>
      <c r="K539" s="35">
        <v>1.6122904225538892</v>
      </c>
      <c r="L539" s="36">
        <v>7.71</v>
      </c>
      <c r="M539" s="36">
        <v>4.88</v>
      </c>
      <c r="N539" s="36">
        <v>1.42</v>
      </c>
      <c r="O539" s="35">
        <v>8.0094954975756174</v>
      </c>
      <c r="P539" s="35">
        <v>5.069563946584827</v>
      </c>
      <c r="Q539" s="35">
        <v>1.4751600008505028</v>
      </c>
      <c r="R539" s="37">
        <v>0.12485180874409488</v>
      </c>
      <c r="S539" s="37">
        <v>0.19725562406085478</v>
      </c>
      <c r="T539" s="37">
        <v>0.67789256719505031</v>
      </c>
      <c r="U539" s="36">
        <v>1.1721974807575606</v>
      </c>
      <c r="V539" s="36">
        <v>0.6312519034256886</v>
      </c>
      <c r="W539" s="36">
        <v>0.88073462456639873</v>
      </c>
      <c r="X539" s="36" t="s">
        <v>434</v>
      </c>
      <c r="Y539" s="36" t="s">
        <v>355</v>
      </c>
      <c r="Z539" s="36"/>
      <c r="AA539" s="26" t="s">
        <v>85</v>
      </c>
      <c r="AB539" s="55" t="s">
        <v>125</v>
      </c>
      <c r="AC539" s="20">
        <v>44429</v>
      </c>
      <c r="AD539" s="26" t="s">
        <v>75</v>
      </c>
      <c r="AE539" s="72" t="str">
        <f>VLOOKUP(AD539,cs_lookup!$A$2:$B$54,2,FALSE)</f>
        <v>X</v>
      </c>
    </row>
    <row r="540" spans="1:31" x14ac:dyDescent="0.25">
      <c r="A540" s="40">
        <v>3.0118301580219983E-2</v>
      </c>
      <c r="B540" s="40">
        <v>0.10992546443753867</v>
      </c>
      <c r="C540" s="40">
        <v>0.68577858590209828</v>
      </c>
      <c r="D540" s="33">
        <v>33.202403440197443</v>
      </c>
      <c r="E540" s="34">
        <v>9.0970732315460463</v>
      </c>
      <c r="F540" s="34">
        <v>1.4581965966239137</v>
      </c>
      <c r="G540" s="28">
        <v>3.3503517686144235E-2</v>
      </c>
      <c r="H540" s="35">
        <v>1.0335035176861442</v>
      </c>
      <c r="I540" s="35">
        <v>32.126067180238081</v>
      </c>
      <c r="J540" s="35">
        <v>8.8021695871079348</v>
      </c>
      <c r="K540" s="35">
        <v>1.4109256249931226</v>
      </c>
      <c r="L540" s="36">
        <v>4.3</v>
      </c>
      <c r="M540" s="36">
        <v>3.57</v>
      </c>
      <c r="N540" s="36">
        <v>1.92</v>
      </c>
      <c r="O540" s="35">
        <v>4.44406512605042</v>
      </c>
      <c r="P540" s="35">
        <v>3.6896075581395347</v>
      </c>
      <c r="Q540" s="35">
        <v>1.9843267539573968</v>
      </c>
      <c r="R540" s="37">
        <v>0.22501920463274833</v>
      </c>
      <c r="S540" s="37">
        <v>0.27103153499182575</v>
      </c>
      <c r="T540" s="37">
        <v>0.50394926037542598</v>
      </c>
      <c r="U540" s="36">
        <v>0.13384769370852487</v>
      </c>
      <c r="V540" s="36">
        <v>0.40558182442074137</v>
      </c>
      <c r="W540" s="36">
        <v>1.3608087952966046</v>
      </c>
      <c r="X540" s="36" t="s">
        <v>429</v>
      </c>
      <c r="Y540" s="36" t="s">
        <v>300</v>
      </c>
      <c r="Z540" s="36"/>
      <c r="AA540" s="26" t="s">
        <v>85</v>
      </c>
      <c r="AB540" s="55" t="s">
        <v>87</v>
      </c>
      <c r="AC540" s="20">
        <v>44429</v>
      </c>
      <c r="AD540" s="26" t="s">
        <v>76</v>
      </c>
      <c r="AE540" s="72" t="str">
        <f>VLOOKUP(AD540,cs_lookup!$A$2:$B$54,2,FALSE)</f>
        <v>2</v>
      </c>
    </row>
    <row r="541" spans="1:31" x14ac:dyDescent="0.25">
      <c r="A541" s="40">
        <v>0</v>
      </c>
      <c r="B541" s="40">
        <v>0.14284734310404035</v>
      </c>
      <c r="C541" s="40">
        <v>0.67779174033558698</v>
      </c>
      <c r="D541" s="33" t="e">
        <v>#DIV/0!</v>
      </c>
      <c r="E541" s="34">
        <v>7.0004802208443433</v>
      </c>
      <c r="F541" s="34">
        <v>1.4753794425185558</v>
      </c>
      <c r="G541" s="28">
        <v>3.3377994149774048E-2</v>
      </c>
      <c r="H541" s="35">
        <v>1.033377994149774</v>
      </c>
      <c r="I541" s="35" t="e">
        <v>#DIV/0!</v>
      </c>
      <c r="J541" s="35">
        <v>6.7743654891781242</v>
      </c>
      <c r="K541" s="35">
        <v>1.4277248508010318</v>
      </c>
      <c r="L541" s="36">
        <v>3.04</v>
      </c>
      <c r="M541" s="36">
        <v>3.32</v>
      </c>
      <c r="N541" s="36">
        <v>2.48</v>
      </c>
      <c r="O541" s="35">
        <v>3.1414691022153129</v>
      </c>
      <c r="P541" s="35">
        <v>3.4308149405772497</v>
      </c>
      <c r="Q541" s="35">
        <v>2.5627774254914395</v>
      </c>
      <c r="R541" s="37">
        <v>0.31832240504763082</v>
      </c>
      <c r="S541" s="37">
        <v>0.2914759371520475</v>
      </c>
      <c r="T541" s="37">
        <v>0.39020165780032168</v>
      </c>
      <c r="U541" s="36" t="e">
        <v>#DIV/0!</v>
      </c>
      <c r="V541" s="36">
        <v>0.49008279894310619</v>
      </c>
      <c r="W541" s="36">
        <v>1.7370293713165981</v>
      </c>
      <c r="X541" s="36" t="s">
        <v>431</v>
      </c>
      <c r="Y541" s="36" t="s">
        <v>497</v>
      </c>
      <c r="Z541" s="36"/>
      <c r="AA541" s="26" t="s">
        <v>85</v>
      </c>
      <c r="AB541" s="55" t="s">
        <v>77</v>
      </c>
      <c r="AC541" s="20">
        <v>44429</v>
      </c>
      <c r="AD541" s="26" t="s">
        <v>78</v>
      </c>
      <c r="AE541" s="72" t="str">
        <f>VLOOKUP(AD541,cs_lookup!$A$2:$B$54,2,FALSE)</f>
        <v>1</v>
      </c>
    </row>
    <row r="542" spans="1:31" x14ac:dyDescent="0.25">
      <c r="A542" s="40">
        <v>0.64916046141989547</v>
      </c>
      <c r="B542" s="40">
        <v>0.16226629663032627</v>
      </c>
      <c r="C542" s="40">
        <v>0.14936211459226525</v>
      </c>
      <c r="D542" s="33">
        <v>1.5404511818429611</v>
      </c>
      <c r="E542" s="34">
        <v>6.162709205585629</v>
      </c>
      <c r="F542" s="34">
        <v>6.6951382064309977</v>
      </c>
      <c r="G542" s="28">
        <v>4.1358964725766389E-2</v>
      </c>
      <c r="H542" s="35">
        <v>1.0413589647257664</v>
      </c>
      <c r="I542" s="35">
        <v>1.4792701018794483</v>
      </c>
      <c r="J542" s="35">
        <v>5.9179489631690352</v>
      </c>
      <c r="K542" s="35">
        <v>6.4292318338029668</v>
      </c>
      <c r="L542" s="36">
        <v>1.29</v>
      </c>
      <c r="M542" s="36">
        <v>6.36</v>
      </c>
      <c r="N542" s="36">
        <v>9.18</v>
      </c>
      <c r="O542" s="35">
        <v>1.3433530644962386</v>
      </c>
      <c r="P542" s="35">
        <v>6.6230430156558748</v>
      </c>
      <c r="Q542" s="35">
        <v>9.5596752961825349</v>
      </c>
      <c r="R542" s="37">
        <v>0.74440593945792133</v>
      </c>
      <c r="S542" s="37">
        <v>0.150987997154201</v>
      </c>
      <c r="T542" s="37">
        <v>0.10460606338787783</v>
      </c>
      <c r="U542" s="36">
        <v>0.87205169519820891</v>
      </c>
      <c r="V542" s="36">
        <v>1.0746966625738268</v>
      </c>
      <c r="W542" s="36">
        <v>1.427853317053263</v>
      </c>
      <c r="X542" s="36" t="s">
        <v>361</v>
      </c>
      <c r="Y542" s="36" t="s">
        <v>363</v>
      </c>
      <c r="Z542" s="36"/>
      <c r="AA542" s="26" t="s">
        <v>84</v>
      </c>
      <c r="AB542" s="55" t="s">
        <v>92</v>
      </c>
      <c r="AC542" s="20">
        <v>44429</v>
      </c>
      <c r="AD542" s="26" t="s">
        <v>100</v>
      </c>
      <c r="AE542" s="72" t="str">
        <f>VLOOKUP(AD542,cs_lookup!$A$2:$B$54,2,FALSE)</f>
        <v>1</v>
      </c>
    </row>
    <row r="543" spans="1:31" x14ac:dyDescent="0.25">
      <c r="A543" s="40">
        <v>0.73686834723322447</v>
      </c>
      <c r="B543" s="40">
        <v>0.15572045836735046</v>
      </c>
      <c r="C543" s="40">
        <v>9.4345115832206394E-2</v>
      </c>
      <c r="D543" s="33">
        <v>1.357094525439688</v>
      </c>
      <c r="E543" s="34">
        <v>6.4217637841841055</v>
      </c>
      <c r="F543" s="34">
        <v>10.599382821030277</v>
      </c>
      <c r="G543" s="28">
        <v>3.9124201631345779E-2</v>
      </c>
      <c r="H543" s="35">
        <v>1.0391242016313458</v>
      </c>
      <c r="I543" s="35">
        <v>1.3059983814342435</v>
      </c>
      <c r="J543" s="35">
        <v>6.1799771135177357</v>
      </c>
      <c r="K543" s="35">
        <v>10.200304067973832</v>
      </c>
      <c r="L543" s="36">
        <v>2.0299999999999998</v>
      </c>
      <c r="M543" s="36">
        <v>3.7</v>
      </c>
      <c r="N543" s="36">
        <v>3.62</v>
      </c>
      <c r="O543" s="35">
        <v>2.1094221293116315</v>
      </c>
      <c r="P543" s="35">
        <v>3.8447595460359794</v>
      </c>
      <c r="Q543" s="35">
        <v>3.761629609905472</v>
      </c>
      <c r="R543" s="37">
        <v>0.47406348217572286</v>
      </c>
      <c r="S543" s="37">
        <v>0.26009428886938302</v>
      </c>
      <c r="T543" s="37">
        <v>0.26584222895489423</v>
      </c>
      <c r="U543" s="36">
        <v>1.5543663980430511</v>
      </c>
      <c r="V543" s="36">
        <v>0.59870771882096896</v>
      </c>
      <c r="W543" s="36">
        <v>0.35489138126438907</v>
      </c>
      <c r="X543" s="36" t="s">
        <v>443</v>
      </c>
      <c r="Y543" s="36" t="s">
        <v>445</v>
      </c>
      <c r="Z543" s="36"/>
      <c r="AA543" s="26" t="s">
        <v>84</v>
      </c>
      <c r="AB543" s="55" t="s">
        <v>89</v>
      </c>
      <c r="AC543" s="20">
        <v>44429</v>
      </c>
      <c r="AD543" s="26" t="s">
        <v>86</v>
      </c>
      <c r="AE543" s="72" t="str">
        <f>VLOOKUP(AD543,cs_lookup!$A$2:$B$54,2,FALSE)</f>
        <v>1</v>
      </c>
    </row>
    <row r="544" spans="1:31" x14ac:dyDescent="0.25">
      <c r="A544" s="40">
        <v>0.36465605750025837</v>
      </c>
      <c r="B544" s="40">
        <v>0.27058906598441068</v>
      </c>
      <c r="C544" s="40">
        <v>0.33793579805015433</v>
      </c>
      <c r="D544" s="33">
        <v>2.7423101287691938</v>
      </c>
      <c r="E544" s="34">
        <v>3.695640828508616</v>
      </c>
      <c r="F544" s="34">
        <v>2.9591419606027833</v>
      </c>
      <c r="G544" s="28">
        <v>4.3375313132699489E-2</v>
      </c>
      <c r="H544" s="35">
        <v>1.0433753131326995</v>
      </c>
      <c r="I544" s="35">
        <v>2.6283065108522639</v>
      </c>
      <c r="J544" s="35">
        <v>3.5420052420184045</v>
      </c>
      <c r="K544" s="35">
        <v>2.836124185953814</v>
      </c>
      <c r="L544" s="36">
        <v>1.61</v>
      </c>
      <c r="M544" s="36">
        <v>4.2</v>
      </c>
      <c r="N544" s="36">
        <v>5.43</v>
      </c>
      <c r="O544" s="35">
        <v>1.6798342541436462</v>
      </c>
      <c r="P544" s="35">
        <v>4.3821763151573379</v>
      </c>
      <c r="Q544" s="35">
        <v>5.6655279503105582</v>
      </c>
      <c r="R544" s="37">
        <v>0.59529682617990465</v>
      </c>
      <c r="S544" s="37">
        <v>0.22819711670229681</v>
      </c>
      <c r="T544" s="37">
        <v>0.17650605711779863</v>
      </c>
      <c r="U544" s="36">
        <v>0.61256173636990907</v>
      </c>
      <c r="V544" s="36">
        <v>1.1857689960974307</v>
      </c>
      <c r="W544" s="36">
        <v>1.9145847092636539</v>
      </c>
      <c r="X544" s="36" t="s">
        <v>367</v>
      </c>
      <c r="Y544" s="36" t="s">
        <v>448</v>
      </c>
      <c r="Z544" s="36"/>
      <c r="AA544" s="26" t="s">
        <v>90</v>
      </c>
      <c r="AB544" s="55" t="s">
        <v>75</v>
      </c>
      <c r="AC544" s="20">
        <v>44429</v>
      </c>
      <c r="AD544" s="26" t="s">
        <v>75</v>
      </c>
      <c r="AE544" s="72" t="str">
        <f>VLOOKUP(AD544,cs_lookup!$A$2:$B$54,2,FALSE)</f>
        <v>X</v>
      </c>
    </row>
    <row r="545" spans="1:31" x14ac:dyDescent="0.25">
      <c r="A545" s="40">
        <v>0.63265210741395417</v>
      </c>
      <c r="B545" s="40">
        <v>0.1821272571639698</v>
      </c>
      <c r="C545" s="40">
        <v>0.16911669720989644</v>
      </c>
      <c r="D545" s="33">
        <v>1.5806475443314763</v>
      </c>
      <c r="E545" s="34">
        <v>5.4906663372176991</v>
      </c>
      <c r="F545" s="34">
        <v>5.9130766890442885</v>
      </c>
      <c r="G545" s="28">
        <v>2.8783631228916473E-2</v>
      </c>
      <c r="H545" s="35">
        <v>1.0287836312289165</v>
      </c>
      <c r="I545" s="35">
        <v>1.536423691387216</v>
      </c>
      <c r="J545" s="35">
        <v>5.337046751666251</v>
      </c>
      <c r="K545" s="35">
        <v>5.7476387741326329</v>
      </c>
      <c r="L545" s="36">
        <v>1.83</v>
      </c>
      <c r="M545" s="36">
        <v>3.83</v>
      </c>
      <c r="N545" s="36">
        <v>4.5199999999999996</v>
      </c>
      <c r="O545" s="35">
        <v>1.8826740451489172</v>
      </c>
      <c r="P545" s="35">
        <v>3.9402413076067502</v>
      </c>
      <c r="Q545" s="35">
        <v>4.6501020131547017</v>
      </c>
      <c r="R545" s="37">
        <v>0.53115939138625623</v>
      </c>
      <c r="S545" s="37">
        <v>0.25379156298612243</v>
      </c>
      <c r="T545" s="37">
        <v>0.21504904562762148</v>
      </c>
      <c r="U545" s="36">
        <v>1.1910777022370165</v>
      </c>
      <c r="V545" s="36">
        <v>0.71762534191859129</v>
      </c>
      <c r="W545" s="36">
        <v>0.78640989415381368</v>
      </c>
      <c r="X545" s="36" t="s">
        <v>458</v>
      </c>
      <c r="Y545" s="36" t="s">
        <v>466</v>
      </c>
      <c r="Z545" s="36"/>
      <c r="AA545" s="26" t="s">
        <v>84</v>
      </c>
      <c r="AB545" s="55" t="s">
        <v>89</v>
      </c>
      <c r="AC545" s="20">
        <v>44429</v>
      </c>
      <c r="AD545" s="26" t="s">
        <v>79</v>
      </c>
      <c r="AE545" s="72" t="str">
        <f>VLOOKUP(AD545,cs_lookup!$A$2:$B$54,2,FALSE)</f>
        <v>2</v>
      </c>
    </row>
    <row r="546" spans="1:31" x14ac:dyDescent="0.25">
      <c r="A546" s="40">
        <v>0.4147254587954608</v>
      </c>
      <c r="B546" s="40">
        <v>0.2673866691369452</v>
      </c>
      <c r="C546" s="40">
        <v>0.2971303053614372</v>
      </c>
      <c r="D546" s="33">
        <v>2.4112336939825818</v>
      </c>
      <c r="E546" s="34">
        <v>3.739902229336042</v>
      </c>
      <c r="F546" s="34">
        <v>3.3655267805267237</v>
      </c>
      <c r="G546" s="28">
        <v>3.2491881049020455E-2</v>
      </c>
      <c r="H546" s="35">
        <v>1.0324918810490205</v>
      </c>
      <c r="I546" s="35">
        <v>2.3353536606338716</v>
      </c>
      <c r="J546" s="35">
        <v>3.6222098187699743</v>
      </c>
      <c r="K546" s="35">
        <v>3.2596157338373644</v>
      </c>
      <c r="L546" s="36">
        <v>2.2799999999999998</v>
      </c>
      <c r="M546" s="36">
        <v>3.46</v>
      </c>
      <c r="N546" s="36">
        <v>3.28</v>
      </c>
      <c r="O546" s="35">
        <v>2.3540814887917665</v>
      </c>
      <c r="P546" s="35">
        <v>3.5724219084296109</v>
      </c>
      <c r="Q546" s="35">
        <v>3.3865733698407867</v>
      </c>
      <c r="R546" s="37">
        <v>0.42479413085791284</v>
      </c>
      <c r="S546" s="37">
        <v>0.27992214403353793</v>
      </c>
      <c r="T546" s="37">
        <v>0.29528372510854922</v>
      </c>
      <c r="U546" s="36">
        <v>0.97629752548106674</v>
      </c>
      <c r="V546" s="36">
        <v>0.95521799484684256</v>
      </c>
      <c r="W546" s="36">
        <v>1.0062535795097045</v>
      </c>
      <c r="X546" s="36" t="s">
        <v>454</v>
      </c>
      <c r="Y546" s="36" t="s">
        <v>509</v>
      </c>
      <c r="Z546" s="36"/>
      <c r="AA546" s="26" t="s">
        <v>90</v>
      </c>
      <c r="AB546" s="55" t="s">
        <v>75</v>
      </c>
      <c r="AC546" s="20">
        <v>44429</v>
      </c>
      <c r="AD546" s="26" t="s">
        <v>73</v>
      </c>
      <c r="AE546" s="72" t="str">
        <f>VLOOKUP(AD546,cs_lookup!$A$2:$B$54,2,FALSE)</f>
        <v>X</v>
      </c>
    </row>
    <row r="547" spans="1:31" x14ac:dyDescent="0.25">
      <c r="A547" s="40">
        <v>0.23575079611969077</v>
      </c>
      <c r="B547" s="40">
        <v>0.21553727439721018</v>
      </c>
      <c r="C547" s="40">
        <v>0.49247995663852767</v>
      </c>
      <c r="D547" s="33">
        <v>4.2417672239473569</v>
      </c>
      <c r="E547" s="34">
        <v>4.6395687372250798</v>
      </c>
      <c r="F547" s="34">
        <v>2.0305394900243297</v>
      </c>
      <c r="G547" s="28">
        <v>3.2913923309094262E-2</v>
      </c>
      <c r="H547" s="35">
        <v>1.0329139233090943</v>
      </c>
      <c r="I547" s="35">
        <v>4.1066028138707056</v>
      </c>
      <c r="J547" s="35">
        <v>4.4917283352726312</v>
      </c>
      <c r="K547" s="35">
        <v>1.9658361110277154</v>
      </c>
      <c r="L547" s="36">
        <v>2.48</v>
      </c>
      <c r="M547" s="36">
        <v>3.4</v>
      </c>
      <c r="N547" s="36">
        <v>2.98</v>
      </c>
      <c r="O547" s="35">
        <v>2.5616265298065537</v>
      </c>
      <c r="P547" s="35">
        <v>3.5119073392509206</v>
      </c>
      <c r="Q547" s="35">
        <v>3.0780834914611011</v>
      </c>
      <c r="R547" s="37">
        <v>0.39037696883765372</v>
      </c>
      <c r="S547" s="37">
        <v>0.28474555374040622</v>
      </c>
      <c r="T547" s="37">
        <v>0.32487747742193995</v>
      </c>
      <c r="U547" s="36">
        <v>0.60390549376321578</v>
      </c>
      <c r="V547" s="36">
        <v>0.7569469358377019</v>
      </c>
      <c r="W547" s="36">
        <v>1.5158944244045309</v>
      </c>
      <c r="X547" s="36" t="s">
        <v>369</v>
      </c>
      <c r="Y547" s="36" t="s">
        <v>508</v>
      </c>
      <c r="Z547" s="36"/>
      <c r="AA547" s="26" t="s">
        <v>85</v>
      </c>
      <c r="AB547" s="55" t="s">
        <v>79</v>
      </c>
      <c r="AC547" s="20">
        <v>44429</v>
      </c>
      <c r="AD547" s="26" t="s">
        <v>79</v>
      </c>
      <c r="AE547" s="72" t="str">
        <f>VLOOKUP(AD547,cs_lookup!$A$2:$B$54,2,FALSE)</f>
        <v>2</v>
      </c>
    </row>
    <row r="548" spans="1:31" x14ac:dyDescent="0.25">
      <c r="A548" s="40">
        <v>0.2435548289549177</v>
      </c>
      <c r="B548" s="40">
        <v>0.31264188993514108</v>
      </c>
      <c r="C548" s="40">
        <v>0.40724331353480464</v>
      </c>
      <c r="D548" s="33">
        <v>4.1058516650684069</v>
      </c>
      <c r="E548" s="34">
        <v>3.1985477064748244</v>
      </c>
      <c r="F548" s="34">
        <v>2.455534484581626</v>
      </c>
      <c r="G548" s="28">
        <v>4.4807366083025268E-2</v>
      </c>
      <c r="H548" s="35">
        <v>1.0448073660830253</v>
      </c>
      <c r="I548" s="35">
        <v>3.9297690639961824</v>
      </c>
      <c r="J548" s="35">
        <v>3.0613755322822378</v>
      </c>
      <c r="K548" s="35">
        <v>2.3502270028851404</v>
      </c>
      <c r="L548" s="36">
        <v>1.56</v>
      </c>
      <c r="M548" s="36">
        <v>3.73</v>
      </c>
      <c r="N548" s="36">
        <v>7.37</v>
      </c>
      <c r="O548" s="35">
        <v>1.6298994910895195</v>
      </c>
      <c r="P548" s="35">
        <v>3.8971314754896844</v>
      </c>
      <c r="Q548" s="35">
        <v>7.7002302880318965</v>
      </c>
      <c r="R548" s="37">
        <v>0.61353476423969056</v>
      </c>
      <c r="S548" s="37">
        <v>0.25659898986968294</v>
      </c>
      <c r="T548" s="37">
        <v>0.12986624589062651</v>
      </c>
      <c r="U548" s="36">
        <v>0.39696989176601538</v>
      </c>
      <c r="V548" s="36">
        <v>1.2184065498228198</v>
      </c>
      <c r="W548" s="36">
        <v>3.1358672974791721</v>
      </c>
      <c r="X548" s="36" t="s">
        <v>371</v>
      </c>
      <c r="Y548" s="36" t="s">
        <v>375</v>
      </c>
      <c r="Z548" s="36"/>
      <c r="AA548" s="26" t="s">
        <v>90</v>
      </c>
      <c r="AB548" s="55" t="s">
        <v>75</v>
      </c>
      <c r="AC548" s="20">
        <v>44430</v>
      </c>
      <c r="AD548" s="26" t="s">
        <v>78</v>
      </c>
      <c r="AE548" s="72" t="str">
        <f>VLOOKUP(AD548,cs_lookup!$A$2:$B$54,2,FALSE)</f>
        <v>1</v>
      </c>
    </row>
    <row r="549" spans="1:31" x14ac:dyDescent="0.25">
      <c r="A549" s="40">
        <v>0.27830838094457705</v>
      </c>
      <c r="B549" s="40">
        <v>0.30264840485218714</v>
      </c>
      <c r="C549" s="40">
        <v>0.38565604569923689</v>
      </c>
      <c r="D549" s="33">
        <v>3.5931364934322341</v>
      </c>
      <c r="E549" s="34">
        <v>3.3041641190489601</v>
      </c>
      <c r="F549" s="34">
        <v>2.5929841140876966</v>
      </c>
      <c r="G549" s="28">
        <v>3.8630670744102424E-2</v>
      </c>
      <c r="H549" s="35">
        <v>1.0386306707441024</v>
      </c>
      <c r="I549" s="35">
        <v>3.4594939227608368</v>
      </c>
      <c r="J549" s="35">
        <v>3.1812695427930793</v>
      </c>
      <c r="K549" s="35">
        <v>2.4965410584592251</v>
      </c>
      <c r="L549" s="36">
        <v>3.07</v>
      </c>
      <c r="M549" s="36">
        <v>3.06</v>
      </c>
      <c r="N549" s="36">
        <v>2.59</v>
      </c>
      <c r="O549" s="35">
        <v>3.1885961591843941</v>
      </c>
      <c r="P549" s="35">
        <v>3.1782098524769533</v>
      </c>
      <c r="Q549" s="35">
        <v>2.6900534372272253</v>
      </c>
      <c r="R549" s="37">
        <v>0.3136176392609682</v>
      </c>
      <c r="S549" s="37">
        <v>0.31464253350691906</v>
      </c>
      <c r="T549" s="37">
        <v>0.3717398272321128</v>
      </c>
      <c r="U549" s="36">
        <v>0.88741303454870568</v>
      </c>
      <c r="V549" s="36">
        <v>0.96188014213765505</v>
      </c>
      <c r="W549" s="36">
        <v>1.0374353713206921</v>
      </c>
      <c r="X549" s="36" t="s">
        <v>380</v>
      </c>
      <c r="Y549" s="36" t="s">
        <v>478</v>
      </c>
      <c r="Z549" s="36"/>
      <c r="AA549" s="26" t="s">
        <v>90</v>
      </c>
      <c r="AB549" s="55" t="s">
        <v>75</v>
      </c>
      <c r="AC549" s="20">
        <v>44430</v>
      </c>
      <c r="AD549" s="26" t="s">
        <v>79</v>
      </c>
      <c r="AE549" s="72" t="str">
        <f>VLOOKUP(AD549,cs_lookup!$A$2:$B$54,2,FALSE)</f>
        <v>2</v>
      </c>
    </row>
    <row r="550" spans="1:31" x14ac:dyDescent="0.25">
      <c r="A550" s="40">
        <v>0.2146759943372849</v>
      </c>
      <c r="B550" s="40">
        <v>0.23539877013088803</v>
      </c>
      <c r="C550" s="40">
        <v>0.4906650734594466</v>
      </c>
      <c r="D550" s="33">
        <v>4.6581826863643885</v>
      </c>
      <c r="E550" s="34">
        <v>4.2481105548851135</v>
      </c>
      <c r="F550" s="34">
        <v>2.038050095861673</v>
      </c>
      <c r="G550" s="28">
        <v>4.0061551879647217E-2</v>
      </c>
      <c r="H550" s="35">
        <v>1.0400615518796472</v>
      </c>
      <c r="I550" s="35">
        <v>4.4787567408351032</v>
      </c>
      <c r="J550" s="35">
        <v>4.0844799494873474</v>
      </c>
      <c r="K550" s="35">
        <v>1.9595475788701302</v>
      </c>
      <c r="L550" s="36">
        <v>2.15</v>
      </c>
      <c r="M550" s="36">
        <v>3.41</v>
      </c>
      <c r="N550" s="36">
        <v>3.55</v>
      </c>
      <c r="O550" s="35">
        <v>2.2361323365412415</v>
      </c>
      <c r="P550" s="35">
        <v>3.546609891909597</v>
      </c>
      <c r="Q550" s="35">
        <v>3.6922185091727475</v>
      </c>
      <c r="R550" s="37">
        <v>0.44720072406213635</v>
      </c>
      <c r="S550" s="37">
        <v>0.28195940080164023</v>
      </c>
      <c r="T550" s="37">
        <v>0.27083987513622343</v>
      </c>
      <c r="U550" s="36">
        <v>0.48004393281674718</v>
      </c>
      <c r="V550" s="36">
        <v>0.83486760668956084</v>
      </c>
      <c r="W550" s="36">
        <v>1.8116426660315745</v>
      </c>
      <c r="X550" s="36" t="s">
        <v>511</v>
      </c>
      <c r="Y550" s="36" t="s">
        <v>377</v>
      </c>
      <c r="Z550" s="36"/>
      <c r="AA550" s="26" t="s">
        <v>85</v>
      </c>
      <c r="AB550" s="55" t="s">
        <v>79</v>
      </c>
      <c r="AC550" s="20">
        <v>44430</v>
      </c>
      <c r="AD550" s="26" t="s">
        <v>75</v>
      </c>
      <c r="AE550" s="72" t="str">
        <f>VLOOKUP(AD550,cs_lookup!$A$2:$B$54,2,FALSE)</f>
        <v>X</v>
      </c>
    </row>
    <row r="551" spans="1:31" x14ac:dyDescent="0.25">
      <c r="A551" s="40">
        <v>0.24842999905544325</v>
      </c>
      <c r="B551" s="40">
        <v>0.28686487017213202</v>
      </c>
      <c r="C551" s="40">
        <v>0.4227984311042331</v>
      </c>
      <c r="D551" s="33">
        <v>4.0252787658580056</v>
      </c>
      <c r="E551" s="34">
        <v>3.4859618725707135</v>
      </c>
      <c r="F551" s="34">
        <v>2.3651932609784652</v>
      </c>
      <c r="G551" s="28">
        <v>3.7898330936792624E-2</v>
      </c>
      <c r="H551" s="35">
        <v>1.0378983309367926</v>
      </c>
      <c r="I551" s="35">
        <v>3.8782977541016419</v>
      </c>
      <c r="J551" s="35">
        <v>3.3586737435297085</v>
      </c>
      <c r="K551" s="35">
        <v>2.2788294291249844</v>
      </c>
      <c r="L551" s="36">
        <v>3.22</v>
      </c>
      <c r="M551" s="36">
        <v>3.07</v>
      </c>
      <c r="N551" s="36">
        <v>2.4900000000000002</v>
      </c>
      <c r="O551" s="35">
        <v>3.3420326256164725</v>
      </c>
      <c r="P551" s="35">
        <v>3.1863478759759531</v>
      </c>
      <c r="Q551" s="35">
        <v>2.5843668440326137</v>
      </c>
      <c r="R551" s="37">
        <v>0.29921910167335353</v>
      </c>
      <c r="S551" s="37">
        <v>0.31383892748801256</v>
      </c>
      <c r="T551" s="37">
        <v>0.38694197083863391</v>
      </c>
      <c r="U551" s="36">
        <v>0.83026116202516076</v>
      </c>
      <c r="V551" s="36">
        <v>0.91405126976509044</v>
      </c>
      <c r="W551" s="36">
        <v>1.0926662470547874</v>
      </c>
      <c r="X551" s="36" t="s">
        <v>306</v>
      </c>
      <c r="Y551" s="36" t="s">
        <v>510</v>
      </c>
      <c r="Z551" s="36"/>
      <c r="AA551" s="26" t="s">
        <v>90</v>
      </c>
      <c r="AB551" s="55" t="s">
        <v>75</v>
      </c>
      <c r="AC551" s="20">
        <v>44430</v>
      </c>
      <c r="AD551" s="26" t="s">
        <v>76</v>
      </c>
      <c r="AE551" s="72" t="str">
        <f>VLOOKUP(AD551,cs_lookup!$A$2:$B$54,2,FALSE)</f>
        <v>2</v>
      </c>
    </row>
    <row r="552" spans="1:31" x14ac:dyDescent="0.25">
      <c r="A552" s="40">
        <v>0.54513194943834509</v>
      </c>
      <c r="B552" s="40">
        <v>0.24268587190025298</v>
      </c>
      <c r="C552" s="40">
        <v>0.20215804920632927</v>
      </c>
      <c r="D552" s="33">
        <v>1.8344182560393132</v>
      </c>
      <c r="E552" s="34">
        <v>4.1205530102346168</v>
      </c>
      <c r="F552" s="34">
        <v>4.9466247024345122</v>
      </c>
      <c r="G552" s="28">
        <v>3.8466402453706694E-2</v>
      </c>
      <c r="H552" s="35">
        <v>1.0384664024537067</v>
      </c>
      <c r="I552" s="35">
        <v>1.7664685652852297</v>
      </c>
      <c r="J552" s="35">
        <v>3.9679213506556414</v>
      </c>
      <c r="K552" s="35">
        <v>4.7633940691259156</v>
      </c>
      <c r="L552" s="36">
        <v>1.49</v>
      </c>
      <c r="M552" s="36">
        <v>4.7</v>
      </c>
      <c r="N552" s="36">
        <v>6.47</v>
      </c>
      <c r="O552" s="35">
        <v>1.5473149396560231</v>
      </c>
      <c r="P552" s="35">
        <v>4.8807920915324212</v>
      </c>
      <c r="Q552" s="35">
        <v>6.7188776238754819</v>
      </c>
      <c r="R552" s="37">
        <v>0.64628084068153935</v>
      </c>
      <c r="S552" s="37">
        <v>0.20488477715223272</v>
      </c>
      <c r="T552" s="37">
        <v>0.1488343821662278</v>
      </c>
      <c r="U552" s="36">
        <v>0.84349080944976307</v>
      </c>
      <c r="V552" s="36">
        <v>1.1844992842974051</v>
      </c>
      <c r="W552" s="36">
        <v>1.3582751932987243</v>
      </c>
      <c r="X552" s="36" t="s">
        <v>311</v>
      </c>
      <c r="Y552" s="36" t="s">
        <v>313</v>
      </c>
      <c r="Z552" s="36"/>
      <c r="AA552" s="26" t="s">
        <v>84</v>
      </c>
      <c r="AB552" s="55" t="s">
        <v>86</v>
      </c>
      <c r="AC552" s="20">
        <v>44430</v>
      </c>
      <c r="AD552" s="26" t="s">
        <v>75</v>
      </c>
      <c r="AE552" s="72" t="str">
        <f>VLOOKUP(AD552,cs_lookup!$A$2:$B$54,2,FALSE)</f>
        <v>X</v>
      </c>
    </row>
    <row r="553" spans="1:31" x14ac:dyDescent="0.25">
      <c r="A553" s="40">
        <v>0.72824344478339331</v>
      </c>
      <c r="B553" s="40">
        <v>0.17086333798984471</v>
      </c>
      <c r="C553" s="40">
        <v>9.4775311737931869E-2</v>
      </c>
      <c r="D553" s="33">
        <v>1.3731671835335739</v>
      </c>
      <c r="E553" s="34">
        <v>5.8526305980246924</v>
      </c>
      <c r="F553" s="34">
        <v>10.551271018397195</v>
      </c>
      <c r="G553" s="28">
        <v>3.84180584595748E-2</v>
      </c>
      <c r="H553" s="35">
        <v>1.0384180584595748</v>
      </c>
      <c r="I553" s="35">
        <v>1.3223645066136249</v>
      </c>
      <c r="J553" s="35">
        <v>5.6361024833357449</v>
      </c>
      <c r="K553" s="35">
        <v>10.160908636401523</v>
      </c>
      <c r="L553" s="36">
        <v>1.46</v>
      </c>
      <c r="M553" s="36">
        <v>4.9400000000000004</v>
      </c>
      <c r="N553" s="36">
        <v>6.62</v>
      </c>
      <c r="O553" s="35">
        <v>1.5160903653509792</v>
      </c>
      <c r="P553" s="35">
        <v>5.1297852087902998</v>
      </c>
      <c r="Q553" s="35">
        <v>6.8743275470023857</v>
      </c>
      <c r="R553" s="37">
        <v>0.65959129010657436</v>
      </c>
      <c r="S553" s="37">
        <v>0.19493993594242884</v>
      </c>
      <c r="T553" s="37">
        <v>0.14546877395099675</v>
      </c>
      <c r="U553" s="36">
        <v>1.1040828702661105</v>
      </c>
      <c r="V553" s="36">
        <v>0.87649222394484316</v>
      </c>
      <c r="W553" s="36">
        <v>0.65151653625580352</v>
      </c>
      <c r="X553" s="36" t="s">
        <v>312</v>
      </c>
      <c r="Y553" s="36" t="s">
        <v>383</v>
      </c>
      <c r="Z553" s="36"/>
      <c r="AA553" s="26" t="s">
        <v>84</v>
      </c>
      <c r="AB553" s="55" t="s">
        <v>86</v>
      </c>
      <c r="AC553" s="20">
        <v>44430</v>
      </c>
      <c r="AD553" s="26" t="s">
        <v>100</v>
      </c>
      <c r="AE553" s="72" t="str">
        <f>VLOOKUP(AD553,cs_lookup!$A$2:$B$54,2,FALSE)</f>
        <v>1</v>
      </c>
    </row>
    <row r="554" spans="1:31" x14ac:dyDescent="0.25">
      <c r="A554" s="40">
        <v>0.54148352849520121</v>
      </c>
      <c r="B554" s="40">
        <v>0.22426537257090692</v>
      </c>
      <c r="C554" s="40">
        <v>0.22146831520866953</v>
      </c>
      <c r="D554" s="33">
        <v>1.8467782441675182</v>
      </c>
      <c r="E554" s="34">
        <v>4.4590031378287156</v>
      </c>
      <c r="F554" s="34">
        <v>4.5153185865788101</v>
      </c>
      <c r="G554" s="28">
        <v>3.6850254574171792E-2</v>
      </c>
      <c r="H554" s="35">
        <v>1.0368502545741718</v>
      </c>
      <c r="I554" s="35">
        <v>1.7811426828708057</v>
      </c>
      <c r="J554" s="35">
        <v>4.3005276009311508</v>
      </c>
      <c r="K554" s="35">
        <v>4.3548415662329409</v>
      </c>
      <c r="L554" s="36">
        <v>1.67</v>
      </c>
      <c r="M554" s="36">
        <v>4.43</v>
      </c>
      <c r="N554" s="36">
        <v>4.71</v>
      </c>
      <c r="O554" s="35">
        <v>1.7315399251388668</v>
      </c>
      <c r="P554" s="35">
        <v>4.5932466277635804</v>
      </c>
      <c r="Q554" s="35">
        <v>4.8835646990443493</v>
      </c>
      <c r="R554" s="37">
        <v>0.57752061357742102</v>
      </c>
      <c r="S554" s="37">
        <v>0.21771093107771855</v>
      </c>
      <c r="T554" s="37">
        <v>0.20476845534486052</v>
      </c>
      <c r="U554" s="36">
        <v>0.93760034839451012</v>
      </c>
      <c r="V554" s="36">
        <v>1.0301061662854611</v>
      </c>
      <c r="W554" s="36">
        <v>1.0815548461098852</v>
      </c>
      <c r="X554" s="36" t="s">
        <v>287</v>
      </c>
      <c r="Y554" s="36" t="s">
        <v>384</v>
      </c>
      <c r="Z554" s="36"/>
      <c r="AA554" s="26" t="s">
        <v>84</v>
      </c>
      <c r="AB554" s="55" t="s">
        <v>86</v>
      </c>
      <c r="AC554" s="20">
        <v>44430</v>
      </c>
      <c r="AD554" s="26" t="s">
        <v>74</v>
      </c>
      <c r="AE554" s="72" t="str">
        <f>VLOOKUP(AD554,cs_lookup!$A$2:$B$54,2,FALSE)</f>
        <v>X</v>
      </c>
    </row>
    <row r="555" spans="1:31" x14ac:dyDescent="0.25">
      <c r="A555" s="40">
        <v>5.4290788257073605E-2</v>
      </c>
      <c r="B555" s="40">
        <v>0.1387373476986215</v>
      </c>
      <c r="C555" s="40">
        <v>0.6634894234688119</v>
      </c>
      <c r="D555" s="33">
        <v>18.419331015509965</v>
      </c>
      <c r="E555" s="34">
        <v>7.2078644762064741</v>
      </c>
      <c r="F555" s="34">
        <v>1.5071830305475942</v>
      </c>
      <c r="G555" s="28">
        <v>3.881189276199537E-2</v>
      </c>
      <c r="H555" s="35">
        <v>1.0388118927619954</v>
      </c>
      <c r="I555" s="35">
        <v>17.731151466254978</v>
      </c>
      <c r="J555" s="35">
        <v>6.9385656117607475</v>
      </c>
      <c r="K555" s="35">
        <v>1.4508719442364995</v>
      </c>
      <c r="L555" s="36">
        <v>3.54</v>
      </c>
      <c r="M555" s="36">
        <v>3.11</v>
      </c>
      <c r="N555" s="36">
        <v>2.2999999999999998</v>
      </c>
      <c r="O555" s="35">
        <v>3.6773941003774637</v>
      </c>
      <c r="P555" s="35">
        <v>3.2307049864898056</v>
      </c>
      <c r="Q555" s="35">
        <v>2.3892673533525892</v>
      </c>
      <c r="R555" s="37">
        <v>0.27193169203631334</v>
      </c>
      <c r="S555" s="37">
        <v>0.30952996456866533</v>
      </c>
      <c r="T555" s="37">
        <v>0.41853834339502144</v>
      </c>
      <c r="U555" s="36">
        <v>0.19964862444140458</v>
      </c>
      <c r="V555" s="36">
        <v>0.44821944102230643</v>
      </c>
      <c r="W555" s="36">
        <v>1.5852536187887636</v>
      </c>
      <c r="X555" s="36" t="s">
        <v>482</v>
      </c>
      <c r="Y555" s="36" t="s">
        <v>389</v>
      </c>
      <c r="Z555" s="36"/>
      <c r="AA555" s="26" t="s">
        <v>85</v>
      </c>
      <c r="AB555" s="55" t="s">
        <v>77</v>
      </c>
      <c r="AC555" s="20">
        <v>44430</v>
      </c>
      <c r="AD555" s="26" t="s">
        <v>75</v>
      </c>
      <c r="AE555" s="72" t="str">
        <f>VLOOKUP(AD555,cs_lookup!$A$2:$B$54,2,FALSE)</f>
        <v>X</v>
      </c>
    </row>
    <row r="556" spans="1:31" x14ac:dyDescent="0.25">
      <c r="A556" s="40">
        <v>0.68834942679444255</v>
      </c>
      <c r="B556" s="40">
        <v>0.15990779375658298</v>
      </c>
      <c r="C556" s="40">
        <v>0.1252574078206718</v>
      </c>
      <c r="D556" s="33">
        <v>1.4527505378436578</v>
      </c>
      <c r="E556" s="34">
        <v>6.2536038832618353</v>
      </c>
      <c r="F556" s="34">
        <v>7.9835597542596242</v>
      </c>
      <c r="G556" s="28">
        <v>4.3040966625024213E-2</v>
      </c>
      <c r="H556" s="35">
        <v>1.0430409666250242</v>
      </c>
      <c r="I556" s="35">
        <v>1.3928029524519387</v>
      </c>
      <c r="J556" s="35">
        <v>5.9955496316665968</v>
      </c>
      <c r="K556" s="35">
        <v>7.6541190707897995</v>
      </c>
      <c r="L556" s="36">
        <v>1.41</v>
      </c>
      <c r="M556" s="36">
        <v>4.62</v>
      </c>
      <c r="N556" s="36">
        <v>8.52</v>
      </c>
      <c r="O556" s="35">
        <v>1.470687762941284</v>
      </c>
      <c r="P556" s="35">
        <v>4.8188492658076116</v>
      </c>
      <c r="Q556" s="35">
        <v>8.8867090356452056</v>
      </c>
      <c r="R556" s="37">
        <v>0.67995398153042508</v>
      </c>
      <c r="S556" s="37">
        <v>0.20751842293461023</v>
      </c>
      <c r="T556" s="37">
        <v>0.11252759553496471</v>
      </c>
      <c r="U556" s="36">
        <v>1.0123470786142339</v>
      </c>
      <c r="V556" s="36">
        <v>0.77057155454082493</v>
      </c>
      <c r="W556" s="36">
        <v>1.1131261378614603</v>
      </c>
      <c r="X556" s="36" t="s">
        <v>318</v>
      </c>
      <c r="Y556" s="36" t="s">
        <v>513</v>
      </c>
      <c r="Z556" s="36"/>
      <c r="AA556" s="26" t="s">
        <v>84</v>
      </c>
      <c r="AB556" s="55" t="s">
        <v>89</v>
      </c>
      <c r="AC556" s="20">
        <v>44430</v>
      </c>
      <c r="AD556" s="26" t="s">
        <v>77</v>
      </c>
      <c r="AE556" s="72" t="str">
        <f>VLOOKUP(AD556,cs_lookup!$A$2:$B$54,2,FALSE)</f>
        <v>2</v>
      </c>
    </row>
    <row r="557" spans="1:31" x14ac:dyDescent="0.25">
      <c r="A557" s="40">
        <v>0.64855838156360412</v>
      </c>
      <c r="B557" s="40">
        <v>0.193339677773914</v>
      </c>
      <c r="C557" s="40">
        <v>0.14953381487496228</v>
      </c>
      <c r="D557" s="33">
        <v>1.5418812375674</v>
      </c>
      <c r="E557" s="34">
        <v>5.1722440603701223</v>
      </c>
      <c r="F557" s="34">
        <v>6.687450599960842</v>
      </c>
      <c r="G557" s="28">
        <v>3.7575853052373986E-2</v>
      </c>
      <c r="H557" s="35">
        <v>1.037575853052374</v>
      </c>
      <c r="I557" s="35">
        <v>1.4860419438554244</v>
      </c>
      <c r="J557" s="35">
        <v>4.9849310247094207</v>
      </c>
      <c r="K557" s="35">
        <v>6.445264295894594</v>
      </c>
      <c r="L557" s="36">
        <v>2.5299999999999998</v>
      </c>
      <c r="M557" s="36">
        <v>3.26</v>
      </c>
      <c r="N557" s="36">
        <v>2.98</v>
      </c>
      <c r="O557" s="35">
        <v>2.625066908222506</v>
      </c>
      <c r="P557" s="35">
        <v>3.382497280950739</v>
      </c>
      <c r="Q557" s="35">
        <v>3.0919760420960745</v>
      </c>
      <c r="R557" s="37">
        <v>0.38094267116304603</v>
      </c>
      <c r="S557" s="37">
        <v>0.29563955768175043</v>
      </c>
      <c r="T557" s="37">
        <v>0.32341777115520348</v>
      </c>
      <c r="U557" s="36">
        <v>1.7025091454929626</v>
      </c>
      <c r="V557" s="36">
        <v>0.65397093437015619</v>
      </c>
      <c r="W557" s="36">
        <v>0.462354973076613</v>
      </c>
      <c r="X557" s="36" t="s">
        <v>391</v>
      </c>
      <c r="Y557" s="36" t="s">
        <v>514</v>
      </c>
      <c r="Z557" s="36"/>
      <c r="AA557" s="26" t="s">
        <v>84</v>
      </c>
      <c r="AB557" s="55" t="s">
        <v>86</v>
      </c>
      <c r="AC557" s="20">
        <v>44430</v>
      </c>
      <c r="AD557" s="26" t="s">
        <v>76</v>
      </c>
      <c r="AE557" s="72" t="str">
        <f>VLOOKUP(AD557,cs_lookup!$A$2:$B$54,2,FALSE)</f>
        <v>2</v>
      </c>
    </row>
    <row r="558" spans="1:31" x14ac:dyDescent="0.25">
      <c r="A558" s="40">
        <v>0.43199901495935361</v>
      </c>
      <c r="B558" s="40">
        <v>0.22344266252059813</v>
      </c>
      <c r="C558" s="40">
        <v>0.32055088600580517</v>
      </c>
      <c r="D558" s="33">
        <v>2.3148200930367611</v>
      </c>
      <c r="E558" s="34">
        <v>4.4754210709775029</v>
      </c>
      <c r="F558" s="34">
        <v>3.1196294992673645</v>
      </c>
      <c r="G558" s="28">
        <v>4.2315597415200301E-2</v>
      </c>
      <c r="H558" s="35">
        <v>1.0423155974152003</v>
      </c>
      <c r="I558" s="35">
        <v>2.2208437624623456</v>
      </c>
      <c r="J558" s="35">
        <v>4.293729348458311</v>
      </c>
      <c r="K558" s="35">
        <v>2.992979772156934</v>
      </c>
      <c r="L558" s="36">
        <v>4.78</v>
      </c>
      <c r="M558" s="36">
        <v>3.87</v>
      </c>
      <c r="N558" s="36">
        <v>1.74</v>
      </c>
      <c r="O558" s="35">
        <v>4.9822685556446578</v>
      </c>
      <c r="P558" s="35">
        <v>4.0337613619968256</v>
      </c>
      <c r="Q558" s="35">
        <v>1.8136291395024484</v>
      </c>
      <c r="R558" s="37">
        <v>0.20071178195865227</v>
      </c>
      <c r="S558" s="37">
        <v>0.24790757564918808</v>
      </c>
      <c r="T558" s="37">
        <v>0.55138064239215978</v>
      </c>
      <c r="U558" s="36">
        <v>2.1523351083014535</v>
      </c>
      <c r="V558" s="36">
        <v>0.90131437869728481</v>
      </c>
      <c r="W558" s="36">
        <v>0.58136042755345585</v>
      </c>
      <c r="X558" s="36" t="s">
        <v>481</v>
      </c>
      <c r="Y558" s="36" t="s">
        <v>387</v>
      </c>
      <c r="Z558" s="36"/>
      <c r="AA558" s="26" t="s">
        <v>90</v>
      </c>
      <c r="AB558" s="55" t="s">
        <v>74</v>
      </c>
      <c r="AC558" s="20">
        <v>44430</v>
      </c>
      <c r="AD558" s="26" t="s">
        <v>75</v>
      </c>
      <c r="AE558" s="72" t="str">
        <f>VLOOKUP(AD558,cs_lookup!$A$2:$B$54,2,FALSE)</f>
        <v>X</v>
      </c>
    </row>
    <row r="559" spans="1:31" x14ac:dyDescent="0.25">
      <c r="A559" s="40">
        <v>0.59172021799530305</v>
      </c>
      <c r="B559" s="40">
        <v>0.31262203445137687</v>
      </c>
      <c r="C559" s="40">
        <v>9.4591034744119673E-2</v>
      </c>
      <c r="D559" s="33">
        <v>1.6899878854704569</v>
      </c>
      <c r="E559" s="34">
        <v>3.1987508550218116</v>
      </c>
      <c r="F559" s="34">
        <v>10.571826417853684</v>
      </c>
      <c r="G559" s="28">
        <v>3.7435284747112663E-2</v>
      </c>
      <c r="H559" s="35">
        <v>1.0374352847471127</v>
      </c>
      <c r="I559" s="35">
        <v>1.6290055970887976</v>
      </c>
      <c r="J559" s="35">
        <v>3.0833256802148825</v>
      </c>
      <c r="K559" s="35">
        <v>10.190347844618273</v>
      </c>
      <c r="L559" s="36">
        <v>2.79</v>
      </c>
      <c r="M559" s="36">
        <v>3.24</v>
      </c>
      <c r="N559" s="36">
        <v>2.7</v>
      </c>
      <c r="O559" s="35">
        <v>2.8944444444444444</v>
      </c>
      <c r="P559" s="35">
        <v>3.3612903225806452</v>
      </c>
      <c r="Q559" s="35">
        <v>2.8010752688172045</v>
      </c>
      <c r="R559" s="37">
        <v>0.34548944337811899</v>
      </c>
      <c r="S559" s="37">
        <v>0.29750479846449135</v>
      </c>
      <c r="T559" s="37">
        <v>0.35700575815738961</v>
      </c>
      <c r="U559" s="36">
        <v>1.7127012976419604</v>
      </c>
      <c r="V559" s="36">
        <v>1.0508134190268861</v>
      </c>
      <c r="W559" s="36">
        <v>0.26495660807358251</v>
      </c>
      <c r="X559" s="36" t="s">
        <v>393</v>
      </c>
      <c r="Y559" s="36" t="s">
        <v>392</v>
      </c>
      <c r="Z559" s="36"/>
      <c r="AA559" s="26" t="s">
        <v>84</v>
      </c>
      <c r="AB559" s="55" t="s">
        <v>78</v>
      </c>
      <c r="AC559" s="20">
        <v>44430</v>
      </c>
      <c r="AD559" s="26" t="s">
        <v>74</v>
      </c>
      <c r="AE559" s="72" t="str">
        <f>VLOOKUP(AD559,cs_lookup!$A$2:$B$54,2,FALSE)</f>
        <v>X</v>
      </c>
    </row>
    <row r="560" spans="1:31" x14ac:dyDescent="0.25">
      <c r="A560" s="40">
        <v>0.25177548875998729</v>
      </c>
      <c r="B560" s="40">
        <v>0.49645005520890678</v>
      </c>
      <c r="C560" s="40">
        <v>0.24576153682936702</v>
      </c>
      <c r="D560" s="33">
        <v>3.9717925081789067</v>
      </c>
      <c r="E560" s="34">
        <v>2.0143013169354949</v>
      </c>
      <c r="F560" s="34">
        <v>4.0689849717789768</v>
      </c>
      <c r="G560" s="28">
        <v>3.3068721112079036E-2</v>
      </c>
      <c r="H560" s="35">
        <v>1.033068721112079</v>
      </c>
      <c r="I560" s="35">
        <v>3.8446546943201869</v>
      </c>
      <c r="J560" s="35">
        <v>1.9498231586831294</v>
      </c>
      <c r="K560" s="35">
        <v>3.9387360091580268</v>
      </c>
      <c r="L560" s="36">
        <v>2.63</v>
      </c>
      <c r="M560" s="36">
        <v>3.63</v>
      </c>
      <c r="N560" s="36">
        <v>2.65</v>
      </c>
      <c r="O560" s="35">
        <v>2.7169707365247677</v>
      </c>
      <c r="P560" s="35">
        <v>3.7500394576368468</v>
      </c>
      <c r="Q560" s="35">
        <v>2.7376321109470094</v>
      </c>
      <c r="R560" s="37">
        <v>0.36805696379309683</v>
      </c>
      <c r="S560" s="37">
        <v>0.26666386081979188</v>
      </c>
      <c r="T560" s="37">
        <v>0.36527917538711113</v>
      </c>
      <c r="U560" s="36">
        <v>0.68406663513510602</v>
      </c>
      <c r="V560" s="36">
        <v>1.8617072957793914</v>
      </c>
      <c r="W560" s="36">
        <v>0.67280467485976125</v>
      </c>
      <c r="X560" s="36" t="s">
        <v>405</v>
      </c>
      <c r="Y560" s="36" t="s">
        <v>328</v>
      </c>
      <c r="Z560" s="36"/>
      <c r="AA560" s="26" t="s">
        <v>90</v>
      </c>
      <c r="AB560" s="55" t="s">
        <v>73</v>
      </c>
      <c r="AC560" s="20">
        <v>44430</v>
      </c>
      <c r="AD560" s="26" t="s">
        <v>75</v>
      </c>
      <c r="AE560" s="72" t="str">
        <f>VLOOKUP(AD560,cs_lookup!$A$2:$B$54,2,FALSE)</f>
        <v>X</v>
      </c>
    </row>
    <row r="561" spans="1:31" x14ac:dyDescent="0.25">
      <c r="A561" s="40">
        <v>0.65855769440615342</v>
      </c>
      <c r="B561" s="40">
        <v>0.22349033840668628</v>
      </c>
      <c r="C561" s="40">
        <v>0.11473531953505339</v>
      </c>
      <c r="D561" s="33">
        <v>1.5184698447745542</v>
      </c>
      <c r="E561" s="34">
        <v>4.4744663555893673</v>
      </c>
      <c r="F561" s="34">
        <v>8.7157119887088008</v>
      </c>
      <c r="G561" s="28">
        <v>3.7956338557540992E-2</v>
      </c>
      <c r="H561" s="35">
        <v>1.037956338557541</v>
      </c>
      <c r="I561" s="35">
        <v>1.4629419257507381</v>
      </c>
      <c r="J561" s="35">
        <v>4.3108425560631778</v>
      </c>
      <c r="K561" s="35">
        <v>8.3969928839406851</v>
      </c>
      <c r="L561" s="36">
        <v>1.32</v>
      </c>
      <c r="M561" s="36">
        <v>5.55</v>
      </c>
      <c r="N561" s="36">
        <v>9.98</v>
      </c>
      <c r="O561" s="35">
        <v>1.3701023668959542</v>
      </c>
      <c r="P561" s="35">
        <v>5.7606576789943524</v>
      </c>
      <c r="Q561" s="35">
        <v>10.358804258804259</v>
      </c>
      <c r="R561" s="37">
        <v>0.72987247096401819</v>
      </c>
      <c r="S561" s="37">
        <v>0.17359129039144219</v>
      </c>
      <c r="T561" s="37">
        <v>9.6536238644539488E-2</v>
      </c>
      <c r="U561" s="36">
        <v>0.90229145584341319</v>
      </c>
      <c r="V561" s="36">
        <v>1.2874513341235239</v>
      </c>
      <c r="W561" s="36">
        <v>1.1885207166349787</v>
      </c>
      <c r="X561" s="36" t="s">
        <v>407</v>
      </c>
      <c r="Y561" s="36" t="s">
        <v>484</v>
      </c>
      <c r="Z561" s="36"/>
      <c r="AA561" s="26" t="s">
        <v>84</v>
      </c>
      <c r="AB561" s="55" t="s">
        <v>86</v>
      </c>
      <c r="AC561" s="20">
        <v>44430</v>
      </c>
      <c r="AD561" s="26" t="s">
        <v>94</v>
      </c>
      <c r="AE561" s="72" t="str">
        <f>VLOOKUP(AD561,cs_lookup!$A$2:$B$54,2,FALSE)</f>
        <v>1</v>
      </c>
    </row>
    <row r="562" spans="1:31" x14ac:dyDescent="0.25">
      <c r="A562" s="40">
        <v>0</v>
      </c>
      <c r="B562" s="40">
        <v>0.16901284070812289</v>
      </c>
      <c r="C562" s="40">
        <v>0.67031518866486051</v>
      </c>
      <c r="D562" s="33" t="e">
        <v>#DIV/0!</v>
      </c>
      <c r="E562" s="34">
        <v>5.9167102085867684</v>
      </c>
      <c r="F562" s="34">
        <v>1.4918355079970789</v>
      </c>
      <c r="G562" s="28">
        <v>3.1326442042136859E-2</v>
      </c>
      <c r="H562" s="35">
        <v>1.0313264420421369</v>
      </c>
      <c r="I562" s="35" t="e">
        <v>#DIV/0!</v>
      </c>
      <c r="J562" s="35">
        <v>5.7369907018684092</v>
      </c>
      <c r="K562" s="35">
        <v>1.4465211471191262</v>
      </c>
      <c r="L562" s="36">
        <v>2.66</v>
      </c>
      <c r="M562" s="36">
        <v>3.22</v>
      </c>
      <c r="N562" s="36">
        <v>2.9</v>
      </c>
      <c r="O562" s="35">
        <v>2.7433283358320844</v>
      </c>
      <c r="P562" s="35">
        <v>3.320871143375681</v>
      </c>
      <c r="Q562" s="35">
        <v>2.9908466819221968</v>
      </c>
      <c r="R562" s="37">
        <v>0.36452071264619079</v>
      </c>
      <c r="S562" s="37">
        <v>0.30112580609902717</v>
      </c>
      <c r="T562" s="37">
        <v>0.33435348125478193</v>
      </c>
      <c r="U562" s="36" t="e">
        <v>#DIV/0!</v>
      </c>
      <c r="V562" s="36">
        <v>0.56126986556755587</v>
      </c>
      <c r="W562" s="36">
        <v>2.0048099578603495</v>
      </c>
      <c r="X562" s="36" t="s">
        <v>410</v>
      </c>
      <c r="Y562" s="36" t="s">
        <v>404</v>
      </c>
      <c r="Z562" s="36"/>
      <c r="AA562" s="26" t="s">
        <v>85</v>
      </c>
      <c r="AB562" s="55" t="s">
        <v>77</v>
      </c>
      <c r="AC562" s="20">
        <v>44430</v>
      </c>
      <c r="AD562" s="26" t="s">
        <v>94</v>
      </c>
      <c r="AE562" s="72" t="str">
        <f>VLOOKUP(AD562,cs_lookup!$A$2:$B$54,2,FALSE)</f>
        <v>1</v>
      </c>
    </row>
    <row r="563" spans="1:31" x14ac:dyDescent="0.25">
      <c r="A563" s="40">
        <v>0.12890730290525892</v>
      </c>
      <c r="B563" s="40">
        <v>0.24858304181754159</v>
      </c>
      <c r="C563" s="40">
        <v>0.54432114487158267</v>
      </c>
      <c r="D563" s="33">
        <v>7.7575123942741637</v>
      </c>
      <c r="E563" s="34">
        <v>4.0228005606834349</v>
      </c>
      <c r="F563" s="34">
        <v>1.8371507508419904</v>
      </c>
      <c r="G563" s="28">
        <v>2.803291236127059E-2</v>
      </c>
      <c r="H563" s="35">
        <v>1.0280329123612706</v>
      </c>
      <c r="I563" s="35">
        <v>7.5459766910147561</v>
      </c>
      <c r="J563" s="35">
        <v>3.913104835762053</v>
      </c>
      <c r="K563" s="35">
        <v>1.7870544111494169</v>
      </c>
      <c r="L563" s="36">
        <v>4.0199999999999996</v>
      </c>
      <c r="M563" s="36">
        <v>3.35</v>
      </c>
      <c r="N563" s="36">
        <v>2.08</v>
      </c>
      <c r="O563" s="35">
        <v>4.1326923076923077</v>
      </c>
      <c r="P563" s="35">
        <v>3.4439102564102564</v>
      </c>
      <c r="Q563" s="35">
        <v>2.1383084577114428</v>
      </c>
      <c r="R563" s="37">
        <v>0.2419730107026524</v>
      </c>
      <c r="S563" s="37">
        <v>0.29036761284318285</v>
      </c>
      <c r="T563" s="37">
        <v>0.46765937645416472</v>
      </c>
      <c r="U563" s="36">
        <v>0.53273421912192576</v>
      </c>
      <c r="V563" s="36">
        <v>0.85609768728509117</v>
      </c>
      <c r="W563" s="36">
        <v>1.1639265077900809</v>
      </c>
      <c r="X563" s="36" t="s">
        <v>289</v>
      </c>
      <c r="Y563" s="36" t="s">
        <v>413</v>
      </c>
      <c r="Z563" s="36"/>
      <c r="AA563" s="26" t="s">
        <v>85</v>
      </c>
      <c r="AB563" s="55" t="s">
        <v>79</v>
      </c>
      <c r="AC563" s="20">
        <v>44430</v>
      </c>
      <c r="AD563" s="26" t="s">
        <v>146</v>
      </c>
      <c r="AE563" s="72" t="str">
        <f>VLOOKUP(AD563,cs_lookup!$A$2:$B$54,2,FALSE)</f>
        <v>2</v>
      </c>
    </row>
    <row r="564" spans="1:31" x14ac:dyDescent="0.25">
      <c r="A564" s="40">
        <v>8.2709900278321286E-2</v>
      </c>
      <c r="B564" s="40">
        <v>0.20954664622142108</v>
      </c>
      <c r="C564" s="40">
        <v>0.60164779631648202</v>
      </c>
      <c r="D564" s="33">
        <v>12.090451041954713</v>
      </c>
      <c r="E564" s="34">
        <v>4.7722071339826302</v>
      </c>
      <c r="F564" s="34">
        <v>1.6621019907699863</v>
      </c>
      <c r="G564" s="28">
        <v>3.4594770180282453E-2</v>
      </c>
      <c r="H564" s="35">
        <v>1.0345947701802825</v>
      </c>
      <c r="I564" s="35">
        <v>11.686170653895633</v>
      </c>
      <c r="J564" s="35">
        <v>4.6126341167866656</v>
      </c>
      <c r="K564" s="35">
        <v>1.6065246400582116</v>
      </c>
      <c r="L564" s="36">
        <v>3.93</v>
      </c>
      <c r="M564" s="36">
        <v>3.29</v>
      </c>
      <c r="N564" s="36">
        <v>2.1</v>
      </c>
      <c r="O564" s="35">
        <v>4.0659574468085102</v>
      </c>
      <c r="P564" s="35">
        <v>3.4038167938931294</v>
      </c>
      <c r="Q564" s="35">
        <v>2.1726490173785931</v>
      </c>
      <c r="R564" s="37">
        <v>0.24594453165881741</v>
      </c>
      <c r="S564" s="37">
        <v>0.29378784480825298</v>
      </c>
      <c r="T564" s="37">
        <v>0.46026762353292971</v>
      </c>
      <c r="U564" s="36">
        <v>0.3362949349614297</v>
      </c>
      <c r="V564" s="36">
        <v>0.71325839351245524</v>
      </c>
      <c r="W564" s="36">
        <v>1.3071694934750007</v>
      </c>
      <c r="X564" s="36" t="s">
        <v>540</v>
      </c>
      <c r="Y564" s="36" t="s">
        <v>411</v>
      </c>
      <c r="Z564" s="36"/>
      <c r="AA564" s="26" t="s">
        <v>85</v>
      </c>
      <c r="AB564" s="55" t="s">
        <v>77</v>
      </c>
      <c r="AC564" s="20">
        <v>44430</v>
      </c>
      <c r="AD564" s="26" t="s">
        <v>102</v>
      </c>
      <c r="AE564" s="72" t="str">
        <f>VLOOKUP(AD564,cs_lookup!$A$2:$B$54,2,FALSE)</f>
        <v>2</v>
      </c>
    </row>
    <row r="565" spans="1:31" x14ac:dyDescent="0.25">
      <c r="A565" s="40">
        <v>0.33545448504365361</v>
      </c>
      <c r="B565" s="40">
        <v>0.32912912393171267</v>
      </c>
      <c r="C565" s="40">
        <v>0.31537422202486032</v>
      </c>
      <c r="D565" s="33">
        <v>2.9810303471419299</v>
      </c>
      <c r="E565" s="34">
        <v>3.0383212158626196</v>
      </c>
      <c r="F565" s="34">
        <v>3.1708362008140667</v>
      </c>
      <c r="G565" s="28">
        <v>3.6120789779326312E-2</v>
      </c>
      <c r="H565" s="35">
        <v>1.0361207897793263</v>
      </c>
      <c r="I565" s="35">
        <v>2.8771069710673713</v>
      </c>
      <c r="J565" s="35">
        <v>2.9324005905814547</v>
      </c>
      <c r="K565" s="35">
        <v>3.0602958960889044</v>
      </c>
      <c r="L565" s="36">
        <v>1.68</v>
      </c>
      <c r="M565" s="36">
        <v>3.75</v>
      </c>
      <c r="N565" s="36">
        <v>5.74</v>
      </c>
      <c r="O565" s="35">
        <v>1.7406829268292681</v>
      </c>
      <c r="P565" s="35">
        <v>3.8854529616724736</v>
      </c>
      <c r="Q565" s="35">
        <v>5.9473333333333329</v>
      </c>
      <c r="R565" s="37">
        <v>0.57448716511601849</v>
      </c>
      <c r="S565" s="37">
        <v>0.25737024997197627</v>
      </c>
      <c r="T565" s="37">
        <v>0.1681425849120054</v>
      </c>
      <c r="U565" s="36">
        <v>0.58391989484379181</v>
      </c>
      <c r="V565" s="36">
        <v>1.2788157293531395</v>
      </c>
      <c r="W565" s="36">
        <v>1.8756356231225191</v>
      </c>
      <c r="X565" s="36" t="s">
        <v>557</v>
      </c>
      <c r="Y565" s="36" t="s">
        <v>558</v>
      </c>
      <c r="Z565" s="36"/>
      <c r="AA565" s="26" t="s">
        <v>90</v>
      </c>
      <c r="AB565" s="55" t="s">
        <v>75</v>
      </c>
      <c r="AC565" s="20">
        <v>44430</v>
      </c>
      <c r="AD565" s="26" t="s">
        <v>78</v>
      </c>
      <c r="AE565" s="72" t="str">
        <f>VLOOKUP(AD565,cs_lookup!$A$2:$B$54,2,FALSE)</f>
        <v>1</v>
      </c>
    </row>
    <row r="566" spans="1:31" x14ac:dyDescent="0.25">
      <c r="A566" s="40">
        <v>0.31367611953257279</v>
      </c>
      <c r="B566" s="40">
        <v>0.252532586539715</v>
      </c>
      <c r="C566" s="40">
        <v>0.39653411730482291</v>
      </c>
      <c r="D566" s="33">
        <v>3.188001692606242</v>
      </c>
      <c r="E566" s="34">
        <v>3.9598849942588821</v>
      </c>
      <c r="F566" s="34">
        <v>2.5218511002201658</v>
      </c>
      <c r="G566" s="28">
        <v>3.3140679179160637E-2</v>
      </c>
      <c r="H566" s="35">
        <v>1.0331406791791606</v>
      </c>
      <c r="I566" s="35">
        <v>3.085738231834156</v>
      </c>
      <c r="J566" s="35">
        <v>3.8328613654096415</v>
      </c>
      <c r="K566" s="35">
        <v>2.4409561553841814</v>
      </c>
      <c r="L566" s="36">
        <v>2.27</v>
      </c>
      <c r="M566" s="36">
        <v>3.57</v>
      </c>
      <c r="N566" s="36">
        <v>3.2</v>
      </c>
      <c r="O566" s="35">
        <v>2.3452293417366947</v>
      </c>
      <c r="P566" s="35">
        <v>3.6883122246696032</v>
      </c>
      <c r="Q566" s="35">
        <v>3.3060501733733143</v>
      </c>
      <c r="R566" s="37">
        <v>0.42639753059693414</v>
      </c>
      <c r="S566" s="37">
        <v>0.27112672113586572</v>
      </c>
      <c r="T566" s="37">
        <v>0.30247574826720014</v>
      </c>
      <c r="U566" s="36">
        <v>0.73564243932989648</v>
      </c>
      <c r="V566" s="36">
        <v>0.93141902606186544</v>
      </c>
      <c r="W566" s="36">
        <v>1.3109616872640439</v>
      </c>
      <c r="X566" s="36" t="s">
        <v>343</v>
      </c>
      <c r="Y566" s="36" t="s">
        <v>339</v>
      </c>
      <c r="Z566" s="36"/>
      <c r="AA566" s="26" t="s">
        <v>85</v>
      </c>
      <c r="AB566" s="55" t="s">
        <v>79</v>
      </c>
      <c r="AC566" s="20">
        <v>44430</v>
      </c>
      <c r="AD566" s="26" t="s">
        <v>75</v>
      </c>
      <c r="AE566" s="72" t="str">
        <f>VLOOKUP(AD566,cs_lookup!$A$2:$B$54,2,FALSE)</f>
        <v>X</v>
      </c>
    </row>
    <row r="567" spans="1:31" x14ac:dyDescent="0.25">
      <c r="A567" s="40">
        <v>6.7959757212221916E-2</v>
      </c>
      <c r="B567" s="40">
        <v>0.11158800850520309</v>
      </c>
      <c r="C567" s="40">
        <v>0.68374668419206741</v>
      </c>
      <c r="D567" s="33">
        <v>14.714590531529437</v>
      </c>
      <c r="E567" s="34">
        <v>8.9615363997948965</v>
      </c>
      <c r="F567" s="34">
        <v>1.462529944377903</v>
      </c>
      <c r="G567" s="28">
        <v>3.4979062217548096E-2</v>
      </c>
      <c r="H567" s="35">
        <v>1.0349790622175481</v>
      </c>
      <c r="I567" s="35">
        <v>14.217283294603011</v>
      </c>
      <c r="J567" s="35">
        <v>8.658664437707456</v>
      </c>
      <c r="K567" s="35">
        <v>1.4131009966948351</v>
      </c>
      <c r="L567" s="36">
        <v>3.66</v>
      </c>
      <c r="M567" s="36">
        <v>3.53</v>
      </c>
      <c r="N567" s="36">
        <v>2.09</v>
      </c>
      <c r="O567" s="35">
        <v>3.7880233677162263</v>
      </c>
      <c r="P567" s="35">
        <v>3.6534760896279446</v>
      </c>
      <c r="Q567" s="35">
        <v>2.1631062400346752</v>
      </c>
      <c r="R567" s="37">
        <v>0.26398992374825114</v>
      </c>
      <c r="S567" s="37">
        <v>0.27371193227155788</v>
      </c>
      <c r="T567" s="37">
        <v>0.46229814398019103</v>
      </c>
      <c r="U567" s="36">
        <v>0.25743314838421799</v>
      </c>
      <c r="V567" s="36">
        <v>0.40768412096295925</v>
      </c>
      <c r="W567" s="36">
        <v>1.4790167191788797</v>
      </c>
      <c r="X567" s="36" t="s">
        <v>416</v>
      </c>
      <c r="Y567" s="36" t="s">
        <v>516</v>
      </c>
      <c r="Z567" s="36"/>
      <c r="AA567" s="26" t="s">
        <v>85</v>
      </c>
      <c r="AB567" s="55" t="s">
        <v>102</v>
      </c>
      <c r="AC567" s="20">
        <v>44430</v>
      </c>
      <c r="AD567" s="26" t="s">
        <v>73</v>
      </c>
      <c r="AE567" s="72" t="str">
        <f>VLOOKUP(AD567,cs_lookup!$A$2:$B$54,2,FALSE)</f>
        <v>X</v>
      </c>
    </row>
    <row r="568" spans="1:31" x14ac:dyDescent="0.25">
      <c r="A568" s="40">
        <v>0.42475732514073233</v>
      </c>
      <c r="B568" s="40">
        <v>0.27961145119055725</v>
      </c>
      <c r="C568" s="40">
        <v>0.2779720989784204</v>
      </c>
      <c r="D568" s="33">
        <v>2.3542854726959117</v>
      </c>
      <c r="E568" s="34">
        <v>3.5763914379833204</v>
      </c>
      <c r="F568" s="34">
        <v>3.5974833577726528</v>
      </c>
      <c r="G568" s="28">
        <v>3.5576895986341617E-2</v>
      </c>
      <c r="H568" s="35">
        <v>1.0355768959863416</v>
      </c>
      <c r="I568" s="35">
        <v>2.2734047870521077</v>
      </c>
      <c r="J568" s="35">
        <v>3.4535257129090007</v>
      </c>
      <c r="K568" s="35">
        <v>3.4738930268874024</v>
      </c>
      <c r="L568" s="36">
        <v>1.87</v>
      </c>
      <c r="M568" s="36">
        <v>3.37</v>
      </c>
      <c r="N568" s="36">
        <v>4.9000000000000004</v>
      </c>
      <c r="O568" s="35">
        <v>1.936528795494459</v>
      </c>
      <c r="P568" s="35">
        <v>3.4898941394739715</v>
      </c>
      <c r="Q568" s="35">
        <v>5.0743267903330747</v>
      </c>
      <c r="R568" s="37">
        <v>0.51638788037988737</v>
      </c>
      <c r="S568" s="37">
        <v>0.28654164282207401</v>
      </c>
      <c r="T568" s="37">
        <v>0.19707047679803863</v>
      </c>
      <c r="U568" s="36">
        <v>0.82255479123223063</v>
      </c>
      <c r="V568" s="36">
        <v>0.97581436483973805</v>
      </c>
      <c r="W568" s="36">
        <v>1.4105212688113156</v>
      </c>
      <c r="X568" s="36" t="s">
        <v>486</v>
      </c>
      <c r="Y568" s="36" t="s">
        <v>415</v>
      </c>
      <c r="Z568" s="36"/>
      <c r="AA568" s="26" t="s">
        <v>90</v>
      </c>
      <c r="AB568" s="55" t="s">
        <v>75</v>
      </c>
      <c r="AC568" s="20">
        <v>44430</v>
      </c>
      <c r="AD568" s="26" t="s">
        <v>73</v>
      </c>
      <c r="AE568" s="72" t="str">
        <f>VLOOKUP(AD568,cs_lookup!$A$2:$B$54,2,FALSE)</f>
        <v>X</v>
      </c>
    </row>
    <row r="569" spans="1:31" x14ac:dyDescent="0.25">
      <c r="A569" s="40">
        <v>0.48068716926297839</v>
      </c>
      <c r="B569" s="40">
        <v>0.28039508539179842</v>
      </c>
      <c r="C569" s="40">
        <v>0.22750829435899653</v>
      </c>
      <c r="D569" s="33">
        <v>2.0803550915104863</v>
      </c>
      <c r="E569" s="34">
        <v>3.5663963175484747</v>
      </c>
      <c r="F569" s="34">
        <v>4.3954441433333011</v>
      </c>
      <c r="G569" s="28">
        <v>3.3013880681830976E-2</v>
      </c>
      <c r="H569" s="35">
        <v>1.033013880681831</v>
      </c>
      <c r="I569" s="35">
        <v>2.013869445914287</v>
      </c>
      <c r="J569" s="35">
        <v>3.4524185824052132</v>
      </c>
      <c r="K569" s="35">
        <v>4.2549710372063245</v>
      </c>
      <c r="L569" s="36">
        <v>2.66</v>
      </c>
      <c r="M569" s="36">
        <v>3.24</v>
      </c>
      <c r="N569" s="36">
        <v>2.87</v>
      </c>
      <c r="O569" s="35">
        <v>2.7478169226136706</v>
      </c>
      <c r="P569" s="35">
        <v>3.3469649734091327</v>
      </c>
      <c r="Q569" s="35">
        <v>2.9647498375568548</v>
      </c>
      <c r="R569" s="37">
        <v>0.36392526436907568</v>
      </c>
      <c r="S569" s="37">
        <v>0.29877814914251272</v>
      </c>
      <c r="T569" s="37">
        <v>0.3372965864884116</v>
      </c>
      <c r="U569" s="36">
        <v>1.3208403381840739</v>
      </c>
      <c r="V569" s="36">
        <v>0.938472529522412</v>
      </c>
      <c r="W569" s="36">
        <v>0.67450517874367222</v>
      </c>
      <c r="X569" s="36" t="s">
        <v>417</v>
      </c>
      <c r="Y569" s="36" t="s">
        <v>487</v>
      </c>
      <c r="Z569" s="36"/>
      <c r="AA569" s="26" t="s">
        <v>90</v>
      </c>
      <c r="AB569" s="55" t="s">
        <v>75</v>
      </c>
      <c r="AC569" s="20">
        <v>44430</v>
      </c>
      <c r="AD569" s="26" t="s">
        <v>94</v>
      </c>
      <c r="AE569" s="72" t="str">
        <f>VLOOKUP(AD569,cs_lookup!$A$2:$B$54,2,FALSE)</f>
        <v>1</v>
      </c>
    </row>
    <row r="570" spans="1:31" x14ac:dyDescent="0.25">
      <c r="A570" s="40">
        <v>0.58874068933238777</v>
      </c>
      <c r="B570" s="40">
        <v>0.21738234354494793</v>
      </c>
      <c r="C570" s="40">
        <v>0.18445771853750234</v>
      </c>
      <c r="D570" s="33">
        <v>1.6985406616518497</v>
      </c>
      <c r="E570" s="34">
        <v>4.6001896184049142</v>
      </c>
      <c r="F570" s="34">
        <v>5.4212965872538899</v>
      </c>
      <c r="G570" s="28">
        <v>3.7525627735255807E-2</v>
      </c>
      <c r="H570" s="35">
        <v>1.0375256277352558</v>
      </c>
      <c r="I570" s="35">
        <v>1.6371071867973794</v>
      </c>
      <c r="J570" s="35">
        <v>4.4338081830772271</v>
      </c>
      <c r="K570" s="35">
        <v>5.2252170378554119</v>
      </c>
      <c r="L570" s="36">
        <v>1.57</v>
      </c>
      <c r="M570" s="36">
        <v>4.4000000000000004</v>
      </c>
      <c r="N570" s="36">
        <v>5.77</v>
      </c>
      <c r="O570" s="35">
        <v>1.6289152355443517</v>
      </c>
      <c r="P570" s="35">
        <v>4.5651127620351257</v>
      </c>
      <c r="Q570" s="35">
        <v>5.9865228720324257</v>
      </c>
      <c r="R570" s="37">
        <v>0.61390548641152554</v>
      </c>
      <c r="S570" s="37">
        <v>0.21905263946956707</v>
      </c>
      <c r="T570" s="37">
        <v>0.16704187411890734</v>
      </c>
      <c r="U570" s="36">
        <v>0.95900867863841033</v>
      </c>
      <c r="V570" s="36">
        <v>0.99237491075814588</v>
      </c>
      <c r="W570" s="36">
        <v>1.1042603509476772</v>
      </c>
      <c r="X570" s="36" t="s">
        <v>519</v>
      </c>
      <c r="Y570" s="36" t="s">
        <v>488</v>
      </c>
      <c r="Z570" s="36"/>
      <c r="AA570" s="26" t="s">
        <v>84</v>
      </c>
      <c r="AB570" s="55" t="s">
        <v>86</v>
      </c>
      <c r="AC570" s="20">
        <v>44430</v>
      </c>
      <c r="AD570" s="26" t="s">
        <v>94</v>
      </c>
      <c r="AE570" s="72" t="str">
        <f>VLOOKUP(AD570,cs_lookup!$A$2:$B$54,2,FALSE)</f>
        <v>1</v>
      </c>
    </row>
    <row r="571" spans="1:31" x14ac:dyDescent="0.25">
      <c r="A571" s="40">
        <v>0.44379071530611353</v>
      </c>
      <c r="B571" s="40">
        <v>0.24240228979450576</v>
      </c>
      <c r="C571" s="40">
        <v>0.29318938291222679</v>
      </c>
      <c r="D571" s="33">
        <v>2.253314378851369</v>
      </c>
      <c r="E571" s="34">
        <v>4.1253735715439834</v>
      </c>
      <c r="F571" s="34">
        <v>3.4107647080091361</v>
      </c>
      <c r="G571" s="28">
        <v>3.9355853260347518E-2</v>
      </c>
      <c r="H571" s="35">
        <v>1.0393558532603475</v>
      </c>
      <c r="I571" s="35">
        <v>2.1679912339772409</v>
      </c>
      <c r="J571" s="35">
        <v>3.9691637456056368</v>
      </c>
      <c r="K571" s="35">
        <v>3.2816139893857663</v>
      </c>
      <c r="L571" s="36">
        <v>1.56</v>
      </c>
      <c r="M571" s="36">
        <v>4.45</v>
      </c>
      <c r="N571" s="36">
        <v>5.76</v>
      </c>
      <c r="O571" s="35">
        <v>1.6213951310861421</v>
      </c>
      <c r="P571" s="35">
        <v>4.6251335470085468</v>
      </c>
      <c r="Q571" s="35">
        <v>5.9866897147796019</v>
      </c>
      <c r="R571" s="37">
        <v>0.61675280801547661</v>
      </c>
      <c r="S571" s="37">
        <v>0.21620997314699852</v>
      </c>
      <c r="T571" s="37">
        <v>0.16703721883752493</v>
      </c>
      <c r="U571" s="36">
        <v>0.71956010501856882</v>
      </c>
      <c r="V571" s="36">
        <v>1.121142962400256</v>
      </c>
      <c r="W571" s="36">
        <v>1.7552338631632063</v>
      </c>
      <c r="X571" s="36" t="s">
        <v>568</v>
      </c>
      <c r="Y571" s="36" t="s">
        <v>549</v>
      </c>
      <c r="Z571" s="36"/>
      <c r="AA571" s="26" t="s">
        <v>84</v>
      </c>
      <c r="AB571" s="55" t="s">
        <v>86</v>
      </c>
      <c r="AC571" s="20">
        <v>44430</v>
      </c>
      <c r="AD571" s="26" t="s">
        <v>100</v>
      </c>
      <c r="AE571" s="72" t="str">
        <f>VLOOKUP(AD571,cs_lookup!$A$2:$B$54,2,FALSE)</f>
        <v>1</v>
      </c>
    </row>
    <row r="572" spans="1:31" x14ac:dyDescent="0.25">
      <c r="A572" s="40">
        <v>0.58475378737736583</v>
      </c>
      <c r="B572" s="40">
        <v>0.24599943465530308</v>
      </c>
      <c r="C572" s="40">
        <v>0.16308146504064772</v>
      </c>
      <c r="D572" s="33">
        <v>1.710121458956295</v>
      </c>
      <c r="E572" s="34">
        <v>4.0650499924977881</v>
      </c>
      <c r="F572" s="34">
        <v>6.131904687946923</v>
      </c>
      <c r="G572" s="28">
        <v>3.4131643106327658E-2</v>
      </c>
      <c r="H572" s="35">
        <v>1.0341316431063277</v>
      </c>
      <c r="I572" s="35">
        <v>1.6536786881594949</v>
      </c>
      <c r="J572" s="35">
        <v>3.9308825134556167</v>
      </c>
      <c r="K572" s="35">
        <v>5.9295204134049024</v>
      </c>
      <c r="L572" s="36">
        <v>2.09</v>
      </c>
      <c r="M572" s="36">
        <v>3.65</v>
      </c>
      <c r="N572" s="36">
        <v>3.55</v>
      </c>
      <c r="O572" s="35">
        <v>2.1613351340922247</v>
      </c>
      <c r="P572" s="35">
        <v>3.7745804973380959</v>
      </c>
      <c r="Q572" s="35">
        <v>3.671167333027463</v>
      </c>
      <c r="R572" s="37">
        <v>0.46267697416578885</v>
      </c>
      <c r="S572" s="37">
        <v>0.26493010301547909</v>
      </c>
      <c r="T572" s="37">
        <v>0.27239292281873201</v>
      </c>
      <c r="U572" s="36">
        <v>1.2638489054521953</v>
      </c>
      <c r="V572" s="36">
        <v>0.92854466840610439</v>
      </c>
      <c r="W572" s="36">
        <v>0.59869934707948613</v>
      </c>
      <c r="X572" s="36" t="s">
        <v>545</v>
      </c>
      <c r="Y572" s="36" t="s">
        <v>547</v>
      </c>
      <c r="Z572" s="36"/>
      <c r="AA572" s="26" t="s">
        <v>84</v>
      </c>
      <c r="AB572" s="55" t="s">
        <v>86</v>
      </c>
      <c r="AC572" s="20">
        <v>44430</v>
      </c>
      <c r="AD572" s="26" t="s">
        <v>87</v>
      </c>
      <c r="AE572" s="72" t="str">
        <f>VLOOKUP(AD572,cs_lookup!$A$2:$B$54,2,FALSE)</f>
        <v>2</v>
      </c>
    </row>
    <row r="573" spans="1:31" x14ac:dyDescent="0.25">
      <c r="A573" s="40">
        <v>0.63972105991133899</v>
      </c>
      <c r="B573" s="40">
        <v>0.19678091387922458</v>
      </c>
      <c r="C573" s="40">
        <v>0.15490852453223625</v>
      </c>
      <c r="D573" s="33">
        <v>1.563181303017589</v>
      </c>
      <c r="E573" s="34">
        <v>5.0817936571519109</v>
      </c>
      <c r="F573" s="34">
        <v>6.4554226632757157</v>
      </c>
      <c r="G573" s="28">
        <v>3.286566932795898E-2</v>
      </c>
      <c r="H573" s="35">
        <v>1.032865669327959</v>
      </c>
      <c r="I573" s="35">
        <v>1.5134410499234459</v>
      </c>
      <c r="J573" s="35">
        <v>4.9200915550406608</v>
      </c>
      <c r="K573" s="35">
        <v>6.2500118408195133</v>
      </c>
      <c r="L573" s="36">
        <v>2.52</v>
      </c>
      <c r="M573" s="36">
        <v>3.42</v>
      </c>
      <c r="N573" s="36">
        <v>2.91</v>
      </c>
      <c r="O573" s="35">
        <v>2.6028214867064565</v>
      </c>
      <c r="P573" s="35">
        <v>3.5324005891016195</v>
      </c>
      <c r="Q573" s="35">
        <v>3.005639097744361</v>
      </c>
      <c r="R573" s="37">
        <v>0.38419845736918912</v>
      </c>
      <c r="S573" s="37">
        <v>0.28309360016677093</v>
      </c>
      <c r="T573" s="37">
        <v>0.33270794246404001</v>
      </c>
      <c r="U573" s="36">
        <v>1.6650797202358616</v>
      </c>
      <c r="V573" s="36">
        <v>0.69510901611092812</v>
      </c>
      <c r="W573" s="36">
        <v>0.4655991179079807</v>
      </c>
      <c r="X573" s="36" t="s">
        <v>546</v>
      </c>
      <c r="Y573" s="36" t="s">
        <v>543</v>
      </c>
      <c r="Z573" s="36"/>
      <c r="AA573" s="26" t="s">
        <v>84</v>
      </c>
      <c r="AB573" s="55" t="s">
        <v>86</v>
      </c>
      <c r="AC573" s="20">
        <v>44430</v>
      </c>
      <c r="AD573" s="26" t="s">
        <v>75</v>
      </c>
      <c r="AE573" s="72" t="str">
        <f>VLOOKUP(AD573,cs_lookup!$A$2:$B$54,2,FALSE)</f>
        <v>X</v>
      </c>
    </row>
    <row r="574" spans="1:31" x14ac:dyDescent="0.25">
      <c r="A574" s="40">
        <v>0.35492019814050618</v>
      </c>
      <c r="B574" s="40">
        <v>0.19237419183490639</v>
      </c>
      <c r="C574" s="40">
        <v>0.41219745849209383</v>
      </c>
      <c r="D574" s="33">
        <v>2.817534773279144</v>
      </c>
      <c r="E574" s="34">
        <v>5.1982024743640771</v>
      </c>
      <c r="F574" s="34">
        <v>2.4260217509787982</v>
      </c>
      <c r="G574" s="28">
        <v>3.5400502415911639E-2</v>
      </c>
      <c r="H574" s="35">
        <v>1.0354005024159116</v>
      </c>
      <c r="I574" s="35">
        <v>2.7212028260609866</v>
      </c>
      <c r="J574" s="35">
        <v>5.0204751323135861</v>
      </c>
      <c r="K574" s="35">
        <v>2.3430756942054156</v>
      </c>
      <c r="L574" s="36">
        <v>1.83</v>
      </c>
      <c r="M574" s="36">
        <v>3.86</v>
      </c>
      <c r="N574" s="36">
        <v>4.3499999999999996</v>
      </c>
      <c r="O574" s="35">
        <v>1.8947829194211183</v>
      </c>
      <c r="P574" s="35">
        <v>3.9966459393254188</v>
      </c>
      <c r="Q574" s="35">
        <v>4.5039921855092153</v>
      </c>
      <c r="R574" s="37">
        <v>0.52776494328200585</v>
      </c>
      <c r="S574" s="37">
        <v>0.25020980471659865</v>
      </c>
      <c r="T574" s="37">
        <v>0.22202525200139558</v>
      </c>
      <c r="U574" s="36">
        <v>0.67249672919419012</v>
      </c>
      <c r="V574" s="36">
        <v>0.76885153262798767</v>
      </c>
      <c r="W574" s="36">
        <v>1.8565341319351498</v>
      </c>
      <c r="X574" s="36" t="s">
        <v>571</v>
      </c>
      <c r="Y574" s="36" t="s">
        <v>548</v>
      </c>
      <c r="Z574" s="36"/>
      <c r="AA574" s="26" t="s">
        <v>90</v>
      </c>
      <c r="AB574" s="55" t="s">
        <v>74</v>
      </c>
      <c r="AC574" s="20">
        <v>44430</v>
      </c>
      <c r="AD574" s="26" t="s">
        <v>75</v>
      </c>
      <c r="AE574" s="72" t="str">
        <f>VLOOKUP(AD574,cs_lookup!$A$2:$B$54,2,FALSE)</f>
        <v>X</v>
      </c>
    </row>
    <row r="575" spans="1:31" x14ac:dyDescent="0.25">
      <c r="A575" s="40">
        <v>0.48002586400770669</v>
      </c>
      <c r="B575" s="40">
        <v>0.20077632340804605</v>
      </c>
      <c r="C575" s="40">
        <v>0.29498342874072475</v>
      </c>
      <c r="D575" s="33">
        <v>2.0832210824038957</v>
      </c>
      <c r="E575" s="34">
        <v>4.980666958263094</v>
      </c>
      <c r="F575" s="34">
        <v>3.3900209386980462</v>
      </c>
      <c r="G575" s="28">
        <v>3.6944124650810428E-2</v>
      </c>
      <c r="H575" s="35">
        <v>1.0369441246508104</v>
      </c>
      <c r="I575" s="35">
        <v>2.0090003240101462</v>
      </c>
      <c r="J575" s="35">
        <v>4.8032163352488517</v>
      </c>
      <c r="K575" s="35">
        <v>3.2692416670373934</v>
      </c>
      <c r="L575" s="36">
        <v>1.65</v>
      </c>
      <c r="M575" s="36">
        <v>4.28</v>
      </c>
      <c r="N575" s="36">
        <v>5.07</v>
      </c>
      <c r="O575" s="35">
        <v>1.710957805673837</v>
      </c>
      <c r="P575" s="35">
        <v>4.4381208535054686</v>
      </c>
      <c r="Q575" s="35">
        <v>5.2573067119796093</v>
      </c>
      <c r="R575" s="37">
        <v>0.58446794928771717</v>
      </c>
      <c r="S575" s="37">
        <v>0.22532058792633952</v>
      </c>
      <c r="T575" s="37">
        <v>0.19021146278594342</v>
      </c>
      <c r="U575" s="36">
        <v>0.82130399894931372</v>
      </c>
      <c r="V575" s="36">
        <v>0.89106958780740741</v>
      </c>
      <c r="W575" s="36">
        <v>1.5508183598413712</v>
      </c>
      <c r="X575" s="36" t="s">
        <v>569</v>
      </c>
      <c r="Y575" s="36" t="s">
        <v>570</v>
      </c>
      <c r="Z575" s="36"/>
      <c r="AA575" s="26" t="s">
        <v>90</v>
      </c>
      <c r="AB575" s="55" t="s">
        <v>74</v>
      </c>
      <c r="AC575" s="20">
        <v>44430</v>
      </c>
      <c r="AD575" s="26" t="s">
        <v>164</v>
      </c>
      <c r="AE575" s="72" t="str">
        <f>VLOOKUP(AD575,cs_lookup!$A$2:$B$54,2,FALSE)</f>
        <v>1</v>
      </c>
    </row>
    <row r="576" spans="1:31" x14ac:dyDescent="0.25">
      <c r="A576" s="40">
        <v>0.20697742842379321</v>
      </c>
      <c r="B576" s="40">
        <v>0.12755746633806897</v>
      </c>
      <c r="C576" s="40">
        <v>0.48049362825709563</v>
      </c>
      <c r="D576" s="33">
        <v>4.8314447020400051</v>
      </c>
      <c r="E576" s="34">
        <v>7.8396038170723239</v>
      </c>
      <c r="F576" s="34">
        <v>2.081193050628622</v>
      </c>
      <c r="G576" s="28">
        <v>3.4063038003370183E-2</v>
      </c>
      <c r="H576" s="35">
        <v>1.0340630380033702</v>
      </c>
      <c r="I576" s="35">
        <v>4.6722922341067745</v>
      </c>
      <c r="J576" s="35">
        <v>7.5813596743671381</v>
      </c>
      <c r="K576" s="35">
        <v>2.0126365358219478</v>
      </c>
      <c r="L576" s="36">
        <v>2.09</v>
      </c>
      <c r="M576" s="36">
        <v>3.63</v>
      </c>
      <c r="N576" s="36">
        <v>3.57</v>
      </c>
      <c r="O576" s="35">
        <v>2.1611917494270436</v>
      </c>
      <c r="P576" s="35">
        <v>3.7536488279522335</v>
      </c>
      <c r="Q576" s="35">
        <v>3.6916050456720315</v>
      </c>
      <c r="R576" s="37">
        <v>0.46270767055496642</v>
      </c>
      <c r="S576" s="37">
        <v>0.26640744668316246</v>
      </c>
      <c r="T576" s="37">
        <v>0.27088488276187106</v>
      </c>
      <c r="U576" s="36">
        <v>0.44731791062712833</v>
      </c>
      <c r="V576" s="36">
        <v>0.47880593401644911</v>
      </c>
      <c r="W576" s="36">
        <v>1.7737927024871556</v>
      </c>
      <c r="X576" s="36" t="s">
        <v>419</v>
      </c>
      <c r="Y576" s="36" t="s">
        <v>421</v>
      </c>
      <c r="Z576" s="36"/>
      <c r="AA576" s="26" t="s">
        <v>85</v>
      </c>
      <c r="AB576" s="55" t="s">
        <v>205</v>
      </c>
      <c r="AC576" s="20">
        <v>44430</v>
      </c>
      <c r="AD576" s="26" t="s">
        <v>75</v>
      </c>
      <c r="AE576" s="72" t="str">
        <f>VLOOKUP(AD576,cs_lookup!$A$2:$B$54,2,FALSE)</f>
        <v>X</v>
      </c>
    </row>
    <row r="577" spans="1:31" x14ac:dyDescent="0.25">
      <c r="A577" s="40">
        <v>0</v>
      </c>
      <c r="B577" s="40">
        <v>1</v>
      </c>
      <c r="C577" s="40">
        <v>0</v>
      </c>
      <c r="D577" s="33" t="e">
        <v>#DIV/0!</v>
      </c>
      <c r="E577" s="34">
        <v>1</v>
      </c>
      <c r="F577" s="34" t="e">
        <v>#DIV/0!</v>
      </c>
      <c r="G577" s="28">
        <v>3.4310487625834218E-2</v>
      </c>
      <c r="H577" s="35">
        <v>1.0343104876258342</v>
      </c>
      <c r="I577" s="35" t="e">
        <v>#DIV/0!</v>
      </c>
      <c r="J577" s="35">
        <v>0.96682767115260448</v>
      </c>
      <c r="K577" s="35" t="e">
        <v>#DIV/0!</v>
      </c>
      <c r="L577" s="36">
        <v>1.75</v>
      </c>
      <c r="M577" s="36">
        <v>3.61</v>
      </c>
      <c r="N577" s="36">
        <v>5.38</v>
      </c>
      <c r="O577" s="35">
        <v>1.8100433533452098</v>
      </c>
      <c r="P577" s="35">
        <v>3.7338608603292616</v>
      </c>
      <c r="Q577" s="35">
        <v>5.5645904234269876</v>
      </c>
      <c r="R577" s="37">
        <v>0.55247295494434545</v>
      </c>
      <c r="S577" s="37">
        <v>0.26781929948825606</v>
      </c>
      <c r="T577" s="37">
        <v>0.1797077455673986</v>
      </c>
      <c r="U577" s="36" t="e">
        <v>#DIV/0!</v>
      </c>
      <c r="V577" s="36">
        <v>3.7338608603292611</v>
      </c>
      <c r="W577" s="36" t="e">
        <v>#DIV/0!</v>
      </c>
      <c r="X577" s="36" t="s">
        <v>293</v>
      </c>
      <c r="Y577" s="36" t="s">
        <v>347</v>
      </c>
      <c r="Z577" s="36"/>
      <c r="AA577" s="26" t="s">
        <v>90</v>
      </c>
      <c r="AB577" s="55" t="s">
        <v>73</v>
      </c>
      <c r="AC577" s="20">
        <v>44430</v>
      </c>
      <c r="AD577" s="26" t="s">
        <v>94</v>
      </c>
      <c r="AE577" s="72" t="str">
        <f>VLOOKUP(AD577,cs_lookup!$A$2:$B$54,2,FALSE)</f>
        <v>1</v>
      </c>
    </row>
    <row r="578" spans="1:31" x14ac:dyDescent="0.25">
      <c r="A578" s="40">
        <v>0.28858784395315062</v>
      </c>
      <c r="B578" s="40">
        <v>0.42284565894001974</v>
      </c>
      <c r="C578" s="40">
        <v>0.27796955130701123</v>
      </c>
      <c r="D578" s="33">
        <v>3.4651494196766657</v>
      </c>
      <c r="E578" s="34">
        <v>2.3649290914012884</v>
      </c>
      <c r="F578" s="34">
        <v>3.5975163297490886</v>
      </c>
      <c r="G578" s="28">
        <v>3.8041681808196337E-2</v>
      </c>
      <c r="H578" s="35">
        <v>1.0380416818081963</v>
      </c>
      <c r="I578" s="35">
        <v>3.3381601918341244</v>
      </c>
      <c r="J578" s="35">
        <v>2.2782602402648675</v>
      </c>
      <c r="K578" s="35">
        <v>3.4656761792864286</v>
      </c>
      <c r="L578" s="36">
        <v>2.34</v>
      </c>
      <c r="M578" s="36">
        <v>2.99</v>
      </c>
      <c r="N578" s="36">
        <v>3.62</v>
      </c>
      <c r="O578" s="35">
        <v>2.4290175354311794</v>
      </c>
      <c r="P578" s="35">
        <v>3.1037446286065071</v>
      </c>
      <c r="Q578" s="35">
        <v>3.7577108881456707</v>
      </c>
      <c r="R578" s="37">
        <v>0.411689082278481</v>
      </c>
      <c r="S578" s="37">
        <v>0.3221914556962025</v>
      </c>
      <c r="T578" s="37">
        <v>0.26611946202531644</v>
      </c>
      <c r="U578" s="36">
        <v>0.70098493347447965</v>
      </c>
      <c r="V578" s="36">
        <v>1.3124049426646653</v>
      </c>
      <c r="W578" s="36">
        <v>1.0445292095193228</v>
      </c>
      <c r="X578" s="36" t="s">
        <v>296</v>
      </c>
      <c r="Y578" s="36" t="s">
        <v>350</v>
      </c>
      <c r="Z578" s="36"/>
      <c r="AA578" s="26" t="s">
        <v>90</v>
      </c>
      <c r="AB578" s="55" t="s">
        <v>75</v>
      </c>
      <c r="AC578" s="20">
        <v>44430</v>
      </c>
      <c r="AD578" s="26" t="s">
        <v>94</v>
      </c>
      <c r="AE578" s="72" t="str">
        <f>VLOOKUP(AD578,cs_lookup!$A$2:$B$54,2,FALSE)</f>
        <v>1</v>
      </c>
    </row>
    <row r="579" spans="1:31" x14ac:dyDescent="0.25">
      <c r="A579" s="40">
        <v>0</v>
      </c>
      <c r="B579" s="40">
        <v>0.74354125390436343</v>
      </c>
      <c r="C579" s="40">
        <v>0.25323404590172532</v>
      </c>
      <c r="D579" s="33" t="e">
        <v>#DIV/0!</v>
      </c>
      <c r="E579" s="34">
        <v>1.3449152884913405</v>
      </c>
      <c r="F579" s="34">
        <v>3.9489160963296319</v>
      </c>
      <c r="G579" s="28">
        <v>3.7081353110964166E-2</v>
      </c>
      <c r="H579" s="35">
        <v>1.0370813531109642</v>
      </c>
      <c r="I579" s="35" t="e">
        <v>#DIV/0!</v>
      </c>
      <c r="J579" s="35">
        <v>1.2968271818377195</v>
      </c>
      <c r="K579" s="35">
        <v>3.8077206619171671</v>
      </c>
      <c r="L579" s="36">
        <v>2.5099999999999998</v>
      </c>
      <c r="M579" s="36">
        <v>3.24</v>
      </c>
      <c r="N579" s="36">
        <v>3.03</v>
      </c>
      <c r="O579" s="35">
        <v>2.60307419630852</v>
      </c>
      <c r="P579" s="35">
        <v>3.3601435840795242</v>
      </c>
      <c r="Q579" s="35">
        <v>3.1423564999262212</v>
      </c>
      <c r="R579" s="37">
        <v>0.38416115891668523</v>
      </c>
      <c r="S579" s="37">
        <v>0.29760632990150609</v>
      </c>
      <c r="T579" s="37">
        <v>0.31823251118180856</v>
      </c>
      <c r="U579" s="36" t="e">
        <v>#DIV/0!</v>
      </c>
      <c r="V579" s="36">
        <v>2.4984053738051912</v>
      </c>
      <c r="W579" s="36">
        <v>0.79575165014190163</v>
      </c>
      <c r="X579" s="36" t="s">
        <v>351</v>
      </c>
      <c r="Y579" s="36" t="s">
        <v>298</v>
      </c>
      <c r="Z579" s="36"/>
      <c r="AA579" s="26" t="s">
        <v>90</v>
      </c>
      <c r="AB579" s="55" t="s">
        <v>73</v>
      </c>
      <c r="AC579" s="20">
        <v>44430</v>
      </c>
      <c r="AD579" s="26" t="s">
        <v>77</v>
      </c>
      <c r="AE579" s="72" t="str">
        <f>VLOOKUP(AD579,cs_lookup!$A$2:$B$54,2,FALSE)</f>
        <v>2</v>
      </c>
    </row>
    <row r="580" spans="1:31" x14ac:dyDescent="0.25">
      <c r="A580" s="40">
        <v>0.85320798002944653</v>
      </c>
      <c r="B580" s="40">
        <v>0.14287591511775749</v>
      </c>
      <c r="C580" s="40">
        <v>0</v>
      </c>
      <c r="D580" s="33">
        <v>1.1720471718577776</v>
      </c>
      <c r="E580" s="34">
        <v>6.999080280086436</v>
      </c>
      <c r="F580" s="34" t="e">
        <v>#DIV/0!</v>
      </c>
      <c r="G580" s="28">
        <v>3.3929359227147016E-2</v>
      </c>
      <c r="H580" s="35">
        <v>1.033929359227147</v>
      </c>
      <c r="I580" s="35">
        <v>1.1335853473915012</v>
      </c>
      <c r="J580" s="35">
        <v>6.7693989126280218</v>
      </c>
      <c r="K580" s="35" t="e">
        <v>#DIV/0!</v>
      </c>
      <c r="L580" s="36">
        <v>2.52</v>
      </c>
      <c r="M580" s="36">
        <v>3.28</v>
      </c>
      <c r="N580" s="36">
        <v>3.01</v>
      </c>
      <c r="O580" s="35">
        <v>2.6055019852524106</v>
      </c>
      <c r="P580" s="35">
        <v>3.3912882982650419</v>
      </c>
      <c r="Q580" s="35">
        <v>3.1121273712737123</v>
      </c>
      <c r="R580" s="37">
        <v>0.38380320017415914</v>
      </c>
      <c r="S580" s="37">
        <v>0.29487319037770771</v>
      </c>
      <c r="T580" s="37">
        <v>0.32132360944813326</v>
      </c>
      <c r="U580" s="36">
        <v>2.2230350857999217</v>
      </c>
      <c r="V580" s="36">
        <v>0.48453341904276037</v>
      </c>
      <c r="W580" s="36" t="e">
        <v>#DIV/0!</v>
      </c>
      <c r="X580" s="36" t="s">
        <v>356</v>
      </c>
      <c r="Y580" s="36" t="s">
        <v>430</v>
      </c>
      <c r="Z580" s="36"/>
      <c r="AA580" s="26" t="s">
        <v>84</v>
      </c>
      <c r="AB580" s="55" t="s">
        <v>94</v>
      </c>
      <c r="AC580" s="20">
        <v>44430</v>
      </c>
      <c r="AD580" s="26" t="s">
        <v>86</v>
      </c>
      <c r="AE580" s="72" t="str">
        <f>VLOOKUP(AD580,cs_lookup!$A$2:$B$54,2,FALSE)</f>
        <v>1</v>
      </c>
    </row>
    <row r="581" spans="1:31" x14ac:dyDescent="0.25">
      <c r="A581" s="40">
        <v>0.85322118972067518</v>
      </c>
      <c r="B581" s="40">
        <v>0.14286162839660638</v>
      </c>
      <c r="C581" s="40">
        <v>0</v>
      </c>
      <c r="D581" s="33">
        <v>1.1720290260575652</v>
      </c>
      <c r="E581" s="34">
        <v>6.9997802154672533</v>
      </c>
      <c r="F581" s="34" t="e">
        <v>#DIV/0!</v>
      </c>
      <c r="G581" s="28">
        <v>3.4273062195143034E-2</v>
      </c>
      <c r="H581" s="35">
        <v>1.034273062195143</v>
      </c>
      <c r="I581" s="35">
        <v>1.1331910971074202</v>
      </c>
      <c r="J581" s="35">
        <v>6.7678260909270005</v>
      </c>
      <c r="K581" s="35" t="e">
        <v>#DIV/0!</v>
      </c>
      <c r="L581" s="36">
        <v>3.09</v>
      </c>
      <c r="M581" s="36">
        <v>3.11</v>
      </c>
      <c r="N581" s="36">
        <v>2.57</v>
      </c>
      <c r="O581" s="35">
        <v>3.1959037621829918</v>
      </c>
      <c r="P581" s="35">
        <v>3.2165892234268947</v>
      </c>
      <c r="Q581" s="35">
        <v>2.6580817698415173</v>
      </c>
      <c r="R581" s="37">
        <v>0.31290053594008749</v>
      </c>
      <c r="S581" s="37">
        <v>0.31088831384400972</v>
      </c>
      <c r="T581" s="37">
        <v>0.37621115021590285</v>
      </c>
      <c r="U581" s="36">
        <v>2.7268128102025542</v>
      </c>
      <c r="V581" s="36">
        <v>0.45952717434174167</v>
      </c>
      <c r="W581" s="36" t="e">
        <v>#DIV/0!</v>
      </c>
      <c r="X581" s="36" t="s">
        <v>496</v>
      </c>
      <c r="Y581" s="36" t="s">
        <v>299</v>
      </c>
      <c r="Z581" s="36"/>
      <c r="AA581" s="26" t="s">
        <v>84</v>
      </c>
      <c r="AB581" s="55" t="s">
        <v>94</v>
      </c>
      <c r="AC581" s="20">
        <v>44430</v>
      </c>
      <c r="AD581" s="26" t="s">
        <v>79</v>
      </c>
      <c r="AE581" s="72" t="str">
        <f>VLOOKUP(AD581,cs_lookup!$A$2:$B$54,2,FALSE)</f>
        <v>2</v>
      </c>
    </row>
    <row r="582" spans="1:31" x14ac:dyDescent="0.25">
      <c r="A582" s="40">
        <v>5.264838175127292E-2</v>
      </c>
      <c r="B582" s="40">
        <v>0.17950400035455824</v>
      </c>
      <c r="C582" s="40">
        <v>0.63708225605020419</v>
      </c>
      <c r="D582" s="33">
        <v>18.993936123702838</v>
      </c>
      <c r="E582" s="34">
        <v>5.5709064869016247</v>
      </c>
      <c r="F582" s="34">
        <v>1.5696560224417813</v>
      </c>
      <c r="G582" s="28">
        <v>3.2803332224624615E-2</v>
      </c>
      <c r="H582" s="35">
        <v>1.0328033322246246</v>
      </c>
      <c r="I582" s="35">
        <v>18.390661155972957</v>
      </c>
      <c r="J582" s="35">
        <v>5.3939664145951918</v>
      </c>
      <c r="K582" s="35">
        <v>1.5198014699088873</v>
      </c>
      <c r="L582" s="36">
        <v>3.19</v>
      </c>
      <c r="M582" s="36">
        <v>3.18</v>
      </c>
      <c r="N582" s="36">
        <v>2.4700000000000002</v>
      </c>
      <c r="O582" s="35">
        <v>3.2946426297965523</v>
      </c>
      <c r="P582" s="35">
        <v>3.2843145964743066</v>
      </c>
      <c r="Q582" s="35">
        <v>2.5510242305948232</v>
      </c>
      <c r="R582" s="37">
        <v>0.30352305617491238</v>
      </c>
      <c r="S582" s="37">
        <v>0.3044775311943303</v>
      </c>
      <c r="T582" s="37">
        <v>0.39199941263075722</v>
      </c>
      <c r="U582" s="36">
        <v>0.17345760290754664</v>
      </c>
      <c r="V582" s="36">
        <v>0.58954760849000465</v>
      </c>
      <c r="W582" s="36">
        <v>1.6252122720660862</v>
      </c>
      <c r="X582" s="36" t="s">
        <v>354</v>
      </c>
      <c r="Y582" s="36" t="s">
        <v>358</v>
      </c>
      <c r="Z582" s="36"/>
      <c r="AA582" s="26" t="s">
        <v>85</v>
      </c>
      <c r="AB582" s="55" t="s">
        <v>77</v>
      </c>
      <c r="AC582" s="20">
        <v>44430</v>
      </c>
      <c r="AD582" s="26" t="s">
        <v>75</v>
      </c>
      <c r="AE582" s="72" t="str">
        <f>VLOOKUP(AD582,cs_lookup!$A$2:$B$54,2,FALSE)</f>
        <v>X</v>
      </c>
    </row>
    <row r="583" spans="1:31" x14ac:dyDescent="0.25">
      <c r="A583" s="40">
        <v>0.34293379392444434</v>
      </c>
      <c r="B583" s="40">
        <v>0.20665550847231659</v>
      </c>
      <c r="C583" s="40">
        <v>0.41332204711199433</v>
      </c>
      <c r="D583" s="33">
        <v>2.9160147460425594</v>
      </c>
      <c r="E583" s="34">
        <v>4.8389709395719267</v>
      </c>
      <c r="F583" s="34">
        <v>2.4194209019027686</v>
      </c>
      <c r="G583" s="28">
        <v>3.4023130250550482E-2</v>
      </c>
      <c r="H583" s="35">
        <v>1.0340231302505505</v>
      </c>
      <c r="I583" s="35">
        <v>2.8200672313161799</v>
      </c>
      <c r="J583" s="35">
        <v>4.6797511564363292</v>
      </c>
      <c r="K583" s="35">
        <v>2.3398131348536926</v>
      </c>
      <c r="L583" s="36">
        <v>2.3199999999999998</v>
      </c>
      <c r="M583" s="36">
        <v>3.49</v>
      </c>
      <c r="N583" s="36">
        <v>3.16</v>
      </c>
      <c r="O583" s="35">
        <v>2.3989336621812769</v>
      </c>
      <c r="P583" s="35">
        <v>3.6087407245744214</v>
      </c>
      <c r="Q583" s="35">
        <v>3.2675130915917396</v>
      </c>
      <c r="R583" s="37">
        <v>0.41685187705054361</v>
      </c>
      <c r="S583" s="37">
        <v>0.27710497270981693</v>
      </c>
      <c r="T583" s="37">
        <v>0.30604315023963957</v>
      </c>
      <c r="U583" s="36">
        <v>0.82267542214488665</v>
      </c>
      <c r="V583" s="36">
        <v>0.74576614938168317</v>
      </c>
      <c r="W583" s="36">
        <v>1.3505351999819393</v>
      </c>
      <c r="X583" s="36" t="s">
        <v>438</v>
      </c>
      <c r="Y583" s="36" t="s">
        <v>439</v>
      </c>
      <c r="Z583" s="36"/>
      <c r="AA583" s="26" t="s">
        <v>90</v>
      </c>
      <c r="AB583" s="55" t="s">
        <v>74</v>
      </c>
      <c r="AC583" s="20">
        <v>44430</v>
      </c>
      <c r="AD583" s="26" t="s">
        <v>74</v>
      </c>
      <c r="AE583" s="72" t="str">
        <f>VLOOKUP(AD583,cs_lookup!$A$2:$B$54,2,FALSE)</f>
        <v>X</v>
      </c>
    </row>
    <row r="584" spans="1:31" x14ac:dyDescent="0.25">
      <c r="A584" s="40">
        <v>0.3014201303053205</v>
      </c>
      <c r="B584" s="40">
        <v>0.42153507592514727</v>
      </c>
      <c r="C584" s="40">
        <v>0.2673551104426849</v>
      </c>
      <c r="D584" s="33">
        <v>3.3176284509832175</v>
      </c>
      <c r="E584" s="34">
        <v>2.3722818268569701</v>
      </c>
      <c r="F584" s="34">
        <v>3.74034368875241</v>
      </c>
      <c r="G584" s="28">
        <v>3.2482223658694354E-2</v>
      </c>
      <c r="H584" s="35">
        <v>1.0324822236586944</v>
      </c>
      <c r="I584" s="35">
        <v>3.2132547902150801</v>
      </c>
      <c r="J584" s="35">
        <v>2.2976490756911767</v>
      </c>
      <c r="K584" s="35">
        <v>3.6226712703083286</v>
      </c>
      <c r="L584" s="36">
        <v>2.8</v>
      </c>
      <c r="M584" s="36">
        <v>3.25</v>
      </c>
      <c r="N584" s="36">
        <v>2.72</v>
      </c>
      <c r="O584" s="35">
        <v>2.8909502262443438</v>
      </c>
      <c r="P584" s="35">
        <v>3.3555672268907566</v>
      </c>
      <c r="Q584" s="35">
        <v>2.8083516483516489</v>
      </c>
      <c r="R584" s="37">
        <v>0.345907027703866</v>
      </c>
      <c r="S584" s="37">
        <v>0.29801220848333071</v>
      </c>
      <c r="T584" s="37">
        <v>0.35608076381280318</v>
      </c>
      <c r="U584" s="36">
        <v>0.87139059390076601</v>
      </c>
      <c r="V584" s="36">
        <v>1.4144892857593312</v>
      </c>
      <c r="W584" s="36">
        <v>0.75082716510695124</v>
      </c>
      <c r="X584" s="36" t="s">
        <v>501</v>
      </c>
      <c r="Y584" s="36" t="s">
        <v>440</v>
      </c>
      <c r="Z584" s="36"/>
      <c r="AA584" s="26" t="s">
        <v>90</v>
      </c>
      <c r="AB584" s="55" t="s">
        <v>75</v>
      </c>
      <c r="AC584" s="20">
        <v>44430</v>
      </c>
      <c r="AD584" s="26" t="s">
        <v>86</v>
      </c>
      <c r="AE584" s="72" t="str">
        <f>VLOOKUP(AD584,cs_lookup!$A$2:$B$54,2,FALSE)</f>
        <v>1</v>
      </c>
    </row>
    <row r="585" spans="1:31" x14ac:dyDescent="0.25">
      <c r="A585" s="40">
        <v>0.63411471197724023</v>
      </c>
      <c r="B585" s="40">
        <v>0.20152883651407355</v>
      </c>
      <c r="C585" s="40">
        <v>0.15629797341232723</v>
      </c>
      <c r="D585" s="33">
        <v>1.5770017334590594</v>
      </c>
      <c r="E585" s="34">
        <v>4.9620690383441284</v>
      </c>
      <c r="F585" s="34">
        <v>6.3980356121567592</v>
      </c>
      <c r="G585" s="28">
        <v>3.6185637764962975E-2</v>
      </c>
      <c r="H585" s="35">
        <v>1.036185637764963</v>
      </c>
      <c r="I585" s="35">
        <v>1.5219297353518899</v>
      </c>
      <c r="J585" s="35">
        <v>4.7887838409411252</v>
      </c>
      <c r="K585" s="35">
        <v>6.1746036414452021</v>
      </c>
      <c r="L585" s="36">
        <v>1.96</v>
      </c>
      <c r="M585" s="36">
        <v>3.64</v>
      </c>
      <c r="N585" s="36">
        <v>3.98</v>
      </c>
      <c r="O585" s="35">
        <v>2.0309238500193274</v>
      </c>
      <c r="P585" s="35">
        <v>3.7717157214644654</v>
      </c>
      <c r="Q585" s="35">
        <v>4.1240188383045524</v>
      </c>
      <c r="R585" s="37">
        <v>0.49238675295013323</v>
      </c>
      <c r="S585" s="37">
        <v>0.2651313285116102</v>
      </c>
      <c r="T585" s="37">
        <v>0.24248191853825657</v>
      </c>
      <c r="U585" s="36">
        <v>1.2878386922027136</v>
      </c>
      <c r="V585" s="36">
        <v>0.76010948100857312</v>
      </c>
      <c r="W585" s="36">
        <v>0.64457578674126159</v>
      </c>
      <c r="X585" s="36" t="s">
        <v>499</v>
      </c>
      <c r="Y585" s="36" t="s">
        <v>437</v>
      </c>
      <c r="Z585" s="36"/>
      <c r="AA585" s="26" t="s">
        <v>84</v>
      </c>
      <c r="AB585" s="55" t="s">
        <v>86</v>
      </c>
      <c r="AC585" s="20">
        <v>44430</v>
      </c>
      <c r="AD585" s="26" t="s">
        <v>86</v>
      </c>
      <c r="AE585" s="72" t="str">
        <f>VLOOKUP(AD585,cs_lookup!$A$2:$B$54,2,FALSE)</f>
        <v>1</v>
      </c>
    </row>
    <row r="586" spans="1:31" x14ac:dyDescent="0.25">
      <c r="A586" s="40">
        <v>0.15836325778039773</v>
      </c>
      <c r="B586" s="40">
        <v>0.25183262893253811</v>
      </c>
      <c r="C586" s="40">
        <v>0.52020505710630494</v>
      </c>
      <c r="D586" s="33">
        <v>6.3145960370851908</v>
      </c>
      <c r="E586" s="34">
        <v>3.9708913187253581</v>
      </c>
      <c r="F586" s="34">
        <v>1.9223188747195281</v>
      </c>
      <c r="G586" s="28">
        <v>3.3559233805995792E-2</v>
      </c>
      <c r="H586" s="35">
        <v>1.0335592338059958</v>
      </c>
      <c r="I586" s="35">
        <v>6.1095637584623157</v>
      </c>
      <c r="J586" s="35">
        <v>3.8419581469974213</v>
      </c>
      <c r="K586" s="35">
        <v>1.8599019890139716</v>
      </c>
      <c r="L586" s="36">
        <v>2.5499999999999998</v>
      </c>
      <c r="M586" s="36">
        <v>3.55</v>
      </c>
      <c r="N586" s="36">
        <v>2.78</v>
      </c>
      <c r="O586" s="35">
        <v>2.6355760462052893</v>
      </c>
      <c r="P586" s="35">
        <v>3.6691352800112851</v>
      </c>
      <c r="Q586" s="35">
        <v>2.8732946699806683</v>
      </c>
      <c r="R586" s="37">
        <v>0.3794236942773111</v>
      </c>
      <c r="S586" s="37">
        <v>0.27254378039637839</v>
      </c>
      <c r="T586" s="37">
        <v>0.34803252532631052</v>
      </c>
      <c r="U586" s="36">
        <v>0.41737840880504962</v>
      </c>
      <c r="V586" s="36">
        <v>0.92400798347436619</v>
      </c>
      <c r="W586" s="36">
        <v>1.494702417880535</v>
      </c>
      <c r="X586" s="36" t="s">
        <v>498</v>
      </c>
      <c r="Y586" s="36" t="s">
        <v>362</v>
      </c>
      <c r="Z586" s="36"/>
      <c r="AA586" s="26" t="s">
        <v>85</v>
      </c>
      <c r="AB586" s="55" t="s">
        <v>79</v>
      </c>
      <c r="AC586" s="20">
        <v>44430</v>
      </c>
      <c r="AD586" s="26" t="s">
        <v>75</v>
      </c>
      <c r="AE586" s="72" t="str">
        <f>VLOOKUP(AD586,cs_lookup!$A$2:$B$54,2,FALSE)</f>
        <v>X</v>
      </c>
    </row>
    <row r="587" spans="1:31" x14ac:dyDescent="0.25">
      <c r="A587" s="40">
        <v>2.2991648274089125E-3</v>
      </c>
      <c r="B587" s="40">
        <v>7.0849101116379218E-3</v>
      </c>
      <c r="C587" s="40">
        <v>0.42914318483874803</v>
      </c>
      <c r="D587" s="33">
        <v>434.94054366122549</v>
      </c>
      <c r="E587" s="34">
        <v>141.14505113584502</v>
      </c>
      <c r="F587" s="34">
        <v>2.3302245854743173</v>
      </c>
      <c r="G587" s="28">
        <v>4.048032723378503E-2</v>
      </c>
      <c r="H587" s="35">
        <v>1.040480327233785</v>
      </c>
      <c r="I587" s="35">
        <v>418.01899783877309</v>
      </c>
      <c r="J587" s="35">
        <v>135.65374321981889</v>
      </c>
      <c r="K587" s="35">
        <v>2.2395662123371798</v>
      </c>
      <c r="L587" s="36">
        <v>3.81</v>
      </c>
      <c r="M587" s="36">
        <v>3.93</v>
      </c>
      <c r="N587" s="36">
        <v>1.91</v>
      </c>
      <c r="O587" s="35">
        <v>3.9642300467607212</v>
      </c>
      <c r="P587" s="35">
        <v>4.0890876860287753</v>
      </c>
      <c r="Q587" s="35">
        <v>1.9873174250165293</v>
      </c>
      <c r="R587" s="37">
        <v>0.25225579449334096</v>
      </c>
      <c r="S587" s="37">
        <v>0.24455332748591074</v>
      </c>
      <c r="T587" s="37">
        <v>0.50319087802074824</v>
      </c>
      <c r="U587" s="36">
        <v>9.1144182912698372E-3</v>
      </c>
      <c r="V587" s="36">
        <v>2.8970818694119386E-2</v>
      </c>
      <c r="W587" s="36">
        <v>0.85284372905713324</v>
      </c>
      <c r="X587" s="36" t="s">
        <v>366</v>
      </c>
      <c r="Y587" s="36" t="s">
        <v>446</v>
      </c>
      <c r="Z587" s="36"/>
      <c r="AA587" s="26" t="s">
        <v>85</v>
      </c>
      <c r="AB587" s="55" t="s">
        <v>575</v>
      </c>
      <c r="AC587" s="20">
        <v>44430</v>
      </c>
      <c r="AD587" s="26" t="s">
        <v>74</v>
      </c>
      <c r="AE587" s="72" t="str">
        <f>VLOOKUP(AD587,cs_lookup!$A$2:$B$54,2,FALSE)</f>
        <v>X</v>
      </c>
    </row>
    <row r="588" spans="1:31" x14ac:dyDescent="0.25">
      <c r="A588" s="40">
        <v>0</v>
      </c>
      <c r="B588" s="40">
        <v>8.2086806565903392E-2</v>
      </c>
      <c r="C588" s="40">
        <v>0.68996441887071924</v>
      </c>
      <c r="D588" s="33" t="e">
        <v>#DIV/0!</v>
      </c>
      <c r="E588" s="34">
        <v>12.182225644228833</v>
      </c>
      <c r="F588" s="34">
        <v>1.4493501007439242</v>
      </c>
      <c r="G588" s="28">
        <v>3.8530335694012319E-2</v>
      </c>
      <c r="H588" s="35">
        <v>1.0385303356940123</v>
      </c>
      <c r="I588" s="35" t="e">
        <v>#DIV/0!</v>
      </c>
      <c r="J588" s="35">
        <v>11.730254981996159</v>
      </c>
      <c r="K588" s="35">
        <v>1.3955780114746248</v>
      </c>
      <c r="L588" s="36">
        <v>2.2599999999999998</v>
      </c>
      <c r="M588" s="36">
        <v>3.89</v>
      </c>
      <c r="N588" s="36">
        <v>2.95</v>
      </c>
      <c r="O588" s="35">
        <v>2.3470785586684677</v>
      </c>
      <c r="P588" s="35">
        <v>4.0398830058497079</v>
      </c>
      <c r="Q588" s="35">
        <v>3.0636644902973367</v>
      </c>
      <c r="R588" s="37">
        <v>0.42606158038754133</v>
      </c>
      <c r="S588" s="37">
        <v>0.24753192073929134</v>
      </c>
      <c r="T588" s="37">
        <v>0.32640649887316719</v>
      </c>
      <c r="U588" s="36" t="e">
        <v>#DIV/0!</v>
      </c>
      <c r="V588" s="36">
        <v>0.33162109485006536</v>
      </c>
      <c r="W588" s="36">
        <v>2.1138194896628599</v>
      </c>
      <c r="X588" s="36" t="s">
        <v>449</v>
      </c>
      <c r="Y588" s="36" t="s">
        <v>364</v>
      </c>
      <c r="Z588" s="36"/>
      <c r="AA588" s="26" t="s">
        <v>85</v>
      </c>
      <c r="AB588" s="55" t="s">
        <v>77</v>
      </c>
      <c r="AC588" s="20">
        <v>44430</v>
      </c>
      <c r="AD588" s="26" t="s">
        <v>99</v>
      </c>
      <c r="AE588" s="72" t="str">
        <f>VLOOKUP(AD588,cs_lookup!$A$2:$B$54,2,FALSE)</f>
        <v>1</v>
      </c>
    </row>
    <row r="589" spans="1:31" x14ac:dyDescent="0.25">
      <c r="A589" s="40">
        <v>0.60341309807950272</v>
      </c>
      <c r="B589" s="40">
        <v>0.24698891518648763</v>
      </c>
      <c r="C589" s="40">
        <v>0.1449444665777285</v>
      </c>
      <c r="D589" s="33">
        <v>1.6572394652730009</v>
      </c>
      <c r="E589" s="34">
        <v>4.048764695553059</v>
      </c>
      <c r="F589" s="34">
        <v>6.8991940403860541</v>
      </c>
      <c r="G589" s="28">
        <v>3.4549451176865364E-2</v>
      </c>
      <c r="H589" s="35">
        <v>1.0345494511768654</v>
      </c>
      <c r="I589" s="35">
        <v>1.6018948764486669</v>
      </c>
      <c r="J589" s="35">
        <v>3.913553567639839</v>
      </c>
      <c r="K589" s="35">
        <v>6.6687909722805276</v>
      </c>
      <c r="L589" s="36">
        <v>2</v>
      </c>
      <c r="M589" s="36">
        <v>3.86</v>
      </c>
      <c r="N589" s="36">
        <v>3.63</v>
      </c>
      <c r="O589" s="35">
        <v>2.0690989023537307</v>
      </c>
      <c r="P589" s="35">
        <v>3.9933608815427002</v>
      </c>
      <c r="Q589" s="35">
        <v>3.7554145077720213</v>
      </c>
      <c r="R589" s="37">
        <v>0.48330217509778622</v>
      </c>
      <c r="S589" s="37">
        <v>0.25041563476569234</v>
      </c>
      <c r="T589" s="37">
        <v>0.26628219013652132</v>
      </c>
      <c r="U589" s="36">
        <v>1.2485213789021632</v>
      </c>
      <c r="V589" s="36">
        <v>0.98631587208038762</v>
      </c>
      <c r="W589" s="36">
        <v>0.54432655260727836</v>
      </c>
      <c r="X589" s="36" t="s">
        <v>506</v>
      </c>
      <c r="Y589" s="36" t="s">
        <v>368</v>
      </c>
      <c r="Z589" s="36"/>
      <c r="AA589" s="26" t="s">
        <v>84</v>
      </c>
      <c r="AB589" s="55" t="s">
        <v>86</v>
      </c>
      <c r="AC589" s="20">
        <v>44430</v>
      </c>
      <c r="AD589" s="26" t="s">
        <v>79</v>
      </c>
      <c r="AE589" s="72" t="str">
        <f>VLOOKUP(AD589,cs_lookup!$A$2:$B$54,2,FALSE)</f>
        <v>2</v>
      </c>
    </row>
    <row r="590" spans="1:31" x14ac:dyDescent="0.25">
      <c r="A590" s="40">
        <v>0.17871385552877039</v>
      </c>
      <c r="B590" s="40">
        <v>0.17140471151694625</v>
      </c>
      <c r="C590" s="40">
        <v>0.57477683954951742</v>
      </c>
      <c r="D590" s="33">
        <v>5.5955370502261603</v>
      </c>
      <c r="E590" s="34">
        <v>5.8341453461221402</v>
      </c>
      <c r="F590" s="34">
        <v>1.7398056622875622</v>
      </c>
      <c r="G590" s="28">
        <v>3.4754496004845592E-2</v>
      </c>
      <c r="H590" s="35">
        <v>1.0347544960048456</v>
      </c>
      <c r="I590" s="35">
        <v>5.4075986833885255</v>
      </c>
      <c r="J590" s="35">
        <v>5.638192797081425</v>
      </c>
      <c r="K590" s="35">
        <v>1.6813704787028196</v>
      </c>
      <c r="L590" s="36">
        <v>2.0499999999999998</v>
      </c>
      <c r="M590" s="36">
        <v>3.84</v>
      </c>
      <c r="N590" s="36">
        <v>3.49</v>
      </c>
      <c r="O590" s="35">
        <v>2.1212467168099334</v>
      </c>
      <c r="P590" s="35">
        <v>3.9734572646586068</v>
      </c>
      <c r="Q590" s="35">
        <v>3.6112931910569115</v>
      </c>
      <c r="R590" s="37">
        <v>0.47142088285886141</v>
      </c>
      <c r="S590" s="37">
        <v>0.25167000256788175</v>
      </c>
      <c r="T590" s="37">
        <v>0.27690911457325668</v>
      </c>
      <c r="U590" s="36">
        <v>0.37909617928884892</v>
      </c>
      <c r="V590" s="36">
        <v>0.6810692961737228</v>
      </c>
      <c r="W590" s="36">
        <v>2.0756876870423833</v>
      </c>
      <c r="X590" s="36" t="s">
        <v>504</v>
      </c>
      <c r="Y590" s="36" t="s">
        <v>452</v>
      </c>
      <c r="Z590" s="36"/>
      <c r="AA590" s="26" t="s">
        <v>85</v>
      </c>
      <c r="AB590" s="55" t="s">
        <v>102</v>
      </c>
      <c r="AC590" s="20">
        <v>44430</v>
      </c>
      <c r="AD590" s="26" t="s">
        <v>89</v>
      </c>
      <c r="AE590" s="72" t="str">
        <f>VLOOKUP(AD590,cs_lookup!$A$2:$B$54,2,FALSE)</f>
        <v>1</v>
      </c>
    </row>
    <row r="591" spans="1:31" x14ac:dyDescent="0.25">
      <c r="A591" s="40">
        <v>0.71055292887307109</v>
      </c>
      <c r="B591" s="40">
        <v>0.1781953351353463</v>
      </c>
      <c r="C591" s="40">
        <v>0.10527566109691625</v>
      </c>
      <c r="D591" s="33">
        <v>1.4073546943026309</v>
      </c>
      <c r="E591" s="34">
        <v>5.6118191828111605</v>
      </c>
      <c r="F591" s="34">
        <v>9.4988717200208796</v>
      </c>
      <c r="G591" s="28">
        <v>3.9192676924427294E-2</v>
      </c>
      <c r="H591" s="35">
        <v>1.0391926769244273</v>
      </c>
      <c r="I591" s="35">
        <v>1.354276955133872</v>
      </c>
      <c r="J591" s="35">
        <v>5.4001719867963098</v>
      </c>
      <c r="K591" s="35">
        <v>9.1406261138536316</v>
      </c>
      <c r="L591" s="36">
        <v>1.39</v>
      </c>
      <c r="M591" s="36">
        <v>5.09</v>
      </c>
      <c r="N591" s="36">
        <v>8.11</v>
      </c>
      <c r="O591" s="35">
        <v>1.4444778209249538</v>
      </c>
      <c r="P591" s="35">
        <v>5.2894907255453347</v>
      </c>
      <c r="Q591" s="35">
        <v>8.4278526098571049</v>
      </c>
      <c r="R591" s="37">
        <v>0.69229169566595505</v>
      </c>
      <c r="S591" s="37">
        <v>0.18905411728402308</v>
      </c>
      <c r="T591" s="37">
        <v>0.11865418705002188</v>
      </c>
      <c r="U591" s="36">
        <v>1.0263779463504175</v>
      </c>
      <c r="V591" s="36">
        <v>0.94256257253385711</v>
      </c>
      <c r="W591" s="36">
        <v>0.88724775513007759</v>
      </c>
      <c r="X591" s="36" t="s">
        <v>471</v>
      </c>
      <c r="Y591" s="36" t="s">
        <v>461</v>
      </c>
      <c r="Z591" s="36"/>
      <c r="AA591" s="26" t="s">
        <v>84</v>
      </c>
      <c r="AB591" s="55" t="s">
        <v>86</v>
      </c>
      <c r="AC591" s="20">
        <v>44430</v>
      </c>
      <c r="AD591" s="26" t="s">
        <v>99</v>
      </c>
      <c r="AE591" s="72" t="str">
        <f>VLOOKUP(AD591,cs_lookup!$A$2:$B$54,2,FALSE)</f>
        <v>1</v>
      </c>
    </row>
    <row r="592" spans="1:31" x14ac:dyDescent="0.25">
      <c r="A592" s="40">
        <v>0.2353020211896322</v>
      </c>
      <c r="B592" s="40">
        <v>0.21829452700101332</v>
      </c>
      <c r="C592" s="40">
        <v>0.49024052040891219</v>
      </c>
      <c r="D592" s="33">
        <v>4.2498572470573475</v>
      </c>
      <c r="E592" s="34">
        <v>4.5809668878934282</v>
      </c>
      <c r="F592" s="34">
        <v>2.0398150670325959</v>
      </c>
      <c r="G592" s="28">
        <v>3.3894970889415621E-2</v>
      </c>
      <c r="H592" s="35">
        <v>1.0338949708894156</v>
      </c>
      <c r="I592" s="35">
        <v>4.1105309211450916</v>
      </c>
      <c r="J592" s="35">
        <v>4.4307855409651697</v>
      </c>
      <c r="K592" s="35">
        <v>1.9729422470039004</v>
      </c>
      <c r="L592" s="36">
        <v>3.31</v>
      </c>
      <c r="M592" s="36">
        <v>3.72</v>
      </c>
      <c r="N592" s="36">
        <v>2.16</v>
      </c>
      <c r="O592" s="35">
        <v>3.4221923536439656</v>
      </c>
      <c r="P592" s="35">
        <v>3.8460892917086262</v>
      </c>
      <c r="Q592" s="35">
        <v>2.2332131371211377</v>
      </c>
      <c r="R592" s="37">
        <v>0.29221034257036882</v>
      </c>
      <c r="S592" s="37">
        <v>0.26000436395374216</v>
      </c>
      <c r="T592" s="37">
        <v>0.4477852934758893</v>
      </c>
      <c r="U592" s="36">
        <v>0.80524877771212977</v>
      </c>
      <c r="V592" s="36">
        <v>0.83958024273719711</v>
      </c>
      <c r="W592" s="36">
        <v>1.0948115705262862</v>
      </c>
      <c r="X592" s="36" t="s">
        <v>507</v>
      </c>
      <c r="Y592" s="36" t="s">
        <v>473</v>
      </c>
      <c r="Z592" s="36"/>
      <c r="AA592" s="26" t="s">
        <v>85</v>
      </c>
      <c r="AB592" s="55" t="s">
        <v>79</v>
      </c>
      <c r="AC592" s="20">
        <v>44430</v>
      </c>
      <c r="AD592" s="26" t="s">
        <v>183</v>
      </c>
      <c r="AE592" s="72" t="e">
        <f>VLOOKUP(AD592,cs_lookup!$A$2:$B$54,2,FALSE)</f>
        <v>#N/A</v>
      </c>
    </row>
    <row r="593" spans="1:31" x14ac:dyDescent="0.25">
      <c r="A593" s="40">
        <v>0.63104252841656183</v>
      </c>
      <c r="B593" s="40">
        <v>0.20233842030478502</v>
      </c>
      <c r="C593" s="40">
        <v>0.15843567915428045</v>
      </c>
      <c r="D593" s="33">
        <v>1.5846792489711297</v>
      </c>
      <c r="E593" s="34">
        <v>4.9422151190747012</v>
      </c>
      <c r="F593" s="34">
        <v>6.311709618300223</v>
      </c>
      <c r="G593" s="28">
        <v>3.8369923859872035E-2</v>
      </c>
      <c r="H593" s="35">
        <v>1.038369923859872</v>
      </c>
      <c r="I593" s="35">
        <v>1.5261220616642033</v>
      </c>
      <c r="J593" s="35">
        <v>4.759590012683816</v>
      </c>
      <c r="K593" s="35">
        <v>6.0784788477290181</v>
      </c>
      <c r="L593" s="36">
        <v>1.66</v>
      </c>
      <c r="M593" s="36">
        <v>3.89</v>
      </c>
      <c r="N593" s="36">
        <v>5.59</v>
      </c>
      <c r="O593" s="35">
        <v>1.7236940736073876</v>
      </c>
      <c r="P593" s="35">
        <v>4.0392590038149025</v>
      </c>
      <c r="Q593" s="35">
        <v>5.8044878743766848</v>
      </c>
      <c r="R593" s="37">
        <v>0.58014935208727403</v>
      </c>
      <c r="S593" s="37">
        <v>0.24757016053081615</v>
      </c>
      <c r="T593" s="37">
        <v>0.17228048738190965</v>
      </c>
      <c r="U593" s="36">
        <v>1.0877242664258491</v>
      </c>
      <c r="V593" s="36">
        <v>0.81729728603378693</v>
      </c>
      <c r="W593" s="36">
        <v>0.91963797851965567</v>
      </c>
      <c r="X593" s="36" t="s">
        <v>474</v>
      </c>
      <c r="Y593" s="36" t="s">
        <v>451</v>
      </c>
      <c r="Z593" s="36"/>
      <c r="AA593" s="26" t="s">
        <v>84</v>
      </c>
      <c r="AB593" s="55" t="s">
        <v>86</v>
      </c>
      <c r="AC593" s="20">
        <v>44430</v>
      </c>
      <c r="AD593" s="26" t="s">
        <v>78</v>
      </c>
      <c r="AE593" s="72" t="str">
        <f>VLOOKUP(AD593,cs_lookup!$A$2:$B$54,2,FALSE)</f>
        <v>1</v>
      </c>
    </row>
    <row r="594" spans="1:31" x14ac:dyDescent="0.25">
      <c r="A594" s="40">
        <v>0.48657771266873034</v>
      </c>
      <c r="B594" s="40">
        <v>0.23098974665792946</v>
      </c>
      <c r="C594" s="40">
        <v>0.2651226745211302</v>
      </c>
      <c r="D594" s="33">
        <v>2.0551701690472113</v>
      </c>
      <c r="E594" s="34">
        <v>4.329196488019404</v>
      </c>
      <c r="F594" s="34">
        <v>3.7718388357624248</v>
      </c>
      <c r="G594" s="28">
        <v>3.8159784808578401E-2</v>
      </c>
      <c r="H594" s="35">
        <v>1.0381597848085784</v>
      </c>
      <c r="I594" s="35">
        <v>1.9796279909129353</v>
      </c>
      <c r="J594" s="35">
        <v>4.1700676055542312</v>
      </c>
      <c r="K594" s="35">
        <v>3.6331968266887715</v>
      </c>
      <c r="L594" s="36">
        <v>1.68</v>
      </c>
      <c r="M594" s="36">
        <v>3.73</v>
      </c>
      <c r="N594" s="36">
        <v>5.72</v>
      </c>
      <c r="O594" s="35">
        <v>1.7441084384784116</v>
      </c>
      <c r="P594" s="35">
        <v>3.8723359973359974</v>
      </c>
      <c r="Q594" s="35">
        <v>5.9382739691050679</v>
      </c>
      <c r="R594" s="37">
        <v>0.57335884509131563</v>
      </c>
      <c r="S594" s="37">
        <v>0.25824205355319307</v>
      </c>
      <c r="T594" s="37">
        <v>0.1683991013554913</v>
      </c>
      <c r="U594" s="36">
        <v>0.84864429464105662</v>
      </c>
      <c r="V594" s="36">
        <v>0.89446991099902251</v>
      </c>
      <c r="W594" s="36">
        <v>1.574371076728343</v>
      </c>
      <c r="X594" s="36" t="s">
        <v>505</v>
      </c>
      <c r="Y594" s="36" t="s">
        <v>472</v>
      </c>
      <c r="Z594" s="36"/>
      <c r="AA594" s="26" t="s">
        <v>84</v>
      </c>
      <c r="AB594" s="55" t="s">
        <v>86</v>
      </c>
      <c r="AC594" s="20">
        <v>44430</v>
      </c>
      <c r="AD594" s="26" t="s">
        <v>75</v>
      </c>
      <c r="AE594" s="72" t="str">
        <f>VLOOKUP(AD594,cs_lookup!$A$2:$B$54,2,FALSE)</f>
        <v>X</v>
      </c>
    </row>
    <row r="595" spans="1:31" x14ac:dyDescent="0.25">
      <c r="A595" s="40">
        <v>0.2529527825705708</v>
      </c>
      <c r="B595" s="40">
        <v>0.25143750635151935</v>
      </c>
      <c r="C595" s="40">
        <v>0.44721980990601001</v>
      </c>
      <c r="D595" s="33">
        <v>3.9533069762575628</v>
      </c>
      <c r="E595" s="34">
        <v>3.9771313934443868</v>
      </c>
      <c r="F595" s="34">
        <v>2.2360369059012952</v>
      </c>
      <c r="G595" s="28">
        <v>3.1986516976908019E-2</v>
      </c>
      <c r="H595" s="35">
        <v>1.031986516976908</v>
      </c>
      <c r="I595" s="35">
        <v>3.8307738630523436</v>
      </c>
      <c r="J595" s="35">
        <v>3.8538598402379902</v>
      </c>
      <c r="K595" s="35">
        <v>2.1667307364165196</v>
      </c>
      <c r="L595" s="36">
        <v>2.27</v>
      </c>
      <c r="M595" s="36">
        <v>3.22</v>
      </c>
      <c r="N595" s="36">
        <v>3.56</v>
      </c>
      <c r="O595" s="35">
        <v>2.3426093935375811</v>
      </c>
      <c r="P595" s="35">
        <v>3.3229965846656442</v>
      </c>
      <c r="Q595" s="35">
        <v>3.6738720004377927</v>
      </c>
      <c r="R595" s="37">
        <v>0.42687440883599342</v>
      </c>
      <c r="S595" s="37">
        <v>0.30093320126015682</v>
      </c>
      <c r="T595" s="37">
        <v>0.2721923899038497</v>
      </c>
      <c r="U595" s="36">
        <v>0.59256956457128851</v>
      </c>
      <c r="V595" s="36">
        <v>0.835525974862945</v>
      </c>
      <c r="W595" s="36">
        <v>1.6430283376548025</v>
      </c>
      <c r="X595" s="36" t="s">
        <v>467</v>
      </c>
      <c r="Y595" s="36" t="s">
        <v>457</v>
      </c>
      <c r="Z595" s="36"/>
      <c r="AA595" s="26" t="s">
        <v>85</v>
      </c>
      <c r="AB595" s="55" t="s">
        <v>79</v>
      </c>
      <c r="AC595" s="20">
        <v>44430</v>
      </c>
      <c r="AD595" s="26" t="s">
        <v>74</v>
      </c>
      <c r="AE595" s="72" t="str">
        <f>VLOOKUP(AD595,cs_lookup!$A$2:$B$54,2,FALSE)</f>
        <v>X</v>
      </c>
    </row>
    <row r="596" spans="1:31" x14ac:dyDescent="0.25">
      <c r="A596" s="40">
        <v>0.22628669090616887</v>
      </c>
      <c r="B596" s="40">
        <v>0.25709490835849275</v>
      </c>
      <c r="C596" s="40">
        <v>0.46385874983303199</v>
      </c>
      <c r="D596" s="33">
        <v>4.4191728466021711</v>
      </c>
      <c r="E596" s="34">
        <v>3.88961417549974</v>
      </c>
      <c r="F596" s="34">
        <v>2.155828687849382</v>
      </c>
      <c r="G596" s="28">
        <v>3.5191623426917396E-2</v>
      </c>
      <c r="H596" s="35">
        <v>1.0351916234269174</v>
      </c>
      <c r="I596" s="35">
        <v>4.2689418524976661</v>
      </c>
      <c r="J596" s="35">
        <v>3.7573856737977551</v>
      </c>
      <c r="K596" s="35">
        <v>2.0825406997717844</v>
      </c>
      <c r="L596" s="36">
        <v>2.04</v>
      </c>
      <c r="M596" s="36">
        <v>3.64</v>
      </c>
      <c r="N596" s="36">
        <v>3.7</v>
      </c>
      <c r="O596" s="35">
        <v>2.1117909117909117</v>
      </c>
      <c r="P596" s="35">
        <v>3.7680975092739795</v>
      </c>
      <c r="Q596" s="35">
        <v>3.8302090066795946</v>
      </c>
      <c r="R596" s="37">
        <v>0.4735317281728173</v>
      </c>
      <c r="S596" s="37">
        <v>0.26538591359135916</v>
      </c>
      <c r="T596" s="37">
        <v>0.2610823582358236</v>
      </c>
      <c r="U596" s="36">
        <v>0.47787017731488657</v>
      </c>
      <c r="V596" s="36">
        <v>0.96875868383265851</v>
      </c>
      <c r="W596" s="36">
        <v>1.7766759614376157</v>
      </c>
      <c r="X596" s="36" t="s">
        <v>522</v>
      </c>
      <c r="Y596" s="36" t="s">
        <v>455</v>
      </c>
      <c r="Z596" s="36"/>
      <c r="AA596" s="26" t="s">
        <v>85</v>
      </c>
      <c r="AB596" s="55" t="s">
        <v>79</v>
      </c>
      <c r="AC596" s="20">
        <v>44430</v>
      </c>
      <c r="AD596" s="26" t="s">
        <v>89</v>
      </c>
      <c r="AE596" s="72" t="str">
        <f>VLOOKUP(AD596,cs_lookup!$A$2:$B$54,2,FALSE)</f>
        <v>1</v>
      </c>
    </row>
    <row r="597" spans="1:31" x14ac:dyDescent="0.25">
      <c r="A597" s="40">
        <v>0.45796166667585136</v>
      </c>
      <c r="B597" s="40">
        <v>0.24436803043054656</v>
      </c>
      <c r="C597" s="40">
        <v>0.27889600882240378</v>
      </c>
      <c r="D597" s="33">
        <v>2.1835888738430316</v>
      </c>
      <c r="E597" s="34">
        <v>4.0921883203712142</v>
      </c>
      <c r="F597" s="34">
        <v>3.5855658323055564</v>
      </c>
      <c r="G597" s="28">
        <v>3.8208351396400442E-2</v>
      </c>
      <c r="H597" s="35">
        <v>1.0382083513964004</v>
      </c>
      <c r="I597" s="35">
        <v>2.1032279993761205</v>
      </c>
      <c r="J597" s="35">
        <v>3.9415867873410773</v>
      </c>
      <c r="K597" s="35">
        <v>3.4536091214089493</v>
      </c>
      <c r="L597" s="36">
        <v>1.72</v>
      </c>
      <c r="M597" s="36">
        <v>4.09</v>
      </c>
      <c r="N597" s="36">
        <v>4.71</v>
      </c>
      <c r="O597" s="35">
        <v>1.7857183644018086</v>
      </c>
      <c r="P597" s="35">
        <v>4.246272157211278</v>
      </c>
      <c r="Q597" s="35">
        <v>4.8899613350770457</v>
      </c>
      <c r="R597" s="37">
        <v>0.55999872092651426</v>
      </c>
      <c r="S597" s="37">
        <v>0.23550068459501333</v>
      </c>
      <c r="T597" s="37">
        <v>0.20450059447847233</v>
      </c>
      <c r="U597" s="36">
        <v>0.8177905583751276</v>
      </c>
      <c r="V597" s="36">
        <v>1.0376531637297879</v>
      </c>
      <c r="W597" s="36">
        <v>1.3637906996488613</v>
      </c>
      <c r="X597" s="36" t="s">
        <v>464</v>
      </c>
      <c r="Y597" s="36" t="s">
        <v>463</v>
      </c>
      <c r="Z597" s="36"/>
      <c r="AA597" s="26" t="s">
        <v>84</v>
      </c>
      <c r="AB597" s="55" t="s">
        <v>86</v>
      </c>
      <c r="AC597" s="20">
        <v>44430</v>
      </c>
      <c r="AD597" s="26" t="s">
        <v>86</v>
      </c>
      <c r="AE597" s="72" t="str">
        <f>VLOOKUP(AD597,cs_lookup!$A$2:$B$54,2,FALSE)</f>
        <v>1</v>
      </c>
    </row>
    <row r="598" spans="1:31" x14ac:dyDescent="0.25">
      <c r="A598" s="40">
        <v>0.26787912336681458</v>
      </c>
      <c r="B598" s="40">
        <v>0.2280900240639479</v>
      </c>
      <c r="C598" s="40">
        <v>0.45574091226972768</v>
      </c>
      <c r="D598" s="33">
        <v>3.7330269990120555</v>
      </c>
      <c r="E598" s="34">
        <v>4.3842338309352691</v>
      </c>
      <c r="F598" s="34">
        <v>2.194229161958924</v>
      </c>
      <c r="G598" s="28">
        <v>3.4580664111505399E-2</v>
      </c>
      <c r="H598" s="35">
        <v>1.0345806641115054</v>
      </c>
      <c r="I598" s="35">
        <v>3.6082512736867813</v>
      </c>
      <c r="J598" s="35">
        <v>4.2376916397335096</v>
      </c>
      <c r="K598" s="35">
        <v>2.1208874649163496</v>
      </c>
      <c r="L598" s="36">
        <v>4.1500000000000004</v>
      </c>
      <c r="M598" s="36">
        <v>3.63</v>
      </c>
      <c r="N598" s="36">
        <v>1.93</v>
      </c>
      <c r="O598" s="35">
        <v>4.2935097560627478</v>
      </c>
      <c r="P598" s="35">
        <v>3.7555278107247645</v>
      </c>
      <c r="Q598" s="35">
        <v>1.9967406817352054</v>
      </c>
      <c r="R598" s="37">
        <v>0.2329096838752788</v>
      </c>
      <c r="S598" s="37">
        <v>0.26627415649653091</v>
      </c>
      <c r="T598" s="37">
        <v>0.50081615962819026</v>
      </c>
      <c r="U598" s="36">
        <v>1.1501416296209548</v>
      </c>
      <c r="V598" s="36">
        <v>0.8565984287210372</v>
      </c>
      <c r="W598" s="36">
        <v>0.9099964198600804</v>
      </c>
      <c r="X598" s="36" t="s">
        <v>470</v>
      </c>
      <c r="Y598" s="36" t="s">
        <v>469</v>
      </c>
      <c r="Z598" s="36"/>
      <c r="AA598" s="26" t="s">
        <v>85</v>
      </c>
      <c r="AB598" s="55" t="s">
        <v>79</v>
      </c>
      <c r="AC598" s="20">
        <v>44430</v>
      </c>
      <c r="AD598" s="26" t="s">
        <v>86</v>
      </c>
      <c r="AE598" s="72" t="str">
        <f>VLOOKUP(AD598,cs_lookup!$A$2:$B$54,2,FALSE)</f>
        <v>1</v>
      </c>
    </row>
    <row r="599" spans="1:31" x14ac:dyDescent="0.25">
      <c r="A599" s="40">
        <v>0.16423544136458765</v>
      </c>
      <c r="B599" s="40">
        <v>0.15724892184532668</v>
      </c>
      <c r="C599" s="40">
        <v>0.59533085048022161</v>
      </c>
      <c r="D599" s="33">
        <v>6.0888197559020867</v>
      </c>
      <c r="E599" s="34">
        <v>6.3593440785789355</v>
      </c>
      <c r="F599" s="34">
        <v>1.6797382483930632</v>
      </c>
      <c r="G599" s="28">
        <v>4.4650788896313243E-2</v>
      </c>
      <c r="H599" s="35">
        <v>1.0446507888963132</v>
      </c>
      <c r="I599" s="35">
        <v>5.8285695283253478</v>
      </c>
      <c r="J599" s="35">
        <v>6.0875310162716314</v>
      </c>
      <c r="K599" s="35">
        <v>1.6079423537962652</v>
      </c>
      <c r="L599" s="36">
        <v>6.29</v>
      </c>
      <c r="M599" s="36">
        <v>3.78</v>
      </c>
      <c r="N599" s="36">
        <v>1.61</v>
      </c>
      <c r="O599" s="35">
        <v>6.5708534621578103</v>
      </c>
      <c r="P599" s="35">
        <v>3.9487799820280638</v>
      </c>
      <c r="Q599" s="35">
        <v>1.6818877701230643</v>
      </c>
      <c r="R599" s="37">
        <v>0.15218723195686804</v>
      </c>
      <c r="S599" s="37">
        <v>0.25324277487002644</v>
      </c>
      <c r="T599" s="37">
        <v>0.59456999317310555</v>
      </c>
      <c r="U599" s="36">
        <v>1.0791670184995168</v>
      </c>
      <c r="V599" s="36">
        <v>0.62094139477832155</v>
      </c>
      <c r="W599" s="36">
        <v>1.0012796765996472</v>
      </c>
      <c r="X599" s="36" t="s">
        <v>309</v>
      </c>
      <c r="Y599" s="36" t="s">
        <v>379</v>
      </c>
      <c r="Z599" s="36"/>
      <c r="AA599" s="26" t="s">
        <v>85</v>
      </c>
      <c r="AB599" s="55" t="s">
        <v>102</v>
      </c>
      <c r="AC599" s="20">
        <v>44431</v>
      </c>
      <c r="AD599" s="26" t="s">
        <v>75</v>
      </c>
      <c r="AE599" s="72" t="str">
        <f>VLOOKUP(AD599,cs_lookup!$A$2:$B$54,2,FALSE)</f>
        <v>X</v>
      </c>
    </row>
    <row r="600" spans="1:31" x14ac:dyDescent="0.25">
      <c r="A600" s="40">
        <v>0.10747940427014772</v>
      </c>
      <c r="B600" s="40">
        <v>0.50853363954836572</v>
      </c>
      <c r="C600" s="40">
        <v>0.36849017908610027</v>
      </c>
      <c r="D600" s="33">
        <v>9.3041081385836151</v>
      </c>
      <c r="E600" s="34">
        <v>1.9664382495681327</v>
      </c>
      <c r="F600" s="34">
        <v>2.7137765312500854</v>
      </c>
      <c r="G600" s="28">
        <v>3.8926627161921301E-2</v>
      </c>
      <c r="H600" s="35">
        <v>1.0389266271619213</v>
      </c>
      <c r="I600" s="35">
        <v>8.9555007017194566</v>
      </c>
      <c r="J600" s="35">
        <v>1.8927595059719791</v>
      </c>
      <c r="K600" s="35">
        <v>2.6120964275055889</v>
      </c>
      <c r="L600" s="36">
        <v>4.07</v>
      </c>
      <c r="M600" s="36">
        <v>3.3</v>
      </c>
      <c r="N600" s="36">
        <v>2.04</v>
      </c>
      <c r="O600" s="35">
        <v>4.2284313725490197</v>
      </c>
      <c r="P600" s="35">
        <v>3.42845786963434</v>
      </c>
      <c r="Q600" s="35">
        <v>2.1194103194103193</v>
      </c>
      <c r="R600" s="37">
        <v>0.2364943194991885</v>
      </c>
      <c r="S600" s="37">
        <v>0.29167632738233251</v>
      </c>
      <c r="T600" s="37">
        <v>0.47182935311847901</v>
      </c>
      <c r="U600" s="36">
        <v>0.45446928491877175</v>
      </c>
      <c r="V600" s="36">
        <v>1.7434861584833874</v>
      </c>
      <c r="W600" s="36">
        <v>0.78098188815643754</v>
      </c>
      <c r="X600" s="36" t="s">
        <v>480</v>
      </c>
      <c r="Y600" s="36" t="s">
        <v>388</v>
      </c>
      <c r="Z600" s="36"/>
      <c r="AA600" s="26" t="s">
        <v>85</v>
      </c>
      <c r="AB600" s="55" t="s">
        <v>76</v>
      </c>
      <c r="AC600" s="20">
        <v>44431</v>
      </c>
      <c r="AD600" s="26" t="s">
        <v>76</v>
      </c>
      <c r="AE600" s="72" t="str">
        <f>VLOOKUP(AD600,cs_lookup!$A$2:$B$54,2,FALSE)</f>
        <v>2</v>
      </c>
    </row>
    <row r="601" spans="1:31" x14ac:dyDescent="0.25">
      <c r="A601" s="40">
        <v>0.69218154456523329</v>
      </c>
      <c r="B601" s="40">
        <v>0.18181238596626215</v>
      </c>
      <c r="C601" s="40">
        <v>0.11897881698927659</v>
      </c>
      <c r="D601" s="33">
        <v>1.4447076895529061</v>
      </c>
      <c r="E601" s="34">
        <v>5.5001753301096006</v>
      </c>
      <c r="F601" s="34">
        <v>8.4048574805557923</v>
      </c>
      <c r="G601" s="28">
        <v>3.4458788269854601E-2</v>
      </c>
      <c r="H601" s="35">
        <v>1.0344587882698546</v>
      </c>
      <c r="I601" s="35">
        <v>1.3965831272690892</v>
      </c>
      <c r="J601" s="35">
        <v>5.3169593535076576</v>
      </c>
      <c r="K601" s="35">
        <v>8.1248838289759444</v>
      </c>
      <c r="L601" s="36">
        <v>1.88</v>
      </c>
      <c r="M601" s="36">
        <v>3.58</v>
      </c>
      <c r="N601" s="36">
        <v>4.4800000000000004</v>
      </c>
      <c r="O601" s="35">
        <v>1.9447825219473265</v>
      </c>
      <c r="P601" s="35">
        <v>3.7033624620060794</v>
      </c>
      <c r="Q601" s="35">
        <v>4.6343753714489493</v>
      </c>
      <c r="R601" s="37">
        <v>0.51419631178024572</v>
      </c>
      <c r="S601" s="37">
        <v>0.27002487881197257</v>
      </c>
      <c r="T601" s="37">
        <v>0.21577880940778163</v>
      </c>
      <c r="U601" s="36">
        <v>1.3461425698849701</v>
      </c>
      <c r="V601" s="36">
        <v>0.67331716531521613</v>
      </c>
      <c r="W601" s="36">
        <v>0.55139249917923527</v>
      </c>
      <c r="X601" s="36" t="s">
        <v>403</v>
      </c>
      <c r="Y601" s="36" t="s">
        <v>485</v>
      </c>
      <c r="Z601" s="36"/>
      <c r="AA601" s="26" t="s">
        <v>84</v>
      </c>
      <c r="AB601" s="55" t="s">
        <v>86</v>
      </c>
      <c r="AC601" s="20">
        <v>44431</v>
      </c>
      <c r="AD601" s="26" t="s">
        <v>89</v>
      </c>
      <c r="AE601" s="72" t="str">
        <f>VLOOKUP(AD601,cs_lookup!$A$2:$B$54,2,FALSE)</f>
        <v>1</v>
      </c>
    </row>
    <row r="602" spans="1:31" x14ac:dyDescent="0.25">
      <c r="A602" s="40">
        <v>0.16989966300323248</v>
      </c>
      <c r="B602" s="40">
        <v>0.21813927738837763</v>
      </c>
      <c r="C602" s="40">
        <v>0.53805955175914155</v>
      </c>
      <c r="D602" s="33">
        <v>5.8858268599448262</v>
      </c>
      <c r="E602" s="34">
        <v>4.584227159694807</v>
      </c>
      <c r="F602" s="34">
        <v>1.8585303368940893</v>
      </c>
      <c r="G602" s="28">
        <v>3.5275231683592256E-2</v>
      </c>
      <c r="H602" s="35">
        <v>1.0352752316835923</v>
      </c>
      <c r="I602" s="35">
        <v>5.685277383071492</v>
      </c>
      <c r="J602" s="35">
        <v>4.4280274649667932</v>
      </c>
      <c r="K602" s="35">
        <v>1.7952040964717155</v>
      </c>
      <c r="L602" s="36">
        <v>4.57</v>
      </c>
      <c r="M602" s="36">
        <v>3.48</v>
      </c>
      <c r="N602" s="36">
        <v>1.89</v>
      </c>
      <c r="O602" s="35">
        <v>4.731207808794017</v>
      </c>
      <c r="P602" s="35">
        <v>3.602757806258901</v>
      </c>
      <c r="Q602" s="35">
        <v>1.9566701878819892</v>
      </c>
      <c r="R602" s="37">
        <v>0.21136251891985688</v>
      </c>
      <c r="S602" s="37">
        <v>0.2775651469723408</v>
      </c>
      <c r="T602" s="37">
        <v>0.51107233410780217</v>
      </c>
      <c r="U602" s="36">
        <v>0.80383061231236552</v>
      </c>
      <c r="V602" s="36">
        <v>0.78590298446265339</v>
      </c>
      <c r="W602" s="36">
        <v>1.0528050842322585</v>
      </c>
      <c r="X602" s="36" t="s">
        <v>412</v>
      </c>
      <c r="Y602" s="36" t="s">
        <v>330</v>
      </c>
      <c r="Z602" s="36"/>
      <c r="AA602" s="26" t="s">
        <v>85</v>
      </c>
      <c r="AB602" s="55" t="s">
        <v>79</v>
      </c>
      <c r="AC602" s="20">
        <v>44431</v>
      </c>
      <c r="AD602" s="26" t="s">
        <v>76</v>
      </c>
      <c r="AE602" s="72" t="str">
        <f>VLOOKUP(AD602,cs_lookup!$A$2:$B$54,2,FALSE)</f>
        <v>2</v>
      </c>
    </row>
    <row r="603" spans="1:31" x14ac:dyDescent="0.25">
      <c r="A603" s="40">
        <v>0.31662423851642041</v>
      </c>
      <c r="B603" s="40">
        <v>0.30852953311045961</v>
      </c>
      <c r="C603" s="40">
        <v>0.3483503037797544</v>
      </c>
      <c r="D603" s="33">
        <v>3.1583178997464501</v>
      </c>
      <c r="E603" s="34">
        <v>3.2411808034013405</v>
      </c>
      <c r="F603" s="34">
        <v>2.8706735408281809</v>
      </c>
      <c r="G603" s="28">
        <v>3.6523585893615484E-2</v>
      </c>
      <c r="H603" s="35">
        <v>1.0365235858936155</v>
      </c>
      <c r="I603" s="35">
        <v>3.0470294576303125</v>
      </c>
      <c r="J603" s="35">
        <v>3.1269725527827998</v>
      </c>
      <c r="K603" s="35">
        <v>2.769520713176338</v>
      </c>
      <c r="L603" s="36">
        <v>1.89</v>
      </c>
      <c r="M603" s="36">
        <v>3.61</v>
      </c>
      <c r="N603" s="36">
        <v>4.34</v>
      </c>
      <c r="O603" s="35">
        <v>1.9590295773389332</v>
      </c>
      <c r="P603" s="35">
        <v>3.7418501450759516</v>
      </c>
      <c r="Q603" s="35">
        <v>4.4985123627782908</v>
      </c>
      <c r="R603" s="37">
        <v>0.51045681574566104</v>
      </c>
      <c r="S603" s="37">
        <v>0.26724747417155109</v>
      </c>
      <c r="T603" s="37">
        <v>0.22229571008278787</v>
      </c>
      <c r="U603" s="36">
        <v>0.62027624815608473</v>
      </c>
      <c r="V603" s="36">
        <v>1.1544712782295889</v>
      </c>
      <c r="W603" s="36">
        <v>1.5670581481307984</v>
      </c>
      <c r="X603" s="36" t="s">
        <v>338</v>
      </c>
      <c r="Y603" s="36" t="s">
        <v>340</v>
      </c>
      <c r="Z603" s="36"/>
      <c r="AA603" s="26" t="s">
        <v>90</v>
      </c>
      <c r="AB603" s="55" t="s">
        <v>75</v>
      </c>
      <c r="AC603" s="20">
        <v>44431</v>
      </c>
      <c r="AD603" s="26" t="s">
        <v>78</v>
      </c>
      <c r="AE603" s="72" t="str">
        <f>VLOOKUP(AD603,cs_lookup!$A$2:$B$54,2,FALSE)</f>
        <v>1</v>
      </c>
    </row>
    <row r="604" spans="1:31" s="24" customFormat="1" x14ac:dyDescent="0.25">
      <c r="A604" s="40">
        <v>0.48979160781330122</v>
      </c>
      <c r="B604" s="40">
        <v>0.24782388884919168</v>
      </c>
      <c r="C604" s="40">
        <v>0.24750817764773386</v>
      </c>
      <c r="D604" s="33">
        <v>2.0416846349502582</v>
      </c>
      <c r="E604" s="34">
        <v>4.0351235090517452</v>
      </c>
      <c r="F604" s="34">
        <v>4.0402705458211186</v>
      </c>
      <c r="G604" s="28">
        <v>3.2693314373428262E-2</v>
      </c>
      <c r="H604" s="35">
        <v>1.0326933143734283</v>
      </c>
      <c r="I604" s="35">
        <v>1.9770483710248679</v>
      </c>
      <c r="J604" s="35">
        <v>3.9073783599538436</v>
      </c>
      <c r="K604" s="35">
        <v>3.91236245029096</v>
      </c>
      <c r="L604" s="36">
        <v>3.43</v>
      </c>
      <c r="M604" s="36">
        <v>3.44</v>
      </c>
      <c r="N604" s="36">
        <v>2.2200000000000002</v>
      </c>
      <c r="O604" s="35">
        <v>3.5421380683008592</v>
      </c>
      <c r="P604" s="35">
        <v>3.5524650014445931</v>
      </c>
      <c r="Q604" s="35">
        <v>2.2925791579090111</v>
      </c>
      <c r="R604" s="37">
        <v>0.28231536453904904</v>
      </c>
      <c r="S604" s="37">
        <v>0.28149468033980762</v>
      </c>
      <c r="T604" s="37">
        <v>0.43618995512114328</v>
      </c>
      <c r="U604" s="36">
        <v>1.7349094995697789</v>
      </c>
      <c r="V604" s="36">
        <v>0.88038569165864844</v>
      </c>
      <c r="W604" s="36">
        <v>0.56743208948723556</v>
      </c>
      <c r="X604" s="36" t="s">
        <v>529</v>
      </c>
      <c r="Y604" s="36" t="s">
        <v>342</v>
      </c>
      <c r="Z604" s="36"/>
      <c r="AA604" s="26" t="s">
        <v>84</v>
      </c>
      <c r="AB604" s="55" t="s">
        <v>86</v>
      </c>
      <c r="AC604" s="27">
        <v>44431</v>
      </c>
      <c r="AD604" s="26" t="s">
        <v>77</v>
      </c>
      <c r="AE604" s="72" t="str">
        <f>VLOOKUP(AD604,cs_lookup!$A$2:$B$54,2,FALSE)</f>
        <v>2</v>
      </c>
    </row>
    <row r="605" spans="1:31" x14ac:dyDescent="0.25">
      <c r="A605" s="40">
        <v>0</v>
      </c>
      <c r="B605" s="40">
        <v>0.16903349273679003</v>
      </c>
      <c r="C605" s="40">
        <v>0.67030873759888021</v>
      </c>
      <c r="D605" s="33" t="e">
        <v>#DIV/0!</v>
      </c>
      <c r="E605" s="34">
        <v>5.9159873218566625</v>
      </c>
      <c r="F605" s="34">
        <v>1.4918498654547012</v>
      </c>
      <c r="G605" s="28">
        <v>5.9924044246713937E-2</v>
      </c>
      <c r="H605" s="35">
        <v>1.0599240442467139</v>
      </c>
      <c r="I605" s="35" t="e">
        <v>#DIV/0!</v>
      </c>
      <c r="J605" s="35">
        <v>5.5815200664318771</v>
      </c>
      <c r="K605" s="35">
        <v>1.4075063902479503</v>
      </c>
      <c r="L605" s="36">
        <v>3.1</v>
      </c>
      <c r="M605" s="36">
        <v>2.91</v>
      </c>
      <c r="N605" s="36">
        <v>2.54</v>
      </c>
      <c r="O605" s="35">
        <v>3.2857645371648134</v>
      </c>
      <c r="P605" s="35">
        <v>3.0843789687579375</v>
      </c>
      <c r="Q605" s="35">
        <v>2.6922070723866534</v>
      </c>
      <c r="R605" s="37">
        <v>0.30434317148692269</v>
      </c>
      <c r="S605" s="37">
        <v>0.32421437512352591</v>
      </c>
      <c r="T605" s="37">
        <v>0.37144245338955134</v>
      </c>
      <c r="U605" s="36" t="e">
        <v>#DIV/0!</v>
      </c>
      <c r="V605" s="36">
        <v>0.52136335001305278</v>
      </c>
      <c r="W605" s="36">
        <v>1.8046099240462747</v>
      </c>
      <c r="X605" s="36" t="s">
        <v>297</v>
      </c>
      <c r="Y605" s="36" t="s">
        <v>494</v>
      </c>
      <c r="Z605" s="36"/>
      <c r="AA605" s="26" t="s">
        <v>85</v>
      </c>
      <c r="AB605" s="38" t="s">
        <v>77</v>
      </c>
      <c r="AC605" s="20">
        <v>44431</v>
      </c>
      <c r="AD605" s="26" t="s">
        <v>78</v>
      </c>
      <c r="AE605" s="72" t="str">
        <f>VLOOKUP(AD605,cs_lookup!$A$2:$B$54,2,FALSE)</f>
        <v>1</v>
      </c>
    </row>
    <row r="606" spans="1:31" x14ac:dyDescent="0.25">
      <c r="A606" s="40">
        <v>0.63971553702473571</v>
      </c>
      <c r="B606" s="40">
        <v>0.15829372279492554</v>
      </c>
      <c r="C606" s="40">
        <v>0.14908454612421904</v>
      </c>
      <c r="D606" s="33">
        <v>1.5631947985051569</v>
      </c>
      <c r="E606" s="34">
        <v>6.3173699016197329</v>
      </c>
      <c r="F606" s="34">
        <v>6.7076033431847994</v>
      </c>
      <c r="G606" s="28">
        <v>4.174444624583673E-2</v>
      </c>
      <c r="H606" s="35">
        <v>1.0417444462458367</v>
      </c>
      <c r="I606" s="35">
        <v>1.5005549625327834</v>
      </c>
      <c r="J606" s="35">
        <v>6.0642222998028101</v>
      </c>
      <c r="K606" s="35">
        <v>6.4388184332128429</v>
      </c>
      <c r="L606" s="36">
        <v>1.89</v>
      </c>
      <c r="M606" s="36">
        <v>3.53</v>
      </c>
      <c r="N606" s="36">
        <v>4.3600000000000003</v>
      </c>
      <c r="O606" s="35">
        <v>1.9688970034046314</v>
      </c>
      <c r="P606" s="35">
        <v>3.6773578952478037</v>
      </c>
      <c r="Q606" s="35">
        <v>4.5420057856318481</v>
      </c>
      <c r="R606" s="37">
        <v>0.50789858396391108</v>
      </c>
      <c r="S606" s="37">
        <v>0.27193436931778808</v>
      </c>
      <c r="T606" s="37">
        <v>0.22016704671830087</v>
      </c>
      <c r="U606" s="36">
        <v>1.2595340038793867</v>
      </c>
      <c r="V606" s="36">
        <v>0.58210267128808657</v>
      </c>
      <c r="W606" s="36">
        <v>0.67714287104450099</v>
      </c>
      <c r="X606" s="36" t="s">
        <v>427</v>
      </c>
      <c r="Y606" s="36" t="s">
        <v>493</v>
      </c>
      <c r="Z606" s="36"/>
      <c r="AA606" s="26" t="s">
        <v>84</v>
      </c>
      <c r="AB606" s="38" t="s">
        <v>204</v>
      </c>
      <c r="AC606" s="20">
        <v>44431</v>
      </c>
      <c r="AD606" s="26" t="s">
        <v>75</v>
      </c>
      <c r="AE606" s="72" t="str">
        <f>VLOOKUP(AD606,cs_lookup!$A$2:$B$54,2,FALSE)</f>
        <v>X</v>
      </c>
    </row>
    <row r="607" spans="1:31" x14ac:dyDescent="0.25">
      <c r="A607" s="40">
        <v>0.60125436227126472</v>
      </c>
      <c r="B607" s="40">
        <v>0.28503665355022928</v>
      </c>
      <c r="C607" s="40">
        <v>0.11177030807743936</v>
      </c>
      <c r="D607" s="33">
        <v>1.6631895962009426</v>
      </c>
      <c r="E607" s="34">
        <v>3.5083207283858306</v>
      </c>
      <c r="F607" s="34">
        <v>8.9469199575539893</v>
      </c>
      <c r="G607" s="28">
        <v>3.9417291837642532E-2</v>
      </c>
      <c r="H607" s="35">
        <v>1.0394172918376425</v>
      </c>
      <c r="I607" s="35">
        <v>1.6001173053995466</v>
      </c>
      <c r="J607" s="35">
        <v>3.3752764707072354</v>
      </c>
      <c r="K607" s="35">
        <v>8.6076304750869035</v>
      </c>
      <c r="L607" s="36">
        <v>1.39</v>
      </c>
      <c r="M607" s="36">
        <v>4.88</v>
      </c>
      <c r="N607" s="36">
        <v>8.69</v>
      </c>
      <c r="O607" s="35">
        <v>1.4447900356543231</v>
      </c>
      <c r="P607" s="35">
        <v>5.0723563841676951</v>
      </c>
      <c r="Q607" s="35">
        <v>9.0325362660691138</v>
      </c>
      <c r="R607" s="37">
        <v>0.6921420935375675</v>
      </c>
      <c r="S607" s="37">
        <v>0.19714703074123338</v>
      </c>
      <c r="T607" s="37">
        <v>0.11071087572119895</v>
      </c>
      <c r="U607" s="36">
        <v>0.86868631150321773</v>
      </c>
      <c r="V607" s="36">
        <v>1.445807489357301</v>
      </c>
      <c r="W607" s="36">
        <v>1.0095693611791885</v>
      </c>
      <c r="X607" s="36" t="s">
        <v>436</v>
      </c>
      <c r="Y607" s="36" t="s">
        <v>360</v>
      </c>
      <c r="Z607" s="36"/>
      <c r="AA607" s="26" t="s">
        <v>84</v>
      </c>
      <c r="AB607" s="38" t="s">
        <v>78</v>
      </c>
      <c r="AC607" s="20">
        <v>44431</v>
      </c>
      <c r="AD607" s="26" t="s">
        <v>73</v>
      </c>
      <c r="AE607" s="72" t="str">
        <f>VLOOKUP(AD607,cs_lookup!$A$2:$B$54,2,FALSE)</f>
        <v>X</v>
      </c>
    </row>
    <row r="608" spans="1:31" x14ac:dyDescent="0.25">
      <c r="A608" s="40">
        <v>0.50023530802699467</v>
      </c>
      <c r="B608" s="40">
        <v>0.21856291642957945</v>
      </c>
      <c r="C608" s="40">
        <v>0.26360913766252714</v>
      </c>
      <c r="D608" s="33">
        <v>1.9990592106425964</v>
      </c>
      <c r="E608" s="34">
        <v>4.5753415828077957</v>
      </c>
      <c r="F608" s="34">
        <v>3.7934952060736289</v>
      </c>
      <c r="G608" s="28">
        <v>3.6377671636030229E-2</v>
      </c>
      <c r="H608" s="35">
        <v>1.0363776716360302</v>
      </c>
      <c r="I608" s="35">
        <v>1.9288906596056561</v>
      </c>
      <c r="J608" s="35">
        <v>4.4147434936388992</v>
      </c>
      <c r="K608" s="35">
        <v>3.660340539839305</v>
      </c>
      <c r="L608" s="36">
        <v>1.96</v>
      </c>
      <c r="M608" s="36">
        <v>3.29</v>
      </c>
      <c r="N608" s="36">
        <v>4.5</v>
      </c>
      <c r="O608" s="35">
        <v>2.0313002364066191</v>
      </c>
      <c r="P608" s="35">
        <v>3.4096825396825396</v>
      </c>
      <c r="Q608" s="35">
        <v>4.663699522362136</v>
      </c>
      <c r="R608" s="37">
        <v>0.49229551696848384</v>
      </c>
      <c r="S608" s="37">
        <v>0.29328243564079887</v>
      </c>
      <c r="T608" s="37">
        <v>0.21442204739071738</v>
      </c>
      <c r="U608" s="36">
        <v>1.0161280994541722</v>
      </c>
      <c r="V608" s="36">
        <v>0.74523015997203101</v>
      </c>
      <c r="W608" s="36">
        <v>1.2293938094070225</v>
      </c>
      <c r="X608" s="36" t="s">
        <v>503</v>
      </c>
      <c r="Y608" s="36" t="s">
        <v>502</v>
      </c>
      <c r="Z608" s="36"/>
      <c r="AA608" s="26" t="s">
        <v>84</v>
      </c>
      <c r="AB608" s="38" t="s">
        <v>86</v>
      </c>
      <c r="AC608" s="20">
        <v>44431</v>
      </c>
      <c r="AD608" s="26" t="s">
        <v>78</v>
      </c>
      <c r="AE608" s="72" t="str">
        <f>VLOOKUP(AD608,cs_lookup!$A$2:$B$54,2,FALSE)</f>
        <v>1</v>
      </c>
    </row>
    <row r="609" spans="1:31" x14ac:dyDescent="0.25">
      <c r="A609" s="40">
        <v>0.41058874534160267</v>
      </c>
      <c r="B609" s="40">
        <v>0.28324564654342566</v>
      </c>
      <c r="C609" s="40">
        <v>0.28738718847733069</v>
      </c>
      <c r="D609" s="33">
        <v>2.4355270604605042</v>
      </c>
      <c r="E609" s="34">
        <v>3.5305043950487884</v>
      </c>
      <c r="F609" s="34">
        <v>3.4796262328126737</v>
      </c>
      <c r="G609" s="28">
        <v>3.502160774013019E-2</v>
      </c>
      <c r="H609" s="35">
        <v>1.0350216077401302</v>
      </c>
      <c r="I609" s="35">
        <v>2.353117115862192</v>
      </c>
      <c r="J609" s="35">
        <v>3.4110441450177102</v>
      </c>
      <c r="K609" s="35">
        <v>3.3618875265900021</v>
      </c>
      <c r="L609" s="36">
        <v>4.1500000000000004</v>
      </c>
      <c r="M609" s="36">
        <v>3.43</v>
      </c>
      <c r="N609" s="36">
        <v>1.99</v>
      </c>
      <c r="O609" s="35">
        <v>4.2953396721215409</v>
      </c>
      <c r="P609" s="35">
        <v>3.5501241145486468</v>
      </c>
      <c r="Q609" s="35">
        <v>2.0596929994028592</v>
      </c>
      <c r="R609" s="37">
        <v>0.23281045885390553</v>
      </c>
      <c r="S609" s="37">
        <v>0.28168029278242213</v>
      </c>
      <c r="T609" s="37">
        <v>0.48550924836367232</v>
      </c>
      <c r="U609" s="36">
        <v>1.7636181267923943</v>
      </c>
      <c r="V609" s="36">
        <v>1.0055572001347381</v>
      </c>
      <c r="W609" s="36">
        <v>0.59192938022482799</v>
      </c>
      <c r="X609" s="36" t="s">
        <v>500</v>
      </c>
      <c r="Y609" s="36" t="s">
        <v>435</v>
      </c>
      <c r="Z609" s="36"/>
      <c r="AA609" s="26" t="s">
        <v>90</v>
      </c>
      <c r="AB609" s="38" t="s">
        <v>75</v>
      </c>
      <c r="AC609" s="20">
        <v>44431</v>
      </c>
      <c r="AD609" s="26" t="s">
        <v>76</v>
      </c>
      <c r="AE609" s="72" t="str">
        <f>VLOOKUP(AD609,cs_lookup!$A$2:$B$54,2,FALSE)</f>
        <v>2</v>
      </c>
    </row>
    <row r="610" spans="1:31" x14ac:dyDescent="0.25">
      <c r="A610" s="40">
        <v>0.2664826798561799</v>
      </c>
      <c r="B610" s="40">
        <v>0.32843290080381993</v>
      </c>
      <c r="C610" s="40">
        <v>0.37566538460418442</v>
      </c>
      <c r="D610" s="33">
        <v>3.7525891008740144</v>
      </c>
      <c r="E610" s="34">
        <v>3.0447619515357922</v>
      </c>
      <c r="F610" s="34">
        <v>2.6619434235433714</v>
      </c>
      <c r="G610" s="28">
        <v>3.8250026156099626E-2</v>
      </c>
      <c r="H610" s="35">
        <v>1.0382500261560996</v>
      </c>
      <c r="I610" s="35">
        <v>3.6143404828672909</v>
      </c>
      <c r="J610" s="35">
        <v>2.9325902960083488</v>
      </c>
      <c r="K610" s="35">
        <v>2.5638751326582212</v>
      </c>
      <c r="L610" s="36">
        <v>2.95</v>
      </c>
      <c r="M610" s="36">
        <v>3.24</v>
      </c>
      <c r="N610" s="36">
        <v>2.56</v>
      </c>
      <c r="O610" s="35">
        <v>3.0628375771604941</v>
      </c>
      <c r="P610" s="35">
        <v>3.3639300847457632</v>
      </c>
      <c r="Q610" s="35">
        <v>2.657920066959615</v>
      </c>
      <c r="R610" s="37">
        <v>0.32649462297869658</v>
      </c>
      <c r="S610" s="37">
        <v>0.29727133882319595</v>
      </c>
      <c r="T610" s="37">
        <v>0.37623403819810741</v>
      </c>
      <c r="U610" s="36">
        <v>0.81619316552593768</v>
      </c>
      <c r="V610" s="36">
        <v>1.1048253158342909</v>
      </c>
      <c r="W610" s="36">
        <v>0.9984885642015634</v>
      </c>
      <c r="X610" s="36" t="s">
        <v>317</v>
      </c>
      <c r="Y610" s="36" t="s">
        <v>390</v>
      </c>
      <c r="Z610" s="36"/>
      <c r="AA610" s="26" t="s">
        <v>90</v>
      </c>
      <c r="AB610" s="38" t="s">
        <v>75</v>
      </c>
      <c r="AC610" s="20">
        <v>44432</v>
      </c>
      <c r="AD610" s="26" t="s">
        <v>77</v>
      </c>
      <c r="AE610" s="72" t="str">
        <f>VLOOKUP(AD610,cs_lookup!$A$2:$B$54,2,FALSE)</f>
        <v>2</v>
      </c>
    </row>
    <row r="611" spans="1:31" s="97" customFormat="1" x14ac:dyDescent="0.25">
      <c r="A611" s="115">
        <v>6.8473327195113731E-2</v>
      </c>
      <c r="B611" s="115">
        <v>0.19334691161190595</v>
      </c>
      <c r="C611" s="115">
        <v>0.62028913225238269</v>
      </c>
      <c r="D611" s="107">
        <v>14.604226798422031</v>
      </c>
      <c r="E611" s="108">
        <v>5.172050547190751</v>
      </c>
      <c r="F611" s="108">
        <v>1.6121514113407374</v>
      </c>
      <c r="G611" s="109">
        <v>4.0814063642315546E-2</v>
      </c>
      <c r="H611" s="110">
        <v>1.0408140636423155</v>
      </c>
      <c r="I611" s="110">
        <v>14.031542528657544</v>
      </c>
      <c r="J611" s="110">
        <v>4.9692358393882827</v>
      </c>
      <c r="K611" s="110">
        <v>1.54893315497586</v>
      </c>
      <c r="L611" s="111">
        <v>3.66</v>
      </c>
      <c r="M611" s="111">
        <v>3.33</v>
      </c>
      <c r="N611" s="111">
        <v>2.14</v>
      </c>
      <c r="O611" s="110">
        <v>3.8093794729308752</v>
      </c>
      <c r="P611" s="110">
        <v>3.4659108319289107</v>
      </c>
      <c r="Q611" s="110">
        <v>2.2273420961945556</v>
      </c>
      <c r="R611" s="112">
        <v>0.26250994607019712</v>
      </c>
      <c r="S611" s="112">
        <v>0.28852444523030679</v>
      </c>
      <c r="T611" s="112">
        <v>0.44896560869949598</v>
      </c>
      <c r="U611" s="111">
        <v>0.26084088706034569</v>
      </c>
      <c r="V611" s="111">
        <v>0.67012315527570654</v>
      </c>
      <c r="W611" s="111">
        <v>1.3815960960777238</v>
      </c>
      <c r="X611" s="111" t="s">
        <v>319</v>
      </c>
      <c r="Y611" s="111" t="s">
        <v>385</v>
      </c>
      <c r="Z611" s="111"/>
      <c r="AA611" s="117" t="s">
        <v>85</v>
      </c>
      <c r="AB611" s="113" t="s">
        <v>77</v>
      </c>
      <c r="AC611" s="105">
        <v>44432</v>
      </c>
      <c r="AD611" s="26" t="s">
        <v>75</v>
      </c>
      <c r="AE611" s="72" t="str">
        <f>VLOOKUP(AD611,cs_lookup!$A$2:$B$54,2,FALSE)</f>
        <v>X</v>
      </c>
    </row>
    <row r="612" spans="1:31" x14ac:dyDescent="0.25">
      <c r="A612" s="21">
        <v>0.41789104836012447</v>
      </c>
      <c r="B612" s="21">
        <v>0.37999245213996174</v>
      </c>
      <c r="C612" s="21">
        <v>0.1967853190833021</v>
      </c>
      <c r="D612" s="22">
        <f t="shared" ref="D612:F642" si="2">(100%/A612)</f>
        <v>2.3929682244311525</v>
      </c>
      <c r="E612" s="23">
        <f t="shared" si="2"/>
        <v>2.6316312189055595</v>
      </c>
      <c r="F612" s="23">
        <f t="shared" si="2"/>
        <v>5.0816798969474215</v>
      </c>
      <c r="G612" s="28">
        <v>3.2235232259499647E-2</v>
      </c>
      <c r="H612" s="8">
        <f t="shared" ref="H612:H675" si="3">(G612/100%) + 1</f>
        <v>1.0322352322594996</v>
      </c>
      <c r="I612" s="5">
        <f t="shared" ref="I612:I675" si="4">D612/H612</f>
        <v>2.3182392439687334</v>
      </c>
      <c r="J612" s="5">
        <f t="shared" ref="J612:J675" si="5">E612/H612</f>
        <v>2.5494491339392478</v>
      </c>
      <c r="K612" s="5">
        <f t="shared" ref="K612:K675" si="6">F612/H612</f>
        <v>4.9229862904639825</v>
      </c>
      <c r="L612">
        <v>3.11</v>
      </c>
      <c r="M612">
        <v>3</v>
      </c>
      <c r="N612">
        <v>2.65</v>
      </c>
      <c r="O612" s="5">
        <f t="shared" ref="O612:O675" si="7">(L612*H612)</f>
        <v>3.2102515723270439</v>
      </c>
      <c r="P612" s="5">
        <f t="shared" ref="P612:P675" si="8">(M612*H612)</f>
        <v>3.0967056967784989</v>
      </c>
      <c r="Q612" s="5">
        <f t="shared" ref="Q612:Q675" si="9">(N612*H612)</f>
        <v>2.7354233654876738</v>
      </c>
      <c r="R612" s="6">
        <f t="shared" ref="R612:T642" si="10">(1/O612)</f>
        <v>0.31150206688478344</v>
      </c>
      <c r="S612" s="6">
        <f t="shared" si="10"/>
        <v>0.32292380933722548</v>
      </c>
      <c r="T612" s="6">
        <f t="shared" si="10"/>
        <v>0.36557412377799114</v>
      </c>
      <c r="U612">
        <f t="shared" ref="U612:W642" si="11">(L612/I612)</f>
        <v>1.3415353950594864</v>
      </c>
      <c r="V612">
        <f t="shared" si="11"/>
        <v>1.1767247912746506</v>
      </c>
      <c r="W612">
        <f t="shared" si="11"/>
        <v>0.53829115980541198</v>
      </c>
      <c r="X612" t="s">
        <v>375</v>
      </c>
      <c r="Y612" t="s">
        <v>370</v>
      </c>
      <c r="Z612" t="s">
        <v>275</v>
      </c>
      <c r="AA612" s="26" t="s">
        <v>90</v>
      </c>
      <c r="AB612" s="26" t="s">
        <v>75</v>
      </c>
      <c r="AC612" s="20">
        <v>44432</v>
      </c>
      <c r="AD612" s="26" t="s">
        <v>75</v>
      </c>
      <c r="AE612" s="72" t="str">
        <f>VLOOKUP(AD612,cs_lookup!$A$2:$B$54,2,FALSE)</f>
        <v>X</v>
      </c>
    </row>
    <row r="613" spans="1:31" x14ac:dyDescent="0.25">
      <c r="A613" s="21">
        <v>0.53560060084752492</v>
      </c>
      <c r="B613" s="21">
        <v>0.29775883775226547</v>
      </c>
      <c r="C613" s="21">
        <v>0.16193445056878109</v>
      </c>
      <c r="D613" s="22">
        <f t="shared" si="2"/>
        <v>1.8670628793500561</v>
      </c>
      <c r="E613" s="23">
        <f t="shared" si="2"/>
        <v>3.3584225662245406</v>
      </c>
      <c r="F613" s="23">
        <f t="shared" si="2"/>
        <v>6.1753382093037299</v>
      </c>
      <c r="G613" s="28">
        <v>3.5946581916679765E-2</v>
      </c>
      <c r="H613" s="8">
        <f t="shared" si="3"/>
        <v>1.0359465819166798</v>
      </c>
      <c r="I613" s="5">
        <f t="shared" si="4"/>
        <v>1.8022771752339468</v>
      </c>
      <c r="J613" s="5">
        <f t="shared" si="5"/>
        <v>3.2418877815213984</v>
      </c>
      <c r="K613" s="5">
        <f t="shared" si="6"/>
        <v>5.9610585305260528</v>
      </c>
      <c r="L613">
        <v>1.75</v>
      </c>
      <c r="M613">
        <v>3.63</v>
      </c>
      <c r="N613">
        <v>5.29</v>
      </c>
      <c r="O613" s="5">
        <f t="shared" si="7"/>
        <v>1.8129065183541897</v>
      </c>
      <c r="P613" s="5">
        <f t="shared" si="8"/>
        <v>3.7604860923575476</v>
      </c>
      <c r="Q613" s="5">
        <f t="shared" si="9"/>
        <v>5.4801574183392363</v>
      </c>
      <c r="R613" s="6">
        <f t="shared" si="10"/>
        <v>0.55160042168518963</v>
      </c>
      <c r="S613" s="6">
        <f t="shared" si="10"/>
        <v>0.2659230683055322</v>
      </c>
      <c r="T613" s="6">
        <f t="shared" si="10"/>
        <v>0.18247651000927823</v>
      </c>
      <c r="U613">
        <f t="shared" si="11"/>
        <v>0.97099382051089844</v>
      </c>
      <c r="V613">
        <f t="shared" si="11"/>
        <v>1.1197179682439418</v>
      </c>
      <c r="W613">
        <f t="shared" si="11"/>
        <v>0.88742628056919393</v>
      </c>
      <c r="X613" t="s">
        <v>304</v>
      </c>
      <c r="Y613" t="s">
        <v>376</v>
      </c>
      <c r="Z613" t="s">
        <v>275</v>
      </c>
      <c r="AA613" s="26" t="s">
        <v>90</v>
      </c>
      <c r="AB613" s="26" t="s">
        <v>75</v>
      </c>
      <c r="AC613" s="20">
        <v>44432</v>
      </c>
      <c r="AD613" s="26" t="s">
        <v>75</v>
      </c>
      <c r="AE613" s="72" t="str">
        <f>VLOOKUP(AD613,cs_lookup!$A$2:$B$54,2,FALSE)</f>
        <v>X</v>
      </c>
    </row>
    <row r="614" spans="1:31" x14ac:dyDescent="0.25">
      <c r="A614" s="21">
        <v>0.36119879904501173</v>
      </c>
      <c r="B614" s="21">
        <v>0.23826206545240253</v>
      </c>
      <c r="C614" s="21">
        <v>0.3689616728335311</v>
      </c>
      <c r="D614" s="22">
        <f t="shared" si="2"/>
        <v>2.7685584853657899</v>
      </c>
      <c r="E614" s="23">
        <f t="shared" si="2"/>
        <v>4.1970592259461856</v>
      </c>
      <c r="F614" s="23">
        <f t="shared" si="2"/>
        <v>2.7103086136840617</v>
      </c>
      <c r="G614" s="28">
        <v>3.2899502681936088E-2</v>
      </c>
      <c r="H614" s="8">
        <f t="shared" si="3"/>
        <v>1.0328995026819361</v>
      </c>
      <c r="I614" s="5">
        <f t="shared" si="4"/>
        <v>2.6803754655483849</v>
      </c>
      <c r="J614" s="5">
        <f t="shared" si="5"/>
        <v>4.0633761707198719</v>
      </c>
      <c r="K614" s="5">
        <f t="shared" si="6"/>
        <v>2.6239809455292722</v>
      </c>
      <c r="L614">
        <v>2.92</v>
      </c>
      <c r="M614">
        <v>3.06</v>
      </c>
      <c r="N614">
        <v>2.75</v>
      </c>
      <c r="O614" s="5">
        <f t="shared" si="7"/>
        <v>3.0160665478312532</v>
      </c>
      <c r="P614" s="5">
        <f t="shared" si="8"/>
        <v>3.1606724782067244</v>
      </c>
      <c r="Q614" s="5">
        <f t="shared" si="9"/>
        <v>2.8404736323753244</v>
      </c>
      <c r="R614" s="6">
        <f t="shared" si="10"/>
        <v>0.33155767094033939</v>
      </c>
      <c r="S614" s="6">
        <f t="shared" si="10"/>
        <v>0.3163883657339186</v>
      </c>
      <c r="T614" s="6">
        <f t="shared" si="10"/>
        <v>0.35205396332574213</v>
      </c>
      <c r="U614">
        <f t="shared" si="11"/>
        <v>1.0893996149164833</v>
      </c>
      <c r="V614">
        <f t="shared" si="11"/>
        <v>0.75306835287609797</v>
      </c>
      <c r="W614">
        <f t="shared" si="11"/>
        <v>1.0480259030407362</v>
      </c>
      <c r="X614" t="s">
        <v>284</v>
      </c>
      <c r="Y614" t="s">
        <v>476</v>
      </c>
      <c r="Z614" t="s">
        <v>275</v>
      </c>
      <c r="AA614" s="26" t="s">
        <v>90</v>
      </c>
      <c r="AB614" s="26" t="s">
        <v>74</v>
      </c>
      <c r="AC614" s="20">
        <v>44432</v>
      </c>
      <c r="AD614" s="26" t="s">
        <v>94</v>
      </c>
      <c r="AE614" s="72" t="str">
        <f>VLOOKUP(AD614,cs_lookup!$A$2:$B$54,2,FALSE)</f>
        <v>1</v>
      </c>
    </row>
    <row r="615" spans="1:31" x14ac:dyDescent="0.25">
      <c r="A615" s="21">
        <v>0.78840591721717335</v>
      </c>
      <c r="B615" s="21">
        <v>0.15773508756547561</v>
      </c>
      <c r="C615" s="21">
        <v>5.017991775489529E-2</v>
      </c>
      <c r="D615" s="22">
        <f t="shared" si="2"/>
        <v>1.2683821596997746</v>
      </c>
      <c r="E615" s="23">
        <f t="shared" si="2"/>
        <v>6.339743524628922</v>
      </c>
      <c r="F615" s="23">
        <f t="shared" si="2"/>
        <v>19.928290932729663</v>
      </c>
      <c r="G615" s="28">
        <v>4.1316561493106363E-2</v>
      </c>
      <c r="H615" s="8">
        <f t="shared" si="3"/>
        <v>1.0413165614931064</v>
      </c>
      <c r="I615" s="5">
        <f t="shared" si="4"/>
        <v>1.21805626319924</v>
      </c>
      <c r="J615" s="5">
        <f t="shared" si="5"/>
        <v>6.0882000335600077</v>
      </c>
      <c r="K615" s="5">
        <f t="shared" si="6"/>
        <v>19.137591458408387</v>
      </c>
      <c r="L615">
        <v>1.85</v>
      </c>
      <c r="M615">
        <v>3.38</v>
      </c>
      <c r="N615">
        <v>4.88</v>
      </c>
      <c r="O615" s="5">
        <f t="shared" si="7"/>
        <v>1.9264356387622468</v>
      </c>
      <c r="P615" s="5">
        <f t="shared" si="8"/>
        <v>3.5196499778466994</v>
      </c>
      <c r="Q615" s="5">
        <f t="shared" si="9"/>
        <v>5.0816248200863585</v>
      </c>
      <c r="R615" s="6">
        <f t="shared" si="10"/>
        <v>0.51909338670795646</v>
      </c>
      <c r="S615" s="6">
        <f t="shared" si="10"/>
        <v>0.28411916136382231</v>
      </c>
      <c r="T615" s="6">
        <f t="shared" si="10"/>
        <v>0.1967874519282212</v>
      </c>
      <c r="U615">
        <f t="shared" si="11"/>
        <v>1.5188132567382002</v>
      </c>
      <c r="V615">
        <f t="shared" si="11"/>
        <v>0.55517229745547347</v>
      </c>
      <c r="W615">
        <f t="shared" si="11"/>
        <v>0.25499551553316802</v>
      </c>
      <c r="X615" t="s">
        <v>308</v>
      </c>
      <c r="Y615" t="s">
        <v>307</v>
      </c>
      <c r="Z615" t="s">
        <v>275</v>
      </c>
      <c r="AA615" s="26" t="s">
        <v>84</v>
      </c>
      <c r="AB615" s="26" t="s">
        <v>94</v>
      </c>
      <c r="AC615" s="20">
        <v>44433</v>
      </c>
      <c r="AD615" s="26" t="s">
        <v>73</v>
      </c>
      <c r="AE615" s="72" t="str">
        <f>VLOOKUP(AD615,cs_lookup!$A$2:$B$54,2,FALSE)</f>
        <v>X</v>
      </c>
    </row>
    <row r="616" spans="1:31" x14ac:dyDescent="0.25">
      <c r="A616" s="21">
        <v>0.80894901321611201</v>
      </c>
      <c r="B616" s="21">
        <v>0.13339637333317886</v>
      </c>
      <c r="C616" s="21">
        <v>4.8702777476187425E-2</v>
      </c>
      <c r="D616" s="22">
        <f t="shared" si="2"/>
        <v>1.2361718521966334</v>
      </c>
      <c r="E616" s="23">
        <f t="shared" si="2"/>
        <v>7.4964556757651835</v>
      </c>
      <c r="F616" s="23">
        <f t="shared" si="2"/>
        <v>20.532709874481732</v>
      </c>
      <c r="G616" s="28">
        <v>3.9592905437710213E-2</v>
      </c>
      <c r="H616" s="8">
        <f t="shared" si="3"/>
        <v>1.0395929054377102</v>
      </c>
      <c r="I616" s="5">
        <f t="shared" si="4"/>
        <v>1.1890922357498732</v>
      </c>
      <c r="J616" s="5">
        <f t="shared" si="5"/>
        <v>7.2109530918825149</v>
      </c>
      <c r="K616" s="5">
        <f t="shared" si="6"/>
        <v>19.750721428631373</v>
      </c>
      <c r="L616">
        <v>1.98</v>
      </c>
      <c r="M616">
        <v>3.53</v>
      </c>
      <c r="N616">
        <v>3.98</v>
      </c>
      <c r="O616" s="5">
        <f t="shared" si="7"/>
        <v>2.0583939527666661</v>
      </c>
      <c r="P616" s="5">
        <f t="shared" si="8"/>
        <v>3.6697629561951168</v>
      </c>
      <c r="Q616" s="5">
        <f t="shared" si="9"/>
        <v>4.137579763642087</v>
      </c>
      <c r="R616" s="6">
        <f t="shared" si="10"/>
        <v>0.48581565188525272</v>
      </c>
      <c r="S616" s="6">
        <f t="shared" si="10"/>
        <v>0.27249716451354117</v>
      </c>
      <c r="T616" s="6">
        <f t="shared" si="10"/>
        <v>0.24168718360120608</v>
      </c>
      <c r="U616">
        <f t="shared" si="11"/>
        <v>1.6651357569006069</v>
      </c>
      <c r="V616">
        <f t="shared" si="11"/>
        <v>0.48953306934887392</v>
      </c>
      <c r="W616">
        <f t="shared" si="11"/>
        <v>0.20151162651863672</v>
      </c>
      <c r="X616" t="s">
        <v>377</v>
      </c>
      <c r="Y616" t="s">
        <v>479</v>
      </c>
      <c r="Z616" t="s">
        <v>275</v>
      </c>
      <c r="AA616" s="26" t="s">
        <v>84</v>
      </c>
      <c r="AB616" s="26" t="s">
        <v>89</v>
      </c>
      <c r="AC616" s="20">
        <v>44433</v>
      </c>
      <c r="AD616" s="26" t="s">
        <v>88</v>
      </c>
      <c r="AE616" s="72" t="str">
        <f>VLOOKUP(AD616,cs_lookup!$A$2:$B$54,2,FALSE)</f>
        <v>1</v>
      </c>
    </row>
    <row r="617" spans="1:31" x14ac:dyDescent="0.25">
      <c r="A617" s="21">
        <v>0.48487979294576489</v>
      </c>
      <c r="B617" s="21">
        <v>0.27657535347776752</v>
      </c>
      <c r="C617" s="21">
        <v>0.22703916593802359</v>
      </c>
      <c r="D617" s="22">
        <f t="shared" si="2"/>
        <v>2.0623668268886854</v>
      </c>
      <c r="E617" s="23">
        <f t="shared" si="2"/>
        <v>3.6156511685716235</v>
      </c>
      <c r="F617" s="23">
        <f t="shared" si="2"/>
        <v>4.4045263990838333</v>
      </c>
      <c r="G617" s="28">
        <v>3.8942834569411611E-2</v>
      </c>
      <c r="H617" s="8">
        <f t="shared" si="3"/>
        <v>1.0389428345694116</v>
      </c>
      <c r="I617" s="5">
        <f t="shared" si="4"/>
        <v>1.9850628526096246</v>
      </c>
      <c r="J617" s="5">
        <f t="shared" si="5"/>
        <v>3.4801252275541463</v>
      </c>
      <c r="K617" s="5">
        <f t="shared" si="6"/>
        <v>4.2394309412695295</v>
      </c>
      <c r="L617">
        <v>2.3199999999999998</v>
      </c>
      <c r="M617">
        <v>3.3</v>
      </c>
      <c r="N617">
        <v>3.28</v>
      </c>
      <c r="O617" s="5">
        <f t="shared" si="7"/>
        <v>2.4103473762010346</v>
      </c>
      <c r="P617" s="5">
        <f t="shared" si="8"/>
        <v>3.4285113540790579</v>
      </c>
      <c r="Q617" s="5">
        <f t="shared" si="9"/>
        <v>3.4077324973876699</v>
      </c>
      <c r="R617" s="6">
        <f t="shared" si="10"/>
        <v>0.41487795903348462</v>
      </c>
      <c r="S617" s="6">
        <f t="shared" si="10"/>
        <v>0.29167177725990434</v>
      </c>
      <c r="T617" s="6">
        <f t="shared" si="10"/>
        <v>0.29345026370661104</v>
      </c>
      <c r="U617">
        <f t="shared" si="11"/>
        <v>1.1687287366997254</v>
      </c>
      <c r="V617">
        <f t="shared" si="11"/>
        <v>0.94824173965695491</v>
      </c>
      <c r="W617">
        <f t="shared" si="11"/>
        <v>0.77368874394679465</v>
      </c>
      <c r="X617" t="s">
        <v>373</v>
      </c>
      <c r="Y617" t="s">
        <v>511</v>
      </c>
      <c r="Z617" t="s">
        <v>275</v>
      </c>
      <c r="AA617" s="26" t="s">
        <v>90</v>
      </c>
      <c r="AB617" s="26" t="s">
        <v>75</v>
      </c>
      <c r="AC617" s="20">
        <v>44433</v>
      </c>
      <c r="AD617" s="26" t="s">
        <v>94</v>
      </c>
      <c r="AE617" s="72" t="str">
        <f>VLOOKUP(AD617,cs_lookup!$A$2:$B$54,2,FALSE)</f>
        <v>1</v>
      </c>
    </row>
    <row r="618" spans="1:31" x14ac:dyDescent="0.25">
      <c r="A618" s="21">
        <v>0.51081347543121125</v>
      </c>
      <c r="B618" s="21">
        <v>0.18292886712763246</v>
      </c>
      <c r="C618" s="21">
        <v>0.26900998084304351</v>
      </c>
      <c r="D618" s="22">
        <f t="shared" si="2"/>
        <v>1.9576617456221848</v>
      </c>
      <c r="E618" s="23">
        <f t="shared" si="2"/>
        <v>5.4666057670508819</v>
      </c>
      <c r="F618" s="23">
        <f t="shared" si="2"/>
        <v>3.7173341928285542</v>
      </c>
      <c r="G618" s="28">
        <v>4.1406845436197548E-2</v>
      </c>
      <c r="H618" s="8">
        <f t="shared" si="3"/>
        <v>1.0414068454361975</v>
      </c>
      <c r="I618" s="5">
        <f t="shared" si="4"/>
        <v>1.8798241572938865</v>
      </c>
      <c r="J618" s="5">
        <f t="shared" si="5"/>
        <v>5.2492508485107674</v>
      </c>
      <c r="K618" s="5">
        <f t="shared" si="6"/>
        <v>3.5695311674963435</v>
      </c>
      <c r="L618">
        <v>1.97</v>
      </c>
      <c r="M618">
        <v>3.64</v>
      </c>
      <c r="N618">
        <v>3.86</v>
      </c>
      <c r="O618" s="5">
        <f t="shared" si="7"/>
        <v>2.0515714855093092</v>
      </c>
      <c r="P618" s="5">
        <f t="shared" si="8"/>
        <v>3.7907209173877594</v>
      </c>
      <c r="Q618" s="5">
        <f t="shared" si="9"/>
        <v>4.0198304233837225</v>
      </c>
      <c r="R618" s="6">
        <f t="shared" si="10"/>
        <v>0.48743122385118681</v>
      </c>
      <c r="S618" s="6">
        <f t="shared" si="10"/>
        <v>0.26380206345792251</v>
      </c>
      <c r="T618" s="6">
        <f t="shared" si="10"/>
        <v>0.24876671269089071</v>
      </c>
      <c r="U618">
        <f t="shared" si="11"/>
        <v>1.0479703606085831</v>
      </c>
      <c r="V618">
        <f t="shared" si="11"/>
        <v>0.69343228301476245</v>
      </c>
      <c r="W618">
        <f t="shared" si="11"/>
        <v>1.0813745051867387</v>
      </c>
      <c r="X618" t="s">
        <v>305</v>
      </c>
      <c r="Y618" t="s">
        <v>309</v>
      </c>
      <c r="Z618" t="s">
        <v>275</v>
      </c>
      <c r="AA618" s="26" t="s">
        <v>84</v>
      </c>
      <c r="AB618" s="26" t="s">
        <v>92</v>
      </c>
      <c r="AC618" s="20">
        <v>44433</v>
      </c>
      <c r="AD618" s="26" t="s">
        <v>94</v>
      </c>
      <c r="AE618" s="72" t="str">
        <f>VLOOKUP(AD618,cs_lookup!$A$2:$B$54,2,FALSE)</f>
        <v>1</v>
      </c>
    </row>
    <row r="619" spans="1:31" x14ac:dyDescent="0.25">
      <c r="A619" s="21">
        <v>0.25893666196497483</v>
      </c>
      <c r="B619" s="21">
        <v>0.26400783165761799</v>
      </c>
      <c r="C619" s="21">
        <v>0.43209820213563083</v>
      </c>
      <c r="D619" s="22">
        <f t="shared" si="2"/>
        <v>3.8619482942715364</v>
      </c>
      <c r="E619" s="23">
        <f t="shared" si="2"/>
        <v>3.7877664223872838</v>
      </c>
      <c r="F619" s="23">
        <f t="shared" si="2"/>
        <v>2.3142887312595462</v>
      </c>
      <c r="G619" s="28">
        <v>3.8099167276594015E-2</v>
      </c>
      <c r="H619" s="8">
        <f t="shared" si="3"/>
        <v>1.038099167276594</v>
      </c>
      <c r="I619" s="5">
        <f t="shared" si="4"/>
        <v>3.7202113401200219</v>
      </c>
      <c r="J619" s="5">
        <f t="shared" si="5"/>
        <v>3.6487520092365711</v>
      </c>
      <c r="K619" s="5">
        <f t="shared" si="6"/>
        <v>2.2293522663455914</v>
      </c>
      <c r="L619">
        <v>3.52</v>
      </c>
      <c r="M619">
        <v>3.19</v>
      </c>
      <c r="N619">
        <v>2.27</v>
      </c>
      <c r="O619" s="5">
        <f t="shared" si="7"/>
        <v>3.6541090688136109</v>
      </c>
      <c r="P619" s="5">
        <f t="shared" si="8"/>
        <v>3.3115363436123348</v>
      </c>
      <c r="Q619" s="5">
        <f t="shared" si="9"/>
        <v>2.3564851097178683</v>
      </c>
      <c r="R619" s="6">
        <f t="shared" si="10"/>
        <v>0.27366451881105797</v>
      </c>
      <c r="S619" s="6">
        <f t="shared" si="10"/>
        <v>0.30197464144668468</v>
      </c>
      <c r="T619" s="6">
        <f t="shared" si="10"/>
        <v>0.42436083974225736</v>
      </c>
      <c r="U619">
        <f t="shared" si="11"/>
        <v>0.94618280473453897</v>
      </c>
      <c r="V619">
        <f t="shared" si="11"/>
        <v>0.8742715295324891</v>
      </c>
      <c r="W619">
        <f t="shared" si="11"/>
        <v>1.0182329792684757</v>
      </c>
      <c r="X619" t="s">
        <v>285</v>
      </c>
      <c r="Y619" t="s">
        <v>378</v>
      </c>
      <c r="Z619" t="s">
        <v>275</v>
      </c>
      <c r="AA619" s="26" t="s">
        <v>90</v>
      </c>
      <c r="AB619" s="26" t="s">
        <v>75</v>
      </c>
      <c r="AC619" s="20">
        <v>44433</v>
      </c>
      <c r="AD619" s="26" t="s">
        <v>75</v>
      </c>
      <c r="AE619" s="72" t="str">
        <f>VLOOKUP(AD619,cs_lookup!$A$2:$B$54,2,FALSE)</f>
        <v>X</v>
      </c>
    </row>
    <row r="620" spans="1:31" x14ac:dyDescent="0.25">
      <c r="A620" s="21">
        <v>0.12740992156010483</v>
      </c>
      <c r="B620" s="21">
        <v>0.19532704530076392</v>
      </c>
      <c r="C620" s="21">
        <v>0.58506986933737726</v>
      </c>
      <c r="D620" s="22">
        <f t="shared" si="2"/>
        <v>7.8486823298784962</v>
      </c>
      <c r="E620" s="23">
        <f t="shared" si="2"/>
        <v>5.1196187320614177</v>
      </c>
      <c r="F620" s="23">
        <f t="shared" si="2"/>
        <v>1.7091975717918155</v>
      </c>
      <c r="G620" s="28">
        <v>3.6742702812365247E-2</v>
      </c>
      <c r="H620" s="8">
        <f t="shared" si="3"/>
        <v>1.0367427028123652</v>
      </c>
      <c r="I620" s="5">
        <f t="shared" si="4"/>
        <v>7.570520929240617</v>
      </c>
      <c r="J620" s="5">
        <f t="shared" si="5"/>
        <v>4.9381767705463089</v>
      </c>
      <c r="K620" s="5">
        <f t="shared" si="6"/>
        <v>1.6486227172424617</v>
      </c>
      <c r="L620">
        <v>8.39</v>
      </c>
      <c r="M620">
        <v>4.8</v>
      </c>
      <c r="N620">
        <v>1.41</v>
      </c>
      <c r="O620" s="5">
        <f t="shared" si="7"/>
        <v>8.6982712765957455</v>
      </c>
      <c r="P620" s="5">
        <f t="shared" si="8"/>
        <v>4.9763649734993534</v>
      </c>
      <c r="Q620" s="5">
        <f t="shared" si="9"/>
        <v>1.461807210965435</v>
      </c>
      <c r="R620" s="6">
        <f t="shared" si="10"/>
        <v>0.11496537279662442</v>
      </c>
      <c r="S620" s="6">
        <f t="shared" si="10"/>
        <v>0.20094989120076642</v>
      </c>
      <c r="T620" s="6">
        <f t="shared" si="10"/>
        <v>0.68408473600260922</v>
      </c>
      <c r="U620">
        <f t="shared" si="11"/>
        <v>1.1082460610595768</v>
      </c>
      <c r="V620">
        <f t="shared" si="11"/>
        <v>0.97201866661184289</v>
      </c>
      <c r="W620">
        <f t="shared" si="11"/>
        <v>0.85525935391598285</v>
      </c>
      <c r="X620" t="s">
        <v>558</v>
      </c>
      <c r="Y620" t="s">
        <v>560</v>
      </c>
      <c r="Z620" t="s">
        <v>272</v>
      </c>
      <c r="AA620" s="26" t="s">
        <v>85</v>
      </c>
      <c r="AB620" s="26" t="s">
        <v>79</v>
      </c>
      <c r="AC620" s="20">
        <v>44433</v>
      </c>
      <c r="AD620" s="26" t="s">
        <v>78</v>
      </c>
      <c r="AE620" s="72" t="str">
        <f>VLOOKUP(AD620,cs_lookup!$A$2:$B$54,2,FALSE)</f>
        <v>1</v>
      </c>
    </row>
    <row r="621" spans="1:31" x14ac:dyDescent="0.25">
      <c r="A621" s="21">
        <v>0.42524867853042431</v>
      </c>
      <c r="B621" s="21">
        <v>0.33317135131861941</v>
      </c>
      <c r="C621" s="21">
        <v>0.23184811623062793</v>
      </c>
      <c r="D621" s="22">
        <f t="shared" si="2"/>
        <v>2.3515652146311261</v>
      </c>
      <c r="E621" s="23">
        <f t="shared" si="2"/>
        <v>3.001458546907525</v>
      </c>
      <c r="F621" s="23">
        <f t="shared" si="2"/>
        <v>4.3131685357549463</v>
      </c>
      <c r="G621" s="28">
        <v>3.548933064300841E-2</v>
      </c>
      <c r="H621" s="8">
        <f t="shared" si="3"/>
        <v>1.0354893306430084</v>
      </c>
      <c r="I621" s="5">
        <f t="shared" si="4"/>
        <v>2.270970009097895</v>
      </c>
      <c r="J621" s="5">
        <f t="shared" si="5"/>
        <v>2.8985895441758993</v>
      </c>
      <c r="K621" s="5">
        <f t="shared" si="6"/>
        <v>4.1653432904775523</v>
      </c>
      <c r="L621">
        <v>1.87</v>
      </c>
      <c r="M621">
        <v>3.65</v>
      </c>
      <c r="N621">
        <v>4.41</v>
      </c>
      <c r="O621" s="5">
        <f t="shared" si="7"/>
        <v>1.9363650483024257</v>
      </c>
      <c r="P621" s="5">
        <f t="shared" si="8"/>
        <v>3.7795360568469807</v>
      </c>
      <c r="Q621" s="5">
        <f t="shared" si="9"/>
        <v>4.5665079481356674</v>
      </c>
      <c r="R621" s="6">
        <f t="shared" si="10"/>
        <v>0.51643154831609928</v>
      </c>
      <c r="S621" s="6">
        <f t="shared" si="10"/>
        <v>0.26458273845235769</v>
      </c>
      <c r="T621" s="6">
        <f t="shared" si="10"/>
        <v>0.2189857132315432</v>
      </c>
      <c r="U621">
        <f t="shared" si="11"/>
        <v>0.82343667794310782</v>
      </c>
      <c r="V621">
        <f t="shared" si="11"/>
        <v>1.2592331354171551</v>
      </c>
      <c r="W621">
        <f t="shared" si="11"/>
        <v>1.0587362655274442</v>
      </c>
      <c r="X621" t="s">
        <v>337</v>
      </c>
      <c r="Y621" t="s">
        <v>562</v>
      </c>
      <c r="Z621" t="s">
        <v>272</v>
      </c>
      <c r="AA621" s="26" t="s">
        <v>90</v>
      </c>
      <c r="AB621" s="26" t="s">
        <v>75</v>
      </c>
      <c r="AC621" s="20">
        <v>44433</v>
      </c>
      <c r="AD621" s="26" t="s">
        <v>146</v>
      </c>
      <c r="AE621" s="72" t="str">
        <f>VLOOKUP(AD621,cs_lookup!$A$2:$B$54,2,FALSE)</f>
        <v>2</v>
      </c>
    </row>
    <row r="622" spans="1:31" x14ac:dyDescent="0.25">
      <c r="A622" s="21">
        <v>0.47496376541669033</v>
      </c>
      <c r="B622" s="21">
        <v>0.26025612737981962</v>
      </c>
      <c r="C622" s="21">
        <v>0.24997809360295598</v>
      </c>
      <c r="D622" s="22">
        <f t="shared" si="2"/>
        <v>2.1054237666376303</v>
      </c>
      <c r="E622" s="23">
        <f t="shared" si="2"/>
        <v>3.8423687083478075</v>
      </c>
      <c r="F622" s="23">
        <f t="shared" si="2"/>
        <v>4.0003505330683709</v>
      </c>
      <c r="G622" s="28">
        <v>3.2895071784950547E-2</v>
      </c>
      <c r="H622" s="8">
        <f t="shared" si="3"/>
        <v>1.0328950717849505</v>
      </c>
      <c r="I622" s="5">
        <f t="shared" si="4"/>
        <v>2.0383713933296614</v>
      </c>
      <c r="J622" s="5">
        <f t="shared" si="5"/>
        <v>3.7199990718396916</v>
      </c>
      <c r="K622" s="5">
        <f t="shared" si="6"/>
        <v>3.8729495786588926</v>
      </c>
      <c r="L622">
        <v>2.44</v>
      </c>
      <c r="M622">
        <v>3.2</v>
      </c>
      <c r="N622">
        <v>3.22</v>
      </c>
      <c r="O622" s="5">
        <f t="shared" si="7"/>
        <v>2.5202639751552791</v>
      </c>
      <c r="P622" s="5">
        <f t="shared" si="8"/>
        <v>3.3052642297118418</v>
      </c>
      <c r="Q622" s="5">
        <f t="shared" si="9"/>
        <v>3.3259221311475411</v>
      </c>
      <c r="R622" s="6">
        <f t="shared" si="10"/>
        <v>0.396783832907181</v>
      </c>
      <c r="S622" s="6">
        <f t="shared" si="10"/>
        <v>0.30254767259172549</v>
      </c>
      <c r="T622" s="6">
        <f t="shared" si="10"/>
        <v>0.30066849450109362</v>
      </c>
      <c r="U622">
        <f t="shared" si="11"/>
        <v>1.1970340674837876</v>
      </c>
      <c r="V622">
        <f t="shared" si="11"/>
        <v>0.86021526839184648</v>
      </c>
      <c r="W622">
        <f t="shared" si="11"/>
        <v>0.83140767381614278</v>
      </c>
      <c r="X622" t="s">
        <v>535</v>
      </c>
      <c r="Y622" t="s">
        <v>557</v>
      </c>
      <c r="Z622" t="s">
        <v>272</v>
      </c>
      <c r="AA622" s="26" t="s">
        <v>90</v>
      </c>
      <c r="AB622" s="26" t="s">
        <v>75</v>
      </c>
      <c r="AC622" s="20">
        <v>44433</v>
      </c>
      <c r="AD622" s="26" t="s">
        <v>77</v>
      </c>
      <c r="AE622" s="72" t="str">
        <f>VLOOKUP(AD622,cs_lookup!$A$2:$B$54,2,FALSE)</f>
        <v>2</v>
      </c>
    </row>
    <row r="623" spans="1:31" x14ac:dyDescent="0.25">
      <c r="A623" s="21">
        <v>8.7812501664508907E-2</v>
      </c>
      <c r="B623" s="21">
        <v>0.21661554892881893</v>
      </c>
      <c r="C623" s="21">
        <v>0.59390997429428782</v>
      </c>
      <c r="D623" s="22">
        <f t="shared" si="2"/>
        <v>11.38790014001126</v>
      </c>
      <c r="E623" s="23">
        <f t="shared" si="2"/>
        <v>4.6164737709046246</v>
      </c>
      <c r="F623" s="23">
        <f t="shared" si="2"/>
        <v>1.6837568710447197</v>
      </c>
      <c r="G623" s="28">
        <v>2.9731787338665105E-2</v>
      </c>
      <c r="H623" s="8">
        <f t="shared" si="3"/>
        <v>1.0297317873386651</v>
      </c>
      <c r="I623" s="5">
        <f t="shared" si="4"/>
        <v>11.05909352322046</v>
      </c>
      <c r="J623" s="5">
        <f t="shared" si="5"/>
        <v>4.4831807929673317</v>
      </c>
      <c r="K623" s="5">
        <f t="shared" si="6"/>
        <v>1.635141200599797</v>
      </c>
      <c r="L623">
        <v>4.29</v>
      </c>
      <c r="M623">
        <v>3.46</v>
      </c>
      <c r="N623">
        <v>1.97</v>
      </c>
      <c r="O623" s="5">
        <f t="shared" si="7"/>
        <v>4.4175493676828737</v>
      </c>
      <c r="P623" s="5">
        <f t="shared" si="8"/>
        <v>3.5628719841917813</v>
      </c>
      <c r="Q623" s="5">
        <f t="shared" si="9"/>
        <v>2.02857162105717</v>
      </c>
      <c r="R623" s="6">
        <f t="shared" si="10"/>
        <v>0.22636985277756558</v>
      </c>
      <c r="S623" s="6">
        <f t="shared" si="10"/>
        <v>0.28067244751900472</v>
      </c>
      <c r="T623" s="6">
        <f t="shared" si="10"/>
        <v>0.49295769970342967</v>
      </c>
      <c r="U623">
        <f t="shared" si="11"/>
        <v>0.38791606120270261</v>
      </c>
      <c r="V623">
        <f t="shared" si="11"/>
        <v>0.77177347061881307</v>
      </c>
      <c r="W623">
        <f t="shared" si="11"/>
        <v>1.2047889193161858</v>
      </c>
      <c r="X623" t="s">
        <v>515</v>
      </c>
      <c r="Y623" t="s">
        <v>554</v>
      </c>
      <c r="Z623" t="s">
        <v>272</v>
      </c>
      <c r="AA623" s="26" t="s">
        <v>85</v>
      </c>
      <c r="AB623" s="26" t="s">
        <v>77</v>
      </c>
      <c r="AC623" s="20">
        <v>44433</v>
      </c>
      <c r="AD623" s="26" t="s">
        <v>102</v>
      </c>
      <c r="AE623" s="72" t="str">
        <f>VLOOKUP(AD623,cs_lookup!$A$2:$B$54,2,FALSE)</f>
        <v>2</v>
      </c>
    </row>
    <row r="624" spans="1:31" x14ac:dyDescent="0.25">
      <c r="A624" s="21">
        <v>0.31674120997347699</v>
      </c>
      <c r="B624" s="21">
        <v>0.32511445013033402</v>
      </c>
      <c r="C624" s="21">
        <v>0.33496194130250845</v>
      </c>
      <c r="D624" s="22">
        <f t="shared" si="2"/>
        <v>3.1571515436331672</v>
      </c>
      <c r="E624" s="23">
        <f t="shared" si="2"/>
        <v>3.0758399068362339</v>
      </c>
      <c r="F624" s="23">
        <f t="shared" si="2"/>
        <v>2.9854137939118495</v>
      </c>
      <c r="G624" s="28">
        <v>2.8337758119787448E-2</v>
      </c>
      <c r="H624" s="8">
        <f t="shared" si="3"/>
        <v>1.0283377581197874</v>
      </c>
      <c r="I624" s="5">
        <f t="shared" si="4"/>
        <v>3.0701503651929523</v>
      </c>
      <c r="J624" s="5">
        <f t="shared" si="5"/>
        <v>2.9910794216679344</v>
      </c>
      <c r="K624" s="5">
        <f t="shared" si="6"/>
        <v>2.9031451683446687</v>
      </c>
      <c r="L624">
        <v>4.2699999999999996</v>
      </c>
      <c r="M624">
        <v>4.49</v>
      </c>
      <c r="N624">
        <v>1.75</v>
      </c>
      <c r="O624" s="5">
        <f t="shared" si="7"/>
        <v>4.3910022271714917</v>
      </c>
      <c r="P624" s="5">
        <f t="shared" si="8"/>
        <v>4.6172365339578461</v>
      </c>
      <c r="Q624" s="5">
        <f t="shared" si="9"/>
        <v>1.7995910767096279</v>
      </c>
      <c r="R624" s="6">
        <f t="shared" si="10"/>
        <v>0.22773844062569745</v>
      </c>
      <c r="S624" s="6">
        <f t="shared" si="10"/>
        <v>0.21657976424760086</v>
      </c>
      <c r="T624" s="6">
        <f t="shared" si="10"/>
        <v>0.55568179512670168</v>
      </c>
      <c r="U624">
        <f t="shared" si="11"/>
        <v>1.3908113584305306</v>
      </c>
      <c r="V624">
        <f t="shared" si="11"/>
        <v>1.5011303168593944</v>
      </c>
      <c r="W624">
        <f t="shared" si="11"/>
        <v>0.60279452060532834</v>
      </c>
      <c r="X624" t="s">
        <v>336</v>
      </c>
      <c r="Y624" t="s">
        <v>539</v>
      </c>
      <c r="Z624" t="s">
        <v>272</v>
      </c>
      <c r="AA624" s="26" t="s">
        <v>90</v>
      </c>
      <c r="AB624" s="26" t="s">
        <v>75</v>
      </c>
      <c r="AC624" s="20">
        <v>44433</v>
      </c>
      <c r="AD624" s="26" t="s">
        <v>103</v>
      </c>
      <c r="AE624" s="72" t="str">
        <f>VLOOKUP(AD624,cs_lookup!$A$2:$B$54,2,FALSE)</f>
        <v>2</v>
      </c>
    </row>
    <row r="625" spans="1:31" x14ac:dyDescent="0.25">
      <c r="A625" s="21">
        <v>0.10360239911156553</v>
      </c>
      <c r="B625" s="21">
        <v>0.15007894065297905</v>
      </c>
      <c r="C625" s="21">
        <v>0.6384878752420069</v>
      </c>
      <c r="D625" s="22">
        <f t="shared" si="2"/>
        <v>9.652286130199915</v>
      </c>
      <c r="E625" s="23">
        <f t="shared" si="2"/>
        <v>6.6631600386376402</v>
      </c>
      <c r="F625" s="23">
        <f t="shared" si="2"/>
        <v>1.5662004538785779</v>
      </c>
      <c r="G625" s="28">
        <v>2.895619713312847E-2</v>
      </c>
      <c r="H625" s="8">
        <f t="shared" si="3"/>
        <v>1.0289561971331285</v>
      </c>
      <c r="I625" s="5">
        <f t="shared" si="4"/>
        <v>9.3806579493792412</v>
      </c>
      <c r="J625" s="5">
        <f t="shared" si="5"/>
        <v>6.4756498451561848</v>
      </c>
      <c r="K625" s="5">
        <f t="shared" si="6"/>
        <v>1.5221254881814368</v>
      </c>
      <c r="L625">
        <v>4.29</v>
      </c>
      <c r="M625">
        <v>3.83</v>
      </c>
      <c r="N625">
        <v>1.87</v>
      </c>
      <c r="O625" s="5">
        <f t="shared" si="7"/>
        <v>4.4142220857011214</v>
      </c>
      <c r="P625" s="5">
        <f t="shared" si="8"/>
        <v>3.9409022350198821</v>
      </c>
      <c r="Q625" s="5">
        <f t="shared" si="9"/>
        <v>1.9241480886389504</v>
      </c>
      <c r="R625" s="6">
        <f t="shared" si="10"/>
        <v>0.22654048223791795</v>
      </c>
      <c r="S625" s="6">
        <f t="shared" si="10"/>
        <v>0.25374899968685849</v>
      </c>
      <c r="T625" s="6">
        <f t="shared" si="10"/>
        <v>0.5197105180752235</v>
      </c>
      <c r="U625">
        <f t="shared" si="11"/>
        <v>0.45732399828989478</v>
      </c>
      <c r="V625">
        <f t="shared" si="11"/>
        <v>0.59144643264874142</v>
      </c>
      <c r="W625">
        <f t="shared" si="11"/>
        <v>1.2285452247660522</v>
      </c>
      <c r="X625" t="s">
        <v>553</v>
      </c>
      <c r="Y625" t="s">
        <v>335</v>
      </c>
      <c r="Z625" t="s">
        <v>272</v>
      </c>
      <c r="AA625" s="26" t="s">
        <v>85</v>
      </c>
      <c r="AB625" s="26" t="s">
        <v>102</v>
      </c>
      <c r="AC625" s="20">
        <v>44433</v>
      </c>
      <c r="AD625" s="26" t="s">
        <v>103</v>
      </c>
      <c r="AE625" s="72" t="str">
        <f>VLOOKUP(AD625,cs_lookup!$A$2:$B$54,2,FALSE)</f>
        <v>2</v>
      </c>
    </row>
    <row r="626" spans="1:31" x14ac:dyDescent="0.25">
      <c r="A626" s="21">
        <v>0.39465086104731745</v>
      </c>
      <c r="B626" s="21">
        <v>0.26212275562954146</v>
      </c>
      <c r="C626" s="21">
        <v>0.3191384058123205</v>
      </c>
      <c r="D626" s="22">
        <f t="shared" si="2"/>
        <v>2.5338852608764562</v>
      </c>
      <c r="E626" s="23">
        <f t="shared" si="2"/>
        <v>3.8150064369584977</v>
      </c>
      <c r="F626" s="23">
        <f t="shared" si="2"/>
        <v>3.1334367214583438</v>
      </c>
      <c r="G626" s="28">
        <v>3.2256592754813296E-2</v>
      </c>
      <c r="H626" s="8">
        <f t="shared" si="3"/>
        <v>1.0322565927548133</v>
      </c>
      <c r="I626" s="5">
        <f t="shared" si="4"/>
        <v>2.4547048463155878</v>
      </c>
      <c r="J626" s="5">
        <f t="shared" si="5"/>
        <v>3.6957927551494523</v>
      </c>
      <c r="K626" s="5">
        <f t="shared" si="6"/>
        <v>3.0355211518640437</v>
      </c>
      <c r="L626">
        <v>2.81</v>
      </c>
      <c r="M626">
        <v>3.12</v>
      </c>
      <c r="N626">
        <v>2.81</v>
      </c>
      <c r="O626" s="5">
        <f t="shared" si="7"/>
        <v>2.9006410256410255</v>
      </c>
      <c r="P626" s="5">
        <f t="shared" si="8"/>
        <v>3.2206405693950177</v>
      </c>
      <c r="Q626" s="5">
        <f t="shared" si="9"/>
        <v>2.9006410256410255</v>
      </c>
      <c r="R626" s="6">
        <f t="shared" si="10"/>
        <v>0.34475138121546961</v>
      </c>
      <c r="S626" s="6">
        <f t="shared" si="10"/>
        <v>0.31049723756906078</v>
      </c>
      <c r="T626" s="6">
        <f t="shared" si="10"/>
        <v>0.34475138121546961</v>
      </c>
      <c r="U626">
        <f t="shared" si="11"/>
        <v>1.1447404783584045</v>
      </c>
      <c r="V626">
        <f t="shared" si="11"/>
        <v>0.84420318094211755</v>
      </c>
      <c r="W626">
        <f t="shared" si="11"/>
        <v>0.92570595275689105</v>
      </c>
      <c r="X626" t="s">
        <v>563</v>
      </c>
      <c r="Y626" t="s">
        <v>555</v>
      </c>
      <c r="Z626" t="s">
        <v>272</v>
      </c>
      <c r="AA626" s="26" t="s">
        <v>90</v>
      </c>
      <c r="AB626" s="26" t="s">
        <v>75</v>
      </c>
      <c r="AC626" s="20">
        <v>44433</v>
      </c>
      <c r="AD626" s="26" t="s">
        <v>76</v>
      </c>
      <c r="AE626" s="72" t="str">
        <f>VLOOKUP(AD626,cs_lookup!$A$2:$B$54,2,FALSE)</f>
        <v>2</v>
      </c>
    </row>
    <row r="627" spans="1:31" x14ac:dyDescent="0.25">
      <c r="A627" s="21">
        <v>0.4605635464392287</v>
      </c>
      <c r="B627" s="21">
        <v>0.30545606817076298</v>
      </c>
      <c r="C627" s="21">
        <v>0.22395686105199136</v>
      </c>
      <c r="D627" s="22">
        <f t="shared" si="2"/>
        <v>2.1712530393065963</v>
      </c>
      <c r="E627" s="23">
        <f t="shared" si="2"/>
        <v>3.2737932036791535</v>
      </c>
      <c r="F627" s="23">
        <f t="shared" si="2"/>
        <v>4.465145632523627</v>
      </c>
      <c r="G627" s="28">
        <v>3.358409715416677E-2</v>
      </c>
      <c r="H627" s="8">
        <f t="shared" si="3"/>
        <v>1.0335840971541668</v>
      </c>
      <c r="I627" s="5">
        <f t="shared" si="4"/>
        <v>2.100702831327268</v>
      </c>
      <c r="J627" s="5">
        <f t="shared" si="5"/>
        <v>3.167418319121877</v>
      </c>
      <c r="K627" s="5">
        <f t="shared" si="6"/>
        <v>4.3200603074464849</v>
      </c>
      <c r="L627">
        <v>3.04</v>
      </c>
      <c r="M627">
        <v>3.3</v>
      </c>
      <c r="N627">
        <v>2.4900000000000002</v>
      </c>
      <c r="O627" s="5">
        <f t="shared" si="7"/>
        <v>3.1420956553486672</v>
      </c>
      <c r="P627" s="5">
        <f t="shared" si="8"/>
        <v>3.4108275206087502</v>
      </c>
      <c r="Q627" s="5">
        <f t="shared" si="9"/>
        <v>2.5736244019138756</v>
      </c>
      <c r="R627" s="6">
        <f t="shared" si="10"/>
        <v>0.31825892960888663</v>
      </c>
      <c r="S627" s="6">
        <f t="shared" si="10"/>
        <v>0.29318398363970166</v>
      </c>
      <c r="T627" s="6">
        <f t="shared" si="10"/>
        <v>0.38855708675141176</v>
      </c>
      <c r="U627">
        <f t="shared" si="11"/>
        <v>1.4471347182786747</v>
      </c>
      <c r="V627">
        <f t="shared" si="11"/>
        <v>1.0418579636537808</v>
      </c>
      <c r="W627">
        <f t="shared" si="11"/>
        <v>0.57638084257944011</v>
      </c>
      <c r="X627" t="s">
        <v>552</v>
      </c>
      <c r="Y627" t="s">
        <v>559</v>
      </c>
      <c r="Z627" t="s">
        <v>272</v>
      </c>
      <c r="AA627" s="26" t="s">
        <v>90</v>
      </c>
      <c r="AB627" s="26" t="s">
        <v>75</v>
      </c>
      <c r="AC627" s="20">
        <v>44433</v>
      </c>
      <c r="AD627" s="26" t="s">
        <v>78</v>
      </c>
      <c r="AE627" s="72" t="str">
        <f>VLOOKUP(AD627,cs_lookup!$A$2:$B$54,2,FALSE)</f>
        <v>1</v>
      </c>
    </row>
    <row r="628" spans="1:31" x14ac:dyDescent="0.25">
      <c r="A628" s="21">
        <v>0.18248139500666954</v>
      </c>
      <c r="B628" s="21">
        <v>0.20053081919688795</v>
      </c>
      <c r="C628" s="21">
        <v>0.54523249483117942</v>
      </c>
      <c r="D628" s="22">
        <f t="shared" si="2"/>
        <v>5.4800107154126634</v>
      </c>
      <c r="E628" s="23">
        <f t="shared" si="2"/>
        <v>4.9867646479724703</v>
      </c>
      <c r="F628" s="23">
        <f t="shared" si="2"/>
        <v>1.8340799741028466</v>
      </c>
      <c r="G628" s="28">
        <v>3.7059004441999388E-2</v>
      </c>
      <c r="H628" s="8">
        <f t="shared" si="3"/>
        <v>1.0370590044419994</v>
      </c>
      <c r="I628" s="5">
        <f t="shared" si="4"/>
        <v>5.2841841129003466</v>
      </c>
      <c r="J628" s="5">
        <f t="shared" si="5"/>
        <v>4.8085640514308556</v>
      </c>
      <c r="K628" s="5">
        <f t="shared" si="6"/>
        <v>1.7685396551661907</v>
      </c>
      <c r="L628">
        <v>4.07</v>
      </c>
      <c r="M628">
        <v>3.66</v>
      </c>
      <c r="N628">
        <v>1.93</v>
      </c>
      <c r="O628" s="5">
        <f t="shared" si="7"/>
        <v>4.2208301480789379</v>
      </c>
      <c r="P628" s="5">
        <f t="shared" si="8"/>
        <v>3.7956359562577178</v>
      </c>
      <c r="Q628" s="5">
        <f t="shared" si="9"/>
        <v>2.0015238785730589</v>
      </c>
      <c r="R628" s="6">
        <f t="shared" si="10"/>
        <v>0.23692021827865745</v>
      </c>
      <c r="S628" s="6">
        <f t="shared" si="10"/>
        <v>0.26346046130987322</v>
      </c>
      <c r="T628" s="6">
        <f t="shared" si="10"/>
        <v>0.49961932041146934</v>
      </c>
      <c r="U628">
        <f t="shared" si="11"/>
        <v>0.77022297350765223</v>
      </c>
      <c r="V628">
        <f t="shared" si="11"/>
        <v>0.7611419876815233</v>
      </c>
      <c r="W628">
        <f t="shared" si="11"/>
        <v>1.0912958577785674</v>
      </c>
      <c r="X628" t="s">
        <v>528</v>
      </c>
      <c r="Y628" t="s">
        <v>561</v>
      </c>
      <c r="Z628" t="s">
        <v>272</v>
      </c>
      <c r="AA628" s="26" t="s">
        <v>85</v>
      </c>
      <c r="AB628" s="26" t="s">
        <v>79</v>
      </c>
      <c r="AC628" s="20">
        <v>44433</v>
      </c>
      <c r="AD628" s="26" t="s">
        <v>79</v>
      </c>
      <c r="AE628" s="72" t="str">
        <f>VLOOKUP(AD628,cs_lookup!$A$2:$B$54,2,FALSE)</f>
        <v>2</v>
      </c>
    </row>
    <row r="629" spans="1:31" x14ac:dyDescent="0.25">
      <c r="A629" s="21">
        <v>0.30959347745919191</v>
      </c>
      <c r="B629" s="21">
        <v>0.26593396005018416</v>
      </c>
      <c r="C629" s="21">
        <v>0.38864113797164535</v>
      </c>
      <c r="D629" s="22">
        <f t="shared" si="2"/>
        <v>3.2300422095675834</v>
      </c>
      <c r="E629" s="23">
        <f t="shared" si="2"/>
        <v>3.7603320757201932</v>
      </c>
      <c r="F629" s="23">
        <f t="shared" si="2"/>
        <v>2.5730678054801253</v>
      </c>
      <c r="G629" s="28">
        <v>3.3051218327641019E-2</v>
      </c>
      <c r="H629" s="8">
        <f t="shared" si="3"/>
        <v>1.033051218327641</v>
      </c>
      <c r="I629" s="5">
        <f t="shared" si="4"/>
        <v>3.1267009343414256</v>
      </c>
      <c r="J629" s="5">
        <f t="shared" si="5"/>
        <v>3.6400248206547023</v>
      </c>
      <c r="K629" s="5">
        <f t="shared" si="6"/>
        <v>2.490745627932704</v>
      </c>
      <c r="L629">
        <v>3.46</v>
      </c>
      <c r="M629">
        <v>3.43</v>
      </c>
      <c r="N629">
        <v>2.21</v>
      </c>
      <c r="O629" s="5">
        <f t="shared" si="7"/>
        <v>3.574357215413638</v>
      </c>
      <c r="P629" s="5">
        <f t="shared" si="8"/>
        <v>3.5433656788638088</v>
      </c>
      <c r="Q629" s="5">
        <f t="shared" si="9"/>
        <v>2.2830431925040866</v>
      </c>
      <c r="R629" s="6">
        <f t="shared" si="10"/>
        <v>0.2797705824386319</v>
      </c>
      <c r="S629" s="6">
        <f t="shared" si="10"/>
        <v>0.28221755546287652</v>
      </c>
      <c r="T629" s="6">
        <f t="shared" si="10"/>
        <v>0.43801186209849158</v>
      </c>
      <c r="U629">
        <f t="shared" si="11"/>
        <v>1.106597680001262</v>
      </c>
      <c r="V629">
        <f t="shared" si="11"/>
        <v>0.94230126688616189</v>
      </c>
      <c r="W629">
        <f t="shared" si="11"/>
        <v>0.88728450437320638</v>
      </c>
      <c r="X629" t="s">
        <v>556</v>
      </c>
      <c r="Y629" t="s">
        <v>334</v>
      </c>
      <c r="Z629" t="s">
        <v>272</v>
      </c>
      <c r="AA629" s="26" t="s">
        <v>90</v>
      </c>
      <c r="AB629" s="26" t="s">
        <v>75</v>
      </c>
      <c r="AC629" s="20">
        <v>44433</v>
      </c>
      <c r="AD629" s="26" t="s">
        <v>89</v>
      </c>
      <c r="AE629" s="72" t="str">
        <f>VLOOKUP(AD629,cs_lookup!$A$2:$B$54,2,FALSE)</f>
        <v>1</v>
      </c>
    </row>
    <row r="630" spans="1:31" x14ac:dyDescent="0.25">
      <c r="A630" s="21">
        <v>0.14078042626352552</v>
      </c>
      <c r="B630" s="21">
        <v>0.16461100141471849</v>
      </c>
      <c r="C630" s="21">
        <v>0.60568151300896089</v>
      </c>
      <c r="D630" s="22">
        <f t="shared" si="2"/>
        <v>7.1032602084050351</v>
      </c>
      <c r="E630" s="23">
        <f t="shared" si="2"/>
        <v>6.0749281117646259</v>
      </c>
      <c r="F630" s="23">
        <f t="shared" si="2"/>
        <v>1.6510327268073728</v>
      </c>
      <c r="G630" s="28">
        <v>4.1044427788452964E-2</v>
      </c>
      <c r="H630" s="8">
        <f t="shared" si="3"/>
        <v>1.041044427788453</v>
      </c>
      <c r="I630" s="5">
        <f t="shared" si="4"/>
        <v>6.8232056373375682</v>
      </c>
      <c r="J630" s="5">
        <f t="shared" si="5"/>
        <v>5.8354167695512524</v>
      </c>
      <c r="K630" s="5">
        <f t="shared" si="6"/>
        <v>1.5859387771900868</v>
      </c>
      <c r="L630">
        <v>5.37</v>
      </c>
      <c r="M630">
        <v>3.57</v>
      </c>
      <c r="N630">
        <v>1.74</v>
      </c>
      <c r="O630" s="5">
        <f t="shared" si="7"/>
        <v>5.5904085772239922</v>
      </c>
      <c r="P630" s="5">
        <f t="shared" si="8"/>
        <v>3.716528607204777</v>
      </c>
      <c r="Q630" s="5">
        <f t="shared" si="9"/>
        <v>1.8114173043519082</v>
      </c>
      <c r="R630" s="6">
        <f t="shared" si="10"/>
        <v>0.17887780225476224</v>
      </c>
      <c r="S630" s="6">
        <f t="shared" si="10"/>
        <v>0.26906829078657513</v>
      </c>
      <c r="T630" s="6">
        <f t="shared" si="10"/>
        <v>0.55205390695866274</v>
      </c>
      <c r="U630">
        <f t="shared" si="11"/>
        <v>0.78702010248886289</v>
      </c>
      <c r="V630">
        <f t="shared" si="11"/>
        <v>0.61178149581842722</v>
      </c>
      <c r="W630">
        <f t="shared" si="11"/>
        <v>1.0971419735904773</v>
      </c>
      <c r="X630" t="s">
        <v>301</v>
      </c>
      <c r="Y630" t="s">
        <v>371</v>
      </c>
      <c r="Z630" t="s">
        <v>275</v>
      </c>
      <c r="AA630" s="26" t="s">
        <v>85</v>
      </c>
      <c r="AB630" s="26" t="s">
        <v>102</v>
      </c>
      <c r="AC630" s="20">
        <v>44434</v>
      </c>
      <c r="AD630" s="26" t="s">
        <v>102</v>
      </c>
      <c r="AE630" s="72" t="str">
        <f>VLOOKUP(AD630,cs_lookup!$A$2:$B$54,2,FALSE)</f>
        <v>2</v>
      </c>
    </row>
    <row r="631" spans="1:31" x14ac:dyDescent="0.25">
      <c r="A631" s="21">
        <v>0.13055505117967758</v>
      </c>
      <c r="B631" s="21">
        <v>0.18583447203631551</v>
      </c>
      <c r="C631" s="21">
        <v>0.59158483836474418</v>
      </c>
      <c r="D631" s="22">
        <f t="shared" si="2"/>
        <v>7.6596040594686823</v>
      </c>
      <c r="E631" s="23">
        <f t="shared" si="2"/>
        <v>5.3811329461230502</v>
      </c>
      <c r="F631" s="23">
        <f t="shared" si="2"/>
        <v>1.6903746261722916</v>
      </c>
      <c r="G631" s="28">
        <v>3.9395332209795075E-2</v>
      </c>
      <c r="H631" s="8">
        <f t="shared" si="3"/>
        <v>1.0393953322097951</v>
      </c>
      <c r="I631" s="5">
        <f t="shared" si="4"/>
        <v>7.3692884912077341</v>
      </c>
      <c r="J631" s="5">
        <f t="shared" si="5"/>
        <v>5.1771763633790346</v>
      </c>
      <c r="K631" s="5">
        <f t="shared" si="6"/>
        <v>1.6263057700850831</v>
      </c>
      <c r="L631">
        <v>2.5</v>
      </c>
      <c r="M631">
        <v>3.21</v>
      </c>
      <c r="N631">
        <v>3.05</v>
      </c>
      <c r="O631" s="5">
        <f t="shared" si="7"/>
        <v>2.5984883305244875</v>
      </c>
      <c r="P631" s="5">
        <f t="shared" si="8"/>
        <v>3.3364590163934422</v>
      </c>
      <c r="Q631" s="5">
        <f t="shared" si="9"/>
        <v>3.1701557632398747</v>
      </c>
      <c r="R631" s="6">
        <f t="shared" si="10"/>
        <v>0.3848391344509739</v>
      </c>
      <c r="S631" s="6">
        <f t="shared" si="10"/>
        <v>0.2997189520646214</v>
      </c>
      <c r="T631" s="6">
        <f t="shared" si="10"/>
        <v>0.31544191348440487</v>
      </c>
      <c r="U631">
        <f t="shared" si="11"/>
        <v>0.33924577698141944</v>
      </c>
      <c r="V631">
        <f t="shared" si="11"/>
        <v>0.62002909978227982</v>
      </c>
      <c r="W631">
        <f t="shared" si="11"/>
        <v>1.8754160847873236</v>
      </c>
      <c r="X631" t="s">
        <v>374</v>
      </c>
      <c r="Y631" t="s">
        <v>380</v>
      </c>
      <c r="Z631" t="s">
        <v>275</v>
      </c>
      <c r="AA631" s="26" t="s">
        <v>85</v>
      </c>
      <c r="AB631" s="26" t="s">
        <v>79</v>
      </c>
      <c r="AC631" s="20">
        <v>44434</v>
      </c>
      <c r="AD631" s="26" t="s">
        <v>79</v>
      </c>
      <c r="AE631" s="72" t="str">
        <f>VLOOKUP(AD631,cs_lookup!$A$2:$B$54,2,FALSE)</f>
        <v>2</v>
      </c>
    </row>
    <row r="632" spans="1:31" x14ac:dyDescent="0.25">
      <c r="A632" s="21">
        <v>0.26693879210953692</v>
      </c>
      <c r="B632" s="21">
        <v>0.29974530829404322</v>
      </c>
      <c r="C632" s="21">
        <v>0.39748290054546048</v>
      </c>
      <c r="D632" s="22">
        <f t="shared" si="2"/>
        <v>3.7461771370781332</v>
      </c>
      <c r="E632" s="23">
        <f t="shared" si="2"/>
        <v>3.33616564573222</v>
      </c>
      <c r="F632" s="23">
        <f t="shared" si="2"/>
        <v>2.515831495210771</v>
      </c>
      <c r="G632" s="28">
        <v>3.8509998819494129E-2</v>
      </c>
      <c r="H632" s="8">
        <f t="shared" si="3"/>
        <v>1.0385099988194941</v>
      </c>
      <c r="I632" s="5">
        <f t="shared" si="4"/>
        <v>3.6072615009355005</v>
      </c>
      <c r="J632" s="5">
        <f t="shared" si="5"/>
        <v>3.2124540442793434</v>
      </c>
      <c r="K632" s="5">
        <f t="shared" si="6"/>
        <v>2.4225395018541884</v>
      </c>
      <c r="L632">
        <v>2.5299999999999998</v>
      </c>
      <c r="M632">
        <v>3.06</v>
      </c>
      <c r="N632">
        <v>3.16</v>
      </c>
      <c r="O632" s="5">
        <f t="shared" si="7"/>
        <v>2.6274302970133201</v>
      </c>
      <c r="P632" s="5">
        <f t="shared" si="8"/>
        <v>3.1778405963876519</v>
      </c>
      <c r="Q632" s="5">
        <f t="shared" si="9"/>
        <v>3.2816915962696016</v>
      </c>
      <c r="R632" s="6">
        <f t="shared" si="10"/>
        <v>0.38060001102093188</v>
      </c>
      <c r="S632" s="6">
        <f t="shared" si="10"/>
        <v>0.31467909407939793</v>
      </c>
      <c r="T632" s="6">
        <f t="shared" si="10"/>
        <v>0.30472089489967014</v>
      </c>
      <c r="U632">
        <f t="shared" si="11"/>
        <v>0.70136306983673746</v>
      </c>
      <c r="V632">
        <f t="shared" si="11"/>
        <v>0.95254280927354285</v>
      </c>
      <c r="W632">
        <f t="shared" si="11"/>
        <v>1.3044162943809035</v>
      </c>
      <c r="X632" t="s">
        <v>510</v>
      </c>
      <c r="Y632" t="s">
        <v>478</v>
      </c>
      <c r="Z632" t="s">
        <v>275</v>
      </c>
      <c r="AA632" s="26" t="s">
        <v>90</v>
      </c>
      <c r="AB632" s="26" t="s">
        <v>75</v>
      </c>
      <c r="AC632" s="20">
        <v>44434</v>
      </c>
      <c r="AD632" s="26" t="s">
        <v>79</v>
      </c>
      <c r="AE632" s="72" t="str">
        <f>VLOOKUP(AD632,cs_lookup!$A$2:$B$54,2,FALSE)</f>
        <v>2</v>
      </c>
    </row>
    <row r="633" spans="1:31" x14ac:dyDescent="0.25">
      <c r="A633" s="21">
        <v>0.32661615035737884</v>
      </c>
      <c r="B633" s="21">
        <v>0.39470151790114838</v>
      </c>
      <c r="C633" s="21">
        <v>0.2679023102307993</v>
      </c>
      <c r="D633" s="22">
        <f t="shared" si="2"/>
        <v>3.0616979561660189</v>
      </c>
      <c r="E633" s="23">
        <f t="shared" si="2"/>
        <v>2.5335600565145193</v>
      </c>
      <c r="F633" s="23">
        <f t="shared" si="2"/>
        <v>3.7327039066534908</v>
      </c>
      <c r="G633" s="28">
        <v>4.2171568186653241E-2</v>
      </c>
      <c r="H633" s="8">
        <f t="shared" si="3"/>
        <v>1.0421715681866532</v>
      </c>
      <c r="I633" s="5">
        <f t="shared" si="4"/>
        <v>2.9378060672805342</v>
      </c>
      <c r="J633" s="5">
        <f t="shared" si="5"/>
        <v>2.4310393162258652</v>
      </c>
      <c r="K633" s="5">
        <f t="shared" si="6"/>
        <v>3.5816597003776276</v>
      </c>
      <c r="L633">
        <v>1.88</v>
      </c>
      <c r="M633">
        <v>3.56</v>
      </c>
      <c r="N633">
        <v>4.3600000000000003</v>
      </c>
      <c r="O633" s="5">
        <f t="shared" si="7"/>
        <v>1.959282548190908</v>
      </c>
      <c r="P633" s="5">
        <f t="shared" si="8"/>
        <v>3.7101307827444856</v>
      </c>
      <c r="Q633" s="5">
        <f t="shared" si="9"/>
        <v>4.5438680372938087</v>
      </c>
      <c r="R633" s="6">
        <f t="shared" si="10"/>
        <v>0.51039090861261649</v>
      </c>
      <c r="S633" s="6">
        <f t="shared" si="10"/>
        <v>0.26953227758194348</v>
      </c>
      <c r="T633" s="6">
        <f t="shared" si="10"/>
        <v>0.22007681380544009</v>
      </c>
      <c r="U633">
        <f t="shared" si="11"/>
        <v>0.63993332335251008</v>
      </c>
      <c r="V633">
        <f t="shared" si="11"/>
        <v>1.4643942515610242</v>
      </c>
      <c r="W633">
        <f t="shared" si="11"/>
        <v>1.217312744574899</v>
      </c>
      <c r="X633" t="s">
        <v>475</v>
      </c>
      <c r="Y633" t="s">
        <v>306</v>
      </c>
      <c r="Z633" t="s">
        <v>275</v>
      </c>
      <c r="AA633" s="26" t="s">
        <v>90</v>
      </c>
      <c r="AB633" s="26" t="s">
        <v>75</v>
      </c>
      <c r="AC633" s="20">
        <v>44434</v>
      </c>
      <c r="AD633" s="26" t="s">
        <v>94</v>
      </c>
      <c r="AE633" s="72" t="str">
        <f>VLOOKUP(AD633,cs_lookup!$A$2:$B$54,2,FALSE)</f>
        <v>1</v>
      </c>
    </row>
    <row r="634" spans="1:31" x14ac:dyDescent="0.25">
      <c r="A634" s="21">
        <v>0.56722196125091118</v>
      </c>
      <c r="B634" s="21">
        <v>0.26776510778784068</v>
      </c>
      <c r="C634" s="21">
        <v>0.15974868359977451</v>
      </c>
      <c r="D634" s="22">
        <f t="shared" si="2"/>
        <v>1.7629782841882051</v>
      </c>
      <c r="E634" s="23">
        <f t="shared" si="2"/>
        <v>3.7346165385832633</v>
      </c>
      <c r="F634" s="23">
        <f t="shared" si="2"/>
        <v>6.2598324910479048</v>
      </c>
      <c r="G634" s="28">
        <v>3.2160920253167857E-2</v>
      </c>
      <c r="H634" s="8">
        <f t="shared" si="3"/>
        <v>1.0321609202531679</v>
      </c>
      <c r="I634" s="5">
        <f t="shared" si="4"/>
        <v>1.7080459544581312</v>
      </c>
      <c r="J634" s="5">
        <f t="shared" si="5"/>
        <v>3.6182502798761638</v>
      </c>
      <c r="K634" s="5">
        <f t="shared" si="6"/>
        <v>6.0647834734069344</v>
      </c>
      <c r="L634">
        <v>2.72</v>
      </c>
      <c r="M634">
        <v>3.24</v>
      </c>
      <c r="N634">
        <v>2.81</v>
      </c>
      <c r="O634" s="5">
        <f t="shared" si="7"/>
        <v>2.8074777030886167</v>
      </c>
      <c r="P634" s="5">
        <f t="shared" si="8"/>
        <v>3.3442013816202643</v>
      </c>
      <c r="Q634" s="5">
        <f t="shared" si="9"/>
        <v>2.9003721859114018</v>
      </c>
      <c r="R634" s="6">
        <f t="shared" si="10"/>
        <v>0.35619160889500945</v>
      </c>
      <c r="S634" s="6">
        <f t="shared" si="10"/>
        <v>0.29902505438099558</v>
      </c>
      <c r="T634" s="6">
        <f t="shared" si="10"/>
        <v>0.34478333672399492</v>
      </c>
      <c r="U634">
        <f t="shared" si="11"/>
        <v>1.5924630089141285</v>
      </c>
      <c r="V634">
        <f t="shared" si="11"/>
        <v>0.89546044341379571</v>
      </c>
      <c r="W634">
        <f t="shared" si="11"/>
        <v>0.46333063864874685</v>
      </c>
      <c r="X634" t="s">
        <v>434</v>
      </c>
      <c r="Y634" t="s">
        <v>431</v>
      </c>
      <c r="Z634" t="s">
        <v>278</v>
      </c>
      <c r="AA634" s="26" t="s">
        <v>90</v>
      </c>
      <c r="AB634" s="26" t="s">
        <v>75</v>
      </c>
      <c r="AC634" s="20">
        <v>44434</v>
      </c>
      <c r="AD634" s="26" t="s">
        <v>79</v>
      </c>
      <c r="AE634" s="72" t="str">
        <f>VLOOKUP(AD634,cs_lookup!$A$2:$B$54,2,FALSE)</f>
        <v>2</v>
      </c>
    </row>
    <row r="635" spans="1:31" x14ac:dyDescent="0.25">
      <c r="A635" s="21">
        <v>0</v>
      </c>
      <c r="B635" s="21">
        <v>7.4677856217447727E-2</v>
      </c>
      <c r="C635" s="21">
        <v>0.6909353987800414</v>
      </c>
      <c r="D635" s="22" t="e">
        <f t="shared" si="2"/>
        <v>#DIV/0!</v>
      </c>
      <c r="E635" s="23">
        <f t="shared" si="2"/>
        <v>13.390850389279922</v>
      </c>
      <c r="F635" s="23">
        <f t="shared" si="2"/>
        <v>1.4473133114407835</v>
      </c>
      <c r="G635" s="28">
        <v>3.4678010761036493E-2</v>
      </c>
      <c r="H635" s="8">
        <f t="shared" si="3"/>
        <v>1.0346780107610365</v>
      </c>
      <c r="I635" s="5" t="e">
        <f t="shared" si="4"/>
        <v>#DIV/0!</v>
      </c>
      <c r="J635" s="5">
        <f t="shared" si="5"/>
        <v>12.942045979531887</v>
      </c>
      <c r="K635" s="5">
        <f t="shared" si="6"/>
        <v>1.3988055186137003</v>
      </c>
      <c r="L635">
        <v>1.79</v>
      </c>
      <c r="M635">
        <v>3.91</v>
      </c>
      <c r="N635">
        <v>4.54</v>
      </c>
      <c r="O635" s="5">
        <f t="shared" si="7"/>
        <v>1.8520736392622554</v>
      </c>
      <c r="P635" s="5">
        <f t="shared" si="8"/>
        <v>4.0455910220756532</v>
      </c>
      <c r="Q635" s="5">
        <f t="shared" si="9"/>
        <v>4.6974381688551059</v>
      </c>
      <c r="R635" s="6">
        <f t="shared" si="10"/>
        <v>0.53993533453579867</v>
      </c>
      <c r="S635" s="6">
        <f t="shared" si="10"/>
        <v>0.24718267233224542</v>
      </c>
      <c r="T635" s="6">
        <f t="shared" si="10"/>
        <v>0.21288199313195585</v>
      </c>
      <c r="U635" t="e">
        <f t="shared" si="11"/>
        <v>#DIV/0!</v>
      </c>
      <c r="V635">
        <f t="shared" si="11"/>
        <v>0.30211606466116298</v>
      </c>
      <c r="W635">
        <f t="shared" si="11"/>
        <v>3.2456263144424899</v>
      </c>
      <c r="X635" t="s">
        <v>359</v>
      </c>
      <c r="Y635" t="s">
        <v>497</v>
      </c>
      <c r="Z635" t="s">
        <v>278</v>
      </c>
      <c r="AA635" s="26" t="s">
        <v>85</v>
      </c>
      <c r="AB635" s="26" t="s">
        <v>87</v>
      </c>
      <c r="AC635" s="20">
        <v>44434</v>
      </c>
      <c r="AD635" s="26" t="s">
        <v>79</v>
      </c>
      <c r="AE635" s="72" t="str">
        <f>VLOOKUP(AD635,cs_lookup!$A$2:$B$54,2,FALSE)</f>
        <v>2</v>
      </c>
    </row>
    <row r="636" spans="1:31" x14ac:dyDescent="0.25">
      <c r="A636" s="21">
        <v>0.36748335516280434</v>
      </c>
      <c r="B636" s="21">
        <v>0.26487425815215709</v>
      </c>
      <c r="C636" s="21">
        <v>0.3403097276182489</v>
      </c>
      <c r="D636" s="22">
        <f t="shared" si="2"/>
        <v>2.7212116846951475</v>
      </c>
      <c r="E636" s="23">
        <f t="shared" si="2"/>
        <v>3.7753763124295365</v>
      </c>
      <c r="F636" s="23">
        <f t="shared" si="2"/>
        <v>2.938499604459663</v>
      </c>
      <c r="G636" s="28">
        <v>3.69122610848438E-2</v>
      </c>
      <c r="H636" s="8">
        <f t="shared" si="3"/>
        <v>1.0369122610848438</v>
      </c>
      <c r="I636" s="5">
        <f t="shared" si="4"/>
        <v>2.6243413129748769</v>
      </c>
      <c r="J636" s="5">
        <f t="shared" si="5"/>
        <v>3.6409795255768724</v>
      </c>
      <c r="K636" s="5">
        <f t="shared" si="6"/>
        <v>2.8338941632200689</v>
      </c>
      <c r="L636">
        <v>1.86</v>
      </c>
      <c r="M636">
        <v>3.88</v>
      </c>
      <c r="N636">
        <v>4.1399999999999997</v>
      </c>
      <c r="O636" s="5">
        <f t="shared" si="7"/>
        <v>1.9286568056178095</v>
      </c>
      <c r="P636" s="5">
        <f t="shared" si="8"/>
        <v>4.023219573009194</v>
      </c>
      <c r="Q636" s="5">
        <f t="shared" si="9"/>
        <v>4.2928167608912533</v>
      </c>
      <c r="R636" s="6">
        <f t="shared" si="10"/>
        <v>0.51849556493783167</v>
      </c>
      <c r="S636" s="6">
        <f t="shared" si="10"/>
        <v>0.24855715226401209</v>
      </c>
      <c r="T636" s="6">
        <f t="shared" si="10"/>
        <v>0.23294728279815627</v>
      </c>
      <c r="U636">
        <f t="shared" si="11"/>
        <v>0.70874927388600917</v>
      </c>
      <c r="V636">
        <f t="shared" si="11"/>
        <v>1.0656472997840485</v>
      </c>
      <c r="W636">
        <f t="shared" si="11"/>
        <v>1.4608873026139557</v>
      </c>
      <c r="X636" t="s">
        <v>432</v>
      </c>
      <c r="Y636" t="s">
        <v>357</v>
      </c>
      <c r="Z636" t="s">
        <v>278</v>
      </c>
      <c r="AA636" s="26" t="s">
        <v>90</v>
      </c>
      <c r="AB636" s="26" t="s">
        <v>75</v>
      </c>
      <c r="AC636" s="20">
        <v>44434</v>
      </c>
      <c r="AD636" s="26" t="s">
        <v>86</v>
      </c>
      <c r="AE636" s="72" t="str">
        <f>VLOOKUP(AD636,cs_lookup!$A$2:$B$54,2,FALSE)</f>
        <v>1</v>
      </c>
    </row>
    <row r="637" spans="1:31" x14ac:dyDescent="0.25">
      <c r="A637" s="21">
        <v>0.52151623306628792</v>
      </c>
      <c r="B637" s="21">
        <v>0.22408643493243421</v>
      </c>
      <c r="C637" s="21">
        <v>0.23967523800997473</v>
      </c>
      <c r="D637" s="22">
        <f t="shared" si="2"/>
        <v>1.9174858548897631</v>
      </c>
      <c r="E637" s="23">
        <f t="shared" si="2"/>
        <v>4.4625637437693033</v>
      </c>
      <c r="F637" s="23">
        <f t="shared" si="2"/>
        <v>4.172312535508496</v>
      </c>
      <c r="G637" s="28">
        <v>3.9483765976219498E-2</v>
      </c>
      <c r="H637" s="8">
        <f t="shared" si="3"/>
        <v>1.0394837659762195</v>
      </c>
      <c r="I637" s="5">
        <f t="shared" si="4"/>
        <v>1.8446520452284099</v>
      </c>
      <c r="J637" s="5">
        <f t="shared" si="5"/>
        <v>4.2930576598070642</v>
      </c>
      <c r="K637" s="5">
        <f t="shared" si="6"/>
        <v>4.013831357520159</v>
      </c>
      <c r="L637">
        <v>1.58</v>
      </c>
      <c r="M637">
        <v>4.51</v>
      </c>
      <c r="N637">
        <v>5.41</v>
      </c>
      <c r="O637" s="5">
        <f t="shared" si="7"/>
        <v>1.6423843502424269</v>
      </c>
      <c r="P637" s="5">
        <f t="shared" si="8"/>
        <v>4.6880717845527498</v>
      </c>
      <c r="Q637" s="5">
        <f t="shared" si="9"/>
        <v>5.6236071739313473</v>
      </c>
      <c r="R637" s="6">
        <f t="shared" si="10"/>
        <v>0.60887087718072408</v>
      </c>
      <c r="S637" s="6">
        <f t="shared" si="10"/>
        <v>0.2133073139568834</v>
      </c>
      <c r="T637" s="6">
        <f t="shared" si="10"/>
        <v>0.17782180886239263</v>
      </c>
      <c r="U637">
        <f t="shared" si="11"/>
        <v>0.85653009958545334</v>
      </c>
      <c r="V637">
        <f t="shared" si="11"/>
        <v>1.0505332929077607</v>
      </c>
      <c r="W637">
        <f t="shared" si="11"/>
        <v>1.3478393878865971</v>
      </c>
      <c r="X637" t="s">
        <v>355</v>
      </c>
      <c r="Y637" t="s">
        <v>433</v>
      </c>
      <c r="Z637" t="s">
        <v>278</v>
      </c>
      <c r="AA637" s="26" t="s">
        <v>84</v>
      </c>
      <c r="AB637" s="26" t="s">
        <v>86</v>
      </c>
      <c r="AC637" s="20">
        <v>44434</v>
      </c>
      <c r="AD637" s="26" t="s">
        <v>78</v>
      </c>
      <c r="AE637" s="72" t="str">
        <f>VLOOKUP(AD637,cs_lookup!$A$2:$B$54,2,FALSE)</f>
        <v>1</v>
      </c>
    </row>
    <row r="638" spans="1:31" x14ac:dyDescent="0.25">
      <c r="A638" s="21">
        <v>0.66801577671817713</v>
      </c>
      <c r="B638" s="21">
        <v>0.18574646868760025</v>
      </c>
      <c r="C638" s="21">
        <v>0.13754594945844839</v>
      </c>
      <c r="D638" s="22">
        <f t="shared" si="2"/>
        <v>1.4969706328086927</v>
      </c>
      <c r="E638" s="23">
        <f t="shared" si="2"/>
        <v>5.3836824304954138</v>
      </c>
      <c r="F638" s="23">
        <f t="shared" si="2"/>
        <v>7.2702977000576272</v>
      </c>
      <c r="G638" s="28">
        <v>4.4951172858149535E-2</v>
      </c>
      <c r="H638" s="8">
        <f t="shared" si="3"/>
        <v>1.0449511728581495</v>
      </c>
      <c r="I638" s="5">
        <f t="shared" si="4"/>
        <v>1.4325747189834526</v>
      </c>
      <c r="J638" s="5">
        <f t="shared" si="5"/>
        <v>5.1520899448057182</v>
      </c>
      <c r="K638" s="5">
        <f t="shared" si="6"/>
        <v>6.9575477676836472</v>
      </c>
      <c r="L638">
        <v>1.32</v>
      </c>
      <c r="M638">
        <v>5.25</v>
      </c>
      <c r="N638">
        <v>10.32</v>
      </c>
      <c r="O638" s="5">
        <f t="shared" si="7"/>
        <v>1.3793355481727574</v>
      </c>
      <c r="P638" s="5">
        <f t="shared" si="8"/>
        <v>5.4859936575052854</v>
      </c>
      <c r="Q638" s="5">
        <f t="shared" si="9"/>
        <v>10.783896103896103</v>
      </c>
      <c r="R638" s="6">
        <f t="shared" si="10"/>
        <v>0.72498675273375413</v>
      </c>
      <c r="S638" s="6">
        <f t="shared" si="10"/>
        <v>0.18228238354448673</v>
      </c>
      <c r="T638" s="6">
        <f t="shared" si="10"/>
        <v>9.2730863721759246E-2</v>
      </c>
      <c r="U638">
        <f t="shared" si="11"/>
        <v>0.92141790756761721</v>
      </c>
      <c r="V638">
        <f t="shared" si="11"/>
        <v>1.0190039491241789</v>
      </c>
      <c r="W638">
        <f t="shared" si="11"/>
        <v>1.4832812284716519</v>
      </c>
      <c r="X638" t="s">
        <v>379</v>
      </c>
      <c r="Y638" t="s">
        <v>302</v>
      </c>
      <c r="Z638" t="s">
        <v>275</v>
      </c>
      <c r="AA638" s="26" t="s">
        <v>84</v>
      </c>
      <c r="AB638" s="26" t="s">
        <v>86</v>
      </c>
      <c r="AC638" s="20">
        <v>44435</v>
      </c>
      <c r="AD638" s="26" t="s">
        <v>94</v>
      </c>
      <c r="AE638" s="72" t="str">
        <f>VLOOKUP(AD638,cs_lookup!$A$2:$B$54,2,FALSE)</f>
        <v>1</v>
      </c>
    </row>
    <row r="639" spans="1:31" x14ac:dyDescent="0.25">
      <c r="A639" s="21">
        <v>0.27923505758994749</v>
      </c>
      <c r="B639" s="21">
        <v>0.28120069675821202</v>
      </c>
      <c r="C639" s="21">
        <v>0.4016678031751435</v>
      </c>
      <c r="D639" s="22">
        <f t="shared" si="2"/>
        <v>3.581212218232587</v>
      </c>
      <c r="E639" s="23">
        <f t="shared" si="2"/>
        <v>3.5561789552030922</v>
      </c>
      <c r="F639" s="23">
        <f t="shared" si="2"/>
        <v>2.4896195116837863</v>
      </c>
      <c r="G639" s="28">
        <v>3.4083286057065454E-2</v>
      </c>
      <c r="H639" s="8">
        <f t="shared" si="3"/>
        <v>1.0340832860570655</v>
      </c>
      <c r="I639" s="5">
        <f t="shared" si="4"/>
        <v>3.463175806551968</v>
      </c>
      <c r="J639" s="5">
        <f t="shared" si="5"/>
        <v>3.438967637474073</v>
      </c>
      <c r="K639" s="5">
        <f t="shared" si="6"/>
        <v>2.4075618910510053</v>
      </c>
      <c r="L639">
        <v>3.42</v>
      </c>
      <c r="M639">
        <v>3.41</v>
      </c>
      <c r="N639">
        <v>2.23</v>
      </c>
      <c r="O639" s="5">
        <f t="shared" si="7"/>
        <v>3.5365648383151638</v>
      </c>
      <c r="P639" s="5">
        <f t="shared" si="8"/>
        <v>3.5262240054545932</v>
      </c>
      <c r="Q639" s="5">
        <f t="shared" si="9"/>
        <v>2.3060057279072561</v>
      </c>
      <c r="R639" s="6">
        <f t="shared" si="10"/>
        <v>0.28276026192592152</v>
      </c>
      <c r="S639" s="6">
        <f t="shared" si="10"/>
        <v>0.28358947090517639</v>
      </c>
      <c r="T639" s="6">
        <f t="shared" si="10"/>
        <v>0.43365026716890204</v>
      </c>
      <c r="U639">
        <f t="shared" si="11"/>
        <v>0.98753288629751801</v>
      </c>
      <c r="V639">
        <f t="shared" si="11"/>
        <v>0.9915766472593649</v>
      </c>
      <c r="W639">
        <f t="shared" si="11"/>
        <v>0.92624825483780526</v>
      </c>
      <c r="X639" t="s">
        <v>429</v>
      </c>
      <c r="Y639" t="s">
        <v>299</v>
      </c>
      <c r="Z639" t="s">
        <v>278</v>
      </c>
      <c r="AA639" s="26" t="s">
        <v>90</v>
      </c>
      <c r="AB639" s="26" t="s">
        <v>75</v>
      </c>
      <c r="AC639" s="20">
        <v>44435</v>
      </c>
      <c r="AD639" s="26" t="s">
        <v>75</v>
      </c>
      <c r="AE639" s="72" t="str">
        <f>VLOOKUP(AD639,cs_lookup!$A$2:$B$54,2,FALSE)</f>
        <v>X</v>
      </c>
    </row>
    <row r="640" spans="1:31" x14ac:dyDescent="0.25">
      <c r="A640" s="21">
        <v>0</v>
      </c>
      <c r="B640" s="21">
        <v>0.27327249443997786</v>
      </c>
      <c r="C640" s="21">
        <v>0.62689101801957847</v>
      </c>
      <c r="D640" s="22" t="e">
        <f t="shared" si="2"/>
        <v>#DIV/0!</v>
      </c>
      <c r="E640" s="23">
        <f t="shared" si="2"/>
        <v>3.6593510885510727</v>
      </c>
      <c r="F640" s="23">
        <f t="shared" si="2"/>
        <v>1.5951735967746294</v>
      </c>
      <c r="G640" s="28">
        <v>3.4067147427471411E-2</v>
      </c>
      <c r="H640" s="8">
        <f t="shared" si="3"/>
        <v>1.0340671474274714</v>
      </c>
      <c r="I640" s="5" t="e">
        <f t="shared" si="4"/>
        <v>#DIV/0!</v>
      </c>
      <c r="J640" s="5">
        <f t="shared" si="5"/>
        <v>3.538794456099609</v>
      </c>
      <c r="K640" s="5">
        <f t="shared" si="6"/>
        <v>1.5426209030458669</v>
      </c>
      <c r="L640">
        <v>2.09</v>
      </c>
      <c r="M640">
        <v>3.38</v>
      </c>
      <c r="N640">
        <v>3.85</v>
      </c>
      <c r="O640" s="5">
        <f t="shared" si="7"/>
        <v>2.1612003381234151</v>
      </c>
      <c r="P640" s="5">
        <f t="shared" si="8"/>
        <v>3.4951469583048533</v>
      </c>
      <c r="Q640" s="5">
        <f t="shared" si="9"/>
        <v>3.9811585175957651</v>
      </c>
      <c r="R640" s="6">
        <f t="shared" si="10"/>
        <v>0.46270583173622248</v>
      </c>
      <c r="S640" s="6">
        <f t="shared" si="10"/>
        <v>0.28611100246411386</v>
      </c>
      <c r="T640" s="6">
        <f t="shared" si="10"/>
        <v>0.2511831657996636</v>
      </c>
      <c r="U640" t="e">
        <f t="shared" si="11"/>
        <v>#DIV/0!</v>
      </c>
      <c r="V640">
        <f t="shared" si="11"/>
        <v>0.95512752773026854</v>
      </c>
      <c r="W640">
        <f t="shared" si="11"/>
        <v>2.4957525159929248</v>
      </c>
      <c r="X640" t="s">
        <v>354</v>
      </c>
      <c r="Y640" t="s">
        <v>496</v>
      </c>
      <c r="Z640" t="s">
        <v>278</v>
      </c>
      <c r="AA640" s="26" t="s">
        <v>85</v>
      </c>
      <c r="AB640" s="26" t="s">
        <v>76</v>
      </c>
      <c r="AC640" s="20">
        <v>44435</v>
      </c>
      <c r="AD640" s="26" t="s">
        <v>75</v>
      </c>
      <c r="AE640" s="72" t="str">
        <f>VLOOKUP(AD640,cs_lookup!$A$2:$B$54,2,FALSE)</f>
        <v>X</v>
      </c>
    </row>
    <row r="641" spans="1:31" x14ac:dyDescent="0.25">
      <c r="A641" s="21">
        <v>0.25386066251697487</v>
      </c>
      <c r="B641" s="21">
        <v>0.22077121002626715</v>
      </c>
      <c r="C641" s="21">
        <v>0.47359516463821655</v>
      </c>
      <c r="D641" s="22">
        <f t="shared" si="2"/>
        <v>3.9391687947443734</v>
      </c>
      <c r="E641" s="23">
        <f t="shared" si="2"/>
        <v>4.5295761158396557</v>
      </c>
      <c r="F641" s="23">
        <f t="shared" si="2"/>
        <v>2.1115080445635646</v>
      </c>
      <c r="G641" s="28">
        <v>3.4719247704386058E-2</v>
      </c>
      <c r="H641" s="8">
        <f t="shared" si="3"/>
        <v>1.0347192477043861</v>
      </c>
      <c r="I641" s="5">
        <f t="shared" si="4"/>
        <v>3.806992866406766</v>
      </c>
      <c r="J641" s="5">
        <f t="shared" si="5"/>
        <v>4.3775895015859723</v>
      </c>
      <c r="K641" s="5">
        <f t="shared" si="6"/>
        <v>2.0406579361968258</v>
      </c>
      <c r="L641">
        <v>2.21</v>
      </c>
      <c r="M641">
        <v>3.63</v>
      </c>
      <c r="N641">
        <v>3.26</v>
      </c>
      <c r="O641" s="5">
        <f t="shared" si="7"/>
        <v>2.2867295374266932</v>
      </c>
      <c r="P641" s="5">
        <f t="shared" si="8"/>
        <v>3.7560308691669211</v>
      </c>
      <c r="Q641" s="5">
        <f t="shared" si="9"/>
        <v>3.3731847475162984</v>
      </c>
      <c r="R641" s="6">
        <f t="shared" si="10"/>
        <v>0.43730576075267824</v>
      </c>
      <c r="S641" s="6">
        <f t="shared" si="10"/>
        <v>0.26623849346099693</v>
      </c>
      <c r="T641" s="6">
        <f t="shared" si="10"/>
        <v>0.29645574578632483</v>
      </c>
      <c r="U641">
        <f t="shared" si="11"/>
        <v>0.58051067536827583</v>
      </c>
      <c r="V641">
        <f t="shared" si="11"/>
        <v>0.82922347988199319</v>
      </c>
      <c r="W641">
        <f t="shared" si="11"/>
        <v>1.597523985855102</v>
      </c>
      <c r="X641" t="s">
        <v>300</v>
      </c>
      <c r="Y641" t="s">
        <v>356</v>
      </c>
      <c r="Z641" t="s">
        <v>278</v>
      </c>
      <c r="AA641" s="26" t="s">
        <v>85</v>
      </c>
      <c r="AB641" s="26" t="s">
        <v>79</v>
      </c>
      <c r="AC641" s="20">
        <v>44435</v>
      </c>
      <c r="AD641" s="26" t="s">
        <v>75</v>
      </c>
      <c r="AE641" s="72" t="str">
        <f>VLOOKUP(AD641,cs_lookup!$A$2:$B$54,2,FALSE)</f>
        <v>X</v>
      </c>
    </row>
    <row r="642" spans="1:31" x14ac:dyDescent="0.25">
      <c r="A642" s="124">
        <v>0</v>
      </c>
      <c r="B642" s="124">
        <v>0.37798930556003496</v>
      </c>
      <c r="C642" s="124">
        <v>0.56392829042802584</v>
      </c>
      <c r="D642" s="120" t="e">
        <f t="shared" si="2"/>
        <v>#DIV/0!</v>
      </c>
      <c r="E642" s="121">
        <f t="shared" si="2"/>
        <v>2.6455774946288075</v>
      </c>
      <c r="F642" s="121">
        <f t="shared" si="2"/>
        <v>1.7732751077995972</v>
      </c>
      <c r="G642" s="109">
        <v>3.5377665812448278E-2</v>
      </c>
      <c r="H642" s="122">
        <f t="shared" si="3"/>
        <v>1.0353776658124483</v>
      </c>
      <c r="I642" s="122" t="e">
        <f t="shared" si="4"/>
        <v>#DIV/0!</v>
      </c>
      <c r="J642" s="122">
        <f t="shared" si="5"/>
        <v>2.5551811498202013</v>
      </c>
      <c r="K642" s="122">
        <f t="shared" si="6"/>
        <v>1.7126843337963349</v>
      </c>
      <c r="L642" s="97">
        <v>1.68</v>
      </c>
      <c r="M642" s="97">
        <v>4.29</v>
      </c>
      <c r="N642" s="97">
        <v>4.83</v>
      </c>
      <c r="O642" s="122">
        <f t="shared" si="7"/>
        <v>1.739434478564913</v>
      </c>
      <c r="P642" s="122">
        <f t="shared" si="8"/>
        <v>4.4417701863354031</v>
      </c>
      <c r="Q642" s="122">
        <f t="shared" si="9"/>
        <v>5.0008741258741249</v>
      </c>
      <c r="R642" s="123">
        <f t="shared" si="10"/>
        <v>0.57489949309561283</v>
      </c>
      <c r="S642" s="123">
        <f t="shared" si="10"/>
        <v>0.22513546582765254</v>
      </c>
      <c r="T642" s="123">
        <f t="shared" si="10"/>
        <v>0.19996504107673488</v>
      </c>
      <c r="U642" s="97" t="e">
        <f t="shared" si="11"/>
        <v>#DIV/0!</v>
      </c>
      <c r="V642" s="97">
        <f t="shared" si="11"/>
        <v>1.6789416281901859</v>
      </c>
      <c r="W642" s="97">
        <f t="shared" si="11"/>
        <v>2.8201343964499435</v>
      </c>
      <c r="X642" s="97" t="s">
        <v>430</v>
      </c>
      <c r="Y642" s="97" t="s">
        <v>358</v>
      </c>
      <c r="Z642" s="97" t="s">
        <v>278</v>
      </c>
      <c r="AA642" s="117" t="s">
        <v>85</v>
      </c>
      <c r="AB642" s="117" t="s">
        <v>76</v>
      </c>
      <c r="AC642" s="105">
        <v>44435</v>
      </c>
      <c r="AD642" s="26" t="s">
        <v>94</v>
      </c>
      <c r="AE642" s="72" t="str">
        <f>VLOOKUP(AD642,cs_lookup!$A$2:$B$54,2,FALSE)</f>
        <v>1</v>
      </c>
    </row>
    <row r="643" spans="1:31" x14ac:dyDescent="0.25">
      <c r="A643" s="21">
        <v>0</v>
      </c>
      <c r="B643" s="21">
        <v>0.51761692444339791</v>
      </c>
      <c r="C643" s="21">
        <v>0.45774143327090033</v>
      </c>
      <c r="D643" s="22" t="e">
        <f t="shared" ref="D643:F706" si="12">(100%/A643)</f>
        <v>#DIV/0!</v>
      </c>
      <c r="E643" s="23">
        <f t="shared" si="12"/>
        <v>1.9319306475060039</v>
      </c>
      <c r="F643" s="23">
        <f t="shared" si="12"/>
        <v>2.184639465241899</v>
      </c>
      <c r="G643" s="28">
        <v>2.8812317868074366E-2</v>
      </c>
      <c r="H643" s="8">
        <f t="shared" si="3"/>
        <v>1.0288123178680744</v>
      </c>
      <c r="I643" s="5" t="e">
        <f t="shared" si="4"/>
        <v>#DIV/0!</v>
      </c>
      <c r="J643" s="5">
        <f t="shared" si="5"/>
        <v>1.8778261243113705</v>
      </c>
      <c r="K643" s="5">
        <f t="shared" si="6"/>
        <v>2.12345772625366</v>
      </c>
      <c r="L643">
        <v>2.1800000000000002</v>
      </c>
      <c r="M643">
        <v>3.59</v>
      </c>
      <c r="N643">
        <v>3.43</v>
      </c>
      <c r="O643" s="5">
        <f t="shared" si="7"/>
        <v>2.2428108529524025</v>
      </c>
      <c r="P643" s="5">
        <f t="shared" si="8"/>
        <v>3.6934362211463867</v>
      </c>
      <c r="Q643" s="5">
        <f t="shared" si="9"/>
        <v>3.5288262502874952</v>
      </c>
      <c r="R643" s="6">
        <f t="shared" ref="R643:T706" si="13">(1/O643)</f>
        <v>0.44586907481904464</v>
      </c>
      <c r="S643" s="6">
        <f t="shared" si="13"/>
        <v>0.27075058025223331</v>
      </c>
      <c r="T643" s="6">
        <f t="shared" si="13"/>
        <v>0.28338034492872227</v>
      </c>
      <c r="U643" t="e">
        <f t="shared" ref="U643:W706" si="14">(L643/I643)</f>
        <v>#DIV/0!</v>
      </c>
      <c r="V643">
        <f t="shared" si="14"/>
        <v>1.9117850974176385</v>
      </c>
      <c r="W643">
        <f t="shared" si="14"/>
        <v>1.6152899855705749</v>
      </c>
      <c r="X643" t="s">
        <v>328</v>
      </c>
      <c r="Y643" t="s">
        <v>403</v>
      </c>
      <c r="Z643" t="s">
        <v>281</v>
      </c>
      <c r="AA643" s="26" t="s">
        <v>85</v>
      </c>
      <c r="AB643" s="26" t="s">
        <v>76</v>
      </c>
      <c r="AC643" s="20">
        <v>44435</v>
      </c>
      <c r="AD643" s="26" t="s">
        <v>86</v>
      </c>
      <c r="AE643" s="72" t="str">
        <f>VLOOKUP(AD643,cs_lookup!$A$2:$B$54,2,FALSE)</f>
        <v>1</v>
      </c>
    </row>
    <row r="644" spans="1:31" x14ac:dyDescent="0.25">
      <c r="A644" s="21">
        <v>0.4621160869919716</v>
      </c>
      <c r="B644" s="21">
        <v>0.27323552901983772</v>
      </c>
      <c r="C644" s="21">
        <v>0.25027869945177916</v>
      </c>
      <c r="D644" s="22">
        <f t="shared" si="12"/>
        <v>2.1639584254883841</v>
      </c>
      <c r="E644" s="23">
        <f t="shared" si="12"/>
        <v>3.6598461539289682</v>
      </c>
      <c r="F644" s="23">
        <f t="shared" si="12"/>
        <v>3.9955457743325398</v>
      </c>
      <c r="G644" s="28">
        <v>2.844754653130277E-2</v>
      </c>
      <c r="H644" s="8">
        <f t="shared" si="3"/>
        <v>1.0284475465313028</v>
      </c>
      <c r="I644" s="5">
        <f t="shared" si="4"/>
        <v>2.1041018890918419</v>
      </c>
      <c r="J644" s="5">
        <f t="shared" si="5"/>
        <v>3.5586123631416275</v>
      </c>
      <c r="K644" s="5">
        <f t="shared" si="6"/>
        <v>3.8850263076697686</v>
      </c>
      <c r="L644">
        <v>1.97</v>
      </c>
      <c r="M644">
        <v>3.36</v>
      </c>
      <c r="N644">
        <v>4.4800000000000004</v>
      </c>
      <c r="O644" s="5">
        <f t="shared" si="7"/>
        <v>2.0260416666666665</v>
      </c>
      <c r="P644" s="5">
        <f t="shared" si="8"/>
        <v>3.455583756345177</v>
      </c>
      <c r="Q644" s="5">
        <f t="shared" si="9"/>
        <v>4.6074450084602372</v>
      </c>
      <c r="R644" s="6">
        <f t="shared" si="13"/>
        <v>0.49357326478149105</v>
      </c>
      <c r="S644" s="6">
        <f t="shared" si="13"/>
        <v>0.28938670583914805</v>
      </c>
      <c r="T644" s="6">
        <f t="shared" si="13"/>
        <v>0.21704002937936098</v>
      </c>
      <c r="U644">
        <f t="shared" si="14"/>
        <v>0.93626644708269235</v>
      </c>
      <c r="V644">
        <f t="shared" si="14"/>
        <v>0.94418825573733245</v>
      </c>
      <c r="W644">
        <f t="shared" si="14"/>
        <v>1.1531453445130198</v>
      </c>
      <c r="X644" t="s">
        <v>332</v>
      </c>
      <c r="Y644" t="s">
        <v>331</v>
      </c>
      <c r="Z644" t="s">
        <v>283</v>
      </c>
      <c r="AA644" s="26" t="s">
        <v>90</v>
      </c>
      <c r="AB644" s="26" t="s">
        <v>75</v>
      </c>
      <c r="AC644" s="20">
        <v>44435</v>
      </c>
      <c r="AD644" s="26" t="s">
        <v>88</v>
      </c>
      <c r="AE644" s="72" t="str">
        <f>VLOOKUP(AD644,cs_lookup!$A$2:$B$54,2,FALSE)</f>
        <v>1</v>
      </c>
    </row>
    <row r="645" spans="1:31" x14ac:dyDescent="0.25">
      <c r="A645" s="21" t="e">
        <v>#N/A</v>
      </c>
      <c r="B645" s="21" t="e">
        <v>#N/A</v>
      </c>
      <c r="C645" s="21" t="e">
        <v>#N/A</v>
      </c>
      <c r="D645" s="22" t="e">
        <f t="shared" si="12"/>
        <v>#N/A</v>
      </c>
      <c r="E645" s="23" t="e">
        <f t="shared" si="12"/>
        <v>#N/A</v>
      </c>
      <c r="F645" s="23" t="e">
        <f t="shared" si="12"/>
        <v>#N/A</v>
      </c>
      <c r="G645" s="28">
        <v>2.9059293836448674E-2</v>
      </c>
      <c r="H645" s="8">
        <f t="shared" si="3"/>
        <v>1.0290592938364487</v>
      </c>
      <c r="I645" s="5" t="e">
        <f t="shared" si="4"/>
        <v>#N/A</v>
      </c>
      <c r="J645" s="5" t="e">
        <f t="shared" si="5"/>
        <v>#N/A</v>
      </c>
      <c r="K645" s="5" t="e">
        <f t="shared" si="6"/>
        <v>#N/A</v>
      </c>
      <c r="L645">
        <v>1.99</v>
      </c>
      <c r="M645">
        <v>3.44</v>
      </c>
      <c r="N645">
        <v>4.24</v>
      </c>
      <c r="O645" s="5">
        <f t="shared" si="7"/>
        <v>2.0478279947345328</v>
      </c>
      <c r="P645" s="5">
        <f t="shared" si="8"/>
        <v>3.5399639707973836</v>
      </c>
      <c r="Q645" s="5">
        <f t="shared" si="9"/>
        <v>4.3632114058665428</v>
      </c>
      <c r="R645" s="6">
        <f t="shared" si="13"/>
        <v>0.4883222626955217</v>
      </c>
      <c r="S645" s="6">
        <f t="shared" si="13"/>
        <v>0.28248875080351399</v>
      </c>
      <c r="T645" s="6">
        <f t="shared" si="13"/>
        <v>0.22918898650096417</v>
      </c>
      <c r="U645" t="e">
        <f t="shared" si="14"/>
        <v>#N/A</v>
      </c>
      <c r="V645" t="e">
        <f t="shared" si="14"/>
        <v>#N/A</v>
      </c>
      <c r="W645" t="e">
        <f t="shared" si="14"/>
        <v>#N/A</v>
      </c>
      <c r="X645" t="s">
        <v>292</v>
      </c>
      <c r="Y645" t="s">
        <v>344</v>
      </c>
      <c r="Z645" t="s">
        <v>270</v>
      </c>
      <c r="AA645" s="26"/>
      <c r="AB645" s="26" t="e">
        <v>#N/A</v>
      </c>
      <c r="AC645" s="20">
        <v>44435</v>
      </c>
      <c r="AD645" s="26" t="s">
        <v>94</v>
      </c>
      <c r="AE645" s="72" t="str">
        <f>VLOOKUP(AD645,cs_lookup!$A$2:$B$54,2,FALSE)</f>
        <v>1</v>
      </c>
    </row>
    <row r="646" spans="1:31" x14ac:dyDescent="0.25">
      <c r="A646" s="21">
        <v>0.47399103912409379</v>
      </c>
      <c r="B646" s="21">
        <v>0.2744314870642221</v>
      </c>
      <c r="C646" s="21">
        <v>0.23865144109857162</v>
      </c>
      <c r="D646" s="22">
        <f t="shared" si="12"/>
        <v>2.1097445256516627</v>
      </c>
      <c r="E646" s="23">
        <f t="shared" si="12"/>
        <v>3.6438967361131609</v>
      </c>
      <c r="F646" s="23">
        <f t="shared" si="12"/>
        <v>4.1902114455992914</v>
      </c>
      <c r="G646" s="28">
        <v>2.7041094039913949E-2</v>
      </c>
      <c r="H646" s="8">
        <f t="shared" si="3"/>
        <v>1.0270410940399139</v>
      </c>
      <c r="I646" s="5">
        <f t="shared" si="4"/>
        <v>2.0541967968904578</v>
      </c>
      <c r="J646" s="5">
        <f t="shared" si="5"/>
        <v>3.5479561209958246</v>
      </c>
      <c r="K646" s="5">
        <f t="shared" si="6"/>
        <v>4.07988684183697</v>
      </c>
      <c r="L646">
        <v>2.63</v>
      </c>
      <c r="M646">
        <v>3.19</v>
      </c>
      <c r="N646">
        <v>3</v>
      </c>
      <c r="O646" s="5">
        <f t="shared" si="7"/>
        <v>2.7011180773249737</v>
      </c>
      <c r="P646" s="5">
        <f t="shared" si="8"/>
        <v>3.2762610899873255</v>
      </c>
      <c r="Q646" s="5">
        <f t="shared" si="9"/>
        <v>3.0811232821197416</v>
      </c>
      <c r="R646" s="6">
        <f t="shared" si="13"/>
        <v>0.37021706248041564</v>
      </c>
      <c r="S646" s="6">
        <f t="shared" si="13"/>
        <v>0.30522597941175333</v>
      </c>
      <c r="T646" s="6">
        <f t="shared" si="13"/>
        <v>0.32455695810783108</v>
      </c>
      <c r="U646">
        <f t="shared" si="14"/>
        <v>1.2803057642681386</v>
      </c>
      <c r="V646">
        <f t="shared" si="14"/>
        <v>0.89910920293587082</v>
      </c>
      <c r="W646">
        <f t="shared" si="14"/>
        <v>0.7353145114802373</v>
      </c>
      <c r="X646" t="s">
        <v>422</v>
      </c>
      <c r="Y646" t="s">
        <v>346</v>
      </c>
      <c r="Z646" t="s">
        <v>270</v>
      </c>
      <c r="AA646" s="26" t="s">
        <v>90</v>
      </c>
      <c r="AB646" s="26" t="s">
        <v>75</v>
      </c>
      <c r="AC646" s="20">
        <v>44435</v>
      </c>
      <c r="AD646" s="26" t="s">
        <v>75</v>
      </c>
      <c r="AE646" s="72" t="str">
        <f>VLOOKUP(AD646,cs_lookup!$A$2:$B$54,2,FALSE)</f>
        <v>X</v>
      </c>
    </row>
    <row r="647" spans="1:31" x14ac:dyDescent="0.25">
      <c r="A647" s="21">
        <v>0.44112348301624676</v>
      </c>
      <c r="B647" s="21">
        <v>0.5588738194314572</v>
      </c>
      <c r="C647" s="21">
        <v>0</v>
      </c>
      <c r="D647" s="22">
        <f t="shared" si="12"/>
        <v>2.266938937737689</v>
      </c>
      <c r="E647" s="23">
        <f t="shared" si="12"/>
        <v>1.7893126591925541</v>
      </c>
      <c r="F647" s="23" t="e">
        <f t="shared" si="12"/>
        <v>#DIV/0!</v>
      </c>
      <c r="G647" s="28">
        <v>3.3338418974718564E-2</v>
      </c>
      <c r="H647" s="8">
        <f t="shared" si="3"/>
        <v>1.0333384189747186</v>
      </c>
      <c r="I647" s="5">
        <f t="shared" si="4"/>
        <v>2.1938010782440012</v>
      </c>
      <c r="J647" s="5">
        <f t="shared" si="5"/>
        <v>1.7315843738471617</v>
      </c>
      <c r="K647" s="5" t="e">
        <f t="shared" si="6"/>
        <v>#DIV/0!</v>
      </c>
      <c r="L647">
        <v>2.84</v>
      </c>
      <c r="M647">
        <v>2.83</v>
      </c>
      <c r="N647">
        <v>3.05</v>
      </c>
      <c r="O647" s="5">
        <f t="shared" si="7"/>
        <v>2.9346811098882006</v>
      </c>
      <c r="P647" s="5">
        <f t="shared" si="8"/>
        <v>2.9243477256984538</v>
      </c>
      <c r="Q647" s="5">
        <f t="shared" si="9"/>
        <v>3.1516821778728916</v>
      </c>
      <c r="R647" s="6">
        <f t="shared" si="13"/>
        <v>0.3407525255914759</v>
      </c>
      <c r="S647" s="6">
        <f t="shared" si="13"/>
        <v>0.34195659812006768</v>
      </c>
      <c r="T647" s="6">
        <f t="shared" si="13"/>
        <v>0.31729087628845626</v>
      </c>
      <c r="U647">
        <f t="shared" si="14"/>
        <v>1.2945567527358679</v>
      </c>
      <c r="V647">
        <f t="shared" si="14"/>
        <v>1.6343413828067901</v>
      </c>
      <c r="W647" t="e">
        <f t="shared" si="14"/>
        <v>#DIV/0!</v>
      </c>
      <c r="X647" t="s">
        <v>350</v>
      </c>
      <c r="Y647" t="s">
        <v>492</v>
      </c>
      <c r="Z647" t="s">
        <v>273</v>
      </c>
      <c r="AA647" s="26" t="s">
        <v>84</v>
      </c>
      <c r="AB647" s="26" t="s">
        <v>78</v>
      </c>
      <c r="AC647" s="20">
        <v>44435</v>
      </c>
      <c r="AD647" s="26" t="s">
        <v>86</v>
      </c>
      <c r="AE647" s="72" t="str">
        <f>VLOOKUP(AD647,cs_lookup!$A$2:$B$54,2,FALSE)</f>
        <v>1</v>
      </c>
    </row>
    <row r="648" spans="1:31" x14ac:dyDescent="0.25">
      <c r="A648" s="21">
        <v>0.13537370035369309</v>
      </c>
      <c r="B648" s="21">
        <v>0.86462629940558722</v>
      </c>
      <c r="C648" s="21">
        <v>0</v>
      </c>
      <c r="D648" s="22">
        <f t="shared" si="12"/>
        <v>7.3869591906499092</v>
      </c>
      <c r="E648" s="23">
        <f t="shared" si="12"/>
        <v>1.1565690295188562</v>
      </c>
      <c r="F648" s="23" t="e">
        <f t="shared" si="12"/>
        <v>#DIV/0!</v>
      </c>
      <c r="G648" s="28">
        <v>3.2475995728590279E-2</v>
      </c>
      <c r="H648" s="8">
        <f t="shared" si="3"/>
        <v>1.0324759957285903</v>
      </c>
      <c r="I648" s="5">
        <f t="shared" si="4"/>
        <v>7.1546062293071842</v>
      </c>
      <c r="J648" s="5">
        <f t="shared" si="5"/>
        <v>1.1201897519202826</v>
      </c>
      <c r="K648" s="5" t="e">
        <f t="shared" si="6"/>
        <v>#DIV/0!</v>
      </c>
      <c r="L648">
        <v>2.83</v>
      </c>
      <c r="M648">
        <v>2.94</v>
      </c>
      <c r="N648">
        <v>2.95</v>
      </c>
      <c r="O648" s="5">
        <f t="shared" si="7"/>
        <v>2.9219070679119103</v>
      </c>
      <c r="P648" s="5">
        <f t="shared" si="8"/>
        <v>3.0354794274420556</v>
      </c>
      <c r="Q648" s="5">
        <f t="shared" si="9"/>
        <v>3.0458041873993413</v>
      </c>
      <c r="R648" s="6">
        <f t="shared" si="13"/>
        <v>0.34224223315720731</v>
      </c>
      <c r="S648" s="6">
        <f t="shared" si="13"/>
        <v>0.32943725164452264</v>
      </c>
      <c r="T648" s="6">
        <f t="shared" si="13"/>
        <v>0.32832051519827005</v>
      </c>
      <c r="U648">
        <f t="shared" si="14"/>
        <v>0.39554937187284489</v>
      </c>
      <c r="V648">
        <f t="shared" si="14"/>
        <v>2.6245553442710148</v>
      </c>
      <c r="W648" t="e">
        <f t="shared" si="14"/>
        <v>#DIV/0!</v>
      </c>
      <c r="X648" t="s">
        <v>494</v>
      </c>
      <c r="Y648" t="s">
        <v>425</v>
      </c>
      <c r="Z648" t="s">
        <v>273</v>
      </c>
      <c r="AA648" s="26" t="s">
        <v>90</v>
      </c>
      <c r="AB648" s="26" t="s">
        <v>73</v>
      </c>
      <c r="AC648" s="20">
        <v>44435</v>
      </c>
      <c r="AE648" s="72" t="e">
        <f>VLOOKUP(AD648,cs_lookup!$A$2:$B$54,2,FALSE)</f>
        <v>#N/A</v>
      </c>
    </row>
    <row r="649" spans="1:31" x14ac:dyDescent="0.25">
      <c r="A649" s="21">
        <v>4.5143830102856379E-2</v>
      </c>
      <c r="B649" s="21">
        <v>0.18680909333088505</v>
      </c>
      <c r="C649" s="21">
        <v>0.63713761149047543</v>
      </c>
      <c r="D649" s="22">
        <f t="shared" si="12"/>
        <v>22.151421306556955</v>
      </c>
      <c r="E649" s="23">
        <f t="shared" si="12"/>
        <v>5.353058473597712</v>
      </c>
      <c r="F649" s="23">
        <f t="shared" si="12"/>
        <v>1.5695196484487386</v>
      </c>
      <c r="G649" s="28">
        <v>2.7006561304341981E-2</v>
      </c>
      <c r="H649" s="8">
        <f t="shared" si="3"/>
        <v>1.027006561304342</v>
      </c>
      <c r="I649" s="5">
        <f t="shared" si="4"/>
        <v>21.568918974016785</v>
      </c>
      <c r="J649" s="5">
        <f t="shared" si="5"/>
        <v>5.2122923799036887</v>
      </c>
      <c r="K649" s="5">
        <f t="shared" si="6"/>
        <v>1.5282469534132108</v>
      </c>
      <c r="L649">
        <v>3.88</v>
      </c>
      <c r="M649">
        <v>3.22</v>
      </c>
      <c r="N649">
        <v>2.1800000000000002</v>
      </c>
      <c r="O649" s="5">
        <f t="shared" si="7"/>
        <v>3.9847854578608466</v>
      </c>
      <c r="P649" s="5">
        <f t="shared" si="8"/>
        <v>3.3069611273999815</v>
      </c>
      <c r="Q649" s="5">
        <f t="shared" si="9"/>
        <v>2.2388743036434655</v>
      </c>
      <c r="R649" s="6">
        <f t="shared" si="13"/>
        <v>0.25095453960445596</v>
      </c>
      <c r="S649" s="6">
        <f t="shared" si="13"/>
        <v>0.30239242660412702</v>
      </c>
      <c r="T649" s="6">
        <f t="shared" si="13"/>
        <v>0.44665303379141702</v>
      </c>
      <c r="U649">
        <f t="shared" si="14"/>
        <v>0.17988847770600283</v>
      </c>
      <c r="V649">
        <f t="shared" si="14"/>
        <v>0.61777040989007193</v>
      </c>
      <c r="W649">
        <f t="shared" si="14"/>
        <v>1.4264710262507991</v>
      </c>
      <c r="X649" t="s">
        <v>429</v>
      </c>
      <c r="Y649" t="s">
        <v>299</v>
      </c>
      <c r="Z649" t="s">
        <v>278</v>
      </c>
      <c r="AA649" s="26" t="s">
        <v>85</v>
      </c>
      <c r="AB649" s="26" t="s">
        <v>77</v>
      </c>
      <c r="AC649" s="20">
        <v>44435</v>
      </c>
      <c r="AD649" s="26" t="s">
        <v>75</v>
      </c>
      <c r="AE649" s="72" t="str">
        <f>VLOOKUP(AD649,cs_lookup!$A$2:$B$54,2,FALSE)</f>
        <v>X</v>
      </c>
    </row>
    <row r="650" spans="1:31" x14ac:dyDescent="0.25">
      <c r="A650" s="21">
        <v>0.15289793257161</v>
      </c>
      <c r="B650" s="21">
        <v>0.22018206820976099</v>
      </c>
      <c r="C650" s="21">
        <v>0.54811809734863226</v>
      </c>
      <c r="D650" s="22">
        <f t="shared" si="12"/>
        <v>6.5403108019897411</v>
      </c>
      <c r="E650" s="23">
        <f t="shared" si="12"/>
        <v>4.5416959161602994</v>
      </c>
      <c r="F650" s="23">
        <f t="shared" si="12"/>
        <v>1.8244243436537122</v>
      </c>
      <c r="G650" s="28">
        <v>2.7655494522142998E-2</v>
      </c>
      <c r="H650" s="8">
        <f t="shared" si="3"/>
        <v>1.027655494522143</v>
      </c>
      <c r="I650" s="5">
        <f t="shared" si="4"/>
        <v>6.3643028591317634</v>
      </c>
      <c r="J650" s="5">
        <f t="shared" si="5"/>
        <v>4.4194731993061307</v>
      </c>
      <c r="K650" s="5">
        <f t="shared" si="6"/>
        <v>1.7753268029789151</v>
      </c>
      <c r="L650">
        <v>2.1</v>
      </c>
      <c r="M650">
        <v>3.42</v>
      </c>
      <c r="N650">
        <v>3.86</v>
      </c>
      <c r="O650" s="5">
        <f t="shared" si="7"/>
        <v>2.1580765384965006</v>
      </c>
      <c r="P650" s="5">
        <f t="shared" si="8"/>
        <v>3.5145817912657291</v>
      </c>
      <c r="Q650" s="5">
        <f t="shared" si="9"/>
        <v>3.9667502088554718</v>
      </c>
      <c r="R650" s="6">
        <f t="shared" si="13"/>
        <v>0.46337559496230146</v>
      </c>
      <c r="S650" s="6">
        <f t="shared" si="13"/>
        <v>0.28452887409965882</v>
      </c>
      <c r="T650" s="6">
        <f t="shared" si="13"/>
        <v>0.25209553093803971</v>
      </c>
      <c r="U650">
        <f t="shared" si="14"/>
        <v>0.32996544106741144</v>
      </c>
      <c r="V650">
        <f t="shared" si="14"/>
        <v>0.77384788769325474</v>
      </c>
      <c r="W650">
        <f t="shared" si="14"/>
        <v>2.174247577135151</v>
      </c>
      <c r="X650" t="s">
        <v>354</v>
      </c>
      <c r="Y650" t="s">
        <v>496</v>
      </c>
      <c r="Z650" t="s">
        <v>278</v>
      </c>
      <c r="AA650" s="26" t="s">
        <v>85</v>
      </c>
      <c r="AB650" s="26" t="s">
        <v>79</v>
      </c>
      <c r="AC650" s="20">
        <v>44435</v>
      </c>
      <c r="AD650" s="26" t="s">
        <v>75</v>
      </c>
      <c r="AE650" s="72" t="str">
        <f>VLOOKUP(AD650,cs_lookup!$A$2:$B$54,2,FALSE)</f>
        <v>X</v>
      </c>
    </row>
    <row r="651" spans="1:31" x14ac:dyDescent="0.25">
      <c r="A651" s="21">
        <v>0.47793739492361614</v>
      </c>
      <c r="B651" s="21">
        <v>0.25303996171518839</v>
      </c>
      <c r="C651" s="21">
        <v>0.25356512610505166</v>
      </c>
      <c r="D651" s="22">
        <f t="shared" si="12"/>
        <v>2.0923242471115278</v>
      </c>
      <c r="E651" s="23">
        <f t="shared" si="12"/>
        <v>3.9519449545505378</v>
      </c>
      <c r="F651" s="23">
        <f t="shared" si="12"/>
        <v>3.9437599931849516</v>
      </c>
      <c r="G651" s="28">
        <v>2.7836832364604103E-2</v>
      </c>
      <c r="H651" s="8">
        <f t="shared" si="3"/>
        <v>1.0278368323646041</v>
      </c>
      <c r="I651" s="5">
        <f t="shared" si="4"/>
        <v>2.0356579772472276</v>
      </c>
      <c r="J651" s="5">
        <f t="shared" si="5"/>
        <v>3.8449147083577815</v>
      </c>
      <c r="K651" s="5">
        <f t="shared" si="6"/>
        <v>3.8369514197229928</v>
      </c>
      <c r="L651">
        <v>2.23</v>
      </c>
      <c r="M651">
        <v>3.56</v>
      </c>
      <c r="N651">
        <v>3.35</v>
      </c>
      <c r="O651" s="5">
        <f t="shared" si="7"/>
        <v>2.2920761361730673</v>
      </c>
      <c r="P651" s="5">
        <f t="shared" si="8"/>
        <v>3.6590991232179908</v>
      </c>
      <c r="Q651" s="5">
        <f t="shared" si="9"/>
        <v>3.4432533884214238</v>
      </c>
      <c r="R651" s="6">
        <f t="shared" si="13"/>
        <v>0.43628568188386446</v>
      </c>
      <c r="S651" s="6">
        <f t="shared" si="13"/>
        <v>0.27329131196657802</v>
      </c>
      <c r="T651" s="6">
        <f t="shared" si="13"/>
        <v>0.29042300614955752</v>
      </c>
      <c r="U651">
        <f t="shared" si="14"/>
        <v>1.0954688974891433</v>
      </c>
      <c r="V651">
        <f t="shared" si="14"/>
        <v>0.92589830205115975</v>
      </c>
      <c r="W651">
        <f t="shared" si="14"/>
        <v>0.87308897964672483</v>
      </c>
      <c r="X651" t="s">
        <v>300</v>
      </c>
      <c r="Y651" t="s">
        <v>356</v>
      </c>
      <c r="Z651" t="s">
        <v>278</v>
      </c>
      <c r="AA651" s="26" t="s">
        <v>84</v>
      </c>
      <c r="AB651" s="26" t="s">
        <v>86</v>
      </c>
      <c r="AC651" s="20">
        <v>44435</v>
      </c>
      <c r="AD651" s="26" t="s">
        <v>75</v>
      </c>
      <c r="AE651" s="72" t="str">
        <f>VLOOKUP(AD651,cs_lookup!$A$2:$B$54,2,FALSE)</f>
        <v>X</v>
      </c>
    </row>
    <row r="652" spans="1:31" x14ac:dyDescent="0.25">
      <c r="A652" s="21">
        <v>8.3167990553997623E-2</v>
      </c>
      <c r="B652" s="21">
        <v>0.16861550631752104</v>
      </c>
      <c r="C652" s="21">
        <v>0.63030865809299663</v>
      </c>
      <c r="D652" s="22">
        <f t="shared" si="12"/>
        <v>12.023856694610654</v>
      </c>
      <c r="E652" s="23">
        <f t="shared" si="12"/>
        <v>5.9306526537179387</v>
      </c>
      <c r="F652" s="23">
        <f t="shared" si="12"/>
        <v>1.5865242959306749</v>
      </c>
      <c r="G652" s="28">
        <v>3.217176976288405E-2</v>
      </c>
      <c r="H652" s="8">
        <f t="shared" si="3"/>
        <v>1.0321717697628841</v>
      </c>
      <c r="I652" s="5">
        <f t="shared" si="4"/>
        <v>11.649085013604701</v>
      </c>
      <c r="J652" s="5">
        <f t="shared" si="5"/>
        <v>5.7458000959281801</v>
      </c>
      <c r="K652" s="5">
        <f t="shared" si="6"/>
        <v>1.5370739080522806</v>
      </c>
      <c r="L652">
        <v>1.72</v>
      </c>
      <c r="M652">
        <v>4.0199999999999996</v>
      </c>
      <c r="N652">
        <v>4.95</v>
      </c>
      <c r="O652" s="5">
        <f t="shared" si="7"/>
        <v>1.7753354439921605</v>
      </c>
      <c r="P652" s="5">
        <f t="shared" si="8"/>
        <v>4.1493305144467936</v>
      </c>
      <c r="Q652" s="5">
        <f t="shared" si="9"/>
        <v>5.1092502603262764</v>
      </c>
      <c r="R652" s="6">
        <f t="shared" si="13"/>
        <v>0.56327383277569254</v>
      </c>
      <c r="S652" s="6">
        <f t="shared" si="13"/>
        <v>0.24100273442144057</v>
      </c>
      <c r="T652" s="6">
        <f t="shared" si="13"/>
        <v>0.19572343280286686</v>
      </c>
      <c r="U652">
        <f t="shared" si="14"/>
        <v>0.14765108143611719</v>
      </c>
      <c r="V652">
        <f t="shared" si="14"/>
        <v>0.69964146557218609</v>
      </c>
      <c r="W652">
        <f t="shared" si="14"/>
        <v>3.2204046754475488</v>
      </c>
      <c r="X652" t="s">
        <v>430</v>
      </c>
      <c r="Y652" t="s">
        <v>358</v>
      </c>
      <c r="Z652" t="s">
        <v>278</v>
      </c>
      <c r="AA652" s="26" t="s">
        <v>85</v>
      </c>
      <c r="AB652" s="26" t="s">
        <v>79</v>
      </c>
      <c r="AC652" s="20">
        <v>44435</v>
      </c>
      <c r="AD652" s="26" t="s">
        <v>94</v>
      </c>
      <c r="AE652" s="72" t="str">
        <f>VLOOKUP(AD652,cs_lookup!$A$2:$B$54,2,FALSE)</f>
        <v>1</v>
      </c>
    </row>
    <row r="653" spans="1:31" x14ac:dyDescent="0.25">
      <c r="A653" s="21">
        <v>0.53283298329715079</v>
      </c>
      <c r="B653" s="21">
        <v>0.20826065388655032</v>
      </c>
      <c r="C653" s="21">
        <v>0.24246447335443139</v>
      </c>
      <c r="D653" s="22">
        <f t="shared" si="12"/>
        <v>1.8767606949030013</v>
      </c>
      <c r="E653" s="23">
        <f t="shared" si="12"/>
        <v>4.8016751188380908</v>
      </c>
      <c r="F653" s="23">
        <f t="shared" si="12"/>
        <v>4.1243155591632306</v>
      </c>
      <c r="G653" s="28">
        <v>3.0980028126402548E-2</v>
      </c>
      <c r="H653" s="8">
        <f t="shared" si="3"/>
        <v>1.0309800281264025</v>
      </c>
      <c r="I653" s="5">
        <f t="shared" si="4"/>
        <v>1.82036571388646</v>
      </c>
      <c r="J653" s="5">
        <f t="shared" si="5"/>
        <v>4.6573890743200552</v>
      </c>
      <c r="K653" s="5">
        <f t="shared" si="6"/>
        <v>4.0003835638390965</v>
      </c>
      <c r="L653">
        <v>1.79</v>
      </c>
      <c r="M653">
        <v>3.61</v>
      </c>
      <c r="N653">
        <v>5.12</v>
      </c>
      <c r="O653" s="5">
        <f t="shared" si="7"/>
        <v>1.8454542503462605</v>
      </c>
      <c r="P653" s="5">
        <f t="shared" si="8"/>
        <v>3.721837901536313</v>
      </c>
      <c r="Q653" s="5">
        <f t="shared" si="9"/>
        <v>5.2786177440071809</v>
      </c>
      <c r="R653" s="6">
        <f t="shared" si="13"/>
        <v>0.54187200783350287</v>
      </c>
      <c r="S653" s="6">
        <f t="shared" si="13"/>
        <v>0.26868445817783104</v>
      </c>
      <c r="T653" s="6">
        <f t="shared" si="13"/>
        <v>0.18944353398866604</v>
      </c>
      <c r="U653">
        <f t="shared" si="14"/>
        <v>0.98331889375040493</v>
      </c>
      <c r="V653">
        <f t="shared" si="14"/>
        <v>0.77511239503369889</v>
      </c>
      <c r="W653">
        <f t="shared" si="14"/>
        <v>1.2798772713400581</v>
      </c>
      <c r="X653" t="s">
        <v>369</v>
      </c>
      <c r="Y653" t="s">
        <v>461</v>
      </c>
      <c r="Z653" t="s">
        <v>276</v>
      </c>
      <c r="AA653" s="26" t="s">
        <v>90</v>
      </c>
      <c r="AB653" s="26" t="s">
        <v>74</v>
      </c>
      <c r="AC653" s="20">
        <v>44435</v>
      </c>
      <c r="AD653" s="26" t="s">
        <v>92</v>
      </c>
      <c r="AE653" s="72" t="str">
        <f>VLOOKUP(AD653,cs_lookup!$A$2:$B$54,2,FALSE)</f>
        <v>1</v>
      </c>
    </row>
    <row r="654" spans="1:31" x14ac:dyDescent="0.25">
      <c r="A654" s="21">
        <v>0.38596203702789456</v>
      </c>
      <c r="B654" s="21">
        <v>0.21978099535309323</v>
      </c>
      <c r="C654" s="21">
        <v>0.36442780963495514</v>
      </c>
      <c r="D654" s="22">
        <f t="shared" si="12"/>
        <v>2.5909283920784345</v>
      </c>
      <c r="E654" s="23">
        <f t="shared" si="12"/>
        <v>4.5499839437592478</v>
      </c>
      <c r="F654" s="23">
        <f t="shared" si="12"/>
        <v>2.7440276882318426</v>
      </c>
      <c r="G654" s="28">
        <v>3.8645562247959786E-2</v>
      </c>
      <c r="H654" s="8">
        <f t="shared" si="3"/>
        <v>1.0386455622479598</v>
      </c>
      <c r="I654" s="5">
        <f t="shared" si="4"/>
        <v>2.4945260310657278</v>
      </c>
      <c r="J654" s="5">
        <f t="shared" si="5"/>
        <v>4.3806897262542899</v>
      </c>
      <c r="K654" s="5">
        <f t="shared" si="6"/>
        <v>2.6419288619429451</v>
      </c>
      <c r="L654">
        <v>2.5499999999999998</v>
      </c>
      <c r="M654">
        <v>3.03</v>
      </c>
      <c r="N654">
        <v>3.16</v>
      </c>
      <c r="O654" s="5">
        <f t="shared" si="7"/>
        <v>2.6485461837322974</v>
      </c>
      <c r="P654" s="5">
        <f t="shared" si="8"/>
        <v>3.1470960536113179</v>
      </c>
      <c r="Q654" s="5">
        <f t="shared" si="9"/>
        <v>3.2821199767035529</v>
      </c>
      <c r="R654" s="6">
        <f t="shared" si="13"/>
        <v>0.3775656268114656</v>
      </c>
      <c r="S654" s="6">
        <f t="shared" si="13"/>
        <v>0.31775325028687701</v>
      </c>
      <c r="T654" s="6">
        <f t="shared" si="13"/>
        <v>0.30468112290165739</v>
      </c>
      <c r="U654">
        <f t="shared" si="14"/>
        <v>1.0222382802357737</v>
      </c>
      <c r="V654">
        <f t="shared" si="14"/>
        <v>0.69167190313448701</v>
      </c>
      <c r="W654">
        <f t="shared" si="14"/>
        <v>1.1960957940692059</v>
      </c>
      <c r="X654" t="s">
        <v>309</v>
      </c>
      <c r="Y654" t="s">
        <v>285</v>
      </c>
      <c r="Z654" t="s">
        <v>275</v>
      </c>
      <c r="AA654" s="26" t="s">
        <v>90</v>
      </c>
      <c r="AB654" s="26" t="s">
        <v>74</v>
      </c>
      <c r="AC654" s="20">
        <v>44436</v>
      </c>
      <c r="AD654" s="26" t="s">
        <v>73</v>
      </c>
      <c r="AE654" s="72" t="str">
        <f>VLOOKUP(AD654,cs_lookup!$A$2:$B$54,2,FALSE)</f>
        <v>X</v>
      </c>
    </row>
    <row r="655" spans="1:31" x14ac:dyDescent="0.25">
      <c r="A655" s="21">
        <v>0.32873802854606404</v>
      </c>
      <c r="B655" s="21">
        <v>0.43114531725648897</v>
      </c>
      <c r="C655" s="21">
        <v>0.23343315332365525</v>
      </c>
      <c r="D655" s="22">
        <f t="shared" si="12"/>
        <v>3.0419358673615582</v>
      </c>
      <c r="E655" s="23">
        <f t="shared" si="12"/>
        <v>2.3194035977551821</v>
      </c>
      <c r="F655" s="23">
        <f t="shared" si="12"/>
        <v>4.2838816413258112</v>
      </c>
      <c r="G655" s="28">
        <v>4.0136205812023373E-2</v>
      </c>
      <c r="H655" s="8">
        <f t="shared" si="3"/>
        <v>1.0401362058120234</v>
      </c>
      <c r="I655" s="5">
        <f t="shared" si="4"/>
        <v>2.9245553133945097</v>
      </c>
      <c r="J655" s="5">
        <f t="shared" si="5"/>
        <v>2.2299037229883254</v>
      </c>
      <c r="K655" s="5">
        <f t="shared" si="6"/>
        <v>4.1185775645425498</v>
      </c>
      <c r="L655">
        <v>1.96</v>
      </c>
      <c r="M655">
        <v>3.44</v>
      </c>
      <c r="N655">
        <v>4.18</v>
      </c>
      <c r="O655" s="5">
        <f t="shared" si="7"/>
        <v>2.0386669633915657</v>
      </c>
      <c r="P655" s="5">
        <f t="shared" si="8"/>
        <v>3.5780685479933605</v>
      </c>
      <c r="Q655" s="5">
        <f t="shared" si="9"/>
        <v>4.3477693402942572</v>
      </c>
      <c r="R655" s="6">
        <f t="shared" si="13"/>
        <v>0.4905166061730753</v>
      </c>
      <c r="S655" s="6">
        <f t="shared" si="13"/>
        <v>0.27948039188931034</v>
      </c>
      <c r="T655" s="6">
        <f t="shared" si="13"/>
        <v>0.23000300193761428</v>
      </c>
      <c r="U655">
        <f t="shared" si="14"/>
        <v>0.67018735840733423</v>
      </c>
      <c r="V655">
        <f t="shared" si="14"/>
        <v>1.5426674992900624</v>
      </c>
      <c r="W655">
        <f t="shared" si="14"/>
        <v>1.0149135070287967</v>
      </c>
      <c r="X655" t="s">
        <v>370</v>
      </c>
      <c r="Y655" t="s">
        <v>301</v>
      </c>
      <c r="Z655" t="s">
        <v>275</v>
      </c>
      <c r="AA655" s="26" t="s">
        <v>90</v>
      </c>
      <c r="AB655" s="26" t="s">
        <v>75</v>
      </c>
      <c r="AC655" s="20">
        <v>44436</v>
      </c>
      <c r="AD655" s="26" t="s">
        <v>125</v>
      </c>
      <c r="AE655" s="72" t="str">
        <f>VLOOKUP(AD655,cs_lookup!$A$2:$B$54,2,FALSE)</f>
        <v>2</v>
      </c>
    </row>
    <row r="656" spans="1:31" x14ac:dyDescent="0.25">
      <c r="A656" s="21">
        <v>0.7097487176334043</v>
      </c>
      <c r="B656" s="21">
        <v>4.9119826829577256E-3</v>
      </c>
      <c r="C656" s="21">
        <v>0</v>
      </c>
      <c r="D656" s="22">
        <f t="shared" si="12"/>
        <v>1.4089493579282728</v>
      </c>
      <c r="E656" s="23">
        <f t="shared" si="12"/>
        <v>203.58377961500773</v>
      </c>
      <c r="F656" s="23" t="e">
        <f t="shared" si="12"/>
        <v>#DIV/0!</v>
      </c>
      <c r="G656" s="125">
        <v>3.3448305622853836E-2</v>
      </c>
      <c r="H656" s="8">
        <f t="shared" si="3"/>
        <v>1.0334483056228538</v>
      </c>
      <c r="I656" s="5">
        <f t="shared" si="4"/>
        <v>1.3633476877966397</v>
      </c>
      <c r="J656" s="5">
        <f t="shared" si="5"/>
        <v>196.99464260315261</v>
      </c>
      <c r="K656" s="5" t="e">
        <f t="shared" si="6"/>
        <v>#DIV/0!</v>
      </c>
      <c r="L656">
        <v>2.4</v>
      </c>
      <c r="M656">
        <v>3.89</v>
      </c>
      <c r="N656">
        <v>2.78</v>
      </c>
      <c r="O656" s="5">
        <f t="shared" si="7"/>
        <v>2.4802759334948492</v>
      </c>
      <c r="P656" s="5">
        <f t="shared" si="8"/>
        <v>4.0201139088729017</v>
      </c>
      <c r="Q656" s="5">
        <f t="shared" si="9"/>
        <v>2.8729862896315335</v>
      </c>
      <c r="R656" s="6">
        <f t="shared" si="13"/>
        <v>0.40318094712588826</v>
      </c>
      <c r="S656" s="6">
        <f t="shared" si="13"/>
        <v>0.24874917046327297</v>
      </c>
      <c r="T656" s="6">
        <f t="shared" si="13"/>
        <v>0.3480698824108388</v>
      </c>
      <c r="U656">
        <f t="shared" si="14"/>
        <v>1.7603726631749639</v>
      </c>
      <c r="V656">
        <f t="shared" si="14"/>
        <v>1.9746729903901184E-2</v>
      </c>
      <c r="W656" t="e">
        <f t="shared" si="14"/>
        <v>#DIV/0!</v>
      </c>
      <c r="X656" t="s">
        <v>381</v>
      </c>
      <c r="Y656" t="s">
        <v>314</v>
      </c>
      <c r="Z656" t="s">
        <v>268</v>
      </c>
      <c r="AA656" s="26" t="s">
        <v>84</v>
      </c>
      <c r="AB656" s="26" t="s">
        <v>164</v>
      </c>
      <c r="AC656" s="20">
        <v>44436</v>
      </c>
      <c r="AD656" s="26" t="s">
        <v>86</v>
      </c>
      <c r="AE656" s="72" t="str">
        <f>VLOOKUP(AD656,cs_lookup!$A$2:$B$54,2,FALSE)</f>
        <v>1</v>
      </c>
    </row>
    <row r="657" spans="1:31" x14ac:dyDescent="0.25">
      <c r="A657" s="21">
        <v>0.21884859303627574</v>
      </c>
      <c r="B657" s="21">
        <v>0.24882743539494373</v>
      </c>
      <c r="C657" s="21">
        <v>0.47632928637828431</v>
      </c>
      <c r="D657" s="22">
        <f t="shared" si="12"/>
        <v>4.5693691064042747</v>
      </c>
      <c r="E657" s="23">
        <f t="shared" si="12"/>
        <v>4.0188494424370074</v>
      </c>
      <c r="F657" s="23">
        <f t="shared" si="12"/>
        <v>2.0993880254631971</v>
      </c>
      <c r="G657" s="125">
        <v>3.3685959689086387E-2</v>
      </c>
      <c r="H657" s="8">
        <f t="shared" si="3"/>
        <v>1.0336859596890864</v>
      </c>
      <c r="I657" s="5">
        <f t="shared" si="4"/>
        <v>4.4204616146461504</v>
      </c>
      <c r="J657" s="5">
        <f t="shared" si="5"/>
        <v>3.8878823928747206</v>
      </c>
      <c r="K657" s="5">
        <f t="shared" si="6"/>
        <v>2.0309727589747415</v>
      </c>
      <c r="L657">
        <v>3.25</v>
      </c>
      <c r="M657">
        <v>4.04</v>
      </c>
      <c r="N657">
        <v>2.09</v>
      </c>
      <c r="O657" s="5">
        <f t="shared" si="7"/>
        <v>3.3594793689895308</v>
      </c>
      <c r="P657" s="5">
        <f t="shared" si="8"/>
        <v>4.1760912771439092</v>
      </c>
      <c r="Q657" s="5">
        <f t="shared" si="9"/>
        <v>2.1604036557501902</v>
      </c>
      <c r="R657" s="6">
        <f t="shared" si="13"/>
        <v>0.29766517074959192</v>
      </c>
      <c r="S657" s="6">
        <f t="shared" si="13"/>
        <v>0.23945836755845884</v>
      </c>
      <c r="T657" s="6">
        <f t="shared" si="13"/>
        <v>0.46287646169194924</v>
      </c>
      <c r="U657">
        <f t="shared" si="14"/>
        <v>0.73521733323775429</v>
      </c>
      <c r="V657">
        <f t="shared" si="14"/>
        <v>1.039126082466914</v>
      </c>
      <c r="W657">
        <f t="shared" si="14"/>
        <v>1.0290635316325247</v>
      </c>
      <c r="X657" t="s">
        <v>310</v>
      </c>
      <c r="Y657" t="s">
        <v>382</v>
      </c>
      <c r="Z657" t="s">
        <v>268</v>
      </c>
      <c r="AA657" s="26" t="s">
        <v>85</v>
      </c>
      <c r="AB657" s="26" t="s">
        <v>79</v>
      </c>
      <c r="AC657" s="20">
        <v>44436</v>
      </c>
      <c r="AD657" s="26" t="s">
        <v>79</v>
      </c>
      <c r="AE657" s="72" t="str">
        <f>VLOOKUP(AD657,cs_lookup!$A$2:$B$54,2,FALSE)</f>
        <v>2</v>
      </c>
    </row>
    <row r="658" spans="1:31" x14ac:dyDescent="0.25">
      <c r="A658" s="21">
        <v>0.10558619174275186</v>
      </c>
      <c r="B658" s="21">
        <v>0.17342607757680306</v>
      </c>
      <c r="C658" s="21">
        <v>0.61596389073712832</v>
      </c>
      <c r="D658" s="22">
        <f t="shared" si="12"/>
        <v>9.4709353893204202</v>
      </c>
      <c r="E658" s="23">
        <f t="shared" si="12"/>
        <v>5.7661455184393615</v>
      </c>
      <c r="F658" s="23">
        <f t="shared" si="12"/>
        <v>1.6234717895610618</v>
      </c>
      <c r="G658" s="125">
        <v>4.7251202805305592E-2</v>
      </c>
      <c r="H658" s="8">
        <f t="shared" si="3"/>
        <v>1.0472512028053056</v>
      </c>
      <c r="I658" s="5">
        <f t="shared" si="4"/>
        <v>9.0436137613882135</v>
      </c>
      <c r="J658" s="5">
        <f t="shared" si="5"/>
        <v>5.5059812803207118</v>
      </c>
      <c r="K658" s="5">
        <f t="shared" si="6"/>
        <v>1.5502219383584526</v>
      </c>
      <c r="L658">
        <v>9.2899999999999991</v>
      </c>
      <c r="M658">
        <v>6.57</v>
      </c>
      <c r="N658">
        <v>1.27</v>
      </c>
      <c r="O658" s="5">
        <f t="shared" si="7"/>
        <v>9.7289636740612888</v>
      </c>
      <c r="P658" s="5">
        <f t="shared" si="8"/>
        <v>6.8804404024308576</v>
      </c>
      <c r="Q658" s="5">
        <f t="shared" si="9"/>
        <v>1.3300090275627381</v>
      </c>
      <c r="R658" s="6">
        <f t="shared" si="13"/>
        <v>0.10278587046903392</v>
      </c>
      <c r="S658" s="6">
        <f t="shared" si="13"/>
        <v>0.14533953373779682</v>
      </c>
      <c r="T658" s="6">
        <f t="shared" si="13"/>
        <v>0.7518745957931694</v>
      </c>
      <c r="U658">
        <f t="shared" si="14"/>
        <v>1.0272442239477027</v>
      </c>
      <c r="V658">
        <f t="shared" si="14"/>
        <v>1.193247790994544</v>
      </c>
      <c r="W658">
        <f t="shared" si="14"/>
        <v>0.81923753533304866</v>
      </c>
      <c r="X658" t="s">
        <v>313</v>
      </c>
      <c r="Y658" t="s">
        <v>288</v>
      </c>
      <c r="Z658" t="s">
        <v>268</v>
      </c>
      <c r="AA658" s="26" t="s">
        <v>85</v>
      </c>
      <c r="AB658" s="26" t="s">
        <v>79</v>
      </c>
      <c r="AC658" s="20">
        <v>44436</v>
      </c>
      <c r="AD658" s="26" t="s">
        <v>76</v>
      </c>
      <c r="AE658" s="72" t="str">
        <f>VLOOKUP(AD658,cs_lookup!$A$2:$B$54,2,FALSE)</f>
        <v>2</v>
      </c>
    </row>
    <row r="659" spans="1:31" x14ac:dyDescent="0.25">
      <c r="A659" s="21">
        <v>0.12978830105894784</v>
      </c>
      <c r="B659" s="21">
        <v>0.37775015653467747</v>
      </c>
      <c r="C659" s="21">
        <v>0.4547109659781356</v>
      </c>
      <c r="D659" s="22">
        <f t="shared" si="12"/>
        <v>7.7048546890664316</v>
      </c>
      <c r="E659" s="23">
        <f t="shared" si="12"/>
        <v>2.647252377533297</v>
      </c>
      <c r="F659" s="23">
        <f t="shared" si="12"/>
        <v>2.1991992162513276</v>
      </c>
      <c r="G659" s="125">
        <v>3.9692508638344171E-2</v>
      </c>
      <c r="H659" s="8">
        <f t="shared" si="3"/>
        <v>1.0396925086383442</v>
      </c>
      <c r="I659" s="5">
        <f t="shared" si="4"/>
        <v>7.4107052085594631</v>
      </c>
      <c r="J659" s="5">
        <f t="shared" si="5"/>
        <v>2.5461877964287041</v>
      </c>
      <c r="K659" s="5">
        <f t="shared" si="6"/>
        <v>2.1152400329704757</v>
      </c>
      <c r="L659">
        <v>2.15</v>
      </c>
      <c r="M659">
        <v>3.19</v>
      </c>
      <c r="N659">
        <v>3.83</v>
      </c>
      <c r="O659" s="5">
        <f t="shared" si="7"/>
        <v>2.2353388935724401</v>
      </c>
      <c r="P659" s="5">
        <f t="shared" si="8"/>
        <v>3.3166191025563179</v>
      </c>
      <c r="Q659" s="5">
        <f t="shared" si="9"/>
        <v>3.9820223080848582</v>
      </c>
      <c r="R659" s="6">
        <f t="shared" si="13"/>
        <v>0.44735945984540854</v>
      </c>
      <c r="S659" s="6">
        <f t="shared" si="13"/>
        <v>0.30151186165129418</v>
      </c>
      <c r="T659" s="6">
        <f t="shared" si="13"/>
        <v>0.25112867850329723</v>
      </c>
      <c r="U659">
        <f t="shared" si="14"/>
        <v>0.29012083728775517</v>
      </c>
      <c r="V659">
        <f t="shared" si="14"/>
        <v>1.2528533851565506</v>
      </c>
      <c r="W659">
        <f t="shared" si="14"/>
        <v>1.8106692102557511</v>
      </c>
      <c r="X659" t="s">
        <v>480</v>
      </c>
      <c r="Y659" t="s">
        <v>483</v>
      </c>
      <c r="Z659" t="s">
        <v>279</v>
      </c>
      <c r="AA659" s="26" t="s">
        <v>85</v>
      </c>
      <c r="AB659" s="26" t="s">
        <v>76</v>
      </c>
      <c r="AC659" s="20">
        <v>44436</v>
      </c>
      <c r="AD659" s="26" t="s">
        <v>73</v>
      </c>
      <c r="AE659" s="72" t="str">
        <f>VLOOKUP(AD659,cs_lookup!$A$2:$B$54,2,FALSE)</f>
        <v>X</v>
      </c>
    </row>
    <row r="660" spans="1:31" x14ac:dyDescent="0.25">
      <c r="A660" s="21">
        <v>0.24133077924743879</v>
      </c>
      <c r="B660" s="21">
        <v>0.31425056013426678</v>
      </c>
      <c r="C660" s="21">
        <v>0.40789082513640101</v>
      </c>
      <c r="D660" s="22">
        <f t="shared" si="12"/>
        <v>4.1436902624620888</v>
      </c>
      <c r="E660" s="23">
        <f t="shared" si="12"/>
        <v>3.1821741210985901</v>
      </c>
      <c r="F660" s="23">
        <f t="shared" si="12"/>
        <v>2.4516364143900375</v>
      </c>
      <c r="G660" s="125">
        <v>4.2356336473983625E-2</v>
      </c>
      <c r="H660" s="8">
        <f t="shared" si="3"/>
        <v>1.0423563364739836</v>
      </c>
      <c r="I660" s="5">
        <f t="shared" si="4"/>
        <v>3.9753106662920086</v>
      </c>
      <c r="J660" s="5">
        <f t="shared" si="5"/>
        <v>3.0528659055914078</v>
      </c>
      <c r="K660" s="5">
        <f t="shared" si="6"/>
        <v>2.3520137294730481</v>
      </c>
      <c r="L660">
        <v>4.95</v>
      </c>
      <c r="M660">
        <v>4.08</v>
      </c>
      <c r="N660">
        <v>1.68</v>
      </c>
      <c r="O660" s="5">
        <f t="shared" si="7"/>
        <v>5.1596638655462188</v>
      </c>
      <c r="P660" s="5">
        <f t="shared" si="8"/>
        <v>4.252813852813853</v>
      </c>
      <c r="Q660" s="5">
        <f t="shared" si="9"/>
        <v>1.7511586452762924</v>
      </c>
      <c r="R660" s="6">
        <f t="shared" si="13"/>
        <v>0.19381107491856675</v>
      </c>
      <c r="S660" s="6">
        <f t="shared" si="13"/>
        <v>0.23513843648208468</v>
      </c>
      <c r="T660" s="6">
        <f t="shared" si="13"/>
        <v>0.57105048859934848</v>
      </c>
      <c r="U660">
        <f t="shared" si="14"/>
        <v>1.2451857013271213</v>
      </c>
      <c r="V660">
        <f t="shared" si="14"/>
        <v>1.3364491353935226</v>
      </c>
      <c r="W660">
        <f t="shared" si="14"/>
        <v>0.71428154476648908</v>
      </c>
      <c r="X660" t="s">
        <v>393</v>
      </c>
      <c r="Y660" t="s">
        <v>387</v>
      </c>
      <c r="Z660" t="s">
        <v>279</v>
      </c>
      <c r="AA660" s="26" t="s">
        <v>90</v>
      </c>
      <c r="AB660" s="26" t="s">
        <v>75</v>
      </c>
      <c r="AC660" s="20">
        <v>44436</v>
      </c>
      <c r="AD660" s="26" t="s">
        <v>103</v>
      </c>
      <c r="AE660" s="72" t="str">
        <f>VLOOKUP(AD660,cs_lookup!$A$2:$B$54,2,FALSE)</f>
        <v>2</v>
      </c>
    </row>
    <row r="661" spans="1:31" x14ac:dyDescent="0.25">
      <c r="A661" s="21">
        <v>0.13057725613874493</v>
      </c>
      <c r="B661" s="21">
        <v>0.36051107630516122</v>
      </c>
      <c r="C661" s="21">
        <v>0.46672766797578563</v>
      </c>
      <c r="D661" s="22">
        <f t="shared" si="12"/>
        <v>7.658301526396369</v>
      </c>
      <c r="E661" s="23">
        <f t="shared" si="12"/>
        <v>2.7738398782331215</v>
      </c>
      <c r="F661" s="23">
        <f t="shared" si="12"/>
        <v>2.1425770714151899</v>
      </c>
      <c r="G661" s="125">
        <v>3.5069200093830633E-2</v>
      </c>
      <c r="H661" s="8">
        <f t="shared" si="3"/>
        <v>1.0350692000938306</v>
      </c>
      <c r="I661" s="5">
        <f t="shared" si="4"/>
        <v>7.398830460516197</v>
      </c>
      <c r="J661" s="5">
        <f t="shared" si="5"/>
        <v>2.6798593543133817</v>
      </c>
      <c r="K661" s="5">
        <f t="shared" si="6"/>
        <v>2.0699843751712077</v>
      </c>
      <c r="L661">
        <v>2.0299999999999998</v>
      </c>
      <c r="M661">
        <v>3.48</v>
      </c>
      <c r="N661">
        <v>3.92</v>
      </c>
      <c r="O661" s="5">
        <f t="shared" si="7"/>
        <v>2.1011904761904758</v>
      </c>
      <c r="P661" s="5">
        <f t="shared" si="8"/>
        <v>3.6020408163265305</v>
      </c>
      <c r="Q661" s="5">
        <f t="shared" si="9"/>
        <v>4.0574712643678161</v>
      </c>
      <c r="R661" s="6">
        <f t="shared" si="13"/>
        <v>0.47592067988668563</v>
      </c>
      <c r="S661" s="6">
        <f t="shared" si="13"/>
        <v>0.27762039660056659</v>
      </c>
      <c r="T661" s="6">
        <f t="shared" si="13"/>
        <v>0.24645892351274787</v>
      </c>
      <c r="U661">
        <f t="shared" si="14"/>
        <v>0.27436768700581526</v>
      </c>
      <c r="V661">
        <f t="shared" si="14"/>
        <v>1.298575611588999</v>
      </c>
      <c r="W661">
        <f t="shared" si="14"/>
        <v>1.8937341010971536</v>
      </c>
      <c r="X661" t="s">
        <v>411</v>
      </c>
      <c r="Y661" t="s">
        <v>289</v>
      </c>
      <c r="Z661" t="s">
        <v>283</v>
      </c>
      <c r="AA661" s="26" t="s">
        <v>85</v>
      </c>
      <c r="AB661" s="26" t="s">
        <v>76</v>
      </c>
      <c r="AC661" s="20">
        <v>44436</v>
      </c>
      <c r="AD661" s="26" t="s">
        <v>87</v>
      </c>
      <c r="AE661" s="72" t="str">
        <f>VLOOKUP(AD661,cs_lookup!$A$2:$B$54,2,FALSE)</f>
        <v>2</v>
      </c>
    </row>
    <row r="662" spans="1:31" x14ac:dyDescent="0.25">
      <c r="A662" s="21">
        <v>0.16118077372006517</v>
      </c>
      <c r="B662" s="21">
        <v>0.263043320348473</v>
      </c>
      <c r="C662" s="21">
        <v>0.51005181811157829</v>
      </c>
      <c r="D662" s="22">
        <f t="shared" si="12"/>
        <v>6.2042139203077378</v>
      </c>
      <c r="E662" s="23">
        <f t="shared" si="12"/>
        <v>3.8016551748024843</v>
      </c>
      <c r="F662" s="23">
        <f t="shared" si="12"/>
        <v>1.9605851101607901</v>
      </c>
      <c r="G662" s="125">
        <v>3.2684851453540054E-2</v>
      </c>
      <c r="H662" s="8">
        <f t="shared" si="3"/>
        <v>1.0326848514535401</v>
      </c>
      <c r="I662" s="5">
        <f t="shared" si="4"/>
        <v>6.007848291349573</v>
      </c>
      <c r="J662" s="5">
        <f t="shared" si="5"/>
        <v>3.6813314046889731</v>
      </c>
      <c r="K662" s="5">
        <f t="shared" si="6"/>
        <v>1.8985318777565081</v>
      </c>
      <c r="L662">
        <v>2.85</v>
      </c>
      <c r="M662">
        <v>3.13</v>
      </c>
      <c r="N662">
        <v>2.76</v>
      </c>
      <c r="O662" s="5">
        <f t="shared" si="7"/>
        <v>2.9431518266425893</v>
      </c>
      <c r="P662" s="5">
        <f t="shared" si="8"/>
        <v>3.2323035850495803</v>
      </c>
      <c r="Q662" s="5">
        <f t="shared" si="9"/>
        <v>2.8502101900117705</v>
      </c>
      <c r="R662" s="6">
        <f t="shared" si="13"/>
        <v>0.33977180210263003</v>
      </c>
      <c r="S662" s="6">
        <f t="shared" si="13"/>
        <v>0.30937688050878459</v>
      </c>
      <c r="T662" s="6">
        <f t="shared" si="13"/>
        <v>0.35085131738858538</v>
      </c>
      <c r="U662">
        <f t="shared" si="14"/>
        <v>0.47437948859387563</v>
      </c>
      <c r="V662">
        <f t="shared" si="14"/>
        <v>0.85023586738571455</v>
      </c>
      <c r="W662">
        <f t="shared" si="14"/>
        <v>1.4537548894156505</v>
      </c>
      <c r="X662" t="s">
        <v>333</v>
      </c>
      <c r="Y662" t="s">
        <v>412</v>
      </c>
      <c r="Z662" t="s">
        <v>283</v>
      </c>
      <c r="AA662" s="26" t="s">
        <v>90</v>
      </c>
      <c r="AB662" s="26" t="s">
        <v>75</v>
      </c>
      <c r="AC662" s="20">
        <v>44436</v>
      </c>
      <c r="AD662" s="26" t="s">
        <v>75</v>
      </c>
      <c r="AE662" s="72" t="str">
        <f>VLOOKUP(AD662,cs_lookup!$A$2:$B$54,2,FALSE)</f>
        <v>X</v>
      </c>
    </row>
    <row r="663" spans="1:31" x14ac:dyDescent="0.25">
      <c r="A663" s="21">
        <v>5.8962433381666741E-2</v>
      </c>
      <c r="B663" s="21">
        <v>0.111148961373746</v>
      </c>
      <c r="C663" s="21">
        <v>0.68645971383439397</v>
      </c>
      <c r="D663" s="22">
        <f t="shared" si="12"/>
        <v>16.959951322343681</v>
      </c>
      <c r="E663" s="23">
        <f t="shared" si="12"/>
        <v>8.9969351727672162</v>
      </c>
      <c r="F663" s="23">
        <f t="shared" si="12"/>
        <v>1.4567497259442184</v>
      </c>
      <c r="G663" s="125">
        <v>2.9584688802565928E-2</v>
      </c>
      <c r="H663" s="8">
        <f t="shared" si="3"/>
        <v>1.0295846888025659</v>
      </c>
      <c r="I663" s="5">
        <f t="shared" si="4"/>
        <v>16.472614158693979</v>
      </c>
      <c r="J663" s="5">
        <f t="shared" si="5"/>
        <v>8.7384119738910346</v>
      </c>
      <c r="K663" s="5">
        <f t="shared" si="6"/>
        <v>1.4148906270531827</v>
      </c>
      <c r="L663">
        <v>4.4400000000000004</v>
      </c>
      <c r="M663">
        <v>4.07</v>
      </c>
      <c r="N663">
        <v>1.79</v>
      </c>
      <c r="O663" s="5">
        <f t="shared" si="7"/>
        <v>4.5713560182833932</v>
      </c>
      <c r="P663" s="5">
        <f t="shared" si="8"/>
        <v>4.1904096834264433</v>
      </c>
      <c r="Q663" s="5">
        <f t="shared" si="9"/>
        <v>1.842956592956593</v>
      </c>
      <c r="R663" s="6">
        <f t="shared" si="13"/>
        <v>0.2187534718364626</v>
      </c>
      <c r="S663" s="6">
        <f t="shared" si="13"/>
        <v>0.23864015109432285</v>
      </c>
      <c r="T663" s="6">
        <f t="shared" si="13"/>
        <v>0.54260637706921455</v>
      </c>
      <c r="U663">
        <f t="shared" si="14"/>
        <v>0.26953827469191588</v>
      </c>
      <c r="V663">
        <f t="shared" si="14"/>
        <v>0.4657596840433369</v>
      </c>
      <c r="W663">
        <f t="shared" si="14"/>
        <v>1.2651154554101924</v>
      </c>
      <c r="X663" t="s">
        <v>535</v>
      </c>
      <c r="Y663" t="s">
        <v>560</v>
      </c>
      <c r="Z663" t="s">
        <v>272</v>
      </c>
      <c r="AA663" s="26" t="s">
        <v>85</v>
      </c>
      <c r="AB663" s="26" t="s">
        <v>102</v>
      </c>
      <c r="AC663" s="20">
        <v>44436</v>
      </c>
      <c r="AD663" s="26" t="s">
        <v>77</v>
      </c>
      <c r="AE663" s="72" t="str">
        <f>VLOOKUP(AD663,cs_lookup!$A$2:$B$54,2,FALSE)</f>
        <v>2</v>
      </c>
    </row>
    <row r="664" spans="1:31" x14ac:dyDescent="0.25">
      <c r="A664" s="21">
        <v>0.54868108683062011</v>
      </c>
      <c r="B664" s="21">
        <v>0.28097052469412237</v>
      </c>
      <c r="C664" s="21">
        <v>0.16500378214746206</v>
      </c>
      <c r="D664" s="22">
        <f t="shared" si="12"/>
        <v>1.8225523423385355</v>
      </c>
      <c r="E664" s="23">
        <f t="shared" si="12"/>
        <v>3.5590921897898249</v>
      </c>
      <c r="F664" s="23">
        <f t="shared" si="12"/>
        <v>6.0604671419368499</v>
      </c>
      <c r="G664" s="125">
        <v>2.8529386086871611E-2</v>
      </c>
      <c r="H664" s="8">
        <f t="shared" si="3"/>
        <v>1.0285293860868716</v>
      </c>
      <c r="I664" s="5">
        <f t="shared" si="4"/>
        <v>1.7719983181740606</v>
      </c>
      <c r="J664" s="5">
        <f t="shared" si="5"/>
        <v>3.4603699592198303</v>
      </c>
      <c r="K664" s="5">
        <f t="shared" si="6"/>
        <v>5.8923616805878707</v>
      </c>
      <c r="L664">
        <v>2.34</v>
      </c>
      <c r="M664">
        <v>3.55</v>
      </c>
      <c r="N664">
        <v>3.13</v>
      </c>
      <c r="O664" s="5">
        <f t="shared" si="7"/>
        <v>2.4067587634432792</v>
      </c>
      <c r="P664" s="5">
        <f t="shared" si="8"/>
        <v>3.6512793206083942</v>
      </c>
      <c r="Q664" s="5">
        <f t="shared" si="9"/>
        <v>3.2192969784519079</v>
      </c>
      <c r="R664" s="6">
        <f t="shared" si="13"/>
        <v>0.4154965654178524</v>
      </c>
      <c r="S664" s="6">
        <f t="shared" si="13"/>
        <v>0.27387660931768293</v>
      </c>
      <c r="T664" s="6">
        <f t="shared" si="13"/>
        <v>0.31062682526446472</v>
      </c>
      <c r="U664">
        <f t="shared" si="14"/>
        <v>1.3205430140651777</v>
      </c>
      <c r="V664">
        <f t="shared" si="14"/>
        <v>1.025901866516139</v>
      </c>
      <c r="W664">
        <f t="shared" si="14"/>
        <v>0.53119617730046154</v>
      </c>
      <c r="X664" t="s">
        <v>554</v>
      </c>
      <c r="Y664" t="s">
        <v>561</v>
      </c>
      <c r="Z664" t="s">
        <v>272</v>
      </c>
      <c r="AA664" s="26" t="s">
        <v>90</v>
      </c>
      <c r="AB664" s="26" t="s">
        <v>75</v>
      </c>
      <c r="AC664" s="20">
        <v>44436</v>
      </c>
      <c r="AD664" s="26" t="s">
        <v>76</v>
      </c>
      <c r="AE664" s="72" t="str">
        <f>VLOOKUP(AD664,cs_lookup!$A$2:$B$54,2,FALSE)</f>
        <v>2</v>
      </c>
    </row>
    <row r="665" spans="1:31" x14ac:dyDescent="0.25">
      <c r="A665" s="21">
        <v>0.24618557720060424</v>
      </c>
      <c r="B665" s="21">
        <v>0.26100077448150472</v>
      </c>
      <c r="C665" s="21">
        <v>0.44484418838553264</v>
      </c>
      <c r="D665" s="22">
        <f t="shared" si="12"/>
        <v>4.0619763812774066</v>
      </c>
      <c r="E665" s="23">
        <f t="shared" si="12"/>
        <v>3.8314062553514106</v>
      </c>
      <c r="F665" s="23">
        <f t="shared" si="12"/>
        <v>2.24797811483002</v>
      </c>
      <c r="G665" s="125">
        <v>2.8255193480106966E-2</v>
      </c>
      <c r="H665" s="8">
        <f t="shared" si="3"/>
        <v>1.028255193480107</v>
      </c>
      <c r="I665" s="5">
        <f t="shared" si="4"/>
        <v>3.9503582447560874</v>
      </c>
      <c r="J665" s="5">
        <f t="shared" si="5"/>
        <v>3.7261239035264202</v>
      </c>
      <c r="K665" s="5">
        <f t="shared" si="6"/>
        <v>2.1862064291859182</v>
      </c>
      <c r="L665">
        <v>2.89</v>
      </c>
      <c r="M665">
        <v>3.36</v>
      </c>
      <c r="N665">
        <v>2.6</v>
      </c>
      <c r="O665" s="5">
        <f t="shared" si="7"/>
        <v>2.9716575091575095</v>
      </c>
      <c r="P665" s="5">
        <f t="shared" si="8"/>
        <v>3.4549374500931593</v>
      </c>
      <c r="Q665" s="5">
        <f t="shared" si="9"/>
        <v>2.6734635030482781</v>
      </c>
      <c r="R665" s="6">
        <f t="shared" si="13"/>
        <v>0.33651253447558588</v>
      </c>
      <c r="S665" s="6">
        <f t="shared" si="13"/>
        <v>0.28944084066501286</v>
      </c>
      <c r="T665" s="6">
        <f t="shared" si="13"/>
        <v>0.37404662485940127</v>
      </c>
      <c r="U665">
        <f t="shared" si="14"/>
        <v>0.73157921913445134</v>
      </c>
      <c r="V665">
        <f t="shared" si="14"/>
        <v>0.90174135025946967</v>
      </c>
      <c r="W665">
        <f t="shared" si="14"/>
        <v>1.1892747021918544</v>
      </c>
      <c r="X665" t="s">
        <v>334</v>
      </c>
      <c r="Y665" t="s">
        <v>337</v>
      </c>
      <c r="Z665" t="s">
        <v>272</v>
      </c>
      <c r="AA665" s="26" t="s">
        <v>90</v>
      </c>
      <c r="AB665" s="26" t="s">
        <v>75</v>
      </c>
      <c r="AC665" s="20">
        <v>44436</v>
      </c>
      <c r="AD665" s="26" t="s">
        <v>76</v>
      </c>
      <c r="AE665" s="72" t="str">
        <f>VLOOKUP(AD665,cs_lookup!$A$2:$B$54,2,FALSE)</f>
        <v>2</v>
      </c>
    </row>
    <row r="666" spans="1:31" x14ac:dyDescent="0.25">
      <c r="A666" s="21">
        <v>0.56838752617773947</v>
      </c>
      <c r="B666" s="21">
        <v>0.2898359153141567</v>
      </c>
      <c r="C666" s="21">
        <v>0.13848973442594589</v>
      </c>
      <c r="D666" s="22">
        <f t="shared" si="12"/>
        <v>1.7593630295244933</v>
      </c>
      <c r="E666" s="23">
        <f t="shared" si="12"/>
        <v>3.4502280330444477</v>
      </c>
      <c r="F666" s="23">
        <f t="shared" si="12"/>
        <v>7.2207518062266649</v>
      </c>
      <c r="G666" s="125">
        <v>3.2200476254920174E-2</v>
      </c>
      <c r="H666" s="8">
        <f t="shared" si="3"/>
        <v>1.0322004762549202</v>
      </c>
      <c r="I666" s="5">
        <f t="shared" si="4"/>
        <v>1.7044780253424214</v>
      </c>
      <c r="J666" s="5">
        <f t="shared" si="5"/>
        <v>3.3425948857946008</v>
      </c>
      <c r="K666" s="5">
        <f t="shared" si="6"/>
        <v>6.9954935812714858</v>
      </c>
      <c r="L666">
        <v>1.55</v>
      </c>
      <c r="M666">
        <v>4.25</v>
      </c>
      <c r="N666">
        <v>6.59</v>
      </c>
      <c r="O666" s="5">
        <f t="shared" si="7"/>
        <v>1.5999107381951263</v>
      </c>
      <c r="P666" s="5">
        <f t="shared" si="8"/>
        <v>4.386852024083411</v>
      </c>
      <c r="Q666" s="5">
        <f t="shared" si="9"/>
        <v>6.8022011385199237</v>
      </c>
      <c r="R666" s="6">
        <f t="shared" si="13"/>
        <v>0.62503486983786916</v>
      </c>
      <c r="S666" s="6">
        <f t="shared" si="13"/>
        <v>0.22795389370557581</v>
      </c>
      <c r="T666" s="6">
        <f t="shared" si="13"/>
        <v>0.14701123645655498</v>
      </c>
      <c r="U666">
        <f t="shared" si="14"/>
        <v>0.90936930658792892</v>
      </c>
      <c r="V666">
        <f t="shared" si="14"/>
        <v>1.2714672717479765</v>
      </c>
      <c r="W666">
        <f t="shared" si="14"/>
        <v>0.94203502918549109</v>
      </c>
      <c r="X666" t="s">
        <v>559</v>
      </c>
      <c r="Y666" t="s">
        <v>515</v>
      </c>
      <c r="Z666" t="s">
        <v>272</v>
      </c>
      <c r="AA666" s="26" t="s">
        <v>90</v>
      </c>
      <c r="AB666" s="26" t="s">
        <v>75</v>
      </c>
      <c r="AC666" s="20">
        <v>44436</v>
      </c>
      <c r="AD666" s="26" t="s">
        <v>99</v>
      </c>
      <c r="AE666" s="72" t="str">
        <f>VLOOKUP(AD666,cs_lookup!$A$2:$B$54,2,FALSE)</f>
        <v>1</v>
      </c>
    </row>
    <row r="667" spans="1:31" x14ac:dyDescent="0.25">
      <c r="A667" s="21">
        <v>0.69510822568081065</v>
      </c>
      <c r="B667" s="21">
        <v>0.2066943891057012</v>
      </c>
      <c r="C667" s="21">
        <v>9.5529406526962915E-2</v>
      </c>
      <c r="D667" s="22">
        <f t="shared" si="12"/>
        <v>1.4386248976129852</v>
      </c>
      <c r="E667" s="23">
        <f t="shared" si="12"/>
        <v>4.8380606959224766</v>
      </c>
      <c r="F667" s="23">
        <f t="shared" si="12"/>
        <v>10.467980869511136</v>
      </c>
      <c r="G667" s="125">
        <v>2.916759645934941E-2</v>
      </c>
      <c r="H667" s="8">
        <f t="shared" si="3"/>
        <v>1.0291675964593494</v>
      </c>
      <c r="I667" s="5">
        <f t="shared" si="4"/>
        <v>1.3978528886473824</v>
      </c>
      <c r="J667" s="5">
        <f t="shared" si="5"/>
        <v>4.7009454170213694</v>
      </c>
      <c r="K667" s="5">
        <f t="shared" si="6"/>
        <v>10.171308254869453</v>
      </c>
      <c r="L667">
        <v>1.9</v>
      </c>
      <c r="M667">
        <v>4.16</v>
      </c>
      <c r="N667">
        <v>3.81</v>
      </c>
      <c r="O667" s="5">
        <f t="shared" si="7"/>
        <v>1.9554184332727638</v>
      </c>
      <c r="P667" s="5">
        <f t="shared" si="8"/>
        <v>4.2813372012708939</v>
      </c>
      <c r="Q667" s="5">
        <f t="shared" si="9"/>
        <v>3.9211285425101212</v>
      </c>
      <c r="R667" s="6">
        <f t="shared" si="13"/>
        <v>0.51139949536340934</v>
      </c>
      <c r="S667" s="6">
        <f t="shared" si="13"/>
        <v>0.23357188490155714</v>
      </c>
      <c r="T667" s="6">
        <f t="shared" si="13"/>
        <v>0.25502861973503355</v>
      </c>
      <c r="U667">
        <f t="shared" si="14"/>
        <v>1.3592274376157814</v>
      </c>
      <c r="V667">
        <f t="shared" si="14"/>
        <v>0.88492837737219998</v>
      </c>
      <c r="W667">
        <f t="shared" si="14"/>
        <v>0.37458308258192696</v>
      </c>
      <c r="X667" t="s">
        <v>539</v>
      </c>
      <c r="Y667" t="s">
        <v>335</v>
      </c>
      <c r="Z667" t="s">
        <v>272</v>
      </c>
      <c r="AA667" s="26" t="s">
        <v>84</v>
      </c>
      <c r="AB667" s="26" t="s">
        <v>86</v>
      </c>
      <c r="AC667" s="20">
        <v>44436</v>
      </c>
      <c r="AD667" s="26" t="s">
        <v>77</v>
      </c>
      <c r="AE667" s="72" t="str">
        <f>VLOOKUP(AD667,cs_lookup!$A$2:$B$54,2,FALSE)</f>
        <v>2</v>
      </c>
    </row>
    <row r="668" spans="1:31" x14ac:dyDescent="0.25">
      <c r="A668" s="21">
        <v>0.53554145804273812</v>
      </c>
      <c r="B668" s="21">
        <v>0.22096923495148174</v>
      </c>
      <c r="C668" s="21">
        <v>0.22966653935507828</v>
      </c>
      <c r="D668" s="22">
        <f t="shared" si="12"/>
        <v>1.8672690694287881</v>
      </c>
      <c r="E668" s="23">
        <f t="shared" si="12"/>
        <v>4.5255168676289719</v>
      </c>
      <c r="F668" s="23">
        <f t="shared" si="12"/>
        <v>4.3541388432467292</v>
      </c>
      <c r="G668" s="125">
        <v>2.8752800597460881E-2</v>
      </c>
      <c r="H668" s="8">
        <f t="shared" si="3"/>
        <v>1.0287528005974609</v>
      </c>
      <c r="I668" s="5">
        <f t="shared" si="4"/>
        <v>1.8150804239311413</v>
      </c>
      <c r="J668" s="5">
        <f t="shared" si="5"/>
        <v>4.3990323671544047</v>
      </c>
      <c r="K668" s="5">
        <f t="shared" si="6"/>
        <v>4.232444218589742</v>
      </c>
      <c r="L668">
        <v>2.34</v>
      </c>
      <c r="M668">
        <v>3.6</v>
      </c>
      <c r="N668">
        <v>3.09</v>
      </c>
      <c r="O668" s="5">
        <f t="shared" si="7"/>
        <v>2.4072815533980583</v>
      </c>
      <c r="P668" s="5">
        <f t="shared" si="8"/>
        <v>3.7035100821508591</v>
      </c>
      <c r="Q668" s="5">
        <f t="shared" si="9"/>
        <v>3.1788461538461541</v>
      </c>
      <c r="R668" s="6">
        <f t="shared" si="13"/>
        <v>0.41540633192175841</v>
      </c>
      <c r="S668" s="6">
        <f t="shared" si="13"/>
        <v>0.27001411574914297</v>
      </c>
      <c r="T668" s="6">
        <f t="shared" si="13"/>
        <v>0.31457955232909857</v>
      </c>
      <c r="U668">
        <f t="shared" si="14"/>
        <v>1.2891990730261838</v>
      </c>
      <c r="V668">
        <f t="shared" si="14"/>
        <v>0.81836178948797478</v>
      </c>
      <c r="W668">
        <f t="shared" si="14"/>
        <v>0.73007459529604701</v>
      </c>
      <c r="X668" t="s">
        <v>517</v>
      </c>
      <c r="Y668" t="s">
        <v>416</v>
      </c>
      <c r="Z668" t="s">
        <v>274</v>
      </c>
      <c r="AA668" s="26" t="s">
        <v>84</v>
      </c>
      <c r="AB668" s="26" t="s">
        <v>86</v>
      </c>
      <c r="AC668" s="20">
        <v>44436</v>
      </c>
      <c r="AD668" s="26" t="s">
        <v>74</v>
      </c>
      <c r="AE668" s="72" t="str">
        <f>VLOOKUP(AD668,cs_lookup!$A$2:$B$54,2,FALSE)</f>
        <v>X</v>
      </c>
    </row>
    <row r="669" spans="1:31" x14ac:dyDescent="0.25">
      <c r="A669" s="21">
        <v>0.69679547566633815</v>
      </c>
      <c r="B669" s="21">
        <v>0.19209519069590267</v>
      </c>
      <c r="C669" s="21">
        <v>0.10681389682196833</v>
      </c>
      <c r="D669" s="22">
        <f t="shared" si="12"/>
        <v>1.4351413505429418</v>
      </c>
      <c r="E669" s="23">
        <f t="shared" si="12"/>
        <v>5.2057524000330408</v>
      </c>
      <c r="F669" s="23">
        <f t="shared" si="12"/>
        <v>9.3620776860781163</v>
      </c>
      <c r="G669" s="125">
        <v>2.8545938531640891E-2</v>
      </c>
      <c r="H669" s="8">
        <f t="shared" si="3"/>
        <v>1.0285459385316409</v>
      </c>
      <c r="I669" s="5">
        <f t="shared" si="4"/>
        <v>1.3953108915988324</v>
      </c>
      <c r="J669" s="5">
        <f t="shared" si="5"/>
        <v>5.0612735950956242</v>
      </c>
      <c r="K669" s="5">
        <f t="shared" si="6"/>
        <v>9.1022455442714421</v>
      </c>
      <c r="L669">
        <v>2.14</v>
      </c>
      <c r="M669">
        <v>3.2</v>
      </c>
      <c r="N669">
        <v>4.0199999999999996</v>
      </c>
      <c r="O669" s="5">
        <f t="shared" si="7"/>
        <v>2.2010883084577118</v>
      </c>
      <c r="P669" s="5">
        <f t="shared" si="8"/>
        <v>3.2913470033012509</v>
      </c>
      <c r="Q669" s="5">
        <f t="shared" si="9"/>
        <v>4.1347546728971958</v>
      </c>
      <c r="R669" s="6">
        <f t="shared" si="13"/>
        <v>0.45432070860468726</v>
      </c>
      <c r="S669" s="6">
        <f t="shared" si="13"/>
        <v>0.30382697387938462</v>
      </c>
      <c r="T669" s="6">
        <f t="shared" si="13"/>
        <v>0.24185231751592809</v>
      </c>
      <c r="U669">
        <f t="shared" si="14"/>
        <v>1.5337083748754068</v>
      </c>
      <c r="V669">
        <f t="shared" si="14"/>
        <v>0.6322519302455416</v>
      </c>
      <c r="W669">
        <f t="shared" si="14"/>
        <v>0.44164925901499252</v>
      </c>
      <c r="X669" t="s">
        <v>487</v>
      </c>
      <c r="Y669" t="s">
        <v>529</v>
      </c>
      <c r="Z669" t="s">
        <v>274</v>
      </c>
      <c r="AA669" s="26" t="s">
        <v>84</v>
      </c>
      <c r="AB669" s="26" t="s">
        <v>86</v>
      </c>
      <c r="AC669" s="20">
        <v>44436</v>
      </c>
      <c r="AD669" s="26" t="s">
        <v>78</v>
      </c>
      <c r="AE669" s="72" t="str">
        <f>VLOOKUP(AD669,cs_lookup!$A$2:$B$54,2,FALSE)</f>
        <v>1</v>
      </c>
    </row>
    <row r="670" spans="1:31" x14ac:dyDescent="0.25">
      <c r="A670" s="21">
        <v>0.25637715749852058</v>
      </c>
      <c r="B670" s="21">
        <v>0.26588774541364618</v>
      </c>
      <c r="C670" s="21">
        <v>0.43267324041836469</v>
      </c>
      <c r="D670" s="22">
        <f t="shared" si="12"/>
        <v>3.9005034994421082</v>
      </c>
      <c r="E670" s="23">
        <f t="shared" si="12"/>
        <v>3.7609856687613887</v>
      </c>
      <c r="F670" s="23">
        <f t="shared" si="12"/>
        <v>2.3112129583818728</v>
      </c>
      <c r="G670" s="125">
        <v>2.9026978807591197E-2</v>
      </c>
      <c r="H670" s="8">
        <f t="shared" si="3"/>
        <v>1.0290269788075912</v>
      </c>
      <c r="I670" s="5">
        <f t="shared" si="4"/>
        <v>3.7904773924993753</v>
      </c>
      <c r="J670" s="5">
        <f t="shared" si="5"/>
        <v>3.6548951059762476</v>
      </c>
      <c r="K670" s="5">
        <f t="shared" si="6"/>
        <v>2.2460178459655591</v>
      </c>
      <c r="L670">
        <v>3.12</v>
      </c>
      <c r="M670">
        <v>3.58</v>
      </c>
      <c r="N670">
        <v>2.33</v>
      </c>
      <c r="O670" s="5">
        <f t="shared" si="7"/>
        <v>3.2105641738796846</v>
      </c>
      <c r="P670" s="5">
        <f t="shared" si="8"/>
        <v>3.6839165841311767</v>
      </c>
      <c r="Q670" s="5">
        <f t="shared" si="9"/>
        <v>2.3976328606216875</v>
      </c>
      <c r="R670" s="6">
        <f t="shared" si="13"/>
        <v>0.31147173700365188</v>
      </c>
      <c r="S670" s="6">
        <f t="shared" si="13"/>
        <v>0.2714502288970374</v>
      </c>
      <c r="T670" s="6">
        <f t="shared" si="13"/>
        <v>0.41707803409931071</v>
      </c>
      <c r="U670">
        <f t="shared" si="14"/>
        <v>0.82311531686585948</v>
      </c>
      <c r="V670">
        <f t="shared" si="14"/>
        <v>0.97950827484657932</v>
      </c>
      <c r="W670">
        <f t="shared" si="14"/>
        <v>1.0373915791387389</v>
      </c>
      <c r="X670" t="s">
        <v>488</v>
      </c>
      <c r="Y670" t="s">
        <v>486</v>
      </c>
      <c r="Z670" t="s">
        <v>274</v>
      </c>
      <c r="AA670" s="26" t="s">
        <v>90</v>
      </c>
      <c r="AB670" s="26" t="s">
        <v>75</v>
      </c>
      <c r="AC670" s="20">
        <v>44436</v>
      </c>
      <c r="AD670" s="26" t="s">
        <v>74</v>
      </c>
      <c r="AE670" s="72" t="str">
        <f>VLOOKUP(AD670,cs_lookup!$A$2:$B$54,2,FALSE)</f>
        <v>X</v>
      </c>
    </row>
    <row r="671" spans="1:31" x14ac:dyDescent="0.25">
      <c r="A671" s="21">
        <v>0.48074881942073316</v>
      </c>
      <c r="B671" s="21">
        <v>0.29846293807646157</v>
      </c>
      <c r="C671" s="21">
        <v>0.21175287974613116</v>
      </c>
      <c r="D671" s="22">
        <f t="shared" si="12"/>
        <v>2.0800883114074544</v>
      </c>
      <c r="E671" s="23">
        <f t="shared" si="12"/>
        <v>3.3504997519786377</v>
      </c>
      <c r="F671" s="23">
        <f t="shared" si="12"/>
        <v>4.7224859524880705</v>
      </c>
      <c r="G671" s="125">
        <v>3.440887613577126E-2</v>
      </c>
      <c r="H671" s="8">
        <f t="shared" si="3"/>
        <v>1.0344088761357713</v>
      </c>
      <c r="I671" s="5">
        <f t="shared" si="4"/>
        <v>2.0108956519959644</v>
      </c>
      <c r="J671" s="5">
        <f t="shared" si="5"/>
        <v>3.2390477588466364</v>
      </c>
      <c r="K671" s="5">
        <f t="shared" si="6"/>
        <v>4.5653958134328896</v>
      </c>
      <c r="L671">
        <v>2.0099999999999998</v>
      </c>
      <c r="M671">
        <v>3.42</v>
      </c>
      <c r="N671">
        <v>4.09</v>
      </c>
      <c r="O671" s="5">
        <f t="shared" si="7"/>
        <v>2.0791618410328998</v>
      </c>
      <c r="P671" s="5">
        <f t="shared" si="8"/>
        <v>3.5376783563843377</v>
      </c>
      <c r="Q671" s="5">
        <f t="shared" si="9"/>
        <v>4.2307323033953042</v>
      </c>
      <c r="R671" s="6">
        <f t="shared" si="13"/>
        <v>0.48096304013698776</v>
      </c>
      <c r="S671" s="6">
        <f t="shared" si="13"/>
        <v>0.28267126043138752</v>
      </c>
      <c r="T671" s="6">
        <f t="shared" si="13"/>
        <v>0.23636569943162478</v>
      </c>
      <c r="U671">
        <f t="shared" si="14"/>
        <v>0.99955460046120459</v>
      </c>
      <c r="V671">
        <f t="shared" si="14"/>
        <v>1.0558658762159769</v>
      </c>
      <c r="W671">
        <f t="shared" si="14"/>
        <v>0.89586974867893832</v>
      </c>
      <c r="X671" t="s">
        <v>415</v>
      </c>
      <c r="Y671" t="s">
        <v>338</v>
      </c>
      <c r="Z671" t="s">
        <v>274</v>
      </c>
      <c r="AA671" s="26" t="s">
        <v>90</v>
      </c>
      <c r="AB671" s="26" t="s">
        <v>75</v>
      </c>
      <c r="AC671" s="20">
        <v>44436</v>
      </c>
      <c r="AD671" s="26" t="s">
        <v>86</v>
      </c>
      <c r="AE671" s="72" t="str">
        <f>VLOOKUP(AD671,cs_lookup!$A$2:$B$54,2,FALSE)</f>
        <v>1</v>
      </c>
    </row>
    <row r="672" spans="1:31" x14ac:dyDescent="0.25">
      <c r="A672" s="21">
        <v>0.18274413390463246</v>
      </c>
      <c r="B672" s="21">
        <v>0.22259799238368125</v>
      </c>
      <c r="C672" s="21">
        <v>0.52518794868778051</v>
      </c>
      <c r="D672" s="22">
        <f t="shared" si="12"/>
        <v>5.4721318744045915</v>
      </c>
      <c r="E672" s="23">
        <f t="shared" si="12"/>
        <v>4.4924034996521849</v>
      </c>
      <c r="F672" s="23">
        <f t="shared" si="12"/>
        <v>1.9040802487920205</v>
      </c>
      <c r="G672" s="125">
        <v>3.4195567080881561E-2</v>
      </c>
      <c r="H672" s="8">
        <f t="shared" si="3"/>
        <v>1.0341955670808816</v>
      </c>
      <c r="I672" s="5">
        <f t="shared" si="4"/>
        <v>5.2911964125414119</v>
      </c>
      <c r="J672" s="5">
        <f t="shared" si="5"/>
        <v>4.3438626529143169</v>
      </c>
      <c r="K672" s="5">
        <f t="shared" si="6"/>
        <v>1.8411220366825529</v>
      </c>
      <c r="L672">
        <v>3.13</v>
      </c>
      <c r="M672">
        <v>3.48</v>
      </c>
      <c r="N672">
        <v>2.34</v>
      </c>
      <c r="O672" s="5">
        <f t="shared" si="7"/>
        <v>3.2370321249631591</v>
      </c>
      <c r="P672" s="5">
        <f t="shared" si="8"/>
        <v>3.5990005734414678</v>
      </c>
      <c r="Q672" s="5">
        <f t="shared" si="9"/>
        <v>2.4200176269692628</v>
      </c>
      <c r="R672" s="6">
        <f t="shared" si="13"/>
        <v>0.30892495390708585</v>
      </c>
      <c r="S672" s="6">
        <f t="shared" si="13"/>
        <v>0.27785491543941915</v>
      </c>
      <c r="T672" s="6">
        <f t="shared" si="13"/>
        <v>0.41322013065349511</v>
      </c>
      <c r="U672">
        <f t="shared" si="14"/>
        <v>0.59154863209786446</v>
      </c>
      <c r="V672">
        <f t="shared" si="14"/>
        <v>0.80113030223578829</v>
      </c>
      <c r="W672">
        <f t="shared" si="14"/>
        <v>1.2709640932962576</v>
      </c>
      <c r="X672" t="s">
        <v>542</v>
      </c>
      <c r="Y672" t="s">
        <v>547</v>
      </c>
      <c r="Z672" t="s">
        <v>271</v>
      </c>
      <c r="AA672" s="26" t="s">
        <v>85</v>
      </c>
      <c r="AB672" s="26" t="s">
        <v>79</v>
      </c>
      <c r="AC672" s="20">
        <v>44436</v>
      </c>
      <c r="AD672" s="26" t="s">
        <v>79</v>
      </c>
      <c r="AE672" s="72" t="str">
        <f>VLOOKUP(AD672,cs_lookup!$A$2:$B$54,2,FALSE)</f>
        <v>2</v>
      </c>
    </row>
    <row r="673" spans="1:31" x14ac:dyDescent="0.25">
      <c r="A673" s="21">
        <v>0.42503611434469374</v>
      </c>
      <c r="B673" s="21">
        <v>0.24586403997521006</v>
      </c>
      <c r="C673" s="21">
        <v>0.30668346364343169</v>
      </c>
      <c r="D673" s="22">
        <f t="shared" si="12"/>
        <v>2.3527412524504325</v>
      </c>
      <c r="E673" s="23">
        <f t="shared" si="12"/>
        <v>4.0672885717684775</v>
      </c>
      <c r="F673" s="23">
        <f t="shared" si="12"/>
        <v>3.2606909682051168</v>
      </c>
      <c r="G673" s="125">
        <v>3.3366281427412936E-2</v>
      </c>
      <c r="H673" s="8">
        <f t="shared" si="3"/>
        <v>1.0333662814274129</v>
      </c>
      <c r="I673" s="5">
        <f t="shared" si="4"/>
        <v>2.276773777832712</v>
      </c>
      <c r="J673" s="5">
        <f t="shared" si="5"/>
        <v>3.9359602155300024</v>
      </c>
      <c r="K673" s="5">
        <f t="shared" si="6"/>
        <v>3.1554067776442718</v>
      </c>
      <c r="L673">
        <v>2.56</v>
      </c>
      <c r="M673">
        <v>3.6</v>
      </c>
      <c r="N673">
        <v>2.74</v>
      </c>
      <c r="O673" s="5">
        <f t="shared" si="7"/>
        <v>2.6454176804541771</v>
      </c>
      <c r="P673" s="5">
        <f t="shared" si="8"/>
        <v>3.7201186131386867</v>
      </c>
      <c r="Q673" s="5">
        <f t="shared" si="9"/>
        <v>2.8314236111111115</v>
      </c>
      <c r="R673" s="6">
        <f t="shared" si="13"/>
        <v>0.37801214053590038</v>
      </c>
      <c r="S673" s="6">
        <f t="shared" si="13"/>
        <v>0.26880863326997356</v>
      </c>
      <c r="T673" s="6">
        <f t="shared" si="13"/>
        <v>0.35317922619412589</v>
      </c>
      <c r="U673">
        <f t="shared" si="14"/>
        <v>1.1243980517189962</v>
      </c>
      <c r="V673">
        <f t="shared" si="14"/>
        <v>0.91464339141325313</v>
      </c>
      <c r="W673">
        <f t="shared" si="14"/>
        <v>0.86835080009734866</v>
      </c>
      <c r="X673" t="s">
        <v>572</v>
      </c>
      <c r="Y673" t="s">
        <v>545</v>
      </c>
      <c r="Z673" t="s">
        <v>271</v>
      </c>
      <c r="AA673" s="26" t="s">
        <v>84</v>
      </c>
      <c r="AB673" s="26" t="s">
        <v>86</v>
      </c>
      <c r="AC673" s="20">
        <v>44436</v>
      </c>
      <c r="AD673" s="26" t="s">
        <v>102</v>
      </c>
      <c r="AE673" s="72" t="str">
        <f>VLOOKUP(AD673,cs_lookup!$A$2:$B$54,2,FALSE)</f>
        <v>2</v>
      </c>
    </row>
    <row r="674" spans="1:31" x14ac:dyDescent="0.25">
      <c r="A674" s="21" t="e">
        <v>#N/A</v>
      </c>
      <c r="B674" s="21" t="e">
        <v>#N/A</v>
      </c>
      <c r="C674" s="21" t="e">
        <v>#N/A</v>
      </c>
      <c r="D674" s="22" t="e">
        <f t="shared" si="12"/>
        <v>#N/A</v>
      </c>
      <c r="E674" s="23" t="e">
        <f t="shared" si="12"/>
        <v>#N/A</v>
      </c>
      <c r="F674" s="23" t="e">
        <f t="shared" si="12"/>
        <v>#N/A</v>
      </c>
      <c r="G674" s="125">
        <v>3.3519990755267237E-2</v>
      </c>
      <c r="H674" s="8">
        <f t="shared" si="3"/>
        <v>1.0335199907552672</v>
      </c>
      <c r="I674" s="5" t="e">
        <f t="shared" si="4"/>
        <v>#N/A</v>
      </c>
      <c r="J674" s="5" t="e">
        <f t="shared" si="5"/>
        <v>#N/A</v>
      </c>
      <c r="K674" s="5" t="e">
        <f t="shared" si="6"/>
        <v>#N/A</v>
      </c>
      <c r="L674">
        <v>2.82</v>
      </c>
      <c r="M674">
        <v>3.06</v>
      </c>
      <c r="N674">
        <v>2.84</v>
      </c>
      <c r="O674" s="5">
        <f t="shared" si="7"/>
        <v>2.9145263739298533</v>
      </c>
      <c r="P674" s="5">
        <f t="shared" si="8"/>
        <v>3.162571171711118</v>
      </c>
      <c r="Q674" s="5">
        <f t="shared" si="9"/>
        <v>2.9351967737449587</v>
      </c>
      <c r="R674" s="6">
        <f t="shared" si="13"/>
        <v>0.34310892121097269</v>
      </c>
      <c r="S674" s="6">
        <f t="shared" si="13"/>
        <v>0.31619841758658263</v>
      </c>
      <c r="T674" s="6">
        <f t="shared" si="13"/>
        <v>0.34069266120244474</v>
      </c>
      <c r="U674" t="e">
        <f t="shared" si="14"/>
        <v>#N/A</v>
      </c>
      <c r="V674" t="e">
        <f t="shared" si="14"/>
        <v>#N/A</v>
      </c>
      <c r="W674" t="e">
        <f t="shared" si="14"/>
        <v>#N/A</v>
      </c>
      <c r="X674" t="s">
        <v>291</v>
      </c>
      <c r="Y674" t="s">
        <v>345</v>
      </c>
      <c r="Z674" t="s">
        <v>270</v>
      </c>
      <c r="AA674" s="26"/>
      <c r="AB674" s="26" t="e">
        <v>#N/A</v>
      </c>
      <c r="AC674" s="20">
        <v>44436</v>
      </c>
      <c r="AD674" s="26" t="s">
        <v>79</v>
      </c>
      <c r="AE674" s="72" t="str">
        <f>VLOOKUP(AD674,cs_lookup!$A$2:$B$54,2,FALSE)</f>
        <v>2</v>
      </c>
    </row>
    <row r="675" spans="1:31" x14ac:dyDescent="0.25">
      <c r="A675" s="21" t="e">
        <v>#N/A</v>
      </c>
      <c r="B675" s="21" t="e">
        <v>#N/A</v>
      </c>
      <c r="C675" s="21" t="e">
        <v>#N/A</v>
      </c>
      <c r="D675" s="22" t="e">
        <f t="shared" si="12"/>
        <v>#N/A</v>
      </c>
      <c r="E675" s="23" t="e">
        <f t="shared" si="12"/>
        <v>#N/A</v>
      </c>
      <c r="F675" s="23" t="e">
        <f t="shared" si="12"/>
        <v>#N/A</v>
      </c>
      <c r="G675" s="125">
        <v>3.4497035069202653E-2</v>
      </c>
      <c r="H675" s="8">
        <f t="shared" si="3"/>
        <v>1.0344970350692027</v>
      </c>
      <c r="I675" s="5" t="e">
        <f t="shared" si="4"/>
        <v>#N/A</v>
      </c>
      <c r="J675" s="5" t="e">
        <f t="shared" si="5"/>
        <v>#N/A</v>
      </c>
      <c r="K675" s="5" t="e">
        <f t="shared" si="6"/>
        <v>#N/A</v>
      </c>
      <c r="L675">
        <v>2.33</v>
      </c>
      <c r="M675">
        <v>3.17</v>
      </c>
      <c r="N675">
        <v>3.45</v>
      </c>
      <c r="O675" s="5">
        <f t="shared" si="7"/>
        <v>2.4103780917112423</v>
      </c>
      <c r="P675" s="5">
        <f t="shared" si="8"/>
        <v>3.2793556011693723</v>
      </c>
      <c r="Q675" s="5">
        <f t="shared" si="9"/>
        <v>3.5690147709887494</v>
      </c>
      <c r="R675" s="6">
        <f t="shared" si="13"/>
        <v>0.41487267223294927</v>
      </c>
      <c r="S675" s="6">
        <f t="shared" si="13"/>
        <v>0.30493795782421829</v>
      </c>
      <c r="T675" s="6">
        <f t="shared" si="13"/>
        <v>0.28018936994283239</v>
      </c>
      <c r="U675" t="e">
        <f t="shared" si="14"/>
        <v>#N/A</v>
      </c>
      <c r="V675" t="e">
        <f t="shared" si="14"/>
        <v>#N/A</v>
      </c>
      <c r="W675" t="e">
        <f t="shared" si="14"/>
        <v>#N/A</v>
      </c>
      <c r="X675" t="s">
        <v>347</v>
      </c>
      <c r="Y675" t="s">
        <v>294</v>
      </c>
      <c r="Z675" t="s">
        <v>270</v>
      </c>
      <c r="AA675" s="26"/>
      <c r="AB675" s="26" t="e">
        <v>#N/A</v>
      </c>
      <c r="AC675" s="20">
        <v>44436</v>
      </c>
      <c r="AD675" s="26" t="s">
        <v>74</v>
      </c>
      <c r="AE675" s="72" t="str">
        <f>VLOOKUP(AD675,cs_lookup!$A$2:$B$54,2,FALSE)</f>
        <v>X</v>
      </c>
    </row>
    <row r="676" spans="1:31" x14ac:dyDescent="0.25">
      <c r="A676" s="21">
        <v>0.28764953036768925</v>
      </c>
      <c r="B676" s="21">
        <v>0.28629628793477252</v>
      </c>
      <c r="C676" s="21">
        <v>0.39060138454530613</v>
      </c>
      <c r="D676" s="22">
        <f t="shared" si="12"/>
        <v>3.4764527469304252</v>
      </c>
      <c r="E676" s="23">
        <f t="shared" si="12"/>
        <v>3.4928849661782273</v>
      </c>
      <c r="F676" s="23">
        <f t="shared" si="12"/>
        <v>2.5601547756009282</v>
      </c>
      <c r="G676" s="125">
        <v>3.509586032710077E-2</v>
      </c>
      <c r="H676" s="8">
        <f t="shared" ref="H676:H739" si="15">(G676/100%) + 1</f>
        <v>1.0350958603271008</v>
      </c>
      <c r="I676" s="5">
        <f t="shared" ref="I676:I739" si="16">D676/H676</f>
        <v>3.3585804756593567</v>
      </c>
      <c r="J676" s="5">
        <f t="shared" ref="J676:J739" si="17">E676/H676</f>
        <v>3.374455545667471</v>
      </c>
      <c r="K676" s="5">
        <f t="shared" ref="K676:K739" si="18">F676/H676</f>
        <v>2.4733504148996337</v>
      </c>
      <c r="L676">
        <v>1.91</v>
      </c>
      <c r="M676">
        <v>3.72</v>
      </c>
      <c r="N676">
        <v>4.12</v>
      </c>
      <c r="O676" s="5">
        <f t="shared" ref="O676:O739" si="19">(L676*H676)</f>
        <v>1.9770330932247624</v>
      </c>
      <c r="P676" s="5">
        <f t="shared" ref="P676:P739" si="20">(M676*H676)</f>
        <v>3.850556600416815</v>
      </c>
      <c r="Q676" s="5">
        <f t="shared" ref="Q676:Q739" si="21">(N676*H676)</f>
        <v>4.264594944547655</v>
      </c>
      <c r="R676" s="6">
        <f t="shared" si="13"/>
        <v>0.505808427500264</v>
      </c>
      <c r="S676" s="6">
        <f t="shared" si="13"/>
        <v>0.2597027141197592</v>
      </c>
      <c r="T676" s="6">
        <f t="shared" si="13"/>
        <v>0.23448885837997679</v>
      </c>
      <c r="U676">
        <f t="shared" si="14"/>
        <v>0.56869264078748283</v>
      </c>
      <c r="V676">
        <f t="shared" si="14"/>
        <v>1.1024000611820715</v>
      </c>
      <c r="W676">
        <f t="shared" si="14"/>
        <v>1.6657566898652272</v>
      </c>
      <c r="X676" t="s">
        <v>293</v>
      </c>
      <c r="Y676" t="s">
        <v>423</v>
      </c>
      <c r="Z676" t="s">
        <v>270</v>
      </c>
      <c r="AA676" s="26" t="s">
        <v>90</v>
      </c>
      <c r="AB676" s="26" t="s">
        <v>75</v>
      </c>
      <c r="AC676" s="20">
        <v>44436</v>
      </c>
      <c r="AD676" s="26" t="s">
        <v>75</v>
      </c>
      <c r="AE676" s="72" t="str">
        <f>VLOOKUP(AD676,cs_lookup!$A$2:$B$54,2,FALSE)</f>
        <v>X</v>
      </c>
    </row>
    <row r="677" spans="1:31" x14ac:dyDescent="0.25">
      <c r="A677" s="21">
        <v>0.30029700668592085</v>
      </c>
      <c r="B677" s="21">
        <v>0.24424608278511459</v>
      </c>
      <c r="C677" s="21">
        <v>0.41486750614062717</v>
      </c>
      <c r="D677" s="22">
        <f t="shared" si="12"/>
        <v>3.3300365229610662</v>
      </c>
      <c r="E677" s="23">
        <f t="shared" si="12"/>
        <v>4.094231475883241</v>
      </c>
      <c r="F677" s="23">
        <f t="shared" si="12"/>
        <v>2.4104081066812477</v>
      </c>
      <c r="G677" s="125">
        <v>3.1891574146171386E-2</v>
      </c>
      <c r="H677" s="8">
        <f t="shared" si="15"/>
        <v>1.0318915741461714</v>
      </c>
      <c r="I677" s="5">
        <f t="shared" si="16"/>
        <v>3.2271186298972085</v>
      </c>
      <c r="J677" s="5">
        <f t="shared" si="17"/>
        <v>3.9676954231077746</v>
      </c>
      <c r="K677" s="5">
        <f t="shared" si="18"/>
        <v>2.3359121898787829</v>
      </c>
      <c r="L677">
        <v>2.68</v>
      </c>
      <c r="M677">
        <v>3.15</v>
      </c>
      <c r="N677">
        <v>2.93</v>
      </c>
      <c r="O677" s="5">
        <f t="shared" si="19"/>
        <v>2.7654694187117395</v>
      </c>
      <c r="P677" s="5">
        <f t="shared" si="20"/>
        <v>3.2504584585604399</v>
      </c>
      <c r="Q677" s="5">
        <f t="shared" si="21"/>
        <v>3.0234423122482825</v>
      </c>
      <c r="R677" s="6">
        <f t="shared" si="13"/>
        <v>0.36160226297705289</v>
      </c>
      <c r="S677" s="6">
        <f t="shared" si="13"/>
        <v>0.3076489094534926</v>
      </c>
      <c r="T677" s="6">
        <f t="shared" si="13"/>
        <v>0.33074882756945451</v>
      </c>
      <c r="U677">
        <f t="shared" si="14"/>
        <v>0.83046218852058895</v>
      </c>
      <c r="V677">
        <f t="shared" si="14"/>
        <v>0.79391174575912915</v>
      </c>
      <c r="W677">
        <f t="shared" si="14"/>
        <v>1.2543279720424962</v>
      </c>
      <c r="X677" t="s">
        <v>424</v>
      </c>
      <c r="Y677" t="s">
        <v>419</v>
      </c>
      <c r="Z677" t="s">
        <v>270</v>
      </c>
      <c r="AA677" s="26" t="s">
        <v>85</v>
      </c>
      <c r="AB677" s="26" t="s">
        <v>79</v>
      </c>
      <c r="AC677" s="20">
        <v>44436</v>
      </c>
      <c r="AD677" s="26" t="s">
        <v>79</v>
      </c>
      <c r="AE677" s="72" t="str">
        <f>VLOOKUP(AD677,cs_lookup!$A$2:$B$54,2,FALSE)</f>
        <v>2</v>
      </c>
    </row>
    <row r="678" spans="1:31" x14ac:dyDescent="0.25">
      <c r="A678" s="21">
        <v>0.29202545380948336</v>
      </c>
      <c r="B678" s="21">
        <v>0.20015357676011539</v>
      </c>
      <c r="C678" s="21">
        <v>0.46205493878079379</v>
      </c>
      <c r="D678" s="22">
        <f t="shared" si="12"/>
        <v>3.4243590308822784</v>
      </c>
      <c r="E678" s="23">
        <f t="shared" si="12"/>
        <v>4.9961635269626123</v>
      </c>
      <c r="F678" s="23">
        <f t="shared" si="12"/>
        <v>2.1642448030934607</v>
      </c>
      <c r="G678" s="125">
        <v>4.0511339063831864E-2</v>
      </c>
      <c r="H678" s="8">
        <f t="shared" si="15"/>
        <v>1.0405113390638319</v>
      </c>
      <c r="I678" s="5">
        <f t="shared" si="16"/>
        <v>3.2910348040639716</v>
      </c>
      <c r="J678" s="5">
        <f t="shared" si="17"/>
        <v>4.8016425572620447</v>
      </c>
      <c r="K678" s="5">
        <f t="shared" si="18"/>
        <v>2.0799819491065552</v>
      </c>
      <c r="L678">
        <v>4.1500000000000004</v>
      </c>
      <c r="M678">
        <v>3.16</v>
      </c>
      <c r="N678">
        <v>2.0699999999999998</v>
      </c>
      <c r="O678" s="5">
        <f t="shared" si="19"/>
        <v>4.3181220571149028</v>
      </c>
      <c r="P678" s="5">
        <f t="shared" si="20"/>
        <v>3.2880158314417089</v>
      </c>
      <c r="Q678" s="5">
        <f t="shared" si="21"/>
        <v>2.1538584718621316</v>
      </c>
      <c r="R678" s="6">
        <f t="shared" si="13"/>
        <v>0.2315821523276109</v>
      </c>
      <c r="S678" s="6">
        <f t="shared" si="13"/>
        <v>0.30413478865809662</v>
      </c>
      <c r="T678" s="6">
        <f t="shared" si="13"/>
        <v>0.46428305901429251</v>
      </c>
      <c r="U678">
        <f t="shared" si="14"/>
        <v>1.2610015533337191</v>
      </c>
      <c r="V678">
        <f t="shared" si="14"/>
        <v>0.65810812910694272</v>
      </c>
      <c r="W678">
        <f t="shared" si="14"/>
        <v>0.99520094435875128</v>
      </c>
      <c r="X678" t="s">
        <v>495</v>
      </c>
      <c r="Y678" t="s">
        <v>295</v>
      </c>
      <c r="Z678" t="s">
        <v>273</v>
      </c>
      <c r="AA678" s="26" t="s">
        <v>90</v>
      </c>
      <c r="AB678" s="26" t="s">
        <v>74</v>
      </c>
      <c r="AC678" s="20">
        <v>44436</v>
      </c>
      <c r="AD678" s="26" t="s">
        <v>77</v>
      </c>
      <c r="AE678" s="72" t="str">
        <f>VLOOKUP(AD678,cs_lookup!$A$2:$B$54,2,FALSE)</f>
        <v>2</v>
      </c>
    </row>
    <row r="679" spans="1:31" x14ac:dyDescent="0.25">
      <c r="A679" s="21">
        <v>0.76570973240436768</v>
      </c>
      <c r="B679" s="21">
        <v>0.23351423749812578</v>
      </c>
      <c r="C679" s="21">
        <v>0</v>
      </c>
      <c r="D679" s="22">
        <f t="shared" si="12"/>
        <v>1.3059779152342088</v>
      </c>
      <c r="E679" s="23">
        <f t="shared" si="12"/>
        <v>4.2823941302852084</v>
      </c>
      <c r="F679" s="23" t="e">
        <f t="shared" si="12"/>
        <v>#DIV/0!</v>
      </c>
      <c r="G679" s="125">
        <v>3.8324059958615209E-2</v>
      </c>
      <c r="H679" s="8">
        <f t="shared" si="15"/>
        <v>1.0383240599586152</v>
      </c>
      <c r="I679" s="5">
        <f t="shared" si="16"/>
        <v>1.2577748754914353</v>
      </c>
      <c r="J679" s="5">
        <f t="shared" si="17"/>
        <v>4.1243329471301022</v>
      </c>
      <c r="K679" s="5" t="e">
        <f t="shared" si="18"/>
        <v>#DIV/0!</v>
      </c>
      <c r="L679">
        <v>3.34</v>
      </c>
      <c r="M679">
        <v>3.12</v>
      </c>
      <c r="N679">
        <v>2.39</v>
      </c>
      <c r="O679" s="5">
        <f t="shared" si="19"/>
        <v>3.4680023602617744</v>
      </c>
      <c r="P679" s="5">
        <f t="shared" si="20"/>
        <v>3.2395710670708797</v>
      </c>
      <c r="Q679" s="5">
        <f t="shared" si="21"/>
        <v>2.4815945033010904</v>
      </c>
      <c r="R679" s="6">
        <f t="shared" si="13"/>
        <v>0.28835043812499517</v>
      </c>
      <c r="S679" s="6">
        <f t="shared" si="13"/>
        <v>0.30868284081329606</v>
      </c>
      <c r="T679" s="6">
        <f t="shared" si="13"/>
        <v>0.40296672106170867</v>
      </c>
      <c r="U679">
        <f t="shared" si="14"/>
        <v>2.6554831592537589</v>
      </c>
      <c r="V679">
        <f t="shared" si="14"/>
        <v>0.7564859675480462</v>
      </c>
      <c r="W679" t="e">
        <f t="shared" si="14"/>
        <v>#DIV/0!</v>
      </c>
      <c r="X679" t="s">
        <v>298</v>
      </c>
      <c r="Y679" t="s">
        <v>428</v>
      </c>
      <c r="Z679" t="s">
        <v>273</v>
      </c>
      <c r="AA679" s="26" t="s">
        <v>84</v>
      </c>
      <c r="AB679" s="26" t="s">
        <v>78</v>
      </c>
      <c r="AC679" s="20">
        <v>44436</v>
      </c>
      <c r="AD679" s="26" t="s">
        <v>79</v>
      </c>
      <c r="AE679" s="72" t="str">
        <f>VLOOKUP(AD679,cs_lookup!$A$2:$B$54,2,FALSE)</f>
        <v>2</v>
      </c>
    </row>
    <row r="680" spans="1:31" x14ac:dyDescent="0.25">
      <c r="A680" s="21">
        <v>0.82820044254825043</v>
      </c>
      <c r="B680" s="21">
        <v>0.125524247413593</v>
      </c>
      <c r="C680" s="21">
        <v>3.7401745561983293E-2</v>
      </c>
      <c r="D680" s="22">
        <f t="shared" si="12"/>
        <v>1.207437171758986</v>
      </c>
      <c r="E680" s="23">
        <f t="shared" si="12"/>
        <v>7.9665882935356294</v>
      </c>
      <c r="F680" s="23">
        <f t="shared" si="12"/>
        <v>26.736720037378202</v>
      </c>
      <c r="G680" s="125">
        <v>3.7634618029899203E-2</v>
      </c>
      <c r="H680" s="8">
        <f t="shared" si="15"/>
        <v>1.0376346180298992</v>
      </c>
      <c r="I680" s="5">
        <f t="shared" si="16"/>
        <v>1.1636438788554315</v>
      </c>
      <c r="J680" s="5">
        <f t="shared" si="17"/>
        <v>7.677643127078162</v>
      </c>
      <c r="K680" s="5">
        <f t="shared" si="18"/>
        <v>25.766989239566591</v>
      </c>
      <c r="L680">
        <v>1.36</v>
      </c>
      <c r="M680">
        <v>5.0599999999999996</v>
      </c>
      <c r="N680">
        <v>9.5500000000000007</v>
      </c>
      <c r="O680" s="5">
        <f t="shared" si="19"/>
        <v>1.4111830805206631</v>
      </c>
      <c r="P680" s="5">
        <f t="shared" si="20"/>
        <v>5.25043116723129</v>
      </c>
      <c r="Q680" s="5">
        <f t="shared" si="21"/>
        <v>9.9094106021855382</v>
      </c>
      <c r="R680" s="6">
        <f t="shared" si="13"/>
        <v>0.70862527605634629</v>
      </c>
      <c r="S680" s="6">
        <f t="shared" si="13"/>
        <v>0.19046054850526306</v>
      </c>
      <c r="T680" s="6">
        <f t="shared" si="13"/>
        <v>0.10091417543839068</v>
      </c>
      <c r="U680">
        <f t="shared" si="14"/>
        <v>1.1687424518038163</v>
      </c>
      <c r="V680">
        <f t="shared" si="14"/>
        <v>0.65905642086358029</v>
      </c>
      <c r="W680">
        <f t="shared" si="14"/>
        <v>0.37062925401216312</v>
      </c>
      <c r="X680" t="s">
        <v>499</v>
      </c>
      <c r="Y680" t="s">
        <v>498</v>
      </c>
      <c r="Z680" t="s">
        <v>269</v>
      </c>
      <c r="AA680" s="26" t="s">
        <v>84</v>
      </c>
      <c r="AB680" s="26" t="s">
        <v>100</v>
      </c>
      <c r="AC680" s="20">
        <v>44436</v>
      </c>
      <c r="AD680" s="26" t="s">
        <v>94</v>
      </c>
      <c r="AE680" s="72" t="str">
        <f>VLOOKUP(AD680,cs_lookup!$A$2:$B$54,2,FALSE)</f>
        <v>1</v>
      </c>
    </row>
    <row r="681" spans="1:31" x14ac:dyDescent="0.25">
      <c r="A681" s="21">
        <v>0.57904765248934775</v>
      </c>
      <c r="B681" s="21">
        <v>0.22946473050370406</v>
      </c>
      <c r="C681" s="21">
        <v>0.18287529146818829</v>
      </c>
      <c r="D681" s="22">
        <f t="shared" si="12"/>
        <v>1.7269735844726462</v>
      </c>
      <c r="E681" s="23">
        <f t="shared" si="12"/>
        <v>4.3579682062898017</v>
      </c>
      <c r="F681" s="23">
        <f t="shared" si="12"/>
        <v>5.4682072792428222</v>
      </c>
      <c r="G681" s="125">
        <v>3.3299743112510605E-2</v>
      </c>
      <c r="H681" s="8">
        <f t="shared" si="15"/>
        <v>1.0332997431125106</v>
      </c>
      <c r="I681" s="5">
        <f t="shared" si="16"/>
        <v>1.6713190881773063</v>
      </c>
      <c r="J681" s="5">
        <f t="shared" si="17"/>
        <v>4.2175256844279359</v>
      </c>
      <c r="K681" s="5">
        <f t="shared" si="18"/>
        <v>5.2919855208436042</v>
      </c>
      <c r="L681">
        <v>2.5499999999999998</v>
      </c>
      <c r="M681">
        <v>3.49</v>
      </c>
      <c r="N681">
        <v>2.82</v>
      </c>
      <c r="O681" s="5">
        <f t="shared" si="19"/>
        <v>2.6349143449369019</v>
      </c>
      <c r="P681" s="5">
        <f t="shared" si="20"/>
        <v>3.6062161034626623</v>
      </c>
      <c r="Q681" s="5">
        <f t="shared" si="21"/>
        <v>2.9139052755772799</v>
      </c>
      <c r="R681" s="6">
        <f t="shared" si="13"/>
        <v>0.37951897826262998</v>
      </c>
      <c r="S681" s="6">
        <f t="shared" si="13"/>
        <v>0.27729896692541728</v>
      </c>
      <c r="T681" s="6">
        <f t="shared" si="13"/>
        <v>0.34318205481195263</v>
      </c>
      <c r="U681">
        <f t="shared" si="14"/>
        <v>1.5257409659462204</v>
      </c>
      <c r="V681">
        <f t="shared" si="14"/>
        <v>0.82749940631917762</v>
      </c>
      <c r="W681">
        <f t="shared" si="14"/>
        <v>0.53288127658188655</v>
      </c>
      <c r="X681" t="s">
        <v>363</v>
      </c>
      <c r="Y681" t="s">
        <v>360</v>
      </c>
      <c r="Z681" t="s">
        <v>269</v>
      </c>
      <c r="AA681" s="26" t="s">
        <v>84</v>
      </c>
      <c r="AB681" s="26" t="s">
        <v>86</v>
      </c>
      <c r="AC681" s="20">
        <v>44436</v>
      </c>
      <c r="AD681" s="26" t="s">
        <v>77</v>
      </c>
      <c r="AE681" s="72" t="str">
        <f>VLOOKUP(AD681,cs_lookup!$A$2:$B$54,2,FALSE)</f>
        <v>2</v>
      </c>
    </row>
    <row r="682" spans="1:31" x14ac:dyDescent="0.25">
      <c r="A682" s="21">
        <v>0.28105652042314638</v>
      </c>
      <c r="B682" s="21">
        <v>0.3056186303772534</v>
      </c>
      <c r="C682" s="21">
        <v>0.38101658020924123</v>
      </c>
      <c r="D682" s="22">
        <f t="shared" si="12"/>
        <v>3.5580032033928402</v>
      </c>
      <c r="E682" s="23">
        <f t="shared" si="12"/>
        <v>3.2720518339003331</v>
      </c>
      <c r="F682" s="23">
        <f t="shared" si="12"/>
        <v>2.6245577015331834</v>
      </c>
      <c r="G682" s="125">
        <v>3.2764490593385709E-2</v>
      </c>
      <c r="H682" s="8">
        <f t="shared" si="15"/>
        <v>1.0327644905933857</v>
      </c>
      <c r="I682" s="5">
        <f t="shared" si="16"/>
        <v>3.4451254238500706</v>
      </c>
      <c r="J682" s="5">
        <f t="shared" si="17"/>
        <v>3.1682458718350599</v>
      </c>
      <c r="K682" s="5">
        <f t="shared" si="18"/>
        <v>2.541293514095567</v>
      </c>
      <c r="L682">
        <v>2.77</v>
      </c>
      <c r="M682">
        <v>3.07</v>
      </c>
      <c r="N682">
        <v>2.89</v>
      </c>
      <c r="O682" s="5">
        <f t="shared" si="19"/>
        <v>2.8607576389436784</v>
      </c>
      <c r="P682" s="5">
        <f t="shared" si="20"/>
        <v>3.1705869861216938</v>
      </c>
      <c r="Q682" s="5">
        <f t="shared" si="21"/>
        <v>2.9846893778148846</v>
      </c>
      <c r="R682" s="6">
        <f t="shared" si="13"/>
        <v>0.3495577487540138</v>
      </c>
      <c r="S682" s="6">
        <f t="shared" si="13"/>
        <v>0.31539901109075513</v>
      </c>
      <c r="T682" s="6">
        <f t="shared" si="13"/>
        <v>0.33504324015523118</v>
      </c>
      <c r="U682">
        <f t="shared" si="14"/>
        <v>0.8040345877754459</v>
      </c>
      <c r="V682">
        <f t="shared" si="14"/>
        <v>0.96899045219045588</v>
      </c>
      <c r="W682">
        <f t="shared" si="14"/>
        <v>1.1372161397218754</v>
      </c>
      <c r="X682" t="s">
        <v>502</v>
      </c>
      <c r="Y682" t="s">
        <v>501</v>
      </c>
      <c r="Z682" t="s">
        <v>269</v>
      </c>
      <c r="AA682" s="26" t="s">
        <v>90</v>
      </c>
      <c r="AB682" s="26" t="s">
        <v>75</v>
      </c>
      <c r="AC682" s="20">
        <v>44436</v>
      </c>
      <c r="AD682" s="26" t="s">
        <v>78</v>
      </c>
      <c r="AE682" s="72" t="str">
        <f>VLOOKUP(AD682,cs_lookup!$A$2:$B$54,2,FALSE)</f>
        <v>1</v>
      </c>
    </row>
    <row r="683" spans="1:31" x14ac:dyDescent="0.25">
      <c r="A683" s="21">
        <v>4.153363329930311E-2</v>
      </c>
      <c r="B683" s="21">
        <v>0.12799322487483364</v>
      </c>
      <c r="C683" s="21">
        <v>0.67333855781043872</v>
      </c>
      <c r="D683" s="22">
        <f t="shared" si="12"/>
        <v>24.076872658688853</v>
      </c>
      <c r="E683" s="23">
        <f t="shared" si="12"/>
        <v>7.8129135427122334</v>
      </c>
      <c r="F683" s="23">
        <f t="shared" si="12"/>
        <v>1.4851369914887964</v>
      </c>
      <c r="G683" s="125">
        <v>3.9642823909617375E-2</v>
      </c>
      <c r="H683" s="8">
        <f t="shared" si="15"/>
        <v>1.0396428239096174</v>
      </c>
      <c r="I683" s="5">
        <f t="shared" si="16"/>
        <v>23.158792717047604</v>
      </c>
      <c r="J683" s="5">
        <f t="shared" si="17"/>
        <v>7.5149978079312545</v>
      </c>
      <c r="K683" s="5">
        <f t="shared" si="18"/>
        <v>1.4285069423207106</v>
      </c>
      <c r="L683">
        <v>2.0499999999999998</v>
      </c>
      <c r="M683">
        <v>3.92</v>
      </c>
      <c r="N683">
        <v>3.37</v>
      </c>
      <c r="O683" s="5">
        <f t="shared" si="19"/>
        <v>2.1312677890147156</v>
      </c>
      <c r="P683" s="5">
        <f t="shared" si="20"/>
        <v>4.0753998697257003</v>
      </c>
      <c r="Q683" s="5">
        <f t="shared" si="21"/>
        <v>3.5035963165754107</v>
      </c>
      <c r="R683" s="6">
        <f t="shared" si="13"/>
        <v>0.46920429481191556</v>
      </c>
      <c r="S683" s="6">
        <f t="shared" si="13"/>
        <v>0.24537469499092521</v>
      </c>
      <c r="T683" s="6">
        <f t="shared" si="13"/>
        <v>0.28542101019715926</v>
      </c>
      <c r="U683">
        <f t="shared" si="14"/>
        <v>8.8519294811553711E-2</v>
      </c>
      <c r="V683">
        <f t="shared" si="14"/>
        <v>0.52162357198066922</v>
      </c>
      <c r="W683">
        <f t="shared" si="14"/>
        <v>2.3591064909528523</v>
      </c>
      <c r="X683" t="s">
        <v>367</v>
      </c>
      <c r="Y683" t="s">
        <v>443</v>
      </c>
      <c r="Z683" t="s">
        <v>282</v>
      </c>
      <c r="AA683" s="26" t="s">
        <v>85</v>
      </c>
      <c r="AB683" s="26" t="s">
        <v>77</v>
      </c>
      <c r="AC683" s="20">
        <v>44436</v>
      </c>
      <c r="AD683" s="26" t="s">
        <v>93</v>
      </c>
      <c r="AE683" s="72" t="str">
        <f>VLOOKUP(AD683,cs_lookup!$A$2:$B$54,2,FALSE)</f>
        <v>X</v>
      </c>
    </row>
    <row r="684" spans="1:31" x14ac:dyDescent="0.25">
      <c r="A684" s="21">
        <v>0</v>
      </c>
      <c r="B684" s="21">
        <v>0.26970092521618949</v>
      </c>
      <c r="C684" s="21">
        <v>0.62872178619052876</v>
      </c>
      <c r="D684" s="22" t="e">
        <f t="shared" si="12"/>
        <v>#DIV/0!</v>
      </c>
      <c r="E684" s="23">
        <f t="shared" si="12"/>
        <v>3.7078107878139841</v>
      </c>
      <c r="F684" s="23">
        <f t="shared" si="12"/>
        <v>1.5905286280265125</v>
      </c>
      <c r="G684" s="125">
        <v>3.8710326790395877E-2</v>
      </c>
      <c r="H684" s="8">
        <f t="shared" si="15"/>
        <v>1.0387103267903959</v>
      </c>
      <c r="I684" s="5" t="e">
        <f t="shared" si="16"/>
        <v>#DIV/0!</v>
      </c>
      <c r="J684" s="5">
        <f t="shared" si="17"/>
        <v>3.5696292721678056</v>
      </c>
      <c r="K684" s="5">
        <f t="shared" si="18"/>
        <v>1.5312533119230936</v>
      </c>
      <c r="L684">
        <v>3.31</v>
      </c>
      <c r="M684">
        <v>3.4</v>
      </c>
      <c r="N684">
        <v>2.2599999999999998</v>
      </c>
      <c r="O684" s="5">
        <f t="shared" si="19"/>
        <v>3.4381311816762103</v>
      </c>
      <c r="P684" s="5">
        <f t="shared" si="20"/>
        <v>3.5316151110873459</v>
      </c>
      <c r="Q684" s="5">
        <f t="shared" si="21"/>
        <v>2.3474853385462944</v>
      </c>
      <c r="R684" s="6">
        <f t="shared" si="13"/>
        <v>0.29085568500980369</v>
      </c>
      <c r="S684" s="6">
        <f t="shared" si="13"/>
        <v>0.28315656393601479</v>
      </c>
      <c r="T684" s="6">
        <f t="shared" si="13"/>
        <v>0.42598775105418157</v>
      </c>
      <c r="U684" t="e">
        <f t="shared" si="14"/>
        <v>#DIV/0!</v>
      </c>
      <c r="V684">
        <f t="shared" si="14"/>
        <v>0.95247986296773302</v>
      </c>
      <c r="W684">
        <f t="shared" si="14"/>
        <v>1.4759151751069044</v>
      </c>
      <c r="X684" t="s">
        <v>448</v>
      </c>
      <c r="Y684" t="s">
        <v>442</v>
      </c>
      <c r="Z684" t="s">
        <v>282</v>
      </c>
      <c r="AA684" s="26" t="s">
        <v>85</v>
      </c>
      <c r="AB684" s="26" t="s">
        <v>76</v>
      </c>
      <c r="AC684" s="20">
        <v>44436</v>
      </c>
      <c r="AD684" s="26" t="s">
        <v>92</v>
      </c>
      <c r="AE684" s="72" t="str">
        <f>VLOOKUP(AD684,cs_lookup!$A$2:$B$54,2,FALSE)</f>
        <v>1</v>
      </c>
    </row>
    <row r="685" spans="1:31" x14ac:dyDescent="0.25">
      <c r="A685" s="21">
        <v>0.68298017443035597</v>
      </c>
      <c r="B685" s="21">
        <v>0.16430712581320203</v>
      </c>
      <c r="C685" s="21">
        <v>0.13085268921004373</v>
      </c>
      <c r="D685" s="22">
        <f t="shared" si="12"/>
        <v>1.4641713441155981</v>
      </c>
      <c r="E685" s="23">
        <f t="shared" si="12"/>
        <v>6.086163305764857</v>
      </c>
      <c r="F685" s="23">
        <f t="shared" si="12"/>
        <v>7.6421814946027418</v>
      </c>
      <c r="G685" s="125">
        <v>2.7924396879273061E-2</v>
      </c>
      <c r="H685" s="8">
        <f t="shared" si="15"/>
        <v>1.0279243968792731</v>
      </c>
      <c r="I685" s="5">
        <f t="shared" si="16"/>
        <v>1.42439594639523</v>
      </c>
      <c r="J685" s="5">
        <f t="shared" si="17"/>
        <v>5.9208277614989422</v>
      </c>
      <c r="K685" s="5">
        <f t="shared" si="18"/>
        <v>7.4345754588606141</v>
      </c>
      <c r="L685">
        <v>2.06</v>
      </c>
      <c r="M685">
        <v>3.8</v>
      </c>
      <c r="N685">
        <v>3.58</v>
      </c>
      <c r="O685" s="5">
        <f t="shared" si="19"/>
        <v>2.1175242575713025</v>
      </c>
      <c r="P685" s="5">
        <f t="shared" si="20"/>
        <v>3.9061127081412375</v>
      </c>
      <c r="Q685" s="5">
        <f t="shared" si="21"/>
        <v>3.6799693408277978</v>
      </c>
      <c r="R685" s="6">
        <f t="shared" si="13"/>
        <v>0.47224960773150787</v>
      </c>
      <c r="S685" s="6">
        <f t="shared" si="13"/>
        <v>0.25600899787550163</v>
      </c>
      <c r="T685" s="6">
        <f t="shared" si="13"/>
        <v>0.27174139439299055</v>
      </c>
      <c r="U685">
        <f t="shared" si="14"/>
        <v>1.4462270867965583</v>
      </c>
      <c r="V685">
        <f t="shared" si="14"/>
        <v>0.64180215217710967</v>
      </c>
      <c r="W685">
        <f t="shared" si="14"/>
        <v>0.4815338844578293</v>
      </c>
      <c r="X685" t="s">
        <v>472</v>
      </c>
      <c r="Y685" t="s">
        <v>452</v>
      </c>
      <c r="Z685" t="s">
        <v>276</v>
      </c>
      <c r="AA685" s="26" t="s">
        <v>84</v>
      </c>
      <c r="AB685" s="26" t="s">
        <v>89</v>
      </c>
      <c r="AC685" s="20">
        <v>44436</v>
      </c>
      <c r="AD685" s="26" t="s">
        <v>89</v>
      </c>
      <c r="AE685" s="72" t="str">
        <f>VLOOKUP(AD685,cs_lookup!$A$2:$B$54,2,FALSE)</f>
        <v>1</v>
      </c>
    </row>
    <row r="686" spans="1:31" x14ac:dyDescent="0.25">
      <c r="A686" s="21">
        <v>0.57043820153760483</v>
      </c>
      <c r="B686" s="21">
        <v>0.29288744827540991</v>
      </c>
      <c r="C686" s="21">
        <v>0.13371957230307407</v>
      </c>
      <c r="D686" s="22">
        <f t="shared" si="12"/>
        <v>1.753038273566742</v>
      </c>
      <c r="E686" s="23">
        <f t="shared" si="12"/>
        <v>3.4142808300192953</v>
      </c>
      <c r="F686" s="23">
        <f t="shared" si="12"/>
        <v>7.4783368117085356</v>
      </c>
      <c r="G686" s="125">
        <v>3.1400086134534488E-2</v>
      </c>
      <c r="H686" s="8">
        <f t="shared" si="15"/>
        <v>1.0314000861345345</v>
      </c>
      <c r="I686" s="5">
        <f t="shared" si="16"/>
        <v>1.6996685351624821</v>
      </c>
      <c r="J686" s="5">
        <f t="shared" si="17"/>
        <v>3.3103359946529429</v>
      </c>
      <c r="K686" s="5">
        <f t="shared" si="18"/>
        <v>7.2506652968546206</v>
      </c>
      <c r="L686">
        <v>1.85</v>
      </c>
      <c r="M686">
        <v>3.93</v>
      </c>
      <c r="N686">
        <v>4.2300000000000004</v>
      </c>
      <c r="O686" s="5">
        <f t="shared" si="19"/>
        <v>1.9080901593488888</v>
      </c>
      <c r="P686" s="5">
        <f t="shared" si="20"/>
        <v>4.0534023385087208</v>
      </c>
      <c r="Q686" s="5">
        <f t="shared" si="21"/>
        <v>4.3628223643490811</v>
      </c>
      <c r="R686" s="6">
        <f t="shared" si="13"/>
        <v>0.52408424995034675</v>
      </c>
      <c r="S686" s="6">
        <f t="shared" si="13"/>
        <v>0.24670632631250419</v>
      </c>
      <c r="T686" s="6">
        <f t="shared" si="13"/>
        <v>0.22920942373714928</v>
      </c>
      <c r="U686">
        <f t="shared" si="14"/>
        <v>1.088447518870582</v>
      </c>
      <c r="V686">
        <f t="shared" si="14"/>
        <v>1.1871906677593986</v>
      </c>
      <c r="W686">
        <f t="shared" si="14"/>
        <v>0.58339474059504559</v>
      </c>
      <c r="X686" t="s">
        <v>474</v>
      </c>
      <c r="Y686" t="s">
        <v>504</v>
      </c>
      <c r="Z686" t="s">
        <v>276</v>
      </c>
      <c r="AA686" s="26" t="s">
        <v>84</v>
      </c>
      <c r="AB686" s="26" t="s">
        <v>78</v>
      </c>
      <c r="AC686" s="20">
        <v>44436</v>
      </c>
      <c r="AD686" s="26" t="s">
        <v>73</v>
      </c>
      <c r="AE686" s="72" t="str">
        <f>VLOOKUP(AD686,cs_lookup!$A$2:$B$54,2,FALSE)</f>
        <v>X</v>
      </c>
    </row>
    <row r="687" spans="1:31" x14ac:dyDescent="0.25">
      <c r="A687" s="21">
        <v>0.38438428135502722</v>
      </c>
      <c r="B687" s="21">
        <v>0.42913404961779694</v>
      </c>
      <c r="C687" s="21">
        <v>0.18287464158635477</v>
      </c>
      <c r="D687" s="22">
        <f t="shared" si="12"/>
        <v>2.6015631973160063</v>
      </c>
      <c r="E687" s="23">
        <f t="shared" si="12"/>
        <v>2.3302741902923758</v>
      </c>
      <c r="F687" s="23">
        <f t="shared" si="12"/>
        <v>5.4682267116176</v>
      </c>
      <c r="G687" s="125">
        <v>3.4313555649164718E-2</v>
      </c>
      <c r="H687" s="8">
        <f t="shared" si="15"/>
        <v>1.0343135556491647</v>
      </c>
      <c r="I687" s="5">
        <f t="shared" si="16"/>
        <v>2.5152558265401357</v>
      </c>
      <c r="J687" s="5">
        <f t="shared" si="17"/>
        <v>2.252966885684708</v>
      </c>
      <c r="K687" s="5">
        <f t="shared" si="18"/>
        <v>5.2868172149069288</v>
      </c>
      <c r="L687">
        <v>2.1800000000000002</v>
      </c>
      <c r="M687">
        <v>3.51</v>
      </c>
      <c r="N687">
        <v>3.44</v>
      </c>
      <c r="O687" s="5">
        <f t="shared" si="19"/>
        <v>2.2548035513151792</v>
      </c>
      <c r="P687" s="5">
        <f t="shared" si="20"/>
        <v>3.630440580328568</v>
      </c>
      <c r="Q687" s="5">
        <f t="shared" si="21"/>
        <v>3.5580386314331265</v>
      </c>
      <c r="R687" s="6">
        <f t="shared" si="13"/>
        <v>0.44349761619663991</v>
      </c>
      <c r="S687" s="6">
        <f t="shared" si="13"/>
        <v>0.27544866191130346</v>
      </c>
      <c r="T687" s="6">
        <f t="shared" si="13"/>
        <v>0.28105372189205668</v>
      </c>
      <c r="U687">
        <f t="shared" si="14"/>
        <v>0.86671104266904841</v>
      </c>
      <c r="V687">
        <f t="shared" si="14"/>
        <v>1.5579456681331834</v>
      </c>
      <c r="W687">
        <f t="shared" si="14"/>
        <v>0.65067503947373728</v>
      </c>
      <c r="X687" t="s">
        <v>368</v>
      </c>
      <c r="Y687" t="s">
        <v>460</v>
      </c>
      <c r="Z687" t="s">
        <v>276</v>
      </c>
      <c r="AA687" s="26" t="s">
        <v>84</v>
      </c>
      <c r="AB687" s="26" t="s">
        <v>78</v>
      </c>
      <c r="AC687" s="20">
        <v>44436</v>
      </c>
      <c r="AD687" s="26" t="s">
        <v>77</v>
      </c>
      <c r="AE687" s="72" t="str">
        <f>VLOOKUP(AD687,cs_lookup!$A$2:$B$54,2,FALSE)</f>
        <v>2</v>
      </c>
    </row>
    <row r="688" spans="1:31" x14ac:dyDescent="0.25">
      <c r="A688" s="21">
        <v>0.75444923764010086</v>
      </c>
      <c r="B688" s="21">
        <v>0.17713162860526172</v>
      </c>
      <c r="C688" s="21">
        <v>6.5685721108068015E-2</v>
      </c>
      <c r="D688" s="22">
        <f t="shared" si="12"/>
        <v>1.3254702239848184</v>
      </c>
      <c r="E688" s="23">
        <f t="shared" si="12"/>
        <v>5.645519142312537</v>
      </c>
      <c r="F688" s="23">
        <f t="shared" si="12"/>
        <v>15.224008858101316</v>
      </c>
      <c r="G688" s="125">
        <v>3.4975862562069304E-2</v>
      </c>
      <c r="H688" s="8">
        <f t="shared" si="15"/>
        <v>1.0349758625620693</v>
      </c>
      <c r="I688" s="5">
        <f t="shared" si="16"/>
        <v>1.2806774263349814</v>
      </c>
      <c r="J688" s="5">
        <f t="shared" si="17"/>
        <v>5.4547350779148873</v>
      </c>
      <c r="K688" s="5">
        <f t="shared" si="18"/>
        <v>14.709530346354629</v>
      </c>
      <c r="L688">
        <v>1.85</v>
      </c>
      <c r="M688">
        <v>3.78</v>
      </c>
      <c r="N688">
        <v>4.3499999999999996</v>
      </c>
      <c r="O688" s="5">
        <f t="shared" si="19"/>
        <v>1.9147053457398282</v>
      </c>
      <c r="P688" s="5">
        <f t="shared" si="20"/>
        <v>3.9122087604846216</v>
      </c>
      <c r="Q688" s="5">
        <f t="shared" si="21"/>
        <v>4.5021450021450011</v>
      </c>
      <c r="R688" s="6">
        <f t="shared" si="13"/>
        <v>0.52227357187098011</v>
      </c>
      <c r="S688" s="6">
        <f t="shared" si="13"/>
        <v>0.25561008147124692</v>
      </c>
      <c r="T688" s="6">
        <f t="shared" si="13"/>
        <v>0.22211634665777316</v>
      </c>
      <c r="U688">
        <f t="shared" si="14"/>
        <v>1.4445479883988392</v>
      </c>
      <c r="V688">
        <f t="shared" si="14"/>
        <v>0.69297590918841334</v>
      </c>
      <c r="W688">
        <f t="shared" si="14"/>
        <v>0.29572664099897877</v>
      </c>
      <c r="X688" t="s">
        <v>507</v>
      </c>
      <c r="Y688" t="s">
        <v>451</v>
      </c>
      <c r="Z688" t="s">
        <v>276</v>
      </c>
      <c r="AA688" s="26" t="s">
        <v>84</v>
      </c>
      <c r="AB688" s="26" t="s">
        <v>94</v>
      </c>
      <c r="AC688" s="20">
        <v>44436</v>
      </c>
      <c r="AD688" s="26" t="s">
        <v>76</v>
      </c>
      <c r="AE688" s="72" t="str">
        <f>VLOOKUP(AD688,cs_lookup!$A$2:$B$54,2,FALSE)</f>
        <v>2</v>
      </c>
    </row>
    <row r="689" spans="1:31" x14ac:dyDescent="0.25">
      <c r="A689" s="21">
        <v>0.22166312095132801</v>
      </c>
      <c r="B689" s="21">
        <v>0.27010365956377463</v>
      </c>
      <c r="C689" s="21">
        <v>0.4574066854956419</v>
      </c>
      <c r="D689" s="22">
        <f t="shared" si="12"/>
        <v>4.5113503577330594</v>
      </c>
      <c r="E689" s="23">
        <f t="shared" si="12"/>
        <v>3.7022823075223394</v>
      </c>
      <c r="F689" s="23">
        <f t="shared" si="12"/>
        <v>2.1862382682850572</v>
      </c>
      <c r="G689" s="125">
        <v>3.8332904553640468E-2</v>
      </c>
      <c r="H689" s="8">
        <f t="shared" si="15"/>
        <v>1.0383329045536405</v>
      </c>
      <c r="I689" s="5">
        <f t="shared" si="16"/>
        <v>4.3448014966571851</v>
      </c>
      <c r="J689" s="5">
        <f t="shared" si="17"/>
        <v>3.5656024106390811</v>
      </c>
      <c r="K689" s="5">
        <f t="shared" si="18"/>
        <v>2.105527291581768</v>
      </c>
      <c r="L689">
        <v>2.2999999999999998</v>
      </c>
      <c r="M689">
        <v>3.25</v>
      </c>
      <c r="N689">
        <v>3.38</v>
      </c>
      <c r="O689" s="5">
        <f t="shared" si="19"/>
        <v>2.3881656804733731</v>
      </c>
      <c r="P689" s="5">
        <f t="shared" si="20"/>
        <v>3.3745819397993317</v>
      </c>
      <c r="Q689" s="5">
        <f t="shared" si="21"/>
        <v>3.5095652173913048</v>
      </c>
      <c r="R689" s="6">
        <f t="shared" si="13"/>
        <v>0.41873141724479679</v>
      </c>
      <c r="S689" s="6">
        <f t="shared" si="13"/>
        <v>0.29633300297324078</v>
      </c>
      <c r="T689" s="6">
        <f t="shared" si="13"/>
        <v>0.28493557978196232</v>
      </c>
      <c r="U689">
        <f t="shared" si="14"/>
        <v>0.52936825808257981</v>
      </c>
      <c r="V689">
        <f t="shared" si="14"/>
        <v>0.91148693143762094</v>
      </c>
      <c r="W689">
        <f t="shared" si="14"/>
        <v>1.6052985936177488</v>
      </c>
      <c r="X689" t="s">
        <v>476</v>
      </c>
      <c r="Y689" t="s">
        <v>304</v>
      </c>
      <c r="Z689" t="s">
        <v>275</v>
      </c>
      <c r="AA689" s="26" t="s">
        <v>90</v>
      </c>
      <c r="AB689" s="26" t="s">
        <v>75</v>
      </c>
      <c r="AC689" s="20">
        <v>44437</v>
      </c>
      <c r="AD689" s="26" t="s">
        <v>100</v>
      </c>
      <c r="AE689" s="72" t="str">
        <f>VLOOKUP(AD689,cs_lookup!$A$2:$B$54,2,FALSE)</f>
        <v>1</v>
      </c>
    </row>
    <row r="690" spans="1:31" x14ac:dyDescent="0.25">
      <c r="A690" s="21">
        <v>0.33843230811129166</v>
      </c>
      <c r="B690" s="21">
        <v>0.33251944328912275</v>
      </c>
      <c r="C690" s="21">
        <v>0.30998070851392645</v>
      </c>
      <c r="D690" s="22">
        <f t="shared" si="12"/>
        <v>2.9548006382155316</v>
      </c>
      <c r="E690" s="23">
        <f t="shared" si="12"/>
        <v>3.0073429394337965</v>
      </c>
      <c r="F690" s="23">
        <f t="shared" si="12"/>
        <v>3.2260072079778253</v>
      </c>
      <c r="G690" s="125">
        <v>3.8424459985209491E-2</v>
      </c>
      <c r="H690" s="8">
        <f t="shared" si="15"/>
        <v>1.0384244599852095</v>
      </c>
      <c r="I690" s="5">
        <f t="shared" si="16"/>
        <v>2.8454651754424365</v>
      </c>
      <c r="J690" s="5">
        <f t="shared" si="17"/>
        <v>2.8960632721196018</v>
      </c>
      <c r="K690" s="5">
        <f t="shared" si="18"/>
        <v>3.1066363826057928</v>
      </c>
      <c r="L690">
        <v>3.47</v>
      </c>
      <c r="M690">
        <v>3.17</v>
      </c>
      <c r="N690">
        <v>2.2999999999999998</v>
      </c>
      <c r="O690" s="5">
        <f t="shared" si="19"/>
        <v>3.6033328761486771</v>
      </c>
      <c r="P690" s="5">
        <f t="shared" si="20"/>
        <v>3.2918055381531142</v>
      </c>
      <c r="Q690" s="5">
        <f t="shared" si="21"/>
        <v>2.3883762579659815</v>
      </c>
      <c r="R690" s="6">
        <f t="shared" si="13"/>
        <v>0.27752084927241649</v>
      </c>
      <c r="S690" s="6">
        <f t="shared" si="13"/>
        <v>0.30378465204267674</v>
      </c>
      <c r="T690" s="6">
        <f t="shared" si="13"/>
        <v>0.41869449868490671</v>
      </c>
      <c r="U690">
        <f t="shared" si="14"/>
        <v>1.2194842621682958</v>
      </c>
      <c r="V690">
        <f t="shared" si="14"/>
        <v>1.0945893449627246</v>
      </c>
      <c r="W690">
        <f t="shared" si="14"/>
        <v>0.74035056464213544</v>
      </c>
      <c r="X690" t="s">
        <v>479</v>
      </c>
      <c r="Y690" t="s">
        <v>373</v>
      </c>
      <c r="Z690" t="s">
        <v>275</v>
      </c>
      <c r="AA690" s="26" t="s">
        <v>90</v>
      </c>
      <c r="AB690" s="26" t="s">
        <v>75</v>
      </c>
      <c r="AC690" s="20">
        <v>44437</v>
      </c>
      <c r="AD690" s="26" t="s">
        <v>73</v>
      </c>
      <c r="AE690" s="72" t="str">
        <f>VLOOKUP(AD690,cs_lookup!$A$2:$B$54,2,FALSE)</f>
        <v>X</v>
      </c>
    </row>
    <row r="691" spans="1:31" x14ac:dyDescent="0.25">
      <c r="A691" s="21">
        <v>0.32443042047841492</v>
      </c>
      <c r="B691" s="21">
        <v>0.2717238717576278</v>
      </c>
      <c r="C691" s="21">
        <v>0.3713536368149768</v>
      </c>
      <c r="D691" s="22">
        <f t="shared" si="12"/>
        <v>3.0823250129422815</v>
      </c>
      <c r="E691" s="23">
        <f t="shared" si="12"/>
        <v>3.680206650713338</v>
      </c>
      <c r="F691" s="23">
        <f t="shared" si="12"/>
        <v>2.6928509670102945</v>
      </c>
      <c r="G691" s="125">
        <v>3.8736440522154858E-2</v>
      </c>
      <c r="H691" s="8">
        <f t="shared" si="15"/>
        <v>1.0387364405221549</v>
      </c>
      <c r="I691" s="5">
        <f t="shared" si="16"/>
        <v>2.9673793011371101</v>
      </c>
      <c r="J691" s="5">
        <f t="shared" si="17"/>
        <v>3.5429648052622102</v>
      </c>
      <c r="K691" s="5">
        <f t="shared" si="18"/>
        <v>2.5924294767753069</v>
      </c>
      <c r="L691">
        <v>2.94</v>
      </c>
      <c r="M691">
        <v>3.2</v>
      </c>
      <c r="N691">
        <v>2.59</v>
      </c>
      <c r="O691" s="5">
        <f t="shared" si="19"/>
        <v>3.0538851351351353</v>
      </c>
      <c r="P691" s="5">
        <f t="shared" si="20"/>
        <v>3.3239566096708959</v>
      </c>
      <c r="Q691" s="5">
        <f t="shared" si="21"/>
        <v>2.6903273809523811</v>
      </c>
      <c r="R691" s="6">
        <f t="shared" si="13"/>
        <v>0.32745173958736656</v>
      </c>
      <c r="S691" s="6">
        <f t="shared" si="13"/>
        <v>0.30084628574589301</v>
      </c>
      <c r="T691" s="6">
        <f t="shared" si="13"/>
        <v>0.37170197466674038</v>
      </c>
      <c r="U691">
        <f t="shared" si="14"/>
        <v>0.99077323848467291</v>
      </c>
      <c r="V691">
        <f t="shared" si="14"/>
        <v>0.90319835953413385</v>
      </c>
      <c r="W691">
        <f t="shared" si="14"/>
        <v>0.99906285713957821</v>
      </c>
      <c r="X691" t="s">
        <v>302</v>
      </c>
      <c r="Y691" t="s">
        <v>305</v>
      </c>
      <c r="Z691" t="s">
        <v>275</v>
      </c>
      <c r="AA691" s="26" t="s">
        <v>90</v>
      </c>
      <c r="AB691" s="26" t="s">
        <v>75</v>
      </c>
      <c r="AC691" s="20">
        <v>44437</v>
      </c>
      <c r="AD691" s="26" t="s">
        <v>96</v>
      </c>
      <c r="AE691" s="72" t="str">
        <f>VLOOKUP(AD691,cs_lookup!$A$2:$B$54,2,FALSE)</f>
        <v>2</v>
      </c>
    </row>
    <row r="692" spans="1:31" x14ac:dyDescent="0.25">
      <c r="A692" s="21">
        <v>0.32054598483295987</v>
      </c>
      <c r="B692" s="21">
        <v>0.42447841184917695</v>
      </c>
      <c r="C692" s="21">
        <v>0.24707887910897466</v>
      </c>
      <c r="D692" s="22">
        <f t="shared" si="12"/>
        <v>3.1196771986431564</v>
      </c>
      <c r="E692" s="23">
        <f t="shared" si="12"/>
        <v>2.3558324100480141</v>
      </c>
      <c r="F692" s="23">
        <f t="shared" si="12"/>
        <v>4.0472904993184295</v>
      </c>
      <c r="G692" s="125">
        <v>3.9270737187002025E-2</v>
      </c>
      <c r="H692" s="8">
        <f t="shared" si="15"/>
        <v>1.039270737187002</v>
      </c>
      <c r="I692" s="5">
        <f t="shared" si="16"/>
        <v>3.0017945151493426</v>
      </c>
      <c r="J692" s="5">
        <f t="shared" si="17"/>
        <v>2.2668129927573584</v>
      </c>
      <c r="K692" s="5">
        <f t="shared" si="18"/>
        <v>3.8943562581904749</v>
      </c>
      <c r="L692">
        <v>2.68</v>
      </c>
      <c r="M692">
        <v>3.21</v>
      </c>
      <c r="N692">
        <v>2.82</v>
      </c>
      <c r="O692" s="5">
        <f t="shared" si="19"/>
        <v>2.7852455756611656</v>
      </c>
      <c r="P692" s="5">
        <f t="shared" si="20"/>
        <v>3.3360590663702765</v>
      </c>
      <c r="Q692" s="5">
        <f t="shared" si="21"/>
        <v>2.9307434788673454</v>
      </c>
      <c r="R692" s="6">
        <f t="shared" si="13"/>
        <v>0.3590347683301206</v>
      </c>
      <c r="S692" s="6">
        <f t="shared" si="13"/>
        <v>0.29975488446253062</v>
      </c>
      <c r="T692" s="6">
        <f t="shared" si="13"/>
        <v>0.34121034720734872</v>
      </c>
      <c r="U692">
        <f t="shared" si="14"/>
        <v>0.89279928605195258</v>
      </c>
      <c r="V692">
        <f t="shared" si="14"/>
        <v>1.4160850543279029</v>
      </c>
      <c r="W692">
        <f t="shared" si="14"/>
        <v>0.72412481371448068</v>
      </c>
      <c r="X692" t="s">
        <v>307</v>
      </c>
      <c r="Y692" t="s">
        <v>377</v>
      </c>
      <c r="Z692" t="s">
        <v>275</v>
      </c>
      <c r="AA692" s="26" t="s">
        <v>90</v>
      </c>
      <c r="AB692" s="26" t="s">
        <v>75</v>
      </c>
      <c r="AC692" s="20">
        <v>44437</v>
      </c>
      <c r="AD692" s="26" t="s">
        <v>125</v>
      </c>
      <c r="AE692" s="72" t="str">
        <f>VLOOKUP(AD692,cs_lookup!$A$2:$B$54,2,FALSE)</f>
        <v>2</v>
      </c>
    </row>
    <row r="693" spans="1:31" x14ac:dyDescent="0.25">
      <c r="A693" s="21">
        <v>0.41362398513449694</v>
      </c>
      <c r="B693" s="21">
        <v>0.23206788700529837</v>
      </c>
      <c r="C693" s="21">
        <v>0.32903689206679593</v>
      </c>
      <c r="D693" s="22">
        <f t="shared" si="12"/>
        <v>2.4176547684361989</v>
      </c>
      <c r="E693" s="23">
        <f t="shared" si="12"/>
        <v>4.3090839189532879</v>
      </c>
      <c r="F693" s="23">
        <f t="shared" si="12"/>
        <v>3.0391728833768452</v>
      </c>
      <c r="G693" s="125">
        <v>4.2092371701309972E-2</v>
      </c>
      <c r="H693" s="8">
        <f t="shared" si="15"/>
        <v>1.04209237170131</v>
      </c>
      <c r="I693" s="5">
        <f t="shared" si="16"/>
        <v>2.3200004472628075</v>
      </c>
      <c r="J693" s="5">
        <f t="shared" si="17"/>
        <v>4.1350306709551274</v>
      </c>
      <c r="K693" s="5">
        <f t="shared" si="18"/>
        <v>2.9164140971640746</v>
      </c>
      <c r="L693">
        <v>1.85</v>
      </c>
      <c r="M693">
        <v>3.58</v>
      </c>
      <c r="N693">
        <v>4.5</v>
      </c>
      <c r="O693" s="5">
        <f t="shared" si="19"/>
        <v>1.9278708876474235</v>
      </c>
      <c r="P693" s="5">
        <f t="shared" si="20"/>
        <v>3.7306906906906896</v>
      </c>
      <c r="Q693" s="5">
        <f t="shared" si="21"/>
        <v>4.6894156726558949</v>
      </c>
      <c r="R693" s="6">
        <f t="shared" si="13"/>
        <v>0.5187069354111663</v>
      </c>
      <c r="S693" s="6">
        <f t="shared" si="13"/>
        <v>0.26804688003090998</v>
      </c>
      <c r="T693" s="6">
        <f t="shared" si="13"/>
        <v>0.21324618455792393</v>
      </c>
      <c r="U693">
        <f t="shared" si="14"/>
        <v>0.79741363937350729</v>
      </c>
      <c r="V693">
        <f t="shared" si="14"/>
        <v>0.86577350565892564</v>
      </c>
      <c r="W693">
        <f t="shared" si="14"/>
        <v>1.5429907585400189</v>
      </c>
      <c r="X693" t="s">
        <v>378</v>
      </c>
      <c r="Y693" t="s">
        <v>374</v>
      </c>
      <c r="Z693" t="s">
        <v>275</v>
      </c>
      <c r="AA693" s="26" t="s">
        <v>90</v>
      </c>
      <c r="AB693" s="26" t="s">
        <v>74</v>
      </c>
      <c r="AC693" s="20">
        <v>44437</v>
      </c>
      <c r="AD693" s="26" t="s">
        <v>100</v>
      </c>
      <c r="AE693" s="72" t="str">
        <f>VLOOKUP(AD693,cs_lookup!$A$2:$B$54,2,FALSE)</f>
        <v>1</v>
      </c>
    </row>
    <row r="694" spans="1:31" x14ac:dyDescent="0.25">
      <c r="A694" s="21">
        <v>0.15981041411033381</v>
      </c>
      <c r="B694" s="21">
        <v>0.26817552059884769</v>
      </c>
      <c r="C694" s="21">
        <v>0.50748655332884307</v>
      </c>
      <c r="D694" s="22">
        <f t="shared" si="12"/>
        <v>6.2574144843251309</v>
      </c>
      <c r="E694" s="23">
        <f t="shared" si="12"/>
        <v>3.7289011232902847</v>
      </c>
      <c r="F694" s="23">
        <f t="shared" si="12"/>
        <v>1.9704955598144021</v>
      </c>
      <c r="G694" s="125">
        <v>3.7410692574022519E-2</v>
      </c>
      <c r="H694" s="8">
        <f t="shared" si="15"/>
        <v>1.0374106925740225</v>
      </c>
      <c r="I694" s="5">
        <f t="shared" si="16"/>
        <v>6.0317620872012023</v>
      </c>
      <c r="J694" s="5">
        <f t="shared" si="17"/>
        <v>3.5944309712464388</v>
      </c>
      <c r="K694" s="5">
        <f t="shared" si="18"/>
        <v>1.8994363311652496</v>
      </c>
      <c r="L694">
        <v>5.1100000000000003</v>
      </c>
      <c r="M694">
        <v>4</v>
      </c>
      <c r="N694">
        <v>1.69</v>
      </c>
      <c r="O694" s="5">
        <f t="shared" si="19"/>
        <v>5.3011686390532553</v>
      </c>
      <c r="P694" s="5">
        <f t="shared" si="20"/>
        <v>4.1496427702960901</v>
      </c>
      <c r="Q694" s="5">
        <f t="shared" si="21"/>
        <v>1.7532240704500981</v>
      </c>
      <c r="R694" s="6">
        <f t="shared" si="13"/>
        <v>0.18863765107057445</v>
      </c>
      <c r="S694" s="6">
        <f t="shared" si="13"/>
        <v>0.24098459924265886</v>
      </c>
      <c r="T694" s="6">
        <f t="shared" si="13"/>
        <v>0.57037774968676658</v>
      </c>
      <c r="U694">
        <f t="shared" si="14"/>
        <v>0.84718195547581543</v>
      </c>
      <c r="V694">
        <f t="shared" si="14"/>
        <v>1.1128326102233985</v>
      </c>
      <c r="W694">
        <f t="shared" si="14"/>
        <v>0.88973764072588502</v>
      </c>
      <c r="X694" t="s">
        <v>315</v>
      </c>
      <c r="Y694" t="s">
        <v>287</v>
      </c>
      <c r="Z694" t="s">
        <v>268</v>
      </c>
      <c r="AA694" s="26" t="s">
        <v>90</v>
      </c>
      <c r="AB694" s="26" t="s">
        <v>75</v>
      </c>
      <c r="AC694" s="20">
        <v>44437</v>
      </c>
      <c r="AD694" s="26" t="s">
        <v>75</v>
      </c>
      <c r="AE694" s="72" t="str">
        <f>VLOOKUP(AD694,cs_lookup!$A$2:$B$54,2,FALSE)</f>
        <v>X</v>
      </c>
    </row>
    <row r="695" spans="1:31" x14ac:dyDescent="0.25">
      <c r="A695" s="21">
        <v>0.33645105751195514</v>
      </c>
      <c r="B695" s="21">
        <v>0.21869227502016231</v>
      </c>
      <c r="C695" s="21">
        <v>0.40809401455725319</v>
      </c>
      <c r="D695" s="22">
        <f t="shared" si="12"/>
        <v>2.9722004959501929</v>
      </c>
      <c r="E695" s="23">
        <f t="shared" si="12"/>
        <v>4.5726352241193942</v>
      </c>
      <c r="F695" s="23">
        <f t="shared" si="12"/>
        <v>2.4504157481577225</v>
      </c>
      <c r="G695" s="125">
        <v>3.3540960978131196E-2</v>
      </c>
      <c r="H695" s="8">
        <f t="shared" si="15"/>
        <v>1.0335409609781312</v>
      </c>
      <c r="I695" s="5">
        <f t="shared" si="16"/>
        <v>2.8757452371673171</v>
      </c>
      <c r="J695" s="5">
        <f t="shared" si="17"/>
        <v>4.4242418992198482</v>
      </c>
      <c r="K695" s="5">
        <f t="shared" si="18"/>
        <v>2.370893695242303</v>
      </c>
      <c r="L695">
        <v>3.27</v>
      </c>
      <c r="M695">
        <v>3.53</v>
      </c>
      <c r="N695">
        <v>2.25</v>
      </c>
      <c r="O695" s="5">
        <f t="shared" si="19"/>
        <v>3.3796789423984892</v>
      </c>
      <c r="P695" s="5">
        <f t="shared" si="20"/>
        <v>3.6483995922528027</v>
      </c>
      <c r="Q695" s="5">
        <f t="shared" si="21"/>
        <v>2.3254671622007952</v>
      </c>
      <c r="R695" s="6">
        <f t="shared" si="13"/>
        <v>0.29588609363300067</v>
      </c>
      <c r="S695" s="6">
        <f t="shared" si="13"/>
        <v>0.27409278362037176</v>
      </c>
      <c r="T695" s="6">
        <f t="shared" si="13"/>
        <v>0.43002112274662763</v>
      </c>
      <c r="U695">
        <f t="shared" si="14"/>
        <v>1.137096554220858</v>
      </c>
      <c r="V695">
        <f t="shared" si="14"/>
        <v>0.79787680701239794</v>
      </c>
      <c r="W695">
        <f t="shared" si="14"/>
        <v>0.94900922994358561</v>
      </c>
      <c r="X695" t="s">
        <v>384</v>
      </c>
      <c r="Y695" t="s">
        <v>312</v>
      </c>
      <c r="Z695" t="s">
        <v>268</v>
      </c>
      <c r="AA695" s="26" t="s">
        <v>90</v>
      </c>
      <c r="AB695" s="26" t="s">
        <v>74</v>
      </c>
      <c r="AC695" s="20">
        <v>44437</v>
      </c>
      <c r="AD695" s="26" t="s">
        <v>75</v>
      </c>
      <c r="AE695" s="72" t="str">
        <f>VLOOKUP(AD695,cs_lookup!$A$2:$B$54,2,FALSE)</f>
        <v>X</v>
      </c>
    </row>
    <row r="696" spans="1:31" x14ac:dyDescent="0.25">
      <c r="A696" s="21">
        <v>0.22410068982303827</v>
      </c>
      <c r="B696" s="21">
        <v>0.23791703430293212</v>
      </c>
      <c r="C696" s="21">
        <v>0.48130640048860512</v>
      </c>
      <c r="D696" s="22">
        <f t="shared" si="12"/>
        <v>4.4622798831616839</v>
      </c>
      <c r="E696" s="23">
        <f t="shared" si="12"/>
        <v>4.2031458694409078</v>
      </c>
      <c r="F696" s="23">
        <f t="shared" si="12"/>
        <v>2.0776785826758912</v>
      </c>
      <c r="G696" s="125">
        <v>3.5981793227262582E-2</v>
      </c>
      <c r="H696" s="8">
        <f t="shared" si="15"/>
        <v>1.0359817932272626</v>
      </c>
      <c r="I696" s="5">
        <f t="shared" si="16"/>
        <v>4.3072956613078208</v>
      </c>
      <c r="J696" s="5">
        <f t="shared" si="17"/>
        <v>4.05716190855766</v>
      </c>
      <c r="K696" s="5">
        <f t="shared" si="18"/>
        <v>2.0055165025666741</v>
      </c>
      <c r="L696">
        <v>5.56</v>
      </c>
      <c r="M696">
        <v>4.4800000000000004</v>
      </c>
      <c r="N696">
        <v>1.58</v>
      </c>
      <c r="O696" s="5">
        <f t="shared" si="19"/>
        <v>5.7600587703435799</v>
      </c>
      <c r="P696" s="5">
        <f t="shared" si="20"/>
        <v>4.6411984336581371</v>
      </c>
      <c r="Q696" s="5">
        <f t="shared" si="21"/>
        <v>1.636851233299075</v>
      </c>
      <c r="R696" s="6">
        <f t="shared" si="13"/>
        <v>0.17360933974296086</v>
      </c>
      <c r="S696" s="6">
        <f t="shared" si="13"/>
        <v>0.21546159128813891</v>
      </c>
      <c r="T696" s="6">
        <f t="shared" si="13"/>
        <v>0.6109290689689002</v>
      </c>
      <c r="U696">
        <f t="shared" si="14"/>
        <v>1.2908331438552378</v>
      </c>
      <c r="V696">
        <f t="shared" si="14"/>
        <v>1.1042201669473579</v>
      </c>
      <c r="W696">
        <f t="shared" si="14"/>
        <v>0.78782697523451184</v>
      </c>
      <c r="X696" t="s">
        <v>383</v>
      </c>
      <c r="Y696" t="s">
        <v>311</v>
      </c>
      <c r="Z696" t="s">
        <v>268</v>
      </c>
      <c r="AA696" s="26" t="s">
        <v>85</v>
      </c>
      <c r="AB696" s="26" t="s">
        <v>79</v>
      </c>
      <c r="AC696" s="20">
        <v>44437</v>
      </c>
      <c r="AD696" s="26" t="s">
        <v>78</v>
      </c>
      <c r="AE696" s="72" t="str">
        <f>VLOOKUP(AD696,cs_lookup!$A$2:$B$54,2,FALSE)</f>
        <v>1</v>
      </c>
    </row>
    <row r="697" spans="1:31" x14ac:dyDescent="0.25">
      <c r="A697" s="21">
        <v>0.17651653553515556</v>
      </c>
      <c r="B697" s="21">
        <v>0.49426715319677561</v>
      </c>
      <c r="C697" s="21">
        <v>0.31779679391222199</v>
      </c>
      <c r="D697" s="22">
        <f t="shared" si="12"/>
        <v>5.6651916318674687</v>
      </c>
      <c r="E697" s="23">
        <f t="shared" si="12"/>
        <v>2.0231973610471421</v>
      </c>
      <c r="F697" s="23">
        <f t="shared" si="12"/>
        <v>3.1466648473370311</v>
      </c>
      <c r="G697" s="125">
        <v>3.8915975946692605E-2</v>
      </c>
      <c r="H697" s="8">
        <f t="shared" si="15"/>
        <v>1.0389159759466926</v>
      </c>
      <c r="I697" s="5">
        <f t="shared" si="16"/>
        <v>5.4529834587490766</v>
      </c>
      <c r="J697" s="5">
        <f t="shared" si="17"/>
        <v>1.9474119253999744</v>
      </c>
      <c r="K697" s="5">
        <f t="shared" si="18"/>
        <v>3.0287962840014004</v>
      </c>
      <c r="L697">
        <v>2.5</v>
      </c>
      <c r="M697">
        <v>2.93</v>
      </c>
      <c r="N697">
        <v>3.36</v>
      </c>
      <c r="O697" s="5">
        <f t="shared" si="19"/>
        <v>2.5972899398667315</v>
      </c>
      <c r="P697" s="5">
        <f t="shared" si="20"/>
        <v>3.0440238095238095</v>
      </c>
      <c r="Q697" s="5">
        <f t="shared" si="21"/>
        <v>3.490757679180887</v>
      </c>
      <c r="R697" s="6">
        <f t="shared" si="13"/>
        <v>0.38501669938755878</v>
      </c>
      <c r="S697" s="6">
        <f t="shared" si="13"/>
        <v>0.32851254213955527</v>
      </c>
      <c r="T697" s="6">
        <f t="shared" si="13"/>
        <v>0.286470758472886</v>
      </c>
      <c r="U697">
        <f t="shared" si="14"/>
        <v>0.45846462196558802</v>
      </c>
      <c r="V697">
        <f t="shared" si="14"/>
        <v>1.5045609825965374</v>
      </c>
      <c r="W697">
        <f t="shared" si="14"/>
        <v>1.1093515987681548</v>
      </c>
      <c r="X697" t="s">
        <v>316</v>
      </c>
      <c r="Y697" t="s">
        <v>514</v>
      </c>
      <c r="Z697" t="s">
        <v>279</v>
      </c>
      <c r="AA697" s="26" t="s">
        <v>85</v>
      </c>
      <c r="AB697" s="26" t="s">
        <v>76</v>
      </c>
      <c r="AC697" s="20">
        <v>44437</v>
      </c>
      <c r="AD697" s="26" t="s">
        <v>76</v>
      </c>
      <c r="AE697" s="72" t="str">
        <f>VLOOKUP(AD697,cs_lookup!$A$2:$B$54,2,FALSE)</f>
        <v>2</v>
      </c>
    </row>
    <row r="698" spans="1:31" x14ac:dyDescent="0.25">
      <c r="A698" s="21">
        <v>0.36818213440145003</v>
      </c>
      <c r="B698" s="21">
        <v>0.23269059001803619</v>
      </c>
      <c r="C698" s="21">
        <v>0.36803671120528791</v>
      </c>
      <c r="D698" s="22">
        <f t="shared" si="12"/>
        <v>2.7160470499897826</v>
      </c>
      <c r="E698" s="23">
        <f t="shared" si="12"/>
        <v>4.2975523845742476</v>
      </c>
      <c r="F698" s="23">
        <f t="shared" si="12"/>
        <v>2.7171202479369185</v>
      </c>
      <c r="G698" s="125">
        <v>4.2980505015038473E-2</v>
      </c>
      <c r="H698" s="8">
        <f t="shared" si="15"/>
        <v>1.0429805050150385</v>
      </c>
      <c r="I698" s="5">
        <f t="shared" si="16"/>
        <v>2.604120630184378</v>
      </c>
      <c r="J698" s="5">
        <f t="shared" si="17"/>
        <v>4.1204532241111087</v>
      </c>
      <c r="K698" s="5">
        <f t="shared" si="18"/>
        <v>2.6051496023866152</v>
      </c>
      <c r="L698">
        <v>1.64</v>
      </c>
      <c r="M698">
        <v>4.21</v>
      </c>
      <c r="N698">
        <v>5.1100000000000003</v>
      </c>
      <c r="O698" s="5">
        <f t="shared" si="19"/>
        <v>1.7104880282246631</v>
      </c>
      <c r="P698" s="5">
        <f t="shared" si="20"/>
        <v>4.390947926113312</v>
      </c>
      <c r="Q698" s="5">
        <f t="shared" si="21"/>
        <v>5.3296303806268472</v>
      </c>
      <c r="R698" s="6">
        <f t="shared" si="13"/>
        <v>0.58462847064642276</v>
      </c>
      <c r="S698" s="6">
        <f t="shared" si="13"/>
        <v>0.22774125697390341</v>
      </c>
      <c r="T698" s="6">
        <f t="shared" si="13"/>
        <v>0.18763027237967381</v>
      </c>
      <c r="U698">
        <f t="shared" si="14"/>
        <v>0.62977113309988408</v>
      </c>
      <c r="V698">
        <f t="shared" si="14"/>
        <v>1.0217322636657789</v>
      </c>
      <c r="W698">
        <f t="shared" si="14"/>
        <v>1.9614996372256917</v>
      </c>
      <c r="X698" t="s">
        <v>318</v>
      </c>
      <c r="Y698" t="s">
        <v>391</v>
      </c>
      <c r="Z698" t="s">
        <v>279</v>
      </c>
      <c r="AA698" s="26" t="s">
        <v>90</v>
      </c>
      <c r="AB698" s="26" t="s">
        <v>74</v>
      </c>
      <c r="AC698" s="20">
        <v>44437</v>
      </c>
      <c r="AD698" s="26" t="s">
        <v>86</v>
      </c>
      <c r="AE698" s="72" t="str">
        <f>VLOOKUP(AD698,cs_lookup!$A$2:$B$54,2,FALSE)</f>
        <v>1</v>
      </c>
    </row>
    <row r="699" spans="1:31" x14ac:dyDescent="0.25">
      <c r="A699" s="21">
        <v>0.29019368398975276</v>
      </c>
      <c r="B699" s="21">
        <v>0.46874805717501128</v>
      </c>
      <c r="C699" s="21">
        <v>0.23513435263819013</v>
      </c>
      <c r="D699" s="22">
        <f t="shared" si="12"/>
        <v>3.4459743790816333</v>
      </c>
      <c r="E699" s="23">
        <f t="shared" si="12"/>
        <v>2.1333421753823738</v>
      </c>
      <c r="F699" s="23">
        <f t="shared" si="12"/>
        <v>4.2528877162357333</v>
      </c>
      <c r="G699" s="125">
        <v>3.7725310992637873E-2</v>
      </c>
      <c r="H699" s="8">
        <f t="shared" si="15"/>
        <v>1.0377253109926379</v>
      </c>
      <c r="I699" s="5">
        <f t="shared" si="16"/>
        <v>3.3206999410907505</v>
      </c>
      <c r="J699" s="5">
        <f t="shared" si="17"/>
        <v>2.0557869725098272</v>
      </c>
      <c r="K699" s="5">
        <f t="shared" si="18"/>
        <v>4.0982788712820604</v>
      </c>
      <c r="L699">
        <v>2.5</v>
      </c>
      <c r="M699">
        <v>3.03</v>
      </c>
      <c r="N699">
        <v>3.25</v>
      </c>
      <c r="O699" s="5">
        <f t="shared" si="19"/>
        <v>2.5943132774815947</v>
      </c>
      <c r="P699" s="5">
        <f t="shared" si="20"/>
        <v>3.1443076923076925</v>
      </c>
      <c r="Q699" s="5">
        <f t="shared" si="21"/>
        <v>3.3726072607260731</v>
      </c>
      <c r="R699" s="6">
        <f t="shared" si="13"/>
        <v>0.38545845973187193</v>
      </c>
      <c r="S699" s="6">
        <f t="shared" si="13"/>
        <v>0.31803503278207257</v>
      </c>
      <c r="T699" s="6">
        <f t="shared" si="13"/>
        <v>0.29650650748605534</v>
      </c>
      <c r="U699">
        <f t="shared" si="14"/>
        <v>0.75285332741591371</v>
      </c>
      <c r="V699">
        <f t="shared" si="14"/>
        <v>1.473888121929674</v>
      </c>
      <c r="W699">
        <f t="shared" si="14"/>
        <v>0.79301582495368494</v>
      </c>
      <c r="X699" t="s">
        <v>317</v>
      </c>
      <c r="Y699" t="s">
        <v>481</v>
      </c>
      <c r="Z699" t="s">
        <v>279</v>
      </c>
      <c r="AA699" s="26" t="s">
        <v>84</v>
      </c>
      <c r="AB699" s="26" t="s">
        <v>78</v>
      </c>
      <c r="AC699" s="20">
        <v>44437</v>
      </c>
      <c r="AD699" s="26" t="s">
        <v>94</v>
      </c>
      <c r="AE699" s="72" t="str">
        <f>VLOOKUP(AD699,cs_lookup!$A$2:$B$54,2,FALSE)</f>
        <v>1</v>
      </c>
    </row>
    <row r="700" spans="1:31" x14ac:dyDescent="0.25">
      <c r="A700" s="21">
        <v>0.40016582123738093</v>
      </c>
      <c r="B700" s="21">
        <v>0.31677186423365999</v>
      </c>
      <c r="C700" s="21">
        <v>0.26847647155977056</v>
      </c>
      <c r="D700" s="22">
        <f t="shared" si="12"/>
        <v>2.4989640467240046</v>
      </c>
      <c r="E700" s="23">
        <f t="shared" si="12"/>
        <v>3.1568460236177143</v>
      </c>
      <c r="F700" s="23">
        <f t="shared" si="12"/>
        <v>3.7247211801849511</v>
      </c>
      <c r="G700" s="125">
        <v>3.9970628611563308E-2</v>
      </c>
      <c r="H700" s="8">
        <f t="shared" si="15"/>
        <v>1.0399706286115633</v>
      </c>
      <c r="I700" s="5">
        <f t="shared" si="16"/>
        <v>2.4029179074608136</v>
      </c>
      <c r="J700" s="5">
        <f t="shared" si="17"/>
        <v>3.0355145970154314</v>
      </c>
      <c r="K700" s="5">
        <f t="shared" si="18"/>
        <v>3.5815638227761544</v>
      </c>
      <c r="L700">
        <v>3.94</v>
      </c>
      <c r="M700">
        <v>3.18</v>
      </c>
      <c r="N700">
        <v>2.12</v>
      </c>
      <c r="O700" s="5">
        <f t="shared" si="19"/>
        <v>4.0974842767295589</v>
      </c>
      <c r="P700" s="5">
        <f t="shared" si="20"/>
        <v>3.3071065989847717</v>
      </c>
      <c r="Q700" s="5">
        <f t="shared" si="21"/>
        <v>2.2047377326565143</v>
      </c>
      <c r="R700" s="6">
        <f t="shared" si="13"/>
        <v>0.24405218726016889</v>
      </c>
      <c r="S700" s="6">
        <f t="shared" si="13"/>
        <v>0.30237912509593246</v>
      </c>
      <c r="T700" s="6">
        <f t="shared" si="13"/>
        <v>0.45356868764389874</v>
      </c>
      <c r="U700">
        <f t="shared" si="14"/>
        <v>1.6396731606047399</v>
      </c>
      <c r="V700">
        <f t="shared" si="14"/>
        <v>1.0475983225798451</v>
      </c>
      <c r="W700">
        <f t="shared" si="14"/>
        <v>0.59192020717830973</v>
      </c>
      <c r="X700" t="s">
        <v>482</v>
      </c>
      <c r="Y700" t="s">
        <v>388</v>
      </c>
      <c r="Z700" t="s">
        <v>279</v>
      </c>
      <c r="AA700" s="26" t="s">
        <v>90</v>
      </c>
      <c r="AB700" s="26" t="s">
        <v>75</v>
      </c>
      <c r="AC700" s="20">
        <v>44437</v>
      </c>
      <c r="AD700" s="26" t="s">
        <v>75</v>
      </c>
      <c r="AE700" s="72" t="str">
        <f>VLOOKUP(AD700,cs_lookup!$A$2:$B$54,2,FALSE)</f>
        <v>X</v>
      </c>
    </row>
    <row r="701" spans="1:31" x14ac:dyDescent="0.25">
      <c r="A701" s="21">
        <v>0.30492666514808392</v>
      </c>
      <c r="B701" s="21">
        <v>0.28867566095897301</v>
      </c>
      <c r="C701" s="21">
        <v>0.374145728044325</v>
      </c>
      <c r="D701" s="22">
        <f t="shared" si="12"/>
        <v>3.2794770490614922</v>
      </c>
      <c r="E701" s="23">
        <f t="shared" si="12"/>
        <v>3.4640952987793501</v>
      </c>
      <c r="F701" s="23">
        <f t="shared" si="12"/>
        <v>2.672755359862161</v>
      </c>
      <c r="G701" s="125">
        <v>3.9133542615436667E-2</v>
      </c>
      <c r="H701" s="8">
        <f t="shared" si="15"/>
        <v>1.0391335426154367</v>
      </c>
      <c r="I701" s="5">
        <f t="shared" si="16"/>
        <v>3.1559726585355388</v>
      </c>
      <c r="J701" s="5">
        <f t="shared" si="17"/>
        <v>3.3336382252279435</v>
      </c>
      <c r="K701" s="5">
        <f t="shared" si="18"/>
        <v>2.5720999758462195</v>
      </c>
      <c r="L701">
        <v>3.59</v>
      </c>
      <c r="M701">
        <v>3.36</v>
      </c>
      <c r="N701">
        <v>2.16</v>
      </c>
      <c r="O701" s="5">
        <f t="shared" si="19"/>
        <v>3.7304894179894177</v>
      </c>
      <c r="P701" s="5">
        <f t="shared" si="20"/>
        <v>3.491488703187867</v>
      </c>
      <c r="Q701" s="5">
        <f t="shared" si="21"/>
        <v>2.2445284520493431</v>
      </c>
      <c r="R701" s="6">
        <f t="shared" si="13"/>
        <v>0.26806134207960292</v>
      </c>
      <c r="S701" s="6">
        <f t="shared" si="13"/>
        <v>0.28641077918624241</v>
      </c>
      <c r="T701" s="6">
        <f t="shared" si="13"/>
        <v>0.44552787873415484</v>
      </c>
      <c r="U701">
        <f t="shared" si="14"/>
        <v>1.1375256975977295</v>
      </c>
      <c r="V701">
        <f t="shared" si="14"/>
        <v>1.0079078091235452</v>
      </c>
      <c r="W701">
        <f t="shared" si="14"/>
        <v>0.83978073180820323</v>
      </c>
      <c r="X701" t="s">
        <v>394</v>
      </c>
      <c r="Y701" t="s">
        <v>392</v>
      </c>
      <c r="Z701" t="s">
        <v>279</v>
      </c>
      <c r="AA701" s="26" t="s">
        <v>90</v>
      </c>
      <c r="AB701" s="26" t="s">
        <v>75</v>
      </c>
      <c r="AC701" s="20">
        <v>44437</v>
      </c>
      <c r="AD701" s="26" t="s">
        <v>73</v>
      </c>
      <c r="AE701" s="72" t="str">
        <f>VLOOKUP(AD701,cs_lookup!$A$2:$B$54,2,FALSE)</f>
        <v>X</v>
      </c>
    </row>
    <row r="702" spans="1:31" x14ac:dyDescent="0.25">
      <c r="A702" s="21">
        <v>0.33893645367262126</v>
      </c>
      <c r="B702" s="21">
        <v>0.39977449615391758</v>
      </c>
      <c r="C702" s="21">
        <v>0.25216065258654125</v>
      </c>
      <c r="D702" s="22">
        <f t="shared" si="12"/>
        <v>2.9504055676640202</v>
      </c>
      <c r="E702" s="23">
        <f t="shared" si="12"/>
        <v>2.5014101940484692</v>
      </c>
      <c r="F702" s="23">
        <f t="shared" si="12"/>
        <v>3.9657257773664791</v>
      </c>
      <c r="G702" s="125">
        <v>3.3640116814696031E-2</v>
      </c>
      <c r="H702" s="8">
        <f t="shared" si="15"/>
        <v>1.033640116814696</v>
      </c>
      <c r="I702" s="5">
        <f t="shared" si="16"/>
        <v>2.8543837643957746</v>
      </c>
      <c r="J702" s="5">
        <f t="shared" si="17"/>
        <v>2.4200010751874728</v>
      </c>
      <c r="K702" s="5">
        <f t="shared" si="18"/>
        <v>3.8366600839636602</v>
      </c>
      <c r="L702">
        <v>2.5499999999999998</v>
      </c>
      <c r="M702">
        <v>3.67</v>
      </c>
      <c r="N702">
        <v>2.71</v>
      </c>
      <c r="O702" s="5">
        <f t="shared" si="19"/>
        <v>2.6357822978774745</v>
      </c>
      <c r="P702" s="5">
        <f t="shared" si="20"/>
        <v>3.7934592287099345</v>
      </c>
      <c r="Q702" s="5">
        <f t="shared" si="21"/>
        <v>2.8011647165678264</v>
      </c>
      <c r="R702" s="6">
        <f t="shared" si="13"/>
        <v>0.37939400412745522</v>
      </c>
      <c r="S702" s="6">
        <f t="shared" si="13"/>
        <v>0.26361163774523455</v>
      </c>
      <c r="T702" s="6">
        <f t="shared" si="13"/>
        <v>0.35699435812731023</v>
      </c>
      <c r="U702">
        <f t="shared" si="14"/>
        <v>0.89336270469566392</v>
      </c>
      <c r="V702">
        <f t="shared" si="14"/>
        <v>1.5165282518379428</v>
      </c>
      <c r="W702">
        <f t="shared" si="14"/>
        <v>0.70634352293213687</v>
      </c>
      <c r="X702" t="s">
        <v>408</v>
      </c>
      <c r="Y702" t="s">
        <v>405</v>
      </c>
      <c r="Z702" t="s">
        <v>281</v>
      </c>
      <c r="AA702" s="26" t="s">
        <v>90</v>
      </c>
      <c r="AB702" s="26" t="s">
        <v>75</v>
      </c>
      <c r="AC702" s="20">
        <v>44437</v>
      </c>
      <c r="AD702" s="26" t="s">
        <v>86</v>
      </c>
      <c r="AE702" s="72" t="str">
        <f>VLOOKUP(AD702,cs_lookup!$A$2:$B$54,2,FALSE)</f>
        <v>1</v>
      </c>
    </row>
    <row r="703" spans="1:31" x14ac:dyDescent="0.25">
      <c r="A703" s="21">
        <v>0.12438825992717403</v>
      </c>
      <c r="B703" s="21">
        <v>0.24912316308323026</v>
      </c>
      <c r="C703" s="21">
        <v>0.54727072636469032</v>
      </c>
      <c r="D703" s="22">
        <f t="shared" si="12"/>
        <v>8.0393439106349192</v>
      </c>
      <c r="E703" s="23">
        <f t="shared" si="12"/>
        <v>4.0140787698087594</v>
      </c>
      <c r="F703" s="23">
        <f t="shared" si="12"/>
        <v>1.8272492056036265</v>
      </c>
      <c r="G703" s="125">
        <v>3.2507082892713202E-2</v>
      </c>
      <c r="H703" s="8">
        <f t="shared" si="15"/>
        <v>1.0325070828927132</v>
      </c>
      <c r="I703" s="5">
        <f t="shared" si="16"/>
        <v>7.7862360886780273</v>
      </c>
      <c r="J703" s="5">
        <f t="shared" si="17"/>
        <v>3.8877009526779762</v>
      </c>
      <c r="K703" s="5">
        <f t="shared" si="18"/>
        <v>1.7697207465970421</v>
      </c>
      <c r="L703">
        <v>3.02</v>
      </c>
      <c r="M703">
        <v>3.43</v>
      </c>
      <c r="N703">
        <v>2.44</v>
      </c>
      <c r="O703" s="5">
        <f t="shared" si="19"/>
        <v>3.118171390335994</v>
      </c>
      <c r="P703" s="5">
        <f t="shared" si="20"/>
        <v>3.5414992943220063</v>
      </c>
      <c r="Q703" s="5">
        <f t="shared" si="21"/>
        <v>2.5193172822582199</v>
      </c>
      <c r="R703" s="6">
        <f t="shared" si="13"/>
        <v>0.3207007809446441</v>
      </c>
      <c r="S703" s="6">
        <f t="shared" si="13"/>
        <v>0.28236628526321439</v>
      </c>
      <c r="T703" s="6">
        <f t="shared" si="13"/>
        <v>0.39693293379214156</v>
      </c>
      <c r="U703">
        <f t="shared" si="14"/>
        <v>0.38786391339859122</v>
      </c>
      <c r="V703">
        <f t="shared" si="14"/>
        <v>0.88226950625852629</v>
      </c>
      <c r="W703">
        <f t="shared" si="14"/>
        <v>1.3787485990045736</v>
      </c>
      <c r="X703" t="s">
        <v>484</v>
      </c>
      <c r="Y703" t="s">
        <v>410</v>
      </c>
      <c r="Z703" t="s">
        <v>281</v>
      </c>
      <c r="AA703" s="26" t="s">
        <v>85</v>
      </c>
      <c r="AB703" s="26" t="s">
        <v>79</v>
      </c>
      <c r="AC703" s="20">
        <v>44437</v>
      </c>
      <c r="AD703" s="26" t="s">
        <v>74</v>
      </c>
      <c r="AE703" s="72" t="str">
        <f>VLOOKUP(AD703,cs_lookup!$A$2:$B$54,2,FALSE)</f>
        <v>X</v>
      </c>
    </row>
    <row r="704" spans="1:31" x14ac:dyDescent="0.25">
      <c r="A704" s="21">
        <v>9.3279858384665952E-3</v>
      </c>
      <c r="B704" s="21">
        <v>4.423320561591855E-2</v>
      </c>
      <c r="C704" s="21">
        <v>0.70714188241386089</v>
      </c>
      <c r="D704" s="22">
        <f t="shared" si="12"/>
        <v>107.20427939290134</v>
      </c>
      <c r="E704" s="23">
        <f t="shared" si="12"/>
        <v>22.607450354900848</v>
      </c>
      <c r="F704" s="23">
        <f t="shared" si="12"/>
        <v>1.4141433634031895</v>
      </c>
      <c r="G704" s="125">
        <v>3.9346750943346498E-2</v>
      </c>
      <c r="H704" s="8">
        <f t="shared" si="15"/>
        <v>1.0393467509433465</v>
      </c>
      <c r="I704" s="5">
        <f t="shared" si="16"/>
        <v>103.14582625634716</v>
      </c>
      <c r="J704" s="5">
        <f t="shared" si="17"/>
        <v>21.751595734899404</v>
      </c>
      <c r="K704" s="5">
        <f t="shared" si="18"/>
        <v>1.3606078646223358</v>
      </c>
      <c r="L704">
        <v>5.71</v>
      </c>
      <c r="M704">
        <v>4.4000000000000004</v>
      </c>
      <c r="N704">
        <v>1.57</v>
      </c>
      <c r="O704" s="5">
        <f t="shared" si="19"/>
        <v>5.9346699478865084</v>
      </c>
      <c r="P704" s="5">
        <f t="shared" si="20"/>
        <v>4.5731257041507254</v>
      </c>
      <c r="Q704" s="5">
        <f t="shared" si="21"/>
        <v>1.631774398981054</v>
      </c>
      <c r="R704" s="6">
        <f t="shared" si="13"/>
        <v>0.16850136718321232</v>
      </c>
      <c r="S704" s="6">
        <f t="shared" si="13"/>
        <v>0.21866881968548685</v>
      </c>
      <c r="T704" s="6">
        <f t="shared" si="13"/>
        <v>0.6128298131313008</v>
      </c>
      <c r="U704">
        <f t="shared" si="14"/>
        <v>5.5358517229858635E-2</v>
      </c>
      <c r="V704">
        <f t="shared" si="14"/>
        <v>0.20228400957914131</v>
      </c>
      <c r="W704">
        <f t="shared" si="14"/>
        <v>1.1538960201702091</v>
      </c>
      <c r="X704" t="s">
        <v>485</v>
      </c>
      <c r="Y704" t="s">
        <v>407</v>
      </c>
      <c r="Z704" t="s">
        <v>281</v>
      </c>
      <c r="AA704" s="26" t="s">
        <v>85</v>
      </c>
      <c r="AB704" s="26" t="s">
        <v>103</v>
      </c>
      <c r="AC704" s="20">
        <v>44437</v>
      </c>
      <c r="AD704" s="26" t="s">
        <v>103</v>
      </c>
      <c r="AE704" s="72" t="str">
        <f>VLOOKUP(AD704,cs_lookup!$A$2:$B$54,2,FALSE)</f>
        <v>2</v>
      </c>
    </row>
    <row r="705" spans="1:31" x14ac:dyDescent="0.25">
      <c r="A705" s="21">
        <v>0.20791941707317355</v>
      </c>
      <c r="B705" s="21">
        <v>0.19288963659198102</v>
      </c>
      <c r="C705" s="21">
        <v>0.53465368269847668</v>
      </c>
      <c r="D705" s="22">
        <f t="shared" si="12"/>
        <v>4.8095556157127346</v>
      </c>
      <c r="E705" s="23">
        <f t="shared" si="12"/>
        <v>5.1843117010754574</v>
      </c>
      <c r="F705" s="23">
        <f t="shared" si="12"/>
        <v>1.870369610011571</v>
      </c>
      <c r="G705" s="125">
        <v>3.4187411014100721E-2</v>
      </c>
      <c r="H705" s="8">
        <f t="shared" si="15"/>
        <v>1.0341874110141007</v>
      </c>
      <c r="I705" s="5">
        <f t="shared" si="16"/>
        <v>4.650564843945058</v>
      </c>
      <c r="J705" s="5">
        <f t="shared" si="17"/>
        <v>5.0129325167397258</v>
      </c>
      <c r="K705" s="5">
        <f t="shared" si="18"/>
        <v>1.8085402994584212</v>
      </c>
      <c r="L705">
        <v>2.4700000000000002</v>
      </c>
      <c r="M705">
        <v>3.26</v>
      </c>
      <c r="N705">
        <v>3.1</v>
      </c>
      <c r="O705" s="5">
        <f t="shared" si="19"/>
        <v>2.5544429052048292</v>
      </c>
      <c r="P705" s="5">
        <f t="shared" si="20"/>
        <v>3.3714509599059683</v>
      </c>
      <c r="Q705" s="5">
        <f t="shared" si="21"/>
        <v>3.2059809741437122</v>
      </c>
      <c r="R705" s="6">
        <f t="shared" si="13"/>
        <v>0.3914747900461743</v>
      </c>
      <c r="S705" s="6">
        <f t="shared" si="13"/>
        <v>0.29660819982026093</v>
      </c>
      <c r="T705" s="6">
        <f t="shared" si="13"/>
        <v>0.31191701013356471</v>
      </c>
      <c r="U705">
        <f t="shared" si="14"/>
        <v>0.53111827979689186</v>
      </c>
      <c r="V705">
        <f t="shared" si="14"/>
        <v>0.6503179504439478</v>
      </c>
      <c r="W705">
        <f t="shared" si="14"/>
        <v>1.7140895344871854</v>
      </c>
      <c r="X705" t="s">
        <v>404</v>
      </c>
      <c r="Y705" t="s">
        <v>406</v>
      </c>
      <c r="Z705" t="s">
        <v>281</v>
      </c>
      <c r="AA705" s="26" t="s">
        <v>85</v>
      </c>
      <c r="AB705" s="26" t="s">
        <v>79</v>
      </c>
      <c r="AC705" s="20">
        <v>44437</v>
      </c>
      <c r="AD705" s="26" t="s">
        <v>74</v>
      </c>
      <c r="AE705" s="72" t="str">
        <f>VLOOKUP(AD705,cs_lookup!$A$2:$B$54,2,FALSE)</f>
        <v>X</v>
      </c>
    </row>
    <row r="706" spans="1:31" x14ac:dyDescent="0.25">
      <c r="A706" s="21">
        <v>0</v>
      </c>
      <c r="B706" s="21">
        <v>0.23146352522796423</v>
      </c>
      <c r="C706" s="21">
        <v>0.64685121531623013</v>
      </c>
      <c r="D706" s="22" t="e">
        <f t="shared" si="12"/>
        <v>#DIV/0!</v>
      </c>
      <c r="E706" s="23">
        <f t="shared" si="12"/>
        <v>4.3203351327822306</v>
      </c>
      <c r="F706" s="23">
        <f t="shared" si="12"/>
        <v>1.5459505622341976</v>
      </c>
      <c r="G706" s="125">
        <v>3.3412761928040435E-2</v>
      </c>
      <c r="H706" s="8">
        <f t="shared" si="15"/>
        <v>1.0334127619280404</v>
      </c>
      <c r="I706" s="5" t="e">
        <f t="shared" si="16"/>
        <v>#DIV/0!</v>
      </c>
      <c r="J706" s="5">
        <f t="shared" si="17"/>
        <v>4.1806481320414237</v>
      </c>
      <c r="K706" s="5">
        <f t="shared" si="18"/>
        <v>1.4959661997495699</v>
      </c>
      <c r="L706">
        <v>3.57</v>
      </c>
      <c r="M706">
        <v>3.47</v>
      </c>
      <c r="N706">
        <v>2.15</v>
      </c>
      <c r="O706" s="5">
        <f t="shared" si="19"/>
        <v>3.689283560083104</v>
      </c>
      <c r="P706" s="5">
        <f t="shared" si="20"/>
        <v>3.5859422838903003</v>
      </c>
      <c r="Q706" s="5">
        <f t="shared" si="21"/>
        <v>2.221837438145287</v>
      </c>
      <c r="R706" s="6">
        <f t="shared" si="13"/>
        <v>0.27105533736134779</v>
      </c>
      <c r="S706" s="6">
        <f t="shared" si="13"/>
        <v>0.27886673036887943</v>
      </c>
      <c r="T706" s="6">
        <f t="shared" si="13"/>
        <v>0.45007793226977283</v>
      </c>
      <c r="U706" t="e">
        <f t="shared" si="14"/>
        <v>#DIV/0!</v>
      </c>
      <c r="V706">
        <f t="shared" si="14"/>
        <v>0.83001484229326616</v>
      </c>
      <c r="W706">
        <f t="shared" si="14"/>
        <v>1.437198247099378</v>
      </c>
      <c r="X706" t="s">
        <v>409</v>
      </c>
      <c r="Y706" t="s">
        <v>329</v>
      </c>
      <c r="Z706" t="s">
        <v>281</v>
      </c>
      <c r="AA706" s="26" t="s">
        <v>85</v>
      </c>
      <c r="AB706" s="26" t="s">
        <v>76</v>
      </c>
      <c r="AC706" s="20">
        <v>44437</v>
      </c>
      <c r="AD706" s="26" t="s">
        <v>94</v>
      </c>
      <c r="AE706" s="72" t="str">
        <f>VLOOKUP(AD706,cs_lookup!$A$2:$B$54,2,FALSE)</f>
        <v>1</v>
      </c>
    </row>
    <row r="707" spans="1:31" x14ac:dyDescent="0.25">
      <c r="A707" s="21">
        <v>0.54384566019721547</v>
      </c>
      <c r="B707" s="21">
        <v>0.24620474143180376</v>
      </c>
      <c r="C707" s="21">
        <v>0.20024702287054114</v>
      </c>
      <c r="D707" s="22">
        <f t="shared" ref="D707:F754" si="22">(100%/A707)</f>
        <v>1.8387569731408147</v>
      </c>
      <c r="E707" s="23">
        <f t="shared" si="22"/>
        <v>4.0616602027422362</v>
      </c>
      <c r="F707" s="23">
        <f t="shared" si="22"/>
        <v>4.9938320463645338</v>
      </c>
      <c r="G707" s="125">
        <v>3.5765923081435114E-2</v>
      </c>
      <c r="H707" s="8">
        <f t="shared" si="15"/>
        <v>1.0357659230814351</v>
      </c>
      <c r="I707" s="5">
        <f t="shared" si="16"/>
        <v>1.7752630513952967</v>
      </c>
      <c r="J707" s="5">
        <f t="shared" si="17"/>
        <v>3.9214074456694554</v>
      </c>
      <c r="K707" s="5">
        <f t="shared" si="18"/>
        <v>4.8213905623654156</v>
      </c>
      <c r="L707">
        <v>2.0299999999999998</v>
      </c>
      <c r="M707">
        <v>3.26</v>
      </c>
      <c r="N707">
        <v>4.2300000000000004</v>
      </c>
      <c r="O707" s="5">
        <f t="shared" si="19"/>
        <v>2.1026048238553132</v>
      </c>
      <c r="P707" s="5">
        <f t="shared" si="20"/>
        <v>3.3765969092454782</v>
      </c>
      <c r="Q707" s="5">
        <f t="shared" si="21"/>
        <v>4.3812898546344714</v>
      </c>
      <c r="R707" s="6">
        <f t="shared" ref="R707:T754" si="23">(1/O707)</f>
        <v>0.47560054493093523</v>
      </c>
      <c r="S707" s="6">
        <f t="shared" si="23"/>
        <v>0.29615616754901797</v>
      </c>
      <c r="T707" s="6">
        <f t="shared" si="23"/>
        <v>0.22824328752004686</v>
      </c>
      <c r="U707">
        <f t="shared" ref="U707:W754" si="24">(L707/I707)</f>
        <v>1.1434925085634426</v>
      </c>
      <c r="V707">
        <f t="shared" si="24"/>
        <v>0.83133416896021084</v>
      </c>
      <c r="W707">
        <f t="shared" si="24"/>
        <v>0.87734024972345859</v>
      </c>
      <c r="X707" t="s">
        <v>330</v>
      </c>
      <c r="Y707" t="s">
        <v>413</v>
      </c>
      <c r="Z707" t="s">
        <v>283</v>
      </c>
      <c r="AA707" s="26" t="s">
        <v>84</v>
      </c>
      <c r="AB707" s="26" t="s">
        <v>86</v>
      </c>
      <c r="AC707" s="20">
        <v>44437</v>
      </c>
      <c r="AD707" s="26" t="s">
        <v>75</v>
      </c>
      <c r="AE707" s="72" t="str">
        <f>VLOOKUP(AD707,cs_lookup!$A$2:$B$54,2,FALSE)</f>
        <v>X</v>
      </c>
    </row>
    <row r="708" spans="1:31" x14ac:dyDescent="0.25">
      <c r="A708" s="21">
        <v>0.21634092841506064</v>
      </c>
      <c r="B708" s="21">
        <v>0.30775970876177533</v>
      </c>
      <c r="C708" s="21">
        <v>0.43359873681103195</v>
      </c>
      <c r="D708" s="22">
        <f t="shared" si="22"/>
        <v>4.6223338659315134</v>
      </c>
      <c r="E708" s="23">
        <f t="shared" si="22"/>
        <v>3.2492882321189764</v>
      </c>
      <c r="F708" s="23">
        <f t="shared" si="22"/>
        <v>2.3062797815202427</v>
      </c>
      <c r="G708" s="125">
        <v>3.3507582847293715E-2</v>
      </c>
      <c r="H708" s="8">
        <f t="shared" si="15"/>
        <v>1.0335075828472937</v>
      </c>
      <c r="I708" s="5">
        <f t="shared" si="16"/>
        <v>4.4724721353249013</v>
      </c>
      <c r="J708" s="5">
        <f t="shared" si="17"/>
        <v>3.1439423242229623</v>
      </c>
      <c r="K708" s="5">
        <f t="shared" si="18"/>
        <v>2.2315073636581224</v>
      </c>
      <c r="L708">
        <v>3.3</v>
      </c>
      <c r="M708">
        <v>3.26</v>
      </c>
      <c r="N708">
        <v>2.36</v>
      </c>
      <c r="O708" s="5">
        <f t="shared" si="19"/>
        <v>3.4105750233960692</v>
      </c>
      <c r="P708" s="5">
        <f t="shared" si="20"/>
        <v>3.3692347200821775</v>
      </c>
      <c r="Q708" s="5">
        <f t="shared" si="21"/>
        <v>2.4390778955196128</v>
      </c>
      <c r="R708" s="6">
        <f t="shared" si="23"/>
        <v>0.2932056891111145</v>
      </c>
      <c r="S708" s="6">
        <f t="shared" si="23"/>
        <v>0.29680330492842882</v>
      </c>
      <c r="T708" s="6">
        <f t="shared" si="23"/>
        <v>0.40999100596045679</v>
      </c>
      <c r="U708">
        <f t="shared" si="24"/>
        <v>0.73784696699072272</v>
      </c>
      <c r="V708">
        <f t="shared" si="24"/>
        <v>1.0369146962025526</v>
      </c>
      <c r="W708">
        <f t="shared" si="24"/>
        <v>1.0575810944810142</v>
      </c>
      <c r="X708" t="s">
        <v>540</v>
      </c>
      <c r="Y708" t="s">
        <v>414</v>
      </c>
      <c r="Z708" t="s">
        <v>283</v>
      </c>
      <c r="AA708" s="26" t="s">
        <v>90</v>
      </c>
      <c r="AB708" s="26" t="s">
        <v>75</v>
      </c>
      <c r="AC708" s="20">
        <v>44437</v>
      </c>
      <c r="AD708" s="26" t="s">
        <v>78</v>
      </c>
      <c r="AE708" s="72" t="str">
        <f>VLOOKUP(AD708,cs_lookup!$A$2:$B$54,2,FALSE)</f>
        <v>1</v>
      </c>
    </row>
    <row r="709" spans="1:31" x14ac:dyDescent="0.25">
      <c r="A709" s="21">
        <v>0.3571105849787089</v>
      </c>
      <c r="B709" s="21">
        <v>0.33774051365039115</v>
      </c>
      <c r="C709" s="21">
        <v>0.28914569147398839</v>
      </c>
      <c r="D709" s="22">
        <f t="shared" si="22"/>
        <v>2.8002530366318332</v>
      </c>
      <c r="E709" s="23">
        <f t="shared" si="22"/>
        <v>2.9608529613214847</v>
      </c>
      <c r="F709" s="23">
        <f t="shared" si="22"/>
        <v>3.4584641220218915</v>
      </c>
      <c r="G709" s="125">
        <v>3.7040024004677541E-2</v>
      </c>
      <c r="H709" s="8">
        <f t="shared" si="15"/>
        <v>1.0370400240046775</v>
      </c>
      <c r="I709" s="5">
        <f t="shared" si="16"/>
        <v>2.7002362221452727</v>
      </c>
      <c r="J709" s="5">
        <f t="shared" si="17"/>
        <v>2.8550999891862707</v>
      </c>
      <c r="K709" s="5">
        <f t="shared" si="18"/>
        <v>3.3349379406462445</v>
      </c>
      <c r="L709">
        <v>1.86</v>
      </c>
      <c r="M709">
        <v>3.54</v>
      </c>
      <c r="N709">
        <v>4.6100000000000003</v>
      </c>
      <c r="O709" s="5">
        <f t="shared" si="19"/>
        <v>1.9288944446487004</v>
      </c>
      <c r="P709" s="5">
        <f t="shared" si="20"/>
        <v>3.6711216849765584</v>
      </c>
      <c r="Q709" s="5">
        <f t="shared" si="21"/>
        <v>4.7807545106615636</v>
      </c>
      <c r="R709" s="6">
        <f t="shared" si="23"/>
        <v>0.51843168648978344</v>
      </c>
      <c r="S709" s="6">
        <f t="shared" si="23"/>
        <v>0.27239630985056423</v>
      </c>
      <c r="T709" s="6">
        <f t="shared" si="23"/>
        <v>0.20917200365965233</v>
      </c>
      <c r="U709">
        <f t="shared" si="24"/>
        <v>0.68882862349067919</v>
      </c>
      <c r="V709">
        <f t="shared" si="24"/>
        <v>1.2398865235570724</v>
      </c>
      <c r="W709">
        <f t="shared" si="24"/>
        <v>1.3823345687526269</v>
      </c>
      <c r="X709" t="s">
        <v>557</v>
      </c>
      <c r="Y709" t="s">
        <v>553</v>
      </c>
      <c r="Z709" t="s">
        <v>272</v>
      </c>
      <c r="AA709" s="26" t="s">
        <v>90</v>
      </c>
      <c r="AB709" s="26" t="s">
        <v>75</v>
      </c>
      <c r="AC709" s="20">
        <v>44437</v>
      </c>
      <c r="AD709" s="26" t="s">
        <v>75</v>
      </c>
      <c r="AE709" s="72" t="str">
        <f>VLOOKUP(AD709,cs_lookup!$A$2:$B$54,2,FALSE)</f>
        <v>X</v>
      </c>
    </row>
    <row r="710" spans="1:31" x14ac:dyDescent="0.25">
      <c r="A710" s="21">
        <v>0.5194160905920665</v>
      </c>
      <c r="B710" s="21">
        <v>0.27611172668720363</v>
      </c>
      <c r="C710" s="21">
        <v>0.19620101807629253</v>
      </c>
      <c r="D710" s="22">
        <f t="shared" si="22"/>
        <v>1.9252387789144743</v>
      </c>
      <c r="E710" s="23">
        <f t="shared" si="22"/>
        <v>3.6217223078426568</v>
      </c>
      <c r="F710" s="23">
        <f t="shared" si="22"/>
        <v>5.0968135120030373</v>
      </c>
      <c r="G710" s="125">
        <v>3.4137627124781522E-2</v>
      </c>
      <c r="H710" s="8">
        <f t="shared" si="15"/>
        <v>1.0341376271247815</v>
      </c>
      <c r="I710" s="5">
        <f t="shared" si="16"/>
        <v>1.8616852616292727</v>
      </c>
      <c r="J710" s="5">
        <f t="shared" si="17"/>
        <v>3.5021666486617948</v>
      </c>
      <c r="K710" s="5">
        <f t="shared" si="18"/>
        <v>4.9285640308570295</v>
      </c>
      <c r="L710">
        <v>2.56</v>
      </c>
      <c r="M710">
        <v>3.19</v>
      </c>
      <c r="N710">
        <v>3.03</v>
      </c>
      <c r="O710" s="5">
        <f t="shared" si="19"/>
        <v>2.6473923254394407</v>
      </c>
      <c r="P710" s="5">
        <f t="shared" si="20"/>
        <v>3.298899030528053</v>
      </c>
      <c r="Q710" s="5">
        <f t="shared" si="21"/>
        <v>3.133437010188088</v>
      </c>
      <c r="R710" s="6">
        <f t="shared" si="23"/>
        <v>0.37773018769857242</v>
      </c>
      <c r="S710" s="6">
        <f t="shared" si="23"/>
        <v>0.30313143589603303</v>
      </c>
      <c r="T710" s="6">
        <f t="shared" si="23"/>
        <v>0.3191383764053945</v>
      </c>
      <c r="U710">
        <f t="shared" si="24"/>
        <v>1.3750981719431941</v>
      </c>
      <c r="V710">
        <f t="shared" si="24"/>
        <v>0.9108647074858427</v>
      </c>
      <c r="W710">
        <f t="shared" si="24"/>
        <v>0.61478353147683706</v>
      </c>
      <c r="X710" t="s">
        <v>558</v>
      </c>
      <c r="Y710" t="s">
        <v>563</v>
      </c>
      <c r="Z710" t="s">
        <v>272</v>
      </c>
      <c r="AA710" s="26" t="s">
        <v>90</v>
      </c>
      <c r="AB710" s="26" t="s">
        <v>75</v>
      </c>
      <c r="AC710" s="20">
        <v>44437</v>
      </c>
      <c r="AD710" s="26" t="s">
        <v>100</v>
      </c>
      <c r="AE710" s="72" t="str">
        <f>VLOOKUP(AD710,cs_lookup!$A$2:$B$54,2,FALSE)</f>
        <v>1</v>
      </c>
    </row>
    <row r="711" spans="1:31" x14ac:dyDescent="0.25">
      <c r="A711" s="21">
        <v>0.72248965985890345</v>
      </c>
      <c r="B711" s="21">
        <v>0.17736613956454741</v>
      </c>
      <c r="C711" s="21">
        <v>9.5198257568152284E-2</v>
      </c>
      <c r="D711" s="22">
        <f t="shared" si="22"/>
        <v>1.3841028537284426</v>
      </c>
      <c r="E711" s="23">
        <f t="shared" si="22"/>
        <v>5.6380547180826373</v>
      </c>
      <c r="F711" s="23">
        <f t="shared" si="22"/>
        <v>10.504393941077142</v>
      </c>
      <c r="G711" s="125">
        <v>3.641134476952268E-2</v>
      </c>
      <c r="H711" s="8">
        <f t="shared" si="15"/>
        <v>1.0364113447695227</v>
      </c>
      <c r="I711" s="5">
        <f t="shared" si="16"/>
        <v>1.335476363428113</v>
      </c>
      <c r="J711" s="5">
        <f t="shared" si="17"/>
        <v>5.4399778104864618</v>
      </c>
      <c r="K711" s="5">
        <f t="shared" si="18"/>
        <v>10.135352139948942</v>
      </c>
      <c r="L711">
        <v>1.85</v>
      </c>
      <c r="M711">
        <v>3.79</v>
      </c>
      <c r="N711">
        <v>4.3099999999999996</v>
      </c>
      <c r="O711" s="5">
        <f t="shared" si="19"/>
        <v>1.9173609878236171</v>
      </c>
      <c r="P711" s="5">
        <f t="shared" si="20"/>
        <v>3.9279989966764908</v>
      </c>
      <c r="Q711" s="5">
        <f t="shared" si="21"/>
        <v>4.4669328959566421</v>
      </c>
      <c r="R711" s="6">
        <f t="shared" si="23"/>
        <v>0.52155019652042311</v>
      </c>
      <c r="S711" s="6">
        <f t="shared" si="23"/>
        <v>0.25458254975271316</v>
      </c>
      <c r="T711" s="6">
        <f t="shared" si="23"/>
        <v>0.22386725372686378</v>
      </c>
      <c r="U711">
        <f t="shared" si="24"/>
        <v>1.3852734879194162</v>
      </c>
      <c r="V711">
        <f t="shared" si="24"/>
        <v>0.69669401825392463</v>
      </c>
      <c r="W711">
        <f t="shared" si="24"/>
        <v>0.42524422836893278</v>
      </c>
      <c r="X711" t="s">
        <v>555</v>
      </c>
      <c r="Y711" t="s">
        <v>556</v>
      </c>
      <c r="Z711" t="s">
        <v>272</v>
      </c>
      <c r="AA711" s="26" t="s">
        <v>84</v>
      </c>
      <c r="AB711" s="26" t="s">
        <v>86</v>
      </c>
      <c r="AC711" s="20">
        <v>44437</v>
      </c>
      <c r="AD711" s="26" t="s">
        <v>86</v>
      </c>
      <c r="AE711" s="72" t="str">
        <f>VLOOKUP(AD711,cs_lookup!$A$2:$B$54,2,FALSE)</f>
        <v>1</v>
      </c>
    </row>
    <row r="712" spans="1:31" x14ac:dyDescent="0.25">
      <c r="A712" s="21">
        <v>0.27542887038791458</v>
      </c>
      <c r="B712" s="21">
        <v>0.38924442163828887</v>
      </c>
      <c r="C712" s="21">
        <v>0.31875768895893419</v>
      </c>
      <c r="D712" s="22">
        <f t="shared" si="22"/>
        <v>3.6307014533066124</v>
      </c>
      <c r="E712" s="23">
        <f t="shared" si="22"/>
        <v>2.5690798490858393</v>
      </c>
      <c r="F712" s="23">
        <f t="shared" si="22"/>
        <v>3.1371792262204248</v>
      </c>
      <c r="G712" s="125">
        <v>3.4608841176867244E-2</v>
      </c>
      <c r="H712" s="8">
        <f t="shared" si="15"/>
        <v>1.0346088411768672</v>
      </c>
      <c r="I712" s="5">
        <f t="shared" si="16"/>
        <v>3.5092503647820084</v>
      </c>
      <c r="J712" s="5">
        <f t="shared" si="17"/>
        <v>2.4831412093516541</v>
      </c>
      <c r="K712" s="5">
        <f t="shared" si="18"/>
        <v>3.0322370168921853</v>
      </c>
      <c r="L712">
        <v>3.26</v>
      </c>
      <c r="M712">
        <v>3.25</v>
      </c>
      <c r="N712">
        <v>2.38</v>
      </c>
      <c r="O712" s="5">
        <f t="shared" si="19"/>
        <v>3.3728248222365869</v>
      </c>
      <c r="P712" s="5">
        <f t="shared" si="20"/>
        <v>3.3624787338248185</v>
      </c>
      <c r="Q712" s="5">
        <f t="shared" si="21"/>
        <v>2.4623690420009439</v>
      </c>
      <c r="R712" s="6">
        <f t="shared" si="23"/>
        <v>0.2964873815583699</v>
      </c>
      <c r="S712" s="6">
        <f t="shared" si="23"/>
        <v>0.29739965042470329</v>
      </c>
      <c r="T712" s="6">
        <f t="shared" si="23"/>
        <v>0.40611296801692681</v>
      </c>
      <c r="U712">
        <f t="shared" si="24"/>
        <v>0.92897333080494193</v>
      </c>
      <c r="V712">
        <f t="shared" si="24"/>
        <v>1.3088260900186872</v>
      </c>
      <c r="W712">
        <f t="shared" si="24"/>
        <v>0.78489906519224573</v>
      </c>
      <c r="X712" t="s">
        <v>562</v>
      </c>
      <c r="Y712" t="s">
        <v>552</v>
      </c>
      <c r="Z712" t="s">
        <v>272</v>
      </c>
      <c r="AA712" s="26" t="s">
        <v>90</v>
      </c>
      <c r="AB712" s="26" t="s">
        <v>75</v>
      </c>
      <c r="AC712" s="20">
        <v>44437</v>
      </c>
      <c r="AD712" s="26" t="s">
        <v>73</v>
      </c>
      <c r="AE712" s="72" t="str">
        <f>VLOOKUP(AD712,cs_lookup!$A$2:$B$54,2,FALSE)</f>
        <v>X</v>
      </c>
    </row>
    <row r="713" spans="1:31" x14ac:dyDescent="0.25">
      <c r="A713" s="21">
        <v>0.15760292520127972</v>
      </c>
      <c r="B713" s="21">
        <v>0.33383773469224332</v>
      </c>
      <c r="C713" s="21">
        <v>0.46334272635312096</v>
      </c>
      <c r="D713" s="22">
        <f t="shared" si="22"/>
        <v>6.3450598948139323</v>
      </c>
      <c r="E713" s="23">
        <f t="shared" si="22"/>
        <v>2.9954672467505059</v>
      </c>
      <c r="F713" s="23">
        <f t="shared" si="22"/>
        <v>2.1582296281433022</v>
      </c>
      <c r="G713" s="125">
        <v>3.575829621211124E-2</v>
      </c>
      <c r="H713" s="8">
        <f t="shared" si="15"/>
        <v>1.0357582962121112</v>
      </c>
      <c r="I713" s="5">
        <f t="shared" si="16"/>
        <v>6.1260044143682517</v>
      </c>
      <c r="J713" s="5">
        <f t="shared" si="17"/>
        <v>2.8920523810480483</v>
      </c>
      <c r="K713" s="5">
        <f t="shared" si="18"/>
        <v>2.0837193735606072</v>
      </c>
      <c r="L713">
        <v>3.95</v>
      </c>
      <c r="M713">
        <v>3.42</v>
      </c>
      <c r="N713">
        <v>2.04</v>
      </c>
      <c r="O713" s="5">
        <f t="shared" si="19"/>
        <v>4.0912452700378399</v>
      </c>
      <c r="P713" s="5">
        <f t="shared" si="20"/>
        <v>3.5422933730454202</v>
      </c>
      <c r="Q713" s="5">
        <f t="shared" si="21"/>
        <v>2.1129469242727068</v>
      </c>
      <c r="R713" s="6">
        <f t="shared" si="23"/>
        <v>0.24442435835452883</v>
      </c>
      <c r="S713" s="6">
        <f t="shared" si="23"/>
        <v>0.28230298698841783</v>
      </c>
      <c r="T713" s="6">
        <f t="shared" si="23"/>
        <v>0.47327265465705343</v>
      </c>
      <c r="U713">
        <f t="shared" si="24"/>
        <v>0.64479222227386312</v>
      </c>
      <c r="V713">
        <f t="shared" si="24"/>
        <v>1.1825511952728287</v>
      </c>
      <c r="W713">
        <f t="shared" si="24"/>
        <v>0.97901858853195733</v>
      </c>
      <c r="X713" t="s">
        <v>528</v>
      </c>
      <c r="Y713" t="s">
        <v>336</v>
      </c>
      <c r="Z713" t="s">
        <v>272</v>
      </c>
      <c r="AA713" s="26" t="s">
        <v>85</v>
      </c>
      <c r="AB713" s="26" t="s">
        <v>76</v>
      </c>
      <c r="AC713" s="20">
        <v>44437</v>
      </c>
      <c r="AD713" s="26" t="s">
        <v>76</v>
      </c>
      <c r="AE713" s="72" t="str">
        <f>VLOOKUP(AD713,cs_lookup!$A$2:$B$54,2,FALSE)</f>
        <v>2</v>
      </c>
    </row>
    <row r="714" spans="1:31" x14ac:dyDescent="0.25">
      <c r="A714" s="21">
        <v>0.33530582468056885</v>
      </c>
      <c r="B714" s="21">
        <v>0.29278812686967426</v>
      </c>
      <c r="C714" s="21">
        <v>0.34493406512130786</v>
      </c>
      <c r="D714" s="22">
        <f t="shared" si="22"/>
        <v>2.9823520094011373</v>
      </c>
      <c r="E714" s="23">
        <f t="shared" si="22"/>
        <v>3.4154390435549309</v>
      </c>
      <c r="F714" s="23">
        <f t="shared" si="22"/>
        <v>2.8991047887610515</v>
      </c>
      <c r="G714" s="125">
        <v>3.3519535154554081E-2</v>
      </c>
      <c r="H714" s="8">
        <f t="shared" si="15"/>
        <v>1.0335195351545541</v>
      </c>
      <c r="I714" s="5">
        <f t="shared" si="16"/>
        <v>2.8856271293944644</v>
      </c>
      <c r="J714" s="5">
        <f t="shared" si="17"/>
        <v>3.304668104840593</v>
      </c>
      <c r="K714" s="5">
        <f t="shared" si="18"/>
        <v>2.8050798172165319</v>
      </c>
      <c r="L714">
        <v>2.4900000000000002</v>
      </c>
      <c r="M714">
        <v>3.17</v>
      </c>
      <c r="N714">
        <v>3.16</v>
      </c>
      <c r="O714" s="5">
        <f t="shared" si="19"/>
        <v>2.5734636425348398</v>
      </c>
      <c r="P714" s="5">
        <f t="shared" si="20"/>
        <v>3.2762569264399364</v>
      </c>
      <c r="Q714" s="5">
        <f t="shared" si="21"/>
        <v>3.2659217310883912</v>
      </c>
      <c r="R714" s="6">
        <f t="shared" si="23"/>
        <v>0.38858135917358771</v>
      </c>
      <c r="S714" s="6">
        <f t="shared" si="23"/>
        <v>0.30522636730038916</v>
      </c>
      <c r="T714" s="6">
        <f t="shared" si="23"/>
        <v>0.30619227352602324</v>
      </c>
      <c r="U714">
        <f t="shared" si="24"/>
        <v>0.86289734894560521</v>
      </c>
      <c r="V714">
        <f t="shared" si="24"/>
        <v>0.95924912863614509</v>
      </c>
      <c r="W714">
        <f t="shared" si="24"/>
        <v>1.1265276590723377</v>
      </c>
      <c r="X714" t="s">
        <v>489</v>
      </c>
      <c r="Y714" t="s">
        <v>418</v>
      </c>
      <c r="Z714" t="s">
        <v>274</v>
      </c>
      <c r="AA714" s="26" t="s">
        <v>90</v>
      </c>
      <c r="AB714" s="26" t="s">
        <v>75</v>
      </c>
      <c r="AC714" s="20">
        <v>44437</v>
      </c>
      <c r="AD714" s="26" t="s">
        <v>75</v>
      </c>
      <c r="AE714" s="72" t="str">
        <f>VLOOKUP(AD714,cs_lookup!$A$2:$B$54,2,FALSE)</f>
        <v>X</v>
      </c>
    </row>
    <row r="715" spans="1:31" x14ac:dyDescent="0.25">
      <c r="A715" s="21">
        <v>0.43342925020325956</v>
      </c>
      <c r="B715" s="21">
        <v>0.25669389253808927</v>
      </c>
      <c r="C715" s="21">
        <v>0.28985797300865351</v>
      </c>
      <c r="D715" s="22">
        <f t="shared" si="22"/>
        <v>2.3071816208321043</v>
      </c>
      <c r="E715" s="23">
        <f t="shared" si="22"/>
        <v>3.8956906614037026</v>
      </c>
      <c r="F715" s="23">
        <f t="shared" si="22"/>
        <v>3.449965476609973</v>
      </c>
      <c r="G715" s="125">
        <v>3.3419908989749558E-2</v>
      </c>
      <c r="H715" s="8">
        <f t="shared" si="15"/>
        <v>1.0334199089897496</v>
      </c>
      <c r="I715" s="5">
        <f t="shared" si="16"/>
        <v>2.2325693561367115</v>
      </c>
      <c r="J715" s="5">
        <f t="shared" si="17"/>
        <v>3.7697073837217352</v>
      </c>
      <c r="K715" s="5">
        <f t="shared" si="18"/>
        <v>3.3383965671636706</v>
      </c>
      <c r="L715">
        <v>2.41</v>
      </c>
      <c r="M715">
        <v>3.48</v>
      </c>
      <c r="N715">
        <v>3.02</v>
      </c>
      <c r="O715" s="5">
        <f t="shared" si="19"/>
        <v>2.4905419806652964</v>
      </c>
      <c r="P715" s="5">
        <f t="shared" si="20"/>
        <v>3.5963012832843284</v>
      </c>
      <c r="Q715" s="5">
        <f t="shared" si="21"/>
        <v>3.1209281251490437</v>
      </c>
      <c r="R715" s="6">
        <f t="shared" si="23"/>
        <v>0.40151902989921529</v>
      </c>
      <c r="S715" s="6">
        <f t="shared" si="23"/>
        <v>0.27806346610836463</v>
      </c>
      <c r="T715" s="6">
        <f t="shared" si="23"/>
        <v>0.32041750399242014</v>
      </c>
      <c r="U715">
        <f t="shared" si="24"/>
        <v>1.0794737432795005</v>
      </c>
      <c r="V715">
        <f t="shared" si="24"/>
        <v>0.92314857514598003</v>
      </c>
      <c r="W715">
        <f t="shared" si="24"/>
        <v>0.90462590026139911</v>
      </c>
      <c r="X715" t="s">
        <v>343</v>
      </c>
      <c r="Y715" t="s">
        <v>519</v>
      </c>
      <c r="Z715" t="s">
        <v>274</v>
      </c>
      <c r="AA715" s="26" t="s">
        <v>90</v>
      </c>
      <c r="AB715" s="26" t="s">
        <v>75</v>
      </c>
      <c r="AC715" s="20">
        <v>44437</v>
      </c>
      <c r="AD715" s="26" t="s">
        <v>75</v>
      </c>
      <c r="AE715" s="72" t="str">
        <f>VLOOKUP(AD715,cs_lookup!$A$2:$B$54,2,FALSE)</f>
        <v>X</v>
      </c>
    </row>
    <row r="716" spans="1:31" x14ac:dyDescent="0.25">
      <c r="A716" s="21">
        <v>0.52685238515666477</v>
      </c>
      <c r="B716" s="21">
        <v>0.26462602092123472</v>
      </c>
      <c r="C716" s="21">
        <v>0.19952764258402858</v>
      </c>
      <c r="D716" s="22">
        <f t="shared" si="22"/>
        <v>1.8980648625186354</v>
      </c>
      <c r="E716" s="23">
        <f t="shared" si="22"/>
        <v>3.7789178725460544</v>
      </c>
      <c r="F716" s="23">
        <f t="shared" si="22"/>
        <v>5.011836891616972</v>
      </c>
      <c r="G716" s="125">
        <v>3.5384957140682127E-2</v>
      </c>
      <c r="H716" s="8">
        <f t="shared" si="15"/>
        <v>1.0353849571406821</v>
      </c>
      <c r="I716" s="5">
        <f t="shared" si="16"/>
        <v>1.8331972561783485</v>
      </c>
      <c r="J716" s="5">
        <f t="shared" si="17"/>
        <v>3.6497708861657694</v>
      </c>
      <c r="K716" s="5">
        <f t="shared" si="18"/>
        <v>4.8405540925161352</v>
      </c>
      <c r="L716">
        <v>1.82</v>
      </c>
      <c r="M716">
        <v>3.93</v>
      </c>
      <c r="N716">
        <v>4.32</v>
      </c>
      <c r="O716" s="5">
        <f t="shared" si="19"/>
        <v>1.8844006219960416</v>
      </c>
      <c r="P716" s="5">
        <f t="shared" si="20"/>
        <v>4.0690628815628811</v>
      </c>
      <c r="Q716" s="5">
        <f t="shared" si="21"/>
        <v>4.4728630148477473</v>
      </c>
      <c r="R716" s="6">
        <f t="shared" si="23"/>
        <v>0.53067271806605287</v>
      </c>
      <c r="S716" s="6">
        <f t="shared" si="23"/>
        <v>0.24575683126723058</v>
      </c>
      <c r="T716" s="6">
        <f t="shared" si="23"/>
        <v>0.22357045066671669</v>
      </c>
      <c r="U716">
        <f t="shared" si="24"/>
        <v>0.99280096228931702</v>
      </c>
      <c r="V716">
        <f t="shared" si="24"/>
        <v>1.0767799192262786</v>
      </c>
      <c r="W716">
        <f t="shared" si="24"/>
        <v>0.89245981295386179</v>
      </c>
      <c r="X716" t="s">
        <v>341</v>
      </c>
      <c r="Y716" t="s">
        <v>417</v>
      </c>
      <c r="Z716" t="s">
        <v>274</v>
      </c>
      <c r="AA716" s="26" t="s">
        <v>90</v>
      </c>
      <c r="AB716" s="26" t="s">
        <v>75</v>
      </c>
      <c r="AC716" s="20">
        <v>44437</v>
      </c>
      <c r="AD716" s="26" t="s">
        <v>86</v>
      </c>
      <c r="AE716" s="72" t="str">
        <f>VLOOKUP(AD716,cs_lookup!$A$2:$B$54,2,FALSE)</f>
        <v>1</v>
      </c>
    </row>
    <row r="717" spans="1:31" x14ac:dyDescent="0.25">
      <c r="A717" s="21">
        <v>0.43581672925323811</v>
      </c>
      <c r="B717" s="21">
        <v>0.26799520873022353</v>
      </c>
      <c r="C717" s="21">
        <v>0.27806595999375694</v>
      </c>
      <c r="D717" s="22">
        <f t="shared" si="22"/>
        <v>2.2945424828309755</v>
      </c>
      <c r="E717" s="23">
        <f t="shared" si="22"/>
        <v>3.731409993253449</v>
      </c>
      <c r="F717" s="23">
        <f t="shared" si="22"/>
        <v>3.5962690291988695</v>
      </c>
      <c r="G717" s="125">
        <v>3.4245829544148565E-2</v>
      </c>
      <c r="H717" s="8">
        <f t="shared" si="15"/>
        <v>1.0342458295441486</v>
      </c>
      <c r="I717" s="5">
        <f t="shared" si="16"/>
        <v>2.2185658547371778</v>
      </c>
      <c r="J717" s="5">
        <f t="shared" si="17"/>
        <v>3.6078559725960853</v>
      </c>
      <c r="K717" s="5">
        <f t="shared" si="18"/>
        <v>3.4771897806771448</v>
      </c>
      <c r="L717">
        <v>3.49</v>
      </c>
      <c r="M717">
        <v>3.92</v>
      </c>
      <c r="N717">
        <v>2.0299999999999998</v>
      </c>
      <c r="O717" s="5">
        <f t="shared" si="19"/>
        <v>3.6095179451090789</v>
      </c>
      <c r="P717" s="5">
        <f t="shared" si="20"/>
        <v>4.0542436518130627</v>
      </c>
      <c r="Q717" s="5">
        <f t="shared" si="21"/>
        <v>2.0995190339746213</v>
      </c>
      <c r="R717" s="6">
        <f t="shared" si="23"/>
        <v>0.27704530499841584</v>
      </c>
      <c r="S717" s="6">
        <f t="shared" si="23"/>
        <v>0.24665513123583452</v>
      </c>
      <c r="T717" s="6">
        <f t="shared" si="23"/>
        <v>0.47629956376574956</v>
      </c>
      <c r="U717">
        <f t="shared" si="24"/>
        <v>1.5730883050183078</v>
      </c>
      <c r="V717">
        <f t="shared" si="24"/>
        <v>1.0865178737108252</v>
      </c>
      <c r="W717">
        <f t="shared" si="24"/>
        <v>0.58380477570731826</v>
      </c>
      <c r="X717" t="s">
        <v>549</v>
      </c>
      <c r="Y717" t="s">
        <v>544</v>
      </c>
      <c r="Z717" t="s">
        <v>271</v>
      </c>
      <c r="AA717" s="26" t="s">
        <v>90</v>
      </c>
      <c r="AB717" s="26" t="s">
        <v>75</v>
      </c>
      <c r="AC717" s="20">
        <v>44437</v>
      </c>
      <c r="AD717" s="26" t="s">
        <v>94</v>
      </c>
      <c r="AE717" s="72" t="str">
        <f>VLOOKUP(AD717,cs_lookup!$A$2:$B$54,2,FALSE)</f>
        <v>1</v>
      </c>
    </row>
    <row r="718" spans="1:31" x14ac:dyDescent="0.25">
      <c r="A718" s="21">
        <v>0.78455662569616524</v>
      </c>
      <c r="B718" s="21">
        <v>0.13593555602006768</v>
      </c>
      <c r="C718" s="21">
        <v>6.4181025487245288E-2</v>
      </c>
      <c r="D718" s="22">
        <f t="shared" si="22"/>
        <v>1.2746052576035083</v>
      </c>
      <c r="E718" s="23">
        <f t="shared" si="22"/>
        <v>7.3564270399745419</v>
      </c>
      <c r="F718" s="23">
        <f t="shared" si="22"/>
        <v>15.580928980306341</v>
      </c>
      <c r="G718" s="125">
        <v>3.4071442447504152E-2</v>
      </c>
      <c r="H718" s="8">
        <f t="shared" si="15"/>
        <v>1.0340714424475042</v>
      </c>
      <c r="I718" s="5">
        <f t="shared" si="16"/>
        <v>1.232608507770695</v>
      </c>
      <c r="J718" s="5">
        <f t="shared" si="17"/>
        <v>7.1140413882457638</v>
      </c>
      <c r="K718" s="5">
        <f t="shared" si="18"/>
        <v>15.067555625971487</v>
      </c>
      <c r="L718">
        <v>2.08</v>
      </c>
      <c r="M718">
        <v>3.58</v>
      </c>
      <c r="N718">
        <v>3.65</v>
      </c>
      <c r="O718" s="5">
        <f t="shared" si="19"/>
        <v>2.1508686002908086</v>
      </c>
      <c r="P718" s="5">
        <f t="shared" si="20"/>
        <v>3.7019757639620647</v>
      </c>
      <c r="Q718" s="5">
        <f t="shared" si="21"/>
        <v>3.7743607649333901</v>
      </c>
      <c r="R718" s="6">
        <f t="shared" si="23"/>
        <v>0.46492844791392407</v>
      </c>
      <c r="S718" s="6">
        <f t="shared" si="23"/>
        <v>0.2701260256036207</v>
      </c>
      <c r="T718" s="6">
        <f t="shared" si="23"/>
        <v>0.26494552648245534</v>
      </c>
      <c r="U718">
        <f t="shared" si="24"/>
        <v>1.6874782113599911</v>
      </c>
      <c r="V718">
        <f t="shared" si="24"/>
        <v>0.50323013384699811</v>
      </c>
      <c r="W718">
        <f t="shared" si="24"/>
        <v>0.24224234445224851</v>
      </c>
      <c r="X718" t="s">
        <v>570</v>
      </c>
      <c r="Y718" t="s">
        <v>566</v>
      </c>
      <c r="Z718" t="s">
        <v>271</v>
      </c>
      <c r="AA718" s="26" t="s">
        <v>84</v>
      </c>
      <c r="AB718" s="26" t="s">
        <v>89</v>
      </c>
      <c r="AC718" s="20">
        <v>44437</v>
      </c>
      <c r="AD718" s="26" t="s">
        <v>76</v>
      </c>
      <c r="AE718" s="72" t="str">
        <f>VLOOKUP(AD718,cs_lookup!$A$2:$B$54,2,FALSE)</f>
        <v>2</v>
      </c>
    </row>
    <row r="719" spans="1:31" x14ac:dyDescent="0.25">
      <c r="A719" s="21">
        <v>0.30702236986795445</v>
      </c>
      <c r="B719" s="21">
        <v>0.32227384652851443</v>
      </c>
      <c r="C719" s="21">
        <v>0.3456609117913178</v>
      </c>
      <c r="D719" s="22">
        <f t="shared" si="22"/>
        <v>3.2570916589240206</v>
      </c>
      <c r="E719" s="23">
        <f t="shared" si="22"/>
        <v>3.1029511416202404</v>
      </c>
      <c r="F719" s="23">
        <f t="shared" si="22"/>
        <v>2.8930086274947957</v>
      </c>
      <c r="G719" s="125">
        <v>3.2941763112259714E-2</v>
      </c>
      <c r="H719" s="8">
        <f t="shared" si="15"/>
        <v>1.0329417631122597</v>
      </c>
      <c r="I719" s="5">
        <f t="shared" si="16"/>
        <v>3.1532190634933608</v>
      </c>
      <c r="J719" s="5">
        <f t="shared" si="17"/>
        <v>3.0039942738601546</v>
      </c>
      <c r="K719" s="5">
        <f t="shared" si="18"/>
        <v>2.8007470806274144</v>
      </c>
      <c r="L719">
        <v>2.13</v>
      </c>
      <c r="M719">
        <v>3.33</v>
      </c>
      <c r="N719">
        <v>3.8</v>
      </c>
      <c r="O719" s="5">
        <f t="shared" si="19"/>
        <v>2.2001659554291129</v>
      </c>
      <c r="P719" s="5">
        <f t="shared" si="20"/>
        <v>3.4396960711638251</v>
      </c>
      <c r="Q719" s="5">
        <f t="shared" si="21"/>
        <v>3.9251786998265867</v>
      </c>
      <c r="R719" s="6">
        <f t="shared" si="23"/>
        <v>0.45451116881997361</v>
      </c>
      <c r="S719" s="6">
        <f t="shared" si="23"/>
        <v>0.29072336023619927</v>
      </c>
      <c r="T719" s="6">
        <f t="shared" si="23"/>
        <v>0.25476547094382729</v>
      </c>
      <c r="U719">
        <f t="shared" si="24"/>
        <v>0.67550016573863858</v>
      </c>
      <c r="V719">
        <f t="shared" si="24"/>
        <v>1.1085240837429846</v>
      </c>
      <c r="W719">
        <f t="shared" si="24"/>
        <v>1.3567808483259174</v>
      </c>
      <c r="X719" t="s">
        <v>551</v>
      </c>
      <c r="Y719" t="s">
        <v>546</v>
      </c>
      <c r="Z719" t="s">
        <v>271</v>
      </c>
      <c r="AA719" s="26" t="s">
        <v>90</v>
      </c>
      <c r="AB719" s="26" t="s">
        <v>75</v>
      </c>
      <c r="AC719" s="20">
        <v>44437</v>
      </c>
      <c r="AD719" s="26" t="s">
        <v>164</v>
      </c>
      <c r="AE719" s="72" t="str">
        <f>VLOOKUP(AD719,cs_lookup!$A$2:$B$54,2,FALSE)</f>
        <v>1</v>
      </c>
    </row>
    <row r="720" spans="1:31" x14ac:dyDescent="0.25">
      <c r="A720" s="21">
        <v>8.0530635290033986E-2</v>
      </c>
      <c r="B720" s="21">
        <v>0.19544832709935511</v>
      </c>
      <c r="C720" s="21">
        <v>0.61207826870490845</v>
      </c>
      <c r="D720" s="22">
        <f t="shared" si="22"/>
        <v>12.417634561039584</v>
      </c>
      <c r="E720" s="23">
        <f t="shared" si="22"/>
        <v>5.1164418485488259</v>
      </c>
      <c r="F720" s="23">
        <f t="shared" si="22"/>
        <v>1.6337779841716846</v>
      </c>
      <c r="G720" s="125">
        <v>3.3525538056262461E-2</v>
      </c>
      <c r="H720" s="8">
        <f t="shared" si="15"/>
        <v>1.0335255380562625</v>
      </c>
      <c r="I720" s="5">
        <f t="shared" si="16"/>
        <v>12.014830890771467</v>
      </c>
      <c r="J720" s="5">
        <f t="shared" si="17"/>
        <v>4.9504745264168788</v>
      </c>
      <c r="K720" s="5">
        <f t="shared" si="18"/>
        <v>1.5807814359810681</v>
      </c>
      <c r="L720">
        <v>3.66</v>
      </c>
      <c r="M720">
        <v>3.77</v>
      </c>
      <c r="N720">
        <v>2.02</v>
      </c>
      <c r="O720" s="5">
        <f t="shared" si="19"/>
        <v>3.7827034692859209</v>
      </c>
      <c r="P720" s="5">
        <f t="shared" si="20"/>
        <v>3.8963912784721093</v>
      </c>
      <c r="Q720" s="5">
        <f t="shared" si="21"/>
        <v>2.0877215868736503</v>
      </c>
      <c r="R720" s="6">
        <f t="shared" si="23"/>
        <v>0.26436119249621615</v>
      </c>
      <c r="S720" s="6">
        <f t="shared" si="23"/>
        <v>0.25664773595123375</v>
      </c>
      <c r="T720" s="6">
        <f t="shared" si="23"/>
        <v>0.47899107155255005</v>
      </c>
      <c r="U720">
        <f t="shared" si="24"/>
        <v>0.30462351349541078</v>
      </c>
      <c r="V720">
        <f t="shared" si="24"/>
        <v>0.76154315710189124</v>
      </c>
      <c r="W720">
        <f t="shared" si="24"/>
        <v>1.2778490144314878</v>
      </c>
      <c r="X720" t="s">
        <v>543</v>
      </c>
      <c r="Y720" t="s">
        <v>568</v>
      </c>
      <c r="Z720" t="s">
        <v>271</v>
      </c>
      <c r="AA720" s="26" t="s">
        <v>85</v>
      </c>
      <c r="AB720" s="26" t="s">
        <v>77</v>
      </c>
      <c r="AC720" s="20">
        <v>44437</v>
      </c>
      <c r="AD720" s="26" t="s">
        <v>96</v>
      </c>
      <c r="AE720" s="72" t="str">
        <f>VLOOKUP(AD720,cs_lookup!$A$2:$B$54,2,FALSE)</f>
        <v>2</v>
      </c>
    </row>
    <row r="721" spans="1:31" x14ac:dyDescent="0.25">
      <c r="A721" s="21">
        <v>0.37014903452579573</v>
      </c>
      <c r="B721" s="21">
        <v>0.21033303364155367</v>
      </c>
      <c r="C721" s="21">
        <v>0.38656618906797008</v>
      </c>
      <c r="D721" s="22">
        <f t="shared" si="22"/>
        <v>2.7016145031449756</v>
      </c>
      <c r="E721" s="23">
        <f t="shared" si="22"/>
        <v>4.7543649358672999</v>
      </c>
      <c r="F721" s="23">
        <f t="shared" si="22"/>
        <v>2.5868791122447847</v>
      </c>
      <c r="G721" s="125">
        <v>3.3322736009938847E-2</v>
      </c>
      <c r="H721" s="8">
        <f t="shared" si="15"/>
        <v>1.0333227360099388</v>
      </c>
      <c r="I721" s="5">
        <f t="shared" si="16"/>
        <v>2.6144924610649336</v>
      </c>
      <c r="J721" s="5">
        <f t="shared" si="17"/>
        <v>4.6010455109366442</v>
      </c>
      <c r="K721" s="5">
        <f t="shared" si="18"/>
        <v>2.5034570730861216</v>
      </c>
      <c r="L721">
        <v>2.71</v>
      </c>
      <c r="M721">
        <v>3.52</v>
      </c>
      <c r="N721">
        <v>2.63</v>
      </c>
      <c r="O721" s="5">
        <f t="shared" si="19"/>
        <v>2.8003046145869344</v>
      </c>
      <c r="P721" s="5">
        <f t="shared" si="20"/>
        <v>3.6372960307549849</v>
      </c>
      <c r="Q721" s="5">
        <f t="shared" si="21"/>
        <v>2.7176387957061392</v>
      </c>
      <c r="R721" s="6">
        <f t="shared" si="23"/>
        <v>0.35710400746795445</v>
      </c>
      <c r="S721" s="6">
        <f t="shared" si="23"/>
        <v>0.27492950574947633</v>
      </c>
      <c r="T721" s="6">
        <f t="shared" si="23"/>
        <v>0.36796648678256905</v>
      </c>
      <c r="U721">
        <f t="shared" si="24"/>
        <v>1.0365300494674841</v>
      </c>
      <c r="V721">
        <f t="shared" si="24"/>
        <v>0.76504350840107782</v>
      </c>
      <c r="W721">
        <f t="shared" si="24"/>
        <v>1.0505472725193898</v>
      </c>
      <c r="X721" t="s">
        <v>548</v>
      </c>
      <c r="Y721" t="s">
        <v>569</v>
      </c>
      <c r="Z721" t="s">
        <v>271</v>
      </c>
      <c r="AA721" s="26" t="s">
        <v>90</v>
      </c>
      <c r="AB721" s="26" t="s">
        <v>74</v>
      </c>
      <c r="AC721" s="20">
        <v>44437</v>
      </c>
      <c r="AD721" s="26" t="s">
        <v>86</v>
      </c>
      <c r="AE721" s="72" t="str">
        <f>VLOOKUP(AD721,cs_lookup!$A$2:$B$54,2,FALSE)</f>
        <v>1</v>
      </c>
    </row>
    <row r="722" spans="1:31" x14ac:dyDescent="0.25">
      <c r="A722" s="21">
        <v>0.58970390784390614</v>
      </c>
      <c r="B722" s="21">
        <v>0.1946083880214774</v>
      </c>
      <c r="C722" s="21">
        <v>0.20063620017536718</v>
      </c>
      <c r="D722" s="22">
        <f t="shared" si="22"/>
        <v>1.6957662764288459</v>
      </c>
      <c r="E722" s="23">
        <f t="shared" si="22"/>
        <v>5.1385246554204942</v>
      </c>
      <c r="F722" s="23">
        <f t="shared" si="22"/>
        <v>4.9841454290200096</v>
      </c>
      <c r="G722" s="125">
        <v>3.7558574008469847E-2</v>
      </c>
      <c r="H722" s="8">
        <f t="shared" si="15"/>
        <v>1.0375585740084698</v>
      </c>
      <c r="I722" s="5">
        <f t="shared" si="16"/>
        <v>1.6343812473906683</v>
      </c>
      <c r="J722" s="5">
        <f t="shared" si="17"/>
        <v>4.9525152450608028</v>
      </c>
      <c r="K722" s="5">
        <f t="shared" si="18"/>
        <v>4.8037243909656349</v>
      </c>
      <c r="L722">
        <v>1.45</v>
      </c>
      <c r="M722">
        <v>4.68</v>
      </c>
      <c r="N722">
        <v>7.45</v>
      </c>
      <c r="O722" s="5">
        <f t="shared" si="19"/>
        <v>1.5044599323122811</v>
      </c>
      <c r="P722" s="5">
        <f t="shared" si="20"/>
        <v>4.8557741263596386</v>
      </c>
      <c r="Q722" s="5">
        <f t="shared" si="21"/>
        <v>7.7298113763631005</v>
      </c>
      <c r="R722" s="6">
        <f t="shared" si="23"/>
        <v>0.66469035068487936</v>
      </c>
      <c r="S722" s="6">
        <f t="shared" si="23"/>
        <v>0.20594038643014423</v>
      </c>
      <c r="T722" s="6">
        <f t="shared" si="23"/>
        <v>0.12936926288497649</v>
      </c>
      <c r="U722">
        <f t="shared" si="24"/>
        <v>0.88718590127913077</v>
      </c>
      <c r="V722">
        <f t="shared" si="24"/>
        <v>0.94497437532724704</v>
      </c>
      <c r="W722">
        <f t="shared" si="24"/>
        <v>1.5508799826258177</v>
      </c>
      <c r="X722" t="s">
        <v>571</v>
      </c>
      <c r="Y722" t="s">
        <v>550</v>
      </c>
      <c r="Z722" t="s">
        <v>271</v>
      </c>
      <c r="AA722" s="26" t="s">
        <v>84</v>
      </c>
      <c r="AB722" s="26" t="s">
        <v>86</v>
      </c>
      <c r="AC722" s="20">
        <v>44437</v>
      </c>
      <c r="AD722" s="26" t="s">
        <v>89</v>
      </c>
      <c r="AE722" s="72" t="str">
        <f>VLOOKUP(AD722,cs_lookup!$A$2:$B$54,2,FALSE)</f>
        <v>1</v>
      </c>
    </row>
    <row r="723" spans="1:31" x14ac:dyDescent="0.25">
      <c r="A723" s="21">
        <v>0.18066143682192862</v>
      </c>
      <c r="B723" s="21">
        <v>0.21296717763480186</v>
      </c>
      <c r="C723" s="21">
        <v>0.53506522647077781</v>
      </c>
      <c r="D723" s="22">
        <f t="shared" si="22"/>
        <v>5.5352155810963879</v>
      </c>
      <c r="E723" s="23">
        <f t="shared" si="22"/>
        <v>4.695559245823361</v>
      </c>
      <c r="F723" s="23">
        <f t="shared" si="22"/>
        <v>1.8689310209820078</v>
      </c>
      <c r="G723" s="125">
        <v>3.3252896517967034E-2</v>
      </c>
      <c r="H723" s="8">
        <f t="shared" si="15"/>
        <v>1.033252896517967</v>
      </c>
      <c r="I723" s="5">
        <f t="shared" si="16"/>
        <v>5.3570772458029463</v>
      </c>
      <c r="J723" s="5">
        <f t="shared" si="17"/>
        <v>4.5444433416516539</v>
      </c>
      <c r="K723" s="5">
        <f t="shared" si="18"/>
        <v>1.8087837230171357</v>
      </c>
      <c r="L723">
        <v>2.92</v>
      </c>
      <c r="M723">
        <v>3.22</v>
      </c>
      <c r="N723">
        <v>2.63</v>
      </c>
      <c r="O723" s="5">
        <f t="shared" si="19"/>
        <v>3.0170984578324638</v>
      </c>
      <c r="P723" s="5">
        <f t="shared" si="20"/>
        <v>3.3270743267878542</v>
      </c>
      <c r="Q723" s="5">
        <f t="shared" si="21"/>
        <v>2.717455117842253</v>
      </c>
      <c r="R723" s="6">
        <f t="shared" si="23"/>
        <v>0.33144427136740423</v>
      </c>
      <c r="S723" s="6">
        <f t="shared" si="23"/>
        <v>0.30056437030832928</v>
      </c>
      <c r="T723" s="6">
        <f t="shared" si="23"/>
        <v>0.36799135832426638</v>
      </c>
      <c r="U723">
        <f t="shared" si="24"/>
        <v>0.54507334242523797</v>
      </c>
      <c r="V723">
        <f t="shared" si="24"/>
        <v>0.70855762915721776</v>
      </c>
      <c r="W723">
        <f t="shared" si="24"/>
        <v>1.4540157380524394</v>
      </c>
      <c r="X723" t="s">
        <v>349</v>
      </c>
      <c r="Y723" t="s">
        <v>420</v>
      </c>
      <c r="Z723" t="s">
        <v>270</v>
      </c>
      <c r="AA723" s="26" t="s">
        <v>85</v>
      </c>
      <c r="AB723" s="26" t="s">
        <v>79</v>
      </c>
      <c r="AC723" s="20">
        <v>44437</v>
      </c>
      <c r="AD723" s="26" t="s">
        <v>75</v>
      </c>
      <c r="AE723" s="72" t="str">
        <f>VLOOKUP(AD723,cs_lookup!$A$2:$B$54,2,FALSE)</f>
        <v>X</v>
      </c>
    </row>
    <row r="724" spans="1:31" x14ac:dyDescent="0.25">
      <c r="A724" s="21">
        <v>0.47653938918574995</v>
      </c>
      <c r="B724" s="21">
        <v>0.25443491260703582</v>
      </c>
      <c r="C724" s="21">
        <v>0.253603123696999</v>
      </c>
      <c r="D724" s="22">
        <f t="shared" si="22"/>
        <v>2.0984624203020723</v>
      </c>
      <c r="E724" s="23">
        <f t="shared" si="22"/>
        <v>3.9302782379730195</v>
      </c>
      <c r="F724" s="23">
        <f t="shared" si="22"/>
        <v>3.9431690959563421</v>
      </c>
      <c r="G724" s="125">
        <v>3.4240470757571195E-2</v>
      </c>
      <c r="H724" s="8">
        <f t="shared" si="15"/>
        <v>1.0342404707575712</v>
      </c>
      <c r="I724" s="5">
        <f t="shared" si="16"/>
        <v>2.0289888856940288</v>
      </c>
      <c r="J724" s="5">
        <f t="shared" si="17"/>
        <v>3.8001590046985187</v>
      </c>
      <c r="K724" s="5">
        <f t="shared" si="18"/>
        <v>3.8126230866483195</v>
      </c>
      <c r="L724">
        <v>2.2599999999999998</v>
      </c>
      <c r="M724">
        <v>3.41</v>
      </c>
      <c r="N724">
        <v>3.35</v>
      </c>
      <c r="O724" s="5">
        <f t="shared" si="19"/>
        <v>2.3373834639121105</v>
      </c>
      <c r="P724" s="5">
        <f t="shared" si="20"/>
        <v>3.5267600052833181</v>
      </c>
      <c r="Q724" s="5">
        <f t="shared" si="21"/>
        <v>3.4647055770378636</v>
      </c>
      <c r="R724" s="6">
        <f t="shared" si="23"/>
        <v>0.42782881604128681</v>
      </c>
      <c r="S724" s="6">
        <f t="shared" si="23"/>
        <v>0.28354637074877065</v>
      </c>
      <c r="T724" s="6">
        <f t="shared" si="23"/>
        <v>0.28862481320994265</v>
      </c>
      <c r="U724">
        <f t="shared" si="24"/>
        <v>1.1138552881855497</v>
      </c>
      <c r="V724">
        <f t="shared" si="24"/>
        <v>0.89733087373025033</v>
      </c>
      <c r="W724">
        <f t="shared" si="24"/>
        <v>0.87866015702721567</v>
      </c>
      <c r="X724" t="s">
        <v>491</v>
      </c>
      <c r="Y724" t="s">
        <v>421</v>
      </c>
      <c r="Z724" t="s">
        <v>270</v>
      </c>
      <c r="AA724" s="26" t="s">
        <v>84</v>
      </c>
      <c r="AB724" s="26" t="s">
        <v>86</v>
      </c>
      <c r="AC724" s="20">
        <v>44437</v>
      </c>
      <c r="AD724" s="26" t="s">
        <v>102</v>
      </c>
      <c r="AE724" s="72" t="str">
        <f>VLOOKUP(AD724,cs_lookup!$A$2:$B$54,2,FALSE)</f>
        <v>2</v>
      </c>
    </row>
    <row r="725" spans="1:31" x14ac:dyDescent="0.25">
      <c r="A725" s="21">
        <v>6.1532058644357221E-2</v>
      </c>
      <c r="B725" s="21">
        <v>0.20580513476627016</v>
      </c>
      <c r="C725" s="21">
        <v>0.61710785345387942</v>
      </c>
      <c r="D725" s="22">
        <f t="shared" si="22"/>
        <v>16.251690940161723</v>
      </c>
      <c r="E725" s="23">
        <f t="shared" si="22"/>
        <v>4.858965259227789</v>
      </c>
      <c r="F725" s="23">
        <f t="shared" si="22"/>
        <v>1.620462281274041</v>
      </c>
      <c r="G725" s="125">
        <v>3.2608846685063586E-2</v>
      </c>
      <c r="H725" s="8">
        <f t="shared" si="15"/>
        <v>1.0326088466850636</v>
      </c>
      <c r="I725" s="5">
        <f t="shared" si="16"/>
        <v>15.73847734535083</v>
      </c>
      <c r="J725" s="5">
        <f t="shared" si="17"/>
        <v>4.7055235627956318</v>
      </c>
      <c r="K725" s="5">
        <f t="shared" si="18"/>
        <v>1.569289558651503</v>
      </c>
      <c r="L725">
        <v>3.21</v>
      </c>
      <c r="M725">
        <v>3.54</v>
      </c>
      <c r="N725">
        <v>2.2799999999999998</v>
      </c>
      <c r="O725" s="5">
        <f t="shared" si="19"/>
        <v>3.3146743978590543</v>
      </c>
      <c r="P725" s="5">
        <f t="shared" si="20"/>
        <v>3.6554353172651251</v>
      </c>
      <c r="Q725" s="5">
        <f t="shared" si="21"/>
        <v>2.3543481704419449</v>
      </c>
      <c r="R725" s="6">
        <f t="shared" si="23"/>
        <v>0.30168875731682704</v>
      </c>
      <c r="S725" s="6">
        <f t="shared" si="23"/>
        <v>0.27356522909237707</v>
      </c>
      <c r="T725" s="6">
        <f t="shared" si="23"/>
        <v>0.424746013590796</v>
      </c>
      <c r="U725">
        <f t="shared" si="24"/>
        <v>0.20395873943601278</v>
      </c>
      <c r="V725">
        <f t="shared" si="24"/>
        <v>0.75230735809913274</v>
      </c>
      <c r="W725">
        <f t="shared" si="24"/>
        <v>1.4528867457444967</v>
      </c>
      <c r="X725" t="s">
        <v>490</v>
      </c>
      <c r="Y725" t="s">
        <v>348</v>
      </c>
      <c r="Z725" t="s">
        <v>270</v>
      </c>
      <c r="AA725" s="26" t="s">
        <v>85</v>
      </c>
      <c r="AB725" s="26" t="s">
        <v>77</v>
      </c>
      <c r="AC725" s="20">
        <v>44437</v>
      </c>
      <c r="AD725" s="26" t="s">
        <v>78</v>
      </c>
      <c r="AE725" s="72" t="str">
        <f>VLOOKUP(AD725,cs_lookup!$A$2:$B$54,2,FALSE)</f>
        <v>1</v>
      </c>
    </row>
    <row r="726" spans="1:31" x14ac:dyDescent="0.25">
      <c r="A726" s="21">
        <v>3.4099214229817675E-2</v>
      </c>
      <c r="B726" s="21">
        <v>0.13347686349982826</v>
      </c>
      <c r="C726" s="21">
        <v>0.67064642999562019</v>
      </c>
      <c r="D726" s="22">
        <f t="shared" si="22"/>
        <v>29.326188963192038</v>
      </c>
      <c r="E726" s="23">
        <f t="shared" si="22"/>
        <v>7.4919351097974118</v>
      </c>
      <c r="F726" s="23">
        <f t="shared" si="22"/>
        <v>1.4910986702882034</v>
      </c>
      <c r="G726" s="125">
        <v>4.0046733676577739E-2</v>
      </c>
      <c r="H726" s="8">
        <f t="shared" si="15"/>
        <v>1.0400467336765777</v>
      </c>
      <c r="I726" s="5">
        <f t="shared" si="16"/>
        <v>28.196991552027288</v>
      </c>
      <c r="J726" s="5">
        <f t="shared" si="17"/>
        <v>7.2034600631005601</v>
      </c>
      <c r="K726" s="5">
        <f t="shared" si="18"/>
        <v>1.4336842970672594</v>
      </c>
      <c r="L726">
        <v>2.2799999999999998</v>
      </c>
      <c r="M726">
        <v>2.95</v>
      </c>
      <c r="N726">
        <v>3.81</v>
      </c>
      <c r="O726" s="5">
        <f t="shared" si="19"/>
        <v>2.3713065527825972</v>
      </c>
      <c r="P726" s="5">
        <f t="shared" si="20"/>
        <v>3.0681378643459043</v>
      </c>
      <c r="Q726" s="5">
        <f t="shared" si="21"/>
        <v>3.9625780553077612</v>
      </c>
      <c r="R726" s="6">
        <f t="shared" si="23"/>
        <v>0.42170844542497271</v>
      </c>
      <c r="S726" s="6">
        <f t="shared" si="23"/>
        <v>0.32593059510811445</v>
      </c>
      <c r="T726" s="6">
        <f t="shared" si="23"/>
        <v>0.25236095946691278</v>
      </c>
      <c r="U726">
        <f t="shared" si="24"/>
        <v>8.0859690147904228E-2</v>
      </c>
      <c r="V726">
        <f t="shared" si="24"/>
        <v>0.40952541891795291</v>
      </c>
      <c r="W726">
        <f t="shared" si="24"/>
        <v>2.6574888263711371</v>
      </c>
      <c r="X726" t="s">
        <v>493</v>
      </c>
      <c r="Y726" t="s">
        <v>351</v>
      </c>
      <c r="Z726" t="s">
        <v>273</v>
      </c>
      <c r="AA726" s="26" t="s">
        <v>85</v>
      </c>
      <c r="AB726" s="26" t="s">
        <v>77</v>
      </c>
      <c r="AC726" s="20">
        <v>44437</v>
      </c>
      <c r="AD726" s="26" t="s">
        <v>75</v>
      </c>
      <c r="AE726" s="72" t="str">
        <f>VLOOKUP(AD726,cs_lookup!$A$2:$B$54,2,FALSE)</f>
        <v>X</v>
      </c>
    </row>
    <row r="727" spans="1:31" x14ac:dyDescent="0.25">
      <c r="A727" s="21">
        <v>0.52230077149240639</v>
      </c>
      <c r="B727" s="21">
        <v>0.36950905879057094</v>
      </c>
      <c r="C727" s="21">
        <v>0.1070803921037651</v>
      </c>
      <c r="D727" s="22">
        <f t="shared" si="22"/>
        <v>1.9146056344941447</v>
      </c>
      <c r="E727" s="23">
        <f t="shared" si="22"/>
        <v>2.7062935974372864</v>
      </c>
      <c r="F727" s="23">
        <f t="shared" si="22"/>
        <v>9.3387779065186898</v>
      </c>
      <c r="G727" s="125">
        <v>3.7906974351521239E-2</v>
      </c>
      <c r="H727" s="8">
        <f t="shared" si="15"/>
        <v>1.0379069743515212</v>
      </c>
      <c r="I727" s="5">
        <f t="shared" si="16"/>
        <v>1.8446794190687272</v>
      </c>
      <c r="J727" s="5">
        <f t="shared" si="17"/>
        <v>2.6074529455090754</v>
      </c>
      <c r="K727" s="5">
        <f t="shared" si="18"/>
        <v>8.9977022385397394</v>
      </c>
      <c r="L727">
        <v>2.5099999999999998</v>
      </c>
      <c r="M727">
        <v>2.91</v>
      </c>
      <c r="N727">
        <v>3.38</v>
      </c>
      <c r="O727" s="5">
        <f t="shared" si="19"/>
        <v>2.6051465056223182</v>
      </c>
      <c r="P727" s="5">
        <f t="shared" si="20"/>
        <v>3.0203092953629271</v>
      </c>
      <c r="Q727" s="5">
        <f t="shared" si="21"/>
        <v>3.5081255733081416</v>
      </c>
      <c r="R727" s="6">
        <f t="shared" si="23"/>
        <v>0.38385557120946628</v>
      </c>
      <c r="S727" s="6">
        <f t="shared" si="23"/>
        <v>0.33109191880953959</v>
      </c>
      <c r="T727" s="6">
        <f t="shared" si="23"/>
        <v>0.28505250998099418</v>
      </c>
      <c r="U727">
        <f t="shared" si="24"/>
        <v>1.3606700297372833</v>
      </c>
      <c r="V727">
        <f t="shared" si="24"/>
        <v>1.1160316449859677</v>
      </c>
      <c r="W727">
        <f t="shared" si="24"/>
        <v>0.37565146193908155</v>
      </c>
      <c r="X727" t="s">
        <v>353</v>
      </c>
      <c r="Y727" t="s">
        <v>427</v>
      </c>
      <c r="Z727" t="s">
        <v>273</v>
      </c>
      <c r="AA727" s="26" t="s">
        <v>84</v>
      </c>
      <c r="AB727" s="26" t="s">
        <v>78</v>
      </c>
      <c r="AC727" s="20">
        <v>44437</v>
      </c>
      <c r="AD727" s="26" t="s">
        <v>99</v>
      </c>
      <c r="AE727" s="72" t="str">
        <f>VLOOKUP(AD727,cs_lookup!$A$2:$B$54,2,FALSE)</f>
        <v>1</v>
      </c>
    </row>
    <row r="728" spans="1:31" x14ac:dyDescent="0.25">
      <c r="A728" s="21">
        <v>0.40504055299099889</v>
      </c>
      <c r="B728" s="21">
        <v>0.25275920115244715</v>
      </c>
      <c r="C728" s="21">
        <v>0.31816080513004591</v>
      </c>
      <c r="D728" s="22">
        <f t="shared" si="22"/>
        <v>2.4688885905758249</v>
      </c>
      <c r="E728" s="23">
        <f t="shared" si="22"/>
        <v>3.9563347068693577</v>
      </c>
      <c r="F728" s="23">
        <f t="shared" si="22"/>
        <v>3.1430647140563317</v>
      </c>
      <c r="G728" s="125">
        <v>3.3582366934284957E-2</v>
      </c>
      <c r="H728" s="8">
        <f t="shared" si="15"/>
        <v>1.033582366934285</v>
      </c>
      <c r="I728" s="5">
        <f t="shared" si="16"/>
        <v>2.3886713527232577</v>
      </c>
      <c r="J728" s="5">
        <f t="shared" si="17"/>
        <v>3.8277885086258454</v>
      </c>
      <c r="K728" s="5">
        <f t="shared" si="18"/>
        <v>3.0409426617628892</v>
      </c>
      <c r="L728">
        <v>2.2799999999999998</v>
      </c>
      <c r="M728">
        <v>3.2</v>
      </c>
      <c r="N728">
        <v>3.54</v>
      </c>
      <c r="O728" s="5">
        <f t="shared" si="19"/>
        <v>2.3565677966101695</v>
      </c>
      <c r="P728" s="5">
        <f t="shared" si="20"/>
        <v>3.307463574189712</v>
      </c>
      <c r="Q728" s="5">
        <f t="shared" si="21"/>
        <v>3.6588815789473688</v>
      </c>
      <c r="R728" s="6">
        <f t="shared" si="23"/>
        <v>0.42434594983367796</v>
      </c>
      <c r="S728" s="6">
        <f t="shared" si="23"/>
        <v>0.30234648925649549</v>
      </c>
      <c r="T728" s="6">
        <f t="shared" si="23"/>
        <v>0.27330756090982644</v>
      </c>
      <c r="U728">
        <f t="shared" si="24"/>
        <v>0.95450552349976292</v>
      </c>
      <c r="V728">
        <f t="shared" si="24"/>
        <v>0.8359918508530092</v>
      </c>
      <c r="W728">
        <f t="shared" si="24"/>
        <v>1.1641127090333885</v>
      </c>
      <c r="X728" t="s">
        <v>437</v>
      </c>
      <c r="Y728" t="s">
        <v>503</v>
      </c>
      <c r="Z728" t="s">
        <v>269</v>
      </c>
      <c r="AA728" s="26" t="s">
        <v>90</v>
      </c>
      <c r="AB728" s="26" t="s">
        <v>75</v>
      </c>
      <c r="AC728" s="20">
        <v>44437</v>
      </c>
      <c r="AD728" s="26" t="s">
        <v>92</v>
      </c>
      <c r="AE728" s="72" t="str">
        <f>VLOOKUP(AD728,cs_lookup!$A$2:$B$54,2,FALSE)</f>
        <v>1</v>
      </c>
    </row>
    <row r="729" spans="1:31" x14ac:dyDescent="0.25">
      <c r="A729" s="21">
        <v>0.79400993999215019</v>
      </c>
      <c r="B729" s="21">
        <v>0.16054443805626209</v>
      </c>
      <c r="C729" s="21">
        <v>4.2381907197633406E-2</v>
      </c>
      <c r="D729" s="22">
        <f t="shared" si="22"/>
        <v>1.2594300771724423</v>
      </c>
      <c r="E729" s="23">
        <f t="shared" si="22"/>
        <v>6.2288050094239606</v>
      </c>
      <c r="F729" s="23">
        <f t="shared" si="22"/>
        <v>23.594974037785626</v>
      </c>
      <c r="G729" s="125">
        <v>3.765357489400345E-2</v>
      </c>
      <c r="H729" s="8">
        <f t="shared" si="15"/>
        <v>1.0376535748940034</v>
      </c>
      <c r="I729" s="5">
        <f t="shared" si="16"/>
        <v>1.2137288471261647</v>
      </c>
      <c r="J729" s="5">
        <f t="shared" si="17"/>
        <v>6.0027789236501539</v>
      </c>
      <c r="K729" s="5">
        <f t="shared" si="18"/>
        <v>22.738777766169079</v>
      </c>
      <c r="L729">
        <v>1.35</v>
      </c>
      <c r="M729">
        <v>5.23</v>
      </c>
      <c r="N729">
        <v>9.4600000000000009</v>
      </c>
      <c r="O729" s="5">
        <f t="shared" si="19"/>
        <v>1.4008323261069047</v>
      </c>
      <c r="P729" s="5">
        <f t="shared" si="20"/>
        <v>5.4269281966956386</v>
      </c>
      <c r="Q729" s="5">
        <f t="shared" si="21"/>
        <v>9.8162028184972741</v>
      </c>
      <c r="R729" s="6">
        <f t="shared" si="23"/>
        <v>0.71386131042473167</v>
      </c>
      <c r="S729" s="6">
        <f t="shared" si="23"/>
        <v>0.18426630383812384</v>
      </c>
      <c r="T729" s="6">
        <f t="shared" si="23"/>
        <v>0.10187238573714456</v>
      </c>
      <c r="U729">
        <f t="shared" si="24"/>
        <v>1.1122747911912076</v>
      </c>
      <c r="V729">
        <f t="shared" si="24"/>
        <v>0.87126313771018504</v>
      </c>
      <c r="W729">
        <f t="shared" si="24"/>
        <v>0.41602939688669893</v>
      </c>
      <c r="X729" t="s">
        <v>440</v>
      </c>
      <c r="Y729" t="s">
        <v>500</v>
      </c>
      <c r="Z729" t="s">
        <v>269</v>
      </c>
      <c r="AA729" s="26" t="s">
        <v>84</v>
      </c>
      <c r="AB729" s="26" t="s">
        <v>94</v>
      </c>
      <c r="AC729" s="20">
        <v>44437</v>
      </c>
      <c r="AD729" s="26" t="s">
        <v>100</v>
      </c>
      <c r="AE729" s="72" t="str">
        <f>VLOOKUP(AD729,cs_lookup!$A$2:$B$54,2,FALSE)</f>
        <v>1</v>
      </c>
    </row>
    <row r="730" spans="1:31" x14ac:dyDescent="0.25">
      <c r="A730" s="21">
        <v>0.15163585606107677</v>
      </c>
      <c r="B730" s="21">
        <v>0.30978178360678943</v>
      </c>
      <c r="C730" s="21">
        <v>0.48517533850840522</v>
      </c>
      <c r="D730" s="22">
        <f t="shared" si="22"/>
        <v>6.5947462953433273</v>
      </c>
      <c r="E730" s="23">
        <f t="shared" si="22"/>
        <v>3.2280787732480576</v>
      </c>
      <c r="F730" s="23">
        <f t="shared" si="22"/>
        <v>2.0611105318632674</v>
      </c>
      <c r="G730" s="125">
        <v>3.7513950004624874E-2</v>
      </c>
      <c r="H730" s="8">
        <f t="shared" si="15"/>
        <v>1.0375139500046249</v>
      </c>
      <c r="I730" s="5">
        <f t="shared" si="16"/>
        <v>6.3562965060025753</v>
      </c>
      <c r="J730" s="5">
        <f t="shared" si="17"/>
        <v>3.1113593925495344</v>
      </c>
      <c r="K730" s="5">
        <f t="shared" si="18"/>
        <v>1.9865858496207012</v>
      </c>
      <c r="L730">
        <v>4.78</v>
      </c>
      <c r="M730">
        <v>4.05</v>
      </c>
      <c r="N730">
        <v>1.72</v>
      </c>
      <c r="O730" s="5">
        <f t="shared" si="19"/>
        <v>4.9593166810221074</v>
      </c>
      <c r="P730" s="5">
        <f t="shared" si="20"/>
        <v>4.2019314975187303</v>
      </c>
      <c r="Q730" s="5">
        <f t="shared" si="21"/>
        <v>1.7845239940079547</v>
      </c>
      <c r="R730" s="6">
        <f t="shared" si="23"/>
        <v>0.2016406824405296</v>
      </c>
      <c r="S730" s="6">
        <f t="shared" si="23"/>
        <v>0.23798579310264981</v>
      </c>
      <c r="T730" s="6">
        <f t="shared" si="23"/>
        <v>0.56037352445682076</v>
      </c>
      <c r="U730">
        <f t="shared" si="24"/>
        <v>0.75201023040476511</v>
      </c>
      <c r="V730">
        <f t="shared" si="24"/>
        <v>1.3016818338948999</v>
      </c>
      <c r="W730">
        <f t="shared" si="24"/>
        <v>0.86580703286918081</v>
      </c>
      <c r="X730" t="s">
        <v>362</v>
      </c>
      <c r="Y730" t="s">
        <v>436</v>
      </c>
      <c r="Z730" t="s">
        <v>269</v>
      </c>
      <c r="AA730" s="26" t="s">
        <v>85</v>
      </c>
      <c r="AB730" s="26" t="s">
        <v>76</v>
      </c>
      <c r="AC730" s="20">
        <v>44437</v>
      </c>
      <c r="AD730" s="26" t="s">
        <v>78</v>
      </c>
      <c r="AE730" s="72" t="str">
        <f>VLOOKUP(AD730,cs_lookup!$A$2:$B$54,2,FALSE)</f>
        <v>1</v>
      </c>
    </row>
    <row r="731" spans="1:31" x14ac:dyDescent="0.25">
      <c r="A731" s="21">
        <v>0.27055655684099861</v>
      </c>
      <c r="B731" s="21">
        <v>0.20585104613580948</v>
      </c>
      <c r="C731" s="21">
        <v>0.47448961054866279</v>
      </c>
      <c r="D731" s="22">
        <f t="shared" si="22"/>
        <v>3.6960848839737515</v>
      </c>
      <c r="E731" s="23">
        <f t="shared" si="22"/>
        <v>4.857881554511283</v>
      </c>
      <c r="F731" s="23">
        <f t="shared" si="22"/>
        <v>2.1075277050717252</v>
      </c>
      <c r="G731" s="125">
        <v>3.3309558513850757E-2</v>
      </c>
      <c r="H731" s="8">
        <f t="shared" si="15"/>
        <v>1.0333095585138508</v>
      </c>
      <c r="I731" s="5">
        <f t="shared" si="16"/>
        <v>3.5769386371394996</v>
      </c>
      <c r="J731" s="5">
        <f t="shared" si="17"/>
        <v>4.7012838645353217</v>
      </c>
      <c r="K731" s="5">
        <f t="shared" si="18"/>
        <v>2.0395898670509349</v>
      </c>
      <c r="L731">
        <v>3.35</v>
      </c>
      <c r="M731">
        <v>3.65</v>
      </c>
      <c r="N731">
        <v>2.17</v>
      </c>
      <c r="O731" s="5">
        <f t="shared" si="19"/>
        <v>3.4615870210213999</v>
      </c>
      <c r="P731" s="5">
        <f t="shared" si="20"/>
        <v>3.7715798885755554</v>
      </c>
      <c r="Q731" s="5">
        <f t="shared" si="21"/>
        <v>2.2422817419750563</v>
      </c>
      <c r="R731" s="6">
        <f t="shared" si="23"/>
        <v>0.28888483632716333</v>
      </c>
      <c r="S731" s="6">
        <f t="shared" si="23"/>
        <v>0.26514087717698548</v>
      </c>
      <c r="T731" s="6">
        <f t="shared" si="23"/>
        <v>0.44597428649585119</v>
      </c>
      <c r="U731">
        <f t="shared" si="24"/>
        <v>0.93655506561303947</v>
      </c>
      <c r="V731">
        <f t="shared" si="24"/>
        <v>0.77638366564805772</v>
      </c>
      <c r="W731">
        <f t="shared" si="24"/>
        <v>1.0639393904901215</v>
      </c>
      <c r="X731" t="s">
        <v>439</v>
      </c>
      <c r="Y731" t="s">
        <v>361</v>
      </c>
      <c r="Z731" t="s">
        <v>269</v>
      </c>
      <c r="AA731" s="26" t="s">
        <v>90</v>
      </c>
      <c r="AB731" s="26" t="s">
        <v>74</v>
      </c>
      <c r="AC731" s="20">
        <v>44437</v>
      </c>
      <c r="AD731" s="26" t="s">
        <v>86</v>
      </c>
      <c r="AE731" s="72" t="str">
        <f>VLOOKUP(AD731,cs_lookup!$A$2:$B$54,2,FALSE)</f>
        <v>1</v>
      </c>
    </row>
    <row r="732" spans="1:31" x14ac:dyDescent="0.25">
      <c r="A732" s="21">
        <v>0.15601304654596937</v>
      </c>
      <c r="B732" s="21">
        <v>0.35358799733044299</v>
      </c>
      <c r="C732" s="21">
        <v>0.4503617990064499</v>
      </c>
      <c r="D732" s="22">
        <f t="shared" si="22"/>
        <v>6.4097203544150343</v>
      </c>
      <c r="E732" s="23">
        <f t="shared" si="22"/>
        <v>2.8281502979453728</v>
      </c>
      <c r="F732" s="23">
        <f t="shared" si="22"/>
        <v>2.2204369957800938</v>
      </c>
      <c r="G732" s="125">
        <v>3.2622306216711028E-2</v>
      </c>
      <c r="H732" s="8">
        <f t="shared" si="15"/>
        <v>1.032622306216711</v>
      </c>
      <c r="I732" s="5">
        <f t="shared" si="16"/>
        <v>6.2072263167534754</v>
      </c>
      <c r="J732" s="5">
        <f t="shared" si="17"/>
        <v>2.7388041890234391</v>
      </c>
      <c r="K732" s="5">
        <f t="shared" si="18"/>
        <v>2.1502895903103822</v>
      </c>
      <c r="L732">
        <v>2.68</v>
      </c>
      <c r="M732">
        <v>3.28</v>
      </c>
      <c r="N732">
        <v>2.82</v>
      </c>
      <c r="O732" s="5">
        <f t="shared" si="19"/>
        <v>2.7674277806607859</v>
      </c>
      <c r="P732" s="5">
        <f t="shared" si="20"/>
        <v>3.3870011643908118</v>
      </c>
      <c r="Q732" s="5">
        <f t="shared" si="21"/>
        <v>2.911994903531125</v>
      </c>
      <c r="R732" s="6">
        <f t="shared" si="23"/>
        <v>0.36134637622277083</v>
      </c>
      <c r="S732" s="6">
        <f t="shared" si="23"/>
        <v>0.2952464293527518</v>
      </c>
      <c r="T732" s="6">
        <f t="shared" si="23"/>
        <v>0.34340719442447726</v>
      </c>
      <c r="U732">
        <f t="shared" si="24"/>
        <v>0.43175483915683982</v>
      </c>
      <c r="V732">
        <f t="shared" si="24"/>
        <v>1.1976029586728258</v>
      </c>
      <c r="W732">
        <f t="shared" si="24"/>
        <v>1.3114512634518909</v>
      </c>
      <c r="X732" t="s">
        <v>435</v>
      </c>
      <c r="Y732" t="s">
        <v>438</v>
      </c>
      <c r="Z732" t="s">
        <v>269</v>
      </c>
      <c r="AA732" s="26" t="s">
        <v>85</v>
      </c>
      <c r="AB732" s="26" t="s">
        <v>76</v>
      </c>
      <c r="AC732" s="20">
        <v>44437</v>
      </c>
      <c r="AD732" s="26" t="s">
        <v>87</v>
      </c>
      <c r="AE732" s="72" t="str">
        <f>VLOOKUP(AD732,cs_lookup!$A$2:$B$54,2,FALSE)</f>
        <v>2</v>
      </c>
    </row>
    <row r="733" spans="1:31" x14ac:dyDescent="0.25">
      <c r="A733" s="21">
        <v>0.50889202374909981</v>
      </c>
      <c r="B733" s="21">
        <v>0.17896925607638348</v>
      </c>
      <c r="C733" s="21">
        <v>0.26770681742222552</v>
      </c>
      <c r="D733" s="22">
        <f t="shared" si="22"/>
        <v>1.9650533970503579</v>
      </c>
      <c r="E733" s="23">
        <f t="shared" si="22"/>
        <v>5.5875518618304101</v>
      </c>
      <c r="F733" s="23">
        <f t="shared" si="22"/>
        <v>3.7354297123588238</v>
      </c>
      <c r="G733" s="125">
        <v>4.1556209733141003E-2</v>
      </c>
      <c r="H733" s="8">
        <f t="shared" si="15"/>
        <v>1.041556209733141</v>
      </c>
      <c r="I733" s="5">
        <f t="shared" si="16"/>
        <v>1.886651319138914</v>
      </c>
      <c r="J733" s="5">
        <f t="shared" si="17"/>
        <v>5.3646186443091795</v>
      </c>
      <c r="K733" s="5">
        <f t="shared" si="18"/>
        <v>3.5863928201396686</v>
      </c>
      <c r="L733">
        <v>1.87</v>
      </c>
      <c r="M733">
        <v>3.83</v>
      </c>
      <c r="N733">
        <v>4.07</v>
      </c>
      <c r="O733" s="5">
        <f t="shared" si="19"/>
        <v>1.9477101122009737</v>
      </c>
      <c r="P733" s="5">
        <f t="shared" si="20"/>
        <v>3.98916028327793</v>
      </c>
      <c r="Q733" s="5">
        <f t="shared" si="21"/>
        <v>4.2391337736138839</v>
      </c>
      <c r="R733" s="6">
        <f t="shared" si="23"/>
        <v>0.5134234266874389</v>
      </c>
      <c r="S733" s="6">
        <f t="shared" si="23"/>
        <v>0.25067932321292707</v>
      </c>
      <c r="T733" s="6">
        <f t="shared" si="23"/>
        <v>0.23589725009963408</v>
      </c>
      <c r="U733">
        <f t="shared" si="24"/>
        <v>0.99117414067453979</v>
      </c>
      <c r="V733">
        <f t="shared" si="24"/>
        <v>0.71393704826770632</v>
      </c>
      <c r="W733">
        <f t="shared" si="24"/>
        <v>1.134845011161242</v>
      </c>
      <c r="X733" t="s">
        <v>364</v>
      </c>
      <c r="Y733" t="s">
        <v>366</v>
      </c>
      <c r="Z733" t="s">
        <v>282</v>
      </c>
      <c r="AA733" s="26" t="s">
        <v>84</v>
      </c>
      <c r="AB733" s="26" t="s">
        <v>92</v>
      </c>
      <c r="AC733" s="20">
        <v>44437</v>
      </c>
      <c r="AD733" s="26" t="s">
        <v>75</v>
      </c>
      <c r="AE733" s="72" t="str">
        <f>VLOOKUP(AD733,cs_lookup!$A$2:$B$54,2,FALSE)</f>
        <v>X</v>
      </c>
    </row>
    <row r="734" spans="1:31" x14ac:dyDescent="0.25">
      <c r="A734" s="21">
        <v>0.59912653352932421</v>
      </c>
      <c r="B734" s="21">
        <v>9.4280615970783882E-2</v>
      </c>
      <c r="C734" s="21">
        <v>2.437441053039301E-2</v>
      </c>
      <c r="D734" s="22">
        <f t="shared" si="22"/>
        <v>1.6690964997147051</v>
      </c>
      <c r="E734" s="23">
        <f t="shared" si="22"/>
        <v>10.60663413898234</v>
      </c>
      <c r="F734" s="23">
        <f t="shared" si="22"/>
        <v>41.02663318782939</v>
      </c>
      <c r="G734" s="125">
        <v>3.9896143687794483E-2</v>
      </c>
      <c r="H734" s="8">
        <f t="shared" si="15"/>
        <v>1.0398961436877945</v>
      </c>
      <c r="I734" s="5">
        <f t="shared" si="16"/>
        <v>1.6050607648140427</v>
      </c>
      <c r="J734" s="5">
        <f t="shared" si="17"/>
        <v>10.199705233416795</v>
      </c>
      <c r="K734" s="5">
        <f t="shared" si="18"/>
        <v>39.452625569257535</v>
      </c>
      <c r="L734">
        <v>2.75</v>
      </c>
      <c r="M734">
        <v>3.73</v>
      </c>
      <c r="N734">
        <v>2.4500000000000002</v>
      </c>
      <c r="O734" s="5">
        <f t="shared" si="19"/>
        <v>2.859714395141435</v>
      </c>
      <c r="P734" s="5">
        <f t="shared" si="20"/>
        <v>3.8788126159554732</v>
      </c>
      <c r="Q734" s="5">
        <f t="shared" si="21"/>
        <v>2.5477455520350967</v>
      </c>
      <c r="R734" s="6">
        <f t="shared" si="23"/>
        <v>0.34968526986435028</v>
      </c>
      <c r="S734" s="6">
        <f t="shared" si="23"/>
        <v>0.25781085579811353</v>
      </c>
      <c r="T734" s="6">
        <f t="shared" si="23"/>
        <v>0.39250387433753603</v>
      </c>
      <c r="U734">
        <f t="shared" si="24"/>
        <v>1.7133307724449962</v>
      </c>
      <c r="V734">
        <f t="shared" si="24"/>
        <v>0.36569684266752961</v>
      </c>
      <c r="W734">
        <f t="shared" si="24"/>
        <v>6.2099796012286212E-2</v>
      </c>
      <c r="X734" t="s">
        <v>446</v>
      </c>
      <c r="Y734" t="s">
        <v>365</v>
      </c>
      <c r="Z734" t="s">
        <v>282</v>
      </c>
      <c r="AA734" s="26" t="s">
        <v>84</v>
      </c>
      <c r="AB734" s="26" t="s">
        <v>203</v>
      </c>
      <c r="AC734" s="20">
        <v>44437</v>
      </c>
      <c r="AD734" s="26" t="s">
        <v>75</v>
      </c>
      <c r="AE734" s="72" t="str">
        <f>VLOOKUP(AD734,cs_lookup!$A$2:$B$54,2,FALSE)</f>
        <v>X</v>
      </c>
    </row>
    <row r="735" spans="1:31" x14ac:dyDescent="0.25">
      <c r="A735" s="21">
        <v>0.55366186072811818</v>
      </c>
      <c r="B735" s="21">
        <v>0.20399742784633146</v>
      </c>
      <c r="C735" s="21">
        <v>0.22680819980363789</v>
      </c>
      <c r="D735" s="22">
        <f t="shared" si="22"/>
        <v>1.806156556792452</v>
      </c>
      <c r="E735" s="23">
        <f t="shared" si="22"/>
        <v>4.9020225919382012</v>
      </c>
      <c r="F735" s="23">
        <f t="shared" si="22"/>
        <v>4.4090116709438316</v>
      </c>
      <c r="G735" s="125">
        <v>3.8692415837875416E-2</v>
      </c>
      <c r="H735" s="8">
        <f t="shared" si="15"/>
        <v>1.0386924158378754</v>
      </c>
      <c r="I735" s="5">
        <f t="shared" si="16"/>
        <v>1.7388752716900231</v>
      </c>
      <c r="J735" s="5">
        <f t="shared" si="17"/>
        <v>4.7194169488413156</v>
      </c>
      <c r="K735" s="5">
        <f t="shared" si="18"/>
        <v>4.2447712178462789</v>
      </c>
      <c r="L735">
        <v>2.91</v>
      </c>
      <c r="M735">
        <v>3.57</v>
      </c>
      <c r="N735">
        <v>2.41</v>
      </c>
      <c r="O735" s="5">
        <f t="shared" si="19"/>
        <v>3.0225949300882178</v>
      </c>
      <c r="P735" s="5">
        <f t="shared" si="20"/>
        <v>3.708131924541215</v>
      </c>
      <c r="Q735" s="5">
        <f t="shared" si="21"/>
        <v>2.5032487221692801</v>
      </c>
      <c r="R735" s="6">
        <f t="shared" si="23"/>
        <v>0.33084155274845706</v>
      </c>
      <c r="S735" s="6">
        <f t="shared" si="23"/>
        <v>0.26967756820672556</v>
      </c>
      <c r="T735" s="6">
        <f t="shared" si="23"/>
        <v>0.39948087904481744</v>
      </c>
      <c r="U735">
        <f t="shared" si="24"/>
        <v>1.6734955332200188</v>
      </c>
      <c r="V735">
        <f t="shared" si="24"/>
        <v>0.75644937472127483</v>
      </c>
      <c r="W735">
        <f t="shared" si="24"/>
        <v>0.56775733633597125</v>
      </c>
      <c r="X735" t="s">
        <v>445</v>
      </c>
      <c r="Y735" t="s">
        <v>449</v>
      </c>
      <c r="Z735" t="s">
        <v>282</v>
      </c>
      <c r="AA735" s="26" t="s">
        <v>84</v>
      </c>
      <c r="AB735" s="26" t="s">
        <v>86</v>
      </c>
      <c r="AC735" s="20">
        <v>44437</v>
      </c>
      <c r="AD735" s="26" t="s">
        <v>75</v>
      </c>
      <c r="AE735" s="72" t="str">
        <f>VLOOKUP(AD735,cs_lookup!$A$2:$B$54,2,FALSE)</f>
        <v>X</v>
      </c>
    </row>
    <row r="736" spans="1:31" x14ac:dyDescent="0.25">
      <c r="A736" s="21">
        <v>0.45774494170050295</v>
      </c>
      <c r="B736" s="21">
        <v>0.21565674010667074</v>
      </c>
      <c r="C736" s="21">
        <v>0.30430907285860259</v>
      </c>
      <c r="D736" s="22">
        <f t="shared" si="22"/>
        <v>2.1846227208651232</v>
      </c>
      <c r="E736" s="23">
        <f t="shared" si="22"/>
        <v>4.6369985909337581</v>
      </c>
      <c r="F736" s="23">
        <f t="shared" si="22"/>
        <v>3.286132715683606</v>
      </c>
      <c r="G736" s="125">
        <v>3.7231435522246947E-2</v>
      </c>
      <c r="H736" s="8">
        <f t="shared" si="15"/>
        <v>1.0372314355222469</v>
      </c>
      <c r="I736" s="5">
        <f t="shared" si="16"/>
        <v>2.1062056606153319</v>
      </c>
      <c r="J736" s="5">
        <f t="shared" si="17"/>
        <v>4.4705534677504497</v>
      </c>
      <c r="K736" s="5">
        <f t="shared" si="18"/>
        <v>3.168176940211068</v>
      </c>
      <c r="L736">
        <v>1.64</v>
      </c>
      <c r="M736">
        <v>4.5999999999999996</v>
      </c>
      <c r="N736">
        <v>4.76</v>
      </c>
      <c r="O736" s="5">
        <f t="shared" si="19"/>
        <v>1.7010595542564848</v>
      </c>
      <c r="P736" s="5">
        <f t="shared" si="20"/>
        <v>4.7712646034023356</v>
      </c>
      <c r="Q736" s="5">
        <f t="shared" si="21"/>
        <v>4.9372216330858949</v>
      </c>
      <c r="R736" s="6">
        <f t="shared" si="23"/>
        <v>0.58786889471197235</v>
      </c>
      <c r="S736" s="6">
        <f t="shared" si="23"/>
        <v>0.20958804072339882</v>
      </c>
      <c r="T736" s="6">
        <f t="shared" si="23"/>
        <v>0.20254306456462912</v>
      </c>
      <c r="U736">
        <f t="shared" si="24"/>
        <v>0.77865140649221831</v>
      </c>
      <c r="V736">
        <f t="shared" si="24"/>
        <v>1.028955370556095</v>
      </c>
      <c r="W736">
        <f t="shared" si="24"/>
        <v>1.5024413376618044</v>
      </c>
      <c r="X736" t="s">
        <v>469</v>
      </c>
      <c r="Y736" t="s">
        <v>458</v>
      </c>
      <c r="Z736" t="s">
        <v>276</v>
      </c>
      <c r="AA736" s="26" t="s">
        <v>90</v>
      </c>
      <c r="AB736" s="26" t="s">
        <v>74</v>
      </c>
      <c r="AC736" s="20">
        <v>44437</v>
      </c>
      <c r="AD736" s="26" t="s">
        <v>93</v>
      </c>
      <c r="AE736" s="72" t="str">
        <f>VLOOKUP(AD736,cs_lookup!$A$2:$B$54,2,FALSE)</f>
        <v>X</v>
      </c>
    </row>
    <row r="737" spans="1:31" x14ac:dyDescent="0.25">
      <c r="A737" s="21">
        <v>0.50267800112514816</v>
      </c>
      <c r="B737" s="21">
        <v>0.22340854124110973</v>
      </c>
      <c r="C737" s="21">
        <v>0.25725784175927252</v>
      </c>
      <c r="D737" s="22">
        <f t="shared" si="22"/>
        <v>1.9893450633640066</v>
      </c>
      <c r="E737" s="23">
        <f t="shared" si="22"/>
        <v>4.4761046039003833</v>
      </c>
      <c r="F737" s="23">
        <f t="shared" si="22"/>
        <v>3.8871507012631477</v>
      </c>
      <c r="G737" s="125">
        <v>3.7120795641961024E-2</v>
      </c>
      <c r="H737" s="8">
        <f t="shared" si="15"/>
        <v>1.037120795641961</v>
      </c>
      <c r="I737" s="5">
        <f t="shared" si="16"/>
        <v>1.9181421023696996</v>
      </c>
      <c r="J737" s="5">
        <f t="shared" si="17"/>
        <v>4.3158951423105414</v>
      </c>
      <c r="K737" s="5">
        <f t="shared" si="18"/>
        <v>3.7480211732299362</v>
      </c>
      <c r="L737">
        <v>1.76</v>
      </c>
      <c r="M737">
        <v>4.25</v>
      </c>
      <c r="N737">
        <v>4.28</v>
      </c>
      <c r="O737" s="5">
        <f t="shared" si="19"/>
        <v>1.8253326003298513</v>
      </c>
      <c r="P737" s="5">
        <f t="shared" si="20"/>
        <v>4.4077633814783344</v>
      </c>
      <c r="Q737" s="5">
        <f t="shared" si="21"/>
        <v>4.4388770053475932</v>
      </c>
      <c r="R737" s="6">
        <f t="shared" si="23"/>
        <v>0.54784536243931237</v>
      </c>
      <c r="S737" s="6">
        <f t="shared" si="23"/>
        <v>0.22687243244545643</v>
      </c>
      <c r="T737" s="6">
        <f t="shared" si="23"/>
        <v>0.22528220511523125</v>
      </c>
      <c r="U737">
        <f t="shared" si="24"/>
        <v>0.91755454292237859</v>
      </c>
      <c r="V737">
        <f t="shared" si="24"/>
        <v>0.98473198719205579</v>
      </c>
      <c r="W737">
        <f t="shared" si="24"/>
        <v>1.1419359182305846</v>
      </c>
      <c r="X737" t="s">
        <v>473</v>
      </c>
      <c r="Y737" t="s">
        <v>471</v>
      </c>
      <c r="Z737" t="s">
        <v>276</v>
      </c>
      <c r="AA737" s="26" t="s">
        <v>84</v>
      </c>
      <c r="AB737" s="26" t="s">
        <v>86</v>
      </c>
      <c r="AC737" s="20">
        <v>44437</v>
      </c>
      <c r="AD737" s="26" t="s">
        <v>94</v>
      </c>
      <c r="AE737" s="72" t="str">
        <f>VLOOKUP(AD737,cs_lookup!$A$2:$B$54,2,FALSE)</f>
        <v>1</v>
      </c>
    </row>
    <row r="738" spans="1:31" x14ac:dyDescent="0.25">
      <c r="A738" s="21">
        <v>0.46425168219256602</v>
      </c>
      <c r="B738" s="21">
        <v>0.28857766194808449</v>
      </c>
      <c r="C738" s="21">
        <v>0.23521911288428968</v>
      </c>
      <c r="D738" s="22">
        <f t="shared" si="22"/>
        <v>2.1540040421118216</v>
      </c>
      <c r="E738" s="23">
        <f t="shared" si="22"/>
        <v>3.4652716819775931</v>
      </c>
      <c r="F738" s="23">
        <f t="shared" si="22"/>
        <v>4.2513552055267114</v>
      </c>
      <c r="G738" s="125">
        <v>3.3744030150212545E-2</v>
      </c>
      <c r="H738" s="8">
        <f t="shared" si="15"/>
        <v>1.0337440301502125</v>
      </c>
      <c r="I738" s="5">
        <f t="shared" si="16"/>
        <v>2.0836918804733751</v>
      </c>
      <c r="J738" s="5">
        <f t="shared" si="17"/>
        <v>3.3521564148467751</v>
      </c>
      <c r="K738" s="5">
        <f t="shared" si="18"/>
        <v>4.1125801760702307</v>
      </c>
      <c r="L738">
        <v>2.29</v>
      </c>
      <c r="M738">
        <v>3.38</v>
      </c>
      <c r="N738">
        <v>3.32</v>
      </c>
      <c r="O738" s="5">
        <f t="shared" si="19"/>
        <v>2.3672738290439868</v>
      </c>
      <c r="P738" s="5">
        <f t="shared" si="20"/>
        <v>3.4940548219077181</v>
      </c>
      <c r="Q738" s="5">
        <f t="shared" si="21"/>
        <v>3.4320301800987054</v>
      </c>
      <c r="R738" s="6">
        <f t="shared" si="23"/>
        <v>0.42242683872522074</v>
      </c>
      <c r="S738" s="6">
        <f t="shared" si="23"/>
        <v>0.28620043215406971</v>
      </c>
      <c r="T738" s="6">
        <f t="shared" si="23"/>
        <v>0.29137272912070949</v>
      </c>
      <c r="U738">
        <f t="shared" si="24"/>
        <v>1.0990108573441077</v>
      </c>
      <c r="V738">
        <f t="shared" si="24"/>
        <v>1.00830617122456</v>
      </c>
      <c r="W738">
        <f t="shared" si="24"/>
        <v>0.8072790943549264</v>
      </c>
      <c r="X738" t="s">
        <v>506</v>
      </c>
      <c r="Y738" t="s">
        <v>505</v>
      </c>
      <c r="Z738" t="s">
        <v>276</v>
      </c>
      <c r="AA738" s="26" t="s">
        <v>90</v>
      </c>
      <c r="AB738" s="26" t="s">
        <v>75</v>
      </c>
      <c r="AC738" s="20">
        <v>44437</v>
      </c>
      <c r="AD738" s="26" t="s">
        <v>89</v>
      </c>
      <c r="AE738" s="72" t="str">
        <f>VLOOKUP(AD738,cs_lookup!$A$2:$B$54,2,FALSE)</f>
        <v>1</v>
      </c>
    </row>
    <row r="739" spans="1:31" x14ac:dyDescent="0.25">
      <c r="A739" s="21">
        <v>0.43640428112392204</v>
      </c>
      <c r="B739" s="21">
        <v>0.25378943648880831</v>
      </c>
      <c r="C739" s="21">
        <v>0.28974959755030788</v>
      </c>
      <c r="D739" s="22">
        <f t="shared" si="22"/>
        <v>2.2914532309916513</v>
      </c>
      <c r="E739" s="23">
        <f t="shared" si="22"/>
        <v>3.9402743228207542</v>
      </c>
      <c r="F739" s="23">
        <f t="shared" si="22"/>
        <v>3.4512558721548339</v>
      </c>
      <c r="G739" s="125">
        <v>3.3944559587233414E-2</v>
      </c>
      <c r="H739" s="8">
        <f t="shared" si="15"/>
        <v>1.0339445595872334</v>
      </c>
      <c r="I739" s="5">
        <f t="shared" si="16"/>
        <v>2.2162244674960472</v>
      </c>
      <c r="J739" s="5">
        <f t="shared" si="17"/>
        <v>3.8109145082148044</v>
      </c>
      <c r="K739" s="5">
        <f t="shared" si="18"/>
        <v>3.337950608814682</v>
      </c>
      <c r="L739">
        <v>2.38</v>
      </c>
      <c r="M739">
        <v>3.67</v>
      </c>
      <c r="N739">
        <v>2.93</v>
      </c>
      <c r="O739" s="5">
        <f t="shared" si="19"/>
        <v>2.4607880518176155</v>
      </c>
      <c r="P739" s="5">
        <f t="shared" si="20"/>
        <v>3.7945765336851465</v>
      </c>
      <c r="Q739" s="5">
        <f t="shared" si="21"/>
        <v>3.0294575595905942</v>
      </c>
      <c r="R739" s="6">
        <f t="shared" si="23"/>
        <v>0.40637388468355434</v>
      </c>
      <c r="S739" s="6">
        <f t="shared" si="23"/>
        <v>0.26353401786017966</v>
      </c>
      <c r="T739" s="6">
        <f t="shared" si="23"/>
        <v>0.33009209745626594</v>
      </c>
      <c r="U739">
        <f t="shared" si="24"/>
        <v>1.0738984407518031</v>
      </c>
      <c r="V739">
        <f t="shared" si="24"/>
        <v>0.96302344019760888</v>
      </c>
      <c r="W739">
        <f t="shared" si="24"/>
        <v>0.87778410868711254</v>
      </c>
      <c r="X739" t="s">
        <v>467</v>
      </c>
      <c r="Y739" t="s">
        <v>454</v>
      </c>
      <c r="Z739" t="s">
        <v>276</v>
      </c>
      <c r="AA739" s="26" t="s">
        <v>84</v>
      </c>
      <c r="AB739" s="26" t="s">
        <v>86</v>
      </c>
      <c r="AC739" s="20">
        <v>44437</v>
      </c>
      <c r="AD739" s="26" t="s">
        <v>79</v>
      </c>
      <c r="AE739" s="72" t="str">
        <f>VLOOKUP(AD739,cs_lookup!$A$2:$B$54,2,FALSE)</f>
        <v>2</v>
      </c>
    </row>
    <row r="740" spans="1:31" x14ac:dyDescent="0.25">
      <c r="A740" s="21">
        <v>0.37786105990309493</v>
      </c>
      <c r="B740" s="21">
        <v>0.27032371966680285</v>
      </c>
      <c r="C740" s="21">
        <v>0.32675746583107979</v>
      </c>
      <c r="D740" s="22">
        <f t="shared" si="22"/>
        <v>2.6464754009223839</v>
      </c>
      <c r="E740" s="23">
        <f t="shared" si="22"/>
        <v>3.6992684224402717</v>
      </c>
      <c r="F740" s="23">
        <f t="shared" si="22"/>
        <v>3.0603738386101913</v>
      </c>
      <c r="G740" s="125">
        <v>3.6080290345660959E-2</v>
      </c>
      <c r="H740" s="8">
        <f t="shared" ref="H740:H754" si="25">(G740/100%) + 1</f>
        <v>1.036080290345661</v>
      </c>
      <c r="I740" s="5">
        <f t="shared" ref="I740:I754" si="26">D740/H740</f>
        <v>2.5543149749904583</v>
      </c>
      <c r="J740" s="5">
        <f t="shared" ref="J740:J754" si="27">E740/H740</f>
        <v>3.570445704749492</v>
      </c>
      <c r="K740" s="5">
        <f t="shared" ref="K740:K754" si="28">F740/H740</f>
        <v>2.9537998812709563</v>
      </c>
      <c r="L740">
        <v>1.88</v>
      </c>
      <c r="M740">
        <v>3.86</v>
      </c>
      <c r="N740">
        <v>4.08</v>
      </c>
      <c r="O740" s="5">
        <f t="shared" ref="O740:O754" si="29">(L740*H740)</f>
        <v>1.9478309458498424</v>
      </c>
      <c r="P740" s="5">
        <f t="shared" ref="P740:P754" si="30">(M740*H740)</f>
        <v>3.999269920734251</v>
      </c>
      <c r="Q740" s="5">
        <f t="shared" ref="Q740:Q754" si="31">(N740*H740)</f>
        <v>4.227207584610297</v>
      </c>
      <c r="R740" s="6">
        <f t="shared" si="23"/>
        <v>0.51339157647672451</v>
      </c>
      <c r="S740" s="6">
        <f t="shared" si="23"/>
        <v>0.2500456382840005</v>
      </c>
      <c r="T740" s="6">
        <f t="shared" si="23"/>
        <v>0.23656278523927499</v>
      </c>
      <c r="U740">
        <f t="shared" si="24"/>
        <v>0.73600946571086934</v>
      </c>
      <c r="V740">
        <f t="shared" si="24"/>
        <v>1.0810975209244424</v>
      </c>
      <c r="W740">
        <f t="shared" si="24"/>
        <v>1.3812716378891803</v>
      </c>
      <c r="X740" t="s">
        <v>509</v>
      </c>
      <c r="Y740" t="s">
        <v>464</v>
      </c>
      <c r="Z740" t="s">
        <v>276</v>
      </c>
      <c r="AA740" s="26" t="s">
        <v>90</v>
      </c>
      <c r="AB740" s="26" t="s">
        <v>75</v>
      </c>
      <c r="AC740" s="20">
        <v>44437</v>
      </c>
      <c r="AD740" s="26" t="s">
        <v>75</v>
      </c>
      <c r="AE740" s="72" t="str">
        <f>VLOOKUP(AD740,cs_lookup!$A$2:$B$54,2,FALSE)</f>
        <v>X</v>
      </c>
    </row>
    <row r="741" spans="1:31" x14ac:dyDescent="0.25">
      <c r="A741" s="21">
        <v>0.55823535848542571</v>
      </c>
      <c r="B741" s="21">
        <v>0.32291858568874238</v>
      </c>
      <c r="C741" s="21">
        <v>0.11706761523946295</v>
      </c>
      <c r="D741" s="22">
        <f t="shared" si="22"/>
        <v>1.7913591190517677</v>
      </c>
      <c r="E741" s="23">
        <f t="shared" si="22"/>
        <v>3.0967557902160792</v>
      </c>
      <c r="F741" s="23">
        <f t="shared" si="22"/>
        <v>8.5420720150016738</v>
      </c>
      <c r="G741" s="125">
        <v>3.9138996001226056E-2</v>
      </c>
      <c r="H741" s="8">
        <f t="shared" si="25"/>
        <v>1.0391389960012261</v>
      </c>
      <c r="I741" s="5">
        <f t="shared" si="26"/>
        <v>1.7238878782773099</v>
      </c>
      <c r="J741" s="5">
        <f t="shared" si="27"/>
        <v>2.9801170027617991</v>
      </c>
      <c r="K741" s="5">
        <f t="shared" si="28"/>
        <v>8.2203363052228244</v>
      </c>
      <c r="L741">
        <v>2.23</v>
      </c>
      <c r="M741">
        <v>3.18</v>
      </c>
      <c r="N741">
        <v>3.62</v>
      </c>
      <c r="O741" s="5">
        <f t="shared" si="29"/>
        <v>2.3172799610827339</v>
      </c>
      <c r="P741" s="5">
        <f t="shared" si="30"/>
        <v>3.3044620072838988</v>
      </c>
      <c r="Q741" s="5">
        <f t="shared" si="31"/>
        <v>3.7616831655244383</v>
      </c>
      <c r="R741" s="6">
        <f t="shared" si="23"/>
        <v>0.43154043395462521</v>
      </c>
      <c r="S741" s="6">
        <f t="shared" si="23"/>
        <v>0.30262112192415541</v>
      </c>
      <c r="T741" s="6">
        <f t="shared" si="23"/>
        <v>0.26583844412121937</v>
      </c>
      <c r="U741">
        <f t="shared" si="24"/>
        <v>1.2935876097861134</v>
      </c>
      <c r="V741">
        <f t="shared" si="24"/>
        <v>1.0670721978542994</v>
      </c>
      <c r="W741">
        <f t="shared" si="24"/>
        <v>0.44037127747437999</v>
      </c>
      <c r="X741" t="s">
        <v>371</v>
      </c>
      <c r="Y741" t="s">
        <v>308</v>
      </c>
      <c r="Z741" t="s">
        <v>275</v>
      </c>
      <c r="AA741" s="26" t="s">
        <v>84</v>
      </c>
      <c r="AB741" s="26" t="s">
        <v>78</v>
      </c>
      <c r="AC741" s="20">
        <v>44438</v>
      </c>
      <c r="AD741" s="26" t="s">
        <v>73</v>
      </c>
      <c r="AE741" s="72" t="str">
        <f>VLOOKUP(AD741,cs_lookup!$A$2:$B$54,2,FALSE)</f>
        <v>X</v>
      </c>
    </row>
    <row r="742" spans="1:31" x14ac:dyDescent="0.25">
      <c r="A742" s="21">
        <v>0.42166923875638751</v>
      </c>
      <c r="B742" s="21">
        <v>0.28158845428871865</v>
      </c>
      <c r="C742" s="21">
        <v>0.27902770360075402</v>
      </c>
      <c r="D742" s="22">
        <f t="shared" si="22"/>
        <v>2.371527036094121</v>
      </c>
      <c r="E742" s="23">
        <f t="shared" si="22"/>
        <v>3.5512819676004139</v>
      </c>
      <c r="F742" s="23">
        <f t="shared" si="22"/>
        <v>3.5838735261601373</v>
      </c>
      <c r="G742" s="125">
        <v>3.9236906060514665E-2</v>
      </c>
      <c r="H742" s="8">
        <f t="shared" si="25"/>
        <v>1.0392369060605147</v>
      </c>
      <c r="I742" s="5">
        <f t="shared" si="26"/>
        <v>2.2819888538061863</v>
      </c>
      <c r="J742" s="5">
        <f t="shared" si="27"/>
        <v>3.4172015513406171</v>
      </c>
      <c r="K742" s="5">
        <f t="shared" si="28"/>
        <v>3.4485625994035365</v>
      </c>
      <c r="L742">
        <v>2.34</v>
      </c>
      <c r="M742">
        <v>3.42</v>
      </c>
      <c r="N742">
        <v>3.13</v>
      </c>
      <c r="O742" s="5">
        <f t="shared" si="29"/>
        <v>2.4318143601816042</v>
      </c>
      <c r="P742" s="5">
        <f t="shared" si="30"/>
        <v>3.5541902187269603</v>
      </c>
      <c r="Q742" s="5">
        <f t="shared" si="31"/>
        <v>3.2528115159694106</v>
      </c>
      <c r="R742" s="6">
        <f t="shared" si="23"/>
        <v>0.41121559950214354</v>
      </c>
      <c r="S742" s="6">
        <f t="shared" si="23"/>
        <v>0.28135804176462453</v>
      </c>
      <c r="T742" s="6">
        <f t="shared" si="23"/>
        <v>0.30742635873323193</v>
      </c>
      <c r="U742">
        <f t="shared" si="24"/>
        <v>1.0254213100546286</v>
      </c>
      <c r="V742">
        <f t="shared" si="24"/>
        <v>1.0008189299394075</v>
      </c>
      <c r="W742">
        <f t="shared" si="24"/>
        <v>0.90762452754703216</v>
      </c>
      <c r="X742" t="s">
        <v>511</v>
      </c>
      <c r="Y742" t="s">
        <v>284</v>
      </c>
      <c r="Z742" t="s">
        <v>275</v>
      </c>
      <c r="AA742" s="26" t="s">
        <v>90</v>
      </c>
      <c r="AB742" s="26" t="s">
        <v>75</v>
      </c>
      <c r="AC742" s="20">
        <v>44438</v>
      </c>
      <c r="AD742" s="26" t="s">
        <v>79</v>
      </c>
      <c r="AE742" s="72" t="str">
        <f>VLOOKUP(AD742,cs_lookup!$A$2:$B$54,2,FALSE)</f>
        <v>2</v>
      </c>
    </row>
    <row r="743" spans="1:31" x14ac:dyDescent="0.25">
      <c r="A743" s="21">
        <v>0.31851719924457195</v>
      </c>
      <c r="B743" s="21">
        <v>0.37140610973245103</v>
      </c>
      <c r="C743" s="21">
        <v>0.29525575170021762</v>
      </c>
      <c r="D743" s="22">
        <f t="shared" si="22"/>
        <v>3.1395478874349725</v>
      </c>
      <c r="E743" s="23">
        <f t="shared" si="22"/>
        <v>2.6924705162237847</v>
      </c>
      <c r="F743" s="23">
        <f t="shared" si="22"/>
        <v>3.386894223877241</v>
      </c>
      <c r="G743" s="125">
        <v>3.8619748787855457E-2</v>
      </c>
      <c r="H743" s="8">
        <f t="shared" si="25"/>
        <v>1.0386197487878555</v>
      </c>
      <c r="I743" s="5">
        <f t="shared" si="26"/>
        <v>3.0228078092093402</v>
      </c>
      <c r="J743" s="5">
        <f t="shared" si="27"/>
        <v>2.5923544390197595</v>
      </c>
      <c r="K743" s="5">
        <f t="shared" si="28"/>
        <v>3.2609568880526218</v>
      </c>
      <c r="L743">
        <v>2.76</v>
      </c>
      <c r="M743">
        <v>3.05</v>
      </c>
      <c r="N743">
        <v>2.87</v>
      </c>
      <c r="O743" s="5">
        <f t="shared" si="29"/>
        <v>2.866590506654481</v>
      </c>
      <c r="P743" s="5">
        <f t="shared" si="30"/>
        <v>3.1677902338029589</v>
      </c>
      <c r="Q743" s="5">
        <f t="shared" si="31"/>
        <v>2.9808386790211454</v>
      </c>
      <c r="R743" s="6">
        <f t="shared" si="23"/>
        <v>0.34884647726231138</v>
      </c>
      <c r="S743" s="6">
        <f t="shared" si="23"/>
        <v>0.31567746794884571</v>
      </c>
      <c r="T743" s="6">
        <f t="shared" si="23"/>
        <v>0.33547605478884296</v>
      </c>
      <c r="U743">
        <f t="shared" si="24"/>
        <v>0.9130583795606636</v>
      </c>
      <c r="V743">
        <f t="shared" si="24"/>
        <v>1.1765366471852086</v>
      </c>
      <c r="W743">
        <f t="shared" si="24"/>
        <v>0.88010976487147197</v>
      </c>
      <c r="X743" t="s">
        <v>380</v>
      </c>
      <c r="Y743" t="s">
        <v>510</v>
      </c>
      <c r="Z743" t="s">
        <v>275</v>
      </c>
      <c r="AA743" s="26" t="s">
        <v>90</v>
      </c>
      <c r="AB743" s="26" t="s">
        <v>75</v>
      </c>
      <c r="AC743" s="20">
        <v>44438</v>
      </c>
      <c r="AD743" s="26" t="s">
        <v>78</v>
      </c>
      <c r="AE743" s="72" t="str">
        <f>VLOOKUP(AD743,cs_lookup!$A$2:$B$54,2,FALSE)</f>
        <v>1</v>
      </c>
    </row>
    <row r="744" spans="1:31" x14ac:dyDescent="0.25">
      <c r="A744" s="21">
        <v>0.64147284805591542</v>
      </c>
      <c r="B744" s="21">
        <v>0.21744769024314872</v>
      </c>
      <c r="C744" s="21">
        <v>0.13609096748143198</v>
      </c>
      <c r="D744" s="22">
        <f t="shared" si="22"/>
        <v>1.5589124357027075</v>
      </c>
      <c r="E744" s="23">
        <f t="shared" si="22"/>
        <v>4.5988071838418056</v>
      </c>
      <c r="F744" s="23">
        <f t="shared" si="22"/>
        <v>7.3480262394081244</v>
      </c>
      <c r="G744" s="125">
        <v>3.7628829284090726E-2</v>
      </c>
      <c r="H744" s="8">
        <f t="shared" si="25"/>
        <v>1.0376288292840907</v>
      </c>
      <c r="I744" s="5">
        <f t="shared" si="26"/>
        <v>1.5023796483934193</v>
      </c>
      <c r="J744" s="5">
        <f t="shared" si="27"/>
        <v>4.4320348992372738</v>
      </c>
      <c r="K744" s="5">
        <f t="shared" si="28"/>
        <v>7.0815555929357474</v>
      </c>
      <c r="L744">
        <v>2.39</v>
      </c>
      <c r="M744">
        <v>3.21</v>
      </c>
      <c r="N744">
        <v>3.25</v>
      </c>
      <c r="O744" s="5">
        <f t="shared" si="29"/>
        <v>2.4799329019889771</v>
      </c>
      <c r="P744" s="5">
        <f t="shared" si="30"/>
        <v>3.330788542001931</v>
      </c>
      <c r="Q744" s="5">
        <f t="shared" si="31"/>
        <v>3.3722936951732949</v>
      </c>
      <c r="R744" s="6">
        <f t="shared" si="23"/>
        <v>0.40323671628291691</v>
      </c>
      <c r="S744" s="6">
        <f t="shared" si="23"/>
        <v>0.30022920620441484</v>
      </c>
      <c r="T744" s="6">
        <f t="shared" si="23"/>
        <v>0.29653407751266819</v>
      </c>
      <c r="U744">
        <f t="shared" si="24"/>
        <v>1.5908096216264405</v>
      </c>
      <c r="V744">
        <f t="shared" si="24"/>
        <v>0.72427227514666492</v>
      </c>
      <c r="W744">
        <f t="shared" si="24"/>
        <v>0.45893871160766697</v>
      </c>
      <c r="X744" t="s">
        <v>306</v>
      </c>
      <c r="Y744" t="s">
        <v>375</v>
      </c>
      <c r="Z744" t="s">
        <v>275</v>
      </c>
      <c r="AA744" s="26" t="s">
        <v>84</v>
      </c>
      <c r="AB744" s="26" t="s">
        <v>86</v>
      </c>
      <c r="AC744" s="20">
        <v>44438</v>
      </c>
      <c r="AD744" s="26" t="s">
        <v>100</v>
      </c>
      <c r="AE744" s="72" t="str">
        <f>VLOOKUP(AD744,cs_lookup!$A$2:$B$54,2,FALSE)</f>
        <v>1</v>
      </c>
    </row>
    <row r="745" spans="1:31" x14ac:dyDescent="0.25">
      <c r="A745" s="21">
        <v>0.14938637309983549</v>
      </c>
      <c r="B745" s="21">
        <v>0.24195805481194141</v>
      </c>
      <c r="C745" s="21">
        <v>0.53400046382065502</v>
      </c>
      <c r="D745" s="22">
        <f t="shared" si="22"/>
        <v>6.6940509984247099</v>
      </c>
      <c r="E745" s="23">
        <f t="shared" si="22"/>
        <v>4.1329477573178393</v>
      </c>
      <c r="F745" s="23">
        <f t="shared" si="22"/>
        <v>1.8726575494808029</v>
      </c>
      <c r="G745" s="125">
        <v>4.453558137768665E-2</v>
      </c>
      <c r="H745" s="8">
        <f t="shared" si="25"/>
        <v>1.0445355813776867</v>
      </c>
      <c r="I745" s="5">
        <f t="shared" si="26"/>
        <v>6.4086385545580118</v>
      </c>
      <c r="J745" s="5">
        <f t="shared" si="27"/>
        <v>3.9567323804007728</v>
      </c>
      <c r="K745" s="5">
        <f t="shared" si="28"/>
        <v>1.7928135554854605</v>
      </c>
      <c r="L745">
        <v>5</v>
      </c>
      <c r="M745">
        <v>3.85</v>
      </c>
      <c r="N745">
        <v>1.71</v>
      </c>
      <c r="O745" s="5">
        <f t="shared" si="29"/>
        <v>5.2226779068884337</v>
      </c>
      <c r="P745" s="5">
        <f t="shared" si="30"/>
        <v>4.0214619883040941</v>
      </c>
      <c r="Q745" s="5">
        <f t="shared" si="31"/>
        <v>1.7861558441558441</v>
      </c>
      <c r="R745" s="6">
        <f t="shared" si="23"/>
        <v>0.1914726540346387</v>
      </c>
      <c r="S745" s="6">
        <f t="shared" si="23"/>
        <v>0.24866578446056972</v>
      </c>
      <c r="T745" s="6">
        <f t="shared" si="23"/>
        <v>0.5598615615047916</v>
      </c>
      <c r="U745">
        <f t="shared" si="24"/>
        <v>0.78019691037870331</v>
      </c>
      <c r="V745">
        <f t="shared" si="24"/>
        <v>0.97302512019022069</v>
      </c>
      <c r="W745">
        <f t="shared" si="24"/>
        <v>0.95380804923519436</v>
      </c>
      <c r="X745" t="s">
        <v>376</v>
      </c>
      <c r="Y745" t="s">
        <v>379</v>
      </c>
      <c r="Z745" t="s">
        <v>275</v>
      </c>
      <c r="AA745" s="26" t="s">
        <v>85</v>
      </c>
      <c r="AB745" s="26" t="s">
        <v>79</v>
      </c>
      <c r="AC745" s="20">
        <v>44438</v>
      </c>
      <c r="AD745" s="26" t="s">
        <v>79</v>
      </c>
      <c r="AE745" s="72" t="str">
        <f>VLOOKUP(AD745,cs_lookup!$A$2:$B$54,2,FALSE)</f>
        <v>2</v>
      </c>
    </row>
    <row r="746" spans="1:31" x14ac:dyDescent="0.25">
      <c r="A746" s="21">
        <v>0.28140180396324976</v>
      </c>
      <c r="B746" s="21">
        <v>0.26440847936566825</v>
      </c>
      <c r="C746" s="21">
        <v>0.41335615981534435</v>
      </c>
      <c r="D746" s="22">
        <f t="shared" si="22"/>
        <v>3.5536374888719511</v>
      </c>
      <c r="E746" s="23">
        <f t="shared" si="22"/>
        <v>3.7820269697819819</v>
      </c>
      <c r="F746" s="23">
        <f t="shared" si="22"/>
        <v>2.4192212363466963</v>
      </c>
      <c r="G746" s="125">
        <v>3.9861240638915385E-2</v>
      </c>
      <c r="H746" s="8">
        <f t="shared" si="25"/>
        <v>1.0398612406389154</v>
      </c>
      <c r="I746" s="5">
        <f t="shared" si="26"/>
        <v>3.4174150838514876</v>
      </c>
      <c r="J746" s="5">
        <f t="shared" si="27"/>
        <v>3.6370496581430567</v>
      </c>
      <c r="K746" s="5">
        <f t="shared" si="28"/>
        <v>2.326484671031944</v>
      </c>
      <c r="L746">
        <v>3.14</v>
      </c>
      <c r="M746">
        <v>3.38</v>
      </c>
      <c r="N746">
        <v>2.35</v>
      </c>
      <c r="O746" s="5">
        <f t="shared" si="29"/>
        <v>3.2651642956061946</v>
      </c>
      <c r="P746" s="5">
        <f t="shared" si="30"/>
        <v>3.5147309933595339</v>
      </c>
      <c r="Q746" s="5">
        <f t="shared" si="31"/>
        <v>2.4436739155014511</v>
      </c>
      <c r="R746" s="6">
        <f t="shared" si="23"/>
        <v>0.30626330238440419</v>
      </c>
      <c r="S746" s="6">
        <f t="shared" si="23"/>
        <v>0.28451679570622168</v>
      </c>
      <c r="T746" s="6">
        <f t="shared" si="23"/>
        <v>0.40921990190937413</v>
      </c>
      <c r="U746">
        <f t="shared" si="24"/>
        <v>0.91882312301997693</v>
      </c>
      <c r="V746">
        <f t="shared" si="24"/>
        <v>0.92932467733357893</v>
      </c>
      <c r="W746">
        <f t="shared" si="24"/>
        <v>1.0101076655526062</v>
      </c>
      <c r="X746" t="s">
        <v>390</v>
      </c>
      <c r="Y746" t="s">
        <v>385</v>
      </c>
      <c r="Z746" t="s">
        <v>279</v>
      </c>
      <c r="AA746" s="26" t="s">
        <v>90</v>
      </c>
      <c r="AB746" s="26" t="s">
        <v>75</v>
      </c>
      <c r="AC746" s="20">
        <v>44438</v>
      </c>
      <c r="AD746" s="26" t="s">
        <v>75</v>
      </c>
      <c r="AE746" s="72" t="str">
        <f>VLOOKUP(AD746,cs_lookup!$A$2:$B$54,2,FALSE)</f>
        <v>X</v>
      </c>
    </row>
    <row r="747" spans="1:31" x14ac:dyDescent="0.25">
      <c r="A747" s="21">
        <v>0.32696092853065489</v>
      </c>
      <c r="B747" s="21">
        <v>0.28828467828545856</v>
      </c>
      <c r="C747" s="21">
        <v>0.3557189762289012</v>
      </c>
      <c r="D747" s="22">
        <f t="shared" si="22"/>
        <v>3.0584694155780237</v>
      </c>
      <c r="E747" s="23">
        <f t="shared" si="22"/>
        <v>3.4687934369158642</v>
      </c>
      <c r="F747" s="23">
        <f t="shared" si="22"/>
        <v>2.811207910810221</v>
      </c>
      <c r="G747" s="125">
        <v>3.9634255377487104E-2</v>
      </c>
      <c r="H747" s="8">
        <f t="shared" si="25"/>
        <v>1.0396342553774871</v>
      </c>
      <c r="I747" s="5">
        <f t="shared" si="26"/>
        <v>2.9418705662670814</v>
      </c>
      <c r="J747" s="5">
        <f t="shared" si="27"/>
        <v>3.3365516949577225</v>
      </c>
      <c r="K747" s="5">
        <f t="shared" si="28"/>
        <v>2.7040354781206037</v>
      </c>
      <c r="L747">
        <v>2.04</v>
      </c>
      <c r="M747">
        <v>3.39</v>
      </c>
      <c r="N747">
        <v>3.93</v>
      </c>
      <c r="O747" s="5">
        <f t="shared" si="29"/>
        <v>2.1208538809700737</v>
      </c>
      <c r="P747" s="5">
        <f t="shared" si="30"/>
        <v>3.5243601257296815</v>
      </c>
      <c r="Q747" s="5">
        <f t="shared" si="31"/>
        <v>4.0857626236335243</v>
      </c>
      <c r="R747" s="6">
        <f t="shared" si="23"/>
        <v>0.47150820194298454</v>
      </c>
      <c r="S747" s="6">
        <f t="shared" si="23"/>
        <v>0.28373944895684022</v>
      </c>
      <c r="T747" s="6">
        <f t="shared" si="23"/>
        <v>0.24475234910017518</v>
      </c>
      <c r="U747">
        <f t="shared" si="24"/>
        <v>0.69343635419981831</v>
      </c>
      <c r="V747">
        <f t="shared" si="24"/>
        <v>1.0160190250080794</v>
      </c>
      <c r="W747">
        <f t="shared" si="24"/>
        <v>1.4533832975932266</v>
      </c>
      <c r="X747" t="s">
        <v>319</v>
      </c>
      <c r="Y747" t="s">
        <v>386</v>
      </c>
      <c r="Z747" t="s">
        <v>279</v>
      </c>
      <c r="AA747" s="26" t="s">
        <v>90</v>
      </c>
      <c r="AB747" s="26" t="s">
        <v>75</v>
      </c>
      <c r="AC747" s="20">
        <v>44438</v>
      </c>
      <c r="AD747" s="26" t="s">
        <v>94</v>
      </c>
      <c r="AE747" s="72" t="str">
        <f>VLOOKUP(AD747,cs_lookup!$A$2:$B$54,2,FALSE)</f>
        <v>1</v>
      </c>
    </row>
    <row r="748" spans="1:31" x14ac:dyDescent="0.25">
      <c r="A748" s="21">
        <v>0.72931705421938886</v>
      </c>
      <c r="B748" s="21">
        <v>0.1772486340529936</v>
      </c>
      <c r="C748" s="21">
        <v>8.9082181761201668E-2</v>
      </c>
      <c r="D748" s="22">
        <f t="shared" si="22"/>
        <v>1.3711457783889773</v>
      </c>
      <c r="E748" s="23">
        <f t="shared" si="22"/>
        <v>5.6417924196866931</v>
      </c>
      <c r="F748" s="23">
        <f t="shared" si="22"/>
        <v>11.22558945267699</v>
      </c>
      <c r="G748" s="125">
        <v>3.8180624606923619E-2</v>
      </c>
      <c r="H748" s="8">
        <f t="shared" si="25"/>
        <v>1.0381806246069236</v>
      </c>
      <c r="I748" s="5">
        <f t="shared" si="26"/>
        <v>1.3207198688649397</v>
      </c>
      <c r="J748" s="5">
        <f t="shared" si="27"/>
        <v>5.4343071773495977</v>
      </c>
      <c r="K748" s="5">
        <f t="shared" si="28"/>
        <v>10.812751833937595</v>
      </c>
      <c r="L748">
        <v>1.54</v>
      </c>
      <c r="M748">
        <v>4.0999999999999996</v>
      </c>
      <c r="N748">
        <v>6.9</v>
      </c>
      <c r="O748" s="5">
        <f t="shared" si="29"/>
        <v>1.5987981618946625</v>
      </c>
      <c r="P748" s="5">
        <f t="shared" si="30"/>
        <v>4.2565405608883866</v>
      </c>
      <c r="Q748" s="5">
        <f t="shared" si="31"/>
        <v>7.1634463097877736</v>
      </c>
      <c r="R748" s="6">
        <f t="shared" si="23"/>
        <v>0.62546982091532166</v>
      </c>
      <c r="S748" s="6">
        <f t="shared" si="23"/>
        <v>0.23493256688038913</v>
      </c>
      <c r="T748" s="6">
        <f t="shared" si="23"/>
        <v>0.13959761220428918</v>
      </c>
      <c r="U748">
        <f t="shared" si="24"/>
        <v>1.1660307657243887</v>
      </c>
      <c r="V748">
        <f t="shared" si="24"/>
        <v>0.75446600020862975</v>
      </c>
      <c r="W748">
        <f t="shared" si="24"/>
        <v>0.63813542620512376</v>
      </c>
      <c r="X748" t="s">
        <v>339</v>
      </c>
      <c r="Y748" t="s">
        <v>340</v>
      </c>
      <c r="Z748" t="s">
        <v>274</v>
      </c>
      <c r="AA748" s="26" t="s">
        <v>84</v>
      </c>
      <c r="AB748" s="26" t="s">
        <v>86</v>
      </c>
      <c r="AC748" s="20">
        <v>44438</v>
      </c>
      <c r="AD748" s="26" t="s">
        <v>94</v>
      </c>
      <c r="AE748" s="72" t="str">
        <f>VLOOKUP(AD748,cs_lookup!$A$2:$B$54,2,FALSE)</f>
        <v>1</v>
      </c>
    </row>
    <row r="749" spans="1:31" x14ac:dyDescent="0.25">
      <c r="A749" s="21">
        <v>0.41726469627343948</v>
      </c>
      <c r="B749" s="21">
        <v>0.29687153774515362</v>
      </c>
      <c r="C749" s="21">
        <v>0.27005718645703508</v>
      </c>
      <c r="D749" s="22">
        <f t="shared" si="22"/>
        <v>2.39656028638638</v>
      </c>
      <c r="E749" s="23">
        <f t="shared" si="22"/>
        <v>3.368460336734739</v>
      </c>
      <c r="F749" s="23">
        <f t="shared" si="22"/>
        <v>3.7029194191027228</v>
      </c>
      <c r="G749" s="125">
        <v>3.4394867446903454E-2</v>
      </c>
      <c r="H749" s="8">
        <f t="shared" si="25"/>
        <v>1.0343948674469035</v>
      </c>
      <c r="I749" s="5">
        <f t="shared" si="26"/>
        <v>2.3168717883351233</v>
      </c>
      <c r="J749" s="5">
        <f t="shared" si="27"/>
        <v>3.2564549987073921</v>
      </c>
      <c r="K749" s="5">
        <f t="shared" si="28"/>
        <v>3.5797929162605762</v>
      </c>
      <c r="L749">
        <v>2.0699999999999998</v>
      </c>
      <c r="M749">
        <v>3.54</v>
      </c>
      <c r="N749">
        <v>3.72</v>
      </c>
      <c r="O749" s="5">
        <f t="shared" si="29"/>
        <v>2.1411973756150902</v>
      </c>
      <c r="P749" s="5">
        <f t="shared" si="30"/>
        <v>3.6617578307620384</v>
      </c>
      <c r="Q749" s="5">
        <f t="shared" si="31"/>
        <v>3.8479489069024813</v>
      </c>
      <c r="R749" s="6">
        <f t="shared" si="23"/>
        <v>0.46702840727736994</v>
      </c>
      <c r="S749" s="6">
        <f t="shared" si="23"/>
        <v>0.2730928822215129</v>
      </c>
      <c r="T749" s="6">
        <f t="shared" si="23"/>
        <v>0.25987871050111711</v>
      </c>
      <c r="U749">
        <f t="shared" si="24"/>
        <v>0.89344607259751618</v>
      </c>
      <c r="V749">
        <f t="shared" si="24"/>
        <v>1.0870716780686844</v>
      </c>
      <c r="W749">
        <f t="shared" si="24"/>
        <v>1.0391662554285077</v>
      </c>
      <c r="X749" t="s">
        <v>516</v>
      </c>
      <c r="Y749" t="s">
        <v>342</v>
      </c>
      <c r="Z749" t="s">
        <v>274</v>
      </c>
      <c r="AA749" s="26" t="s">
        <v>90</v>
      </c>
      <c r="AB749" s="26" t="s">
        <v>75</v>
      </c>
      <c r="AC749" s="20">
        <v>44438</v>
      </c>
      <c r="AD749" s="26" t="s">
        <v>75</v>
      </c>
      <c r="AE749" s="72" t="str">
        <f>VLOOKUP(AD749,cs_lookup!$A$2:$B$54,2,FALSE)</f>
        <v>X</v>
      </c>
    </row>
    <row r="750" spans="1:31" x14ac:dyDescent="0.25">
      <c r="A750" s="21">
        <v>6.1470677384806015E-2</v>
      </c>
      <c r="B750" s="21">
        <v>0.13289170479159854</v>
      </c>
      <c r="C750" s="21">
        <v>0.66713787510841061</v>
      </c>
      <c r="D750" s="22">
        <f t="shared" si="22"/>
        <v>16.26791899070848</v>
      </c>
      <c r="E750" s="23">
        <f t="shared" si="22"/>
        <v>7.5249241596245993</v>
      </c>
      <c r="F750" s="23">
        <f t="shared" si="22"/>
        <v>1.4989405298529916</v>
      </c>
      <c r="G750" s="125">
        <v>3.8155151988867875E-2</v>
      </c>
      <c r="H750" s="8">
        <f t="shared" si="25"/>
        <v>1.0381551519888679</v>
      </c>
      <c r="I750" s="5">
        <f t="shared" si="26"/>
        <v>15.67002673881921</v>
      </c>
      <c r="J750" s="5">
        <f t="shared" si="27"/>
        <v>7.2483618129800398</v>
      </c>
      <c r="K750" s="5">
        <f t="shared" si="28"/>
        <v>1.4438502058014782</v>
      </c>
      <c r="L750">
        <v>2.57</v>
      </c>
      <c r="M750">
        <v>2.98</v>
      </c>
      <c r="N750">
        <v>3.19</v>
      </c>
      <c r="O750" s="5">
        <f t="shared" si="29"/>
        <v>2.6680587406113903</v>
      </c>
      <c r="P750" s="5">
        <f t="shared" si="30"/>
        <v>3.0937023529268264</v>
      </c>
      <c r="Q750" s="5">
        <f t="shared" si="31"/>
        <v>3.3117149348444883</v>
      </c>
      <c r="R750" s="6">
        <f t="shared" si="23"/>
        <v>0.37480434174056015</v>
      </c>
      <c r="S750" s="6">
        <f t="shared" si="23"/>
        <v>0.32323730143397295</v>
      </c>
      <c r="T750" s="6">
        <f t="shared" si="23"/>
        <v>0.30195835682546696</v>
      </c>
      <c r="U750">
        <f t="shared" si="24"/>
        <v>0.16400737808783458</v>
      </c>
      <c r="V750">
        <f t="shared" si="24"/>
        <v>0.41112737979822561</v>
      </c>
      <c r="W750">
        <f t="shared" si="24"/>
        <v>2.2093704645969403</v>
      </c>
      <c r="X750" t="s">
        <v>352</v>
      </c>
      <c r="Y750" t="s">
        <v>297</v>
      </c>
      <c r="Z750" t="s">
        <v>273</v>
      </c>
      <c r="AA750" s="26" t="s">
        <v>85</v>
      </c>
      <c r="AB750" s="26" t="s">
        <v>102</v>
      </c>
      <c r="AC750" s="20">
        <v>44438</v>
      </c>
      <c r="AD750" s="26" t="s">
        <v>75</v>
      </c>
      <c r="AE750" s="72" t="str">
        <f>VLOOKUP(AD750,cs_lookup!$A$2:$B$54,2,FALSE)</f>
        <v>X</v>
      </c>
    </row>
    <row r="751" spans="1:31" x14ac:dyDescent="0.25">
      <c r="A751" s="21">
        <v>0.25090981879707253</v>
      </c>
      <c r="B751" s="21">
        <v>0.2850431069107161</v>
      </c>
      <c r="C751" s="21">
        <v>0.4221528381453678</v>
      </c>
      <c r="D751" s="22">
        <f t="shared" si="22"/>
        <v>3.9854956844425709</v>
      </c>
      <c r="E751" s="23">
        <f t="shared" si="22"/>
        <v>3.5082413001947437</v>
      </c>
      <c r="F751" s="23">
        <f t="shared" si="22"/>
        <v>2.3688103209095357</v>
      </c>
      <c r="G751" s="125">
        <v>3.8571172799360731E-2</v>
      </c>
      <c r="H751" s="8">
        <f t="shared" si="25"/>
        <v>1.0385711727993607</v>
      </c>
      <c r="I751" s="5">
        <f t="shared" si="26"/>
        <v>3.8374795958375016</v>
      </c>
      <c r="J751" s="5">
        <f t="shared" si="27"/>
        <v>3.3779498142035309</v>
      </c>
      <c r="K751" s="5">
        <f t="shared" si="28"/>
        <v>2.2808358088012914</v>
      </c>
      <c r="L751">
        <v>2.97</v>
      </c>
      <c r="M751">
        <v>2.98</v>
      </c>
      <c r="N751">
        <v>2.73</v>
      </c>
      <c r="O751" s="5">
        <f t="shared" si="29"/>
        <v>3.0845563832141014</v>
      </c>
      <c r="P751" s="5">
        <f t="shared" si="30"/>
        <v>3.0949420949420952</v>
      </c>
      <c r="Q751" s="5">
        <f t="shared" si="31"/>
        <v>2.8352993017422548</v>
      </c>
      <c r="R751" s="6">
        <f t="shared" si="23"/>
        <v>0.32419572728250862</v>
      </c>
      <c r="S751" s="6">
        <f t="shared" si="23"/>
        <v>0.32310782215739953</v>
      </c>
      <c r="T751" s="6">
        <f t="shared" si="23"/>
        <v>0.3526964505600918</v>
      </c>
      <c r="U751">
        <f t="shared" si="24"/>
        <v>0.77394548318160361</v>
      </c>
      <c r="V751">
        <f t="shared" si="24"/>
        <v>0.88219191045105527</v>
      </c>
      <c r="W751">
        <f t="shared" si="24"/>
        <v>1.1969296472220725</v>
      </c>
      <c r="X751" t="s">
        <v>426</v>
      </c>
      <c r="Y751" t="s">
        <v>296</v>
      </c>
      <c r="Z751" t="s">
        <v>273</v>
      </c>
      <c r="AA751" s="26" t="s">
        <v>90</v>
      </c>
      <c r="AB751" s="26" t="s">
        <v>75</v>
      </c>
      <c r="AC751" s="20">
        <v>44438</v>
      </c>
      <c r="AD751" s="26" t="s">
        <v>76</v>
      </c>
      <c r="AE751" s="72" t="str">
        <f>VLOOKUP(AD751,cs_lookup!$A$2:$B$54,2,FALSE)</f>
        <v>2</v>
      </c>
    </row>
    <row r="752" spans="1:31" x14ac:dyDescent="0.25">
      <c r="A752" s="21">
        <v>0.55770839811003603</v>
      </c>
      <c r="B752" s="21">
        <v>0.26473566041572816</v>
      </c>
      <c r="C752" s="21">
        <v>0.17124449369169548</v>
      </c>
      <c r="D752" s="22">
        <f t="shared" si="22"/>
        <v>1.793051715535938</v>
      </c>
      <c r="E752" s="23">
        <f t="shared" si="22"/>
        <v>3.7773528448326457</v>
      </c>
      <c r="F752" s="23">
        <f t="shared" si="22"/>
        <v>5.8396038228264215</v>
      </c>
      <c r="G752" s="125">
        <v>3.3463229048777299E-2</v>
      </c>
      <c r="H752" s="8">
        <f t="shared" si="25"/>
        <v>1.0334632290487773</v>
      </c>
      <c r="I752" s="5">
        <f t="shared" si="26"/>
        <v>1.7349932393688579</v>
      </c>
      <c r="J752" s="5">
        <f t="shared" si="27"/>
        <v>3.6550432939054889</v>
      </c>
      <c r="K752" s="5">
        <f t="shared" si="28"/>
        <v>5.6505192044436106</v>
      </c>
      <c r="L752">
        <v>2.15</v>
      </c>
      <c r="M752">
        <v>3.46</v>
      </c>
      <c r="N752">
        <v>3.58</v>
      </c>
      <c r="O752" s="5">
        <f t="shared" si="29"/>
        <v>2.2219459424548713</v>
      </c>
      <c r="P752" s="5">
        <f t="shared" si="30"/>
        <v>3.5757827725087696</v>
      </c>
      <c r="Q752" s="5">
        <f t="shared" si="31"/>
        <v>3.6997983599946229</v>
      </c>
      <c r="R752" s="6">
        <f t="shared" si="23"/>
        <v>0.45005595360937112</v>
      </c>
      <c r="S752" s="6">
        <f t="shared" si="23"/>
        <v>0.27965904631796185</v>
      </c>
      <c r="T752" s="6">
        <f t="shared" si="23"/>
        <v>0.27028500007266704</v>
      </c>
      <c r="U752">
        <f t="shared" si="24"/>
        <v>1.2391979122536005</v>
      </c>
      <c r="V752">
        <f t="shared" si="24"/>
        <v>0.94663721378329257</v>
      </c>
      <c r="W752">
        <f t="shared" si="24"/>
        <v>0.63357009691864441</v>
      </c>
      <c r="X752" t="s">
        <v>522</v>
      </c>
      <c r="Y752" t="s">
        <v>457</v>
      </c>
      <c r="Z752" t="s">
        <v>276</v>
      </c>
      <c r="AA752" s="26" t="s">
        <v>90</v>
      </c>
      <c r="AB752" s="26" t="s">
        <v>75</v>
      </c>
      <c r="AC752" s="20">
        <v>44438</v>
      </c>
      <c r="AD752" s="26" t="s">
        <v>202</v>
      </c>
      <c r="AE752" s="72" t="str">
        <f>VLOOKUP(AD752,cs_lookup!$A$2:$B$54,2,FALSE)</f>
        <v>2</v>
      </c>
    </row>
    <row r="753" spans="1:31" x14ac:dyDescent="0.25">
      <c r="A753" s="21">
        <v>0.24190882315293871</v>
      </c>
      <c r="B753" s="21">
        <v>0.24924969589677859</v>
      </c>
      <c r="C753" s="21">
        <v>0.45785006741036249</v>
      </c>
      <c r="D753" s="22">
        <f t="shared" si="22"/>
        <v>4.1337888670880911</v>
      </c>
      <c r="E753" s="23">
        <f t="shared" si="22"/>
        <v>4.0120410033082994</v>
      </c>
      <c r="F753" s="23">
        <f t="shared" si="22"/>
        <v>2.1841211155784732</v>
      </c>
      <c r="G753" s="125">
        <v>3.2346414747311147E-2</v>
      </c>
      <c r="H753" s="8">
        <f t="shared" si="25"/>
        <v>1.0323464147473111</v>
      </c>
      <c r="I753" s="5">
        <f t="shared" si="26"/>
        <v>4.004265242786671</v>
      </c>
      <c r="J753" s="5">
        <f t="shared" si="27"/>
        <v>3.8863320935640893</v>
      </c>
      <c r="K753" s="5">
        <f t="shared" si="28"/>
        <v>2.1156862506400853</v>
      </c>
      <c r="L753">
        <v>2.54</v>
      </c>
      <c r="M753">
        <v>3.49</v>
      </c>
      <c r="N753">
        <v>2.84</v>
      </c>
      <c r="O753" s="5">
        <f t="shared" si="29"/>
        <v>2.6221598934581705</v>
      </c>
      <c r="P753" s="5">
        <f t="shared" si="30"/>
        <v>3.6028889874681163</v>
      </c>
      <c r="Q753" s="5">
        <f t="shared" si="31"/>
        <v>2.9318638178823635</v>
      </c>
      <c r="R753" s="6">
        <f t="shared" si="23"/>
        <v>0.3813649970372992</v>
      </c>
      <c r="S753" s="6">
        <f t="shared" si="23"/>
        <v>0.27755504082370774</v>
      </c>
      <c r="T753" s="6">
        <f t="shared" si="23"/>
        <v>0.341079962138993</v>
      </c>
      <c r="U753">
        <f t="shared" si="24"/>
        <v>0.63432361394530123</v>
      </c>
      <c r="V753">
        <f t="shared" si="24"/>
        <v>0.89801898447628037</v>
      </c>
      <c r="W753">
        <f t="shared" si="24"/>
        <v>1.3423540466554427</v>
      </c>
      <c r="X753" t="s">
        <v>470</v>
      </c>
      <c r="Y753" t="s">
        <v>463</v>
      </c>
      <c r="Z753" t="s">
        <v>276</v>
      </c>
      <c r="AA753" s="26" t="s">
        <v>85</v>
      </c>
      <c r="AB753" s="26" t="s">
        <v>79</v>
      </c>
      <c r="AC753" s="20">
        <v>44438</v>
      </c>
      <c r="AD753" s="26" t="s">
        <v>99</v>
      </c>
      <c r="AE753" s="72" t="str">
        <f>VLOOKUP(AD753,cs_lookup!$A$2:$B$54,2,FALSE)</f>
        <v>1</v>
      </c>
    </row>
    <row r="754" spans="1:31" x14ac:dyDescent="0.25">
      <c r="A754" s="21">
        <v>0.74381802398218855</v>
      </c>
      <c r="B754" s="21">
        <v>0.16220829533586206</v>
      </c>
      <c r="C754" s="21">
        <v>8.6795065457364345E-2</v>
      </c>
      <c r="D754" s="22">
        <f t="shared" si="22"/>
        <v>1.3444148538459535</v>
      </c>
      <c r="E754" s="23">
        <f t="shared" si="22"/>
        <v>6.1649128235361799</v>
      </c>
      <c r="F754" s="23">
        <f t="shared" si="22"/>
        <v>11.521392313382401</v>
      </c>
      <c r="G754" s="125">
        <v>3.6679728166316483E-2</v>
      </c>
      <c r="H754" s="8">
        <f t="shared" si="25"/>
        <v>1.0366797281663165</v>
      </c>
      <c r="I754" s="5">
        <f t="shared" si="26"/>
        <v>1.2968468634222841</v>
      </c>
      <c r="J754" s="5">
        <f t="shared" si="27"/>
        <v>5.9467863179312896</v>
      </c>
      <c r="K754" s="5">
        <f t="shared" si="28"/>
        <v>11.113743232696843</v>
      </c>
      <c r="L754">
        <v>1.64</v>
      </c>
      <c r="M754">
        <v>4.21</v>
      </c>
      <c r="N754">
        <v>5.28</v>
      </c>
      <c r="O754" s="5">
        <f t="shared" si="29"/>
        <v>1.7001547541927589</v>
      </c>
      <c r="P754" s="5">
        <f t="shared" si="30"/>
        <v>4.364421655580192</v>
      </c>
      <c r="Q754" s="5">
        <f t="shared" si="31"/>
        <v>5.4736689647181516</v>
      </c>
      <c r="R754" s="6">
        <f t="shared" si="23"/>
        <v>0.58818175082820889</v>
      </c>
      <c r="S754" s="6">
        <f t="shared" si="23"/>
        <v>0.22912543262666568</v>
      </c>
      <c r="T754" s="6">
        <f t="shared" si="23"/>
        <v>0.18269281654512545</v>
      </c>
      <c r="U754">
        <f t="shared" si="24"/>
        <v>1.2646057497275813</v>
      </c>
      <c r="V754">
        <f t="shared" si="24"/>
        <v>0.70794539687858393</v>
      </c>
      <c r="W754">
        <f t="shared" si="24"/>
        <v>0.47508745608465563</v>
      </c>
      <c r="X754" t="s">
        <v>508</v>
      </c>
      <c r="Y754" t="s">
        <v>455</v>
      </c>
      <c r="Z754" t="s">
        <v>276</v>
      </c>
      <c r="AA754" s="26" t="s">
        <v>84</v>
      </c>
      <c r="AB754" s="26" t="s">
        <v>89</v>
      </c>
      <c r="AC754" s="20">
        <v>44438</v>
      </c>
      <c r="AD754" s="26" t="s">
        <v>77</v>
      </c>
      <c r="AE754" s="72" t="str">
        <f>VLOOKUP(AD754,cs_lookup!$A$2:$B$54,2,FALSE)</f>
        <v>2</v>
      </c>
    </row>
    <row r="755" spans="1:31" x14ac:dyDescent="0.25">
      <c r="A755" s="40">
        <v>0.27339872739929383</v>
      </c>
      <c r="B755" s="40">
        <v>0.27219655942035642</v>
      </c>
      <c r="C755" s="40">
        <v>0.41366635312402283</v>
      </c>
      <c r="D755" s="33">
        <v>3.6576615023504417</v>
      </c>
      <c r="E755" s="34">
        <v>3.6738157239367895</v>
      </c>
      <c r="F755" s="34">
        <v>2.4174071505887893</v>
      </c>
      <c r="G755" s="28">
        <v>3.8810693353143133E-2</v>
      </c>
      <c r="H755" s="35">
        <v>1.0388106933531431</v>
      </c>
      <c r="I755" s="35">
        <v>3.521008712900322</v>
      </c>
      <c r="J755" s="35">
        <v>3.5365594014807447</v>
      </c>
      <c r="K755" s="35">
        <v>2.3270911303249293</v>
      </c>
      <c r="L755" s="36">
        <v>2.57</v>
      </c>
      <c r="M755" s="36">
        <v>3.28</v>
      </c>
      <c r="N755" s="36">
        <v>2.9</v>
      </c>
      <c r="O755" s="35">
        <v>2.6697434819175778</v>
      </c>
      <c r="P755" s="35">
        <v>3.4072990741983094</v>
      </c>
      <c r="Q755" s="35">
        <v>3.0125510107241151</v>
      </c>
      <c r="R755" s="37">
        <v>0.37456782150535939</v>
      </c>
      <c r="S755" s="37">
        <v>0.29348759185023587</v>
      </c>
      <c r="T755" s="37">
        <v>0.33194458664440468</v>
      </c>
      <c r="U755" s="36">
        <v>0.72990447043882545</v>
      </c>
      <c r="V755" s="36">
        <v>0.92745508491294548</v>
      </c>
      <c r="W755" s="36">
        <v>1.2461909902063337</v>
      </c>
      <c r="X755" s="36" t="s">
        <v>478</v>
      </c>
      <c r="Y755" s="36" t="s">
        <v>475</v>
      </c>
      <c r="Z755" s="36" t="s">
        <v>275</v>
      </c>
      <c r="AA755" s="38" t="s">
        <v>90</v>
      </c>
      <c r="AB755" s="38" t="s">
        <v>75</v>
      </c>
      <c r="AC755" s="55" t="s">
        <v>581</v>
      </c>
      <c r="AD755" s="38" t="s">
        <v>94</v>
      </c>
      <c r="AE755" s="72" t="str">
        <f>VLOOKUP(AD755,cs_lookup!$A$2:$B$54,2,FALSE)</f>
        <v>1</v>
      </c>
    </row>
    <row r="756" spans="1:31" x14ac:dyDescent="0.25">
      <c r="A756" s="40">
        <v>0.55464660870519722</v>
      </c>
      <c r="B756" s="40">
        <v>0.28372611842446976</v>
      </c>
      <c r="C756" s="40">
        <v>0.15696815816963078</v>
      </c>
      <c r="D756" s="33">
        <v>1.8029498139986186</v>
      </c>
      <c r="E756" s="34">
        <v>3.5245257135754606</v>
      </c>
      <c r="F756" s="34">
        <v>6.3707188238733741</v>
      </c>
      <c r="G756" s="28">
        <v>4.3148491618079765E-2</v>
      </c>
      <c r="H756" s="35">
        <v>1.0431484916180798</v>
      </c>
      <c r="I756" s="35">
        <v>1.728373120879438</v>
      </c>
      <c r="J756" s="35">
        <v>3.3787382543288662</v>
      </c>
      <c r="K756" s="35">
        <v>6.1072022584161854</v>
      </c>
      <c r="L756" s="36">
        <v>1.71</v>
      </c>
      <c r="M756" s="36">
        <v>3.67</v>
      </c>
      <c r="N756" s="36">
        <v>5.38</v>
      </c>
      <c r="O756" s="35">
        <v>1.7837839206669164</v>
      </c>
      <c r="P756" s="35">
        <v>3.8283549642383528</v>
      </c>
      <c r="Q756" s="35">
        <v>5.6121388849052689</v>
      </c>
      <c r="R756" s="37">
        <v>0.5606060175865486</v>
      </c>
      <c r="S756" s="37">
        <v>0.2612087983850131</v>
      </c>
      <c r="T756" s="37">
        <v>0.17818518402843833</v>
      </c>
      <c r="U756" s="36">
        <v>0.9893697022607657</v>
      </c>
      <c r="V756" s="36">
        <v>1.0862042939543977</v>
      </c>
      <c r="W756" s="36">
        <v>0.8809271041557456</v>
      </c>
      <c r="X756" s="36" t="s">
        <v>389</v>
      </c>
      <c r="Y756" s="36" t="s">
        <v>513</v>
      </c>
      <c r="Z756" s="36" t="s">
        <v>279</v>
      </c>
      <c r="AA756" s="38" t="s">
        <v>90</v>
      </c>
      <c r="AB756" s="38" t="s">
        <v>75</v>
      </c>
      <c r="AC756" s="55" t="s">
        <v>581</v>
      </c>
      <c r="AD756" s="38" t="s">
        <v>73</v>
      </c>
      <c r="AE756" s="72" t="str">
        <f>VLOOKUP(AD756,cs_lookup!$A$2:$B$54,2,FALSE)</f>
        <v>X</v>
      </c>
    </row>
    <row r="757" spans="1:31" x14ac:dyDescent="0.25">
      <c r="A757" s="40">
        <v>0.31157076008200763</v>
      </c>
      <c r="B757" s="40">
        <v>0.38927267031784357</v>
      </c>
      <c r="C757" s="40">
        <v>0.28626713418785366</v>
      </c>
      <c r="D757" s="33">
        <v>3.2095437958837758</v>
      </c>
      <c r="E757" s="34">
        <v>2.568893416492593</v>
      </c>
      <c r="F757" s="34">
        <v>3.4932406852677049</v>
      </c>
      <c r="G757" s="28">
        <v>3.4867366481737827E-2</v>
      </c>
      <c r="H757" s="35">
        <v>1.0348673664817378</v>
      </c>
      <c r="I757" s="35">
        <v>3.1014059384202395</v>
      </c>
      <c r="J757" s="35">
        <v>2.4823407324419926</v>
      </c>
      <c r="K757" s="35">
        <v>3.3755443435652581</v>
      </c>
      <c r="L757" s="36">
        <v>1.91</v>
      </c>
      <c r="M757" s="36">
        <v>3.2</v>
      </c>
      <c r="N757" s="36">
        <v>5.03</v>
      </c>
      <c r="O757" s="35">
        <v>1.9765966699801192</v>
      </c>
      <c r="P757" s="35">
        <v>3.3115755727415612</v>
      </c>
      <c r="Q757" s="35">
        <v>5.2053828534031412</v>
      </c>
      <c r="R757" s="37">
        <v>0.50592010762117601</v>
      </c>
      <c r="S757" s="37">
        <v>0.30197106423638942</v>
      </c>
      <c r="T757" s="37">
        <v>0.19210882814243463</v>
      </c>
      <c r="U757" s="36">
        <v>0.61584972684127093</v>
      </c>
      <c r="V757" s="36">
        <v>1.2891058661604498</v>
      </c>
      <c r="W757" s="36">
        <v>1.4901300317943096</v>
      </c>
      <c r="X757" s="36" t="s">
        <v>319</v>
      </c>
      <c r="Y757" s="36" t="s">
        <v>482</v>
      </c>
      <c r="Z757" s="36" t="s">
        <v>279</v>
      </c>
      <c r="AA757" s="38" t="s">
        <v>90</v>
      </c>
      <c r="AB757" s="38" t="s">
        <v>75</v>
      </c>
      <c r="AC757" s="55" t="s">
        <v>582</v>
      </c>
      <c r="AD757" s="38" t="s">
        <v>75</v>
      </c>
      <c r="AE757" s="72" t="str">
        <f>VLOOKUP(AD757,cs_lookup!$A$2:$B$54,2,FALSE)</f>
        <v>X</v>
      </c>
    </row>
    <row r="758" spans="1:31" x14ac:dyDescent="0.25">
      <c r="A758" s="40">
        <v>0.28115859992546449</v>
      </c>
      <c r="B758" s="40">
        <v>0.27123585673702488</v>
      </c>
      <c r="C758" s="40">
        <v>0.40801632750400652</v>
      </c>
      <c r="D758" s="33">
        <v>3.5567114086679239</v>
      </c>
      <c r="E758" s="34">
        <v>3.6868281798359135</v>
      </c>
      <c r="F758" s="34">
        <v>2.4508823117873404</v>
      </c>
      <c r="G758" s="28">
        <v>4.2973820652038475E-2</v>
      </c>
      <c r="H758" s="35">
        <v>1.0429738206520385</v>
      </c>
      <c r="I758" s="35">
        <v>3.4101636476784871</v>
      </c>
      <c r="J758" s="35">
        <v>3.5349191962757129</v>
      </c>
      <c r="K758" s="35">
        <v>2.3498982076607793</v>
      </c>
      <c r="L758" s="36">
        <v>1.88</v>
      </c>
      <c r="M758" s="36">
        <v>3.57</v>
      </c>
      <c r="N758" s="36">
        <v>4.33</v>
      </c>
      <c r="O758" s="35">
        <v>1.9607907828258322</v>
      </c>
      <c r="P758" s="35">
        <v>3.723416539727777</v>
      </c>
      <c r="Q758" s="35">
        <v>4.516076643423327</v>
      </c>
      <c r="R758" s="37">
        <v>0.50999831739255241</v>
      </c>
      <c r="S758" s="37">
        <v>0.26857054249243656</v>
      </c>
      <c r="T758" s="37">
        <v>0.22143114011501117</v>
      </c>
      <c r="U758" s="36">
        <v>0.55129319124606646</v>
      </c>
      <c r="V758" s="36">
        <v>1.0099240751418723</v>
      </c>
      <c r="W758" s="36">
        <v>1.8426330067762065</v>
      </c>
      <c r="X758" s="36" t="s">
        <v>373</v>
      </c>
      <c r="Y758" s="36" t="s">
        <v>307</v>
      </c>
      <c r="Z758" s="36" t="s">
        <v>275</v>
      </c>
      <c r="AA758" s="38" t="s">
        <v>90</v>
      </c>
      <c r="AB758" s="38" t="s">
        <v>75</v>
      </c>
      <c r="AC758" s="55" t="s">
        <v>583</v>
      </c>
      <c r="AD758" s="38" t="s">
        <v>75</v>
      </c>
      <c r="AE758" s="72" t="str">
        <f>VLOOKUP(AD758,cs_lookup!$A$2:$B$54,2,FALSE)</f>
        <v>X</v>
      </c>
    </row>
    <row r="759" spans="1:31" x14ac:dyDescent="0.25">
      <c r="A759" s="40">
        <v>5.2181040760877678E-2</v>
      </c>
      <c r="B759" s="40">
        <v>0.331927752703713</v>
      </c>
      <c r="C759" s="40">
        <v>0.55118887501358782</v>
      </c>
      <c r="D759" s="33">
        <v>19.164048578152201</v>
      </c>
      <c r="E759" s="34">
        <v>3.0127037942881052</v>
      </c>
      <c r="F759" s="34">
        <v>1.8142601299334065</v>
      </c>
      <c r="G759" s="28">
        <v>2.7399465533339828E-2</v>
      </c>
      <c r="H759" s="35">
        <v>1.0273994655333398</v>
      </c>
      <c r="I759" s="35">
        <v>18.652967245027551</v>
      </c>
      <c r="J759" s="35">
        <v>2.932358732271835</v>
      </c>
      <c r="K759" s="35">
        <v>1.7658760694328319</v>
      </c>
      <c r="L759" s="36">
        <v>2.61</v>
      </c>
      <c r="M759" s="36">
        <v>3.06</v>
      </c>
      <c r="N759" s="36">
        <v>3.15</v>
      </c>
      <c r="O759" s="35">
        <v>2.6815126050420166</v>
      </c>
      <c r="P759" s="35">
        <v>3.1438423645320199</v>
      </c>
      <c r="Q759" s="35">
        <v>3.2363083164300201</v>
      </c>
      <c r="R759" s="37">
        <v>0.37292384832340963</v>
      </c>
      <c r="S759" s="37">
        <v>0.31808210592290814</v>
      </c>
      <c r="T759" s="37">
        <v>0.30899404575368222</v>
      </c>
      <c r="U759" s="36">
        <v>0.13992411854450479</v>
      </c>
      <c r="V759" s="36">
        <v>1.0435285309138407</v>
      </c>
      <c r="W759" s="36">
        <v>1.7838171401301814</v>
      </c>
      <c r="X759" s="36" t="s">
        <v>331</v>
      </c>
      <c r="Y759" s="36" t="s">
        <v>289</v>
      </c>
      <c r="Z759" s="36" t="s">
        <v>283</v>
      </c>
      <c r="AA759" s="38" t="s">
        <v>85</v>
      </c>
      <c r="AB759" s="38" t="s">
        <v>76</v>
      </c>
      <c r="AC759" s="55" t="s">
        <v>583</v>
      </c>
      <c r="AD759" s="38" t="s">
        <v>183</v>
      </c>
      <c r="AE759" s="72" t="e">
        <f>VLOOKUP(AD759,cs_lookup!$A$2:$B$54,2,FALSE)</f>
        <v>#N/A</v>
      </c>
    </row>
    <row r="760" spans="1:31" x14ac:dyDescent="0.25">
      <c r="A760" s="40">
        <v>0.27431064920966447</v>
      </c>
      <c r="B760" s="40">
        <v>0.3340358704914011</v>
      </c>
      <c r="C760" s="40">
        <v>0.36455675725695463</v>
      </c>
      <c r="D760" s="33">
        <v>3.6455019259411534</v>
      </c>
      <c r="E760" s="34">
        <v>2.9936904636286434</v>
      </c>
      <c r="F760" s="34">
        <v>2.7430570963060186</v>
      </c>
      <c r="G760" s="28">
        <v>3.2726931038076224E-2</v>
      </c>
      <c r="H760" s="35">
        <v>1.0327269310380762</v>
      </c>
      <c r="I760" s="35">
        <v>3.5299766243887611</v>
      </c>
      <c r="J760" s="35">
        <v>2.8988209502965576</v>
      </c>
      <c r="K760" s="35">
        <v>2.6561301093879224</v>
      </c>
      <c r="L760" s="36">
        <v>3.26</v>
      </c>
      <c r="M760" s="36">
        <v>3.27</v>
      </c>
      <c r="N760" s="36">
        <v>2.38</v>
      </c>
      <c r="O760" s="35">
        <v>3.3666897951841284</v>
      </c>
      <c r="P760" s="35">
        <v>3.3770170644945092</v>
      </c>
      <c r="Q760" s="35">
        <v>2.4578900958706211</v>
      </c>
      <c r="R760" s="37">
        <v>0.29702766243282858</v>
      </c>
      <c r="S760" s="37">
        <v>0.29611932095749882</v>
      </c>
      <c r="T760" s="37">
        <v>0.40685301660967277</v>
      </c>
      <c r="U760" s="36">
        <v>0.92351886340451061</v>
      </c>
      <c r="V760" s="36">
        <v>1.1280448348027392</v>
      </c>
      <c r="W760" s="36">
        <v>0.89604044304457897</v>
      </c>
      <c r="X760" s="36" t="s">
        <v>531</v>
      </c>
      <c r="Y760" s="36" t="s">
        <v>526</v>
      </c>
      <c r="Z760" s="36" t="s">
        <v>277</v>
      </c>
      <c r="AA760" s="38" t="s">
        <v>90</v>
      </c>
      <c r="AB760" s="38" t="s">
        <v>75</v>
      </c>
      <c r="AC760" s="55" t="s">
        <v>583</v>
      </c>
      <c r="AD760" s="38" t="s">
        <v>73</v>
      </c>
      <c r="AE760" s="72" t="str">
        <f>VLOOKUP(AD760,cs_lookup!$A$2:$B$54,2,FALSE)</f>
        <v>X</v>
      </c>
    </row>
    <row r="761" spans="1:31" x14ac:dyDescent="0.25">
      <c r="A761" s="40">
        <v>0.83034231124153879</v>
      </c>
      <c r="B761" s="40">
        <v>0.12179146163336101</v>
      </c>
      <c r="C761" s="40">
        <v>3.7379797196097943E-2</v>
      </c>
      <c r="D761" s="33">
        <v>1.2043225865544378</v>
      </c>
      <c r="E761" s="34">
        <v>8.2107562105657568</v>
      </c>
      <c r="F761" s="34">
        <v>26.752419087613173</v>
      </c>
      <c r="G761" s="28">
        <v>4.0914288556550549E-2</v>
      </c>
      <c r="H761" s="35">
        <v>1.0409142885565505</v>
      </c>
      <c r="I761" s="35">
        <v>1.1569853539281199</v>
      </c>
      <c r="J761" s="35">
        <v>7.8880233471977022</v>
      </c>
      <c r="K761" s="35">
        <v>25.700885636521623</v>
      </c>
      <c r="L761" s="36">
        <v>1.38</v>
      </c>
      <c r="M761" s="36">
        <v>4.88</v>
      </c>
      <c r="N761" s="36">
        <v>8.98</v>
      </c>
      <c r="O761" s="35">
        <v>1.4364617182080397</v>
      </c>
      <c r="P761" s="35">
        <v>5.0796617281559664</v>
      </c>
      <c r="Q761" s="35">
        <v>9.3474103112378248</v>
      </c>
      <c r="R761" s="37">
        <v>0.6961549948212209</v>
      </c>
      <c r="S761" s="37">
        <v>0.19686350263386987</v>
      </c>
      <c r="T761" s="37">
        <v>0.10698150254490922</v>
      </c>
      <c r="U761" s="36">
        <v>1.1927549431068556</v>
      </c>
      <c r="V761" s="36">
        <v>0.6186594264751597</v>
      </c>
      <c r="W761" s="36">
        <v>0.34940430174278464</v>
      </c>
      <c r="X761" s="36" t="s">
        <v>534</v>
      </c>
      <c r="Y761" s="36" t="s">
        <v>537</v>
      </c>
      <c r="Z761" s="36" t="s">
        <v>277</v>
      </c>
      <c r="AA761" s="38" t="s">
        <v>84</v>
      </c>
      <c r="AB761" s="38" t="s">
        <v>100</v>
      </c>
      <c r="AC761" s="55" t="s">
        <v>583</v>
      </c>
      <c r="AD761" s="38" t="s">
        <v>92</v>
      </c>
      <c r="AE761" s="72" t="str">
        <f>VLOOKUP(AD761,cs_lookup!$A$2:$B$54,2,FALSE)</f>
        <v>1</v>
      </c>
    </row>
    <row r="762" spans="1:31" x14ac:dyDescent="0.25">
      <c r="A762" s="40">
        <v>0.19365332307522143</v>
      </c>
      <c r="B762" s="40">
        <v>0.21855049484785452</v>
      </c>
      <c r="C762" s="40">
        <v>0.52088166500949751</v>
      </c>
      <c r="D762" s="33">
        <v>5.1638669769253926</v>
      </c>
      <c r="E762" s="34">
        <v>4.5756016278808112</v>
      </c>
      <c r="F762" s="34">
        <v>1.9198218466410533</v>
      </c>
      <c r="G762" s="28">
        <v>3.4249160657170652E-2</v>
      </c>
      <c r="H762" s="35">
        <v>1.0342491606571707</v>
      </c>
      <c r="I762" s="35">
        <v>4.9928655234723403</v>
      </c>
      <c r="J762" s="35">
        <v>4.4240805812918769</v>
      </c>
      <c r="K762" s="35">
        <v>1.8562469467426808</v>
      </c>
      <c r="L762" s="36">
        <v>4.5</v>
      </c>
      <c r="M762" s="36">
        <v>3.57</v>
      </c>
      <c r="N762" s="36">
        <v>1.88</v>
      </c>
      <c r="O762" s="35">
        <v>4.6541212229572677</v>
      </c>
      <c r="P762" s="35">
        <v>3.6922695035460991</v>
      </c>
      <c r="Q762" s="35">
        <v>1.9443884220354808</v>
      </c>
      <c r="R762" s="37">
        <v>0.2148633333973608</v>
      </c>
      <c r="S762" s="37">
        <v>0.2708361345344884</v>
      </c>
      <c r="T762" s="37">
        <v>0.51430053206815085</v>
      </c>
      <c r="U762" s="36">
        <v>0.90128604082058839</v>
      </c>
      <c r="V762" s="36">
        <v>0.80694732711164208</v>
      </c>
      <c r="W762" s="36">
        <v>1.0127962786950306</v>
      </c>
      <c r="X762" s="36" t="s">
        <v>532</v>
      </c>
      <c r="Y762" s="36" t="s">
        <v>527</v>
      </c>
      <c r="Z762" s="36" t="s">
        <v>277</v>
      </c>
      <c r="AA762" s="38" t="s">
        <v>85</v>
      </c>
      <c r="AB762" s="38" t="s">
        <v>79</v>
      </c>
      <c r="AC762" s="55" t="s">
        <v>583</v>
      </c>
      <c r="AD762" s="38" t="s">
        <v>75</v>
      </c>
      <c r="AE762" s="72" t="str">
        <f>VLOOKUP(AD762,cs_lookup!$A$2:$B$54,2,FALSE)</f>
        <v>X</v>
      </c>
    </row>
    <row r="763" spans="1:31" x14ac:dyDescent="0.25">
      <c r="A763" s="40">
        <v>9.4995916983056025E-2</v>
      </c>
      <c r="B763" s="40">
        <v>0.21045138659788082</v>
      </c>
      <c r="C763" s="40">
        <v>0.59333715922987107</v>
      </c>
      <c r="D763" s="33">
        <v>10.526768220768533</v>
      </c>
      <c r="E763" s="34">
        <v>4.7516911918035785</v>
      </c>
      <c r="F763" s="34">
        <v>1.6853823908449654</v>
      </c>
      <c r="G763" s="28">
        <v>3.695142067235091E-2</v>
      </c>
      <c r="H763" s="35">
        <v>1.0369514206723509</v>
      </c>
      <c r="I763" s="35">
        <v>10.151650319301421</v>
      </c>
      <c r="J763" s="35">
        <v>4.5823662488669141</v>
      </c>
      <c r="K763" s="35">
        <v>1.6253243471638981</v>
      </c>
      <c r="L763" s="36">
        <v>5.72</v>
      </c>
      <c r="M763" s="36">
        <v>3.44</v>
      </c>
      <c r="N763" s="36">
        <v>1.75</v>
      </c>
      <c r="O763" s="35">
        <v>5.9313621262458467</v>
      </c>
      <c r="P763" s="35">
        <v>3.567112887112887</v>
      </c>
      <c r="Q763" s="35">
        <v>1.8146649861766142</v>
      </c>
      <c r="R763" s="37">
        <v>0.16859533758275735</v>
      </c>
      <c r="S763" s="37">
        <v>0.28033875900388722</v>
      </c>
      <c r="T763" s="37">
        <v>0.55106590341335537</v>
      </c>
      <c r="U763" s="36">
        <v>0.56345518414129314</v>
      </c>
      <c r="V763" s="36">
        <v>0.75070385324407707</v>
      </c>
      <c r="W763" s="36">
        <v>1.0767081678519455</v>
      </c>
      <c r="X763" s="36" t="s">
        <v>524</v>
      </c>
      <c r="Y763" s="36" t="s">
        <v>533</v>
      </c>
      <c r="Z763" s="36" t="s">
        <v>277</v>
      </c>
      <c r="AA763" s="38" t="s">
        <v>85</v>
      </c>
      <c r="AB763" s="38" t="s">
        <v>79</v>
      </c>
      <c r="AC763" s="55" t="s">
        <v>583</v>
      </c>
      <c r="AD763" s="38" t="s">
        <v>86</v>
      </c>
      <c r="AE763" s="72" t="str">
        <f>VLOOKUP(AD763,cs_lookup!$A$2:$B$54,2,FALSE)</f>
        <v>1</v>
      </c>
    </row>
    <row r="764" spans="1:31" x14ac:dyDescent="0.25">
      <c r="A764" s="40">
        <v>0.39877043787790922</v>
      </c>
      <c r="B764" s="40">
        <v>0.27119000322578973</v>
      </c>
      <c r="C764" s="40">
        <v>0.30786000485054243</v>
      </c>
      <c r="D764" s="33">
        <v>2.5077084583340357</v>
      </c>
      <c r="E764" s="34">
        <v>3.687451558335693</v>
      </c>
      <c r="F764" s="34">
        <v>3.2482296636273769</v>
      </c>
      <c r="G764" s="28">
        <v>3.757665946484301E-2</v>
      </c>
      <c r="H764" s="35">
        <v>1.037576659464843</v>
      </c>
      <c r="I764" s="35">
        <v>2.4168898128717076</v>
      </c>
      <c r="J764" s="35">
        <v>3.5539075833081979</v>
      </c>
      <c r="K764" s="35">
        <v>3.1305924569493837</v>
      </c>
      <c r="L764" s="36">
        <v>2.4900000000000002</v>
      </c>
      <c r="M764" s="36">
        <v>3.17</v>
      </c>
      <c r="N764" s="36">
        <v>3.12</v>
      </c>
      <c r="O764" s="35">
        <v>2.5835658820674592</v>
      </c>
      <c r="P764" s="35">
        <v>3.2891180105035525</v>
      </c>
      <c r="Q764" s="35">
        <v>3.2372391775303102</v>
      </c>
      <c r="R764" s="37">
        <v>0.38706193131787497</v>
      </c>
      <c r="S764" s="37">
        <v>0.30403287349574409</v>
      </c>
      <c r="T764" s="37">
        <v>0.30890519518638099</v>
      </c>
      <c r="U764" s="36">
        <v>1.0302496980784674</v>
      </c>
      <c r="V764" s="36">
        <v>0.89197592387846147</v>
      </c>
      <c r="W764" s="36">
        <v>0.9966164688968473</v>
      </c>
      <c r="X764" s="36" t="s">
        <v>285</v>
      </c>
      <c r="Y764" s="36" t="s">
        <v>302</v>
      </c>
      <c r="Z764" s="36" t="s">
        <v>275</v>
      </c>
      <c r="AA764" s="38" t="s">
        <v>90</v>
      </c>
      <c r="AB764" s="38" t="s">
        <v>75</v>
      </c>
      <c r="AC764" s="55" t="s">
        <v>584</v>
      </c>
      <c r="AD764" s="38" t="s">
        <v>94</v>
      </c>
      <c r="AE764" s="72" t="str">
        <f>VLOOKUP(AD764,cs_lookup!$A$2:$B$54,2,FALSE)</f>
        <v>1</v>
      </c>
    </row>
    <row r="765" spans="1:31" x14ac:dyDescent="0.25">
      <c r="A765" s="40">
        <v>0.70368555166532654</v>
      </c>
      <c r="B765" s="40">
        <v>0.14231786262800605</v>
      </c>
      <c r="C765" s="40">
        <v>9.7428354041129955E-2</v>
      </c>
      <c r="D765" s="33">
        <v>1.4210892885798525</v>
      </c>
      <c r="E765" s="34">
        <v>7.0265248615616489</v>
      </c>
      <c r="F765" s="34">
        <v>10.263952520206223</v>
      </c>
      <c r="G765" s="28">
        <v>3.9616942845805303E-2</v>
      </c>
      <c r="H765" s="35">
        <v>1.0396169428458053</v>
      </c>
      <c r="I765" s="35">
        <v>1.3669354836501801</v>
      </c>
      <c r="J765" s="35">
        <v>6.7587633213513474</v>
      </c>
      <c r="K765" s="35">
        <v>9.8728215145379359</v>
      </c>
      <c r="L765" s="36">
        <v>1.78</v>
      </c>
      <c r="M765" s="36">
        <v>3.92</v>
      </c>
      <c r="N765" s="36">
        <v>4.49</v>
      </c>
      <c r="O765" s="35">
        <v>1.8505181582655335</v>
      </c>
      <c r="P765" s="35">
        <v>4.0752984159555563</v>
      </c>
      <c r="Q765" s="35">
        <v>4.667880073377666</v>
      </c>
      <c r="R765" s="37">
        <v>0.54038918533892522</v>
      </c>
      <c r="S765" s="37">
        <v>0.24538080354675693</v>
      </c>
      <c r="T765" s="37">
        <v>0.2142300111143178</v>
      </c>
      <c r="U765" s="36">
        <v>1.302182891065786</v>
      </c>
      <c r="V765" s="36">
        <v>0.57998776013009357</v>
      </c>
      <c r="W765" s="36">
        <v>0.454783872410575</v>
      </c>
      <c r="X765" s="36" t="s">
        <v>284</v>
      </c>
      <c r="Y765" s="36" t="s">
        <v>479</v>
      </c>
      <c r="Z765" s="36" t="s">
        <v>275</v>
      </c>
      <c r="AA765" s="38" t="s">
        <v>84</v>
      </c>
      <c r="AB765" s="38" t="s">
        <v>99</v>
      </c>
      <c r="AC765" s="55" t="s">
        <v>584</v>
      </c>
      <c r="AD765" s="38" t="s">
        <v>73</v>
      </c>
      <c r="AE765" s="72" t="str">
        <f>VLOOKUP(AD765,cs_lookup!$A$2:$B$54,2,FALSE)</f>
        <v>X</v>
      </c>
    </row>
    <row r="766" spans="1:31" x14ac:dyDescent="0.25">
      <c r="A766" s="40">
        <v>0.76841699043839395</v>
      </c>
      <c r="B766" s="40">
        <v>0.1586948940595026</v>
      </c>
      <c r="C766" s="40">
        <v>6.7813348759981754E-2</v>
      </c>
      <c r="D766" s="33">
        <v>1.301376742632258</v>
      </c>
      <c r="E766" s="34">
        <v>6.3013999658051398</v>
      </c>
      <c r="F766" s="34">
        <v>14.746359209296614</v>
      </c>
      <c r="G766" s="28">
        <v>3.9629961892055476E-2</v>
      </c>
      <c r="H766" s="35">
        <v>1.0396299618920555</v>
      </c>
      <c r="I766" s="35">
        <v>1.2517691778176931</v>
      </c>
      <c r="J766" s="35">
        <v>6.0611950374506547</v>
      </c>
      <c r="K766" s="35">
        <v>14.18423838272153</v>
      </c>
      <c r="L766" s="36">
        <v>2.15</v>
      </c>
      <c r="M766" s="36">
        <v>3.37</v>
      </c>
      <c r="N766" s="36">
        <v>3.6</v>
      </c>
      <c r="O766" s="35">
        <v>2.2352044180679194</v>
      </c>
      <c r="P766" s="35">
        <v>3.503552971576227</v>
      </c>
      <c r="Q766" s="35">
        <v>3.7426678628113996</v>
      </c>
      <c r="R766" s="37">
        <v>0.44738637411265791</v>
      </c>
      <c r="S766" s="37">
        <v>0.28542454134783812</v>
      </c>
      <c r="T766" s="37">
        <v>0.26718908453950407</v>
      </c>
      <c r="U766" s="36">
        <v>1.7175690519463522</v>
      </c>
      <c r="V766" s="36">
        <v>0.5559959676561449</v>
      </c>
      <c r="W766" s="36">
        <v>0.25380284107360496</v>
      </c>
      <c r="X766" s="36" t="s">
        <v>304</v>
      </c>
      <c r="Y766" s="36" t="s">
        <v>511</v>
      </c>
      <c r="Z766" s="36" t="s">
        <v>275</v>
      </c>
      <c r="AA766" s="38" t="s">
        <v>84</v>
      </c>
      <c r="AB766" s="38" t="s">
        <v>86</v>
      </c>
      <c r="AC766" s="55" t="s">
        <v>584</v>
      </c>
      <c r="AD766" s="38" t="s">
        <v>75</v>
      </c>
      <c r="AE766" s="72" t="str">
        <f>VLOOKUP(AD766,cs_lookup!$A$2:$B$54,2,FALSE)</f>
        <v>X</v>
      </c>
    </row>
    <row r="767" spans="1:31" x14ac:dyDescent="0.25">
      <c r="A767" s="40">
        <v>0.79370219990640456</v>
      </c>
      <c r="B767" s="40">
        <v>0.140750249044058</v>
      </c>
      <c r="C767" s="40">
        <v>5.7241603285578257E-2</v>
      </c>
      <c r="D767" s="33">
        <v>1.2599183927144495</v>
      </c>
      <c r="E767" s="34">
        <v>7.1047831658683425</v>
      </c>
      <c r="F767" s="34">
        <v>17.469811161839786</v>
      </c>
      <c r="G767" s="28">
        <v>4.3517841185183981E-2</v>
      </c>
      <c r="H767" s="35">
        <v>1.043517841185184</v>
      </c>
      <c r="I767" s="35">
        <v>1.2073759958751513</v>
      </c>
      <c r="J767" s="35">
        <v>6.8084922801118823</v>
      </c>
      <c r="K767" s="35">
        <v>16.741267348144525</v>
      </c>
      <c r="L767" s="36">
        <v>1.76</v>
      </c>
      <c r="M767" s="36">
        <v>3.77</v>
      </c>
      <c r="N767" s="36">
        <v>4.76</v>
      </c>
      <c r="O767" s="35">
        <v>1.8365914004859238</v>
      </c>
      <c r="P767" s="35">
        <v>3.9340622612681435</v>
      </c>
      <c r="Q767" s="35">
        <v>4.9671449240414756</v>
      </c>
      <c r="R767" s="37">
        <v>0.54448692275016686</v>
      </c>
      <c r="S767" s="37">
        <v>0.25419018144304872</v>
      </c>
      <c r="T767" s="37">
        <v>0.20132289580678439</v>
      </c>
      <c r="U767" s="36">
        <v>1.4577066348948624</v>
      </c>
      <c r="V767" s="36">
        <v>0.55372024302832112</v>
      </c>
      <c r="W767" s="36">
        <v>0.28432733920395592</v>
      </c>
      <c r="X767" s="36" t="s">
        <v>305</v>
      </c>
      <c r="Y767" s="36" t="s">
        <v>376</v>
      </c>
      <c r="Z767" s="36" t="s">
        <v>275</v>
      </c>
      <c r="AA767" s="38" t="s">
        <v>84</v>
      </c>
      <c r="AB767" s="38" t="s">
        <v>89</v>
      </c>
      <c r="AC767" s="55" t="s">
        <v>584</v>
      </c>
      <c r="AD767" s="38" t="s">
        <v>75</v>
      </c>
      <c r="AE767" s="72" t="str">
        <f>VLOOKUP(AD767,cs_lookup!$A$2:$B$54,2,FALSE)</f>
        <v>X</v>
      </c>
    </row>
    <row r="768" spans="1:31" x14ac:dyDescent="0.25">
      <c r="A768" s="42">
        <v>0.15010434290931232</v>
      </c>
      <c r="B768" s="42">
        <v>0.18293721688246947</v>
      </c>
      <c r="C768" s="42">
        <v>0.5828272856837694</v>
      </c>
      <c r="D768" s="43">
        <v>6.6620324276970742</v>
      </c>
      <c r="E768" s="44">
        <v>5.4663562562147412</v>
      </c>
      <c r="F768" s="44">
        <v>1.7157741659723533</v>
      </c>
      <c r="G768" s="45">
        <v>3.8227108288577671E-2</v>
      </c>
      <c r="H768" s="46">
        <v>1.0382271082885777</v>
      </c>
      <c r="I768" s="46">
        <v>6.4167390492036223</v>
      </c>
      <c r="J768" s="46">
        <v>5.2650871977572704</v>
      </c>
      <c r="K768" s="46">
        <v>1.652600045090953</v>
      </c>
      <c r="L768" s="47">
        <v>2.44</v>
      </c>
      <c r="M768" s="47">
        <v>3.27</v>
      </c>
      <c r="N768" s="47">
        <v>3.1</v>
      </c>
      <c r="O768" s="46">
        <v>2.5332741442241296</v>
      </c>
      <c r="P768" s="46">
        <v>3.3950026441036489</v>
      </c>
      <c r="Q768" s="46">
        <v>3.2185040356945911</v>
      </c>
      <c r="R768" s="48">
        <v>0.39474606500050624</v>
      </c>
      <c r="S768" s="48">
        <v>0.29455058061199851</v>
      </c>
      <c r="T768" s="48">
        <v>0.31070335438749519</v>
      </c>
      <c r="U768" s="47">
        <v>0.38025545082791345</v>
      </c>
      <c r="V768" s="47">
        <v>0.6210723350209465</v>
      </c>
      <c r="W768" s="47">
        <v>1.8758319710861362</v>
      </c>
      <c r="X768" s="47" t="s">
        <v>301</v>
      </c>
      <c r="Y768" s="47" t="s">
        <v>306</v>
      </c>
      <c r="Z768" s="47" t="s">
        <v>275</v>
      </c>
      <c r="AA768" s="49" t="s">
        <v>85</v>
      </c>
      <c r="AB768" s="49" t="s">
        <v>79</v>
      </c>
      <c r="AC768" s="57" t="s">
        <v>584</v>
      </c>
      <c r="AD768" s="38" t="s">
        <v>75</v>
      </c>
      <c r="AE768" s="72" t="str">
        <f>VLOOKUP(AD768,cs_lookup!$A$2:$B$54,2,FALSE)</f>
        <v>X</v>
      </c>
    </row>
    <row r="769" spans="1:31" x14ac:dyDescent="0.25">
      <c r="A769" s="40">
        <v>0.52936660207285402</v>
      </c>
      <c r="B769" s="40">
        <v>0.2439834639366121</v>
      </c>
      <c r="C769" s="40">
        <v>0.2152861689129747</v>
      </c>
      <c r="D769" s="33">
        <v>1.8890500384502442</v>
      </c>
      <c r="E769" s="34">
        <v>4.0986384235441626</v>
      </c>
      <c r="F769" s="34">
        <v>4.6449802374635167</v>
      </c>
      <c r="G769" s="28">
        <v>3.364416771469414E-2</v>
      </c>
      <c r="H769" s="35">
        <v>1.0336441677146941</v>
      </c>
      <c r="I769" s="35">
        <v>1.8275631957821472</v>
      </c>
      <c r="J769" s="35">
        <v>3.9652315096073432</v>
      </c>
      <c r="K769" s="35">
        <v>4.4937903995851904</v>
      </c>
      <c r="L769" s="36">
        <v>2.77</v>
      </c>
      <c r="M769" s="36">
        <v>3.49</v>
      </c>
      <c r="N769" s="36">
        <v>2.59</v>
      </c>
      <c r="O769" s="35">
        <v>2.8631943445697026</v>
      </c>
      <c r="P769" s="35">
        <v>3.6074181453242828</v>
      </c>
      <c r="Q769" s="35">
        <v>2.6771383943810578</v>
      </c>
      <c r="R769" s="37">
        <v>0.34926025957566836</v>
      </c>
      <c r="S769" s="37">
        <v>0.27720656705575969</v>
      </c>
      <c r="T769" s="37">
        <v>0.37353317336857195</v>
      </c>
      <c r="U769" s="36">
        <v>1.515679461259076</v>
      </c>
      <c r="V769" s="36">
        <v>0.88015037496400739</v>
      </c>
      <c r="W769" s="36">
        <v>0.57635086857613027</v>
      </c>
      <c r="X769" s="36" t="s">
        <v>460</v>
      </c>
      <c r="Y769" s="36" t="s">
        <v>473</v>
      </c>
      <c r="Z769" s="36" t="s">
        <v>276</v>
      </c>
      <c r="AA769" s="38" t="s">
        <v>84</v>
      </c>
      <c r="AB769" s="38" t="s">
        <v>86</v>
      </c>
      <c r="AC769" s="56" t="s">
        <v>584</v>
      </c>
      <c r="AD769" s="38" t="s">
        <v>89</v>
      </c>
      <c r="AE769" s="72" t="str">
        <f>VLOOKUP(AD769,cs_lookup!$A$2:$B$54,2,FALSE)</f>
        <v>1</v>
      </c>
    </row>
    <row r="770" spans="1:31" x14ac:dyDescent="0.25">
      <c r="A770" s="40">
        <v>0.32362428247473474</v>
      </c>
      <c r="B770" s="40">
        <v>0.27765600332383561</v>
      </c>
      <c r="C770" s="40">
        <v>0.36717663969981545</v>
      </c>
      <c r="D770" s="33">
        <v>3.0900029885058755</v>
      </c>
      <c r="E770" s="34">
        <v>3.6015788890891747</v>
      </c>
      <c r="F770" s="34">
        <v>2.7234848077959102</v>
      </c>
      <c r="G770" s="28">
        <v>3.3107411258485264E-2</v>
      </c>
      <c r="H770" s="35">
        <v>1.0331074112584853</v>
      </c>
      <c r="I770" s="35">
        <v>2.9909794033340367</v>
      </c>
      <c r="J770" s="35">
        <v>3.4861611192023996</v>
      </c>
      <c r="K770" s="35">
        <v>2.6362068243013401</v>
      </c>
      <c r="L770" s="36">
        <v>2.2400000000000002</v>
      </c>
      <c r="M770" s="36">
        <v>3.93</v>
      </c>
      <c r="N770" s="36">
        <v>3.01</v>
      </c>
      <c r="O770" s="35">
        <v>2.3141606012190072</v>
      </c>
      <c r="P770" s="35">
        <v>4.0601121262458468</v>
      </c>
      <c r="Q770" s="35">
        <v>3.1096533078880406</v>
      </c>
      <c r="R770" s="37">
        <v>0.43212212647352133</v>
      </c>
      <c r="S770" s="37">
        <v>0.24629861661595112</v>
      </c>
      <c r="T770" s="37">
        <v>0.32157925691052752</v>
      </c>
      <c r="U770" s="36">
        <v>0.74891856410080193</v>
      </c>
      <c r="V770" s="36">
        <v>1.1273145060200622</v>
      </c>
      <c r="W770" s="36">
        <v>1.1417920522217464</v>
      </c>
      <c r="X770" s="36" t="s">
        <v>505</v>
      </c>
      <c r="Y770" s="36" t="s">
        <v>471</v>
      </c>
      <c r="Z770" s="36" t="s">
        <v>276</v>
      </c>
      <c r="AA770" s="38" t="s">
        <v>90</v>
      </c>
      <c r="AB770" s="38" t="s">
        <v>75</v>
      </c>
      <c r="AC770" s="56" t="s">
        <v>584</v>
      </c>
      <c r="AD770" s="38" t="s">
        <v>76</v>
      </c>
      <c r="AE770" s="72" t="str">
        <f>VLOOKUP(AD770,cs_lookup!$A$2:$B$54,2,FALSE)</f>
        <v>2</v>
      </c>
    </row>
    <row r="771" spans="1:31" x14ac:dyDescent="0.25">
      <c r="A771" s="40">
        <v>0.58386385883272318</v>
      </c>
      <c r="B771" s="40">
        <v>0.21510637523203768</v>
      </c>
      <c r="C771" s="40">
        <v>0.19080716608765894</v>
      </c>
      <c r="D771" s="33">
        <v>1.7127280356061561</v>
      </c>
      <c r="E771" s="34">
        <v>4.6488626797847745</v>
      </c>
      <c r="F771" s="34">
        <v>5.2408933086956955</v>
      </c>
      <c r="G771" s="28">
        <v>3.4897375795939878E-2</v>
      </c>
      <c r="H771" s="35">
        <v>1.0348973757959399</v>
      </c>
      <c r="I771" s="35">
        <v>1.6549737932120046</v>
      </c>
      <c r="J771" s="35">
        <v>4.4921001719705131</v>
      </c>
      <c r="K771" s="35">
        <v>5.0641671640774266</v>
      </c>
      <c r="L771" s="36">
        <v>1.98</v>
      </c>
      <c r="M771" s="36">
        <v>3.81</v>
      </c>
      <c r="N771" s="36">
        <v>3.74</v>
      </c>
      <c r="O771" s="35">
        <v>2.049096804075961</v>
      </c>
      <c r="P771" s="35">
        <v>3.9429590017825311</v>
      </c>
      <c r="Q771" s="35">
        <v>3.8705161854768155</v>
      </c>
      <c r="R771" s="37">
        <v>0.48801989150090419</v>
      </c>
      <c r="S771" s="37">
        <v>0.25361663652802896</v>
      </c>
      <c r="T771" s="37">
        <v>0.2583634719710669</v>
      </c>
      <c r="U771" s="36">
        <v>1.1963935671495911</v>
      </c>
      <c r="V771" s="36">
        <v>0.84815561856197397</v>
      </c>
      <c r="W771" s="36">
        <v>0.73852222464724682</v>
      </c>
      <c r="X771" s="36" t="s">
        <v>467</v>
      </c>
      <c r="Y771" s="36" t="s">
        <v>455</v>
      </c>
      <c r="Z771" s="36" t="s">
        <v>276</v>
      </c>
      <c r="AA771" s="38" t="s">
        <v>84</v>
      </c>
      <c r="AB771" s="38" t="s">
        <v>86</v>
      </c>
      <c r="AC771" s="56" t="s">
        <v>584</v>
      </c>
      <c r="AD771" s="38" t="s">
        <v>77</v>
      </c>
      <c r="AE771" s="72" t="str">
        <f>VLOOKUP(AD771,cs_lookup!$A$2:$B$54,2,FALSE)</f>
        <v>2</v>
      </c>
    </row>
    <row r="772" spans="1:31" x14ac:dyDescent="0.25">
      <c r="A772" s="40">
        <v>0.15841281059064255</v>
      </c>
      <c r="B772" s="40">
        <v>0.20148898243517246</v>
      </c>
      <c r="C772" s="40">
        <v>0.56036766867506649</v>
      </c>
      <c r="D772" s="33">
        <v>6.3126207802986229</v>
      </c>
      <c r="E772" s="34">
        <v>4.9630505247190992</v>
      </c>
      <c r="F772" s="34">
        <v>1.7845426420913975</v>
      </c>
      <c r="G772" s="28">
        <v>3.50279641618223E-2</v>
      </c>
      <c r="H772" s="35">
        <v>1.0350279641618223</v>
      </c>
      <c r="I772" s="35">
        <v>6.0989857268355614</v>
      </c>
      <c r="J772" s="35">
        <v>4.7950883421185972</v>
      </c>
      <c r="K772" s="35">
        <v>1.7241492055111196</v>
      </c>
      <c r="L772" s="36">
        <v>1.95</v>
      </c>
      <c r="M772" s="36">
        <v>3.81</v>
      </c>
      <c r="N772" s="36">
        <v>3.85</v>
      </c>
      <c r="O772" s="35">
        <v>2.0183045301155533</v>
      </c>
      <c r="P772" s="35">
        <v>3.9434565434565432</v>
      </c>
      <c r="Q772" s="35">
        <v>3.9848576620230158</v>
      </c>
      <c r="R772" s="37">
        <v>0.49546536961037657</v>
      </c>
      <c r="S772" s="37">
        <v>0.25358463798956277</v>
      </c>
      <c r="T772" s="37">
        <v>0.25094999240006083</v>
      </c>
      <c r="U772" s="36">
        <v>0.31972529324343096</v>
      </c>
      <c r="V772" s="36">
        <v>0.79456304621838125</v>
      </c>
      <c r="W772" s="36">
        <v>2.2329853980698133</v>
      </c>
      <c r="X772" s="36" t="s">
        <v>469</v>
      </c>
      <c r="Y772" s="36" t="s">
        <v>509</v>
      </c>
      <c r="Z772" s="36" t="s">
        <v>276</v>
      </c>
      <c r="AA772" s="38" t="s">
        <v>85</v>
      </c>
      <c r="AB772" s="38" t="s">
        <v>79</v>
      </c>
      <c r="AC772" s="56" t="s">
        <v>584</v>
      </c>
      <c r="AD772" s="38" t="s">
        <v>88</v>
      </c>
      <c r="AE772" s="72" t="str">
        <f>VLOOKUP(AD772,cs_lookup!$A$2:$B$54,2,FALSE)</f>
        <v>1</v>
      </c>
    </row>
    <row r="773" spans="1:31" x14ac:dyDescent="0.25">
      <c r="A773" s="40">
        <v>0.20898154449028986</v>
      </c>
      <c r="B773" s="40">
        <v>0.25338188108854887</v>
      </c>
      <c r="C773" s="40">
        <v>0.48037920639667137</v>
      </c>
      <c r="D773" s="33">
        <v>4.785111539102747</v>
      </c>
      <c r="E773" s="34">
        <v>3.9466121085845596</v>
      </c>
      <c r="F773" s="34">
        <v>2.0816887714624634</v>
      </c>
      <c r="G773" s="28">
        <v>4.0230563424614285E-2</v>
      </c>
      <c r="H773" s="35">
        <v>1.0402305634246143</v>
      </c>
      <c r="I773" s="35">
        <v>4.6000489769780977</v>
      </c>
      <c r="J773" s="35">
        <v>3.7939782268958218</v>
      </c>
      <c r="K773" s="35">
        <v>2.0011801658751436</v>
      </c>
      <c r="L773" s="36">
        <v>3.53</v>
      </c>
      <c r="M773" s="36">
        <v>3.2</v>
      </c>
      <c r="N773" s="36">
        <v>2.25</v>
      </c>
      <c r="O773" s="35">
        <v>3.672013888888888</v>
      </c>
      <c r="P773" s="35">
        <v>3.328737802958766</v>
      </c>
      <c r="Q773" s="35">
        <v>2.3405187677053823</v>
      </c>
      <c r="R773" s="37">
        <v>0.2723301246288557</v>
      </c>
      <c r="S773" s="37">
        <v>0.30041416873120641</v>
      </c>
      <c r="T773" s="37">
        <v>0.427255706639938</v>
      </c>
      <c r="U773" s="36">
        <v>0.7673831338897954</v>
      </c>
      <c r="V773" s="36">
        <v>0.84344184616425544</v>
      </c>
      <c r="W773" s="36">
        <v>1.1243365481868266</v>
      </c>
      <c r="X773" s="36" t="s">
        <v>377</v>
      </c>
      <c r="Y773" s="36" t="s">
        <v>371</v>
      </c>
      <c r="Z773" s="36" t="s">
        <v>275</v>
      </c>
      <c r="AA773" s="38" t="s">
        <v>85</v>
      </c>
      <c r="AB773" s="38" t="s">
        <v>79</v>
      </c>
      <c r="AC773" s="56" t="s">
        <v>585</v>
      </c>
      <c r="AD773" s="38" t="s">
        <v>79</v>
      </c>
      <c r="AE773" s="72" t="str">
        <f>VLOOKUP(AD773,cs_lookup!$A$2:$B$54,2,FALSE)</f>
        <v>2</v>
      </c>
    </row>
    <row r="774" spans="1:31" x14ac:dyDescent="0.25">
      <c r="A774" s="40">
        <v>0.31647496967805705</v>
      </c>
      <c r="B774" s="40">
        <v>0.2684233861114369</v>
      </c>
      <c r="C774" s="40">
        <v>0.38079676857092792</v>
      </c>
      <c r="D774" s="33">
        <v>3.1598075545035291</v>
      </c>
      <c r="E774" s="34">
        <v>3.7254578093461892</v>
      </c>
      <c r="F774" s="34">
        <v>2.626072704747068</v>
      </c>
      <c r="G774" s="28">
        <v>3.8905376876807063E-2</v>
      </c>
      <c r="H774" s="35">
        <v>1.0389053768768071</v>
      </c>
      <c r="I774" s="35">
        <v>3.0414777176364711</v>
      </c>
      <c r="J774" s="35">
        <v>3.5859452576381767</v>
      </c>
      <c r="K774" s="35">
        <v>2.5277304008586978</v>
      </c>
      <c r="L774" s="36">
        <v>2.29</v>
      </c>
      <c r="M774" s="36">
        <v>3.44</v>
      </c>
      <c r="N774" s="36">
        <v>3.21</v>
      </c>
      <c r="O774" s="35">
        <v>2.3790933130478882</v>
      </c>
      <c r="P774" s="35">
        <v>3.5738344964562163</v>
      </c>
      <c r="Q774" s="35">
        <v>3.3348862597745508</v>
      </c>
      <c r="R774" s="37">
        <v>0.42032819583645781</v>
      </c>
      <c r="S774" s="37">
        <v>0.27981150246089781</v>
      </c>
      <c r="T774" s="37">
        <v>0.29986030170264438</v>
      </c>
      <c r="U774" s="36">
        <v>0.75292348410809873</v>
      </c>
      <c r="V774" s="36">
        <v>0.95930075694063965</v>
      </c>
      <c r="W774" s="36">
        <v>1.269913911273737</v>
      </c>
      <c r="X774" s="36" t="s">
        <v>374</v>
      </c>
      <c r="Y774" s="36" t="s">
        <v>309</v>
      </c>
      <c r="Z774" s="36" t="s">
        <v>275</v>
      </c>
      <c r="AA774" s="38" t="s">
        <v>90</v>
      </c>
      <c r="AB774" s="38" t="s">
        <v>75</v>
      </c>
      <c r="AC774" s="56" t="s">
        <v>585</v>
      </c>
      <c r="AD774" s="38" t="s">
        <v>88</v>
      </c>
      <c r="AE774" s="72" t="str">
        <f>VLOOKUP(AD774,cs_lookup!$A$2:$B$54,2,FALSE)</f>
        <v>1</v>
      </c>
    </row>
    <row r="775" spans="1:31" x14ac:dyDescent="0.25">
      <c r="A775" s="40">
        <v>0.54564426971407032</v>
      </c>
      <c r="B775" s="40">
        <v>0.2800301176883695</v>
      </c>
      <c r="C775" s="40">
        <v>0.16866041681410535</v>
      </c>
      <c r="D775" s="33">
        <v>1.8326958707438128</v>
      </c>
      <c r="E775" s="34">
        <v>3.5710444585565844</v>
      </c>
      <c r="F775" s="34">
        <v>5.9290734535666605</v>
      </c>
      <c r="G775" s="28">
        <v>3.8685848199552453E-2</v>
      </c>
      <c r="H775" s="35">
        <v>1.0386858481995525</v>
      </c>
      <c r="I775" s="35">
        <v>1.7644371240068297</v>
      </c>
      <c r="J775" s="35">
        <v>3.4380409290707066</v>
      </c>
      <c r="K775" s="35">
        <v>5.708245148274675</v>
      </c>
      <c r="L775" s="36">
        <v>3.27</v>
      </c>
      <c r="M775" s="36">
        <v>3.18</v>
      </c>
      <c r="N775" s="36">
        <v>2.39</v>
      </c>
      <c r="O775" s="35">
        <v>3.3965027236125365</v>
      </c>
      <c r="P775" s="35">
        <v>3.3030209972745768</v>
      </c>
      <c r="Q775" s="35">
        <v>2.4824591771969304</v>
      </c>
      <c r="R775" s="37">
        <v>0.29442049112694224</v>
      </c>
      <c r="S775" s="37">
        <v>0.30275314653619534</v>
      </c>
      <c r="T775" s="37">
        <v>0.40282636233686242</v>
      </c>
      <c r="U775" s="36">
        <v>1.8532822482074134</v>
      </c>
      <c r="V775" s="36">
        <v>0.92494535859395532</v>
      </c>
      <c r="W775" s="36">
        <v>0.41869259955003524</v>
      </c>
      <c r="X775" s="36" t="s">
        <v>375</v>
      </c>
      <c r="Y775" s="36" t="s">
        <v>478</v>
      </c>
      <c r="Z775" s="36" t="s">
        <v>275</v>
      </c>
      <c r="AA775" s="38" t="s">
        <v>90</v>
      </c>
      <c r="AB775" s="38" t="s">
        <v>75</v>
      </c>
      <c r="AC775" s="56" t="s">
        <v>585</v>
      </c>
      <c r="AD775" s="38" t="s">
        <v>73</v>
      </c>
      <c r="AE775" s="72" t="str">
        <f>VLOOKUP(AD775,cs_lookup!$A$2:$B$54,2,FALSE)</f>
        <v>X</v>
      </c>
    </row>
    <row r="776" spans="1:31" x14ac:dyDescent="0.25">
      <c r="A776" s="40">
        <v>0.38561428891561877</v>
      </c>
      <c r="B776" s="40">
        <v>0.31250690874883241</v>
      </c>
      <c r="C776" s="40">
        <v>0.28495996019377307</v>
      </c>
      <c r="D776" s="33">
        <v>2.5932648990059155</v>
      </c>
      <c r="E776" s="34">
        <v>3.1999292559759649</v>
      </c>
      <c r="F776" s="34">
        <v>3.5092649483808147</v>
      </c>
      <c r="G776" s="28">
        <v>3.8748832866479788E-2</v>
      </c>
      <c r="H776" s="35">
        <v>1.0387488328664798</v>
      </c>
      <c r="I776" s="35">
        <v>2.4965273769306391</v>
      </c>
      <c r="J776" s="35">
        <v>3.0805611084496709</v>
      </c>
      <c r="K776" s="35">
        <v>3.3783575368232386</v>
      </c>
      <c r="L776" s="36">
        <v>2.1</v>
      </c>
      <c r="M776" s="36">
        <v>3.15</v>
      </c>
      <c r="N776" s="36">
        <v>4.08</v>
      </c>
      <c r="O776" s="35">
        <v>2.1813725490196076</v>
      </c>
      <c r="P776" s="35">
        <v>3.2720588235294112</v>
      </c>
      <c r="Q776" s="35">
        <v>4.2380952380952372</v>
      </c>
      <c r="R776" s="37">
        <v>0.45842696629213486</v>
      </c>
      <c r="S776" s="37">
        <v>0.30561797752808995</v>
      </c>
      <c r="T776" s="37">
        <v>0.23595505617977533</v>
      </c>
      <c r="U776" s="36">
        <v>0.84116842435024664</v>
      </c>
      <c r="V776" s="36">
        <v>1.0225409881855176</v>
      </c>
      <c r="W776" s="36">
        <v>1.2076874503450381</v>
      </c>
      <c r="X776" s="36" t="s">
        <v>308</v>
      </c>
      <c r="Y776" s="36" t="s">
        <v>370</v>
      </c>
      <c r="Z776" s="36" t="s">
        <v>275</v>
      </c>
      <c r="AA776" s="38" t="s">
        <v>90</v>
      </c>
      <c r="AB776" s="38" t="s">
        <v>75</v>
      </c>
      <c r="AC776" s="56" t="s">
        <v>585</v>
      </c>
      <c r="AD776" s="38" t="s">
        <v>73</v>
      </c>
      <c r="AE776" s="72" t="str">
        <f>VLOOKUP(AD776,cs_lookup!$A$2:$B$54,2,FALSE)</f>
        <v>X</v>
      </c>
    </row>
    <row r="777" spans="1:31" x14ac:dyDescent="0.25">
      <c r="A777" s="40">
        <v>0.31646333292883405</v>
      </c>
      <c r="B777" s="40">
        <v>0.25729477216670438</v>
      </c>
      <c r="C777" s="40">
        <v>0.39012660415324746</v>
      </c>
      <c r="D777" s="33">
        <v>3.1599237445460355</v>
      </c>
      <c r="E777" s="34">
        <v>3.8865927650954677</v>
      </c>
      <c r="F777" s="34">
        <v>2.5632704597792189</v>
      </c>
      <c r="G777" s="28">
        <v>3.9266078954175221E-2</v>
      </c>
      <c r="H777" s="35">
        <v>1.0392660789541752</v>
      </c>
      <c r="I777" s="35">
        <v>3.0405339003519689</v>
      </c>
      <c r="J777" s="35">
        <v>3.7397475428107771</v>
      </c>
      <c r="K777" s="35">
        <v>2.4664236730969473</v>
      </c>
      <c r="L777" s="36">
        <v>2.91</v>
      </c>
      <c r="M777" s="36">
        <v>3.42</v>
      </c>
      <c r="N777" s="36">
        <v>2.48</v>
      </c>
      <c r="O777" s="35">
        <v>3.0242642897566498</v>
      </c>
      <c r="P777" s="35">
        <v>3.5542899900232792</v>
      </c>
      <c r="Q777" s="35">
        <v>2.5773798758063546</v>
      </c>
      <c r="R777" s="37">
        <v>0.33065893195480806</v>
      </c>
      <c r="S777" s="37">
        <v>0.28135014385628404</v>
      </c>
      <c r="T777" s="37">
        <v>0.38799092418890785</v>
      </c>
      <c r="U777" s="36">
        <v>0.95706875679404257</v>
      </c>
      <c r="V777" s="36">
        <v>0.91450023319743756</v>
      </c>
      <c r="W777" s="36">
        <v>1.0055044585612518</v>
      </c>
      <c r="X777" s="36" t="s">
        <v>386</v>
      </c>
      <c r="Y777" s="36" t="s">
        <v>389</v>
      </c>
      <c r="Z777" s="36" t="s">
        <v>279</v>
      </c>
      <c r="AA777" s="38" t="s">
        <v>90</v>
      </c>
      <c r="AB777" s="38" t="s">
        <v>75</v>
      </c>
      <c r="AC777" s="56" t="s">
        <v>585</v>
      </c>
      <c r="AD777" s="38" t="s">
        <v>204</v>
      </c>
      <c r="AE777" s="72" t="str">
        <f>VLOOKUP(AD777,cs_lookup!$A$2:$B$54,2,FALSE)</f>
        <v>1</v>
      </c>
    </row>
    <row r="778" spans="1:31" x14ac:dyDescent="0.25">
      <c r="A778" s="40">
        <v>0.42451796044920759</v>
      </c>
      <c r="B778" s="40">
        <v>0.25546660025337109</v>
      </c>
      <c r="C778" s="40">
        <v>0.29875707388488754</v>
      </c>
      <c r="D778" s="33">
        <v>2.3556129378880479</v>
      </c>
      <c r="E778" s="34">
        <v>3.9144060280608217</v>
      </c>
      <c r="F778" s="34">
        <v>3.3472010787778186</v>
      </c>
      <c r="G778" s="28">
        <v>3.8720967642950965E-2</v>
      </c>
      <c r="H778" s="35">
        <v>1.038720967642951</v>
      </c>
      <c r="I778" s="35">
        <v>2.2678014705271301</v>
      </c>
      <c r="J778" s="35">
        <v>3.7684865810914836</v>
      </c>
      <c r="K778" s="35">
        <v>3.2224256398455435</v>
      </c>
      <c r="L778" s="36">
        <v>2.73</v>
      </c>
      <c r="M778" s="36">
        <v>3.11</v>
      </c>
      <c r="N778" s="36">
        <v>2.85</v>
      </c>
      <c r="O778" s="35">
        <v>2.8357082416652561</v>
      </c>
      <c r="P778" s="35">
        <v>3.2304222093695776</v>
      </c>
      <c r="Q778" s="35">
        <v>2.9603547577824103</v>
      </c>
      <c r="R778" s="37">
        <v>0.35264558790179162</v>
      </c>
      <c r="S778" s="37">
        <v>0.30955705947649231</v>
      </c>
      <c r="T778" s="37">
        <v>0.33779735262171617</v>
      </c>
      <c r="U778" s="36">
        <v>1.2038090791807432</v>
      </c>
      <c r="V778" s="36">
        <v>0.82526497921062958</v>
      </c>
      <c r="W778" s="36">
        <v>0.88442692509627796</v>
      </c>
      <c r="X778" s="36" t="s">
        <v>513</v>
      </c>
      <c r="Y778" s="36" t="s">
        <v>393</v>
      </c>
      <c r="Z778" s="36" t="s">
        <v>279</v>
      </c>
      <c r="AA778" s="38" t="s">
        <v>90</v>
      </c>
      <c r="AB778" s="38" t="s">
        <v>75</v>
      </c>
      <c r="AC778" s="56" t="s">
        <v>585</v>
      </c>
      <c r="AD778" s="38" t="s">
        <v>86</v>
      </c>
      <c r="AE778" s="72" t="str">
        <f>VLOOKUP(AD778,cs_lookup!$A$2:$B$54,2,FALSE)</f>
        <v>1</v>
      </c>
    </row>
    <row r="779" spans="1:31" x14ac:dyDescent="0.25">
      <c r="A779" s="40">
        <v>0.47887949066637603</v>
      </c>
      <c r="B779" s="40">
        <v>0.29189377472969735</v>
      </c>
      <c r="C779" s="40">
        <v>0.21917695355592709</v>
      </c>
      <c r="D779" s="33">
        <v>2.0882080345693406</v>
      </c>
      <c r="E779" s="34">
        <v>3.4259038272605533</v>
      </c>
      <c r="F779" s="34">
        <v>4.562523494263421</v>
      </c>
      <c r="G779" s="28">
        <v>4.2096621552284441E-2</v>
      </c>
      <c r="H779" s="35">
        <v>1.0420966215522844</v>
      </c>
      <c r="I779" s="35">
        <v>2.0038526096157874</v>
      </c>
      <c r="J779" s="35">
        <v>3.2875107321213668</v>
      </c>
      <c r="K779" s="35">
        <v>4.3782154167884979</v>
      </c>
      <c r="L779" s="36">
        <v>1.87</v>
      </c>
      <c r="M779" s="36">
        <v>3.4</v>
      </c>
      <c r="N779" s="36">
        <v>4.6900000000000004</v>
      </c>
      <c r="O779" s="35">
        <v>1.9487206823027721</v>
      </c>
      <c r="P779" s="35">
        <v>3.5431285132777668</v>
      </c>
      <c r="Q779" s="35">
        <v>4.8874331550802141</v>
      </c>
      <c r="R779" s="37">
        <v>0.51315717490015855</v>
      </c>
      <c r="S779" s="37">
        <v>0.28223644619508725</v>
      </c>
      <c r="T779" s="37">
        <v>0.20460637890475408</v>
      </c>
      <c r="U779" s="36">
        <v>0.93320236779218424</v>
      </c>
      <c r="V779" s="36">
        <v>1.034217156093068</v>
      </c>
      <c r="W779" s="36">
        <v>1.0712127096387145</v>
      </c>
      <c r="X779" s="36" t="s">
        <v>391</v>
      </c>
      <c r="Y779" s="36" t="s">
        <v>480</v>
      </c>
      <c r="Z779" s="36" t="s">
        <v>279</v>
      </c>
      <c r="AA779" s="38" t="s">
        <v>90</v>
      </c>
      <c r="AB779" s="38" t="s">
        <v>75</v>
      </c>
      <c r="AC779" s="56" t="s">
        <v>585</v>
      </c>
      <c r="AD779" s="38" t="s">
        <v>73</v>
      </c>
      <c r="AE779" s="72" t="str">
        <f>VLOOKUP(AD779,cs_lookup!$A$2:$B$54,2,FALSE)</f>
        <v>X</v>
      </c>
    </row>
    <row r="780" spans="1:31" x14ac:dyDescent="0.25">
      <c r="A780" s="40">
        <v>2.3445384244376043E-2</v>
      </c>
      <c r="B780" s="40">
        <v>7.3755837192331447E-2</v>
      </c>
      <c r="C780" s="40">
        <v>0.7086169242451732</v>
      </c>
      <c r="D780" s="33">
        <v>42.65231866438166</v>
      </c>
      <c r="E780" s="34">
        <v>13.558248920588108</v>
      </c>
      <c r="F780" s="34">
        <v>1.411199712828213</v>
      </c>
      <c r="G780" s="28">
        <v>3.6543137764869726E-2</v>
      </c>
      <c r="H780" s="35">
        <v>1.0365431377648697</v>
      </c>
      <c r="I780" s="35">
        <v>41.148619011027542</v>
      </c>
      <c r="J780" s="35">
        <v>13.080255347427395</v>
      </c>
      <c r="K780" s="35">
        <v>1.3614481263859668</v>
      </c>
      <c r="L780" s="36">
        <v>6.89</v>
      </c>
      <c r="M780" s="36">
        <v>4.54</v>
      </c>
      <c r="N780" s="36">
        <v>1.49</v>
      </c>
      <c r="O780" s="35">
        <v>7.1417822191999525</v>
      </c>
      <c r="P780" s="35">
        <v>4.7059058454525085</v>
      </c>
      <c r="Q780" s="35">
        <v>1.5444492752696559</v>
      </c>
      <c r="R780" s="37">
        <v>0.14002107167474276</v>
      </c>
      <c r="S780" s="37">
        <v>0.212498939171581</v>
      </c>
      <c r="T780" s="37">
        <v>0.64747998915367633</v>
      </c>
      <c r="U780" s="36">
        <v>0.16744182831879553</v>
      </c>
      <c r="V780" s="36">
        <v>0.34708802537963607</v>
      </c>
      <c r="W780" s="36">
        <v>1.0944228950942705</v>
      </c>
      <c r="X780" s="36" t="s">
        <v>540</v>
      </c>
      <c r="Y780" s="36" t="s">
        <v>413</v>
      </c>
      <c r="Z780" s="36" t="s">
        <v>283</v>
      </c>
      <c r="AA780" s="38" t="s">
        <v>85</v>
      </c>
      <c r="AB780" s="38" t="s">
        <v>87</v>
      </c>
      <c r="AC780" s="56" t="s">
        <v>585</v>
      </c>
      <c r="AD780" s="38" t="s">
        <v>76</v>
      </c>
      <c r="AE780" s="72" t="str">
        <f>VLOOKUP(AD780,cs_lookup!$A$2:$B$54,2,FALSE)</f>
        <v>2</v>
      </c>
    </row>
    <row r="781" spans="1:31" x14ac:dyDescent="0.25">
      <c r="A781" s="40">
        <v>0.22743418226243806</v>
      </c>
      <c r="B781" s="40">
        <v>0.28851097675149834</v>
      </c>
      <c r="C781" s="40">
        <v>0.43879915880098935</v>
      </c>
      <c r="D781" s="33">
        <v>4.3968764503749584</v>
      </c>
      <c r="E781" s="34">
        <v>3.4660726300938105</v>
      </c>
      <c r="F781" s="34">
        <v>2.2789469394893138</v>
      </c>
      <c r="G781" s="28">
        <v>3.3303873867357003E-2</v>
      </c>
      <c r="H781" s="35">
        <v>1.033303873867357</v>
      </c>
      <c r="I781" s="35">
        <v>4.2551630372958185</v>
      </c>
      <c r="J781" s="35">
        <v>3.3543594655474434</v>
      </c>
      <c r="K781" s="35">
        <v>2.205495398909012</v>
      </c>
      <c r="L781" s="36">
        <v>2.36</v>
      </c>
      <c r="M781" s="36">
        <v>3.4</v>
      </c>
      <c r="N781" s="36">
        <v>3.17</v>
      </c>
      <c r="O781" s="35">
        <v>2.4385971423269623</v>
      </c>
      <c r="P781" s="35">
        <v>3.5132331711490137</v>
      </c>
      <c r="Q781" s="35">
        <v>3.2755732801595214</v>
      </c>
      <c r="R781" s="37">
        <v>0.41007183295793509</v>
      </c>
      <c r="S781" s="37">
        <v>0.28463809581786081</v>
      </c>
      <c r="T781" s="37">
        <v>0.30529007122420404</v>
      </c>
      <c r="U781" s="36">
        <v>0.55462034693265105</v>
      </c>
      <c r="V781" s="36">
        <v>1.0136063337639658</v>
      </c>
      <c r="W781" s="36">
        <v>1.4373187999249952</v>
      </c>
      <c r="X781" s="36" t="s">
        <v>559</v>
      </c>
      <c r="Y781" s="36" t="s">
        <v>554</v>
      </c>
      <c r="Z781" s="36" t="s">
        <v>272</v>
      </c>
      <c r="AA781" s="38" t="s">
        <v>90</v>
      </c>
      <c r="AB781" s="38" t="s">
        <v>75</v>
      </c>
      <c r="AC781" s="56" t="s">
        <v>585</v>
      </c>
      <c r="AD781" s="38" t="s">
        <v>75</v>
      </c>
      <c r="AE781" s="72" t="str">
        <f>VLOOKUP(AD781,cs_lookup!$A$2:$B$54,2,FALSE)</f>
        <v>X</v>
      </c>
    </row>
    <row r="782" spans="1:31" x14ac:dyDescent="0.25">
      <c r="A782" s="40">
        <v>0.40679886027129125</v>
      </c>
      <c r="B782" s="40">
        <v>0.3594644086927628</v>
      </c>
      <c r="C782" s="40">
        <v>0.22556566882403473</v>
      </c>
      <c r="D782" s="33">
        <v>2.4582173099824005</v>
      </c>
      <c r="E782" s="34">
        <v>2.7819165842777727</v>
      </c>
      <c r="F782" s="34">
        <v>4.4332987604603371</v>
      </c>
      <c r="G782" s="28">
        <v>3.4997546047047301E-2</v>
      </c>
      <c r="H782" s="35">
        <v>1.0349975460470473</v>
      </c>
      <c r="I782" s="35">
        <v>2.375094819665069</v>
      </c>
      <c r="J782" s="35">
        <v>2.6878484832188354</v>
      </c>
      <c r="K782" s="35">
        <v>4.2833906006757001</v>
      </c>
      <c r="L782" s="36">
        <v>2.11</v>
      </c>
      <c r="M782" s="36">
        <v>3.6</v>
      </c>
      <c r="N782" s="36">
        <v>3.53</v>
      </c>
      <c r="O782" s="35">
        <v>2.1838448221592697</v>
      </c>
      <c r="P782" s="35">
        <v>3.7259911657693703</v>
      </c>
      <c r="Q782" s="35">
        <v>3.6535413375460766</v>
      </c>
      <c r="R782" s="37">
        <v>0.45790799321137349</v>
      </c>
      <c r="S782" s="37">
        <v>0.26838496268777723</v>
      </c>
      <c r="T782" s="37">
        <v>0.27370704410084934</v>
      </c>
      <c r="U782" s="36">
        <v>0.88838558466375162</v>
      </c>
      <c r="V782" s="36">
        <v>1.3393612111977446</v>
      </c>
      <c r="W782" s="36">
        <v>0.82411349537983913</v>
      </c>
      <c r="X782" s="36" t="s">
        <v>470</v>
      </c>
      <c r="Y782" s="36" t="s">
        <v>522</v>
      </c>
      <c r="Z782" s="36" t="s">
        <v>276</v>
      </c>
      <c r="AA782" s="38" t="s">
        <v>90</v>
      </c>
      <c r="AB782" s="38" t="s">
        <v>75</v>
      </c>
      <c r="AC782" s="56" t="s">
        <v>585</v>
      </c>
      <c r="AD782" s="38" t="s">
        <v>86</v>
      </c>
      <c r="AE782" s="72" t="str">
        <f>VLOOKUP(AD782,cs_lookup!$A$2:$B$54,2,FALSE)</f>
        <v>1</v>
      </c>
    </row>
    <row r="783" spans="1:31" x14ac:dyDescent="0.25">
      <c r="A783" s="40">
        <v>0.62840992826973074</v>
      </c>
      <c r="B783" s="40">
        <v>0.27815265002141404</v>
      </c>
      <c r="C783" s="40">
        <v>9.2196019876499058E-2</v>
      </c>
      <c r="D783" s="33">
        <v>1.5913179518875658</v>
      </c>
      <c r="E783" s="34">
        <v>3.5951482034164095</v>
      </c>
      <c r="F783" s="34">
        <v>10.846455208582187</v>
      </c>
      <c r="G783" s="28">
        <v>3.8085074229652571E-2</v>
      </c>
      <c r="H783" s="35">
        <v>1.0380850742296526</v>
      </c>
      <c r="I783" s="35">
        <v>1.532935971619146</v>
      </c>
      <c r="J783" s="35">
        <v>3.4632500675190956</v>
      </c>
      <c r="K783" s="35">
        <v>10.448522455282559</v>
      </c>
      <c r="L783" s="36">
        <v>1.66</v>
      </c>
      <c r="M783" s="36">
        <v>3.96</v>
      </c>
      <c r="N783" s="36">
        <v>5.46</v>
      </c>
      <c r="O783" s="35">
        <v>1.7232212232212232</v>
      </c>
      <c r="P783" s="35">
        <v>4.1108168939494245</v>
      </c>
      <c r="Q783" s="35">
        <v>5.667944505293903</v>
      </c>
      <c r="R783" s="37">
        <v>0.58030854455860093</v>
      </c>
      <c r="S783" s="37">
        <v>0.24326065251698925</v>
      </c>
      <c r="T783" s="37">
        <v>0.1764308029244098</v>
      </c>
      <c r="U783" s="36">
        <v>1.0828893252773266</v>
      </c>
      <c r="V783" s="36">
        <v>1.1434346128048305</v>
      </c>
      <c r="W783" s="36">
        <v>0.5225619242689703</v>
      </c>
      <c r="X783" s="36" t="s">
        <v>474</v>
      </c>
      <c r="Y783" s="36" t="s">
        <v>369</v>
      </c>
      <c r="Z783" s="36" t="s">
        <v>276</v>
      </c>
      <c r="AA783" s="38" t="s">
        <v>84</v>
      </c>
      <c r="AB783" s="38" t="s">
        <v>78</v>
      </c>
      <c r="AC783" s="56" t="s">
        <v>585</v>
      </c>
      <c r="AD783" s="38" t="s">
        <v>92</v>
      </c>
      <c r="AE783" s="72" t="str">
        <f>VLOOKUP(AD783,cs_lookup!$A$2:$B$54,2,FALSE)</f>
        <v>1</v>
      </c>
    </row>
    <row r="784" spans="1:31" x14ac:dyDescent="0.25">
      <c r="A784" s="40">
        <v>0.21769293655313102</v>
      </c>
      <c r="B784" s="40">
        <v>0.37649845020459449</v>
      </c>
      <c r="C784" s="40">
        <v>0.3800477235524945</v>
      </c>
      <c r="D784" s="33">
        <v>4.5936263060879607</v>
      </c>
      <c r="E784" s="34">
        <v>2.6560534298523302</v>
      </c>
      <c r="F784" s="34">
        <v>2.6312484933536879</v>
      </c>
      <c r="G784" s="28">
        <v>3.2598274815739625E-2</v>
      </c>
      <c r="H784" s="35">
        <v>1.0325982748157396</v>
      </c>
      <c r="I784" s="35">
        <v>4.4486093170237604</v>
      </c>
      <c r="J784" s="35">
        <v>2.572204016442198</v>
      </c>
      <c r="K784" s="35">
        <v>2.5481821513048888</v>
      </c>
      <c r="L784" s="36">
        <v>2.41</v>
      </c>
      <c r="M784" s="36">
        <v>3.32</v>
      </c>
      <c r="N784" s="36">
        <v>3.16</v>
      </c>
      <c r="O784" s="35">
        <v>2.4885618423059328</v>
      </c>
      <c r="P784" s="35">
        <v>3.4282262723882555</v>
      </c>
      <c r="Q784" s="35">
        <v>3.2630105484177374</v>
      </c>
      <c r="R784" s="37">
        <v>0.4018385169296767</v>
      </c>
      <c r="S784" s="37">
        <v>0.29169603186762677</v>
      </c>
      <c r="T784" s="37">
        <v>0.30646545120269647</v>
      </c>
      <c r="U784" s="36">
        <v>0.54174233524564819</v>
      </c>
      <c r="V784" s="36">
        <v>1.2907218785048524</v>
      </c>
      <c r="W784" s="36">
        <v>1.2400997308539377</v>
      </c>
      <c r="X784" s="36" t="s">
        <v>461</v>
      </c>
      <c r="Y784" s="36" t="s">
        <v>504</v>
      </c>
      <c r="Z784" s="36" t="s">
        <v>276</v>
      </c>
      <c r="AA784" s="38" t="s">
        <v>90</v>
      </c>
      <c r="AB784" s="38" t="s">
        <v>75</v>
      </c>
      <c r="AC784" s="56" t="s">
        <v>585</v>
      </c>
      <c r="AD784" s="38" t="s">
        <v>76</v>
      </c>
      <c r="AE784" s="72" t="str">
        <f>VLOOKUP(AD784,cs_lookup!$A$2:$B$54,2,FALSE)</f>
        <v>2</v>
      </c>
    </row>
    <row r="785" spans="1:31" x14ac:dyDescent="0.25">
      <c r="A785" s="40">
        <v>0.68269589577461565</v>
      </c>
      <c r="B785" s="40">
        <v>0.21053979899220757</v>
      </c>
      <c r="C785" s="40">
        <v>0.10377189946561299</v>
      </c>
      <c r="D785" s="33">
        <v>1.4647810338237901</v>
      </c>
      <c r="E785" s="34">
        <v>4.7496958047205684</v>
      </c>
      <c r="F785" s="34">
        <v>9.6365201480326679</v>
      </c>
      <c r="G785" s="28">
        <v>3.3324141404768026E-2</v>
      </c>
      <c r="H785" s="35">
        <v>1.033324141404768</v>
      </c>
      <c r="I785" s="35">
        <v>1.4175426423624164</v>
      </c>
      <c r="J785" s="35">
        <v>4.5965206989778862</v>
      </c>
      <c r="K785" s="35">
        <v>9.325747615779262</v>
      </c>
      <c r="L785" s="36">
        <v>2.0699999999999998</v>
      </c>
      <c r="M785" s="36">
        <v>3.66</v>
      </c>
      <c r="N785" s="36">
        <v>3.61</v>
      </c>
      <c r="O785" s="35">
        <v>2.1389809727078695</v>
      </c>
      <c r="P785" s="35">
        <v>3.7819663575414513</v>
      </c>
      <c r="Q785" s="35">
        <v>3.7303001504712126</v>
      </c>
      <c r="R785" s="37">
        <v>0.46751234010933607</v>
      </c>
      <c r="S785" s="37">
        <v>0.26441271694708346</v>
      </c>
      <c r="T785" s="37">
        <v>0.26807494294358047</v>
      </c>
      <c r="U785" s="36">
        <v>1.4602735312076578</v>
      </c>
      <c r="V785" s="36">
        <v>0.79625443671206853</v>
      </c>
      <c r="W785" s="36">
        <v>0.38710033219125961</v>
      </c>
      <c r="X785" s="36" t="s">
        <v>463</v>
      </c>
      <c r="Y785" s="36" t="s">
        <v>457</v>
      </c>
      <c r="Z785" s="36" t="s">
        <v>276</v>
      </c>
      <c r="AA785" s="38" t="s">
        <v>84</v>
      </c>
      <c r="AB785" s="38" t="s">
        <v>86</v>
      </c>
      <c r="AC785" s="56" t="s">
        <v>585</v>
      </c>
      <c r="AD785" s="38" t="s">
        <v>92</v>
      </c>
      <c r="AE785" s="72" t="str">
        <f>VLOOKUP(AD785,cs_lookup!$A$2:$B$54,2,FALSE)</f>
        <v>1</v>
      </c>
    </row>
    <row r="786" spans="1:31" x14ac:dyDescent="0.25">
      <c r="A786" s="40">
        <v>0.22356187238035924</v>
      </c>
      <c r="B786" s="40">
        <v>0.25488663056807642</v>
      </c>
      <c r="C786" s="40">
        <v>0.46776909510249781</v>
      </c>
      <c r="D786" s="33">
        <v>4.473034642949492</v>
      </c>
      <c r="E786" s="34">
        <v>3.9233128774595141</v>
      </c>
      <c r="F786" s="34">
        <v>2.1378069018879486</v>
      </c>
      <c r="G786" s="28">
        <v>3.2235771287602244E-2</v>
      </c>
      <c r="H786" s="35">
        <v>1.0322357712876022</v>
      </c>
      <c r="I786" s="35">
        <v>4.3333458957442117</v>
      </c>
      <c r="J786" s="35">
        <v>3.8007914340786759</v>
      </c>
      <c r="K786" s="35">
        <v>2.0710451636657257</v>
      </c>
      <c r="L786" s="36">
        <v>2.54</v>
      </c>
      <c r="M786" s="36">
        <v>3.57</v>
      </c>
      <c r="N786" s="36">
        <v>2.79</v>
      </c>
      <c r="O786" s="35">
        <v>2.6218788590705095</v>
      </c>
      <c r="P786" s="35">
        <v>3.6850817034967398</v>
      </c>
      <c r="Q786" s="35">
        <v>2.8799378018924102</v>
      </c>
      <c r="R786" s="37">
        <v>0.38140587485209487</v>
      </c>
      <c r="S786" s="37">
        <v>0.27136440395639244</v>
      </c>
      <c r="T786" s="37">
        <v>0.34722972119151285</v>
      </c>
      <c r="U786" s="36">
        <v>0.5861521468882831</v>
      </c>
      <c r="V786" s="36">
        <v>0.93927805877235127</v>
      </c>
      <c r="W786" s="36">
        <v>1.3471458995426893</v>
      </c>
      <c r="X786" s="36" t="s">
        <v>466</v>
      </c>
      <c r="Y786" s="36" t="s">
        <v>464</v>
      </c>
      <c r="Z786" s="36" t="s">
        <v>276</v>
      </c>
      <c r="AA786" s="38" t="s">
        <v>85</v>
      </c>
      <c r="AB786" s="38" t="s">
        <v>79</v>
      </c>
      <c r="AC786" s="56" t="s">
        <v>585</v>
      </c>
      <c r="AD786" s="38" t="s">
        <v>76</v>
      </c>
      <c r="AE786" s="72" t="str">
        <f>VLOOKUP(AD786,cs_lookup!$A$2:$B$54,2,FALSE)</f>
        <v>2</v>
      </c>
    </row>
    <row r="787" spans="1:31" x14ac:dyDescent="0.25">
      <c r="A787" s="40">
        <v>0.47056829869564765</v>
      </c>
      <c r="B787" s="40">
        <v>0.29821872886181938</v>
      </c>
      <c r="C787" s="40">
        <v>0.22119523609110509</v>
      </c>
      <c r="D787" s="33">
        <v>2.125090030016612</v>
      </c>
      <c r="E787" s="34">
        <v>3.3532434526047266</v>
      </c>
      <c r="F787" s="34">
        <v>4.5208930249660693</v>
      </c>
      <c r="G787" s="28">
        <v>3.9593047901653078E-2</v>
      </c>
      <c r="H787" s="35">
        <v>1.0395930479016531</v>
      </c>
      <c r="I787" s="35">
        <v>2.0441556764023767</v>
      </c>
      <c r="J787" s="35">
        <v>3.2255347026156218</v>
      </c>
      <c r="K787" s="35">
        <v>4.3487141762742452</v>
      </c>
      <c r="L787" s="36">
        <v>2.1</v>
      </c>
      <c r="M787" s="36">
        <v>3.37</v>
      </c>
      <c r="N787" s="36">
        <v>3.75</v>
      </c>
      <c r="O787" s="35">
        <v>2.1831454005934714</v>
      </c>
      <c r="P787" s="35">
        <v>3.5034285714285711</v>
      </c>
      <c r="Q787" s="35">
        <v>3.8984739296311992</v>
      </c>
      <c r="R787" s="37">
        <v>0.45805469472081778</v>
      </c>
      <c r="S787" s="37">
        <v>0.28543467623552443</v>
      </c>
      <c r="T787" s="37">
        <v>0.25651062904365796</v>
      </c>
      <c r="U787" s="36">
        <v>1.0273190169624982</v>
      </c>
      <c r="V787" s="36">
        <v>1.0447880152296083</v>
      </c>
      <c r="W787" s="36">
        <v>0.86232386125979132</v>
      </c>
      <c r="X787" s="36" t="s">
        <v>379</v>
      </c>
      <c r="Y787" s="36" t="s">
        <v>476</v>
      </c>
      <c r="Z787" s="36" t="s">
        <v>275</v>
      </c>
      <c r="AA787" s="38" t="s">
        <v>90</v>
      </c>
      <c r="AB787" s="38" t="s">
        <v>75</v>
      </c>
      <c r="AC787" s="56" t="s">
        <v>586</v>
      </c>
      <c r="AD787" s="38" t="s">
        <v>75</v>
      </c>
      <c r="AE787" s="72" t="str">
        <f>VLOOKUP(AD787,cs_lookup!$A$2:$B$54,2,FALSE)</f>
        <v>X</v>
      </c>
    </row>
    <row r="788" spans="1:31" x14ac:dyDescent="0.25">
      <c r="A788" s="40">
        <v>0.21023215499885914</v>
      </c>
      <c r="B788" s="40">
        <v>0.477774788963995</v>
      </c>
      <c r="C788" s="40">
        <v>0.30138054954865934</v>
      </c>
      <c r="D788" s="33">
        <v>4.756646289457608</v>
      </c>
      <c r="E788" s="34">
        <v>2.0930363491309287</v>
      </c>
      <c r="F788" s="34">
        <v>3.318064160071303</v>
      </c>
      <c r="G788" s="28">
        <v>3.779809371914622E-2</v>
      </c>
      <c r="H788" s="35">
        <v>1.0377980937191462</v>
      </c>
      <c r="I788" s="35">
        <v>4.5834024154074751</v>
      </c>
      <c r="J788" s="35">
        <v>2.0168049660123541</v>
      </c>
      <c r="K788" s="35">
        <v>3.1972155086355873</v>
      </c>
      <c r="L788" s="36">
        <v>2.31</v>
      </c>
      <c r="M788" s="36">
        <v>3.2</v>
      </c>
      <c r="N788" s="36">
        <v>3.42</v>
      </c>
      <c r="O788" s="35">
        <v>2.397313596491228</v>
      </c>
      <c r="P788" s="35">
        <v>3.320953899901268</v>
      </c>
      <c r="Q788" s="35">
        <v>3.54926948051948</v>
      </c>
      <c r="R788" s="37">
        <v>0.41713357879570978</v>
      </c>
      <c r="S788" s="37">
        <v>0.301118302193153</v>
      </c>
      <c r="T788" s="37">
        <v>0.28174811901113733</v>
      </c>
      <c r="U788" s="36">
        <v>0.50399240359841624</v>
      </c>
      <c r="V788" s="36">
        <v>1.5866680486844846</v>
      </c>
      <c r="W788" s="36">
        <v>1.0696807865352456</v>
      </c>
      <c r="X788" s="36" t="s">
        <v>475</v>
      </c>
      <c r="Y788" s="36" t="s">
        <v>510</v>
      </c>
      <c r="Z788" s="36" t="s">
        <v>275</v>
      </c>
      <c r="AA788" s="38" t="s">
        <v>85</v>
      </c>
      <c r="AB788" s="38" t="s">
        <v>76</v>
      </c>
      <c r="AC788" s="56" t="s">
        <v>586</v>
      </c>
      <c r="AD788" s="38" t="s">
        <v>75</v>
      </c>
      <c r="AE788" s="72" t="str">
        <f>VLOOKUP(AD788,cs_lookup!$A$2:$B$54,2,FALSE)</f>
        <v>X</v>
      </c>
    </row>
    <row r="789" spans="1:31" x14ac:dyDescent="0.25">
      <c r="A789" s="40">
        <v>0.53475315880958307</v>
      </c>
      <c r="B789" s="40">
        <v>0.27533399397838931</v>
      </c>
      <c r="C789" s="40">
        <v>0.1828786381645699</v>
      </c>
      <c r="D789" s="33">
        <v>1.8700216792100965</v>
      </c>
      <c r="E789" s="34">
        <v>3.6319525444376803</v>
      </c>
      <c r="F789" s="34">
        <v>5.4681072105322341</v>
      </c>
      <c r="G789" s="28">
        <v>4.1736552960520923E-2</v>
      </c>
      <c r="H789" s="35">
        <v>1.0417365529605209</v>
      </c>
      <c r="I789" s="35">
        <v>1.795100377245729</v>
      </c>
      <c r="J789" s="35">
        <v>3.4864405344287865</v>
      </c>
      <c r="K789" s="35">
        <v>5.2490307602170327</v>
      </c>
      <c r="L789" s="36">
        <v>1.88</v>
      </c>
      <c r="M789" s="36">
        <v>3.65</v>
      </c>
      <c r="N789" s="36">
        <v>4.24</v>
      </c>
      <c r="O789" s="35">
        <v>1.9584647195657792</v>
      </c>
      <c r="P789" s="35">
        <v>3.8023384183059012</v>
      </c>
      <c r="Q789" s="35">
        <v>4.4169629845526091</v>
      </c>
      <c r="R789" s="37">
        <v>0.51060404101724888</v>
      </c>
      <c r="S789" s="37">
        <v>0.26299605400340492</v>
      </c>
      <c r="T789" s="37">
        <v>0.22639990497934617</v>
      </c>
      <c r="U789" s="36">
        <v>1.0472951952049248</v>
      </c>
      <c r="V789" s="36">
        <v>1.0469130231696353</v>
      </c>
      <c r="W789" s="36">
        <v>0.80776817543829527</v>
      </c>
      <c r="X789" s="36" t="s">
        <v>378</v>
      </c>
      <c r="Y789" s="36" t="s">
        <v>380</v>
      </c>
      <c r="Z789" s="36" t="s">
        <v>275</v>
      </c>
      <c r="AA789" s="38" t="s">
        <v>90</v>
      </c>
      <c r="AB789" s="38" t="s">
        <v>75</v>
      </c>
      <c r="AC789" s="56" t="s">
        <v>587</v>
      </c>
      <c r="AD789" s="38" t="s">
        <v>88</v>
      </c>
      <c r="AE789" s="72" t="str">
        <f>VLOOKUP(AD789,cs_lookup!$A$2:$B$54,2,FALSE)</f>
        <v>1</v>
      </c>
    </row>
    <row r="790" spans="1:31" x14ac:dyDescent="0.25">
      <c r="A790" s="40">
        <v>0.14137012885462677</v>
      </c>
      <c r="B790" s="40">
        <v>0.2815497600862833</v>
      </c>
      <c r="C790" s="40">
        <v>0.51264264412995675</v>
      </c>
      <c r="D790" s="33">
        <v>7.0736301091464409</v>
      </c>
      <c r="E790" s="34">
        <v>3.5517700306103674</v>
      </c>
      <c r="F790" s="34">
        <v>1.950676580363643</v>
      </c>
      <c r="G790" s="28">
        <v>6.8137312233288228E-2</v>
      </c>
      <c r="H790" s="35">
        <v>1.0681373122332882</v>
      </c>
      <c r="I790" s="35">
        <v>6.6223977274576411</v>
      </c>
      <c r="J790" s="35">
        <v>3.3251998501805331</v>
      </c>
      <c r="K790" s="35">
        <v>1.826241399886237</v>
      </c>
      <c r="L790" s="36">
        <v>3.95</v>
      </c>
      <c r="M790" s="36">
        <v>3.15</v>
      </c>
      <c r="N790" s="36">
        <v>2.0099999999999998</v>
      </c>
      <c r="O790" s="35">
        <v>4.2191423833214889</v>
      </c>
      <c r="P790" s="35">
        <v>3.3646325335348579</v>
      </c>
      <c r="Q790" s="35">
        <v>2.146955997588909</v>
      </c>
      <c r="R790" s="37">
        <v>0.23701499241956309</v>
      </c>
      <c r="S790" s="37">
        <v>0.2972092762086585</v>
      </c>
      <c r="T790" s="37">
        <v>0.4657757313717783</v>
      </c>
      <c r="U790" s="36">
        <v>0.59646070238617599</v>
      </c>
      <c r="V790" s="36">
        <v>0.94731148259524278</v>
      </c>
      <c r="W790" s="36">
        <v>1.1006211994346475</v>
      </c>
      <c r="X790" s="36" t="s">
        <v>483</v>
      </c>
      <c r="Y790" s="36" t="s">
        <v>319</v>
      </c>
      <c r="Z790" s="36" t="s">
        <v>279</v>
      </c>
      <c r="AA790" s="38" t="s">
        <v>90</v>
      </c>
      <c r="AB790" s="38" t="s">
        <v>75</v>
      </c>
      <c r="AC790" s="56" t="s">
        <v>588</v>
      </c>
      <c r="AD790" s="38" t="s">
        <v>79</v>
      </c>
      <c r="AE790" s="72" t="str">
        <f>VLOOKUP(AD790,cs_lookup!$A$2:$B$54,2,FALSE)</f>
        <v>2</v>
      </c>
    </row>
    <row r="791" spans="1:31" x14ac:dyDescent="0.25">
      <c r="A791" s="40">
        <v>0.39032368329941286</v>
      </c>
      <c r="B791" s="40">
        <v>0.30616180697292672</v>
      </c>
      <c r="C791" s="40">
        <v>0.28609039708019218</v>
      </c>
      <c r="D791" s="33">
        <v>2.5619762335377207</v>
      </c>
      <c r="E791" s="34">
        <v>3.2662467271380717</v>
      </c>
      <c r="F791" s="34">
        <v>3.4953986928813143</v>
      </c>
      <c r="G791" s="28">
        <v>7.3518436055518332E-2</v>
      </c>
      <c r="H791" s="35">
        <v>1.0735184360555183</v>
      </c>
      <c r="I791" s="35">
        <v>2.386522809008587</v>
      </c>
      <c r="J791" s="35">
        <v>3.0425623048816961</v>
      </c>
      <c r="K791" s="35">
        <v>3.2560211128973529</v>
      </c>
      <c r="L791" s="36">
        <v>1.66</v>
      </c>
      <c r="M791" s="36">
        <v>3.4</v>
      </c>
      <c r="N791" s="36">
        <v>5.65</v>
      </c>
      <c r="O791" s="35">
        <v>1.7820406038521603</v>
      </c>
      <c r="P791" s="35">
        <v>3.6499626825887623</v>
      </c>
      <c r="Q791" s="35">
        <v>6.0653791637136791</v>
      </c>
      <c r="R791" s="37">
        <v>0.56115444162065842</v>
      </c>
      <c r="S791" s="37">
        <v>0.27397540385008617</v>
      </c>
      <c r="T791" s="37">
        <v>0.16487015452925538</v>
      </c>
      <c r="U791" s="36">
        <v>0.69557265228468512</v>
      </c>
      <c r="V791" s="36">
        <v>1.1174791702851266</v>
      </c>
      <c r="W791" s="36">
        <v>1.7352467333887704</v>
      </c>
      <c r="X791" s="36" t="s">
        <v>514</v>
      </c>
      <c r="Y791" s="36" t="s">
        <v>482</v>
      </c>
      <c r="Z791" s="36" t="s">
        <v>279</v>
      </c>
      <c r="AA791" s="38" t="s">
        <v>90</v>
      </c>
      <c r="AB791" s="38" t="s">
        <v>75</v>
      </c>
      <c r="AC791" s="56" t="s">
        <v>588</v>
      </c>
      <c r="AD791" s="38" t="s">
        <v>75</v>
      </c>
      <c r="AE791" s="72" t="str">
        <f>VLOOKUP(AD791,cs_lookup!$A$2:$B$54,2,FALSE)</f>
        <v>X</v>
      </c>
    </row>
    <row r="792" spans="1:31" x14ac:dyDescent="0.25">
      <c r="A792" s="40">
        <v>0.13509422093668352</v>
      </c>
      <c r="B792" s="40">
        <v>0.29158898286191731</v>
      </c>
      <c r="C792" s="40">
        <v>0.51083905955131181</v>
      </c>
      <c r="D792" s="33">
        <v>7.4022411400461303</v>
      </c>
      <c r="E792" s="34">
        <v>3.4294848529087001</v>
      </c>
      <c r="F792" s="34">
        <v>1.9575637009400488</v>
      </c>
      <c r="G792" s="28">
        <v>3.3248156889616354E-2</v>
      </c>
      <c r="H792" s="35">
        <v>1.0332481568896164</v>
      </c>
      <c r="I792" s="35">
        <v>7.1640496919240322</v>
      </c>
      <c r="J792" s="35">
        <v>3.3191299012160518</v>
      </c>
      <c r="K792" s="35">
        <v>1.894572652162184</v>
      </c>
      <c r="L792" s="36">
        <v>3.27</v>
      </c>
      <c r="M792" s="36">
        <v>3.2</v>
      </c>
      <c r="N792" s="36">
        <v>2.41</v>
      </c>
      <c r="O792" s="35">
        <v>3.3787214730290454</v>
      </c>
      <c r="P792" s="35">
        <v>3.3063941020467724</v>
      </c>
      <c r="Q792" s="35">
        <v>2.4901280581039758</v>
      </c>
      <c r="R792" s="37">
        <v>0.29596994247161001</v>
      </c>
      <c r="S792" s="37">
        <v>0.30244428496317649</v>
      </c>
      <c r="T792" s="37">
        <v>0.40158577256521349</v>
      </c>
      <c r="U792" s="36">
        <v>0.45644574516090264</v>
      </c>
      <c r="V792" s="36">
        <v>0.96410809315646095</v>
      </c>
      <c r="W792" s="36">
        <v>1.2720546753641693</v>
      </c>
      <c r="X792" s="36" t="s">
        <v>289</v>
      </c>
      <c r="Y792" s="36" t="s">
        <v>332</v>
      </c>
      <c r="Z792" s="36" t="s">
        <v>283</v>
      </c>
      <c r="AA792" s="38" t="s">
        <v>85</v>
      </c>
      <c r="AB792" s="38" t="s">
        <v>76</v>
      </c>
      <c r="AC792" s="56" t="s">
        <v>589</v>
      </c>
      <c r="AD792" s="38" t="s">
        <v>78</v>
      </c>
      <c r="AE792" s="72" t="str">
        <f>VLOOKUP(AD792,cs_lookup!$A$2:$B$54,2,FALSE)</f>
        <v>1</v>
      </c>
    </row>
    <row r="793" spans="1:31" x14ac:dyDescent="0.25">
      <c r="A793" s="40">
        <v>0.51600375291620515</v>
      </c>
      <c r="B793" s="40">
        <v>0.20812282212327465</v>
      </c>
      <c r="C793" s="40">
        <v>0.2577541967778802</v>
      </c>
      <c r="D793" s="33">
        <v>1.9379704010842571</v>
      </c>
      <c r="E793" s="34">
        <v>4.8048550841179889</v>
      </c>
      <c r="F793" s="34">
        <v>3.8796652489105754</v>
      </c>
      <c r="G793" s="28">
        <v>3.4116400674900627E-2</v>
      </c>
      <c r="H793" s="35">
        <v>1.0341164006749006</v>
      </c>
      <c r="I793" s="35">
        <v>1.8740350697653279</v>
      </c>
      <c r="J793" s="35">
        <v>4.6463387303229808</v>
      </c>
      <c r="K793" s="35">
        <v>3.7516717135310587</v>
      </c>
      <c r="L793" s="36">
        <v>2.2599999999999998</v>
      </c>
      <c r="M793" s="36">
        <v>3.57</v>
      </c>
      <c r="N793" s="36">
        <v>3.21</v>
      </c>
      <c r="O793" s="35">
        <v>2.3371030655252754</v>
      </c>
      <c r="P793" s="35">
        <v>3.6917955504093949</v>
      </c>
      <c r="Q793" s="35">
        <v>3.3195136461664312</v>
      </c>
      <c r="R793" s="37">
        <v>0.42788014561747412</v>
      </c>
      <c r="S793" s="37">
        <v>0.27087090450854107</v>
      </c>
      <c r="T793" s="37">
        <v>0.30124894987398487</v>
      </c>
      <c r="U793" s="36">
        <v>1.2059539527630097</v>
      </c>
      <c r="V793" s="36">
        <v>0.76834690865335131</v>
      </c>
      <c r="W793" s="36">
        <v>0.85561857356084081</v>
      </c>
      <c r="X793" s="36" t="s">
        <v>535</v>
      </c>
      <c r="Y793" s="36" t="s">
        <v>337</v>
      </c>
      <c r="Z793" s="36" t="s">
        <v>272</v>
      </c>
      <c r="AA793" s="38" t="s">
        <v>90</v>
      </c>
      <c r="AB793" s="38" t="s">
        <v>74</v>
      </c>
      <c r="AC793" s="56" t="s">
        <v>588</v>
      </c>
      <c r="AD793" s="38" t="s">
        <v>87</v>
      </c>
      <c r="AE793" s="72" t="str">
        <f>VLOOKUP(AD793,cs_lookup!$A$2:$B$54,2,FALSE)</f>
        <v>2</v>
      </c>
    </row>
    <row r="794" spans="1:31" x14ac:dyDescent="0.25">
      <c r="A794" s="21">
        <v>0.42661334678476209</v>
      </c>
      <c r="B794" s="21">
        <v>0.27089045516643029</v>
      </c>
      <c r="C794" s="21">
        <v>0.28371485703518157</v>
      </c>
      <c r="D794" s="22">
        <f t="shared" ref="D794:F857" si="32">(100%/A794)</f>
        <v>2.3440429314662929</v>
      </c>
      <c r="E794" s="23">
        <f t="shared" si="32"/>
        <v>3.6915291067956519</v>
      </c>
      <c r="F794" s="23">
        <f t="shared" si="32"/>
        <v>3.5246656112760313</v>
      </c>
      <c r="G794" s="125">
        <v>3.3582280253917185E-2</v>
      </c>
      <c r="H794" s="8">
        <f t="shared" ref="H794:H857" si="33">(G794/100%) + 1</f>
        <v>1.0335822802539172</v>
      </c>
      <c r="I794" s="8">
        <f t="shared" ref="I794:I857" si="34">D794/H794</f>
        <v>2.2678822733787953</v>
      </c>
      <c r="J794" s="8">
        <f t="shared" ref="J794:J857" si="35">E794/H794</f>
        <v>3.5715870688966964</v>
      </c>
      <c r="K794" s="8">
        <f t="shared" ref="K794:K857" si="36">F794/H794</f>
        <v>3.4101451607801723</v>
      </c>
      <c r="L794" s="24">
        <v>1.56</v>
      </c>
      <c r="M794" s="24">
        <v>4.58</v>
      </c>
      <c r="N794" s="24">
        <v>5.74</v>
      </c>
      <c r="O794" s="8">
        <f t="shared" ref="O794:O857" si="37">(L794*H794)</f>
        <v>1.6123883571961108</v>
      </c>
      <c r="P794" s="8">
        <f t="shared" ref="P794:P857" si="38">(M794*H794)</f>
        <v>4.7338068435629408</v>
      </c>
      <c r="Q794" s="8">
        <f t="shared" ref="Q794:Q857" si="39">(N794*H794)</f>
        <v>5.9327622886574849</v>
      </c>
      <c r="R794" s="25">
        <f t="shared" ref="R794:T857" si="40">(1/O794)</f>
        <v>0.62019797869228377</v>
      </c>
      <c r="S794" s="25">
        <f t="shared" si="40"/>
        <v>0.21124647309169492</v>
      </c>
      <c r="T794" s="25">
        <f t="shared" si="40"/>
        <v>0.16855554821602137</v>
      </c>
      <c r="U794" s="24">
        <f t="shared" ref="U794:W857" si="41">(L794/I794)</f>
        <v>0.68786639338021738</v>
      </c>
      <c r="V794" s="24">
        <f t="shared" si="41"/>
        <v>1.2823430905227278</v>
      </c>
      <c r="W794" s="24">
        <f t="shared" si="41"/>
        <v>1.6832128045501746</v>
      </c>
      <c r="X794" s="24" t="s">
        <v>329</v>
      </c>
      <c r="Y794" s="24" t="s">
        <v>403</v>
      </c>
      <c r="Z794" s="24" t="s">
        <v>281</v>
      </c>
      <c r="AA794" s="26" t="s">
        <v>90</v>
      </c>
      <c r="AB794" s="26" t="s">
        <v>75</v>
      </c>
      <c r="AC794" s="131" t="s">
        <v>592</v>
      </c>
      <c r="AD794" s="72" t="s">
        <v>94</v>
      </c>
      <c r="AE794" s="72" t="str">
        <f>VLOOKUP(AD794,cs_lookup!$A$2:$B$54,2,FALSE)</f>
        <v>1</v>
      </c>
    </row>
    <row r="795" spans="1:31" x14ac:dyDescent="0.25">
      <c r="A795" s="21">
        <v>0.57434133513294916</v>
      </c>
      <c r="B795" s="21">
        <v>0.35961872759969266</v>
      </c>
      <c r="C795" s="21">
        <v>6.5724918197851395E-2</v>
      </c>
      <c r="D795" s="22">
        <f t="shared" si="32"/>
        <v>1.7411249005236911</v>
      </c>
      <c r="E795" s="23">
        <f t="shared" si="32"/>
        <v>2.7807228135047066</v>
      </c>
      <c r="F795" s="23">
        <f t="shared" si="32"/>
        <v>15.214929549089813</v>
      </c>
      <c r="G795" s="125">
        <v>2.8415578463503399E-2</v>
      </c>
      <c r="H795" s="8">
        <f t="shared" si="33"/>
        <v>1.0284155784635034</v>
      </c>
      <c r="I795" s="5">
        <f t="shared" si="34"/>
        <v>1.693016847454806</v>
      </c>
      <c r="J795" s="5">
        <f t="shared" si="35"/>
        <v>2.7038902091110142</v>
      </c>
      <c r="K795" s="5">
        <f t="shared" si="36"/>
        <v>14.794534298888747</v>
      </c>
      <c r="L795">
        <v>1.81</v>
      </c>
      <c r="M795">
        <v>4.03</v>
      </c>
      <c r="N795">
        <v>4.3899999999999997</v>
      </c>
      <c r="O795" s="5">
        <f t="shared" si="37"/>
        <v>1.8614321970189411</v>
      </c>
      <c r="P795" s="5">
        <f t="shared" si="38"/>
        <v>4.1445147812079188</v>
      </c>
      <c r="Q795" s="5">
        <f t="shared" si="39"/>
        <v>4.5147443894547798</v>
      </c>
      <c r="R795" s="6">
        <f t="shared" si="40"/>
        <v>0.53722074948606058</v>
      </c>
      <c r="S795" s="6">
        <f t="shared" si="40"/>
        <v>0.24128276837959545</v>
      </c>
      <c r="T795" s="6">
        <f t="shared" si="40"/>
        <v>0.22149648213434389</v>
      </c>
      <c r="U795">
        <f t="shared" si="41"/>
        <v>1.0690974532953175</v>
      </c>
      <c r="V795">
        <f t="shared" si="41"/>
        <v>1.4904451321361103</v>
      </c>
      <c r="W795">
        <f t="shared" si="41"/>
        <v>0.29673120568112393</v>
      </c>
      <c r="X795" t="s">
        <v>409</v>
      </c>
      <c r="Y795" t="s">
        <v>408</v>
      </c>
      <c r="Z795" t="s">
        <v>281</v>
      </c>
      <c r="AA795" s="26" t="s">
        <v>84</v>
      </c>
      <c r="AB795" s="26" t="s">
        <v>78</v>
      </c>
      <c r="AC795" s="128" t="s">
        <v>592</v>
      </c>
      <c r="AD795" s="72" t="s">
        <v>75</v>
      </c>
      <c r="AE795" s="72" t="str">
        <f>VLOOKUP(AD795,cs_lookup!$A$2:$B$54,2,FALSE)</f>
        <v>X</v>
      </c>
    </row>
    <row r="796" spans="1:31" x14ac:dyDescent="0.25">
      <c r="A796" s="21">
        <v>0.4130413251676231</v>
      </c>
      <c r="B796" s="21">
        <v>0.26675720045788537</v>
      </c>
      <c r="C796" s="21">
        <v>0.29914058108845648</v>
      </c>
      <c r="D796" s="22">
        <f t="shared" si="32"/>
        <v>2.4210652519918523</v>
      </c>
      <c r="E796" s="23">
        <f t="shared" si="32"/>
        <v>3.7487273006446036</v>
      </c>
      <c r="F796" s="23">
        <f t="shared" si="32"/>
        <v>3.3429098665296033</v>
      </c>
      <c r="G796" s="125">
        <v>2.7564506756673435E-2</v>
      </c>
      <c r="H796" s="8">
        <f t="shared" si="33"/>
        <v>1.0275645067566734</v>
      </c>
      <c r="I796" s="5">
        <f t="shared" si="34"/>
        <v>2.3561199672354571</v>
      </c>
      <c r="J796" s="5">
        <f t="shared" si="35"/>
        <v>3.6481673666179866</v>
      </c>
      <c r="K796" s="5">
        <f t="shared" si="36"/>
        <v>3.2532360202678761</v>
      </c>
      <c r="L796">
        <v>2.09</v>
      </c>
      <c r="M796">
        <v>3.44</v>
      </c>
      <c r="N796">
        <v>3.87</v>
      </c>
      <c r="O796" s="5">
        <f t="shared" si="37"/>
        <v>2.1476098191214472</v>
      </c>
      <c r="P796" s="5">
        <f t="shared" si="38"/>
        <v>3.5348219032429564</v>
      </c>
      <c r="Q796" s="5">
        <f t="shared" si="39"/>
        <v>3.9766746411483265</v>
      </c>
      <c r="R796" s="6">
        <f t="shared" si="40"/>
        <v>0.46563392991427277</v>
      </c>
      <c r="S796" s="6">
        <f t="shared" si="40"/>
        <v>0.28289968416303202</v>
      </c>
      <c r="T796" s="6">
        <f t="shared" si="40"/>
        <v>0.25146638592269505</v>
      </c>
      <c r="U796">
        <f t="shared" si="41"/>
        <v>0.88705160563292196</v>
      </c>
      <c r="V796">
        <f t="shared" si="41"/>
        <v>0.94293919502630519</v>
      </c>
      <c r="W796">
        <f t="shared" si="41"/>
        <v>1.1895847629528395</v>
      </c>
      <c r="X796" t="s">
        <v>538</v>
      </c>
      <c r="Y796" t="s">
        <v>524</v>
      </c>
      <c r="Z796" t="s">
        <v>277</v>
      </c>
      <c r="AA796" s="26" t="s">
        <v>90</v>
      </c>
      <c r="AB796" s="26" t="s">
        <v>75</v>
      </c>
      <c r="AC796" s="128" t="s">
        <v>592</v>
      </c>
      <c r="AD796" s="72" t="s">
        <v>74</v>
      </c>
      <c r="AE796" s="72" t="str">
        <f>VLOOKUP(AD796,cs_lookup!$A$2:$B$54,2,FALSE)</f>
        <v>X</v>
      </c>
    </row>
    <row r="797" spans="1:31" x14ac:dyDescent="0.25">
      <c r="A797" s="21">
        <v>0.46298841238744715</v>
      </c>
      <c r="B797" s="21">
        <v>0.31884605897320201</v>
      </c>
      <c r="C797" s="21">
        <v>0.21002367482854872</v>
      </c>
      <c r="D797" s="22">
        <f t="shared" si="32"/>
        <v>2.1598812696918217</v>
      </c>
      <c r="E797" s="23">
        <f t="shared" si="32"/>
        <v>3.1363097390018133</v>
      </c>
      <c r="F797" s="23">
        <f t="shared" si="32"/>
        <v>4.7613679782355138</v>
      </c>
      <c r="G797" s="125">
        <v>2.9459398368337997E-2</v>
      </c>
      <c r="H797" s="8">
        <f t="shared" si="33"/>
        <v>1.029459398368338</v>
      </c>
      <c r="I797" s="5">
        <f t="shared" si="34"/>
        <v>2.0980732927545933</v>
      </c>
      <c r="J797" s="5">
        <f t="shared" si="35"/>
        <v>3.0465599167609421</v>
      </c>
      <c r="K797" s="5">
        <f t="shared" si="36"/>
        <v>4.6251148765868164</v>
      </c>
      <c r="L797">
        <v>4.3600000000000003</v>
      </c>
      <c r="M797">
        <v>3.81</v>
      </c>
      <c r="N797">
        <v>1.86</v>
      </c>
      <c r="O797" s="5">
        <f t="shared" si="37"/>
        <v>4.4884429768859544</v>
      </c>
      <c r="P797" s="5">
        <f t="shared" si="38"/>
        <v>3.9222403077833676</v>
      </c>
      <c r="Q797" s="5">
        <f t="shared" si="39"/>
        <v>1.9147944809651087</v>
      </c>
      <c r="R797" s="6">
        <f t="shared" si="40"/>
        <v>0.22279440891856711</v>
      </c>
      <c r="S797" s="6">
        <f t="shared" si="40"/>
        <v>0.25495633146586688</v>
      </c>
      <c r="T797" s="6">
        <f t="shared" si="40"/>
        <v>0.52224925961556601</v>
      </c>
      <c r="U797">
        <f t="shared" si="41"/>
        <v>2.0780970879600149</v>
      </c>
      <c r="V797">
        <f t="shared" si="41"/>
        <v>1.2505908644825658</v>
      </c>
      <c r="W797">
        <f t="shared" si="41"/>
        <v>0.40215217343371573</v>
      </c>
      <c r="X797" t="s">
        <v>531</v>
      </c>
      <c r="Y797" t="s">
        <v>525</v>
      </c>
      <c r="Z797" t="s">
        <v>277</v>
      </c>
      <c r="AA797" s="26" t="s">
        <v>90</v>
      </c>
      <c r="AB797" s="26" t="s">
        <v>75</v>
      </c>
      <c r="AC797" s="128" t="s">
        <v>592</v>
      </c>
      <c r="AD797" s="72" t="s">
        <v>92</v>
      </c>
      <c r="AE797" s="72" t="str">
        <f>VLOOKUP(AD797,cs_lookup!$A$2:$B$54,2,FALSE)</f>
        <v>1</v>
      </c>
    </row>
    <row r="798" spans="1:31" x14ac:dyDescent="0.25">
      <c r="A798" s="21">
        <v>0.48485603370364888</v>
      </c>
      <c r="B798" s="21">
        <v>0.25178220735097351</v>
      </c>
      <c r="C798" s="21">
        <v>0.24848037564506084</v>
      </c>
      <c r="D798" s="22">
        <f t="shared" si="32"/>
        <v>2.0624678883777996</v>
      </c>
      <c r="E798" s="23">
        <f t="shared" si="32"/>
        <v>3.9716865243223611</v>
      </c>
      <c r="F798" s="23">
        <f t="shared" si="32"/>
        <v>4.0244626860530808</v>
      </c>
      <c r="G798" s="125">
        <v>2.7062119849708965E-2</v>
      </c>
      <c r="H798" s="8">
        <f t="shared" si="33"/>
        <v>1.027062119849709</v>
      </c>
      <c r="I798" s="5">
        <f t="shared" si="34"/>
        <v>2.0081238013914899</v>
      </c>
      <c r="J798" s="5">
        <f t="shared" si="35"/>
        <v>3.8670363238628078</v>
      </c>
      <c r="K798" s="5">
        <f t="shared" si="36"/>
        <v>3.9184218834221873</v>
      </c>
      <c r="L798">
        <v>3.06</v>
      </c>
      <c r="M798">
        <v>3.07</v>
      </c>
      <c r="N798">
        <v>2.67</v>
      </c>
      <c r="O798" s="5">
        <f t="shared" si="37"/>
        <v>3.1428100867401096</v>
      </c>
      <c r="P798" s="5">
        <f t="shared" si="38"/>
        <v>3.1530807079386065</v>
      </c>
      <c r="Q798" s="5">
        <f t="shared" si="39"/>
        <v>2.742255859998723</v>
      </c>
      <c r="R798" s="6">
        <f t="shared" si="40"/>
        <v>0.31818658219887963</v>
      </c>
      <c r="S798" s="6">
        <f t="shared" si="40"/>
        <v>0.3171501438203817</v>
      </c>
      <c r="T798" s="6">
        <f t="shared" si="40"/>
        <v>0.3646632739807385</v>
      </c>
      <c r="U798">
        <f t="shared" si="41"/>
        <v>1.5238104333406304</v>
      </c>
      <c r="V798">
        <f t="shared" si="41"/>
        <v>0.79388962060055257</v>
      </c>
      <c r="W798">
        <f t="shared" si="41"/>
        <v>0.68139676620735201</v>
      </c>
      <c r="X798" t="s">
        <v>526</v>
      </c>
      <c r="Y798" t="s">
        <v>534</v>
      </c>
      <c r="Z798" t="s">
        <v>277</v>
      </c>
      <c r="AA798" s="26" t="s">
        <v>84</v>
      </c>
      <c r="AB798" s="26" t="s">
        <v>86</v>
      </c>
      <c r="AC798" s="128" t="s">
        <v>592</v>
      </c>
      <c r="AD798" s="72" t="s">
        <v>94</v>
      </c>
      <c r="AE798" s="72" t="str">
        <f>VLOOKUP(AD798,cs_lookup!$A$2:$B$54,2,FALSE)</f>
        <v>1</v>
      </c>
    </row>
    <row r="799" spans="1:31" x14ac:dyDescent="0.25">
      <c r="A799" s="21">
        <v>0.69669897565979833</v>
      </c>
      <c r="B799" s="21">
        <v>0.19676000093552948</v>
      </c>
      <c r="C799" s="21">
        <v>0.10290295464229765</v>
      </c>
      <c r="D799" s="22">
        <f t="shared" si="32"/>
        <v>1.4353401324481136</v>
      </c>
      <c r="E799" s="23">
        <f t="shared" si="32"/>
        <v>5.0823337835196529</v>
      </c>
      <c r="F799" s="23">
        <f t="shared" si="32"/>
        <v>9.7178939465452032</v>
      </c>
      <c r="G799" s="125">
        <v>3.0574738342066032E-2</v>
      </c>
      <c r="H799" s="8">
        <f t="shared" si="33"/>
        <v>1.030574738342066</v>
      </c>
      <c r="I799" s="5">
        <f t="shared" si="34"/>
        <v>1.3927569530349762</v>
      </c>
      <c r="J799" s="5">
        <f t="shared" si="35"/>
        <v>4.9315528456440161</v>
      </c>
      <c r="K799" s="5">
        <f t="shared" si="36"/>
        <v>9.429586797536718</v>
      </c>
      <c r="L799">
        <v>1.36</v>
      </c>
      <c r="M799">
        <v>4.97</v>
      </c>
      <c r="N799">
        <v>10.63</v>
      </c>
      <c r="O799" s="5">
        <f t="shared" si="37"/>
        <v>1.4015816441452098</v>
      </c>
      <c r="P799" s="5">
        <f t="shared" si="38"/>
        <v>5.1219564495600682</v>
      </c>
      <c r="Q799" s="5">
        <f t="shared" si="39"/>
        <v>10.955009468576163</v>
      </c>
      <c r="R799" s="6">
        <f t="shared" si="40"/>
        <v>0.7134796636195071</v>
      </c>
      <c r="S799" s="6">
        <f t="shared" si="40"/>
        <v>0.19523789587978463</v>
      </c>
      <c r="T799" s="6">
        <f t="shared" si="40"/>
        <v>9.1282440500708328E-2</v>
      </c>
      <c r="U799">
        <f t="shared" si="41"/>
        <v>0.97648049577954366</v>
      </c>
      <c r="V799">
        <f t="shared" si="41"/>
        <v>1.0077961558071802</v>
      </c>
      <c r="W799">
        <f t="shared" si="41"/>
        <v>1.1273028424508342</v>
      </c>
      <c r="X799" t="s">
        <v>533</v>
      </c>
      <c r="Y799" t="s">
        <v>532</v>
      </c>
      <c r="Z799" t="s">
        <v>277</v>
      </c>
      <c r="AA799" s="26" t="s">
        <v>84</v>
      </c>
      <c r="AB799" s="26" t="s">
        <v>86</v>
      </c>
      <c r="AC799" s="128" t="s">
        <v>592</v>
      </c>
      <c r="AD799" s="72" t="s">
        <v>94</v>
      </c>
      <c r="AE799" s="72" t="str">
        <f>VLOOKUP(AD799,cs_lookup!$A$2:$B$54,2,FALSE)</f>
        <v>1</v>
      </c>
    </row>
    <row r="800" spans="1:31" x14ac:dyDescent="0.25">
      <c r="A800" s="21">
        <v>0.54407190405694628</v>
      </c>
      <c r="B800" s="21">
        <v>0.30844815900462885</v>
      </c>
      <c r="C800" s="21">
        <v>0.14416379506774546</v>
      </c>
      <c r="D800" s="22">
        <f t="shared" si="32"/>
        <v>1.8379923545828478</v>
      </c>
      <c r="E800" s="23">
        <f t="shared" si="32"/>
        <v>3.2420358844968598</v>
      </c>
      <c r="F800" s="23">
        <f t="shared" si="32"/>
        <v>6.9365543514589074</v>
      </c>
      <c r="G800" s="125">
        <v>3.0553099518616733E-2</v>
      </c>
      <c r="H800" s="8">
        <f t="shared" si="33"/>
        <v>1.0305530995186167</v>
      </c>
      <c r="I800" s="5">
        <f t="shared" si="34"/>
        <v>1.7835008748616594</v>
      </c>
      <c r="J800" s="5">
        <f t="shared" si="35"/>
        <v>3.1459183287219767</v>
      </c>
      <c r="K800" s="5">
        <f t="shared" si="36"/>
        <v>6.7309043606768562</v>
      </c>
      <c r="L800">
        <v>1.74</v>
      </c>
      <c r="M800">
        <v>3.51</v>
      </c>
      <c r="N800">
        <v>5.85</v>
      </c>
      <c r="O800" s="5">
        <f t="shared" si="37"/>
        <v>1.793162393162393</v>
      </c>
      <c r="P800" s="5">
        <f t="shared" si="38"/>
        <v>3.6172413793103444</v>
      </c>
      <c r="Q800" s="5">
        <f t="shared" si="39"/>
        <v>6.0287356321839072</v>
      </c>
      <c r="R800" s="6">
        <f t="shared" si="40"/>
        <v>0.55767397521449003</v>
      </c>
      <c r="S800" s="6">
        <f t="shared" si="40"/>
        <v>0.2764537654909438</v>
      </c>
      <c r="T800" s="6">
        <f t="shared" si="40"/>
        <v>0.16587225929456628</v>
      </c>
      <c r="U800">
        <f t="shared" si="41"/>
        <v>0.97560927753117377</v>
      </c>
      <c r="V800">
        <f t="shared" si="41"/>
        <v>1.1157314441236401</v>
      </c>
      <c r="W800">
        <f t="shared" si="41"/>
        <v>0.86912540819577577</v>
      </c>
      <c r="X800" t="s">
        <v>557</v>
      </c>
      <c r="Y800" t="s">
        <v>563</v>
      </c>
      <c r="Z800" t="s">
        <v>272</v>
      </c>
      <c r="AA800" s="26" t="s">
        <v>84</v>
      </c>
      <c r="AB800" s="26" t="s">
        <v>78</v>
      </c>
      <c r="AC800" s="128" t="s">
        <v>592</v>
      </c>
      <c r="AD800" s="72" t="s">
        <v>100</v>
      </c>
      <c r="AE800" s="72" t="str">
        <f>VLOOKUP(AD800,cs_lookup!$A$2:$B$54,2,FALSE)</f>
        <v>1</v>
      </c>
    </row>
    <row r="801" spans="1:31" x14ac:dyDescent="0.25">
      <c r="A801" s="21">
        <v>0.1929689270149347</v>
      </c>
      <c r="B801" s="21">
        <v>0.60574258138414605</v>
      </c>
      <c r="C801" s="21">
        <v>0.19883389983309505</v>
      </c>
      <c r="D801" s="22">
        <f t="shared" si="32"/>
        <v>5.1821814810765137</v>
      </c>
      <c r="E801" s="23">
        <f t="shared" si="32"/>
        <v>1.6508662767523459</v>
      </c>
      <c r="F801" s="23">
        <f t="shared" si="32"/>
        <v>5.0293234747164295</v>
      </c>
      <c r="G801" s="125">
        <v>3.306748154329453E-2</v>
      </c>
      <c r="H801" s="8">
        <f t="shared" si="33"/>
        <v>1.0330674815432945</v>
      </c>
      <c r="I801" s="5">
        <f t="shared" si="34"/>
        <v>5.0163049110159559</v>
      </c>
      <c r="J801" s="5">
        <f t="shared" si="35"/>
        <v>1.5980236589057326</v>
      </c>
      <c r="K801" s="5">
        <f t="shared" si="36"/>
        <v>4.8683397402105308</v>
      </c>
      <c r="L801">
        <v>2.87</v>
      </c>
      <c r="M801">
        <v>2.77</v>
      </c>
      <c r="N801">
        <v>3.09</v>
      </c>
      <c r="O801" s="5">
        <f t="shared" si="37"/>
        <v>2.9649036720292554</v>
      </c>
      <c r="P801" s="5">
        <f t="shared" si="38"/>
        <v>2.8615969238749259</v>
      </c>
      <c r="Q801" s="5">
        <f t="shared" si="39"/>
        <v>3.19217851796878</v>
      </c>
      <c r="R801" s="6">
        <f t="shared" si="40"/>
        <v>0.33727908580435417</v>
      </c>
      <c r="S801" s="6">
        <f t="shared" si="40"/>
        <v>0.3494552260860998</v>
      </c>
      <c r="T801" s="6">
        <f t="shared" si="40"/>
        <v>0.3132656881095458</v>
      </c>
      <c r="U801">
        <f t="shared" si="41"/>
        <v>0.57213428029412527</v>
      </c>
      <c r="V801">
        <f t="shared" si="41"/>
        <v>1.7333911075489292</v>
      </c>
      <c r="W801">
        <f t="shared" si="41"/>
        <v>0.63471330369116208</v>
      </c>
      <c r="X801" t="s">
        <v>297</v>
      </c>
      <c r="Y801" t="s">
        <v>492</v>
      </c>
      <c r="Z801" t="s">
        <v>273</v>
      </c>
      <c r="AA801" s="26" t="s">
        <v>90</v>
      </c>
      <c r="AB801" s="26" t="s">
        <v>73</v>
      </c>
      <c r="AC801" s="128" t="s">
        <v>592</v>
      </c>
      <c r="AD801" s="72" t="s">
        <v>76</v>
      </c>
      <c r="AE801" s="72" t="str">
        <f>VLOOKUP(AD801,cs_lookup!$A$2:$B$54,2,FALSE)</f>
        <v>2</v>
      </c>
    </row>
    <row r="802" spans="1:31" x14ac:dyDescent="0.25">
      <c r="A802" s="21">
        <v>0</v>
      </c>
      <c r="B802" s="21">
        <v>0.60865446702079573</v>
      </c>
      <c r="C802" s="21">
        <v>0.37892835967091504</v>
      </c>
      <c r="D802" s="22" t="e">
        <f t="shared" si="32"/>
        <v>#DIV/0!</v>
      </c>
      <c r="E802" s="23">
        <f t="shared" si="32"/>
        <v>1.6429683082664919</v>
      </c>
      <c r="F802" s="23">
        <f t="shared" si="32"/>
        <v>2.6390212674196838</v>
      </c>
      <c r="G802" s="125">
        <v>3.2789629714361945E-2</v>
      </c>
      <c r="H802" s="8">
        <f t="shared" si="33"/>
        <v>1.0327896297143619</v>
      </c>
      <c r="I802" s="5" t="e">
        <f t="shared" si="34"/>
        <v>#DIV/0!</v>
      </c>
      <c r="J802" s="5">
        <f t="shared" si="35"/>
        <v>1.5908063568772342</v>
      </c>
      <c r="K802" s="5">
        <f t="shared" si="36"/>
        <v>2.5552360243484982</v>
      </c>
      <c r="L802">
        <v>2.2400000000000002</v>
      </c>
      <c r="M802">
        <v>2.91</v>
      </c>
      <c r="N802">
        <v>4.12</v>
      </c>
      <c r="O802" s="5">
        <f t="shared" si="37"/>
        <v>2.313448770560171</v>
      </c>
      <c r="P802" s="5">
        <f t="shared" si="38"/>
        <v>3.0054178224687935</v>
      </c>
      <c r="Q802" s="5">
        <f t="shared" si="39"/>
        <v>4.2550932744231718</v>
      </c>
      <c r="R802" s="6">
        <f t="shared" si="40"/>
        <v>0.4322550871778601</v>
      </c>
      <c r="S802" s="6">
        <f t="shared" si="40"/>
        <v>0.33273243824000232</v>
      </c>
      <c r="T802" s="6">
        <f t="shared" si="40"/>
        <v>0.23501247458213753</v>
      </c>
      <c r="U802" t="e">
        <f t="shared" si="41"/>
        <v>#DIV/0!</v>
      </c>
      <c r="V802">
        <f t="shared" si="41"/>
        <v>1.8292609829095441</v>
      </c>
      <c r="W802">
        <f t="shared" si="41"/>
        <v>1.6123755147239152</v>
      </c>
      <c r="X802" t="s">
        <v>296</v>
      </c>
      <c r="Y802" t="s">
        <v>298</v>
      </c>
      <c r="Z802" t="s">
        <v>273</v>
      </c>
      <c r="AA802" s="26" t="s">
        <v>90</v>
      </c>
      <c r="AB802" s="26" t="s">
        <v>73</v>
      </c>
      <c r="AC802" s="128" t="s">
        <v>592</v>
      </c>
      <c r="AD802" s="72" t="s">
        <v>74</v>
      </c>
      <c r="AE802" s="72" t="str">
        <f>VLOOKUP(AD802,cs_lookup!$A$2:$B$54,2,FALSE)</f>
        <v>X</v>
      </c>
    </row>
    <row r="803" spans="1:31" x14ac:dyDescent="0.25">
      <c r="A803" s="21">
        <v>0.81868953075621209</v>
      </c>
      <c r="B803" s="21">
        <v>0.13484216849276529</v>
      </c>
      <c r="C803" s="21">
        <v>3.9910095722561906E-2</v>
      </c>
      <c r="D803" s="22">
        <f t="shared" si="32"/>
        <v>1.2214642577343258</v>
      </c>
      <c r="E803" s="23">
        <f t="shared" si="32"/>
        <v>7.4160777090562231</v>
      </c>
      <c r="F803" s="23">
        <f t="shared" si="32"/>
        <v>25.056316751319684</v>
      </c>
      <c r="G803" s="125">
        <v>3.958232543138207E-2</v>
      </c>
      <c r="H803" s="8">
        <f t="shared" si="33"/>
        <v>1.0395823254313821</v>
      </c>
      <c r="I803" s="5">
        <f t="shared" si="34"/>
        <v>1.174956737772038</v>
      </c>
      <c r="J803" s="5">
        <f t="shared" si="35"/>
        <v>7.1337089210119737</v>
      </c>
      <c r="K803" s="5">
        <f t="shared" si="36"/>
        <v>24.10229198627669</v>
      </c>
      <c r="L803">
        <v>1.44</v>
      </c>
      <c r="M803">
        <v>5</v>
      </c>
      <c r="N803">
        <v>6.89</v>
      </c>
      <c r="O803" s="5">
        <f t="shared" si="37"/>
        <v>1.4969985486211901</v>
      </c>
      <c r="P803" s="5">
        <f t="shared" si="38"/>
        <v>5.1979116271569108</v>
      </c>
      <c r="Q803" s="5">
        <f t="shared" si="39"/>
        <v>7.1627222222222224</v>
      </c>
      <c r="R803" s="6">
        <f t="shared" si="40"/>
        <v>0.66800331965655513</v>
      </c>
      <c r="S803" s="6">
        <f t="shared" si="40"/>
        <v>0.19238495606108785</v>
      </c>
      <c r="T803" s="6">
        <f t="shared" si="40"/>
        <v>0.13961172428235696</v>
      </c>
      <c r="U803">
        <f t="shared" si="41"/>
        <v>1.2255770393134124</v>
      </c>
      <c r="V803">
        <f t="shared" si="41"/>
        <v>0.70089767543959591</v>
      </c>
      <c r="W803">
        <f t="shared" si="41"/>
        <v>0.28586492952301024</v>
      </c>
      <c r="X803" t="s">
        <v>312</v>
      </c>
      <c r="Y803" t="s">
        <v>315</v>
      </c>
      <c r="Z803" t="s">
        <v>268</v>
      </c>
      <c r="AA803" s="26" t="s">
        <v>84</v>
      </c>
      <c r="AB803" s="26" t="s">
        <v>94</v>
      </c>
      <c r="AC803" s="128" t="s">
        <v>593</v>
      </c>
      <c r="AD803" s="72" t="s">
        <v>79</v>
      </c>
      <c r="AE803" s="72" t="str">
        <f>VLOOKUP(AD803,cs_lookup!$A$2:$B$54,2,FALSE)</f>
        <v>2</v>
      </c>
    </row>
    <row r="804" spans="1:31" x14ac:dyDescent="0.25">
      <c r="A804" s="21">
        <v>5.3167304128248195E-2</v>
      </c>
      <c r="B804" s="21">
        <v>0.38924364799266781</v>
      </c>
      <c r="C804" s="21">
        <v>0.51131554254385192</v>
      </c>
      <c r="D804" s="22">
        <f t="shared" si="32"/>
        <v>18.808551917318155</v>
      </c>
      <c r="E804" s="23">
        <f t="shared" si="32"/>
        <v>2.5690849552895902</v>
      </c>
      <c r="F804" s="23">
        <f t="shared" si="32"/>
        <v>1.9557394931217782</v>
      </c>
      <c r="G804" s="125">
        <v>3.9375628362060988E-2</v>
      </c>
      <c r="H804" s="8">
        <f t="shared" si="33"/>
        <v>1.039375628362061</v>
      </c>
      <c r="I804" s="5">
        <f t="shared" si="34"/>
        <v>18.096010146936308</v>
      </c>
      <c r="J804" s="5">
        <f t="shared" si="35"/>
        <v>2.471757933499152</v>
      </c>
      <c r="K804" s="5">
        <f t="shared" si="36"/>
        <v>1.8816484048253119</v>
      </c>
      <c r="L804">
        <v>8.9499999999999993</v>
      </c>
      <c r="M804">
        <v>5.88</v>
      </c>
      <c r="N804">
        <v>1.32</v>
      </c>
      <c r="O804" s="5">
        <f t="shared" si="37"/>
        <v>9.3024118738404447</v>
      </c>
      <c r="P804" s="5">
        <f t="shared" si="38"/>
        <v>6.1115286947689187</v>
      </c>
      <c r="Q804" s="5">
        <f t="shared" si="39"/>
        <v>1.3719758294379205</v>
      </c>
      <c r="R804" s="6">
        <f t="shared" si="40"/>
        <v>0.1074990027921819</v>
      </c>
      <c r="S804" s="6">
        <f t="shared" si="40"/>
        <v>0.16362518282143332</v>
      </c>
      <c r="T804" s="6">
        <f t="shared" si="40"/>
        <v>0.72887581438638471</v>
      </c>
      <c r="U804">
        <f t="shared" si="41"/>
        <v>0.49458416122270205</v>
      </c>
      <c r="V804">
        <f t="shared" si="41"/>
        <v>2.3788737239637214</v>
      </c>
      <c r="W804">
        <f t="shared" si="41"/>
        <v>0.70151256558610153</v>
      </c>
      <c r="X804" t="s">
        <v>314</v>
      </c>
      <c r="Y804" t="s">
        <v>288</v>
      </c>
      <c r="Z804" t="s">
        <v>268</v>
      </c>
      <c r="AA804" s="26" t="s">
        <v>85</v>
      </c>
      <c r="AB804" s="26" t="s">
        <v>76</v>
      </c>
      <c r="AC804" s="128" t="s">
        <v>593</v>
      </c>
      <c r="AD804" s="72" t="s">
        <v>102</v>
      </c>
      <c r="AE804" s="72" t="str">
        <f>VLOOKUP(AD804,cs_lookup!$A$2:$B$54,2,FALSE)</f>
        <v>2</v>
      </c>
    </row>
    <row r="805" spans="1:31" x14ac:dyDescent="0.25">
      <c r="A805" s="21">
        <v>0.20780149984804888</v>
      </c>
      <c r="B805" s="21">
        <v>0.15287273036074336</v>
      </c>
      <c r="C805" s="21">
        <v>0.55222623700878981</v>
      </c>
      <c r="D805" s="22">
        <f t="shared" si="32"/>
        <v>4.8122848041579687</v>
      </c>
      <c r="E805" s="23">
        <f t="shared" si="32"/>
        <v>6.5413890210519385</v>
      </c>
      <c r="F805" s="23">
        <f t="shared" si="32"/>
        <v>1.8108520258230378</v>
      </c>
      <c r="G805" s="125">
        <v>2.7987485055343431E-2</v>
      </c>
      <c r="H805" s="8">
        <f t="shared" si="33"/>
        <v>1.0279874850553434</v>
      </c>
      <c r="I805" s="5">
        <f t="shared" si="34"/>
        <v>4.681267889072493</v>
      </c>
      <c r="J805" s="5">
        <f t="shared" si="35"/>
        <v>6.363296359293491</v>
      </c>
      <c r="K805" s="5">
        <f t="shared" si="36"/>
        <v>1.7615506532412188</v>
      </c>
      <c r="L805">
        <v>1.92</v>
      </c>
      <c r="M805">
        <v>4.0199999999999996</v>
      </c>
      <c r="N805">
        <v>3.87</v>
      </c>
      <c r="O805" s="5">
        <f t="shared" si="37"/>
        <v>1.9737359713062592</v>
      </c>
      <c r="P805" s="5">
        <f t="shared" si="38"/>
        <v>4.1325096899224798</v>
      </c>
      <c r="Q805" s="5">
        <f t="shared" si="39"/>
        <v>3.9783115671641793</v>
      </c>
      <c r="R805" s="6">
        <f t="shared" si="40"/>
        <v>0.50665337944779887</v>
      </c>
      <c r="S805" s="6">
        <f t="shared" si="40"/>
        <v>0.2419837036168592</v>
      </c>
      <c r="T805" s="6">
        <f t="shared" si="40"/>
        <v>0.25136291693534202</v>
      </c>
      <c r="U805">
        <f t="shared" si="41"/>
        <v>0.41014529514148623</v>
      </c>
      <c r="V805">
        <f t="shared" si="41"/>
        <v>0.63174803954067849</v>
      </c>
      <c r="W805">
        <f t="shared" si="41"/>
        <v>2.196928026383616</v>
      </c>
      <c r="X805" t="s">
        <v>382</v>
      </c>
      <c r="Y805" t="s">
        <v>313</v>
      </c>
      <c r="Z805" t="s">
        <v>268</v>
      </c>
      <c r="AA805" s="26" t="s">
        <v>85</v>
      </c>
      <c r="AB805" s="26" t="s">
        <v>96</v>
      </c>
      <c r="AC805" s="128" t="s">
        <v>593</v>
      </c>
      <c r="AD805" s="72" t="s">
        <v>102</v>
      </c>
      <c r="AE805" s="72" t="str">
        <f>VLOOKUP(AD805,cs_lookup!$A$2:$B$54,2,FALSE)</f>
        <v>2</v>
      </c>
    </row>
    <row r="806" spans="1:31" x14ac:dyDescent="0.25">
      <c r="A806" s="21">
        <v>0.2583797960467164</v>
      </c>
      <c r="B806" s="21">
        <v>0.36059203954693403</v>
      </c>
      <c r="C806" s="21">
        <v>0.35728908718155628</v>
      </c>
      <c r="D806" s="22">
        <f t="shared" si="32"/>
        <v>3.8702716516549724</v>
      </c>
      <c r="E806" s="23">
        <f t="shared" si="32"/>
        <v>2.7732170717258491</v>
      </c>
      <c r="F806" s="23">
        <f t="shared" si="32"/>
        <v>2.7988540257090206</v>
      </c>
      <c r="G806" s="125">
        <v>3.2850815790980592E-2</v>
      </c>
      <c r="H806" s="8">
        <f t="shared" si="33"/>
        <v>1.0328508157909806</v>
      </c>
      <c r="I806" s="5">
        <f t="shared" si="34"/>
        <v>3.7471739311073988</v>
      </c>
      <c r="J806" s="5">
        <f t="shared" si="35"/>
        <v>2.6850122295755332</v>
      </c>
      <c r="K806" s="5">
        <f t="shared" si="36"/>
        <v>2.7098337755250692</v>
      </c>
      <c r="L806">
        <v>2.39</v>
      </c>
      <c r="M806">
        <v>3.25</v>
      </c>
      <c r="N806">
        <v>3.26</v>
      </c>
      <c r="O806" s="5">
        <f t="shared" si="37"/>
        <v>2.4685134497404437</v>
      </c>
      <c r="P806" s="5">
        <f t="shared" si="38"/>
        <v>3.3567651513206869</v>
      </c>
      <c r="Q806" s="5">
        <f t="shared" si="39"/>
        <v>3.3670936594785963</v>
      </c>
      <c r="R806" s="6">
        <f t="shared" si="40"/>
        <v>0.40510210714272055</v>
      </c>
      <c r="S806" s="6">
        <f t="shared" si="40"/>
        <v>0.29790585725264684</v>
      </c>
      <c r="T806" s="6">
        <f t="shared" si="40"/>
        <v>0.29699203560463261</v>
      </c>
      <c r="U806">
        <f t="shared" si="41"/>
        <v>0.63781400168251212</v>
      </c>
      <c r="V806">
        <f t="shared" si="41"/>
        <v>1.2104227921947992</v>
      </c>
      <c r="W806">
        <f t="shared" si="41"/>
        <v>1.2030258200499135</v>
      </c>
      <c r="X806" t="s">
        <v>317</v>
      </c>
      <c r="Y806" t="s">
        <v>391</v>
      </c>
      <c r="Z806" t="s">
        <v>279</v>
      </c>
      <c r="AA806" s="26" t="s">
        <v>90</v>
      </c>
      <c r="AB806" s="26" t="s">
        <v>75</v>
      </c>
      <c r="AC806" s="128" t="s">
        <v>593</v>
      </c>
      <c r="AD806" s="72" t="s">
        <v>94</v>
      </c>
      <c r="AE806" s="72" t="str">
        <f>VLOOKUP(AD806,cs_lookup!$A$2:$B$54,2,FALSE)</f>
        <v>1</v>
      </c>
    </row>
    <row r="807" spans="1:31" x14ac:dyDescent="0.25">
      <c r="A807" s="21">
        <v>0.1948165125109507</v>
      </c>
      <c r="B807" s="21">
        <v>0.36262755404590685</v>
      </c>
      <c r="C807" s="21">
        <v>0.41061536389251163</v>
      </c>
      <c r="D807" s="22">
        <f t="shared" si="32"/>
        <v>5.133035116537104</v>
      </c>
      <c r="E807" s="23">
        <f t="shared" si="32"/>
        <v>2.7576503463203599</v>
      </c>
      <c r="F807" s="23">
        <f t="shared" si="32"/>
        <v>2.4353691749872608</v>
      </c>
      <c r="G807" s="125">
        <v>3.3178800902538885E-2</v>
      </c>
      <c r="H807" s="8">
        <f t="shared" si="33"/>
        <v>1.0331788009025389</v>
      </c>
      <c r="I807" s="5">
        <f t="shared" si="34"/>
        <v>4.9681963199913834</v>
      </c>
      <c r="J807" s="5">
        <f t="shared" si="35"/>
        <v>2.6690930397636881</v>
      </c>
      <c r="K807" s="5">
        <f t="shared" si="36"/>
        <v>2.3571613866446262</v>
      </c>
      <c r="L807">
        <v>2.37</v>
      </c>
      <c r="M807">
        <v>3.02</v>
      </c>
      <c r="N807">
        <v>3.57</v>
      </c>
      <c r="O807" s="5">
        <f t="shared" si="37"/>
        <v>2.4486337581390174</v>
      </c>
      <c r="P807" s="5">
        <f t="shared" si="38"/>
        <v>3.1201999787256676</v>
      </c>
      <c r="Q807" s="5">
        <f t="shared" si="39"/>
        <v>3.6884483192220636</v>
      </c>
      <c r="R807" s="6">
        <f t="shared" si="40"/>
        <v>0.40839100444323229</v>
      </c>
      <c r="S807" s="6">
        <f t="shared" si="40"/>
        <v>0.32049227832134453</v>
      </c>
      <c r="T807" s="6">
        <f t="shared" si="40"/>
        <v>0.27111671723542313</v>
      </c>
      <c r="U807">
        <f t="shared" si="41"/>
        <v>0.47703428917722607</v>
      </c>
      <c r="V807">
        <f t="shared" si="41"/>
        <v>1.1314704864193794</v>
      </c>
      <c r="W807">
        <f t="shared" si="41"/>
        <v>1.5145335487960907</v>
      </c>
      <c r="X807" t="s">
        <v>482</v>
      </c>
      <c r="Y807" t="s">
        <v>513</v>
      </c>
      <c r="Z807" t="s">
        <v>279</v>
      </c>
      <c r="AA807" s="26" t="s">
        <v>90</v>
      </c>
      <c r="AB807" s="26" t="s">
        <v>75</v>
      </c>
      <c r="AC807" s="128" t="s">
        <v>593</v>
      </c>
      <c r="AD807" s="72" t="s">
        <v>79</v>
      </c>
      <c r="AE807" s="72" t="str">
        <f>VLOOKUP(AD807,cs_lookup!$A$2:$B$54,2,FALSE)</f>
        <v>2</v>
      </c>
    </row>
    <row r="808" spans="1:31" x14ac:dyDescent="0.25">
      <c r="A808" s="21">
        <v>0.56290925637423406</v>
      </c>
      <c r="B808" s="21">
        <v>0.21241944880116395</v>
      </c>
      <c r="C808" s="21">
        <v>0.21201793951442918</v>
      </c>
      <c r="D808" s="22">
        <f t="shared" si="32"/>
        <v>1.7764852659221129</v>
      </c>
      <c r="E808" s="23">
        <f t="shared" si="32"/>
        <v>4.7076668621622018</v>
      </c>
      <c r="F808" s="23">
        <f t="shared" si="32"/>
        <v>4.7165820132496084</v>
      </c>
      <c r="G808" s="125">
        <v>3.6794813750175237E-2</v>
      </c>
      <c r="H808" s="8">
        <f t="shared" si="33"/>
        <v>1.0367948137501752</v>
      </c>
      <c r="I808" s="5">
        <f t="shared" si="34"/>
        <v>1.713439575856301</v>
      </c>
      <c r="J808" s="5">
        <f t="shared" si="35"/>
        <v>4.5405964610626954</v>
      </c>
      <c r="K808" s="5">
        <f t="shared" si="36"/>
        <v>4.549195222330761</v>
      </c>
      <c r="L808">
        <v>1.51</v>
      </c>
      <c r="M808">
        <v>4.43</v>
      </c>
      <c r="N808">
        <v>6.72</v>
      </c>
      <c r="O808" s="5">
        <f t="shared" si="37"/>
        <v>1.5655601687627647</v>
      </c>
      <c r="P808" s="5">
        <f t="shared" si="38"/>
        <v>4.593001024913276</v>
      </c>
      <c r="Q808" s="5">
        <f t="shared" si="39"/>
        <v>6.9672611484011773</v>
      </c>
      <c r="R808" s="6">
        <f t="shared" si="40"/>
        <v>0.63874900495857834</v>
      </c>
      <c r="S808" s="6">
        <f t="shared" si="40"/>
        <v>0.21772257279626489</v>
      </c>
      <c r="T808" s="6">
        <f t="shared" si="40"/>
        <v>0.14352842224515677</v>
      </c>
      <c r="U808">
        <f t="shared" si="41"/>
        <v>0.88126831040736819</v>
      </c>
      <c r="V808">
        <f t="shared" si="41"/>
        <v>0.97564274605525914</v>
      </c>
      <c r="W808">
        <f t="shared" si="41"/>
        <v>1.4771843527429531</v>
      </c>
      <c r="X808" t="s">
        <v>390</v>
      </c>
      <c r="Y808" t="s">
        <v>483</v>
      </c>
      <c r="Z808" t="s">
        <v>279</v>
      </c>
      <c r="AA808" s="26" t="s">
        <v>84</v>
      </c>
      <c r="AB808" s="26" t="s">
        <v>86</v>
      </c>
      <c r="AC808" s="128" t="s">
        <v>593</v>
      </c>
      <c r="AD808" s="72" t="s">
        <v>79</v>
      </c>
      <c r="AE808" s="72" t="str">
        <f>VLOOKUP(AD808,cs_lookup!$A$2:$B$54,2,FALSE)</f>
        <v>2</v>
      </c>
    </row>
    <row r="809" spans="1:31" x14ac:dyDescent="0.25">
      <c r="A809" s="21">
        <v>0.28624572130836551</v>
      </c>
      <c r="B809" s="21">
        <v>0.36043878241030913</v>
      </c>
      <c r="C809" s="21">
        <v>0.33301184147276192</v>
      </c>
      <c r="D809" s="22">
        <f t="shared" si="32"/>
        <v>3.4935020004114734</v>
      </c>
      <c r="E809" s="23">
        <f t="shared" si="32"/>
        <v>2.7743962325941935</v>
      </c>
      <c r="F809" s="23">
        <f t="shared" si="32"/>
        <v>3.0028962200786879</v>
      </c>
      <c r="G809" s="125">
        <v>3.4903962762956819E-2</v>
      </c>
      <c r="H809" s="8">
        <f t="shared" si="33"/>
        <v>1.0349039627629568</v>
      </c>
      <c r="I809" s="5">
        <f t="shared" si="34"/>
        <v>3.3756774793717308</v>
      </c>
      <c r="J809" s="5">
        <f t="shared" si="35"/>
        <v>2.6808248228049978</v>
      </c>
      <c r="K809" s="5">
        <f t="shared" si="36"/>
        <v>2.9016182449061669</v>
      </c>
      <c r="L809">
        <v>2.06</v>
      </c>
      <c r="M809">
        <v>3.42</v>
      </c>
      <c r="N809">
        <v>3.89</v>
      </c>
      <c r="O809" s="5">
        <f t="shared" si="37"/>
        <v>2.131902163291691</v>
      </c>
      <c r="P809" s="5">
        <f t="shared" si="38"/>
        <v>3.5393715526493121</v>
      </c>
      <c r="Q809" s="5">
        <f t="shared" si="39"/>
        <v>4.0257764151479023</v>
      </c>
      <c r="R809" s="6">
        <f t="shared" si="40"/>
        <v>0.46906467717823597</v>
      </c>
      <c r="S809" s="6">
        <f t="shared" si="40"/>
        <v>0.28253603362197843</v>
      </c>
      <c r="T809" s="6">
        <f t="shared" si="40"/>
        <v>0.24839928919978563</v>
      </c>
      <c r="U809">
        <f t="shared" si="41"/>
        <v>0.61024787249029488</v>
      </c>
      <c r="V809">
        <f t="shared" si="41"/>
        <v>1.2757267729346033</v>
      </c>
      <c r="W809">
        <f t="shared" si="41"/>
        <v>1.3406312173660169</v>
      </c>
      <c r="X809" t="s">
        <v>331</v>
      </c>
      <c r="Y809" t="s">
        <v>540</v>
      </c>
      <c r="Z809" t="s">
        <v>283</v>
      </c>
      <c r="AA809" s="26" t="s">
        <v>90</v>
      </c>
      <c r="AB809" s="26" t="s">
        <v>75</v>
      </c>
      <c r="AC809" s="128" t="s">
        <v>593</v>
      </c>
      <c r="AD809" s="72" t="s">
        <v>79</v>
      </c>
      <c r="AE809" s="72" t="str">
        <f>VLOOKUP(AD809,cs_lookup!$A$2:$B$54,2,FALSE)</f>
        <v>2</v>
      </c>
    </row>
    <row r="810" spans="1:31" x14ac:dyDescent="0.25">
      <c r="A810" s="21">
        <v>0.36617111064516922</v>
      </c>
      <c r="B810" s="21">
        <v>0.24580570145599567</v>
      </c>
      <c r="C810" s="21">
        <v>0.35793586195809535</v>
      </c>
      <c r="D810" s="22">
        <f t="shared" si="32"/>
        <v>2.7309636695206958</v>
      </c>
      <c r="E810" s="23">
        <f t="shared" si="32"/>
        <v>4.0682538853925676</v>
      </c>
      <c r="F810" s="23">
        <f t="shared" si="32"/>
        <v>2.7937966163252819</v>
      </c>
      <c r="G810" s="125">
        <v>1.5807577253266647E-2</v>
      </c>
      <c r="H810" s="8">
        <f t="shared" si="33"/>
        <v>1.0158075772532666</v>
      </c>
      <c r="I810" s="5">
        <f t="shared" si="34"/>
        <v>2.6884655427607598</v>
      </c>
      <c r="J810" s="5">
        <f t="shared" si="35"/>
        <v>4.0049454015622574</v>
      </c>
      <c r="K810" s="5">
        <f t="shared" si="36"/>
        <v>2.7503207092426694</v>
      </c>
      <c r="L810">
        <v>1.93</v>
      </c>
      <c r="M810">
        <v>3.55</v>
      </c>
      <c r="N810">
        <v>4.63</v>
      </c>
      <c r="O810" s="5">
        <f t="shared" si="37"/>
        <v>1.9605086240988046</v>
      </c>
      <c r="P810" s="5">
        <f t="shared" si="38"/>
        <v>3.6061168992490966</v>
      </c>
      <c r="Q810" s="5">
        <f t="shared" si="39"/>
        <v>4.7031890826826244</v>
      </c>
      <c r="R810" s="6">
        <f t="shared" si="40"/>
        <v>0.51007171695542752</v>
      </c>
      <c r="S810" s="6">
        <f t="shared" si="40"/>
        <v>0.27730659541520425</v>
      </c>
      <c r="T810" s="6">
        <f t="shared" si="40"/>
        <v>0.21262168762936826</v>
      </c>
      <c r="U810">
        <f t="shared" si="41"/>
        <v>0.7178816203156918</v>
      </c>
      <c r="V810">
        <f t="shared" si="41"/>
        <v>0.88640409395224429</v>
      </c>
      <c r="W810">
        <f t="shared" si="41"/>
        <v>1.683440038261909</v>
      </c>
      <c r="X810" t="s">
        <v>289</v>
      </c>
      <c r="Y810" t="s">
        <v>333</v>
      </c>
      <c r="Z810" t="s">
        <v>283</v>
      </c>
      <c r="AA810" s="26" t="s">
        <v>85</v>
      </c>
      <c r="AB810" s="26" t="s">
        <v>79</v>
      </c>
      <c r="AC810" s="128" t="s">
        <v>593</v>
      </c>
      <c r="AD810" s="72" t="s">
        <v>89</v>
      </c>
      <c r="AE810" s="72" t="str">
        <f>VLOOKUP(AD810,cs_lookup!$A$2:$B$54,2,FALSE)</f>
        <v>1</v>
      </c>
    </row>
    <row r="811" spans="1:31" x14ac:dyDescent="0.25">
      <c r="A811" s="21">
        <v>0.53956523702975012</v>
      </c>
      <c r="B811" s="21">
        <v>0.23665393022014128</v>
      </c>
      <c r="C811" s="21">
        <v>0.21246101446906435</v>
      </c>
      <c r="D811" s="22">
        <f t="shared" si="32"/>
        <v>1.8533440099011842</v>
      </c>
      <c r="E811" s="23">
        <f t="shared" si="32"/>
        <v>4.2255795163417549</v>
      </c>
      <c r="F811" s="23">
        <f t="shared" si="32"/>
        <v>4.7067458587589783</v>
      </c>
      <c r="G811" s="125">
        <v>3.2480214313596045E-2</v>
      </c>
      <c r="H811" s="8">
        <f t="shared" si="33"/>
        <v>1.032480214313596</v>
      </c>
      <c r="I811" s="5">
        <f t="shared" si="34"/>
        <v>1.7950407031608904</v>
      </c>
      <c r="J811" s="5">
        <f t="shared" si="35"/>
        <v>4.0926493871371337</v>
      </c>
      <c r="K811" s="5">
        <f t="shared" si="36"/>
        <v>4.5586789882342433</v>
      </c>
      <c r="L811">
        <v>1.34</v>
      </c>
      <c r="M811">
        <v>5.14</v>
      </c>
      <c r="N811">
        <v>10.91</v>
      </c>
      <c r="O811" s="5">
        <f t="shared" si="37"/>
        <v>1.3835234871802189</v>
      </c>
      <c r="P811" s="5">
        <f t="shared" si="38"/>
        <v>5.3069483015718832</v>
      </c>
      <c r="Q811" s="5">
        <f t="shared" si="39"/>
        <v>11.264359138161334</v>
      </c>
      <c r="R811" s="6">
        <f t="shared" si="40"/>
        <v>0.7227922108052649</v>
      </c>
      <c r="S811" s="6">
        <f t="shared" si="40"/>
        <v>0.18843221059903797</v>
      </c>
      <c r="T811" s="6">
        <f t="shared" si="40"/>
        <v>8.8775578595697069E-2</v>
      </c>
      <c r="U811">
        <f t="shared" si="41"/>
        <v>0.74650117829662122</v>
      </c>
      <c r="V811">
        <f t="shared" si="41"/>
        <v>1.2559101730420896</v>
      </c>
      <c r="W811">
        <f t="shared" si="41"/>
        <v>2.393237169837632</v>
      </c>
      <c r="X811" t="s">
        <v>411</v>
      </c>
      <c r="Y811" t="s">
        <v>290</v>
      </c>
      <c r="Z811" t="s">
        <v>283</v>
      </c>
      <c r="AA811" s="26" t="s">
        <v>84</v>
      </c>
      <c r="AB811" s="26" t="s">
        <v>86</v>
      </c>
      <c r="AC811" s="128" t="s">
        <v>593</v>
      </c>
      <c r="AD811" s="72" t="s">
        <v>89</v>
      </c>
      <c r="AE811" s="72" t="str">
        <f>VLOOKUP(AD811,cs_lookup!$A$2:$B$54,2,FALSE)</f>
        <v>1</v>
      </c>
    </row>
    <row r="812" spans="1:31" x14ac:dyDescent="0.25">
      <c r="A812" s="21">
        <v>0.35076513025362149</v>
      </c>
      <c r="B812" s="21">
        <v>0.29611317449683533</v>
      </c>
      <c r="C812" s="21">
        <v>0.3289109630646882</v>
      </c>
      <c r="D812" s="22">
        <f t="shared" si="32"/>
        <v>2.8509105203158245</v>
      </c>
      <c r="E812" s="23">
        <f t="shared" si="32"/>
        <v>3.3770871616881988</v>
      </c>
      <c r="F812" s="23">
        <f t="shared" si="32"/>
        <v>3.0403364809804958</v>
      </c>
      <c r="G812" s="125">
        <v>3.2309834025749495E-2</v>
      </c>
      <c r="H812" s="8">
        <f t="shared" si="33"/>
        <v>1.0323098340257495</v>
      </c>
      <c r="I812" s="5">
        <f t="shared" si="34"/>
        <v>2.7616810635213929</v>
      </c>
      <c r="J812" s="5">
        <f t="shared" si="35"/>
        <v>3.2713891221188951</v>
      </c>
      <c r="K812" s="5">
        <f t="shared" si="36"/>
        <v>2.9451782602166503</v>
      </c>
      <c r="L812">
        <v>2.56</v>
      </c>
      <c r="M812">
        <v>3.22</v>
      </c>
      <c r="N812">
        <v>3.02</v>
      </c>
      <c r="O812" s="5">
        <f t="shared" si="37"/>
        <v>2.6427131751059187</v>
      </c>
      <c r="P812" s="5">
        <f t="shared" si="38"/>
        <v>3.3240376655629134</v>
      </c>
      <c r="Q812" s="5">
        <f t="shared" si="39"/>
        <v>3.1175756987577636</v>
      </c>
      <c r="R812" s="6">
        <f t="shared" si="40"/>
        <v>0.37839899139259425</v>
      </c>
      <c r="S812" s="6">
        <f t="shared" si="40"/>
        <v>0.30083894967858427</v>
      </c>
      <c r="T812" s="6">
        <f t="shared" si="40"/>
        <v>0.32076205892882159</v>
      </c>
      <c r="U812">
        <f t="shared" si="41"/>
        <v>0.92697163108898928</v>
      </c>
      <c r="V812">
        <f t="shared" si="41"/>
        <v>0.98429134529688422</v>
      </c>
      <c r="W812">
        <f t="shared" si="41"/>
        <v>1.0254048255054842</v>
      </c>
      <c r="X812" t="s">
        <v>414</v>
      </c>
      <c r="Y812" t="s">
        <v>412</v>
      </c>
      <c r="Z812" t="s">
        <v>283</v>
      </c>
      <c r="AA812" s="26" t="s">
        <v>90</v>
      </c>
      <c r="AB812" s="26" t="s">
        <v>75</v>
      </c>
      <c r="AC812" s="128" t="s">
        <v>593</v>
      </c>
      <c r="AD812" s="72" t="s">
        <v>78</v>
      </c>
      <c r="AE812" s="72" t="str">
        <f>VLOOKUP(AD812,cs_lookup!$A$2:$B$54,2,FALSE)</f>
        <v>1</v>
      </c>
    </row>
    <row r="813" spans="1:31" x14ac:dyDescent="0.25">
      <c r="A813" s="21">
        <v>0.20211362999781926</v>
      </c>
      <c r="B813" s="21">
        <v>0.40652844962530443</v>
      </c>
      <c r="C813" s="21">
        <v>0.36953574128844263</v>
      </c>
      <c r="D813" s="22">
        <f t="shared" si="32"/>
        <v>4.9477118391807107</v>
      </c>
      <c r="E813" s="23">
        <f t="shared" si="32"/>
        <v>2.4598524430988675</v>
      </c>
      <c r="F813" s="23">
        <f t="shared" si="32"/>
        <v>2.7060981882654915</v>
      </c>
      <c r="G813" s="125">
        <v>3.4485592493341599E-2</v>
      </c>
      <c r="H813" s="8">
        <f t="shared" si="33"/>
        <v>1.0344855924933416</v>
      </c>
      <c r="I813" s="5">
        <f t="shared" si="34"/>
        <v>4.7827750092252312</v>
      </c>
      <c r="J813" s="5">
        <f t="shared" si="35"/>
        <v>2.3778508477533005</v>
      </c>
      <c r="K813" s="5">
        <f t="shared" si="36"/>
        <v>2.615887749333647</v>
      </c>
      <c r="L813">
        <v>3.24</v>
      </c>
      <c r="M813">
        <v>3.31</v>
      </c>
      <c r="N813">
        <v>2.36</v>
      </c>
      <c r="O813" s="5">
        <f t="shared" si="37"/>
        <v>3.3517333196784271</v>
      </c>
      <c r="P813" s="5">
        <f t="shared" si="38"/>
        <v>3.4241473111529608</v>
      </c>
      <c r="Q813" s="5">
        <f t="shared" si="39"/>
        <v>2.4413859982842863</v>
      </c>
      <c r="R813" s="6">
        <f t="shared" si="40"/>
        <v>0.29835309215350769</v>
      </c>
      <c r="S813" s="6">
        <f t="shared" si="40"/>
        <v>0.29204351014421903</v>
      </c>
      <c r="T813" s="6">
        <f t="shared" si="40"/>
        <v>0.40960339770227328</v>
      </c>
      <c r="U813">
        <f t="shared" si="41"/>
        <v>0.67743098802484802</v>
      </c>
      <c r="V813">
        <f t="shared" si="41"/>
        <v>1.3920132976916679</v>
      </c>
      <c r="W813">
        <f t="shared" si="41"/>
        <v>0.90217938464720815</v>
      </c>
      <c r="X813" t="s">
        <v>523</v>
      </c>
      <c r="Y813" t="s">
        <v>330</v>
      </c>
      <c r="Z813" t="s">
        <v>283</v>
      </c>
      <c r="AA813" s="26" t="s">
        <v>85</v>
      </c>
      <c r="AB813" s="26" t="s">
        <v>76</v>
      </c>
      <c r="AC813" s="128" t="s">
        <v>593</v>
      </c>
      <c r="AD813" s="72" t="s">
        <v>102</v>
      </c>
      <c r="AE813" s="72" t="str">
        <f>VLOOKUP(AD813,cs_lookup!$A$2:$B$54,2,FALSE)</f>
        <v>2</v>
      </c>
    </row>
    <row r="814" spans="1:31" x14ac:dyDescent="0.25">
      <c r="A814" s="21">
        <v>0.41726832710098916</v>
      </c>
      <c r="B814" s="21">
        <v>0.40646090079465597</v>
      </c>
      <c r="C814" s="21">
        <v>0.17285706149586602</v>
      </c>
      <c r="D814" s="22">
        <f t="shared" si="32"/>
        <v>2.396539432905425</v>
      </c>
      <c r="E814" s="23">
        <f t="shared" si="32"/>
        <v>2.4602612404906319</v>
      </c>
      <c r="F814" s="23">
        <f t="shared" si="32"/>
        <v>5.7851266899149252</v>
      </c>
      <c r="G814" s="125">
        <v>3.0298845335177349E-2</v>
      </c>
      <c r="H814" s="8">
        <f t="shared" si="33"/>
        <v>1.0302988453351773</v>
      </c>
      <c r="I814" s="5">
        <f t="shared" si="34"/>
        <v>2.3260624271842034</v>
      </c>
      <c r="J814" s="5">
        <f t="shared" si="35"/>
        <v>2.3879103151768151</v>
      </c>
      <c r="K814" s="5">
        <f t="shared" si="36"/>
        <v>5.614998712371559</v>
      </c>
      <c r="L814">
        <v>1.76</v>
      </c>
      <c r="M814">
        <v>4.04</v>
      </c>
      <c r="N814">
        <v>4.66</v>
      </c>
      <c r="O814" s="5">
        <f t="shared" si="37"/>
        <v>1.8133259677899121</v>
      </c>
      <c r="P814" s="5">
        <f t="shared" si="38"/>
        <v>4.1624073351541169</v>
      </c>
      <c r="Q814" s="5">
        <f t="shared" si="39"/>
        <v>4.8011926192619265</v>
      </c>
      <c r="R814" s="6">
        <f t="shared" si="40"/>
        <v>0.55147282825205635</v>
      </c>
      <c r="S814" s="6">
        <f t="shared" si="40"/>
        <v>0.24024558854545025</v>
      </c>
      <c r="T814" s="6">
        <f t="shared" si="40"/>
        <v>0.20828158320249338</v>
      </c>
      <c r="U814">
        <f t="shared" si="41"/>
        <v>0.75664349306847889</v>
      </c>
      <c r="V814">
        <f t="shared" si="41"/>
        <v>1.6918558349210258</v>
      </c>
      <c r="W814">
        <f t="shared" si="41"/>
        <v>0.82992004784125695</v>
      </c>
      <c r="X814" t="s">
        <v>413</v>
      </c>
      <c r="Y814" t="s">
        <v>332</v>
      </c>
      <c r="Z814" t="s">
        <v>283</v>
      </c>
      <c r="AA814" s="26" t="s">
        <v>84</v>
      </c>
      <c r="AB814" s="26" t="s">
        <v>78</v>
      </c>
      <c r="AC814" s="128" t="s">
        <v>593</v>
      </c>
      <c r="AD814" s="72" t="s">
        <v>100</v>
      </c>
      <c r="AE814" s="72" t="str">
        <f>VLOOKUP(AD814,cs_lookup!$A$2:$B$54,2,FALSE)</f>
        <v>1</v>
      </c>
    </row>
    <row r="815" spans="1:31" x14ac:dyDescent="0.25">
      <c r="A815" s="21">
        <v>0.11600089640889834</v>
      </c>
      <c r="B815" s="21">
        <v>0.22256293401042795</v>
      </c>
      <c r="C815" s="21">
        <v>0.57131956836924425</v>
      </c>
      <c r="D815" s="22">
        <f t="shared" si="32"/>
        <v>8.6206230379034441</v>
      </c>
      <c r="E815" s="23">
        <f t="shared" si="32"/>
        <v>4.4931111482972543</v>
      </c>
      <c r="F815" s="23">
        <f t="shared" si="32"/>
        <v>1.7503338855596475</v>
      </c>
      <c r="G815" s="125">
        <v>4.0068201193520947E-2</v>
      </c>
      <c r="H815" s="8">
        <f t="shared" si="33"/>
        <v>1.0400682011935209</v>
      </c>
      <c r="I815" s="5">
        <f t="shared" si="34"/>
        <v>8.2885170684104423</v>
      </c>
      <c r="J815" s="5">
        <f t="shared" si="35"/>
        <v>4.3200158827480974</v>
      </c>
      <c r="K815" s="5">
        <f t="shared" si="36"/>
        <v>1.6829029899684151</v>
      </c>
      <c r="L815">
        <v>6.9</v>
      </c>
      <c r="M815">
        <v>4.1399999999999997</v>
      </c>
      <c r="N815">
        <v>1.53</v>
      </c>
      <c r="O815" s="5">
        <f t="shared" si="37"/>
        <v>7.1764705882352953</v>
      </c>
      <c r="P815" s="5">
        <f t="shared" si="38"/>
        <v>4.3058823529411763</v>
      </c>
      <c r="Q815" s="5">
        <f t="shared" si="39"/>
        <v>1.5913043478260871</v>
      </c>
      <c r="R815" s="6">
        <f t="shared" si="40"/>
        <v>0.13934426229508196</v>
      </c>
      <c r="S815" s="6">
        <f t="shared" si="40"/>
        <v>0.23224043715846995</v>
      </c>
      <c r="T815" s="6">
        <f t="shared" si="40"/>
        <v>0.62841530054644801</v>
      </c>
      <c r="U815">
        <f t="shared" si="41"/>
        <v>0.83247702128738821</v>
      </c>
      <c r="V815">
        <f t="shared" si="41"/>
        <v>0.95832980997431338</v>
      </c>
      <c r="W815">
        <f t="shared" si="41"/>
        <v>0.90914331314410179</v>
      </c>
      <c r="X815" t="s">
        <v>537</v>
      </c>
      <c r="Y815" t="s">
        <v>527</v>
      </c>
      <c r="Z815" t="s">
        <v>277</v>
      </c>
      <c r="AA815" s="26" t="s">
        <v>85</v>
      </c>
      <c r="AB815" s="26" t="s">
        <v>79</v>
      </c>
      <c r="AC815" s="128" t="s">
        <v>593</v>
      </c>
      <c r="AD815" s="72" t="s">
        <v>78</v>
      </c>
      <c r="AE815" s="72" t="str">
        <f>VLOOKUP(AD815,cs_lookup!$A$2:$B$54,2,FALSE)</f>
        <v>1</v>
      </c>
    </row>
    <row r="816" spans="1:31" x14ac:dyDescent="0.25">
      <c r="A816" s="21">
        <v>0.4881437713098461</v>
      </c>
      <c r="B816" s="21">
        <v>0.26395734738372512</v>
      </c>
      <c r="C816" s="21">
        <v>0.23500660229195536</v>
      </c>
      <c r="D816" s="22">
        <f t="shared" si="32"/>
        <v>2.0485767898188678</v>
      </c>
      <c r="E816" s="23">
        <f t="shared" si="32"/>
        <v>3.7884908676031697</v>
      </c>
      <c r="F816" s="23">
        <f t="shared" si="32"/>
        <v>4.255199599701764</v>
      </c>
      <c r="G816" s="125">
        <v>2.8069288583012941E-2</v>
      </c>
      <c r="H816" s="8">
        <f t="shared" si="33"/>
        <v>1.0280692885830129</v>
      </c>
      <c r="I816" s="5">
        <f t="shared" si="34"/>
        <v>1.9926446714913735</v>
      </c>
      <c r="J816" s="5">
        <f t="shared" si="35"/>
        <v>3.6850540227933894</v>
      </c>
      <c r="K816" s="5">
        <f t="shared" si="36"/>
        <v>4.1390202459667886</v>
      </c>
      <c r="L816">
        <v>2.42</v>
      </c>
      <c r="M816">
        <v>3.61</v>
      </c>
      <c r="N816">
        <v>2.96</v>
      </c>
      <c r="O816" s="5">
        <f t="shared" si="37"/>
        <v>2.4879276783708915</v>
      </c>
      <c r="P816" s="5">
        <f t="shared" si="38"/>
        <v>3.7113301317846767</v>
      </c>
      <c r="Q816" s="5">
        <f t="shared" si="39"/>
        <v>3.0430850942057184</v>
      </c>
      <c r="R816" s="6">
        <f t="shared" si="40"/>
        <v>0.40194094414143317</v>
      </c>
      <c r="S816" s="6">
        <f t="shared" si="40"/>
        <v>0.26944517585104388</v>
      </c>
      <c r="T816" s="6">
        <f t="shared" si="40"/>
        <v>0.32861388000752306</v>
      </c>
      <c r="U816">
        <f t="shared" si="41"/>
        <v>1.2144663996661165</v>
      </c>
      <c r="V816">
        <f t="shared" si="41"/>
        <v>0.97963285685117418</v>
      </c>
      <c r="W816">
        <f t="shared" si="41"/>
        <v>0.71514508847458069</v>
      </c>
      <c r="X816" t="s">
        <v>337</v>
      </c>
      <c r="Y816" t="s">
        <v>535</v>
      </c>
      <c r="Z816" t="s">
        <v>272</v>
      </c>
      <c r="AA816" s="26" t="s">
        <v>90</v>
      </c>
      <c r="AB816" s="26" t="s">
        <v>75</v>
      </c>
      <c r="AC816" s="128" t="s">
        <v>593</v>
      </c>
      <c r="AD816" s="72" t="s">
        <v>77</v>
      </c>
      <c r="AE816" s="72" t="str">
        <f>VLOOKUP(AD816,cs_lookup!$A$2:$B$54,2,FALSE)</f>
        <v>2</v>
      </c>
    </row>
    <row r="817" spans="1:31" x14ac:dyDescent="0.25">
      <c r="A817" s="21">
        <v>0.66191311711534306</v>
      </c>
      <c r="B817" s="21">
        <v>0.20029470477337669</v>
      </c>
      <c r="C817" s="21">
        <v>0.13202019898840575</v>
      </c>
      <c r="D817" s="22">
        <f t="shared" si="32"/>
        <v>1.51077229645797</v>
      </c>
      <c r="E817" s="23">
        <f t="shared" si="32"/>
        <v>4.9926432210549416</v>
      </c>
      <c r="F817" s="23">
        <f t="shared" si="32"/>
        <v>7.5745984907038491</v>
      </c>
      <c r="G817" s="125">
        <v>3.330562994428532E-2</v>
      </c>
      <c r="H817" s="8">
        <f t="shared" si="33"/>
        <v>1.0333056299442853</v>
      </c>
      <c r="I817" s="5">
        <f t="shared" si="34"/>
        <v>1.4620769041386421</v>
      </c>
      <c r="J817" s="5">
        <f t="shared" si="35"/>
        <v>4.8317197510325567</v>
      </c>
      <c r="K817" s="5">
        <f t="shared" si="36"/>
        <v>7.3304531313859798</v>
      </c>
      <c r="L817">
        <v>1.56</v>
      </c>
      <c r="M817">
        <v>4.25</v>
      </c>
      <c r="N817">
        <v>6.37</v>
      </c>
      <c r="O817" s="5">
        <f t="shared" si="37"/>
        <v>1.6119567827130852</v>
      </c>
      <c r="P817" s="5">
        <f t="shared" si="38"/>
        <v>4.3915489272632122</v>
      </c>
      <c r="Q817" s="5">
        <f t="shared" si="39"/>
        <v>6.5821568627450979</v>
      </c>
      <c r="R817" s="6">
        <f t="shared" si="40"/>
        <v>0.62036402633381993</v>
      </c>
      <c r="S817" s="6">
        <f t="shared" si="40"/>
        <v>0.22771008966606099</v>
      </c>
      <c r="T817" s="6">
        <f t="shared" si="40"/>
        <v>0.15192588400011917</v>
      </c>
      <c r="U817">
        <f t="shared" si="41"/>
        <v>1.0669753387008378</v>
      </c>
      <c r="V817">
        <f t="shared" si="41"/>
        <v>0.87960399588402427</v>
      </c>
      <c r="W817">
        <f t="shared" si="41"/>
        <v>0.86897765879250832</v>
      </c>
      <c r="X817" t="s">
        <v>335</v>
      </c>
      <c r="Y817" t="s">
        <v>558</v>
      </c>
      <c r="Z817" t="s">
        <v>272</v>
      </c>
      <c r="AA817" s="26" t="s">
        <v>84</v>
      </c>
      <c r="AB817" s="26" t="s">
        <v>86</v>
      </c>
      <c r="AC817" s="128" t="s">
        <v>593</v>
      </c>
      <c r="AD817" s="72" t="s">
        <v>87</v>
      </c>
      <c r="AE817" s="72" t="str">
        <f>VLOOKUP(AD817,cs_lookup!$A$2:$B$54,2,FALSE)</f>
        <v>2</v>
      </c>
    </row>
    <row r="818" spans="1:31" x14ac:dyDescent="0.25">
      <c r="A818" s="21">
        <v>0.24993359479546895</v>
      </c>
      <c r="B818" s="21">
        <v>0.29366391030933903</v>
      </c>
      <c r="C818" s="21">
        <v>0.41635054232881835</v>
      </c>
      <c r="D818" s="22">
        <f t="shared" si="32"/>
        <v>4.0010627655651554</v>
      </c>
      <c r="E818" s="23">
        <f t="shared" si="32"/>
        <v>3.4052533011176696</v>
      </c>
      <c r="F818" s="23">
        <f t="shared" si="32"/>
        <v>2.4018222587308093</v>
      </c>
      <c r="G818" s="125">
        <v>2.8038563612426071E-2</v>
      </c>
      <c r="H818" s="8">
        <f t="shared" si="33"/>
        <v>1.0280385636124261</v>
      </c>
      <c r="I818" s="5">
        <f t="shared" si="34"/>
        <v>3.8919384030748958</v>
      </c>
      <c r="J818" s="5">
        <f t="shared" si="35"/>
        <v>3.3123789531318217</v>
      </c>
      <c r="K818" s="5">
        <f t="shared" si="36"/>
        <v>2.3363153326574082</v>
      </c>
      <c r="L818">
        <v>3.6</v>
      </c>
      <c r="M818">
        <v>3.43</v>
      </c>
      <c r="N818">
        <v>2.1800000000000002</v>
      </c>
      <c r="O818" s="5">
        <f t="shared" si="37"/>
        <v>3.700938829004734</v>
      </c>
      <c r="P818" s="5">
        <f t="shared" si="38"/>
        <v>3.5261722731906215</v>
      </c>
      <c r="Q818" s="5">
        <f t="shared" si="39"/>
        <v>2.2411240686750888</v>
      </c>
      <c r="R818" s="6">
        <f t="shared" si="40"/>
        <v>0.27020170994529041</v>
      </c>
      <c r="S818" s="6">
        <f t="shared" si="40"/>
        <v>0.28359363142945937</v>
      </c>
      <c r="T818" s="6">
        <f t="shared" si="40"/>
        <v>0.44620465862525027</v>
      </c>
      <c r="U818">
        <f t="shared" si="41"/>
        <v>0.92498894565128664</v>
      </c>
      <c r="V818">
        <f t="shared" si="41"/>
        <v>1.035509538169529</v>
      </c>
      <c r="W818">
        <f t="shared" si="41"/>
        <v>0.93309322141904127</v>
      </c>
      <c r="X818" t="s">
        <v>556</v>
      </c>
      <c r="Y818" t="s">
        <v>552</v>
      </c>
      <c r="Z818" t="s">
        <v>272</v>
      </c>
      <c r="AA818" s="26" t="s">
        <v>90</v>
      </c>
      <c r="AB818" s="26" t="s">
        <v>75</v>
      </c>
      <c r="AC818" s="128" t="s">
        <v>593</v>
      </c>
      <c r="AD818" s="72" t="s">
        <v>77</v>
      </c>
      <c r="AE818" s="72" t="str">
        <f>VLOOKUP(AD818,cs_lookup!$A$2:$B$54,2,FALSE)</f>
        <v>2</v>
      </c>
    </row>
    <row r="819" spans="1:31" x14ac:dyDescent="0.25">
      <c r="A819" s="21">
        <v>0.21896070277353671</v>
      </c>
      <c r="B819" s="21">
        <v>0.24909927687672859</v>
      </c>
      <c r="C819" s="21">
        <v>0.47602204936337933</v>
      </c>
      <c r="D819" s="22">
        <f t="shared" si="32"/>
        <v>4.5670295506598944</v>
      </c>
      <c r="E819" s="23">
        <f t="shared" si="32"/>
        <v>4.0144636810602572</v>
      </c>
      <c r="F819" s="23">
        <f t="shared" si="32"/>
        <v>2.1007430251127577</v>
      </c>
      <c r="G819" s="125">
        <v>2.6167820069204151E-2</v>
      </c>
      <c r="H819" s="8">
        <f t="shared" si="33"/>
        <v>1.0261678200692042</v>
      </c>
      <c r="I819" s="5">
        <f t="shared" si="34"/>
        <v>4.4505678908854271</v>
      </c>
      <c r="J819" s="5">
        <f t="shared" si="35"/>
        <v>3.912092742091176</v>
      </c>
      <c r="K819" s="5">
        <f t="shared" si="36"/>
        <v>2.0471729711530857</v>
      </c>
      <c r="L819">
        <v>2.89</v>
      </c>
      <c r="M819">
        <v>3.2</v>
      </c>
      <c r="N819">
        <v>2.72</v>
      </c>
      <c r="O819" s="5">
        <f t="shared" si="37"/>
        <v>2.9656250000000002</v>
      </c>
      <c r="P819" s="5">
        <f t="shared" si="38"/>
        <v>3.2837370242214536</v>
      </c>
      <c r="Q819" s="5">
        <f t="shared" si="39"/>
        <v>2.7911764705882356</v>
      </c>
      <c r="R819" s="6">
        <f t="shared" si="40"/>
        <v>0.33719704952581664</v>
      </c>
      <c r="S819" s="6">
        <f t="shared" si="40"/>
        <v>0.30453108535300311</v>
      </c>
      <c r="T819" s="6">
        <f t="shared" si="40"/>
        <v>0.35827186512118014</v>
      </c>
      <c r="U819">
        <f t="shared" si="41"/>
        <v>0.6493553341627698</v>
      </c>
      <c r="V819">
        <f t="shared" si="41"/>
        <v>0.81797651818690453</v>
      </c>
      <c r="W819">
        <f t="shared" si="41"/>
        <v>1.3286615436642559</v>
      </c>
      <c r="X819" t="s">
        <v>515</v>
      </c>
      <c r="Y819" t="s">
        <v>562</v>
      </c>
      <c r="Z819" t="s">
        <v>272</v>
      </c>
      <c r="AA819" s="26" t="s">
        <v>85</v>
      </c>
      <c r="AB819" s="26" t="s">
        <v>79</v>
      </c>
      <c r="AC819" s="128" t="s">
        <v>593</v>
      </c>
      <c r="AD819" s="72" t="s">
        <v>94</v>
      </c>
      <c r="AE819" s="72" t="str">
        <f>VLOOKUP(AD819,cs_lookup!$A$2:$B$54,2,FALSE)</f>
        <v>1</v>
      </c>
    </row>
    <row r="820" spans="1:31" x14ac:dyDescent="0.25">
      <c r="A820" s="21">
        <v>0.60164827084019612</v>
      </c>
      <c r="B820" s="21">
        <v>0.23309795737369002</v>
      </c>
      <c r="C820" s="21">
        <v>0.1590021444859519</v>
      </c>
      <c r="D820" s="22">
        <f t="shared" si="32"/>
        <v>1.6621006798598614</v>
      </c>
      <c r="E820" s="23">
        <f t="shared" si="32"/>
        <v>4.2900418831077705</v>
      </c>
      <c r="F820" s="23">
        <f t="shared" si="32"/>
        <v>6.2892233512507856</v>
      </c>
      <c r="G820" s="125">
        <v>2.7877867414741964E-2</v>
      </c>
      <c r="H820" s="8">
        <f t="shared" si="33"/>
        <v>1.027877867414742</v>
      </c>
      <c r="I820" s="5">
        <f t="shared" si="34"/>
        <v>1.6170215670080332</v>
      </c>
      <c r="J820" s="5">
        <f t="shared" si="35"/>
        <v>4.1736883525839819</v>
      </c>
      <c r="K820" s="5">
        <f t="shared" si="36"/>
        <v>6.1186484801633787</v>
      </c>
      <c r="L820">
        <v>2.14</v>
      </c>
      <c r="M820">
        <v>3.37</v>
      </c>
      <c r="N820">
        <v>3.79</v>
      </c>
      <c r="O820" s="5">
        <f t="shared" si="37"/>
        <v>2.1996586362675479</v>
      </c>
      <c r="P820" s="5">
        <f t="shared" si="38"/>
        <v>3.4639484131876803</v>
      </c>
      <c r="Q820" s="5">
        <f t="shared" si="39"/>
        <v>3.8956571175018722</v>
      </c>
      <c r="R820" s="6">
        <f t="shared" si="40"/>
        <v>0.4546159951877044</v>
      </c>
      <c r="S820" s="6">
        <f t="shared" si="40"/>
        <v>0.28868790198863131</v>
      </c>
      <c r="T820" s="6">
        <f t="shared" si="40"/>
        <v>0.25669610282366423</v>
      </c>
      <c r="U820">
        <f t="shared" si="41"/>
        <v>1.323420814949074</v>
      </c>
      <c r="V820">
        <f t="shared" si="41"/>
        <v>0.80743929956188309</v>
      </c>
      <c r="W820">
        <f t="shared" si="41"/>
        <v>0.61941783586475951</v>
      </c>
      <c r="X820" t="s">
        <v>336</v>
      </c>
      <c r="Y820" t="s">
        <v>553</v>
      </c>
      <c r="Z820" t="s">
        <v>272</v>
      </c>
      <c r="AA820" s="26" t="s">
        <v>84</v>
      </c>
      <c r="AB820" s="26" t="s">
        <v>86</v>
      </c>
      <c r="AC820" s="128" t="s">
        <v>593</v>
      </c>
      <c r="AD820" s="72" t="s">
        <v>86</v>
      </c>
      <c r="AE820" s="72" t="str">
        <f>VLOOKUP(AD820,cs_lookup!$A$2:$B$54,2,FALSE)</f>
        <v>1</v>
      </c>
    </row>
    <row r="821" spans="1:31" x14ac:dyDescent="0.25">
      <c r="A821" s="21">
        <v>0.20714764078522996</v>
      </c>
      <c r="B821" s="21">
        <v>0.23503293564419767</v>
      </c>
      <c r="C821" s="21">
        <v>0.49667983232051699</v>
      </c>
      <c r="D821" s="22">
        <f t="shared" si="32"/>
        <v>4.82747472387</v>
      </c>
      <c r="E821" s="23">
        <f t="shared" si="32"/>
        <v>4.2547228423927796</v>
      </c>
      <c r="F821" s="23">
        <f t="shared" si="32"/>
        <v>2.0133694483384637</v>
      </c>
      <c r="G821" s="125">
        <v>2.7952021270233551E-2</v>
      </c>
      <c r="H821" s="8">
        <f t="shared" si="33"/>
        <v>1.0279520212702336</v>
      </c>
      <c r="I821" s="5">
        <f t="shared" si="34"/>
        <v>4.69620626642158</v>
      </c>
      <c r="J821" s="5">
        <f t="shared" si="35"/>
        <v>4.1390286261952642</v>
      </c>
      <c r="K821" s="5">
        <f t="shared" si="36"/>
        <v>1.9586220044108249</v>
      </c>
      <c r="L821">
        <v>3.44</v>
      </c>
      <c r="M821">
        <v>4.26</v>
      </c>
      <c r="N821">
        <v>1.99</v>
      </c>
      <c r="O821" s="5">
        <f t="shared" si="37"/>
        <v>3.5361549531696035</v>
      </c>
      <c r="P821" s="5">
        <f t="shared" si="38"/>
        <v>4.3790756106111948</v>
      </c>
      <c r="Q821" s="5">
        <f t="shared" si="39"/>
        <v>2.0456245223277647</v>
      </c>
      <c r="R821" s="6">
        <f t="shared" si="40"/>
        <v>0.28279303742152423</v>
      </c>
      <c r="S821" s="6">
        <f t="shared" si="40"/>
        <v>0.22835869688498672</v>
      </c>
      <c r="T821" s="6">
        <f t="shared" si="40"/>
        <v>0.48884826569348916</v>
      </c>
      <c r="U821">
        <f t="shared" si="41"/>
        <v>0.73250615600008873</v>
      </c>
      <c r="V821">
        <f t="shared" si="41"/>
        <v>1.0292269961698566</v>
      </c>
      <c r="W821">
        <f t="shared" si="41"/>
        <v>1.0160204447404919</v>
      </c>
      <c r="X821" t="s">
        <v>559</v>
      </c>
      <c r="Y821" t="s">
        <v>539</v>
      </c>
      <c r="Z821" t="s">
        <v>272</v>
      </c>
      <c r="AA821" s="26" t="s">
        <v>85</v>
      </c>
      <c r="AB821" s="26" t="s">
        <v>79</v>
      </c>
      <c r="AC821" s="128" t="s">
        <v>593</v>
      </c>
      <c r="AD821" s="72" t="s">
        <v>102</v>
      </c>
      <c r="AE821" s="72" t="str">
        <f>VLOOKUP(AD821,cs_lookup!$A$2:$B$54,2,FALSE)</f>
        <v>2</v>
      </c>
    </row>
    <row r="822" spans="1:31" x14ac:dyDescent="0.25">
      <c r="A822" s="21">
        <v>0.60872763097206894</v>
      </c>
      <c r="B822" s="21">
        <v>0.22076340659993471</v>
      </c>
      <c r="C822" s="21">
        <v>0.1633243759937511</v>
      </c>
      <c r="D822" s="22">
        <f t="shared" si="32"/>
        <v>1.6427708372677505</v>
      </c>
      <c r="E822" s="23">
        <f t="shared" si="32"/>
        <v>4.5297362248635267</v>
      </c>
      <c r="F822" s="23">
        <f t="shared" si="32"/>
        <v>6.1227847583404245</v>
      </c>
      <c r="G822" s="125">
        <v>2.9336897034491383E-2</v>
      </c>
      <c r="H822" s="8">
        <f t="shared" si="33"/>
        <v>1.0293368970344914</v>
      </c>
      <c r="I822" s="5">
        <f t="shared" si="34"/>
        <v>1.5959505988763794</v>
      </c>
      <c r="J822" s="5">
        <f t="shared" si="35"/>
        <v>4.400635241885964</v>
      </c>
      <c r="K822" s="5">
        <f t="shared" si="36"/>
        <v>5.9482806610548034</v>
      </c>
      <c r="L822">
        <v>2.16</v>
      </c>
      <c r="M822">
        <v>3.24</v>
      </c>
      <c r="N822">
        <v>3.88</v>
      </c>
      <c r="O822" s="5">
        <f t="shared" si="37"/>
        <v>2.2233676975945014</v>
      </c>
      <c r="P822" s="5">
        <f t="shared" si="38"/>
        <v>3.3350515463917523</v>
      </c>
      <c r="Q822" s="5">
        <f t="shared" si="39"/>
        <v>3.9938271604938262</v>
      </c>
      <c r="R822" s="6">
        <f t="shared" si="40"/>
        <v>0.44976816074188569</v>
      </c>
      <c r="S822" s="6">
        <f t="shared" si="40"/>
        <v>0.29984544049459044</v>
      </c>
      <c r="T822" s="6">
        <f t="shared" si="40"/>
        <v>0.25038639876352403</v>
      </c>
      <c r="U822">
        <f t="shared" si="41"/>
        <v>1.3534253513365244</v>
      </c>
      <c r="V822">
        <f t="shared" si="41"/>
        <v>0.73625734056782344</v>
      </c>
      <c r="W822">
        <f t="shared" si="41"/>
        <v>0.65228932881454904</v>
      </c>
      <c r="X822" t="s">
        <v>487</v>
      </c>
      <c r="Y822" t="s">
        <v>416</v>
      </c>
      <c r="Z822" t="s">
        <v>274</v>
      </c>
      <c r="AA822" s="26" t="s">
        <v>84</v>
      </c>
      <c r="AB822" s="26" t="s">
        <v>86</v>
      </c>
      <c r="AC822" s="128" t="s">
        <v>593</v>
      </c>
      <c r="AD822" s="72" t="s">
        <v>74</v>
      </c>
      <c r="AE822" s="72" t="str">
        <f>VLOOKUP(AD822,cs_lookup!$A$2:$B$54,2,FALSE)</f>
        <v>X</v>
      </c>
    </row>
    <row r="823" spans="1:31" x14ac:dyDescent="0.25">
      <c r="A823" s="21">
        <v>0.16512305330495933</v>
      </c>
      <c r="B823" s="21">
        <v>0.32169143324563249</v>
      </c>
      <c r="C823" s="21">
        <v>0.4657840853974472</v>
      </c>
      <c r="D823" s="22">
        <f t="shared" si="32"/>
        <v>6.0560895646299553</v>
      </c>
      <c r="E823" s="23">
        <f t="shared" si="32"/>
        <v>3.1085689473006095</v>
      </c>
      <c r="F823" s="23">
        <f t="shared" si="32"/>
        <v>2.1469174910660884</v>
      </c>
      <c r="G823" s="125">
        <v>2.9154131434923736E-2</v>
      </c>
      <c r="H823" s="8">
        <f t="shared" si="33"/>
        <v>1.0291541314349237</v>
      </c>
      <c r="I823" s="5">
        <f t="shared" si="34"/>
        <v>5.8845311694819724</v>
      </c>
      <c r="J823" s="5">
        <f t="shared" si="35"/>
        <v>3.0205086413697915</v>
      </c>
      <c r="K823" s="5">
        <f t="shared" si="36"/>
        <v>2.086099084179641</v>
      </c>
      <c r="L823">
        <v>4.18</v>
      </c>
      <c r="M823">
        <v>3.31</v>
      </c>
      <c r="N823">
        <v>2.0499999999999998</v>
      </c>
      <c r="O823" s="5">
        <f t="shared" si="37"/>
        <v>4.3018642693979805</v>
      </c>
      <c r="P823" s="5">
        <f t="shared" si="38"/>
        <v>3.4065001750495978</v>
      </c>
      <c r="Q823" s="5">
        <f t="shared" si="39"/>
        <v>2.1097659694415936</v>
      </c>
      <c r="R823" s="6">
        <f t="shared" si="40"/>
        <v>0.23245735740982451</v>
      </c>
      <c r="S823" s="6">
        <f t="shared" si="40"/>
        <v>0.29355642113989916</v>
      </c>
      <c r="T823" s="6">
        <f t="shared" si="40"/>
        <v>0.4739862214502763</v>
      </c>
      <c r="U823">
        <f t="shared" si="41"/>
        <v>0.71033696306650274</v>
      </c>
      <c r="V823">
        <f t="shared" si="41"/>
        <v>1.0958419236632031</v>
      </c>
      <c r="W823">
        <f t="shared" si="41"/>
        <v>0.98269541247901127</v>
      </c>
      <c r="X823" t="s">
        <v>340</v>
      </c>
      <c r="Y823" t="s">
        <v>516</v>
      </c>
      <c r="Z823" t="s">
        <v>274</v>
      </c>
      <c r="AA823" s="26" t="s">
        <v>90</v>
      </c>
      <c r="AB823" s="26" t="s">
        <v>75</v>
      </c>
      <c r="AC823" s="128" t="s">
        <v>593</v>
      </c>
      <c r="AD823" s="72" t="s">
        <v>86</v>
      </c>
      <c r="AE823" s="72" t="str">
        <f>VLOOKUP(AD823,cs_lookup!$A$2:$B$54,2,FALSE)</f>
        <v>1</v>
      </c>
    </row>
    <row r="824" spans="1:31" x14ac:dyDescent="0.25">
      <c r="A824" s="21">
        <v>0.40672835378006911</v>
      </c>
      <c r="B824" s="21">
        <v>0.32939020915713296</v>
      </c>
      <c r="C824" s="21">
        <v>0.25186736698942114</v>
      </c>
      <c r="D824" s="22">
        <f t="shared" si="32"/>
        <v>2.4586434427454047</v>
      </c>
      <c r="E824" s="23">
        <f t="shared" si="32"/>
        <v>3.0359129451930915</v>
      </c>
      <c r="F824" s="23">
        <f t="shared" si="32"/>
        <v>3.970343645359987</v>
      </c>
      <c r="G824" s="125">
        <v>2.7646040349292411E-2</v>
      </c>
      <c r="H824" s="8">
        <f t="shared" si="33"/>
        <v>1.0276460403492924</v>
      </c>
      <c r="I824" s="5">
        <f t="shared" si="34"/>
        <v>2.3925002833755116</v>
      </c>
      <c r="J824" s="5">
        <f t="shared" si="35"/>
        <v>2.954239909454814</v>
      </c>
      <c r="K824" s="5">
        <f t="shared" si="36"/>
        <v>3.8635322761624074</v>
      </c>
      <c r="L824">
        <v>2.46</v>
      </c>
      <c r="M824">
        <v>3.24</v>
      </c>
      <c r="N824">
        <v>3.2</v>
      </c>
      <c r="O824" s="5">
        <f t="shared" si="37"/>
        <v>2.5280092592592593</v>
      </c>
      <c r="P824" s="5">
        <f t="shared" si="38"/>
        <v>3.3295731707317078</v>
      </c>
      <c r="Q824" s="5">
        <f t="shared" si="39"/>
        <v>3.288467329117736</v>
      </c>
      <c r="R824" s="6">
        <f t="shared" si="40"/>
        <v>0.39556817141287426</v>
      </c>
      <c r="S824" s="6">
        <f t="shared" si="40"/>
        <v>0.30033879681347858</v>
      </c>
      <c r="T824" s="6">
        <f t="shared" si="40"/>
        <v>0.30409303177364705</v>
      </c>
      <c r="U824">
        <f t="shared" si="41"/>
        <v>1.0282130443592905</v>
      </c>
      <c r="V824">
        <f t="shared" si="41"/>
        <v>1.0967288031112956</v>
      </c>
      <c r="W824">
        <f t="shared" si="41"/>
        <v>0.8282576076156184</v>
      </c>
      <c r="X824" t="s">
        <v>488</v>
      </c>
      <c r="Y824" t="s">
        <v>339</v>
      </c>
      <c r="Z824" t="s">
        <v>274</v>
      </c>
      <c r="AA824" s="26" t="s">
        <v>90</v>
      </c>
      <c r="AB824" s="26" t="s">
        <v>75</v>
      </c>
      <c r="AC824" s="128" t="s">
        <v>593</v>
      </c>
      <c r="AD824" s="72" t="s">
        <v>86</v>
      </c>
      <c r="AE824" s="72" t="str">
        <f>VLOOKUP(AD824,cs_lookup!$A$2:$B$54,2,FALSE)</f>
        <v>1</v>
      </c>
    </row>
    <row r="825" spans="1:31" x14ac:dyDescent="0.25">
      <c r="A825" s="21">
        <v>0.17089070472980697</v>
      </c>
      <c r="B825" s="21">
        <v>0.27011270878422505</v>
      </c>
      <c r="C825" s="21">
        <v>0.49751328733941197</v>
      </c>
      <c r="D825" s="22">
        <f t="shared" si="32"/>
        <v>5.8516933474005315</v>
      </c>
      <c r="E825" s="23">
        <f t="shared" si="32"/>
        <v>3.7021582749697015</v>
      </c>
      <c r="F825" s="23">
        <f t="shared" si="32"/>
        <v>2.0099965678259024</v>
      </c>
      <c r="G825" s="125">
        <v>3.2293915581735444E-2</v>
      </c>
      <c r="H825" s="8">
        <f t="shared" si="33"/>
        <v>1.0322939155817354</v>
      </c>
      <c r="I825" s="5">
        <f t="shared" si="34"/>
        <v>5.6686310546574203</v>
      </c>
      <c r="J825" s="5">
        <f t="shared" si="35"/>
        <v>3.5863412726630282</v>
      </c>
      <c r="K825" s="5">
        <f t="shared" si="36"/>
        <v>1.9471165503220036</v>
      </c>
      <c r="L825">
        <v>2.66</v>
      </c>
      <c r="M825">
        <v>3.21</v>
      </c>
      <c r="N825">
        <v>2.9</v>
      </c>
      <c r="O825" s="5">
        <f t="shared" si="37"/>
        <v>2.7459018154474166</v>
      </c>
      <c r="P825" s="5">
        <f t="shared" si="38"/>
        <v>3.3136634690173707</v>
      </c>
      <c r="Q825" s="5">
        <f t="shared" si="39"/>
        <v>2.9936523551870327</v>
      </c>
      <c r="R825" s="6">
        <f t="shared" si="40"/>
        <v>0.36417908112168251</v>
      </c>
      <c r="S825" s="6">
        <f t="shared" si="40"/>
        <v>0.30178079619429143</v>
      </c>
      <c r="T825" s="6">
        <f t="shared" si="40"/>
        <v>0.33404012268402605</v>
      </c>
      <c r="U825">
        <f t="shared" si="41"/>
        <v>0.46924909636066542</v>
      </c>
      <c r="V825">
        <f t="shared" si="41"/>
        <v>0.89506261561561407</v>
      </c>
      <c r="W825">
        <f t="shared" si="41"/>
        <v>1.4893818243804735</v>
      </c>
      <c r="X825" t="s">
        <v>418</v>
      </c>
      <c r="Y825" t="s">
        <v>486</v>
      </c>
      <c r="Z825" t="s">
        <v>274</v>
      </c>
      <c r="AA825" s="26" t="s">
        <v>90</v>
      </c>
      <c r="AB825" s="26" t="s">
        <v>75</v>
      </c>
      <c r="AC825" s="128" t="s">
        <v>593</v>
      </c>
      <c r="AD825" s="72" t="s">
        <v>86</v>
      </c>
      <c r="AE825" s="72" t="str">
        <f>VLOOKUP(AD825,cs_lookup!$A$2:$B$54,2,FALSE)</f>
        <v>1</v>
      </c>
    </row>
    <row r="826" spans="1:31" x14ac:dyDescent="0.25">
      <c r="A826" s="21">
        <v>0.66696389362444086</v>
      </c>
      <c r="B826" s="21">
        <v>0.22379203712250406</v>
      </c>
      <c r="C826" s="21">
        <v>0.10652760673890342</v>
      </c>
      <c r="D826" s="22">
        <f t="shared" si="32"/>
        <v>1.4993315373726777</v>
      </c>
      <c r="E826" s="23">
        <f t="shared" si="32"/>
        <v>4.468434234112622</v>
      </c>
      <c r="F826" s="23">
        <f t="shared" si="32"/>
        <v>9.3872380185070305</v>
      </c>
      <c r="G826" s="125">
        <v>3.8533453551610197E-2</v>
      </c>
      <c r="H826" s="8">
        <f t="shared" si="33"/>
        <v>1.0385334535516102</v>
      </c>
      <c r="I826" s="5">
        <f t="shared" si="34"/>
        <v>1.443700761150462</v>
      </c>
      <c r="J826" s="5">
        <f t="shared" si="35"/>
        <v>4.3026387054084072</v>
      </c>
      <c r="K826" s="5">
        <f t="shared" si="36"/>
        <v>9.0389365758072131</v>
      </c>
      <c r="L826">
        <v>1.62</v>
      </c>
      <c r="M826">
        <v>4.2300000000000004</v>
      </c>
      <c r="N826">
        <v>5.41</v>
      </c>
      <c r="O826" s="5">
        <f t="shared" si="37"/>
        <v>1.6824241947536087</v>
      </c>
      <c r="P826" s="5">
        <f t="shared" si="38"/>
        <v>4.3929965085233116</v>
      </c>
      <c r="Q826" s="5">
        <f t="shared" si="39"/>
        <v>5.618465983714211</v>
      </c>
      <c r="R826" s="6">
        <f t="shared" si="40"/>
        <v>0.59438042029967963</v>
      </c>
      <c r="S826" s="6">
        <f t="shared" si="40"/>
        <v>0.22763505458285602</v>
      </c>
      <c r="T826" s="6">
        <f t="shared" si="40"/>
        <v>0.17798452511746415</v>
      </c>
      <c r="U826">
        <f t="shared" si="41"/>
        <v>1.1221161916608315</v>
      </c>
      <c r="V826">
        <f t="shared" si="41"/>
        <v>0.98311763771447969</v>
      </c>
      <c r="W826">
        <f t="shared" si="41"/>
        <v>0.59852173478901372</v>
      </c>
      <c r="X826" t="s">
        <v>547</v>
      </c>
      <c r="Y826" t="s">
        <v>572</v>
      </c>
      <c r="Z826" t="s">
        <v>271</v>
      </c>
      <c r="AA826" s="26" t="s">
        <v>84</v>
      </c>
      <c r="AB826" s="26" t="s">
        <v>86</v>
      </c>
      <c r="AC826" s="128" t="s">
        <v>593</v>
      </c>
      <c r="AD826" s="72" t="s">
        <v>96</v>
      </c>
      <c r="AE826" s="72" t="str">
        <f>VLOOKUP(AD826,cs_lookup!$A$2:$B$54,2,FALSE)</f>
        <v>2</v>
      </c>
    </row>
    <row r="827" spans="1:31" x14ac:dyDescent="0.25">
      <c r="A827" s="21">
        <v>0.2988254367680136</v>
      </c>
      <c r="B827" s="21">
        <v>0.20676699898305068</v>
      </c>
      <c r="C827" s="21">
        <v>0.45059645184418834</v>
      </c>
      <c r="D827" s="22">
        <f t="shared" si="32"/>
        <v>3.3464353330012115</v>
      </c>
      <c r="E827" s="23">
        <f t="shared" si="32"/>
        <v>4.8363617256058014</v>
      </c>
      <c r="F827" s="23">
        <f t="shared" si="32"/>
        <v>2.2192806798793652</v>
      </c>
      <c r="G827" s="125">
        <v>2.7999577831669509E-2</v>
      </c>
      <c r="H827" s="8">
        <f t="shared" si="33"/>
        <v>1.0279995778316695</v>
      </c>
      <c r="I827" s="5">
        <f t="shared" si="34"/>
        <v>3.2552886257597042</v>
      </c>
      <c r="J827" s="5">
        <f t="shared" si="35"/>
        <v>4.7046339608494812</v>
      </c>
      <c r="K827" s="5">
        <f t="shared" si="36"/>
        <v>2.1588342327537053</v>
      </c>
      <c r="L827">
        <v>3.37</v>
      </c>
      <c r="M827">
        <v>3.82</v>
      </c>
      <c r="N827">
        <v>2.13</v>
      </c>
      <c r="O827" s="5">
        <f t="shared" si="37"/>
        <v>3.4643585772927263</v>
      </c>
      <c r="P827" s="5">
        <f t="shared" si="38"/>
        <v>3.9269583873169776</v>
      </c>
      <c r="Q827" s="5">
        <f t="shared" si="39"/>
        <v>2.1896391007814557</v>
      </c>
      <c r="R827" s="6">
        <f t="shared" si="40"/>
        <v>0.28865372267020484</v>
      </c>
      <c r="S827" s="6">
        <f t="shared" si="40"/>
        <v>0.25465001188444775</v>
      </c>
      <c r="T827" s="6">
        <f t="shared" si="40"/>
        <v>0.45669626544534764</v>
      </c>
      <c r="U827">
        <f t="shared" si="41"/>
        <v>1.0352384649805131</v>
      </c>
      <c r="V827">
        <f t="shared" si="41"/>
        <v>0.81196540087685176</v>
      </c>
      <c r="W827">
        <f t="shared" si="41"/>
        <v>0.98664360963142317</v>
      </c>
      <c r="X827" t="s">
        <v>550</v>
      </c>
      <c r="Y827" t="s">
        <v>548</v>
      </c>
      <c r="Z827" t="s">
        <v>271</v>
      </c>
      <c r="AA827" s="26" t="s">
        <v>90</v>
      </c>
      <c r="AB827" s="26" t="s">
        <v>74</v>
      </c>
      <c r="AC827" s="128" t="s">
        <v>593</v>
      </c>
      <c r="AD827" s="72" t="s">
        <v>102</v>
      </c>
      <c r="AE827" s="72" t="str">
        <f>VLOOKUP(AD827,cs_lookup!$A$2:$B$54,2,FALSE)</f>
        <v>2</v>
      </c>
    </row>
    <row r="828" spans="1:31" x14ac:dyDescent="0.25">
      <c r="A828" s="21">
        <v>0.36840853318979139</v>
      </c>
      <c r="B828" s="21">
        <v>0.6315908918888038</v>
      </c>
      <c r="C828" s="21">
        <v>0</v>
      </c>
      <c r="D828" s="22">
        <f t="shared" si="32"/>
        <v>2.7143779524912213</v>
      </c>
      <c r="E828" s="23">
        <f t="shared" si="32"/>
        <v>1.5833033896506179</v>
      </c>
      <c r="F828" s="23" t="e">
        <f t="shared" si="32"/>
        <v>#DIV/0!</v>
      </c>
      <c r="G828" s="125">
        <v>3.7944090885472459E-2</v>
      </c>
      <c r="H828" s="8">
        <f t="shared" si="33"/>
        <v>1.0379440908854725</v>
      </c>
      <c r="I828" s="5">
        <f t="shared" si="34"/>
        <v>2.6151485193923878</v>
      </c>
      <c r="J828" s="5">
        <f t="shared" si="35"/>
        <v>1.5254226152970323</v>
      </c>
      <c r="K828" s="5" t="e">
        <f t="shared" si="36"/>
        <v>#DIV/0!</v>
      </c>
      <c r="L828">
        <v>2.4300000000000002</v>
      </c>
      <c r="M828">
        <v>3.11</v>
      </c>
      <c r="N828">
        <v>3.28</v>
      </c>
      <c r="O828" s="5">
        <f t="shared" si="37"/>
        <v>2.5222041408516982</v>
      </c>
      <c r="P828" s="5">
        <f t="shared" si="38"/>
        <v>3.2280061226538193</v>
      </c>
      <c r="Q828" s="5">
        <f t="shared" si="39"/>
        <v>3.4044566181043496</v>
      </c>
      <c r="R828" s="6">
        <f t="shared" si="40"/>
        <v>0.39647861321103051</v>
      </c>
      <c r="S828" s="6">
        <f t="shared" si="40"/>
        <v>0.3097887556600657</v>
      </c>
      <c r="T828" s="6">
        <f t="shared" si="40"/>
        <v>0.29373263112890374</v>
      </c>
      <c r="U828">
        <f t="shared" si="41"/>
        <v>0.9292015279363921</v>
      </c>
      <c r="V828">
        <f t="shared" si="41"/>
        <v>2.038779266029445</v>
      </c>
      <c r="W828" t="e">
        <f t="shared" si="41"/>
        <v>#DIV/0!</v>
      </c>
      <c r="X828" t="s">
        <v>422</v>
      </c>
      <c r="Y828" t="s">
        <v>291</v>
      </c>
      <c r="Z828" t="s">
        <v>270</v>
      </c>
      <c r="AA828" s="26" t="s">
        <v>90</v>
      </c>
      <c r="AB828" s="26" t="s">
        <v>73</v>
      </c>
      <c r="AC828" s="128" t="s">
        <v>593</v>
      </c>
      <c r="AD828" s="72" t="s">
        <v>73</v>
      </c>
      <c r="AE828" s="72" t="str">
        <f>VLOOKUP(AD828,cs_lookup!$A$2:$B$54,2,FALSE)</f>
        <v>X</v>
      </c>
    </row>
    <row r="829" spans="1:31" x14ac:dyDescent="0.25">
      <c r="A829" s="21">
        <v>0.2923274873464391</v>
      </c>
      <c r="B829" s="21">
        <v>0.21404020319812428</v>
      </c>
      <c r="C829" s="21">
        <v>0.44920420215812185</v>
      </c>
      <c r="D829" s="22">
        <f t="shared" si="32"/>
        <v>3.4208209740293558</v>
      </c>
      <c r="E829" s="23">
        <f t="shared" si="32"/>
        <v>4.6720194853971408</v>
      </c>
      <c r="F829" s="23">
        <f t="shared" si="32"/>
        <v>2.2261590501506388</v>
      </c>
      <c r="G829" s="125">
        <v>3.9664111718639372E-2</v>
      </c>
      <c r="H829" s="8">
        <f t="shared" si="33"/>
        <v>1.0396641117186394</v>
      </c>
      <c r="I829" s="5">
        <f t="shared" si="34"/>
        <v>3.2903136075116541</v>
      </c>
      <c r="J829" s="5">
        <f t="shared" si="35"/>
        <v>4.4937777814355417</v>
      </c>
      <c r="K829" s="5">
        <f t="shared" si="36"/>
        <v>2.1412290999163548</v>
      </c>
      <c r="L829">
        <v>2.34</v>
      </c>
      <c r="M829">
        <v>3.16</v>
      </c>
      <c r="N829">
        <v>3.38</v>
      </c>
      <c r="O829" s="5">
        <f t="shared" si="37"/>
        <v>2.4328140214216161</v>
      </c>
      <c r="P829" s="5">
        <f t="shared" si="38"/>
        <v>3.2853385930309007</v>
      </c>
      <c r="Q829" s="5">
        <f t="shared" si="39"/>
        <v>3.5140646976090011</v>
      </c>
      <c r="R829" s="6">
        <f t="shared" si="40"/>
        <v>0.41104662797678609</v>
      </c>
      <c r="S829" s="6">
        <f t="shared" si="40"/>
        <v>0.30438262957774664</v>
      </c>
      <c r="T829" s="6">
        <f t="shared" si="40"/>
        <v>0.28457074244546732</v>
      </c>
      <c r="U829">
        <f t="shared" si="41"/>
        <v>0.71117841006336713</v>
      </c>
      <c r="V829">
        <f t="shared" si="41"/>
        <v>0.70319454002697368</v>
      </c>
      <c r="W829">
        <f t="shared" si="41"/>
        <v>1.5785326288214729</v>
      </c>
      <c r="X829" t="s">
        <v>345</v>
      </c>
      <c r="Y829" t="s">
        <v>424</v>
      </c>
      <c r="Z829" t="s">
        <v>270</v>
      </c>
      <c r="AA829" s="26" t="s">
        <v>90</v>
      </c>
      <c r="AB829" s="26" t="s">
        <v>74</v>
      </c>
      <c r="AC829" s="128" t="s">
        <v>593</v>
      </c>
      <c r="AD829" s="72" t="s">
        <v>74</v>
      </c>
      <c r="AE829" s="72" t="str">
        <f>VLOOKUP(AD829,cs_lookup!$A$2:$B$54,2,FALSE)</f>
        <v>X</v>
      </c>
    </row>
    <row r="830" spans="1:31" x14ac:dyDescent="0.25">
      <c r="A830" s="21">
        <v>0.71070121632813166</v>
      </c>
      <c r="B830" s="21">
        <v>0.19123699747689379</v>
      </c>
      <c r="C830" s="21">
        <v>9.4623673601826344E-2</v>
      </c>
      <c r="D830" s="22">
        <f t="shared" si="32"/>
        <v>1.4070610504461254</v>
      </c>
      <c r="E830" s="23">
        <f t="shared" si="32"/>
        <v>5.2291136819423496</v>
      </c>
      <c r="F830" s="23">
        <f t="shared" si="32"/>
        <v>10.568179842688954</v>
      </c>
      <c r="G830" s="125">
        <v>3.4800775441832466E-2</v>
      </c>
      <c r="H830" s="8">
        <f t="shared" si="33"/>
        <v>1.0348007754418325</v>
      </c>
      <c r="I830" s="5">
        <f t="shared" si="34"/>
        <v>1.3597410089351234</v>
      </c>
      <c r="J830" s="5">
        <f t="shared" si="35"/>
        <v>5.0532564393466526</v>
      </c>
      <c r="K830" s="5">
        <f t="shared" si="36"/>
        <v>10.212767610438465</v>
      </c>
      <c r="L830">
        <v>1.95</v>
      </c>
      <c r="M830">
        <v>3.66</v>
      </c>
      <c r="N830">
        <v>4.0199999999999996</v>
      </c>
      <c r="O830" s="5">
        <f t="shared" si="37"/>
        <v>2.0178615121115731</v>
      </c>
      <c r="P830" s="5">
        <f t="shared" si="38"/>
        <v>3.787370838117107</v>
      </c>
      <c r="Q830" s="5">
        <f t="shared" si="39"/>
        <v>4.1598991172761659</v>
      </c>
      <c r="R830" s="6">
        <f t="shared" si="40"/>
        <v>0.49557414817509404</v>
      </c>
      <c r="S830" s="6">
        <f t="shared" si="40"/>
        <v>0.26403540681459925</v>
      </c>
      <c r="T830" s="6">
        <f t="shared" si="40"/>
        <v>0.24039044501030682</v>
      </c>
      <c r="U830">
        <f t="shared" si="41"/>
        <v>1.4340966310394183</v>
      </c>
      <c r="V830">
        <f t="shared" si="41"/>
        <v>0.72428542741306245</v>
      </c>
      <c r="W830">
        <f t="shared" si="41"/>
        <v>0.39362493628966544</v>
      </c>
      <c r="X830" t="s">
        <v>346</v>
      </c>
      <c r="Y830" t="s">
        <v>292</v>
      </c>
      <c r="Z830" t="s">
        <v>270</v>
      </c>
      <c r="AA830" s="26" t="s">
        <v>84</v>
      </c>
      <c r="AB830" s="26" t="s">
        <v>86</v>
      </c>
      <c r="AC830" s="128" t="s">
        <v>593</v>
      </c>
      <c r="AD830" s="72" t="s">
        <v>75</v>
      </c>
      <c r="AE830" s="72" t="str">
        <f>VLOOKUP(AD830,cs_lookup!$A$2:$B$54,2,FALSE)</f>
        <v>X</v>
      </c>
    </row>
    <row r="831" spans="1:31" x14ac:dyDescent="0.25">
      <c r="A831" s="21">
        <v>0.30801306437433251</v>
      </c>
      <c r="B831" s="21">
        <v>0.38771323418339643</v>
      </c>
      <c r="C831" s="21">
        <v>0.29081721190440102</v>
      </c>
      <c r="D831" s="22">
        <f t="shared" si="32"/>
        <v>3.2466155357121029</v>
      </c>
      <c r="E831" s="23">
        <f t="shared" si="32"/>
        <v>2.579225860335165</v>
      </c>
      <c r="F831" s="23">
        <f t="shared" si="32"/>
        <v>3.4385860226482237</v>
      </c>
      <c r="G831" s="125">
        <v>3.9731208994787437E-2</v>
      </c>
      <c r="H831" s="8">
        <f t="shared" si="33"/>
        <v>1.0397312089947874</v>
      </c>
      <c r="I831" s="5">
        <f t="shared" si="34"/>
        <v>3.1225527401942008</v>
      </c>
      <c r="J831" s="5">
        <f t="shared" si="35"/>
        <v>2.4806660010030495</v>
      </c>
      <c r="K831" s="5">
        <f t="shared" si="36"/>
        <v>3.3071874662420204</v>
      </c>
      <c r="L831">
        <v>3.41</v>
      </c>
      <c r="M831">
        <v>3.45</v>
      </c>
      <c r="N831">
        <v>2.19</v>
      </c>
      <c r="O831" s="5">
        <f t="shared" si="37"/>
        <v>3.5454834226722252</v>
      </c>
      <c r="P831" s="5">
        <f t="shared" si="38"/>
        <v>3.5870726710320167</v>
      </c>
      <c r="Q831" s="5">
        <f t="shared" si="39"/>
        <v>2.2770113476985845</v>
      </c>
      <c r="R831" s="6">
        <f t="shared" si="40"/>
        <v>0.28204898480284013</v>
      </c>
      <c r="S831" s="6">
        <f t="shared" si="40"/>
        <v>0.27877885164570576</v>
      </c>
      <c r="T831" s="6">
        <f t="shared" si="40"/>
        <v>0.43917216355145422</v>
      </c>
      <c r="U831">
        <f t="shared" si="41"/>
        <v>1.0920552137056689</v>
      </c>
      <c r="V831">
        <f t="shared" si="41"/>
        <v>1.3907555465366976</v>
      </c>
      <c r="W831">
        <f t="shared" si="41"/>
        <v>0.66219409161238496</v>
      </c>
      <c r="X831" t="s">
        <v>421</v>
      </c>
      <c r="Y831" t="s">
        <v>348</v>
      </c>
      <c r="Z831" t="s">
        <v>270</v>
      </c>
      <c r="AA831" s="26" t="s">
        <v>90</v>
      </c>
      <c r="AB831" s="26" t="s">
        <v>75</v>
      </c>
      <c r="AC831" s="128" t="s">
        <v>593</v>
      </c>
      <c r="AD831" s="72" t="s">
        <v>78</v>
      </c>
      <c r="AE831" s="72" t="str">
        <f>VLOOKUP(AD831,cs_lookup!$A$2:$B$54,2,FALSE)</f>
        <v>1</v>
      </c>
    </row>
    <row r="832" spans="1:31" x14ac:dyDescent="0.25">
      <c r="A832" s="21">
        <v>0</v>
      </c>
      <c r="B832" s="21">
        <v>0.22552175564423912</v>
      </c>
      <c r="C832" s="21">
        <v>0.64941903503728349</v>
      </c>
      <c r="D832" s="22" t="e">
        <f t="shared" si="32"/>
        <v>#DIV/0!</v>
      </c>
      <c r="E832" s="23">
        <f t="shared" si="32"/>
        <v>4.43416200420815</v>
      </c>
      <c r="F832" s="23">
        <f t="shared" si="32"/>
        <v>1.5398378335839655</v>
      </c>
      <c r="G832" s="125">
        <v>3.8105569071838818E-2</v>
      </c>
      <c r="H832" s="8">
        <f t="shared" si="33"/>
        <v>1.0381055690718388</v>
      </c>
      <c r="I832" s="5" t="e">
        <f t="shared" si="34"/>
        <v>#DIV/0!</v>
      </c>
      <c r="J832" s="5">
        <f t="shared" si="35"/>
        <v>4.2713979544225893</v>
      </c>
      <c r="K832" s="5">
        <f t="shared" si="36"/>
        <v>1.4833152614340768</v>
      </c>
      <c r="L832">
        <v>2.54</v>
      </c>
      <c r="M832">
        <v>3.04</v>
      </c>
      <c r="N832">
        <v>3.17</v>
      </c>
      <c r="O832" s="5">
        <f t="shared" si="37"/>
        <v>2.6367881454424706</v>
      </c>
      <c r="P832" s="5">
        <f t="shared" si="38"/>
        <v>3.1558409299783898</v>
      </c>
      <c r="Q832" s="5">
        <f t="shared" si="39"/>
        <v>3.2907946539577289</v>
      </c>
      <c r="R832" s="6">
        <f t="shared" si="40"/>
        <v>0.37924927784905271</v>
      </c>
      <c r="S832" s="6">
        <f t="shared" si="40"/>
        <v>0.31687275188703751</v>
      </c>
      <c r="T832" s="6">
        <f t="shared" si="40"/>
        <v>0.30387797026390978</v>
      </c>
      <c r="U832" t="e">
        <f t="shared" si="41"/>
        <v>#DIV/0!</v>
      </c>
      <c r="V832">
        <f t="shared" si="41"/>
        <v>0.71171078706267477</v>
      </c>
      <c r="W832">
        <f t="shared" si="41"/>
        <v>2.1371046886790794</v>
      </c>
      <c r="X832" t="s">
        <v>295</v>
      </c>
      <c r="Y832" t="s">
        <v>494</v>
      </c>
      <c r="Z832" t="s">
        <v>273</v>
      </c>
      <c r="AA832" s="26" t="s">
        <v>85</v>
      </c>
      <c r="AB832" s="26" t="s">
        <v>76</v>
      </c>
      <c r="AC832" s="128" t="s">
        <v>593</v>
      </c>
      <c r="AD832" s="72" t="s">
        <v>78</v>
      </c>
      <c r="AE832" s="72" t="str">
        <f>VLOOKUP(AD832,cs_lookup!$A$2:$B$54,2,FALSE)</f>
        <v>1</v>
      </c>
    </row>
    <row r="833" spans="1:31" x14ac:dyDescent="0.25">
      <c r="A833" s="21">
        <v>4.1092510437232513E-2</v>
      </c>
      <c r="B833" s="21">
        <v>0.2239449479623056</v>
      </c>
      <c r="C833" s="21">
        <v>0.6210037010736349</v>
      </c>
      <c r="D833" s="22">
        <f t="shared" si="32"/>
        <v>24.335334817946151</v>
      </c>
      <c r="E833" s="23">
        <f t="shared" si="32"/>
        <v>4.465383162688358</v>
      </c>
      <c r="F833" s="23">
        <f t="shared" si="32"/>
        <v>1.6102963609896843</v>
      </c>
      <c r="G833" s="125">
        <v>4.9120947080130817E-2</v>
      </c>
      <c r="H833" s="8">
        <f t="shared" si="33"/>
        <v>1.0491209470801308</v>
      </c>
      <c r="I833" s="5">
        <f t="shared" si="34"/>
        <v>23.195928825627998</v>
      </c>
      <c r="J833" s="5">
        <f t="shared" si="35"/>
        <v>4.2563092226079595</v>
      </c>
      <c r="K833" s="5">
        <f t="shared" si="36"/>
        <v>1.5349005903193462</v>
      </c>
      <c r="L833">
        <v>5.28</v>
      </c>
      <c r="M833">
        <v>3.43</v>
      </c>
      <c r="N833">
        <v>1.76</v>
      </c>
      <c r="O833" s="5">
        <f t="shared" si="37"/>
        <v>5.5393586005830908</v>
      </c>
      <c r="P833" s="5">
        <f t="shared" si="38"/>
        <v>3.5984848484848491</v>
      </c>
      <c r="Q833" s="5">
        <f t="shared" si="39"/>
        <v>1.8464528668610303</v>
      </c>
      <c r="R833" s="6">
        <f t="shared" si="40"/>
        <v>0.18052631578947367</v>
      </c>
      <c r="S833" s="6">
        <f t="shared" si="40"/>
        <v>0.27789473684210519</v>
      </c>
      <c r="T833" s="6">
        <f t="shared" si="40"/>
        <v>0.54157894736842105</v>
      </c>
      <c r="U833">
        <f t="shared" si="41"/>
        <v>0.22762615111003434</v>
      </c>
      <c r="V833">
        <f t="shared" si="41"/>
        <v>0.80586250213708477</v>
      </c>
      <c r="W833">
        <f t="shared" si="41"/>
        <v>1.1466540641787233</v>
      </c>
      <c r="X833" t="s">
        <v>351</v>
      </c>
      <c r="Y833" t="s">
        <v>353</v>
      </c>
      <c r="Z833" t="s">
        <v>273</v>
      </c>
      <c r="AA833" s="26" t="s">
        <v>85</v>
      </c>
      <c r="AB833" s="26" t="s">
        <v>77</v>
      </c>
      <c r="AC833" s="128" t="s">
        <v>593</v>
      </c>
      <c r="AD833" s="72" t="s">
        <v>78</v>
      </c>
      <c r="AE833" s="72" t="str">
        <f>VLOOKUP(AD833,cs_lookup!$A$2:$B$54,2,FALSE)</f>
        <v>1</v>
      </c>
    </row>
    <row r="834" spans="1:31" x14ac:dyDescent="0.25">
      <c r="A834" s="21">
        <v>0.61268138975923969</v>
      </c>
      <c r="B834" s="21">
        <v>0.20906656178552804</v>
      </c>
      <c r="C834" s="21">
        <v>0.16964277056981342</v>
      </c>
      <c r="D834" s="22">
        <f t="shared" si="32"/>
        <v>1.6321696998059003</v>
      </c>
      <c r="E834" s="23">
        <f t="shared" si="32"/>
        <v>4.7831656648462744</v>
      </c>
      <c r="F834" s="23">
        <f t="shared" si="32"/>
        <v>5.8947398503402066</v>
      </c>
      <c r="G834" s="125">
        <v>3.7894265287744089E-2</v>
      </c>
      <c r="H834" s="8">
        <f t="shared" si="33"/>
        <v>1.0378942652877441</v>
      </c>
      <c r="I834" s="5">
        <f t="shared" si="34"/>
        <v>1.5725780114541825</v>
      </c>
      <c r="J834" s="5">
        <f t="shared" si="35"/>
        <v>4.608528850017489</v>
      </c>
      <c r="K834" s="5">
        <f t="shared" si="36"/>
        <v>5.6795186634025372</v>
      </c>
      <c r="L834">
        <v>1.79</v>
      </c>
      <c r="M834">
        <v>3.84</v>
      </c>
      <c r="N834">
        <v>4.57</v>
      </c>
      <c r="O834" s="5">
        <f t="shared" si="37"/>
        <v>1.857830734865062</v>
      </c>
      <c r="P834" s="5">
        <f t="shared" si="38"/>
        <v>3.9855139787049372</v>
      </c>
      <c r="Q834" s="5">
        <f t="shared" si="39"/>
        <v>4.7431767923649906</v>
      </c>
      <c r="R834" s="6">
        <f t="shared" si="40"/>
        <v>0.53826216847070951</v>
      </c>
      <c r="S834" s="6">
        <f t="shared" si="40"/>
        <v>0.25090866707358594</v>
      </c>
      <c r="T834" s="6">
        <f t="shared" si="40"/>
        <v>0.2108291644557046</v>
      </c>
      <c r="U834">
        <f t="shared" si="41"/>
        <v>1.1382583165745557</v>
      </c>
      <c r="V834">
        <f t="shared" si="41"/>
        <v>0.83323770447600154</v>
      </c>
      <c r="W834">
        <f t="shared" si="41"/>
        <v>0.80464565235923768</v>
      </c>
      <c r="X834" t="s">
        <v>356</v>
      </c>
      <c r="Y834" t="s">
        <v>431</v>
      </c>
      <c r="Z834" t="s">
        <v>278</v>
      </c>
      <c r="AA834" s="26" t="s">
        <v>84</v>
      </c>
      <c r="AB834" s="26" t="s">
        <v>86</v>
      </c>
      <c r="AC834" s="128" t="s">
        <v>593</v>
      </c>
      <c r="AD834" s="72" t="s">
        <v>94</v>
      </c>
      <c r="AE834" s="72" t="str">
        <f>VLOOKUP(AD834,cs_lookup!$A$2:$B$54,2,FALSE)</f>
        <v>1</v>
      </c>
    </row>
    <row r="835" spans="1:31" x14ac:dyDescent="0.25">
      <c r="A835" s="21">
        <v>0.75063162737368749</v>
      </c>
      <c r="B835" s="21">
        <v>0.15650856135550881</v>
      </c>
      <c r="C835" s="21">
        <v>8.4056378468461881E-2</v>
      </c>
      <c r="D835" s="22">
        <f t="shared" si="32"/>
        <v>1.332211385095514</v>
      </c>
      <c r="E835" s="23">
        <f t="shared" si="32"/>
        <v>6.3894268232937268</v>
      </c>
      <c r="F835" s="23">
        <f t="shared" si="32"/>
        <v>11.896777118171965</v>
      </c>
      <c r="G835" s="125">
        <v>3.1887288073110032E-2</v>
      </c>
      <c r="H835" s="8">
        <f t="shared" si="33"/>
        <v>1.03188728807311</v>
      </c>
      <c r="I835" s="5">
        <f t="shared" si="34"/>
        <v>1.291043508815011</v>
      </c>
      <c r="J835" s="5">
        <f t="shared" si="35"/>
        <v>6.1919813308534826</v>
      </c>
      <c r="K835" s="5">
        <f t="shared" si="36"/>
        <v>11.529143982757416</v>
      </c>
      <c r="L835">
        <v>1.37</v>
      </c>
      <c r="M835">
        <v>5.31</v>
      </c>
      <c r="N835">
        <v>8.8000000000000007</v>
      </c>
      <c r="O835" s="5">
        <f t="shared" si="37"/>
        <v>1.4136855846601608</v>
      </c>
      <c r="P835" s="5">
        <f t="shared" si="38"/>
        <v>5.479321499668214</v>
      </c>
      <c r="Q835" s="5">
        <f t="shared" si="39"/>
        <v>9.0806081350433683</v>
      </c>
      <c r="R835" s="6">
        <f t="shared" si="40"/>
        <v>0.70737086863653087</v>
      </c>
      <c r="S835" s="6">
        <f t="shared" si="40"/>
        <v>0.18250434840528201</v>
      </c>
      <c r="T835" s="6">
        <f t="shared" si="40"/>
        <v>0.1101247829581872</v>
      </c>
      <c r="U835">
        <f t="shared" si="41"/>
        <v>1.0611571110081794</v>
      </c>
      <c r="V835">
        <f t="shared" si="41"/>
        <v>0.85756072511738124</v>
      </c>
      <c r="W835">
        <f t="shared" si="41"/>
        <v>0.76328303412299925</v>
      </c>
      <c r="X835" t="s">
        <v>355</v>
      </c>
      <c r="Y835" t="s">
        <v>432</v>
      </c>
      <c r="Z835" t="s">
        <v>278</v>
      </c>
      <c r="AA835" s="26" t="s">
        <v>84</v>
      </c>
      <c r="AB835" s="26" t="s">
        <v>89</v>
      </c>
      <c r="AC835" s="128" t="s">
        <v>593</v>
      </c>
      <c r="AD835" s="72" t="s">
        <v>89</v>
      </c>
      <c r="AE835" s="72" t="str">
        <f>VLOOKUP(AD835,cs_lookup!$A$2:$B$54,2,FALSE)</f>
        <v>1</v>
      </c>
    </row>
    <row r="836" spans="1:31" x14ac:dyDescent="0.25">
      <c r="A836" s="21">
        <v>0.52471546426264126</v>
      </c>
      <c r="B836" s="21">
        <v>0.31356805648673308</v>
      </c>
      <c r="C836" s="21">
        <v>0.1576425325264616</v>
      </c>
      <c r="D836" s="22">
        <f t="shared" si="32"/>
        <v>1.9057947937655211</v>
      </c>
      <c r="E836" s="23">
        <f t="shared" si="32"/>
        <v>3.1891003541756158</v>
      </c>
      <c r="F836" s="23">
        <f t="shared" si="32"/>
        <v>6.3434657130501364</v>
      </c>
      <c r="G836" s="125">
        <v>3.616725797176934E-2</v>
      </c>
      <c r="H836" s="8">
        <f t="shared" si="33"/>
        <v>1.0361672579717693</v>
      </c>
      <c r="I836" s="5">
        <f t="shared" si="34"/>
        <v>1.8392733210813779</v>
      </c>
      <c r="J836" s="5">
        <f t="shared" si="35"/>
        <v>3.0777852992750168</v>
      </c>
      <c r="K836" s="5">
        <f t="shared" si="36"/>
        <v>6.1220480228906888</v>
      </c>
      <c r="L836">
        <v>1.52</v>
      </c>
      <c r="M836">
        <v>4.41</v>
      </c>
      <c r="N836">
        <v>6.6</v>
      </c>
      <c r="O836" s="5">
        <f t="shared" si="37"/>
        <v>1.5749742321170894</v>
      </c>
      <c r="P836" s="5">
        <f t="shared" si="38"/>
        <v>4.5694976076555029</v>
      </c>
      <c r="Q836" s="5">
        <f t="shared" si="39"/>
        <v>6.8387039026136769</v>
      </c>
      <c r="R836" s="6">
        <f t="shared" si="40"/>
        <v>0.63493102274809554</v>
      </c>
      <c r="S836" s="6">
        <f t="shared" si="40"/>
        <v>0.2188424386796157</v>
      </c>
      <c r="T836" s="6">
        <f t="shared" si="40"/>
        <v>0.14622653857228868</v>
      </c>
      <c r="U836">
        <f t="shared" si="41"/>
        <v>0.82641333540701545</v>
      </c>
      <c r="V836">
        <f t="shared" si="41"/>
        <v>1.4328484839533127</v>
      </c>
      <c r="W836">
        <f t="shared" si="41"/>
        <v>1.0780706024066165</v>
      </c>
      <c r="X836" t="s">
        <v>359</v>
      </c>
      <c r="Y836" t="s">
        <v>354</v>
      </c>
      <c r="Z836" t="s">
        <v>278</v>
      </c>
      <c r="AA836" s="26" t="s">
        <v>90</v>
      </c>
      <c r="AB836" s="26" t="s">
        <v>75</v>
      </c>
      <c r="AC836" s="128" t="s">
        <v>593</v>
      </c>
      <c r="AD836" s="72" t="s">
        <v>89</v>
      </c>
      <c r="AE836" s="72" t="str">
        <f>VLOOKUP(AD836,cs_lookup!$A$2:$B$54,2,FALSE)</f>
        <v>1</v>
      </c>
    </row>
    <row r="837" spans="1:31" x14ac:dyDescent="0.25">
      <c r="A837" s="21">
        <v>0.50391959780445372</v>
      </c>
      <c r="B837" s="21">
        <v>0.22039660795345067</v>
      </c>
      <c r="C837" s="21">
        <v>0.25872603252874088</v>
      </c>
      <c r="D837" s="22">
        <f t="shared" si="32"/>
        <v>1.9844435587679814</v>
      </c>
      <c r="E837" s="23">
        <f t="shared" si="32"/>
        <v>4.5372749121946878</v>
      </c>
      <c r="F837" s="23">
        <f t="shared" si="32"/>
        <v>3.865092314933225</v>
      </c>
      <c r="G837" s="125">
        <v>3.8416937682189456E-2</v>
      </c>
      <c r="H837" s="8">
        <f t="shared" si="33"/>
        <v>1.0384169376821895</v>
      </c>
      <c r="I837" s="5">
        <f t="shared" si="34"/>
        <v>1.9110277257200576</v>
      </c>
      <c r="J837" s="5">
        <f t="shared" si="35"/>
        <v>4.3694153548016708</v>
      </c>
      <c r="K837" s="5">
        <f t="shared" si="36"/>
        <v>3.7221006078351815</v>
      </c>
      <c r="L837">
        <v>1.64</v>
      </c>
      <c r="M837">
        <v>4.09</v>
      </c>
      <c r="N837">
        <v>5.43</v>
      </c>
      <c r="O837" s="5">
        <f t="shared" si="37"/>
        <v>1.7030037777987905</v>
      </c>
      <c r="P837" s="5">
        <f t="shared" si="38"/>
        <v>4.2471252751201547</v>
      </c>
      <c r="Q837" s="5">
        <f t="shared" si="39"/>
        <v>5.6386039716142884</v>
      </c>
      <c r="R837" s="6">
        <f t="shared" si="40"/>
        <v>0.58719775788903139</v>
      </c>
      <c r="S837" s="6">
        <f t="shared" si="40"/>
        <v>0.23545337969144534</v>
      </c>
      <c r="T837" s="6">
        <f t="shared" si="40"/>
        <v>0.17734886241952327</v>
      </c>
      <c r="U837">
        <f t="shared" si="41"/>
        <v>0.85817697876783183</v>
      </c>
      <c r="V837">
        <f t="shared" si="41"/>
        <v>0.93605200418984802</v>
      </c>
      <c r="W837">
        <f t="shared" si="41"/>
        <v>1.4588536345765659</v>
      </c>
      <c r="X837" t="s">
        <v>361</v>
      </c>
      <c r="Y837" t="s">
        <v>440</v>
      </c>
      <c r="Z837" t="s">
        <v>269</v>
      </c>
      <c r="AA837" s="26" t="s">
        <v>84</v>
      </c>
      <c r="AB837" s="26" t="s">
        <v>86</v>
      </c>
      <c r="AC837" s="128" t="s">
        <v>593</v>
      </c>
      <c r="AD837" s="72" t="s">
        <v>75</v>
      </c>
      <c r="AE837" s="72" t="str">
        <f>VLOOKUP(AD837,cs_lookup!$A$2:$B$54,2,FALSE)</f>
        <v>X</v>
      </c>
    </row>
    <row r="838" spans="1:31" x14ac:dyDescent="0.25">
      <c r="A838" s="21">
        <v>0.71972080957865092</v>
      </c>
      <c r="B838" s="21">
        <v>0.23392314279933588</v>
      </c>
      <c r="C838" s="21">
        <v>4.5682509748308398E-2</v>
      </c>
      <c r="D838" s="22">
        <f t="shared" si="32"/>
        <v>1.3894276595745982</v>
      </c>
      <c r="E838" s="23">
        <f t="shared" si="32"/>
        <v>4.2749083653421192</v>
      </c>
      <c r="F838" s="23">
        <f t="shared" si="32"/>
        <v>21.890215872761445</v>
      </c>
      <c r="G838" s="125">
        <v>3.9549757905199323E-2</v>
      </c>
      <c r="H838" s="8">
        <f t="shared" si="33"/>
        <v>1.0395497579051993</v>
      </c>
      <c r="I838" s="5">
        <f t="shared" si="34"/>
        <v>1.3365667674959967</v>
      </c>
      <c r="J838" s="5">
        <f t="shared" si="35"/>
        <v>4.112269117311425</v>
      </c>
      <c r="K838" s="5">
        <f t="shared" si="36"/>
        <v>21.057400770187762</v>
      </c>
      <c r="L838">
        <v>1.61</v>
      </c>
      <c r="M838">
        <v>4.3</v>
      </c>
      <c r="N838">
        <v>5.38</v>
      </c>
      <c r="O838" s="5">
        <f t="shared" si="37"/>
        <v>1.673675110227371</v>
      </c>
      <c r="P838" s="5">
        <f t="shared" si="38"/>
        <v>4.4700639589923572</v>
      </c>
      <c r="Q838" s="5">
        <f t="shared" si="39"/>
        <v>5.5927776975299723</v>
      </c>
      <c r="R838" s="6">
        <f t="shared" si="40"/>
        <v>0.59748752543983796</v>
      </c>
      <c r="S838" s="6">
        <f t="shared" si="40"/>
        <v>0.22371044557166028</v>
      </c>
      <c r="T838" s="6">
        <f t="shared" si="40"/>
        <v>0.17880202898850173</v>
      </c>
      <c r="U838">
        <f t="shared" si="41"/>
        <v>1.2045788053044812</v>
      </c>
      <c r="V838">
        <f t="shared" si="41"/>
        <v>1.0456514098015337</v>
      </c>
      <c r="W838">
        <f t="shared" si="41"/>
        <v>0.25549212168753477</v>
      </c>
      <c r="X838" t="s">
        <v>362</v>
      </c>
      <c r="Y838" t="s">
        <v>500</v>
      </c>
      <c r="Z838" t="s">
        <v>269</v>
      </c>
      <c r="AA838" s="26" t="s">
        <v>84</v>
      </c>
      <c r="AB838" s="26" t="s">
        <v>94</v>
      </c>
      <c r="AC838" s="128" t="s">
        <v>593</v>
      </c>
      <c r="AD838" s="72" t="s">
        <v>78</v>
      </c>
      <c r="AE838" s="72" t="str">
        <f>VLOOKUP(AD838,cs_lookup!$A$2:$B$54,2,FALSE)</f>
        <v>1</v>
      </c>
    </row>
    <row r="839" spans="1:31" x14ac:dyDescent="0.25">
      <c r="A839" s="21">
        <v>0.3330855721237907</v>
      </c>
      <c r="B839" s="21">
        <v>0.33648304417861324</v>
      </c>
      <c r="C839" s="21">
        <v>0.3114266350236326</v>
      </c>
      <c r="D839" s="22">
        <f t="shared" si="32"/>
        <v>3.0022315095303846</v>
      </c>
      <c r="E839" s="23">
        <f t="shared" si="32"/>
        <v>2.9719179533729374</v>
      </c>
      <c r="F839" s="23">
        <f t="shared" si="32"/>
        <v>3.2110291398939435</v>
      </c>
      <c r="G839" s="125">
        <v>3.9336334534951556E-2</v>
      </c>
      <c r="H839" s="8">
        <f t="shared" si="33"/>
        <v>1.0393363345349516</v>
      </c>
      <c r="I839" s="5">
        <f t="shared" si="34"/>
        <v>2.8886044004934415</v>
      </c>
      <c r="J839" s="5">
        <f t="shared" si="35"/>
        <v>2.8594381381872065</v>
      </c>
      <c r="K839" s="5">
        <f t="shared" si="36"/>
        <v>3.0894995519719903</v>
      </c>
      <c r="L839">
        <v>2.02</v>
      </c>
      <c r="M839">
        <v>3.97</v>
      </c>
      <c r="N839">
        <v>3.42</v>
      </c>
      <c r="O839" s="5">
        <f t="shared" si="37"/>
        <v>2.099459395760602</v>
      </c>
      <c r="P839" s="5">
        <f t="shared" si="38"/>
        <v>4.1261652481037583</v>
      </c>
      <c r="Q839" s="5">
        <f t="shared" si="39"/>
        <v>3.5545302641095344</v>
      </c>
      <c r="R839" s="6">
        <f t="shared" si="40"/>
        <v>0.47631309375131559</v>
      </c>
      <c r="S839" s="6">
        <f t="shared" si="40"/>
        <v>0.24235578069966179</v>
      </c>
      <c r="T839" s="6">
        <f t="shared" si="40"/>
        <v>0.28133112554902262</v>
      </c>
      <c r="U839">
        <f t="shared" si="41"/>
        <v>0.6992996339875881</v>
      </c>
      <c r="V839">
        <f t="shared" si="41"/>
        <v>1.3883846434659555</v>
      </c>
      <c r="W839">
        <f t="shared" si="41"/>
        <v>1.1069753992412963</v>
      </c>
      <c r="X839" t="s">
        <v>364</v>
      </c>
      <c r="Y839" t="s">
        <v>445</v>
      </c>
      <c r="Z839" t="s">
        <v>282</v>
      </c>
      <c r="AA839" s="26" t="s">
        <v>90</v>
      </c>
      <c r="AB839" s="26" t="s">
        <v>75</v>
      </c>
      <c r="AC839" s="128" t="s">
        <v>593</v>
      </c>
      <c r="AD839" s="72" t="s">
        <v>75</v>
      </c>
      <c r="AE839" s="72" t="str">
        <f>VLOOKUP(AD839,cs_lookup!$A$2:$B$54,2,FALSE)</f>
        <v>X</v>
      </c>
    </row>
    <row r="840" spans="1:31" x14ac:dyDescent="0.25">
      <c r="A840" s="21">
        <v>0</v>
      </c>
      <c r="B840" s="21">
        <v>1</v>
      </c>
      <c r="C840" s="21">
        <v>0</v>
      </c>
      <c r="D840" s="22" t="e">
        <f t="shared" si="32"/>
        <v>#DIV/0!</v>
      </c>
      <c r="E840" s="23">
        <f t="shared" si="32"/>
        <v>1</v>
      </c>
      <c r="F840" s="23" t="e">
        <f t="shared" si="32"/>
        <v>#DIV/0!</v>
      </c>
      <c r="G840" s="125">
        <v>5.0335168916554318E-2</v>
      </c>
      <c r="H840" s="8">
        <f t="shared" si="33"/>
        <v>1.0503351689165543</v>
      </c>
      <c r="I840" s="5" t="e">
        <f t="shared" si="34"/>
        <v>#DIV/0!</v>
      </c>
      <c r="J840" s="5">
        <f t="shared" si="35"/>
        <v>0.95207704130437121</v>
      </c>
      <c r="K840" s="5" t="e">
        <f t="shared" si="36"/>
        <v>#DIV/0!</v>
      </c>
      <c r="L840">
        <v>1.47</v>
      </c>
      <c r="M840">
        <v>4.5999999999999996</v>
      </c>
      <c r="N840">
        <v>6.55</v>
      </c>
      <c r="O840" s="5">
        <f t="shared" si="37"/>
        <v>1.5439926983073349</v>
      </c>
      <c r="P840" s="5">
        <f t="shared" si="38"/>
        <v>4.8315417770161497</v>
      </c>
      <c r="Q840" s="5">
        <f t="shared" si="39"/>
        <v>6.8796953564034302</v>
      </c>
      <c r="R840" s="6">
        <f t="shared" si="40"/>
        <v>0.64767145666964032</v>
      </c>
      <c r="S840" s="6">
        <f t="shared" si="40"/>
        <v>0.20697326984877637</v>
      </c>
      <c r="T840" s="6">
        <f t="shared" si="40"/>
        <v>0.14535527348158339</v>
      </c>
      <c r="U840" t="e">
        <f t="shared" si="41"/>
        <v>#DIV/0!</v>
      </c>
      <c r="V840">
        <f t="shared" si="41"/>
        <v>4.8315417770161497</v>
      </c>
      <c r="W840" t="e">
        <f t="shared" si="41"/>
        <v>#DIV/0!</v>
      </c>
      <c r="X840" t="s">
        <v>365</v>
      </c>
      <c r="Y840" t="s">
        <v>443</v>
      </c>
      <c r="Z840" t="s">
        <v>282</v>
      </c>
      <c r="AA840" s="26" t="s">
        <v>90</v>
      </c>
      <c r="AB840" s="26" t="s">
        <v>73</v>
      </c>
      <c r="AC840" s="128" t="s">
        <v>593</v>
      </c>
      <c r="AD840" s="72" t="s">
        <v>88</v>
      </c>
      <c r="AE840" s="72" t="str">
        <f>VLOOKUP(AD840,cs_lookup!$A$2:$B$54,2,FALSE)</f>
        <v>1</v>
      </c>
    </row>
    <row r="841" spans="1:31" x14ac:dyDescent="0.25">
      <c r="A841" s="21">
        <v>0.37853895120129732</v>
      </c>
      <c r="B841" s="21">
        <v>0.30445489039216217</v>
      </c>
      <c r="C841" s="21">
        <v>0.29787285937178987</v>
      </c>
      <c r="D841" s="22">
        <f t="shared" si="32"/>
        <v>2.6417360665962897</v>
      </c>
      <c r="E841" s="23">
        <f t="shared" si="32"/>
        <v>3.2845588346829322</v>
      </c>
      <c r="F841" s="23">
        <f t="shared" si="32"/>
        <v>3.3571370084169048</v>
      </c>
      <c r="G841" s="125">
        <v>2.7473607198962524E-2</v>
      </c>
      <c r="H841" s="8">
        <f t="shared" si="33"/>
        <v>1.0274736071989625</v>
      </c>
      <c r="I841" s="5">
        <f t="shared" si="34"/>
        <v>2.5710987105528029</v>
      </c>
      <c r="J841" s="5">
        <f t="shared" si="35"/>
        <v>3.1967330466396127</v>
      </c>
      <c r="K841" s="5">
        <f t="shared" si="36"/>
        <v>3.2673705532630977</v>
      </c>
      <c r="L841">
        <v>2.27</v>
      </c>
      <c r="M841">
        <v>3.67</v>
      </c>
      <c r="N841">
        <v>3.18</v>
      </c>
      <c r="O841" s="5">
        <f t="shared" si="37"/>
        <v>2.3323650883416449</v>
      </c>
      <c r="P841" s="5">
        <f t="shared" si="38"/>
        <v>3.7708281384201925</v>
      </c>
      <c r="Q841" s="5">
        <f t="shared" si="39"/>
        <v>3.267366070892701</v>
      </c>
      <c r="R841" s="6">
        <f t="shared" si="40"/>
        <v>0.42874934331615239</v>
      </c>
      <c r="S841" s="6">
        <f t="shared" si="40"/>
        <v>0.26519373551162556</v>
      </c>
      <c r="T841" s="6">
        <f t="shared" si="40"/>
        <v>0.30605692117222194</v>
      </c>
      <c r="U841">
        <f t="shared" si="41"/>
        <v>0.88289103435936744</v>
      </c>
      <c r="V841">
        <f t="shared" si="41"/>
        <v>1.1480470675704006</v>
      </c>
      <c r="W841">
        <f t="shared" si="41"/>
        <v>0.97325967415117909</v>
      </c>
      <c r="X841" t="s">
        <v>368</v>
      </c>
      <c r="Y841" t="s">
        <v>474</v>
      </c>
      <c r="Z841" t="s">
        <v>276</v>
      </c>
      <c r="AA841" s="26" t="s">
        <v>90</v>
      </c>
      <c r="AB841" s="26" t="s">
        <v>75</v>
      </c>
      <c r="AC841" s="128" t="s">
        <v>593</v>
      </c>
      <c r="AD841" s="72" t="s">
        <v>100</v>
      </c>
      <c r="AE841" s="72" t="str">
        <f>VLOOKUP(AD841,cs_lookup!$A$2:$B$54,2,FALSE)</f>
        <v>1</v>
      </c>
    </row>
    <row r="842" spans="1:31" x14ac:dyDescent="0.25">
      <c r="A842" s="21">
        <v>0.51615315102705916</v>
      </c>
      <c r="B842" s="21">
        <v>0.23082929128282706</v>
      </c>
      <c r="C842" s="21">
        <v>0.23866724484236856</v>
      </c>
      <c r="D842" s="22">
        <f t="shared" si="32"/>
        <v>1.9374094646330569</v>
      </c>
      <c r="E842" s="23">
        <f t="shared" si="32"/>
        <v>4.3322058238039425</v>
      </c>
      <c r="F842" s="23">
        <f t="shared" si="32"/>
        <v>4.1899339838630363</v>
      </c>
      <c r="G842" s="125">
        <v>2.7210884353741305E-2</v>
      </c>
      <c r="H842" s="8">
        <f t="shared" si="33"/>
        <v>1.0272108843537413</v>
      </c>
      <c r="I842" s="5">
        <f t="shared" si="34"/>
        <v>1.886087359609665</v>
      </c>
      <c r="J842" s="5">
        <f t="shared" si="35"/>
        <v>4.2174454046303289</v>
      </c>
      <c r="K842" s="5">
        <f t="shared" si="36"/>
        <v>4.0789423551514332</v>
      </c>
      <c r="L842">
        <v>2.4500000000000002</v>
      </c>
      <c r="M842">
        <v>3.5</v>
      </c>
      <c r="N842">
        <v>3</v>
      </c>
      <c r="O842" s="5">
        <f t="shared" si="37"/>
        <v>2.5166666666666662</v>
      </c>
      <c r="P842" s="5">
        <f t="shared" si="38"/>
        <v>3.5952380952380945</v>
      </c>
      <c r="Q842" s="5">
        <f t="shared" si="39"/>
        <v>3.0816326530612237</v>
      </c>
      <c r="R842" s="6">
        <f t="shared" si="40"/>
        <v>0.39735099337748353</v>
      </c>
      <c r="S842" s="6">
        <f t="shared" si="40"/>
        <v>0.2781456953642385</v>
      </c>
      <c r="T842" s="6">
        <f t="shared" si="40"/>
        <v>0.32450331125827825</v>
      </c>
      <c r="U842">
        <f t="shared" si="41"/>
        <v>1.2989854300847654</v>
      </c>
      <c r="V842">
        <f t="shared" si="41"/>
        <v>0.82988626151683043</v>
      </c>
      <c r="W842">
        <f t="shared" si="41"/>
        <v>0.73548477492240094</v>
      </c>
      <c r="X842" t="s">
        <v>470</v>
      </c>
      <c r="Y842" t="s">
        <v>455</v>
      </c>
      <c r="Z842" t="s">
        <v>276</v>
      </c>
      <c r="AA842" s="26" t="s">
        <v>84</v>
      </c>
      <c r="AB842" s="26" t="s">
        <v>86</v>
      </c>
      <c r="AC842" s="128" t="s">
        <v>593</v>
      </c>
      <c r="AD842" s="72" t="s">
        <v>76</v>
      </c>
      <c r="AE842" s="72" t="str">
        <f>VLOOKUP(AD842,cs_lookup!$A$2:$B$54,2,FALSE)</f>
        <v>2</v>
      </c>
    </row>
    <row r="843" spans="1:31" x14ac:dyDescent="0.25">
      <c r="A843" s="21">
        <v>0.62719925277764665</v>
      </c>
      <c r="B843" s="21">
        <v>0.19322979478521787</v>
      </c>
      <c r="C843" s="21">
        <v>0.1685290908623735</v>
      </c>
      <c r="D843" s="22">
        <f t="shared" si="32"/>
        <v>1.5943896545975604</v>
      </c>
      <c r="E843" s="23">
        <f t="shared" si="32"/>
        <v>5.1751853336672911</v>
      </c>
      <c r="F843" s="23">
        <f t="shared" si="32"/>
        <v>5.9336936720119944</v>
      </c>
      <c r="G843" s="125">
        <v>3.0182572906040095E-2</v>
      </c>
      <c r="H843" s="8">
        <f t="shared" si="33"/>
        <v>1.0301825729060401</v>
      </c>
      <c r="I843" s="5">
        <f t="shared" si="34"/>
        <v>1.5476767871348762</v>
      </c>
      <c r="J843" s="5">
        <f t="shared" si="35"/>
        <v>5.0235613276476041</v>
      </c>
      <c r="K843" s="5">
        <f t="shared" si="36"/>
        <v>5.7598466796750882</v>
      </c>
      <c r="L843">
        <v>1.86</v>
      </c>
      <c r="M843">
        <v>3.93</v>
      </c>
      <c r="N843">
        <v>4.2</v>
      </c>
      <c r="O843" s="5">
        <f t="shared" si="37"/>
        <v>1.9161395856052348</v>
      </c>
      <c r="P843" s="5">
        <f t="shared" si="38"/>
        <v>4.0486175115207379</v>
      </c>
      <c r="Q843" s="5">
        <f t="shared" si="39"/>
        <v>4.3267668062053684</v>
      </c>
      <c r="R843" s="6">
        <f t="shared" si="40"/>
        <v>0.52188264754424896</v>
      </c>
      <c r="S843" s="6">
        <f t="shared" si="40"/>
        <v>0.24699789425758348</v>
      </c>
      <c r="T843" s="6">
        <f t="shared" si="40"/>
        <v>0.23111945819816743</v>
      </c>
      <c r="U843">
        <f t="shared" si="41"/>
        <v>1.2018013163092727</v>
      </c>
      <c r="V843">
        <f t="shared" si="41"/>
        <v>0.78231353091499156</v>
      </c>
      <c r="W843">
        <f t="shared" si="41"/>
        <v>0.72918607622328613</v>
      </c>
      <c r="X843" t="s">
        <v>464</v>
      </c>
      <c r="Y843" t="s">
        <v>458</v>
      </c>
      <c r="Z843" t="s">
        <v>276</v>
      </c>
      <c r="AA843" s="26" t="s">
        <v>84</v>
      </c>
      <c r="AB843" s="26" t="s">
        <v>86</v>
      </c>
      <c r="AC843" s="128" t="s">
        <v>593</v>
      </c>
      <c r="AD843" s="72" t="s">
        <v>75</v>
      </c>
      <c r="AE843" s="72" t="str">
        <f>VLOOKUP(AD843,cs_lookup!$A$2:$B$54,2,FALSE)</f>
        <v>X</v>
      </c>
    </row>
    <row r="844" spans="1:31" x14ac:dyDescent="0.25">
      <c r="A844" s="21">
        <v>0.52189703287766198</v>
      </c>
      <c r="B844" s="21">
        <v>0.25012325454871781</v>
      </c>
      <c r="C844" s="21">
        <v>0.21667407992103579</v>
      </c>
      <c r="D844" s="22">
        <f t="shared" si="32"/>
        <v>1.9160867700016417</v>
      </c>
      <c r="E844" s="23">
        <f t="shared" si="32"/>
        <v>3.9980288990091672</v>
      </c>
      <c r="F844" s="23">
        <f t="shared" si="32"/>
        <v>4.6152267053098264</v>
      </c>
      <c r="G844" s="125">
        <v>3.3453417368960903E-2</v>
      </c>
      <c r="H844" s="8">
        <f t="shared" si="33"/>
        <v>1.0334534173689609</v>
      </c>
      <c r="I844" s="5">
        <f t="shared" si="34"/>
        <v>1.8540620581426412</v>
      </c>
      <c r="J844" s="5">
        <f t="shared" si="35"/>
        <v>3.8686106522223644</v>
      </c>
      <c r="K844" s="5">
        <f t="shared" si="36"/>
        <v>4.4658294488585639</v>
      </c>
      <c r="L844">
        <v>1.83</v>
      </c>
      <c r="M844">
        <v>3.82</v>
      </c>
      <c r="N844">
        <v>4.4400000000000004</v>
      </c>
      <c r="O844" s="5">
        <f t="shared" si="37"/>
        <v>1.8912197537851985</v>
      </c>
      <c r="P844" s="5">
        <f t="shared" si="38"/>
        <v>3.9477920543494305</v>
      </c>
      <c r="Q844" s="5">
        <f t="shared" si="39"/>
        <v>4.5885331731181864</v>
      </c>
      <c r="R844" s="6">
        <f t="shared" si="40"/>
        <v>0.52875928246759329</v>
      </c>
      <c r="S844" s="6">
        <f t="shared" si="40"/>
        <v>0.25330614840725019</v>
      </c>
      <c r="T844" s="6">
        <f t="shared" si="40"/>
        <v>0.21793456912515669</v>
      </c>
      <c r="U844">
        <f t="shared" si="41"/>
        <v>0.9870219780201176</v>
      </c>
      <c r="V844">
        <f t="shared" si="41"/>
        <v>0.98743459691544821</v>
      </c>
      <c r="W844">
        <f t="shared" si="41"/>
        <v>0.99421620347253403</v>
      </c>
      <c r="X844" t="s">
        <v>508</v>
      </c>
      <c r="Y844" t="s">
        <v>454</v>
      </c>
      <c r="Z844" t="s">
        <v>276</v>
      </c>
      <c r="AA844" s="26" t="s">
        <v>84</v>
      </c>
      <c r="AB844" s="26" t="s">
        <v>86</v>
      </c>
      <c r="AC844" s="128" t="s">
        <v>593</v>
      </c>
      <c r="AD844" s="72" t="s">
        <v>78</v>
      </c>
      <c r="AE844" s="72" t="str">
        <f>VLOOKUP(AD844,cs_lookup!$A$2:$B$54,2,FALSE)</f>
        <v>1</v>
      </c>
    </row>
    <row r="845" spans="1:31" x14ac:dyDescent="0.25">
      <c r="A845" s="21">
        <v>0.70524425378010358</v>
      </c>
      <c r="B845" s="21">
        <v>0.184100405085453</v>
      </c>
      <c r="C845" s="21">
        <v>0.10559631310512561</v>
      </c>
      <c r="D845" s="22">
        <f t="shared" si="32"/>
        <v>1.417948454936014</v>
      </c>
      <c r="E845" s="23">
        <f t="shared" si="32"/>
        <v>5.4318185749555239</v>
      </c>
      <c r="F845" s="23">
        <f t="shared" si="32"/>
        <v>9.470027604131003</v>
      </c>
      <c r="G845" s="125">
        <v>3.3591314549060503E-2</v>
      </c>
      <c r="H845" s="8">
        <f t="shared" si="33"/>
        <v>1.0335913145490605</v>
      </c>
      <c r="I845" s="5">
        <f t="shared" si="34"/>
        <v>1.3718656832508722</v>
      </c>
      <c r="J845" s="5">
        <f t="shared" si="35"/>
        <v>5.2552865900632497</v>
      </c>
      <c r="K845" s="5">
        <f t="shared" si="36"/>
        <v>9.1622554009779247</v>
      </c>
      <c r="L845">
        <v>2.15</v>
      </c>
      <c r="M845">
        <v>3.68</v>
      </c>
      <c r="N845">
        <v>3.37</v>
      </c>
      <c r="O845" s="5">
        <f t="shared" si="37"/>
        <v>2.2222213262804802</v>
      </c>
      <c r="P845" s="5">
        <f t="shared" si="38"/>
        <v>3.803616037540543</v>
      </c>
      <c r="Q845" s="5">
        <f t="shared" si="39"/>
        <v>3.4832027300303339</v>
      </c>
      <c r="R845" s="6">
        <f t="shared" si="40"/>
        <v>0.45000018142827591</v>
      </c>
      <c r="S845" s="6">
        <f t="shared" si="40"/>
        <v>0.26290771469315033</v>
      </c>
      <c r="T845" s="6">
        <f t="shared" si="40"/>
        <v>0.28709210387857365</v>
      </c>
      <c r="U845">
        <f t="shared" si="41"/>
        <v>1.5672088209869091</v>
      </c>
      <c r="V845">
        <f t="shared" si="41"/>
        <v>0.70024725330073956</v>
      </c>
      <c r="W845">
        <f t="shared" si="41"/>
        <v>0.36781336608891152</v>
      </c>
      <c r="X845" t="s">
        <v>310</v>
      </c>
      <c r="Y845" t="s">
        <v>383</v>
      </c>
      <c r="Z845" t="s">
        <v>268</v>
      </c>
      <c r="AA845" s="26" t="s">
        <v>84</v>
      </c>
      <c r="AB845" s="26" t="s">
        <v>86</v>
      </c>
      <c r="AC845" s="128" t="s">
        <v>594</v>
      </c>
      <c r="AD845" s="72" t="s">
        <v>75</v>
      </c>
      <c r="AE845" s="72" t="str">
        <f>VLOOKUP(AD845,cs_lookup!$A$2:$B$54,2,FALSE)</f>
        <v>X</v>
      </c>
    </row>
    <row r="846" spans="1:31" x14ac:dyDescent="0.25">
      <c r="A846" s="21">
        <v>0.27408700632354849</v>
      </c>
      <c r="B846" s="21">
        <v>0.26984469774070668</v>
      </c>
      <c r="C846" s="21">
        <v>0.41498334331003639</v>
      </c>
      <c r="D846" s="22">
        <f t="shared" si="32"/>
        <v>3.6484764944294401</v>
      </c>
      <c r="E846" s="23">
        <f t="shared" si="32"/>
        <v>3.705835276262861</v>
      </c>
      <c r="F846" s="23">
        <f t="shared" si="32"/>
        <v>2.4097352728032133</v>
      </c>
      <c r="G846" s="125">
        <v>3.5527612722280777E-2</v>
      </c>
      <c r="H846" s="8">
        <f t="shared" si="33"/>
        <v>1.0355276127222808</v>
      </c>
      <c r="I846" s="5">
        <f t="shared" si="34"/>
        <v>3.523301985968315</v>
      </c>
      <c r="J846" s="5">
        <f t="shared" si="35"/>
        <v>3.5786928622025389</v>
      </c>
      <c r="K846" s="5">
        <f t="shared" si="36"/>
        <v>2.3270603730868187</v>
      </c>
      <c r="L846">
        <v>1.77</v>
      </c>
      <c r="M846">
        <v>3.95</v>
      </c>
      <c r="N846">
        <v>4.5999999999999996</v>
      </c>
      <c r="O846" s="5">
        <f t="shared" si="37"/>
        <v>1.832883874518437</v>
      </c>
      <c r="P846" s="5">
        <f t="shared" si="38"/>
        <v>4.0903340702530091</v>
      </c>
      <c r="Q846" s="5">
        <f t="shared" si="39"/>
        <v>4.7634270185224912</v>
      </c>
      <c r="R846" s="6">
        <f t="shared" si="40"/>
        <v>0.54558830152986926</v>
      </c>
      <c r="S846" s="6">
        <f t="shared" si="40"/>
        <v>0.2444788085336376</v>
      </c>
      <c r="T846" s="6">
        <f t="shared" si="40"/>
        <v>0.20993288993649317</v>
      </c>
      <c r="U846">
        <f t="shared" si="41"/>
        <v>0.50236965410546497</v>
      </c>
      <c r="V846">
        <f t="shared" si="41"/>
        <v>1.1037549608459378</v>
      </c>
      <c r="W846">
        <f t="shared" si="41"/>
        <v>1.9767428697598219</v>
      </c>
      <c r="X846" t="s">
        <v>311</v>
      </c>
      <c r="Y846" t="s">
        <v>384</v>
      </c>
      <c r="Z846" t="s">
        <v>268</v>
      </c>
      <c r="AA846" s="26" t="s">
        <v>90</v>
      </c>
      <c r="AB846" s="26" t="s">
        <v>75</v>
      </c>
      <c r="AC846" s="128" t="s">
        <v>594</v>
      </c>
      <c r="AD846" s="72" t="s">
        <v>77</v>
      </c>
      <c r="AE846" s="72" t="str">
        <f>VLOOKUP(AD846,cs_lookup!$A$2:$B$54,2,FALSE)</f>
        <v>2</v>
      </c>
    </row>
    <row r="847" spans="1:31" x14ac:dyDescent="0.25">
      <c r="A847" s="21">
        <v>0.7376925450058569</v>
      </c>
      <c r="B847" s="21">
        <v>0.14480422887572558</v>
      </c>
      <c r="C847" s="21">
        <v>8.9653345990524616E-2</v>
      </c>
      <c r="D847" s="22">
        <f t="shared" si="32"/>
        <v>1.3555782917557619</v>
      </c>
      <c r="E847" s="23">
        <f t="shared" si="32"/>
        <v>6.9058756623622068</v>
      </c>
      <c r="F847" s="23">
        <f t="shared" si="32"/>
        <v>11.15407338065987</v>
      </c>
      <c r="G847" s="125">
        <v>3.7080335041596024E-2</v>
      </c>
      <c r="H847" s="8">
        <f t="shared" si="33"/>
        <v>1.037080335041596</v>
      </c>
      <c r="I847" s="5">
        <f t="shared" si="34"/>
        <v>1.3071102073316156</v>
      </c>
      <c r="J847" s="5">
        <f t="shared" si="35"/>
        <v>6.6589592233327037</v>
      </c>
      <c r="K847" s="5">
        <f t="shared" si="36"/>
        <v>10.755264567052555</v>
      </c>
      <c r="L847">
        <v>1.51</v>
      </c>
      <c r="M847">
        <v>4.76</v>
      </c>
      <c r="N847">
        <v>6.07</v>
      </c>
      <c r="O847" s="5">
        <f t="shared" si="37"/>
        <v>1.5659913059128101</v>
      </c>
      <c r="P847" s="5">
        <f t="shared" si="38"/>
        <v>4.9365023947979969</v>
      </c>
      <c r="Q847" s="5">
        <f t="shared" si="39"/>
        <v>6.2950776337024879</v>
      </c>
      <c r="R847" s="6">
        <f t="shared" si="40"/>
        <v>0.63857314930436604</v>
      </c>
      <c r="S847" s="6">
        <f t="shared" si="40"/>
        <v>0.20257257467428419</v>
      </c>
      <c r="T847" s="6">
        <f t="shared" si="40"/>
        <v>0.15885427602134972</v>
      </c>
      <c r="U847">
        <f t="shared" si="41"/>
        <v>1.155220111915866</v>
      </c>
      <c r="V847">
        <f t="shared" si="41"/>
        <v>0.71482642262189666</v>
      </c>
      <c r="W847">
        <f t="shared" si="41"/>
        <v>0.56437477313154227</v>
      </c>
      <c r="X847" t="s">
        <v>287</v>
      </c>
      <c r="Y847" t="s">
        <v>381</v>
      </c>
      <c r="Z847" t="s">
        <v>268</v>
      </c>
      <c r="AA847" s="26" t="s">
        <v>84</v>
      </c>
      <c r="AB847" s="26" t="s">
        <v>89</v>
      </c>
      <c r="AC847" s="128" t="s">
        <v>594</v>
      </c>
      <c r="AD847" s="72" t="s">
        <v>86</v>
      </c>
      <c r="AE847" s="72" t="str">
        <f>VLOOKUP(AD847,cs_lookup!$A$2:$B$54,2,FALSE)</f>
        <v>1</v>
      </c>
    </row>
    <row r="848" spans="1:31" x14ac:dyDescent="0.25">
      <c r="A848" s="21">
        <v>0.53998023801031636</v>
      </c>
      <c r="B848" s="21">
        <v>0.2452724907377474</v>
      </c>
      <c r="C848" s="21">
        <v>0.20456465779173655</v>
      </c>
      <c r="D848" s="22">
        <f t="shared" si="32"/>
        <v>1.8519196252157935</v>
      </c>
      <c r="E848" s="23">
        <f t="shared" si="32"/>
        <v>4.0770980756632405</v>
      </c>
      <c r="F848" s="23">
        <f t="shared" si="32"/>
        <v>4.8884299506813207</v>
      </c>
      <c r="G848" s="125">
        <v>3.3540829459196786E-2</v>
      </c>
      <c r="H848" s="8">
        <f t="shared" si="33"/>
        <v>1.0335408294591968</v>
      </c>
      <c r="I848" s="5">
        <f t="shared" si="34"/>
        <v>1.7918204800721957</v>
      </c>
      <c r="J848" s="5">
        <f t="shared" si="35"/>
        <v>3.9447866590781846</v>
      </c>
      <c r="K848" s="5">
        <f t="shared" si="36"/>
        <v>4.729788907555017</v>
      </c>
      <c r="L848">
        <v>2.2200000000000002</v>
      </c>
      <c r="M848">
        <v>3.43</v>
      </c>
      <c r="N848">
        <v>3.43</v>
      </c>
      <c r="O848" s="5">
        <f t="shared" si="37"/>
        <v>2.2944606413994171</v>
      </c>
      <c r="P848" s="5">
        <f t="shared" si="38"/>
        <v>3.545045045045045</v>
      </c>
      <c r="Q848" s="5">
        <f t="shared" si="39"/>
        <v>3.545045045045045</v>
      </c>
      <c r="R848" s="6">
        <f t="shared" si="40"/>
        <v>0.43583227445997458</v>
      </c>
      <c r="S848" s="6">
        <f t="shared" si="40"/>
        <v>0.28208386277001268</v>
      </c>
      <c r="T848" s="6">
        <f t="shared" si="40"/>
        <v>0.28208386277001268</v>
      </c>
      <c r="U848">
        <f t="shared" si="41"/>
        <v>1.2389634032481605</v>
      </c>
      <c r="V848">
        <f t="shared" si="41"/>
        <v>0.86950202797570819</v>
      </c>
      <c r="W848">
        <f t="shared" si="41"/>
        <v>0.72519092649593098</v>
      </c>
      <c r="X848" t="s">
        <v>393</v>
      </c>
      <c r="Y848" t="s">
        <v>386</v>
      </c>
      <c r="Z848" t="s">
        <v>279</v>
      </c>
      <c r="AA848" s="26" t="s">
        <v>84</v>
      </c>
      <c r="AB848" s="26" t="s">
        <v>86</v>
      </c>
      <c r="AC848" s="128" t="s">
        <v>594</v>
      </c>
      <c r="AD848" s="72" t="s">
        <v>73</v>
      </c>
      <c r="AE848" s="72" t="str">
        <f>VLOOKUP(AD848,cs_lookup!$A$2:$B$54,2,FALSE)</f>
        <v>X</v>
      </c>
    </row>
    <row r="849" spans="1:31" x14ac:dyDescent="0.25">
      <c r="A849" s="21">
        <v>0.42403936922747448</v>
      </c>
      <c r="B849" s="21">
        <v>0.40122484012395632</v>
      </c>
      <c r="C849" s="21">
        <v>0.17132692301626745</v>
      </c>
      <c r="D849" s="22">
        <f t="shared" si="32"/>
        <v>2.3582715959176737</v>
      </c>
      <c r="E849" s="23">
        <f t="shared" si="32"/>
        <v>2.4923681188110267</v>
      </c>
      <c r="F849" s="23">
        <f t="shared" si="32"/>
        <v>5.836794255069008</v>
      </c>
      <c r="G849" s="125">
        <v>9.4850948509486166E-3</v>
      </c>
      <c r="H849" s="8">
        <f t="shared" si="33"/>
        <v>1.0094850948509486</v>
      </c>
      <c r="I849" s="5">
        <f t="shared" si="34"/>
        <v>2.3361133393117357</v>
      </c>
      <c r="J849" s="5">
        <f t="shared" si="35"/>
        <v>2.4689498948758892</v>
      </c>
      <c r="K849" s="5">
        <f t="shared" si="36"/>
        <v>5.7819518929408424</v>
      </c>
      <c r="L849">
        <v>2.0499999999999998</v>
      </c>
      <c r="M849">
        <v>3.6</v>
      </c>
      <c r="N849">
        <v>4.0999999999999996</v>
      </c>
      <c r="O849" s="5">
        <f t="shared" si="37"/>
        <v>2.0694444444444446</v>
      </c>
      <c r="P849" s="5">
        <f t="shared" si="38"/>
        <v>3.6341463414634152</v>
      </c>
      <c r="Q849" s="5">
        <f t="shared" si="39"/>
        <v>4.1388888888888893</v>
      </c>
      <c r="R849" s="6">
        <f t="shared" si="40"/>
        <v>0.48322147651006708</v>
      </c>
      <c r="S849" s="6">
        <f t="shared" si="40"/>
        <v>0.27516778523489926</v>
      </c>
      <c r="T849" s="6">
        <f t="shared" si="40"/>
        <v>0.24161073825503354</v>
      </c>
      <c r="U849">
        <f t="shared" si="41"/>
        <v>0.87752591687352355</v>
      </c>
      <c r="V849">
        <f t="shared" si="41"/>
        <v>1.4581097848407196</v>
      </c>
      <c r="W849">
        <f t="shared" si="41"/>
        <v>0.70910309803955129</v>
      </c>
      <c r="X849" t="s">
        <v>316</v>
      </c>
      <c r="Y849" t="s">
        <v>481</v>
      </c>
      <c r="Z849" t="s">
        <v>279</v>
      </c>
      <c r="AA849" s="26" t="s">
        <v>84</v>
      </c>
      <c r="AB849" s="26" t="s">
        <v>78</v>
      </c>
      <c r="AC849" s="128" t="s">
        <v>594</v>
      </c>
      <c r="AD849" s="72" t="s">
        <v>94</v>
      </c>
      <c r="AE849" s="72" t="str">
        <f>VLOOKUP(AD849,cs_lookup!$A$2:$B$54,2,FALSE)</f>
        <v>1</v>
      </c>
    </row>
    <row r="850" spans="1:31" x14ac:dyDescent="0.25">
      <c r="A850" s="21">
        <v>0.53846003644227092</v>
      </c>
      <c r="B850" s="21">
        <v>0.29353530109547787</v>
      </c>
      <c r="C850" s="21">
        <v>0.16311387693727242</v>
      </c>
      <c r="D850" s="22">
        <f t="shared" si="32"/>
        <v>1.857148037591108</v>
      </c>
      <c r="E850" s="23">
        <f t="shared" si="32"/>
        <v>3.4067452748203912</v>
      </c>
      <c r="F850" s="23">
        <f t="shared" si="32"/>
        <v>6.1306862345290405</v>
      </c>
      <c r="G850" s="125">
        <v>2.1109976166155953E-3</v>
      </c>
      <c r="H850" s="8">
        <f t="shared" si="33"/>
        <v>1.0021109976166156</v>
      </c>
      <c r="I850" s="5">
        <f t="shared" si="34"/>
        <v>1.8532358611052882</v>
      </c>
      <c r="J850" s="5">
        <f t="shared" si="35"/>
        <v>3.3995687932004244</v>
      </c>
      <c r="K850" s="5">
        <f t="shared" si="36"/>
        <v>6.1177716331923726</v>
      </c>
      <c r="L850">
        <v>3.75</v>
      </c>
      <c r="M850">
        <v>3.56</v>
      </c>
      <c r="N850">
        <v>2.2000000000000002</v>
      </c>
      <c r="O850" s="5">
        <f t="shared" si="37"/>
        <v>3.7579162410623086</v>
      </c>
      <c r="P850" s="5">
        <f t="shared" si="38"/>
        <v>3.5675151515151518</v>
      </c>
      <c r="Q850" s="5">
        <f t="shared" si="39"/>
        <v>2.2046441947565545</v>
      </c>
      <c r="R850" s="6">
        <f t="shared" si="40"/>
        <v>0.26610491981516715</v>
      </c>
      <c r="S850" s="6">
        <f t="shared" si="40"/>
        <v>0.28030714868170697</v>
      </c>
      <c r="T850" s="6">
        <f t="shared" si="40"/>
        <v>0.45358793150312582</v>
      </c>
      <c r="U850">
        <f t="shared" si="41"/>
        <v>2.0234877161094125</v>
      </c>
      <c r="V850">
        <f t="shared" si="41"/>
        <v>1.0471916341626792</v>
      </c>
      <c r="W850">
        <f t="shared" si="41"/>
        <v>0.35960806187399269</v>
      </c>
      <c r="X850" t="s">
        <v>389</v>
      </c>
      <c r="Y850" t="s">
        <v>385</v>
      </c>
      <c r="Z850" t="s">
        <v>279</v>
      </c>
      <c r="AA850" s="26" t="s">
        <v>90</v>
      </c>
      <c r="AB850" s="26" t="s">
        <v>75</v>
      </c>
      <c r="AC850" s="128" t="s">
        <v>594</v>
      </c>
      <c r="AD850" s="72" t="s">
        <v>77</v>
      </c>
      <c r="AE850" s="72" t="str">
        <f>VLOOKUP(AD850,cs_lookup!$A$2:$B$54,2,FALSE)</f>
        <v>2</v>
      </c>
    </row>
    <row r="851" spans="1:31" x14ac:dyDescent="0.25">
      <c r="A851" s="21">
        <v>9.9126901020237523E-2</v>
      </c>
      <c r="B851" s="21">
        <v>0.13571198397745224</v>
      </c>
      <c r="C851" s="21">
        <v>0.65302724415440583</v>
      </c>
      <c r="D851" s="22">
        <f t="shared" si="32"/>
        <v>10.088078914076435</v>
      </c>
      <c r="E851" s="23">
        <f t="shared" si="32"/>
        <v>7.3685460243963732</v>
      </c>
      <c r="F851" s="23">
        <f t="shared" si="32"/>
        <v>1.531329678740867</v>
      </c>
      <c r="G851" s="125">
        <v>-5.8083203569287978E-3</v>
      </c>
      <c r="H851" s="8">
        <f t="shared" si="33"/>
        <v>0.9941916796430712</v>
      </c>
      <c r="I851" s="5">
        <f t="shared" si="34"/>
        <v>10.147016033868034</v>
      </c>
      <c r="J851" s="5">
        <f t="shared" si="35"/>
        <v>7.4115949421763263</v>
      </c>
      <c r="K851" s="5">
        <f t="shared" si="36"/>
        <v>1.5402760957430623</v>
      </c>
      <c r="L851">
        <v>3.16</v>
      </c>
      <c r="M851">
        <v>3.58</v>
      </c>
      <c r="N851">
        <v>2.5099999999999998</v>
      </c>
      <c r="O851" s="5">
        <f t="shared" si="37"/>
        <v>3.1416457076721049</v>
      </c>
      <c r="P851" s="5">
        <f t="shared" si="38"/>
        <v>3.5592062131221951</v>
      </c>
      <c r="Q851" s="5">
        <f t="shared" si="39"/>
        <v>2.4954211159041084</v>
      </c>
      <c r="R851" s="6">
        <f t="shared" si="40"/>
        <v>0.31830451077215183</v>
      </c>
      <c r="S851" s="6">
        <f t="shared" si="40"/>
        <v>0.28096152347486025</v>
      </c>
      <c r="T851" s="6">
        <f t="shared" si="40"/>
        <v>0.40073396575298798</v>
      </c>
      <c r="U851">
        <f t="shared" si="41"/>
        <v>0.31142160310506678</v>
      </c>
      <c r="V851">
        <f t="shared" si="41"/>
        <v>0.4830269365676878</v>
      </c>
      <c r="W851">
        <f t="shared" si="41"/>
        <v>1.6295779743235721</v>
      </c>
      <c r="X851" t="s">
        <v>318</v>
      </c>
      <c r="Y851" t="s">
        <v>387</v>
      </c>
      <c r="Z851" t="s">
        <v>279</v>
      </c>
      <c r="AA851" s="26" t="s">
        <v>85</v>
      </c>
      <c r="AB851" s="26" t="s">
        <v>102</v>
      </c>
      <c r="AC851" s="128" t="s">
        <v>594</v>
      </c>
      <c r="AD851" s="72" t="s">
        <v>102</v>
      </c>
      <c r="AE851" s="72" t="str">
        <f>VLOOKUP(AD851,cs_lookup!$A$2:$B$54,2,FALSE)</f>
        <v>2</v>
      </c>
    </row>
    <row r="852" spans="1:31" x14ac:dyDescent="0.25">
      <c r="A852" s="21">
        <v>0.14037009471954573</v>
      </c>
      <c r="B852" s="21">
        <v>0.48513568311327643</v>
      </c>
      <c r="C852" s="21">
        <v>0.35881599874757769</v>
      </c>
      <c r="D852" s="22">
        <f t="shared" si="32"/>
        <v>7.1240245438172787</v>
      </c>
      <c r="E852" s="23">
        <f t="shared" si="32"/>
        <v>2.0612790087562076</v>
      </c>
      <c r="F852" s="23">
        <f t="shared" si="32"/>
        <v>2.7869437357599174</v>
      </c>
      <c r="G852" s="125">
        <v>1.5269970493851037E-2</v>
      </c>
      <c r="H852" s="8">
        <f t="shared" si="33"/>
        <v>1.015269970493851</v>
      </c>
      <c r="I852" s="5">
        <f t="shared" si="34"/>
        <v>7.0168770384806978</v>
      </c>
      <c r="J852" s="5">
        <f t="shared" si="35"/>
        <v>2.0302767427993103</v>
      </c>
      <c r="K852" s="5">
        <f t="shared" si="36"/>
        <v>2.7450272506378601</v>
      </c>
      <c r="L852">
        <v>3.15</v>
      </c>
      <c r="M852">
        <v>3.08</v>
      </c>
      <c r="N852">
        <v>2.68</v>
      </c>
      <c r="O852" s="5">
        <f t="shared" si="37"/>
        <v>3.1981004070556307</v>
      </c>
      <c r="P852" s="5">
        <f t="shared" si="38"/>
        <v>3.1270315091210614</v>
      </c>
      <c r="Q852" s="5">
        <f t="shared" si="39"/>
        <v>2.7209235209235207</v>
      </c>
      <c r="R852" s="6">
        <f t="shared" si="40"/>
        <v>0.31268561731014005</v>
      </c>
      <c r="S852" s="6">
        <f t="shared" si="40"/>
        <v>0.31979210861264318</v>
      </c>
      <c r="T852" s="6">
        <f t="shared" si="40"/>
        <v>0.36752227407721683</v>
      </c>
      <c r="U852">
        <f t="shared" si="41"/>
        <v>0.44891765706101666</v>
      </c>
      <c r="V852">
        <f t="shared" si="41"/>
        <v>1.5170345672941856</v>
      </c>
      <c r="W852">
        <f t="shared" si="41"/>
        <v>0.97631089067594878</v>
      </c>
      <c r="X852" t="s">
        <v>394</v>
      </c>
      <c r="Y852" t="s">
        <v>514</v>
      </c>
      <c r="Z852" t="s">
        <v>279</v>
      </c>
      <c r="AA852" s="26" t="s">
        <v>85</v>
      </c>
      <c r="AB852" s="26" t="s">
        <v>76</v>
      </c>
      <c r="AC852" s="128" t="s">
        <v>594</v>
      </c>
      <c r="AD852" s="72" t="s">
        <v>75</v>
      </c>
      <c r="AE852" s="72" t="str">
        <f>VLOOKUP(AD852,cs_lookup!$A$2:$B$54,2,FALSE)</f>
        <v>X</v>
      </c>
    </row>
    <row r="853" spans="1:31" x14ac:dyDescent="0.25">
      <c r="A853" s="21">
        <v>0.19115637209616676</v>
      </c>
      <c r="B853" s="21">
        <v>0.32636780834299445</v>
      </c>
      <c r="C853" s="21">
        <v>0.44083670365385136</v>
      </c>
      <c r="D853" s="22">
        <f t="shared" si="32"/>
        <v>5.231319202359213</v>
      </c>
      <c r="E853" s="23">
        <f t="shared" si="32"/>
        <v>3.0640276842165006</v>
      </c>
      <c r="F853" s="23">
        <f t="shared" si="32"/>
        <v>2.2684136590976971</v>
      </c>
      <c r="G853" s="125">
        <v>3.4387090227804062E-2</v>
      </c>
      <c r="H853" s="8">
        <f t="shared" si="33"/>
        <v>1.0343870902278041</v>
      </c>
      <c r="I853" s="5">
        <f t="shared" si="34"/>
        <v>5.0574096020544053</v>
      </c>
      <c r="J853" s="5">
        <f t="shared" si="35"/>
        <v>2.9621673676744233</v>
      </c>
      <c r="K853" s="5">
        <f t="shared" si="36"/>
        <v>2.1930026781348579</v>
      </c>
      <c r="L853">
        <v>2.63</v>
      </c>
      <c r="M853">
        <v>3.67</v>
      </c>
      <c r="N853">
        <v>2.62</v>
      </c>
      <c r="O853" s="5">
        <f t="shared" si="37"/>
        <v>2.7204380472991248</v>
      </c>
      <c r="P853" s="5">
        <f t="shared" si="38"/>
        <v>3.7962006211360406</v>
      </c>
      <c r="Q853" s="5">
        <f t="shared" si="39"/>
        <v>2.7100941763968467</v>
      </c>
      <c r="R853" s="6">
        <f t="shared" si="40"/>
        <v>0.36758785997453935</v>
      </c>
      <c r="S853" s="6">
        <f t="shared" si="40"/>
        <v>0.26342127295178164</v>
      </c>
      <c r="T853" s="6">
        <f t="shared" si="40"/>
        <v>0.36899086707367884</v>
      </c>
      <c r="U853">
        <f t="shared" si="41"/>
        <v>0.52002906763408074</v>
      </c>
      <c r="V853">
        <f t="shared" si="41"/>
        <v>1.238957676750484</v>
      </c>
      <c r="W853">
        <f t="shared" si="41"/>
        <v>1.194708983314285</v>
      </c>
      <c r="X853" t="s">
        <v>410</v>
      </c>
      <c r="Y853" t="s">
        <v>328</v>
      </c>
      <c r="Z853" t="s">
        <v>281</v>
      </c>
      <c r="AA853" s="26" t="s">
        <v>90</v>
      </c>
      <c r="AB853" s="26" t="s">
        <v>75</v>
      </c>
      <c r="AC853" s="128" t="s">
        <v>594</v>
      </c>
      <c r="AD853" s="72" t="s">
        <v>96</v>
      </c>
      <c r="AE853" s="72" t="str">
        <f>VLOOKUP(AD853,cs_lookup!$A$2:$B$54,2,FALSE)</f>
        <v>2</v>
      </c>
    </row>
    <row r="854" spans="1:31" x14ac:dyDescent="0.25">
      <c r="A854" s="21">
        <v>5.2608226453404509E-2</v>
      </c>
      <c r="B854" s="21">
        <v>0.21882235580567677</v>
      </c>
      <c r="C854" s="21">
        <v>0.61580470403521781</v>
      </c>
      <c r="D854" s="22">
        <f t="shared" si="32"/>
        <v>19.008433992461374</v>
      </c>
      <c r="E854" s="23">
        <f t="shared" si="32"/>
        <v>4.5699169827421153</v>
      </c>
      <c r="F854" s="23">
        <f t="shared" si="32"/>
        <v>1.6238914601451471</v>
      </c>
      <c r="G854" s="125">
        <v>3.9856641388176017E-2</v>
      </c>
      <c r="H854" s="8">
        <f t="shared" si="33"/>
        <v>1.039856641388176</v>
      </c>
      <c r="I854" s="5">
        <f t="shared" si="34"/>
        <v>18.27986016138312</v>
      </c>
      <c r="J854" s="5">
        <f t="shared" si="35"/>
        <v>4.3947567393919025</v>
      </c>
      <c r="K854" s="5">
        <f t="shared" si="36"/>
        <v>1.5616493615670934</v>
      </c>
      <c r="L854">
        <v>3.62</v>
      </c>
      <c r="M854">
        <v>3.69</v>
      </c>
      <c r="N854">
        <v>2.0299999999999998</v>
      </c>
      <c r="O854" s="5">
        <f t="shared" si="37"/>
        <v>3.7642810418251971</v>
      </c>
      <c r="P854" s="5">
        <f t="shared" si="38"/>
        <v>3.8370710067223692</v>
      </c>
      <c r="Q854" s="5">
        <f t="shared" si="39"/>
        <v>2.1109089820179969</v>
      </c>
      <c r="R854" s="6">
        <f t="shared" si="40"/>
        <v>0.26565497870348365</v>
      </c>
      <c r="S854" s="6">
        <f t="shared" si="40"/>
        <v>0.26061545336222519</v>
      </c>
      <c r="T854" s="6">
        <f t="shared" si="40"/>
        <v>0.47372956793429111</v>
      </c>
      <c r="U854">
        <f t="shared" si="41"/>
        <v>0.19803214948259745</v>
      </c>
      <c r="V854">
        <f t="shared" si="41"/>
        <v>0.83963691708464872</v>
      </c>
      <c r="W854">
        <f t="shared" si="41"/>
        <v>1.2999076809168757</v>
      </c>
      <c r="X854" t="s">
        <v>405</v>
      </c>
      <c r="Y854" t="s">
        <v>407</v>
      </c>
      <c r="Z854" t="s">
        <v>281</v>
      </c>
      <c r="AA854" s="26" t="s">
        <v>85</v>
      </c>
      <c r="AB854" s="26" t="s">
        <v>77</v>
      </c>
      <c r="AC854" s="128" t="s">
        <v>594</v>
      </c>
      <c r="AD854" s="72" t="s">
        <v>77</v>
      </c>
      <c r="AE854" s="72" t="str">
        <f>VLOOKUP(AD854,cs_lookup!$A$2:$B$54,2,FALSE)</f>
        <v>2</v>
      </c>
    </row>
    <row r="855" spans="1:31" x14ac:dyDescent="0.25">
      <c r="A855" s="21">
        <v>0.67143487012379144</v>
      </c>
      <c r="B855" s="21">
        <v>0.18016229301970685</v>
      </c>
      <c r="C855" s="21">
        <v>0.13782021611961956</v>
      </c>
      <c r="D855" s="22">
        <f t="shared" si="32"/>
        <v>1.4893477305038261</v>
      </c>
      <c r="E855" s="23">
        <f t="shared" si="32"/>
        <v>5.5505510239626901</v>
      </c>
      <c r="F855" s="23">
        <f t="shared" si="32"/>
        <v>7.2558295738853058</v>
      </c>
      <c r="G855" s="125">
        <v>3.6628228713300626E-2</v>
      </c>
      <c r="H855" s="8">
        <f t="shared" si="33"/>
        <v>1.0366282287133006</v>
      </c>
      <c r="I855" s="5">
        <f t="shared" si="34"/>
        <v>1.4367231079096281</v>
      </c>
      <c r="J855" s="5">
        <f t="shared" si="35"/>
        <v>5.354427817243824</v>
      </c>
      <c r="K855" s="5">
        <f t="shared" si="36"/>
        <v>6.9994520435657979</v>
      </c>
      <c r="L855">
        <v>1.71</v>
      </c>
      <c r="M855">
        <v>3.91</v>
      </c>
      <c r="N855">
        <v>5.0999999999999996</v>
      </c>
      <c r="O855" s="5">
        <f t="shared" si="37"/>
        <v>1.772634271099744</v>
      </c>
      <c r="P855" s="5">
        <f t="shared" si="38"/>
        <v>4.0532163742690059</v>
      </c>
      <c r="Q855" s="5">
        <f t="shared" si="39"/>
        <v>5.2868039664378328</v>
      </c>
      <c r="R855" s="6">
        <f t="shared" si="40"/>
        <v>0.5641321598614919</v>
      </c>
      <c r="S855" s="6">
        <f t="shared" si="40"/>
        <v>0.24671764536141971</v>
      </c>
      <c r="T855" s="6">
        <f t="shared" si="40"/>
        <v>0.18915019477708847</v>
      </c>
      <c r="U855">
        <f t="shared" si="41"/>
        <v>1.1902084615928383</v>
      </c>
      <c r="V855">
        <f t="shared" si="41"/>
        <v>0.73023675609332639</v>
      </c>
      <c r="W855">
        <f t="shared" si="41"/>
        <v>0.72862846523652414</v>
      </c>
      <c r="X855" t="s">
        <v>404</v>
      </c>
      <c r="Y855" t="s">
        <v>485</v>
      </c>
      <c r="Z855" t="s">
        <v>281</v>
      </c>
      <c r="AA855" s="26" t="s">
        <v>84</v>
      </c>
      <c r="AB855" s="26" t="s">
        <v>89</v>
      </c>
      <c r="AC855" s="128" t="s">
        <v>594</v>
      </c>
      <c r="AD855" s="72" t="s">
        <v>78</v>
      </c>
      <c r="AE855" s="72" t="str">
        <f>VLOOKUP(AD855,cs_lookup!$A$2:$B$54,2,FALSE)</f>
        <v>1</v>
      </c>
    </row>
    <row r="856" spans="1:31" x14ac:dyDescent="0.25">
      <c r="A856" s="21">
        <v>0.43712114875652164</v>
      </c>
      <c r="B856" s="21">
        <v>0.29853605377826692</v>
      </c>
      <c r="C856" s="21">
        <v>0.25098403637775052</v>
      </c>
      <c r="D856" s="22">
        <f t="shared" si="32"/>
        <v>2.2876953056256819</v>
      </c>
      <c r="E856" s="23">
        <f t="shared" si="32"/>
        <v>3.3496791672028152</v>
      </c>
      <c r="F856" s="23">
        <f t="shared" si="32"/>
        <v>3.9843171479437127</v>
      </c>
      <c r="G856" s="125">
        <v>2.9913810045200551E-2</v>
      </c>
      <c r="H856" s="8">
        <f t="shared" si="33"/>
        <v>1.0299138100452006</v>
      </c>
      <c r="I856" s="5">
        <f t="shared" si="34"/>
        <v>2.2212492766994552</v>
      </c>
      <c r="J856" s="5">
        <f t="shared" si="35"/>
        <v>3.2523878547233052</v>
      </c>
      <c r="K856" s="5">
        <f t="shared" si="36"/>
        <v>3.8685927978466959</v>
      </c>
      <c r="L856">
        <v>2</v>
      </c>
      <c r="M856">
        <v>3.72</v>
      </c>
      <c r="N856">
        <v>3.83</v>
      </c>
      <c r="O856" s="5">
        <f t="shared" si="37"/>
        <v>2.0598276200904011</v>
      </c>
      <c r="P856" s="5">
        <f t="shared" si="38"/>
        <v>3.8312793733681461</v>
      </c>
      <c r="Q856" s="5">
        <f t="shared" si="39"/>
        <v>3.9445698924731181</v>
      </c>
      <c r="R856" s="6">
        <f t="shared" si="40"/>
        <v>0.48547751775272935</v>
      </c>
      <c r="S856" s="6">
        <f t="shared" si="40"/>
        <v>0.2610094181466287</v>
      </c>
      <c r="T856" s="6">
        <f t="shared" si="40"/>
        <v>0.25351306410064195</v>
      </c>
      <c r="U856">
        <f t="shared" si="41"/>
        <v>0.9003942155343283</v>
      </c>
      <c r="V856">
        <f t="shared" si="41"/>
        <v>1.1437750250473977</v>
      </c>
      <c r="W856">
        <f t="shared" si="41"/>
        <v>0.99002407338705256</v>
      </c>
      <c r="X856" t="s">
        <v>334</v>
      </c>
      <c r="Y856" t="s">
        <v>528</v>
      </c>
      <c r="Z856" t="s">
        <v>272</v>
      </c>
      <c r="AA856" s="26" t="s">
        <v>90</v>
      </c>
      <c r="AB856" s="26" t="s">
        <v>75</v>
      </c>
      <c r="AC856" s="128" t="s">
        <v>594</v>
      </c>
      <c r="AD856" s="72" t="s">
        <v>96</v>
      </c>
      <c r="AE856" s="72" t="str">
        <f>VLOOKUP(AD856,cs_lookup!$A$2:$B$54,2,FALSE)</f>
        <v>2</v>
      </c>
    </row>
    <row r="857" spans="1:31" x14ac:dyDescent="0.25">
      <c r="A857" s="21">
        <v>0.43975317023158983</v>
      </c>
      <c r="B857" s="21">
        <v>0.25125958259897518</v>
      </c>
      <c r="C857" s="21">
        <v>0.28899341889889751</v>
      </c>
      <c r="D857" s="22">
        <f t="shared" si="32"/>
        <v>2.2740029354953006</v>
      </c>
      <c r="E857" s="23">
        <f t="shared" si="32"/>
        <v>3.9799477084862382</v>
      </c>
      <c r="F857" s="23">
        <f t="shared" si="32"/>
        <v>3.4602864100162902</v>
      </c>
      <c r="G857" s="125">
        <v>2.8805499923872491E-2</v>
      </c>
      <c r="H857" s="8">
        <f t="shared" si="33"/>
        <v>1.0288054999238725</v>
      </c>
      <c r="I857" s="5">
        <f t="shared" si="34"/>
        <v>2.210333183156163</v>
      </c>
      <c r="J857" s="5">
        <f t="shared" si="35"/>
        <v>3.8685132503478439</v>
      </c>
      <c r="K857" s="5">
        <f t="shared" si="36"/>
        <v>3.3634019358103524</v>
      </c>
      <c r="L857">
        <v>2.12</v>
      </c>
      <c r="M857">
        <v>3.6</v>
      </c>
      <c r="N857">
        <v>3.58</v>
      </c>
      <c r="O857" s="5">
        <f t="shared" si="37"/>
        <v>2.1810676598386096</v>
      </c>
      <c r="P857" s="5">
        <f t="shared" si="38"/>
        <v>3.7036997997259409</v>
      </c>
      <c r="Q857" s="5">
        <f t="shared" si="39"/>
        <v>3.6831236897274637</v>
      </c>
      <c r="R857" s="6">
        <f t="shared" si="40"/>
        <v>0.45849104932122831</v>
      </c>
      <c r="S857" s="6">
        <f t="shared" si="40"/>
        <v>0.27000028460027892</v>
      </c>
      <c r="T857" s="6">
        <f t="shared" si="40"/>
        <v>0.27150866607849272</v>
      </c>
      <c r="U857">
        <f t="shared" si="41"/>
        <v>0.95913141790362344</v>
      </c>
      <c r="V857">
        <f t="shared" si="41"/>
        <v>0.93059006575104786</v>
      </c>
      <c r="W857">
        <f t="shared" si="41"/>
        <v>1.064398507321862</v>
      </c>
      <c r="X857" t="s">
        <v>561</v>
      </c>
      <c r="Y857" t="s">
        <v>555</v>
      </c>
      <c r="Z857" t="s">
        <v>272</v>
      </c>
      <c r="AA857" s="26" t="s">
        <v>84</v>
      </c>
      <c r="AB857" s="26" t="s">
        <v>86</v>
      </c>
      <c r="AC857" s="128" t="s">
        <v>594</v>
      </c>
      <c r="AD857" s="72" t="s">
        <v>76</v>
      </c>
      <c r="AE857" s="72" t="str">
        <f>VLOOKUP(AD857,cs_lookup!$A$2:$B$54,2,FALSE)</f>
        <v>2</v>
      </c>
    </row>
    <row r="858" spans="1:31" x14ac:dyDescent="0.25">
      <c r="A858" s="21">
        <v>0.31066302168980159</v>
      </c>
      <c r="B858" s="21">
        <v>0.24956421381871091</v>
      </c>
      <c r="C858" s="21">
        <v>0.40161604217922275</v>
      </c>
      <c r="D858" s="22">
        <f t="shared" ref="D858:F909" si="42">(100%/A858)</f>
        <v>3.2189218870036758</v>
      </c>
      <c r="E858" s="23">
        <f t="shared" si="42"/>
        <v>4.0069847543383066</v>
      </c>
      <c r="F858" s="23">
        <f t="shared" si="42"/>
        <v>2.489940378312244</v>
      </c>
      <c r="G858" s="125">
        <v>3.3070786641864691E-2</v>
      </c>
      <c r="H858" s="8">
        <f t="shared" ref="H858:H921" si="43">(G858/100%) + 1</f>
        <v>1.0330707866418647</v>
      </c>
      <c r="I858" s="5">
        <f t="shared" ref="I858:I921" si="44">D858/H858</f>
        <v>3.1158773712566332</v>
      </c>
      <c r="J858" s="5">
        <f t="shared" ref="J858:J921" si="45">E858/H858</f>
        <v>3.8787126750177001</v>
      </c>
      <c r="K858" s="5">
        <f t="shared" ref="K858:K921" si="46">F858/H858</f>
        <v>2.4102321065588637</v>
      </c>
      <c r="L858">
        <v>2.21</v>
      </c>
      <c r="M858">
        <v>3.42</v>
      </c>
      <c r="N858">
        <v>3.47</v>
      </c>
      <c r="O858" s="5">
        <f t="shared" ref="O858:O921" si="47">(L858*H858)</f>
        <v>2.283086438478521</v>
      </c>
      <c r="P858" s="5">
        <f t="shared" ref="P858:P921" si="48">(M858*H858)</f>
        <v>3.5331020903151771</v>
      </c>
      <c r="Q858" s="5">
        <f t="shared" ref="Q858:Q921" si="49">(N858*H858)</f>
        <v>3.5847556296472707</v>
      </c>
      <c r="R858" s="6">
        <f t="shared" ref="R858:T909" si="50">(1/O858)</f>
        <v>0.43800356532554818</v>
      </c>
      <c r="S858" s="6">
        <f t="shared" si="50"/>
        <v>0.2830373916284975</v>
      </c>
      <c r="T858" s="6">
        <f t="shared" si="50"/>
        <v>0.27895904304595431</v>
      </c>
      <c r="U858">
        <f t="shared" ref="U858:W909" si="51">(L858/I858)</f>
        <v>0.7092705317567447</v>
      </c>
      <c r="V858">
        <f t="shared" si="51"/>
        <v>0.88173584551075135</v>
      </c>
      <c r="W858">
        <f t="shared" si="51"/>
        <v>1.4396953681586244</v>
      </c>
      <c r="X858" t="s">
        <v>489</v>
      </c>
      <c r="Y858" t="s">
        <v>343</v>
      </c>
      <c r="Z858" t="s">
        <v>274</v>
      </c>
      <c r="AA858" s="26" t="s">
        <v>85</v>
      </c>
      <c r="AB858" s="26" t="s">
        <v>79</v>
      </c>
      <c r="AC858" s="128" t="s">
        <v>594</v>
      </c>
      <c r="AD858" s="72" t="s">
        <v>74</v>
      </c>
      <c r="AE858" s="72" t="str">
        <f>VLOOKUP(AD858,cs_lookup!$A$2:$B$54,2,FALSE)</f>
        <v>X</v>
      </c>
    </row>
    <row r="859" spans="1:31" x14ac:dyDescent="0.25">
      <c r="A859" s="21">
        <v>0.71868344842384679</v>
      </c>
      <c r="B859" s="21">
        <v>0.15971179707242275</v>
      </c>
      <c r="C859" s="21">
        <v>0.10659273025350803</v>
      </c>
      <c r="D859" s="22">
        <f t="shared" si="42"/>
        <v>1.3914331854909305</v>
      </c>
      <c r="E859" s="23">
        <f t="shared" si="42"/>
        <v>6.261278241998248</v>
      </c>
      <c r="F859" s="23">
        <f t="shared" si="42"/>
        <v>9.3815028250211228</v>
      </c>
      <c r="G859" s="125">
        <v>3.261887360310789E-2</v>
      </c>
      <c r="H859" s="8">
        <f t="shared" si="43"/>
        <v>1.0326188736031079</v>
      </c>
      <c r="I859" s="5">
        <f t="shared" si="44"/>
        <v>1.3474799086673819</v>
      </c>
      <c r="J859" s="5">
        <f t="shared" si="45"/>
        <v>6.0634939008531052</v>
      </c>
      <c r="K859" s="5">
        <f t="shared" si="46"/>
        <v>9.0851552928587562</v>
      </c>
      <c r="L859">
        <v>1.4</v>
      </c>
      <c r="M859">
        <v>4.87</v>
      </c>
      <c r="N859">
        <v>8.85</v>
      </c>
      <c r="O859" s="5">
        <f t="shared" si="47"/>
        <v>1.445666423044351</v>
      </c>
      <c r="P859" s="5">
        <f t="shared" si="48"/>
        <v>5.0288539144471356</v>
      </c>
      <c r="Q859" s="5">
        <f t="shared" si="49"/>
        <v>9.1386770313875036</v>
      </c>
      <c r="R859" s="6">
        <f t="shared" si="50"/>
        <v>0.69172250531637436</v>
      </c>
      <c r="S859" s="6">
        <f t="shared" si="50"/>
        <v>0.19885246559402958</v>
      </c>
      <c r="T859" s="6">
        <f t="shared" si="50"/>
        <v>0.10942502908959596</v>
      </c>
      <c r="U859">
        <f t="shared" si="51"/>
        <v>1.0389765301840819</v>
      </c>
      <c r="V859">
        <f t="shared" si="51"/>
        <v>0.80316729589103963</v>
      </c>
      <c r="W859">
        <f t="shared" si="51"/>
        <v>0.97411653568061773</v>
      </c>
      <c r="X859" t="s">
        <v>519</v>
      </c>
      <c r="Y859" t="s">
        <v>517</v>
      </c>
      <c r="Z859" t="s">
        <v>274</v>
      </c>
      <c r="AA859" s="26" t="s">
        <v>84</v>
      </c>
      <c r="AB859" s="26" t="s">
        <v>89</v>
      </c>
      <c r="AC859" s="128" t="s">
        <v>594</v>
      </c>
      <c r="AD859" s="72" t="s">
        <v>94</v>
      </c>
      <c r="AE859" s="72" t="str">
        <f>VLOOKUP(AD859,cs_lookup!$A$2:$B$54,2,FALSE)</f>
        <v>1</v>
      </c>
    </row>
    <row r="860" spans="1:31" x14ac:dyDescent="0.25">
      <c r="A860" s="21">
        <v>0.48775556977708506</v>
      </c>
      <c r="B860" s="21">
        <v>0.28182710864431454</v>
      </c>
      <c r="C860" s="21">
        <v>0.21990259557635325</v>
      </c>
      <c r="D860" s="22">
        <f t="shared" si="42"/>
        <v>2.0502072389599197</v>
      </c>
      <c r="E860" s="23">
        <f t="shared" si="42"/>
        <v>3.5482747022113821</v>
      </c>
      <c r="F860" s="23">
        <f t="shared" si="42"/>
        <v>4.5474679249649244</v>
      </c>
      <c r="G860" s="125">
        <v>3.2319471613975193E-2</v>
      </c>
      <c r="H860" s="8">
        <f t="shared" si="43"/>
        <v>1.0323194716139752</v>
      </c>
      <c r="I860" s="5">
        <f t="shared" si="44"/>
        <v>1.9860201181273203</v>
      </c>
      <c r="J860" s="5">
        <f t="shared" si="45"/>
        <v>3.437186645974863</v>
      </c>
      <c r="K860" s="5">
        <f t="shared" si="46"/>
        <v>4.4050975013144003</v>
      </c>
      <c r="L860">
        <v>2.65</v>
      </c>
      <c r="M860">
        <v>3.12</v>
      </c>
      <c r="N860">
        <v>2.99</v>
      </c>
      <c r="O860" s="5">
        <f t="shared" si="47"/>
        <v>2.7356465997770343</v>
      </c>
      <c r="P860" s="5">
        <f t="shared" si="48"/>
        <v>3.2208367514356029</v>
      </c>
      <c r="Q860" s="5">
        <f t="shared" si="49"/>
        <v>3.0866352201257858</v>
      </c>
      <c r="R860" s="6">
        <f t="shared" si="50"/>
        <v>0.36554429219092255</v>
      </c>
      <c r="S860" s="6">
        <f t="shared" si="50"/>
        <v>0.31047832509805917</v>
      </c>
      <c r="T860" s="6">
        <f t="shared" si="50"/>
        <v>0.32397738271101834</v>
      </c>
      <c r="U860">
        <f t="shared" si="51"/>
        <v>1.3343268659829925</v>
      </c>
      <c r="V860">
        <f t="shared" si="51"/>
        <v>0.90771910907244269</v>
      </c>
      <c r="W860">
        <f t="shared" si="51"/>
        <v>0.67875909650304878</v>
      </c>
      <c r="X860" t="s">
        <v>417</v>
      </c>
      <c r="Y860" t="s">
        <v>415</v>
      </c>
      <c r="Z860" t="s">
        <v>274</v>
      </c>
      <c r="AA860" s="26" t="s">
        <v>90</v>
      </c>
      <c r="AB860" s="26" t="s">
        <v>75</v>
      </c>
      <c r="AC860" s="128" t="s">
        <v>594</v>
      </c>
      <c r="AD860" s="72" t="s">
        <v>73</v>
      </c>
      <c r="AE860" s="72" t="str">
        <f>VLOOKUP(AD860,cs_lookup!$A$2:$B$54,2,FALSE)</f>
        <v>X</v>
      </c>
    </row>
    <row r="861" spans="1:31" x14ac:dyDescent="0.25">
      <c r="A861" s="21">
        <v>0.80823741805010685</v>
      </c>
      <c r="B861" s="21">
        <v>0.1116038130326214</v>
      </c>
      <c r="C861" s="21">
        <v>4.1968951596553603E-2</v>
      </c>
      <c r="D861" s="22">
        <f t="shared" si="42"/>
        <v>1.2372602129860868</v>
      </c>
      <c r="E861" s="23">
        <f t="shared" si="42"/>
        <v>8.9602673316162011</v>
      </c>
      <c r="F861" s="23">
        <f t="shared" si="42"/>
        <v>23.827137966489442</v>
      </c>
      <c r="G861" s="125">
        <v>3.243271619225796E-2</v>
      </c>
      <c r="H861" s="8">
        <f t="shared" si="43"/>
        <v>1.032432716192258</v>
      </c>
      <c r="I861" s="5">
        <f t="shared" si="44"/>
        <v>1.1983930706392747</v>
      </c>
      <c r="J861" s="5">
        <f t="shared" si="45"/>
        <v>8.6787905798479503</v>
      </c>
      <c r="K861" s="5">
        <f t="shared" si="46"/>
        <v>23.07863514279839</v>
      </c>
      <c r="L861">
        <v>1.38</v>
      </c>
      <c r="M861">
        <v>5.48</v>
      </c>
      <c r="N861">
        <v>7.98</v>
      </c>
      <c r="O861" s="5">
        <f t="shared" si="47"/>
        <v>1.4247571483453159</v>
      </c>
      <c r="P861" s="5">
        <f t="shared" si="48"/>
        <v>5.6577312847335737</v>
      </c>
      <c r="Q861" s="5">
        <f t="shared" si="49"/>
        <v>8.2388130752142192</v>
      </c>
      <c r="R861" s="6">
        <f t="shared" si="50"/>
        <v>0.7018740008859613</v>
      </c>
      <c r="S861" s="6">
        <f t="shared" si="50"/>
        <v>0.17674929219390995</v>
      </c>
      <c r="T861" s="6">
        <f t="shared" si="50"/>
        <v>0.12137670692012864</v>
      </c>
      <c r="U861">
        <f t="shared" si="51"/>
        <v>1.151542038927051</v>
      </c>
      <c r="V861">
        <f t="shared" si="51"/>
        <v>0.63142438449021876</v>
      </c>
      <c r="W861">
        <f t="shared" si="51"/>
        <v>0.34577434716671851</v>
      </c>
      <c r="X861" t="s">
        <v>568</v>
      </c>
      <c r="Y861" t="s">
        <v>570</v>
      </c>
      <c r="Z861" t="s">
        <v>271</v>
      </c>
      <c r="AA861" s="26" t="s">
        <v>84</v>
      </c>
      <c r="AB861" s="26" t="s">
        <v>89</v>
      </c>
      <c r="AC861" s="128" t="s">
        <v>594</v>
      </c>
      <c r="AD861" s="72" t="s">
        <v>75</v>
      </c>
      <c r="AE861" s="72" t="str">
        <f>VLOOKUP(AD861,cs_lookup!$A$2:$B$54,2,FALSE)</f>
        <v>X</v>
      </c>
    </row>
    <row r="862" spans="1:31" x14ac:dyDescent="0.25">
      <c r="A862" s="21">
        <v>0.71766588326227299</v>
      </c>
      <c r="B862" s="21">
        <v>0.18487510783679756</v>
      </c>
      <c r="C862" s="21">
        <v>9.357045181734075E-2</v>
      </c>
      <c r="D862" s="22">
        <f t="shared" si="42"/>
        <v>1.3934060728292239</v>
      </c>
      <c r="E862" s="23">
        <f t="shared" si="42"/>
        <v>5.4090570207146076</v>
      </c>
      <c r="F862" s="23">
        <f t="shared" si="42"/>
        <v>10.687134459413576</v>
      </c>
      <c r="G862" s="125">
        <v>2.8022668761642722E-2</v>
      </c>
      <c r="H862" s="8">
        <f t="shared" si="43"/>
        <v>1.0280226687616427</v>
      </c>
      <c r="I862" s="5">
        <f t="shared" si="44"/>
        <v>1.3554234893552712</v>
      </c>
      <c r="J862" s="5">
        <f t="shared" si="45"/>
        <v>5.2616125938451956</v>
      </c>
      <c r="K862" s="5">
        <f t="shared" si="46"/>
        <v>10.395815952470494</v>
      </c>
      <c r="L862">
        <v>1.93</v>
      </c>
      <c r="M862">
        <v>3.62</v>
      </c>
      <c r="N862">
        <v>4.28</v>
      </c>
      <c r="O862" s="5">
        <f t="shared" si="47"/>
        <v>1.9840837507099705</v>
      </c>
      <c r="P862" s="5">
        <f t="shared" si="48"/>
        <v>3.7214420609171466</v>
      </c>
      <c r="Q862" s="5">
        <f t="shared" si="49"/>
        <v>4.3999370222998309</v>
      </c>
      <c r="R862" s="6">
        <f t="shared" si="50"/>
        <v>0.5040109822189548</v>
      </c>
      <c r="S862" s="6">
        <f t="shared" si="50"/>
        <v>0.26871303748137643</v>
      </c>
      <c r="T862" s="6">
        <f t="shared" si="50"/>
        <v>0.22727598029966886</v>
      </c>
      <c r="U862">
        <f t="shared" si="51"/>
        <v>1.4239092174195942</v>
      </c>
      <c r="V862">
        <f t="shared" si="51"/>
        <v>0.68800200232045172</v>
      </c>
      <c r="W862">
        <f t="shared" si="51"/>
        <v>0.41170409514444006</v>
      </c>
      <c r="X862" t="s">
        <v>545</v>
      </c>
      <c r="Y862" t="s">
        <v>551</v>
      </c>
      <c r="Z862" t="s">
        <v>271</v>
      </c>
      <c r="AA862" s="26" t="s">
        <v>84</v>
      </c>
      <c r="AB862" s="26" t="s">
        <v>86</v>
      </c>
      <c r="AC862" s="128" t="s">
        <v>594</v>
      </c>
      <c r="AD862" s="72" t="s">
        <v>86</v>
      </c>
      <c r="AE862" s="72" t="str">
        <f>VLOOKUP(AD862,cs_lookup!$A$2:$B$54,2,FALSE)</f>
        <v>1</v>
      </c>
    </row>
    <row r="863" spans="1:31" x14ac:dyDescent="0.25">
      <c r="A863" s="21">
        <v>0.6391028514412066</v>
      </c>
      <c r="B863" s="21">
        <v>0.19685343735851293</v>
      </c>
      <c r="C863" s="21">
        <v>0.15540872319323773</v>
      </c>
      <c r="D863" s="22">
        <f t="shared" si="42"/>
        <v>1.5646933787651762</v>
      </c>
      <c r="E863" s="23">
        <f t="shared" si="42"/>
        <v>5.0799214553657119</v>
      </c>
      <c r="F863" s="23">
        <f t="shared" si="42"/>
        <v>6.4346452338880855</v>
      </c>
      <c r="G863" s="125">
        <v>3.5307161288341993E-2</v>
      </c>
      <c r="H863" s="8">
        <f t="shared" si="43"/>
        <v>1.035307161288342</v>
      </c>
      <c r="I863" s="5">
        <f t="shared" si="44"/>
        <v>1.5113325177989332</v>
      </c>
      <c r="J863" s="5">
        <f t="shared" si="45"/>
        <v>4.9066804957132044</v>
      </c>
      <c r="K863" s="5">
        <f t="shared" si="46"/>
        <v>6.2152040230077974</v>
      </c>
      <c r="L863">
        <v>1.29</v>
      </c>
      <c r="M863">
        <v>6.36</v>
      </c>
      <c r="N863">
        <v>9.7200000000000006</v>
      </c>
      <c r="O863" s="5">
        <f t="shared" si="47"/>
        <v>1.3355462380619612</v>
      </c>
      <c r="P863" s="5">
        <f t="shared" si="48"/>
        <v>6.5845535457938551</v>
      </c>
      <c r="Q863" s="5">
        <f t="shared" si="49"/>
        <v>10.063185607722685</v>
      </c>
      <c r="R863" s="6">
        <f t="shared" si="50"/>
        <v>0.74875730356675685</v>
      </c>
      <c r="S863" s="6">
        <f t="shared" si="50"/>
        <v>0.15187058515740823</v>
      </c>
      <c r="T863" s="6">
        <f t="shared" si="50"/>
        <v>9.9372111275835007E-2</v>
      </c>
      <c r="U863">
        <f t="shared" si="51"/>
        <v>0.85355140897697601</v>
      </c>
      <c r="V863">
        <f t="shared" si="51"/>
        <v>1.2961919989607047</v>
      </c>
      <c r="W863">
        <f t="shared" si="51"/>
        <v>1.5639068265527485</v>
      </c>
      <c r="X863" t="s">
        <v>544</v>
      </c>
      <c r="Y863" t="s">
        <v>542</v>
      </c>
      <c r="Z863" t="s">
        <v>271</v>
      </c>
      <c r="AA863" s="26" t="s">
        <v>84</v>
      </c>
      <c r="AB863" s="26" t="s">
        <v>86</v>
      </c>
      <c r="AC863" s="128" t="s">
        <v>594</v>
      </c>
      <c r="AD863" s="72" t="s">
        <v>88</v>
      </c>
      <c r="AE863" s="72" t="str">
        <f>VLOOKUP(AD863,cs_lookup!$A$2:$B$54,2,FALSE)</f>
        <v>1</v>
      </c>
    </row>
    <row r="864" spans="1:31" x14ac:dyDescent="0.25">
      <c r="A864" s="21">
        <v>0.22590259824734463</v>
      </c>
      <c r="B864" s="21">
        <v>0.24557734600140352</v>
      </c>
      <c r="C864" s="21">
        <v>0.47348835748613605</v>
      </c>
      <c r="D864" s="22">
        <f t="shared" si="42"/>
        <v>4.4266865797846329</v>
      </c>
      <c r="E864" s="23">
        <f t="shared" si="42"/>
        <v>4.072036840052359</v>
      </c>
      <c r="F864" s="23">
        <f t="shared" si="42"/>
        <v>2.1119843480613576</v>
      </c>
      <c r="G864" s="125">
        <v>2.8276231146448838E-2</v>
      </c>
      <c r="H864" s="8">
        <f t="shared" si="43"/>
        <v>1.0282762311464488</v>
      </c>
      <c r="I864" s="5">
        <f t="shared" si="44"/>
        <v>4.3049585760133908</v>
      </c>
      <c r="J864" s="5">
        <f t="shared" si="45"/>
        <v>3.9600612332664262</v>
      </c>
      <c r="K864" s="5">
        <f t="shared" si="46"/>
        <v>2.0539075825050022</v>
      </c>
      <c r="L864">
        <v>3.16</v>
      </c>
      <c r="M864">
        <v>3.66</v>
      </c>
      <c r="N864">
        <v>2.2799999999999998</v>
      </c>
      <c r="O864" s="5">
        <f t="shared" si="47"/>
        <v>3.2493528904227786</v>
      </c>
      <c r="P864" s="5">
        <f t="shared" si="48"/>
        <v>3.7634910059960029</v>
      </c>
      <c r="Q864" s="5">
        <f t="shared" si="49"/>
        <v>2.344469807013903</v>
      </c>
      <c r="R864" s="6">
        <f t="shared" si="50"/>
        <v>0.30775358470525754</v>
      </c>
      <c r="S864" s="6">
        <f t="shared" si="50"/>
        <v>0.26571074526464861</v>
      </c>
      <c r="T864" s="6">
        <f t="shared" si="50"/>
        <v>0.42653567003009391</v>
      </c>
      <c r="U864">
        <f t="shared" si="51"/>
        <v>0.73403726056902496</v>
      </c>
      <c r="V864">
        <f t="shared" si="51"/>
        <v>0.92422813295265061</v>
      </c>
      <c r="W864">
        <f t="shared" si="51"/>
        <v>1.1100791580988514</v>
      </c>
      <c r="X864" t="s">
        <v>546</v>
      </c>
      <c r="Y864" t="s">
        <v>571</v>
      </c>
      <c r="Z864" t="s">
        <v>271</v>
      </c>
      <c r="AA864" s="26" t="s">
        <v>85</v>
      </c>
      <c r="AB864" s="26" t="s">
        <v>79</v>
      </c>
      <c r="AC864" s="128" t="s">
        <v>594</v>
      </c>
      <c r="AD864" s="72" t="s">
        <v>100</v>
      </c>
      <c r="AE864" s="72" t="str">
        <f>VLOOKUP(AD864,cs_lookup!$A$2:$B$54,2,FALSE)</f>
        <v>1</v>
      </c>
    </row>
    <row r="865" spans="1:31" x14ac:dyDescent="0.25">
      <c r="A865" s="21">
        <v>0.7677029944717747</v>
      </c>
      <c r="B865" s="21">
        <v>0.17263400835349824</v>
      </c>
      <c r="C865" s="21">
        <v>5.6994149484007897E-2</v>
      </c>
      <c r="D865" s="22">
        <f t="shared" si="42"/>
        <v>1.3025870775560273</v>
      </c>
      <c r="E865" s="23">
        <f t="shared" si="42"/>
        <v>5.7926014088274291</v>
      </c>
      <c r="F865" s="23">
        <f t="shared" si="42"/>
        <v>17.54566054680037</v>
      </c>
      <c r="G865" s="125">
        <v>3.3907872553479379E-2</v>
      </c>
      <c r="H865" s="8">
        <f t="shared" si="43"/>
        <v>1.0339078725534794</v>
      </c>
      <c r="I865" s="5">
        <f t="shared" si="44"/>
        <v>1.2598676459818237</v>
      </c>
      <c r="J865" s="5">
        <f t="shared" si="45"/>
        <v>5.6026282056652041</v>
      </c>
      <c r="K865" s="5">
        <f t="shared" si="46"/>
        <v>16.970235949037917</v>
      </c>
      <c r="L865">
        <v>2.1800000000000002</v>
      </c>
      <c r="M865">
        <v>3.88</v>
      </c>
      <c r="N865">
        <v>3.15</v>
      </c>
      <c r="O865" s="5">
        <f t="shared" si="47"/>
        <v>2.2539191621665853</v>
      </c>
      <c r="P865" s="5">
        <f t="shared" si="48"/>
        <v>4.0115625455075001</v>
      </c>
      <c r="Q865" s="5">
        <f t="shared" si="49"/>
        <v>3.2568097985434599</v>
      </c>
      <c r="R865" s="6">
        <f t="shared" si="50"/>
        <v>0.44367163507263835</v>
      </c>
      <c r="S865" s="6">
        <f t="shared" si="50"/>
        <v>0.24927942382947207</v>
      </c>
      <c r="T865" s="6">
        <f t="shared" si="50"/>
        <v>0.30704894109788944</v>
      </c>
      <c r="U865">
        <f t="shared" si="51"/>
        <v>1.7303404900926009</v>
      </c>
      <c r="V865">
        <f t="shared" si="51"/>
        <v>0.69253212199172243</v>
      </c>
      <c r="W865">
        <f t="shared" si="51"/>
        <v>0.1856191044991676</v>
      </c>
      <c r="X865" t="s">
        <v>566</v>
      </c>
      <c r="Y865" t="s">
        <v>549</v>
      </c>
      <c r="Z865" t="s">
        <v>271</v>
      </c>
      <c r="AA865" s="26" t="s">
        <v>84</v>
      </c>
      <c r="AB865" s="26" t="s">
        <v>94</v>
      </c>
      <c r="AC865" s="128" t="s">
        <v>594</v>
      </c>
      <c r="AD865" s="72" t="s">
        <v>79</v>
      </c>
      <c r="AE865" s="72" t="str">
        <f>VLOOKUP(AD865,cs_lookup!$A$2:$B$54,2,FALSE)</f>
        <v>2</v>
      </c>
    </row>
    <row r="866" spans="1:31" x14ac:dyDescent="0.25">
      <c r="A866" s="21">
        <v>0.63743273764993802</v>
      </c>
      <c r="B866" s="21">
        <v>0.2058821513639579</v>
      </c>
      <c r="C866" s="21">
        <v>0.149745676340129</v>
      </c>
      <c r="D866" s="22">
        <f t="shared" si="42"/>
        <v>1.5687929736504602</v>
      </c>
      <c r="E866" s="23">
        <f t="shared" si="42"/>
        <v>4.8571476127243427</v>
      </c>
      <c r="F866" s="23">
        <f t="shared" si="42"/>
        <v>6.6779891375869989</v>
      </c>
      <c r="G866" s="125">
        <v>3.1432183938955083E-2</v>
      </c>
      <c r="H866" s="8">
        <f t="shared" si="43"/>
        <v>1.0314321839389551</v>
      </c>
      <c r="I866" s="5">
        <f t="shared" si="44"/>
        <v>1.520985090516924</v>
      </c>
      <c r="J866" s="5">
        <f t="shared" si="45"/>
        <v>4.7091293914984247</v>
      </c>
      <c r="K866" s="5">
        <f t="shared" si="46"/>
        <v>6.4744820275864425</v>
      </c>
      <c r="L866">
        <v>1.58</v>
      </c>
      <c r="M866">
        <v>4.58</v>
      </c>
      <c r="N866">
        <v>5.55</v>
      </c>
      <c r="O866" s="5">
        <f t="shared" si="47"/>
        <v>1.6296628506235491</v>
      </c>
      <c r="P866" s="5">
        <f t="shared" si="48"/>
        <v>4.7239594024404141</v>
      </c>
      <c r="Q866" s="5">
        <f t="shared" si="49"/>
        <v>5.7244486208612004</v>
      </c>
      <c r="R866" s="6">
        <f t="shared" si="50"/>
        <v>0.61362385453983648</v>
      </c>
      <c r="S866" s="6">
        <f t="shared" si="50"/>
        <v>0.21168683191548945</v>
      </c>
      <c r="T866" s="6">
        <f t="shared" si="50"/>
        <v>0.17468931354467418</v>
      </c>
      <c r="U866">
        <f t="shared" si="51"/>
        <v>1.038800452319371</v>
      </c>
      <c r="V866">
        <f t="shared" si="51"/>
        <v>0.97257892473042962</v>
      </c>
      <c r="W866">
        <f t="shared" si="51"/>
        <v>0.85721143040517933</v>
      </c>
      <c r="X866" t="s">
        <v>569</v>
      </c>
      <c r="Y866" t="s">
        <v>543</v>
      </c>
      <c r="Z866" t="s">
        <v>271</v>
      </c>
      <c r="AA866" s="26" t="s">
        <v>84</v>
      </c>
      <c r="AB866" s="26" t="s">
        <v>86</v>
      </c>
      <c r="AC866" s="128" t="s">
        <v>594</v>
      </c>
      <c r="AD866" s="72" t="s">
        <v>92</v>
      </c>
      <c r="AE866" s="72" t="str">
        <f>VLOOKUP(AD866,cs_lookup!$A$2:$B$54,2,FALSE)</f>
        <v>1</v>
      </c>
    </row>
    <row r="867" spans="1:31" x14ac:dyDescent="0.25">
      <c r="A867" s="21">
        <v>0.66217901156033498</v>
      </c>
      <c r="B867" s="21">
        <v>3.5947493484387643E-3</v>
      </c>
      <c r="C867" s="21">
        <v>0</v>
      </c>
      <c r="D867" s="22">
        <f t="shared" si="42"/>
        <v>1.5101656539122792</v>
      </c>
      <c r="E867" s="23">
        <f t="shared" si="42"/>
        <v>278.1835124149365</v>
      </c>
      <c r="F867" s="23" t="e">
        <f t="shared" si="42"/>
        <v>#DIV/0!</v>
      </c>
      <c r="G867" s="125">
        <v>3.5651035651035778E-2</v>
      </c>
      <c r="H867" s="8">
        <f t="shared" si="43"/>
        <v>1.0356510356510358</v>
      </c>
      <c r="I867" s="5">
        <f t="shared" si="44"/>
        <v>1.4581800258259308</v>
      </c>
      <c r="J867" s="5">
        <f t="shared" si="45"/>
        <v>268.60738109537397</v>
      </c>
      <c r="K867" s="5" t="e">
        <f t="shared" si="46"/>
        <v>#DIV/0!</v>
      </c>
      <c r="L867">
        <v>1.98</v>
      </c>
      <c r="M867">
        <v>3.51</v>
      </c>
      <c r="N867">
        <v>4.07</v>
      </c>
      <c r="O867" s="5">
        <f t="shared" si="47"/>
        <v>2.0505890505890507</v>
      </c>
      <c r="P867" s="5">
        <f t="shared" si="48"/>
        <v>3.6351351351351355</v>
      </c>
      <c r="Q867" s="5">
        <f t="shared" si="49"/>
        <v>4.2150997150997158</v>
      </c>
      <c r="R867" s="6">
        <f t="shared" si="50"/>
        <v>0.48766475160527201</v>
      </c>
      <c r="S867" s="6">
        <f t="shared" si="50"/>
        <v>0.27509293680297398</v>
      </c>
      <c r="T867" s="6">
        <f t="shared" si="50"/>
        <v>0.23724231159175393</v>
      </c>
      <c r="U867">
        <f t="shared" si="51"/>
        <v>1.3578570306355033</v>
      </c>
      <c r="V867">
        <f t="shared" si="51"/>
        <v>1.306739965851389E-2</v>
      </c>
      <c r="W867" t="e">
        <f t="shared" si="51"/>
        <v>#DIV/0!</v>
      </c>
      <c r="X867" t="s">
        <v>419</v>
      </c>
      <c r="Y867" t="s">
        <v>491</v>
      </c>
      <c r="Z867" t="s">
        <v>270</v>
      </c>
      <c r="AA867" s="26" t="s">
        <v>84</v>
      </c>
      <c r="AB867" s="26" t="s">
        <v>182</v>
      </c>
      <c r="AC867" s="128" t="s">
        <v>594</v>
      </c>
      <c r="AD867" s="72" t="s">
        <v>76</v>
      </c>
      <c r="AE867" s="72" t="str">
        <f>VLOOKUP(AD867,cs_lookup!$A$2:$B$54,2,FALSE)</f>
        <v>2</v>
      </c>
    </row>
    <row r="868" spans="1:31" x14ac:dyDescent="0.25">
      <c r="A868" s="21">
        <v>0.65546411021572926</v>
      </c>
      <c r="B868" s="21">
        <v>0.24956276169651509</v>
      </c>
      <c r="C868" s="21">
        <v>9.3381859298419287E-2</v>
      </c>
      <c r="D868" s="22">
        <f t="shared" si="42"/>
        <v>1.5256365442661317</v>
      </c>
      <c r="E868" s="23">
        <f t="shared" si="42"/>
        <v>4.0070080696416817</v>
      </c>
      <c r="F868" s="23">
        <f t="shared" si="42"/>
        <v>10.708718026317211</v>
      </c>
      <c r="G868" s="125">
        <v>3.8549232541193579E-2</v>
      </c>
      <c r="H868" s="8">
        <f t="shared" si="43"/>
        <v>1.0385492325411936</v>
      </c>
      <c r="I868" s="5">
        <f t="shared" si="44"/>
        <v>1.4690074350477342</v>
      </c>
      <c r="J868" s="5">
        <f t="shared" si="45"/>
        <v>3.8582745469245201</v>
      </c>
      <c r="K868" s="5">
        <f t="shared" si="46"/>
        <v>10.31122809663475</v>
      </c>
      <c r="L868">
        <v>2.25</v>
      </c>
      <c r="M868">
        <v>3.48</v>
      </c>
      <c r="N868">
        <v>3.26</v>
      </c>
      <c r="O868" s="5">
        <f t="shared" si="47"/>
        <v>2.3367357732176854</v>
      </c>
      <c r="P868" s="5">
        <f t="shared" si="48"/>
        <v>3.6141513292433536</v>
      </c>
      <c r="Q868" s="5">
        <f t="shared" si="49"/>
        <v>3.3856704980842909</v>
      </c>
      <c r="R868" s="6">
        <f t="shared" si="50"/>
        <v>0.42794740058393504</v>
      </c>
      <c r="S868" s="6">
        <f t="shared" si="50"/>
        <v>0.27669012968788903</v>
      </c>
      <c r="T868" s="6">
        <f t="shared" si="50"/>
        <v>0.29536246972817604</v>
      </c>
      <c r="U868">
        <f t="shared" si="51"/>
        <v>1.5316464344013943</v>
      </c>
      <c r="V868">
        <f t="shared" si="51"/>
        <v>0.90195758691510231</v>
      </c>
      <c r="W868">
        <f t="shared" si="51"/>
        <v>0.31616020608291634</v>
      </c>
      <c r="X868" t="s">
        <v>490</v>
      </c>
      <c r="Y868" t="s">
        <v>347</v>
      </c>
      <c r="Z868" t="s">
        <v>270</v>
      </c>
      <c r="AA868" s="26" t="s">
        <v>84</v>
      </c>
      <c r="AB868" s="26" t="s">
        <v>94</v>
      </c>
      <c r="AC868" s="128" t="s">
        <v>594</v>
      </c>
      <c r="AD868" s="72" t="s">
        <v>74</v>
      </c>
      <c r="AE868" s="72" t="str">
        <f>VLOOKUP(AD868,cs_lookup!$A$2:$B$54,2,FALSE)</f>
        <v>X</v>
      </c>
    </row>
    <row r="869" spans="1:31" x14ac:dyDescent="0.25">
      <c r="A869" s="21">
        <v>0</v>
      </c>
      <c r="B869" s="21">
        <v>1</v>
      </c>
      <c r="C869" s="21">
        <v>0</v>
      </c>
      <c r="D869" s="22" t="e">
        <f t="shared" si="42"/>
        <v>#DIV/0!</v>
      </c>
      <c r="E869" s="23">
        <f t="shared" si="42"/>
        <v>1</v>
      </c>
      <c r="F869" s="23" t="e">
        <f t="shared" si="42"/>
        <v>#DIV/0!</v>
      </c>
      <c r="G869" s="125">
        <v>3.8656495670452262E-2</v>
      </c>
      <c r="H869" s="8">
        <f t="shared" si="43"/>
        <v>1.0386564956704523</v>
      </c>
      <c r="I869" s="5" t="e">
        <f t="shared" si="44"/>
        <v>#DIV/0!</v>
      </c>
      <c r="J869" s="5">
        <f t="shared" si="45"/>
        <v>0.96278221353104854</v>
      </c>
      <c r="K869" s="5" t="e">
        <f t="shared" si="46"/>
        <v>#DIV/0!</v>
      </c>
      <c r="L869">
        <v>2.77</v>
      </c>
      <c r="M869">
        <v>3.24</v>
      </c>
      <c r="N869">
        <v>2.71</v>
      </c>
      <c r="O869" s="5">
        <f t="shared" si="47"/>
        <v>2.8770784930071529</v>
      </c>
      <c r="P869" s="5">
        <f t="shared" si="48"/>
        <v>3.3652470459722656</v>
      </c>
      <c r="Q869" s="5">
        <f t="shared" si="49"/>
        <v>2.8147591032669257</v>
      </c>
      <c r="R869" s="6">
        <f t="shared" si="50"/>
        <v>0.34757480632889837</v>
      </c>
      <c r="S869" s="6">
        <f t="shared" si="50"/>
        <v>0.29715500417624952</v>
      </c>
      <c r="T869" s="6">
        <f t="shared" si="50"/>
        <v>0.35527018949485184</v>
      </c>
      <c r="U869" t="e">
        <f t="shared" si="51"/>
        <v>#DIV/0!</v>
      </c>
      <c r="V869">
        <f t="shared" si="51"/>
        <v>3.3652470459722656</v>
      </c>
      <c r="W869" t="e">
        <f t="shared" si="51"/>
        <v>#DIV/0!</v>
      </c>
      <c r="X869" t="s">
        <v>420</v>
      </c>
      <c r="Y869" t="s">
        <v>293</v>
      </c>
      <c r="Z869" t="s">
        <v>270</v>
      </c>
      <c r="AA869" s="26" t="s">
        <v>90</v>
      </c>
      <c r="AB869" s="26" t="s">
        <v>73</v>
      </c>
      <c r="AC869" s="128" t="s">
        <v>594</v>
      </c>
      <c r="AD869" s="72" t="s">
        <v>74</v>
      </c>
      <c r="AE869" s="72" t="str">
        <f>VLOOKUP(AD869,cs_lookup!$A$2:$B$54,2,FALSE)</f>
        <v>X</v>
      </c>
    </row>
    <row r="870" spans="1:31" x14ac:dyDescent="0.25">
      <c r="A870" s="21">
        <v>0.593061885956914</v>
      </c>
      <c r="B870" s="21">
        <v>0.23743444724111132</v>
      </c>
      <c r="C870" s="21">
        <v>0.1630541185205516</v>
      </c>
      <c r="D870" s="22">
        <f t="shared" si="42"/>
        <v>1.6861646713082656</v>
      </c>
      <c r="E870" s="23">
        <f t="shared" si="42"/>
        <v>4.2116887908202898</v>
      </c>
      <c r="F870" s="23">
        <f t="shared" si="42"/>
        <v>6.1329330965286744</v>
      </c>
      <c r="G870" s="125">
        <v>3.7525977341054784E-2</v>
      </c>
      <c r="H870" s="8">
        <f t="shared" si="43"/>
        <v>1.0375259773410548</v>
      </c>
      <c r="I870" s="5">
        <f t="shared" si="44"/>
        <v>1.6251782684319149</v>
      </c>
      <c r="J870" s="5">
        <f t="shared" si="45"/>
        <v>4.0593574356700914</v>
      </c>
      <c r="K870" s="5">
        <f t="shared" si="46"/>
        <v>5.9111128111182332</v>
      </c>
      <c r="L870">
        <v>2.75</v>
      </c>
      <c r="M870">
        <v>3.05</v>
      </c>
      <c r="N870">
        <v>2.89</v>
      </c>
      <c r="O870" s="5">
        <f t="shared" si="47"/>
        <v>2.8531964376879007</v>
      </c>
      <c r="P870" s="5">
        <f t="shared" si="48"/>
        <v>3.1644542308902168</v>
      </c>
      <c r="Q870" s="5">
        <f t="shared" si="49"/>
        <v>2.9984500745156484</v>
      </c>
      <c r="R870" s="6">
        <f t="shared" si="50"/>
        <v>0.35048410505179028</v>
      </c>
      <c r="S870" s="6">
        <f t="shared" si="50"/>
        <v>0.31601025865325355</v>
      </c>
      <c r="T870" s="6">
        <f t="shared" si="50"/>
        <v>0.33350563629495616</v>
      </c>
      <c r="U870">
        <f t="shared" si="51"/>
        <v>1.692122060340735</v>
      </c>
      <c r="V870">
        <f t="shared" si="51"/>
        <v>0.75135044113121474</v>
      </c>
      <c r="W870">
        <f t="shared" si="51"/>
        <v>0.48890963382803132</v>
      </c>
      <c r="X870" t="s">
        <v>426</v>
      </c>
      <c r="Y870" t="s">
        <v>350</v>
      </c>
      <c r="Z870" t="s">
        <v>273</v>
      </c>
      <c r="AA870" s="26" t="s">
        <v>84</v>
      </c>
      <c r="AB870" s="26" t="s">
        <v>86</v>
      </c>
      <c r="AC870" s="128" t="s">
        <v>594</v>
      </c>
      <c r="AD870" s="72" t="s">
        <v>79</v>
      </c>
      <c r="AE870" s="72" t="str">
        <f>VLOOKUP(AD870,cs_lookup!$A$2:$B$54,2,FALSE)</f>
        <v>2</v>
      </c>
    </row>
    <row r="871" spans="1:31" x14ac:dyDescent="0.25">
      <c r="A871" s="21">
        <v>0.91055859369430181</v>
      </c>
      <c r="B871" s="21">
        <v>3.5068052574574078E-2</v>
      </c>
      <c r="C871" s="21">
        <v>0</v>
      </c>
      <c r="D871" s="22">
        <f t="shared" si="42"/>
        <v>1.0982269641131146</v>
      </c>
      <c r="E871" s="23">
        <f t="shared" si="42"/>
        <v>28.515983254942569</v>
      </c>
      <c r="F871" s="23" t="e">
        <f t="shared" si="42"/>
        <v>#DIV/0!</v>
      </c>
      <c r="G871" s="125">
        <v>4.8360264902777228E-2</v>
      </c>
      <c r="H871" s="8">
        <f t="shared" si="43"/>
        <v>1.0483602649027772</v>
      </c>
      <c r="I871" s="5">
        <f t="shared" si="44"/>
        <v>1.0475663766357663</v>
      </c>
      <c r="J871" s="5">
        <f t="shared" si="45"/>
        <v>27.200557107710566</v>
      </c>
      <c r="K871" s="5" t="e">
        <f t="shared" si="46"/>
        <v>#DIV/0!</v>
      </c>
      <c r="L871">
        <v>1.43</v>
      </c>
      <c r="M871">
        <v>4.58</v>
      </c>
      <c r="N871">
        <v>7.65</v>
      </c>
      <c r="O871" s="5">
        <f t="shared" si="47"/>
        <v>1.4991551788109714</v>
      </c>
      <c r="P871" s="5">
        <f t="shared" si="48"/>
        <v>4.8014900132547194</v>
      </c>
      <c r="Q871" s="5">
        <f t="shared" si="49"/>
        <v>8.0199560265062466</v>
      </c>
      <c r="R871" s="6">
        <f t="shared" si="50"/>
        <v>0.66704235434328585</v>
      </c>
      <c r="S871" s="6">
        <f t="shared" si="50"/>
        <v>0.20826868268796916</v>
      </c>
      <c r="T871" s="6">
        <f t="shared" si="50"/>
        <v>0.12468896296874492</v>
      </c>
      <c r="U871">
        <f t="shared" si="51"/>
        <v>1.3650686313476477</v>
      </c>
      <c r="V871">
        <f t="shared" si="51"/>
        <v>0.1683789042211089</v>
      </c>
      <c r="W871" t="e">
        <f t="shared" si="51"/>
        <v>#DIV/0!</v>
      </c>
      <c r="X871" t="s">
        <v>427</v>
      </c>
      <c r="Y871" t="s">
        <v>495</v>
      </c>
      <c r="Z871" t="s">
        <v>273</v>
      </c>
      <c r="AA871" s="26" t="s">
        <v>84</v>
      </c>
      <c r="AB871" s="26" t="s">
        <v>100</v>
      </c>
      <c r="AC871" s="128" t="s">
        <v>594</v>
      </c>
      <c r="AD871" s="72" t="s">
        <v>182</v>
      </c>
      <c r="AE871" s="72" t="str">
        <f>VLOOKUP(AD871,cs_lookup!$A$2:$B$54,2,FALSE)</f>
        <v>1</v>
      </c>
    </row>
    <row r="872" spans="1:31" x14ac:dyDescent="0.25">
      <c r="A872" s="21">
        <v>0.23054598382794819</v>
      </c>
      <c r="B872" s="21">
        <v>0.23858577421271671</v>
      </c>
      <c r="C872" s="21">
        <v>0.47575072761439469</v>
      </c>
      <c r="D872" s="22">
        <f t="shared" si="42"/>
        <v>4.3375294741472477</v>
      </c>
      <c r="E872" s="23">
        <f t="shared" si="42"/>
        <v>4.1913647337096753</v>
      </c>
      <c r="F872" s="23">
        <f t="shared" si="42"/>
        <v>2.1019410837570378</v>
      </c>
      <c r="G872" s="125">
        <v>3.6481071465266579E-2</v>
      </c>
      <c r="H872" s="8">
        <f t="shared" si="43"/>
        <v>1.0364810714652666</v>
      </c>
      <c r="I872" s="5">
        <f t="shared" si="44"/>
        <v>4.1848612517499335</v>
      </c>
      <c r="J872" s="5">
        <f t="shared" si="45"/>
        <v>4.043841078336694</v>
      </c>
      <c r="K872" s="5">
        <f t="shared" si="46"/>
        <v>2.0279589677267693</v>
      </c>
      <c r="L872">
        <v>4.72</v>
      </c>
      <c r="M872">
        <v>3.76</v>
      </c>
      <c r="N872">
        <v>1.79</v>
      </c>
      <c r="O872" s="5">
        <f t="shared" si="47"/>
        <v>4.8921906573160578</v>
      </c>
      <c r="P872" s="5">
        <f t="shared" si="48"/>
        <v>3.8971688287094022</v>
      </c>
      <c r="Q872" s="5">
        <f t="shared" si="49"/>
        <v>1.8553011179228271</v>
      </c>
      <c r="R872" s="6">
        <f t="shared" si="50"/>
        <v>0.20440740560765833</v>
      </c>
      <c r="S872" s="6">
        <f t="shared" si="50"/>
        <v>0.25659653044365616</v>
      </c>
      <c r="T872" s="6">
        <f t="shared" si="50"/>
        <v>0.5389960639486856</v>
      </c>
      <c r="U872">
        <f t="shared" si="51"/>
        <v>1.1278749081648272</v>
      </c>
      <c r="V872">
        <f t="shared" si="51"/>
        <v>0.92980904223529892</v>
      </c>
      <c r="W872">
        <f t="shared" si="51"/>
        <v>0.88266085679558481</v>
      </c>
      <c r="X872" t="s">
        <v>357</v>
      </c>
      <c r="Y872" t="s">
        <v>433</v>
      </c>
      <c r="Z872" t="s">
        <v>278</v>
      </c>
      <c r="AA872" s="26" t="s">
        <v>85</v>
      </c>
      <c r="AB872" s="26" t="s">
        <v>79</v>
      </c>
      <c r="AC872" s="128" t="s">
        <v>594</v>
      </c>
      <c r="AD872" s="72" t="s">
        <v>74</v>
      </c>
      <c r="AE872" s="72" t="str">
        <f>VLOOKUP(AD872,cs_lookup!$A$2:$B$54,2,FALSE)</f>
        <v>X</v>
      </c>
    </row>
    <row r="873" spans="1:31" x14ac:dyDescent="0.25">
      <c r="A873" s="21">
        <v>0.85601109009314991</v>
      </c>
      <c r="B873" s="21">
        <v>0.1398359562323192</v>
      </c>
      <c r="C873" s="21">
        <v>0</v>
      </c>
      <c r="D873" s="22">
        <f t="shared" si="42"/>
        <v>1.1682091640789156</v>
      </c>
      <c r="E873" s="23">
        <f t="shared" si="42"/>
        <v>7.1512365413272567</v>
      </c>
      <c r="F873" s="23" t="e">
        <f t="shared" si="42"/>
        <v>#DIV/0!</v>
      </c>
      <c r="G873" s="125">
        <v>3.5520685329394563E-2</v>
      </c>
      <c r="H873" s="8">
        <f t="shared" si="43"/>
        <v>1.0355206853293946</v>
      </c>
      <c r="I873" s="5">
        <f t="shared" si="44"/>
        <v>1.1281369659045617</v>
      </c>
      <c r="J873" s="5">
        <f t="shared" si="45"/>
        <v>6.9059330659845584</v>
      </c>
      <c r="K873" s="5" t="e">
        <f t="shared" si="46"/>
        <v>#DIV/0!</v>
      </c>
      <c r="L873">
        <v>1.84</v>
      </c>
      <c r="M873">
        <v>3.66</v>
      </c>
      <c r="N873">
        <v>4.57</v>
      </c>
      <c r="O873" s="5">
        <f t="shared" si="47"/>
        <v>1.9053580610060861</v>
      </c>
      <c r="P873" s="5">
        <f t="shared" si="48"/>
        <v>3.7900057083055843</v>
      </c>
      <c r="Q873" s="5">
        <f t="shared" si="49"/>
        <v>4.7323295319553331</v>
      </c>
      <c r="R873" s="6">
        <f t="shared" si="50"/>
        <v>0.52483573584692533</v>
      </c>
      <c r="S873" s="6">
        <f t="shared" si="50"/>
        <v>0.26385184534380945</v>
      </c>
      <c r="T873" s="6">
        <f t="shared" si="50"/>
        <v>0.21131241880926535</v>
      </c>
      <c r="U873">
        <f t="shared" si="51"/>
        <v>1.6310076308195902</v>
      </c>
      <c r="V873">
        <f t="shared" si="51"/>
        <v>0.52997907234685959</v>
      </c>
      <c r="W873" t="e">
        <f t="shared" si="51"/>
        <v>#DIV/0!</v>
      </c>
      <c r="X873" t="s">
        <v>497</v>
      </c>
      <c r="Y873" t="s">
        <v>434</v>
      </c>
      <c r="Z873" t="s">
        <v>278</v>
      </c>
      <c r="AA873" s="26" t="s">
        <v>84</v>
      </c>
      <c r="AB873" s="26" t="s">
        <v>94</v>
      </c>
      <c r="AC873" s="128" t="s">
        <v>594</v>
      </c>
      <c r="AD873" s="72" t="s">
        <v>89</v>
      </c>
      <c r="AE873" s="72" t="str">
        <f>VLOOKUP(AD873,cs_lookup!$A$2:$B$54,2,FALSE)</f>
        <v>1</v>
      </c>
    </row>
    <row r="874" spans="1:31" x14ac:dyDescent="0.25">
      <c r="A874" s="21">
        <v>0.3922997050266232</v>
      </c>
      <c r="B874" s="21">
        <v>0.28969575449968732</v>
      </c>
      <c r="C874" s="21">
        <v>0.29804309810327562</v>
      </c>
      <c r="D874" s="22">
        <f t="shared" si="42"/>
        <v>2.5490715062661993</v>
      </c>
      <c r="E874" s="23">
        <f t="shared" si="42"/>
        <v>3.4518973249263802</v>
      </c>
      <c r="F874" s="23">
        <f t="shared" si="42"/>
        <v>3.3552194510254609</v>
      </c>
      <c r="G874" s="125">
        <v>4.0357149579419049E-2</v>
      </c>
      <c r="H874" s="8">
        <f t="shared" si="43"/>
        <v>1.040357149579419</v>
      </c>
      <c r="I874" s="5">
        <f t="shared" si="44"/>
        <v>2.4501888676371397</v>
      </c>
      <c r="J874" s="5">
        <f t="shared" si="45"/>
        <v>3.3179926012157122</v>
      </c>
      <c r="K874" s="5">
        <f t="shared" si="46"/>
        <v>3.2250650196250987</v>
      </c>
      <c r="L874">
        <v>1.32</v>
      </c>
      <c r="M874">
        <v>5.43</v>
      </c>
      <c r="N874">
        <v>10.14</v>
      </c>
      <c r="O874" s="5">
        <f t="shared" si="47"/>
        <v>1.3732714374448332</v>
      </c>
      <c r="P874" s="5">
        <f t="shared" si="48"/>
        <v>5.6491393222162447</v>
      </c>
      <c r="Q874" s="5">
        <f t="shared" si="49"/>
        <v>10.54922149673531</v>
      </c>
      <c r="R874" s="6">
        <f t="shared" si="50"/>
        <v>0.72818815911633772</v>
      </c>
      <c r="S874" s="6">
        <f t="shared" si="50"/>
        <v>0.17701811602828102</v>
      </c>
      <c r="T874" s="6">
        <f t="shared" si="50"/>
        <v>9.4793724855381234E-2</v>
      </c>
      <c r="U874">
        <f t="shared" si="51"/>
        <v>0.53873397983109494</v>
      </c>
      <c r="V874">
        <f t="shared" si="51"/>
        <v>1.6365316782232873</v>
      </c>
      <c r="W874">
        <f t="shared" si="51"/>
        <v>3.1441226574646661</v>
      </c>
      <c r="X874" t="s">
        <v>300</v>
      </c>
      <c r="Y874" t="s">
        <v>496</v>
      </c>
      <c r="Z874" t="s">
        <v>278</v>
      </c>
      <c r="AA874" s="26" t="s">
        <v>90</v>
      </c>
      <c r="AB874" s="26" t="s">
        <v>75</v>
      </c>
      <c r="AC874" s="128" t="s">
        <v>594</v>
      </c>
      <c r="AD874" s="72" t="s">
        <v>79</v>
      </c>
      <c r="AE874" s="72" t="str">
        <f>VLOOKUP(AD874,cs_lookup!$A$2:$B$54,2,FALSE)</f>
        <v>2</v>
      </c>
    </row>
    <row r="875" spans="1:31" x14ac:dyDescent="0.25">
      <c r="A875" s="21">
        <v>0.55457026809660215</v>
      </c>
      <c r="B875" s="21">
        <v>0.23491050774183667</v>
      </c>
      <c r="C875" s="21">
        <v>0.20038811726868788</v>
      </c>
      <c r="D875" s="22">
        <f t="shared" si="42"/>
        <v>1.8031980030812023</v>
      </c>
      <c r="E875" s="23">
        <f t="shared" si="42"/>
        <v>4.2569402689256703</v>
      </c>
      <c r="F875" s="23">
        <f t="shared" si="42"/>
        <v>4.9903158611903251</v>
      </c>
      <c r="G875" s="125">
        <v>3.4067772859533108E-2</v>
      </c>
      <c r="H875" s="8">
        <f t="shared" si="43"/>
        <v>1.0340677728595331</v>
      </c>
      <c r="I875" s="5">
        <f t="shared" si="44"/>
        <v>1.7437909297712415</v>
      </c>
      <c r="J875" s="5">
        <f t="shared" si="45"/>
        <v>4.1166936835811532</v>
      </c>
      <c r="K875" s="5">
        <f t="shared" si="46"/>
        <v>4.8259079261221745</v>
      </c>
      <c r="L875">
        <v>2.1800000000000002</v>
      </c>
      <c r="M875">
        <v>3.71</v>
      </c>
      <c r="N875">
        <v>3.27</v>
      </c>
      <c r="O875" s="5">
        <f t="shared" si="47"/>
        <v>2.2542677448337822</v>
      </c>
      <c r="P875" s="5">
        <f t="shared" si="48"/>
        <v>3.8363914373088677</v>
      </c>
      <c r="Q875" s="5">
        <f t="shared" si="49"/>
        <v>3.3814016172506731</v>
      </c>
      <c r="R875" s="6">
        <f t="shared" si="50"/>
        <v>0.44360302909525712</v>
      </c>
      <c r="S875" s="6">
        <f t="shared" si="50"/>
        <v>0.26066161817457162</v>
      </c>
      <c r="T875" s="6">
        <f t="shared" si="50"/>
        <v>0.29573535273017143</v>
      </c>
      <c r="U875">
        <f t="shared" si="51"/>
        <v>1.2501498676139935</v>
      </c>
      <c r="V875">
        <f t="shared" si="51"/>
        <v>0.90120866043466064</v>
      </c>
      <c r="W875">
        <f t="shared" si="51"/>
        <v>0.67759270381015879</v>
      </c>
      <c r="X875" t="s">
        <v>436</v>
      </c>
      <c r="Y875" t="s">
        <v>439</v>
      </c>
      <c r="Z875" t="s">
        <v>269</v>
      </c>
      <c r="AA875" s="26" t="s">
        <v>84</v>
      </c>
      <c r="AB875" s="26" t="s">
        <v>86</v>
      </c>
      <c r="AC875" s="128" t="s">
        <v>594</v>
      </c>
      <c r="AD875" s="72" t="s">
        <v>99</v>
      </c>
      <c r="AE875" s="72" t="str">
        <f>VLOOKUP(AD875,cs_lookup!$A$2:$B$54,2,FALSE)</f>
        <v>1</v>
      </c>
    </row>
    <row r="876" spans="1:31" x14ac:dyDescent="0.25">
      <c r="A876" s="21">
        <v>0.50658287818739522</v>
      </c>
      <c r="B876" s="21">
        <v>0.32327913942402714</v>
      </c>
      <c r="C876" s="21">
        <v>0.16571546437621854</v>
      </c>
      <c r="D876" s="22">
        <f t="shared" si="42"/>
        <v>1.9740106566137827</v>
      </c>
      <c r="E876" s="23">
        <f t="shared" si="42"/>
        <v>3.0933019735874638</v>
      </c>
      <c r="F876" s="23">
        <f t="shared" si="42"/>
        <v>6.0344398379727062</v>
      </c>
      <c r="G876" s="125">
        <v>3.7120028048191145E-2</v>
      </c>
      <c r="H876" s="8">
        <f t="shared" si="43"/>
        <v>1.0371200280481911</v>
      </c>
      <c r="I876" s="5">
        <f t="shared" si="44"/>
        <v>1.903357955904847</v>
      </c>
      <c r="J876" s="5">
        <f t="shared" si="45"/>
        <v>2.9825882153764844</v>
      </c>
      <c r="K876" s="5">
        <f t="shared" si="46"/>
        <v>5.8184584954252836</v>
      </c>
      <c r="L876">
        <v>1.79</v>
      </c>
      <c r="M876">
        <v>3.72</v>
      </c>
      <c r="N876">
        <v>4.7699999999999996</v>
      </c>
      <c r="O876" s="5">
        <f t="shared" si="47"/>
        <v>1.8564448502062623</v>
      </c>
      <c r="P876" s="5">
        <f t="shared" si="48"/>
        <v>3.8580865043392714</v>
      </c>
      <c r="Q876" s="5">
        <f t="shared" si="49"/>
        <v>4.9470625337898717</v>
      </c>
      <c r="R876" s="6">
        <f t="shared" si="50"/>
        <v>0.53866399526433217</v>
      </c>
      <c r="S876" s="6">
        <f t="shared" si="50"/>
        <v>0.25919584718364375</v>
      </c>
      <c r="T876" s="6">
        <f t="shared" si="50"/>
        <v>0.20214015755202405</v>
      </c>
      <c r="U876">
        <f t="shared" si="51"/>
        <v>0.94044317541365618</v>
      </c>
      <c r="V876">
        <f t="shared" si="51"/>
        <v>1.2472388849462528</v>
      </c>
      <c r="W876">
        <f t="shared" si="51"/>
        <v>0.81980476508518085</v>
      </c>
      <c r="X876" t="s">
        <v>435</v>
      </c>
      <c r="Y876" t="s">
        <v>363</v>
      </c>
      <c r="Z876" t="s">
        <v>269</v>
      </c>
      <c r="AA876" s="26" t="s">
        <v>90</v>
      </c>
      <c r="AB876" s="26" t="s">
        <v>75</v>
      </c>
      <c r="AC876" s="128" t="s">
        <v>594</v>
      </c>
      <c r="AD876" s="72" t="s">
        <v>99</v>
      </c>
      <c r="AE876" s="72" t="str">
        <f>VLOOKUP(AD876,cs_lookup!$A$2:$B$54,2,FALSE)</f>
        <v>1</v>
      </c>
    </row>
    <row r="877" spans="1:31" x14ac:dyDescent="0.25">
      <c r="A877" s="21">
        <v>0.33957973847524736</v>
      </c>
      <c r="B877" s="21">
        <v>0.30218846798309762</v>
      </c>
      <c r="C877" s="21">
        <v>0.33365381024045482</v>
      </c>
      <c r="D877" s="22">
        <f t="shared" si="42"/>
        <v>2.944816450151345</v>
      </c>
      <c r="E877" s="23">
        <f t="shared" si="42"/>
        <v>3.309193122670496</v>
      </c>
      <c r="F877" s="23">
        <f t="shared" si="42"/>
        <v>2.9971184782194706</v>
      </c>
      <c r="G877" s="125">
        <v>3.2864500975578137E-2</v>
      </c>
      <c r="H877" s="8">
        <f t="shared" si="43"/>
        <v>1.0328645009755781</v>
      </c>
      <c r="I877" s="5">
        <f t="shared" si="44"/>
        <v>2.8511159473191872</v>
      </c>
      <c r="J877" s="5">
        <f t="shared" si="45"/>
        <v>3.2038985941958917</v>
      </c>
      <c r="K877" s="5">
        <f t="shared" si="46"/>
        <v>2.90175378802213</v>
      </c>
      <c r="L877">
        <v>2.2599999999999998</v>
      </c>
      <c r="M877">
        <v>3.3</v>
      </c>
      <c r="N877">
        <v>3.48</v>
      </c>
      <c r="O877" s="5">
        <f t="shared" si="47"/>
        <v>2.3342737722048064</v>
      </c>
      <c r="P877" s="5">
        <f t="shared" si="48"/>
        <v>3.4084528532194076</v>
      </c>
      <c r="Q877" s="5">
        <f t="shared" si="49"/>
        <v>3.5943684633950119</v>
      </c>
      <c r="R877" s="6">
        <f t="shared" si="50"/>
        <v>0.42839876449259151</v>
      </c>
      <c r="S877" s="6">
        <f t="shared" si="50"/>
        <v>0.29338824477371417</v>
      </c>
      <c r="T877" s="6">
        <f t="shared" si="50"/>
        <v>0.27821299073369443</v>
      </c>
      <c r="U877">
        <f t="shared" si="51"/>
        <v>0.79267207709493726</v>
      </c>
      <c r="V877">
        <f t="shared" si="51"/>
        <v>1.0299951459069907</v>
      </c>
      <c r="W877">
        <f t="shared" si="51"/>
        <v>1.1992747332198743</v>
      </c>
      <c r="X877" t="s">
        <v>503</v>
      </c>
      <c r="Y877" t="s">
        <v>501</v>
      </c>
      <c r="Z877" t="s">
        <v>269</v>
      </c>
      <c r="AA877" s="26" t="s">
        <v>90</v>
      </c>
      <c r="AB877" s="26" t="s">
        <v>75</v>
      </c>
      <c r="AC877" s="128" t="s">
        <v>594</v>
      </c>
      <c r="AD877" s="72" t="s">
        <v>94</v>
      </c>
      <c r="AE877" s="72" t="str">
        <f>VLOOKUP(AD877,cs_lookup!$A$2:$B$54,2,FALSE)</f>
        <v>1</v>
      </c>
    </row>
    <row r="878" spans="1:31" x14ac:dyDescent="0.25">
      <c r="A878" s="21">
        <v>0.40121751275715234</v>
      </c>
      <c r="B878" s="21">
        <v>0.24293357327947962</v>
      </c>
      <c r="C878" s="21">
        <v>0.33014427547467312</v>
      </c>
      <c r="D878" s="22">
        <f t="shared" si="42"/>
        <v>2.4924136365036409</v>
      </c>
      <c r="E878" s="23">
        <f t="shared" si="42"/>
        <v>4.1163515873928365</v>
      </c>
      <c r="F878" s="23">
        <f t="shared" si="42"/>
        <v>3.0289787656085365</v>
      </c>
      <c r="G878" s="125">
        <v>3.9039803982217736E-2</v>
      </c>
      <c r="H878" s="8">
        <f t="shared" si="43"/>
        <v>1.0390398039822177</v>
      </c>
      <c r="I878" s="5">
        <f t="shared" si="44"/>
        <v>2.3987662714664357</v>
      </c>
      <c r="J878" s="5">
        <f t="shared" si="45"/>
        <v>3.9616880620131512</v>
      </c>
      <c r="K878" s="5">
        <f t="shared" si="46"/>
        <v>2.9151710588946549</v>
      </c>
      <c r="L878">
        <v>2.12</v>
      </c>
      <c r="M878">
        <v>3.66</v>
      </c>
      <c r="N878">
        <v>3.4</v>
      </c>
      <c r="O878" s="5">
        <f t="shared" si="47"/>
        <v>2.2027643844423017</v>
      </c>
      <c r="P878" s="5">
        <f t="shared" si="48"/>
        <v>3.8028856825749169</v>
      </c>
      <c r="Q878" s="5">
        <f t="shared" si="49"/>
        <v>3.5327353335395402</v>
      </c>
      <c r="R878" s="6">
        <f t="shared" si="50"/>
        <v>0.45397501751109032</v>
      </c>
      <c r="S878" s="6">
        <f t="shared" si="50"/>
        <v>0.2629582068643474</v>
      </c>
      <c r="T878" s="6">
        <f t="shared" si="50"/>
        <v>0.28306677562456223</v>
      </c>
      <c r="U878">
        <f t="shared" si="51"/>
        <v>0.88378764751598005</v>
      </c>
      <c r="V878">
        <f t="shared" si="51"/>
        <v>0.9238486076412975</v>
      </c>
      <c r="W878">
        <f t="shared" si="51"/>
        <v>1.1663123471351893</v>
      </c>
      <c r="X878" t="s">
        <v>449</v>
      </c>
      <c r="Y878" t="s">
        <v>367</v>
      </c>
      <c r="Z878" t="s">
        <v>282</v>
      </c>
      <c r="AA878" s="26" t="s">
        <v>84</v>
      </c>
      <c r="AB878" s="26" t="s">
        <v>86</v>
      </c>
      <c r="AC878" s="128" t="s">
        <v>594</v>
      </c>
      <c r="AD878" s="72" t="s">
        <v>109</v>
      </c>
      <c r="AE878" s="72" t="str">
        <f>VLOOKUP(AD878,cs_lookup!$A$2:$B$54,2,FALSE)</f>
        <v>1</v>
      </c>
    </row>
    <row r="879" spans="1:31" x14ac:dyDescent="0.25">
      <c r="A879" s="21">
        <v>0.65554025013914619</v>
      </c>
      <c r="B879" s="21">
        <v>0.17719700211680783</v>
      </c>
      <c r="C879" s="21">
        <v>0.15179916612141564</v>
      </c>
      <c r="D879" s="22">
        <f t="shared" si="42"/>
        <v>1.525459344087168</v>
      </c>
      <c r="E879" s="23">
        <f t="shared" si="42"/>
        <v>5.6434363338765881</v>
      </c>
      <c r="F879" s="23">
        <f t="shared" si="42"/>
        <v>6.5876514710242615</v>
      </c>
      <c r="G879" s="125">
        <v>4.011758977183133E-2</v>
      </c>
      <c r="H879" s="8">
        <f t="shared" si="43"/>
        <v>1.0401175897718313</v>
      </c>
      <c r="I879" s="5">
        <f t="shared" si="44"/>
        <v>1.4666220041733984</v>
      </c>
      <c r="J879" s="5">
        <f t="shared" si="45"/>
        <v>5.4257676145199873</v>
      </c>
      <c r="K879" s="5">
        <f t="shared" si="46"/>
        <v>6.3335641429440512</v>
      </c>
      <c r="L879">
        <v>2.27</v>
      </c>
      <c r="M879">
        <v>3.61</v>
      </c>
      <c r="N879">
        <v>3.1</v>
      </c>
      <c r="O879" s="5">
        <f t="shared" si="47"/>
        <v>2.3610669287820572</v>
      </c>
      <c r="P879" s="5">
        <f t="shared" si="48"/>
        <v>3.7548244990763111</v>
      </c>
      <c r="Q879" s="5">
        <f t="shared" si="49"/>
        <v>3.2243645282926772</v>
      </c>
      <c r="R879" s="6">
        <f t="shared" si="50"/>
        <v>0.42353733721383507</v>
      </c>
      <c r="S879" s="6">
        <f t="shared" si="50"/>
        <v>0.26632403198764698</v>
      </c>
      <c r="T879" s="6">
        <f t="shared" si="50"/>
        <v>0.31013863079851794</v>
      </c>
      <c r="U879">
        <f t="shared" si="51"/>
        <v>1.5477744050890556</v>
      </c>
      <c r="V879">
        <f t="shared" si="51"/>
        <v>0.66534364471106699</v>
      </c>
      <c r="W879">
        <f t="shared" si="51"/>
        <v>0.4894558466663001</v>
      </c>
      <c r="X879" t="s">
        <v>366</v>
      </c>
      <c r="Y879" t="s">
        <v>448</v>
      </c>
      <c r="Z879" t="s">
        <v>282</v>
      </c>
      <c r="AA879" s="26" t="s">
        <v>84</v>
      </c>
      <c r="AB879" s="26" t="s">
        <v>89</v>
      </c>
      <c r="AC879" s="128" t="s">
        <v>594</v>
      </c>
      <c r="AD879" s="72" t="s">
        <v>75</v>
      </c>
      <c r="AE879" s="72" t="str">
        <f>VLOOKUP(AD879,cs_lookup!$A$2:$B$54,2,FALSE)</f>
        <v>X</v>
      </c>
    </row>
    <row r="880" spans="1:31" x14ac:dyDescent="0.25">
      <c r="A880" s="21">
        <v>8.9704884521651915E-2</v>
      </c>
      <c r="B880" s="21">
        <v>0.19531937790548662</v>
      </c>
      <c r="C880" s="21">
        <v>0.60692584501471991</v>
      </c>
      <c r="D880" s="22">
        <f t="shared" si="42"/>
        <v>11.147664983155201</v>
      </c>
      <c r="E880" s="23">
        <f t="shared" si="42"/>
        <v>5.1198197061834358</v>
      </c>
      <c r="F880" s="23">
        <f t="shared" si="42"/>
        <v>1.6476477451306211</v>
      </c>
      <c r="G880" s="125">
        <v>3.8905400701529036E-2</v>
      </c>
      <c r="H880" s="8">
        <f t="shared" si="43"/>
        <v>1.038905400701529</v>
      </c>
      <c r="I880" s="5">
        <f t="shared" si="44"/>
        <v>10.730202168193227</v>
      </c>
      <c r="J880" s="5">
        <f t="shared" si="45"/>
        <v>4.9280903754338334</v>
      </c>
      <c r="K880" s="5">
        <f t="shared" si="46"/>
        <v>1.5859458849843633</v>
      </c>
      <c r="L880">
        <v>3.54</v>
      </c>
      <c r="M880">
        <v>3.54</v>
      </c>
      <c r="N880">
        <v>2.11</v>
      </c>
      <c r="O880" s="5">
        <f t="shared" si="47"/>
        <v>3.677725118483413</v>
      </c>
      <c r="P880" s="5">
        <f t="shared" si="48"/>
        <v>3.677725118483413</v>
      </c>
      <c r="Q880" s="5">
        <f t="shared" si="49"/>
        <v>2.1920903954802262</v>
      </c>
      <c r="R880" s="6">
        <f t="shared" si="50"/>
        <v>0.27190721649484534</v>
      </c>
      <c r="S880" s="6">
        <f t="shared" si="50"/>
        <v>0.27190721649484534</v>
      </c>
      <c r="T880" s="6">
        <f t="shared" si="50"/>
        <v>0.45618556701030921</v>
      </c>
      <c r="U880">
        <f t="shared" si="51"/>
        <v>0.32990990705593315</v>
      </c>
      <c r="V880">
        <f t="shared" si="51"/>
        <v>0.71833098224956238</v>
      </c>
      <c r="W880">
        <f t="shared" si="51"/>
        <v>1.3304363156254877</v>
      </c>
      <c r="X880" t="s">
        <v>442</v>
      </c>
      <c r="Y880" t="s">
        <v>446</v>
      </c>
      <c r="Z880" t="s">
        <v>282</v>
      </c>
      <c r="AA880" s="26" t="s">
        <v>85</v>
      </c>
      <c r="AB880" s="26" t="s">
        <v>79</v>
      </c>
      <c r="AC880" s="128" t="s">
        <v>594</v>
      </c>
      <c r="AD880" s="72" t="s">
        <v>75</v>
      </c>
      <c r="AE880" s="72" t="str">
        <f>VLOOKUP(AD880,cs_lookup!$A$2:$B$54,2,FALSE)</f>
        <v>X</v>
      </c>
    </row>
    <row r="881" spans="1:31" x14ac:dyDescent="0.25">
      <c r="A881" s="21">
        <v>0.55552313689769239</v>
      </c>
      <c r="B881" s="21">
        <v>0.22925740834203251</v>
      </c>
      <c r="C881" s="21">
        <v>0.20443946567713142</v>
      </c>
      <c r="D881" s="22">
        <f t="shared" si="42"/>
        <v>1.8001050425810878</v>
      </c>
      <c r="E881" s="23">
        <f t="shared" si="42"/>
        <v>4.3619092060400737</v>
      </c>
      <c r="F881" s="23">
        <f t="shared" si="42"/>
        <v>4.8914234670290471</v>
      </c>
      <c r="G881" s="125">
        <v>2.8275870297987282E-2</v>
      </c>
      <c r="H881" s="8">
        <f t="shared" si="43"/>
        <v>1.0282758702979873</v>
      </c>
      <c r="I881" s="5">
        <f t="shared" si="44"/>
        <v>1.750605158185254</v>
      </c>
      <c r="J881" s="5">
        <f t="shared" si="45"/>
        <v>4.2419639826577109</v>
      </c>
      <c r="K881" s="5">
        <f t="shared" si="46"/>
        <v>4.756917485199323</v>
      </c>
      <c r="L881">
        <v>2.11</v>
      </c>
      <c r="M881">
        <v>4.07</v>
      </c>
      <c r="N881">
        <v>3.24</v>
      </c>
      <c r="O881" s="5">
        <f t="shared" si="47"/>
        <v>2.1696620863287532</v>
      </c>
      <c r="P881" s="5">
        <f t="shared" si="48"/>
        <v>4.1850827921128086</v>
      </c>
      <c r="Q881" s="5">
        <f t="shared" si="49"/>
        <v>3.331613819765479</v>
      </c>
      <c r="R881" s="6">
        <f t="shared" si="50"/>
        <v>0.46090126490253708</v>
      </c>
      <c r="S881" s="6">
        <f t="shared" si="50"/>
        <v>0.23894389900352658</v>
      </c>
      <c r="T881" s="6">
        <f t="shared" si="50"/>
        <v>0.30015483609393617</v>
      </c>
      <c r="U881">
        <f t="shared" si="51"/>
        <v>1.2052974882053409</v>
      </c>
      <c r="V881">
        <f t="shared" si="51"/>
        <v>0.9594612346166197</v>
      </c>
      <c r="W881">
        <f t="shared" si="51"/>
        <v>0.68111334915540134</v>
      </c>
      <c r="X881" t="s">
        <v>471</v>
      </c>
      <c r="Y881" t="s">
        <v>473</v>
      </c>
      <c r="Z881" t="s">
        <v>276</v>
      </c>
      <c r="AA881" s="26" t="s">
        <v>84</v>
      </c>
      <c r="AB881" s="26" t="s">
        <v>86</v>
      </c>
      <c r="AC881" s="128" t="s">
        <v>594</v>
      </c>
      <c r="AD881" s="72" t="s">
        <v>86</v>
      </c>
      <c r="AE881" s="72" t="str">
        <f>VLOOKUP(AD881,cs_lookup!$A$2:$B$54,2,FALSE)</f>
        <v>1</v>
      </c>
    </row>
    <row r="882" spans="1:31" x14ac:dyDescent="0.25">
      <c r="A882" s="21">
        <v>0.52233167611888809</v>
      </c>
      <c r="B882" s="21">
        <v>0.24705966069382818</v>
      </c>
      <c r="C882" s="21">
        <v>0.21895155572662395</v>
      </c>
      <c r="D882" s="22">
        <f t="shared" si="42"/>
        <v>1.9144923536522982</v>
      </c>
      <c r="E882" s="23">
        <f t="shared" si="42"/>
        <v>4.04760533221675</v>
      </c>
      <c r="F882" s="23">
        <f t="shared" si="42"/>
        <v>4.5672203455296234</v>
      </c>
      <c r="G882" s="125">
        <v>2.8760538541979797E-2</v>
      </c>
      <c r="H882" s="8">
        <f t="shared" si="43"/>
        <v>1.0287605385419798</v>
      </c>
      <c r="I882" s="5">
        <f t="shared" si="44"/>
        <v>1.8609698583167176</v>
      </c>
      <c r="J882" s="5">
        <f t="shared" si="45"/>
        <v>3.9344484752042059</v>
      </c>
      <c r="K882" s="5">
        <f t="shared" si="46"/>
        <v>4.4395368741520329</v>
      </c>
      <c r="L882">
        <v>2.35</v>
      </c>
      <c r="M882">
        <v>3.69</v>
      </c>
      <c r="N882">
        <v>3.01</v>
      </c>
      <c r="O882" s="5">
        <f t="shared" si="47"/>
        <v>2.4175872655736526</v>
      </c>
      <c r="P882" s="5">
        <f t="shared" si="48"/>
        <v>3.7961263872199056</v>
      </c>
      <c r="Q882" s="5">
        <f t="shared" si="49"/>
        <v>3.0965692210113591</v>
      </c>
      <c r="R882" s="6">
        <f t="shared" si="50"/>
        <v>0.41363553417076632</v>
      </c>
      <c r="S882" s="6">
        <f t="shared" si="50"/>
        <v>0.26342642420089452</v>
      </c>
      <c r="T882" s="6">
        <f t="shared" si="50"/>
        <v>0.32293804162833917</v>
      </c>
      <c r="U882">
        <f t="shared" si="51"/>
        <v>1.2627824085907655</v>
      </c>
      <c r="V882">
        <f t="shared" si="51"/>
        <v>0.93786969717743762</v>
      </c>
      <c r="W882">
        <f t="shared" si="51"/>
        <v>0.67799864835561707</v>
      </c>
      <c r="X882" t="s">
        <v>507</v>
      </c>
      <c r="Y882" t="s">
        <v>506</v>
      </c>
      <c r="Z882" t="s">
        <v>276</v>
      </c>
      <c r="AA882" s="26" t="s">
        <v>84</v>
      </c>
      <c r="AB882" s="26" t="s">
        <v>86</v>
      </c>
      <c r="AC882" s="128" t="s">
        <v>594</v>
      </c>
      <c r="AD882" s="72" t="s">
        <v>75</v>
      </c>
      <c r="AE882" s="72" t="str">
        <f>VLOOKUP(AD882,cs_lookup!$A$2:$B$54,2,FALSE)</f>
        <v>X</v>
      </c>
    </row>
    <row r="883" spans="1:31" x14ac:dyDescent="0.25">
      <c r="A883" s="21">
        <v>0.41005228199245997</v>
      </c>
      <c r="B883" s="21">
        <v>0.3077052217201659</v>
      </c>
      <c r="C883" s="21">
        <v>0.2673301652423688</v>
      </c>
      <c r="D883" s="22">
        <f t="shared" si="42"/>
        <v>2.4387134126920627</v>
      </c>
      <c r="E883" s="23">
        <f t="shared" si="42"/>
        <v>3.2498636013054814</v>
      </c>
      <c r="F883" s="23">
        <f t="shared" si="42"/>
        <v>3.7406927089330635</v>
      </c>
      <c r="G883" s="125">
        <v>3.2186534201346761E-2</v>
      </c>
      <c r="H883" s="8">
        <f t="shared" si="43"/>
        <v>1.0321865342013468</v>
      </c>
      <c r="I883" s="5">
        <f t="shared" si="44"/>
        <v>2.3626673395608813</v>
      </c>
      <c r="J883" s="5">
        <f t="shared" si="45"/>
        <v>3.1485235406796503</v>
      </c>
      <c r="K883" s="5">
        <f t="shared" si="46"/>
        <v>3.6240471901015647</v>
      </c>
      <c r="L883">
        <v>2.39</v>
      </c>
      <c r="M883">
        <v>3.67</v>
      </c>
      <c r="N883">
        <v>2.93</v>
      </c>
      <c r="O883" s="5">
        <f t="shared" si="47"/>
        <v>2.4669258167412189</v>
      </c>
      <c r="P883" s="5">
        <f t="shared" si="48"/>
        <v>3.7881245805189425</v>
      </c>
      <c r="Q883" s="5">
        <f t="shared" si="49"/>
        <v>3.0243065452099462</v>
      </c>
      <c r="R883" s="6">
        <f t="shared" si="50"/>
        <v>0.40536281764685922</v>
      </c>
      <c r="S883" s="6">
        <f t="shared" si="50"/>
        <v>0.2639828703476822</v>
      </c>
      <c r="T883" s="6">
        <f t="shared" si="50"/>
        <v>0.33065431200545853</v>
      </c>
      <c r="U883">
        <f t="shared" si="51"/>
        <v>1.01156856066085</v>
      </c>
      <c r="V883">
        <f t="shared" si="51"/>
        <v>1.1656257139521917</v>
      </c>
      <c r="W883">
        <f t="shared" si="51"/>
        <v>0.80848836847455241</v>
      </c>
      <c r="X883" t="s">
        <v>472</v>
      </c>
      <c r="Y883" t="s">
        <v>460</v>
      </c>
      <c r="Z883" t="s">
        <v>276</v>
      </c>
      <c r="AA883" s="26" t="s">
        <v>90</v>
      </c>
      <c r="AB883" s="26" t="s">
        <v>75</v>
      </c>
      <c r="AC883" s="128" t="s">
        <v>594</v>
      </c>
      <c r="AD883" s="72" t="s">
        <v>76</v>
      </c>
      <c r="AE883" s="72" t="str">
        <f>VLOOKUP(AD883,cs_lookup!$A$2:$B$54,2,FALSE)</f>
        <v>2</v>
      </c>
    </row>
    <row r="884" spans="1:31" x14ac:dyDescent="0.25">
      <c r="A884" s="21">
        <v>0.33211750724176531</v>
      </c>
      <c r="B884" s="21">
        <v>0.28768518797603143</v>
      </c>
      <c r="C884" s="21">
        <v>0.35179503349836577</v>
      </c>
      <c r="D884" s="22">
        <f t="shared" si="42"/>
        <v>3.010982493229569</v>
      </c>
      <c r="E884" s="23">
        <f t="shared" si="42"/>
        <v>3.4760218523426909</v>
      </c>
      <c r="F884" s="23">
        <f t="shared" si="42"/>
        <v>2.8425642910750342</v>
      </c>
      <c r="G884" s="125">
        <v>3.3495509887928598E-2</v>
      </c>
      <c r="H884" s="8">
        <f t="shared" si="43"/>
        <v>1.0334955098879286</v>
      </c>
      <c r="I884" s="5">
        <f t="shared" si="44"/>
        <v>2.9133967824940794</v>
      </c>
      <c r="J884" s="5">
        <f t="shared" si="45"/>
        <v>3.3633642517901485</v>
      </c>
      <c r="K884" s="5">
        <f t="shared" si="46"/>
        <v>2.7504370013018047</v>
      </c>
      <c r="L884">
        <v>2.35</v>
      </c>
      <c r="M884">
        <v>3.75</v>
      </c>
      <c r="N884">
        <v>2.93</v>
      </c>
      <c r="O884" s="5">
        <f t="shared" si="47"/>
        <v>2.4287144482366325</v>
      </c>
      <c r="P884" s="5">
        <f t="shared" si="48"/>
        <v>3.8756081620797325</v>
      </c>
      <c r="Q884" s="5">
        <f t="shared" si="49"/>
        <v>3.028141843971631</v>
      </c>
      <c r="R884" s="6">
        <f t="shared" si="50"/>
        <v>0.41174045830132472</v>
      </c>
      <c r="S884" s="6">
        <f t="shared" si="50"/>
        <v>0.25802402053549683</v>
      </c>
      <c r="T884" s="6">
        <f t="shared" si="50"/>
        <v>0.3302355211631785</v>
      </c>
      <c r="U884">
        <f t="shared" si="51"/>
        <v>0.80661858835040978</v>
      </c>
      <c r="V884">
        <f t="shared" si="51"/>
        <v>1.1149550626293494</v>
      </c>
      <c r="W884">
        <f t="shared" si="51"/>
        <v>1.065285261437803</v>
      </c>
      <c r="X884" t="s">
        <v>461</v>
      </c>
      <c r="Y884" t="s">
        <v>452</v>
      </c>
      <c r="Z884" t="s">
        <v>276</v>
      </c>
      <c r="AA884" s="26" t="s">
        <v>90</v>
      </c>
      <c r="AB884" s="26" t="s">
        <v>75</v>
      </c>
      <c r="AC884" s="128" t="s">
        <v>594</v>
      </c>
      <c r="AD884" s="72" t="s">
        <v>94</v>
      </c>
      <c r="AE884" s="72" t="str">
        <f>VLOOKUP(AD884,cs_lookup!$A$2:$B$54,2,FALSE)</f>
        <v>1</v>
      </c>
    </row>
    <row r="885" spans="1:31" x14ac:dyDescent="0.25">
      <c r="A885" s="21">
        <v>0.35161234416735854</v>
      </c>
      <c r="B885" s="21">
        <v>0.28117127254485169</v>
      </c>
      <c r="C885" s="21">
        <v>0.34038685131508889</v>
      </c>
      <c r="D885" s="22">
        <f t="shared" si="42"/>
        <v>2.8440412192241618</v>
      </c>
      <c r="E885" s="23">
        <f t="shared" si="42"/>
        <v>3.5565511047736309</v>
      </c>
      <c r="F885" s="23">
        <f t="shared" si="42"/>
        <v>2.9378338091982323</v>
      </c>
      <c r="G885" s="125">
        <v>3.6805050664111549E-2</v>
      </c>
      <c r="H885" s="8">
        <f t="shared" si="43"/>
        <v>1.0368050506641115</v>
      </c>
      <c r="I885" s="5">
        <f t="shared" si="44"/>
        <v>2.7430819491113101</v>
      </c>
      <c r="J885" s="5">
        <f t="shared" si="45"/>
        <v>3.4302987842271118</v>
      </c>
      <c r="K885" s="5">
        <f t="shared" si="46"/>
        <v>2.8335450404263005</v>
      </c>
      <c r="L885">
        <v>1.94</v>
      </c>
      <c r="M885">
        <v>3.62</v>
      </c>
      <c r="N885">
        <v>4.08</v>
      </c>
      <c r="O885" s="5">
        <f t="shared" si="47"/>
        <v>2.0114017982883765</v>
      </c>
      <c r="P885" s="5">
        <f t="shared" si="48"/>
        <v>3.7532342834040837</v>
      </c>
      <c r="Q885" s="5">
        <f t="shared" si="49"/>
        <v>4.2301646067095753</v>
      </c>
      <c r="R885" s="6">
        <f t="shared" si="50"/>
        <v>0.49716570843824465</v>
      </c>
      <c r="S885" s="6">
        <f t="shared" si="50"/>
        <v>0.26643687137298194</v>
      </c>
      <c r="T885" s="6">
        <f t="shared" si="50"/>
        <v>0.23639742018877319</v>
      </c>
      <c r="U885">
        <f t="shared" si="51"/>
        <v>0.70723370135861652</v>
      </c>
      <c r="V885">
        <f t="shared" si="51"/>
        <v>1.0553016596236908</v>
      </c>
      <c r="W885">
        <f t="shared" si="51"/>
        <v>1.4398924110224036</v>
      </c>
      <c r="X885" t="s">
        <v>504</v>
      </c>
      <c r="Y885" t="s">
        <v>369</v>
      </c>
      <c r="Z885" t="s">
        <v>276</v>
      </c>
      <c r="AA885" s="26" t="s">
        <v>90</v>
      </c>
      <c r="AB885" s="26" t="s">
        <v>75</v>
      </c>
      <c r="AC885" s="128" t="s">
        <v>594</v>
      </c>
      <c r="AD885" s="72" t="s">
        <v>78</v>
      </c>
      <c r="AE885" s="72" t="str">
        <f>VLOOKUP(AD885,cs_lookup!$A$2:$B$54,2,FALSE)</f>
        <v>1</v>
      </c>
    </row>
    <row r="886" spans="1:31" x14ac:dyDescent="0.25">
      <c r="A886" s="21">
        <v>0.49230119893631219</v>
      </c>
      <c r="B886" s="21">
        <v>0.27182451010367048</v>
      </c>
      <c r="C886" s="21">
        <v>0.22447521661192021</v>
      </c>
      <c r="D886" s="22">
        <f t="shared" si="42"/>
        <v>2.0312767918515013</v>
      </c>
      <c r="E886" s="23">
        <f t="shared" si="42"/>
        <v>3.6788441175470616</v>
      </c>
      <c r="F886" s="23">
        <f t="shared" si="42"/>
        <v>4.4548347701511801</v>
      </c>
      <c r="G886" s="125">
        <v>2.8831997159183498E-2</v>
      </c>
      <c r="H886" s="8">
        <f t="shared" si="43"/>
        <v>1.0288319971591835</v>
      </c>
      <c r="I886" s="5">
        <f t="shared" si="44"/>
        <v>1.9743522727328406</v>
      </c>
      <c r="J886" s="5">
        <f t="shared" si="45"/>
        <v>3.5757481568468963</v>
      </c>
      <c r="K886" s="5">
        <f t="shared" si="46"/>
        <v>4.3299924404099928</v>
      </c>
      <c r="L886">
        <v>1.99</v>
      </c>
      <c r="M886">
        <v>3.79</v>
      </c>
      <c r="N886">
        <v>3.81</v>
      </c>
      <c r="O886" s="5">
        <f t="shared" si="47"/>
        <v>2.047375674346775</v>
      </c>
      <c r="P886" s="5">
        <f t="shared" si="48"/>
        <v>3.8992732692333054</v>
      </c>
      <c r="Q886" s="5">
        <f t="shared" si="49"/>
        <v>3.9198499091764893</v>
      </c>
      <c r="R886" s="6">
        <f t="shared" si="50"/>
        <v>0.48843014622563335</v>
      </c>
      <c r="S886" s="6">
        <f t="shared" si="50"/>
        <v>0.25645804511583387</v>
      </c>
      <c r="T886" s="6">
        <f t="shared" si="50"/>
        <v>0.25511180865853289</v>
      </c>
      <c r="U886">
        <f t="shared" si="51"/>
        <v>1.0079254991539581</v>
      </c>
      <c r="V886">
        <f t="shared" si="51"/>
        <v>1.0599180461696809</v>
      </c>
      <c r="W886">
        <f t="shared" si="51"/>
        <v>0.87990915744860831</v>
      </c>
      <c r="X886" t="s">
        <v>457</v>
      </c>
      <c r="Y886" t="s">
        <v>466</v>
      </c>
      <c r="Z886" t="s">
        <v>276</v>
      </c>
      <c r="AA886" s="26" t="s">
        <v>90</v>
      </c>
      <c r="AB886" s="26" t="s">
        <v>75</v>
      </c>
      <c r="AC886" s="128" t="s">
        <v>594</v>
      </c>
      <c r="AD886" s="72" t="s">
        <v>75</v>
      </c>
      <c r="AE886" s="72" t="str">
        <f>VLOOKUP(AD886,cs_lookup!$A$2:$B$54,2,FALSE)</f>
        <v>X</v>
      </c>
    </row>
    <row r="887" spans="1:31" x14ac:dyDescent="0.25">
      <c r="A887" s="21">
        <v>0.41412042492347367</v>
      </c>
      <c r="B887" s="21">
        <v>0.33435243671209985</v>
      </c>
      <c r="C887" s="21">
        <v>0.24091531993019583</v>
      </c>
      <c r="D887" s="22">
        <f t="shared" si="42"/>
        <v>2.4147565292989168</v>
      </c>
      <c r="E887" s="23">
        <f t="shared" si="42"/>
        <v>2.9908560255568526</v>
      </c>
      <c r="F887" s="23">
        <f t="shared" si="42"/>
        <v>4.1508360709055188</v>
      </c>
      <c r="G887" s="125">
        <v>2.8943954273261685E-2</v>
      </c>
      <c r="H887" s="8">
        <f t="shared" si="43"/>
        <v>1.0289439542732617</v>
      </c>
      <c r="I887" s="5">
        <f t="shared" si="44"/>
        <v>2.3468299893986431</v>
      </c>
      <c r="J887" s="5">
        <f t="shared" si="45"/>
        <v>2.9067239407313301</v>
      </c>
      <c r="K887" s="5">
        <f t="shared" si="46"/>
        <v>4.0340740170218838</v>
      </c>
      <c r="L887">
        <v>2.15</v>
      </c>
      <c r="M887">
        <v>3.45</v>
      </c>
      <c r="N887">
        <v>3.65</v>
      </c>
      <c r="O887" s="5">
        <f t="shared" si="47"/>
        <v>2.2122295016875126</v>
      </c>
      <c r="P887" s="5">
        <f t="shared" si="48"/>
        <v>3.5498566422427529</v>
      </c>
      <c r="Q887" s="5">
        <f t="shared" si="49"/>
        <v>3.755645433097405</v>
      </c>
      <c r="R887" s="6">
        <f t="shared" si="50"/>
        <v>0.45203266624786859</v>
      </c>
      <c r="S887" s="6">
        <f t="shared" si="50"/>
        <v>0.28170151664722243</v>
      </c>
      <c r="T887" s="6">
        <f t="shared" si="50"/>
        <v>0.26626581710490888</v>
      </c>
      <c r="U887">
        <f t="shared" si="51"/>
        <v>0.9161294212670773</v>
      </c>
      <c r="V887">
        <f t="shared" si="51"/>
        <v>1.1869032183124972</v>
      </c>
      <c r="W887">
        <f t="shared" si="51"/>
        <v>0.90479252105904029</v>
      </c>
      <c r="X887" t="s">
        <v>467</v>
      </c>
      <c r="Y887" t="s">
        <v>522</v>
      </c>
      <c r="Z887" t="s">
        <v>276</v>
      </c>
      <c r="AA887" s="26" t="s">
        <v>90</v>
      </c>
      <c r="AB887" s="26" t="s">
        <v>75</v>
      </c>
      <c r="AC887" s="128" t="s">
        <v>594</v>
      </c>
      <c r="AD887" s="72" t="s">
        <v>100</v>
      </c>
      <c r="AE887" s="72" t="str">
        <f>VLOOKUP(AD887,cs_lookup!$A$2:$B$54,2,FALSE)</f>
        <v>1</v>
      </c>
    </row>
    <row r="888" spans="1:31" x14ac:dyDescent="0.25">
      <c r="A888" s="21">
        <v>0.72155022776188271</v>
      </c>
      <c r="B888" s="21">
        <v>0.18169071928876621</v>
      </c>
      <c r="C888" s="21">
        <v>9.2621178810040422E-2</v>
      </c>
      <c r="D888" s="22">
        <f t="shared" si="42"/>
        <v>1.3859049051953289</v>
      </c>
      <c r="E888" s="23">
        <f t="shared" si="42"/>
        <v>5.5038584464552187</v>
      </c>
      <c r="F888" s="23">
        <f t="shared" si="42"/>
        <v>10.796666732680333</v>
      </c>
      <c r="G888" s="125">
        <v>3.0039893468837509E-2</v>
      </c>
      <c r="H888" s="8">
        <f t="shared" si="43"/>
        <v>1.0300398934688375</v>
      </c>
      <c r="I888" s="5">
        <f t="shared" si="44"/>
        <v>1.3454866301615314</v>
      </c>
      <c r="J888" s="5">
        <f t="shared" si="45"/>
        <v>5.3433449338743797</v>
      </c>
      <c r="K888" s="5">
        <f t="shared" si="46"/>
        <v>10.481794735464749</v>
      </c>
      <c r="L888">
        <v>1.69</v>
      </c>
      <c r="M888">
        <v>4</v>
      </c>
      <c r="N888">
        <v>5.31</v>
      </c>
      <c r="O888" s="5">
        <f t="shared" si="47"/>
        <v>1.7407674199623353</v>
      </c>
      <c r="P888" s="5">
        <f t="shared" si="48"/>
        <v>4.12015957387535</v>
      </c>
      <c r="Q888" s="5">
        <f t="shared" si="49"/>
        <v>5.469511834319527</v>
      </c>
      <c r="R888" s="6">
        <f t="shared" si="50"/>
        <v>0.57445928073587038</v>
      </c>
      <c r="S888" s="6">
        <f t="shared" si="50"/>
        <v>0.24270904611090524</v>
      </c>
      <c r="T888" s="6">
        <f t="shared" si="50"/>
        <v>0.18283167315322429</v>
      </c>
      <c r="U888">
        <f t="shared" si="51"/>
        <v>1.2560511283542879</v>
      </c>
      <c r="V888">
        <f t="shared" si="51"/>
        <v>0.74859475656190877</v>
      </c>
      <c r="W888">
        <f t="shared" si="51"/>
        <v>0.50659263361014106</v>
      </c>
      <c r="X888" t="s">
        <v>509</v>
      </c>
      <c r="Y888" t="s">
        <v>451</v>
      </c>
      <c r="Z888" t="s">
        <v>276</v>
      </c>
      <c r="AA888" s="26" t="s">
        <v>84</v>
      </c>
      <c r="AB888" s="26" t="s">
        <v>86</v>
      </c>
      <c r="AC888" s="128" t="s">
        <v>594</v>
      </c>
      <c r="AD888" s="72" t="s">
        <v>94</v>
      </c>
      <c r="AE888" s="72" t="str">
        <f>VLOOKUP(AD888,cs_lookup!$A$2:$B$54,2,FALSE)</f>
        <v>1</v>
      </c>
    </row>
    <row r="889" spans="1:31" x14ac:dyDescent="0.25">
      <c r="A889" s="21">
        <v>0.50832876182988052</v>
      </c>
      <c r="B889" s="21">
        <v>0.23387533047380452</v>
      </c>
      <c r="C889" s="21">
        <v>0.2430558528883216</v>
      </c>
      <c r="D889" s="22">
        <f t="shared" si="42"/>
        <v>1.9672308062998496</v>
      </c>
      <c r="E889" s="23">
        <f t="shared" si="42"/>
        <v>4.27578230664224</v>
      </c>
      <c r="F889" s="23">
        <f t="shared" si="42"/>
        <v>4.1142806812369841</v>
      </c>
      <c r="G889" s="125">
        <v>3.9553866301127227E-2</v>
      </c>
      <c r="H889" s="8">
        <f t="shared" si="43"/>
        <v>1.0395538663011272</v>
      </c>
      <c r="I889" s="5">
        <f t="shared" si="44"/>
        <v>1.8923798660857489</v>
      </c>
      <c r="J889" s="5">
        <f t="shared" si="45"/>
        <v>4.1130935541186044</v>
      </c>
      <c r="K889" s="5">
        <f t="shared" si="46"/>
        <v>3.9577368856085826</v>
      </c>
      <c r="L889">
        <v>2.5299999999999998</v>
      </c>
      <c r="M889">
        <v>3.53</v>
      </c>
      <c r="N889">
        <v>2.77</v>
      </c>
      <c r="O889" s="5">
        <f t="shared" si="47"/>
        <v>2.6300712817418517</v>
      </c>
      <c r="P889" s="5">
        <f t="shared" si="48"/>
        <v>3.6696251480429791</v>
      </c>
      <c r="Q889" s="5">
        <f t="shared" si="49"/>
        <v>2.8795642096541223</v>
      </c>
      <c r="R889" s="6">
        <f t="shared" si="50"/>
        <v>0.3802178317150845</v>
      </c>
      <c r="S889" s="6">
        <f t="shared" si="50"/>
        <v>0.27250739780146283</v>
      </c>
      <c r="T889" s="6">
        <f t="shared" si="50"/>
        <v>0.34727477048345262</v>
      </c>
      <c r="U889">
        <f t="shared" si="51"/>
        <v>1.3369408781721621</v>
      </c>
      <c r="V889">
        <f t="shared" si="51"/>
        <v>0.85823479421353555</v>
      </c>
      <c r="W889">
        <f t="shared" si="51"/>
        <v>0.69989493492416843</v>
      </c>
      <c r="X889" t="s">
        <v>302</v>
      </c>
      <c r="Y889" t="s">
        <v>374</v>
      </c>
      <c r="Z889" t="s">
        <v>275</v>
      </c>
      <c r="AA889" s="26" t="s">
        <v>84</v>
      </c>
      <c r="AB889" s="26" t="s">
        <v>86</v>
      </c>
      <c r="AC889" s="128" t="s">
        <v>595</v>
      </c>
      <c r="AD889" s="72" t="s">
        <v>91</v>
      </c>
      <c r="AE889" s="72" t="str">
        <f>VLOOKUP(AD889,cs_lookup!$A$2:$B$54,2,FALSE)</f>
        <v>2</v>
      </c>
    </row>
    <row r="890" spans="1:31" x14ac:dyDescent="0.25">
      <c r="A890" s="21">
        <v>0.32607227983933529</v>
      </c>
      <c r="B890" s="21">
        <v>0.40776988459523822</v>
      </c>
      <c r="C890" s="21">
        <v>0.2568957426023008</v>
      </c>
      <c r="D890" s="22">
        <f t="shared" si="42"/>
        <v>3.066804698923586</v>
      </c>
      <c r="E890" s="23">
        <f t="shared" si="42"/>
        <v>2.4523635456616004</v>
      </c>
      <c r="F890" s="23">
        <f t="shared" si="42"/>
        <v>3.8926297098979008</v>
      </c>
      <c r="G890" s="125">
        <v>3.8460912887699816E-2</v>
      </c>
      <c r="H890" s="8">
        <f t="shared" si="43"/>
        <v>1.0384609128876998</v>
      </c>
      <c r="I890" s="5">
        <f t="shared" si="44"/>
        <v>2.9532211187376998</v>
      </c>
      <c r="J890" s="5">
        <f t="shared" si="45"/>
        <v>2.3615366887928322</v>
      </c>
      <c r="K890" s="5">
        <f t="shared" si="46"/>
        <v>3.7484604972501776</v>
      </c>
      <c r="L890">
        <v>2.39</v>
      </c>
      <c r="M890">
        <v>3.11</v>
      </c>
      <c r="N890">
        <v>3.35</v>
      </c>
      <c r="O890" s="5">
        <f t="shared" si="47"/>
        <v>2.4819215818016027</v>
      </c>
      <c r="P890" s="5">
        <f t="shared" si="48"/>
        <v>3.2296134390807465</v>
      </c>
      <c r="Q890" s="5">
        <f t="shared" si="49"/>
        <v>3.4788440581737943</v>
      </c>
      <c r="R890" s="6">
        <f t="shared" si="50"/>
        <v>0.40291361634162098</v>
      </c>
      <c r="S890" s="6">
        <f t="shared" si="50"/>
        <v>0.30963457976092418</v>
      </c>
      <c r="T890" s="6">
        <f t="shared" si="50"/>
        <v>0.287451803897455</v>
      </c>
      <c r="U890">
        <f t="shared" si="51"/>
        <v>0.80928582856049802</v>
      </c>
      <c r="V890">
        <f t="shared" si="51"/>
        <v>1.3169390993411862</v>
      </c>
      <c r="W890">
        <f t="shared" si="51"/>
        <v>0.89370022772215874</v>
      </c>
      <c r="X890" t="s">
        <v>376</v>
      </c>
      <c r="Y890" t="s">
        <v>285</v>
      </c>
      <c r="Z890" t="s">
        <v>275</v>
      </c>
      <c r="AA890" s="26" t="s">
        <v>90</v>
      </c>
      <c r="AB890" s="26" t="s">
        <v>75</v>
      </c>
      <c r="AC890" s="128" t="s">
        <v>595</v>
      </c>
      <c r="AD890" s="72" t="s">
        <v>73</v>
      </c>
      <c r="AE890" s="72" t="str">
        <f>VLOOKUP(AD890,cs_lookup!$A$2:$B$54,2,FALSE)</f>
        <v>X</v>
      </c>
    </row>
    <row r="891" spans="1:31" x14ac:dyDescent="0.25">
      <c r="A891" s="21">
        <v>0.83267445971425214</v>
      </c>
      <c r="B891" s="21">
        <v>0.16472901494707248</v>
      </c>
      <c r="C891" s="21">
        <v>0</v>
      </c>
      <c r="D891" s="22">
        <f t="shared" si="42"/>
        <v>1.2009495287548135</v>
      </c>
      <c r="E891" s="23">
        <f t="shared" si="42"/>
        <v>6.0705759718243959</v>
      </c>
      <c r="F891" s="23" t="e">
        <f t="shared" si="42"/>
        <v>#DIV/0!</v>
      </c>
      <c r="G891" s="125">
        <v>4.0199174155938877E-2</v>
      </c>
      <c r="H891" s="8">
        <f t="shared" si="43"/>
        <v>1.0401991741559389</v>
      </c>
      <c r="I891" s="5">
        <f t="shared" si="44"/>
        <v>1.1545380525122164</v>
      </c>
      <c r="J891" s="5">
        <f t="shared" si="45"/>
        <v>5.8359746120259279</v>
      </c>
      <c r="K891" s="5" t="e">
        <f t="shared" si="46"/>
        <v>#DIV/0!</v>
      </c>
      <c r="L891">
        <v>2.0699999999999998</v>
      </c>
      <c r="M891">
        <v>3.58</v>
      </c>
      <c r="N891">
        <v>3.6</v>
      </c>
      <c r="O891" s="5">
        <f t="shared" si="47"/>
        <v>2.1532122905027933</v>
      </c>
      <c r="P891" s="5">
        <f t="shared" si="48"/>
        <v>3.7239130434782615</v>
      </c>
      <c r="Q891" s="5">
        <f t="shared" si="49"/>
        <v>3.7447170269613799</v>
      </c>
      <c r="R891" s="6">
        <f t="shared" si="50"/>
        <v>0.46442239086722448</v>
      </c>
      <c r="S891" s="6">
        <f t="shared" si="50"/>
        <v>0.2685347343841214</v>
      </c>
      <c r="T891" s="6">
        <f t="shared" si="50"/>
        <v>0.26704287474865407</v>
      </c>
      <c r="U891">
        <f t="shared" si="51"/>
        <v>1.7929248806445006</v>
      </c>
      <c r="V891">
        <f t="shared" si="51"/>
        <v>0.61343652740072863</v>
      </c>
      <c r="W891" t="e">
        <f t="shared" si="51"/>
        <v>#DIV/0!</v>
      </c>
      <c r="X891" t="s">
        <v>476</v>
      </c>
      <c r="Y891" t="s">
        <v>305</v>
      </c>
      <c r="Z891" t="s">
        <v>275</v>
      </c>
      <c r="AA891" s="26" t="s">
        <v>84</v>
      </c>
      <c r="AB891" s="26" t="s">
        <v>94</v>
      </c>
      <c r="AC891" s="128" t="s">
        <v>595</v>
      </c>
      <c r="AD891" s="72" t="s">
        <v>76</v>
      </c>
      <c r="AE891" s="72" t="str">
        <f>VLOOKUP(AD891,cs_lookup!$A$2:$B$54,2,FALSE)</f>
        <v>2</v>
      </c>
    </row>
    <row r="892" spans="1:31" x14ac:dyDescent="0.25">
      <c r="A892" s="21">
        <v>0.10101635929114798</v>
      </c>
      <c r="B892" s="21">
        <v>0.51577545262039115</v>
      </c>
      <c r="C892" s="21">
        <v>0.36809073704678685</v>
      </c>
      <c r="D892" s="22">
        <f t="shared" si="42"/>
        <v>9.8993866638750418</v>
      </c>
      <c r="E892" s="23">
        <f t="shared" si="42"/>
        <v>1.9388282147192382</v>
      </c>
      <c r="F892" s="23">
        <f t="shared" si="42"/>
        <v>2.7167214476057113</v>
      </c>
      <c r="G892" s="125">
        <v>4.4222074018797075E-2</v>
      </c>
      <c r="H892" s="8">
        <f t="shared" si="43"/>
        <v>1.0442220740187971</v>
      </c>
      <c r="I892" s="5">
        <f t="shared" si="44"/>
        <v>9.4801545669076166</v>
      </c>
      <c r="J892" s="5">
        <f t="shared" si="45"/>
        <v>1.8567201967465181</v>
      </c>
      <c r="K892" s="5">
        <f t="shared" si="46"/>
        <v>2.6016701956415522</v>
      </c>
      <c r="L892">
        <v>3.48</v>
      </c>
      <c r="M892">
        <v>2.91</v>
      </c>
      <c r="N892">
        <v>2.42</v>
      </c>
      <c r="O892" s="5">
        <f t="shared" si="47"/>
        <v>3.6338928175854139</v>
      </c>
      <c r="P892" s="5">
        <f t="shared" si="48"/>
        <v>3.0386862353946995</v>
      </c>
      <c r="Q892" s="5">
        <f t="shared" si="49"/>
        <v>2.5270174191254888</v>
      </c>
      <c r="R892" s="6">
        <f t="shared" si="50"/>
        <v>0.27518698272021758</v>
      </c>
      <c r="S892" s="6">
        <f t="shared" si="50"/>
        <v>0.3290895875829406</v>
      </c>
      <c r="T892" s="6">
        <f t="shared" si="50"/>
        <v>0.39572342969684182</v>
      </c>
      <c r="U892">
        <f t="shared" si="51"/>
        <v>0.36708262248673024</v>
      </c>
      <c r="V892">
        <f t="shared" si="51"/>
        <v>1.5672797684320536</v>
      </c>
      <c r="W892">
        <f t="shared" si="51"/>
        <v>0.9301717043359703</v>
      </c>
      <c r="X892" t="s">
        <v>306</v>
      </c>
      <c r="Y892" t="s">
        <v>308</v>
      </c>
      <c r="Z892" t="s">
        <v>275</v>
      </c>
      <c r="AA892" s="26" t="s">
        <v>85</v>
      </c>
      <c r="AB892" s="26" t="s">
        <v>76</v>
      </c>
      <c r="AC892" s="128" t="s">
        <v>595</v>
      </c>
      <c r="AD892" s="72" t="s">
        <v>75</v>
      </c>
      <c r="AE892" s="72" t="str">
        <f>VLOOKUP(AD892,cs_lookup!$A$2:$B$54,2,FALSE)</f>
        <v>X</v>
      </c>
    </row>
    <row r="893" spans="1:31" x14ac:dyDescent="0.25">
      <c r="A893" s="21">
        <v>0.42894315331920502</v>
      </c>
      <c r="B893" s="21">
        <v>0.33009089499585298</v>
      </c>
      <c r="C893" s="21">
        <v>0.23117916745500644</v>
      </c>
      <c r="D893" s="22">
        <f t="shared" si="42"/>
        <v>2.3313112524629429</v>
      </c>
      <c r="E893" s="23">
        <f t="shared" si="42"/>
        <v>3.02946859534724</v>
      </c>
      <c r="F893" s="23">
        <f t="shared" si="42"/>
        <v>4.3256492832323499</v>
      </c>
      <c r="G893" s="125">
        <v>-4.0463142880016179E-3</v>
      </c>
      <c r="H893" s="8">
        <f t="shared" si="43"/>
        <v>0.99595368571199838</v>
      </c>
      <c r="I893" s="5">
        <f t="shared" si="44"/>
        <v>2.3407827953328062</v>
      </c>
      <c r="J893" s="5">
        <f t="shared" si="45"/>
        <v>3.0417765793812994</v>
      </c>
      <c r="K893" s="5">
        <f t="shared" si="46"/>
        <v>4.3432233298478957</v>
      </c>
      <c r="L893">
        <v>3</v>
      </c>
      <c r="M893">
        <v>3.26</v>
      </c>
      <c r="N893">
        <v>2.81</v>
      </c>
      <c r="O893" s="5">
        <f t="shared" si="47"/>
        <v>2.9878610571359951</v>
      </c>
      <c r="P893" s="5">
        <f t="shared" si="48"/>
        <v>3.2468090154211144</v>
      </c>
      <c r="Q893" s="5">
        <f t="shared" si="49"/>
        <v>2.7986298568507153</v>
      </c>
      <c r="R893" s="6">
        <f t="shared" si="50"/>
        <v>0.33468758448846575</v>
      </c>
      <c r="S893" s="6">
        <f t="shared" si="50"/>
        <v>0.30799470965196241</v>
      </c>
      <c r="T893" s="6">
        <f t="shared" si="50"/>
        <v>0.35731770585957201</v>
      </c>
      <c r="U893">
        <f t="shared" si="51"/>
        <v>1.2816225435275672</v>
      </c>
      <c r="V893">
        <f t="shared" si="51"/>
        <v>1.0717420937809599</v>
      </c>
      <c r="W893">
        <f t="shared" si="51"/>
        <v>0.64698492032147226</v>
      </c>
      <c r="X893" t="s">
        <v>319</v>
      </c>
      <c r="Y893" t="s">
        <v>388</v>
      </c>
      <c r="Z893" t="s">
        <v>279</v>
      </c>
      <c r="AA893" s="26" t="s">
        <v>90</v>
      </c>
      <c r="AB893" s="26" t="s">
        <v>75</v>
      </c>
      <c r="AC893" s="128" t="s">
        <v>595</v>
      </c>
      <c r="AD893" s="72" t="s">
        <v>86</v>
      </c>
      <c r="AE893" s="72" t="str">
        <f>VLOOKUP(AD893,cs_lookup!$A$2:$B$54,2,FALSE)</f>
        <v>1</v>
      </c>
    </row>
    <row r="894" spans="1:31" x14ac:dyDescent="0.25">
      <c r="A894" s="21">
        <v>0.53406845002138947</v>
      </c>
      <c r="B894" s="21">
        <v>0.46591607620548731</v>
      </c>
      <c r="C894" s="21">
        <v>0</v>
      </c>
      <c r="D894" s="22">
        <f t="shared" si="42"/>
        <v>1.8724191626746534</v>
      </c>
      <c r="E894" s="23">
        <f t="shared" si="42"/>
        <v>2.1463092841616409</v>
      </c>
      <c r="F894" s="23" t="e">
        <f t="shared" si="42"/>
        <v>#DIV/0!</v>
      </c>
      <c r="G894" s="125">
        <v>3.7549903080634772E-2</v>
      </c>
      <c r="H894" s="8">
        <f t="shared" si="43"/>
        <v>1.0375499030806348</v>
      </c>
      <c r="I894" s="5">
        <f t="shared" si="44"/>
        <v>1.8046545588941523</v>
      </c>
      <c r="J894" s="5">
        <f t="shared" si="45"/>
        <v>2.0686323402748537</v>
      </c>
      <c r="K894" s="5" t="e">
        <f t="shared" si="46"/>
        <v>#DIV/0!</v>
      </c>
      <c r="L894">
        <v>1.75</v>
      </c>
      <c r="M894">
        <v>3.94</v>
      </c>
      <c r="N894">
        <v>4.71</v>
      </c>
      <c r="O894" s="5">
        <f t="shared" si="47"/>
        <v>1.8157123303911109</v>
      </c>
      <c r="P894" s="5">
        <f t="shared" si="48"/>
        <v>4.0879466181377007</v>
      </c>
      <c r="Q894" s="5">
        <f t="shared" si="49"/>
        <v>4.88686004350979</v>
      </c>
      <c r="R894" s="6">
        <f t="shared" si="50"/>
        <v>0.55074803605293376</v>
      </c>
      <c r="S894" s="6">
        <f t="shared" si="50"/>
        <v>0.24462158961741987</v>
      </c>
      <c r="T894" s="6">
        <f t="shared" si="50"/>
        <v>0.20463037432964631</v>
      </c>
      <c r="U894">
        <f t="shared" si="51"/>
        <v>0.96971466997670552</v>
      </c>
      <c r="V894">
        <f t="shared" si="51"/>
        <v>1.904640048060209</v>
      </c>
      <c r="W894" t="e">
        <f t="shared" si="51"/>
        <v>#DIV/0!</v>
      </c>
      <c r="X894" t="s">
        <v>406</v>
      </c>
      <c r="Y894" t="s">
        <v>484</v>
      </c>
      <c r="Z894" t="s">
        <v>281</v>
      </c>
      <c r="AA894" s="26" t="s">
        <v>84</v>
      </c>
      <c r="AB894" s="26" t="s">
        <v>78</v>
      </c>
      <c r="AC894" s="128" t="s">
        <v>595</v>
      </c>
      <c r="AD894" s="72" t="s">
        <v>86</v>
      </c>
      <c r="AE894" s="72" t="str">
        <f>VLOOKUP(AD894,cs_lookup!$A$2:$B$54,2,FALSE)</f>
        <v>1</v>
      </c>
    </row>
    <row r="895" spans="1:31" x14ac:dyDescent="0.25">
      <c r="A895" s="21">
        <v>0.618525751722376</v>
      </c>
      <c r="B895" s="21">
        <v>0.23073911581679435</v>
      </c>
      <c r="C895" s="21">
        <v>0.14553112129281456</v>
      </c>
      <c r="D895" s="22">
        <f t="shared" si="42"/>
        <v>1.6167475601708623</v>
      </c>
      <c r="E895" s="23">
        <f t="shared" si="42"/>
        <v>4.3338988990232359</v>
      </c>
      <c r="F895" s="23">
        <f t="shared" si="42"/>
        <v>6.8713824996095445</v>
      </c>
      <c r="G895" s="125">
        <v>3.2679267645039811E-2</v>
      </c>
      <c r="H895" s="8">
        <f t="shared" si="43"/>
        <v>1.0326792676450398</v>
      </c>
      <c r="I895" s="5">
        <f t="shared" si="44"/>
        <v>1.565585376626911</v>
      </c>
      <c r="J895" s="5">
        <f t="shared" si="45"/>
        <v>4.1967521134673502</v>
      </c>
      <c r="K895" s="5">
        <f t="shared" si="46"/>
        <v>6.6539367206231423</v>
      </c>
      <c r="L895">
        <v>2.87</v>
      </c>
      <c r="M895">
        <v>3.2</v>
      </c>
      <c r="N895">
        <v>2.69</v>
      </c>
      <c r="O895" s="5">
        <f t="shared" si="47"/>
        <v>2.9637894981412645</v>
      </c>
      <c r="P895" s="5">
        <f t="shared" si="48"/>
        <v>3.3045736564641275</v>
      </c>
      <c r="Q895" s="5">
        <f t="shared" si="49"/>
        <v>2.777907229965157</v>
      </c>
      <c r="R895" s="6">
        <f t="shared" si="50"/>
        <v>0.33740587873300326</v>
      </c>
      <c r="S895" s="6">
        <f t="shared" si="50"/>
        <v>0.30261089748866227</v>
      </c>
      <c r="T895" s="6">
        <f t="shared" si="50"/>
        <v>0.35998322377833436</v>
      </c>
      <c r="U895">
        <f t="shared" si="51"/>
        <v>1.8331801272847092</v>
      </c>
      <c r="V895">
        <f t="shared" si="51"/>
        <v>0.76249440364400389</v>
      </c>
      <c r="W895">
        <f t="shared" si="51"/>
        <v>0.40427195402424582</v>
      </c>
      <c r="X895" t="s">
        <v>529</v>
      </c>
      <c r="Y895" t="s">
        <v>338</v>
      </c>
      <c r="Z895" t="s">
        <v>274</v>
      </c>
      <c r="AA895" s="26" t="s">
        <v>84</v>
      </c>
      <c r="AB895" s="26" t="s">
        <v>86</v>
      </c>
      <c r="AC895" s="128" t="s">
        <v>595</v>
      </c>
      <c r="AD895" s="72" t="s">
        <v>100</v>
      </c>
      <c r="AE895" s="72" t="str">
        <f>VLOOKUP(AD895,cs_lookup!$A$2:$B$54,2,FALSE)</f>
        <v>1</v>
      </c>
    </row>
    <row r="896" spans="1:31" x14ac:dyDescent="0.25">
      <c r="A896" s="21">
        <v>0.12370411677332016</v>
      </c>
      <c r="B896" s="21">
        <v>0.17004369813934192</v>
      </c>
      <c r="C896" s="21">
        <v>0.61001219710647936</v>
      </c>
      <c r="D896" s="22">
        <f t="shared" si="42"/>
        <v>8.0838053420035791</v>
      </c>
      <c r="E896" s="23">
        <f t="shared" si="42"/>
        <v>5.8808412834008834</v>
      </c>
      <c r="F896" s="23">
        <f t="shared" si="42"/>
        <v>1.6393114838414407</v>
      </c>
      <c r="G896" s="125">
        <v>3.2898736202207512E-2</v>
      </c>
      <c r="H896" s="8">
        <f t="shared" si="43"/>
        <v>1.0328987362022075</v>
      </c>
      <c r="I896" s="5">
        <f t="shared" si="44"/>
        <v>7.8263290085205766</v>
      </c>
      <c r="J896" s="5">
        <f t="shared" si="45"/>
        <v>5.6935312991317364</v>
      </c>
      <c r="K896" s="5">
        <f t="shared" si="46"/>
        <v>1.5870979665140355</v>
      </c>
      <c r="L896">
        <v>3.04</v>
      </c>
      <c r="M896">
        <v>3.29</v>
      </c>
      <c r="N896">
        <v>2.5</v>
      </c>
      <c r="O896" s="5">
        <f t="shared" si="47"/>
        <v>3.1400121580547107</v>
      </c>
      <c r="P896" s="5">
        <f t="shared" si="48"/>
        <v>3.3982368421052627</v>
      </c>
      <c r="Q896" s="5">
        <f t="shared" si="49"/>
        <v>2.582246840505519</v>
      </c>
      <c r="R896" s="6">
        <f t="shared" si="50"/>
        <v>0.31847010446593826</v>
      </c>
      <c r="S896" s="6">
        <f t="shared" si="50"/>
        <v>0.29427024850348094</v>
      </c>
      <c r="T896" s="6">
        <f t="shared" si="50"/>
        <v>0.38725964703058091</v>
      </c>
      <c r="U896">
        <f t="shared" si="51"/>
        <v>0.38843243066964495</v>
      </c>
      <c r="V896">
        <f t="shared" si="51"/>
        <v>0.57784875978493788</v>
      </c>
      <c r="W896">
        <f t="shared" si="51"/>
        <v>1.5752020686480359</v>
      </c>
      <c r="X896" t="s">
        <v>344</v>
      </c>
      <c r="Y896" t="s">
        <v>349</v>
      </c>
      <c r="Z896" t="s">
        <v>270</v>
      </c>
      <c r="AA896" s="26" t="s">
        <v>85</v>
      </c>
      <c r="AB896" s="26" t="s">
        <v>79</v>
      </c>
      <c r="AC896" s="128" t="s">
        <v>595</v>
      </c>
      <c r="AD896" s="72" t="s">
        <v>92</v>
      </c>
      <c r="AE896" s="72" t="str">
        <f>VLOOKUP(AD896,cs_lookup!$A$2:$B$54,2,FALSE)</f>
        <v>1</v>
      </c>
    </row>
    <row r="897" spans="1:31" x14ac:dyDescent="0.25">
      <c r="A897" s="21">
        <v>0.75058745985378217</v>
      </c>
      <c r="B897" s="21">
        <v>0.19467870303705601</v>
      </c>
      <c r="C897" s="21">
        <v>5.3216536863659063E-2</v>
      </c>
      <c r="D897" s="22">
        <f t="shared" si="42"/>
        <v>1.3322897776560303</v>
      </c>
      <c r="E897" s="23">
        <f t="shared" si="42"/>
        <v>5.1366686977037013</v>
      </c>
      <c r="F897" s="23">
        <f t="shared" si="42"/>
        <v>18.791151377662985</v>
      </c>
      <c r="G897" s="125">
        <v>3.8036311174779236E-2</v>
      </c>
      <c r="H897" s="8">
        <f t="shared" si="43"/>
        <v>1.0380363111747792</v>
      </c>
      <c r="I897" s="5">
        <f t="shared" si="44"/>
        <v>1.283471265227933</v>
      </c>
      <c r="J897" s="5">
        <f t="shared" si="45"/>
        <v>4.9484479901193126</v>
      </c>
      <c r="K897" s="5">
        <f t="shared" si="46"/>
        <v>18.10259542500631</v>
      </c>
      <c r="L897">
        <v>3.27</v>
      </c>
      <c r="M897">
        <v>3.01</v>
      </c>
      <c r="N897">
        <v>2.5</v>
      </c>
      <c r="O897" s="5">
        <f t="shared" si="47"/>
        <v>3.394378737541528</v>
      </c>
      <c r="P897" s="5">
        <f t="shared" si="48"/>
        <v>3.1244892966360851</v>
      </c>
      <c r="Q897" s="5">
        <f t="shared" si="49"/>
        <v>2.5950907779369481</v>
      </c>
      <c r="R897" s="6">
        <f t="shared" si="50"/>
        <v>0.29460472072255478</v>
      </c>
      <c r="S897" s="6">
        <f t="shared" si="50"/>
        <v>0.32005230457234363</v>
      </c>
      <c r="T897" s="6">
        <f t="shared" si="50"/>
        <v>0.38534297470510165</v>
      </c>
      <c r="U897">
        <f t="shared" si="51"/>
        <v>2.5477781143929836</v>
      </c>
      <c r="V897">
        <f t="shared" si="51"/>
        <v>0.60827152392227635</v>
      </c>
      <c r="W897">
        <f t="shared" si="51"/>
        <v>0.13810174404862327</v>
      </c>
      <c r="X897" t="s">
        <v>294</v>
      </c>
      <c r="Y897" t="s">
        <v>423</v>
      </c>
      <c r="Z897" t="s">
        <v>270</v>
      </c>
      <c r="AA897" s="26" t="s">
        <v>84</v>
      </c>
      <c r="AB897" s="26" t="s">
        <v>94</v>
      </c>
      <c r="AC897" s="128" t="s">
        <v>595</v>
      </c>
      <c r="AD897" s="72" t="s">
        <v>75</v>
      </c>
      <c r="AE897" s="72" t="str">
        <f>VLOOKUP(AD897,cs_lookup!$A$2:$B$54,2,FALSE)</f>
        <v>X</v>
      </c>
    </row>
    <row r="898" spans="1:31" x14ac:dyDescent="0.25">
      <c r="A898" s="21">
        <v>0.90691348982839759</v>
      </c>
      <c r="B898" s="21">
        <v>3.186638013773456E-2</v>
      </c>
      <c r="C898" s="21">
        <v>0</v>
      </c>
      <c r="D898" s="22">
        <f t="shared" si="42"/>
        <v>1.102641002935369</v>
      </c>
      <c r="E898" s="23">
        <f t="shared" si="42"/>
        <v>31.381035300456059</v>
      </c>
      <c r="F898" s="23" t="e">
        <f t="shared" si="42"/>
        <v>#DIV/0!</v>
      </c>
      <c r="G898" s="125">
        <v>4.5110971614312323E-2</v>
      </c>
      <c r="H898" s="8">
        <f t="shared" si="43"/>
        <v>1.0451109716143123</v>
      </c>
      <c r="I898" s="5">
        <f t="shared" si="44"/>
        <v>1.0550468159684459</v>
      </c>
      <c r="J898" s="5">
        <f t="shared" si="45"/>
        <v>30.026510248939299</v>
      </c>
      <c r="K898" s="5" t="e">
        <f t="shared" si="46"/>
        <v>#DIV/0!</v>
      </c>
      <c r="L898">
        <v>1.4</v>
      </c>
      <c r="M898">
        <v>4.49</v>
      </c>
      <c r="N898">
        <v>9.25</v>
      </c>
      <c r="O898" s="5">
        <f t="shared" si="47"/>
        <v>1.4631553602600371</v>
      </c>
      <c r="P898" s="5">
        <f t="shared" si="48"/>
        <v>4.6925482625482626</v>
      </c>
      <c r="Q898" s="5">
        <f t="shared" si="49"/>
        <v>9.6672764874323889</v>
      </c>
      <c r="R898" s="6">
        <f t="shared" si="50"/>
        <v>0.68345442128734468</v>
      </c>
      <c r="S898" s="6">
        <f t="shared" si="50"/>
        <v>0.21310382846376</v>
      </c>
      <c r="T898" s="6">
        <f t="shared" si="50"/>
        <v>0.1034417502488954</v>
      </c>
      <c r="U898">
        <f t="shared" si="51"/>
        <v>1.3269553339345568</v>
      </c>
      <c r="V898">
        <f t="shared" si="51"/>
        <v>0.14953452674902878</v>
      </c>
      <c r="W898" t="e">
        <f t="shared" si="51"/>
        <v>#DIV/0!</v>
      </c>
      <c r="X898" t="s">
        <v>425</v>
      </c>
      <c r="Y898" t="s">
        <v>352</v>
      </c>
      <c r="Z898" t="s">
        <v>273</v>
      </c>
      <c r="AA898" s="26" t="s">
        <v>84</v>
      </c>
      <c r="AB898" s="26" t="s">
        <v>100</v>
      </c>
      <c r="AC898" s="128" t="s">
        <v>595</v>
      </c>
      <c r="AD898" s="72" t="s">
        <v>164</v>
      </c>
      <c r="AE898" s="72" t="str">
        <f>VLOOKUP(AD898,cs_lookup!$A$2:$B$54,2,FALSE)</f>
        <v>1</v>
      </c>
    </row>
    <row r="899" spans="1:31" x14ac:dyDescent="0.25">
      <c r="A899" s="21">
        <v>0.59389476345630565</v>
      </c>
      <c r="B899" s="21">
        <v>0.29273773957036126</v>
      </c>
      <c r="C899" s="21">
        <v>0.11152453934641458</v>
      </c>
      <c r="D899" s="22">
        <f t="shared" si="42"/>
        <v>1.6837999954407286</v>
      </c>
      <c r="E899" s="23">
        <f t="shared" si="42"/>
        <v>3.4160269238522423</v>
      </c>
      <c r="F899" s="23">
        <f t="shared" si="42"/>
        <v>8.9666364538285723</v>
      </c>
      <c r="G899" s="125">
        <v>3.8976566236250676E-2</v>
      </c>
      <c r="H899" s="8">
        <f t="shared" si="43"/>
        <v>1.0389765662362507</v>
      </c>
      <c r="I899" s="5">
        <f t="shared" si="44"/>
        <v>1.6206332752435273</v>
      </c>
      <c r="J899" s="5">
        <f t="shared" si="45"/>
        <v>3.2878767768814905</v>
      </c>
      <c r="K899" s="5">
        <f t="shared" si="46"/>
        <v>8.6302586075744738</v>
      </c>
      <c r="L899">
        <v>2.04</v>
      </c>
      <c r="M899">
        <v>3.28</v>
      </c>
      <c r="N899">
        <v>4.0999999999999996</v>
      </c>
      <c r="O899" s="5">
        <f t="shared" si="47"/>
        <v>2.1195121951219513</v>
      </c>
      <c r="P899" s="5">
        <f t="shared" si="48"/>
        <v>3.4078431372549018</v>
      </c>
      <c r="Q899" s="5">
        <f t="shared" si="49"/>
        <v>4.2598039215686274</v>
      </c>
      <c r="R899" s="6">
        <f t="shared" si="50"/>
        <v>0.47180667433831991</v>
      </c>
      <c r="S899" s="6">
        <f t="shared" si="50"/>
        <v>0.29344073647871116</v>
      </c>
      <c r="T899" s="6">
        <f t="shared" si="50"/>
        <v>0.23475258918296893</v>
      </c>
      <c r="U899">
        <f t="shared" si="51"/>
        <v>1.2587671937647065</v>
      </c>
      <c r="V899">
        <f t="shared" si="51"/>
        <v>0.99760429681036844</v>
      </c>
      <c r="W899">
        <f t="shared" si="51"/>
        <v>0.47507267005899151</v>
      </c>
      <c r="X899" t="s">
        <v>428</v>
      </c>
      <c r="Y899" t="s">
        <v>493</v>
      </c>
      <c r="Z899" t="s">
        <v>273</v>
      </c>
      <c r="AA899" s="26" t="s">
        <v>84</v>
      </c>
      <c r="AB899" s="26" t="s">
        <v>78</v>
      </c>
      <c r="AC899" s="128" t="s">
        <v>595</v>
      </c>
      <c r="AD899" s="72" t="s">
        <v>75</v>
      </c>
      <c r="AE899" s="72" t="str">
        <f>VLOOKUP(AD899,cs_lookup!$A$2:$B$54,2,FALSE)</f>
        <v>X</v>
      </c>
    </row>
    <row r="900" spans="1:31" x14ac:dyDescent="0.25">
      <c r="A900" s="21">
        <v>0.79153815607420164</v>
      </c>
      <c r="B900" s="21">
        <v>0.20724473401491389</v>
      </c>
      <c r="C900" s="21">
        <v>0</v>
      </c>
      <c r="D900" s="22">
        <f t="shared" si="42"/>
        <v>1.2633629753993267</v>
      </c>
      <c r="E900" s="23">
        <f t="shared" si="42"/>
        <v>4.8252130735830292</v>
      </c>
      <c r="F900" s="23" t="e">
        <f t="shared" si="42"/>
        <v>#DIV/0!</v>
      </c>
      <c r="G900" s="125">
        <v>3.6949269415483821E-2</v>
      </c>
      <c r="H900" s="8">
        <f t="shared" si="43"/>
        <v>1.0369492694154838</v>
      </c>
      <c r="I900" s="5">
        <f t="shared" si="44"/>
        <v>1.2183459814880526</v>
      </c>
      <c r="J900" s="5">
        <f t="shared" si="45"/>
        <v>4.6532778564017363</v>
      </c>
      <c r="K900" s="5" t="e">
        <f t="shared" si="46"/>
        <v>#DIV/0!</v>
      </c>
      <c r="L900">
        <v>1.65</v>
      </c>
      <c r="M900">
        <v>3.86</v>
      </c>
      <c r="N900">
        <v>5.82</v>
      </c>
      <c r="O900" s="5">
        <f t="shared" si="47"/>
        <v>1.7109662945355482</v>
      </c>
      <c r="P900" s="5">
        <f t="shared" si="48"/>
        <v>4.0026241799437674</v>
      </c>
      <c r="Q900" s="5">
        <f t="shared" si="49"/>
        <v>6.035044747998116</v>
      </c>
      <c r="R900" s="6">
        <f t="shared" si="50"/>
        <v>0.58446504948331313</v>
      </c>
      <c r="S900" s="6">
        <f t="shared" si="50"/>
        <v>0.24983609628172709</v>
      </c>
      <c r="T900" s="6">
        <f t="shared" si="50"/>
        <v>0.16569885423495989</v>
      </c>
      <c r="U900">
        <f t="shared" si="51"/>
        <v>1.3542951058817772</v>
      </c>
      <c r="V900">
        <f t="shared" si="51"/>
        <v>0.82952278353410891</v>
      </c>
      <c r="W900" t="e">
        <f t="shared" si="51"/>
        <v>#DIV/0!</v>
      </c>
      <c r="X900" t="s">
        <v>358</v>
      </c>
      <c r="Y900" t="s">
        <v>429</v>
      </c>
      <c r="Z900" t="s">
        <v>278</v>
      </c>
      <c r="AA900" s="26" t="s">
        <v>84</v>
      </c>
      <c r="AB900" s="26" t="s">
        <v>94</v>
      </c>
      <c r="AC900" s="128" t="s">
        <v>595</v>
      </c>
      <c r="AD900" s="72" t="s">
        <v>88</v>
      </c>
      <c r="AE900" s="72" t="str">
        <f>VLOOKUP(AD900,cs_lookup!$A$2:$B$54,2,FALSE)</f>
        <v>1</v>
      </c>
    </row>
    <row r="901" spans="1:31" x14ac:dyDescent="0.25">
      <c r="A901" s="21">
        <v>4.8227430590058573E-2</v>
      </c>
      <c r="B901" s="21">
        <v>6.6427709146696934E-2</v>
      </c>
      <c r="C901" s="21">
        <v>0.65363790753049922</v>
      </c>
      <c r="D901" s="22">
        <f t="shared" si="42"/>
        <v>20.73508764130877</v>
      </c>
      <c r="E901" s="23">
        <f t="shared" si="42"/>
        <v>15.053958850088152</v>
      </c>
      <c r="F901" s="23">
        <f t="shared" si="42"/>
        <v>1.5298990289257961</v>
      </c>
      <c r="G901" s="125">
        <v>3.493578051761248E-2</v>
      </c>
      <c r="H901" s="8">
        <f t="shared" si="43"/>
        <v>1.0349357805176125</v>
      </c>
      <c r="I901" s="5">
        <f t="shared" si="44"/>
        <v>20.035144239518253</v>
      </c>
      <c r="J901" s="5">
        <f t="shared" si="45"/>
        <v>14.545790312283019</v>
      </c>
      <c r="K901" s="5">
        <f t="shared" si="46"/>
        <v>1.4782550354579806</v>
      </c>
      <c r="L901">
        <v>3.38</v>
      </c>
      <c r="M901">
        <v>3.74</v>
      </c>
      <c r="N901">
        <v>2.12</v>
      </c>
      <c r="O901" s="5">
        <f t="shared" si="47"/>
        <v>3.4980829381495302</v>
      </c>
      <c r="P901" s="5">
        <f t="shared" si="48"/>
        <v>3.870659819135871</v>
      </c>
      <c r="Q901" s="5">
        <f t="shared" si="49"/>
        <v>2.1940638546973386</v>
      </c>
      <c r="R901" s="6">
        <f t="shared" si="50"/>
        <v>0.28587086632342557</v>
      </c>
      <c r="S901" s="6">
        <f t="shared" si="50"/>
        <v>0.25835388453828295</v>
      </c>
      <c r="T901" s="6">
        <f t="shared" si="50"/>
        <v>0.45577524913829165</v>
      </c>
      <c r="U901">
        <f t="shared" si="51"/>
        <v>0.1687035520978746</v>
      </c>
      <c r="V901">
        <f t="shared" si="51"/>
        <v>0.25711906467136419</v>
      </c>
      <c r="W901">
        <f t="shared" si="51"/>
        <v>1.4341233069726695</v>
      </c>
      <c r="X901" t="s">
        <v>299</v>
      </c>
      <c r="Y901" t="s">
        <v>430</v>
      </c>
      <c r="Z901" t="s">
        <v>278</v>
      </c>
      <c r="AA901" s="26" t="s">
        <v>85</v>
      </c>
      <c r="AB901" s="26" t="s">
        <v>146</v>
      </c>
      <c r="AC901" s="128" t="s">
        <v>595</v>
      </c>
      <c r="AD901" s="72" t="s">
        <v>75</v>
      </c>
      <c r="AE901" s="72" t="str">
        <f>VLOOKUP(AD901,cs_lookup!$A$2:$B$54,2,FALSE)</f>
        <v>X</v>
      </c>
    </row>
    <row r="902" spans="1:31" x14ac:dyDescent="0.25">
      <c r="A902" s="21">
        <v>4.8227430590058573E-2</v>
      </c>
      <c r="B902" s="21">
        <v>6.6427709146696934E-2</v>
      </c>
      <c r="C902" s="21">
        <v>0.65363790753049922</v>
      </c>
      <c r="D902" s="22">
        <f t="shared" si="42"/>
        <v>20.73508764130877</v>
      </c>
      <c r="E902" s="23">
        <f t="shared" si="42"/>
        <v>15.053958850088152</v>
      </c>
      <c r="F902" s="23">
        <f t="shared" si="42"/>
        <v>1.5298990289257961</v>
      </c>
      <c r="G902" s="125">
        <v>3.493578051761248E-2</v>
      </c>
      <c r="H902" s="8">
        <f t="shared" si="43"/>
        <v>1.0349357805176125</v>
      </c>
      <c r="I902" s="5">
        <f t="shared" si="44"/>
        <v>20.035144239518253</v>
      </c>
      <c r="J902" s="5">
        <f t="shared" si="45"/>
        <v>14.545790312283019</v>
      </c>
      <c r="K902" s="5">
        <f t="shared" si="46"/>
        <v>1.4782550354579806</v>
      </c>
      <c r="L902">
        <v>3.38</v>
      </c>
      <c r="M902">
        <v>3.74</v>
      </c>
      <c r="N902">
        <v>2.12</v>
      </c>
      <c r="O902" s="5">
        <f t="shared" si="47"/>
        <v>3.4980829381495302</v>
      </c>
      <c r="P902" s="5">
        <f t="shared" si="48"/>
        <v>3.870659819135871</v>
      </c>
      <c r="Q902" s="5">
        <f t="shared" si="49"/>
        <v>2.1940638546973386</v>
      </c>
      <c r="R902" s="6">
        <f t="shared" si="50"/>
        <v>0.28587086632342557</v>
      </c>
      <c r="S902" s="6">
        <f t="shared" si="50"/>
        <v>0.25835388453828295</v>
      </c>
      <c r="T902" s="6">
        <f t="shared" si="50"/>
        <v>0.45577524913829165</v>
      </c>
      <c r="U902">
        <f t="shared" si="51"/>
        <v>0.1687035520978746</v>
      </c>
      <c r="V902">
        <f t="shared" si="51"/>
        <v>0.25711906467136419</v>
      </c>
      <c r="W902">
        <f t="shared" si="51"/>
        <v>1.4341233069726695</v>
      </c>
      <c r="X902" t="s">
        <v>299</v>
      </c>
      <c r="Y902" t="s">
        <v>430</v>
      </c>
      <c r="Z902" t="s">
        <v>278</v>
      </c>
      <c r="AA902" s="26" t="s">
        <v>85</v>
      </c>
      <c r="AB902" s="26" t="s">
        <v>146</v>
      </c>
      <c r="AC902" s="128" t="s">
        <v>595</v>
      </c>
      <c r="AD902" s="72" t="s">
        <v>75</v>
      </c>
      <c r="AE902" s="72" t="str">
        <f>VLOOKUP(AD902,cs_lookup!$A$2:$B$54,2,FALSE)</f>
        <v>X</v>
      </c>
    </row>
    <row r="903" spans="1:31" x14ac:dyDescent="0.25">
      <c r="A903" s="21">
        <v>0.54061594114834211</v>
      </c>
      <c r="B903" s="21">
        <v>0.23697783427658725</v>
      </c>
      <c r="C903" s="21">
        <v>0.21122830622915648</v>
      </c>
      <c r="D903" s="22">
        <f t="shared" si="42"/>
        <v>1.8497419774116601</v>
      </c>
      <c r="E903" s="23">
        <f t="shared" si="42"/>
        <v>4.2198039451776577</v>
      </c>
      <c r="F903" s="23">
        <f t="shared" si="42"/>
        <v>4.7342139784765598</v>
      </c>
      <c r="G903" s="125">
        <v>3.3866331769967672E-2</v>
      </c>
      <c r="H903" s="8">
        <f t="shared" si="43"/>
        <v>1.0338663317699677</v>
      </c>
      <c r="I903" s="5">
        <f t="shared" si="44"/>
        <v>1.7891500289451563</v>
      </c>
      <c r="J903" s="5">
        <f t="shared" si="45"/>
        <v>4.0815759402411338</v>
      </c>
      <c r="K903" s="5">
        <f t="shared" si="46"/>
        <v>4.5791354578416712</v>
      </c>
      <c r="L903">
        <v>2.09</v>
      </c>
      <c r="M903">
        <v>3.79</v>
      </c>
      <c r="N903">
        <v>3.43</v>
      </c>
      <c r="O903" s="5">
        <f t="shared" si="47"/>
        <v>2.1607806333992321</v>
      </c>
      <c r="P903" s="5">
        <f t="shared" si="48"/>
        <v>3.9183533974081777</v>
      </c>
      <c r="Q903" s="5">
        <f t="shared" si="49"/>
        <v>3.5461615179709893</v>
      </c>
      <c r="R903" s="6">
        <f t="shared" si="50"/>
        <v>0.46279570658075087</v>
      </c>
      <c r="S903" s="6">
        <f t="shared" si="50"/>
        <v>0.25520924188753802</v>
      </c>
      <c r="T903" s="6">
        <f t="shared" si="50"/>
        <v>0.28199505153171112</v>
      </c>
      <c r="U903">
        <f t="shared" si="51"/>
        <v>1.1681524557402367</v>
      </c>
      <c r="V903">
        <f t="shared" si="51"/>
        <v>0.92856290204809766</v>
      </c>
      <c r="W903">
        <f t="shared" si="51"/>
        <v>0.74904969105602648</v>
      </c>
      <c r="X903" t="s">
        <v>438</v>
      </c>
      <c r="Y903" t="s">
        <v>437</v>
      </c>
      <c r="Z903" t="s">
        <v>269</v>
      </c>
      <c r="AA903" s="26" t="s">
        <v>84</v>
      </c>
      <c r="AB903" s="26" t="s">
        <v>86</v>
      </c>
      <c r="AC903" s="128" t="s">
        <v>595</v>
      </c>
      <c r="AD903" s="72" t="s">
        <v>204</v>
      </c>
      <c r="AE903" s="72" t="str">
        <f>VLOOKUP(AD903,cs_lookup!$A$2:$B$54,2,FALSE)</f>
        <v>1</v>
      </c>
    </row>
    <row r="904" spans="1:31" x14ac:dyDescent="0.25">
      <c r="A904" s="21">
        <v>0.15461245885777611</v>
      </c>
      <c r="B904" s="21">
        <v>0.39177239797066432</v>
      </c>
      <c r="C904" s="21">
        <v>0.42275961075342744</v>
      </c>
      <c r="D904" s="22">
        <f t="shared" si="42"/>
        <v>6.4677840801941677</v>
      </c>
      <c r="E904" s="23">
        <f t="shared" si="42"/>
        <v>2.5525024355464661</v>
      </c>
      <c r="F904" s="23">
        <f t="shared" si="42"/>
        <v>2.3654104473647206</v>
      </c>
      <c r="G904" s="125">
        <v>3.4471899953744334E-2</v>
      </c>
      <c r="H904" s="8">
        <f t="shared" si="43"/>
        <v>1.0344718999537443</v>
      </c>
      <c r="I904" s="5">
        <f t="shared" si="44"/>
        <v>6.2522569056572443</v>
      </c>
      <c r="J904" s="5">
        <f t="shared" si="45"/>
        <v>2.4674449210854346</v>
      </c>
      <c r="K904" s="5">
        <f t="shared" si="46"/>
        <v>2.2865874341009054</v>
      </c>
      <c r="L904">
        <v>4.3</v>
      </c>
      <c r="M904">
        <v>3.34</v>
      </c>
      <c r="N904">
        <v>1.99</v>
      </c>
      <c r="O904" s="5">
        <f t="shared" si="47"/>
        <v>4.4482291698011007</v>
      </c>
      <c r="P904" s="5">
        <f t="shared" si="48"/>
        <v>3.4551361458455059</v>
      </c>
      <c r="Q904" s="5">
        <f t="shared" si="49"/>
        <v>2.0585990809079511</v>
      </c>
      <c r="R904" s="6">
        <f t="shared" si="50"/>
        <v>0.22480856130097143</v>
      </c>
      <c r="S904" s="6">
        <f t="shared" si="50"/>
        <v>0.28942419568687938</v>
      </c>
      <c r="T904" s="6">
        <f t="shared" si="50"/>
        <v>0.48576724301214935</v>
      </c>
      <c r="U904">
        <f t="shared" si="51"/>
        <v>0.68775164950583212</v>
      </c>
      <c r="V904">
        <f t="shared" si="51"/>
        <v>1.3536269731730126</v>
      </c>
      <c r="W904">
        <f t="shared" si="51"/>
        <v>0.8702925461420089</v>
      </c>
      <c r="X904" t="s">
        <v>360</v>
      </c>
      <c r="Y904" t="s">
        <v>499</v>
      </c>
      <c r="Z904" t="s">
        <v>269</v>
      </c>
      <c r="AA904" s="26" t="s">
        <v>85</v>
      </c>
      <c r="AB904" s="26" t="s">
        <v>76</v>
      </c>
      <c r="AC904" s="128" t="s">
        <v>595</v>
      </c>
      <c r="AD904" s="72" t="s">
        <v>73</v>
      </c>
      <c r="AE904" s="72" t="str">
        <f>VLOOKUP(AD904,cs_lookup!$A$2:$B$54,2,FALSE)</f>
        <v>X</v>
      </c>
    </row>
    <row r="905" spans="1:31" x14ac:dyDescent="0.25">
      <c r="A905" s="21">
        <v>0.17817569720742737</v>
      </c>
      <c r="B905" s="21">
        <v>0.24797644795294091</v>
      </c>
      <c r="C905" s="21">
        <v>0.50816704232162546</v>
      </c>
      <c r="D905" s="22">
        <f t="shared" si="42"/>
        <v>5.6124376987049294</v>
      </c>
      <c r="E905" s="23">
        <f t="shared" si="42"/>
        <v>4.0326410360945744</v>
      </c>
      <c r="F905" s="23">
        <f t="shared" si="42"/>
        <v>1.9678568594912678</v>
      </c>
      <c r="G905" s="125">
        <v>3.300267822781433E-2</v>
      </c>
      <c r="H905" s="8">
        <f t="shared" si="43"/>
        <v>1.0330026782278143</v>
      </c>
      <c r="I905" s="5">
        <f t="shared" si="44"/>
        <v>5.433129862096238</v>
      </c>
      <c r="J905" s="5">
        <f t="shared" si="45"/>
        <v>3.9038050153101653</v>
      </c>
      <c r="K905" s="5">
        <f t="shared" si="46"/>
        <v>1.9049871805436736</v>
      </c>
      <c r="L905">
        <v>3.01</v>
      </c>
      <c r="M905">
        <v>3.29</v>
      </c>
      <c r="N905">
        <v>2.52</v>
      </c>
      <c r="O905" s="5">
        <f t="shared" si="47"/>
        <v>3.1093380614657211</v>
      </c>
      <c r="P905" s="5">
        <f t="shared" si="48"/>
        <v>3.398578811369509</v>
      </c>
      <c r="Q905" s="5">
        <f t="shared" si="49"/>
        <v>2.603166749134092</v>
      </c>
      <c r="R905" s="6">
        <f t="shared" si="50"/>
        <v>0.32161186086295379</v>
      </c>
      <c r="S905" s="6">
        <f t="shared" si="50"/>
        <v>0.29424063866185135</v>
      </c>
      <c r="T905" s="6">
        <f t="shared" si="50"/>
        <v>0.38414750047519486</v>
      </c>
      <c r="U905">
        <f t="shared" si="51"/>
        <v>0.55400847695524547</v>
      </c>
      <c r="V905">
        <f t="shared" si="51"/>
        <v>0.84276750173153891</v>
      </c>
      <c r="W905">
        <f t="shared" si="51"/>
        <v>1.3228435475774725</v>
      </c>
      <c r="X905" t="s">
        <v>498</v>
      </c>
      <c r="Y905" t="s">
        <v>502</v>
      </c>
      <c r="Z905" t="s">
        <v>269</v>
      </c>
      <c r="AA905" s="26" t="s">
        <v>85</v>
      </c>
      <c r="AB905" s="26" t="s">
        <v>79</v>
      </c>
      <c r="AC905" s="128" t="s">
        <v>595</v>
      </c>
      <c r="AD905" s="72" t="s">
        <v>87</v>
      </c>
      <c r="AE905" s="72" t="str">
        <f>VLOOKUP(AD905,cs_lookup!$A$2:$B$54,2,FALSE)</f>
        <v>2</v>
      </c>
    </row>
    <row r="906" spans="1:31" x14ac:dyDescent="0.25">
      <c r="A906" s="21">
        <v>0.44937249905366317</v>
      </c>
      <c r="B906" s="21">
        <v>0.21380521036956487</v>
      </c>
      <c r="C906" s="21">
        <v>0.31336290852242121</v>
      </c>
      <c r="D906" s="22">
        <f t="shared" si="42"/>
        <v>2.225325319430778</v>
      </c>
      <c r="E906" s="23">
        <f t="shared" si="42"/>
        <v>4.677154491564953</v>
      </c>
      <c r="F906" s="23">
        <f t="shared" si="42"/>
        <v>3.1911881489587643</v>
      </c>
      <c r="G906" s="125">
        <v>3.6136937119088497E-2</v>
      </c>
      <c r="H906" s="8">
        <f t="shared" si="43"/>
        <v>1.0361369371190885</v>
      </c>
      <c r="I906" s="5">
        <f t="shared" si="44"/>
        <v>2.1477135306247752</v>
      </c>
      <c r="J906" s="5">
        <f t="shared" si="45"/>
        <v>4.5140312288928506</v>
      </c>
      <c r="K906" s="5">
        <f t="shared" si="46"/>
        <v>3.0798903452198663</v>
      </c>
      <c r="L906">
        <v>1.52</v>
      </c>
      <c r="M906">
        <v>4.54</v>
      </c>
      <c r="N906">
        <v>6.33</v>
      </c>
      <c r="O906" s="5">
        <f t="shared" si="47"/>
        <v>1.5749281444210146</v>
      </c>
      <c r="P906" s="5">
        <f t="shared" si="48"/>
        <v>4.7040616945206617</v>
      </c>
      <c r="Q906" s="5">
        <f t="shared" si="49"/>
        <v>6.5587468119638306</v>
      </c>
      <c r="R906" s="6">
        <f t="shared" si="50"/>
        <v>0.63494960296593506</v>
      </c>
      <c r="S906" s="6">
        <f t="shared" si="50"/>
        <v>0.21258224592692099</v>
      </c>
      <c r="T906" s="6">
        <f t="shared" si="50"/>
        <v>0.15246815110714396</v>
      </c>
      <c r="U906">
        <f t="shared" si="51"/>
        <v>0.70772939608841978</v>
      </c>
      <c r="V906">
        <f t="shared" si="51"/>
        <v>1.0057529001884018</v>
      </c>
      <c r="W906">
        <f t="shared" si="51"/>
        <v>2.0552679772591436</v>
      </c>
      <c r="X906" t="s">
        <v>469</v>
      </c>
      <c r="Y906" t="s">
        <v>463</v>
      </c>
      <c r="Z906" t="s">
        <v>276</v>
      </c>
      <c r="AA906" s="26" t="s">
        <v>90</v>
      </c>
      <c r="AB906" s="26" t="s">
        <v>74</v>
      </c>
      <c r="AC906" s="128" t="s">
        <v>595</v>
      </c>
      <c r="AD906" s="72" t="s">
        <v>92</v>
      </c>
      <c r="AE906" s="72" t="str">
        <f>VLOOKUP(AD906,cs_lookup!$A$2:$B$54,2,FALSE)</f>
        <v>1</v>
      </c>
    </row>
    <row r="907" spans="1:31" x14ac:dyDescent="0.25">
      <c r="A907" s="21">
        <v>0.4697989495696408</v>
      </c>
      <c r="B907" s="21">
        <v>0.44992522734826457</v>
      </c>
      <c r="C907" s="21">
        <v>7.9930357557878862E-2</v>
      </c>
      <c r="D907" s="22">
        <f t="shared" si="42"/>
        <v>2.1285701062466185</v>
      </c>
      <c r="E907" s="23">
        <f t="shared" si="42"/>
        <v>2.2225915312500364</v>
      </c>
      <c r="F907" s="23">
        <f t="shared" si="42"/>
        <v>12.510891112627437</v>
      </c>
      <c r="G907" s="125">
        <v>3.840099474846892E-2</v>
      </c>
      <c r="H907" s="8">
        <f t="shared" si="43"/>
        <v>1.0384009947484689</v>
      </c>
      <c r="I907" s="5">
        <f t="shared" si="44"/>
        <v>2.0498536856296257</v>
      </c>
      <c r="J907" s="5">
        <f t="shared" si="45"/>
        <v>2.1403981144956559</v>
      </c>
      <c r="K907" s="5">
        <f t="shared" si="46"/>
        <v>12.048227203073838</v>
      </c>
      <c r="L907">
        <v>3.39</v>
      </c>
      <c r="M907">
        <v>3.39</v>
      </c>
      <c r="N907">
        <v>2.23</v>
      </c>
      <c r="O907" s="5">
        <f t="shared" si="47"/>
        <v>3.5201793721973096</v>
      </c>
      <c r="P907" s="5">
        <f t="shared" si="48"/>
        <v>3.5201793721973096</v>
      </c>
      <c r="Q907" s="5">
        <f t="shared" si="49"/>
        <v>2.3156342182890857</v>
      </c>
      <c r="R907" s="6">
        <f t="shared" si="50"/>
        <v>0.2840764331210191</v>
      </c>
      <c r="S907" s="6">
        <f t="shared" si="50"/>
        <v>0.2840764331210191</v>
      </c>
      <c r="T907" s="6">
        <f t="shared" si="50"/>
        <v>0.43184713375796174</v>
      </c>
      <c r="U907">
        <f t="shared" si="51"/>
        <v>1.6537765713550134</v>
      </c>
      <c r="V907">
        <f t="shared" si="51"/>
        <v>1.5838175043425458</v>
      </c>
      <c r="W907">
        <f t="shared" si="51"/>
        <v>0.18508947104110596</v>
      </c>
      <c r="X907" t="s">
        <v>309</v>
      </c>
      <c r="Y907" t="s">
        <v>378</v>
      </c>
      <c r="Z907" t="s">
        <v>275</v>
      </c>
      <c r="AA907" s="26" t="s">
        <v>84</v>
      </c>
      <c r="AB907" s="26" t="s">
        <v>78</v>
      </c>
      <c r="AC907" s="128" t="s">
        <v>596</v>
      </c>
      <c r="AD907" s="72" t="s">
        <v>73</v>
      </c>
      <c r="AE907" s="72" t="str">
        <f>VLOOKUP(AD907,cs_lookup!$A$2:$B$54,2,FALSE)</f>
        <v>X</v>
      </c>
    </row>
    <row r="908" spans="1:31" x14ac:dyDescent="0.25">
      <c r="A908" s="21">
        <v>7.5609235992600055E-2</v>
      </c>
      <c r="B908" s="21">
        <v>0.36672617480966835</v>
      </c>
      <c r="C908" s="21">
        <v>0.50841638437111891</v>
      </c>
      <c r="D908" s="22">
        <f t="shared" si="42"/>
        <v>13.225897430015969</v>
      </c>
      <c r="E908" s="23">
        <f t="shared" si="42"/>
        <v>2.7268301765452168</v>
      </c>
      <c r="F908" s="23">
        <f t="shared" si="42"/>
        <v>1.9668917657658516</v>
      </c>
      <c r="G908" s="125">
        <v>3.9778192571614746E-2</v>
      </c>
      <c r="H908" s="8">
        <f t="shared" si="43"/>
        <v>1.0397781925716147</v>
      </c>
      <c r="I908" s="5">
        <f t="shared" si="44"/>
        <v>12.719921926141989</v>
      </c>
      <c r="J908" s="5">
        <f t="shared" si="45"/>
        <v>2.6225114125553333</v>
      </c>
      <c r="K908" s="5">
        <f t="shared" si="46"/>
        <v>1.891645525764748</v>
      </c>
      <c r="L908">
        <v>3.86</v>
      </c>
      <c r="M908">
        <v>3.36</v>
      </c>
      <c r="N908">
        <v>2.0699999999999998</v>
      </c>
      <c r="O908" s="5">
        <f t="shared" si="47"/>
        <v>4.0135438233264331</v>
      </c>
      <c r="P908" s="5">
        <f t="shared" si="48"/>
        <v>3.4936547270406253</v>
      </c>
      <c r="Q908" s="5">
        <f t="shared" si="49"/>
        <v>2.1523408586232424</v>
      </c>
      <c r="R908" s="6">
        <f t="shared" si="50"/>
        <v>0.24915636754433093</v>
      </c>
      <c r="S908" s="6">
        <f t="shared" si="50"/>
        <v>0.28623320795271356</v>
      </c>
      <c r="T908" s="6">
        <f t="shared" si="50"/>
        <v>0.46461042450295531</v>
      </c>
      <c r="U908">
        <f t="shared" si="51"/>
        <v>0.30346098210453054</v>
      </c>
      <c r="V908">
        <f t="shared" si="51"/>
        <v>1.2812146341533246</v>
      </c>
      <c r="W908">
        <f t="shared" si="51"/>
        <v>1.0942853572754585</v>
      </c>
      <c r="X908" t="s">
        <v>480</v>
      </c>
      <c r="Y908" t="s">
        <v>392</v>
      </c>
      <c r="Z908" t="s">
        <v>279</v>
      </c>
      <c r="AA908" s="26" t="s">
        <v>85</v>
      </c>
      <c r="AB908" s="26" t="s">
        <v>76</v>
      </c>
      <c r="AC908" s="128" t="s">
        <v>596</v>
      </c>
      <c r="AD908" s="72" t="s">
        <v>76</v>
      </c>
      <c r="AE908" s="72" t="str">
        <f>VLOOKUP(AD908,cs_lookup!$A$2:$B$54,2,FALSE)</f>
        <v>2</v>
      </c>
    </row>
    <row r="909" spans="1:31" x14ac:dyDescent="0.25">
      <c r="A909" s="124">
        <v>0.5173256017590383</v>
      </c>
      <c r="B909" s="124">
        <v>0.24598610412777716</v>
      </c>
      <c r="C909" s="124">
        <v>0.2243971871536696</v>
      </c>
      <c r="D909" s="120">
        <f t="shared" si="42"/>
        <v>1.9330185797875579</v>
      </c>
      <c r="E909" s="121">
        <f t="shared" si="42"/>
        <v>4.0652702864896435</v>
      </c>
      <c r="F909" s="121">
        <f t="shared" si="42"/>
        <v>4.4563838463589533</v>
      </c>
      <c r="G909" s="129">
        <v>3.3468104222821315E-2</v>
      </c>
      <c r="H909" s="122">
        <f t="shared" si="43"/>
        <v>1.0334681042228213</v>
      </c>
      <c r="I909" s="122">
        <f t="shared" si="44"/>
        <v>1.8704191952215186</v>
      </c>
      <c r="J909" s="122">
        <f t="shared" si="45"/>
        <v>3.9336194991201676</v>
      </c>
      <c r="K909" s="122">
        <f t="shared" si="46"/>
        <v>4.3120671340991219</v>
      </c>
      <c r="L909" s="97">
        <v>2</v>
      </c>
      <c r="M909" s="97">
        <v>3.36</v>
      </c>
      <c r="N909" s="97">
        <v>4.24</v>
      </c>
      <c r="O909" s="122">
        <f t="shared" si="47"/>
        <v>2.0669362084456426</v>
      </c>
      <c r="P909" s="122">
        <f t="shared" si="48"/>
        <v>3.4724528301886797</v>
      </c>
      <c r="Q909" s="122">
        <f t="shared" si="49"/>
        <v>4.3819047619047629</v>
      </c>
      <c r="R909" s="123">
        <f t="shared" si="50"/>
        <v>0.48380786785481411</v>
      </c>
      <c r="S909" s="123">
        <f t="shared" si="50"/>
        <v>0.28798087372310366</v>
      </c>
      <c r="T909" s="123">
        <f t="shared" si="50"/>
        <v>0.22821125842208212</v>
      </c>
      <c r="U909" s="97">
        <f t="shared" si="51"/>
        <v>1.0692790178316871</v>
      </c>
      <c r="V909" s="97">
        <f t="shared" si="51"/>
        <v>0.85417514346558709</v>
      </c>
      <c r="W909" s="97">
        <f t="shared" si="51"/>
        <v>0.98328710294669897</v>
      </c>
      <c r="X909" s="97" t="s">
        <v>342</v>
      </c>
      <c r="Y909" s="97" t="s">
        <v>341</v>
      </c>
      <c r="Z909" s="97" t="s">
        <v>274</v>
      </c>
      <c r="AA909" s="117" t="s">
        <v>84</v>
      </c>
      <c r="AB909" s="117" t="s">
        <v>86</v>
      </c>
      <c r="AC909" s="130" t="s">
        <v>596</v>
      </c>
      <c r="AD909" s="72" t="s">
        <v>79</v>
      </c>
      <c r="AE909" s="72" t="str">
        <f>VLOOKUP(AD909,cs_lookup!$A$2:$B$54,2,FALSE)</f>
        <v>2</v>
      </c>
    </row>
    <row r="910" spans="1:31" x14ac:dyDescent="0.25">
      <c r="A910" s="21">
        <v>0.83266347923959805</v>
      </c>
      <c r="B910" s="21">
        <v>0.16474054639489349</v>
      </c>
      <c r="C910" s="21">
        <v>0</v>
      </c>
      <c r="D910" s="22">
        <f t="shared" ref="D910:F932" si="52">(100%/A910)</f>
        <v>1.2009653658801229</v>
      </c>
      <c r="E910" s="23">
        <f t="shared" si="52"/>
        <v>6.0701510458933212</v>
      </c>
      <c r="F910" s="23" t="e">
        <f t="shared" si="52"/>
        <v>#DIV/0!</v>
      </c>
      <c r="G910" s="125">
        <v>3.4999890932094324E-2</v>
      </c>
      <c r="H910" s="8">
        <f t="shared" si="43"/>
        <v>1.0349998909320943</v>
      </c>
      <c r="I910" s="5">
        <f t="shared" si="44"/>
        <v>1.1603531327897671</v>
      </c>
      <c r="J910" s="5">
        <f t="shared" si="45"/>
        <v>5.864880855616998</v>
      </c>
      <c r="K910" s="5" t="e">
        <f t="shared" si="46"/>
        <v>#DIV/0!</v>
      </c>
      <c r="L910">
        <v>1.68</v>
      </c>
      <c r="M910">
        <v>3.7</v>
      </c>
      <c r="N910">
        <v>5.9</v>
      </c>
      <c r="O910" s="5">
        <f t="shared" si="47"/>
        <v>1.7387998167659184</v>
      </c>
      <c r="P910" s="5">
        <f t="shared" si="48"/>
        <v>3.8294995964487493</v>
      </c>
      <c r="Q910" s="5">
        <f t="shared" si="49"/>
        <v>6.1064993564993566</v>
      </c>
      <c r="R910" s="6">
        <f t="shared" ref="R910:T932" si="53">(1/O910)</f>
        <v>0.57510933136624687</v>
      </c>
      <c r="S910" s="6">
        <f t="shared" si="53"/>
        <v>0.26113072343116073</v>
      </c>
      <c r="T910" s="6">
        <f t="shared" si="53"/>
        <v>0.16375994520259235</v>
      </c>
      <c r="U910">
        <f t="shared" ref="U910:W932" si="54">(L910/I910)</f>
        <v>1.4478351051294851</v>
      </c>
      <c r="V910">
        <f t="shared" si="54"/>
        <v>0.63087385593799117</v>
      </c>
      <c r="W910" t="e">
        <f t="shared" si="54"/>
        <v>#DIV/0!</v>
      </c>
      <c r="X910" t="s">
        <v>478</v>
      </c>
      <c r="Y910" t="s">
        <v>301</v>
      </c>
      <c r="Z910" t="s">
        <v>275</v>
      </c>
      <c r="AA910" s="26" t="s">
        <v>84</v>
      </c>
      <c r="AB910" s="26" t="s">
        <v>94</v>
      </c>
      <c r="AC910" s="128" t="s">
        <v>596</v>
      </c>
      <c r="AD910" s="72" t="s">
        <v>86</v>
      </c>
      <c r="AE910" s="72" t="str">
        <f>VLOOKUP(AD910,cs_lookup!$A$2:$B$54,2,FALSE)</f>
        <v>1</v>
      </c>
    </row>
    <row r="911" spans="1:31" x14ac:dyDescent="0.25">
      <c r="A911" s="21">
        <v>0.3104245250426903</v>
      </c>
      <c r="B911" s="21">
        <v>0.30059115882129817</v>
      </c>
      <c r="C911" s="21">
        <v>0.35998895857624785</v>
      </c>
      <c r="D911" s="22">
        <f t="shared" si="52"/>
        <v>3.2213949586054054</v>
      </c>
      <c r="E911" s="23">
        <f t="shared" si="52"/>
        <v>3.3267778198177189</v>
      </c>
      <c r="F911" s="23">
        <f t="shared" si="52"/>
        <v>2.7778629765618046</v>
      </c>
      <c r="G911" s="125">
        <v>3.3817700484366942E-2</v>
      </c>
      <c r="H911" s="8">
        <f t="shared" si="43"/>
        <v>1.0338177004843669</v>
      </c>
      <c r="I911" s="5">
        <f t="shared" si="44"/>
        <v>3.1160183822506706</v>
      </c>
      <c r="J911" s="5">
        <f t="shared" si="45"/>
        <v>3.2179540147736381</v>
      </c>
      <c r="K911" s="5">
        <f t="shared" si="46"/>
        <v>2.6869949849575154</v>
      </c>
      <c r="L911">
        <v>3.64</v>
      </c>
      <c r="M911">
        <v>3.24</v>
      </c>
      <c r="N911">
        <v>2.2200000000000002</v>
      </c>
      <c r="O911" s="5">
        <f t="shared" si="47"/>
        <v>3.7630964297630958</v>
      </c>
      <c r="P911" s="5">
        <f t="shared" si="48"/>
        <v>3.3495693495693493</v>
      </c>
      <c r="Q911" s="5">
        <f t="shared" si="49"/>
        <v>2.2950752950752946</v>
      </c>
      <c r="R911" s="6">
        <f t="shared" si="53"/>
        <v>0.26573860613583972</v>
      </c>
      <c r="S911" s="6">
        <f t="shared" si="53"/>
        <v>0.29854584146125202</v>
      </c>
      <c r="T911" s="6">
        <f t="shared" si="53"/>
        <v>0.43571555240290838</v>
      </c>
      <c r="U911">
        <f t="shared" si="54"/>
        <v>1.1681574218990527</v>
      </c>
      <c r="V911">
        <f t="shared" si="54"/>
        <v>1.0068509323393526</v>
      </c>
      <c r="W911">
        <f t="shared" si="54"/>
        <v>0.82620176532823009</v>
      </c>
      <c r="X911" t="s">
        <v>479</v>
      </c>
      <c r="Y911" t="s">
        <v>304</v>
      </c>
      <c r="Z911" t="s">
        <v>275</v>
      </c>
      <c r="AA911" s="26" t="s">
        <v>90</v>
      </c>
      <c r="AB911" s="26" t="s">
        <v>75</v>
      </c>
      <c r="AC911" s="128" t="s">
        <v>596</v>
      </c>
      <c r="AD911" s="72" t="s">
        <v>73</v>
      </c>
      <c r="AE911" s="72" t="str">
        <f>VLOOKUP(AD911,cs_lookup!$A$2:$B$54,2,FALSE)</f>
        <v>X</v>
      </c>
    </row>
    <row r="912" spans="1:31" x14ac:dyDescent="0.25">
      <c r="A912" s="21">
        <v>0.33486390506643754</v>
      </c>
      <c r="B912" s="21">
        <v>0.18072525247532475</v>
      </c>
      <c r="C912" s="21">
        <v>0.43227473675168837</v>
      </c>
      <c r="D912" s="22">
        <f t="shared" si="52"/>
        <v>2.9862878168418852</v>
      </c>
      <c r="E912" s="23">
        <f t="shared" si="52"/>
        <v>5.533261048488697</v>
      </c>
      <c r="F912" s="23">
        <f t="shared" si="52"/>
        <v>2.3133436099330278</v>
      </c>
      <c r="G912" s="125">
        <v>3.1957664706864009E-2</v>
      </c>
      <c r="H912" s="8">
        <f t="shared" si="43"/>
        <v>1.031957664706864</v>
      </c>
      <c r="I912" s="5">
        <f t="shared" si="44"/>
        <v>2.8938084564643112</v>
      </c>
      <c r="J912" s="5">
        <f t="shared" si="45"/>
        <v>5.3619070216998344</v>
      </c>
      <c r="K912" s="5">
        <f t="shared" si="46"/>
        <v>2.2417039855895173</v>
      </c>
      <c r="L912">
        <v>2.44</v>
      </c>
      <c r="M912">
        <v>3.24</v>
      </c>
      <c r="N912">
        <v>3.19</v>
      </c>
      <c r="O912" s="5">
        <f t="shared" si="47"/>
        <v>2.5179767018847481</v>
      </c>
      <c r="P912" s="5">
        <f t="shared" si="48"/>
        <v>3.3435428336502397</v>
      </c>
      <c r="Q912" s="5">
        <f t="shared" si="49"/>
        <v>3.2919449504148961</v>
      </c>
      <c r="R912" s="6">
        <f t="shared" si="53"/>
        <v>0.39714426239586853</v>
      </c>
      <c r="S912" s="6">
        <f t="shared" si="53"/>
        <v>0.29908395069318489</v>
      </c>
      <c r="T912" s="6">
        <f t="shared" si="53"/>
        <v>0.30377178691094647</v>
      </c>
      <c r="U912">
        <f t="shared" si="54"/>
        <v>0.84317951125943569</v>
      </c>
      <c r="V912">
        <f t="shared" si="54"/>
        <v>0.60426262277350229</v>
      </c>
      <c r="W912">
        <f t="shared" si="54"/>
        <v>1.423024636841649</v>
      </c>
      <c r="X912" t="s">
        <v>307</v>
      </c>
      <c r="Y912" t="s">
        <v>284</v>
      </c>
      <c r="Z912" t="s">
        <v>275</v>
      </c>
      <c r="AA912" s="26" t="s">
        <v>85</v>
      </c>
      <c r="AB912" s="26" t="s">
        <v>96</v>
      </c>
      <c r="AC912" s="128" t="s">
        <v>596</v>
      </c>
      <c r="AD912" s="72" t="s">
        <v>94</v>
      </c>
      <c r="AE912" s="72" t="str">
        <f>VLOOKUP(AD912,cs_lookup!$A$2:$B$54,2,FALSE)</f>
        <v>1</v>
      </c>
    </row>
    <row r="913" spans="1:31" x14ac:dyDescent="0.25">
      <c r="A913" s="21">
        <v>0.10197719696511057</v>
      </c>
      <c r="B913" s="21">
        <v>0.33360672199142932</v>
      </c>
      <c r="C913" s="21">
        <v>0.50939256937150834</v>
      </c>
      <c r="D913" s="22">
        <f t="shared" si="52"/>
        <v>9.8061138152495975</v>
      </c>
      <c r="E913" s="23">
        <f t="shared" si="52"/>
        <v>2.9975415184400598</v>
      </c>
      <c r="F913" s="23">
        <f t="shared" si="52"/>
        <v>1.9631224719940576</v>
      </c>
      <c r="G913" s="125">
        <v>2.6992231434601388E-2</v>
      </c>
      <c r="H913" s="8">
        <f t="shared" si="43"/>
        <v>1.0269922314346014</v>
      </c>
      <c r="I913" s="5">
        <f t="shared" si="44"/>
        <v>9.5483816869300711</v>
      </c>
      <c r="J913" s="5">
        <f t="shared" si="45"/>
        <v>2.9187577341776052</v>
      </c>
      <c r="K913" s="5">
        <f t="shared" si="46"/>
        <v>1.9115261166598891</v>
      </c>
      <c r="L913">
        <v>2.58</v>
      </c>
      <c r="M913">
        <v>3.21</v>
      </c>
      <c r="N913">
        <v>3.05</v>
      </c>
      <c r="O913" s="5">
        <f t="shared" si="47"/>
        <v>2.6496399571012716</v>
      </c>
      <c r="P913" s="5">
        <f t="shared" si="48"/>
        <v>3.2966450629050703</v>
      </c>
      <c r="Q913" s="5">
        <f t="shared" si="49"/>
        <v>3.1323263058755342</v>
      </c>
      <c r="R913" s="6">
        <f t="shared" si="53"/>
        <v>0.37740976743648158</v>
      </c>
      <c r="S913" s="6">
        <f t="shared" si="53"/>
        <v>0.30333869158446186</v>
      </c>
      <c r="T913" s="6">
        <f t="shared" si="53"/>
        <v>0.31925154097905656</v>
      </c>
      <c r="U913">
        <f t="shared" si="54"/>
        <v>0.27020285579194347</v>
      </c>
      <c r="V913">
        <f t="shared" si="54"/>
        <v>1.0997829530049898</v>
      </c>
      <c r="W913">
        <f t="shared" si="54"/>
        <v>1.5955837450599035</v>
      </c>
      <c r="X913" t="s">
        <v>414</v>
      </c>
      <c r="Y913" t="s">
        <v>289</v>
      </c>
      <c r="Z913" t="s">
        <v>283</v>
      </c>
      <c r="AA913" s="26" t="s">
        <v>85</v>
      </c>
      <c r="AB913" s="26" t="s">
        <v>76</v>
      </c>
      <c r="AC913" s="128" t="s">
        <v>596</v>
      </c>
      <c r="AD913" s="72" t="s">
        <v>78</v>
      </c>
      <c r="AE913" s="72" t="str">
        <f>VLOOKUP(AD913,cs_lookup!$A$2:$B$54,2,FALSE)</f>
        <v>1</v>
      </c>
    </row>
    <row r="914" spans="1:31" x14ac:dyDescent="0.25">
      <c r="A914" s="21">
        <v>7.2056572510228553E-2</v>
      </c>
      <c r="B914" s="21">
        <v>0.25333030074927437</v>
      </c>
      <c r="C914" s="21">
        <v>0.58301570669703029</v>
      </c>
      <c r="D914" s="22">
        <f t="shared" si="52"/>
        <v>13.877984549682102</v>
      </c>
      <c r="E914" s="23">
        <f t="shared" si="52"/>
        <v>3.9474156744862441</v>
      </c>
      <c r="F914" s="23">
        <f t="shared" si="52"/>
        <v>1.7152196561998623</v>
      </c>
      <c r="G914" s="125">
        <v>3.3107602199272446E-2</v>
      </c>
      <c r="H914" s="8">
        <f t="shared" si="43"/>
        <v>1.0331076021992724</v>
      </c>
      <c r="I914" s="5">
        <f t="shared" si="44"/>
        <v>13.433242113540489</v>
      </c>
      <c r="J914" s="5">
        <f t="shared" si="45"/>
        <v>3.8209143617596197</v>
      </c>
      <c r="K914" s="5">
        <f t="shared" si="46"/>
        <v>1.660252671211125</v>
      </c>
      <c r="L914">
        <v>8.09</v>
      </c>
      <c r="M914">
        <v>4.6500000000000004</v>
      </c>
      <c r="N914">
        <v>1.44</v>
      </c>
      <c r="O914" s="5">
        <f t="shared" si="47"/>
        <v>8.3578405017921131</v>
      </c>
      <c r="P914" s="5">
        <f t="shared" si="48"/>
        <v>4.803950350226617</v>
      </c>
      <c r="Q914" s="5">
        <f t="shared" si="49"/>
        <v>1.4876749471669524</v>
      </c>
      <c r="R914" s="6">
        <f t="shared" si="53"/>
        <v>0.11964813157006012</v>
      </c>
      <c r="S914" s="6">
        <f t="shared" si="53"/>
        <v>0.20816201815092175</v>
      </c>
      <c r="T914" s="6">
        <f t="shared" si="53"/>
        <v>0.67218985027901823</v>
      </c>
      <c r="U914">
        <f t="shared" si="54"/>
        <v>0.60223734014630848</v>
      </c>
      <c r="V914">
        <f t="shared" si="54"/>
        <v>1.2169861870074909</v>
      </c>
      <c r="W914">
        <f t="shared" si="54"/>
        <v>0.86733786065800778</v>
      </c>
      <c r="X914" t="s">
        <v>290</v>
      </c>
      <c r="Y914" t="s">
        <v>332</v>
      </c>
      <c r="Z914" t="s">
        <v>283</v>
      </c>
      <c r="AA914" s="26" t="s">
        <v>85</v>
      </c>
      <c r="AB914" s="26" t="s">
        <v>76</v>
      </c>
      <c r="AC914" s="128" t="s">
        <v>596</v>
      </c>
      <c r="AD914" s="72" t="s">
        <v>76</v>
      </c>
      <c r="AE914" s="72" t="str">
        <f>VLOOKUP(AD914,cs_lookup!$A$2:$B$54,2,FALSE)</f>
        <v>2</v>
      </c>
    </row>
    <row r="915" spans="1:31" x14ac:dyDescent="0.25">
      <c r="A915" s="21">
        <v>0.51375558659424758</v>
      </c>
      <c r="B915" s="21">
        <v>0.2674206287486075</v>
      </c>
      <c r="C915" s="21">
        <v>0.20895133718855025</v>
      </c>
      <c r="D915" s="22">
        <f t="shared" si="52"/>
        <v>1.946450853467365</v>
      </c>
      <c r="E915" s="23">
        <f t="shared" si="52"/>
        <v>3.739427301025696</v>
      </c>
      <c r="F915" s="23">
        <f t="shared" si="52"/>
        <v>4.7858033045159969</v>
      </c>
      <c r="G915" s="125">
        <v>3.0398116068896641E-2</v>
      </c>
      <c r="H915" s="8">
        <f t="shared" si="43"/>
        <v>1.0303981160688966</v>
      </c>
      <c r="I915" s="5">
        <f t="shared" si="44"/>
        <v>1.8890279622145751</v>
      </c>
      <c r="J915" s="5">
        <f t="shared" si="45"/>
        <v>3.6291092177964179</v>
      </c>
      <c r="K915" s="5">
        <f t="shared" si="46"/>
        <v>4.6446157362694542</v>
      </c>
      <c r="L915">
        <v>1.95</v>
      </c>
      <c r="M915">
        <v>3.67</v>
      </c>
      <c r="N915">
        <v>4.08</v>
      </c>
      <c r="O915" s="5">
        <f t="shared" si="47"/>
        <v>2.0092763263343483</v>
      </c>
      <c r="P915" s="5">
        <f t="shared" si="48"/>
        <v>3.7815610859728506</v>
      </c>
      <c r="Q915" s="5">
        <f t="shared" si="49"/>
        <v>4.2040243135610984</v>
      </c>
      <c r="R915" s="6">
        <f t="shared" si="53"/>
        <v>0.49769162503614628</v>
      </c>
      <c r="S915" s="6">
        <f t="shared" si="53"/>
        <v>0.26444105417451913</v>
      </c>
      <c r="T915" s="6">
        <f t="shared" si="53"/>
        <v>0.23786732078933459</v>
      </c>
      <c r="U915">
        <f t="shared" si="54"/>
        <v>1.0322769376658381</v>
      </c>
      <c r="V915">
        <f t="shared" si="54"/>
        <v>1.0112674432621267</v>
      </c>
      <c r="W915">
        <f t="shared" si="54"/>
        <v>0.87843650189176847</v>
      </c>
      <c r="X915" t="s">
        <v>526</v>
      </c>
      <c r="Y915" t="s">
        <v>527</v>
      </c>
      <c r="Z915" t="s">
        <v>277</v>
      </c>
      <c r="AA915" s="26" t="s">
        <v>90</v>
      </c>
      <c r="AB915" s="26" t="s">
        <v>75</v>
      </c>
      <c r="AC915" s="128" t="s">
        <v>596</v>
      </c>
      <c r="AD915" s="72" t="s">
        <v>86</v>
      </c>
      <c r="AE915" s="72" t="str">
        <f>VLOOKUP(AD915,cs_lookup!$A$2:$B$54,2,FALSE)</f>
        <v>1</v>
      </c>
    </row>
    <row r="916" spans="1:31" x14ac:dyDescent="0.25">
      <c r="A916" s="21">
        <v>0.17280078499115392</v>
      </c>
      <c r="B916" s="21">
        <v>0.69717856844323844</v>
      </c>
      <c r="C916" s="21">
        <v>0.12943030542695411</v>
      </c>
      <c r="D916" s="22">
        <f t="shared" si="52"/>
        <v>5.7870107479615465</v>
      </c>
      <c r="E916" s="23">
        <f t="shared" si="52"/>
        <v>1.4343527544642476</v>
      </c>
      <c r="F916" s="23">
        <f t="shared" si="52"/>
        <v>7.7261658056147038</v>
      </c>
      <c r="G916" s="125">
        <v>3.717059716347082E-2</v>
      </c>
      <c r="H916" s="8">
        <f t="shared" si="43"/>
        <v>1.0371705971634708</v>
      </c>
      <c r="I916" s="5">
        <f t="shared" si="44"/>
        <v>5.579613193613743</v>
      </c>
      <c r="J916" s="5">
        <f t="shared" si="45"/>
        <v>1.3829477603655747</v>
      </c>
      <c r="K916" s="5">
        <f t="shared" si="46"/>
        <v>7.4492719199182673</v>
      </c>
      <c r="L916">
        <v>1.81</v>
      </c>
      <c r="M916">
        <v>3.26</v>
      </c>
      <c r="N916">
        <v>5.62</v>
      </c>
      <c r="O916" s="5">
        <f t="shared" si="47"/>
        <v>1.8772787808658822</v>
      </c>
      <c r="P916" s="5">
        <f t="shared" si="48"/>
        <v>3.3811761467529147</v>
      </c>
      <c r="Q916" s="5">
        <f t="shared" si="49"/>
        <v>5.828898756058706</v>
      </c>
      <c r="R916" s="6">
        <f t="shared" si="53"/>
        <v>0.53268593359306859</v>
      </c>
      <c r="S916" s="6">
        <f t="shared" si="53"/>
        <v>0.29575507355934177</v>
      </c>
      <c r="T916" s="6">
        <f t="shared" si="53"/>
        <v>0.17155899284758969</v>
      </c>
      <c r="U916">
        <f t="shared" si="54"/>
        <v>0.32439524698086086</v>
      </c>
      <c r="V916">
        <f t="shared" si="54"/>
        <v>2.357283545647622</v>
      </c>
      <c r="W916">
        <f t="shared" si="54"/>
        <v>0.75443614629947109</v>
      </c>
      <c r="X916" t="s">
        <v>371</v>
      </c>
      <c r="Y916" t="s">
        <v>373</v>
      </c>
      <c r="Z916" t="s">
        <v>275</v>
      </c>
      <c r="AA916" s="26" t="s">
        <v>90</v>
      </c>
      <c r="AB916" s="26" t="s">
        <v>73</v>
      </c>
      <c r="AC916" s="128" t="s">
        <v>597</v>
      </c>
      <c r="AD916" s="72" t="s">
        <v>73</v>
      </c>
      <c r="AE916" s="72" t="str">
        <f>VLOOKUP(AD916,cs_lookup!$A$2:$B$54,2,FALSE)</f>
        <v>X</v>
      </c>
    </row>
    <row r="917" spans="1:31" x14ac:dyDescent="0.25">
      <c r="A917" s="21">
        <v>0.42335151475169491</v>
      </c>
      <c r="B917" s="21">
        <v>0.23632471659983972</v>
      </c>
      <c r="C917" s="21">
        <v>0.31664419733700622</v>
      </c>
      <c r="D917" s="22">
        <f t="shared" si="52"/>
        <v>2.3621032762491052</v>
      </c>
      <c r="E917" s="23">
        <f t="shared" si="52"/>
        <v>4.2314659862398765</v>
      </c>
      <c r="F917" s="23">
        <f t="shared" si="52"/>
        <v>3.1581188236198572</v>
      </c>
      <c r="G917" s="125">
        <v>4.4034746088213783E-2</v>
      </c>
      <c r="H917" s="8">
        <f t="shared" si="43"/>
        <v>1.0440347460882138</v>
      </c>
      <c r="I917" s="5">
        <f t="shared" si="44"/>
        <v>2.2624757318656554</v>
      </c>
      <c r="J917" s="5">
        <f t="shared" si="45"/>
        <v>4.05299344882373</v>
      </c>
      <c r="K917" s="5">
        <f t="shared" si="46"/>
        <v>3.0249173559143383</v>
      </c>
      <c r="L917">
        <v>3.08</v>
      </c>
      <c r="M917">
        <v>2.9</v>
      </c>
      <c r="N917">
        <v>2.67</v>
      </c>
      <c r="O917" s="5">
        <f t="shared" si="47"/>
        <v>3.2156270179516984</v>
      </c>
      <c r="P917" s="5">
        <f t="shared" si="48"/>
        <v>3.0277007636558197</v>
      </c>
      <c r="Q917" s="5">
        <f t="shared" si="49"/>
        <v>2.7875727720555306</v>
      </c>
      <c r="R917" s="6">
        <f t="shared" si="53"/>
        <v>0.31098134031632302</v>
      </c>
      <c r="S917" s="6">
        <f t="shared" si="53"/>
        <v>0.33028363040492237</v>
      </c>
      <c r="T917" s="6">
        <f t="shared" si="53"/>
        <v>0.35873502927875467</v>
      </c>
      <c r="U917">
        <f t="shared" si="54"/>
        <v>1.3613405689263274</v>
      </c>
      <c r="V917">
        <f t="shared" si="54"/>
        <v>0.71552052492007978</v>
      </c>
      <c r="W917">
        <f t="shared" si="54"/>
        <v>0.88266874292601694</v>
      </c>
      <c r="X917" t="s">
        <v>380</v>
      </c>
      <c r="Y917" t="s">
        <v>475</v>
      </c>
      <c r="Z917" t="s">
        <v>275</v>
      </c>
      <c r="AA917" s="26" t="s">
        <v>84</v>
      </c>
      <c r="AB917" s="26" t="s">
        <v>86</v>
      </c>
      <c r="AC917" s="128" t="s">
        <v>597</v>
      </c>
      <c r="AD917" s="72" t="s">
        <v>77</v>
      </c>
      <c r="AE917" s="72" t="str">
        <f>VLOOKUP(AD917,cs_lookup!$A$2:$B$54,2,FALSE)</f>
        <v>2</v>
      </c>
    </row>
    <row r="918" spans="1:31" x14ac:dyDescent="0.25">
      <c r="A918" s="21">
        <v>0.56547699802128149</v>
      </c>
      <c r="B918" s="21">
        <v>0.26230418325906135</v>
      </c>
      <c r="C918" s="21">
        <v>0.16626670781680725</v>
      </c>
      <c r="D918" s="22">
        <f t="shared" si="52"/>
        <v>1.7684185271889086</v>
      </c>
      <c r="E918" s="23">
        <f t="shared" si="52"/>
        <v>3.8123677158909923</v>
      </c>
      <c r="F918" s="23">
        <f t="shared" si="52"/>
        <v>6.0144331546024272</v>
      </c>
      <c r="G918" s="125">
        <v>4.772372222913468E-2</v>
      </c>
      <c r="H918" s="8">
        <f t="shared" si="43"/>
        <v>1.0477237222291347</v>
      </c>
      <c r="I918" s="5">
        <f t="shared" si="44"/>
        <v>1.6878672207845262</v>
      </c>
      <c r="J918" s="5">
        <f t="shared" si="45"/>
        <v>3.6387147059912008</v>
      </c>
      <c r="K918" s="5">
        <f t="shared" si="46"/>
        <v>5.7404762601023602</v>
      </c>
      <c r="L918">
        <v>1.9</v>
      </c>
      <c r="M918">
        <v>3.24</v>
      </c>
      <c r="N918">
        <v>4.7</v>
      </c>
      <c r="O918" s="5">
        <f t="shared" si="47"/>
        <v>1.9906750722353559</v>
      </c>
      <c r="P918" s="5">
        <f t="shared" si="48"/>
        <v>3.3946248600223967</v>
      </c>
      <c r="Q918" s="5">
        <f t="shared" si="49"/>
        <v>4.924301494476933</v>
      </c>
      <c r="R918" s="6">
        <f t="shared" si="53"/>
        <v>0.50234215214092504</v>
      </c>
      <c r="S918" s="6">
        <f t="shared" si="53"/>
        <v>0.29458336082338193</v>
      </c>
      <c r="T918" s="6">
        <f t="shared" si="53"/>
        <v>0.20307448703569309</v>
      </c>
      <c r="U918">
        <f t="shared" si="54"/>
        <v>1.1256809638834469</v>
      </c>
      <c r="V918">
        <f t="shared" si="54"/>
        <v>0.89042430137908024</v>
      </c>
      <c r="W918">
        <f t="shared" si="54"/>
        <v>0.81874739778406347</v>
      </c>
      <c r="X918" t="s">
        <v>510</v>
      </c>
      <c r="Y918" t="s">
        <v>375</v>
      </c>
      <c r="Z918" t="s">
        <v>275</v>
      </c>
      <c r="AA918" s="26" t="s">
        <v>84</v>
      </c>
      <c r="AB918" s="26" t="s">
        <v>86</v>
      </c>
      <c r="AC918" s="128" t="s">
        <v>597</v>
      </c>
      <c r="AD918" s="72" t="s">
        <v>75</v>
      </c>
      <c r="AE918" s="72" t="str">
        <f>VLOOKUP(AD918,cs_lookup!$A$2:$B$54,2,FALSE)</f>
        <v>X</v>
      </c>
    </row>
    <row r="919" spans="1:31" x14ac:dyDescent="0.25">
      <c r="A919" s="21">
        <v>0.13011405866859646</v>
      </c>
      <c r="B919" s="21">
        <v>0.19493128861194922</v>
      </c>
      <c r="C919" s="21">
        <v>0.58379781405682141</v>
      </c>
      <c r="D919" s="22">
        <f t="shared" si="52"/>
        <v>7.6855645749013437</v>
      </c>
      <c r="E919" s="23">
        <f t="shared" si="52"/>
        <v>5.1300127707599854</v>
      </c>
      <c r="F919" s="23">
        <f t="shared" si="52"/>
        <v>1.7129217957343523</v>
      </c>
      <c r="G919" s="125">
        <v>4.5365593310798813E-2</v>
      </c>
      <c r="H919" s="8">
        <f t="shared" si="43"/>
        <v>1.0453655933107988</v>
      </c>
      <c r="I919" s="5">
        <f t="shared" si="44"/>
        <v>7.3520351387883682</v>
      </c>
      <c r="J919" s="5">
        <f t="shared" si="45"/>
        <v>4.9073862805381001</v>
      </c>
      <c r="K919" s="5">
        <f t="shared" si="46"/>
        <v>1.6385863536117757</v>
      </c>
      <c r="L919">
        <v>2.19</v>
      </c>
      <c r="M919">
        <v>3.3</v>
      </c>
      <c r="N919">
        <v>3.5</v>
      </c>
      <c r="O919" s="5">
        <f t="shared" si="47"/>
        <v>2.2893506493506495</v>
      </c>
      <c r="P919" s="5">
        <f t="shared" si="48"/>
        <v>3.449706457925636</v>
      </c>
      <c r="Q919" s="5">
        <f t="shared" si="49"/>
        <v>3.6587795765877957</v>
      </c>
      <c r="R919" s="6">
        <f t="shared" si="53"/>
        <v>0.43680508282278191</v>
      </c>
      <c r="S919" s="6">
        <f t="shared" si="53"/>
        <v>0.28987973678239165</v>
      </c>
      <c r="T919" s="6">
        <f t="shared" si="53"/>
        <v>0.27331518039482644</v>
      </c>
      <c r="U919">
        <f t="shared" si="54"/>
        <v>0.2978767047025998</v>
      </c>
      <c r="V919">
        <f t="shared" si="54"/>
        <v>0.67245572517640717</v>
      </c>
      <c r="W919">
        <f t="shared" si="54"/>
        <v>2.1359875189276978</v>
      </c>
      <c r="X919" t="s">
        <v>370</v>
      </c>
      <c r="Y919" t="s">
        <v>377</v>
      </c>
      <c r="Z919" t="s">
        <v>275</v>
      </c>
      <c r="AA919" s="26" t="s">
        <v>85</v>
      </c>
      <c r="AB919" s="26" t="s">
        <v>79</v>
      </c>
      <c r="AC919" s="128" t="s">
        <v>597</v>
      </c>
      <c r="AD919" s="72" t="s">
        <v>79</v>
      </c>
      <c r="AE919" s="72" t="str">
        <f>VLOOKUP(AD919,cs_lookup!$A$2:$B$54,2,FALSE)</f>
        <v>2</v>
      </c>
    </row>
    <row r="920" spans="1:31" x14ac:dyDescent="0.25">
      <c r="A920" s="21">
        <v>0.50478831546749026</v>
      </c>
      <c r="B920" s="21">
        <v>0.22943713627835033</v>
      </c>
      <c r="C920" s="21">
        <v>0.25011730758307554</v>
      </c>
      <c r="D920" s="22">
        <f t="shared" si="52"/>
        <v>1.9810284219314556</v>
      </c>
      <c r="E920" s="23">
        <f t="shared" si="52"/>
        <v>4.3584923357255132</v>
      </c>
      <c r="F920" s="23">
        <f t="shared" si="52"/>
        <v>3.9981239589661492</v>
      </c>
      <c r="G920" s="125">
        <v>2.8568096003478427E-2</v>
      </c>
      <c r="H920" s="8">
        <f t="shared" si="43"/>
        <v>1.0285680960034784</v>
      </c>
      <c r="I920" s="5">
        <f t="shared" si="44"/>
        <v>1.926006094908816</v>
      </c>
      <c r="J920" s="5">
        <f t="shared" si="45"/>
        <v>4.2374368334585926</v>
      </c>
      <c r="K920" s="5">
        <f t="shared" si="46"/>
        <v>3.8870775542241089</v>
      </c>
      <c r="L920">
        <v>2.15</v>
      </c>
      <c r="M920">
        <v>3.59</v>
      </c>
      <c r="N920">
        <v>3.51</v>
      </c>
      <c r="O920" s="5">
        <f t="shared" si="47"/>
        <v>2.2114214064074784</v>
      </c>
      <c r="P920" s="5">
        <f t="shared" si="48"/>
        <v>3.6925594646524873</v>
      </c>
      <c r="Q920" s="5">
        <f t="shared" si="49"/>
        <v>3.610274016972209</v>
      </c>
      <c r="R920" s="6">
        <f t="shared" si="53"/>
        <v>0.45219784754843745</v>
      </c>
      <c r="S920" s="6">
        <f t="shared" si="53"/>
        <v>0.27081486691619511</v>
      </c>
      <c r="T920" s="6">
        <f t="shared" si="53"/>
        <v>0.27698728553536767</v>
      </c>
      <c r="U920">
        <f t="shared" si="54"/>
        <v>1.1162996865291792</v>
      </c>
      <c r="V920">
        <f t="shared" si="54"/>
        <v>0.84721026910738506</v>
      </c>
      <c r="W920">
        <f t="shared" si="54"/>
        <v>0.90299201676222363</v>
      </c>
      <c r="X920" t="s">
        <v>369</v>
      </c>
      <c r="Y920" t="s">
        <v>507</v>
      </c>
      <c r="Z920" t="s">
        <v>276</v>
      </c>
      <c r="AA920" s="26" t="s">
        <v>84</v>
      </c>
      <c r="AB920" s="26" t="s">
        <v>86</v>
      </c>
      <c r="AC920" s="128" t="s">
        <v>597</v>
      </c>
      <c r="AD920" s="72" t="s">
        <v>86</v>
      </c>
      <c r="AE920" s="72" t="str">
        <f>VLOOKUP(AD920,cs_lookup!$A$2:$B$54,2,FALSE)</f>
        <v>1</v>
      </c>
    </row>
    <row r="921" spans="1:31" x14ac:dyDescent="0.25">
      <c r="A921" s="21">
        <v>0.79497736901375904</v>
      </c>
      <c r="B921" s="21">
        <v>0.12698794146167222</v>
      </c>
      <c r="C921" s="21">
        <v>5.648875575465228E-2</v>
      </c>
      <c r="D921" s="22">
        <f t="shared" si="52"/>
        <v>1.2578974433455761</v>
      </c>
      <c r="E921" s="23">
        <f t="shared" si="52"/>
        <v>7.8747634498967143</v>
      </c>
      <c r="F921" s="23">
        <f t="shared" si="52"/>
        <v>17.702638102763352</v>
      </c>
      <c r="G921" s="125">
        <v>3.448668944448019E-2</v>
      </c>
      <c r="H921" s="8">
        <f t="shared" si="43"/>
        <v>1.0344866894444802</v>
      </c>
      <c r="I921" s="5">
        <f t="shared" si="44"/>
        <v>1.2159629081559933</v>
      </c>
      <c r="J921" s="5">
        <f t="shared" si="45"/>
        <v>7.6122424099293786</v>
      </c>
      <c r="K921" s="5">
        <f t="shared" si="46"/>
        <v>17.112485142046317</v>
      </c>
      <c r="L921">
        <v>1.45</v>
      </c>
      <c r="M921">
        <v>4.82</v>
      </c>
      <c r="N921">
        <v>7.28</v>
      </c>
      <c r="O921" s="5">
        <f t="shared" si="47"/>
        <v>1.5000056996944962</v>
      </c>
      <c r="P921" s="5">
        <f t="shared" si="48"/>
        <v>4.9862258431223951</v>
      </c>
      <c r="Q921" s="5">
        <f t="shared" si="49"/>
        <v>7.5310630991558156</v>
      </c>
      <c r="R921" s="6">
        <f t="shared" si="53"/>
        <v>0.66666413347873843</v>
      </c>
      <c r="S921" s="6">
        <f t="shared" si="53"/>
        <v>0.20055248828717231</v>
      </c>
      <c r="T921" s="6">
        <f t="shared" si="53"/>
        <v>0.13278337823408937</v>
      </c>
      <c r="U921">
        <f t="shared" si="54"/>
        <v>1.1924705846487733</v>
      </c>
      <c r="V921">
        <f t="shared" si="54"/>
        <v>0.63319055548110392</v>
      </c>
      <c r="W921">
        <f t="shared" si="54"/>
        <v>0.42542038398108756</v>
      </c>
      <c r="X921" t="s">
        <v>473</v>
      </c>
      <c r="Y921" t="s">
        <v>457</v>
      </c>
      <c r="Z921" t="s">
        <v>276</v>
      </c>
      <c r="AA921" s="26" t="s">
        <v>84</v>
      </c>
      <c r="AB921" s="26" t="s">
        <v>89</v>
      </c>
      <c r="AC921" s="128" t="s">
        <v>597</v>
      </c>
      <c r="AD921" s="72" t="s">
        <v>93</v>
      </c>
      <c r="AE921" s="72" t="str">
        <f>VLOOKUP(AD921,cs_lookup!$A$2:$B$54,2,FALSE)</f>
        <v>X</v>
      </c>
    </row>
    <row r="922" spans="1:31" x14ac:dyDescent="0.25">
      <c r="A922" s="21">
        <v>0.27558287884483201</v>
      </c>
      <c r="B922" s="21">
        <v>0.33430942004869602</v>
      </c>
      <c r="C922" s="21">
        <v>0.36324532860914072</v>
      </c>
      <c r="D922" s="22">
        <f t="shared" si="52"/>
        <v>3.6286724494341822</v>
      </c>
      <c r="E922" s="23">
        <f t="shared" si="52"/>
        <v>2.9912408685771954</v>
      </c>
      <c r="F922" s="23">
        <f t="shared" si="52"/>
        <v>2.7529603858333993</v>
      </c>
      <c r="G922" s="125">
        <v>2.808664710169495E-2</v>
      </c>
      <c r="H922" s="8">
        <f t="shared" ref="H922:H985" si="55">(G922/100%) + 1</f>
        <v>1.028086647101695</v>
      </c>
      <c r="I922" s="5">
        <f t="shared" ref="I922:I985" si="56">D922/H922</f>
        <v>3.5295395185453136</v>
      </c>
      <c r="J922" s="5">
        <f t="shared" ref="J922:J985" si="57">E922/H922</f>
        <v>2.9095221468053087</v>
      </c>
      <c r="K922" s="5">
        <f t="shared" ref="K922:K985" si="58">F922/H922</f>
        <v>2.677751329223407</v>
      </c>
      <c r="L922">
        <v>2.21</v>
      </c>
      <c r="M922">
        <v>3.51</v>
      </c>
      <c r="N922">
        <v>3.44</v>
      </c>
      <c r="O922" s="5">
        <f t="shared" ref="O922:O985" si="59">(L922*H922)</f>
        <v>2.2720714900947456</v>
      </c>
      <c r="P922" s="5">
        <f t="shared" ref="P922:P985" si="60">(M922*H922)</f>
        <v>3.6085841313269489</v>
      </c>
      <c r="Q922" s="5">
        <f t="shared" ref="Q922:Q985" si="61">(N922*H922)</f>
        <v>3.5366180660298308</v>
      </c>
      <c r="R922" s="6">
        <f t="shared" si="53"/>
        <v>0.44012699616168321</v>
      </c>
      <c r="S922" s="6">
        <f t="shared" si="53"/>
        <v>0.27711699758328201</v>
      </c>
      <c r="T922" s="6">
        <f t="shared" si="53"/>
        <v>0.28275600625503483</v>
      </c>
      <c r="U922">
        <f t="shared" si="54"/>
        <v>0.62614400218157729</v>
      </c>
      <c r="V922">
        <f t="shared" si="54"/>
        <v>1.20638366814084</v>
      </c>
      <c r="W922">
        <f t="shared" si="54"/>
        <v>1.2846599915600296</v>
      </c>
      <c r="X922" t="s">
        <v>452</v>
      </c>
      <c r="Y922" t="s">
        <v>504</v>
      </c>
      <c r="Z922" t="s">
        <v>276</v>
      </c>
      <c r="AA922" s="26" t="s">
        <v>90</v>
      </c>
      <c r="AB922" s="26" t="s">
        <v>75</v>
      </c>
      <c r="AC922" s="128" t="s">
        <v>597</v>
      </c>
      <c r="AD922" s="72" t="s">
        <v>76</v>
      </c>
      <c r="AE922" s="72" t="str">
        <f>VLOOKUP(AD922,cs_lookup!$A$2:$B$54,2,FALSE)</f>
        <v>2</v>
      </c>
    </row>
    <row r="923" spans="1:31" x14ac:dyDescent="0.25">
      <c r="A923" s="21">
        <v>0.18097655801622761</v>
      </c>
      <c r="B923" s="21">
        <v>0.16488050801854615</v>
      </c>
      <c r="C923" s="21">
        <v>0.57778826273558903</v>
      </c>
      <c r="D923" s="22">
        <f t="shared" si="52"/>
        <v>5.5255775165661678</v>
      </c>
      <c r="E923" s="23">
        <f t="shared" si="52"/>
        <v>6.0649982949319741</v>
      </c>
      <c r="F923" s="23">
        <f t="shared" si="52"/>
        <v>1.730737822996633</v>
      </c>
      <c r="G923" s="125">
        <v>4.6669728273769584E-2</v>
      </c>
      <c r="H923" s="8">
        <f t="shared" si="55"/>
        <v>1.0466697282737696</v>
      </c>
      <c r="I923" s="5">
        <f t="shared" si="56"/>
        <v>5.279198745605532</v>
      </c>
      <c r="J923" s="5">
        <f t="shared" si="57"/>
        <v>5.7945674085126475</v>
      </c>
      <c r="K923" s="5">
        <f t="shared" si="58"/>
        <v>1.6535663316173952</v>
      </c>
      <c r="L923">
        <v>4.5999999999999996</v>
      </c>
      <c r="M923">
        <v>3.83</v>
      </c>
      <c r="N923">
        <v>1.76</v>
      </c>
      <c r="O923" s="5">
        <f t="shared" si="59"/>
        <v>4.81468075005934</v>
      </c>
      <c r="P923" s="5">
        <f t="shared" si="60"/>
        <v>4.0087450592885379</v>
      </c>
      <c r="Q923" s="5">
        <f t="shared" si="61"/>
        <v>1.8421387217618346</v>
      </c>
      <c r="R923" s="6">
        <f t="shared" si="53"/>
        <v>0.20769809088332081</v>
      </c>
      <c r="S923" s="6">
        <f t="shared" si="53"/>
        <v>0.24945462612618163</v>
      </c>
      <c r="T923" s="6">
        <f t="shared" si="53"/>
        <v>0.54284728299049756</v>
      </c>
      <c r="U923">
        <f t="shared" si="54"/>
        <v>0.87134435009272848</v>
      </c>
      <c r="V923">
        <f t="shared" si="54"/>
        <v>0.660963921892331</v>
      </c>
      <c r="W923">
        <f t="shared" si="54"/>
        <v>1.0643661317647291</v>
      </c>
      <c r="X923" t="s">
        <v>511</v>
      </c>
      <c r="Y923" t="s">
        <v>379</v>
      </c>
      <c r="Z923" t="s">
        <v>275</v>
      </c>
      <c r="AA923" s="26" t="s">
        <v>85</v>
      </c>
      <c r="AB923" s="26" t="s">
        <v>96</v>
      </c>
      <c r="AC923" s="128" t="s">
        <v>598</v>
      </c>
      <c r="AD923" s="72" t="s">
        <v>91</v>
      </c>
      <c r="AE923" s="72" t="str">
        <f>VLOOKUP(AD923,cs_lookup!$A$2:$B$54,2,FALSE)</f>
        <v>2</v>
      </c>
    </row>
    <row r="924" spans="1:31" x14ac:dyDescent="0.25">
      <c r="A924" s="21">
        <v>0.46814226246547297</v>
      </c>
      <c r="B924" s="21">
        <v>0.26800827116319059</v>
      </c>
      <c r="C924" s="21">
        <v>0.24938959672825803</v>
      </c>
      <c r="D924" s="22">
        <f t="shared" si="52"/>
        <v>2.1361028050180648</v>
      </c>
      <c r="E924" s="23">
        <f t="shared" si="52"/>
        <v>3.7312281283703319</v>
      </c>
      <c r="F924" s="23">
        <f t="shared" si="52"/>
        <v>4.009790356610698</v>
      </c>
      <c r="G924" s="125">
        <v>3.0425396450082909E-2</v>
      </c>
      <c r="H924" s="8">
        <f t="shared" si="55"/>
        <v>1.0304253964500829</v>
      </c>
      <c r="I924" s="5">
        <f t="shared" si="56"/>
        <v>2.0730300440741751</v>
      </c>
      <c r="J924" s="5">
        <f t="shared" si="57"/>
        <v>3.6210560621125807</v>
      </c>
      <c r="K924" s="5">
        <f t="shared" si="58"/>
        <v>3.8913931764733491</v>
      </c>
      <c r="L924">
        <v>1.56</v>
      </c>
      <c r="M924">
        <v>4.43</v>
      </c>
      <c r="N924">
        <v>6.11</v>
      </c>
      <c r="O924" s="5">
        <f t="shared" si="59"/>
        <v>1.6074636184621294</v>
      </c>
      <c r="P924" s="5">
        <f t="shared" si="60"/>
        <v>4.5647845062738668</v>
      </c>
      <c r="Q924" s="5">
        <f t="shared" si="61"/>
        <v>6.2958991723100066</v>
      </c>
      <c r="R924" s="6">
        <f t="shared" si="53"/>
        <v>0.6220980608921689</v>
      </c>
      <c r="S924" s="6">
        <f t="shared" si="53"/>
        <v>0.21906839164600084</v>
      </c>
      <c r="T924" s="6">
        <f t="shared" si="53"/>
        <v>0.15883354746183037</v>
      </c>
      <c r="U924">
        <f t="shared" si="54"/>
        <v>0.75252165517779712</v>
      </c>
      <c r="V924">
        <f t="shared" si="54"/>
        <v>1.2234000037589776</v>
      </c>
      <c r="W924">
        <f t="shared" si="54"/>
        <v>1.5701317556241661</v>
      </c>
      <c r="X924" t="s">
        <v>368</v>
      </c>
      <c r="Y924" t="s">
        <v>461</v>
      </c>
      <c r="Z924" t="s">
        <v>276</v>
      </c>
      <c r="AA924" s="26" t="s">
        <v>90</v>
      </c>
      <c r="AB924" s="26" t="s">
        <v>75</v>
      </c>
      <c r="AC924" s="128" t="s">
        <v>598</v>
      </c>
      <c r="AD924" s="72" t="s">
        <v>88</v>
      </c>
      <c r="AE924" s="72" t="str">
        <f>VLOOKUP(AD924,cs_lookup!$A$2:$B$54,2,FALSE)</f>
        <v>1</v>
      </c>
    </row>
    <row r="925" spans="1:31" x14ac:dyDescent="0.25">
      <c r="A925" s="21">
        <v>0.77666481074286031</v>
      </c>
      <c r="B925" s="21">
        <v>0.15894649080391121</v>
      </c>
      <c r="C925" s="21">
        <v>6.0147367963914788E-2</v>
      </c>
      <c r="D925" s="22">
        <f t="shared" si="52"/>
        <v>1.2875567248161086</v>
      </c>
      <c r="E925" s="23">
        <f t="shared" si="52"/>
        <v>6.2914254661568965</v>
      </c>
      <c r="F925" s="23">
        <f t="shared" si="52"/>
        <v>16.625831417925831</v>
      </c>
      <c r="G925" s="125">
        <v>3.1514450659781978E-2</v>
      </c>
      <c r="H925" s="8">
        <f t="shared" si="55"/>
        <v>1.031514450659782</v>
      </c>
      <c r="I925" s="5">
        <f t="shared" si="56"/>
        <v>1.2482197646310778</v>
      </c>
      <c r="J925" s="5">
        <f t="shared" si="57"/>
        <v>6.0992121459207347</v>
      </c>
      <c r="K925" s="5">
        <f t="shared" si="58"/>
        <v>16.117885122492993</v>
      </c>
      <c r="L925">
        <v>1.68</v>
      </c>
      <c r="M925">
        <v>4.1500000000000004</v>
      </c>
      <c r="N925">
        <v>5.12</v>
      </c>
      <c r="O925" s="5">
        <f t="shared" si="59"/>
        <v>1.7329442771084336</v>
      </c>
      <c r="P925" s="5">
        <f t="shared" si="60"/>
        <v>4.2807849702380958</v>
      </c>
      <c r="Q925" s="5">
        <f t="shared" si="61"/>
        <v>5.2813539873780835</v>
      </c>
      <c r="R925" s="6">
        <f t="shared" si="53"/>
        <v>0.5770525995611272</v>
      </c>
      <c r="S925" s="6">
        <f t="shared" si="53"/>
        <v>0.23360201620787796</v>
      </c>
      <c r="T925" s="6">
        <f t="shared" si="53"/>
        <v>0.18934538423099487</v>
      </c>
      <c r="U925">
        <f t="shared" si="54"/>
        <v>1.3459168390083445</v>
      </c>
      <c r="V925">
        <f t="shared" si="54"/>
        <v>0.68041574890547085</v>
      </c>
      <c r="W925">
        <f t="shared" si="54"/>
        <v>0.3176595416265181</v>
      </c>
      <c r="X925" t="s">
        <v>506</v>
      </c>
      <c r="Y925" t="s">
        <v>451</v>
      </c>
      <c r="Z925" t="s">
        <v>276</v>
      </c>
      <c r="AA925" s="26" t="s">
        <v>84</v>
      </c>
      <c r="AB925" s="26" t="s">
        <v>94</v>
      </c>
      <c r="AC925" s="128" t="s">
        <v>598</v>
      </c>
      <c r="AD925" s="72" t="s">
        <v>100</v>
      </c>
      <c r="AE925" s="72" t="str">
        <f>VLOOKUP(AD925,cs_lookup!$A$2:$B$54,2,FALSE)</f>
        <v>1</v>
      </c>
    </row>
    <row r="926" spans="1:31" x14ac:dyDescent="0.25">
      <c r="A926" s="21">
        <v>0.5480002556287239</v>
      </c>
      <c r="B926" s="21">
        <v>0.29270918649300254</v>
      </c>
      <c r="C926" s="21">
        <v>0.15497426580530865</v>
      </c>
      <c r="D926" s="22">
        <f t="shared" si="52"/>
        <v>1.8248166670154089</v>
      </c>
      <c r="E926" s="23">
        <f t="shared" si="52"/>
        <v>3.4163601490652424</v>
      </c>
      <c r="F926" s="23">
        <f t="shared" si="52"/>
        <v>6.452684223432823</v>
      </c>
      <c r="G926" s="125">
        <v>2.763542877273073E-2</v>
      </c>
      <c r="H926" s="8">
        <f t="shared" si="55"/>
        <v>1.0276354287727307</v>
      </c>
      <c r="I926" s="5">
        <f t="shared" si="56"/>
        <v>1.7757432411557901</v>
      </c>
      <c r="J926" s="5">
        <f t="shared" si="57"/>
        <v>3.3244865381347184</v>
      </c>
      <c r="K926" s="5">
        <f t="shared" si="58"/>
        <v>6.2791570266695063</v>
      </c>
      <c r="L926">
        <v>1.78</v>
      </c>
      <c r="M926">
        <v>3.89</v>
      </c>
      <c r="N926">
        <v>4.79</v>
      </c>
      <c r="O926" s="5">
        <f t="shared" si="59"/>
        <v>1.8291910632154607</v>
      </c>
      <c r="P926" s="5">
        <f t="shared" si="60"/>
        <v>3.9975018179259227</v>
      </c>
      <c r="Q926" s="5">
        <f t="shared" si="61"/>
        <v>4.9223737038213802</v>
      </c>
      <c r="R926" s="6">
        <f t="shared" si="53"/>
        <v>0.5466897472383998</v>
      </c>
      <c r="S926" s="6">
        <f t="shared" si="53"/>
        <v>0.25015623395484615</v>
      </c>
      <c r="T926" s="6">
        <f t="shared" si="53"/>
        <v>0.20315401880675399</v>
      </c>
      <c r="U926">
        <f t="shared" si="54"/>
        <v>1.0023971702358496</v>
      </c>
      <c r="V926">
        <f t="shared" si="54"/>
        <v>1.1701055051293956</v>
      </c>
      <c r="W926">
        <f t="shared" si="54"/>
        <v>0.76284125076907627</v>
      </c>
      <c r="X926" t="s">
        <v>474</v>
      </c>
      <c r="Y926" t="s">
        <v>472</v>
      </c>
      <c r="Z926" t="s">
        <v>276</v>
      </c>
      <c r="AA926" s="26" t="s">
        <v>90</v>
      </c>
      <c r="AB926" s="26" t="s">
        <v>75</v>
      </c>
      <c r="AC926" s="128" t="s">
        <v>598</v>
      </c>
      <c r="AD926" s="72" t="s">
        <v>125</v>
      </c>
      <c r="AE926" s="72" t="str">
        <f>VLOOKUP(AD926,cs_lookup!$A$2:$B$54,2,FALSE)</f>
        <v>2</v>
      </c>
    </row>
    <row r="927" spans="1:31" x14ac:dyDescent="0.25">
      <c r="A927" s="21">
        <v>0.53408767964070913</v>
      </c>
      <c r="B927" s="21">
        <v>0.22952080234837041</v>
      </c>
      <c r="C927" s="21">
        <v>0.22361694161241383</v>
      </c>
      <c r="D927" s="22">
        <f t="shared" si="52"/>
        <v>1.8723517469504611</v>
      </c>
      <c r="E927" s="23">
        <f t="shared" si="52"/>
        <v>4.3569035563154914</v>
      </c>
      <c r="F927" s="23">
        <f t="shared" si="52"/>
        <v>4.4719330869539364</v>
      </c>
      <c r="G927" s="125">
        <v>2.9086266427614582E-2</v>
      </c>
      <c r="H927" s="8">
        <f t="shared" si="55"/>
        <v>1.0290862664276146</v>
      </c>
      <c r="I927" s="5">
        <f t="shared" si="56"/>
        <v>1.8194312838807682</v>
      </c>
      <c r="J927" s="5">
        <f t="shared" si="57"/>
        <v>4.233759305174785</v>
      </c>
      <c r="K927" s="5">
        <f t="shared" si="58"/>
        <v>4.3455376219117872</v>
      </c>
      <c r="L927">
        <v>1.88</v>
      </c>
      <c r="M927">
        <v>3.93</v>
      </c>
      <c r="N927">
        <v>4.12</v>
      </c>
      <c r="O927" s="5">
        <f t="shared" si="59"/>
        <v>1.9346821808839154</v>
      </c>
      <c r="P927" s="5">
        <f t="shared" si="60"/>
        <v>4.0443090270605255</v>
      </c>
      <c r="Q927" s="5">
        <f t="shared" si="61"/>
        <v>4.2398354176817721</v>
      </c>
      <c r="R927" s="6">
        <f t="shared" si="53"/>
        <v>0.51688076206042333</v>
      </c>
      <c r="S927" s="6">
        <f t="shared" si="53"/>
        <v>0.24726102612559692</v>
      </c>
      <c r="T927" s="6">
        <f t="shared" si="53"/>
        <v>0.23585821181397959</v>
      </c>
      <c r="U927">
        <f t="shared" si="54"/>
        <v>1.033289916830517</v>
      </c>
      <c r="V927">
        <f t="shared" si="54"/>
        <v>0.92825305283568915</v>
      </c>
      <c r="W927">
        <f t="shared" si="54"/>
        <v>0.94809902904198917</v>
      </c>
      <c r="X927" t="s">
        <v>509</v>
      </c>
      <c r="Y927" t="s">
        <v>454</v>
      </c>
      <c r="Z927" t="s">
        <v>276</v>
      </c>
      <c r="AA927" s="26" t="s">
        <v>84</v>
      </c>
      <c r="AB927" s="26" t="s">
        <v>86</v>
      </c>
      <c r="AC927" s="128" t="s">
        <v>598</v>
      </c>
      <c r="AD927" s="72" t="s">
        <v>88</v>
      </c>
      <c r="AE927" s="72" t="str">
        <f>VLOOKUP(AD927,cs_lookup!$A$2:$B$54,2,FALSE)</f>
        <v>1</v>
      </c>
    </row>
    <row r="928" spans="1:31" x14ac:dyDescent="0.25">
      <c r="A928" s="21">
        <v>0.37330939774846644</v>
      </c>
      <c r="B928" s="21">
        <v>0.27411541930092126</v>
      </c>
      <c r="C928" s="21">
        <v>0.32752058530271166</v>
      </c>
      <c r="D928" s="22">
        <f t="shared" si="52"/>
        <v>2.6787431712978034</v>
      </c>
      <c r="E928" s="23">
        <f t="shared" si="52"/>
        <v>3.6480983176732926</v>
      </c>
      <c r="F928" s="23">
        <f t="shared" si="52"/>
        <v>3.0532432001968597</v>
      </c>
      <c r="G928" s="125">
        <v>2.762375727917199E-2</v>
      </c>
      <c r="H928" s="8">
        <f t="shared" si="55"/>
        <v>1.027623757279172</v>
      </c>
      <c r="I928" s="5">
        <f t="shared" si="56"/>
        <v>2.6067353467871177</v>
      </c>
      <c r="J928" s="5">
        <f t="shared" si="57"/>
        <v>3.5500330659270878</v>
      </c>
      <c r="K928" s="5">
        <f t="shared" si="58"/>
        <v>2.9711683664076607</v>
      </c>
      <c r="L928">
        <v>2.9</v>
      </c>
      <c r="M928">
        <v>3.86</v>
      </c>
      <c r="N928">
        <v>2.36</v>
      </c>
      <c r="O928" s="5">
        <f t="shared" si="59"/>
        <v>2.9801088961095985</v>
      </c>
      <c r="P928" s="5">
        <f t="shared" si="60"/>
        <v>3.9666277030976036</v>
      </c>
      <c r="Q928" s="5">
        <f t="shared" si="61"/>
        <v>2.4251920671788456</v>
      </c>
      <c r="R928" s="6">
        <f t="shared" si="53"/>
        <v>0.33555820772370304</v>
      </c>
      <c r="S928" s="6">
        <f t="shared" si="53"/>
        <v>0.25210331668361108</v>
      </c>
      <c r="T928" s="6">
        <f t="shared" si="53"/>
        <v>0.41233847559268594</v>
      </c>
      <c r="U928">
        <f t="shared" si="54"/>
        <v>1.1125026572315213</v>
      </c>
      <c r="V928">
        <f t="shared" si="54"/>
        <v>1.0873138160452498</v>
      </c>
      <c r="W928">
        <f t="shared" si="54"/>
        <v>0.79430032531390882</v>
      </c>
      <c r="X928" t="s">
        <v>522</v>
      </c>
      <c r="Y928" t="s">
        <v>469</v>
      </c>
      <c r="Z928" t="s">
        <v>276</v>
      </c>
      <c r="AA928" s="26" t="s">
        <v>90</v>
      </c>
      <c r="AB928" s="26" t="s">
        <v>75</v>
      </c>
      <c r="AC928" s="128" t="s">
        <v>598</v>
      </c>
      <c r="AD928" s="72" t="s">
        <v>79</v>
      </c>
      <c r="AE928" s="72" t="str">
        <f>VLOOKUP(AD928,cs_lookup!$A$2:$B$54,2,FALSE)</f>
        <v>2</v>
      </c>
    </row>
    <row r="929" spans="1:31" x14ac:dyDescent="0.25">
      <c r="A929" s="21">
        <v>0.25989695676447699</v>
      </c>
      <c r="B929" s="21">
        <v>0.25157064580047223</v>
      </c>
      <c r="C929" s="21">
        <v>0.4415250682207485</v>
      </c>
      <c r="D929" s="22">
        <f t="shared" si="52"/>
        <v>3.8476787587252006</v>
      </c>
      <c r="E929" s="23">
        <f t="shared" si="52"/>
        <v>3.9750265648764449</v>
      </c>
      <c r="F929" s="23">
        <f t="shared" si="52"/>
        <v>2.2648770635601414</v>
      </c>
      <c r="G929" s="125">
        <v>2.7803484913957455E-2</v>
      </c>
      <c r="H929" s="8">
        <f t="shared" si="55"/>
        <v>1.0278034849139575</v>
      </c>
      <c r="I929" s="5">
        <f t="shared" si="56"/>
        <v>3.7435938048481212</v>
      </c>
      <c r="J929" s="5">
        <f t="shared" si="57"/>
        <v>3.8674966792987808</v>
      </c>
      <c r="K929" s="5">
        <f t="shared" si="58"/>
        <v>2.2036090525123542</v>
      </c>
      <c r="L929">
        <v>2.39</v>
      </c>
      <c r="M929">
        <v>3.73</v>
      </c>
      <c r="N929">
        <v>2.93</v>
      </c>
      <c r="O929" s="5">
        <f t="shared" si="59"/>
        <v>2.4564503289443587</v>
      </c>
      <c r="P929" s="5">
        <f t="shared" si="60"/>
        <v>3.8337069987290611</v>
      </c>
      <c r="Q929" s="5">
        <f t="shared" si="61"/>
        <v>3.0114642107978957</v>
      </c>
      <c r="R929" s="6">
        <f t="shared" si="53"/>
        <v>0.40709148001773054</v>
      </c>
      <c r="S929" s="6">
        <f t="shared" si="53"/>
        <v>0.26084413867087836</v>
      </c>
      <c r="T929" s="6">
        <f t="shared" si="53"/>
        <v>0.33206438131139115</v>
      </c>
      <c r="U929">
        <f t="shared" si="54"/>
        <v>0.63842396493573728</v>
      </c>
      <c r="V929">
        <f t="shared" si="54"/>
        <v>0.96444814548006008</v>
      </c>
      <c r="W929">
        <f t="shared" si="54"/>
        <v>1.3296369411168834</v>
      </c>
      <c r="X929" t="s">
        <v>455</v>
      </c>
      <c r="Y929" t="s">
        <v>464</v>
      </c>
      <c r="Z929" t="s">
        <v>276</v>
      </c>
      <c r="AA929" s="26" t="s">
        <v>85</v>
      </c>
      <c r="AB929" s="26" t="s">
        <v>79</v>
      </c>
      <c r="AC929" s="128" t="s">
        <v>598</v>
      </c>
      <c r="AD929" s="72" t="s">
        <v>74</v>
      </c>
      <c r="AE929" s="72" t="str">
        <f>VLOOKUP(AD929,cs_lookup!$A$2:$B$54,2,FALSE)</f>
        <v>X</v>
      </c>
    </row>
    <row r="930" spans="1:31" x14ac:dyDescent="0.25">
      <c r="A930" s="21">
        <v>0.58204085460210553</v>
      </c>
      <c r="B930" s="21">
        <v>0.22804253397673574</v>
      </c>
      <c r="C930" s="21">
        <v>0.1813849610874316</v>
      </c>
      <c r="D930" s="22">
        <f t="shared" si="52"/>
        <v>1.718092453636471</v>
      </c>
      <c r="E930" s="23">
        <f t="shared" si="52"/>
        <v>4.3851468520430368</v>
      </c>
      <c r="F930" s="23">
        <f t="shared" si="52"/>
        <v>5.5131362269773714</v>
      </c>
      <c r="G930" s="125">
        <v>3.0348433333508007E-2</v>
      </c>
      <c r="H930" s="8">
        <f t="shared" si="55"/>
        <v>1.030348433333508</v>
      </c>
      <c r="I930" s="5">
        <f t="shared" si="56"/>
        <v>1.6674868404253211</v>
      </c>
      <c r="J930" s="5">
        <f t="shared" si="57"/>
        <v>4.2559843934111479</v>
      </c>
      <c r="K930" s="5">
        <f t="shared" si="58"/>
        <v>5.3507493665425452</v>
      </c>
      <c r="L930">
        <v>1.75</v>
      </c>
      <c r="M930">
        <v>4.07</v>
      </c>
      <c r="N930">
        <v>4.6900000000000004</v>
      </c>
      <c r="O930" s="5">
        <f t="shared" si="59"/>
        <v>1.8031097583336391</v>
      </c>
      <c r="P930" s="5">
        <f t="shared" si="60"/>
        <v>4.1935181236673778</v>
      </c>
      <c r="Q930" s="5">
        <f t="shared" si="61"/>
        <v>4.8323341523341528</v>
      </c>
      <c r="R930" s="6">
        <f t="shared" si="53"/>
        <v>0.55459740893652498</v>
      </c>
      <c r="S930" s="6">
        <f t="shared" si="53"/>
        <v>0.2384632593707417</v>
      </c>
      <c r="T930" s="6">
        <f t="shared" si="53"/>
        <v>0.20693933169273321</v>
      </c>
      <c r="U930">
        <f t="shared" si="54"/>
        <v>1.0494835446819073</v>
      </c>
      <c r="V930">
        <f t="shared" si="54"/>
        <v>0.95630049919847515</v>
      </c>
      <c r="W930">
        <f t="shared" si="54"/>
        <v>0.876512742182597</v>
      </c>
      <c r="X930" t="s">
        <v>458</v>
      </c>
      <c r="Y930" t="s">
        <v>467</v>
      </c>
      <c r="Z930" t="s">
        <v>276</v>
      </c>
      <c r="AA930" s="26" t="s">
        <v>84</v>
      </c>
      <c r="AB930" s="26" t="s">
        <v>86</v>
      </c>
      <c r="AC930" s="128" t="s">
        <v>598</v>
      </c>
      <c r="AD930" s="72" t="s">
        <v>75</v>
      </c>
      <c r="AE930" s="72" t="str">
        <f>VLOOKUP(AD930,cs_lookup!$A$2:$B$54,2,FALSE)</f>
        <v>X</v>
      </c>
    </row>
    <row r="931" spans="1:31" x14ac:dyDescent="0.25">
      <c r="A931" s="21">
        <v>0.28776057980201486</v>
      </c>
      <c r="B931" s="21">
        <v>0.23890096373841962</v>
      </c>
      <c r="C931" s="21">
        <v>0.4299013010870667</v>
      </c>
      <c r="D931" s="22">
        <f t="shared" si="52"/>
        <v>3.4751111520835147</v>
      </c>
      <c r="E931" s="23">
        <f t="shared" si="52"/>
        <v>4.1858349349102344</v>
      </c>
      <c r="F931" s="23">
        <f t="shared" si="52"/>
        <v>2.3261153140764113</v>
      </c>
      <c r="G931" s="125">
        <v>2.9336206085269545E-2</v>
      </c>
      <c r="H931" s="8">
        <f t="shared" si="55"/>
        <v>1.0293362060852695</v>
      </c>
      <c r="I931" s="5">
        <f t="shared" si="56"/>
        <v>3.376070064901262</v>
      </c>
      <c r="J931" s="5">
        <f t="shared" si="57"/>
        <v>4.0665381341531113</v>
      </c>
      <c r="K931" s="5">
        <f t="shared" si="58"/>
        <v>2.2598207469287419</v>
      </c>
      <c r="L931">
        <v>2.12</v>
      </c>
      <c r="M931">
        <v>3.82</v>
      </c>
      <c r="N931">
        <v>3.38</v>
      </c>
      <c r="O931" s="5">
        <f t="shared" si="59"/>
        <v>2.1821927569007715</v>
      </c>
      <c r="P931" s="5">
        <f t="shared" si="60"/>
        <v>3.9320643072457293</v>
      </c>
      <c r="Q931" s="5">
        <f t="shared" si="61"/>
        <v>3.479156376568211</v>
      </c>
      <c r="R931" s="6">
        <f t="shared" si="53"/>
        <v>0.45825466006047783</v>
      </c>
      <c r="S931" s="6">
        <f t="shared" si="53"/>
        <v>0.25431934013827567</v>
      </c>
      <c r="T931" s="6">
        <f t="shared" si="53"/>
        <v>0.28742599980124645</v>
      </c>
      <c r="U931">
        <f t="shared" si="54"/>
        <v>0.62794905296552328</v>
      </c>
      <c r="V931">
        <f t="shared" si="54"/>
        <v>0.93937395248244615</v>
      </c>
      <c r="W931">
        <f t="shared" si="54"/>
        <v>1.4956938529720385</v>
      </c>
      <c r="X931" t="s">
        <v>466</v>
      </c>
      <c r="Y931" t="s">
        <v>463</v>
      </c>
      <c r="Z931" t="s">
        <v>276</v>
      </c>
      <c r="AA931" s="26" t="s">
        <v>85</v>
      </c>
      <c r="AB931" s="26" t="s">
        <v>79</v>
      </c>
      <c r="AC931" s="128" t="s">
        <v>598</v>
      </c>
      <c r="AD931" s="72" t="s">
        <v>205</v>
      </c>
      <c r="AE931" s="72" t="str">
        <f>VLOOKUP(AD931,cs_lookup!$A$2:$B$54,2,FALSE)</f>
        <v>2</v>
      </c>
    </row>
    <row r="932" spans="1:31" x14ac:dyDescent="0.25">
      <c r="A932" s="124">
        <v>0.42080350229668462</v>
      </c>
      <c r="B932" s="124">
        <v>0.26303438413285068</v>
      </c>
      <c r="C932" s="124">
        <v>0.29550978285770002</v>
      </c>
      <c r="D932" s="120">
        <f t="shared" si="52"/>
        <v>2.376406076808165</v>
      </c>
      <c r="E932" s="121">
        <f t="shared" si="52"/>
        <v>3.8017843305798773</v>
      </c>
      <c r="F932" s="121">
        <f t="shared" si="52"/>
        <v>3.3839827241236904</v>
      </c>
      <c r="G932" s="129">
        <v>2.8228777033644459E-2</v>
      </c>
      <c r="H932" s="122">
        <f t="shared" si="55"/>
        <v>1.0282287770336445</v>
      </c>
      <c r="I932" s="122">
        <f t="shared" si="56"/>
        <v>2.3111647231503296</v>
      </c>
      <c r="J932" s="122">
        <f t="shared" si="57"/>
        <v>3.6974109415102276</v>
      </c>
      <c r="K932" s="122">
        <f t="shared" si="58"/>
        <v>3.2910795726668947</v>
      </c>
      <c r="L932" s="97">
        <v>2.36</v>
      </c>
      <c r="M932" s="97">
        <v>3.38</v>
      </c>
      <c r="N932" s="97">
        <v>3.24</v>
      </c>
      <c r="O932" s="122">
        <f t="shared" si="59"/>
        <v>2.4266199137994007</v>
      </c>
      <c r="P932" s="122">
        <f t="shared" si="60"/>
        <v>3.4754132663737183</v>
      </c>
      <c r="Q932" s="122">
        <f t="shared" si="61"/>
        <v>3.3314612375890085</v>
      </c>
      <c r="R932" s="123">
        <f t="shared" si="53"/>
        <v>0.41209585164669765</v>
      </c>
      <c r="S932" s="123">
        <f t="shared" si="53"/>
        <v>0.28773556505509063</v>
      </c>
      <c r="T932" s="123">
        <f t="shared" si="53"/>
        <v>0.30016858329821178</v>
      </c>
      <c r="U932" s="97">
        <f t="shared" si="54"/>
        <v>1.0211301584696668</v>
      </c>
      <c r="V932" s="97">
        <f t="shared" si="54"/>
        <v>0.91415318812774982</v>
      </c>
      <c r="W932" s="97">
        <f t="shared" si="54"/>
        <v>0.98447938691877246</v>
      </c>
      <c r="X932" s="97" t="s">
        <v>416</v>
      </c>
      <c r="Y932" s="97" t="s">
        <v>488</v>
      </c>
      <c r="Z932" s="97" t="s">
        <v>274</v>
      </c>
      <c r="AA932" s="117" t="s">
        <v>90</v>
      </c>
      <c r="AB932" s="117" t="s">
        <v>75</v>
      </c>
      <c r="AC932" s="130" t="s">
        <v>599</v>
      </c>
      <c r="AD932" s="72" t="s">
        <v>99</v>
      </c>
      <c r="AE932" s="72" t="str">
        <f>VLOOKUP(AD932,cs_lookup!$A$2:$B$54,2,FALSE)</f>
        <v>1</v>
      </c>
    </row>
    <row r="933" spans="1:31" x14ac:dyDescent="0.25">
      <c r="A933" s="21">
        <v>0.59876902942026144</v>
      </c>
      <c r="B933" s="21">
        <v>0.23186423424616764</v>
      </c>
      <c r="C933" s="21">
        <v>0.16273778795922506</v>
      </c>
      <c r="D933" s="22">
        <f t="shared" ref="D933:F996" si="62">(100%/A933)</f>
        <v>1.670093059035163</v>
      </c>
      <c r="E933" s="23">
        <f t="shared" si="62"/>
        <v>4.3128687063409323</v>
      </c>
      <c r="F933" s="23">
        <f t="shared" si="62"/>
        <v>6.1448543238805486</v>
      </c>
      <c r="G933" s="125">
        <v>2.7504811944250473E-2</v>
      </c>
      <c r="H933" s="8">
        <f t="shared" si="55"/>
        <v>1.0275048119442505</v>
      </c>
      <c r="I933" s="5">
        <f t="shared" si="56"/>
        <v>1.625387092713467</v>
      </c>
      <c r="J933" s="5">
        <f t="shared" si="57"/>
        <v>4.1974194730826593</v>
      </c>
      <c r="K933" s="5">
        <f t="shared" si="58"/>
        <v>5.9803654955670913</v>
      </c>
      <c r="L933">
        <v>1.99</v>
      </c>
      <c r="M933">
        <v>3.77</v>
      </c>
      <c r="N933">
        <v>3.85</v>
      </c>
      <c r="O933" s="5">
        <f t="shared" si="59"/>
        <v>2.0447345757690583</v>
      </c>
      <c r="P933" s="5">
        <f t="shared" si="60"/>
        <v>3.8736931410298241</v>
      </c>
      <c r="Q933" s="5">
        <f t="shared" si="61"/>
        <v>3.9558935259853643</v>
      </c>
      <c r="R933" s="6">
        <f t="shared" ref="R933:T996" si="63">(1/O933)</f>
        <v>0.48906103112375043</v>
      </c>
      <c r="S933" s="6">
        <f t="shared" si="63"/>
        <v>0.25815157876293454</v>
      </c>
      <c r="T933" s="6">
        <f t="shared" si="63"/>
        <v>0.25278739011331514</v>
      </c>
      <c r="U933">
        <f t="shared" ref="U933:W996" si="64">(L933/I933)</f>
        <v>1.2243237373552893</v>
      </c>
      <c r="V933">
        <f t="shared" si="64"/>
        <v>0.8981708938495121</v>
      </c>
      <c r="W933">
        <f t="shared" si="64"/>
        <v>0.64377336182107747</v>
      </c>
      <c r="X933" t="s">
        <v>328</v>
      </c>
      <c r="Y933" t="s">
        <v>406</v>
      </c>
      <c r="Z933" t="s">
        <v>281</v>
      </c>
      <c r="AA933" s="26" t="s">
        <v>84</v>
      </c>
      <c r="AB933" s="26" t="s">
        <v>86</v>
      </c>
      <c r="AC933" s="131" t="s">
        <v>599</v>
      </c>
      <c r="AD933" s="26" t="s">
        <v>94</v>
      </c>
      <c r="AE933" s="72" t="str">
        <f>VLOOKUP(AD933,cs_lookup!$A$2:$B$54,2,FALSE)</f>
        <v>1</v>
      </c>
    </row>
    <row r="934" spans="1:31" x14ac:dyDescent="0.25">
      <c r="A934" s="21">
        <v>0.74746008886783433</v>
      </c>
      <c r="B934" s="21">
        <v>0.25197125907115464</v>
      </c>
      <c r="C934" s="21">
        <v>0</v>
      </c>
      <c r="D934" s="22">
        <f t="shared" si="62"/>
        <v>1.3378640744747774</v>
      </c>
      <c r="E934" s="23">
        <f t="shared" si="62"/>
        <v>3.9687066044211341</v>
      </c>
      <c r="F934" s="23" t="e">
        <f t="shared" si="62"/>
        <v>#DIV/0!</v>
      </c>
      <c r="G934" s="125">
        <v>3.0390473292177589E-2</v>
      </c>
      <c r="H934" s="8">
        <f t="shared" si="55"/>
        <v>1.0303904732921776</v>
      </c>
      <c r="I934" s="5">
        <f t="shared" si="56"/>
        <v>1.2984049340054531</v>
      </c>
      <c r="J934" s="5">
        <f t="shared" si="57"/>
        <v>3.851653045413753</v>
      </c>
      <c r="K934" s="5" t="e">
        <f t="shared" si="58"/>
        <v>#DIV/0!</v>
      </c>
      <c r="L934">
        <v>1.86</v>
      </c>
      <c r="M934">
        <v>3.71</v>
      </c>
      <c r="N934">
        <v>4.4800000000000004</v>
      </c>
      <c r="O934" s="5">
        <f t="shared" si="59"/>
        <v>1.9165262803234504</v>
      </c>
      <c r="P934" s="5">
        <f t="shared" si="60"/>
        <v>3.8227486559139789</v>
      </c>
      <c r="Q934" s="5">
        <f t="shared" si="61"/>
        <v>4.6161493203489563</v>
      </c>
      <c r="R934" s="6">
        <f t="shared" si="63"/>
        <v>0.52177734804201636</v>
      </c>
      <c r="S934" s="6">
        <f t="shared" si="63"/>
        <v>0.26159187799411066</v>
      </c>
      <c r="T934" s="6">
        <f t="shared" si="63"/>
        <v>0.21663077396387284</v>
      </c>
      <c r="U934">
        <f t="shared" si="64"/>
        <v>1.4325269038081061</v>
      </c>
      <c r="V934">
        <f t="shared" si="64"/>
        <v>0.96322279194320937</v>
      </c>
      <c r="W934" t="e">
        <f t="shared" si="64"/>
        <v>#DIV/0!</v>
      </c>
      <c r="X934" t="s">
        <v>491</v>
      </c>
      <c r="Y934" t="s">
        <v>291</v>
      </c>
      <c r="Z934" t="s">
        <v>270</v>
      </c>
      <c r="AA934" s="26" t="s">
        <v>84</v>
      </c>
      <c r="AB934" s="26" t="s">
        <v>78</v>
      </c>
      <c r="AC934" s="131" t="s">
        <v>599</v>
      </c>
      <c r="AD934" s="26" t="s">
        <v>86</v>
      </c>
      <c r="AE934" s="72" t="str">
        <f>VLOOKUP(AD934,cs_lookup!$A$2:$B$54,2,FALSE)</f>
        <v>1</v>
      </c>
    </row>
    <row r="935" spans="1:31" x14ac:dyDescent="0.25">
      <c r="A935" s="21">
        <v>0.61613391018415253</v>
      </c>
      <c r="B935" s="21">
        <v>0.26773874787123741</v>
      </c>
      <c r="C935" s="21">
        <v>0.11386752928255325</v>
      </c>
      <c r="D935" s="22">
        <f t="shared" si="62"/>
        <v>1.6230237996495211</v>
      </c>
      <c r="E935" s="23">
        <f t="shared" si="62"/>
        <v>3.7349842260445851</v>
      </c>
      <c r="F935" s="23">
        <f t="shared" si="62"/>
        <v>8.7821348746276851</v>
      </c>
      <c r="G935" s="125">
        <v>3.07526005765133E-2</v>
      </c>
      <c r="H935" s="8">
        <f t="shared" si="55"/>
        <v>1.0307526005765133</v>
      </c>
      <c r="I935" s="5">
        <f t="shared" si="56"/>
        <v>1.5746007322627591</v>
      </c>
      <c r="J935" s="5">
        <f t="shared" si="57"/>
        <v>3.6235506211243709</v>
      </c>
      <c r="K935" s="5">
        <f t="shared" si="58"/>
        <v>8.5201190564212244</v>
      </c>
      <c r="L935">
        <v>1.6</v>
      </c>
      <c r="M935">
        <v>4.04</v>
      </c>
      <c r="N935">
        <v>6.32</v>
      </c>
      <c r="O935" s="5">
        <f t="shared" si="59"/>
        <v>1.6492041609224213</v>
      </c>
      <c r="P935" s="5">
        <f t="shared" si="60"/>
        <v>4.1642405063291141</v>
      </c>
      <c r="Q935" s="5">
        <f t="shared" si="61"/>
        <v>6.5143564356435641</v>
      </c>
      <c r="R935" s="6">
        <f t="shared" si="63"/>
        <v>0.60635306634242725</v>
      </c>
      <c r="S935" s="6">
        <f t="shared" si="63"/>
        <v>0.24013982825442662</v>
      </c>
      <c r="T935" s="6">
        <f t="shared" si="63"/>
        <v>0.15350710540314613</v>
      </c>
      <c r="U935">
        <f t="shared" si="64"/>
        <v>1.0161306083611059</v>
      </c>
      <c r="V935">
        <f t="shared" si="64"/>
        <v>1.1149285389992445</v>
      </c>
      <c r="W935">
        <f t="shared" si="64"/>
        <v>0.74177367219263268</v>
      </c>
      <c r="X935" t="s">
        <v>293</v>
      </c>
      <c r="Y935" t="s">
        <v>490</v>
      </c>
      <c r="Z935" t="s">
        <v>270</v>
      </c>
      <c r="AA935" s="26" t="s">
        <v>84</v>
      </c>
      <c r="AB935" s="26" t="s">
        <v>78</v>
      </c>
      <c r="AC935" s="131" t="s">
        <v>599</v>
      </c>
      <c r="AD935" s="26" t="s">
        <v>164</v>
      </c>
      <c r="AE935" s="72" t="str">
        <f>VLOOKUP(AD935,cs_lookup!$A$2:$B$54,2,FALSE)</f>
        <v>1</v>
      </c>
    </row>
    <row r="936" spans="1:31" x14ac:dyDescent="0.25">
      <c r="A936" s="21">
        <v>0.30604369013577987</v>
      </c>
      <c r="B936" s="21">
        <v>0.339940741296135</v>
      </c>
      <c r="C936" s="21">
        <v>0.33231647689482158</v>
      </c>
      <c r="D936" s="22">
        <f t="shared" si="62"/>
        <v>3.2675073273242075</v>
      </c>
      <c r="E936" s="23">
        <f t="shared" si="62"/>
        <v>2.9416891784937977</v>
      </c>
      <c r="F936" s="23">
        <f t="shared" si="62"/>
        <v>3.0091797112921994</v>
      </c>
      <c r="G936" s="125">
        <v>3.198163094820039E-2</v>
      </c>
      <c r="H936" s="8">
        <f t="shared" si="55"/>
        <v>1.0319816309482004</v>
      </c>
      <c r="I936" s="5">
        <f t="shared" si="56"/>
        <v>3.1662456281532569</v>
      </c>
      <c r="J936" s="5">
        <f t="shared" si="57"/>
        <v>2.8505247479947187</v>
      </c>
      <c r="K936" s="5">
        <f t="shared" si="58"/>
        <v>2.9159237151608206</v>
      </c>
      <c r="L936">
        <v>2.38</v>
      </c>
      <c r="M936">
        <v>2.98</v>
      </c>
      <c r="N936">
        <v>3.62</v>
      </c>
      <c r="O936" s="5">
        <f t="shared" si="59"/>
        <v>2.4561162816567168</v>
      </c>
      <c r="P936" s="5">
        <f t="shared" si="60"/>
        <v>3.0753052602256372</v>
      </c>
      <c r="Q936" s="5">
        <f t="shared" si="61"/>
        <v>3.7357735040324855</v>
      </c>
      <c r="R936" s="6">
        <f t="shared" si="63"/>
        <v>0.40714684702365678</v>
      </c>
      <c r="S936" s="6">
        <f t="shared" si="63"/>
        <v>0.32517097178399434</v>
      </c>
      <c r="T936" s="6">
        <f t="shared" si="63"/>
        <v>0.26768218119234893</v>
      </c>
      <c r="U936">
        <f t="shared" si="64"/>
        <v>0.75167889024079215</v>
      </c>
      <c r="V936">
        <f t="shared" si="64"/>
        <v>1.0454215498730064</v>
      </c>
      <c r="W936">
        <f t="shared" si="64"/>
        <v>1.241459089337098</v>
      </c>
      <c r="X936" t="s">
        <v>350</v>
      </c>
      <c r="Y936" t="s">
        <v>297</v>
      </c>
      <c r="Z936" t="s">
        <v>273</v>
      </c>
      <c r="AA936" s="26" t="s">
        <v>90</v>
      </c>
      <c r="AB936" s="26" t="s">
        <v>75</v>
      </c>
      <c r="AC936" s="131" t="s">
        <v>599</v>
      </c>
      <c r="AD936" s="26" t="s">
        <v>88</v>
      </c>
      <c r="AE936" s="72" t="str">
        <f>VLOOKUP(AD936,cs_lookup!$A$2:$B$54,2,FALSE)</f>
        <v>1</v>
      </c>
    </row>
    <row r="937" spans="1:31" x14ac:dyDescent="0.25">
      <c r="A937" s="21">
        <v>0.58967923899881114</v>
      </c>
      <c r="B937" s="21">
        <v>0.34239008988979991</v>
      </c>
      <c r="C937" s="21">
        <v>6.7555416734841181E-2</v>
      </c>
      <c r="D937" s="22">
        <f t="shared" si="62"/>
        <v>1.6958372177013614</v>
      </c>
      <c r="E937" s="23">
        <f t="shared" si="62"/>
        <v>2.920645280130203</v>
      </c>
      <c r="F937" s="23">
        <f t="shared" si="62"/>
        <v>14.802661997113516</v>
      </c>
      <c r="G937" s="125">
        <v>3.8660900836255063E-2</v>
      </c>
      <c r="H937" s="8">
        <f t="shared" si="55"/>
        <v>1.0386609008362551</v>
      </c>
      <c r="I937" s="5">
        <f t="shared" si="56"/>
        <v>1.6327149855511027</v>
      </c>
      <c r="J937" s="5">
        <f t="shared" si="57"/>
        <v>2.811933401727849</v>
      </c>
      <c r="K937" s="5">
        <f t="shared" si="58"/>
        <v>14.251679239293091</v>
      </c>
      <c r="L937">
        <v>1.72</v>
      </c>
      <c r="M937">
        <v>3.58</v>
      </c>
      <c r="N937">
        <v>5.62</v>
      </c>
      <c r="O937" s="5">
        <f t="shared" si="59"/>
        <v>1.7864967494383588</v>
      </c>
      <c r="P937" s="5">
        <f t="shared" si="60"/>
        <v>3.7184060249937931</v>
      </c>
      <c r="Q937" s="5">
        <f t="shared" si="61"/>
        <v>5.8372742626997534</v>
      </c>
      <c r="R937" s="6">
        <f t="shared" si="63"/>
        <v>0.55975472684984251</v>
      </c>
      <c r="S937" s="6">
        <f t="shared" si="63"/>
        <v>0.26893243859824834</v>
      </c>
      <c r="T937" s="6">
        <f t="shared" si="63"/>
        <v>0.1713128345519091</v>
      </c>
      <c r="U937">
        <f t="shared" si="64"/>
        <v>1.0534600436826611</v>
      </c>
      <c r="V937">
        <f t="shared" si="64"/>
        <v>1.2731453731443985</v>
      </c>
      <c r="W937">
        <f t="shared" si="64"/>
        <v>0.39433949541224461</v>
      </c>
      <c r="X937" t="s">
        <v>298</v>
      </c>
      <c r="Y937" t="s">
        <v>426</v>
      </c>
      <c r="Z937" t="s">
        <v>273</v>
      </c>
      <c r="AA937" s="26" t="s">
        <v>84</v>
      </c>
      <c r="AB937" s="26" t="s">
        <v>78</v>
      </c>
      <c r="AC937" s="131" t="s">
        <v>599</v>
      </c>
      <c r="AD937" s="26" t="s">
        <v>79</v>
      </c>
      <c r="AE937" s="72" t="str">
        <f>VLOOKUP(AD937,cs_lookup!$A$2:$B$54,2,FALSE)</f>
        <v>2</v>
      </c>
    </row>
    <row r="938" spans="1:31" x14ac:dyDescent="0.25">
      <c r="A938" s="21">
        <v>0.66516533628572261</v>
      </c>
      <c r="B938" s="21">
        <v>0.18369174316294576</v>
      </c>
      <c r="C938" s="21">
        <v>0.14126776002757785</v>
      </c>
      <c r="D938" s="22">
        <f t="shared" si="62"/>
        <v>1.5033856177533111</v>
      </c>
      <c r="E938" s="23">
        <f t="shared" si="62"/>
        <v>5.4439028275372134</v>
      </c>
      <c r="F938" s="23">
        <f t="shared" si="62"/>
        <v>7.0787559723802733</v>
      </c>
      <c r="G938" s="125">
        <v>4.4772343410644178E-2</v>
      </c>
      <c r="H938" s="8">
        <f t="shared" si="55"/>
        <v>1.0447723434106442</v>
      </c>
      <c r="I938" s="5">
        <f t="shared" si="56"/>
        <v>1.438960006201476</v>
      </c>
      <c r="J938" s="5">
        <f t="shared" si="57"/>
        <v>5.2106115383621958</v>
      </c>
      <c r="K938" s="5">
        <f t="shared" si="58"/>
        <v>6.7754052038473542</v>
      </c>
      <c r="L938">
        <v>2.17</v>
      </c>
      <c r="M938">
        <v>3.42</v>
      </c>
      <c r="N938">
        <v>3.43</v>
      </c>
      <c r="O938" s="5">
        <f t="shared" si="59"/>
        <v>2.2671559852010978</v>
      </c>
      <c r="P938" s="5">
        <f t="shared" si="60"/>
        <v>3.5731214144644032</v>
      </c>
      <c r="Q938" s="5">
        <f t="shared" si="61"/>
        <v>3.5835691378985097</v>
      </c>
      <c r="R938" s="6">
        <f t="shared" si="63"/>
        <v>0.44108125180954388</v>
      </c>
      <c r="S938" s="6">
        <f t="shared" si="63"/>
        <v>0.2798673439844182</v>
      </c>
      <c r="T938" s="6">
        <f t="shared" si="63"/>
        <v>0.27905140420603797</v>
      </c>
      <c r="U938">
        <f t="shared" si="64"/>
        <v>1.5080335733084769</v>
      </c>
      <c r="V938">
        <f t="shared" si="64"/>
        <v>0.65635290115581668</v>
      </c>
      <c r="W938">
        <f t="shared" si="64"/>
        <v>0.50624278501488074</v>
      </c>
      <c r="X938" t="s">
        <v>374</v>
      </c>
      <c r="Y938" t="s">
        <v>376</v>
      </c>
      <c r="Z938" t="s">
        <v>275</v>
      </c>
      <c r="AA938" s="26" t="s">
        <v>84</v>
      </c>
      <c r="AB938" s="26" t="s">
        <v>86</v>
      </c>
      <c r="AC938" s="131" t="s">
        <v>600</v>
      </c>
      <c r="AD938" s="26" t="s">
        <v>75</v>
      </c>
      <c r="AE938" s="72" t="str">
        <f>VLOOKUP(AD938,cs_lookup!$A$2:$B$54,2,FALSE)</f>
        <v>X</v>
      </c>
    </row>
    <row r="939" spans="1:31" x14ac:dyDescent="0.25">
      <c r="A939" s="21">
        <v>0.77266429838963835</v>
      </c>
      <c r="B939" s="21">
        <v>0.1691514383054257</v>
      </c>
      <c r="C939" s="21">
        <v>5.53248648949375E-2</v>
      </c>
      <c r="D939" s="22">
        <f t="shared" si="62"/>
        <v>1.2942231213272921</v>
      </c>
      <c r="E939" s="23">
        <f t="shared" si="62"/>
        <v>5.9118622343273568</v>
      </c>
      <c r="F939" s="23">
        <f t="shared" si="62"/>
        <v>18.075055436628912</v>
      </c>
      <c r="G939" s="125">
        <v>5.0188387398170775E-2</v>
      </c>
      <c r="H939" s="8">
        <f t="shared" si="55"/>
        <v>1.0501883873981708</v>
      </c>
      <c r="I939" s="5">
        <f t="shared" si="56"/>
        <v>1.2323723408651608</v>
      </c>
      <c r="J939" s="5">
        <f t="shared" si="57"/>
        <v>5.6293349891003128</v>
      </c>
      <c r="K939" s="5">
        <f t="shared" si="58"/>
        <v>17.211250527545488</v>
      </c>
      <c r="L939">
        <v>1.42</v>
      </c>
      <c r="M939">
        <v>4.47</v>
      </c>
      <c r="N939">
        <v>8.18</v>
      </c>
      <c r="O939" s="5">
        <f t="shared" si="59"/>
        <v>1.4912675101054025</v>
      </c>
      <c r="P939" s="5">
        <f t="shared" si="60"/>
        <v>4.6943420916698235</v>
      </c>
      <c r="Q939" s="5">
        <f t="shared" si="61"/>
        <v>8.590541008917036</v>
      </c>
      <c r="R939" s="6">
        <f t="shared" si="63"/>
        <v>0.67057050007702523</v>
      </c>
      <c r="S939" s="6">
        <f t="shared" si="63"/>
        <v>0.21302239599762321</v>
      </c>
      <c r="T939" s="6">
        <f t="shared" si="63"/>
        <v>0.11640710392535157</v>
      </c>
      <c r="U939">
        <f t="shared" si="64"/>
        <v>1.1522491644068538</v>
      </c>
      <c r="V939">
        <f t="shared" si="64"/>
        <v>0.79405471670365113</v>
      </c>
      <c r="W939">
        <f t="shared" si="64"/>
        <v>0.47527052069275511</v>
      </c>
      <c r="X939" t="s">
        <v>378</v>
      </c>
      <c r="Y939" t="s">
        <v>302</v>
      </c>
      <c r="Z939" t="s">
        <v>275</v>
      </c>
      <c r="AA939" s="26" t="s">
        <v>84</v>
      </c>
      <c r="AB939" s="26" t="s">
        <v>94</v>
      </c>
      <c r="AC939" s="131" t="s">
        <v>600</v>
      </c>
      <c r="AD939" s="26" t="s">
        <v>92</v>
      </c>
      <c r="AE939" s="72" t="str">
        <f>VLOOKUP(AD939,cs_lookup!$A$2:$B$54,2,FALSE)</f>
        <v>1</v>
      </c>
    </row>
    <row r="940" spans="1:31" x14ac:dyDescent="0.25">
      <c r="A940" s="21">
        <v>0.4090762190826055</v>
      </c>
      <c r="B940" s="21">
        <v>0.59092238224248472</v>
      </c>
      <c r="C940" s="21">
        <v>0</v>
      </c>
      <c r="D940" s="22">
        <f t="shared" si="62"/>
        <v>2.4445322249301129</v>
      </c>
      <c r="E940" s="23">
        <f t="shared" si="62"/>
        <v>1.692269628043384</v>
      </c>
      <c r="F940" s="23" t="e">
        <f t="shared" si="62"/>
        <v>#DIV/0!</v>
      </c>
      <c r="G940" s="125">
        <v>4.418464083954432E-2</v>
      </c>
      <c r="H940" s="8">
        <f t="shared" si="55"/>
        <v>1.0441846408395443</v>
      </c>
      <c r="I940" s="5">
        <f t="shared" si="56"/>
        <v>2.3410919193033357</v>
      </c>
      <c r="J940" s="5">
        <f t="shared" si="57"/>
        <v>1.6206612909789277</v>
      </c>
      <c r="K940" s="5" t="e">
        <f t="shared" si="58"/>
        <v>#DIV/0!</v>
      </c>
      <c r="L940">
        <v>2.77</v>
      </c>
      <c r="M940">
        <v>3.24</v>
      </c>
      <c r="N940">
        <v>2.67</v>
      </c>
      <c r="O940" s="5">
        <f t="shared" si="59"/>
        <v>2.8923914551255376</v>
      </c>
      <c r="P940" s="5">
        <f t="shared" si="60"/>
        <v>3.3831582363201238</v>
      </c>
      <c r="Q940" s="5">
        <f t="shared" si="61"/>
        <v>2.7879729910415834</v>
      </c>
      <c r="R940" s="6">
        <f t="shared" si="63"/>
        <v>0.34573466818536058</v>
      </c>
      <c r="S940" s="6">
        <f t="shared" si="63"/>
        <v>0.29558179965229897</v>
      </c>
      <c r="T940" s="6">
        <f t="shared" si="63"/>
        <v>0.35868353216234033</v>
      </c>
      <c r="U940">
        <f t="shared" si="64"/>
        <v>1.1832085605695906</v>
      </c>
      <c r="V940">
        <f t="shared" si="64"/>
        <v>1.9991839245095708</v>
      </c>
      <c r="W940" t="e">
        <f t="shared" si="64"/>
        <v>#DIV/0!</v>
      </c>
      <c r="X940" t="s">
        <v>308</v>
      </c>
      <c r="Y940" t="s">
        <v>478</v>
      </c>
      <c r="Z940" t="s">
        <v>275</v>
      </c>
      <c r="AA940" s="26" t="s">
        <v>84</v>
      </c>
      <c r="AB940" s="26" t="s">
        <v>78</v>
      </c>
      <c r="AC940" s="131" t="s">
        <v>600</v>
      </c>
      <c r="AD940" s="26" t="s">
        <v>79</v>
      </c>
      <c r="AE940" s="72" t="str">
        <f>VLOOKUP(AD940,cs_lookup!$A$2:$B$54,2,FALSE)</f>
        <v>2</v>
      </c>
    </row>
    <row r="941" spans="1:31" x14ac:dyDescent="0.25">
      <c r="A941" s="21">
        <v>0.50707240975548495</v>
      </c>
      <c r="B941" s="21">
        <v>0.24269246808247999</v>
      </c>
      <c r="C941" s="21">
        <v>0.23648762993046057</v>
      </c>
      <c r="D941" s="22">
        <f t="shared" si="62"/>
        <v>1.9721049316846273</v>
      </c>
      <c r="E941" s="23">
        <f t="shared" si="62"/>
        <v>4.1204410169834613</v>
      </c>
      <c r="F941" s="23">
        <f t="shared" si="62"/>
        <v>4.2285509829586054</v>
      </c>
      <c r="G941" s="125">
        <v>2.7436097837726381E-2</v>
      </c>
      <c r="H941" s="8">
        <f t="shared" si="55"/>
        <v>1.0274360978377264</v>
      </c>
      <c r="I941" s="5">
        <f t="shared" si="56"/>
        <v>1.9194429082596844</v>
      </c>
      <c r="J941" s="5">
        <f t="shared" si="57"/>
        <v>4.0104109887272479</v>
      </c>
      <c r="K941" s="5">
        <f t="shared" si="58"/>
        <v>4.1156340446454358</v>
      </c>
      <c r="L941">
        <v>2.4700000000000002</v>
      </c>
      <c r="M941">
        <v>3.57</v>
      </c>
      <c r="N941">
        <v>2.92</v>
      </c>
      <c r="O941" s="5">
        <f t="shared" si="59"/>
        <v>2.5377671616591844</v>
      </c>
      <c r="P941" s="5">
        <f t="shared" si="60"/>
        <v>3.6679468692806831</v>
      </c>
      <c r="Q941" s="5">
        <f t="shared" si="61"/>
        <v>3.0001134056861609</v>
      </c>
      <c r="R941" s="6">
        <f t="shared" si="63"/>
        <v>0.39404718254223253</v>
      </c>
      <c r="S941" s="6">
        <f t="shared" si="63"/>
        <v>0.27263208427992003</v>
      </c>
      <c r="T941" s="6">
        <f t="shared" si="63"/>
        <v>0.33332073317784744</v>
      </c>
      <c r="U941">
        <f t="shared" si="64"/>
        <v>1.2868317100608599</v>
      </c>
      <c r="V941">
        <f t="shared" si="64"/>
        <v>0.89018307850113443</v>
      </c>
      <c r="W941">
        <f t="shared" si="64"/>
        <v>0.70948970883332252</v>
      </c>
      <c r="X941" t="s">
        <v>315</v>
      </c>
      <c r="Y941" t="s">
        <v>313</v>
      </c>
      <c r="Z941" t="s">
        <v>268</v>
      </c>
      <c r="AA941" s="26" t="s">
        <v>84</v>
      </c>
      <c r="AB941" s="26" t="s">
        <v>86</v>
      </c>
      <c r="AC941" s="131" t="s">
        <v>600</v>
      </c>
      <c r="AD941" s="26" t="s">
        <v>75</v>
      </c>
      <c r="AE941" s="72" t="str">
        <f>VLOOKUP(AD941,cs_lookup!$A$2:$B$54,2,FALSE)</f>
        <v>X</v>
      </c>
    </row>
    <row r="942" spans="1:31" x14ac:dyDescent="0.25">
      <c r="A942" s="21">
        <v>0.32001804211088508</v>
      </c>
      <c r="B942" s="21">
        <v>0.34668627119112466</v>
      </c>
      <c r="C942" s="21">
        <v>0.3145451719977696</v>
      </c>
      <c r="D942" s="22">
        <f t="shared" si="62"/>
        <v>3.1248238174443417</v>
      </c>
      <c r="E942" s="23">
        <f t="shared" si="62"/>
        <v>2.8844522644760571</v>
      </c>
      <c r="F942" s="23">
        <f t="shared" si="62"/>
        <v>3.1791936072288238</v>
      </c>
      <c r="G942" s="125">
        <v>3.0155018466501593E-2</v>
      </c>
      <c r="H942" s="8">
        <f t="shared" si="55"/>
        <v>1.0301550184665016</v>
      </c>
      <c r="I942" s="5">
        <f t="shared" si="56"/>
        <v>3.0333530016637531</v>
      </c>
      <c r="J942" s="5">
        <f t="shared" si="57"/>
        <v>2.8000176796399825</v>
      </c>
      <c r="K942" s="5">
        <f t="shared" si="58"/>
        <v>3.086131262032195</v>
      </c>
      <c r="L942">
        <v>1.69</v>
      </c>
      <c r="M942">
        <v>4.29</v>
      </c>
      <c r="N942">
        <v>4.87</v>
      </c>
      <c r="O942" s="5">
        <f t="shared" si="59"/>
        <v>1.7409619812083876</v>
      </c>
      <c r="P942" s="5">
        <f t="shared" si="60"/>
        <v>4.419365029221292</v>
      </c>
      <c r="Q942" s="5">
        <f t="shared" si="61"/>
        <v>5.0168549399318625</v>
      </c>
      <c r="R942" s="6">
        <f t="shared" si="63"/>
        <v>0.57439508202580514</v>
      </c>
      <c r="S942" s="6">
        <f t="shared" si="63"/>
        <v>0.22627685049501411</v>
      </c>
      <c r="T942" s="6">
        <f t="shared" si="63"/>
        <v>0.19932806747918083</v>
      </c>
      <c r="U942">
        <f t="shared" si="64"/>
        <v>0.55713924461579567</v>
      </c>
      <c r="V942">
        <f t="shared" si="64"/>
        <v>1.5321331830131855</v>
      </c>
      <c r="W942">
        <f t="shared" si="64"/>
        <v>1.578027499968728</v>
      </c>
      <c r="X942" t="s">
        <v>384</v>
      </c>
      <c r="Y942" t="s">
        <v>310</v>
      </c>
      <c r="Z942" t="s">
        <v>268</v>
      </c>
      <c r="AA942" s="26" t="s">
        <v>90</v>
      </c>
      <c r="AB942" s="26" t="s">
        <v>75</v>
      </c>
      <c r="AC942" s="131" t="s">
        <v>600</v>
      </c>
      <c r="AD942" s="26" t="s">
        <v>73</v>
      </c>
      <c r="AE942" s="72" t="str">
        <f>VLOOKUP(AD942,cs_lookup!$A$2:$B$54,2,FALSE)</f>
        <v>X</v>
      </c>
    </row>
    <row r="943" spans="1:31" x14ac:dyDescent="0.25">
      <c r="A943" s="21">
        <v>0.64978749388149792</v>
      </c>
      <c r="B943" s="21">
        <v>0.23256599645702566</v>
      </c>
      <c r="C943" s="21">
        <v>0.1146856025149391</v>
      </c>
      <c r="D943" s="22">
        <f t="shared" si="62"/>
        <v>1.538964676015095</v>
      </c>
      <c r="E943" s="23">
        <f t="shared" si="62"/>
        <v>4.2998547304174943</v>
      </c>
      <c r="F943" s="23">
        <f t="shared" si="62"/>
        <v>8.7194903115213496</v>
      </c>
      <c r="G943" s="125">
        <v>2.8516387700654455E-2</v>
      </c>
      <c r="H943" s="8">
        <f t="shared" si="55"/>
        <v>1.0285163877006545</v>
      </c>
      <c r="I943" s="5">
        <f t="shared" si="56"/>
        <v>1.4962957269505408</v>
      </c>
      <c r="J943" s="5">
        <f t="shared" si="57"/>
        <v>4.1806380353649262</v>
      </c>
      <c r="K943" s="5">
        <f t="shared" si="58"/>
        <v>8.4777359075576744</v>
      </c>
      <c r="L943">
        <v>3.38</v>
      </c>
      <c r="M943">
        <v>3.97</v>
      </c>
      <c r="N943">
        <v>2.08</v>
      </c>
      <c r="O943" s="5">
        <f t="shared" si="59"/>
        <v>3.476385390428212</v>
      </c>
      <c r="P943" s="5">
        <f t="shared" si="60"/>
        <v>4.0832100591715985</v>
      </c>
      <c r="Q943" s="5">
        <f t="shared" si="61"/>
        <v>2.1393140864173614</v>
      </c>
      <c r="R943" s="6">
        <f t="shared" si="63"/>
        <v>0.28765510370437458</v>
      </c>
      <c r="S943" s="6">
        <f t="shared" si="63"/>
        <v>0.2449053527760166</v>
      </c>
      <c r="T943" s="6">
        <f t="shared" si="63"/>
        <v>0.46743954351960865</v>
      </c>
      <c r="U943">
        <f t="shared" si="64"/>
        <v>2.2589117506126004</v>
      </c>
      <c r="V943">
        <f t="shared" si="64"/>
        <v>0.94961581615459334</v>
      </c>
      <c r="W943">
        <f t="shared" si="64"/>
        <v>0.2453485249694716</v>
      </c>
      <c r="X943" t="s">
        <v>383</v>
      </c>
      <c r="Y943" t="s">
        <v>382</v>
      </c>
      <c r="Z943" t="s">
        <v>268</v>
      </c>
      <c r="AA943" s="26" t="s">
        <v>84</v>
      </c>
      <c r="AB943" s="26" t="s">
        <v>86</v>
      </c>
      <c r="AC943" s="131" t="s">
        <v>600</v>
      </c>
      <c r="AD943" s="26" t="s">
        <v>93</v>
      </c>
      <c r="AE943" s="72" t="str">
        <f>VLOOKUP(AD943,cs_lookup!$A$2:$B$54,2,FALSE)</f>
        <v>X</v>
      </c>
    </row>
    <row r="944" spans="1:31" x14ac:dyDescent="0.25">
      <c r="A944" s="21">
        <v>6.1986424415911207E-2</v>
      </c>
      <c r="B944" s="21">
        <v>0.18497647324136129</v>
      </c>
      <c r="C944" s="21">
        <v>0.62897868565896475</v>
      </c>
      <c r="D944" s="22">
        <f t="shared" si="62"/>
        <v>16.132564661098783</v>
      </c>
      <c r="E944" s="23">
        <f t="shared" si="62"/>
        <v>5.4060929072594996</v>
      </c>
      <c r="F944" s="23">
        <f t="shared" si="62"/>
        <v>1.5898789939953621</v>
      </c>
      <c r="G944" s="125">
        <v>3.5392639292695094E-2</v>
      </c>
      <c r="H944" s="8">
        <f t="shared" si="55"/>
        <v>1.0353926392926951</v>
      </c>
      <c r="I944" s="5">
        <f t="shared" si="56"/>
        <v>15.581108121571519</v>
      </c>
      <c r="J944" s="5">
        <f t="shared" si="57"/>
        <v>5.2212974113400588</v>
      </c>
      <c r="K944" s="5">
        <f t="shared" si="58"/>
        <v>1.5355324479430834</v>
      </c>
      <c r="L944">
        <v>5.51</v>
      </c>
      <c r="M944">
        <v>3.92</v>
      </c>
      <c r="N944">
        <v>1.67</v>
      </c>
      <c r="O944" s="5">
        <f t="shared" si="59"/>
        <v>5.7050134425027501</v>
      </c>
      <c r="P944" s="5">
        <f t="shared" si="60"/>
        <v>4.0587391460273645</v>
      </c>
      <c r="Q944" s="5">
        <f t="shared" si="61"/>
        <v>1.7291057076188008</v>
      </c>
      <c r="R944" s="6">
        <f t="shared" si="63"/>
        <v>0.175284424844634</v>
      </c>
      <c r="S944" s="6">
        <f t="shared" si="63"/>
        <v>0.24638193390151364</v>
      </c>
      <c r="T944" s="6">
        <f t="shared" si="63"/>
        <v>0.57833364125385234</v>
      </c>
      <c r="U944">
        <f t="shared" si="64"/>
        <v>0.35363338454545412</v>
      </c>
      <c r="V944">
        <f t="shared" si="64"/>
        <v>0.75077125303879644</v>
      </c>
      <c r="W944">
        <f t="shared" si="64"/>
        <v>1.0875706353434875</v>
      </c>
      <c r="X944" t="s">
        <v>483</v>
      </c>
      <c r="Y944" t="s">
        <v>318</v>
      </c>
      <c r="Z944" t="s">
        <v>279</v>
      </c>
      <c r="AA944" s="26" t="s">
        <v>85</v>
      </c>
      <c r="AB944" s="26" t="s">
        <v>77</v>
      </c>
      <c r="AC944" s="131" t="s">
        <v>600</v>
      </c>
      <c r="AD944" s="26" t="s">
        <v>77</v>
      </c>
      <c r="AE944" s="72" t="str">
        <f>VLOOKUP(AD944,cs_lookup!$A$2:$B$54,2,FALSE)</f>
        <v>2</v>
      </c>
    </row>
    <row r="945" spans="1:31" x14ac:dyDescent="0.25">
      <c r="A945" s="21">
        <v>0.4784576694944413</v>
      </c>
      <c r="B945" s="21">
        <v>0.29036912858431013</v>
      </c>
      <c r="C945" s="21">
        <v>0.22088253337407437</v>
      </c>
      <c r="D945" s="22">
        <f t="shared" si="62"/>
        <v>2.0900490550326896</v>
      </c>
      <c r="E945" s="23">
        <f t="shared" si="62"/>
        <v>3.4438922790293973</v>
      </c>
      <c r="F945" s="23">
        <f t="shared" si="62"/>
        <v>4.5272932391917813</v>
      </c>
      <c r="G945" s="125">
        <v>3.4846087658942926E-2</v>
      </c>
      <c r="H945" s="8">
        <f t="shared" si="55"/>
        <v>1.0348460876589429</v>
      </c>
      <c r="I945" s="5">
        <f t="shared" si="56"/>
        <v>2.0196714081036493</v>
      </c>
      <c r="J945" s="5">
        <f t="shared" si="57"/>
        <v>3.327927041614724</v>
      </c>
      <c r="K945" s="5">
        <f t="shared" si="58"/>
        <v>4.3748469392521425</v>
      </c>
      <c r="L945">
        <v>2.11</v>
      </c>
      <c r="M945">
        <v>3.27</v>
      </c>
      <c r="N945">
        <v>3.92</v>
      </c>
      <c r="O945" s="5">
        <f t="shared" si="59"/>
        <v>2.1835252449603693</v>
      </c>
      <c r="P945" s="5">
        <f t="shared" si="60"/>
        <v>3.3839467066447435</v>
      </c>
      <c r="Q945" s="5">
        <f t="shared" si="61"/>
        <v>4.0565966636230559</v>
      </c>
      <c r="R945" s="6">
        <f t="shared" si="63"/>
        <v>0.45797501187953971</v>
      </c>
      <c r="S945" s="6">
        <f t="shared" si="63"/>
        <v>0.29551292815468766</v>
      </c>
      <c r="T945" s="6">
        <f t="shared" si="63"/>
        <v>0.24651205996577263</v>
      </c>
      <c r="U945">
        <f t="shared" si="64"/>
        <v>1.0447243999860174</v>
      </c>
      <c r="V945">
        <f t="shared" si="64"/>
        <v>0.98259365638418039</v>
      </c>
      <c r="W945">
        <f t="shared" si="64"/>
        <v>0.89603134793787864</v>
      </c>
      <c r="X945" t="s">
        <v>391</v>
      </c>
      <c r="Y945" t="s">
        <v>482</v>
      </c>
      <c r="Z945" t="s">
        <v>279</v>
      </c>
      <c r="AA945" s="26" t="s">
        <v>90</v>
      </c>
      <c r="AB945" s="26" t="s">
        <v>75</v>
      </c>
      <c r="AC945" s="131" t="s">
        <v>600</v>
      </c>
      <c r="AD945" s="26" t="s">
        <v>86</v>
      </c>
      <c r="AE945" s="72" t="str">
        <f>VLOOKUP(AD945,cs_lookup!$A$2:$B$54,2,FALSE)</f>
        <v>1</v>
      </c>
    </row>
    <row r="946" spans="1:31" x14ac:dyDescent="0.25">
      <c r="A946" s="21">
        <v>0.68263440936353381</v>
      </c>
      <c r="B946" s="21">
        <v>0.24390638639246764</v>
      </c>
      <c r="C946" s="21">
        <v>7.246843869760336E-2</v>
      </c>
      <c r="D946" s="22">
        <f t="shared" si="62"/>
        <v>1.4649129699341812</v>
      </c>
      <c r="E946" s="23">
        <f t="shared" si="62"/>
        <v>4.0999336458165088</v>
      </c>
      <c r="F946" s="23">
        <f t="shared" si="62"/>
        <v>13.79911059175436</v>
      </c>
      <c r="G946" s="125">
        <v>3.9688414405110395E-2</v>
      </c>
      <c r="H946" s="8">
        <f t="shared" si="55"/>
        <v>1.0396884144051104</v>
      </c>
      <c r="I946" s="5">
        <f t="shared" si="56"/>
        <v>1.4089922996519837</v>
      </c>
      <c r="J946" s="5">
        <f t="shared" si="57"/>
        <v>3.9434253464894207</v>
      </c>
      <c r="K946" s="5">
        <f t="shared" si="58"/>
        <v>13.272351986003368</v>
      </c>
      <c r="L946">
        <v>1.35</v>
      </c>
      <c r="M946">
        <v>4.84</v>
      </c>
      <c r="N946">
        <v>10.83</v>
      </c>
      <c r="O946" s="5">
        <f t="shared" si="59"/>
        <v>1.403579359446899</v>
      </c>
      <c r="P946" s="5">
        <f t="shared" si="60"/>
        <v>5.0320919257207342</v>
      </c>
      <c r="Q946" s="5">
        <f t="shared" si="61"/>
        <v>11.259825528007346</v>
      </c>
      <c r="R946" s="6">
        <f t="shared" si="63"/>
        <v>0.71246416760792541</v>
      </c>
      <c r="S946" s="6">
        <f t="shared" si="63"/>
        <v>0.19872450956006182</v>
      </c>
      <c r="T946" s="6">
        <f t="shared" si="63"/>
        <v>8.8811322832012859E-2</v>
      </c>
      <c r="U946">
        <f t="shared" si="64"/>
        <v>0.9581315670308812</v>
      </c>
      <c r="V946">
        <f t="shared" si="64"/>
        <v>1.2273593575972579</v>
      </c>
      <c r="W946">
        <f t="shared" si="64"/>
        <v>0.81598197602210965</v>
      </c>
      <c r="X946" t="s">
        <v>385</v>
      </c>
      <c r="Y946" t="s">
        <v>480</v>
      </c>
      <c r="Z946" t="s">
        <v>279</v>
      </c>
      <c r="AA946" s="26" t="s">
        <v>84</v>
      </c>
      <c r="AB946" s="26" t="s">
        <v>94</v>
      </c>
      <c r="AC946" s="131" t="s">
        <v>600</v>
      </c>
      <c r="AD946" s="26" t="s">
        <v>100</v>
      </c>
      <c r="AE946" s="72" t="str">
        <f>VLOOKUP(AD946,cs_lookup!$A$2:$B$54,2,FALSE)</f>
        <v>1</v>
      </c>
    </row>
    <row r="947" spans="1:31" x14ac:dyDescent="0.25">
      <c r="A947" s="21">
        <v>0.39005598006102044</v>
      </c>
      <c r="B947" s="21">
        <v>0.27818617047526001</v>
      </c>
      <c r="C947" s="21">
        <v>0.30958566409046556</v>
      </c>
      <c r="D947" s="22">
        <f t="shared" si="62"/>
        <v>2.5637345691855815</v>
      </c>
      <c r="E947" s="23">
        <f t="shared" si="62"/>
        <v>3.5947150007190354</v>
      </c>
      <c r="F947" s="23">
        <f t="shared" si="62"/>
        <v>3.2301237298500522</v>
      </c>
      <c r="G947" s="125">
        <v>2.9395766237871435E-2</v>
      </c>
      <c r="H947" s="8">
        <f t="shared" si="55"/>
        <v>1.0293957662378714</v>
      </c>
      <c r="I947" s="5">
        <f t="shared" si="56"/>
        <v>2.4905237162138834</v>
      </c>
      <c r="J947" s="5">
        <f t="shared" si="57"/>
        <v>3.4920631292827498</v>
      </c>
      <c r="K947" s="5">
        <f t="shared" si="58"/>
        <v>3.1378832474269567</v>
      </c>
      <c r="L947">
        <v>2.09</v>
      </c>
      <c r="M947">
        <v>3.33</v>
      </c>
      <c r="N947">
        <v>3.99</v>
      </c>
      <c r="O947" s="5">
        <f t="shared" si="59"/>
        <v>2.1514371514371513</v>
      </c>
      <c r="P947" s="5">
        <f t="shared" si="60"/>
        <v>3.4278879015721118</v>
      </c>
      <c r="Q947" s="5">
        <f t="shared" si="61"/>
        <v>4.1072891072891071</v>
      </c>
      <c r="R947" s="6">
        <f t="shared" si="63"/>
        <v>0.46480558325024929</v>
      </c>
      <c r="S947" s="6">
        <f t="shared" si="63"/>
        <v>0.29172482552342976</v>
      </c>
      <c r="T947" s="6">
        <f t="shared" si="63"/>
        <v>0.24346959122632106</v>
      </c>
      <c r="U947">
        <f t="shared" si="64"/>
        <v>0.83918092664350807</v>
      </c>
      <c r="V947">
        <f t="shared" si="64"/>
        <v>0.95359100815682085</v>
      </c>
      <c r="W947">
        <f t="shared" si="64"/>
        <v>1.2715578258916336</v>
      </c>
      <c r="X947" t="s">
        <v>289</v>
      </c>
      <c r="Y947" t="s">
        <v>540</v>
      </c>
      <c r="Z947" t="s">
        <v>283</v>
      </c>
      <c r="AA947" s="26" t="s">
        <v>90</v>
      </c>
      <c r="AB947" s="26" t="s">
        <v>75</v>
      </c>
      <c r="AC947" s="131" t="s">
        <v>600</v>
      </c>
      <c r="AD947" s="26" t="s">
        <v>87</v>
      </c>
      <c r="AE947" s="72" t="str">
        <f>VLOOKUP(AD947,cs_lookup!$A$2:$B$54,2,FALSE)</f>
        <v>2</v>
      </c>
    </row>
    <row r="948" spans="1:31" x14ac:dyDescent="0.25">
      <c r="A948" s="21">
        <v>0.31502849472776512</v>
      </c>
      <c r="B948" s="21">
        <v>0.36249520772059107</v>
      </c>
      <c r="C948" s="21">
        <v>0.30585845300461739</v>
      </c>
      <c r="D948" s="22">
        <f t="shared" si="62"/>
        <v>3.1743160277109523</v>
      </c>
      <c r="E948" s="23">
        <f t="shared" si="62"/>
        <v>2.7586571593266234</v>
      </c>
      <c r="F948" s="23">
        <f t="shared" si="62"/>
        <v>3.2694862286016448</v>
      </c>
      <c r="G948" s="125">
        <v>2.7824758797445837E-2</v>
      </c>
      <c r="H948" s="8">
        <f t="shared" si="55"/>
        <v>1.0278247587974458</v>
      </c>
      <c r="I948" s="5">
        <f t="shared" si="56"/>
        <v>3.0883825287735815</v>
      </c>
      <c r="J948" s="5">
        <f t="shared" si="57"/>
        <v>2.683976169784283</v>
      </c>
      <c r="K948" s="5">
        <f t="shared" si="58"/>
        <v>3.1809763294931144</v>
      </c>
      <c r="L948">
        <v>2.7</v>
      </c>
      <c r="M948">
        <v>3.14</v>
      </c>
      <c r="N948">
        <v>2.95</v>
      </c>
      <c r="O948" s="5">
        <f t="shared" si="59"/>
        <v>2.775126848753104</v>
      </c>
      <c r="P948" s="5">
        <f t="shared" si="60"/>
        <v>3.22736974262398</v>
      </c>
      <c r="Q948" s="5">
        <f t="shared" si="61"/>
        <v>3.0320830384524653</v>
      </c>
      <c r="R948" s="6">
        <f t="shared" si="63"/>
        <v>0.36034388858632221</v>
      </c>
      <c r="S948" s="6">
        <f t="shared" si="63"/>
        <v>0.30984984050416242</v>
      </c>
      <c r="T948" s="6">
        <f t="shared" si="63"/>
        <v>0.32980627090951525</v>
      </c>
      <c r="U948">
        <f t="shared" si="64"/>
        <v>0.87424403384129656</v>
      </c>
      <c r="V948">
        <f t="shared" si="64"/>
        <v>1.1699060652436302</v>
      </c>
      <c r="W948">
        <f t="shared" si="64"/>
        <v>0.92738822752261096</v>
      </c>
      <c r="X948" t="s">
        <v>331</v>
      </c>
      <c r="Y948" t="s">
        <v>414</v>
      </c>
      <c r="Z948" t="s">
        <v>283</v>
      </c>
      <c r="AA948" s="26" t="s">
        <v>90</v>
      </c>
      <c r="AB948" s="26" t="s">
        <v>75</v>
      </c>
      <c r="AC948" s="131" t="s">
        <v>600</v>
      </c>
      <c r="AD948" s="26" t="s">
        <v>76</v>
      </c>
      <c r="AE948" s="72" t="str">
        <f>VLOOKUP(AD948,cs_lookup!$A$2:$B$54,2,FALSE)</f>
        <v>2</v>
      </c>
    </row>
    <row r="949" spans="1:31" x14ac:dyDescent="0.25">
      <c r="A949" s="21">
        <v>2.7076134359142603E-2</v>
      </c>
      <c r="B949" s="21">
        <v>7.7583180347746042E-2</v>
      </c>
      <c r="C949" s="21">
        <v>0.70803756180841615</v>
      </c>
      <c r="D949" s="22">
        <f t="shared" si="62"/>
        <v>36.932893992023544</v>
      </c>
      <c r="E949" s="23">
        <f t="shared" si="62"/>
        <v>12.889391689252298</v>
      </c>
      <c r="F949" s="23">
        <f t="shared" si="62"/>
        <v>1.4123544483231587</v>
      </c>
      <c r="G949" s="125">
        <v>4.0093296143118184E-2</v>
      </c>
      <c r="H949" s="8">
        <f t="shared" si="55"/>
        <v>1.0400932961431182</v>
      </c>
      <c r="I949" s="5">
        <f t="shared" si="56"/>
        <v>35.509212614847513</v>
      </c>
      <c r="J949" s="5">
        <f t="shared" si="57"/>
        <v>12.392534147704669</v>
      </c>
      <c r="K949" s="5">
        <f t="shared" si="58"/>
        <v>1.3579113081109764</v>
      </c>
      <c r="L949">
        <v>14.05</v>
      </c>
      <c r="M949">
        <v>5.92</v>
      </c>
      <c r="N949">
        <v>1.25</v>
      </c>
      <c r="O949" s="5">
        <f t="shared" si="59"/>
        <v>14.613310810810811</v>
      </c>
      <c r="P949" s="5">
        <f t="shared" si="60"/>
        <v>6.1573523131672596</v>
      </c>
      <c r="Q949" s="5">
        <f t="shared" si="61"/>
        <v>1.3001166201788976</v>
      </c>
      <c r="R949" s="6">
        <f t="shared" si="63"/>
        <v>6.8430762401919767E-2</v>
      </c>
      <c r="S949" s="6">
        <f t="shared" si="63"/>
        <v>0.16240746820050214</v>
      </c>
      <c r="T949" s="6">
        <f t="shared" si="63"/>
        <v>0.76916176939757819</v>
      </c>
      <c r="U949">
        <f t="shared" si="64"/>
        <v>0.39567196694542461</v>
      </c>
      <c r="V949">
        <f t="shared" si="64"/>
        <v>0.47770697497706677</v>
      </c>
      <c r="W949">
        <f t="shared" si="64"/>
        <v>0.92053140181806536</v>
      </c>
      <c r="X949" t="s">
        <v>290</v>
      </c>
      <c r="Y949" t="s">
        <v>413</v>
      </c>
      <c r="Z949" t="s">
        <v>283</v>
      </c>
      <c r="AA949" s="26" t="s">
        <v>85</v>
      </c>
      <c r="AB949" s="26" t="s">
        <v>87</v>
      </c>
      <c r="AC949" s="131" t="s">
        <v>600</v>
      </c>
      <c r="AD949" s="26" t="s">
        <v>79</v>
      </c>
      <c r="AE949" s="72" t="str">
        <f>VLOOKUP(AD949,cs_lookup!$A$2:$B$54,2,FALSE)</f>
        <v>2</v>
      </c>
    </row>
    <row r="950" spans="1:31" x14ac:dyDescent="0.25">
      <c r="A950" s="21">
        <v>0.62177320830740801</v>
      </c>
      <c r="B950" s="21">
        <v>0.21122545640984783</v>
      </c>
      <c r="C950" s="21">
        <v>0.15956357401753518</v>
      </c>
      <c r="D950" s="22">
        <f t="shared" si="62"/>
        <v>1.6083034563714984</v>
      </c>
      <c r="E950" s="23">
        <f t="shared" si="62"/>
        <v>4.7342778517172022</v>
      </c>
      <c r="F950" s="23">
        <f t="shared" si="62"/>
        <v>6.2670945180139004</v>
      </c>
      <c r="G950" s="125">
        <v>2.7920996141335142E-2</v>
      </c>
      <c r="H950" s="8">
        <f t="shared" si="55"/>
        <v>1.0279209961413351</v>
      </c>
      <c r="I950" s="5">
        <f t="shared" si="56"/>
        <v>1.5646177696620986</v>
      </c>
      <c r="J950" s="5">
        <f t="shared" si="57"/>
        <v>4.6056826054618867</v>
      </c>
      <c r="K950" s="5">
        <f t="shared" si="58"/>
        <v>6.0968640017468809</v>
      </c>
      <c r="L950">
        <v>1.98</v>
      </c>
      <c r="M950">
        <v>3.54</v>
      </c>
      <c r="N950">
        <v>4.16</v>
      </c>
      <c r="O950" s="5">
        <f t="shared" si="59"/>
        <v>2.0352835723598437</v>
      </c>
      <c r="P950" s="5">
        <f t="shared" si="60"/>
        <v>3.6388403263403264</v>
      </c>
      <c r="Q950" s="5">
        <f t="shared" si="61"/>
        <v>4.2761513439479542</v>
      </c>
      <c r="R950" s="6">
        <f t="shared" si="63"/>
        <v>0.4913320254634263</v>
      </c>
      <c r="S950" s="6">
        <f t="shared" si="63"/>
        <v>0.27481282780157745</v>
      </c>
      <c r="T950" s="6">
        <f t="shared" si="63"/>
        <v>0.23385514673499619</v>
      </c>
      <c r="U950">
        <f t="shared" si="64"/>
        <v>1.2654847966015426</v>
      </c>
      <c r="V950">
        <f t="shared" si="64"/>
        <v>0.76861570873379514</v>
      </c>
      <c r="W950">
        <f t="shared" si="64"/>
        <v>0.68231799148022199</v>
      </c>
      <c r="X950" t="s">
        <v>412</v>
      </c>
      <c r="Y950" t="s">
        <v>333</v>
      </c>
      <c r="Z950" t="s">
        <v>283</v>
      </c>
      <c r="AA950" s="26" t="s">
        <v>84</v>
      </c>
      <c r="AB950" s="26" t="s">
        <v>86</v>
      </c>
      <c r="AC950" s="131" t="s">
        <v>600</v>
      </c>
      <c r="AD950" s="26" t="s">
        <v>73</v>
      </c>
      <c r="AE950" s="72" t="str">
        <f>VLOOKUP(AD950,cs_lookup!$A$2:$B$54,2,FALSE)</f>
        <v>X</v>
      </c>
    </row>
    <row r="951" spans="1:31" x14ac:dyDescent="0.25">
      <c r="A951" s="21">
        <v>0.50416486337726207</v>
      </c>
      <c r="B951" s="21">
        <v>0.23345202437708434</v>
      </c>
      <c r="C951" s="21">
        <v>0.24717065327325738</v>
      </c>
      <c r="D951" s="22">
        <f t="shared" si="62"/>
        <v>1.9834781688300815</v>
      </c>
      <c r="E951" s="23">
        <f t="shared" si="62"/>
        <v>4.2835353545049832</v>
      </c>
      <c r="F951" s="23">
        <f t="shared" si="62"/>
        <v>4.0457877452565478</v>
      </c>
      <c r="G951" s="125">
        <v>2.811373997814659E-2</v>
      </c>
      <c r="H951" s="8">
        <f t="shared" si="55"/>
        <v>1.0281137399781466</v>
      </c>
      <c r="I951" s="5">
        <f t="shared" si="56"/>
        <v>1.9292400166466426</v>
      </c>
      <c r="J951" s="5">
        <f t="shared" si="57"/>
        <v>4.1664022062345296</v>
      </c>
      <c r="K951" s="5">
        <f t="shared" si="58"/>
        <v>3.9351557983677412</v>
      </c>
      <c r="L951">
        <v>2.95</v>
      </c>
      <c r="M951">
        <v>3.3</v>
      </c>
      <c r="N951">
        <v>2.59</v>
      </c>
      <c r="O951" s="5">
        <f t="shared" si="59"/>
        <v>3.0329355329355328</v>
      </c>
      <c r="P951" s="5">
        <f t="shared" si="60"/>
        <v>3.3927753419278837</v>
      </c>
      <c r="Q951" s="5">
        <f t="shared" si="61"/>
        <v>2.6628145865433996</v>
      </c>
      <c r="R951" s="6">
        <f t="shared" si="63"/>
        <v>0.32971356929308515</v>
      </c>
      <c r="S951" s="6">
        <f t="shared" si="63"/>
        <v>0.29474394830745498</v>
      </c>
      <c r="T951" s="6">
        <f t="shared" si="63"/>
        <v>0.37554248239945998</v>
      </c>
      <c r="U951">
        <f t="shared" si="64"/>
        <v>1.5290995285944864</v>
      </c>
      <c r="V951">
        <f t="shared" si="64"/>
        <v>0.79205027182971888</v>
      </c>
      <c r="W951">
        <f t="shared" si="64"/>
        <v>0.65816962090149089</v>
      </c>
      <c r="X951" t="s">
        <v>332</v>
      </c>
      <c r="Y951" t="s">
        <v>523</v>
      </c>
      <c r="Z951" t="s">
        <v>283</v>
      </c>
      <c r="AA951" s="26" t="s">
        <v>84</v>
      </c>
      <c r="AB951" s="26" t="s">
        <v>86</v>
      </c>
      <c r="AC951" s="131" t="s">
        <v>600</v>
      </c>
      <c r="AD951" s="26" t="s">
        <v>74</v>
      </c>
      <c r="AE951" s="72" t="str">
        <f>VLOOKUP(AD951,cs_lookup!$A$2:$B$54,2,FALSE)</f>
        <v>X</v>
      </c>
    </row>
    <row r="952" spans="1:31" x14ac:dyDescent="0.25">
      <c r="A952" s="21">
        <v>0.27548009950878072</v>
      </c>
      <c r="B952" s="21">
        <v>0.30507006119485819</v>
      </c>
      <c r="C952" s="21">
        <v>0.38616324697155319</v>
      </c>
      <c r="D952" s="22">
        <f t="shared" si="62"/>
        <v>3.6300262769729605</v>
      </c>
      <c r="E952" s="23">
        <f t="shared" si="62"/>
        <v>3.2779355538309196</v>
      </c>
      <c r="F952" s="23">
        <f t="shared" si="62"/>
        <v>2.5895783916320374</v>
      </c>
      <c r="G952" s="125">
        <v>3.835594428592759E-2</v>
      </c>
      <c r="H952" s="8">
        <f t="shared" si="55"/>
        <v>1.0383559442859276</v>
      </c>
      <c r="I952" s="5">
        <f t="shared" si="56"/>
        <v>3.4959363375815333</v>
      </c>
      <c r="J952" s="5">
        <f t="shared" si="57"/>
        <v>3.1568515323376323</v>
      </c>
      <c r="K952" s="5">
        <f t="shared" si="58"/>
        <v>2.4939216709669614</v>
      </c>
      <c r="L952">
        <v>3.38</v>
      </c>
      <c r="M952">
        <v>3.23</v>
      </c>
      <c r="N952">
        <v>2.31</v>
      </c>
      <c r="O952" s="5">
        <f t="shared" si="59"/>
        <v>3.509643091686435</v>
      </c>
      <c r="P952" s="5">
        <f t="shared" si="60"/>
        <v>3.3538897000435459</v>
      </c>
      <c r="Q952" s="5">
        <f t="shared" si="61"/>
        <v>2.3986022313004929</v>
      </c>
      <c r="R952" s="6">
        <f t="shared" si="63"/>
        <v>0.28492925744181163</v>
      </c>
      <c r="S952" s="6">
        <f t="shared" si="63"/>
        <v>0.29816126630133849</v>
      </c>
      <c r="T952" s="6">
        <f t="shared" si="63"/>
        <v>0.41690947625684988</v>
      </c>
      <c r="U952">
        <f t="shared" si="64"/>
        <v>0.96683682813808403</v>
      </c>
      <c r="V952">
        <f t="shared" si="64"/>
        <v>1.0231713360330892</v>
      </c>
      <c r="W952">
        <f t="shared" si="64"/>
        <v>0.92625202583221078</v>
      </c>
      <c r="X952" t="s">
        <v>526</v>
      </c>
      <c r="Y952" t="s">
        <v>533</v>
      </c>
      <c r="Z952" t="s">
        <v>277</v>
      </c>
      <c r="AA952" s="26" t="s">
        <v>90</v>
      </c>
      <c r="AB952" s="26" t="s">
        <v>75</v>
      </c>
      <c r="AC952" s="131" t="s">
        <v>600</v>
      </c>
      <c r="AD952" s="26" t="s">
        <v>76</v>
      </c>
      <c r="AE952" s="72" t="str">
        <f>VLOOKUP(AD952,cs_lookup!$A$2:$B$54,2,FALSE)</f>
        <v>2</v>
      </c>
    </row>
    <row r="953" spans="1:31" x14ac:dyDescent="0.25">
      <c r="A953" s="21">
        <v>0.53267761703744443</v>
      </c>
      <c r="B953" s="21">
        <v>0.29688747108871455</v>
      </c>
      <c r="C953" s="21">
        <v>0.16544713700033972</v>
      </c>
      <c r="D953" s="22">
        <f t="shared" si="62"/>
        <v>1.8773080903260579</v>
      </c>
      <c r="E953" s="23">
        <f t="shared" si="62"/>
        <v>3.3682795583555785</v>
      </c>
      <c r="F953" s="23">
        <f t="shared" si="62"/>
        <v>6.044226682495851</v>
      </c>
      <c r="G953" s="125">
        <v>3.1919441347755484E-2</v>
      </c>
      <c r="H953" s="8">
        <f t="shared" si="55"/>
        <v>1.0319194413477555</v>
      </c>
      <c r="I953" s="5">
        <f t="shared" si="56"/>
        <v>1.8192389978370489</v>
      </c>
      <c r="J953" s="5">
        <f t="shared" si="57"/>
        <v>3.2640915786569358</v>
      </c>
      <c r="K953" s="5">
        <f t="shared" si="58"/>
        <v>5.8572660232098048</v>
      </c>
      <c r="L953">
        <v>1.63</v>
      </c>
      <c r="M953">
        <v>4.0999999999999996</v>
      </c>
      <c r="N953">
        <v>5.73</v>
      </c>
      <c r="O953" s="5">
        <f t="shared" si="59"/>
        <v>1.6820286893968412</v>
      </c>
      <c r="P953" s="5">
        <f t="shared" si="60"/>
        <v>4.2308697095257974</v>
      </c>
      <c r="Q953" s="5">
        <f t="shared" si="61"/>
        <v>5.9128983989226391</v>
      </c>
      <c r="R953" s="6">
        <f t="shared" si="63"/>
        <v>0.59452018048431154</v>
      </c>
      <c r="S953" s="6">
        <f t="shared" si="63"/>
        <v>0.23635802297303113</v>
      </c>
      <c r="T953" s="6">
        <f t="shared" si="63"/>
        <v>0.16912179654265752</v>
      </c>
      <c r="U953">
        <f t="shared" si="64"/>
        <v>0.89597903405652513</v>
      </c>
      <c r="V953">
        <f t="shared" si="64"/>
        <v>1.2560922085669581</v>
      </c>
      <c r="W953">
        <f t="shared" si="64"/>
        <v>0.9782721114756433</v>
      </c>
      <c r="X953" t="s">
        <v>335</v>
      </c>
      <c r="Y953" t="s">
        <v>334</v>
      </c>
      <c r="Z953" t="s">
        <v>272</v>
      </c>
      <c r="AA953" s="26" t="s">
        <v>90</v>
      </c>
      <c r="AB953" s="26" t="s">
        <v>75</v>
      </c>
      <c r="AC953" s="131" t="s">
        <v>600</v>
      </c>
      <c r="AD953" s="26" t="s">
        <v>89</v>
      </c>
      <c r="AE953" s="72" t="str">
        <f>VLOOKUP(AD953,cs_lookup!$A$2:$B$54,2,FALSE)</f>
        <v>1</v>
      </c>
    </row>
    <row r="954" spans="1:31" x14ac:dyDescent="0.25">
      <c r="A954" s="21">
        <v>0.21767128237783265</v>
      </c>
      <c r="B954" s="21">
        <v>0.23547455754366134</v>
      </c>
      <c r="C954" s="21">
        <v>0.48831778895151023</v>
      </c>
      <c r="D954" s="22">
        <f t="shared" si="62"/>
        <v>4.5940832850160058</v>
      </c>
      <c r="E954" s="23">
        <f t="shared" si="62"/>
        <v>4.2467433018303113</v>
      </c>
      <c r="F954" s="23">
        <f t="shared" si="62"/>
        <v>2.0478467559970452</v>
      </c>
      <c r="G954" s="125">
        <v>2.7400289075766082E-2</v>
      </c>
      <c r="H954" s="8">
        <f t="shared" si="55"/>
        <v>1.0274002890757661</v>
      </c>
      <c r="I954" s="5">
        <f t="shared" si="56"/>
        <v>4.4715612151022208</v>
      </c>
      <c r="J954" s="5">
        <f t="shared" si="57"/>
        <v>4.1334846281293318</v>
      </c>
      <c r="K954" s="5">
        <f t="shared" si="58"/>
        <v>1.9932316330563402</v>
      </c>
      <c r="L954">
        <v>2.98</v>
      </c>
      <c r="M954">
        <v>3.32</v>
      </c>
      <c r="N954">
        <v>2.56</v>
      </c>
      <c r="O954" s="5">
        <f t="shared" si="59"/>
        <v>3.0616528614457827</v>
      </c>
      <c r="P954" s="5">
        <f t="shared" si="60"/>
        <v>3.4109689597315431</v>
      </c>
      <c r="Q954" s="5">
        <f t="shared" si="61"/>
        <v>2.6301447400339613</v>
      </c>
      <c r="R954" s="6">
        <f t="shared" si="63"/>
        <v>0.32662096104774502</v>
      </c>
      <c r="S954" s="6">
        <f t="shared" si="63"/>
        <v>0.29317182648261447</v>
      </c>
      <c r="T954" s="6">
        <f t="shared" si="63"/>
        <v>0.38020721246964062</v>
      </c>
      <c r="U954">
        <f t="shared" si="64"/>
        <v>0.6664339045466644</v>
      </c>
      <c r="V954">
        <f t="shared" si="64"/>
        <v>0.803196406587948</v>
      </c>
      <c r="W954">
        <f t="shared" si="64"/>
        <v>1.2843464640758286</v>
      </c>
      <c r="X954" t="s">
        <v>555</v>
      </c>
      <c r="Y954" t="s">
        <v>559</v>
      </c>
      <c r="Z954" t="s">
        <v>272</v>
      </c>
      <c r="AA954" s="26" t="s">
        <v>85</v>
      </c>
      <c r="AB954" s="26" t="s">
        <v>79</v>
      </c>
      <c r="AC954" s="131" t="s">
        <v>600</v>
      </c>
      <c r="AD954" s="26" t="s">
        <v>87</v>
      </c>
      <c r="AE954" s="72" t="str">
        <f>VLOOKUP(AD954,cs_lookup!$A$2:$B$54,2,FALSE)</f>
        <v>2</v>
      </c>
    </row>
    <row r="955" spans="1:31" x14ac:dyDescent="0.25">
      <c r="A955" s="21">
        <v>0.32736572772139755</v>
      </c>
      <c r="B955" s="21">
        <v>0.38591566580343256</v>
      </c>
      <c r="C955" s="21">
        <v>0.27486364222371218</v>
      </c>
      <c r="D955" s="22">
        <f t="shared" si="62"/>
        <v>3.0546875110000622</v>
      </c>
      <c r="E955" s="23">
        <f t="shared" si="62"/>
        <v>2.5912397153355089</v>
      </c>
      <c r="F955" s="23">
        <f t="shared" si="62"/>
        <v>3.6381676088905843</v>
      </c>
      <c r="G955" s="125">
        <v>2.7203750737576637E-2</v>
      </c>
      <c r="H955" s="8">
        <f t="shared" si="55"/>
        <v>1.0272037507375766</v>
      </c>
      <c r="I955" s="5">
        <f t="shared" si="56"/>
        <v>2.9737892884509667</v>
      </c>
      <c r="J955" s="5">
        <f t="shared" si="57"/>
        <v>2.522615122340516</v>
      </c>
      <c r="K955" s="5">
        <f t="shared" si="58"/>
        <v>3.5418169046581292</v>
      </c>
      <c r="L955">
        <v>2.88</v>
      </c>
      <c r="M955">
        <v>3.05</v>
      </c>
      <c r="N955">
        <v>2.84</v>
      </c>
      <c r="O955" s="5">
        <f t="shared" si="59"/>
        <v>2.9583468021242205</v>
      </c>
      <c r="P955" s="5">
        <f t="shared" si="60"/>
        <v>3.1329714397496087</v>
      </c>
      <c r="Q955" s="5">
        <f t="shared" si="61"/>
        <v>2.9172586520947177</v>
      </c>
      <c r="R955" s="6">
        <f t="shared" si="63"/>
        <v>0.33802663003605826</v>
      </c>
      <c r="S955" s="6">
        <f t="shared" si="63"/>
        <v>0.31918580147667142</v>
      </c>
      <c r="T955" s="6">
        <f t="shared" si="63"/>
        <v>0.34278756848727032</v>
      </c>
      <c r="U955">
        <f t="shared" si="64"/>
        <v>0.9684613537296648</v>
      </c>
      <c r="V955">
        <f t="shared" si="64"/>
        <v>1.209062759114109</v>
      </c>
      <c r="W955">
        <f t="shared" si="64"/>
        <v>0.80184833842339132</v>
      </c>
      <c r="X955" t="s">
        <v>562</v>
      </c>
      <c r="Y955" t="s">
        <v>558</v>
      </c>
      <c r="Z955" t="s">
        <v>272</v>
      </c>
      <c r="AA955" s="26" t="s">
        <v>90</v>
      </c>
      <c r="AB955" s="26" t="s">
        <v>75</v>
      </c>
      <c r="AC955" s="131" t="s">
        <v>600</v>
      </c>
      <c r="AD955" s="26" t="s">
        <v>75</v>
      </c>
      <c r="AE955" s="72" t="str">
        <f>VLOOKUP(AD955,cs_lookup!$A$2:$B$54,2,FALSE)</f>
        <v>X</v>
      </c>
    </row>
    <row r="956" spans="1:31" x14ac:dyDescent="0.25">
      <c r="A956" s="21">
        <v>0.61593601668365128</v>
      </c>
      <c r="B956" s="21">
        <v>0.25765816408624032</v>
      </c>
      <c r="C956" s="21">
        <v>0.12345651464128883</v>
      </c>
      <c r="D956" s="22">
        <f t="shared" si="62"/>
        <v>1.6235452594317219</v>
      </c>
      <c r="E956" s="23">
        <f t="shared" si="62"/>
        <v>3.881111252757711</v>
      </c>
      <c r="F956" s="23">
        <f t="shared" si="62"/>
        <v>8.1000180744253711</v>
      </c>
      <c r="G956" s="125">
        <v>2.8696146848437465E-2</v>
      </c>
      <c r="H956" s="8">
        <f t="shared" si="55"/>
        <v>1.0286961468484375</v>
      </c>
      <c r="I956" s="5">
        <f t="shared" si="56"/>
        <v>1.5782554104102484</v>
      </c>
      <c r="J956" s="5">
        <f t="shared" si="57"/>
        <v>3.7728451347349443</v>
      </c>
      <c r="K956" s="5">
        <f t="shared" si="58"/>
        <v>7.8740628116873701</v>
      </c>
      <c r="L956">
        <v>2.13</v>
      </c>
      <c r="M956">
        <v>3.76</v>
      </c>
      <c r="N956">
        <v>3.41</v>
      </c>
      <c r="O956" s="5">
        <f t="shared" si="59"/>
        <v>2.1911227927871715</v>
      </c>
      <c r="P956" s="5">
        <f t="shared" si="60"/>
        <v>3.8678975121501247</v>
      </c>
      <c r="Q956" s="5">
        <f t="shared" si="61"/>
        <v>3.5078538607531717</v>
      </c>
      <c r="R956" s="6">
        <f t="shared" si="63"/>
        <v>0.45638701915376051</v>
      </c>
      <c r="S956" s="6">
        <f t="shared" si="63"/>
        <v>0.25853839116955046</v>
      </c>
      <c r="T956" s="6">
        <f t="shared" si="63"/>
        <v>0.28507458967668908</v>
      </c>
      <c r="U956">
        <f t="shared" si="64"/>
        <v>1.349591445054088</v>
      </c>
      <c r="V956">
        <f t="shared" si="64"/>
        <v>0.99659537185433744</v>
      </c>
      <c r="W956">
        <f t="shared" si="64"/>
        <v>0.43306741151957551</v>
      </c>
      <c r="X956" t="s">
        <v>554</v>
      </c>
      <c r="Y956" t="s">
        <v>535</v>
      </c>
      <c r="Z956" t="s">
        <v>272</v>
      </c>
      <c r="AA956" s="26" t="s">
        <v>84</v>
      </c>
      <c r="AB956" s="26" t="s">
        <v>86</v>
      </c>
      <c r="AC956" s="131" t="s">
        <v>600</v>
      </c>
      <c r="AD956" s="26" t="s">
        <v>78</v>
      </c>
      <c r="AE956" s="72" t="str">
        <f>VLOOKUP(AD956,cs_lookup!$A$2:$B$54,2,FALSE)</f>
        <v>1</v>
      </c>
    </row>
    <row r="957" spans="1:31" x14ac:dyDescent="0.25">
      <c r="A957" s="21">
        <v>4.1199487321474597E-2</v>
      </c>
      <c r="B957" s="21">
        <v>0.15220252053698044</v>
      </c>
      <c r="C957" s="21">
        <v>0.6577768391647989</v>
      </c>
      <c r="D957" s="22">
        <f t="shared" si="62"/>
        <v>24.272146694378051</v>
      </c>
      <c r="E957" s="23">
        <f t="shared" si="62"/>
        <v>6.5701934269677968</v>
      </c>
      <c r="F957" s="23">
        <f t="shared" si="62"/>
        <v>1.5202724396160454</v>
      </c>
      <c r="G957" s="125">
        <v>3.0088228640374082E-2</v>
      </c>
      <c r="H957" s="8">
        <f t="shared" si="55"/>
        <v>1.0300882286403741</v>
      </c>
      <c r="I957" s="5">
        <f t="shared" si="56"/>
        <v>23.563172570581795</v>
      </c>
      <c r="J957" s="5">
        <f t="shared" si="57"/>
        <v>6.3782822133982391</v>
      </c>
      <c r="K957" s="5">
        <f t="shared" si="58"/>
        <v>1.475866238780994</v>
      </c>
      <c r="L957">
        <v>7.45</v>
      </c>
      <c r="M957">
        <v>4.45</v>
      </c>
      <c r="N957">
        <v>1.49</v>
      </c>
      <c r="O957" s="5">
        <f t="shared" si="59"/>
        <v>7.6741573033707873</v>
      </c>
      <c r="P957" s="5">
        <f t="shared" si="60"/>
        <v>4.5838926174496653</v>
      </c>
      <c r="Q957" s="5">
        <f t="shared" si="61"/>
        <v>1.5348314606741573</v>
      </c>
      <c r="R957" s="6">
        <f t="shared" si="63"/>
        <v>0.130307467057101</v>
      </c>
      <c r="S957" s="6">
        <f t="shared" si="63"/>
        <v>0.2181551976573938</v>
      </c>
      <c r="T957" s="6">
        <f t="shared" si="63"/>
        <v>0.65153733528550517</v>
      </c>
      <c r="U957">
        <f t="shared" si="64"/>
        <v>0.31617134652322643</v>
      </c>
      <c r="V957">
        <f t="shared" si="64"/>
        <v>0.69768001024669568</v>
      </c>
      <c r="W957">
        <f t="shared" si="64"/>
        <v>1.0095765868529385</v>
      </c>
      <c r="X957" t="s">
        <v>563</v>
      </c>
      <c r="Y957" t="s">
        <v>560</v>
      </c>
      <c r="Z957" t="s">
        <v>272</v>
      </c>
      <c r="AA957" s="26" t="s">
        <v>85</v>
      </c>
      <c r="AB957" s="26" t="s">
        <v>77</v>
      </c>
      <c r="AC957" s="131" t="s">
        <v>600</v>
      </c>
      <c r="AD957" s="26" t="s">
        <v>102</v>
      </c>
      <c r="AE957" s="72" t="str">
        <f>VLOOKUP(AD957,cs_lookup!$A$2:$B$54,2,FALSE)</f>
        <v>2</v>
      </c>
    </row>
    <row r="958" spans="1:31" x14ac:dyDescent="0.25">
      <c r="A958" s="21">
        <v>0.8071829800959277</v>
      </c>
      <c r="B958" s="21">
        <v>0.11329524924919389</v>
      </c>
      <c r="C958" s="21">
        <v>4.3597239776070051E-2</v>
      </c>
      <c r="D958" s="22">
        <f t="shared" si="62"/>
        <v>1.2388764687297513</v>
      </c>
      <c r="E958" s="23">
        <f t="shared" si="62"/>
        <v>8.8264954323061797</v>
      </c>
      <c r="F958" s="23">
        <f t="shared" si="62"/>
        <v>22.937231924230367</v>
      </c>
      <c r="G958" s="125">
        <v>3.1549313517280853E-2</v>
      </c>
      <c r="H958" s="8">
        <f t="shared" si="55"/>
        <v>1.0315493135172809</v>
      </c>
      <c r="I958" s="5">
        <f t="shared" si="56"/>
        <v>1.2009861792312631</v>
      </c>
      <c r="J958" s="5">
        <f t="shared" si="57"/>
        <v>8.556542393703328</v>
      </c>
      <c r="K958" s="5">
        <f t="shared" si="58"/>
        <v>22.235710521701701</v>
      </c>
      <c r="L958">
        <v>1.66</v>
      </c>
      <c r="M958">
        <v>4.1900000000000004</v>
      </c>
      <c r="N958">
        <v>5.25</v>
      </c>
      <c r="O958" s="5">
        <f t="shared" si="59"/>
        <v>1.7123718604386862</v>
      </c>
      <c r="P958" s="5">
        <f t="shared" si="60"/>
        <v>4.3221916236374076</v>
      </c>
      <c r="Q958" s="5">
        <f t="shared" si="61"/>
        <v>5.4156338959657244</v>
      </c>
      <c r="R958" s="6">
        <f t="shared" si="63"/>
        <v>0.58398530313609198</v>
      </c>
      <c r="S958" s="6">
        <f t="shared" si="63"/>
        <v>0.23136410577706742</v>
      </c>
      <c r="T958" s="6">
        <f t="shared" si="63"/>
        <v>0.18465059108684051</v>
      </c>
      <c r="U958">
        <f t="shared" si="64"/>
        <v>1.3821974213413064</v>
      </c>
      <c r="V958">
        <f t="shared" si="64"/>
        <v>0.48968377730277812</v>
      </c>
      <c r="W958">
        <f t="shared" si="64"/>
        <v>0.23610668950183009</v>
      </c>
      <c r="X958" t="s">
        <v>561</v>
      </c>
      <c r="Y958" t="s">
        <v>556</v>
      </c>
      <c r="Z958" t="s">
        <v>272</v>
      </c>
      <c r="AA958" s="26" t="s">
        <v>84</v>
      </c>
      <c r="AB958" s="26" t="s">
        <v>89</v>
      </c>
      <c r="AC958" s="131" t="s">
        <v>600</v>
      </c>
      <c r="AD958" s="26" t="s">
        <v>88</v>
      </c>
      <c r="AE958" s="72" t="str">
        <f>VLOOKUP(AD958,cs_lookup!$A$2:$B$54,2,FALSE)</f>
        <v>1</v>
      </c>
    </row>
    <row r="959" spans="1:31" x14ac:dyDescent="0.25">
      <c r="A959" s="21">
        <v>0.21614558404743381</v>
      </c>
      <c r="B959" s="21">
        <v>0.26760740697980667</v>
      </c>
      <c r="C959" s="21">
        <v>0.46372326105630129</v>
      </c>
      <c r="D959" s="22">
        <f t="shared" si="62"/>
        <v>4.626511359957032</v>
      </c>
      <c r="E959" s="23">
        <f t="shared" si="62"/>
        <v>3.7368173448033848</v>
      </c>
      <c r="F959" s="23">
        <f t="shared" si="62"/>
        <v>2.1564585691089335</v>
      </c>
      <c r="G959" s="125">
        <v>2.841681842281174E-2</v>
      </c>
      <c r="H959" s="8">
        <f t="shared" si="55"/>
        <v>1.0284168184228117</v>
      </c>
      <c r="I959" s="5">
        <f t="shared" si="56"/>
        <v>4.4986733755018582</v>
      </c>
      <c r="J959" s="5">
        <f t="shared" si="57"/>
        <v>3.6335630435665158</v>
      </c>
      <c r="K959" s="5">
        <f t="shared" si="58"/>
        <v>2.0968721344095633</v>
      </c>
      <c r="L959">
        <v>3.55</v>
      </c>
      <c r="M959">
        <v>3.76</v>
      </c>
      <c r="N959">
        <v>2.08</v>
      </c>
      <c r="O959" s="5">
        <f t="shared" si="59"/>
        <v>3.6508797054009814</v>
      </c>
      <c r="P959" s="5">
        <f t="shared" si="60"/>
        <v>3.8668472372697718</v>
      </c>
      <c r="Q959" s="5">
        <f t="shared" si="61"/>
        <v>2.1391069823194484</v>
      </c>
      <c r="R959" s="6">
        <f t="shared" si="63"/>
        <v>0.27390658709478582</v>
      </c>
      <c r="S959" s="6">
        <f t="shared" si="63"/>
        <v>0.25860861281555581</v>
      </c>
      <c r="T959" s="6">
        <f t="shared" si="63"/>
        <v>0.46748480008965848</v>
      </c>
      <c r="U959">
        <f t="shared" si="64"/>
        <v>0.78912152621081821</v>
      </c>
      <c r="V959">
        <f t="shared" si="64"/>
        <v>1.0347969623527931</v>
      </c>
      <c r="W959">
        <f t="shared" si="64"/>
        <v>0.99195366558947851</v>
      </c>
      <c r="X959" t="s">
        <v>557</v>
      </c>
      <c r="Y959" t="s">
        <v>539</v>
      </c>
      <c r="Z959" t="s">
        <v>272</v>
      </c>
      <c r="AA959" s="26" t="s">
        <v>90</v>
      </c>
      <c r="AB959" s="26" t="s">
        <v>75</v>
      </c>
      <c r="AC959" s="131" t="s">
        <v>600</v>
      </c>
      <c r="AD959" s="26" t="s">
        <v>86</v>
      </c>
      <c r="AE959" s="72" t="str">
        <f>VLOOKUP(AD959,cs_lookup!$A$2:$B$54,2,FALSE)</f>
        <v>1</v>
      </c>
    </row>
    <row r="960" spans="1:31" x14ac:dyDescent="0.25">
      <c r="A960" s="21">
        <v>0.37520091541413786</v>
      </c>
      <c r="B960" s="21">
        <v>0.28261402718124778</v>
      </c>
      <c r="C960" s="21">
        <v>0.31881960014504768</v>
      </c>
      <c r="D960" s="22">
        <f t="shared" si="62"/>
        <v>2.6652386999008884</v>
      </c>
      <c r="E960" s="23">
        <f t="shared" si="62"/>
        <v>3.5383947851911604</v>
      </c>
      <c r="F960" s="23">
        <f t="shared" si="62"/>
        <v>3.1365700212441388</v>
      </c>
      <c r="G960" s="125">
        <v>2.8158449304379829E-2</v>
      </c>
      <c r="H960" s="8">
        <f t="shared" si="55"/>
        <v>1.0281584493043798</v>
      </c>
      <c r="I960" s="5">
        <f t="shared" si="56"/>
        <v>2.5922450977318783</v>
      </c>
      <c r="J960" s="5">
        <f t="shared" si="57"/>
        <v>3.4414878247463987</v>
      </c>
      <c r="K960" s="5">
        <f t="shared" si="58"/>
        <v>3.0506679426369008</v>
      </c>
      <c r="L960">
        <v>1.97</v>
      </c>
      <c r="M960">
        <v>3.74</v>
      </c>
      <c r="N960">
        <v>3.95</v>
      </c>
      <c r="O960" s="5">
        <f t="shared" si="59"/>
        <v>2.025472145129628</v>
      </c>
      <c r="P960" s="5">
        <f t="shared" si="60"/>
        <v>3.8453126003983806</v>
      </c>
      <c r="Q960" s="5">
        <f t="shared" si="61"/>
        <v>4.0612258747523002</v>
      </c>
      <c r="R960" s="6">
        <f t="shared" si="63"/>
        <v>0.49371204753645281</v>
      </c>
      <c r="S960" s="6">
        <f t="shared" si="63"/>
        <v>0.26005688065422777</v>
      </c>
      <c r="T960" s="6">
        <f t="shared" si="63"/>
        <v>0.2462310718093195</v>
      </c>
      <c r="U960">
        <f t="shared" si="64"/>
        <v>0.75995900299847396</v>
      </c>
      <c r="V960">
        <f t="shared" si="64"/>
        <v>1.0867392797693824</v>
      </c>
      <c r="W960">
        <f t="shared" si="64"/>
        <v>1.29479840948725</v>
      </c>
      <c r="X960" t="s">
        <v>553</v>
      </c>
      <c r="Y960" t="s">
        <v>528</v>
      </c>
      <c r="Z960" t="s">
        <v>272</v>
      </c>
      <c r="AA960" s="26" t="s">
        <v>90</v>
      </c>
      <c r="AB960" s="26" t="s">
        <v>75</v>
      </c>
      <c r="AC960" s="131" t="s">
        <v>600</v>
      </c>
      <c r="AD960" s="26" t="s">
        <v>86</v>
      </c>
      <c r="AE960" s="72" t="str">
        <f>VLOOKUP(AD960,cs_lookup!$A$2:$B$54,2,FALSE)</f>
        <v>1</v>
      </c>
    </row>
    <row r="961" spans="1:31" x14ac:dyDescent="0.25">
      <c r="A961" s="21">
        <v>0.49209148333548564</v>
      </c>
      <c r="B961" s="21">
        <v>0.2540107591507722</v>
      </c>
      <c r="C961" s="21">
        <v>0.24007704308224573</v>
      </c>
      <c r="D961" s="22">
        <f t="shared" si="62"/>
        <v>2.0321424650998186</v>
      </c>
      <c r="E961" s="23">
        <f t="shared" si="62"/>
        <v>3.9368411139090127</v>
      </c>
      <c r="F961" s="23">
        <f t="shared" si="62"/>
        <v>4.1653295423895216</v>
      </c>
      <c r="G961" s="125">
        <v>2.9030827234420187E-2</v>
      </c>
      <c r="H961" s="8">
        <f t="shared" si="55"/>
        <v>1.0290308272344202</v>
      </c>
      <c r="I961" s="5">
        <f t="shared" si="56"/>
        <v>1.9748120380040692</v>
      </c>
      <c r="J961" s="5">
        <f t="shared" si="57"/>
        <v>3.8257756810741044</v>
      </c>
      <c r="K961" s="5">
        <f t="shared" si="58"/>
        <v>4.0478180363012886</v>
      </c>
      <c r="L961">
        <v>2.16</v>
      </c>
      <c r="M961">
        <v>3.75</v>
      </c>
      <c r="N961">
        <v>3.34</v>
      </c>
      <c r="O961" s="5">
        <f t="shared" si="59"/>
        <v>2.2227065868263476</v>
      </c>
      <c r="P961" s="5">
        <f t="shared" si="60"/>
        <v>3.8588656021290757</v>
      </c>
      <c r="Q961" s="5">
        <f t="shared" si="61"/>
        <v>3.4369629629629634</v>
      </c>
      <c r="R961" s="6">
        <f t="shared" si="63"/>
        <v>0.44990193754175734</v>
      </c>
      <c r="S961" s="6">
        <f t="shared" si="63"/>
        <v>0.25914351602405222</v>
      </c>
      <c r="T961" s="6">
        <f t="shared" si="63"/>
        <v>0.29095454643419033</v>
      </c>
      <c r="U961">
        <f t="shared" si="64"/>
        <v>1.0937749813309319</v>
      </c>
      <c r="V961">
        <f t="shared" si="64"/>
        <v>0.98019338105760812</v>
      </c>
      <c r="W961">
        <f t="shared" si="64"/>
        <v>0.82513590533134229</v>
      </c>
      <c r="X961" t="s">
        <v>552</v>
      </c>
      <c r="Y961" t="s">
        <v>337</v>
      </c>
      <c r="Z961" t="s">
        <v>272</v>
      </c>
      <c r="AA961" s="26" t="s">
        <v>84</v>
      </c>
      <c r="AB961" s="26" t="s">
        <v>86</v>
      </c>
      <c r="AC961" s="131" t="s">
        <v>600</v>
      </c>
      <c r="AD961" s="26" t="s">
        <v>94</v>
      </c>
      <c r="AE961" s="72" t="str">
        <f>VLOOKUP(AD961,cs_lookup!$A$2:$B$54,2,FALSE)</f>
        <v>1</v>
      </c>
    </row>
    <row r="962" spans="1:31" x14ac:dyDescent="0.25">
      <c r="A962" s="21">
        <v>0.20668754717800272</v>
      </c>
      <c r="B962" s="21">
        <v>0.30409316691900773</v>
      </c>
      <c r="C962" s="21">
        <v>0.44426776487188535</v>
      </c>
      <c r="D962" s="22">
        <f t="shared" si="62"/>
        <v>4.8382208490711998</v>
      </c>
      <c r="E962" s="23">
        <f t="shared" si="62"/>
        <v>3.2884658676541072</v>
      </c>
      <c r="F962" s="23">
        <f t="shared" si="62"/>
        <v>2.2508947960434909</v>
      </c>
      <c r="G962" s="125">
        <v>2.6962502680964118E-2</v>
      </c>
      <c r="H962" s="8">
        <f t="shared" si="55"/>
        <v>1.0269625026809641</v>
      </c>
      <c r="I962" s="5">
        <f t="shared" si="56"/>
        <v>4.7111952349191473</v>
      </c>
      <c r="J962" s="5">
        <f t="shared" si="57"/>
        <v>3.20212847019177</v>
      </c>
      <c r="K962" s="5">
        <f t="shared" si="58"/>
        <v>2.1917984251297957</v>
      </c>
      <c r="L962">
        <v>3.07</v>
      </c>
      <c r="M962">
        <v>3.01</v>
      </c>
      <c r="N962">
        <v>2.71</v>
      </c>
      <c r="O962" s="5">
        <f t="shared" si="59"/>
        <v>3.1527748832305598</v>
      </c>
      <c r="P962" s="5">
        <f t="shared" si="60"/>
        <v>3.0911571330697019</v>
      </c>
      <c r="Q962" s="5">
        <f t="shared" si="61"/>
        <v>2.7830683822654128</v>
      </c>
      <c r="R962" s="6">
        <f t="shared" si="63"/>
        <v>0.31718090794206283</v>
      </c>
      <c r="S962" s="6">
        <f t="shared" si="63"/>
        <v>0.3235034509575192</v>
      </c>
      <c r="T962" s="6">
        <f t="shared" si="63"/>
        <v>0.35931564110041803</v>
      </c>
      <c r="U962">
        <f t="shared" si="64"/>
        <v>0.65163930741933829</v>
      </c>
      <c r="V962">
        <f t="shared" si="64"/>
        <v>0.93999976203944624</v>
      </c>
      <c r="W962">
        <f t="shared" si="64"/>
        <v>1.2364275696746689</v>
      </c>
      <c r="X962" t="s">
        <v>338</v>
      </c>
      <c r="Y962" t="s">
        <v>418</v>
      </c>
      <c r="Z962" t="s">
        <v>274</v>
      </c>
      <c r="AA962" s="26" t="s">
        <v>90</v>
      </c>
      <c r="AB962" s="26" t="s">
        <v>75</v>
      </c>
      <c r="AC962" s="131" t="s">
        <v>600</v>
      </c>
      <c r="AD962" s="26" t="s">
        <v>87</v>
      </c>
      <c r="AE962" s="72" t="str">
        <f>VLOOKUP(AD962,cs_lookup!$A$2:$B$54,2,FALSE)</f>
        <v>2</v>
      </c>
    </row>
    <row r="963" spans="1:31" x14ac:dyDescent="0.25">
      <c r="A963" s="21">
        <v>0.69087906675982402</v>
      </c>
      <c r="B963" s="21">
        <v>0.19120274026084377</v>
      </c>
      <c r="C963" s="21">
        <v>0.11299704929258136</v>
      </c>
      <c r="D963" s="22">
        <f t="shared" si="62"/>
        <v>1.4474313206360878</v>
      </c>
      <c r="E963" s="23">
        <f t="shared" si="62"/>
        <v>5.2300505664080648</v>
      </c>
      <c r="F963" s="23">
        <f t="shared" si="62"/>
        <v>8.8497886118310642</v>
      </c>
      <c r="G963" s="125">
        <v>2.9728849288514603E-2</v>
      </c>
      <c r="H963" s="8">
        <f t="shared" si="55"/>
        <v>1.0297288492885146</v>
      </c>
      <c r="I963" s="5">
        <f t="shared" si="56"/>
        <v>1.4056431667775282</v>
      </c>
      <c r="J963" s="5">
        <f t="shared" si="57"/>
        <v>5.0790560738603556</v>
      </c>
      <c r="K963" s="5">
        <f t="shared" si="58"/>
        <v>8.5942902521821889</v>
      </c>
      <c r="L963">
        <v>1.49</v>
      </c>
      <c r="M963">
        <v>4.45</v>
      </c>
      <c r="N963">
        <v>7.47</v>
      </c>
      <c r="O963" s="5">
        <f t="shared" si="59"/>
        <v>1.5342959854398868</v>
      </c>
      <c r="P963" s="5">
        <f t="shared" si="60"/>
        <v>4.5822933793338905</v>
      </c>
      <c r="Q963" s="5">
        <f t="shared" si="61"/>
        <v>7.6920745041852037</v>
      </c>
      <c r="R963" s="6">
        <f t="shared" si="63"/>
        <v>0.65176472433596133</v>
      </c>
      <c r="S963" s="6">
        <f t="shared" si="63"/>
        <v>0.2182313346652994</v>
      </c>
      <c r="T963" s="6">
        <f t="shared" si="63"/>
        <v>0.1300039409987393</v>
      </c>
      <c r="U963">
        <f t="shared" si="64"/>
        <v>1.0600129785540535</v>
      </c>
      <c r="V963">
        <f t="shared" si="64"/>
        <v>0.87614705080776178</v>
      </c>
      <c r="W963">
        <f t="shared" si="64"/>
        <v>0.86918172191162391</v>
      </c>
      <c r="X963" t="s">
        <v>343</v>
      </c>
      <c r="Y963" t="s">
        <v>340</v>
      </c>
      <c r="Z963" t="s">
        <v>274</v>
      </c>
      <c r="AA963" s="26" t="s">
        <v>84</v>
      </c>
      <c r="AB963" s="26" t="s">
        <v>86</v>
      </c>
      <c r="AC963" s="131" t="s">
        <v>600</v>
      </c>
      <c r="AD963" s="26" t="s">
        <v>76</v>
      </c>
      <c r="AE963" s="72" t="str">
        <f>VLOOKUP(AD963,cs_lookup!$A$2:$B$54,2,FALSE)</f>
        <v>2</v>
      </c>
    </row>
    <row r="964" spans="1:31" x14ac:dyDescent="0.25">
      <c r="A964" s="21">
        <v>0.68685591815344416</v>
      </c>
      <c r="B964" s="21">
        <v>0.19943994619747848</v>
      </c>
      <c r="C964" s="21">
        <v>0.10974344262878459</v>
      </c>
      <c r="D964" s="22">
        <f t="shared" si="62"/>
        <v>1.4559094179291896</v>
      </c>
      <c r="E964" s="23">
        <f t="shared" si="62"/>
        <v>5.0140406626957015</v>
      </c>
      <c r="F964" s="23">
        <f t="shared" si="62"/>
        <v>9.112161747855632</v>
      </c>
      <c r="G964" s="125">
        <v>2.9029654508057945E-2</v>
      </c>
      <c r="H964" s="8">
        <f t="shared" si="55"/>
        <v>1.0290296545080579</v>
      </c>
      <c r="I964" s="5">
        <f t="shared" si="56"/>
        <v>1.4148371833124747</v>
      </c>
      <c r="J964" s="5">
        <f t="shared" si="57"/>
        <v>4.8725910285770473</v>
      </c>
      <c r="K964" s="5">
        <f t="shared" si="58"/>
        <v>8.8551012188388576</v>
      </c>
      <c r="L964">
        <v>2.17</v>
      </c>
      <c r="M964">
        <v>3.5</v>
      </c>
      <c r="N964">
        <v>3.54</v>
      </c>
      <c r="O964" s="5">
        <f t="shared" si="59"/>
        <v>2.2329943502824858</v>
      </c>
      <c r="P964" s="5">
        <f t="shared" si="60"/>
        <v>3.6016037907782028</v>
      </c>
      <c r="Q964" s="5">
        <f t="shared" si="61"/>
        <v>3.6427649769585253</v>
      </c>
      <c r="R964" s="6">
        <f t="shared" si="63"/>
        <v>0.44782916708835141</v>
      </c>
      <c r="S964" s="6">
        <f t="shared" si="63"/>
        <v>0.27765408359477789</v>
      </c>
      <c r="T964" s="6">
        <f t="shared" si="63"/>
        <v>0.27451674931687076</v>
      </c>
      <c r="U964">
        <f t="shared" si="64"/>
        <v>1.5337453846947302</v>
      </c>
      <c r="V964">
        <f t="shared" si="64"/>
        <v>0.71830366625743924</v>
      </c>
      <c r="W964">
        <f t="shared" si="64"/>
        <v>0.39976956925899371</v>
      </c>
      <c r="X964" t="s">
        <v>549</v>
      </c>
      <c r="Y964" t="s">
        <v>545</v>
      </c>
      <c r="Z964" t="s">
        <v>271</v>
      </c>
      <c r="AA964" s="26" t="s">
        <v>84</v>
      </c>
      <c r="AB964" s="26" t="s">
        <v>86</v>
      </c>
      <c r="AC964" s="131" t="s">
        <v>600</v>
      </c>
      <c r="AD964" s="26" t="s">
        <v>92</v>
      </c>
      <c r="AE964" s="72" t="str">
        <f>VLOOKUP(AD964,cs_lookup!$A$2:$B$54,2,FALSE)</f>
        <v>1</v>
      </c>
    </row>
    <row r="965" spans="1:31" x14ac:dyDescent="0.25">
      <c r="A965" s="21">
        <v>0.2907598893373432</v>
      </c>
      <c r="B965" s="21">
        <v>0.22355755841491248</v>
      </c>
      <c r="C965" s="21">
        <v>0.44152405149630686</v>
      </c>
      <c r="D965" s="22">
        <f t="shared" si="62"/>
        <v>3.4392639310705877</v>
      </c>
      <c r="E965" s="23">
        <f t="shared" si="62"/>
        <v>4.4731209586036282</v>
      </c>
      <c r="F965" s="23">
        <f t="shared" si="62"/>
        <v>2.2648822790310996</v>
      </c>
      <c r="G965" s="125">
        <v>2.7541769367106506E-2</v>
      </c>
      <c r="H965" s="8">
        <f t="shared" si="55"/>
        <v>1.0275417693671065</v>
      </c>
      <c r="I965" s="5">
        <f t="shared" si="56"/>
        <v>3.3470794410517564</v>
      </c>
      <c r="J965" s="5">
        <f t="shared" si="57"/>
        <v>4.3532254278663105</v>
      </c>
      <c r="K965" s="5">
        <f t="shared" si="58"/>
        <v>2.2041753888273639</v>
      </c>
      <c r="L965">
        <v>2.62</v>
      </c>
      <c r="M965">
        <v>3.56</v>
      </c>
      <c r="N965">
        <v>2.74</v>
      </c>
      <c r="O965" s="5">
        <f t="shared" si="59"/>
        <v>2.6921594357418193</v>
      </c>
      <c r="P965" s="5">
        <f t="shared" si="60"/>
        <v>3.6580486989468994</v>
      </c>
      <c r="Q965" s="5">
        <f t="shared" si="61"/>
        <v>2.8154644480658719</v>
      </c>
      <c r="R965" s="6">
        <f t="shared" si="63"/>
        <v>0.37144902590973478</v>
      </c>
      <c r="S965" s="6">
        <f t="shared" si="63"/>
        <v>0.27336978873132167</v>
      </c>
      <c r="T965" s="6">
        <f t="shared" si="63"/>
        <v>0.3551811853589435</v>
      </c>
      <c r="U965">
        <f t="shared" si="64"/>
        <v>0.78277197961477563</v>
      </c>
      <c r="V965">
        <f t="shared" si="64"/>
        <v>0.81778443569941617</v>
      </c>
      <c r="W965">
        <f t="shared" si="64"/>
        <v>1.2430952699538573</v>
      </c>
      <c r="X965" t="s">
        <v>570</v>
      </c>
      <c r="Y965" t="s">
        <v>547</v>
      </c>
      <c r="Z965" t="s">
        <v>271</v>
      </c>
      <c r="AA965" s="26" t="s">
        <v>85</v>
      </c>
      <c r="AB965" s="26" t="s">
        <v>79</v>
      </c>
      <c r="AC965" s="131" t="s">
        <v>600</v>
      </c>
      <c r="AD965" s="26" t="s">
        <v>96</v>
      </c>
      <c r="AE965" s="72" t="str">
        <f>VLOOKUP(AD965,cs_lookup!$A$2:$B$54,2,FALSE)</f>
        <v>2</v>
      </c>
    </row>
    <row r="966" spans="1:31" x14ac:dyDescent="0.25">
      <c r="A966" s="21">
        <v>0.78871638105921049</v>
      </c>
      <c r="B966" s="21">
        <v>0.16491037460714403</v>
      </c>
      <c r="C966" s="21">
        <v>4.3609564605618011E-2</v>
      </c>
      <c r="D966" s="22">
        <f t="shared" si="62"/>
        <v>1.2678828841579848</v>
      </c>
      <c r="E966" s="23">
        <f t="shared" si="62"/>
        <v>6.0638998752033597</v>
      </c>
      <c r="F966" s="23">
        <f t="shared" si="62"/>
        <v>22.930749459286616</v>
      </c>
      <c r="G966" s="125">
        <v>3.8976942388583957E-2</v>
      </c>
      <c r="H966" s="8">
        <f t="shared" si="55"/>
        <v>1.038976942388584</v>
      </c>
      <c r="I966" s="5">
        <f t="shared" si="56"/>
        <v>1.220318596525493</v>
      </c>
      <c r="J966" s="5">
        <f t="shared" si="57"/>
        <v>5.8364142916036172</v>
      </c>
      <c r="K966" s="5">
        <f t="shared" si="58"/>
        <v>22.070508520207728</v>
      </c>
      <c r="L966">
        <v>2.34</v>
      </c>
      <c r="M966">
        <v>3.26</v>
      </c>
      <c r="N966">
        <v>3.28</v>
      </c>
      <c r="O966" s="5">
        <f t="shared" si="59"/>
        <v>2.4312060451892865</v>
      </c>
      <c r="P966" s="5">
        <f t="shared" si="60"/>
        <v>3.3870648321867836</v>
      </c>
      <c r="Q966" s="5">
        <f t="shared" si="61"/>
        <v>3.4078443710345554</v>
      </c>
      <c r="R966" s="6">
        <f t="shared" si="63"/>
        <v>0.41131849025249645</v>
      </c>
      <c r="S966" s="6">
        <f t="shared" si="63"/>
        <v>0.29524087950639316</v>
      </c>
      <c r="T966" s="6">
        <f t="shared" si="63"/>
        <v>0.29344063024111028</v>
      </c>
      <c r="U966">
        <f t="shared" si="64"/>
        <v>1.9175320335709694</v>
      </c>
      <c r="V966">
        <f t="shared" si="64"/>
        <v>0.55856213029460589</v>
      </c>
      <c r="W966">
        <f t="shared" si="64"/>
        <v>0.14861460926452311</v>
      </c>
      <c r="X966" t="s">
        <v>349</v>
      </c>
      <c r="Y966" t="s">
        <v>346</v>
      </c>
      <c r="Z966" t="s">
        <v>270</v>
      </c>
      <c r="AA966" s="26" t="s">
        <v>84</v>
      </c>
      <c r="AB966" s="26" t="s">
        <v>94</v>
      </c>
      <c r="AC966" s="131" t="s">
        <v>600</v>
      </c>
      <c r="AD966" s="26" t="s">
        <v>100</v>
      </c>
      <c r="AE966" s="72" t="str">
        <f>VLOOKUP(AD966,cs_lookup!$A$2:$B$54,2,FALSE)</f>
        <v>1</v>
      </c>
    </row>
    <row r="967" spans="1:31" x14ac:dyDescent="0.25">
      <c r="A967" s="21">
        <v>0.87501663767906557</v>
      </c>
      <c r="B967" s="21">
        <v>9.1101118062499473E-2</v>
      </c>
      <c r="C967" s="21">
        <v>1.629380704665474E-2</v>
      </c>
      <c r="D967" s="22">
        <f t="shared" si="62"/>
        <v>1.1428354124242095</v>
      </c>
      <c r="E967" s="23">
        <f t="shared" si="62"/>
        <v>10.976813690847953</v>
      </c>
      <c r="F967" s="23">
        <f t="shared" si="62"/>
        <v>61.37301105485404</v>
      </c>
      <c r="G967" s="125">
        <v>4.1269841269841345E-2</v>
      </c>
      <c r="H967" s="8">
        <f t="shared" si="55"/>
        <v>1.0412698412698413</v>
      </c>
      <c r="I967" s="5">
        <f t="shared" si="56"/>
        <v>1.0975401064439816</v>
      </c>
      <c r="J967" s="5">
        <f t="shared" si="57"/>
        <v>10.541757050661905</v>
      </c>
      <c r="K967" s="5">
        <f t="shared" si="58"/>
        <v>58.9405441532897</v>
      </c>
      <c r="L967">
        <v>1.8</v>
      </c>
      <c r="M967">
        <v>3.5</v>
      </c>
      <c r="N967">
        <v>5</v>
      </c>
      <c r="O967" s="5">
        <f t="shared" si="59"/>
        <v>1.8742857142857146</v>
      </c>
      <c r="P967" s="5">
        <f t="shared" si="60"/>
        <v>3.6444444444444448</v>
      </c>
      <c r="Q967" s="5">
        <f t="shared" si="61"/>
        <v>5.2063492063492065</v>
      </c>
      <c r="R967" s="6">
        <f t="shared" si="63"/>
        <v>0.53353658536585358</v>
      </c>
      <c r="S967" s="6">
        <f t="shared" si="63"/>
        <v>0.27439024390243899</v>
      </c>
      <c r="T967" s="6">
        <f t="shared" si="63"/>
        <v>0.19207317073170732</v>
      </c>
      <c r="U967">
        <f t="shared" si="64"/>
        <v>1.6400311837641917</v>
      </c>
      <c r="V967">
        <f t="shared" si="64"/>
        <v>0.33201296360555366</v>
      </c>
      <c r="W967">
        <f t="shared" si="64"/>
        <v>8.483124938575802E-2</v>
      </c>
      <c r="X967" t="s">
        <v>423</v>
      </c>
      <c r="Y967" t="s">
        <v>345</v>
      </c>
      <c r="Z967" t="s">
        <v>270</v>
      </c>
      <c r="AA967" s="26" t="s">
        <v>84</v>
      </c>
      <c r="AB967" s="26" t="s">
        <v>100</v>
      </c>
      <c r="AC967" s="131" t="s">
        <v>600</v>
      </c>
      <c r="AD967" s="26" t="s">
        <v>75</v>
      </c>
      <c r="AE967" s="72" t="str">
        <f>VLOOKUP(AD967,cs_lookup!$A$2:$B$54,2,FALSE)</f>
        <v>X</v>
      </c>
    </row>
    <row r="968" spans="1:31" x14ac:dyDescent="0.25">
      <c r="A968" s="21">
        <v>0.47674899953320293</v>
      </c>
      <c r="B968" s="21">
        <v>0.27542313948495195</v>
      </c>
      <c r="C968" s="21">
        <v>0.2353292453630314</v>
      </c>
      <c r="D968" s="22">
        <f t="shared" si="62"/>
        <v>2.0975397976275261</v>
      </c>
      <c r="E968" s="23">
        <f t="shared" si="62"/>
        <v>3.6307769996015025</v>
      </c>
      <c r="F968" s="23">
        <f t="shared" si="62"/>
        <v>4.2493656003415419</v>
      </c>
      <c r="G968" s="125">
        <v>3.8862391803568208E-2</v>
      </c>
      <c r="H968" s="8">
        <f t="shared" si="55"/>
        <v>1.0388623918035682</v>
      </c>
      <c r="I968" s="5">
        <f t="shared" si="56"/>
        <v>2.0190737620080643</v>
      </c>
      <c r="J968" s="5">
        <f t="shared" si="57"/>
        <v>3.4949547006876562</v>
      </c>
      <c r="K968" s="5">
        <f t="shared" si="58"/>
        <v>4.0904027654367408</v>
      </c>
      <c r="L968">
        <v>2.25</v>
      </c>
      <c r="M968">
        <v>3.33</v>
      </c>
      <c r="N968">
        <v>3.4</v>
      </c>
      <c r="O968" s="5">
        <f t="shared" si="59"/>
        <v>2.3374403815580287</v>
      </c>
      <c r="P968" s="5">
        <f t="shared" si="60"/>
        <v>3.4594117647058824</v>
      </c>
      <c r="Q968" s="5">
        <f t="shared" si="61"/>
        <v>3.5321321321321317</v>
      </c>
      <c r="R968" s="6">
        <f t="shared" si="63"/>
        <v>0.42781839823159323</v>
      </c>
      <c r="S968" s="6">
        <f t="shared" si="63"/>
        <v>0.28906648529161705</v>
      </c>
      <c r="T968" s="6">
        <f t="shared" si="63"/>
        <v>0.28311511647678972</v>
      </c>
      <c r="U968">
        <f t="shared" si="64"/>
        <v>1.1143723633762981</v>
      </c>
      <c r="V968">
        <f t="shared" si="64"/>
        <v>0.95280204900647203</v>
      </c>
      <c r="W968">
        <f t="shared" si="64"/>
        <v>0.83121398917716971</v>
      </c>
      <c r="X968" t="s">
        <v>294</v>
      </c>
      <c r="Y968" t="s">
        <v>421</v>
      </c>
      <c r="Z968" t="s">
        <v>270</v>
      </c>
      <c r="AA968" s="26" t="s">
        <v>90</v>
      </c>
      <c r="AB968" s="26" t="s">
        <v>75</v>
      </c>
      <c r="AC968" s="131" t="s">
        <v>600</v>
      </c>
      <c r="AD968" s="26" t="s">
        <v>75</v>
      </c>
      <c r="AE968" s="72" t="str">
        <f>VLOOKUP(AD968,cs_lookup!$A$2:$B$54,2,FALSE)</f>
        <v>X</v>
      </c>
    </row>
    <row r="969" spans="1:31" x14ac:dyDescent="0.25">
      <c r="A969" s="21">
        <v>0.22774633375919606</v>
      </c>
      <c r="B969" s="21">
        <v>0.44709869972912886</v>
      </c>
      <c r="C969" s="21">
        <v>0.31231352680818564</v>
      </c>
      <c r="D969" s="22">
        <f t="shared" si="62"/>
        <v>4.3908500457238269</v>
      </c>
      <c r="E969" s="23">
        <f t="shared" si="62"/>
        <v>2.2366426039839569</v>
      </c>
      <c r="F969" s="23">
        <f t="shared" si="62"/>
        <v>3.201910625581621</v>
      </c>
      <c r="G969" s="125">
        <v>3.7735110605751743E-2</v>
      </c>
      <c r="H969" s="8">
        <f t="shared" si="55"/>
        <v>1.0377351106057517</v>
      </c>
      <c r="I969" s="5">
        <f t="shared" si="56"/>
        <v>4.2311857822376062</v>
      </c>
      <c r="J969" s="5">
        <f t="shared" si="57"/>
        <v>2.1553116793729501</v>
      </c>
      <c r="K969" s="5">
        <f t="shared" si="58"/>
        <v>3.085479707545586</v>
      </c>
      <c r="L969">
        <v>2.82</v>
      </c>
      <c r="M969">
        <v>3.13</v>
      </c>
      <c r="N969">
        <v>2.75</v>
      </c>
      <c r="O969" s="5">
        <f t="shared" si="59"/>
        <v>2.9264130119082199</v>
      </c>
      <c r="P969" s="5">
        <f t="shared" si="60"/>
        <v>3.2481108961960028</v>
      </c>
      <c r="Q969" s="5">
        <f t="shared" si="61"/>
        <v>2.8537715541658173</v>
      </c>
      <c r="R969" s="6">
        <f t="shared" si="63"/>
        <v>0.34171526573001809</v>
      </c>
      <c r="S969" s="6">
        <f t="shared" si="63"/>
        <v>0.30787126177592689</v>
      </c>
      <c r="T969" s="6">
        <f t="shared" si="63"/>
        <v>0.35041347249405491</v>
      </c>
      <c r="U969">
        <f t="shared" si="64"/>
        <v>0.66647983452730375</v>
      </c>
      <c r="V969">
        <f t="shared" si="64"/>
        <v>1.4522261582652483</v>
      </c>
      <c r="W969">
        <f t="shared" si="64"/>
        <v>0.89127145878640346</v>
      </c>
      <c r="X969" t="s">
        <v>347</v>
      </c>
      <c r="Y969" t="s">
        <v>419</v>
      </c>
      <c r="Z969" t="s">
        <v>270</v>
      </c>
      <c r="AA969" s="26" t="s">
        <v>85</v>
      </c>
      <c r="AB969" s="26" t="s">
        <v>76</v>
      </c>
      <c r="AC969" s="131" t="s">
        <v>600</v>
      </c>
      <c r="AD969" s="26" t="s">
        <v>78</v>
      </c>
      <c r="AE969" s="72" t="str">
        <f>VLOOKUP(AD969,cs_lookup!$A$2:$B$54,2,FALSE)</f>
        <v>1</v>
      </c>
    </row>
    <row r="970" spans="1:31" x14ac:dyDescent="0.25">
      <c r="A970" s="21">
        <v>0.35017527356378697</v>
      </c>
      <c r="B970" s="21">
        <v>0.49264137129243946</v>
      </c>
      <c r="C970" s="21">
        <v>0.15534516753961974</v>
      </c>
      <c r="D970" s="22">
        <f t="shared" si="62"/>
        <v>2.8557127687025075</v>
      </c>
      <c r="E970" s="23">
        <f t="shared" si="62"/>
        <v>2.0298741808397263</v>
      </c>
      <c r="F970" s="23">
        <f t="shared" si="62"/>
        <v>6.4372778106853996</v>
      </c>
      <c r="G970" s="125">
        <v>4.5307006364025293E-2</v>
      </c>
      <c r="H970" s="8">
        <f t="shared" si="55"/>
        <v>1.0453070063640253</v>
      </c>
      <c r="I970" s="5">
        <f t="shared" si="56"/>
        <v>2.7319368867867451</v>
      </c>
      <c r="J970" s="5">
        <f t="shared" si="57"/>
        <v>1.9418928300312455</v>
      </c>
      <c r="K970" s="5">
        <f t="shared" si="58"/>
        <v>6.1582652479071163</v>
      </c>
      <c r="L970">
        <v>3.43</v>
      </c>
      <c r="M970">
        <v>3.03</v>
      </c>
      <c r="N970">
        <v>2.36</v>
      </c>
      <c r="O970" s="5">
        <f t="shared" si="59"/>
        <v>3.5854030318286068</v>
      </c>
      <c r="P970" s="5">
        <f t="shared" si="60"/>
        <v>3.1672802292829965</v>
      </c>
      <c r="Q970" s="5">
        <f t="shared" si="61"/>
        <v>2.4669245350190994</v>
      </c>
      <c r="R970" s="6">
        <f t="shared" si="63"/>
        <v>0.27890867250424167</v>
      </c>
      <c r="S970" s="6">
        <f t="shared" si="63"/>
        <v>0.31572829923747492</v>
      </c>
      <c r="T970" s="6">
        <f t="shared" si="63"/>
        <v>0.40536302825828346</v>
      </c>
      <c r="U970">
        <f t="shared" si="64"/>
        <v>1.2555194875070135</v>
      </c>
      <c r="V970">
        <f t="shared" si="64"/>
        <v>1.5603332754214074</v>
      </c>
      <c r="W970">
        <f t="shared" si="64"/>
        <v>0.38322480520014057</v>
      </c>
      <c r="X970" t="s">
        <v>492</v>
      </c>
      <c r="Y970" t="s">
        <v>425</v>
      </c>
      <c r="Z970" t="s">
        <v>273</v>
      </c>
      <c r="AA970" s="26" t="s">
        <v>84</v>
      </c>
      <c r="AB970" s="26" t="s">
        <v>78</v>
      </c>
      <c r="AC970" s="131" t="s">
        <v>600</v>
      </c>
      <c r="AD970" s="26" t="s">
        <v>94</v>
      </c>
      <c r="AE970" s="72" t="str">
        <f>VLOOKUP(AD970,cs_lookup!$A$2:$B$54,2,FALSE)</f>
        <v>1</v>
      </c>
    </row>
    <row r="971" spans="1:31" x14ac:dyDescent="0.25">
      <c r="A971" s="21">
        <v>0.50914845041147649</v>
      </c>
      <c r="B971" s="21">
        <v>0.40828758523066566</v>
      </c>
      <c r="C971" s="21">
        <v>8.2117834273518223E-2</v>
      </c>
      <c r="D971" s="22">
        <f t="shared" si="62"/>
        <v>1.9640637208889351</v>
      </c>
      <c r="E971" s="23">
        <f t="shared" si="62"/>
        <v>2.4492539968734079</v>
      </c>
      <c r="F971" s="23">
        <f t="shared" si="62"/>
        <v>12.177622666827748</v>
      </c>
      <c r="G971" s="125">
        <v>4.7572270910892334E-2</v>
      </c>
      <c r="H971" s="8">
        <f t="shared" si="55"/>
        <v>1.0475722709108923</v>
      </c>
      <c r="I971" s="5">
        <f t="shared" si="56"/>
        <v>1.8748718111649985</v>
      </c>
      <c r="J971" s="5">
        <f t="shared" si="57"/>
        <v>2.3380286638779735</v>
      </c>
      <c r="K971" s="5">
        <f t="shared" si="58"/>
        <v>11.624613408523096</v>
      </c>
      <c r="L971">
        <v>5.49</v>
      </c>
      <c r="M971">
        <v>4.03</v>
      </c>
      <c r="N971">
        <v>1.62</v>
      </c>
      <c r="O971" s="5">
        <f t="shared" si="59"/>
        <v>5.7511717673007992</v>
      </c>
      <c r="P971" s="5">
        <f t="shared" si="60"/>
        <v>4.2217162517708964</v>
      </c>
      <c r="Q971" s="5">
        <f t="shared" si="61"/>
        <v>1.6970670788756457</v>
      </c>
      <c r="R971" s="6">
        <f t="shared" si="63"/>
        <v>0.17387760972218894</v>
      </c>
      <c r="S971" s="6">
        <f t="shared" si="63"/>
        <v>0.23687049066372637</v>
      </c>
      <c r="T971" s="6">
        <f t="shared" si="63"/>
        <v>0.58925189961408475</v>
      </c>
      <c r="U971">
        <f t="shared" si="64"/>
        <v>2.9282001933714343</v>
      </c>
      <c r="V971">
        <f t="shared" si="64"/>
        <v>1.7236743339645959</v>
      </c>
      <c r="W971">
        <f t="shared" si="64"/>
        <v>0.13935947313415395</v>
      </c>
      <c r="X971" t="s">
        <v>494</v>
      </c>
      <c r="Y971" t="s">
        <v>427</v>
      </c>
      <c r="Z971" t="s">
        <v>273</v>
      </c>
      <c r="AA971" s="26" t="s">
        <v>84</v>
      </c>
      <c r="AB971" s="26" t="s">
        <v>78</v>
      </c>
      <c r="AC971" s="131" t="s">
        <v>600</v>
      </c>
      <c r="AD971" s="26" t="s">
        <v>76</v>
      </c>
      <c r="AE971" s="72" t="str">
        <f>VLOOKUP(AD971,cs_lookup!$A$2:$B$54,2,FALSE)</f>
        <v>2</v>
      </c>
    </row>
    <row r="972" spans="1:31" x14ac:dyDescent="0.25">
      <c r="A972" s="21">
        <v>0.56352684095915218</v>
      </c>
      <c r="B972" s="21">
        <v>0.26580912882047858</v>
      </c>
      <c r="C972" s="21">
        <v>0.16492365326495662</v>
      </c>
      <c r="D972" s="22">
        <f t="shared" si="62"/>
        <v>1.774538366793581</v>
      </c>
      <c r="E972" s="23">
        <f t="shared" si="62"/>
        <v>3.7620980304080422</v>
      </c>
      <c r="F972" s="23">
        <f t="shared" si="62"/>
        <v>6.0634116465602359</v>
      </c>
      <c r="G972" s="125">
        <v>2.6930554518187044E-2</v>
      </c>
      <c r="H972" s="8">
        <f t="shared" si="55"/>
        <v>1.026930554518187</v>
      </c>
      <c r="I972" s="5">
        <f t="shared" si="56"/>
        <v>1.7280023064715948</v>
      </c>
      <c r="J972" s="5">
        <f t="shared" si="57"/>
        <v>3.6634395713088259</v>
      </c>
      <c r="K972" s="5">
        <f t="shared" si="58"/>
        <v>5.90440280492487</v>
      </c>
      <c r="L972">
        <v>2.4300000000000002</v>
      </c>
      <c r="M972">
        <v>3.23</v>
      </c>
      <c r="N972">
        <v>3.27</v>
      </c>
      <c r="O972" s="5">
        <f t="shared" si="59"/>
        <v>2.4954412474791945</v>
      </c>
      <c r="P972" s="5">
        <f t="shared" si="60"/>
        <v>3.3169856910937443</v>
      </c>
      <c r="Q972" s="5">
        <f t="shared" si="61"/>
        <v>3.3580629132744715</v>
      </c>
      <c r="R972" s="6">
        <f t="shared" si="63"/>
        <v>0.40073073289550065</v>
      </c>
      <c r="S972" s="6">
        <f t="shared" si="63"/>
        <v>0.30147853898949428</v>
      </c>
      <c r="T972" s="6">
        <f t="shared" si="63"/>
        <v>0.29779072811500507</v>
      </c>
      <c r="U972">
        <f t="shared" si="64"/>
        <v>1.4062481229911163</v>
      </c>
      <c r="V972">
        <f t="shared" si="64"/>
        <v>0.88168507685962116</v>
      </c>
      <c r="W972">
        <f t="shared" si="64"/>
        <v>0.55382400355078909</v>
      </c>
      <c r="X972" t="s">
        <v>434</v>
      </c>
      <c r="Y972" t="s">
        <v>354</v>
      </c>
      <c r="Z972" t="s">
        <v>278</v>
      </c>
      <c r="AA972" s="26" t="s">
        <v>90</v>
      </c>
      <c r="AB972" s="26" t="s">
        <v>75</v>
      </c>
      <c r="AC972" s="131" t="s">
        <v>600</v>
      </c>
      <c r="AD972" s="26" t="s">
        <v>92</v>
      </c>
      <c r="AE972" s="72" t="str">
        <f>VLOOKUP(AD972,cs_lookup!$A$2:$B$54,2,FALSE)</f>
        <v>1</v>
      </c>
    </row>
    <row r="973" spans="1:31" x14ac:dyDescent="0.25">
      <c r="A973" s="21">
        <v>0.1845853842080194</v>
      </c>
      <c r="B973" s="21">
        <v>0.34137582426302698</v>
      </c>
      <c r="C973" s="21">
        <v>0.43530043976611199</v>
      </c>
      <c r="D973" s="22">
        <f t="shared" si="62"/>
        <v>5.4175470300131954</v>
      </c>
      <c r="E973" s="23">
        <f t="shared" si="62"/>
        <v>2.9293228428194409</v>
      </c>
      <c r="F973" s="23">
        <f t="shared" si="62"/>
        <v>2.2972639323252291</v>
      </c>
      <c r="G973" s="125">
        <v>2.8576519756042362E-2</v>
      </c>
      <c r="H973" s="8">
        <f t="shared" si="55"/>
        <v>1.0285765197560424</v>
      </c>
      <c r="I973" s="5">
        <f t="shared" si="56"/>
        <v>5.267033541946037</v>
      </c>
      <c r="J973" s="5">
        <f t="shared" si="57"/>
        <v>2.8479386672313085</v>
      </c>
      <c r="K973" s="5">
        <f t="shared" si="58"/>
        <v>2.2334399903179727</v>
      </c>
      <c r="L973">
        <v>2.2000000000000002</v>
      </c>
      <c r="M973">
        <v>3.43</v>
      </c>
      <c r="N973">
        <v>3.54</v>
      </c>
      <c r="O973" s="5">
        <f t="shared" si="59"/>
        <v>2.2628683434632935</v>
      </c>
      <c r="P973" s="5">
        <f t="shared" si="60"/>
        <v>3.5280174627632253</v>
      </c>
      <c r="Q973" s="5">
        <f t="shared" si="61"/>
        <v>3.6411608799363901</v>
      </c>
      <c r="R973" s="6">
        <f t="shared" si="63"/>
        <v>0.44191700453483374</v>
      </c>
      <c r="S973" s="6">
        <f t="shared" si="63"/>
        <v>0.28344530903108872</v>
      </c>
      <c r="T973" s="6">
        <f t="shared" si="63"/>
        <v>0.27463768643407749</v>
      </c>
      <c r="U973">
        <f t="shared" si="64"/>
        <v>0.41769242259033634</v>
      </c>
      <c r="V973">
        <f t="shared" si="64"/>
        <v>1.2043798693651491</v>
      </c>
      <c r="W973">
        <f t="shared" si="64"/>
        <v>1.5849989322954738</v>
      </c>
      <c r="X973" t="s">
        <v>431</v>
      </c>
      <c r="Y973" t="s">
        <v>299</v>
      </c>
      <c r="Z973" t="s">
        <v>278</v>
      </c>
      <c r="AA973" s="26" t="s">
        <v>90</v>
      </c>
      <c r="AB973" s="26" t="s">
        <v>75</v>
      </c>
      <c r="AC973" s="131" t="s">
        <v>600</v>
      </c>
      <c r="AD973" s="26" t="s">
        <v>204</v>
      </c>
      <c r="AE973" s="72" t="str">
        <f>VLOOKUP(AD973,cs_lookup!$A$2:$B$54,2,FALSE)</f>
        <v>1</v>
      </c>
    </row>
    <row r="974" spans="1:31" x14ac:dyDescent="0.25">
      <c r="A974" s="21">
        <v>0.41559233583921229</v>
      </c>
      <c r="B974" s="21">
        <v>0.20418531300668322</v>
      </c>
      <c r="C974" s="21">
        <v>0.35100191866320724</v>
      </c>
      <c r="D974" s="22">
        <f t="shared" si="62"/>
        <v>2.4062041422893037</v>
      </c>
      <c r="E974" s="23">
        <f t="shared" si="62"/>
        <v>4.8975118987489017</v>
      </c>
      <c r="F974" s="23">
        <f t="shared" si="62"/>
        <v>2.8489872756493915</v>
      </c>
      <c r="G974" s="125">
        <v>2.6788713872970993E-2</v>
      </c>
      <c r="H974" s="8">
        <f t="shared" si="55"/>
        <v>1.026788713872971</v>
      </c>
      <c r="I974" s="5">
        <f t="shared" si="56"/>
        <v>2.3434267535073303</v>
      </c>
      <c r="J974" s="5">
        <f t="shared" si="57"/>
        <v>4.7697367847722534</v>
      </c>
      <c r="K974" s="5">
        <f t="shared" si="58"/>
        <v>2.7746577627477249</v>
      </c>
      <c r="L974">
        <v>3.28</v>
      </c>
      <c r="M974">
        <v>3.63</v>
      </c>
      <c r="N974">
        <v>2.2400000000000002</v>
      </c>
      <c r="O974" s="5">
        <f t="shared" si="59"/>
        <v>3.3678669815033446</v>
      </c>
      <c r="P974" s="5">
        <f t="shared" si="60"/>
        <v>3.7272430313588845</v>
      </c>
      <c r="Q974" s="5">
        <f t="shared" si="61"/>
        <v>2.3000067190754554</v>
      </c>
      <c r="R974" s="6">
        <f t="shared" si="63"/>
        <v>0.29692384096286994</v>
      </c>
      <c r="S974" s="6">
        <f t="shared" si="63"/>
        <v>0.26829482048435632</v>
      </c>
      <c r="T974" s="6">
        <f t="shared" si="63"/>
        <v>0.43478133855277379</v>
      </c>
      <c r="U974">
        <f t="shared" si="64"/>
        <v>1.3996597056387321</v>
      </c>
      <c r="V974">
        <f t="shared" si="64"/>
        <v>0.76104828500999266</v>
      </c>
      <c r="W974">
        <f t="shared" si="64"/>
        <v>0.80730677133375295</v>
      </c>
      <c r="X974" t="s">
        <v>432</v>
      </c>
      <c r="Y974" t="s">
        <v>430</v>
      </c>
      <c r="Z974" t="s">
        <v>278</v>
      </c>
      <c r="AA974" s="26" t="s">
        <v>90</v>
      </c>
      <c r="AB974" s="26" t="s">
        <v>74</v>
      </c>
      <c r="AC974" s="131" t="s">
        <v>600</v>
      </c>
      <c r="AD974" s="26" t="s">
        <v>77</v>
      </c>
      <c r="AE974" s="72" t="str">
        <f>VLOOKUP(AD974,cs_lookup!$A$2:$B$54,2,FALSE)</f>
        <v>2</v>
      </c>
    </row>
    <row r="975" spans="1:31" x14ac:dyDescent="0.25">
      <c r="A975" s="21">
        <v>0.61521632641948132</v>
      </c>
      <c r="B975" s="21">
        <v>0.19941114599658616</v>
      </c>
      <c r="C975" s="21">
        <v>0.17491790672828389</v>
      </c>
      <c r="D975" s="22">
        <f t="shared" si="62"/>
        <v>1.6254445096084078</v>
      </c>
      <c r="E975" s="23">
        <f t="shared" si="62"/>
        <v>5.0147648217072058</v>
      </c>
      <c r="F975" s="23">
        <f t="shared" si="62"/>
        <v>5.7169675689830441</v>
      </c>
      <c r="G975" s="125">
        <v>2.8426873838353517E-2</v>
      </c>
      <c r="H975" s="8">
        <f t="shared" si="55"/>
        <v>1.0284268738383535</v>
      </c>
      <c r="I975" s="5">
        <f t="shared" si="56"/>
        <v>1.5805153977956945</v>
      </c>
      <c r="J975" s="5">
        <f t="shared" si="57"/>
        <v>4.8761510898590332</v>
      </c>
      <c r="K975" s="5">
        <f t="shared" si="58"/>
        <v>5.5589441645431252</v>
      </c>
      <c r="L975">
        <v>2.57</v>
      </c>
      <c r="M975">
        <v>3.56</v>
      </c>
      <c r="N975">
        <v>2.79</v>
      </c>
      <c r="O975" s="5">
        <f t="shared" si="59"/>
        <v>2.6430570657645682</v>
      </c>
      <c r="P975" s="5">
        <f t="shared" si="60"/>
        <v>3.6611996708645385</v>
      </c>
      <c r="Q975" s="5">
        <f t="shared" si="61"/>
        <v>2.8693109780090063</v>
      </c>
      <c r="R975" s="6">
        <f t="shared" si="63"/>
        <v>0.37834975754135897</v>
      </c>
      <c r="S975" s="6">
        <f t="shared" si="63"/>
        <v>0.27313451597789112</v>
      </c>
      <c r="T975" s="6">
        <f t="shared" si="63"/>
        <v>0.34851572648074997</v>
      </c>
      <c r="U975">
        <f t="shared" si="64"/>
        <v>1.6260518585167312</v>
      </c>
      <c r="V975">
        <f t="shared" si="64"/>
        <v>0.73008402208942169</v>
      </c>
      <c r="W975">
        <f t="shared" si="64"/>
        <v>0.50189387002582042</v>
      </c>
      <c r="X975" t="s">
        <v>363</v>
      </c>
      <c r="Y975" t="s">
        <v>362</v>
      </c>
      <c r="Z975" t="s">
        <v>269</v>
      </c>
      <c r="AA975" s="26" t="s">
        <v>84</v>
      </c>
      <c r="AB975" s="26" t="s">
        <v>86</v>
      </c>
      <c r="AC975" s="131" t="s">
        <v>600</v>
      </c>
      <c r="AD975" s="26" t="s">
        <v>79</v>
      </c>
      <c r="AE975" s="72" t="str">
        <f>VLOOKUP(AD975,cs_lookup!$A$2:$B$54,2,FALSE)</f>
        <v>2</v>
      </c>
    </row>
    <row r="976" spans="1:31" x14ac:dyDescent="0.25">
      <c r="A976" s="21">
        <v>0.37730785469456568</v>
      </c>
      <c r="B976" s="21">
        <v>0.26053112547026014</v>
      </c>
      <c r="C976" s="21">
        <v>0.3355315408143662</v>
      </c>
      <c r="D976" s="22">
        <f t="shared" si="62"/>
        <v>2.6503556381287359</v>
      </c>
      <c r="E976" s="23">
        <f t="shared" si="62"/>
        <v>3.8383129777487985</v>
      </c>
      <c r="F976" s="23">
        <f t="shared" si="62"/>
        <v>2.9803457450614244</v>
      </c>
      <c r="G976" s="125">
        <v>2.8551381692573541E-2</v>
      </c>
      <c r="H976" s="8">
        <f t="shared" si="55"/>
        <v>1.0285513816925735</v>
      </c>
      <c r="I976" s="5">
        <f t="shared" si="56"/>
        <v>2.5767848697722209</v>
      </c>
      <c r="J976" s="5">
        <f t="shared" si="57"/>
        <v>3.7317659050075944</v>
      </c>
      <c r="K976" s="5">
        <f t="shared" si="58"/>
        <v>2.8976148378285176</v>
      </c>
      <c r="L976">
        <v>1.93</v>
      </c>
      <c r="M976">
        <v>3.84</v>
      </c>
      <c r="N976">
        <v>4</v>
      </c>
      <c r="O976" s="5">
        <f t="shared" si="59"/>
        <v>1.9851041666666669</v>
      </c>
      <c r="P976" s="5">
        <f t="shared" si="60"/>
        <v>3.9496373056994822</v>
      </c>
      <c r="Q976" s="5">
        <f t="shared" si="61"/>
        <v>4.1142055267702942</v>
      </c>
      <c r="R976" s="6">
        <f t="shared" si="63"/>
        <v>0.50375190218817223</v>
      </c>
      <c r="S976" s="6">
        <f t="shared" si="63"/>
        <v>0.25318780500603449</v>
      </c>
      <c r="T976" s="6">
        <f t="shared" si="63"/>
        <v>0.24306029280579311</v>
      </c>
      <c r="U976">
        <f t="shared" si="64"/>
        <v>0.74899539447024366</v>
      </c>
      <c r="V976">
        <f t="shared" si="64"/>
        <v>1.0290034524532119</v>
      </c>
      <c r="W976">
        <f t="shared" si="64"/>
        <v>1.3804457196242181</v>
      </c>
      <c r="X976" t="s">
        <v>361</v>
      </c>
      <c r="Y976" t="s">
        <v>436</v>
      </c>
      <c r="Z976" t="s">
        <v>269</v>
      </c>
      <c r="AA976" s="26" t="s">
        <v>90</v>
      </c>
      <c r="AB976" s="26" t="s">
        <v>75</v>
      </c>
      <c r="AC976" s="131" t="s">
        <v>600</v>
      </c>
      <c r="AD976" s="26" t="s">
        <v>75</v>
      </c>
      <c r="AE976" s="72" t="str">
        <f>VLOOKUP(AD976,cs_lookup!$A$2:$B$54,2,FALSE)</f>
        <v>X</v>
      </c>
    </row>
    <row r="977" spans="1:31" x14ac:dyDescent="0.25">
      <c r="A977" s="21">
        <v>0.54103124660488533</v>
      </c>
      <c r="B977" s="21">
        <v>0.21139003453385646</v>
      </c>
      <c r="C977" s="21">
        <v>0.23263306324842356</v>
      </c>
      <c r="D977" s="22">
        <f t="shared" si="62"/>
        <v>1.8483220817194301</v>
      </c>
      <c r="E977" s="23">
        <f t="shared" si="62"/>
        <v>4.730591970454685</v>
      </c>
      <c r="F977" s="23">
        <f t="shared" si="62"/>
        <v>4.2986151067104457</v>
      </c>
      <c r="G977" s="125">
        <v>3.0562704284368802E-2</v>
      </c>
      <c r="H977" s="8">
        <f t="shared" si="55"/>
        <v>1.0305627042843688</v>
      </c>
      <c r="I977" s="5">
        <f t="shared" si="56"/>
        <v>1.7935076381431057</v>
      </c>
      <c r="J977" s="5">
        <f t="shared" si="57"/>
        <v>4.5902999893050147</v>
      </c>
      <c r="K977" s="5">
        <f t="shared" si="58"/>
        <v>4.1711339725761176</v>
      </c>
      <c r="L977">
        <v>1.84</v>
      </c>
      <c r="M977">
        <v>3.56</v>
      </c>
      <c r="N977">
        <v>4.8499999999999996</v>
      </c>
      <c r="O977" s="5">
        <f t="shared" si="59"/>
        <v>1.8962353758832386</v>
      </c>
      <c r="P977" s="5">
        <f t="shared" si="60"/>
        <v>3.668803227252353</v>
      </c>
      <c r="Q977" s="5">
        <f t="shared" si="61"/>
        <v>4.9982291157791883</v>
      </c>
      <c r="R977" s="6">
        <f t="shared" si="63"/>
        <v>0.52736069198910218</v>
      </c>
      <c r="S977" s="6">
        <f t="shared" si="63"/>
        <v>0.2725684475449292</v>
      </c>
      <c r="T977" s="6">
        <f t="shared" si="63"/>
        <v>0.20007086046596867</v>
      </c>
      <c r="U977">
        <f t="shared" si="64"/>
        <v>1.0259225892703918</v>
      </c>
      <c r="V977">
        <f t="shared" si="64"/>
        <v>0.77554844090679897</v>
      </c>
      <c r="W977">
        <f t="shared" si="64"/>
        <v>1.162753350021172</v>
      </c>
      <c r="X977" t="s">
        <v>437</v>
      </c>
      <c r="Y977" t="s">
        <v>360</v>
      </c>
      <c r="Z977" t="s">
        <v>269</v>
      </c>
      <c r="AA977" s="26" t="s">
        <v>84</v>
      </c>
      <c r="AB977" s="26" t="s">
        <v>86</v>
      </c>
      <c r="AC977" s="131" t="s">
        <v>600</v>
      </c>
      <c r="AD977" s="26" t="s">
        <v>73</v>
      </c>
      <c r="AE977" s="72" t="str">
        <f>VLOOKUP(AD977,cs_lookup!$A$2:$B$54,2,FALSE)</f>
        <v>X</v>
      </c>
    </row>
    <row r="978" spans="1:31" x14ac:dyDescent="0.25">
      <c r="A978" s="21">
        <v>0.31948597165405168</v>
      </c>
      <c r="B978" s="21">
        <v>0.23041886884356266</v>
      </c>
      <c r="C978" s="21">
        <v>0.41144730140400793</v>
      </c>
      <c r="D978" s="22">
        <f t="shared" si="62"/>
        <v>3.1300278845508367</v>
      </c>
      <c r="E978" s="23">
        <f t="shared" si="62"/>
        <v>4.339922355399314</v>
      </c>
      <c r="F978" s="23">
        <f t="shared" si="62"/>
        <v>2.4304449113838786</v>
      </c>
      <c r="G978" s="125">
        <v>2.8700993408837361E-2</v>
      </c>
      <c r="H978" s="8">
        <f t="shared" si="55"/>
        <v>1.0287009934088374</v>
      </c>
      <c r="I978" s="5">
        <f t="shared" si="56"/>
        <v>3.0426993894297403</v>
      </c>
      <c r="J978" s="5">
        <f t="shared" si="57"/>
        <v>4.2188375273343359</v>
      </c>
      <c r="K978" s="5">
        <f t="shared" si="58"/>
        <v>2.3626349415003873</v>
      </c>
      <c r="L978">
        <v>1.97</v>
      </c>
      <c r="M978">
        <v>3.6</v>
      </c>
      <c r="N978">
        <v>4.1100000000000003</v>
      </c>
      <c r="O978" s="5">
        <f t="shared" si="59"/>
        <v>2.0265409570154094</v>
      </c>
      <c r="P978" s="5">
        <f t="shared" si="60"/>
        <v>3.7033235762718144</v>
      </c>
      <c r="Q978" s="5">
        <f t="shared" si="61"/>
        <v>4.2279610829103218</v>
      </c>
      <c r="R978" s="6">
        <f t="shared" si="63"/>
        <v>0.4934516603467769</v>
      </c>
      <c r="S978" s="6">
        <f t="shared" si="63"/>
        <v>0.27002771413420845</v>
      </c>
      <c r="T978" s="6">
        <f t="shared" si="63"/>
        <v>0.23652062551901468</v>
      </c>
      <c r="U978">
        <f t="shared" si="64"/>
        <v>0.64745140674879997</v>
      </c>
      <c r="V978">
        <f t="shared" si="64"/>
        <v>0.8533156294062485</v>
      </c>
      <c r="W978">
        <f t="shared" si="64"/>
        <v>1.7395831780046187</v>
      </c>
      <c r="X978" t="s">
        <v>504</v>
      </c>
      <c r="Y978" t="s">
        <v>507</v>
      </c>
      <c r="Z978" t="s">
        <v>276</v>
      </c>
      <c r="AA978" s="26" t="s">
        <v>85</v>
      </c>
      <c r="AB978" s="26" t="s">
        <v>79</v>
      </c>
      <c r="AC978" s="131" t="s">
        <v>600</v>
      </c>
      <c r="AD978" s="26" t="s">
        <v>103</v>
      </c>
      <c r="AE978" s="72" t="str">
        <f>VLOOKUP(AD978,cs_lookup!$A$2:$B$54,2,FALSE)</f>
        <v>2</v>
      </c>
    </row>
    <row r="979" spans="1:31" x14ac:dyDescent="0.25">
      <c r="A979" s="21">
        <v>0.39464638143609726</v>
      </c>
      <c r="B979" s="21">
        <v>0.27621999071317493</v>
      </c>
      <c r="C979" s="21">
        <v>0.30722939753045037</v>
      </c>
      <c r="D979" s="22">
        <f t="shared" si="62"/>
        <v>2.533914022880567</v>
      </c>
      <c r="E979" s="23">
        <f t="shared" si="62"/>
        <v>3.6203027790207756</v>
      </c>
      <c r="F979" s="23">
        <f t="shared" si="62"/>
        <v>3.2548968556984761</v>
      </c>
      <c r="G979" s="125">
        <v>2.7734927597017123E-2</v>
      </c>
      <c r="H979" s="8">
        <f t="shared" si="55"/>
        <v>1.0277349275970171</v>
      </c>
      <c r="I979" s="5">
        <f t="shared" si="56"/>
        <v>2.4655326532544728</v>
      </c>
      <c r="J979" s="5">
        <f t="shared" si="57"/>
        <v>3.5226036225951098</v>
      </c>
      <c r="K979" s="5">
        <f t="shared" si="58"/>
        <v>3.167058711635756</v>
      </c>
      <c r="L979">
        <v>2.0499999999999998</v>
      </c>
      <c r="M979">
        <v>3.76</v>
      </c>
      <c r="N979">
        <v>3.65</v>
      </c>
      <c r="O979" s="5">
        <f t="shared" si="59"/>
        <v>2.106856601573885</v>
      </c>
      <c r="P979" s="5">
        <f t="shared" si="60"/>
        <v>3.8642833277647841</v>
      </c>
      <c r="Q979" s="5">
        <f t="shared" si="61"/>
        <v>3.7512324857291124</v>
      </c>
      <c r="R979" s="6">
        <f t="shared" si="63"/>
        <v>0.47464075118020377</v>
      </c>
      <c r="S979" s="6">
        <f t="shared" si="63"/>
        <v>0.2587801967870792</v>
      </c>
      <c r="T979" s="6">
        <f t="shared" si="63"/>
        <v>0.26657905203271715</v>
      </c>
      <c r="U979">
        <f t="shared" si="64"/>
        <v>0.83146333401588701</v>
      </c>
      <c r="V979">
        <f t="shared" si="64"/>
        <v>1.0673923049082654</v>
      </c>
      <c r="W979">
        <f t="shared" si="64"/>
        <v>1.1524888965872089</v>
      </c>
      <c r="X979" t="s">
        <v>368</v>
      </c>
      <c r="Y979" t="s">
        <v>506</v>
      </c>
      <c r="Z979" t="s">
        <v>276</v>
      </c>
      <c r="AA979" s="26" t="s">
        <v>90</v>
      </c>
      <c r="AB979" s="26" t="s">
        <v>75</v>
      </c>
      <c r="AC979" s="131" t="s">
        <v>600</v>
      </c>
      <c r="AD979" s="26" t="s">
        <v>92</v>
      </c>
      <c r="AE979" s="72" t="str">
        <f>VLOOKUP(AD979,cs_lookup!$A$2:$B$54,2,FALSE)</f>
        <v>1</v>
      </c>
    </row>
    <row r="980" spans="1:31" x14ac:dyDescent="0.25">
      <c r="A980" s="21">
        <v>0.27510635428935187</v>
      </c>
      <c r="B980" s="21">
        <v>0.47475720042254926</v>
      </c>
      <c r="C980" s="21">
        <v>0.24378450255919354</v>
      </c>
      <c r="D980" s="22">
        <f t="shared" si="62"/>
        <v>3.6349578423340168</v>
      </c>
      <c r="E980" s="23">
        <f t="shared" si="62"/>
        <v>2.1063398282531947</v>
      </c>
      <c r="F980" s="23">
        <f t="shared" si="62"/>
        <v>4.1019834710665792</v>
      </c>
      <c r="G980" s="125">
        <v>4.3447151224706992E-2</v>
      </c>
      <c r="H980" s="8">
        <f t="shared" si="55"/>
        <v>1.043447151224707</v>
      </c>
      <c r="I980" s="5">
        <f t="shared" si="56"/>
        <v>3.4836051237167318</v>
      </c>
      <c r="J980" s="5">
        <f t="shared" si="57"/>
        <v>2.0186358511602216</v>
      </c>
      <c r="K980" s="5">
        <f t="shared" si="58"/>
        <v>3.9311846951252201</v>
      </c>
      <c r="L980">
        <v>3.13</v>
      </c>
      <c r="M980">
        <v>3</v>
      </c>
      <c r="N980">
        <v>2.56</v>
      </c>
      <c r="O980" s="5">
        <f t="shared" si="59"/>
        <v>3.2659895833333326</v>
      </c>
      <c r="P980" s="5">
        <f t="shared" si="60"/>
        <v>3.130341453674121</v>
      </c>
      <c r="Q980" s="5">
        <f t="shared" si="61"/>
        <v>2.67122470713525</v>
      </c>
      <c r="R980" s="6">
        <f t="shared" si="63"/>
        <v>0.30618591225859959</v>
      </c>
      <c r="S980" s="6">
        <f t="shared" si="63"/>
        <v>0.31945396845647223</v>
      </c>
      <c r="T980" s="6">
        <f t="shared" si="63"/>
        <v>0.37436011928492835</v>
      </c>
      <c r="U980">
        <f t="shared" si="64"/>
        <v>0.89849448741783244</v>
      </c>
      <c r="V980">
        <f t="shared" si="64"/>
        <v>1.4861521449129789</v>
      </c>
      <c r="W980">
        <f t="shared" si="64"/>
        <v>0.65120318645279429</v>
      </c>
      <c r="X980" t="s">
        <v>284</v>
      </c>
      <c r="Y980" t="s">
        <v>371</v>
      </c>
      <c r="Z980" t="s">
        <v>275</v>
      </c>
      <c r="AA980" s="26" t="s">
        <v>84</v>
      </c>
      <c r="AB980" s="26" t="s">
        <v>78</v>
      </c>
      <c r="AC980" s="131" t="s">
        <v>601</v>
      </c>
      <c r="AD980" s="26" t="s">
        <v>79</v>
      </c>
      <c r="AE980" s="72" t="str">
        <f>VLOOKUP(AD980,cs_lookup!$A$2:$B$54,2,FALSE)</f>
        <v>2</v>
      </c>
    </row>
    <row r="981" spans="1:31" x14ac:dyDescent="0.25">
      <c r="A981" s="21">
        <v>0.49371215888398384</v>
      </c>
      <c r="B981" s="21">
        <v>0.36666338090789252</v>
      </c>
      <c r="C981" s="21">
        <v>0.13741360835971897</v>
      </c>
      <c r="D981" s="22">
        <f t="shared" si="62"/>
        <v>2.0254716883223196</v>
      </c>
      <c r="E981" s="23">
        <f t="shared" si="62"/>
        <v>2.7272971670198078</v>
      </c>
      <c r="F981" s="23">
        <f t="shared" si="62"/>
        <v>7.2772996207349223</v>
      </c>
      <c r="G981" s="125">
        <v>4.436475157687414E-2</v>
      </c>
      <c r="H981" s="8">
        <f t="shared" si="55"/>
        <v>1.0443647515768741</v>
      </c>
      <c r="I981" s="5">
        <f t="shared" si="56"/>
        <v>1.9394293854365379</v>
      </c>
      <c r="J981" s="5">
        <f t="shared" si="57"/>
        <v>2.6114412257804505</v>
      </c>
      <c r="K981" s="5">
        <f t="shared" si="58"/>
        <v>6.968158978696871</v>
      </c>
      <c r="L981">
        <v>3.43</v>
      </c>
      <c r="M981">
        <v>2.93</v>
      </c>
      <c r="N981">
        <v>2.4300000000000002</v>
      </c>
      <c r="O981" s="5">
        <f t="shared" si="59"/>
        <v>3.5821710979086783</v>
      </c>
      <c r="P981" s="5">
        <f t="shared" si="60"/>
        <v>3.0599887221202415</v>
      </c>
      <c r="Q981" s="5">
        <f t="shared" si="61"/>
        <v>2.5378063463318044</v>
      </c>
      <c r="R981" s="6">
        <f t="shared" si="63"/>
        <v>0.27916031162883703</v>
      </c>
      <c r="S981" s="6">
        <f t="shared" si="63"/>
        <v>0.32679859006379214</v>
      </c>
      <c r="T981" s="6">
        <f t="shared" si="63"/>
        <v>0.39404109830737077</v>
      </c>
      <c r="U981">
        <f t="shared" si="64"/>
        <v>1.7685614262403042</v>
      </c>
      <c r="V981">
        <f t="shared" si="64"/>
        <v>1.1219858103926295</v>
      </c>
      <c r="W981">
        <f t="shared" si="64"/>
        <v>0.34872912736764788</v>
      </c>
      <c r="X981" t="s">
        <v>375</v>
      </c>
      <c r="Y981" t="s">
        <v>475</v>
      </c>
      <c r="Z981" t="s">
        <v>275</v>
      </c>
      <c r="AA981" s="26" t="s">
        <v>84</v>
      </c>
      <c r="AB981" s="26" t="s">
        <v>78</v>
      </c>
      <c r="AC981" s="131" t="s">
        <v>601</v>
      </c>
      <c r="AD981" s="26" t="s">
        <v>79</v>
      </c>
      <c r="AE981" s="72" t="str">
        <f>VLOOKUP(AD981,cs_lookup!$A$2:$B$54,2,FALSE)</f>
        <v>2</v>
      </c>
    </row>
    <row r="982" spans="1:31" x14ac:dyDescent="0.25">
      <c r="A982" s="21">
        <v>0.29993368660872938</v>
      </c>
      <c r="B982" s="21">
        <v>0.42836265461679263</v>
      </c>
      <c r="C982" s="21">
        <v>0.26265748190851235</v>
      </c>
      <c r="D982" s="22">
        <f t="shared" si="62"/>
        <v>3.334070311697011</v>
      </c>
      <c r="E982" s="23">
        <f t="shared" si="62"/>
        <v>2.3344705455114578</v>
      </c>
      <c r="F982" s="23">
        <f t="shared" si="62"/>
        <v>3.8072397280817434</v>
      </c>
      <c r="G982" s="125">
        <v>4.7607319358577982E-2</v>
      </c>
      <c r="H982" s="8">
        <f t="shared" si="55"/>
        <v>1.047607319358578</v>
      </c>
      <c r="I982" s="5">
        <f t="shared" si="56"/>
        <v>3.1825572903961508</v>
      </c>
      <c r="J982" s="5">
        <f t="shared" si="57"/>
        <v>2.2283831950895419</v>
      </c>
      <c r="K982" s="5">
        <f t="shared" si="58"/>
        <v>3.634224062516874</v>
      </c>
      <c r="L982">
        <v>1.91</v>
      </c>
      <c r="M982">
        <v>3.45</v>
      </c>
      <c r="N982">
        <v>4.2699999999999996</v>
      </c>
      <c r="O982" s="5">
        <f t="shared" si="59"/>
        <v>2.0009299799748836</v>
      </c>
      <c r="P982" s="5">
        <f t="shared" si="60"/>
        <v>3.6142452517870942</v>
      </c>
      <c r="Q982" s="5">
        <f t="shared" si="61"/>
        <v>4.4732832536611271</v>
      </c>
      <c r="R982" s="6">
        <f t="shared" si="63"/>
        <v>0.49976761306387762</v>
      </c>
      <c r="S982" s="6">
        <f t="shared" si="63"/>
        <v>0.27668293940637856</v>
      </c>
      <c r="T982" s="6">
        <f t="shared" si="63"/>
        <v>0.22354944752974384</v>
      </c>
      <c r="U982">
        <f t="shared" si="64"/>
        <v>0.60014630553979798</v>
      </c>
      <c r="V982">
        <f t="shared" si="64"/>
        <v>1.5482076904916575</v>
      </c>
      <c r="W982">
        <f t="shared" si="64"/>
        <v>1.1749413152701489</v>
      </c>
      <c r="X982" t="s">
        <v>304</v>
      </c>
      <c r="Y982" t="s">
        <v>307</v>
      </c>
      <c r="Z982" t="s">
        <v>275</v>
      </c>
      <c r="AA982" s="26" t="s">
        <v>90</v>
      </c>
      <c r="AB982" s="26" t="s">
        <v>75</v>
      </c>
      <c r="AC982" s="131" t="s">
        <v>601</v>
      </c>
      <c r="AD982" s="26" t="s">
        <v>78</v>
      </c>
      <c r="AE982" s="72" t="str">
        <f>VLOOKUP(AD982,cs_lookup!$A$2:$B$54,2,FALSE)</f>
        <v>1</v>
      </c>
    </row>
    <row r="983" spans="1:31" x14ac:dyDescent="0.25">
      <c r="A983" s="21">
        <v>0.20967154021382134</v>
      </c>
      <c r="B983" s="21">
        <v>0.38997268160060122</v>
      </c>
      <c r="C983" s="21">
        <v>0.37629485136448393</v>
      </c>
      <c r="D983" s="22">
        <f t="shared" si="62"/>
        <v>4.7693644973476523</v>
      </c>
      <c r="E983" s="23">
        <f t="shared" si="62"/>
        <v>2.5642821848330679</v>
      </c>
      <c r="F983" s="23">
        <f t="shared" si="62"/>
        <v>2.6574905193996061</v>
      </c>
      <c r="G983" s="125">
        <v>4.364823539135454E-2</v>
      </c>
      <c r="H983" s="8">
        <f t="shared" si="55"/>
        <v>1.0436482353913545</v>
      </c>
      <c r="I983" s="5">
        <f t="shared" si="56"/>
        <v>4.5698965758890999</v>
      </c>
      <c r="J983" s="5">
        <f t="shared" si="57"/>
        <v>2.45703686153553</v>
      </c>
      <c r="K983" s="5">
        <f t="shared" si="58"/>
        <v>2.5463469675710049</v>
      </c>
      <c r="L983">
        <v>2.96</v>
      </c>
      <c r="M983">
        <v>3.27</v>
      </c>
      <c r="N983">
        <v>2.5</v>
      </c>
      <c r="O983" s="5">
        <f t="shared" si="59"/>
        <v>3.0891987767584093</v>
      </c>
      <c r="P983" s="5">
        <f t="shared" si="60"/>
        <v>3.4127297297297292</v>
      </c>
      <c r="Q983" s="5">
        <f t="shared" si="61"/>
        <v>2.6091205884783863</v>
      </c>
      <c r="R983" s="6">
        <f t="shared" si="63"/>
        <v>0.32370853165018104</v>
      </c>
      <c r="S983" s="6">
        <f t="shared" si="63"/>
        <v>0.29302056687600481</v>
      </c>
      <c r="T983" s="6">
        <f t="shared" si="63"/>
        <v>0.38327090147381432</v>
      </c>
      <c r="U983">
        <f t="shared" si="64"/>
        <v>0.64771706554958841</v>
      </c>
      <c r="V983">
        <f t="shared" si="64"/>
        <v>1.3308713642807977</v>
      </c>
      <c r="W983">
        <f t="shared" si="64"/>
        <v>0.98179864403348938</v>
      </c>
      <c r="X983" t="s">
        <v>301</v>
      </c>
      <c r="Y983" t="s">
        <v>510</v>
      </c>
      <c r="Z983" t="s">
        <v>275</v>
      </c>
      <c r="AA983" s="26" t="s">
        <v>90</v>
      </c>
      <c r="AB983" s="26" t="s">
        <v>75</v>
      </c>
      <c r="AC983" s="131" t="s">
        <v>601</v>
      </c>
      <c r="AD983" s="26" t="s">
        <v>73</v>
      </c>
      <c r="AE983" s="72" t="str">
        <f>VLOOKUP(AD983,cs_lookup!$A$2:$B$54,2,FALSE)</f>
        <v>X</v>
      </c>
    </row>
    <row r="984" spans="1:31" x14ac:dyDescent="0.25">
      <c r="A984" s="21">
        <v>0.31159097192959639</v>
      </c>
      <c r="B984" s="21">
        <v>0.36374800523587725</v>
      </c>
      <c r="C984" s="21">
        <v>0.30786922830732683</v>
      </c>
      <c r="D984" s="22">
        <f t="shared" si="62"/>
        <v>3.2093356036835008</v>
      </c>
      <c r="E984" s="23">
        <f t="shared" si="62"/>
        <v>2.7491559695331844</v>
      </c>
      <c r="F984" s="23">
        <f t="shared" si="62"/>
        <v>3.2481323498877317</v>
      </c>
      <c r="G984" s="125">
        <v>6.2082599697278473E-2</v>
      </c>
      <c r="H984" s="8">
        <f t="shared" si="55"/>
        <v>1.0620825996972785</v>
      </c>
      <c r="I984" s="5">
        <f t="shared" si="56"/>
        <v>3.0217382382483677</v>
      </c>
      <c r="J984" s="5">
        <f t="shared" si="57"/>
        <v>2.5884577812655687</v>
      </c>
      <c r="K984" s="5">
        <f t="shared" si="58"/>
        <v>3.0582671732062412</v>
      </c>
      <c r="L984">
        <v>3.75</v>
      </c>
      <c r="M984">
        <v>2.97</v>
      </c>
      <c r="N984">
        <v>2.1800000000000002</v>
      </c>
      <c r="O984" s="5">
        <f t="shared" si="59"/>
        <v>3.9828097488647942</v>
      </c>
      <c r="P984" s="5">
        <f t="shared" si="60"/>
        <v>3.1543853211009174</v>
      </c>
      <c r="Q984" s="5">
        <f t="shared" si="61"/>
        <v>2.3153400673400673</v>
      </c>
      <c r="R984" s="6">
        <f t="shared" si="63"/>
        <v>0.25107902788603609</v>
      </c>
      <c r="S984" s="6">
        <f t="shared" si="63"/>
        <v>0.31701897460358086</v>
      </c>
      <c r="T984" s="6">
        <f t="shared" si="63"/>
        <v>0.43190199751038311</v>
      </c>
      <c r="U984">
        <f t="shared" si="64"/>
        <v>1.2410075606594531</v>
      </c>
      <c r="V984">
        <f t="shared" si="64"/>
        <v>1.1474013682957909</v>
      </c>
      <c r="W984">
        <f t="shared" si="64"/>
        <v>0.71282195980102059</v>
      </c>
      <c r="X984" t="s">
        <v>285</v>
      </c>
      <c r="Y984" t="s">
        <v>476</v>
      </c>
      <c r="Z984" t="s">
        <v>275</v>
      </c>
      <c r="AA984" s="26" t="s">
        <v>90</v>
      </c>
      <c r="AB984" s="26" t="s">
        <v>75</v>
      </c>
      <c r="AC984" s="131" t="s">
        <v>601</v>
      </c>
      <c r="AD984" s="26" t="s">
        <v>76</v>
      </c>
      <c r="AE984" s="72" t="str">
        <f>VLOOKUP(AD984,cs_lookup!$A$2:$B$54,2,FALSE)</f>
        <v>2</v>
      </c>
    </row>
    <row r="985" spans="1:31" x14ac:dyDescent="0.25">
      <c r="A985" s="21">
        <v>0.34484240043462622</v>
      </c>
      <c r="B985" s="21">
        <v>0.32046705741352288</v>
      </c>
      <c r="C985" s="21">
        <v>0.31423302121267499</v>
      </c>
      <c r="D985" s="22">
        <f t="shared" si="62"/>
        <v>2.8998754176970061</v>
      </c>
      <c r="E985" s="23">
        <f t="shared" si="62"/>
        <v>3.1204455399283813</v>
      </c>
      <c r="F985" s="23">
        <f t="shared" si="62"/>
        <v>3.1823517342029861</v>
      </c>
      <c r="G985" s="125">
        <v>3.0453538310829309E-2</v>
      </c>
      <c r="H985" s="8">
        <f t="shared" si="55"/>
        <v>1.0304535383108293</v>
      </c>
      <c r="I985" s="5">
        <f t="shared" si="56"/>
        <v>2.8141738660538018</v>
      </c>
      <c r="J985" s="5">
        <f t="shared" si="57"/>
        <v>3.0282253628276834</v>
      </c>
      <c r="K985" s="5">
        <f t="shared" si="58"/>
        <v>3.0883020106075381</v>
      </c>
      <c r="L985">
        <v>4.67</v>
      </c>
      <c r="M985">
        <v>4.03</v>
      </c>
      <c r="N985">
        <v>1.76</v>
      </c>
      <c r="O985" s="5">
        <f t="shared" si="59"/>
        <v>4.8122180239115728</v>
      </c>
      <c r="P985" s="5">
        <f t="shared" si="60"/>
        <v>4.1527277593926426</v>
      </c>
      <c r="Q985" s="5">
        <f t="shared" si="61"/>
        <v>1.8135982274270597</v>
      </c>
      <c r="R985" s="6">
        <f t="shared" si="63"/>
        <v>0.2078043835568277</v>
      </c>
      <c r="S985" s="6">
        <f t="shared" si="63"/>
        <v>0.24080557598272589</v>
      </c>
      <c r="T985" s="6">
        <f t="shared" si="63"/>
        <v>0.55139004046044626</v>
      </c>
      <c r="U985">
        <f t="shared" si="64"/>
        <v>1.6594568147804405</v>
      </c>
      <c r="V985">
        <f t="shared" si="64"/>
        <v>1.3308124452920123</v>
      </c>
      <c r="W985">
        <f t="shared" si="64"/>
        <v>0.56989245027035706</v>
      </c>
      <c r="X985" t="s">
        <v>381</v>
      </c>
      <c r="Y985" t="s">
        <v>311</v>
      </c>
      <c r="Z985" t="s">
        <v>268</v>
      </c>
      <c r="AA985" s="26" t="s">
        <v>90</v>
      </c>
      <c r="AB985" s="26" t="s">
        <v>75</v>
      </c>
      <c r="AC985" s="131" t="s">
        <v>601</v>
      </c>
      <c r="AD985" s="26" t="s">
        <v>75</v>
      </c>
      <c r="AE985" s="72" t="str">
        <f>VLOOKUP(AD985,cs_lookup!$A$2:$B$54,2,FALSE)</f>
        <v>X</v>
      </c>
    </row>
    <row r="986" spans="1:31" x14ac:dyDescent="0.25">
      <c r="A986" s="21">
        <v>0.35836542844198793</v>
      </c>
      <c r="B986" s="21">
        <v>0.20188156561670398</v>
      </c>
      <c r="C986" s="21">
        <v>0.40360652880742615</v>
      </c>
      <c r="D986" s="22">
        <f t="shared" si="62"/>
        <v>2.7904477403067345</v>
      </c>
      <c r="E986" s="23">
        <f t="shared" si="62"/>
        <v>4.9533992712272612</v>
      </c>
      <c r="F986" s="23">
        <f t="shared" si="62"/>
        <v>2.4776606140509996</v>
      </c>
      <c r="G986" s="125">
        <v>3.0313572338950934E-2</v>
      </c>
      <c r="H986" s="8">
        <f t="shared" ref="H986:H1049" si="65">(G986/100%) + 1</f>
        <v>1.0303135723389509</v>
      </c>
      <c r="I986" s="5">
        <f t="shared" ref="I986:I1049" si="66">D986/H986</f>
        <v>2.7083480361925556</v>
      </c>
      <c r="J986" s="5">
        <f t="shared" ref="J986:J1049" si="67">E986/H986</f>
        <v>4.807661865486617</v>
      </c>
      <c r="K986" s="5">
        <f t="shared" ref="K986:K1049" si="68">F986/H986</f>
        <v>2.4047636375655768</v>
      </c>
      <c r="L986">
        <v>1.51</v>
      </c>
      <c r="M986">
        <v>4.76</v>
      </c>
      <c r="N986">
        <v>6.33</v>
      </c>
      <c r="O986" s="5">
        <f t="shared" ref="O986:O1049" si="69">(L986*H986)</f>
        <v>1.555773494231816</v>
      </c>
      <c r="P986" s="5">
        <f t="shared" ref="P986:P1049" si="70">(M986*H986)</f>
        <v>4.9042926043334063</v>
      </c>
      <c r="Q986" s="5">
        <f t="shared" ref="Q986:Q1049" si="71">(N986*H986)</f>
        <v>6.5218849129055592</v>
      </c>
      <c r="R986" s="6">
        <f t="shared" si="63"/>
        <v>0.6427670889802396</v>
      </c>
      <c r="S986" s="6">
        <f t="shared" si="63"/>
        <v>0.20390300511768109</v>
      </c>
      <c r="T986" s="6">
        <f t="shared" si="63"/>
        <v>0.15332990590207929</v>
      </c>
      <c r="U986">
        <f t="shared" si="64"/>
        <v>0.55753543481907342</v>
      </c>
      <c r="V986">
        <f t="shared" si="64"/>
        <v>0.99008626920525056</v>
      </c>
      <c r="W986">
        <f t="shared" si="64"/>
        <v>2.6322753309793359</v>
      </c>
      <c r="X986" t="s">
        <v>287</v>
      </c>
      <c r="Y986" t="s">
        <v>314</v>
      </c>
      <c r="Z986" t="s">
        <v>268</v>
      </c>
      <c r="AA986" s="26" t="s">
        <v>90</v>
      </c>
      <c r="AB986" s="26" t="s">
        <v>74</v>
      </c>
      <c r="AC986" s="131" t="s">
        <v>601</v>
      </c>
      <c r="AD986" s="26" t="s">
        <v>164</v>
      </c>
      <c r="AE986" s="72" t="str">
        <f>VLOOKUP(AD986,cs_lookup!$A$2:$B$54,2,FALSE)</f>
        <v>1</v>
      </c>
    </row>
    <row r="987" spans="1:31" x14ac:dyDescent="0.25">
      <c r="A987" s="21">
        <v>0.82292739429966433</v>
      </c>
      <c r="B987" s="21">
        <v>0.11726049713134658</v>
      </c>
      <c r="C987" s="21">
        <v>4.2131080928556552E-2</v>
      </c>
      <c r="D987" s="22">
        <f t="shared" si="62"/>
        <v>1.2151740322741713</v>
      </c>
      <c r="E987" s="23">
        <f t="shared" si="62"/>
        <v>8.5280211534484085</v>
      </c>
      <c r="F987" s="23">
        <f t="shared" si="62"/>
        <v>23.735446087788304</v>
      </c>
      <c r="G987" s="125">
        <v>4.0270968940158136E-2</v>
      </c>
      <c r="H987" s="8">
        <f t="shared" si="65"/>
        <v>1.0402709689401581</v>
      </c>
      <c r="I987" s="5">
        <f t="shared" si="66"/>
        <v>1.168132216082322</v>
      </c>
      <c r="J987" s="5">
        <f t="shared" si="67"/>
        <v>8.1978844051919175</v>
      </c>
      <c r="K987" s="5">
        <f t="shared" si="68"/>
        <v>22.816599517306816</v>
      </c>
      <c r="L987">
        <v>1.29</v>
      </c>
      <c r="M987">
        <v>5.86</v>
      </c>
      <c r="N987">
        <v>10.59</v>
      </c>
      <c r="O987" s="5">
        <f t="shared" si="69"/>
        <v>1.341949549932804</v>
      </c>
      <c r="P987" s="5">
        <f t="shared" si="70"/>
        <v>6.0959878779893266</v>
      </c>
      <c r="Q987" s="5">
        <f t="shared" si="71"/>
        <v>11.016469561076274</v>
      </c>
      <c r="R987" s="6">
        <f t="shared" si="63"/>
        <v>0.74518449672722298</v>
      </c>
      <c r="S987" s="6">
        <f t="shared" si="63"/>
        <v>0.16404232095189722</v>
      </c>
      <c r="T987" s="6">
        <f t="shared" si="63"/>
        <v>9.0773182320879858E-2</v>
      </c>
      <c r="U987">
        <f t="shared" si="64"/>
        <v>1.1043270464078097</v>
      </c>
      <c r="V987">
        <f t="shared" si="64"/>
        <v>0.71481856907969099</v>
      </c>
      <c r="W987">
        <f t="shared" si="64"/>
        <v>0.46413577062468436</v>
      </c>
      <c r="X987" t="s">
        <v>288</v>
      </c>
      <c r="Y987" t="s">
        <v>312</v>
      </c>
      <c r="Z987" t="s">
        <v>268</v>
      </c>
      <c r="AA987" s="26" t="s">
        <v>84</v>
      </c>
      <c r="AB987" s="26" t="s">
        <v>89</v>
      </c>
      <c r="AC987" s="131" t="s">
        <v>601</v>
      </c>
      <c r="AD987" s="26" t="s">
        <v>94</v>
      </c>
      <c r="AE987" s="72" t="str">
        <f>VLOOKUP(AD987,cs_lookup!$A$2:$B$54,2,FALSE)</f>
        <v>1</v>
      </c>
    </row>
    <row r="988" spans="1:31" x14ac:dyDescent="0.25">
      <c r="A988" s="21">
        <v>0.14947412745437602</v>
      </c>
      <c r="B988" s="21">
        <v>0.17657768014671194</v>
      </c>
      <c r="C988" s="21">
        <v>0.58927739460847028</v>
      </c>
      <c r="D988" s="22">
        <f t="shared" si="62"/>
        <v>6.6901210064278844</v>
      </c>
      <c r="E988" s="23">
        <f t="shared" si="62"/>
        <v>5.6632299120089051</v>
      </c>
      <c r="F988" s="23">
        <f t="shared" si="62"/>
        <v>1.6969936555336955</v>
      </c>
      <c r="G988" s="125">
        <v>3.3041788143828743E-2</v>
      </c>
      <c r="H988" s="8">
        <f t="shared" si="65"/>
        <v>1.0330417881438287</v>
      </c>
      <c r="I988" s="5">
        <f t="shared" si="66"/>
        <v>6.4761378321865424</v>
      </c>
      <c r="J988" s="5">
        <f t="shared" si="67"/>
        <v>5.4820917962908418</v>
      </c>
      <c r="K988" s="5">
        <f t="shared" si="68"/>
        <v>1.6427154012645091</v>
      </c>
      <c r="L988">
        <v>2.4500000000000002</v>
      </c>
      <c r="M988">
        <v>3.43</v>
      </c>
      <c r="N988">
        <v>3</v>
      </c>
      <c r="O988" s="5">
        <f t="shared" si="69"/>
        <v>2.5309523809523804</v>
      </c>
      <c r="P988" s="5">
        <f t="shared" si="70"/>
        <v>3.5433333333333326</v>
      </c>
      <c r="Q988" s="5">
        <f t="shared" si="71"/>
        <v>3.0991253644314862</v>
      </c>
      <c r="R988" s="6">
        <f t="shared" si="63"/>
        <v>0.39510818438381945</v>
      </c>
      <c r="S988" s="6">
        <f t="shared" si="63"/>
        <v>0.28222013170272819</v>
      </c>
      <c r="T988" s="6">
        <f t="shared" si="63"/>
        <v>0.32267168391345258</v>
      </c>
      <c r="U988">
        <f t="shared" si="64"/>
        <v>0.37831189877143262</v>
      </c>
      <c r="V988">
        <f t="shared" si="64"/>
        <v>0.62567357998651585</v>
      </c>
      <c r="W988">
        <f t="shared" si="64"/>
        <v>1.8262445203172122</v>
      </c>
      <c r="X988" t="s">
        <v>386</v>
      </c>
      <c r="Y988" t="s">
        <v>390</v>
      </c>
      <c r="Z988" t="s">
        <v>279</v>
      </c>
      <c r="AA988" s="26" t="s">
        <v>85</v>
      </c>
      <c r="AB988" s="26" t="s">
        <v>79</v>
      </c>
      <c r="AC988" s="131" t="s">
        <v>601</v>
      </c>
      <c r="AD988" s="26" t="s">
        <v>75</v>
      </c>
      <c r="AE988" s="72" t="str">
        <f>VLOOKUP(AD988,cs_lookup!$A$2:$B$54,2,FALSE)</f>
        <v>X</v>
      </c>
    </row>
    <row r="989" spans="1:31" x14ac:dyDescent="0.25">
      <c r="A989" s="21">
        <v>0.635851741357362</v>
      </c>
      <c r="B989" s="21">
        <v>0.20436191733146417</v>
      </c>
      <c r="C989" s="21">
        <v>0.15243946136161696</v>
      </c>
      <c r="D989" s="22">
        <f t="shared" si="62"/>
        <v>1.5726936563314042</v>
      </c>
      <c r="E989" s="23">
        <f t="shared" si="62"/>
        <v>4.8932795946421521</v>
      </c>
      <c r="F989" s="23">
        <f t="shared" si="62"/>
        <v>6.5599811956026235</v>
      </c>
      <c r="G989" s="125">
        <v>3.5307285307285108E-2</v>
      </c>
      <c r="H989" s="8">
        <f t="shared" si="65"/>
        <v>1.0353072853072851</v>
      </c>
      <c r="I989" s="5">
        <f t="shared" si="66"/>
        <v>1.5190597793046725</v>
      </c>
      <c r="J989" s="5">
        <f t="shared" si="67"/>
        <v>4.7264031308248731</v>
      </c>
      <c r="K989" s="5">
        <f t="shared" si="68"/>
        <v>6.3362648835756854</v>
      </c>
      <c r="L989">
        <v>2.16</v>
      </c>
      <c r="M989">
        <v>3.36</v>
      </c>
      <c r="N989">
        <v>3.64</v>
      </c>
      <c r="O989" s="5">
        <f t="shared" si="69"/>
        <v>2.2362637362637359</v>
      </c>
      <c r="P989" s="5">
        <f t="shared" si="70"/>
        <v>3.4786324786324778</v>
      </c>
      <c r="Q989" s="5">
        <f t="shared" si="71"/>
        <v>3.7685185185185177</v>
      </c>
      <c r="R989" s="6">
        <f t="shared" si="63"/>
        <v>0.44717444717444726</v>
      </c>
      <c r="S989" s="6">
        <f t="shared" si="63"/>
        <v>0.28746928746928752</v>
      </c>
      <c r="T989" s="6">
        <f t="shared" si="63"/>
        <v>0.26535626535626539</v>
      </c>
      <c r="U989">
        <f t="shared" si="64"/>
        <v>1.421932190837617</v>
      </c>
      <c r="V989">
        <f t="shared" si="64"/>
        <v>0.71090000302483669</v>
      </c>
      <c r="W989">
        <f t="shared" si="64"/>
        <v>0.57447093309424158</v>
      </c>
      <c r="X989" t="s">
        <v>481</v>
      </c>
      <c r="Y989" t="s">
        <v>393</v>
      </c>
      <c r="Z989" t="s">
        <v>279</v>
      </c>
      <c r="AA989" s="26" t="s">
        <v>84</v>
      </c>
      <c r="AB989" s="26" t="s">
        <v>86</v>
      </c>
      <c r="AC989" s="131" t="s">
        <v>601</v>
      </c>
      <c r="AD989" s="26" t="s">
        <v>73</v>
      </c>
      <c r="AE989" s="72" t="str">
        <f>VLOOKUP(AD989,cs_lookup!$A$2:$B$54,2,FALSE)</f>
        <v>X</v>
      </c>
    </row>
    <row r="990" spans="1:31" x14ac:dyDescent="0.25">
      <c r="A990" s="21">
        <v>0.45205474838026066</v>
      </c>
      <c r="B990" s="21">
        <v>0.24632692843732906</v>
      </c>
      <c r="C990" s="21">
        <v>0.28241976629522136</v>
      </c>
      <c r="D990" s="22">
        <f t="shared" si="62"/>
        <v>2.21212143790782</v>
      </c>
      <c r="E990" s="23">
        <f t="shared" si="62"/>
        <v>4.0596454733710603</v>
      </c>
      <c r="F990" s="23">
        <f t="shared" si="62"/>
        <v>3.5408286506216839</v>
      </c>
      <c r="G990" s="125">
        <v>3.4990638651965833E-2</v>
      </c>
      <c r="H990" s="8">
        <f t="shared" si="65"/>
        <v>1.0349906386519658</v>
      </c>
      <c r="I990" s="5">
        <f t="shared" si="66"/>
        <v>2.1373347306686949</v>
      </c>
      <c r="J990" s="5">
        <f t="shared" si="67"/>
        <v>3.92239825343598</v>
      </c>
      <c r="K990" s="5">
        <f t="shared" si="68"/>
        <v>3.4211214269855352</v>
      </c>
      <c r="L990">
        <v>2.09</v>
      </c>
      <c r="M990">
        <v>3.45</v>
      </c>
      <c r="N990">
        <v>3.75</v>
      </c>
      <c r="O990" s="5">
        <f t="shared" si="69"/>
        <v>2.1631304347826084</v>
      </c>
      <c r="P990" s="5">
        <f t="shared" si="70"/>
        <v>3.5707177033492825</v>
      </c>
      <c r="Q990" s="5">
        <f t="shared" si="71"/>
        <v>3.8812148949448719</v>
      </c>
      <c r="R990" s="6">
        <f t="shared" si="63"/>
        <v>0.46229297314680823</v>
      </c>
      <c r="S990" s="6">
        <f t="shared" si="63"/>
        <v>0.28005574315270404</v>
      </c>
      <c r="T990" s="6">
        <f t="shared" si="63"/>
        <v>0.25765128370048779</v>
      </c>
      <c r="U990">
        <f t="shared" si="64"/>
        <v>0.97785338440933589</v>
      </c>
      <c r="V990">
        <f t="shared" si="64"/>
        <v>0.87956392418282259</v>
      </c>
      <c r="W990">
        <f t="shared" si="64"/>
        <v>1.0961318035718628</v>
      </c>
      <c r="X990" t="s">
        <v>392</v>
      </c>
      <c r="Y990" t="s">
        <v>389</v>
      </c>
      <c r="Z990" t="s">
        <v>279</v>
      </c>
      <c r="AA990" s="26" t="s">
        <v>84</v>
      </c>
      <c r="AB990" s="26" t="s">
        <v>86</v>
      </c>
      <c r="AC990" s="131" t="s">
        <v>601</v>
      </c>
      <c r="AD990" s="26" t="s">
        <v>78</v>
      </c>
      <c r="AE990" s="72" t="str">
        <f>VLOOKUP(AD990,cs_lookup!$A$2:$B$54,2,FALSE)</f>
        <v>1</v>
      </c>
    </row>
    <row r="991" spans="1:31" x14ac:dyDescent="0.25">
      <c r="A991" s="21">
        <v>0.32606396806350263</v>
      </c>
      <c r="B991" s="21">
        <v>0.34504145140806336</v>
      </c>
      <c r="C991" s="21">
        <v>0.31056721519076175</v>
      </c>
      <c r="D991" s="22">
        <f t="shared" si="62"/>
        <v>3.0668828755872983</v>
      </c>
      <c r="E991" s="23">
        <f t="shared" si="62"/>
        <v>2.8982025084787559</v>
      </c>
      <c r="F991" s="23">
        <f t="shared" si="62"/>
        <v>3.219914888265857</v>
      </c>
      <c r="G991" s="125">
        <v>3.7093964156399428E-2</v>
      </c>
      <c r="H991" s="8">
        <f t="shared" si="65"/>
        <v>1.0370939641563994</v>
      </c>
      <c r="I991" s="5">
        <f t="shared" si="66"/>
        <v>2.9571890123591498</v>
      </c>
      <c r="J991" s="5">
        <f t="shared" si="67"/>
        <v>2.7945418724293059</v>
      </c>
      <c r="K991" s="5">
        <f t="shared" si="68"/>
        <v>3.1047474959369028</v>
      </c>
      <c r="L991">
        <v>1.69</v>
      </c>
      <c r="M991">
        <v>3.94</v>
      </c>
      <c r="N991">
        <v>5.22</v>
      </c>
      <c r="O991" s="5">
        <f t="shared" si="69"/>
        <v>1.752688799424315</v>
      </c>
      <c r="P991" s="5">
        <f t="shared" si="70"/>
        <v>4.086150218776214</v>
      </c>
      <c r="Q991" s="5">
        <f t="shared" si="71"/>
        <v>5.413630492896405</v>
      </c>
      <c r="R991" s="6">
        <f t="shared" si="63"/>
        <v>0.57055194300805612</v>
      </c>
      <c r="S991" s="6">
        <f t="shared" si="63"/>
        <v>0.24472913291462303</v>
      </c>
      <c r="T991" s="6">
        <f t="shared" si="63"/>
        <v>0.18471892407732082</v>
      </c>
      <c r="U991">
        <f t="shared" si="64"/>
        <v>0.57148866472074866</v>
      </c>
      <c r="V991">
        <f t="shared" si="64"/>
        <v>1.4098912021579204</v>
      </c>
      <c r="W991">
        <f t="shared" si="64"/>
        <v>1.6812961462506273</v>
      </c>
      <c r="X991" t="s">
        <v>388</v>
      </c>
      <c r="Y991" t="s">
        <v>394</v>
      </c>
      <c r="Z991" t="s">
        <v>279</v>
      </c>
      <c r="AA991" s="26" t="s">
        <v>90</v>
      </c>
      <c r="AB991" s="26" t="s">
        <v>75</v>
      </c>
      <c r="AC991" s="131" t="s">
        <v>601</v>
      </c>
      <c r="AD991" s="26" t="s">
        <v>86</v>
      </c>
      <c r="AE991" s="72" t="str">
        <f>VLOOKUP(AD991,cs_lookup!$A$2:$B$54,2,FALSE)</f>
        <v>1</v>
      </c>
    </row>
    <row r="992" spans="1:31" x14ac:dyDescent="0.25">
      <c r="A992" s="21">
        <v>0.48680621934675539</v>
      </c>
      <c r="B992" s="21">
        <v>0.23338815395733545</v>
      </c>
      <c r="C992" s="21">
        <v>0.26281070093532471</v>
      </c>
      <c r="D992" s="22">
        <f t="shared" si="62"/>
        <v>2.0542054728509811</v>
      </c>
      <c r="E992" s="23">
        <f t="shared" si="62"/>
        <v>4.2847076128071402</v>
      </c>
      <c r="F992" s="23">
        <f t="shared" si="62"/>
        <v>3.8050201016970413</v>
      </c>
      <c r="G992" s="125">
        <v>3.544683286062611E-2</v>
      </c>
      <c r="H992" s="8">
        <f t="shared" si="65"/>
        <v>1.0354468328606261</v>
      </c>
      <c r="I992" s="5">
        <f t="shared" si="66"/>
        <v>1.9838831001837471</v>
      </c>
      <c r="J992" s="5">
        <f t="shared" si="67"/>
        <v>4.1380276387246173</v>
      </c>
      <c r="K992" s="5">
        <f t="shared" si="68"/>
        <v>3.6747614468865799</v>
      </c>
      <c r="L992">
        <v>1.98</v>
      </c>
      <c r="M992">
        <v>3.52</v>
      </c>
      <c r="N992">
        <v>4.0599999999999996</v>
      </c>
      <c r="O992" s="5">
        <f t="shared" si="69"/>
        <v>2.0501847290640396</v>
      </c>
      <c r="P992" s="5">
        <f t="shared" si="70"/>
        <v>3.644772851669404</v>
      </c>
      <c r="Q992" s="5">
        <f t="shared" si="71"/>
        <v>4.2039141414141419</v>
      </c>
      <c r="R992" s="6">
        <f t="shared" si="63"/>
        <v>0.48776092506382335</v>
      </c>
      <c r="S992" s="6">
        <f t="shared" si="63"/>
        <v>0.27436552034840062</v>
      </c>
      <c r="T992" s="6">
        <f t="shared" si="63"/>
        <v>0.23787355458777593</v>
      </c>
      <c r="U992">
        <f t="shared" si="64"/>
        <v>0.9980426769181171</v>
      </c>
      <c r="V992">
        <f t="shared" si="64"/>
        <v>0.85064680744493537</v>
      </c>
      <c r="W992">
        <f t="shared" si="64"/>
        <v>1.1048336221769746</v>
      </c>
      <c r="X992" t="s">
        <v>514</v>
      </c>
      <c r="Y992" t="s">
        <v>317</v>
      </c>
      <c r="Z992" t="s">
        <v>279</v>
      </c>
      <c r="AA992" s="26" t="s">
        <v>84</v>
      </c>
      <c r="AB992" s="26" t="s">
        <v>86</v>
      </c>
      <c r="AC992" s="131" t="s">
        <v>601</v>
      </c>
      <c r="AD992" s="26" t="s">
        <v>75</v>
      </c>
      <c r="AE992" s="72" t="str">
        <f>VLOOKUP(AD992,cs_lookup!$A$2:$B$54,2,FALSE)</f>
        <v>X</v>
      </c>
    </row>
    <row r="993" spans="1:31" x14ac:dyDescent="0.25">
      <c r="A993" s="21">
        <v>0.22663187483582548</v>
      </c>
      <c r="B993" s="21">
        <v>0.40725534569719996</v>
      </c>
      <c r="C993" s="21">
        <v>0.34721020561027144</v>
      </c>
      <c r="D993" s="22">
        <f t="shared" si="62"/>
        <v>4.4124419864787798</v>
      </c>
      <c r="E993" s="23">
        <f t="shared" si="62"/>
        <v>2.4554619370018385</v>
      </c>
      <c r="F993" s="23">
        <f t="shared" si="62"/>
        <v>2.8800996740356677</v>
      </c>
      <c r="G993" s="125">
        <v>3.9702740070387099E-2</v>
      </c>
      <c r="H993" s="8">
        <f t="shared" si="65"/>
        <v>1.0397027400703871</v>
      </c>
      <c r="I993" s="5">
        <f t="shared" si="66"/>
        <v>4.2439457129641314</v>
      </c>
      <c r="J993" s="5">
        <f t="shared" si="67"/>
        <v>2.3616961294490824</v>
      </c>
      <c r="K993" s="5">
        <f t="shared" si="68"/>
        <v>2.7701183838764214</v>
      </c>
      <c r="L993">
        <v>2.21</v>
      </c>
      <c r="M993">
        <v>3.84</v>
      </c>
      <c r="N993">
        <v>3.06</v>
      </c>
      <c r="O993" s="5">
        <f t="shared" si="69"/>
        <v>2.2977430555555554</v>
      </c>
      <c r="P993" s="5">
        <f t="shared" si="70"/>
        <v>3.9924585218702862</v>
      </c>
      <c r="Q993" s="5">
        <f t="shared" si="71"/>
        <v>3.1814903846153846</v>
      </c>
      <c r="R993" s="6">
        <f t="shared" si="63"/>
        <v>0.4352096713260295</v>
      </c>
      <c r="S993" s="6">
        <f t="shared" si="63"/>
        <v>0.25047223271628261</v>
      </c>
      <c r="T993" s="6">
        <f t="shared" si="63"/>
        <v>0.31431809595768795</v>
      </c>
      <c r="U993">
        <f t="shared" si="64"/>
        <v>0.52074181657155383</v>
      </c>
      <c r="V993">
        <f t="shared" si="64"/>
        <v>1.6259500755060154</v>
      </c>
      <c r="W993">
        <f t="shared" si="64"/>
        <v>1.1046459305894094</v>
      </c>
      <c r="X993" t="s">
        <v>405</v>
      </c>
      <c r="Y993" t="s">
        <v>403</v>
      </c>
      <c r="Z993" t="s">
        <v>281</v>
      </c>
      <c r="AA993" s="26" t="s">
        <v>90</v>
      </c>
      <c r="AB993" s="26" t="s">
        <v>75</v>
      </c>
      <c r="AC993" s="131" t="s">
        <v>601</v>
      </c>
      <c r="AD993" s="26" t="s">
        <v>92</v>
      </c>
      <c r="AE993" s="72" t="str">
        <f>VLOOKUP(AD993,cs_lookup!$A$2:$B$54,2,FALSE)</f>
        <v>1</v>
      </c>
    </row>
    <row r="994" spans="1:31" x14ac:dyDescent="0.25">
      <c r="A994" s="21">
        <v>7.5940783970158576E-2</v>
      </c>
      <c r="B994" s="21">
        <v>0.13170150540520861</v>
      </c>
      <c r="C994" s="21">
        <v>0.66526438730002502</v>
      </c>
      <c r="D994" s="22">
        <f t="shared" si="62"/>
        <v>13.168154813794871</v>
      </c>
      <c r="E994" s="23">
        <f t="shared" si="62"/>
        <v>7.5929276352861752</v>
      </c>
      <c r="F994" s="23">
        <f t="shared" si="62"/>
        <v>1.5031617791213794</v>
      </c>
      <c r="G994" s="125">
        <v>3.9656053301490246E-2</v>
      </c>
      <c r="H994" s="8">
        <f t="shared" si="65"/>
        <v>1.0396560533014902</v>
      </c>
      <c r="I994" s="5">
        <f t="shared" si="66"/>
        <v>12.665876153924756</v>
      </c>
      <c r="J994" s="5">
        <f t="shared" si="67"/>
        <v>7.303307292036032</v>
      </c>
      <c r="K994" s="5">
        <f t="shared" si="68"/>
        <v>1.4458260252013142</v>
      </c>
      <c r="L994">
        <v>3.57</v>
      </c>
      <c r="M994">
        <v>3.68</v>
      </c>
      <c r="N994">
        <v>2.0499999999999998</v>
      </c>
      <c r="O994" s="5">
        <f t="shared" si="69"/>
        <v>3.7115721102863199</v>
      </c>
      <c r="P994" s="5">
        <f t="shared" si="70"/>
        <v>3.8259342761494843</v>
      </c>
      <c r="Q994" s="5">
        <f t="shared" si="71"/>
        <v>2.1312949092680546</v>
      </c>
      <c r="R994" s="6">
        <f t="shared" si="63"/>
        <v>0.26942760918711006</v>
      </c>
      <c r="S994" s="6">
        <f t="shared" si="63"/>
        <v>0.261374066521191</v>
      </c>
      <c r="T994" s="6">
        <f t="shared" si="63"/>
        <v>0.46919832429169905</v>
      </c>
      <c r="U994">
        <f t="shared" si="64"/>
        <v>0.281859695816919</v>
      </c>
      <c r="V994">
        <f t="shared" si="64"/>
        <v>0.50388130375027418</v>
      </c>
      <c r="W994">
        <f t="shared" si="64"/>
        <v>1.4178746019698749</v>
      </c>
      <c r="X994" t="s">
        <v>485</v>
      </c>
      <c r="Y994" t="s">
        <v>410</v>
      </c>
      <c r="Z994" t="s">
        <v>281</v>
      </c>
      <c r="AA994" s="26" t="s">
        <v>85</v>
      </c>
      <c r="AB994" s="26" t="s">
        <v>102</v>
      </c>
      <c r="AC994" s="131" t="s">
        <v>601</v>
      </c>
      <c r="AD994" s="26" t="s">
        <v>75</v>
      </c>
      <c r="AE994" s="72" t="str">
        <f>VLOOKUP(AD994,cs_lookup!$A$2:$B$54,2,FALSE)</f>
        <v>X</v>
      </c>
    </row>
    <row r="995" spans="1:31" x14ac:dyDescent="0.25">
      <c r="A995" s="21">
        <v>0.22190372938866282</v>
      </c>
      <c r="B995" s="21">
        <v>0.20486918132974505</v>
      </c>
      <c r="C995" s="21">
        <v>0.5130019165289067</v>
      </c>
      <c r="D995" s="22">
        <f t="shared" si="62"/>
        <v>4.5064587366556017</v>
      </c>
      <c r="E995" s="23">
        <f t="shared" si="62"/>
        <v>4.8811636455483294</v>
      </c>
      <c r="F995" s="23">
        <f t="shared" si="62"/>
        <v>1.9493104563161059</v>
      </c>
      <c r="G995" s="125">
        <v>3.8800662379573359E-2</v>
      </c>
      <c r="H995" s="8">
        <f t="shared" si="65"/>
        <v>1.0388006623795734</v>
      </c>
      <c r="I995" s="5">
        <f t="shared" si="66"/>
        <v>4.3381361794020119</v>
      </c>
      <c r="J995" s="5">
        <f t="shared" si="67"/>
        <v>4.6988453341636136</v>
      </c>
      <c r="K995" s="5">
        <f t="shared" si="68"/>
        <v>1.8765009755103872</v>
      </c>
      <c r="L995">
        <v>3.32</v>
      </c>
      <c r="M995">
        <v>3.67</v>
      </c>
      <c r="N995">
        <v>2.15</v>
      </c>
      <c r="O995" s="5">
        <f t="shared" si="69"/>
        <v>3.4488181991001832</v>
      </c>
      <c r="P995" s="5">
        <f t="shared" si="70"/>
        <v>3.8123984309330341</v>
      </c>
      <c r="Q995" s="5">
        <f t="shared" si="71"/>
        <v>2.2334214241160826</v>
      </c>
      <c r="R995" s="6">
        <f t="shared" si="63"/>
        <v>0.28995439662806982</v>
      </c>
      <c r="S995" s="6">
        <f t="shared" si="63"/>
        <v>0.26230206997416666</v>
      </c>
      <c r="T995" s="6">
        <f t="shared" si="63"/>
        <v>0.44774353339776363</v>
      </c>
      <c r="U995">
        <f t="shared" si="64"/>
        <v>0.76530562036382255</v>
      </c>
      <c r="V995">
        <f t="shared" si="64"/>
        <v>0.78104294544805519</v>
      </c>
      <c r="W995">
        <f t="shared" si="64"/>
        <v>1.1457494709882707</v>
      </c>
      <c r="X995" t="s">
        <v>484</v>
      </c>
      <c r="Y995" t="s">
        <v>409</v>
      </c>
      <c r="Z995" t="s">
        <v>281</v>
      </c>
      <c r="AA995" s="26" t="s">
        <v>85</v>
      </c>
      <c r="AB995" s="26" t="s">
        <v>79</v>
      </c>
      <c r="AC995" s="131" t="s">
        <v>601</v>
      </c>
      <c r="AD995" s="26" t="s">
        <v>78</v>
      </c>
      <c r="AE995" s="72" t="str">
        <f>VLOOKUP(AD995,cs_lookup!$A$2:$B$54,2,FALSE)</f>
        <v>1</v>
      </c>
    </row>
    <row r="996" spans="1:31" x14ac:dyDescent="0.25">
      <c r="A996" s="21">
        <v>0.26480933983384597</v>
      </c>
      <c r="B996" s="21">
        <v>0.32542898633346379</v>
      </c>
      <c r="C996" s="21">
        <v>0.37943240319348831</v>
      </c>
      <c r="D996" s="22">
        <f t="shared" si="62"/>
        <v>3.7763018503329517</v>
      </c>
      <c r="E996" s="23">
        <f t="shared" si="62"/>
        <v>3.0728670216712355</v>
      </c>
      <c r="F996" s="23">
        <f t="shared" si="62"/>
        <v>2.6355155531881618</v>
      </c>
      <c r="G996" s="125">
        <v>3.9589312235886798E-2</v>
      </c>
      <c r="H996" s="8">
        <f t="shared" si="65"/>
        <v>1.0395893122358868</v>
      </c>
      <c r="I996" s="5">
        <f t="shared" si="66"/>
        <v>3.6324939145546877</v>
      </c>
      <c r="J996" s="5">
        <f t="shared" si="67"/>
        <v>2.9558470691299203</v>
      </c>
      <c r="K996" s="5">
        <f t="shared" si="68"/>
        <v>2.5351506813011109</v>
      </c>
      <c r="L996">
        <v>1.97</v>
      </c>
      <c r="M996">
        <v>3.8</v>
      </c>
      <c r="N996">
        <v>3.72</v>
      </c>
      <c r="O996" s="5">
        <f t="shared" si="69"/>
        <v>2.0479909451046971</v>
      </c>
      <c r="P996" s="5">
        <f t="shared" si="70"/>
        <v>3.9504393864963698</v>
      </c>
      <c r="Q996" s="5">
        <f t="shared" si="71"/>
        <v>3.8672722415174992</v>
      </c>
      <c r="R996" s="6">
        <f t="shared" si="63"/>
        <v>0.48828340886481708</v>
      </c>
      <c r="S996" s="6">
        <f t="shared" si="63"/>
        <v>0.25313639880623412</v>
      </c>
      <c r="T996" s="6">
        <f t="shared" si="63"/>
        <v>0.25858019232894885</v>
      </c>
      <c r="U996">
        <f t="shared" si="64"/>
        <v>0.54232713015886902</v>
      </c>
      <c r="V996">
        <f t="shared" si="64"/>
        <v>1.2855874851193041</v>
      </c>
      <c r="W996">
        <f t="shared" si="64"/>
        <v>1.467368400402453</v>
      </c>
      <c r="X996" t="s">
        <v>407</v>
      </c>
      <c r="Y996" t="s">
        <v>329</v>
      </c>
      <c r="Z996" t="s">
        <v>281</v>
      </c>
      <c r="AA996" s="26" t="s">
        <v>90</v>
      </c>
      <c r="AB996" s="26" t="s">
        <v>75</v>
      </c>
      <c r="AC996" s="131" t="s">
        <v>601</v>
      </c>
      <c r="AD996" s="26" t="s">
        <v>76</v>
      </c>
      <c r="AE996" s="72" t="str">
        <f>VLOOKUP(AD996,cs_lookup!$A$2:$B$54,2,FALSE)</f>
        <v>2</v>
      </c>
    </row>
    <row r="997" spans="1:31" x14ac:dyDescent="0.25">
      <c r="A997" s="21">
        <v>6.942213601819941E-2</v>
      </c>
      <c r="B997" s="21">
        <v>0.2355086241784228</v>
      </c>
      <c r="C997" s="21">
        <v>0.59510213752689844</v>
      </c>
      <c r="D997" s="22">
        <f t="shared" ref="D997:F1045" si="72">(100%/A997)</f>
        <v>14.404627361766055</v>
      </c>
      <c r="E997" s="23">
        <f t="shared" si="72"/>
        <v>4.2461290047807072</v>
      </c>
      <c r="F997" s="23">
        <f t="shared" si="72"/>
        <v>1.6803838147107988</v>
      </c>
      <c r="G997" s="125">
        <v>2.934306356513372E-2</v>
      </c>
      <c r="H997" s="8">
        <f t="shared" si="65"/>
        <v>1.0293430635651337</v>
      </c>
      <c r="I997" s="5">
        <f t="shared" si="66"/>
        <v>13.994000515120364</v>
      </c>
      <c r="J997" s="5">
        <f t="shared" si="67"/>
        <v>4.1250863342627699</v>
      </c>
      <c r="K997" s="5">
        <f t="shared" si="68"/>
        <v>1.6324817975561838</v>
      </c>
      <c r="L997">
        <v>4.58</v>
      </c>
      <c r="M997">
        <v>3.62</v>
      </c>
      <c r="N997">
        <v>1.87</v>
      </c>
      <c r="O997" s="5">
        <f t="shared" si="69"/>
        <v>4.7143912311283129</v>
      </c>
      <c r="P997" s="5">
        <f t="shared" si="70"/>
        <v>3.726221890105784</v>
      </c>
      <c r="Q997" s="5">
        <f t="shared" si="71"/>
        <v>1.9248715288668001</v>
      </c>
      <c r="R997" s="6">
        <f t="shared" ref="R997:T1045" si="73">(1/O997)</f>
        <v>0.21211646445402585</v>
      </c>
      <c r="S997" s="6">
        <f t="shared" si="73"/>
        <v>0.26836834453023167</v>
      </c>
      <c r="T997" s="6">
        <f t="shared" si="73"/>
        <v>0.51951519101574251</v>
      </c>
      <c r="U997">
        <f t="shared" ref="U997:W1045" si="74">(L997/I997)</f>
        <v>0.32728310929039628</v>
      </c>
      <c r="V997">
        <f t="shared" si="74"/>
        <v>0.87755739072233552</v>
      </c>
      <c r="W997">
        <f t="shared" si="74"/>
        <v>1.1454951612933018</v>
      </c>
      <c r="X997" t="s">
        <v>411</v>
      </c>
      <c r="Y997" t="s">
        <v>330</v>
      </c>
      <c r="Z997" t="s">
        <v>283</v>
      </c>
      <c r="AA997" s="26" t="s">
        <v>85</v>
      </c>
      <c r="AB997" s="26" t="s">
        <v>77</v>
      </c>
      <c r="AC997" s="131" t="s">
        <v>601</v>
      </c>
      <c r="AD997" s="26" t="s">
        <v>73</v>
      </c>
      <c r="AE997" s="72" t="str">
        <f>VLOOKUP(AD997,cs_lookup!$A$2:$B$54,2,FALSE)</f>
        <v>X</v>
      </c>
    </row>
    <row r="998" spans="1:31" x14ac:dyDescent="0.25">
      <c r="A998" s="21">
        <v>0.39634771531419638</v>
      </c>
      <c r="B998" s="21">
        <v>0.23570443661019577</v>
      </c>
      <c r="C998" s="21">
        <v>0.34087945053438268</v>
      </c>
      <c r="D998" s="22">
        <f t="shared" si="72"/>
        <v>2.5230371246300005</v>
      </c>
      <c r="E998" s="23">
        <f t="shared" si="72"/>
        <v>4.2426015156167125</v>
      </c>
      <c r="F998" s="23">
        <f t="shared" si="72"/>
        <v>2.9335883944671384</v>
      </c>
      <c r="G998" s="125">
        <v>2.7579432543730409E-2</v>
      </c>
      <c r="H998" s="8">
        <f t="shared" si="65"/>
        <v>1.0275794325437304</v>
      </c>
      <c r="I998" s="5">
        <f t="shared" si="66"/>
        <v>2.4553207710515639</v>
      </c>
      <c r="J998" s="5">
        <f t="shared" si="67"/>
        <v>4.1287333915533209</v>
      </c>
      <c r="K998" s="5">
        <f t="shared" si="68"/>
        <v>2.854853164202753</v>
      </c>
      <c r="L998">
        <v>3.4</v>
      </c>
      <c r="M998">
        <v>3.46</v>
      </c>
      <c r="N998">
        <v>2.25</v>
      </c>
      <c r="O998" s="5">
        <f t="shared" si="69"/>
        <v>3.4937700706486834</v>
      </c>
      <c r="P998" s="5">
        <f t="shared" si="70"/>
        <v>3.5554248366013073</v>
      </c>
      <c r="Q998" s="5">
        <f t="shared" si="71"/>
        <v>2.3120537232233933</v>
      </c>
      <c r="R998" s="6">
        <f t="shared" si="73"/>
        <v>0.28622375822640539</v>
      </c>
      <c r="S998" s="6">
        <f t="shared" si="73"/>
        <v>0.28126034045369314</v>
      </c>
      <c r="T998" s="6">
        <f t="shared" si="73"/>
        <v>0.43251590131990147</v>
      </c>
      <c r="U998">
        <f t="shared" si="74"/>
        <v>1.3847477853347239</v>
      </c>
      <c r="V998">
        <f t="shared" si="74"/>
        <v>0.83802940802100845</v>
      </c>
      <c r="W998">
        <f t="shared" si="74"/>
        <v>0.78813160277836414</v>
      </c>
      <c r="X998" t="s">
        <v>341</v>
      </c>
      <c r="Y998" t="s">
        <v>519</v>
      </c>
      <c r="Z998" t="s">
        <v>274</v>
      </c>
      <c r="AA998" s="26" t="s">
        <v>90</v>
      </c>
      <c r="AB998" s="26" t="s">
        <v>74</v>
      </c>
      <c r="AC998" s="131" t="s">
        <v>601</v>
      </c>
      <c r="AD998" s="26" t="s">
        <v>89</v>
      </c>
      <c r="AE998" s="72" t="str">
        <f>VLOOKUP(AD998,cs_lookup!$A$2:$B$54,2,FALSE)</f>
        <v>1</v>
      </c>
    </row>
    <row r="999" spans="1:31" x14ac:dyDescent="0.25">
      <c r="A999" s="21">
        <v>0.25404714847461185</v>
      </c>
      <c r="B999" s="21">
        <v>0.31090149554917762</v>
      </c>
      <c r="C999" s="21">
        <v>0.39974802133906789</v>
      </c>
      <c r="D999" s="22">
        <f t="shared" si="72"/>
        <v>3.9362772068269636</v>
      </c>
      <c r="E999" s="23">
        <f t="shared" si="72"/>
        <v>3.2164528454055716</v>
      </c>
      <c r="F999" s="23">
        <f t="shared" si="72"/>
        <v>2.5015758593381401</v>
      </c>
      <c r="G999" s="125">
        <v>2.8234063153210087E-2</v>
      </c>
      <c r="H999" s="8">
        <f t="shared" si="65"/>
        <v>1.0282340631532101</v>
      </c>
      <c r="I999" s="5">
        <f t="shared" si="66"/>
        <v>3.8281917978440343</v>
      </c>
      <c r="J999" s="5">
        <f t="shared" si="67"/>
        <v>3.1281329423593607</v>
      </c>
      <c r="K999" s="5">
        <f t="shared" si="68"/>
        <v>2.4328856132880294</v>
      </c>
      <c r="L999">
        <v>2.5099999999999998</v>
      </c>
      <c r="M999">
        <v>3.06</v>
      </c>
      <c r="N999">
        <v>3.3</v>
      </c>
      <c r="O999" s="5">
        <f t="shared" si="69"/>
        <v>2.5808674985145572</v>
      </c>
      <c r="P999" s="5">
        <f t="shared" si="70"/>
        <v>3.1463962332488231</v>
      </c>
      <c r="Q999" s="5">
        <f t="shared" si="71"/>
        <v>3.3931724084055932</v>
      </c>
      <c r="R999" s="6">
        <f t="shared" si="73"/>
        <v>0.38746661755226081</v>
      </c>
      <c r="S999" s="6">
        <f t="shared" si="73"/>
        <v>0.31782392485495897</v>
      </c>
      <c r="T999" s="6">
        <f t="shared" si="73"/>
        <v>0.29470945759278017</v>
      </c>
      <c r="U999">
        <f t="shared" si="74"/>
        <v>0.6556620285884277</v>
      </c>
      <c r="V999">
        <f t="shared" si="74"/>
        <v>0.97821929450735812</v>
      </c>
      <c r="W999">
        <f t="shared" si="74"/>
        <v>1.3564139563224555</v>
      </c>
      <c r="X999" t="s">
        <v>415</v>
      </c>
      <c r="Y999" t="s">
        <v>342</v>
      </c>
      <c r="Z999" t="s">
        <v>274</v>
      </c>
      <c r="AA999" s="26" t="s">
        <v>90</v>
      </c>
      <c r="AB999" s="26" t="s">
        <v>75</v>
      </c>
      <c r="AC999" s="131" t="s">
        <v>601</v>
      </c>
      <c r="AD999" s="26" t="s">
        <v>78</v>
      </c>
      <c r="AE999" s="72" t="str">
        <f>VLOOKUP(AD999,cs_lookup!$A$2:$B$54,2,FALSE)</f>
        <v>1</v>
      </c>
    </row>
    <row r="1000" spans="1:31" x14ac:dyDescent="0.25">
      <c r="A1000" s="21">
        <v>0.37466865615025108</v>
      </c>
      <c r="B1000" s="21">
        <v>0.3060079001479008</v>
      </c>
      <c r="C1000" s="21">
        <v>0.29998461576758484</v>
      </c>
      <c r="D1000" s="22">
        <f t="shared" si="72"/>
        <v>2.6690249733593303</v>
      </c>
      <c r="E1000" s="23">
        <f t="shared" si="72"/>
        <v>3.2678894875481204</v>
      </c>
      <c r="F1000" s="23">
        <f t="shared" si="72"/>
        <v>3.3335042780152331</v>
      </c>
      <c r="G1000" s="125">
        <v>2.7131077629821254E-2</v>
      </c>
      <c r="H1000" s="8">
        <f t="shared" si="65"/>
        <v>1.0271310776298213</v>
      </c>
      <c r="I1000" s="5">
        <f t="shared" si="66"/>
        <v>2.5985242112606475</v>
      </c>
      <c r="J1000" s="5">
        <f t="shared" si="67"/>
        <v>3.1815700631792878</v>
      </c>
      <c r="K1000" s="5">
        <f t="shared" si="68"/>
        <v>3.2454516766326784</v>
      </c>
      <c r="L1000">
        <v>2.41</v>
      </c>
      <c r="M1000">
        <v>3.17</v>
      </c>
      <c r="N1000">
        <v>3.37</v>
      </c>
      <c r="O1000" s="5">
        <f t="shared" si="69"/>
        <v>2.4753858970878695</v>
      </c>
      <c r="P1000" s="5">
        <f t="shared" si="70"/>
        <v>3.2560055160865331</v>
      </c>
      <c r="Q1000" s="5">
        <f t="shared" si="71"/>
        <v>3.4614317316124978</v>
      </c>
      <c r="R1000" s="6">
        <f t="shared" si="73"/>
        <v>0.40397741668336845</v>
      </c>
      <c r="S1000" s="6">
        <f t="shared" si="73"/>
        <v>0.30712478681606248</v>
      </c>
      <c r="T1000" s="6">
        <f t="shared" si="73"/>
        <v>0.28889779650056913</v>
      </c>
      <c r="U1000">
        <f t="shared" si="74"/>
        <v>0.92744950751519584</v>
      </c>
      <c r="V1000">
        <f t="shared" si="74"/>
        <v>0.99636341084762214</v>
      </c>
      <c r="W1000">
        <f t="shared" si="74"/>
        <v>1.0383762680135009</v>
      </c>
      <c r="X1000" t="s">
        <v>517</v>
      </c>
      <c r="Y1000" t="s">
        <v>417</v>
      </c>
      <c r="Z1000" t="s">
        <v>274</v>
      </c>
      <c r="AA1000" s="26" t="s">
        <v>90</v>
      </c>
      <c r="AB1000" s="26" t="s">
        <v>75</v>
      </c>
      <c r="AC1000" s="131" t="s">
        <v>601</v>
      </c>
      <c r="AD1000" s="26" t="s">
        <v>74</v>
      </c>
      <c r="AE1000" s="72" t="str">
        <f>VLOOKUP(AD1000,cs_lookup!$A$2:$B$54,2,FALSE)</f>
        <v>X</v>
      </c>
    </row>
    <row r="1001" spans="1:31" x14ac:dyDescent="0.25">
      <c r="A1001" s="21">
        <v>0.38219585294203795</v>
      </c>
      <c r="B1001" s="21">
        <v>0.23230527099600931</v>
      </c>
      <c r="C1001" s="21">
        <v>0.35627729269144948</v>
      </c>
      <c r="D1001" s="22">
        <f t="shared" si="72"/>
        <v>2.6164595777329258</v>
      </c>
      <c r="E1001" s="23">
        <f t="shared" si="72"/>
        <v>4.3046806286938653</v>
      </c>
      <c r="F1001" s="23">
        <f t="shared" si="72"/>
        <v>2.8068025117335793</v>
      </c>
      <c r="G1001" s="125">
        <v>2.7140295809733761E-2</v>
      </c>
      <c r="H1001" s="8">
        <f t="shared" si="65"/>
        <v>1.0271402958097338</v>
      </c>
      <c r="I1001" s="5">
        <f t="shared" si="66"/>
        <v>2.5473244389368164</v>
      </c>
      <c r="J1001" s="5">
        <f t="shared" si="67"/>
        <v>4.1909373493134368</v>
      </c>
      <c r="K1001" s="5">
        <f t="shared" si="68"/>
        <v>2.7326379105016714</v>
      </c>
      <c r="L1001">
        <v>2.5499999999999998</v>
      </c>
      <c r="M1001">
        <v>3.65</v>
      </c>
      <c r="N1001">
        <v>2.77</v>
      </c>
      <c r="O1001" s="5">
        <f t="shared" si="69"/>
        <v>2.6192077543148211</v>
      </c>
      <c r="P1001" s="5">
        <f t="shared" si="70"/>
        <v>3.7490620797055283</v>
      </c>
      <c r="Q1001" s="5">
        <f t="shared" si="71"/>
        <v>2.8451786193929625</v>
      </c>
      <c r="R1001" s="6">
        <f t="shared" si="73"/>
        <v>0.38179483790570778</v>
      </c>
      <c r="S1001" s="6">
        <f t="shared" si="73"/>
        <v>0.26673337990672735</v>
      </c>
      <c r="T1001" s="6">
        <f t="shared" si="73"/>
        <v>0.35147178218756492</v>
      </c>
      <c r="U1001">
        <f t="shared" si="74"/>
        <v>1.0010503416927528</v>
      </c>
      <c r="V1001">
        <f t="shared" si="74"/>
        <v>0.8709268824068549</v>
      </c>
      <c r="W1001">
        <f t="shared" si="74"/>
        <v>1.0136725357409206</v>
      </c>
      <c r="X1001" t="s">
        <v>542</v>
      </c>
      <c r="Y1001" t="s">
        <v>546</v>
      </c>
      <c r="Z1001" t="s">
        <v>271</v>
      </c>
      <c r="AA1001" s="26" t="s">
        <v>90</v>
      </c>
      <c r="AB1001" s="26" t="s">
        <v>74</v>
      </c>
      <c r="AC1001" s="131" t="s">
        <v>601</v>
      </c>
      <c r="AD1001" s="26" t="s">
        <v>75</v>
      </c>
      <c r="AE1001" s="72" t="str">
        <f>VLOOKUP(AD1001,cs_lookup!$A$2:$B$54,2,FALSE)</f>
        <v>X</v>
      </c>
    </row>
    <row r="1002" spans="1:31" x14ac:dyDescent="0.25">
      <c r="A1002" s="21">
        <v>0.3840682490815519</v>
      </c>
      <c r="B1002" s="21">
        <v>0.31878729937220851</v>
      </c>
      <c r="C1002" s="21">
        <v>0.28108278056388464</v>
      </c>
      <c r="D1002" s="22">
        <f t="shared" si="72"/>
        <v>2.6037039052079076</v>
      </c>
      <c r="E1002" s="23">
        <f t="shared" si="72"/>
        <v>3.1368878307552137</v>
      </c>
      <c r="F1002" s="23">
        <f t="shared" si="72"/>
        <v>3.5576707971718653</v>
      </c>
      <c r="G1002" s="125">
        <v>2.7894248141668632E-2</v>
      </c>
      <c r="H1002" s="8">
        <f t="shared" si="65"/>
        <v>1.0278942481416686</v>
      </c>
      <c r="I1002" s="5">
        <f t="shared" si="66"/>
        <v>2.5330464781908715</v>
      </c>
      <c r="J1002" s="5">
        <f t="shared" si="67"/>
        <v>3.0517612453094247</v>
      </c>
      <c r="K1002" s="5">
        <f t="shared" si="68"/>
        <v>3.4611253089544793</v>
      </c>
      <c r="L1002">
        <v>3.21</v>
      </c>
      <c r="M1002">
        <v>3.46</v>
      </c>
      <c r="N1002">
        <v>2.34</v>
      </c>
      <c r="O1002" s="5">
        <f t="shared" si="69"/>
        <v>3.2995405365347561</v>
      </c>
      <c r="P1002" s="5">
        <f t="shared" si="70"/>
        <v>3.5565140985701733</v>
      </c>
      <c r="Q1002" s="5">
        <f t="shared" si="71"/>
        <v>2.4052725406515045</v>
      </c>
      <c r="R1002" s="6">
        <f t="shared" si="73"/>
        <v>0.30307250022459797</v>
      </c>
      <c r="S1002" s="6">
        <f t="shared" si="73"/>
        <v>0.28117419818524841</v>
      </c>
      <c r="T1002" s="6">
        <f t="shared" si="73"/>
        <v>0.41575330159015361</v>
      </c>
      <c r="U1002">
        <f t="shared" si="74"/>
        <v>1.2672487566405082</v>
      </c>
      <c r="V1002">
        <f t="shared" si="74"/>
        <v>1.1337715246623701</v>
      </c>
      <c r="W1002">
        <f t="shared" si="74"/>
        <v>0.67608069374028423</v>
      </c>
      <c r="X1002" t="s">
        <v>551</v>
      </c>
      <c r="Y1002" t="s">
        <v>569</v>
      </c>
      <c r="Z1002" t="s">
        <v>271</v>
      </c>
      <c r="AA1002" s="26" t="s">
        <v>90</v>
      </c>
      <c r="AB1002" s="26" t="s">
        <v>75</v>
      </c>
      <c r="AC1002" s="131" t="s">
        <v>601</v>
      </c>
      <c r="AD1002" s="26" t="s">
        <v>102</v>
      </c>
      <c r="AE1002" s="72" t="str">
        <f>VLOOKUP(AD1002,cs_lookup!$A$2:$B$54,2,FALSE)</f>
        <v>2</v>
      </c>
    </row>
    <row r="1003" spans="1:31" x14ac:dyDescent="0.25">
      <c r="A1003" s="21">
        <v>0.35487956799739301</v>
      </c>
      <c r="B1003" s="21">
        <v>0.24165865510664969</v>
      </c>
      <c r="C1003" s="21">
        <v>0.37130598631558587</v>
      </c>
      <c r="D1003" s="22">
        <f t="shared" si="72"/>
        <v>2.8178573526874509</v>
      </c>
      <c r="E1003" s="23">
        <f t="shared" si="72"/>
        <v>4.1380682167525773</v>
      </c>
      <c r="F1003" s="23">
        <f t="shared" si="72"/>
        <v>2.6931965463925089</v>
      </c>
      <c r="G1003" s="125">
        <v>2.7823000045222201E-2</v>
      </c>
      <c r="H1003" s="8">
        <f t="shared" si="65"/>
        <v>1.0278230000452222</v>
      </c>
      <c r="I1003" s="5">
        <f t="shared" si="66"/>
        <v>2.7415784162871142</v>
      </c>
      <c r="J1003" s="5">
        <f t="shared" si="67"/>
        <v>4.0260513887804716</v>
      </c>
      <c r="K1003" s="5">
        <f t="shared" si="68"/>
        <v>2.6202921575738367</v>
      </c>
      <c r="L1003">
        <v>2.73</v>
      </c>
      <c r="M1003">
        <v>4</v>
      </c>
      <c r="N1003">
        <v>2.4300000000000002</v>
      </c>
      <c r="O1003" s="5">
        <f t="shared" si="69"/>
        <v>2.8059567901234566</v>
      </c>
      <c r="P1003" s="5">
        <f t="shared" si="70"/>
        <v>4.1112920001808888</v>
      </c>
      <c r="Q1003" s="5">
        <f t="shared" si="71"/>
        <v>2.49760989010989</v>
      </c>
      <c r="R1003" s="6">
        <f t="shared" si="73"/>
        <v>0.3563846754589553</v>
      </c>
      <c r="S1003" s="6">
        <f t="shared" si="73"/>
        <v>0.24323254100073699</v>
      </c>
      <c r="T1003" s="6">
        <f t="shared" si="73"/>
        <v>0.40038278354030776</v>
      </c>
      <c r="U1003">
        <f t="shared" si="74"/>
        <v>0.99577673349836382</v>
      </c>
      <c r="V1003">
        <f t="shared" si="74"/>
        <v>0.99352929551444125</v>
      </c>
      <c r="W1003">
        <f t="shared" si="74"/>
        <v>0.92737750367881477</v>
      </c>
      <c r="X1003" t="s">
        <v>571</v>
      </c>
      <c r="Y1003" t="s">
        <v>544</v>
      </c>
      <c r="Z1003" t="s">
        <v>271</v>
      </c>
      <c r="AA1003" s="26" t="s">
        <v>85</v>
      </c>
      <c r="AB1003" s="26" t="s">
        <v>79</v>
      </c>
      <c r="AC1003" s="131" t="s">
        <v>601</v>
      </c>
      <c r="AD1003" s="26" t="s">
        <v>75</v>
      </c>
      <c r="AE1003" s="72" t="str">
        <f>VLOOKUP(AD1003,cs_lookup!$A$2:$B$54,2,FALSE)</f>
        <v>X</v>
      </c>
    </row>
    <row r="1004" spans="1:31" x14ac:dyDescent="0.25">
      <c r="A1004" s="21">
        <v>0.29131017662132663</v>
      </c>
      <c r="B1004" s="21">
        <v>0.24293653658794689</v>
      </c>
      <c r="C1004" s="21">
        <v>0.4234170133911016</v>
      </c>
      <c r="D1004" s="22">
        <f t="shared" si="72"/>
        <v>3.4327671336380998</v>
      </c>
      <c r="E1004" s="23">
        <f t="shared" si="72"/>
        <v>4.1163013766683223</v>
      </c>
      <c r="F1004" s="23">
        <f t="shared" si="72"/>
        <v>2.3617378810338936</v>
      </c>
      <c r="G1004" s="125">
        <v>2.81811593700525E-2</v>
      </c>
      <c r="H1004" s="8">
        <f t="shared" si="65"/>
        <v>1.0281811593700525</v>
      </c>
      <c r="I1004" s="5">
        <f t="shared" si="66"/>
        <v>3.3386792807420167</v>
      </c>
      <c r="J1004" s="5">
        <f t="shared" si="67"/>
        <v>4.0034787052413057</v>
      </c>
      <c r="K1004" s="5">
        <f t="shared" si="68"/>
        <v>2.297005600142378</v>
      </c>
      <c r="L1004">
        <v>3.01</v>
      </c>
      <c r="M1004">
        <v>4.04</v>
      </c>
      <c r="N1004">
        <v>2.23</v>
      </c>
      <c r="O1004" s="5">
        <f t="shared" si="69"/>
        <v>3.094825289703858</v>
      </c>
      <c r="P1004" s="5">
        <f t="shared" si="70"/>
        <v>4.1538518838550118</v>
      </c>
      <c r="Q1004" s="5">
        <f t="shared" si="71"/>
        <v>2.2928439853952169</v>
      </c>
      <c r="R1004" s="6">
        <f t="shared" si="73"/>
        <v>0.32312001692854508</v>
      </c>
      <c r="S1004" s="6">
        <f t="shared" si="73"/>
        <v>0.24074040865220811</v>
      </c>
      <c r="T1004" s="6">
        <f t="shared" si="73"/>
        <v>0.43613957441924694</v>
      </c>
      <c r="U1004">
        <f t="shared" si="74"/>
        <v>0.90155410175577921</v>
      </c>
      <c r="V1004">
        <f t="shared" si="74"/>
        <v>1.0091223901630553</v>
      </c>
      <c r="W1004">
        <f t="shared" si="74"/>
        <v>0.97082915246779344</v>
      </c>
      <c r="X1004" t="s">
        <v>548</v>
      </c>
      <c r="Y1004" t="s">
        <v>568</v>
      </c>
      <c r="Z1004" t="s">
        <v>271</v>
      </c>
      <c r="AA1004" s="26" t="s">
        <v>85</v>
      </c>
      <c r="AB1004" s="26" t="s">
        <v>79</v>
      </c>
      <c r="AC1004" s="131" t="s">
        <v>601</v>
      </c>
      <c r="AD1004" s="26" t="s">
        <v>102</v>
      </c>
      <c r="AE1004" s="72" t="str">
        <f>VLOOKUP(AD1004,cs_lookup!$A$2:$B$54,2,FALSE)</f>
        <v>2</v>
      </c>
    </row>
    <row r="1005" spans="1:31" x14ac:dyDescent="0.25">
      <c r="A1005" s="21">
        <v>0.39815728691114038</v>
      </c>
      <c r="B1005" s="21">
        <v>0.2555706885865287</v>
      </c>
      <c r="C1005" s="21">
        <v>0.32172000848280702</v>
      </c>
      <c r="D1005" s="22">
        <f t="shared" si="72"/>
        <v>2.5115702584721933</v>
      </c>
      <c r="E1005" s="23">
        <f t="shared" si="72"/>
        <v>3.9128117763842449</v>
      </c>
      <c r="F1005" s="23">
        <f t="shared" si="72"/>
        <v>3.1082928435687918</v>
      </c>
      <c r="G1005" s="125">
        <v>2.8223639793079291E-2</v>
      </c>
      <c r="H1005" s="8">
        <f t="shared" si="65"/>
        <v>1.0282236397930793</v>
      </c>
      <c r="I1005" s="5">
        <f t="shared" si="66"/>
        <v>2.4426303396191358</v>
      </c>
      <c r="J1005" s="5">
        <f t="shared" si="67"/>
        <v>3.8054092757210514</v>
      </c>
      <c r="K1005" s="5">
        <f t="shared" si="68"/>
        <v>3.0229735276211969</v>
      </c>
      <c r="L1005">
        <v>2.06</v>
      </c>
      <c r="M1005">
        <v>3.83</v>
      </c>
      <c r="N1005">
        <v>3.55</v>
      </c>
      <c r="O1005" s="5">
        <f t="shared" si="69"/>
        <v>2.1181406979737436</v>
      </c>
      <c r="P1005" s="5">
        <f t="shared" si="70"/>
        <v>3.9380965404074937</v>
      </c>
      <c r="Q1005" s="5">
        <f t="shared" si="71"/>
        <v>3.6501939212654313</v>
      </c>
      <c r="R1005" s="6">
        <f t="shared" si="73"/>
        <v>0.47211216939300599</v>
      </c>
      <c r="S1005" s="6">
        <f t="shared" si="73"/>
        <v>0.25392978301555941</v>
      </c>
      <c r="T1005" s="6">
        <f t="shared" si="73"/>
        <v>0.27395804759143449</v>
      </c>
      <c r="U1005">
        <f t="shared" si="74"/>
        <v>0.84335315360129481</v>
      </c>
      <c r="V1005">
        <f t="shared" si="74"/>
        <v>1.0064620445521695</v>
      </c>
      <c r="W1005">
        <f t="shared" si="74"/>
        <v>1.174340419313405</v>
      </c>
      <c r="X1005" t="s">
        <v>543</v>
      </c>
      <c r="Y1005" t="s">
        <v>572</v>
      </c>
      <c r="Z1005" t="s">
        <v>271</v>
      </c>
      <c r="AA1005" s="26" t="s">
        <v>90</v>
      </c>
      <c r="AB1005" s="26" t="s">
        <v>75</v>
      </c>
      <c r="AC1005" s="131" t="s">
        <v>601</v>
      </c>
      <c r="AD1005" s="26" t="s">
        <v>75</v>
      </c>
      <c r="AE1005" s="72" t="str">
        <f>VLOOKUP(AD1005,cs_lookup!$A$2:$B$54,2,FALSE)</f>
        <v>X</v>
      </c>
    </row>
    <row r="1006" spans="1:31" x14ac:dyDescent="0.25">
      <c r="A1006" s="21">
        <v>0.43081740884086778</v>
      </c>
      <c r="B1006" s="21">
        <v>0.24392881952718068</v>
      </c>
      <c r="C1006" s="21">
        <v>0.30330040182207596</v>
      </c>
      <c r="D1006" s="22">
        <f t="shared" si="72"/>
        <v>2.3211689673603062</v>
      </c>
      <c r="E1006" s="23">
        <f t="shared" si="72"/>
        <v>4.0995565917071612</v>
      </c>
      <c r="F1006" s="23">
        <f t="shared" si="72"/>
        <v>3.2970612435476641</v>
      </c>
      <c r="G1006" s="125">
        <v>3.9922339521902828E-2</v>
      </c>
      <c r="H1006" s="8">
        <f t="shared" si="65"/>
        <v>1.0399223395219028</v>
      </c>
      <c r="I1006" s="5">
        <f t="shared" si="66"/>
        <v>2.232059913654175</v>
      </c>
      <c r="J1006" s="5">
        <f t="shared" si="67"/>
        <v>3.94217571438258</v>
      </c>
      <c r="K1006" s="5">
        <f t="shared" si="68"/>
        <v>3.1704879472667788</v>
      </c>
      <c r="L1006">
        <v>4.0999999999999996</v>
      </c>
      <c r="M1006">
        <v>3.35</v>
      </c>
      <c r="N1006">
        <v>2.0099999999999998</v>
      </c>
      <c r="O1006" s="5">
        <f t="shared" si="69"/>
        <v>4.2636815920398012</v>
      </c>
      <c r="P1006" s="5">
        <f t="shared" si="70"/>
        <v>3.4837398373983746</v>
      </c>
      <c r="Q1006" s="5">
        <f t="shared" si="71"/>
        <v>2.0902439024390245</v>
      </c>
      <c r="R1006" s="6">
        <f t="shared" si="73"/>
        <v>0.23453908984830804</v>
      </c>
      <c r="S1006" s="6">
        <f t="shared" si="73"/>
        <v>0.28704784130688443</v>
      </c>
      <c r="T1006" s="6">
        <f t="shared" si="73"/>
        <v>0.47841306884480744</v>
      </c>
      <c r="U1006">
        <f t="shared" si="74"/>
        <v>1.8368682556050933</v>
      </c>
      <c r="V1006">
        <f t="shared" si="74"/>
        <v>0.84978454607639786</v>
      </c>
      <c r="W1006">
        <f t="shared" si="74"/>
        <v>0.63397181551590032</v>
      </c>
      <c r="X1006" t="s">
        <v>292</v>
      </c>
      <c r="Y1006" t="s">
        <v>420</v>
      </c>
      <c r="Z1006" t="s">
        <v>270</v>
      </c>
      <c r="AA1006" s="26" t="s">
        <v>84</v>
      </c>
      <c r="AB1006" s="26" t="s">
        <v>86</v>
      </c>
      <c r="AC1006" s="131" t="s">
        <v>601</v>
      </c>
      <c r="AD1006" s="26" t="s">
        <v>87</v>
      </c>
      <c r="AE1006" s="72" t="str">
        <f>VLOOKUP(AD1006,cs_lookup!$A$2:$B$54,2,FALSE)</f>
        <v>2</v>
      </c>
    </row>
    <row r="1007" spans="1:31" x14ac:dyDescent="0.25">
      <c r="A1007" s="21">
        <v>5.2495636162432358E-2</v>
      </c>
      <c r="B1007" s="21">
        <v>0.13746345819711361</v>
      </c>
      <c r="C1007" s="21">
        <v>0.66481320099346486</v>
      </c>
      <c r="D1007" s="22">
        <f t="shared" si="72"/>
        <v>19.049202430956225</v>
      </c>
      <c r="E1007" s="23">
        <f t="shared" si="72"/>
        <v>7.2746605760933596</v>
      </c>
      <c r="F1007" s="23">
        <f t="shared" si="72"/>
        <v>1.5041819243445349</v>
      </c>
      <c r="G1007" s="125">
        <v>3.9920694321509131E-2</v>
      </c>
      <c r="H1007" s="8">
        <f t="shared" si="65"/>
        <v>1.0399206943215091</v>
      </c>
      <c r="I1007" s="5">
        <f t="shared" si="66"/>
        <v>18.317937641759094</v>
      </c>
      <c r="J1007" s="5">
        <f t="shared" si="67"/>
        <v>6.9953993759492148</v>
      </c>
      <c r="K1007" s="5">
        <f t="shared" si="68"/>
        <v>1.4464390722851521</v>
      </c>
      <c r="L1007">
        <v>2.0499999999999998</v>
      </c>
      <c r="M1007">
        <v>3.27</v>
      </c>
      <c r="N1007">
        <v>4.0599999999999996</v>
      </c>
      <c r="O1007" s="5">
        <f t="shared" si="69"/>
        <v>2.1318374233590935</v>
      </c>
      <c r="P1007" s="5">
        <f t="shared" si="70"/>
        <v>3.4005406704313348</v>
      </c>
      <c r="Q1007" s="5">
        <f t="shared" si="71"/>
        <v>4.2220780189453269</v>
      </c>
      <c r="R1007" s="6">
        <f t="shared" si="73"/>
        <v>0.46907892179898036</v>
      </c>
      <c r="S1007" s="6">
        <f t="shared" si="73"/>
        <v>0.29407088369660844</v>
      </c>
      <c r="T1007" s="6">
        <f t="shared" si="73"/>
        <v>0.23685019450441125</v>
      </c>
      <c r="U1007">
        <f t="shared" si="74"/>
        <v>0.11191216173411625</v>
      </c>
      <c r="V1007">
        <f t="shared" si="74"/>
        <v>0.46745008029742252</v>
      </c>
      <c r="W1007">
        <f t="shared" si="74"/>
        <v>2.8068932026191891</v>
      </c>
      <c r="X1007" t="s">
        <v>424</v>
      </c>
      <c r="Y1007" t="s">
        <v>422</v>
      </c>
      <c r="Z1007" t="s">
        <v>270</v>
      </c>
      <c r="AA1007" s="26" t="s">
        <v>85</v>
      </c>
      <c r="AB1007" s="26" t="s">
        <v>77</v>
      </c>
      <c r="AC1007" s="131" t="s">
        <v>601</v>
      </c>
      <c r="AD1007" s="26" t="s">
        <v>78</v>
      </c>
      <c r="AE1007" s="72" t="str">
        <f>VLOOKUP(AD1007,cs_lookup!$A$2:$B$54,2,FALSE)</f>
        <v>1</v>
      </c>
    </row>
    <row r="1008" spans="1:31" x14ac:dyDescent="0.25">
      <c r="A1008" s="21">
        <v>0.68273704785006706</v>
      </c>
      <c r="B1008" s="21">
        <v>0.31706973688678974</v>
      </c>
      <c r="C1008" s="21">
        <v>0</v>
      </c>
      <c r="D1008" s="22">
        <f t="shared" si="72"/>
        <v>1.4646927439326622</v>
      </c>
      <c r="E1008" s="23">
        <f t="shared" si="72"/>
        <v>3.1538803097977515</v>
      </c>
      <c r="F1008" s="23" t="e">
        <f t="shared" si="72"/>
        <v>#DIV/0!</v>
      </c>
      <c r="G1008" s="125">
        <v>4.6954155147318488E-2</v>
      </c>
      <c r="H1008" s="8">
        <f t="shared" si="65"/>
        <v>1.0469541551473185</v>
      </c>
      <c r="I1008" s="5">
        <f t="shared" si="66"/>
        <v>1.3990037068304706</v>
      </c>
      <c r="J1008" s="5">
        <f t="shared" si="67"/>
        <v>3.0124340156555989</v>
      </c>
      <c r="K1008" s="5" t="e">
        <f t="shared" si="68"/>
        <v>#DIV/0!</v>
      </c>
      <c r="L1008">
        <v>1.33</v>
      </c>
      <c r="M1008">
        <v>4.8499999999999996</v>
      </c>
      <c r="N1008">
        <v>11.25</v>
      </c>
      <c r="O1008" s="5">
        <f t="shared" si="69"/>
        <v>1.3924490263459337</v>
      </c>
      <c r="P1008" s="5">
        <f t="shared" si="70"/>
        <v>5.0777276524644943</v>
      </c>
      <c r="Q1008" s="5">
        <f t="shared" si="71"/>
        <v>11.778234245407333</v>
      </c>
      <c r="R1008" s="6">
        <f t="shared" si="73"/>
        <v>0.7181591434080723</v>
      </c>
      <c r="S1008" s="6">
        <f t="shared" si="73"/>
        <v>0.19693848674901779</v>
      </c>
      <c r="T1008" s="6">
        <f t="shared" si="73"/>
        <v>8.4902369842909886E-2</v>
      </c>
      <c r="U1008">
        <f t="shared" si="74"/>
        <v>0.95067653752912296</v>
      </c>
      <c r="V1008">
        <f t="shared" si="74"/>
        <v>1.6099937707496939</v>
      </c>
      <c r="W1008" t="e">
        <f t="shared" si="74"/>
        <v>#DIV/0!</v>
      </c>
      <c r="X1008" t="s">
        <v>348</v>
      </c>
      <c r="Y1008" t="s">
        <v>344</v>
      </c>
      <c r="Z1008" t="s">
        <v>270</v>
      </c>
      <c r="AA1008" s="26" t="s">
        <v>84</v>
      </c>
      <c r="AB1008" s="26" t="s">
        <v>78</v>
      </c>
      <c r="AC1008" s="131" t="s">
        <v>601</v>
      </c>
      <c r="AD1008" s="26" t="s">
        <v>89</v>
      </c>
      <c r="AE1008" s="72" t="str">
        <f>VLOOKUP(AD1008,cs_lookup!$A$2:$B$54,2,FALSE)</f>
        <v>1</v>
      </c>
    </row>
    <row r="1009" spans="1:31" x14ac:dyDescent="0.25">
      <c r="A1009" s="21">
        <v>5.2378494186780415E-2</v>
      </c>
      <c r="B1009" s="21">
        <v>0.10860752471053378</v>
      </c>
      <c r="C1009" s="21">
        <v>0.68916755582804989</v>
      </c>
      <c r="D1009" s="22">
        <f t="shared" si="72"/>
        <v>19.091805053311091</v>
      </c>
      <c r="E1009" s="23">
        <f t="shared" si="72"/>
        <v>9.2074651610489244</v>
      </c>
      <c r="F1009" s="23">
        <f t="shared" si="72"/>
        <v>1.4510259392557709</v>
      </c>
      <c r="G1009" s="125">
        <v>4.3922346374833277E-2</v>
      </c>
      <c r="H1009" s="8">
        <f t="shared" si="65"/>
        <v>1.0439223463748333</v>
      </c>
      <c r="I1009" s="5">
        <f t="shared" si="66"/>
        <v>18.288529908005192</v>
      </c>
      <c r="J1009" s="5">
        <f t="shared" si="67"/>
        <v>8.8200671180410488</v>
      </c>
      <c r="K1009" s="5">
        <f t="shared" si="68"/>
        <v>1.3899749768693639</v>
      </c>
      <c r="L1009">
        <v>3.21</v>
      </c>
      <c r="M1009">
        <v>2.98</v>
      </c>
      <c r="N1009">
        <v>2.52</v>
      </c>
      <c r="O1009" s="5">
        <f t="shared" si="69"/>
        <v>3.3509907318632148</v>
      </c>
      <c r="P1009" s="5">
        <f t="shared" si="70"/>
        <v>3.1108885921970031</v>
      </c>
      <c r="Q1009" s="5">
        <f t="shared" si="71"/>
        <v>2.63068431286458</v>
      </c>
      <c r="R1009" s="6">
        <f t="shared" si="73"/>
        <v>0.29841920793495624</v>
      </c>
      <c r="S1009" s="6">
        <f t="shared" si="73"/>
        <v>0.32145156290980192</v>
      </c>
      <c r="T1009" s="6">
        <f t="shared" si="73"/>
        <v>0.38012922915524189</v>
      </c>
      <c r="U1009">
        <f t="shared" si="74"/>
        <v>0.17551984856885244</v>
      </c>
      <c r="V1009">
        <f t="shared" si="74"/>
        <v>0.33786590964875363</v>
      </c>
      <c r="W1009">
        <f t="shared" si="74"/>
        <v>1.8129822780520752</v>
      </c>
      <c r="X1009" t="s">
        <v>352</v>
      </c>
      <c r="Y1009" t="s">
        <v>295</v>
      </c>
      <c r="Z1009" t="s">
        <v>273</v>
      </c>
      <c r="AA1009" s="26" t="s">
        <v>85</v>
      </c>
      <c r="AB1009" s="26" t="s">
        <v>102</v>
      </c>
      <c r="AC1009" s="131" t="s">
        <v>601</v>
      </c>
      <c r="AD1009" s="26" t="s">
        <v>76</v>
      </c>
      <c r="AE1009" s="72" t="str">
        <f>VLOOKUP(AD1009,cs_lookup!$A$2:$B$54,2,FALSE)</f>
        <v>2</v>
      </c>
    </row>
    <row r="1010" spans="1:31" x14ac:dyDescent="0.25">
      <c r="A1010" s="21">
        <v>0.14221058567905953</v>
      </c>
      <c r="B1010" s="21">
        <v>0.26117635351277629</v>
      </c>
      <c r="C1010" s="21">
        <v>0.52581553334384612</v>
      </c>
      <c r="D1010" s="22">
        <f t="shared" si="72"/>
        <v>7.0318253400404194</v>
      </c>
      <c r="E1010" s="23">
        <f t="shared" si="72"/>
        <v>3.8288305451476554</v>
      </c>
      <c r="F1010" s="23">
        <f t="shared" si="72"/>
        <v>1.9018076427690294</v>
      </c>
      <c r="G1010" s="125">
        <v>4.7734594892422821E-2</v>
      </c>
      <c r="H1010" s="8">
        <f t="shared" si="65"/>
        <v>1.0477345948924228</v>
      </c>
      <c r="I1010" s="5">
        <f t="shared" si="66"/>
        <v>6.7114566745430588</v>
      </c>
      <c r="J1010" s="5">
        <f t="shared" si="67"/>
        <v>3.6543897317247449</v>
      </c>
      <c r="K1010" s="5">
        <f t="shared" si="68"/>
        <v>1.8151616373460489</v>
      </c>
      <c r="L1010">
        <v>1.95</v>
      </c>
      <c r="M1010">
        <v>3.35</v>
      </c>
      <c r="N1010">
        <v>4.2300000000000004</v>
      </c>
      <c r="O1010" s="5">
        <f t="shared" si="69"/>
        <v>2.0430824600402246</v>
      </c>
      <c r="P1010" s="5">
        <f t="shared" si="70"/>
        <v>3.5099108928896166</v>
      </c>
      <c r="Q1010" s="5">
        <f t="shared" si="71"/>
        <v>4.4319173363949487</v>
      </c>
      <c r="R1010" s="6">
        <f t="shared" si="73"/>
        <v>0.48945650484430853</v>
      </c>
      <c r="S1010" s="6">
        <f t="shared" si="73"/>
        <v>0.28490751774519452</v>
      </c>
      <c r="T1010" s="6">
        <f t="shared" si="73"/>
        <v>0.22563597741049685</v>
      </c>
      <c r="U1010">
        <f t="shared" si="74"/>
        <v>0.29054795323293409</v>
      </c>
      <c r="V1010">
        <f t="shared" si="74"/>
        <v>0.91670572815968276</v>
      </c>
      <c r="W1010">
        <f t="shared" si="74"/>
        <v>2.3303709779723483</v>
      </c>
      <c r="X1010" t="s">
        <v>493</v>
      </c>
      <c r="Y1010" t="s">
        <v>296</v>
      </c>
      <c r="Z1010" t="s">
        <v>273</v>
      </c>
      <c r="AA1010" s="26" t="s">
        <v>90</v>
      </c>
      <c r="AB1010" s="26" t="s">
        <v>75</v>
      </c>
      <c r="AC1010" s="131" t="s">
        <v>601</v>
      </c>
      <c r="AD1010" s="26" t="s">
        <v>73</v>
      </c>
      <c r="AE1010" s="72" t="str">
        <f>VLOOKUP(AD1010,cs_lookup!$A$2:$B$54,2,FALSE)</f>
        <v>X</v>
      </c>
    </row>
    <row r="1011" spans="1:31" x14ac:dyDescent="0.25">
      <c r="A1011" s="21">
        <v>9.2225573613520684E-2</v>
      </c>
      <c r="B1011" s="21">
        <v>0.17153987015277744</v>
      </c>
      <c r="C1011" s="21">
        <v>0.62388034896617373</v>
      </c>
      <c r="D1011" s="22">
        <f t="shared" si="72"/>
        <v>10.842979455900023</v>
      </c>
      <c r="E1011" s="23">
        <f t="shared" si="72"/>
        <v>5.8295485423264957</v>
      </c>
      <c r="F1011" s="23">
        <f t="shared" si="72"/>
        <v>1.6028714506829564</v>
      </c>
      <c r="G1011" s="125">
        <v>4.9960051932487648E-2</v>
      </c>
      <c r="H1011" s="8">
        <f t="shared" si="65"/>
        <v>1.0499600519324876</v>
      </c>
      <c r="I1011" s="5">
        <f t="shared" si="66"/>
        <v>10.327040001134469</v>
      </c>
      <c r="J1011" s="5">
        <f t="shared" si="67"/>
        <v>5.5521622290267238</v>
      </c>
      <c r="K1011" s="5">
        <f t="shared" si="68"/>
        <v>1.5266023195195058</v>
      </c>
      <c r="L1011">
        <v>6.46</v>
      </c>
      <c r="M1011">
        <v>4</v>
      </c>
      <c r="N1011">
        <v>1.55</v>
      </c>
      <c r="O1011" s="5">
        <f t="shared" si="69"/>
        <v>6.7827419354838705</v>
      </c>
      <c r="P1011" s="5">
        <f t="shared" si="70"/>
        <v>4.1998402077299506</v>
      </c>
      <c r="Q1011" s="5">
        <f t="shared" si="71"/>
        <v>1.6274380804953559</v>
      </c>
      <c r="R1011" s="6">
        <f t="shared" si="73"/>
        <v>0.14743300121275535</v>
      </c>
      <c r="S1011" s="6">
        <f t="shared" si="73"/>
        <v>0.23810429695859989</v>
      </c>
      <c r="T1011" s="6">
        <f t="shared" si="73"/>
        <v>0.61446270182864482</v>
      </c>
      <c r="U1011">
        <f t="shared" si="74"/>
        <v>0.62554226567248139</v>
      </c>
      <c r="V1011">
        <f t="shared" si="74"/>
        <v>0.72044004389640959</v>
      </c>
      <c r="W1011">
        <f t="shared" si="74"/>
        <v>1.0153266375802825</v>
      </c>
      <c r="X1011" t="s">
        <v>495</v>
      </c>
      <c r="Y1011" t="s">
        <v>351</v>
      </c>
      <c r="Z1011" t="s">
        <v>273</v>
      </c>
      <c r="AA1011" s="26" t="s">
        <v>85</v>
      </c>
      <c r="AB1011" s="26" t="s">
        <v>79</v>
      </c>
      <c r="AC1011" s="131" t="s">
        <v>601</v>
      </c>
      <c r="AD1011" s="26" t="s">
        <v>79</v>
      </c>
      <c r="AE1011" s="72" t="str">
        <f>VLOOKUP(AD1011,cs_lookup!$A$2:$B$54,2,FALSE)</f>
        <v>2</v>
      </c>
    </row>
    <row r="1012" spans="1:31" x14ac:dyDescent="0.25">
      <c r="A1012" s="21">
        <v>0.53510153387168857</v>
      </c>
      <c r="B1012" s="21">
        <v>0.21494774207532263</v>
      </c>
      <c r="C1012" s="21">
        <v>0.23511583083958079</v>
      </c>
      <c r="D1012" s="22">
        <f t="shared" si="72"/>
        <v>1.8688042113513899</v>
      </c>
      <c r="E1012" s="23">
        <f t="shared" si="72"/>
        <v>4.6522935777086554</v>
      </c>
      <c r="F1012" s="23">
        <f t="shared" si="72"/>
        <v>4.2532227473967872</v>
      </c>
      <c r="G1012" s="125">
        <v>2.7717940103350491E-2</v>
      </c>
      <c r="H1012" s="8">
        <f t="shared" si="65"/>
        <v>1.0277179401033505</v>
      </c>
      <c r="I1012" s="5">
        <f t="shared" si="66"/>
        <v>1.8184018575791887</v>
      </c>
      <c r="J1012" s="5">
        <f t="shared" si="67"/>
        <v>4.5268194668673454</v>
      </c>
      <c r="K1012" s="5">
        <f t="shared" si="68"/>
        <v>4.1385117272245635</v>
      </c>
      <c r="L1012">
        <v>2.46</v>
      </c>
      <c r="M1012">
        <v>3.18</v>
      </c>
      <c r="N1012">
        <v>3.26</v>
      </c>
      <c r="O1012" s="5">
        <f t="shared" si="69"/>
        <v>2.5281861326542421</v>
      </c>
      <c r="P1012" s="5">
        <f t="shared" si="70"/>
        <v>3.2681430495286548</v>
      </c>
      <c r="Q1012" s="5">
        <f t="shared" si="71"/>
        <v>3.3503604847369224</v>
      </c>
      <c r="R1012" s="6">
        <f t="shared" si="73"/>
        <v>0.39554049722998036</v>
      </c>
      <c r="S1012" s="6">
        <f t="shared" si="73"/>
        <v>0.30598415823451308</v>
      </c>
      <c r="T1012" s="6">
        <f t="shared" si="73"/>
        <v>0.29847534453550667</v>
      </c>
      <c r="U1012">
        <f t="shared" si="74"/>
        <v>1.3528362774964173</v>
      </c>
      <c r="V1012">
        <f t="shared" si="74"/>
        <v>0.70247996927534362</v>
      </c>
      <c r="W1012">
        <f t="shared" si="74"/>
        <v>0.78772278898102199</v>
      </c>
      <c r="X1012" t="s">
        <v>496</v>
      </c>
      <c r="Y1012" t="s">
        <v>357</v>
      </c>
      <c r="Z1012" t="s">
        <v>278</v>
      </c>
      <c r="AA1012" s="26" t="s">
        <v>84</v>
      </c>
      <c r="AB1012" s="26" t="s">
        <v>86</v>
      </c>
      <c r="AC1012" s="131" t="s">
        <v>601</v>
      </c>
      <c r="AD1012" s="26" t="s">
        <v>96</v>
      </c>
      <c r="AE1012" s="72" t="str">
        <f>VLOOKUP(AD1012,cs_lookup!$A$2:$B$54,2,FALSE)</f>
        <v>2</v>
      </c>
    </row>
    <row r="1013" spans="1:31" x14ac:dyDescent="0.25">
      <c r="A1013" s="21">
        <v>0.85601109009314991</v>
      </c>
      <c r="B1013" s="21">
        <v>0.1398359562323192</v>
      </c>
      <c r="C1013" s="21">
        <v>0</v>
      </c>
      <c r="D1013" s="22">
        <f t="shared" si="72"/>
        <v>1.1682091640789156</v>
      </c>
      <c r="E1013" s="23">
        <f t="shared" si="72"/>
        <v>7.1512365413272567</v>
      </c>
      <c r="F1013" s="23" t="e">
        <f t="shared" si="72"/>
        <v>#DIV/0!</v>
      </c>
      <c r="G1013" s="125">
        <v>2.745204257217515E-2</v>
      </c>
      <c r="H1013" s="8">
        <f t="shared" si="65"/>
        <v>1.0274520425721752</v>
      </c>
      <c r="I1013" s="5">
        <f t="shared" si="66"/>
        <v>1.1369962934273428</v>
      </c>
      <c r="J1013" s="5">
        <f t="shared" si="67"/>
        <v>6.9601657741849356</v>
      </c>
      <c r="K1013" s="5" t="e">
        <f t="shared" si="68"/>
        <v>#DIV/0!</v>
      </c>
      <c r="L1013">
        <v>2.72</v>
      </c>
      <c r="M1013">
        <v>3.25</v>
      </c>
      <c r="N1013">
        <v>2.84</v>
      </c>
      <c r="O1013" s="5">
        <f t="shared" si="69"/>
        <v>2.7946695557963168</v>
      </c>
      <c r="P1013" s="5">
        <f t="shared" si="70"/>
        <v>3.3392191383595691</v>
      </c>
      <c r="Q1013" s="5">
        <f t="shared" si="71"/>
        <v>2.9179638009049773</v>
      </c>
      <c r="R1013" s="6">
        <f t="shared" si="73"/>
        <v>0.35782405756198921</v>
      </c>
      <c r="S1013" s="6">
        <f t="shared" si="73"/>
        <v>0.29947121125188025</v>
      </c>
      <c r="T1013" s="6">
        <f t="shared" si="73"/>
        <v>0.34270473118613054</v>
      </c>
      <c r="U1013">
        <f t="shared" si="74"/>
        <v>2.3922681329073443</v>
      </c>
      <c r="V1013">
        <f t="shared" si="74"/>
        <v>0.46694290128177135</v>
      </c>
      <c r="W1013" t="e">
        <f t="shared" si="74"/>
        <v>#DIV/0!</v>
      </c>
      <c r="X1013" t="s">
        <v>497</v>
      </c>
      <c r="Y1013" t="s">
        <v>300</v>
      </c>
      <c r="Z1013" t="s">
        <v>278</v>
      </c>
      <c r="AA1013" s="26" t="s">
        <v>84</v>
      </c>
      <c r="AB1013" s="26" t="s">
        <v>94</v>
      </c>
      <c r="AC1013" s="131" t="s">
        <v>601</v>
      </c>
      <c r="AD1013" s="26" t="s">
        <v>76</v>
      </c>
      <c r="AE1013" s="72" t="str">
        <f>VLOOKUP(AD1013,cs_lookup!$A$2:$B$54,2,FALSE)</f>
        <v>2</v>
      </c>
    </row>
    <row r="1014" spans="1:31" x14ac:dyDescent="0.25">
      <c r="A1014" s="21">
        <v>0.76653343095138149</v>
      </c>
      <c r="B1014" s="21">
        <v>0.15539285230941358</v>
      </c>
      <c r="C1014" s="21">
        <v>7.1654489514778513E-2</v>
      </c>
      <c r="D1014" s="22">
        <f t="shared" si="72"/>
        <v>1.3045745425073658</v>
      </c>
      <c r="E1014" s="23">
        <f t="shared" si="72"/>
        <v>6.4353024295405179</v>
      </c>
      <c r="F1014" s="23">
        <f t="shared" si="72"/>
        <v>13.955859664505086</v>
      </c>
      <c r="G1014" s="125">
        <v>3.3068966524081311E-2</v>
      </c>
      <c r="H1014" s="8">
        <f t="shared" si="65"/>
        <v>1.0330689665240813</v>
      </c>
      <c r="I1014" s="5">
        <f t="shared" si="66"/>
        <v>1.2628145697734068</v>
      </c>
      <c r="J1014" s="5">
        <f t="shared" si="67"/>
        <v>6.2293057269865324</v>
      </c>
      <c r="K1014" s="5">
        <f t="shared" si="68"/>
        <v>13.509126802503527</v>
      </c>
      <c r="L1014">
        <v>1.43</v>
      </c>
      <c r="M1014">
        <v>4.79</v>
      </c>
      <c r="N1014">
        <v>8</v>
      </c>
      <c r="O1014" s="5">
        <f t="shared" si="69"/>
        <v>1.4772886221294361</v>
      </c>
      <c r="P1014" s="5">
        <f t="shared" si="70"/>
        <v>4.9484003496503499</v>
      </c>
      <c r="Q1014" s="5">
        <f t="shared" si="71"/>
        <v>8.2645517321926505</v>
      </c>
      <c r="R1014" s="6">
        <f t="shared" si="73"/>
        <v>0.67691579358307863</v>
      </c>
      <c r="S1014" s="6">
        <f t="shared" si="73"/>
        <v>0.2020855083139462</v>
      </c>
      <c r="T1014" s="6">
        <f t="shared" si="73"/>
        <v>0.12099869810297528</v>
      </c>
      <c r="U1014">
        <f t="shared" si="74"/>
        <v>1.1323911160263158</v>
      </c>
      <c r="V1014">
        <f t="shared" si="74"/>
        <v>0.7689460447010672</v>
      </c>
      <c r="W1014">
        <f t="shared" si="74"/>
        <v>0.59219223543874289</v>
      </c>
      <c r="X1014" t="s">
        <v>440</v>
      </c>
      <c r="Y1014" t="s">
        <v>498</v>
      </c>
      <c r="Z1014" t="s">
        <v>269</v>
      </c>
      <c r="AA1014" s="26" t="s">
        <v>84</v>
      </c>
      <c r="AB1014" s="26" t="s">
        <v>86</v>
      </c>
      <c r="AC1014" s="131" t="s">
        <v>601</v>
      </c>
      <c r="AD1014" s="26" t="s">
        <v>100</v>
      </c>
      <c r="AE1014" s="72" t="str">
        <f>VLOOKUP(AD1014,cs_lookup!$A$2:$B$54,2,FALSE)</f>
        <v>1</v>
      </c>
    </row>
    <row r="1015" spans="1:31" x14ac:dyDescent="0.25">
      <c r="A1015" s="21">
        <v>0.11154273858026467</v>
      </c>
      <c r="B1015" s="21">
        <v>0.19446808927894582</v>
      </c>
      <c r="C1015" s="21">
        <v>0.59506474471565229</v>
      </c>
      <c r="D1015" s="22">
        <f t="shared" si="72"/>
        <v>8.9651734638056535</v>
      </c>
      <c r="E1015" s="23">
        <f t="shared" si="72"/>
        <v>5.1422318371503914</v>
      </c>
      <c r="F1015" s="23">
        <f t="shared" si="72"/>
        <v>1.6804894070440071</v>
      </c>
      <c r="G1015" s="125">
        <v>3.0517173491670269E-2</v>
      </c>
      <c r="H1015" s="8">
        <f t="shared" si="65"/>
        <v>1.0305171734916703</v>
      </c>
      <c r="I1015" s="5">
        <f t="shared" si="66"/>
        <v>8.6996837068025048</v>
      </c>
      <c r="J1015" s="5">
        <f t="shared" si="67"/>
        <v>4.98995258829809</v>
      </c>
      <c r="K1015" s="5">
        <f t="shared" si="68"/>
        <v>1.6307243103480318</v>
      </c>
      <c r="L1015">
        <v>5.67</v>
      </c>
      <c r="M1015">
        <v>4.5199999999999996</v>
      </c>
      <c r="N1015">
        <v>1.58</v>
      </c>
      <c r="O1015" s="5">
        <f t="shared" si="69"/>
        <v>5.8430323736977705</v>
      </c>
      <c r="P1015" s="5">
        <f t="shared" si="70"/>
        <v>4.6579376241823489</v>
      </c>
      <c r="Q1015" s="5">
        <f t="shared" si="71"/>
        <v>1.628217134116839</v>
      </c>
      <c r="R1015" s="6">
        <f t="shared" si="73"/>
        <v>0.17114401154124509</v>
      </c>
      <c r="S1015" s="6">
        <f t="shared" si="73"/>
        <v>0.21468728881390706</v>
      </c>
      <c r="T1015" s="6">
        <f t="shared" si="73"/>
        <v>0.61416869964484799</v>
      </c>
      <c r="U1015">
        <f t="shared" si="74"/>
        <v>0.65174783257539382</v>
      </c>
      <c r="V1015">
        <f t="shared" si="74"/>
        <v>0.90582022975525389</v>
      </c>
      <c r="W1015">
        <f t="shared" si="74"/>
        <v>0.9688946132548879</v>
      </c>
      <c r="X1015" t="s">
        <v>500</v>
      </c>
      <c r="Y1015" t="s">
        <v>438</v>
      </c>
      <c r="Z1015" t="s">
        <v>269</v>
      </c>
      <c r="AA1015" s="26" t="s">
        <v>85</v>
      </c>
      <c r="AB1015" s="26" t="s">
        <v>79</v>
      </c>
      <c r="AC1015" s="131" t="s">
        <v>601</v>
      </c>
      <c r="AD1015" s="26" t="s">
        <v>89</v>
      </c>
      <c r="AE1015" s="72" t="str">
        <f>VLOOKUP(AD1015,cs_lookup!$A$2:$B$54,2,FALSE)</f>
        <v>1</v>
      </c>
    </row>
    <row r="1016" spans="1:31" x14ac:dyDescent="0.25">
      <c r="A1016" s="21">
        <v>0.32495494597720387</v>
      </c>
      <c r="B1016" s="21">
        <v>0.42448597371351005</v>
      </c>
      <c r="C1016" s="21">
        <v>0.24298302499819022</v>
      </c>
      <c r="D1016" s="22">
        <f t="shared" si="72"/>
        <v>3.0773496830239098</v>
      </c>
      <c r="E1016" s="23">
        <f t="shared" si="72"/>
        <v>2.3557904428543268</v>
      </c>
      <c r="F1016" s="23">
        <f t="shared" si="72"/>
        <v>4.1155138306778767</v>
      </c>
      <c r="G1016" s="125">
        <v>2.7777777777777679E-2</v>
      </c>
      <c r="H1016" s="8">
        <f t="shared" si="65"/>
        <v>1.0277777777777777</v>
      </c>
      <c r="I1016" s="5">
        <f t="shared" si="66"/>
        <v>2.9941780699692098</v>
      </c>
      <c r="J1016" s="5">
        <f t="shared" si="67"/>
        <v>2.2921204308852912</v>
      </c>
      <c r="K1016" s="5">
        <f t="shared" si="68"/>
        <v>4.004283727146043</v>
      </c>
      <c r="L1016">
        <v>2.72</v>
      </c>
      <c r="M1016">
        <v>3</v>
      </c>
      <c r="N1016">
        <v>3.06</v>
      </c>
      <c r="O1016" s="5">
        <f t="shared" si="69"/>
        <v>2.7955555555555556</v>
      </c>
      <c r="P1016" s="5">
        <f t="shared" si="70"/>
        <v>3.083333333333333</v>
      </c>
      <c r="Q1016" s="5">
        <f t="shared" si="71"/>
        <v>3.1449999999999996</v>
      </c>
      <c r="R1016" s="6">
        <f t="shared" si="73"/>
        <v>0.35771065182829886</v>
      </c>
      <c r="S1016" s="6">
        <f t="shared" si="73"/>
        <v>0.32432432432432434</v>
      </c>
      <c r="T1016" s="6">
        <f t="shared" si="73"/>
        <v>0.31796502384737685</v>
      </c>
      <c r="U1016">
        <f t="shared" si="74"/>
        <v>0.90842960453182764</v>
      </c>
      <c r="V1016">
        <f t="shared" si="74"/>
        <v>1.3088317522833226</v>
      </c>
      <c r="W1016">
        <f t="shared" si="74"/>
        <v>0.76418161361930803</v>
      </c>
      <c r="X1016" t="s">
        <v>501</v>
      </c>
      <c r="Y1016" t="s">
        <v>435</v>
      </c>
      <c r="Z1016" t="s">
        <v>269</v>
      </c>
      <c r="AA1016" s="26" t="s">
        <v>90</v>
      </c>
      <c r="AB1016" s="26" t="s">
        <v>75</v>
      </c>
      <c r="AC1016" s="131" t="s">
        <v>601</v>
      </c>
      <c r="AD1016" s="26" t="s">
        <v>76</v>
      </c>
      <c r="AE1016" s="72" t="str">
        <f>VLOOKUP(AD1016,cs_lookup!$A$2:$B$54,2,FALSE)</f>
        <v>2</v>
      </c>
    </row>
    <row r="1017" spans="1:31" x14ac:dyDescent="0.25">
      <c r="A1017" s="21">
        <v>0.64215571746006284</v>
      </c>
      <c r="B1017" s="21">
        <v>0.22712243441617416</v>
      </c>
      <c r="C1017" s="21">
        <v>0.12681353988346336</v>
      </c>
      <c r="D1017" s="22">
        <f t="shared" si="72"/>
        <v>1.5572546857564844</v>
      </c>
      <c r="E1017" s="23">
        <f t="shared" si="72"/>
        <v>4.4029115951074296</v>
      </c>
      <c r="F1017" s="23">
        <f t="shared" si="72"/>
        <v>7.8855932964174054</v>
      </c>
      <c r="G1017" s="125">
        <v>3.3168802439728751E-2</v>
      </c>
      <c r="H1017" s="8">
        <f t="shared" si="65"/>
        <v>1.0331688024397288</v>
      </c>
      <c r="I1017" s="5">
        <f t="shared" si="66"/>
        <v>1.5072606548699277</v>
      </c>
      <c r="J1017" s="5">
        <f t="shared" si="67"/>
        <v>4.2615607291958266</v>
      </c>
      <c r="K1017" s="5">
        <f t="shared" si="68"/>
        <v>7.632434581644679</v>
      </c>
      <c r="L1017">
        <v>1.57</v>
      </c>
      <c r="M1017">
        <v>4.32</v>
      </c>
      <c r="N1017">
        <v>6.07</v>
      </c>
      <c r="O1017" s="5">
        <f t="shared" si="69"/>
        <v>1.6220750198303742</v>
      </c>
      <c r="P1017" s="5">
        <f t="shared" si="70"/>
        <v>4.4632892265396285</v>
      </c>
      <c r="Q1017" s="5">
        <f t="shared" si="71"/>
        <v>6.2713346308091538</v>
      </c>
      <c r="R1017" s="6">
        <f t="shared" si="73"/>
        <v>0.61649429759702068</v>
      </c>
      <c r="S1017" s="6">
        <f t="shared" si="73"/>
        <v>0.22405001093225058</v>
      </c>
      <c r="T1017" s="6">
        <f t="shared" si="73"/>
        <v>0.15945569147072858</v>
      </c>
      <c r="U1017">
        <f t="shared" si="74"/>
        <v>1.0416247481332197</v>
      </c>
      <c r="V1017">
        <f t="shared" si="74"/>
        <v>1.0137131146351637</v>
      </c>
      <c r="W1017">
        <f t="shared" si="74"/>
        <v>0.79529014432666167</v>
      </c>
      <c r="X1017" t="s">
        <v>471</v>
      </c>
      <c r="Y1017" t="s">
        <v>369</v>
      </c>
      <c r="Z1017" t="s">
        <v>276</v>
      </c>
      <c r="AA1017" s="26" t="s">
        <v>84</v>
      </c>
      <c r="AB1017" s="26" t="s">
        <v>86</v>
      </c>
      <c r="AC1017" s="131" t="s">
        <v>601</v>
      </c>
      <c r="AD1017" s="26" t="s">
        <v>75</v>
      </c>
      <c r="AE1017" s="72" t="str">
        <f>VLOOKUP(AD1017,cs_lookup!$A$2:$B$54,2,FALSE)</f>
        <v>X</v>
      </c>
    </row>
    <row r="1018" spans="1:31" x14ac:dyDescent="0.25">
      <c r="A1018" s="21">
        <v>0.18353158060799071</v>
      </c>
      <c r="B1018" s="21">
        <v>0.30853192218834424</v>
      </c>
      <c r="C1018" s="21">
        <v>0.46005402332791151</v>
      </c>
      <c r="D1018" s="22">
        <f t="shared" si="72"/>
        <v>5.4486535597158223</v>
      </c>
      <c r="E1018" s="23">
        <f t="shared" si="72"/>
        <v>3.2411557057280671</v>
      </c>
      <c r="F1018" s="23">
        <f t="shared" si="72"/>
        <v>2.1736577647256712</v>
      </c>
      <c r="G1018" s="125">
        <v>2.8451408752366181E-2</v>
      </c>
      <c r="H1018" s="8">
        <f t="shared" si="65"/>
        <v>1.0284514087523662</v>
      </c>
      <c r="I1018" s="5">
        <f t="shared" si="66"/>
        <v>5.297920264726641</v>
      </c>
      <c r="J1018" s="5">
        <f t="shared" si="67"/>
        <v>3.1514913375051665</v>
      </c>
      <c r="K1018" s="5">
        <f t="shared" si="68"/>
        <v>2.1135250010134912</v>
      </c>
      <c r="L1018">
        <v>4.25</v>
      </c>
      <c r="M1018">
        <v>3.87</v>
      </c>
      <c r="N1018">
        <v>1.87</v>
      </c>
      <c r="O1018" s="5">
        <f t="shared" si="69"/>
        <v>4.3709184871975566</v>
      </c>
      <c r="P1018" s="5">
        <f t="shared" si="70"/>
        <v>3.9801069518716572</v>
      </c>
      <c r="Q1018" s="5">
        <f t="shared" si="71"/>
        <v>1.9232041343669248</v>
      </c>
      <c r="R1018" s="6">
        <f t="shared" si="73"/>
        <v>0.22878486591067879</v>
      </c>
      <c r="S1018" s="6">
        <f t="shared" si="73"/>
        <v>0.25124952974686948</v>
      </c>
      <c r="T1018" s="6">
        <f t="shared" si="73"/>
        <v>0.51996560434245187</v>
      </c>
      <c r="U1018">
        <f t="shared" si="74"/>
        <v>0.80220157866405506</v>
      </c>
      <c r="V1018">
        <f t="shared" si="74"/>
        <v>1.2279900483761541</v>
      </c>
      <c r="W1018">
        <f t="shared" si="74"/>
        <v>0.88477779969637715</v>
      </c>
      <c r="X1018" t="s">
        <v>461</v>
      </c>
      <c r="Y1018" t="s">
        <v>473</v>
      </c>
      <c r="Z1018" t="s">
        <v>276</v>
      </c>
      <c r="AA1018" s="26" t="s">
        <v>90</v>
      </c>
      <c r="AB1018" s="26" t="s">
        <v>75</v>
      </c>
      <c r="AC1018" s="131" t="s">
        <v>601</v>
      </c>
      <c r="AD1018" s="26" t="s">
        <v>79</v>
      </c>
      <c r="AE1018" s="72" t="str">
        <f>VLOOKUP(AD1018,cs_lookup!$A$2:$B$54,2,FALSE)</f>
        <v>2</v>
      </c>
    </row>
    <row r="1019" spans="1:31" x14ac:dyDescent="0.25">
      <c r="A1019" s="21">
        <v>0.25578849815397414</v>
      </c>
      <c r="B1019" s="21">
        <v>0.32602728977368867</v>
      </c>
      <c r="C1019" s="21">
        <v>0.38665841446236443</v>
      </c>
      <c r="D1019" s="22">
        <f t="shared" si="72"/>
        <v>3.9094799305559125</v>
      </c>
      <c r="E1019" s="23">
        <f t="shared" si="72"/>
        <v>3.0672279019776179</v>
      </c>
      <c r="F1019" s="23">
        <f t="shared" si="72"/>
        <v>2.5862620923185302</v>
      </c>
      <c r="G1019" s="125">
        <v>2.7912003616120007E-2</v>
      </c>
      <c r="H1019" s="8">
        <f t="shared" si="65"/>
        <v>1.02791200361612</v>
      </c>
      <c r="I1019" s="5">
        <f t="shared" si="66"/>
        <v>3.8033216041865892</v>
      </c>
      <c r="J1019" s="5">
        <f t="shared" si="67"/>
        <v>2.9839401536195047</v>
      </c>
      <c r="K1019" s="5">
        <f t="shared" si="68"/>
        <v>2.516034527488975</v>
      </c>
      <c r="L1019">
        <v>2.96</v>
      </c>
      <c r="M1019">
        <v>3.59</v>
      </c>
      <c r="N1019">
        <v>2.4300000000000002</v>
      </c>
      <c r="O1019" s="5">
        <f t="shared" si="69"/>
        <v>3.0426195307037154</v>
      </c>
      <c r="P1019" s="5">
        <f t="shared" si="70"/>
        <v>3.6902040929818707</v>
      </c>
      <c r="Q1019" s="5">
        <f t="shared" si="71"/>
        <v>2.4978261687871717</v>
      </c>
      <c r="R1019" s="6">
        <f t="shared" si="73"/>
        <v>0.32866416254440922</v>
      </c>
      <c r="S1019" s="6">
        <f t="shared" si="73"/>
        <v>0.2709877217636355</v>
      </c>
      <c r="T1019" s="6">
        <f t="shared" si="73"/>
        <v>0.40034811569195528</v>
      </c>
      <c r="U1019">
        <f t="shared" si="74"/>
        <v>0.7782670802126529</v>
      </c>
      <c r="V1019">
        <f t="shared" si="74"/>
        <v>1.2031072391466524</v>
      </c>
      <c r="W1019">
        <f t="shared" si="74"/>
        <v>0.96580550602585014</v>
      </c>
      <c r="X1019" t="s">
        <v>452</v>
      </c>
      <c r="Y1019" t="s">
        <v>460</v>
      </c>
      <c r="Z1019" t="s">
        <v>276</v>
      </c>
      <c r="AA1019" s="26" t="s">
        <v>90</v>
      </c>
      <c r="AB1019" s="26" t="s">
        <v>75</v>
      </c>
      <c r="AC1019" s="131" t="s">
        <v>601</v>
      </c>
      <c r="AD1019" s="26" t="s">
        <v>86</v>
      </c>
      <c r="AE1019" s="72" t="str">
        <f>VLOOKUP(AD1019,cs_lookup!$A$2:$B$54,2,FALSE)</f>
        <v>1</v>
      </c>
    </row>
    <row r="1020" spans="1:31" x14ac:dyDescent="0.25">
      <c r="A1020" s="21">
        <v>0.33753092778521204</v>
      </c>
      <c r="B1020" s="21">
        <v>0.26706918912790972</v>
      </c>
      <c r="C1020" s="21">
        <v>0.36409741796467987</v>
      </c>
      <c r="D1020" s="22">
        <f t="shared" si="72"/>
        <v>2.9626914681914731</v>
      </c>
      <c r="E1020" s="23">
        <f t="shared" si="72"/>
        <v>3.7443480592628808</v>
      </c>
      <c r="F1020" s="23">
        <f t="shared" si="72"/>
        <v>2.7465176918585215</v>
      </c>
      <c r="G1020" s="125">
        <v>2.8339435576764993E-2</v>
      </c>
      <c r="H1020" s="8">
        <f t="shared" si="65"/>
        <v>1.028339435576765</v>
      </c>
      <c r="I1020" s="5">
        <f t="shared" si="66"/>
        <v>2.8810442988892939</v>
      </c>
      <c r="J1020" s="5">
        <f t="shared" si="67"/>
        <v>3.641159649938726</v>
      </c>
      <c r="K1020" s="5">
        <f t="shared" si="68"/>
        <v>2.6708279356398323</v>
      </c>
      <c r="L1020">
        <v>2.06</v>
      </c>
      <c r="M1020">
        <v>3.84</v>
      </c>
      <c r="N1020">
        <v>3.54</v>
      </c>
      <c r="O1020" s="5">
        <f t="shared" si="69"/>
        <v>2.1183792372881358</v>
      </c>
      <c r="P1020" s="5">
        <f t="shared" si="70"/>
        <v>3.9488234326147773</v>
      </c>
      <c r="Q1020" s="5">
        <f t="shared" si="71"/>
        <v>3.6403216019417481</v>
      </c>
      <c r="R1020" s="6">
        <f t="shared" si="73"/>
        <v>0.47205900737592194</v>
      </c>
      <c r="S1020" s="6">
        <f t="shared" si="73"/>
        <v>0.25323998833187478</v>
      </c>
      <c r="T1020" s="6">
        <f t="shared" si="73"/>
        <v>0.27470100429220312</v>
      </c>
      <c r="U1020">
        <f t="shared" si="74"/>
        <v>0.71501850936279443</v>
      </c>
      <c r="V1020">
        <f t="shared" si="74"/>
        <v>1.0546090721577177</v>
      </c>
      <c r="W1020">
        <f t="shared" si="74"/>
        <v>1.3254316958280377</v>
      </c>
      <c r="X1020" t="s">
        <v>522</v>
      </c>
      <c r="Y1020" t="s">
        <v>466</v>
      </c>
      <c r="Z1020" t="s">
        <v>276</v>
      </c>
      <c r="AA1020" s="26" t="s">
        <v>90</v>
      </c>
      <c r="AB1020" s="26" t="s">
        <v>75</v>
      </c>
      <c r="AC1020" s="131" t="s">
        <v>601</v>
      </c>
      <c r="AD1020" s="26" t="s">
        <v>205</v>
      </c>
      <c r="AE1020" s="72" t="str">
        <f>VLOOKUP(AD1020,cs_lookup!$A$2:$B$54,2,FALSE)</f>
        <v>2</v>
      </c>
    </row>
    <row r="1021" spans="1:31" x14ac:dyDescent="0.25">
      <c r="A1021" s="21">
        <v>0.51258275434451372</v>
      </c>
      <c r="B1021" s="21">
        <v>0.26820807854787609</v>
      </c>
      <c r="C1021" s="21">
        <v>0.20932523512668763</v>
      </c>
      <c r="D1021" s="22">
        <f t="shared" si="72"/>
        <v>1.9509044959555675</v>
      </c>
      <c r="E1021" s="23">
        <f t="shared" si="72"/>
        <v>3.7284484696142233</v>
      </c>
      <c r="F1021" s="23">
        <f t="shared" si="72"/>
        <v>4.7772548751457551</v>
      </c>
      <c r="G1021" s="125">
        <v>2.7401164267507383E-2</v>
      </c>
      <c r="H1021" s="8">
        <f t="shared" si="65"/>
        <v>1.0274011642675074</v>
      </c>
      <c r="I1021" s="5">
        <f t="shared" si="66"/>
        <v>1.8988731605599045</v>
      </c>
      <c r="J1021" s="5">
        <f t="shared" si="67"/>
        <v>3.6290093872654365</v>
      </c>
      <c r="K1021" s="5">
        <f t="shared" si="68"/>
        <v>4.6498437429275556</v>
      </c>
      <c r="L1021">
        <v>1.93</v>
      </c>
      <c r="M1021">
        <v>4.1100000000000003</v>
      </c>
      <c r="N1021">
        <v>3.76</v>
      </c>
      <c r="O1021" s="5">
        <f t="shared" si="69"/>
        <v>1.9828842470362893</v>
      </c>
      <c r="P1021" s="5">
        <f t="shared" si="70"/>
        <v>4.2226187851394554</v>
      </c>
      <c r="Q1021" s="5">
        <f t="shared" si="71"/>
        <v>3.8630283776458274</v>
      </c>
      <c r="R1021" s="6">
        <f t="shared" si="73"/>
        <v>0.50431587294853264</v>
      </c>
      <c r="S1021" s="6">
        <f t="shared" si="73"/>
        <v>0.23681986247948125</v>
      </c>
      <c r="T1021" s="6">
        <f t="shared" si="73"/>
        <v>0.25886426457198619</v>
      </c>
      <c r="U1021">
        <f t="shared" si="74"/>
        <v>1.0163922688922082</v>
      </c>
      <c r="V1021">
        <f t="shared" si="74"/>
        <v>1.1325404708024203</v>
      </c>
      <c r="W1021">
        <f t="shared" si="74"/>
        <v>0.80862932345177962</v>
      </c>
      <c r="X1021" t="s">
        <v>454</v>
      </c>
      <c r="Y1021" t="s">
        <v>458</v>
      </c>
      <c r="Z1021" t="s">
        <v>276</v>
      </c>
      <c r="AA1021" s="26" t="s">
        <v>90</v>
      </c>
      <c r="AB1021" s="26" t="s">
        <v>75</v>
      </c>
      <c r="AC1021" s="131" t="s">
        <v>601</v>
      </c>
      <c r="AD1021" s="26" t="s">
        <v>100</v>
      </c>
      <c r="AE1021" s="72" t="str">
        <f>VLOOKUP(AD1021,cs_lookup!$A$2:$B$54,2,FALSE)</f>
        <v>1</v>
      </c>
    </row>
    <row r="1022" spans="1:31" x14ac:dyDescent="0.25">
      <c r="A1022" s="21">
        <v>0.4097576456772794</v>
      </c>
      <c r="B1022" s="21">
        <v>0.24478056165174605</v>
      </c>
      <c r="C1022" s="21">
        <v>0.32104301399314145</v>
      </c>
      <c r="D1022" s="22">
        <f t="shared" si="72"/>
        <v>2.4404669700479218</v>
      </c>
      <c r="E1022" s="23">
        <f t="shared" si="72"/>
        <v>4.0852917129208937</v>
      </c>
      <c r="F1022" s="23">
        <f t="shared" si="72"/>
        <v>3.1148474080216659</v>
      </c>
      <c r="G1022" s="125">
        <v>2.8798787419477057E-2</v>
      </c>
      <c r="H1022" s="8">
        <f t="shared" si="65"/>
        <v>1.0287987874194771</v>
      </c>
      <c r="I1022" s="5">
        <f t="shared" si="66"/>
        <v>2.3721518725438178</v>
      </c>
      <c r="J1022" s="5">
        <f t="shared" si="67"/>
        <v>3.9709336391890382</v>
      </c>
      <c r="K1022" s="5">
        <f t="shared" si="68"/>
        <v>3.0276546260659951</v>
      </c>
      <c r="L1022">
        <v>2.1</v>
      </c>
      <c r="M1022">
        <v>3.77</v>
      </c>
      <c r="N1022">
        <v>3.48</v>
      </c>
      <c r="O1022" s="5">
        <f t="shared" si="69"/>
        <v>2.1604774535809019</v>
      </c>
      <c r="P1022" s="5">
        <f t="shared" si="70"/>
        <v>3.8785714285714286</v>
      </c>
      <c r="Q1022" s="5">
        <f t="shared" si="71"/>
        <v>3.5802197802197799</v>
      </c>
      <c r="R1022" s="6">
        <f t="shared" si="73"/>
        <v>0.46286065070595456</v>
      </c>
      <c r="S1022" s="6">
        <f t="shared" si="73"/>
        <v>0.25782688766114181</v>
      </c>
      <c r="T1022" s="6">
        <f t="shared" si="73"/>
        <v>0.27931246163290363</v>
      </c>
      <c r="U1022">
        <f t="shared" si="74"/>
        <v>0.88527215491815414</v>
      </c>
      <c r="V1022">
        <f t="shared" si="74"/>
        <v>0.94939889269212929</v>
      </c>
      <c r="W1022">
        <f t="shared" si="74"/>
        <v>1.1494045489996205</v>
      </c>
      <c r="X1022" t="s">
        <v>467</v>
      </c>
      <c r="Y1022" t="s">
        <v>457</v>
      </c>
      <c r="Z1022" t="s">
        <v>276</v>
      </c>
      <c r="AA1022" s="26" t="s">
        <v>84</v>
      </c>
      <c r="AB1022" s="26" t="s">
        <v>86</v>
      </c>
      <c r="AC1022" s="131" t="s">
        <v>601</v>
      </c>
      <c r="AD1022" s="26" t="s">
        <v>92</v>
      </c>
      <c r="AE1022" s="72" t="str">
        <f>VLOOKUP(AD1022,cs_lookup!$A$2:$B$54,2,FALSE)</f>
        <v>1</v>
      </c>
    </row>
    <row r="1023" spans="1:31" x14ac:dyDescent="0.25">
      <c r="A1023" s="21">
        <v>0.21037562535222468</v>
      </c>
      <c r="B1023" s="21">
        <v>0.26041208045854475</v>
      </c>
      <c r="C1023" s="21">
        <v>0.47381470306280582</v>
      </c>
      <c r="D1023" s="22">
        <f t="shared" si="72"/>
        <v>4.7534023883505245</v>
      </c>
      <c r="E1023" s="23">
        <f t="shared" si="72"/>
        <v>3.8400676275814747</v>
      </c>
      <c r="F1023" s="23">
        <f t="shared" si="72"/>
        <v>2.1105296934347062</v>
      </c>
      <c r="G1023" s="125">
        <v>2.7696060234851494E-2</v>
      </c>
      <c r="H1023" s="8">
        <f t="shared" si="65"/>
        <v>1.0276960602348515</v>
      </c>
      <c r="I1023" s="5">
        <f t="shared" si="66"/>
        <v>4.6252998063106965</v>
      </c>
      <c r="J1023" s="5">
        <f t="shared" si="67"/>
        <v>3.7365791075465769</v>
      </c>
      <c r="K1023" s="5">
        <f t="shared" si="68"/>
        <v>2.0536516340759379</v>
      </c>
      <c r="L1023">
        <v>2.37</v>
      </c>
      <c r="M1023">
        <v>3.41</v>
      </c>
      <c r="N1023">
        <v>3.2</v>
      </c>
      <c r="O1023" s="5">
        <f t="shared" si="69"/>
        <v>2.4356396627565982</v>
      </c>
      <c r="P1023" s="5">
        <f t="shared" si="70"/>
        <v>3.5044435654008437</v>
      </c>
      <c r="Q1023" s="5">
        <f t="shared" si="71"/>
        <v>3.288627392751525</v>
      </c>
      <c r="R1023" s="6">
        <f t="shared" si="73"/>
        <v>0.41056976337305334</v>
      </c>
      <c r="S1023" s="6">
        <f t="shared" si="73"/>
        <v>0.28535200562877905</v>
      </c>
      <c r="T1023" s="6">
        <f t="shared" si="73"/>
        <v>0.30407823099816766</v>
      </c>
      <c r="U1023">
        <f t="shared" si="74"/>
        <v>0.51239921718510095</v>
      </c>
      <c r="V1023">
        <f t="shared" si="74"/>
        <v>0.91259943971559399</v>
      </c>
      <c r="W1023">
        <f t="shared" si="74"/>
        <v>1.5582000115807733</v>
      </c>
      <c r="X1023" t="s">
        <v>463</v>
      </c>
      <c r="Y1023" t="s">
        <v>508</v>
      </c>
      <c r="Z1023" t="s">
        <v>276</v>
      </c>
      <c r="AA1023" s="26" t="s">
        <v>85</v>
      </c>
      <c r="AB1023" s="26" t="s">
        <v>79</v>
      </c>
      <c r="AC1023" s="131" t="s">
        <v>601</v>
      </c>
      <c r="AD1023" s="26" t="s">
        <v>78</v>
      </c>
      <c r="AE1023" s="72" t="str">
        <f>VLOOKUP(AD1023,cs_lookup!$A$2:$B$54,2,FALSE)</f>
        <v>1</v>
      </c>
    </row>
    <row r="1024" spans="1:31" x14ac:dyDescent="0.25">
      <c r="A1024" s="21">
        <v>0.74149548806030641</v>
      </c>
      <c r="B1024" s="21">
        <v>0.16208949730844602</v>
      </c>
      <c r="C1024" s="21">
        <v>8.8787556969274178E-2</v>
      </c>
      <c r="D1024" s="22">
        <f t="shared" si="72"/>
        <v>1.3486258731201737</v>
      </c>
      <c r="E1024" s="23">
        <f t="shared" si="72"/>
        <v>6.1694311883580184</v>
      </c>
      <c r="F1024" s="23">
        <f t="shared" si="72"/>
        <v>11.262839457853987</v>
      </c>
      <c r="G1024" s="125">
        <v>2.9530414839347596E-2</v>
      </c>
      <c r="H1024" s="8">
        <f t="shared" si="65"/>
        <v>1.0295304148393476</v>
      </c>
      <c r="I1024" s="5">
        <f t="shared" si="66"/>
        <v>1.3099427211488639</v>
      </c>
      <c r="J1024" s="5">
        <f t="shared" si="67"/>
        <v>5.9924710328453221</v>
      </c>
      <c r="K1024" s="5">
        <f t="shared" si="68"/>
        <v>10.939783123951214</v>
      </c>
      <c r="L1024">
        <v>2.04</v>
      </c>
      <c r="M1024">
        <v>3.79</v>
      </c>
      <c r="N1024">
        <v>3.63</v>
      </c>
      <c r="O1024" s="5">
        <f t="shared" si="69"/>
        <v>2.1002420462722693</v>
      </c>
      <c r="P1024" s="5">
        <f t="shared" si="70"/>
        <v>3.9019202722411275</v>
      </c>
      <c r="Q1024" s="5">
        <f t="shared" si="71"/>
        <v>3.7371954058668315</v>
      </c>
      <c r="R1024" s="6">
        <f t="shared" si="73"/>
        <v>0.476135596739864</v>
      </c>
      <c r="S1024" s="6">
        <f t="shared" si="73"/>
        <v>0.25628406790219593</v>
      </c>
      <c r="T1024" s="6">
        <f t="shared" si="73"/>
        <v>0.26758033535794012</v>
      </c>
      <c r="U1024">
        <f t="shared" si="74"/>
        <v>1.5573200011454327</v>
      </c>
      <c r="V1024">
        <f t="shared" si="74"/>
        <v>0.63246029546519922</v>
      </c>
      <c r="W1024">
        <f t="shared" si="74"/>
        <v>0.33181645000371107</v>
      </c>
      <c r="X1024" t="s">
        <v>472</v>
      </c>
      <c r="Y1024" t="s">
        <v>451</v>
      </c>
      <c r="Z1024" t="s">
        <v>276</v>
      </c>
      <c r="AA1024" s="26" t="s">
        <v>84</v>
      </c>
      <c r="AB1024" s="26" t="s">
        <v>89</v>
      </c>
      <c r="AC1024" s="131" t="s">
        <v>601</v>
      </c>
      <c r="AD1024" s="26" t="s">
        <v>94</v>
      </c>
      <c r="AE1024" s="72" t="str">
        <f>VLOOKUP(AD1024,cs_lookup!$A$2:$B$54,2,FALSE)</f>
        <v>1</v>
      </c>
    </row>
    <row r="1025" spans="1:31" x14ac:dyDescent="0.25">
      <c r="A1025" s="21">
        <v>0.49648078885656183</v>
      </c>
      <c r="B1025" s="21">
        <v>0.28159190748119944</v>
      </c>
      <c r="C1025" s="21">
        <v>0.2122228864862879</v>
      </c>
      <c r="D1025" s="22">
        <f t="shared" si="72"/>
        <v>2.0141766256516922</v>
      </c>
      <c r="E1025" s="23">
        <f t="shared" si="72"/>
        <v>3.5512384178397074</v>
      </c>
      <c r="F1025" s="23">
        <f t="shared" si="72"/>
        <v>4.7120271359828658</v>
      </c>
      <c r="G1025" s="125">
        <v>3.0108151402595817E-2</v>
      </c>
      <c r="H1025" s="8">
        <f t="shared" si="65"/>
        <v>1.0301081514025958</v>
      </c>
      <c r="I1025" s="5">
        <f t="shared" si="66"/>
        <v>1.9553059772502415</v>
      </c>
      <c r="J1025" s="5">
        <f t="shared" si="67"/>
        <v>3.4474423030284145</v>
      </c>
      <c r="K1025" s="5">
        <f t="shared" si="68"/>
        <v>4.5743033190902986</v>
      </c>
      <c r="L1025">
        <v>1.86</v>
      </c>
      <c r="M1025">
        <v>3.88</v>
      </c>
      <c r="N1025">
        <v>4.26</v>
      </c>
      <c r="O1025" s="5">
        <f t="shared" si="69"/>
        <v>1.9160011616088284</v>
      </c>
      <c r="P1025" s="5">
        <f t="shared" si="70"/>
        <v>3.9968196274420715</v>
      </c>
      <c r="Q1025" s="5">
        <f t="shared" si="71"/>
        <v>4.3882607249750576</v>
      </c>
      <c r="R1025" s="6">
        <f t="shared" si="73"/>
        <v>0.52192035163502704</v>
      </c>
      <c r="S1025" s="6">
        <f t="shared" si="73"/>
        <v>0.25019893145390476</v>
      </c>
      <c r="T1025" s="6">
        <f t="shared" si="73"/>
        <v>0.2278807169110682</v>
      </c>
      <c r="U1025">
        <f t="shared" si="74"/>
        <v>0.95125776816563989</v>
      </c>
      <c r="V1025">
        <f t="shared" si="74"/>
        <v>1.1254720627497099</v>
      </c>
      <c r="W1025">
        <f t="shared" si="74"/>
        <v>0.93128935770861709</v>
      </c>
      <c r="X1025" t="s">
        <v>505</v>
      </c>
      <c r="Y1025" t="s">
        <v>474</v>
      </c>
      <c r="Z1025" t="s">
        <v>276</v>
      </c>
      <c r="AA1025" s="26" t="s">
        <v>90</v>
      </c>
      <c r="AB1025" s="26" t="s">
        <v>75</v>
      </c>
      <c r="AC1025" s="131" t="s">
        <v>601</v>
      </c>
      <c r="AD1025" s="26" t="s">
        <v>89</v>
      </c>
      <c r="AE1025" s="72" t="str">
        <f>VLOOKUP(AD1025,cs_lookup!$A$2:$B$54,2,FALSE)</f>
        <v>1</v>
      </c>
    </row>
    <row r="1026" spans="1:31" x14ac:dyDescent="0.25">
      <c r="A1026" s="21">
        <v>0.89229707459183116</v>
      </c>
      <c r="B1026" s="21">
        <v>5.8461006258992393E-2</v>
      </c>
      <c r="C1026" s="21">
        <v>6.6627137602934556E-3</v>
      </c>
      <c r="D1026" s="22">
        <f t="shared" si="72"/>
        <v>1.1207029906014609</v>
      </c>
      <c r="E1026" s="23">
        <f t="shared" si="72"/>
        <v>17.105418876470011</v>
      </c>
      <c r="F1026" s="23">
        <f t="shared" si="72"/>
        <v>150.08899316064202</v>
      </c>
      <c r="G1026" s="125">
        <v>5.1190798223664791E-2</v>
      </c>
      <c r="H1026" s="8">
        <f t="shared" si="65"/>
        <v>1.0511907982236648</v>
      </c>
      <c r="I1026" s="5">
        <f t="shared" si="66"/>
        <v>1.0661270936686851</v>
      </c>
      <c r="J1026" s="5">
        <f t="shared" si="67"/>
        <v>16.272420673178729</v>
      </c>
      <c r="K1026" s="5">
        <f t="shared" si="68"/>
        <v>142.7799724029806</v>
      </c>
      <c r="L1026">
        <v>1.35</v>
      </c>
      <c r="M1026">
        <v>4.7699999999999996</v>
      </c>
      <c r="N1026">
        <v>9.92</v>
      </c>
      <c r="O1026" s="5">
        <f t="shared" si="69"/>
        <v>1.4191075776019475</v>
      </c>
      <c r="P1026" s="5">
        <f t="shared" si="70"/>
        <v>5.0141801075268804</v>
      </c>
      <c r="Q1026" s="5">
        <f t="shared" si="71"/>
        <v>10.427812718378755</v>
      </c>
      <c r="R1026" s="6">
        <f t="shared" si="73"/>
        <v>0.70466821246196953</v>
      </c>
      <c r="S1026" s="6">
        <f t="shared" si="73"/>
        <v>0.19943439975338761</v>
      </c>
      <c r="T1026" s="6">
        <f t="shared" si="73"/>
        <v>9.5897387784643032E-2</v>
      </c>
      <c r="U1026">
        <f t="shared" si="74"/>
        <v>1.2662655400253178</v>
      </c>
      <c r="V1026">
        <f t="shared" si="74"/>
        <v>0.29313401464984412</v>
      </c>
      <c r="W1026">
        <f t="shared" si="74"/>
        <v>6.9477531288505243E-2</v>
      </c>
      <c r="X1026" t="s">
        <v>379</v>
      </c>
      <c r="Y1026" t="s">
        <v>479</v>
      </c>
      <c r="Z1026" t="s">
        <v>275</v>
      </c>
      <c r="AA1026" s="26" t="s">
        <v>84</v>
      </c>
      <c r="AB1026" s="26" t="s">
        <v>100</v>
      </c>
      <c r="AC1026" s="131" t="s">
        <v>602</v>
      </c>
      <c r="AD1026" s="26" t="s">
        <v>78</v>
      </c>
      <c r="AE1026" s="72" t="str">
        <f>VLOOKUP(AD1026,cs_lookup!$A$2:$B$54,2,FALSE)</f>
        <v>1</v>
      </c>
    </row>
    <row r="1027" spans="1:31" x14ac:dyDescent="0.25">
      <c r="A1027" s="21">
        <v>0.64449209209623359</v>
      </c>
      <c r="B1027" s="21">
        <v>0.25497936282522532</v>
      </c>
      <c r="C1027" s="21">
        <v>9.8789570259629048E-2</v>
      </c>
      <c r="D1027" s="22">
        <f t="shared" si="72"/>
        <v>1.5516094181194129</v>
      </c>
      <c r="E1027" s="23">
        <f t="shared" si="72"/>
        <v>3.9218860260681034</v>
      </c>
      <c r="F1027" s="23">
        <f t="shared" si="72"/>
        <v>10.122526065979416</v>
      </c>
      <c r="G1027" s="125">
        <v>4.4756544629700024E-2</v>
      </c>
      <c r="H1027" s="8">
        <f t="shared" si="65"/>
        <v>1.0447565446297</v>
      </c>
      <c r="I1027" s="5">
        <f t="shared" si="66"/>
        <v>1.4851396969897519</v>
      </c>
      <c r="J1027" s="5">
        <f t="shared" si="67"/>
        <v>3.7538755284449197</v>
      </c>
      <c r="K1027" s="5">
        <f t="shared" si="68"/>
        <v>9.6888850498344663</v>
      </c>
      <c r="L1027">
        <v>2.16</v>
      </c>
      <c r="M1027">
        <v>3.35</v>
      </c>
      <c r="N1027">
        <v>3.53</v>
      </c>
      <c r="O1027" s="5">
        <f t="shared" si="69"/>
        <v>2.2566741364001524</v>
      </c>
      <c r="P1027" s="5">
        <f t="shared" si="70"/>
        <v>3.4999344245094952</v>
      </c>
      <c r="Q1027" s="5">
        <f t="shared" si="71"/>
        <v>3.6879906025428411</v>
      </c>
      <c r="R1027" s="6">
        <f t="shared" si="73"/>
        <v>0.44312999554078308</v>
      </c>
      <c r="S1027" s="6">
        <f t="shared" si="73"/>
        <v>0.28571963891584823</v>
      </c>
      <c r="T1027" s="6">
        <f t="shared" si="73"/>
        <v>0.27115036554336874</v>
      </c>
      <c r="U1027">
        <f t="shared" si="74"/>
        <v>1.4544086353479952</v>
      </c>
      <c r="V1027">
        <f t="shared" si="74"/>
        <v>0.89241104949150274</v>
      </c>
      <c r="W1027">
        <f t="shared" si="74"/>
        <v>0.36433500674675767</v>
      </c>
      <c r="X1027" t="s">
        <v>309</v>
      </c>
      <c r="Y1027" t="s">
        <v>380</v>
      </c>
      <c r="Z1027" t="s">
        <v>275</v>
      </c>
      <c r="AA1027" s="26" t="s">
        <v>84</v>
      </c>
      <c r="AB1027" s="26" t="s">
        <v>94</v>
      </c>
      <c r="AC1027" s="131" t="s">
        <v>602</v>
      </c>
      <c r="AD1027" s="26" t="s">
        <v>78</v>
      </c>
      <c r="AE1027" s="72" t="str">
        <f>VLOOKUP(AD1027,cs_lookup!$A$2:$B$54,2,FALSE)</f>
        <v>1</v>
      </c>
    </row>
    <row r="1028" spans="1:31" x14ac:dyDescent="0.25">
      <c r="A1028" s="21">
        <v>0.71185731764206039</v>
      </c>
      <c r="B1028" s="21">
        <v>0.22334858085824674</v>
      </c>
      <c r="C1028" s="21">
        <v>6.3727565821927637E-2</v>
      </c>
      <c r="D1028" s="22">
        <f t="shared" si="72"/>
        <v>1.4047758942935036</v>
      </c>
      <c r="E1028" s="23">
        <f t="shared" si="72"/>
        <v>4.4773062634083747</v>
      </c>
      <c r="F1028" s="23">
        <f t="shared" si="72"/>
        <v>15.691796589160102</v>
      </c>
      <c r="G1028" s="125">
        <v>4.9122366576706433E-2</v>
      </c>
      <c r="H1028" s="8">
        <f t="shared" si="65"/>
        <v>1.0491223665767064</v>
      </c>
      <c r="I1028" s="5">
        <f t="shared" si="66"/>
        <v>1.3390009964970027</v>
      </c>
      <c r="J1028" s="5">
        <f t="shared" si="67"/>
        <v>4.2676682969002524</v>
      </c>
      <c r="K1028" s="5">
        <f t="shared" si="68"/>
        <v>14.9570699177471</v>
      </c>
      <c r="L1028">
        <v>1.88</v>
      </c>
      <c r="M1028">
        <v>3.39</v>
      </c>
      <c r="N1028">
        <v>4.5</v>
      </c>
      <c r="O1028" s="5">
        <f t="shared" si="69"/>
        <v>1.9723500491642081</v>
      </c>
      <c r="P1028" s="5">
        <f t="shared" si="70"/>
        <v>3.5565248226950348</v>
      </c>
      <c r="Q1028" s="5">
        <f t="shared" si="71"/>
        <v>4.7210506495951794</v>
      </c>
      <c r="R1028" s="6">
        <f t="shared" si="73"/>
        <v>0.50700939238638409</v>
      </c>
      <c r="S1028" s="6">
        <f t="shared" si="73"/>
        <v>0.28117335034997115</v>
      </c>
      <c r="T1028" s="6">
        <f t="shared" si="73"/>
        <v>0.21181725726364489</v>
      </c>
      <c r="U1028">
        <f t="shared" si="74"/>
        <v>1.4040318154492188</v>
      </c>
      <c r="V1028">
        <f t="shared" si="74"/>
        <v>0.79434477193606368</v>
      </c>
      <c r="W1028">
        <f t="shared" si="74"/>
        <v>0.30086106602073098</v>
      </c>
      <c r="X1028" t="s">
        <v>305</v>
      </c>
      <c r="Y1028" t="s">
        <v>511</v>
      </c>
      <c r="Z1028" t="s">
        <v>275</v>
      </c>
      <c r="AA1028" s="26" t="s">
        <v>84</v>
      </c>
      <c r="AB1028" s="26" t="s">
        <v>94</v>
      </c>
      <c r="AC1028" s="131" t="s">
        <v>602</v>
      </c>
      <c r="AD1028" s="26" t="s">
        <v>79</v>
      </c>
      <c r="AE1028" s="72" t="str">
        <f>VLOOKUP(AD1028,cs_lookup!$A$2:$B$54,2,FALSE)</f>
        <v>2</v>
      </c>
    </row>
    <row r="1029" spans="1:31" x14ac:dyDescent="0.25">
      <c r="A1029" s="21">
        <v>0.61910635894328714</v>
      </c>
      <c r="B1029" s="21">
        <v>0.21366045177957271</v>
      </c>
      <c r="C1029" s="21">
        <v>0.15993614928407043</v>
      </c>
      <c r="D1029" s="22">
        <f t="shared" si="72"/>
        <v>1.6152313500814881</v>
      </c>
      <c r="E1029" s="23">
        <f t="shared" si="72"/>
        <v>4.6803233432814739</v>
      </c>
      <c r="F1029" s="23">
        <f t="shared" si="72"/>
        <v>6.2524951643286784</v>
      </c>
      <c r="G1029" s="125">
        <v>4.458766534516645E-2</v>
      </c>
      <c r="H1029" s="8">
        <f t="shared" si="65"/>
        <v>1.0445876653451664</v>
      </c>
      <c r="I1029" s="5">
        <f t="shared" si="66"/>
        <v>1.5462860645092549</v>
      </c>
      <c r="J1029" s="5">
        <f t="shared" si="67"/>
        <v>4.4805462466713504</v>
      </c>
      <c r="K1029" s="5">
        <f t="shared" si="68"/>
        <v>5.9856107550941129</v>
      </c>
      <c r="L1029">
        <v>2.14</v>
      </c>
      <c r="M1029">
        <v>3.42</v>
      </c>
      <c r="N1029">
        <v>3.51</v>
      </c>
      <c r="O1029" s="5">
        <f t="shared" si="69"/>
        <v>2.2354176038386564</v>
      </c>
      <c r="P1029" s="5">
        <f t="shared" si="70"/>
        <v>3.5724898154804694</v>
      </c>
      <c r="Q1029" s="5">
        <f t="shared" si="71"/>
        <v>3.666502705361534</v>
      </c>
      <c r="R1029" s="6">
        <f t="shared" si="73"/>
        <v>0.44734370807620072</v>
      </c>
      <c r="S1029" s="6">
        <f t="shared" si="73"/>
        <v>0.27991682318218408</v>
      </c>
      <c r="T1029" s="6">
        <f t="shared" si="73"/>
        <v>0.27273946874161531</v>
      </c>
      <c r="U1029">
        <f t="shared" si="74"/>
        <v>1.3839612534302781</v>
      </c>
      <c r="V1029">
        <f t="shared" si="74"/>
        <v>0.76329978795347941</v>
      </c>
      <c r="W1029">
        <f t="shared" si="74"/>
        <v>0.58640632403515047</v>
      </c>
      <c r="X1029" t="s">
        <v>377</v>
      </c>
      <c r="Y1029" t="s">
        <v>306</v>
      </c>
      <c r="Z1029" t="s">
        <v>275</v>
      </c>
      <c r="AA1029" s="26" t="s">
        <v>84</v>
      </c>
      <c r="AB1029" s="26" t="s">
        <v>86</v>
      </c>
      <c r="AC1029" s="131" t="s">
        <v>602</v>
      </c>
      <c r="AD1029" s="26" t="s">
        <v>78</v>
      </c>
      <c r="AE1029" s="72" t="str">
        <f>VLOOKUP(AD1029,cs_lookup!$A$2:$B$54,2,FALSE)</f>
        <v>1</v>
      </c>
    </row>
    <row r="1030" spans="1:31" x14ac:dyDescent="0.25">
      <c r="A1030" s="21">
        <v>0.68351094956221603</v>
      </c>
      <c r="B1030" s="21">
        <v>0.19707513483529865</v>
      </c>
      <c r="C1030" s="21">
        <v>0.11487453802781794</v>
      </c>
      <c r="D1030" s="22">
        <f t="shared" si="72"/>
        <v>1.4630343532031096</v>
      </c>
      <c r="E1030" s="23">
        <f t="shared" si="72"/>
        <v>5.0742068543336467</v>
      </c>
      <c r="F1030" s="23">
        <f t="shared" si="72"/>
        <v>8.7051492625619158</v>
      </c>
      <c r="G1030" s="125">
        <v>4.2428998871830048E-2</v>
      </c>
      <c r="H1030" s="8">
        <f t="shared" si="65"/>
        <v>1.04242899887183</v>
      </c>
      <c r="I1030" s="5">
        <f t="shared" si="66"/>
        <v>1.4034858535079897</v>
      </c>
      <c r="J1030" s="5">
        <f t="shared" si="67"/>
        <v>4.8676762252635077</v>
      </c>
      <c r="K1030" s="5">
        <f t="shared" si="68"/>
        <v>8.3508318283384995</v>
      </c>
      <c r="L1030">
        <v>1.45</v>
      </c>
      <c r="M1030">
        <v>4.75</v>
      </c>
      <c r="N1030">
        <v>7.03</v>
      </c>
      <c r="O1030" s="5">
        <f t="shared" si="69"/>
        <v>1.5115220483641536</v>
      </c>
      <c r="P1030" s="5">
        <f t="shared" si="70"/>
        <v>4.9515377446411923</v>
      </c>
      <c r="Q1030" s="5">
        <f t="shared" si="71"/>
        <v>7.3282758620689652</v>
      </c>
      <c r="R1030" s="6">
        <f t="shared" si="73"/>
        <v>0.66158479201957465</v>
      </c>
      <c r="S1030" s="6">
        <f t="shared" si="73"/>
        <v>0.20195746282702806</v>
      </c>
      <c r="T1030" s="6">
        <f t="shared" si="73"/>
        <v>0.13645774515339734</v>
      </c>
      <c r="U1030">
        <f t="shared" si="74"/>
        <v>1.0331418705616084</v>
      </c>
      <c r="V1030">
        <f t="shared" si="74"/>
        <v>0.97582496866723356</v>
      </c>
      <c r="W1030">
        <f t="shared" si="74"/>
        <v>0.84183230419558153</v>
      </c>
      <c r="X1030" t="s">
        <v>387</v>
      </c>
      <c r="Y1030" t="s">
        <v>316</v>
      </c>
      <c r="Z1030" t="s">
        <v>279</v>
      </c>
      <c r="AA1030" s="26" t="s">
        <v>84</v>
      </c>
      <c r="AB1030" s="26" t="s">
        <v>86</v>
      </c>
      <c r="AC1030" s="131" t="s">
        <v>602</v>
      </c>
      <c r="AD1030" s="26" t="s">
        <v>76</v>
      </c>
      <c r="AE1030" s="72" t="str">
        <f>VLOOKUP(AD1030,cs_lookup!$A$2:$B$54,2,FALSE)</f>
        <v>2</v>
      </c>
    </row>
    <row r="1031" spans="1:31" x14ac:dyDescent="0.25">
      <c r="A1031" s="21">
        <v>0.78185951693394329</v>
      </c>
      <c r="B1031" s="21">
        <v>0.21711397412332553</v>
      </c>
      <c r="C1031" s="21">
        <v>0</v>
      </c>
      <c r="D1031" s="22">
        <f t="shared" si="72"/>
        <v>1.2790021459628618</v>
      </c>
      <c r="E1031" s="23">
        <f t="shared" si="72"/>
        <v>4.6058758034246932</v>
      </c>
      <c r="F1031" s="23" t="e">
        <f t="shared" si="72"/>
        <v>#DIV/0!</v>
      </c>
      <c r="G1031" s="125">
        <v>3.8414099572199767E-2</v>
      </c>
      <c r="H1031" s="8">
        <f t="shared" si="65"/>
        <v>1.0384140995721998</v>
      </c>
      <c r="I1031" s="5">
        <f t="shared" si="66"/>
        <v>1.2316879619506111</v>
      </c>
      <c r="J1031" s="5">
        <f t="shared" si="67"/>
        <v>4.4354904323065307</v>
      </c>
      <c r="K1031" s="5" t="e">
        <f t="shared" si="68"/>
        <v>#DIV/0!</v>
      </c>
      <c r="L1031">
        <v>2.3199999999999998</v>
      </c>
      <c r="M1031">
        <v>3.71</v>
      </c>
      <c r="N1031">
        <v>2.96</v>
      </c>
      <c r="O1031" s="5">
        <f t="shared" si="69"/>
        <v>2.4091207110075032</v>
      </c>
      <c r="P1031" s="5">
        <f t="shared" si="70"/>
        <v>3.8525163094128612</v>
      </c>
      <c r="Q1031" s="5">
        <f t="shared" si="71"/>
        <v>3.0737057347337111</v>
      </c>
      <c r="R1031" s="6">
        <f t="shared" si="73"/>
        <v>0.41508920471726646</v>
      </c>
      <c r="S1031" s="6">
        <f t="shared" si="73"/>
        <v>0.25957060780163288</v>
      </c>
      <c r="T1031" s="6">
        <f t="shared" si="73"/>
        <v>0.32534018748110072</v>
      </c>
      <c r="U1031">
        <f t="shared" si="74"/>
        <v>1.8835939553438847</v>
      </c>
      <c r="V1031">
        <f t="shared" si="74"/>
        <v>0.83643512631155348</v>
      </c>
      <c r="W1031" t="e">
        <f t="shared" si="74"/>
        <v>#DIV/0!</v>
      </c>
      <c r="X1031" t="s">
        <v>408</v>
      </c>
      <c r="Y1031" t="s">
        <v>404</v>
      </c>
      <c r="Z1031" t="s">
        <v>281</v>
      </c>
      <c r="AA1031" s="26" t="s">
        <v>84</v>
      </c>
      <c r="AB1031" s="26" t="s">
        <v>94</v>
      </c>
      <c r="AC1031" s="131" t="s">
        <v>602</v>
      </c>
      <c r="AD1031" s="26" t="s">
        <v>77</v>
      </c>
      <c r="AE1031" s="72" t="str">
        <f>VLOOKUP(AD1031,cs_lookup!$A$2:$B$54,2,FALSE)</f>
        <v>2</v>
      </c>
    </row>
    <row r="1032" spans="1:31" x14ac:dyDescent="0.25">
      <c r="A1032" s="21">
        <v>0.54347549170171183</v>
      </c>
      <c r="B1032" s="21">
        <v>0.24224082534390945</v>
      </c>
      <c r="C1032" s="21">
        <v>0.20404778045431685</v>
      </c>
      <c r="D1032" s="22">
        <f t="shared" si="72"/>
        <v>1.8400093753424542</v>
      </c>
      <c r="E1032" s="23">
        <f t="shared" si="72"/>
        <v>4.1281233193467672</v>
      </c>
      <c r="F1032" s="23">
        <f t="shared" si="72"/>
        <v>4.9008129261366049</v>
      </c>
      <c r="G1032" s="125">
        <v>3.0492375030019447E-2</v>
      </c>
      <c r="H1032" s="8">
        <f t="shared" si="65"/>
        <v>1.0304923750300194</v>
      </c>
      <c r="I1032" s="5">
        <f t="shared" si="66"/>
        <v>1.7855633092761629</v>
      </c>
      <c r="J1032" s="5">
        <f t="shared" si="67"/>
        <v>4.0059717270848418</v>
      </c>
      <c r="K1032" s="5">
        <f t="shared" si="68"/>
        <v>4.755797369188528</v>
      </c>
      <c r="L1032">
        <v>1.79</v>
      </c>
      <c r="M1032">
        <v>3.84</v>
      </c>
      <c r="N1032">
        <v>4.7300000000000004</v>
      </c>
      <c r="O1032" s="5">
        <f t="shared" si="69"/>
        <v>1.8445813513037348</v>
      </c>
      <c r="P1032" s="5">
        <f t="shared" si="70"/>
        <v>3.9570907201152745</v>
      </c>
      <c r="Q1032" s="5">
        <f t="shared" si="71"/>
        <v>4.8742289338919926</v>
      </c>
      <c r="R1032" s="6">
        <f t="shared" si="73"/>
        <v>0.54212843434268065</v>
      </c>
      <c r="S1032" s="6">
        <f t="shared" si="73"/>
        <v>0.25271091080036417</v>
      </c>
      <c r="T1032" s="6">
        <f t="shared" si="73"/>
        <v>0.20516065485695523</v>
      </c>
      <c r="U1032">
        <f t="shared" si="74"/>
        <v>1.0024847568836053</v>
      </c>
      <c r="V1032">
        <f t="shared" si="74"/>
        <v>0.95856892200144905</v>
      </c>
      <c r="W1032">
        <f t="shared" si="74"/>
        <v>0.99457559538687212</v>
      </c>
      <c r="X1032" t="s">
        <v>525</v>
      </c>
      <c r="Y1032" t="s">
        <v>538</v>
      </c>
      <c r="Z1032" t="s">
        <v>277</v>
      </c>
      <c r="AA1032" s="26" t="s">
        <v>84</v>
      </c>
      <c r="AB1032" s="26" t="s">
        <v>86</v>
      </c>
      <c r="AC1032" s="131" t="s">
        <v>602</v>
      </c>
      <c r="AD1032" s="26" t="s">
        <v>93</v>
      </c>
      <c r="AE1032" s="72" t="str">
        <f>VLOOKUP(AD1032,cs_lookup!$A$2:$B$54,2,FALSE)</f>
        <v>X</v>
      </c>
    </row>
    <row r="1033" spans="1:31" x14ac:dyDescent="0.25">
      <c r="A1033" s="21">
        <v>0.80409513349668826</v>
      </c>
      <c r="B1033" s="21">
        <v>0.13049179821983975</v>
      </c>
      <c r="C1033" s="21">
        <v>5.2837547434204983E-2</v>
      </c>
      <c r="D1033" s="22">
        <f t="shared" si="72"/>
        <v>1.2436339412370272</v>
      </c>
      <c r="E1033" s="23">
        <f t="shared" si="72"/>
        <v>7.6633168800026672</v>
      </c>
      <c r="F1033" s="23">
        <f t="shared" si="72"/>
        <v>18.925935221448956</v>
      </c>
      <c r="G1033" s="125">
        <v>3.0587321995886319E-2</v>
      </c>
      <c r="H1033" s="8">
        <f t="shared" si="65"/>
        <v>1.0305873219958863</v>
      </c>
      <c r="I1033" s="5">
        <f t="shared" si="66"/>
        <v>1.2067235009533634</v>
      </c>
      <c r="J1033" s="5">
        <f t="shared" si="67"/>
        <v>7.4358734252246661</v>
      </c>
      <c r="K1033" s="5">
        <f t="shared" si="68"/>
        <v>18.364222824705486</v>
      </c>
      <c r="L1033">
        <v>1.58</v>
      </c>
      <c r="M1033">
        <v>4.07</v>
      </c>
      <c r="N1033">
        <v>6.58</v>
      </c>
      <c r="O1033" s="5">
        <f t="shared" si="69"/>
        <v>1.6283279687535004</v>
      </c>
      <c r="P1033" s="5">
        <f t="shared" si="70"/>
        <v>4.1944904005232573</v>
      </c>
      <c r="Q1033" s="5">
        <f t="shared" si="71"/>
        <v>6.781264578732932</v>
      </c>
      <c r="R1033" s="6">
        <f t="shared" si="73"/>
        <v>0.61412689531182652</v>
      </c>
      <c r="S1033" s="6">
        <f t="shared" si="73"/>
        <v>0.23840798392940685</v>
      </c>
      <c r="T1033" s="6">
        <f t="shared" si="73"/>
        <v>0.14746512075876686</v>
      </c>
      <c r="U1033">
        <f t="shared" si="74"/>
        <v>1.3093305954112373</v>
      </c>
      <c r="V1033">
        <f t="shared" si="74"/>
        <v>0.54734659498013583</v>
      </c>
      <c r="W1033">
        <f t="shared" si="74"/>
        <v>0.35830538884269536</v>
      </c>
      <c r="X1033" t="s">
        <v>516</v>
      </c>
      <c r="Y1033" t="s">
        <v>529</v>
      </c>
      <c r="Z1033" t="s">
        <v>274</v>
      </c>
      <c r="AA1033" s="26" t="s">
        <v>84</v>
      </c>
      <c r="AB1033" s="26" t="s">
        <v>89</v>
      </c>
      <c r="AC1033" s="131" t="s">
        <v>602</v>
      </c>
      <c r="AD1033" s="26" t="s">
        <v>94</v>
      </c>
      <c r="AE1033" s="72" t="str">
        <f>VLOOKUP(AD1033,cs_lookup!$A$2:$B$54,2,FALSE)</f>
        <v>1</v>
      </c>
    </row>
    <row r="1034" spans="1:31" x14ac:dyDescent="0.25">
      <c r="A1034" s="21">
        <v>0.29947543858031439</v>
      </c>
      <c r="B1034" s="21">
        <v>0.31564428669555911</v>
      </c>
      <c r="C1034" s="21">
        <v>0.3574310128221479</v>
      </c>
      <c r="D1034" s="22">
        <f t="shared" si="72"/>
        <v>3.3391720026876808</v>
      </c>
      <c r="E1034" s="23">
        <f t="shared" si="72"/>
        <v>3.1681232391971226</v>
      </c>
      <c r="F1034" s="23">
        <f t="shared" si="72"/>
        <v>2.7977426807605652</v>
      </c>
      <c r="G1034" s="125">
        <v>2.7658572910806978E-2</v>
      </c>
      <c r="H1034" s="8">
        <f t="shared" si="65"/>
        <v>1.027658572910807</v>
      </c>
      <c r="I1034" s="5">
        <f t="shared" si="66"/>
        <v>3.2493009747679062</v>
      </c>
      <c r="J1034" s="5">
        <f t="shared" si="67"/>
        <v>3.0828558460068352</v>
      </c>
      <c r="K1034" s="5">
        <f t="shared" si="68"/>
        <v>2.7224437712187393</v>
      </c>
      <c r="L1034">
        <v>2.1800000000000002</v>
      </c>
      <c r="M1034">
        <v>3.34</v>
      </c>
      <c r="N1034">
        <v>3.71</v>
      </c>
      <c r="O1034" s="5">
        <f t="shared" si="69"/>
        <v>2.2402956889455594</v>
      </c>
      <c r="P1034" s="5">
        <f t="shared" si="70"/>
        <v>3.4323796335220953</v>
      </c>
      <c r="Q1034" s="5">
        <f t="shared" si="71"/>
        <v>3.8126133054990938</v>
      </c>
      <c r="R1034" s="6">
        <f t="shared" si="73"/>
        <v>0.44636964885232194</v>
      </c>
      <c r="S1034" s="6">
        <f t="shared" si="73"/>
        <v>0.29134306422097661</v>
      </c>
      <c r="T1034" s="6">
        <f t="shared" si="73"/>
        <v>0.26228728692670134</v>
      </c>
      <c r="U1034">
        <f t="shared" si="74"/>
        <v>0.67091353399655906</v>
      </c>
      <c r="V1034">
        <f t="shared" si="74"/>
        <v>1.0834110210914463</v>
      </c>
      <c r="W1034">
        <f t="shared" si="74"/>
        <v>1.3627462352837383</v>
      </c>
      <c r="X1034" t="s">
        <v>486</v>
      </c>
      <c r="Y1034" t="s">
        <v>489</v>
      </c>
      <c r="Z1034" t="s">
        <v>274</v>
      </c>
      <c r="AA1034" s="26" t="s">
        <v>90</v>
      </c>
      <c r="AB1034" s="26" t="s">
        <v>75</v>
      </c>
      <c r="AC1034" s="131" t="s">
        <v>602</v>
      </c>
      <c r="AD1034" s="26" t="s">
        <v>94</v>
      </c>
      <c r="AE1034" s="72" t="str">
        <f>VLOOKUP(AD1034,cs_lookup!$A$2:$B$54,2,FALSE)</f>
        <v>1</v>
      </c>
    </row>
    <row r="1035" spans="1:31" x14ac:dyDescent="0.25">
      <c r="A1035" s="21">
        <v>0.56301221389011868</v>
      </c>
      <c r="B1035" s="21">
        <v>0.23717080191807002</v>
      </c>
      <c r="C1035" s="21">
        <v>0.19074647037723452</v>
      </c>
      <c r="D1035" s="22">
        <f t="shared" si="72"/>
        <v>1.7761604017265011</v>
      </c>
      <c r="E1035" s="23">
        <f t="shared" si="72"/>
        <v>4.2163706152389162</v>
      </c>
      <c r="F1035" s="23">
        <f t="shared" si="72"/>
        <v>5.2425609659896981</v>
      </c>
      <c r="G1035" s="125">
        <v>3.2691623095642885E-2</v>
      </c>
      <c r="H1035" s="8">
        <f t="shared" si="65"/>
        <v>1.0326916230956429</v>
      </c>
      <c r="I1035" s="5">
        <f t="shared" si="66"/>
        <v>1.719933000329956</v>
      </c>
      <c r="J1035" s="5">
        <f t="shared" si="67"/>
        <v>4.0828941776439844</v>
      </c>
      <c r="K1035" s="5">
        <f t="shared" si="68"/>
        <v>5.0765987142167006</v>
      </c>
      <c r="L1035">
        <v>1.69</v>
      </c>
      <c r="M1035">
        <v>3.92</v>
      </c>
      <c r="N1035">
        <v>5.38</v>
      </c>
      <c r="O1035" s="5">
        <f t="shared" si="69"/>
        <v>1.7452488430316364</v>
      </c>
      <c r="P1035" s="5">
        <f t="shared" si="70"/>
        <v>4.0481511625349205</v>
      </c>
      <c r="Q1035" s="5">
        <f t="shared" si="71"/>
        <v>5.555880932254559</v>
      </c>
      <c r="R1035" s="6">
        <f t="shared" si="73"/>
        <v>0.57298419305233306</v>
      </c>
      <c r="S1035" s="6">
        <f t="shared" si="73"/>
        <v>0.24702634853531702</v>
      </c>
      <c r="T1035" s="6">
        <f t="shared" si="73"/>
        <v>0.17998945841234995</v>
      </c>
      <c r="U1035">
        <f t="shared" si="74"/>
        <v>0.98259641490440985</v>
      </c>
      <c r="V1035">
        <f t="shared" si="74"/>
        <v>0.96010325750397429</v>
      </c>
      <c r="W1035">
        <f t="shared" si="74"/>
        <v>1.0597646776637364</v>
      </c>
      <c r="X1035" t="s">
        <v>339</v>
      </c>
      <c r="Y1035" t="s">
        <v>487</v>
      </c>
      <c r="Z1035" t="s">
        <v>274</v>
      </c>
      <c r="AA1035" s="26" t="s">
        <v>84</v>
      </c>
      <c r="AB1035" s="26" t="s">
        <v>86</v>
      </c>
      <c r="AC1035" s="131" t="s">
        <v>602</v>
      </c>
      <c r="AD1035" s="26" t="s">
        <v>75</v>
      </c>
      <c r="AE1035" s="72" t="str">
        <f>VLOOKUP(AD1035,cs_lookup!$A$2:$B$54,2,FALSE)</f>
        <v>X</v>
      </c>
    </row>
    <row r="1036" spans="1:31" x14ac:dyDescent="0.25">
      <c r="A1036" s="21">
        <v>0.78315666170177356</v>
      </c>
      <c r="B1036" s="21">
        <v>0.11119630843737174</v>
      </c>
      <c r="C1036" s="21">
        <v>4.2039666880621288E-2</v>
      </c>
      <c r="D1036" s="22">
        <f t="shared" si="72"/>
        <v>1.2768837308068517</v>
      </c>
      <c r="E1036" s="23">
        <f t="shared" si="72"/>
        <v>8.993104304026625</v>
      </c>
      <c r="F1036" s="23">
        <f t="shared" si="72"/>
        <v>23.787058133444976</v>
      </c>
      <c r="G1036" s="125">
        <v>4.8112302800975115E-2</v>
      </c>
      <c r="H1036" s="8">
        <f t="shared" si="65"/>
        <v>1.0481123028009751</v>
      </c>
      <c r="I1036" s="5">
        <f t="shared" si="66"/>
        <v>1.2182699577082607</v>
      </c>
      <c r="J1036" s="5">
        <f t="shared" si="67"/>
        <v>8.5802869406202511</v>
      </c>
      <c r="K1036" s="5">
        <f t="shared" si="68"/>
        <v>22.695142562372798</v>
      </c>
      <c r="L1036">
        <v>1.86</v>
      </c>
      <c r="M1036">
        <v>3.44</v>
      </c>
      <c r="N1036">
        <v>4.55</v>
      </c>
      <c r="O1036" s="5">
        <f t="shared" si="69"/>
        <v>1.9494888832098138</v>
      </c>
      <c r="P1036" s="5">
        <f t="shared" si="70"/>
        <v>3.6055063216353544</v>
      </c>
      <c r="Q1036" s="5">
        <f t="shared" si="71"/>
        <v>4.7689109777444365</v>
      </c>
      <c r="R1036" s="6">
        <f t="shared" si="73"/>
        <v>0.51295496404858187</v>
      </c>
      <c r="S1036" s="6">
        <f t="shared" si="73"/>
        <v>0.27735355614254714</v>
      </c>
      <c r="T1036" s="6">
        <f t="shared" si="73"/>
        <v>0.20969147980887085</v>
      </c>
      <c r="U1036">
        <f t="shared" si="74"/>
        <v>1.5267552057993163</v>
      </c>
      <c r="V1036">
        <f t="shared" si="74"/>
        <v>0.40091899301345851</v>
      </c>
      <c r="W1036">
        <f t="shared" si="74"/>
        <v>0.20048342888771409</v>
      </c>
      <c r="X1036" t="s">
        <v>353</v>
      </c>
      <c r="Y1036" t="s">
        <v>428</v>
      </c>
      <c r="Z1036" t="s">
        <v>273</v>
      </c>
      <c r="AA1036" s="26" t="s">
        <v>84</v>
      </c>
      <c r="AB1036" s="26" t="s">
        <v>99</v>
      </c>
      <c r="AC1036" s="131" t="s">
        <v>602</v>
      </c>
      <c r="AD1036" s="26" t="s">
        <v>78</v>
      </c>
      <c r="AE1036" s="72" t="str">
        <f>VLOOKUP(AD1036,cs_lookup!$A$2:$B$54,2,FALSE)</f>
        <v>1</v>
      </c>
    </row>
    <row r="1037" spans="1:31" x14ac:dyDescent="0.25">
      <c r="A1037" s="21">
        <v>9.0880906043159765E-2</v>
      </c>
      <c r="B1037" s="21">
        <v>0.24508035345663284</v>
      </c>
      <c r="C1037" s="21">
        <v>0.57418927509702544</v>
      </c>
      <c r="D1037" s="22">
        <f t="shared" si="72"/>
        <v>11.003411426434232</v>
      </c>
      <c r="E1037" s="23">
        <f t="shared" si="72"/>
        <v>4.0802944254646292</v>
      </c>
      <c r="F1037" s="23">
        <f t="shared" si="72"/>
        <v>1.7415859950205825</v>
      </c>
      <c r="G1037" s="125">
        <v>3.5459749192340073E-2</v>
      </c>
      <c r="H1037" s="8">
        <f t="shared" si="65"/>
        <v>1.0354597491923401</v>
      </c>
      <c r="I1037" s="5">
        <f t="shared" si="66"/>
        <v>10.626595031836734</v>
      </c>
      <c r="J1037" s="5">
        <f t="shared" si="67"/>
        <v>3.9405630481023177</v>
      </c>
      <c r="K1037" s="5">
        <f t="shared" si="68"/>
        <v>1.6819446592482439</v>
      </c>
      <c r="L1037">
        <v>4.46</v>
      </c>
      <c r="M1037">
        <v>3.58</v>
      </c>
      <c r="N1037">
        <v>1.88</v>
      </c>
      <c r="O1037" s="5">
        <f t="shared" si="69"/>
        <v>4.6181504813978371</v>
      </c>
      <c r="P1037" s="5">
        <f t="shared" si="70"/>
        <v>3.7069459021085773</v>
      </c>
      <c r="Q1037" s="5">
        <f t="shared" si="71"/>
        <v>1.9466643284815992</v>
      </c>
      <c r="R1037" s="6">
        <f t="shared" si="73"/>
        <v>0.21653690238723375</v>
      </c>
      <c r="S1037" s="6">
        <f t="shared" si="73"/>
        <v>0.26976385046007334</v>
      </c>
      <c r="T1037" s="6">
        <f t="shared" si="73"/>
        <v>0.51369924715269288</v>
      </c>
      <c r="U1037">
        <f t="shared" si="74"/>
        <v>0.41970169999308982</v>
      </c>
      <c r="V1037">
        <f t="shared" si="74"/>
        <v>0.90849961193338691</v>
      </c>
      <c r="W1037">
        <f t="shared" si="74"/>
        <v>1.1177537796280872</v>
      </c>
      <c r="X1037" t="s">
        <v>429</v>
      </c>
      <c r="Y1037" t="s">
        <v>356</v>
      </c>
      <c r="Z1037" t="s">
        <v>278</v>
      </c>
      <c r="AA1037" s="26" t="s">
        <v>85</v>
      </c>
      <c r="AB1037" s="26" t="s">
        <v>77</v>
      </c>
      <c r="AC1037" s="131" t="s">
        <v>602</v>
      </c>
      <c r="AD1037" s="26" t="s">
        <v>73</v>
      </c>
      <c r="AE1037" s="72" t="str">
        <f>VLOOKUP(AD1037,cs_lookup!$A$2:$B$54,2,FALSE)</f>
        <v>X</v>
      </c>
    </row>
    <row r="1038" spans="1:31" x14ac:dyDescent="0.25">
      <c r="A1038" s="21">
        <v>0.40008514517713462</v>
      </c>
      <c r="B1038" s="21">
        <v>0.27154246786776892</v>
      </c>
      <c r="C1038" s="21">
        <v>0.30641582232838338</v>
      </c>
      <c r="D1038" s="22">
        <f t="shared" si="72"/>
        <v>2.4994679558953825</v>
      </c>
      <c r="E1038" s="23">
        <f t="shared" si="72"/>
        <v>3.6826652120100891</v>
      </c>
      <c r="F1038" s="23">
        <f t="shared" si="72"/>
        <v>3.2635390444306367</v>
      </c>
      <c r="G1038" s="125">
        <v>3.7994167651850264E-2</v>
      </c>
      <c r="H1038" s="8">
        <f t="shared" si="65"/>
        <v>1.0379941676518503</v>
      </c>
      <c r="I1038" s="5">
        <f t="shared" si="66"/>
        <v>2.4079788054586833</v>
      </c>
      <c r="J1038" s="5">
        <f t="shared" si="67"/>
        <v>3.5478669599281196</v>
      </c>
      <c r="K1038" s="5">
        <f t="shared" si="68"/>
        <v>3.1440822560818549</v>
      </c>
      <c r="L1038">
        <v>5.03</v>
      </c>
      <c r="M1038">
        <v>4.16</v>
      </c>
      <c r="N1038">
        <v>1.67</v>
      </c>
      <c r="O1038" s="5">
        <f t="shared" si="69"/>
        <v>5.2211106632888074</v>
      </c>
      <c r="P1038" s="5">
        <f t="shared" si="70"/>
        <v>4.3180557374316972</v>
      </c>
      <c r="Q1038" s="5">
        <f t="shared" si="71"/>
        <v>1.7334502599785899</v>
      </c>
      <c r="R1038" s="6">
        <f t="shared" si="73"/>
        <v>0.19153012921777343</v>
      </c>
      <c r="S1038" s="6">
        <f t="shared" si="73"/>
        <v>0.23158570912629817</v>
      </c>
      <c r="T1038" s="6">
        <f t="shared" si="73"/>
        <v>0.57688416165592837</v>
      </c>
      <c r="U1038">
        <f t="shared" si="74"/>
        <v>2.088888817707788</v>
      </c>
      <c r="V1038">
        <f t="shared" si="74"/>
        <v>1.172535511332782</v>
      </c>
      <c r="W1038">
        <f t="shared" si="74"/>
        <v>0.53115658687668954</v>
      </c>
      <c r="X1038" t="s">
        <v>358</v>
      </c>
      <c r="Y1038" t="s">
        <v>355</v>
      </c>
      <c r="Z1038" t="s">
        <v>278</v>
      </c>
      <c r="AA1038" s="26" t="s">
        <v>90</v>
      </c>
      <c r="AB1038" s="26" t="s">
        <v>75</v>
      </c>
      <c r="AC1038" s="131" t="s">
        <v>602</v>
      </c>
      <c r="AD1038" s="26" t="s">
        <v>102</v>
      </c>
      <c r="AE1038" s="72" t="str">
        <f>VLOOKUP(AD1038,cs_lookup!$A$2:$B$54,2,FALSE)</f>
        <v>2</v>
      </c>
    </row>
    <row r="1039" spans="1:31" x14ac:dyDescent="0.25">
      <c r="A1039" s="21">
        <v>0.39607920531400048</v>
      </c>
      <c r="B1039" s="21">
        <v>0.44223285166400284</v>
      </c>
      <c r="C1039" s="21">
        <v>0.15930793068894553</v>
      </c>
      <c r="D1039" s="22">
        <f t="shared" si="72"/>
        <v>2.5247475418640777</v>
      </c>
      <c r="E1039" s="23">
        <f t="shared" si="72"/>
        <v>2.2612521802423089</v>
      </c>
      <c r="F1039" s="23">
        <f t="shared" si="72"/>
        <v>6.2771513990256773</v>
      </c>
      <c r="G1039" s="125">
        <v>3.2701230534839532E-2</v>
      </c>
      <c r="H1039" s="8">
        <f t="shared" si="65"/>
        <v>1.0327012305348395</v>
      </c>
      <c r="I1039" s="5">
        <f t="shared" si="66"/>
        <v>2.4447995869594368</v>
      </c>
      <c r="J1039" s="5">
        <f t="shared" si="67"/>
        <v>2.1896479963243567</v>
      </c>
      <c r="K1039" s="5">
        <f t="shared" si="68"/>
        <v>6.0783808650781976</v>
      </c>
      <c r="L1039">
        <v>2.52</v>
      </c>
      <c r="M1039">
        <v>3.45</v>
      </c>
      <c r="N1039">
        <v>2.89</v>
      </c>
      <c r="O1039" s="5">
        <f t="shared" si="69"/>
        <v>2.6024071009477958</v>
      </c>
      <c r="P1039" s="5">
        <f t="shared" si="70"/>
        <v>3.5628192453451968</v>
      </c>
      <c r="Q1039" s="5">
        <f t="shared" si="71"/>
        <v>2.9845065562456865</v>
      </c>
      <c r="R1039" s="6">
        <f t="shared" si="73"/>
        <v>0.38425963395035323</v>
      </c>
      <c r="S1039" s="6">
        <f t="shared" si="73"/>
        <v>0.28067660218982321</v>
      </c>
      <c r="T1039" s="6">
        <f t="shared" si="73"/>
        <v>0.33506376385982356</v>
      </c>
      <c r="U1039">
        <f t="shared" si="74"/>
        <v>1.0307593364469145</v>
      </c>
      <c r="V1039">
        <f t="shared" si="74"/>
        <v>1.5755957148323969</v>
      </c>
      <c r="W1039">
        <f t="shared" si="74"/>
        <v>0.47545556360309132</v>
      </c>
      <c r="X1039" t="s">
        <v>433</v>
      </c>
      <c r="Y1039" t="s">
        <v>359</v>
      </c>
      <c r="Z1039" t="s">
        <v>278</v>
      </c>
      <c r="AA1039" s="26" t="s">
        <v>84</v>
      </c>
      <c r="AB1039" s="26" t="s">
        <v>78</v>
      </c>
      <c r="AC1039" s="131" t="s">
        <v>602</v>
      </c>
      <c r="AD1039" s="26" t="s">
        <v>78</v>
      </c>
      <c r="AE1039" s="72" t="str">
        <f>VLOOKUP(AD1039,cs_lookup!$A$2:$B$54,2,FALSE)</f>
        <v>1</v>
      </c>
    </row>
    <row r="1040" spans="1:31" x14ac:dyDescent="0.25">
      <c r="A1040" s="21">
        <v>0.60135470826320359</v>
      </c>
      <c r="B1040" s="21">
        <v>0.26574990881084548</v>
      </c>
      <c r="C1040" s="21">
        <v>0.1297183033407594</v>
      </c>
      <c r="D1040" s="22">
        <f t="shared" si="72"/>
        <v>1.6629120654732041</v>
      </c>
      <c r="E1040" s="23">
        <f t="shared" si="72"/>
        <v>3.7629363805794434</v>
      </c>
      <c r="F1040" s="23">
        <f t="shared" si="72"/>
        <v>7.7090123309204994</v>
      </c>
      <c r="G1040" s="125">
        <v>3.6549548107583485E-2</v>
      </c>
      <c r="H1040" s="8">
        <f t="shared" si="65"/>
        <v>1.0365495481075835</v>
      </c>
      <c r="I1040" s="5">
        <f t="shared" si="66"/>
        <v>1.604276484910117</v>
      </c>
      <c r="J1040" s="5">
        <f t="shared" si="67"/>
        <v>3.630252299515631</v>
      </c>
      <c r="K1040" s="5">
        <f t="shared" si="68"/>
        <v>7.4371865242667408</v>
      </c>
      <c r="L1040">
        <v>1.88</v>
      </c>
      <c r="M1040">
        <v>3.47</v>
      </c>
      <c r="N1040">
        <v>4.62</v>
      </c>
      <c r="O1040" s="5">
        <f t="shared" si="69"/>
        <v>1.9487131504422568</v>
      </c>
      <c r="P1040" s="5">
        <f t="shared" si="70"/>
        <v>3.596826931933315</v>
      </c>
      <c r="Q1040" s="5">
        <f t="shared" si="71"/>
        <v>4.7888589122570355</v>
      </c>
      <c r="R1040" s="6">
        <f t="shared" si="73"/>
        <v>0.51315915827480918</v>
      </c>
      <c r="S1040" s="6">
        <f t="shared" si="73"/>
        <v>0.27802282926704353</v>
      </c>
      <c r="T1040" s="6">
        <f t="shared" si="73"/>
        <v>0.20881801245814743</v>
      </c>
      <c r="U1040">
        <f t="shared" si="74"/>
        <v>1.1718678280728716</v>
      </c>
      <c r="V1040">
        <f t="shared" si="74"/>
        <v>0.95585642916967162</v>
      </c>
      <c r="W1040">
        <f t="shared" si="74"/>
        <v>0.62120265303625721</v>
      </c>
      <c r="X1040" t="s">
        <v>499</v>
      </c>
      <c r="Y1040" t="s">
        <v>503</v>
      </c>
      <c r="Z1040" t="s">
        <v>269</v>
      </c>
      <c r="AA1040" s="26" t="s">
        <v>90</v>
      </c>
      <c r="AB1040" s="26" t="s">
        <v>75</v>
      </c>
      <c r="AC1040" s="131" t="s">
        <v>602</v>
      </c>
      <c r="AD1040" s="26" t="s">
        <v>89</v>
      </c>
      <c r="AE1040" s="72" t="str">
        <f>VLOOKUP(AD1040,cs_lookup!$A$2:$B$54,2,FALSE)</f>
        <v>1</v>
      </c>
    </row>
    <row r="1041" spans="1:31" x14ac:dyDescent="0.25">
      <c r="A1041" s="21">
        <v>0.51545007741726034</v>
      </c>
      <c r="B1041" s="21">
        <v>0.21723182703801472</v>
      </c>
      <c r="C1041" s="21">
        <v>0.25099004247645079</v>
      </c>
      <c r="D1041" s="22">
        <f t="shared" si="72"/>
        <v>1.9400520900310065</v>
      </c>
      <c r="E1041" s="23">
        <f t="shared" si="72"/>
        <v>4.6033770172406827</v>
      </c>
      <c r="F1041" s="23">
        <f t="shared" si="72"/>
        <v>3.984221804710939</v>
      </c>
      <c r="G1041" s="125">
        <v>3.6968530873423555E-2</v>
      </c>
      <c r="H1041" s="8">
        <f t="shared" si="65"/>
        <v>1.0369685308734236</v>
      </c>
      <c r="I1041" s="5">
        <f t="shared" si="66"/>
        <v>1.8708881053477378</v>
      </c>
      <c r="J1041" s="5">
        <f t="shared" si="67"/>
        <v>4.4392639508195346</v>
      </c>
      <c r="K1041" s="5">
        <f t="shared" si="68"/>
        <v>3.8421819815063114</v>
      </c>
      <c r="L1041">
        <v>1.66</v>
      </c>
      <c r="M1041">
        <v>4.2</v>
      </c>
      <c r="N1041">
        <v>5.09</v>
      </c>
      <c r="O1041" s="5">
        <f t="shared" si="69"/>
        <v>1.721367761249883</v>
      </c>
      <c r="P1041" s="5">
        <f t="shared" si="70"/>
        <v>4.3552678296683789</v>
      </c>
      <c r="Q1041" s="5">
        <f t="shared" si="71"/>
        <v>5.2781698221457258</v>
      </c>
      <c r="R1041" s="6">
        <f t="shared" si="73"/>
        <v>0.58093338478344758</v>
      </c>
      <c r="S1041" s="6">
        <f t="shared" si="73"/>
        <v>0.22960700446202928</v>
      </c>
      <c r="T1041" s="6">
        <f t="shared" si="73"/>
        <v>0.18945961075452317</v>
      </c>
      <c r="U1041">
        <f t="shared" si="74"/>
        <v>0.88727914579982825</v>
      </c>
      <c r="V1041">
        <f t="shared" si="74"/>
        <v>0.94610278787875102</v>
      </c>
      <c r="W1041">
        <f t="shared" si="74"/>
        <v>1.3247680678582763</v>
      </c>
      <c r="X1041" t="s">
        <v>439</v>
      </c>
      <c r="Y1041" t="s">
        <v>502</v>
      </c>
      <c r="Z1041" t="s">
        <v>269</v>
      </c>
      <c r="AA1041" s="26" t="s">
        <v>84</v>
      </c>
      <c r="AB1041" s="26" t="s">
        <v>86</v>
      </c>
      <c r="AC1041" s="131" t="s">
        <v>602</v>
      </c>
      <c r="AD1041" s="26" t="s">
        <v>78</v>
      </c>
      <c r="AE1041" s="72" t="str">
        <f>VLOOKUP(AD1041,cs_lookup!$A$2:$B$54,2,FALSE)</f>
        <v>1</v>
      </c>
    </row>
    <row r="1042" spans="1:31" x14ac:dyDescent="0.25">
      <c r="A1042" s="21">
        <v>0.44301295812576225</v>
      </c>
      <c r="B1042" s="21">
        <v>0.25533118810931293</v>
      </c>
      <c r="C1042" s="21">
        <v>0.28258212765909008</v>
      </c>
      <c r="D1042" s="22">
        <f t="shared" si="72"/>
        <v>2.257270316043714</v>
      </c>
      <c r="E1042" s="23">
        <f t="shared" si="72"/>
        <v>3.9164819911145279</v>
      </c>
      <c r="F1042" s="23">
        <f t="shared" si="72"/>
        <v>3.5387942198751157</v>
      </c>
      <c r="G1042" s="125">
        <v>2.8405130789422639E-2</v>
      </c>
      <c r="H1042" s="8">
        <f t="shared" si="65"/>
        <v>1.0284051307894226</v>
      </c>
      <c r="I1042" s="5">
        <f t="shared" si="66"/>
        <v>2.1949232344951368</v>
      </c>
      <c r="J1042" s="5">
        <f t="shared" si="67"/>
        <v>3.8083065456005305</v>
      </c>
      <c r="K1042" s="5">
        <f t="shared" si="68"/>
        <v>3.4410507240066686</v>
      </c>
      <c r="L1042">
        <v>2.79</v>
      </c>
      <c r="M1042">
        <v>3.64</v>
      </c>
      <c r="N1042">
        <v>2.5299999999999998</v>
      </c>
      <c r="O1042" s="5">
        <f t="shared" si="69"/>
        <v>2.8692503149024891</v>
      </c>
      <c r="P1042" s="5">
        <f t="shared" si="70"/>
        <v>3.7433946760734984</v>
      </c>
      <c r="Q1042" s="5">
        <f t="shared" si="71"/>
        <v>2.6018649808972389</v>
      </c>
      <c r="R1042" s="6">
        <f t="shared" si="73"/>
        <v>0.34852309497227846</v>
      </c>
      <c r="S1042" s="6">
        <f t="shared" si="73"/>
        <v>0.26713720741007058</v>
      </c>
      <c r="T1042" s="6">
        <f t="shared" si="73"/>
        <v>0.38433969761765097</v>
      </c>
      <c r="U1042">
        <f t="shared" si="74"/>
        <v>1.2711150696082267</v>
      </c>
      <c r="V1042">
        <f t="shared" si="74"/>
        <v>0.95580541020392307</v>
      </c>
      <c r="W1042">
        <f t="shared" si="74"/>
        <v>0.73524054218361956</v>
      </c>
      <c r="X1042" t="s">
        <v>455</v>
      </c>
      <c r="Y1042" t="s">
        <v>469</v>
      </c>
      <c r="Z1042" t="s">
        <v>276</v>
      </c>
      <c r="AA1042" s="26" t="s">
        <v>84</v>
      </c>
      <c r="AB1042" s="26" t="s">
        <v>86</v>
      </c>
      <c r="AC1042" s="131" t="s">
        <v>602</v>
      </c>
      <c r="AD1042" s="26" t="s">
        <v>86</v>
      </c>
      <c r="AE1042" s="72" t="str">
        <f>VLOOKUP(AD1042,cs_lookup!$A$2:$B$54,2,FALSE)</f>
        <v>1</v>
      </c>
    </row>
    <row r="1043" spans="1:31" x14ac:dyDescent="0.25">
      <c r="A1043" s="21">
        <v>0.60877651897968488</v>
      </c>
      <c r="B1043" s="21">
        <v>0.2169227967832022</v>
      </c>
      <c r="C1043" s="21">
        <v>0.16658935178070416</v>
      </c>
      <c r="D1043" s="22">
        <f t="shared" si="72"/>
        <v>1.6426389139909821</v>
      </c>
      <c r="E1043" s="23">
        <f t="shared" si="72"/>
        <v>4.6099350313993224</v>
      </c>
      <c r="F1043" s="23">
        <f t="shared" si="72"/>
        <v>6.0027846276536669</v>
      </c>
      <c r="G1043" s="125">
        <v>3.0943166865496918E-2</v>
      </c>
      <c r="H1043" s="8">
        <f t="shared" si="65"/>
        <v>1.0309431668654969</v>
      </c>
      <c r="I1043" s="5">
        <f t="shared" si="66"/>
        <v>1.5933360507013192</v>
      </c>
      <c r="J1043" s="5">
        <f t="shared" si="67"/>
        <v>4.4715704798892784</v>
      </c>
      <c r="K1043" s="5">
        <f t="shared" si="68"/>
        <v>5.8226144957191677</v>
      </c>
      <c r="L1043">
        <v>1.54</v>
      </c>
      <c r="M1043">
        <v>4.55</v>
      </c>
      <c r="N1043">
        <v>6.18</v>
      </c>
      <c r="O1043" s="5">
        <f t="shared" si="69"/>
        <v>1.5876524769728653</v>
      </c>
      <c r="P1043" s="5">
        <f t="shared" si="70"/>
        <v>4.6907914092380105</v>
      </c>
      <c r="Q1043" s="5">
        <f t="shared" si="71"/>
        <v>6.371228771228771</v>
      </c>
      <c r="R1043" s="6">
        <f t="shared" si="73"/>
        <v>0.62986076266934277</v>
      </c>
      <c r="S1043" s="6">
        <f t="shared" si="73"/>
        <v>0.2131836427496237</v>
      </c>
      <c r="T1043" s="6">
        <f t="shared" si="73"/>
        <v>0.15695559458103361</v>
      </c>
      <c r="U1043">
        <f t="shared" si="74"/>
        <v>0.96652554828101522</v>
      </c>
      <c r="V1043">
        <f t="shared" si="74"/>
        <v>1.0175395916185277</v>
      </c>
      <c r="W1043">
        <f t="shared" si="74"/>
        <v>1.0613788710455732</v>
      </c>
      <c r="X1043" t="s">
        <v>464</v>
      </c>
      <c r="Y1043" t="s">
        <v>470</v>
      </c>
      <c r="Z1043" t="s">
        <v>276</v>
      </c>
      <c r="AA1043" s="26" t="s">
        <v>84</v>
      </c>
      <c r="AB1043" s="26" t="s">
        <v>86</v>
      </c>
      <c r="AC1043" s="131" t="s">
        <v>602</v>
      </c>
      <c r="AD1043" s="26" t="s">
        <v>75</v>
      </c>
      <c r="AE1043" s="72" t="str">
        <f>VLOOKUP(AD1043,cs_lookup!$A$2:$B$54,2,FALSE)</f>
        <v>X</v>
      </c>
    </row>
    <row r="1044" spans="1:31" x14ac:dyDescent="0.25">
      <c r="A1044" s="21">
        <v>0.43530954421167056</v>
      </c>
      <c r="B1044" s="21">
        <v>0.26980359709490137</v>
      </c>
      <c r="C1044" s="21">
        <v>0.27697360700538476</v>
      </c>
      <c r="D1044" s="22">
        <f t="shared" si="72"/>
        <v>2.2972158853327302</v>
      </c>
      <c r="E1044" s="23">
        <f t="shared" si="72"/>
        <v>3.7063998062570587</v>
      </c>
      <c r="F1044" s="23">
        <f t="shared" si="72"/>
        <v>3.610452312810291</v>
      </c>
      <c r="G1044" s="125">
        <v>4.5609675591178789E-2</v>
      </c>
      <c r="H1044" s="8">
        <f t="shared" si="65"/>
        <v>1.0456096755911788</v>
      </c>
      <c r="I1044" s="5">
        <f t="shared" si="66"/>
        <v>2.1970109295649967</v>
      </c>
      <c r="J1044" s="5">
        <f t="shared" si="67"/>
        <v>3.5447260031918622</v>
      </c>
      <c r="K1044" s="5">
        <f t="shared" si="68"/>
        <v>3.4529637560679345</v>
      </c>
      <c r="L1044">
        <v>2.16</v>
      </c>
      <c r="M1044">
        <v>3.13</v>
      </c>
      <c r="N1044">
        <v>3.8</v>
      </c>
      <c r="O1044" s="5">
        <f t="shared" si="69"/>
        <v>2.2585168992769464</v>
      </c>
      <c r="P1044" s="5">
        <f t="shared" si="70"/>
        <v>3.2727582846003895</v>
      </c>
      <c r="Q1044" s="5">
        <f t="shared" si="71"/>
        <v>3.9733167672464793</v>
      </c>
      <c r="R1044" s="6">
        <f t="shared" si="73"/>
        <v>0.44276843813749867</v>
      </c>
      <c r="S1044" s="6">
        <f t="shared" si="73"/>
        <v>0.30555266018434418</v>
      </c>
      <c r="T1044" s="6">
        <f t="shared" si="73"/>
        <v>0.25167890167815715</v>
      </c>
      <c r="U1044">
        <f t="shared" si="74"/>
        <v>0.98315396201860283</v>
      </c>
      <c r="V1044">
        <f t="shared" si="74"/>
        <v>0.88300195760732403</v>
      </c>
      <c r="W1044">
        <f t="shared" si="74"/>
        <v>1.1005038767992321</v>
      </c>
      <c r="X1044" t="s">
        <v>373</v>
      </c>
      <c r="Y1044" t="s">
        <v>370</v>
      </c>
      <c r="Z1044" t="s">
        <v>275</v>
      </c>
      <c r="AA1044" s="26" t="s">
        <v>90</v>
      </c>
      <c r="AB1044" s="26" t="s">
        <v>75</v>
      </c>
      <c r="AC1044" s="131" t="s">
        <v>603</v>
      </c>
      <c r="AD1044" s="26" t="s">
        <v>73</v>
      </c>
      <c r="AE1044" s="72" t="str">
        <f>VLOOKUP(AD1044,cs_lookup!$A$2:$B$54,2,FALSE)</f>
        <v>X</v>
      </c>
    </row>
    <row r="1045" spans="1:31" x14ac:dyDescent="0.25">
      <c r="A1045" s="124">
        <v>0.36732760362201539</v>
      </c>
      <c r="B1045" s="124">
        <v>0.28774131539035441</v>
      </c>
      <c r="C1045" s="124">
        <v>0.32141741961851555</v>
      </c>
      <c r="D1045" s="120">
        <f t="shared" si="72"/>
        <v>2.7223655127998829</v>
      </c>
      <c r="E1045" s="121">
        <f t="shared" si="72"/>
        <v>3.4753438123523699</v>
      </c>
      <c r="F1045" s="121">
        <f t="shared" si="72"/>
        <v>3.1112190533633233</v>
      </c>
      <c r="G1045" s="129">
        <v>3.7862400190812107E-2</v>
      </c>
      <c r="H1045" s="122">
        <f t="shared" si="65"/>
        <v>1.0378624001908121</v>
      </c>
      <c r="I1045" s="122">
        <f t="shared" si="66"/>
        <v>2.6230505241343871</v>
      </c>
      <c r="J1045" s="122">
        <f t="shared" si="67"/>
        <v>3.3485593193408145</v>
      </c>
      <c r="K1045" s="122">
        <f t="shared" si="68"/>
        <v>2.9977182454931621</v>
      </c>
      <c r="L1045" s="97">
        <v>3.19</v>
      </c>
      <c r="M1045" s="97">
        <v>3.01</v>
      </c>
      <c r="N1045" s="97">
        <v>2.5499999999999998</v>
      </c>
      <c r="O1045" s="122">
        <f t="shared" si="69"/>
        <v>3.3107810566086906</v>
      </c>
      <c r="P1045" s="122">
        <f t="shared" si="70"/>
        <v>3.123965824574344</v>
      </c>
      <c r="Q1045" s="122">
        <f t="shared" si="71"/>
        <v>2.6465491204865708</v>
      </c>
      <c r="R1045" s="123">
        <f t="shared" si="73"/>
        <v>0.30204353078675733</v>
      </c>
      <c r="S1045" s="123">
        <f t="shared" si="73"/>
        <v>0.32010593462118142</v>
      </c>
      <c r="T1045" s="123">
        <f t="shared" si="73"/>
        <v>0.37785053459206114</v>
      </c>
      <c r="U1045" s="97">
        <f t="shared" si="74"/>
        <v>1.2161412716412343</v>
      </c>
      <c r="V1045" s="97">
        <f t="shared" si="74"/>
        <v>0.898894035597535</v>
      </c>
      <c r="W1045" s="97">
        <f t="shared" si="74"/>
        <v>0.85064698920044535</v>
      </c>
      <c r="X1045" s="97" t="s">
        <v>513</v>
      </c>
      <c r="Y1045" s="97" t="s">
        <v>319</v>
      </c>
      <c r="Z1045" s="97" t="s">
        <v>279</v>
      </c>
      <c r="AA1045" s="117" t="s">
        <v>90</v>
      </c>
      <c r="AB1045" s="117" t="s">
        <v>75</v>
      </c>
      <c r="AC1045" s="130" t="s">
        <v>603</v>
      </c>
      <c r="AD1045" s="26" t="s">
        <v>74</v>
      </c>
      <c r="AE1045" s="72" t="str">
        <f>VLOOKUP(AD1045,cs_lookup!$A$2:$B$54,2,FALSE)</f>
        <v>X</v>
      </c>
    </row>
    <row r="1046" spans="1:31" x14ac:dyDescent="0.25">
      <c r="A1046" s="21">
        <v>0.74549231705699581</v>
      </c>
      <c r="B1046" s="21">
        <v>0.15039538643834319</v>
      </c>
      <c r="C1046" s="21">
        <v>8.8602195818100249E-2</v>
      </c>
      <c r="D1046" s="22">
        <f t="shared" ref="D1046:F1073" si="75">(100%/A1046)</f>
        <v>1.3413954471693719</v>
      </c>
      <c r="E1046" s="23">
        <f t="shared" si="75"/>
        <v>6.6491401344280252</v>
      </c>
      <c r="F1046" s="23">
        <f t="shared" si="75"/>
        <v>11.286401999031646</v>
      </c>
      <c r="G1046" s="125">
        <v>3.4217972277197362E-2</v>
      </c>
      <c r="H1046" s="8">
        <f t="shared" si="65"/>
        <v>1.0342179722771974</v>
      </c>
      <c r="I1046" s="5">
        <f t="shared" si="66"/>
        <v>1.2970142495356316</v>
      </c>
      <c r="J1046" s="5">
        <f t="shared" si="67"/>
        <v>6.4291477354503783</v>
      </c>
      <c r="K1046" s="5">
        <f t="shared" si="68"/>
        <v>10.912981887348788</v>
      </c>
      <c r="L1046">
        <v>2.23</v>
      </c>
      <c r="M1046">
        <v>3.91</v>
      </c>
      <c r="N1046">
        <v>3.03</v>
      </c>
      <c r="O1046" s="5">
        <f t="shared" si="69"/>
        <v>2.3063060781781499</v>
      </c>
      <c r="P1046" s="5">
        <f t="shared" si="70"/>
        <v>4.0437922716038415</v>
      </c>
      <c r="Q1046" s="5">
        <f t="shared" si="71"/>
        <v>3.1336804559999076</v>
      </c>
      <c r="R1046" s="6">
        <f t="shared" ref="R1046:T1073" si="76">(1/O1046)</f>
        <v>0.43359379288890521</v>
      </c>
      <c r="S1046" s="6">
        <f t="shared" si="76"/>
        <v>0.24729262356579504</v>
      </c>
      <c r="T1046" s="6">
        <f t="shared" si="76"/>
        <v>0.31911358354529989</v>
      </c>
      <c r="U1046">
        <f t="shared" ref="U1046:W1073" si="77">(L1046/I1046)</f>
        <v>1.719333462063662</v>
      </c>
      <c r="V1046">
        <f t="shared" si="77"/>
        <v>0.60816770136424536</v>
      </c>
      <c r="W1046">
        <f t="shared" si="77"/>
        <v>0.27765096939385753</v>
      </c>
      <c r="X1046" t="s">
        <v>443</v>
      </c>
      <c r="Y1046" t="s">
        <v>449</v>
      </c>
      <c r="Z1046" t="s">
        <v>282</v>
      </c>
      <c r="AA1046" s="26" t="s">
        <v>84</v>
      </c>
      <c r="AB1046" s="26" t="s">
        <v>89</v>
      </c>
      <c r="AC1046" s="128" t="s">
        <v>603</v>
      </c>
      <c r="AD1046" s="26" t="s">
        <v>74</v>
      </c>
      <c r="AE1046" s="72" t="str">
        <f>VLOOKUP(AD1046,cs_lookup!$A$2:$B$54,2,FALSE)</f>
        <v>X</v>
      </c>
    </row>
    <row r="1047" spans="1:31" x14ac:dyDescent="0.25">
      <c r="A1047" s="21">
        <v>0.16802798425015367</v>
      </c>
      <c r="B1047" s="21">
        <v>0.39359018518417394</v>
      </c>
      <c r="C1047" s="21">
        <v>0.40972533777714859</v>
      </c>
      <c r="D1047" s="22">
        <f t="shared" si="75"/>
        <v>5.9513896120496099</v>
      </c>
      <c r="E1047" s="23">
        <f t="shared" si="75"/>
        <v>2.5407137617826185</v>
      </c>
      <c r="F1047" s="23">
        <f t="shared" si="75"/>
        <v>2.4406594071658425</v>
      </c>
      <c r="G1047" s="125">
        <v>2.5998205745157987E-2</v>
      </c>
      <c r="H1047" s="8">
        <f t="shared" si="65"/>
        <v>1.025998205745158</v>
      </c>
      <c r="I1047" s="5">
        <f t="shared" si="66"/>
        <v>5.8005848145974657</v>
      </c>
      <c r="J1047" s="5">
        <f t="shared" si="67"/>
        <v>2.4763335330955658</v>
      </c>
      <c r="K1047" s="5">
        <f t="shared" si="68"/>
        <v>2.3788144984067001</v>
      </c>
      <c r="L1047">
        <v>3.23</v>
      </c>
      <c r="M1047">
        <v>3.28</v>
      </c>
      <c r="N1047">
        <v>2.4300000000000002</v>
      </c>
      <c r="O1047" s="5">
        <f t="shared" si="69"/>
        <v>3.3139742045568603</v>
      </c>
      <c r="P1047" s="5">
        <f t="shared" si="70"/>
        <v>3.3652741148441181</v>
      </c>
      <c r="Q1047" s="5">
        <f t="shared" si="71"/>
        <v>2.4931756399607341</v>
      </c>
      <c r="R1047" s="6">
        <f t="shared" si="76"/>
        <v>0.30175249964980294</v>
      </c>
      <c r="S1047" s="6">
        <f t="shared" si="76"/>
        <v>0.29715261398440962</v>
      </c>
      <c r="T1047" s="6">
        <f t="shared" si="76"/>
        <v>0.40109488636578744</v>
      </c>
      <c r="U1047">
        <f t="shared" si="77"/>
        <v>0.55684040544869562</v>
      </c>
      <c r="V1047">
        <f t="shared" si="77"/>
        <v>1.3245388620570036</v>
      </c>
      <c r="W1047">
        <f t="shared" si="77"/>
        <v>1.0215172312206704</v>
      </c>
      <c r="X1047" t="s">
        <v>331</v>
      </c>
      <c r="Y1047" t="s">
        <v>332</v>
      </c>
      <c r="Z1047" t="s">
        <v>283</v>
      </c>
      <c r="AA1047" s="26" t="s">
        <v>85</v>
      </c>
      <c r="AB1047" s="26" t="s">
        <v>76</v>
      </c>
      <c r="AC1047" s="128" t="s">
        <v>604</v>
      </c>
      <c r="AD1047" s="26" t="s">
        <v>88</v>
      </c>
      <c r="AE1047" s="72" t="str">
        <f>VLOOKUP(AD1047,cs_lookup!$A$2:$B$54,2,FALSE)</f>
        <v>1</v>
      </c>
    </row>
    <row r="1048" spans="1:31" x14ac:dyDescent="0.25">
      <c r="A1048" s="21">
        <v>0.29120747649849776</v>
      </c>
      <c r="B1048" s="21">
        <v>0.43608325470970455</v>
      </c>
      <c r="C1048" s="21">
        <v>0.26382201375477232</v>
      </c>
      <c r="D1048" s="22">
        <f t="shared" si="75"/>
        <v>3.4339777674120211</v>
      </c>
      <c r="E1048" s="23">
        <f t="shared" si="75"/>
        <v>2.2931401038677537</v>
      </c>
      <c r="F1048" s="23">
        <f t="shared" si="75"/>
        <v>3.7904342619775444</v>
      </c>
      <c r="G1048" s="125">
        <v>3.4189484892263478E-2</v>
      </c>
      <c r="H1048" s="8">
        <f t="shared" si="65"/>
        <v>1.0341894848922635</v>
      </c>
      <c r="I1048" s="5">
        <f t="shared" si="66"/>
        <v>3.3204531834606259</v>
      </c>
      <c r="J1048" s="5">
        <f t="shared" si="67"/>
        <v>2.2173307090882299</v>
      </c>
      <c r="K1048" s="5">
        <f t="shared" si="68"/>
        <v>3.6651255087672956</v>
      </c>
      <c r="L1048">
        <v>1.43</v>
      </c>
      <c r="M1048">
        <v>4.63</v>
      </c>
      <c r="N1048">
        <v>8.41</v>
      </c>
      <c r="O1048" s="5">
        <f t="shared" si="69"/>
        <v>1.4788909633959366</v>
      </c>
      <c r="P1048" s="5">
        <f t="shared" si="70"/>
        <v>4.7882973150511798</v>
      </c>
      <c r="Q1048" s="5">
        <f t="shared" si="71"/>
        <v>8.6975335679439354</v>
      </c>
      <c r="R1048" s="6">
        <f t="shared" si="76"/>
        <v>0.67618237229858213</v>
      </c>
      <c r="S1048" s="6">
        <f t="shared" si="76"/>
        <v>0.2088425037552856</v>
      </c>
      <c r="T1048" s="6">
        <f t="shared" si="76"/>
        <v>0.11497512394613227</v>
      </c>
      <c r="U1048">
        <f t="shared" si="77"/>
        <v>0.43066410546696299</v>
      </c>
      <c r="V1048">
        <f t="shared" si="77"/>
        <v>2.0880962776652581</v>
      </c>
      <c r="W1048">
        <f t="shared" si="77"/>
        <v>2.2946008205946988</v>
      </c>
      <c r="X1048" t="s">
        <v>330</v>
      </c>
      <c r="Y1048" t="s">
        <v>289</v>
      </c>
      <c r="Z1048" t="s">
        <v>283</v>
      </c>
      <c r="AA1048" s="26" t="s">
        <v>90</v>
      </c>
      <c r="AB1048" s="26" t="s">
        <v>75</v>
      </c>
      <c r="AC1048" s="128" t="s">
        <v>604</v>
      </c>
      <c r="AD1048" s="26" t="s">
        <v>77</v>
      </c>
      <c r="AE1048" s="72" t="str">
        <f>VLOOKUP(AD1048,cs_lookup!$A$2:$B$54,2,FALSE)</f>
        <v>2</v>
      </c>
    </row>
    <row r="1049" spans="1:31" x14ac:dyDescent="0.25">
      <c r="A1049" s="21">
        <v>0.15239381108371458</v>
      </c>
      <c r="B1049" s="21">
        <v>0.19171575200713392</v>
      </c>
      <c r="C1049" s="21">
        <v>0.57314804536797259</v>
      </c>
      <c r="D1049" s="22">
        <f t="shared" si="75"/>
        <v>6.5619462686097494</v>
      </c>
      <c r="E1049" s="23">
        <f t="shared" si="75"/>
        <v>5.2160554859508315</v>
      </c>
      <c r="F1049" s="23">
        <f t="shared" si="75"/>
        <v>1.7447499090012246</v>
      </c>
      <c r="G1049" s="125">
        <v>2.8007346189164339E-2</v>
      </c>
      <c r="H1049" s="8">
        <f t="shared" si="65"/>
        <v>1.0280073461891643</v>
      </c>
      <c r="I1049" s="5">
        <f t="shared" si="66"/>
        <v>6.3831705998356565</v>
      </c>
      <c r="J1049" s="5">
        <f t="shared" si="67"/>
        <v>5.0739476768204161</v>
      </c>
      <c r="K1049" s="5">
        <f t="shared" si="68"/>
        <v>1.6972154094705973</v>
      </c>
      <c r="L1049">
        <v>3.96</v>
      </c>
      <c r="M1049">
        <v>3.63</v>
      </c>
      <c r="N1049">
        <v>2</v>
      </c>
      <c r="O1049" s="5">
        <f t="shared" si="69"/>
        <v>4.0709090909090904</v>
      </c>
      <c r="P1049" s="5">
        <f t="shared" si="70"/>
        <v>3.7316666666666665</v>
      </c>
      <c r="Q1049" s="5">
        <f t="shared" si="71"/>
        <v>2.0560146923783287</v>
      </c>
      <c r="R1049" s="6">
        <f t="shared" si="76"/>
        <v>0.24564537740062531</v>
      </c>
      <c r="S1049" s="6">
        <f t="shared" si="76"/>
        <v>0.26797677534613668</v>
      </c>
      <c r="T1049" s="6">
        <f t="shared" si="76"/>
        <v>0.48637784725323807</v>
      </c>
      <c r="U1049">
        <f t="shared" si="77"/>
        <v>0.62038135093897628</v>
      </c>
      <c r="V1049">
        <f t="shared" si="77"/>
        <v>0.71541928123995469</v>
      </c>
      <c r="W1049">
        <f t="shared" si="77"/>
        <v>1.1784008021844725</v>
      </c>
      <c r="X1049" t="s">
        <v>411</v>
      </c>
      <c r="Y1049" t="s">
        <v>413</v>
      </c>
      <c r="Z1049" t="s">
        <v>283</v>
      </c>
      <c r="AA1049" s="26" t="s">
        <v>85</v>
      </c>
      <c r="AB1049" s="26" t="s">
        <v>79</v>
      </c>
      <c r="AC1049" s="128" t="s">
        <v>604</v>
      </c>
      <c r="AD1049" s="26" t="s">
        <v>76</v>
      </c>
      <c r="AE1049" s="72" t="str">
        <f>VLOOKUP(AD1049,cs_lookup!$A$2:$B$54,2,FALSE)</f>
        <v>2</v>
      </c>
    </row>
    <row r="1050" spans="1:31" x14ac:dyDescent="0.25">
      <c r="A1050" s="21">
        <v>0.5727289431424647</v>
      </c>
      <c r="B1050" s="21">
        <v>0.27085373604293478</v>
      </c>
      <c r="C1050" s="21">
        <v>0.15184097842712507</v>
      </c>
      <c r="D1050" s="22">
        <f t="shared" si="75"/>
        <v>1.7460266535739801</v>
      </c>
      <c r="E1050" s="23">
        <f t="shared" si="75"/>
        <v>3.6920295603435336</v>
      </c>
      <c r="F1050" s="23">
        <f t="shared" si="75"/>
        <v>6.5858374357087168</v>
      </c>
      <c r="G1050" s="125">
        <v>2.8421897505249927E-2</v>
      </c>
      <c r="H1050" s="8">
        <f t="shared" ref="H1050:H1113" si="78">(G1050/100%) + 1</f>
        <v>1.0284218975052499</v>
      </c>
      <c r="I1050" s="5">
        <f t="shared" ref="I1050:I1113" si="79">D1050/H1050</f>
        <v>1.6977727310255633</v>
      </c>
      <c r="J1050" s="5">
        <f t="shared" ref="J1050:J1113" si="80">E1050/H1050</f>
        <v>3.5899950879105882</v>
      </c>
      <c r="K1050" s="5">
        <f t="shared" ref="K1050:K1113" si="81">F1050/H1050</f>
        <v>6.4038284790363456</v>
      </c>
      <c r="L1050">
        <v>2.13</v>
      </c>
      <c r="M1050">
        <v>3.5</v>
      </c>
      <c r="N1050">
        <v>3.66</v>
      </c>
      <c r="O1050" s="5">
        <f t="shared" ref="O1050:O1113" si="82">(L1050*H1050)</f>
        <v>2.1905386416861821</v>
      </c>
      <c r="P1050" s="5">
        <f t="shared" ref="P1050:P1113" si="83">(M1050*H1050)</f>
        <v>3.5994766412683745</v>
      </c>
      <c r="Q1050" s="5">
        <f t="shared" ref="Q1050:Q1113" si="84">(N1050*H1050)</f>
        <v>3.7640241448692149</v>
      </c>
      <c r="R1050" s="6">
        <f t="shared" si="76"/>
        <v>0.45650872391378733</v>
      </c>
      <c r="S1050" s="6">
        <f t="shared" si="76"/>
        <v>0.27781816626753342</v>
      </c>
      <c r="T1050" s="6">
        <f t="shared" si="76"/>
        <v>0.26567310981867948</v>
      </c>
      <c r="U1050">
        <f t="shared" si="77"/>
        <v>1.2545848811656575</v>
      </c>
      <c r="V1050">
        <f t="shared" si="77"/>
        <v>0.97493169608681385</v>
      </c>
      <c r="W1050">
        <f t="shared" si="77"/>
        <v>0.57153310898026433</v>
      </c>
      <c r="X1050" t="s">
        <v>414</v>
      </c>
      <c r="Y1050" t="s">
        <v>540</v>
      </c>
      <c r="Z1050" t="s">
        <v>283</v>
      </c>
      <c r="AA1050" s="26" t="s">
        <v>90</v>
      </c>
      <c r="AB1050" s="26" t="s">
        <v>75</v>
      </c>
      <c r="AC1050" s="128" t="s">
        <v>604</v>
      </c>
      <c r="AD1050" s="26" t="s">
        <v>94</v>
      </c>
      <c r="AE1050" s="72" t="str">
        <f>VLOOKUP(AD1050,cs_lookup!$A$2:$B$54,2,FALSE)</f>
        <v>1</v>
      </c>
    </row>
    <row r="1051" spans="1:31" x14ac:dyDescent="0.25">
      <c r="A1051" s="21">
        <v>0.72714182413359263</v>
      </c>
      <c r="B1051" s="21">
        <v>0.1692310809897887</v>
      </c>
      <c r="C1051" s="21">
        <v>9.6781099689594155E-2</v>
      </c>
      <c r="D1051" s="22">
        <f t="shared" si="75"/>
        <v>1.3752475333013949</v>
      </c>
      <c r="E1051" s="23">
        <f t="shared" si="75"/>
        <v>5.9090800233104899</v>
      </c>
      <c r="F1051" s="23">
        <f t="shared" si="75"/>
        <v>10.332595963543483</v>
      </c>
      <c r="G1051" s="125">
        <v>3.3976842235734939E-2</v>
      </c>
      <c r="H1051" s="8">
        <f t="shared" si="78"/>
        <v>1.0339768422357349</v>
      </c>
      <c r="I1051" s="5">
        <f t="shared" si="79"/>
        <v>1.3300564162807953</v>
      </c>
      <c r="J1051" s="5">
        <f t="shared" si="80"/>
        <v>5.7149055780915514</v>
      </c>
      <c r="K1051" s="5">
        <f t="shared" si="81"/>
        <v>9.9930632307021909</v>
      </c>
      <c r="L1051">
        <v>1.42</v>
      </c>
      <c r="M1051">
        <v>5.0199999999999996</v>
      </c>
      <c r="N1051">
        <v>7.66</v>
      </c>
      <c r="O1051" s="5">
        <f t="shared" si="82"/>
        <v>1.4682471159747434</v>
      </c>
      <c r="P1051" s="5">
        <f t="shared" si="83"/>
        <v>5.190563748023389</v>
      </c>
      <c r="Q1051" s="5">
        <f t="shared" si="84"/>
        <v>7.9202626115257297</v>
      </c>
      <c r="R1051" s="6">
        <f t="shared" si="76"/>
        <v>0.68108425967253994</v>
      </c>
      <c r="S1051" s="6">
        <f t="shared" si="76"/>
        <v>0.19265730054482205</v>
      </c>
      <c r="T1051" s="6">
        <f t="shared" si="76"/>
        <v>0.12625843978263793</v>
      </c>
      <c r="U1051">
        <f t="shared" si="77"/>
        <v>1.0676238861887617</v>
      </c>
      <c r="V1051">
        <f t="shared" si="77"/>
        <v>0.87840471402440734</v>
      </c>
      <c r="W1051">
        <f t="shared" si="77"/>
        <v>0.76653172537383696</v>
      </c>
      <c r="X1051" t="s">
        <v>523</v>
      </c>
      <c r="Y1051" t="s">
        <v>333</v>
      </c>
      <c r="Z1051" t="s">
        <v>283</v>
      </c>
      <c r="AA1051" s="26" t="s">
        <v>84</v>
      </c>
      <c r="AB1051" s="26" t="s">
        <v>86</v>
      </c>
      <c r="AC1051" s="128" t="s">
        <v>604</v>
      </c>
      <c r="AD1051" s="26" t="s">
        <v>88</v>
      </c>
      <c r="AE1051" s="72" t="str">
        <f>VLOOKUP(AD1051,cs_lookup!$A$2:$B$54,2,FALSE)</f>
        <v>1</v>
      </c>
    </row>
    <row r="1052" spans="1:31" x14ac:dyDescent="0.25">
      <c r="A1052" s="21">
        <v>8.3151853621364027E-2</v>
      </c>
      <c r="B1052" s="21">
        <v>0.2044785828149758</v>
      </c>
      <c r="C1052" s="21">
        <v>0.60461546710554781</v>
      </c>
      <c r="D1052" s="22">
        <f t="shared" si="75"/>
        <v>12.026190114216194</v>
      </c>
      <c r="E1052" s="23">
        <f t="shared" si="75"/>
        <v>4.8904877285111983</v>
      </c>
      <c r="F1052" s="23">
        <f t="shared" si="75"/>
        <v>1.6539437947018809</v>
      </c>
      <c r="G1052" s="125">
        <v>2.9182977196923865E-2</v>
      </c>
      <c r="H1052" s="8">
        <f t="shared" si="78"/>
        <v>1.0291829771969239</v>
      </c>
      <c r="I1052" s="5">
        <f t="shared" si="79"/>
        <v>11.685181722467513</v>
      </c>
      <c r="J1052" s="5">
        <f t="shared" si="80"/>
        <v>4.7518156021496774</v>
      </c>
      <c r="K1052" s="5">
        <f t="shared" si="81"/>
        <v>1.6070454247179171</v>
      </c>
      <c r="L1052">
        <v>4.88</v>
      </c>
      <c r="M1052">
        <v>3.81</v>
      </c>
      <c r="N1052">
        <v>1.78</v>
      </c>
      <c r="O1052" s="5">
        <f t="shared" si="82"/>
        <v>5.0224129287209882</v>
      </c>
      <c r="P1052" s="5">
        <f t="shared" si="83"/>
        <v>3.9211871431202798</v>
      </c>
      <c r="Q1052" s="5">
        <f t="shared" si="84"/>
        <v>1.8319456994105245</v>
      </c>
      <c r="R1052" s="6">
        <f t="shared" si="76"/>
        <v>0.19910748363230676</v>
      </c>
      <c r="S1052" s="6">
        <f t="shared" si="76"/>
        <v>0.25502480843193098</v>
      </c>
      <c r="T1052" s="6">
        <f t="shared" si="76"/>
        <v>0.54586770793576234</v>
      </c>
      <c r="U1052">
        <f t="shared" si="77"/>
        <v>0.41762294467505379</v>
      </c>
      <c r="V1052">
        <f t="shared" si="77"/>
        <v>0.80179878997753851</v>
      </c>
      <c r="W1052">
        <f t="shared" si="77"/>
        <v>1.1076227047610938</v>
      </c>
      <c r="X1052" t="s">
        <v>290</v>
      </c>
      <c r="Y1052" t="s">
        <v>412</v>
      </c>
      <c r="Z1052" t="s">
        <v>283</v>
      </c>
      <c r="AA1052" s="26" t="s">
        <v>85</v>
      </c>
      <c r="AB1052" s="26" t="s">
        <v>77</v>
      </c>
      <c r="AC1052" s="128" t="s">
        <v>604</v>
      </c>
      <c r="AD1052" s="26" t="s">
        <v>79</v>
      </c>
      <c r="AE1052" s="72" t="str">
        <f>VLOOKUP(AD1052,cs_lookup!$A$2:$B$54,2,FALSE)</f>
        <v>2</v>
      </c>
    </row>
    <row r="1053" spans="1:31" x14ac:dyDescent="0.25">
      <c r="A1053" s="21">
        <v>0.22912515397857858</v>
      </c>
      <c r="B1053" s="21">
        <v>0.25002413717297467</v>
      </c>
      <c r="C1053" s="21">
        <v>0.46731222849270954</v>
      </c>
      <c r="D1053" s="22">
        <f t="shared" si="75"/>
        <v>4.3644269633245605</v>
      </c>
      <c r="E1053" s="23">
        <f t="shared" si="75"/>
        <v>3.9996138425154051</v>
      </c>
      <c r="F1053" s="23">
        <f t="shared" si="75"/>
        <v>2.1398969233598835</v>
      </c>
      <c r="G1053" s="125">
        <v>2.8089216458197175E-2</v>
      </c>
      <c r="H1053" s="8">
        <f t="shared" si="78"/>
        <v>1.0280892164581972</v>
      </c>
      <c r="I1053" s="5">
        <f t="shared" si="79"/>
        <v>4.245183096424415</v>
      </c>
      <c r="J1053" s="5">
        <f t="shared" si="80"/>
        <v>3.89033731556315</v>
      </c>
      <c r="K1053" s="5">
        <f t="shared" si="81"/>
        <v>2.0814311531560481</v>
      </c>
      <c r="L1053">
        <v>2.57</v>
      </c>
      <c r="M1053">
        <v>3.14</v>
      </c>
      <c r="N1053">
        <v>3.12</v>
      </c>
      <c r="O1053" s="5">
        <f t="shared" si="82"/>
        <v>2.6421892862975667</v>
      </c>
      <c r="P1053" s="5">
        <f t="shared" si="83"/>
        <v>3.2282001396787394</v>
      </c>
      <c r="Q1053" s="5">
        <f t="shared" si="84"/>
        <v>3.2076383553495753</v>
      </c>
      <c r="R1053" s="6">
        <f t="shared" si="76"/>
        <v>0.37847401970253042</v>
      </c>
      <c r="S1053" s="6">
        <f t="shared" si="76"/>
        <v>0.30977013714506468</v>
      </c>
      <c r="T1053" s="6">
        <f t="shared" si="76"/>
        <v>0.31175584315240484</v>
      </c>
      <c r="U1053">
        <f t="shared" si="77"/>
        <v>0.60539202706348061</v>
      </c>
      <c r="V1053">
        <f t="shared" si="77"/>
        <v>0.8071279545448532</v>
      </c>
      <c r="W1053">
        <f t="shared" si="77"/>
        <v>1.4989686280371</v>
      </c>
      <c r="X1053" t="s">
        <v>561</v>
      </c>
      <c r="Y1053" t="s">
        <v>557</v>
      </c>
      <c r="Z1053" t="s">
        <v>272</v>
      </c>
      <c r="AA1053" s="26" t="s">
        <v>85</v>
      </c>
      <c r="AB1053" s="26" t="s">
        <v>79</v>
      </c>
      <c r="AC1053" s="128" t="s">
        <v>604</v>
      </c>
      <c r="AD1053" s="26" t="s">
        <v>75</v>
      </c>
      <c r="AE1053" s="72" t="str">
        <f>VLOOKUP(AD1053,cs_lookup!$A$2:$B$54,2,FALSE)</f>
        <v>X</v>
      </c>
    </row>
    <row r="1054" spans="1:31" x14ac:dyDescent="0.25">
      <c r="A1054" s="21">
        <v>0.10831586890453748</v>
      </c>
      <c r="B1054" s="21">
        <v>0.17548429417354536</v>
      </c>
      <c r="C1054" s="21">
        <v>0.61279425809968679</v>
      </c>
      <c r="D1054" s="22">
        <f t="shared" si="75"/>
        <v>9.2322575640447901</v>
      </c>
      <c r="E1054" s="23">
        <f t="shared" si="75"/>
        <v>5.6985156689353014</v>
      </c>
      <c r="F1054" s="23">
        <f t="shared" si="75"/>
        <v>1.6318690764189965</v>
      </c>
      <c r="G1054" s="125">
        <v>2.7909171033579927E-2</v>
      </c>
      <c r="H1054" s="8">
        <f t="shared" si="78"/>
        <v>1.0279091710335799</v>
      </c>
      <c r="I1054" s="5">
        <f t="shared" si="79"/>
        <v>8.9815888642783488</v>
      </c>
      <c r="J1054" s="5">
        <f t="shared" si="80"/>
        <v>5.5437930018713111</v>
      </c>
      <c r="K1054" s="5">
        <f t="shared" si="81"/>
        <v>1.5875615496047426</v>
      </c>
      <c r="L1054">
        <v>3.13</v>
      </c>
      <c r="M1054">
        <v>3.68</v>
      </c>
      <c r="N1054">
        <v>2.29</v>
      </c>
      <c r="O1054" s="5">
        <f t="shared" si="82"/>
        <v>3.217355705335105</v>
      </c>
      <c r="P1054" s="5">
        <f t="shared" si="83"/>
        <v>3.7827057494035743</v>
      </c>
      <c r="Q1054" s="5">
        <f t="shared" si="84"/>
        <v>2.353912001666898</v>
      </c>
      <c r="R1054" s="6">
        <f t="shared" si="76"/>
        <v>0.31081424983310779</v>
      </c>
      <c r="S1054" s="6">
        <f t="shared" si="76"/>
        <v>0.26436103314609438</v>
      </c>
      <c r="T1054" s="6">
        <f t="shared" si="76"/>
        <v>0.42482471702079794</v>
      </c>
      <c r="U1054">
        <f t="shared" si="77"/>
        <v>0.34849067879834295</v>
      </c>
      <c r="V1054">
        <f t="shared" si="77"/>
        <v>0.66380544850029821</v>
      </c>
      <c r="W1054">
        <f t="shared" si="77"/>
        <v>1.4424637586934155</v>
      </c>
      <c r="X1054" t="s">
        <v>335</v>
      </c>
      <c r="Y1054" t="s">
        <v>560</v>
      </c>
      <c r="Z1054" t="s">
        <v>272</v>
      </c>
      <c r="AA1054" s="26" t="s">
        <v>85</v>
      </c>
      <c r="AB1054" s="26" t="s">
        <v>79</v>
      </c>
      <c r="AC1054" s="128" t="s">
        <v>604</v>
      </c>
      <c r="AD1054" s="26" t="s">
        <v>79</v>
      </c>
      <c r="AE1054" s="72" t="str">
        <f>VLOOKUP(AD1054,cs_lookup!$A$2:$B$54,2,FALSE)</f>
        <v>2</v>
      </c>
    </row>
    <row r="1055" spans="1:31" x14ac:dyDescent="0.25">
      <c r="A1055" s="21">
        <v>0.30973285664190719</v>
      </c>
      <c r="B1055" s="21">
        <v>0.27495118776007405</v>
      </c>
      <c r="C1055" s="21">
        <v>0.38112642518738499</v>
      </c>
      <c r="D1055" s="22">
        <f t="shared" si="75"/>
        <v>3.2285886968592887</v>
      </c>
      <c r="E1055" s="23">
        <f t="shared" si="75"/>
        <v>3.6370092020573952</v>
      </c>
      <c r="F1055" s="23">
        <f t="shared" si="75"/>
        <v>2.6238012741004222</v>
      </c>
      <c r="G1055" s="125">
        <v>2.7564506756673435E-2</v>
      </c>
      <c r="H1055" s="8">
        <f t="shared" si="78"/>
        <v>1.0275645067566734</v>
      </c>
      <c r="I1055" s="5">
        <f t="shared" si="79"/>
        <v>3.1419815258603676</v>
      </c>
      <c r="J1055" s="5">
        <f t="shared" si="80"/>
        <v>3.5394461156866686</v>
      </c>
      <c r="K1055" s="5">
        <f t="shared" si="81"/>
        <v>2.553417578018522</v>
      </c>
      <c r="L1055">
        <v>2.09</v>
      </c>
      <c r="M1055">
        <v>3.44</v>
      </c>
      <c r="N1055">
        <v>3.87</v>
      </c>
      <c r="O1055" s="5">
        <f t="shared" si="82"/>
        <v>2.1476098191214472</v>
      </c>
      <c r="P1055" s="5">
        <f t="shared" si="83"/>
        <v>3.5348219032429564</v>
      </c>
      <c r="Q1055" s="5">
        <f t="shared" si="84"/>
        <v>3.9766746411483265</v>
      </c>
      <c r="R1055" s="6">
        <f t="shared" si="76"/>
        <v>0.46563392991427277</v>
      </c>
      <c r="S1055" s="6">
        <f t="shared" si="76"/>
        <v>0.28289968416303202</v>
      </c>
      <c r="T1055" s="6">
        <f t="shared" si="76"/>
        <v>0.25146638592269505</v>
      </c>
      <c r="U1055">
        <f t="shared" si="77"/>
        <v>0.66518532422869547</v>
      </c>
      <c r="V1055">
        <f t="shared" si="77"/>
        <v>0.97190348081697642</v>
      </c>
      <c r="W1055">
        <f t="shared" si="77"/>
        <v>1.5156157901141887</v>
      </c>
      <c r="X1055" t="s">
        <v>559</v>
      </c>
      <c r="Y1055" t="s">
        <v>337</v>
      </c>
      <c r="Z1055" t="s">
        <v>272</v>
      </c>
      <c r="AA1055" s="26" t="s">
        <v>90</v>
      </c>
      <c r="AB1055" s="26" t="s">
        <v>75</v>
      </c>
      <c r="AC1055" s="128" t="s">
        <v>604</v>
      </c>
      <c r="AD1055" s="26" t="s">
        <v>76</v>
      </c>
      <c r="AE1055" s="72" t="str">
        <f>VLOOKUP(AD1055,cs_lookup!$A$2:$B$54,2,FALSE)</f>
        <v>2</v>
      </c>
    </row>
    <row r="1056" spans="1:31" x14ac:dyDescent="0.25">
      <c r="A1056" s="21">
        <v>0.40898965179710728</v>
      </c>
      <c r="B1056" s="21">
        <v>0.28858914204520708</v>
      </c>
      <c r="C1056" s="21">
        <v>0.28431592929965216</v>
      </c>
      <c r="D1056" s="22">
        <f t="shared" si="75"/>
        <v>2.4450496378233129</v>
      </c>
      <c r="E1056" s="23">
        <f t="shared" si="75"/>
        <v>3.465133833217299</v>
      </c>
      <c r="F1056" s="23">
        <f t="shared" si="75"/>
        <v>3.5172141162237138</v>
      </c>
      <c r="G1056" s="125">
        <v>2.6409948450227594E-2</v>
      </c>
      <c r="H1056" s="8">
        <f t="shared" si="78"/>
        <v>1.0264099484502276</v>
      </c>
      <c r="I1056" s="5">
        <f t="shared" si="79"/>
        <v>2.3821375090090307</v>
      </c>
      <c r="J1056" s="5">
        <f t="shared" si="80"/>
        <v>3.3759745201703191</v>
      </c>
      <c r="K1056" s="5">
        <f t="shared" si="81"/>
        <v>3.4267147561598965</v>
      </c>
      <c r="L1056">
        <v>2.89</v>
      </c>
      <c r="M1056">
        <v>3.24</v>
      </c>
      <c r="N1056">
        <v>2.69</v>
      </c>
      <c r="O1056" s="5">
        <f t="shared" si="82"/>
        <v>2.9663247510211579</v>
      </c>
      <c r="P1056" s="5">
        <f t="shared" si="83"/>
        <v>3.3255682329787377</v>
      </c>
      <c r="Q1056" s="5">
        <f t="shared" si="84"/>
        <v>2.7610427613311121</v>
      </c>
      <c r="R1056" s="6">
        <f t="shared" si="76"/>
        <v>0.33711750530879997</v>
      </c>
      <c r="S1056" s="6">
        <f t="shared" si="76"/>
        <v>0.30070049084642958</v>
      </c>
      <c r="T1056" s="6">
        <f t="shared" si="76"/>
        <v>0.36218200384477028</v>
      </c>
      <c r="U1056">
        <f t="shared" si="77"/>
        <v>1.2131961270372844</v>
      </c>
      <c r="V1056">
        <f t="shared" si="77"/>
        <v>0.95972288316812926</v>
      </c>
      <c r="W1056">
        <f t="shared" si="77"/>
        <v>0.78500843852393298</v>
      </c>
      <c r="X1056" t="s">
        <v>340</v>
      </c>
      <c r="Y1056" t="s">
        <v>416</v>
      </c>
      <c r="Z1056" t="s">
        <v>274</v>
      </c>
      <c r="AA1056" s="26" t="s">
        <v>90</v>
      </c>
      <c r="AB1056" s="26" t="s">
        <v>75</v>
      </c>
      <c r="AC1056" s="128" t="s">
        <v>604</v>
      </c>
      <c r="AD1056" s="26" t="s">
        <v>78</v>
      </c>
      <c r="AE1056" s="72" t="str">
        <f>VLOOKUP(AD1056,cs_lookup!$A$2:$B$54,2,FALSE)</f>
        <v>1</v>
      </c>
    </row>
    <row r="1057" spans="1:31" x14ac:dyDescent="0.25">
      <c r="A1057" s="21">
        <v>0.84947862492249138</v>
      </c>
      <c r="B1057" s="21">
        <v>9.4835454934047755E-2</v>
      </c>
      <c r="C1057" s="21">
        <v>2.5819536240259473E-2</v>
      </c>
      <c r="D1057" s="22">
        <f t="shared" si="75"/>
        <v>1.1771926575447882</v>
      </c>
      <c r="E1057" s="23">
        <f t="shared" si="75"/>
        <v>10.544579563576077</v>
      </c>
      <c r="F1057" s="23">
        <f t="shared" si="75"/>
        <v>38.730362570987467</v>
      </c>
      <c r="G1057" s="125">
        <v>3.6587492933765953E-2</v>
      </c>
      <c r="H1057" s="8">
        <f t="shared" si="78"/>
        <v>1.036587492933766</v>
      </c>
      <c r="I1057" s="5">
        <f t="shared" si="79"/>
        <v>1.1356423510504448</v>
      </c>
      <c r="J1057" s="5">
        <f t="shared" si="80"/>
        <v>10.172397058093615</v>
      </c>
      <c r="K1057" s="5">
        <f t="shared" si="81"/>
        <v>37.363331928086644</v>
      </c>
      <c r="L1057">
        <v>1.27</v>
      </c>
      <c r="M1057">
        <v>6.1</v>
      </c>
      <c r="N1057">
        <v>11.73</v>
      </c>
      <c r="O1057" s="5">
        <f t="shared" si="82"/>
        <v>1.3164661160258828</v>
      </c>
      <c r="P1057" s="5">
        <f t="shared" si="83"/>
        <v>6.3231837068959722</v>
      </c>
      <c r="Q1057" s="5">
        <f t="shared" si="84"/>
        <v>12.159171292113076</v>
      </c>
      <c r="R1057" s="6">
        <f t="shared" si="76"/>
        <v>0.7596093722630527</v>
      </c>
      <c r="S1057" s="6">
        <f t="shared" si="76"/>
        <v>0.15814818078263557</v>
      </c>
      <c r="T1057" s="6">
        <f t="shared" si="76"/>
        <v>8.2242446954311765E-2</v>
      </c>
      <c r="U1057">
        <f t="shared" si="77"/>
        <v>1.1183098259987199</v>
      </c>
      <c r="V1057">
        <f t="shared" si="77"/>
        <v>0.59966200347503795</v>
      </c>
      <c r="W1057">
        <f t="shared" si="77"/>
        <v>0.31394416382823614</v>
      </c>
      <c r="X1057" t="s">
        <v>436</v>
      </c>
      <c r="Y1057" t="s">
        <v>363</v>
      </c>
      <c r="Z1057" t="s">
        <v>269</v>
      </c>
      <c r="AA1057" s="26" t="s">
        <v>84</v>
      </c>
      <c r="AB1057" s="26" t="s">
        <v>100</v>
      </c>
      <c r="AC1057" s="128" t="s">
        <v>604</v>
      </c>
      <c r="AD1057" s="26" t="s">
        <v>92</v>
      </c>
      <c r="AE1057" s="72" t="str">
        <f>VLOOKUP(AD1057,cs_lookup!$A$2:$B$54,2,FALSE)</f>
        <v>1</v>
      </c>
    </row>
    <row r="1058" spans="1:31" x14ac:dyDescent="0.25">
      <c r="A1058" s="21">
        <v>0.3186183472929579</v>
      </c>
      <c r="B1058" s="21">
        <v>0.21564191712447492</v>
      </c>
      <c r="C1058" s="21">
        <v>0.42595364016137605</v>
      </c>
      <c r="D1058" s="22">
        <f t="shared" si="75"/>
        <v>3.1385512118061945</v>
      </c>
      <c r="E1058" s="23">
        <f t="shared" si="75"/>
        <v>4.6373173329875854</v>
      </c>
      <c r="F1058" s="23">
        <f t="shared" si="75"/>
        <v>2.3476733280672089</v>
      </c>
      <c r="G1058" s="125">
        <v>2.8965282301683493E-2</v>
      </c>
      <c r="H1058" s="8">
        <f t="shared" si="78"/>
        <v>1.0289652823016835</v>
      </c>
      <c r="I1058" s="5">
        <f t="shared" si="79"/>
        <v>3.050201270917126</v>
      </c>
      <c r="J1058" s="5">
        <f t="shared" si="80"/>
        <v>4.5067772574546057</v>
      </c>
      <c r="K1058" s="5">
        <f t="shared" si="81"/>
        <v>2.2815865301263796</v>
      </c>
      <c r="L1058">
        <v>3.28</v>
      </c>
      <c r="M1058">
        <v>3.71</v>
      </c>
      <c r="N1058">
        <v>2.2000000000000002</v>
      </c>
      <c r="O1058" s="5">
        <f t="shared" si="82"/>
        <v>3.3750061259495219</v>
      </c>
      <c r="P1058" s="5">
        <f t="shared" si="83"/>
        <v>3.8174611973392456</v>
      </c>
      <c r="Q1058" s="5">
        <f t="shared" si="84"/>
        <v>2.2637236210637037</v>
      </c>
      <c r="R1058" s="6">
        <f t="shared" si="76"/>
        <v>0.29629575849100442</v>
      </c>
      <c r="S1058" s="6">
        <f t="shared" si="76"/>
        <v>0.26195420157695271</v>
      </c>
      <c r="T1058" s="6">
        <f t="shared" si="76"/>
        <v>0.44175003993204298</v>
      </c>
      <c r="U1058">
        <f t="shared" si="77"/>
        <v>1.0753388739536451</v>
      </c>
      <c r="V1058">
        <f t="shared" si="77"/>
        <v>0.8232046511425285</v>
      </c>
      <c r="W1058">
        <f t="shared" si="77"/>
        <v>0.96424131671137614</v>
      </c>
      <c r="X1058" t="s">
        <v>438</v>
      </c>
      <c r="Y1058" t="s">
        <v>361</v>
      </c>
      <c r="Z1058" t="s">
        <v>269</v>
      </c>
      <c r="AA1058" s="26" t="s">
        <v>90</v>
      </c>
      <c r="AB1058" s="26" t="s">
        <v>74</v>
      </c>
      <c r="AC1058" s="128" t="s">
        <v>604</v>
      </c>
      <c r="AD1058" s="26" t="s">
        <v>76</v>
      </c>
      <c r="AE1058" s="72" t="str">
        <f>VLOOKUP(AD1058,cs_lookup!$A$2:$B$54,2,FALSE)</f>
        <v>2</v>
      </c>
    </row>
    <row r="1059" spans="1:31" x14ac:dyDescent="0.25">
      <c r="A1059" s="21">
        <v>0.50232971491925082</v>
      </c>
      <c r="B1059" s="21">
        <v>0.37344559426448826</v>
      </c>
      <c r="C1059" s="21">
        <v>0.12264731055693875</v>
      </c>
      <c r="D1059" s="22">
        <f t="shared" si="75"/>
        <v>1.9907243595190249</v>
      </c>
      <c r="E1059" s="23">
        <f t="shared" si="75"/>
        <v>2.6777662271515843</v>
      </c>
      <c r="F1059" s="23">
        <f t="shared" si="75"/>
        <v>8.1534604832264304</v>
      </c>
      <c r="G1059" s="125">
        <v>2.9018374146387416E-2</v>
      </c>
      <c r="H1059" s="8">
        <f t="shared" si="78"/>
        <v>1.0290183741463874</v>
      </c>
      <c r="I1059" s="5">
        <f t="shared" si="79"/>
        <v>1.9345858242525666</v>
      </c>
      <c r="J1059" s="5">
        <f t="shared" si="80"/>
        <v>2.6022530738315535</v>
      </c>
      <c r="K1059" s="5">
        <f t="shared" si="81"/>
        <v>7.9235324539176064</v>
      </c>
      <c r="L1059">
        <v>2.1</v>
      </c>
      <c r="M1059">
        <v>3.53</v>
      </c>
      <c r="N1059">
        <v>3.71</v>
      </c>
      <c r="O1059" s="5">
        <f t="shared" si="82"/>
        <v>2.1609385857074135</v>
      </c>
      <c r="P1059" s="5">
        <f t="shared" si="83"/>
        <v>3.6324348607367476</v>
      </c>
      <c r="Q1059" s="5">
        <f t="shared" si="84"/>
        <v>3.8176581680830974</v>
      </c>
      <c r="R1059" s="6">
        <f t="shared" si="76"/>
        <v>0.46276187884934084</v>
      </c>
      <c r="S1059" s="6">
        <f t="shared" si="76"/>
        <v>0.27529743500952286</v>
      </c>
      <c r="T1059" s="6">
        <f t="shared" si="76"/>
        <v>0.2619406861411363</v>
      </c>
      <c r="U1059">
        <f t="shared" si="77"/>
        <v>1.0855036637164142</v>
      </c>
      <c r="V1059">
        <f t="shared" si="77"/>
        <v>1.3565167951948782</v>
      </c>
      <c r="W1059">
        <f t="shared" si="77"/>
        <v>0.46822550694112153</v>
      </c>
      <c r="X1059" t="s">
        <v>498</v>
      </c>
      <c r="Y1059" t="s">
        <v>500</v>
      </c>
      <c r="Z1059" t="s">
        <v>269</v>
      </c>
      <c r="AA1059" s="26" t="s">
        <v>84</v>
      </c>
      <c r="AB1059" s="26" t="s">
        <v>78</v>
      </c>
      <c r="AC1059" s="128" t="s">
        <v>604</v>
      </c>
      <c r="AD1059" s="26" t="s">
        <v>94</v>
      </c>
      <c r="AE1059" s="72" t="str">
        <f>VLOOKUP(AD1059,cs_lookup!$A$2:$B$54,2,FALSE)</f>
        <v>1</v>
      </c>
    </row>
    <row r="1060" spans="1:31" x14ac:dyDescent="0.25">
      <c r="A1060" s="21">
        <v>0.28588090610399963</v>
      </c>
      <c r="B1060" s="21">
        <v>0.3495906034551014</v>
      </c>
      <c r="C1060" s="21">
        <v>0.34213267334118846</v>
      </c>
      <c r="D1060" s="22">
        <f t="shared" si="75"/>
        <v>3.4979600898431933</v>
      </c>
      <c r="E1060" s="23">
        <f t="shared" si="75"/>
        <v>2.8604887834991022</v>
      </c>
      <c r="F1060" s="23">
        <f t="shared" si="75"/>
        <v>2.9228427388539995</v>
      </c>
      <c r="G1060" s="125">
        <v>2.7037652051692396E-2</v>
      </c>
      <c r="H1060" s="8">
        <f t="shared" si="78"/>
        <v>1.0270376520516924</v>
      </c>
      <c r="I1060" s="5">
        <f t="shared" si="79"/>
        <v>3.4058732733462973</v>
      </c>
      <c r="J1060" s="5">
        <f t="shared" si="80"/>
        <v>2.7851839489864481</v>
      </c>
      <c r="K1060" s="5">
        <f t="shared" si="81"/>
        <v>2.8458963826838244</v>
      </c>
      <c r="L1060">
        <v>3.07</v>
      </c>
      <c r="M1060">
        <v>3.7</v>
      </c>
      <c r="N1060">
        <v>2.3199999999999998</v>
      </c>
      <c r="O1060" s="5">
        <f t="shared" si="82"/>
        <v>3.1530055917986957</v>
      </c>
      <c r="P1060" s="5">
        <f t="shared" si="83"/>
        <v>3.8000393125912622</v>
      </c>
      <c r="Q1060" s="5">
        <f t="shared" si="84"/>
        <v>2.3827273527599262</v>
      </c>
      <c r="R1060" s="6">
        <f t="shared" si="76"/>
        <v>0.31715769949825234</v>
      </c>
      <c r="S1060" s="6">
        <f t="shared" si="76"/>
        <v>0.26315517228638774</v>
      </c>
      <c r="T1060" s="6">
        <f t="shared" si="76"/>
        <v>0.41968712821535981</v>
      </c>
      <c r="U1060">
        <f t="shared" si="77"/>
        <v>0.9013840955343887</v>
      </c>
      <c r="V1060">
        <f t="shared" si="77"/>
        <v>1.3284580364418879</v>
      </c>
      <c r="W1060">
        <f t="shared" si="77"/>
        <v>0.81520887904292649</v>
      </c>
      <c r="X1060" t="s">
        <v>362</v>
      </c>
      <c r="Y1060" t="s">
        <v>440</v>
      </c>
      <c r="Z1060" t="s">
        <v>269</v>
      </c>
      <c r="AA1060" s="26" t="s">
        <v>90</v>
      </c>
      <c r="AB1060" s="26" t="s">
        <v>75</v>
      </c>
      <c r="AC1060" s="128" t="s">
        <v>604</v>
      </c>
      <c r="AD1060" s="26" t="s">
        <v>125</v>
      </c>
      <c r="AE1060" s="72" t="str">
        <f>VLOOKUP(AD1060,cs_lookup!$A$2:$B$54,2,FALSE)</f>
        <v>2</v>
      </c>
    </row>
    <row r="1061" spans="1:31" x14ac:dyDescent="0.25">
      <c r="A1061" s="21">
        <v>0.21067705298897083</v>
      </c>
      <c r="B1061" s="21">
        <v>0.2174215913859191</v>
      </c>
      <c r="C1061" s="21">
        <v>0.50950415784981418</v>
      </c>
      <c r="D1061" s="22">
        <f t="shared" si="75"/>
        <v>4.7466014253215851</v>
      </c>
      <c r="E1061" s="23">
        <f t="shared" si="75"/>
        <v>4.5993592155482821</v>
      </c>
      <c r="F1061" s="23">
        <f t="shared" si="75"/>
        <v>1.9626925209406605</v>
      </c>
      <c r="G1061" s="125">
        <v>4.8997647301477043E-2</v>
      </c>
      <c r="H1061" s="8">
        <f t="shared" si="78"/>
        <v>1.048997647301477</v>
      </c>
      <c r="I1061" s="5">
        <f t="shared" si="79"/>
        <v>4.5248923460716153</v>
      </c>
      <c r="J1061" s="5">
        <f t="shared" si="80"/>
        <v>4.3845276749476332</v>
      </c>
      <c r="K1061" s="5">
        <f t="shared" si="81"/>
        <v>1.8710170856814055</v>
      </c>
      <c r="L1061">
        <v>6.06</v>
      </c>
      <c r="M1061">
        <v>4.51</v>
      </c>
      <c r="N1061">
        <v>1.51</v>
      </c>
      <c r="O1061" s="5">
        <f t="shared" si="82"/>
        <v>6.3569257426469505</v>
      </c>
      <c r="P1061" s="5">
        <f t="shared" si="83"/>
        <v>4.7309793893296614</v>
      </c>
      <c r="Q1061" s="5">
        <f t="shared" si="84"/>
        <v>1.5839864474252303</v>
      </c>
      <c r="R1061" s="6">
        <f t="shared" si="76"/>
        <v>0.15730874332718123</v>
      </c>
      <c r="S1061" s="6">
        <f t="shared" si="76"/>
        <v>0.21137272384982664</v>
      </c>
      <c r="T1061" s="6">
        <f t="shared" si="76"/>
        <v>0.63131853282299211</v>
      </c>
      <c r="U1061">
        <f t="shared" si="77"/>
        <v>1.3392583815305843</v>
      </c>
      <c r="V1061">
        <f t="shared" si="77"/>
        <v>1.0286170676420385</v>
      </c>
      <c r="W1061">
        <f t="shared" si="77"/>
        <v>0.80704768094091095</v>
      </c>
      <c r="X1061" t="s">
        <v>366</v>
      </c>
      <c r="Y1061" t="s">
        <v>365</v>
      </c>
      <c r="Z1061" t="s">
        <v>282</v>
      </c>
      <c r="AA1061" s="26" t="s">
        <v>85</v>
      </c>
      <c r="AB1061" s="26" t="s">
        <v>79</v>
      </c>
      <c r="AC1061" s="128" t="s">
        <v>604</v>
      </c>
      <c r="AD1061" s="26" t="s">
        <v>238</v>
      </c>
      <c r="AE1061" s="72" t="str">
        <f>VLOOKUP(AD1061,cs_lookup!$A$2:$B$54,2,FALSE)</f>
        <v>2</v>
      </c>
    </row>
    <row r="1062" spans="1:31" x14ac:dyDescent="0.25">
      <c r="A1062" s="21">
        <v>0.14422329304345227</v>
      </c>
      <c r="B1062" s="21">
        <v>0.18010918975202966</v>
      </c>
      <c r="C1062" s="21">
        <v>0.58903045567540735</v>
      </c>
      <c r="D1062" s="22">
        <f t="shared" si="75"/>
        <v>6.9336927405943731</v>
      </c>
      <c r="E1062" s="23">
        <f t="shared" si="75"/>
        <v>5.5521875445488256</v>
      </c>
      <c r="F1062" s="23">
        <f t="shared" si="75"/>
        <v>1.6977050853055764</v>
      </c>
      <c r="G1062" s="125">
        <v>4.3494298743544713E-2</v>
      </c>
      <c r="H1062" s="8">
        <f t="shared" si="78"/>
        <v>1.0434942987435447</v>
      </c>
      <c r="I1062" s="5">
        <f t="shared" si="79"/>
        <v>6.6446867500312408</v>
      </c>
      <c r="J1062" s="5">
        <f t="shared" si="80"/>
        <v>5.3207646186798803</v>
      </c>
      <c r="K1062" s="5">
        <f t="shared" si="81"/>
        <v>1.62694236791687</v>
      </c>
      <c r="L1062">
        <v>2.91</v>
      </c>
      <c r="M1062">
        <v>3.72</v>
      </c>
      <c r="N1062">
        <v>2.3199999999999998</v>
      </c>
      <c r="O1062" s="5">
        <f t="shared" si="82"/>
        <v>3.0365684093437153</v>
      </c>
      <c r="P1062" s="5">
        <f t="shared" si="83"/>
        <v>3.8817987913259864</v>
      </c>
      <c r="Q1062" s="5">
        <f t="shared" si="84"/>
        <v>2.4209067730850236</v>
      </c>
      <c r="R1062" s="6">
        <f t="shared" si="76"/>
        <v>0.32931910801776637</v>
      </c>
      <c r="S1062" s="6">
        <f t="shared" si="76"/>
        <v>0.25761252804615598</v>
      </c>
      <c r="T1062" s="6">
        <f t="shared" si="76"/>
        <v>0.41306836393607771</v>
      </c>
      <c r="U1062">
        <f t="shared" si="77"/>
        <v>0.43794389554726842</v>
      </c>
      <c r="V1062">
        <f t="shared" si="77"/>
        <v>0.69914763508613142</v>
      </c>
      <c r="W1062">
        <f t="shared" si="77"/>
        <v>1.4259878196979514</v>
      </c>
      <c r="X1062" t="s">
        <v>367</v>
      </c>
      <c r="Y1062" t="s">
        <v>446</v>
      </c>
      <c r="Z1062" t="s">
        <v>282</v>
      </c>
      <c r="AA1062" s="26" t="s">
        <v>85</v>
      </c>
      <c r="AB1062" s="26" t="s">
        <v>79</v>
      </c>
      <c r="AC1062" s="128" t="s">
        <v>604</v>
      </c>
      <c r="AD1062" s="26" t="s">
        <v>77</v>
      </c>
      <c r="AE1062" s="72" t="str">
        <f>VLOOKUP(AD1062,cs_lookup!$A$2:$B$54,2,FALSE)</f>
        <v>2</v>
      </c>
    </row>
    <row r="1063" spans="1:31" x14ac:dyDescent="0.25">
      <c r="A1063" s="21">
        <v>0.59715414069202122</v>
      </c>
      <c r="B1063" s="21">
        <v>0.22246574531422661</v>
      </c>
      <c r="C1063" s="21">
        <v>0.17243300626044203</v>
      </c>
      <c r="D1063" s="22">
        <f t="shared" si="75"/>
        <v>1.6746095050787635</v>
      </c>
      <c r="E1063" s="23">
        <f t="shared" si="75"/>
        <v>4.4950740555024691</v>
      </c>
      <c r="F1063" s="23">
        <f t="shared" si="75"/>
        <v>5.7993537414154028</v>
      </c>
      <c r="G1063" s="125">
        <v>3.0750381847031827E-2</v>
      </c>
      <c r="H1063" s="8">
        <f t="shared" si="78"/>
        <v>1.0307503818470318</v>
      </c>
      <c r="I1063" s="5">
        <f t="shared" si="79"/>
        <v>1.6246508704444831</v>
      </c>
      <c r="J1063" s="5">
        <f t="shared" si="80"/>
        <v>4.3609724863236181</v>
      </c>
      <c r="K1063" s="5">
        <f t="shared" si="81"/>
        <v>5.6263415891472874</v>
      </c>
      <c r="L1063">
        <v>1.67</v>
      </c>
      <c r="M1063">
        <v>3.88</v>
      </c>
      <c r="N1063">
        <v>5.74</v>
      </c>
      <c r="O1063" s="5">
        <f t="shared" si="82"/>
        <v>1.721353137684543</v>
      </c>
      <c r="P1063" s="5">
        <f t="shared" si="83"/>
        <v>3.9993114815664832</v>
      </c>
      <c r="Q1063" s="5">
        <f t="shared" si="84"/>
        <v>5.9165071918019629</v>
      </c>
      <c r="R1063" s="6">
        <f t="shared" si="76"/>
        <v>0.58093832003881418</v>
      </c>
      <c r="S1063" s="6">
        <f t="shared" si="76"/>
        <v>0.25004303981052051</v>
      </c>
      <c r="T1063" s="6">
        <f t="shared" si="76"/>
        <v>0.16901864015066542</v>
      </c>
      <c r="U1063">
        <f t="shared" si="77"/>
        <v>1.0279131537615278</v>
      </c>
      <c r="V1063">
        <f t="shared" si="77"/>
        <v>0.88970980949043155</v>
      </c>
      <c r="W1063">
        <f t="shared" si="77"/>
        <v>1.0202011216439382</v>
      </c>
      <c r="X1063" t="s">
        <v>486</v>
      </c>
      <c r="Y1063" t="s">
        <v>341</v>
      </c>
      <c r="Z1063" t="s">
        <v>274</v>
      </c>
      <c r="AA1063" s="26" t="s">
        <v>84</v>
      </c>
      <c r="AB1063" s="26" t="s">
        <v>86</v>
      </c>
      <c r="AC1063" s="128" t="s">
        <v>605</v>
      </c>
      <c r="AD1063" s="26" t="s">
        <v>94</v>
      </c>
      <c r="AE1063" s="72" t="str">
        <f>VLOOKUP(AD1063,cs_lookup!$A$2:$B$54,2,FALSE)</f>
        <v>1</v>
      </c>
    </row>
    <row r="1064" spans="1:31" x14ac:dyDescent="0.25">
      <c r="A1064" s="21">
        <v>0.46381523313560791</v>
      </c>
      <c r="B1064" s="21">
        <v>0.24121236782008415</v>
      </c>
      <c r="C1064" s="21">
        <v>0.27646404405150826</v>
      </c>
      <c r="D1064" s="22">
        <f t="shared" si="75"/>
        <v>2.1560309549117918</v>
      </c>
      <c r="E1064" s="23">
        <f t="shared" si="75"/>
        <v>4.145724404753083</v>
      </c>
      <c r="F1064" s="23">
        <f t="shared" si="75"/>
        <v>3.617106895150854</v>
      </c>
      <c r="G1064" s="125">
        <v>2.8398009085723874E-2</v>
      </c>
      <c r="H1064" s="8">
        <f t="shared" si="78"/>
        <v>1.0283980090857239</v>
      </c>
      <c r="I1064" s="5">
        <f t="shared" si="79"/>
        <v>2.0964946799426096</v>
      </c>
      <c r="J1064" s="5">
        <f t="shared" si="80"/>
        <v>4.0312450706110896</v>
      </c>
      <c r="K1064" s="5">
        <f t="shared" si="81"/>
        <v>3.5172247157173793</v>
      </c>
      <c r="L1064">
        <v>2.02</v>
      </c>
      <c r="M1064">
        <v>3.77</v>
      </c>
      <c r="N1064">
        <v>3.73</v>
      </c>
      <c r="O1064" s="5">
        <f t="shared" si="82"/>
        <v>2.0773639783531621</v>
      </c>
      <c r="P1064" s="5">
        <f t="shared" si="83"/>
        <v>3.877060494253179</v>
      </c>
      <c r="Q1064" s="5">
        <f t="shared" si="84"/>
        <v>3.8359245738897498</v>
      </c>
      <c r="R1064" s="6">
        <f t="shared" si="76"/>
        <v>0.48137929145799169</v>
      </c>
      <c r="S1064" s="6">
        <f t="shared" si="76"/>
        <v>0.25792736571489211</v>
      </c>
      <c r="T1064" s="6">
        <f t="shared" si="76"/>
        <v>0.26069334282711615</v>
      </c>
      <c r="U1064">
        <f t="shared" si="77"/>
        <v>0.96351305792738595</v>
      </c>
      <c r="V1064">
        <f t="shared" si="77"/>
        <v>0.93519494200051501</v>
      </c>
      <c r="W1064">
        <f t="shared" si="77"/>
        <v>1.0604952203741189</v>
      </c>
      <c r="X1064" t="s">
        <v>439</v>
      </c>
      <c r="Y1064" t="s">
        <v>503</v>
      </c>
      <c r="Z1064" t="s">
        <v>269</v>
      </c>
      <c r="AA1064" s="26" t="s">
        <v>84</v>
      </c>
      <c r="AB1064" s="26" t="s">
        <v>86</v>
      </c>
      <c r="AC1064" s="128" t="s">
        <v>605</v>
      </c>
      <c r="AD1064" s="26" t="s">
        <v>100</v>
      </c>
      <c r="AE1064" s="72" t="str">
        <f>VLOOKUP(AD1064,cs_lookup!$A$2:$B$54,2,FALSE)</f>
        <v>1</v>
      </c>
    </row>
    <row r="1065" spans="1:31" x14ac:dyDescent="0.25">
      <c r="A1065" s="21">
        <v>0.28145676068140174</v>
      </c>
      <c r="B1065" s="21">
        <v>0.31625972531392532</v>
      </c>
      <c r="C1065" s="21">
        <v>0.37236975216453444</v>
      </c>
      <c r="D1065" s="22">
        <f t="shared" si="75"/>
        <v>3.5529436122941869</v>
      </c>
      <c r="E1065" s="23">
        <f t="shared" si="75"/>
        <v>3.1619580994936403</v>
      </c>
      <c r="F1065" s="23">
        <f t="shared" si="75"/>
        <v>2.6855027675774865</v>
      </c>
      <c r="G1065" s="125">
        <v>2.6519303373523373E-2</v>
      </c>
      <c r="H1065" s="8">
        <f t="shared" si="78"/>
        <v>1.0265193033735234</v>
      </c>
      <c r="I1065" s="5">
        <f t="shared" si="79"/>
        <v>3.4611561620106857</v>
      </c>
      <c r="J1065" s="5">
        <f t="shared" si="80"/>
        <v>3.0802714465303014</v>
      </c>
      <c r="K1065" s="5">
        <f t="shared" si="81"/>
        <v>2.6161249562009479</v>
      </c>
      <c r="L1065">
        <v>3.4</v>
      </c>
      <c r="M1065">
        <v>3.36</v>
      </c>
      <c r="N1065">
        <v>2.2999999999999998</v>
      </c>
      <c r="O1065" s="5">
        <f t="shared" si="82"/>
        <v>3.4901656314699792</v>
      </c>
      <c r="P1065" s="5">
        <f t="shared" si="83"/>
        <v>3.4491048593350384</v>
      </c>
      <c r="Q1065" s="5">
        <f t="shared" si="84"/>
        <v>2.3609943977591037</v>
      </c>
      <c r="R1065" s="6">
        <f t="shared" si="76"/>
        <v>0.28651935340352958</v>
      </c>
      <c r="S1065" s="6">
        <f t="shared" si="76"/>
        <v>0.28993029808690496</v>
      </c>
      <c r="T1065" s="6">
        <f t="shared" si="76"/>
        <v>0.42355034850956547</v>
      </c>
      <c r="U1065">
        <f t="shared" si="77"/>
        <v>0.98233071287509943</v>
      </c>
      <c r="V1065">
        <f t="shared" si="77"/>
        <v>1.0908129553922243</v>
      </c>
      <c r="W1065">
        <f t="shared" si="77"/>
        <v>0.87916289875541176</v>
      </c>
      <c r="X1065" t="s">
        <v>435</v>
      </c>
      <c r="Y1065" t="s">
        <v>499</v>
      </c>
      <c r="Z1065" t="s">
        <v>269</v>
      </c>
      <c r="AA1065" s="26" t="s">
        <v>90</v>
      </c>
      <c r="AB1065" s="26" t="s">
        <v>75</v>
      </c>
      <c r="AC1065" s="128" t="s">
        <v>605</v>
      </c>
      <c r="AD1065" s="26" t="s">
        <v>75</v>
      </c>
      <c r="AE1065" s="72" t="str">
        <f>VLOOKUP(AD1065,cs_lookup!$A$2:$B$54,2,FALSE)</f>
        <v>X</v>
      </c>
    </row>
    <row r="1066" spans="1:31" x14ac:dyDescent="0.25">
      <c r="A1066" s="21">
        <v>0.18351828946912471</v>
      </c>
      <c r="B1066" s="21">
        <v>0.55238096919586899</v>
      </c>
      <c r="C1066" s="21">
        <v>0.25840724539656063</v>
      </c>
      <c r="D1066" s="22">
        <f t="shared" si="75"/>
        <v>5.4490481733061324</v>
      </c>
      <c r="E1066" s="23">
        <f t="shared" si="75"/>
        <v>1.8103447724778687</v>
      </c>
      <c r="F1066" s="23">
        <f t="shared" si="75"/>
        <v>3.8698605314466539</v>
      </c>
      <c r="G1066" s="125">
        <v>2.7152368841294239E-2</v>
      </c>
      <c r="H1066" s="8">
        <f t="shared" si="78"/>
        <v>1.0271523688412942</v>
      </c>
      <c r="I1066" s="5">
        <f t="shared" si="79"/>
        <v>5.3050047282206751</v>
      </c>
      <c r="J1066" s="5">
        <f t="shared" si="80"/>
        <v>1.7624890205141375</v>
      </c>
      <c r="K1066" s="5">
        <f t="shared" si="81"/>
        <v>3.767562290502382</v>
      </c>
      <c r="L1066">
        <v>2.59</v>
      </c>
      <c r="M1066">
        <v>3.14</v>
      </c>
      <c r="N1066">
        <v>3.1</v>
      </c>
      <c r="O1066" s="5">
        <f t="shared" si="82"/>
        <v>2.6603246352989518</v>
      </c>
      <c r="P1066" s="5">
        <f t="shared" si="83"/>
        <v>3.225258438161664</v>
      </c>
      <c r="Q1066" s="5">
        <f t="shared" si="84"/>
        <v>3.184172343408012</v>
      </c>
      <c r="R1066" s="6">
        <f t="shared" si="76"/>
        <v>0.37589397426589849</v>
      </c>
      <c r="S1066" s="6">
        <f t="shared" si="76"/>
        <v>0.31005267304097994</v>
      </c>
      <c r="T1066" s="6">
        <f t="shared" si="76"/>
        <v>0.31405335269312162</v>
      </c>
      <c r="U1066">
        <f t="shared" si="77"/>
        <v>0.48821822650263663</v>
      </c>
      <c r="V1066">
        <f t="shared" si="77"/>
        <v>1.7815713819788945</v>
      </c>
      <c r="W1066">
        <f t="shared" si="77"/>
        <v>0.82281320412797565</v>
      </c>
      <c r="X1066" t="s">
        <v>360</v>
      </c>
      <c r="Y1066" t="s">
        <v>501</v>
      </c>
      <c r="Z1066" t="s">
        <v>269</v>
      </c>
      <c r="AA1066" s="26" t="s">
        <v>90</v>
      </c>
      <c r="AB1066" s="26" t="s">
        <v>73</v>
      </c>
      <c r="AC1066" s="128" t="s">
        <v>605</v>
      </c>
      <c r="AD1066" s="26" t="s">
        <v>73</v>
      </c>
      <c r="AE1066" s="72" t="str">
        <f>VLOOKUP(AD1066,cs_lookup!$A$2:$B$54,2,FALSE)</f>
        <v>X</v>
      </c>
    </row>
    <row r="1067" spans="1:31" x14ac:dyDescent="0.25">
      <c r="A1067" s="21">
        <v>0.36711788125939732</v>
      </c>
      <c r="B1067" s="21">
        <v>0.26834853980503498</v>
      </c>
      <c r="C1067" s="21">
        <v>0.33769452990748144</v>
      </c>
      <c r="D1067" s="22">
        <f t="shared" si="75"/>
        <v>2.7239207106161691</v>
      </c>
      <c r="E1067" s="23">
        <f t="shared" si="75"/>
        <v>3.726496893653815</v>
      </c>
      <c r="F1067" s="23">
        <f t="shared" si="75"/>
        <v>2.9612561396063217</v>
      </c>
      <c r="G1067" s="125">
        <v>2.8093197924953017E-2</v>
      </c>
      <c r="H1067" s="8">
        <f t="shared" si="78"/>
        <v>1.028093197924953</v>
      </c>
      <c r="I1067" s="5">
        <f t="shared" si="79"/>
        <v>2.649488116557897</v>
      </c>
      <c r="J1067" s="5">
        <f t="shared" si="80"/>
        <v>3.624668367785306</v>
      </c>
      <c r="K1067" s="5">
        <f t="shared" si="81"/>
        <v>2.8803382276851544</v>
      </c>
      <c r="L1067">
        <v>2.82</v>
      </c>
      <c r="M1067">
        <v>3.41</v>
      </c>
      <c r="N1067">
        <v>2.63</v>
      </c>
      <c r="O1067" s="5">
        <f t="shared" si="82"/>
        <v>2.8992228181483672</v>
      </c>
      <c r="P1067" s="5">
        <f t="shared" si="83"/>
        <v>3.5057978049240899</v>
      </c>
      <c r="Q1067" s="5">
        <f t="shared" si="84"/>
        <v>2.7038851105426263</v>
      </c>
      <c r="R1067" s="6">
        <f t="shared" si="76"/>
        <v>0.34492002261442783</v>
      </c>
      <c r="S1067" s="6">
        <f t="shared" si="76"/>
        <v>0.28524177823245933</v>
      </c>
      <c r="T1067" s="6">
        <f t="shared" si="76"/>
        <v>0.36983819915311272</v>
      </c>
      <c r="U1067">
        <f t="shared" si="77"/>
        <v>1.0643565382975277</v>
      </c>
      <c r="V1067">
        <f t="shared" si="77"/>
        <v>0.94077572180307645</v>
      </c>
      <c r="W1067">
        <f t="shared" si="77"/>
        <v>0.91308721132853066</v>
      </c>
      <c r="X1067" t="s">
        <v>502</v>
      </c>
      <c r="Y1067" t="s">
        <v>437</v>
      </c>
      <c r="Z1067" t="s">
        <v>269</v>
      </c>
      <c r="AA1067" s="26" t="s">
        <v>90</v>
      </c>
      <c r="AB1067" s="26" t="s">
        <v>75</v>
      </c>
      <c r="AC1067" s="128" t="s">
        <v>605</v>
      </c>
      <c r="AD1067" s="26" t="s">
        <v>75</v>
      </c>
      <c r="AE1067" s="72" t="str">
        <f>VLOOKUP(AD1067,cs_lookup!$A$2:$B$54,2,FALSE)</f>
        <v>X</v>
      </c>
    </row>
    <row r="1068" spans="1:31" x14ac:dyDescent="0.25">
      <c r="A1068" s="21">
        <v>0.24163343373904911</v>
      </c>
      <c r="B1068" s="21">
        <v>0.43341640574394291</v>
      </c>
      <c r="C1068" s="21">
        <v>0.31155380234118651</v>
      </c>
      <c r="D1068" s="22">
        <f t="shared" si="75"/>
        <v>4.1385001426580121</v>
      </c>
      <c r="E1068" s="23">
        <f t="shared" si="75"/>
        <v>2.3072499950331546</v>
      </c>
      <c r="F1068" s="23">
        <f t="shared" si="75"/>
        <v>3.209718489986161</v>
      </c>
      <c r="G1068" s="125">
        <v>4.5156479816963468E-2</v>
      </c>
      <c r="H1068" s="8">
        <f t="shared" si="78"/>
        <v>1.0451564798169635</v>
      </c>
      <c r="I1068" s="5">
        <f t="shared" si="79"/>
        <v>3.9596942874839001</v>
      </c>
      <c r="J1068" s="5">
        <f t="shared" si="80"/>
        <v>2.2075641682260052</v>
      </c>
      <c r="K1068" s="5">
        <f t="shared" si="81"/>
        <v>3.0710410852050343</v>
      </c>
      <c r="L1068">
        <v>1.92</v>
      </c>
      <c r="M1068">
        <v>3.48</v>
      </c>
      <c r="N1068">
        <v>4.22</v>
      </c>
      <c r="O1068" s="5">
        <f t="shared" si="82"/>
        <v>2.0067004412485696</v>
      </c>
      <c r="P1068" s="5">
        <f t="shared" si="83"/>
        <v>3.637144549763033</v>
      </c>
      <c r="Q1068" s="5">
        <f t="shared" si="84"/>
        <v>4.4105603448275854</v>
      </c>
      <c r="R1068" s="6">
        <f t="shared" si="76"/>
        <v>0.49833048293835014</v>
      </c>
      <c r="S1068" s="6">
        <f t="shared" si="76"/>
        <v>0.27494095610391728</v>
      </c>
      <c r="T1068" s="6">
        <f t="shared" si="76"/>
        <v>0.22672856095773275</v>
      </c>
      <c r="U1068">
        <f t="shared" si="77"/>
        <v>0.48488591810455683</v>
      </c>
      <c r="V1068">
        <f t="shared" si="77"/>
        <v>1.5763981179294653</v>
      </c>
      <c r="W1068">
        <f t="shared" si="77"/>
        <v>1.374126845886289</v>
      </c>
      <c r="X1068" t="s">
        <v>442</v>
      </c>
      <c r="Y1068" t="s">
        <v>445</v>
      </c>
      <c r="Z1068" t="s">
        <v>282</v>
      </c>
      <c r="AA1068" s="26" t="s">
        <v>90</v>
      </c>
      <c r="AB1068" s="26" t="s">
        <v>75</v>
      </c>
      <c r="AC1068" s="128" t="s">
        <v>605</v>
      </c>
      <c r="AD1068" s="26" t="s">
        <v>75</v>
      </c>
      <c r="AE1068" s="72" t="str">
        <f>VLOOKUP(AD1068,cs_lookup!$A$2:$B$54,2,FALSE)</f>
        <v>X</v>
      </c>
    </row>
    <row r="1069" spans="1:31" x14ac:dyDescent="0.25">
      <c r="A1069" s="21">
        <v>0.59752774649301132</v>
      </c>
      <c r="B1069" s="21">
        <v>0.19313841431224094</v>
      </c>
      <c r="C1069" s="21">
        <v>0.19457594278292156</v>
      </c>
      <c r="D1069" s="22">
        <f t="shared" si="75"/>
        <v>1.673562451064682</v>
      </c>
      <c r="E1069" s="23">
        <f t="shared" si="75"/>
        <v>5.1776338930862851</v>
      </c>
      <c r="F1069" s="23">
        <f t="shared" si="75"/>
        <v>5.1393814964866902</v>
      </c>
      <c r="G1069" s="125">
        <v>4.5386647793209889E-2</v>
      </c>
      <c r="H1069" s="8">
        <f t="shared" si="78"/>
        <v>1.0453866477932099</v>
      </c>
      <c r="I1069" s="5">
        <f t="shared" si="79"/>
        <v>1.6009028378136823</v>
      </c>
      <c r="J1069" s="5">
        <f t="shared" si="80"/>
        <v>4.9528410411747323</v>
      </c>
      <c r="K1069" s="5">
        <f t="shared" si="81"/>
        <v>4.9162494157887142</v>
      </c>
      <c r="L1069">
        <v>2.68</v>
      </c>
      <c r="M1069">
        <v>3.59</v>
      </c>
      <c r="N1069">
        <v>2.54</v>
      </c>
      <c r="O1069" s="5">
        <f t="shared" si="82"/>
        <v>2.8016362160858028</v>
      </c>
      <c r="P1069" s="5">
        <f t="shared" si="83"/>
        <v>3.7529380655776232</v>
      </c>
      <c r="Q1069" s="5">
        <f t="shared" si="84"/>
        <v>2.6552820853947532</v>
      </c>
      <c r="R1069" s="6">
        <f t="shared" si="76"/>
        <v>0.3569342779974165</v>
      </c>
      <c r="S1069" s="6">
        <f t="shared" si="76"/>
        <v>0.2664579011234196</v>
      </c>
      <c r="T1069" s="6">
        <f t="shared" si="76"/>
        <v>0.37660782087916389</v>
      </c>
      <c r="U1069">
        <f t="shared" si="77"/>
        <v>1.674055374690957</v>
      </c>
      <c r="V1069">
        <f t="shared" si="77"/>
        <v>0.72483650699771118</v>
      </c>
      <c r="W1069">
        <f t="shared" si="77"/>
        <v>0.51665401512028608</v>
      </c>
      <c r="X1069" t="s">
        <v>448</v>
      </c>
      <c r="Y1069" t="s">
        <v>364</v>
      </c>
      <c r="Z1069" t="s">
        <v>282</v>
      </c>
      <c r="AA1069" s="26" t="s">
        <v>84</v>
      </c>
      <c r="AB1069" s="26" t="s">
        <v>86</v>
      </c>
      <c r="AC1069" s="128" t="s">
        <v>605</v>
      </c>
      <c r="AD1069" s="26" t="s">
        <v>75</v>
      </c>
      <c r="AE1069" s="72" t="str">
        <f>VLOOKUP(AD1069,cs_lookup!$A$2:$B$54,2,FALSE)</f>
        <v>X</v>
      </c>
    </row>
    <row r="1070" spans="1:31" x14ac:dyDescent="0.25">
      <c r="A1070" s="21">
        <v>0.19000629692875734</v>
      </c>
      <c r="B1070" s="21">
        <v>0.2948446396564437</v>
      </c>
      <c r="C1070" s="21">
        <v>0.4646074374727352</v>
      </c>
      <c r="D1070" s="22">
        <f t="shared" si="75"/>
        <v>5.2629834703580851</v>
      </c>
      <c r="E1070" s="23">
        <f t="shared" si="75"/>
        <v>3.3916166872330162</v>
      </c>
      <c r="F1070" s="23">
        <f t="shared" si="75"/>
        <v>2.1523546963422935</v>
      </c>
      <c r="G1070" s="125">
        <v>2.8598561742428474E-2</v>
      </c>
      <c r="H1070" s="8">
        <f t="shared" si="78"/>
        <v>1.0285985617424285</v>
      </c>
      <c r="I1070" s="5">
        <f t="shared" si="79"/>
        <v>5.1166545104269643</v>
      </c>
      <c r="J1070" s="5">
        <f t="shared" si="80"/>
        <v>3.2973181310769824</v>
      </c>
      <c r="K1070" s="5">
        <f t="shared" si="81"/>
        <v>2.0925118665305553</v>
      </c>
      <c r="L1070">
        <v>2.75</v>
      </c>
      <c r="M1070">
        <v>3.29</v>
      </c>
      <c r="N1070">
        <v>2.77</v>
      </c>
      <c r="O1070" s="5">
        <f t="shared" si="82"/>
        <v>2.8286460447916784</v>
      </c>
      <c r="P1070" s="5">
        <f t="shared" si="83"/>
        <v>3.3840892681325898</v>
      </c>
      <c r="Q1070" s="5">
        <f t="shared" si="84"/>
        <v>2.8492180160265268</v>
      </c>
      <c r="R1070" s="6">
        <f t="shared" si="76"/>
        <v>0.3535260277054732</v>
      </c>
      <c r="S1070" s="6">
        <f t="shared" si="76"/>
        <v>0.29550047908512195</v>
      </c>
      <c r="T1070" s="6">
        <f t="shared" si="76"/>
        <v>0.3509734932094048</v>
      </c>
      <c r="U1070">
        <f t="shared" si="77"/>
        <v>0.53746056029304268</v>
      </c>
      <c r="V1070">
        <f t="shared" si="77"/>
        <v>0.99778058082779164</v>
      </c>
      <c r="W1070">
        <f t="shared" si="77"/>
        <v>1.3237678812272351</v>
      </c>
      <c r="X1070" t="s">
        <v>504</v>
      </c>
      <c r="Y1070" t="s">
        <v>460</v>
      </c>
      <c r="Z1070" t="s">
        <v>276</v>
      </c>
      <c r="AA1070" s="26" t="s">
        <v>90</v>
      </c>
      <c r="AB1070" s="26" t="s">
        <v>75</v>
      </c>
      <c r="AC1070" s="128" t="s">
        <v>605</v>
      </c>
      <c r="AD1070" s="26" t="s">
        <v>146</v>
      </c>
      <c r="AE1070" s="72" t="str">
        <f>VLOOKUP(AD1070,cs_lookup!$A$2:$B$54,2,FALSE)</f>
        <v>2</v>
      </c>
    </row>
    <row r="1071" spans="1:31" x14ac:dyDescent="0.25">
      <c r="A1071" s="21">
        <v>0.23156688917425455</v>
      </c>
      <c r="B1071" s="21">
        <v>0.23672057916251885</v>
      </c>
      <c r="C1071" s="21">
        <v>0.47656023292194638</v>
      </c>
      <c r="D1071" s="22">
        <f t="shared" si="75"/>
        <v>4.3184066753494195</v>
      </c>
      <c r="E1071" s="23">
        <f t="shared" si="75"/>
        <v>4.2243897997286375</v>
      </c>
      <c r="F1071" s="23">
        <f t="shared" si="75"/>
        <v>2.0983706379961111</v>
      </c>
      <c r="G1071" s="125">
        <v>2.7747057897811622E-2</v>
      </c>
      <c r="H1071" s="8">
        <f t="shared" si="78"/>
        <v>1.0277470578978116</v>
      </c>
      <c r="I1071" s="5">
        <f t="shared" si="79"/>
        <v>4.2018185721518231</v>
      </c>
      <c r="J1071" s="5">
        <f t="shared" si="80"/>
        <v>4.1103399589090985</v>
      </c>
      <c r="K1071" s="5">
        <f t="shared" si="81"/>
        <v>2.0417189442392458</v>
      </c>
      <c r="L1071">
        <v>3.33</v>
      </c>
      <c r="M1071">
        <v>3.98</v>
      </c>
      <c r="N1071">
        <v>2.1</v>
      </c>
      <c r="O1071" s="5">
        <f t="shared" si="82"/>
        <v>3.4223977027997128</v>
      </c>
      <c r="P1071" s="5">
        <f t="shared" si="83"/>
        <v>4.0904332904332898</v>
      </c>
      <c r="Q1071" s="5">
        <f t="shared" si="84"/>
        <v>2.1582688215854047</v>
      </c>
      <c r="R1071" s="6">
        <f t="shared" si="76"/>
        <v>0.29219280949783949</v>
      </c>
      <c r="S1071" s="6">
        <f t="shared" si="76"/>
        <v>0.24447287829844364</v>
      </c>
      <c r="T1071" s="6">
        <f t="shared" si="76"/>
        <v>0.46333431220371685</v>
      </c>
      <c r="U1071">
        <f t="shared" si="77"/>
        <v>0.7925139895544443</v>
      </c>
      <c r="V1071">
        <f t="shared" si="77"/>
        <v>0.96828973753701597</v>
      </c>
      <c r="W1071">
        <f t="shared" si="77"/>
        <v>1.0285450923229151</v>
      </c>
      <c r="X1071" t="s">
        <v>451</v>
      </c>
      <c r="Y1071" t="s">
        <v>471</v>
      </c>
      <c r="Z1071" t="s">
        <v>276</v>
      </c>
      <c r="AA1071" s="26" t="s">
        <v>85</v>
      </c>
      <c r="AB1071" s="26" t="s">
        <v>79</v>
      </c>
      <c r="AC1071" s="128" t="s">
        <v>605</v>
      </c>
      <c r="AD1071" s="26" t="s">
        <v>96</v>
      </c>
      <c r="AE1071" s="72" t="str">
        <f>VLOOKUP(AD1071,cs_lookup!$A$2:$B$54,2,FALSE)</f>
        <v>2</v>
      </c>
    </row>
    <row r="1072" spans="1:31" x14ac:dyDescent="0.25">
      <c r="A1072" s="21">
        <v>0.442225164314685</v>
      </c>
      <c r="B1072" s="21">
        <v>0.30602510866690757</v>
      </c>
      <c r="C1072" s="21">
        <v>0.24000462670476322</v>
      </c>
      <c r="D1072" s="22">
        <f t="shared" si="75"/>
        <v>2.2612914883523123</v>
      </c>
      <c r="E1072" s="23">
        <f t="shared" si="75"/>
        <v>3.2677057263574016</v>
      </c>
      <c r="F1072" s="23">
        <f t="shared" si="75"/>
        <v>4.1665863434796595</v>
      </c>
      <c r="G1072" s="125">
        <v>2.8725686021898067E-2</v>
      </c>
      <c r="H1072" s="8">
        <f t="shared" si="78"/>
        <v>1.0287256860218981</v>
      </c>
      <c r="I1072" s="5">
        <f t="shared" si="79"/>
        <v>2.1981481740742468</v>
      </c>
      <c r="J1072" s="5">
        <f t="shared" si="80"/>
        <v>3.1764597411713149</v>
      </c>
      <c r="K1072" s="5">
        <f t="shared" si="81"/>
        <v>4.0502404091725648</v>
      </c>
      <c r="L1072">
        <v>3.29</v>
      </c>
      <c r="M1072">
        <v>4.0599999999999996</v>
      </c>
      <c r="N1072">
        <v>2.09</v>
      </c>
      <c r="O1072" s="5">
        <f t="shared" si="82"/>
        <v>3.3845075070120445</v>
      </c>
      <c r="P1072" s="5">
        <f t="shared" si="83"/>
        <v>4.176626285248906</v>
      </c>
      <c r="Q1072" s="5">
        <f t="shared" si="84"/>
        <v>2.1500366837857667</v>
      </c>
      <c r="R1072" s="6">
        <f t="shared" si="76"/>
        <v>0.29546396275623366</v>
      </c>
      <c r="S1072" s="6">
        <f t="shared" si="76"/>
        <v>0.23942769395763763</v>
      </c>
      <c r="T1072" s="6">
        <f t="shared" si="76"/>
        <v>0.46510834328612866</v>
      </c>
      <c r="U1072">
        <f t="shared" si="77"/>
        <v>1.4967143884126866</v>
      </c>
      <c r="V1072">
        <f t="shared" si="77"/>
        <v>1.2781525128043589</v>
      </c>
      <c r="W1072">
        <f t="shared" si="77"/>
        <v>0.51601875169354994</v>
      </c>
      <c r="X1072" t="s">
        <v>507</v>
      </c>
      <c r="Y1072" t="s">
        <v>473</v>
      </c>
      <c r="Z1072" t="s">
        <v>276</v>
      </c>
      <c r="AA1072" s="26" t="s">
        <v>90</v>
      </c>
      <c r="AB1072" s="26" t="s">
        <v>75</v>
      </c>
      <c r="AC1072" s="128" t="s">
        <v>605</v>
      </c>
      <c r="AD1072" s="26" t="s">
        <v>75</v>
      </c>
      <c r="AE1072" s="72" t="str">
        <f>VLOOKUP(AD1072,cs_lookup!$A$2:$B$54,2,FALSE)</f>
        <v>X</v>
      </c>
    </row>
    <row r="1073" spans="1:31" x14ac:dyDescent="0.25">
      <c r="A1073" s="124">
        <v>0.48427952330632679</v>
      </c>
      <c r="B1073" s="124">
        <v>0.29145598748503737</v>
      </c>
      <c r="C1073" s="124">
        <v>0.214671014803649</v>
      </c>
      <c r="D1073" s="120">
        <f t="shared" si="75"/>
        <v>2.0649231525890035</v>
      </c>
      <c r="E1073" s="121">
        <f t="shared" si="75"/>
        <v>3.4310497740292178</v>
      </c>
      <c r="F1073" s="121">
        <f t="shared" si="75"/>
        <v>4.6582907381076106</v>
      </c>
      <c r="G1073" s="129">
        <v>3.678114204429983E-2</v>
      </c>
      <c r="H1073" s="122">
        <f t="shared" si="78"/>
        <v>1.0367811420442998</v>
      </c>
      <c r="I1073" s="122">
        <f t="shared" si="79"/>
        <v>1.9916673527813578</v>
      </c>
      <c r="J1073" s="122">
        <f t="shared" si="80"/>
        <v>3.3093288784785932</v>
      </c>
      <c r="K1073" s="122">
        <f t="shared" si="81"/>
        <v>4.4930318938117511</v>
      </c>
      <c r="L1073" s="97">
        <v>1.85</v>
      </c>
      <c r="M1073" s="97">
        <v>3.5</v>
      </c>
      <c r="N1073" s="97">
        <v>4.75</v>
      </c>
      <c r="O1073" s="122">
        <f t="shared" si="82"/>
        <v>1.9180451127819549</v>
      </c>
      <c r="P1073" s="122">
        <f t="shared" si="83"/>
        <v>3.6287339971550496</v>
      </c>
      <c r="Q1073" s="122">
        <f t="shared" si="84"/>
        <v>4.9247104247104243</v>
      </c>
      <c r="R1073" s="123">
        <f t="shared" si="76"/>
        <v>0.52136417091336729</v>
      </c>
      <c r="S1073" s="123">
        <f t="shared" si="76"/>
        <v>0.27557820462563704</v>
      </c>
      <c r="T1073" s="123">
        <f t="shared" si="76"/>
        <v>0.20305762446099571</v>
      </c>
      <c r="U1073" s="97">
        <f t="shared" si="77"/>
        <v>0.92886997289807471</v>
      </c>
      <c r="V1073" s="97">
        <f t="shared" si="77"/>
        <v>1.0576162504613518</v>
      </c>
      <c r="W1073" s="97">
        <f t="shared" si="77"/>
        <v>1.0571925844866961</v>
      </c>
      <c r="X1073" s="97" t="s">
        <v>342</v>
      </c>
      <c r="Y1073" s="97" t="s">
        <v>338</v>
      </c>
      <c r="Z1073" s="97" t="s">
        <v>274</v>
      </c>
      <c r="AA1073" s="117" t="s">
        <v>90</v>
      </c>
      <c r="AB1073" s="117" t="s">
        <v>75</v>
      </c>
      <c r="AC1073" s="130" t="s">
        <v>606</v>
      </c>
      <c r="AD1073" s="26" t="s">
        <v>78</v>
      </c>
      <c r="AE1073" s="72" t="str">
        <f>VLOOKUP(AD1073,cs_lookup!$A$2:$B$54,2,FALSE)</f>
        <v>1</v>
      </c>
    </row>
    <row r="1074" spans="1:31" x14ac:dyDescent="0.25">
      <c r="A1074" s="21">
        <v>0.40806147852058527</v>
      </c>
      <c r="B1074" s="21">
        <v>0.49610698277434617</v>
      </c>
      <c r="C1074" s="21">
        <v>9.5358021433501597E-2</v>
      </c>
      <c r="D1074" s="22">
        <f t="shared" ref="D1074:F1137" si="85">(100%/A1074)</f>
        <v>2.4506111275817317</v>
      </c>
      <c r="E1074" s="23">
        <f t="shared" si="85"/>
        <v>2.0156942649905196</v>
      </c>
      <c r="F1074" s="23">
        <f t="shared" si="85"/>
        <v>10.486794765318773</v>
      </c>
      <c r="G1074" s="125">
        <v>3.4679606108177552E-2</v>
      </c>
      <c r="H1074" s="8">
        <f t="shared" si="78"/>
        <v>1.0346796061081776</v>
      </c>
      <c r="I1074" s="5">
        <f t="shared" si="79"/>
        <v>2.3684734028917509</v>
      </c>
      <c r="J1074" s="5">
        <f t="shared" si="80"/>
        <v>1.9481337537639407</v>
      </c>
      <c r="K1074" s="5">
        <f t="shared" si="81"/>
        <v>10.135306333874295</v>
      </c>
      <c r="L1074">
        <v>4.16</v>
      </c>
      <c r="M1074">
        <v>3.52</v>
      </c>
      <c r="N1074">
        <v>1.96</v>
      </c>
      <c r="O1074" s="5">
        <f t="shared" si="82"/>
        <v>4.304267161410019</v>
      </c>
      <c r="P1074" s="5">
        <f t="shared" si="83"/>
        <v>3.6420722135007848</v>
      </c>
      <c r="Q1074" s="5">
        <f t="shared" si="84"/>
        <v>2.0279720279720279</v>
      </c>
      <c r="R1074" s="6">
        <f t="shared" ref="R1074:T1137" si="86">(1/O1074)</f>
        <v>0.23232758620689653</v>
      </c>
      <c r="S1074" s="6">
        <f t="shared" si="86"/>
        <v>0.27456896551724141</v>
      </c>
      <c r="T1074" s="6">
        <f t="shared" si="86"/>
        <v>0.49310344827586211</v>
      </c>
      <c r="U1074">
        <f t="shared" ref="U1074:W1137" si="87">(L1074/I1074)</f>
        <v>1.7564056218325748</v>
      </c>
      <c r="V1074">
        <f t="shared" si="87"/>
        <v>1.8068574568861586</v>
      </c>
      <c r="W1074">
        <f t="shared" si="87"/>
        <v>0.19338340010989835</v>
      </c>
      <c r="X1074" t="s">
        <v>376</v>
      </c>
      <c r="Y1074" t="s">
        <v>378</v>
      </c>
      <c r="Z1074" t="s">
        <v>275</v>
      </c>
      <c r="AA1074" s="26" t="s">
        <v>84</v>
      </c>
      <c r="AB1074" s="26" t="s">
        <v>78</v>
      </c>
      <c r="AC1074" s="128" t="s">
        <v>606</v>
      </c>
      <c r="AD1074" s="72" t="s">
        <v>76</v>
      </c>
      <c r="AE1074" s="72" t="str">
        <f>VLOOKUP(AD1074,cs_lookup!$A$2:$B$54,2,FALSE)</f>
        <v>2</v>
      </c>
    </row>
    <row r="1075" spans="1:31" x14ac:dyDescent="0.25">
      <c r="A1075" s="21">
        <v>0.67743535165060587</v>
      </c>
      <c r="B1075" s="21">
        <v>0.18487486013648791</v>
      </c>
      <c r="C1075" s="21">
        <v>0.12986677978948458</v>
      </c>
      <c r="D1075" s="22">
        <f t="shared" si="85"/>
        <v>1.4761556177478026</v>
      </c>
      <c r="E1075" s="23">
        <f t="shared" si="85"/>
        <v>5.4090642679146752</v>
      </c>
      <c r="F1075" s="23">
        <f t="shared" si="85"/>
        <v>7.7001986314052795</v>
      </c>
      <c r="G1075" s="125">
        <v>2.9185306627353302E-2</v>
      </c>
      <c r="H1075" s="8">
        <f t="shared" si="78"/>
        <v>1.0291853066273533</v>
      </c>
      <c r="I1075" s="5">
        <f t="shared" si="79"/>
        <v>1.4342952704845484</v>
      </c>
      <c r="J1075" s="5">
        <f t="shared" si="80"/>
        <v>5.2556757593442649</v>
      </c>
      <c r="K1075" s="5">
        <f t="shared" si="81"/>
        <v>7.4818388698521927</v>
      </c>
      <c r="L1075">
        <v>1.66</v>
      </c>
      <c r="M1075">
        <v>3.95</v>
      </c>
      <c r="N1075">
        <v>5.76</v>
      </c>
      <c r="O1075" s="5">
        <f t="shared" si="82"/>
        <v>1.7084476090014065</v>
      </c>
      <c r="P1075" s="5">
        <f t="shared" si="83"/>
        <v>4.0652819611780453</v>
      </c>
      <c r="Q1075" s="5">
        <f t="shared" si="84"/>
        <v>5.9281073661735544</v>
      </c>
      <c r="R1075" s="6">
        <f t="shared" si="86"/>
        <v>0.58532669935632586</v>
      </c>
      <c r="S1075" s="6">
        <f t="shared" si="86"/>
        <v>0.24598539770417746</v>
      </c>
      <c r="T1075" s="6">
        <f t="shared" si="86"/>
        <v>0.1686879029394967</v>
      </c>
      <c r="U1075">
        <f t="shared" si="87"/>
        <v>1.1573628067805046</v>
      </c>
      <c r="V1075">
        <f t="shared" si="87"/>
        <v>0.75156843398817852</v>
      </c>
      <c r="W1075">
        <f t="shared" si="87"/>
        <v>0.76986421389128246</v>
      </c>
      <c r="X1075" t="s">
        <v>525</v>
      </c>
      <c r="Y1075" t="s">
        <v>524</v>
      </c>
      <c r="Z1075" t="s">
        <v>277</v>
      </c>
      <c r="AA1075" s="26" t="s">
        <v>84</v>
      </c>
      <c r="AB1075" s="26" t="s">
        <v>86</v>
      </c>
      <c r="AC1075" s="128" t="s">
        <v>606</v>
      </c>
      <c r="AD1075" s="72" t="s">
        <v>79</v>
      </c>
      <c r="AE1075" s="72" t="str">
        <f>VLOOKUP(AD1075,cs_lookup!$A$2:$B$54,2,FALSE)</f>
        <v>2</v>
      </c>
    </row>
    <row r="1076" spans="1:31" x14ac:dyDescent="0.25">
      <c r="A1076" s="21">
        <v>0.61148389970730233</v>
      </c>
      <c r="B1076" s="21">
        <v>0.21435030698368429</v>
      </c>
      <c r="C1076" s="21">
        <v>0.16631073137929661</v>
      </c>
      <c r="D1076" s="22">
        <f t="shared" si="85"/>
        <v>1.6353660341321625</v>
      </c>
      <c r="E1076" s="23">
        <f t="shared" si="85"/>
        <v>4.6652604051372641</v>
      </c>
      <c r="F1076" s="23">
        <f t="shared" si="85"/>
        <v>6.0128410939360837</v>
      </c>
      <c r="G1076" s="125">
        <v>3.3319117568283874E-2</v>
      </c>
      <c r="H1076" s="8">
        <f t="shared" si="78"/>
        <v>1.0333191175682839</v>
      </c>
      <c r="I1076" s="5">
        <f t="shared" si="79"/>
        <v>1.5826340636962948</v>
      </c>
      <c r="J1076" s="5">
        <f t="shared" si="80"/>
        <v>4.5148302453902618</v>
      </c>
      <c r="K1076" s="5">
        <f t="shared" si="81"/>
        <v>5.818958530532309</v>
      </c>
      <c r="L1076">
        <v>1.39</v>
      </c>
      <c r="M1076">
        <v>5.05</v>
      </c>
      <c r="N1076">
        <v>8.6300000000000008</v>
      </c>
      <c r="O1076" s="5">
        <f t="shared" si="82"/>
        <v>1.4363135734199144</v>
      </c>
      <c r="P1076" s="5">
        <f t="shared" si="83"/>
        <v>5.2182615437198336</v>
      </c>
      <c r="Q1076" s="5">
        <f t="shared" si="84"/>
        <v>8.9175439846142908</v>
      </c>
      <c r="R1076" s="6">
        <f t="shared" si="86"/>
        <v>0.69622679789829178</v>
      </c>
      <c r="S1076" s="6">
        <f t="shared" si="86"/>
        <v>0.19163470278784661</v>
      </c>
      <c r="T1076" s="6">
        <f t="shared" si="86"/>
        <v>0.11213849931386156</v>
      </c>
      <c r="U1076">
        <f t="shared" si="87"/>
        <v>0.87828262507734001</v>
      </c>
      <c r="V1076">
        <f t="shared" si="87"/>
        <v>1.1185359638175008</v>
      </c>
      <c r="W1076">
        <f t="shared" si="87"/>
        <v>1.4830832621882497</v>
      </c>
      <c r="X1076" t="s">
        <v>538</v>
      </c>
      <c r="Y1076" t="s">
        <v>537</v>
      </c>
      <c r="Z1076" t="s">
        <v>277</v>
      </c>
      <c r="AA1076" s="26" t="s">
        <v>84</v>
      </c>
      <c r="AB1076" s="26" t="s">
        <v>86</v>
      </c>
      <c r="AC1076" s="128" t="s">
        <v>606</v>
      </c>
      <c r="AD1076" s="72" t="s">
        <v>100</v>
      </c>
      <c r="AE1076" s="72" t="str">
        <f>VLOOKUP(AD1076,cs_lookup!$A$2:$B$54,2,FALSE)</f>
        <v>1</v>
      </c>
    </row>
    <row r="1077" spans="1:31" x14ac:dyDescent="0.25">
      <c r="A1077" s="21">
        <v>0.16373450557541797</v>
      </c>
      <c r="B1077" s="21">
        <v>0.29828614115260949</v>
      </c>
      <c r="C1077" s="21">
        <v>0.48338509460710932</v>
      </c>
      <c r="D1077" s="22">
        <f t="shared" si="85"/>
        <v>6.1074481306531245</v>
      </c>
      <c r="E1077" s="23">
        <f t="shared" si="85"/>
        <v>3.3524856238237999</v>
      </c>
      <c r="F1077" s="23">
        <f t="shared" si="85"/>
        <v>2.0687439707109507</v>
      </c>
      <c r="G1077" s="125">
        <v>2.743671829278993E-2</v>
      </c>
      <c r="H1077" s="8">
        <f t="shared" si="78"/>
        <v>1.0274367182927899</v>
      </c>
      <c r="I1077" s="5">
        <f t="shared" si="79"/>
        <v>5.9443545494474703</v>
      </c>
      <c r="J1077" s="5">
        <f t="shared" si="80"/>
        <v>3.2629606905565525</v>
      </c>
      <c r="K1077" s="5">
        <f t="shared" si="81"/>
        <v>2.0135001347318191</v>
      </c>
      <c r="L1077">
        <v>2.5099999999999998</v>
      </c>
      <c r="M1077">
        <v>3.22</v>
      </c>
      <c r="N1077">
        <v>3.14</v>
      </c>
      <c r="O1077" s="5">
        <f t="shared" si="82"/>
        <v>2.5788661629149026</v>
      </c>
      <c r="P1077" s="5">
        <f t="shared" si="83"/>
        <v>3.308346232902784</v>
      </c>
      <c r="Q1077" s="5">
        <f t="shared" si="84"/>
        <v>3.2261512954393603</v>
      </c>
      <c r="R1077" s="6">
        <f t="shared" si="86"/>
        <v>0.38776731199950915</v>
      </c>
      <c r="S1077" s="6">
        <f t="shared" si="86"/>
        <v>0.3022658239499279</v>
      </c>
      <c r="T1077" s="6">
        <f t="shared" si="86"/>
        <v>0.30996686405056301</v>
      </c>
      <c r="U1077">
        <f t="shared" si="87"/>
        <v>0.42224937613004682</v>
      </c>
      <c r="V1077">
        <f t="shared" si="87"/>
        <v>0.98683383140934355</v>
      </c>
      <c r="W1077">
        <f t="shared" si="87"/>
        <v>1.5594734491628037</v>
      </c>
      <c r="X1077" t="s">
        <v>527</v>
      </c>
      <c r="Y1077" t="s">
        <v>526</v>
      </c>
      <c r="Z1077" t="s">
        <v>277</v>
      </c>
      <c r="AA1077" s="26" t="s">
        <v>90</v>
      </c>
      <c r="AB1077" s="26" t="s">
        <v>75</v>
      </c>
      <c r="AC1077" s="128" t="s">
        <v>606</v>
      </c>
      <c r="AD1077" s="72" t="s">
        <v>99</v>
      </c>
      <c r="AE1077" s="72" t="str">
        <f>VLOOKUP(AD1077,cs_lookup!$A$2:$B$54,2,FALSE)</f>
        <v>1</v>
      </c>
    </row>
    <row r="1078" spans="1:31" x14ac:dyDescent="0.25">
      <c r="A1078" s="21">
        <v>0.38402570934892744</v>
      </c>
      <c r="B1078" s="21">
        <v>0.28633744366334551</v>
      </c>
      <c r="C1078" s="21">
        <v>0.30805899710323231</v>
      </c>
      <c r="D1078" s="22">
        <f t="shared" si="85"/>
        <v>2.6039923256580608</v>
      </c>
      <c r="E1078" s="23">
        <f t="shared" si="85"/>
        <v>3.4923829283596119</v>
      </c>
      <c r="F1078" s="23">
        <f t="shared" si="85"/>
        <v>3.2461314534010977</v>
      </c>
      <c r="G1078" s="125">
        <v>2.6894284845721206E-2</v>
      </c>
      <c r="H1078" s="8">
        <f t="shared" si="78"/>
        <v>1.0268942848457212</v>
      </c>
      <c r="I1078" s="5">
        <f t="shared" si="79"/>
        <v>2.5357939605723678</v>
      </c>
      <c r="J1078" s="5">
        <f t="shared" si="80"/>
        <v>3.4009176795489728</v>
      </c>
      <c r="K1078" s="5">
        <f t="shared" si="81"/>
        <v>3.1611155123808978</v>
      </c>
      <c r="L1078">
        <v>3.06</v>
      </c>
      <c r="M1078">
        <v>3.2</v>
      </c>
      <c r="N1078">
        <v>2.58</v>
      </c>
      <c r="O1078" s="5">
        <f t="shared" si="82"/>
        <v>3.1422965116279071</v>
      </c>
      <c r="P1078" s="5">
        <f t="shared" si="83"/>
        <v>3.2860617115063082</v>
      </c>
      <c r="Q1078" s="5">
        <f t="shared" si="84"/>
        <v>2.6493872549019608</v>
      </c>
      <c r="R1078" s="6">
        <f t="shared" si="86"/>
        <v>0.31823858642860448</v>
      </c>
      <c r="S1078" s="6">
        <f t="shared" si="86"/>
        <v>0.30431564827235302</v>
      </c>
      <c r="T1078" s="6">
        <f t="shared" si="86"/>
        <v>0.3774457652990425</v>
      </c>
      <c r="U1078">
        <f t="shared" si="87"/>
        <v>1.2067226468625671</v>
      </c>
      <c r="V1078">
        <f t="shared" si="87"/>
        <v>0.94092251019271411</v>
      </c>
      <c r="W1078">
        <f t="shared" si="87"/>
        <v>0.81616758068318374</v>
      </c>
      <c r="X1078" t="s">
        <v>534</v>
      </c>
      <c r="Y1078" t="s">
        <v>533</v>
      </c>
      <c r="Z1078" t="s">
        <v>277</v>
      </c>
      <c r="AA1078" s="26" t="s">
        <v>90</v>
      </c>
      <c r="AB1078" s="26" t="s">
        <v>75</v>
      </c>
      <c r="AC1078" s="128" t="s">
        <v>606</v>
      </c>
      <c r="AD1078" s="72" t="s">
        <v>76</v>
      </c>
      <c r="AE1078" s="72" t="str">
        <f>VLOOKUP(AD1078,cs_lookup!$A$2:$B$54,2,FALSE)</f>
        <v>2</v>
      </c>
    </row>
    <row r="1079" spans="1:31" x14ac:dyDescent="0.25">
      <c r="A1079" s="21">
        <v>0.13996783463945986</v>
      </c>
      <c r="B1079" s="21">
        <v>0.17648340711746943</v>
      </c>
      <c r="C1079" s="21">
        <v>0.59496035446368867</v>
      </c>
      <c r="D1079" s="22">
        <f t="shared" si="85"/>
        <v>7.1444986098118797</v>
      </c>
      <c r="E1079" s="23">
        <f t="shared" si="85"/>
        <v>5.6662550680154773</v>
      </c>
      <c r="F1079" s="23">
        <f t="shared" si="85"/>
        <v>1.6807842615016317</v>
      </c>
      <c r="G1079" s="125">
        <v>2.7653317964353885E-2</v>
      </c>
      <c r="H1079" s="8">
        <f t="shared" si="78"/>
        <v>1.0276533179643539</v>
      </c>
      <c r="I1079" s="5">
        <f t="shared" si="79"/>
        <v>6.9522459422056766</v>
      </c>
      <c r="J1079" s="5">
        <f t="shared" si="80"/>
        <v>5.5137807361334499</v>
      </c>
      <c r="K1079" s="5">
        <f t="shared" si="81"/>
        <v>1.6355557191515173</v>
      </c>
      <c r="L1079">
        <v>2.38</v>
      </c>
      <c r="M1079">
        <v>3.39</v>
      </c>
      <c r="N1079">
        <v>3.2</v>
      </c>
      <c r="O1079" s="5">
        <f t="shared" si="82"/>
        <v>2.4458148967551621</v>
      </c>
      <c r="P1079" s="5">
        <f t="shared" si="83"/>
        <v>3.4837447478991597</v>
      </c>
      <c r="Q1079" s="5">
        <f t="shared" si="84"/>
        <v>3.2884906174859325</v>
      </c>
      <c r="R1079" s="6">
        <f t="shared" si="86"/>
        <v>0.40886168504684878</v>
      </c>
      <c r="S1079" s="6">
        <f t="shared" si="86"/>
        <v>0.28704743669955751</v>
      </c>
      <c r="T1079" s="6">
        <f t="shared" si="86"/>
        <v>0.30409087825359371</v>
      </c>
      <c r="U1079">
        <f t="shared" si="87"/>
        <v>0.34233541502775411</v>
      </c>
      <c r="V1079">
        <f t="shared" si="87"/>
        <v>0.61482314263683335</v>
      </c>
      <c r="W1079">
        <f t="shared" si="87"/>
        <v>1.956521543429945</v>
      </c>
      <c r="X1079" t="s">
        <v>532</v>
      </c>
      <c r="Y1079" t="s">
        <v>531</v>
      </c>
      <c r="Z1079" t="s">
        <v>277</v>
      </c>
      <c r="AA1079" s="26" t="s">
        <v>85</v>
      </c>
      <c r="AB1079" s="26" t="s">
        <v>79</v>
      </c>
      <c r="AC1079" s="128" t="s">
        <v>606</v>
      </c>
      <c r="AD1079" s="72" t="s">
        <v>78</v>
      </c>
      <c r="AE1079" s="72" t="str">
        <f>VLOOKUP(AD1079,cs_lookup!$A$2:$B$54,2,FALSE)</f>
        <v>1</v>
      </c>
    </row>
    <row r="1080" spans="1:31" x14ac:dyDescent="0.25">
      <c r="A1080" s="21">
        <v>0.10569400237295708</v>
      </c>
      <c r="B1080" s="21">
        <v>0.17558722161965074</v>
      </c>
      <c r="C1080" s="21">
        <v>0.61400440148180835</v>
      </c>
      <c r="D1080" s="22">
        <f t="shared" si="85"/>
        <v>9.4612747890022231</v>
      </c>
      <c r="E1080" s="23">
        <f t="shared" si="85"/>
        <v>5.6951752569224867</v>
      </c>
      <c r="F1080" s="23">
        <f t="shared" si="85"/>
        <v>1.6286528200557662</v>
      </c>
      <c r="G1080" s="125">
        <v>2.8275248223685212E-2</v>
      </c>
      <c r="H1080" s="8">
        <f t="shared" si="78"/>
        <v>1.0282752482236852</v>
      </c>
      <c r="I1080" s="5">
        <f t="shared" si="79"/>
        <v>9.2011110890263019</v>
      </c>
      <c r="J1080" s="5">
        <f t="shared" si="80"/>
        <v>5.5385707929474446</v>
      </c>
      <c r="K1080" s="5">
        <f t="shared" si="81"/>
        <v>1.5838685438254156</v>
      </c>
      <c r="L1080">
        <v>3.21</v>
      </c>
      <c r="M1080">
        <v>3.5</v>
      </c>
      <c r="N1080">
        <v>2.3199999999999998</v>
      </c>
      <c r="O1080" s="5">
        <f t="shared" si="82"/>
        <v>3.3007635467980294</v>
      </c>
      <c r="P1080" s="5">
        <f t="shared" si="83"/>
        <v>3.5989633687828984</v>
      </c>
      <c r="Q1080" s="5">
        <f t="shared" si="84"/>
        <v>2.3855985758789497</v>
      </c>
      <c r="R1080" s="6">
        <f t="shared" si="86"/>
        <v>0.30296020475931079</v>
      </c>
      <c r="S1080" s="6">
        <f t="shared" si="86"/>
        <v>0.27785778779353931</v>
      </c>
      <c r="T1080" s="6">
        <f t="shared" si="86"/>
        <v>0.41918200744714984</v>
      </c>
      <c r="U1080">
        <f t="shared" si="87"/>
        <v>0.34887091014784116</v>
      </c>
      <c r="V1080">
        <f t="shared" si="87"/>
        <v>0.63193197863548756</v>
      </c>
      <c r="W1080">
        <f t="shared" si="87"/>
        <v>1.4647680257584088</v>
      </c>
      <c r="X1080" t="s">
        <v>553</v>
      </c>
      <c r="Y1080" t="s">
        <v>554</v>
      </c>
      <c r="Z1080" t="s">
        <v>272</v>
      </c>
      <c r="AA1080" s="26" t="s">
        <v>85</v>
      </c>
      <c r="AB1080" s="26" t="s">
        <v>79</v>
      </c>
      <c r="AC1080" s="128" t="s">
        <v>606</v>
      </c>
      <c r="AD1080" s="72" t="s">
        <v>77</v>
      </c>
      <c r="AE1080" s="72" t="str">
        <f>VLOOKUP(AD1080,cs_lookup!$A$2:$B$54,2,FALSE)</f>
        <v>2</v>
      </c>
    </row>
    <row r="1081" spans="1:31" x14ac:dyDescent="0.25">
      <c r="A1081" s="21">
        <v>0.21631598052189074</v>
      </c>
      <c r="B1081" s="21">
        <v>0.2019169548790429</v>
      </c>
      <c r="C1081" s="21">
        <v>0.51994239242483808</v>
      </c>
      <c r="D1081" s="22">
        <f t="shared" si="85"/>
        <v>4.6228669633531858</v>
      </c>
      <c r="E1081" s="23">
        <f t="shared" si="85"/>
        <v>4.9525311066574069</v>
      </c>
      <c r="F1081" s="23">
        <f t="shared" si="85"/>
        <v>1.9232899924476887</v>
      </c>
      <c r="G1081" s="125">
        <v>2.9091221398913625E-2</v>
      </c>
      <c r="H1081" s="8">
        <f t="shared" si="78"/>
        <v>1.0290912213989136</v>
      </c>
      <c r="I1081" s="5">
        <f t="shared" si="79"/>
        <v>4.4921838484532097</v>
      </c>
      <c r="J1081" s="5">
        <f t="shared" si="80"/>
        <v>4.812528766813398</v>
      </c>
      <c r="K1081" s="5">
        <f t="shared" si="81"/>
        <v>1.8689208035738853</v>
      </c>
      <c r="L1081">
        <v>3.7</v>
      </c>
      <c r="M1081">
        <v>3.38</v>
      </c>
      <c r="N1081">
        <v>2.16</v>
      </c>
      <c r="O1081" s="5">
        <f t="shared" si="82"/>
        <v>3.8076375191759806</v>
      </c>
      <c r="P1081" s="5">
        <f t="shared" si="83"/>
        <v>3.4783283283283279</v>
      </c>
      <c r="Q1081" s="5">
        <f t="shared" si="84"/>
        <v>2.2228370382216536</v>
      </c>
      <c r="R1081" s="6">
        <f t="shared" si="86"/>
        <v>0.26263004158452885</v>
      </c>
      <c r="S1081" s="6">
        <f t="shared" si="86"/>
        <v>0.28749442421975052</v>
      </c>
      <c r="T1081" s="6">
        <f t="shared" si="86"/>
        <v>0.44987553419572068</v>
      </c>
      <c r="U1081">
        <f t="shared" si="87"/>
        <v>0.82365284343249179</v>
      </c>
      <c r="V1081">
        <f t="shared" si="87"/>
        <v>0.70233346412556763</v>
      </c>
      <c r="W1081">
        <f t="shared" si="87"/>
        <v>1.1557472076235078</v>
      </c>
      <c r="X1081" t="s">
        <v>344</v>
      </c>
      <c r="Y1081" t="s">
        <v>347</v>
      </c>
      <c r="Z1081" t="s">
        <v>270</v>
      </c>
      <c r="AA1081" s="26" t="s">
        <v>85</v>
      </c>
      <c r="AB1081" s="26" t="s">
        <v>79</v>
      </c>
      <c r="AC1081" s="128" t="s">
        <v>606</v>
      </c>
      <c r="AD1081" s="72" t="s">
        <v>103</v>
      </c>
      <c r="AE1081" s="72" t="str">
        <f>VLOOKUP(AD1081,cs_lookup!$A$2:$B$54,2,FALSE)</f>
        <v>2</v>
      </c>
    </row>
    <row r="1082" spans="1:31" x14ac:dyDescent="0.25">
      <c r="A1082" s="21">
        <v>0.19710235535120019</v>
      </c>
      <c r="B1082" s="21">
        <v>0.19105233120285289</v>
      </c>
      <c r="C1082" s="21">
        <v>0.54413754130920222</v>
      </c>
      <c r="D1082" s="22">
        <f t="shared" si="85"/>
        <v>5.0735060888449741</v>
      </c>
      <c r="E1082" s="23">
        <f t="shared" si="85"/>
        <v>5.2341680088594886</v>
      </c>
      <c r="F1082" s="23">
        <f t="shared" si="85"/>
        <v>1.8377706445212116</v>
      </c>
      <c r="G1082" s="125">
        <v>2.9805728309249435E-2</v>
      </c>
      <c r="H1082" s="8">
        <f t="shared" si="78"/>
        <v>1.0298057283092494</v>
      </c>
      <c r="I1082" s="5">
        <f t="shared" si="79"/>
        <v>4.9266633010235168</v>
      </c>
      <c r="J1082" s="5">
        <f t="shared" si="80"/>
        <v>5.0826751735524178</v>
      </c>
      <c r="K1082" s="5">
        <f t="shared" si="81"/>
        <v>1.7845799396925974</v>
      </c>
      <c r="L1082">
        <v>4.97</v>
      </c>
      <c r="M1082">
        <v>3.84</v>
      </c>
      <c r="N1082">
        <v>1.76</v>
      </c>
      <c r="O1082" s="5">
        <f t="shared" si="82"/>
        <v>5.1181344696969697</v>
      </c>
      <c r="P1082" s="5">
        <f t="shared" si="83"/>
        <v>3.9544539967075178</v>
      </c>
      <c r="Q1082" s="5">
        <f t="shared" si="84"/>
        <v>1.812458081824279</v>
      </c>
      <c r="R1082" s="6">
        <f t="shared" si="86"/>
        <v>0.19538369027244554</v>
      </c>
      <c r="S1082" s="6">
        <f t="shared" si="86"/>
        <v>0.25287941162865996</v>
      </c>
      <c r="T1082" s="6">
        <f t="shared" si="86"/>
        <v>0.55173689809889448</v>
      </c>
      <c r="U1082">
        <f t="shared" si="87"/>
        <v>1.0087963589814388</v>
      </c>
      <c r="V1082">
        <f t="shared" si="87"/>
        <v>0.75550765470541004</v>
      </c>
      <c r="W1082">
        <f t="shared" si="87"/>
        <v>0.98622648436985605</v>
      </c>
      <c r="X1082" t="s">
        <v>346</v>
      </c>
      <c r="Y1082" t="s">
        <v>293</v>
      </c>
      <c r="Z1082" t="s">
        <v>270</v>
      </c>
      <c r="AA1082" s="26" t="s">
        <v>85</v>
      </c>
      <c r="AB1082" s="26" t="s">
        <v>79</v>
      </c>
      <c r="AC1082" s="128" t="s">
        <v>606</v>
      </c>
      <c r="AD1082" s="72" t="s">
        <v>78</v>
      </c>
      <c r="AE1082" s="72" t="str">
        <f>VLOOKUP(AD1082,cs_lookup!$A$2:$B$54,2,FALSE)</f>
        <v>1</v>
      </c>
    </row>
    <row r="1083" spans="1:31" x14ac:dyDescent="0.25">
      <c r="A1083" s="21">
        <v>0.54059465043722466</v>
      </c>
      <c r="B1083" s="21">
        <v>0.28890169353364742</v>
      </c>
      <c r="C1083" s="21">
        <v>0.16533195017649979</v>
      </c>
      <c r="D1083" s="22">
        <f t="shared" si="85"/>
        <v>1.849814827414987</v>
      </c>
      <c r="E1083" s="23">
        <f t="shared" si="85"/>
        <v>3.4613850399029706</v>
      </c>
      <c r="F1083" s="23">
        <f t="shared" si="85"/>
        <v>6.0484376972052409</v>
      </c>
      <c r="G1083" s="125">
        <v>3.316367837332157E-2</v>
      </c>
      <c r="H1083" s="8">
        <f t="shared" si="78"/>
        <v>1.0331636783733216</v>
      </c>
      <c r="I1083" s="5">
        <f t="shared" si="79"/>
        <v>1.7904373393453521</v>
      </c>
      <c r="J1083" s="5">
        <f t="shared" si="80"/>
        <v>3.3502775139683529</v>
      </c>
      <c r="K1083" s="5">
        <f t="shared" si="81"/>
        <v>5.8542879737393445</v>
      </c>
      <c r="L1083">
        <v>2.19</v>
      </c>
      <c r="M1083">
        <v>2.94</v>
      </c>
      <c r="N1083">
        <v>4.2300000000000004</v>
      </c>
      <c r="O1083" s="5">
        <f t="shared" si="82"/>
        <v>2.2626284556375742</v>
      </c>
      <c r="P1083" s="5">
        <f t="shared" si="83"/>
        <v>3.0375012144175653</v>
      </c>
      <c r="Q1083" s="5">
        <f t="shared" si="84"/>
        <v>4.3702823595191509</v>
      </c>
      <c r="R1083" s="6">
        <f t="shared" si="86"/>
        <v>0.44196385734847271</v>
      </c>
      <c r="S1083" s="6">
        <f t="shared" si="86"/>
        <v>0.32921797537182151</v>
      </c>
      <c r="T1083" s="6">
        <f t="shared" si="86"/>
        <v>0.22881816727970569</v>
      </c>
      <c r="U1083">
        <f t="shared" si="87"/>
        <v>1.2231648390447121</v>
      </c>
      <c r="V1083">
        <f t="shared" si="87"/>
        <v>0.87753924495574531</v>
      </c>
      <c r="W1083">
        <f t="shared" si="87"/>
        <v>0.72254730532125622</v>
      </c>
      <c r="X1083" t="s">
        <v>298</v>
      </c>
      <c r="Y1083" t="s">
        <v>350</v>
      </c>
      <c r="Z1083" t="s">
        <v>273</v>
      </c>
      <c r="AA1083" s="26" t="s">
        <v>90</v>
      </c>
      <c r="AB1083" s="26" t="s">
        <v>75</v>
      </c>
      <c r="AC1083" s="128" t="s">
        <v>606</v>
      </c>
      <c r="AD1083" s="72" t="s">
        <v>76</v>
      </c>
      <c r="AE1083" s="72" t="str">
        <f>VLOOKUP(AD1083,cs_lookup!$A$2:$B$54,2,FALSE)</f>
        <v>2</v>
      </c>
    </row>
    <row r="1084" spans="1:31" x14ac:dyDescent="0.25">
      <c r="A1084" s="21">
        <v>0.69965766872056778</v>
      </c>
      <c r="B1084" s="21">
        <v>0.1926146963626163</v>
      </c>
      <c r="C1084" s="21">
        <v>0.10372456275665359</v>
      </c>
      <c r="D1084" s="22">
        <f t="shared" si="85"/>
        <v>1.4292704056666092</v>
      </c>
      <c r="E1084" s="23">
        <f t="shared" si="85"/>
        <v>5.1917118417454535</v>
      </c>
      <c r="F1084" s="23">
        <f t="shared" si="85"/>
        <v>9.640917960252894</v>
      </c>
      <c r="G1084" s="125">
        <v>3.7325924838799818E-2</v>
      </c>
      <c r="H1084" s="8">
        <f t="shared" si="78"/>
        <v>1.0373259248387998</v>
      </c>
      <c r="I1084" s="5">
        <f t="shared" si="79"/>
        <v>1.3778412082863132</v>
      </c>
      <c r="J1084" s="5">
        <f t="shared" si="80"/>
        <v>5.0048993449693686</v>
      </c>
      <c r="K1084" s="5">
        <f t="shared" si="81"/>
        <v>9.294010425653914</v>
      </c>
      <c r="L1084">
        <v>1.67</v>
      </c>
      <c r="M1084">
        <v>3.81</v>
      </c>
      <c r="N1084">
        <v>5.68</v>
      </c>
      <c r="O1084" s="5">
        <f t="shared" si="82"/>
        <v>1.7323342944807956</v>
      </c>
      <c r="P1084" s="5">
        <f t="shared" si="83"/>
        <v>3.9522117736358275</v>
      </c>
      <c r="Q1084" s="5">
        <f t="shared" si="84"/>
        <v>5.8920112530843829</v>
      </c>
      <c r="R1084" s="6">
        <f t="shared" si="86"/>
        <v>0.57725578901600727</v>
      </c>
      <c r="S1084" s="6">
        <f t="shared" si="86"/>
        <v>0.2530228786500609</v>
      </c>
      <c r="T1084" s="6">
        <f t="shared" si="86"/>
        <v>0.16972133233393172</v>
      </c>
      <c r="U1084">
        <f t="shared" si="87"/>
        <v>1.2120409739211231</v>
      </c>
      <c r="V1084">
        <f t="shared" si="87"/>
        <v>0.76125407073962215</v>
      </c>
      <c r="W1084">
        <f t="shared" si="87"/>
        <v>0.61114629098346018</v>
      </c>
      <c r="X1084" t="s">
        <v>475</v>
      </c>
      <c r="Y1084" t="s">
        <v>301</v>
      </c>
      <c r="Z1084" t="s">
        <v>275</v>
      </c>
      <c r="AA1084" s="26" t="s">
        <v>84</v>
      </c>
      <c r="AB1084" s="26" t="s">
        <v>86</v>
      </c>
      <c r="AC1084" s="128" t="s">
        <v>607</v>
      </c>
      <c r="AD1084" s="72" t="s">
        <v>75</v>
      </c>
      <c r="AE1084" s="72" t="str">
        <f>VLOOKUP(AD1084,cs_lookup!$A$2:$B$54,2,FALSE)</f>
        <v>X</v>
      </c>
    </row>
    <row r="1085" spans="1:31" x14ac:dyDescent="0.25">
      <c r="A1085" s="21">
        <v>0.61109455263358736</v>
      </c>
      <c r="B1085" s="21">
        <v>0.2263804636831461</v>
      </c>
      <c r="C1085" s="21">
        <v>0.15624534817293032</v>
      </c>
      <c r="D1085" s="22">
        <f t="shared" si="85"/>
        <v>1.6364079759676742</v>
      </c>
      <c r="E1085" s="23">
        <f t="shared" si="85"/>
        <v>4.4173423082994132</v>
      </c>
      <c r="F1085" s="23">
        <f t="shared" si="85"/>
        <v>6.4001905445096066</v>
      </c>
      <c r="G1085" s="125">
        <v>4.2869982950593188E-2</v>
      </c>
      <c r="H1085" s="8">
        <f t="shared" si="78"/>
        <v>1.0428699829505932</v>
      </c>
      <c r="I1085" s="5">
        <f t="shared" si="79"/>
        <v>1.5691390132236651</v>
      </c>
      <c r="J1085" s="5">
        <f t="shared" si="80"/>
        <v>4.2357555404954912</v>
      </c>
      <c r="K1085" s="5">
        <f t="shared" si="81"/>
        <v>6.1370934528209746</v>
      </c>
      <c r="L1085">
        <v>2.81</v>
      </c>
      <c r="M1085">
        <v>3.34</v>
      </c>
      <c r="N1085">
        <v>2.58</v>
      </c>
      <c r="O1085" s="5">
        <f t="shared" si="82"/>
        <v>2.930464652091167</v>
      </c>
      <c r="P1085" s="5">
        <f t="shared" si="83"/>
        <v>3.4831857430549813</v>
      </c>
      <c r="Q1085" s="5">
        <f t="shared" si="84"/>
        <v>2.6906045560125307</v>
      </c>
      <c r="R1085" s="6">
        <f t="shared" si="86"/>
        <v>0.34124281256435024</v>
      </c>
      <c r="S1085" s="6">
        <f t="shared" si="86"/>
        <v>0.2870935039837797</v>
      </c>
      <c r="T1085" s="6">
        <f t="shared" si="86"/>
        <v>0.37166368345186984</v>
      </c>
      <c r="U1085">
        <f t="shared" si="87"/>
        <v>1.7907909855781927</v>
      </c>
      <c r="V1085">
        <f t="shared" si="87"/>
        <v>0.78852520360731027</v>
      </c>
      <c r="W1085">
        <f t="shared" si="87"/>
        <v>0.4203944456498504</v>
      </c>
      <c r="X1085" t="s">
        <v>302</v>
      </c>
      <c r="Y1085" t="s">
        <v>309</v>
      </c>
      <c r="Z1085" t="s">
        <v>275</v>
      </c>
      <c r="AA1085" s="26" t="s">
        <v>84</v>
      </c>
      <c r="AB1085" s="26" t="s">
        <v>86</v>
      </c>
      <c r="AC1085" s="128" t="s">
        <v>607</v>
      </c>
      <c r="AD1085" s="72" t="s">
        <v>102</v>
      </c>
      <c r="AE1085" s="72" t="str">
        <f>VLOOKUP(AD1085,cs_lookup!$A$2:$B$54,2,FALSE)</f>
        <v>2</v>
      </c>
    </row>
    <row r="1086" spans="1:31" x14ac:dyDescent="0.25">
      <c r="A1086" s="21">
        <v>0.12624760069539542</v>
      </c>
      <c r="B1086" s="21">
        <v>0.18317303969211984</v>
      </c>
      <c r="C1086" s="21">
        <v>0.59642573143754585</v>
      </c>
      <c r="D1086" s="22">
        <f t="shared" si="85"/>
        <v>7.9209426119135156</v>
      </c>
      <c r="E1086" s="23">
        <f t="shared" si="85"/>
        <v>5.4593186949390367</v>
      </c>
      <c r="F1086" s="23">
        <f t="shared" si="85"/>
        <v>1.6766546902490811</v>
      </c>
      <c r="G1086" s="125">
        <v>3.4334281398312516E-2</v>
      </c>
      <c r="H1086" s="8">
        <f t="shared" si="78"/>
        <v>1.0343342813983125</v>
      </c>
      <c r="I1086" s="5">
        <f t="shared" si="79"/>
        <v>7.6580103302824147</v>
      </c>
      <c r="J1086" s="5">
        <f t="shared" si="80"/>
        <v>5.2780989599983137</v>
      </c>
      <c r="K1086" s="5">
        <f t="shared" si="81"/>
        <v>1.6209988592686091</v>
      </c>
      <c r="L1086">
        <v>4.1500000000000004</v>
      </c>
      <c r="M1086">
        <v>3.38</v>
      </c>
      <c r="N1086">
        <v>2.0099999999999998</v>
      </c>
      <c r="O1086" s="5">
        <f t="shared" si="82"/>
        <v>4.2924872678029971</v>
      </c>
      <c r="P1086" s="5">
        <f t="shared" si="83"/>
        <v>3.4960498711262962</v>
      </c>
      <c r="Q1086" s="5">
        <f t="shared" si="84"/>
        <v>2.0790119056106078</v>
      </c>
      <c r="R1086" s="6">
        <f t="shared" si="86"/>
        <v>0.23296516392739941</v>
      </c>
      <c r="S1086" s="6">
        <f t="shared" si="86"/>
        <v>0.28603710955583067</v>
      </c>
      <c r="T1086" s="6">
        <f t="shared" si="86"/>
        <v>0.48099772651677003</v>
      </c>
      <c r="U1086">
        <f t="shared" si="87"/>
        <v>0.54191621857566175</v>
      </c>
      <c r="V1086">
        <f t="shared" si="87"/>
        <v>0.64038208180944756</v>
      </c>
      <c r="W1086">
        <f t="shared" si="87"/>
        <v>1.2399761964711729</v>
      </c>
      <c r="X1086" t="s">
        <v>479</v>
      </c>
      <c r="Y1086" t="s">
        <v>305</v>
      </c>
      <c r="Z1086" t="s">
        <v>275</v>
      </c>
      <c r="AA1086" s="26" t="s">
        <v>85</v>
      </c>
      <c r="AB1086" s="26" t="s">
        <v>79</v>
      </c>
      <c r="AC1086" s="128" t="s">
        <v>607</v>
      </c>
      <c r="AD1086" s="72" t="s">
        <v>78</v>
      </c>
      <c r="AE1086" s="72" t="str">
        <f>VLOOKUP(AD1086,cs_lookup!$A$2:$B$54,2,FALSE)</f>
        <v>1</v>
      </c>
    </row>
    <row r="1087" spans="1:31" x14ac:dyDescent="0.25">
      <c r="A1087" s="21">
        <v>0.72028411296101802</v>
      </c>
      <c r="B1087" s="21">
        <v>0.21866274115934248</v>
      </c>
      <c r="C1087" s="21">
        <v>5.9982125861104275E-2</v>
      </c>
      <c r="D1087" s="22">
        <f t="shared" si="85"/>
        <v>1.3883410476583984</v>
      </c>
      <c r="E1087" s="23">
        <f t="shared" si="85"/>
        <v>4.5732528308116587</v>
      </c>
      <c r="F1087" s="23">
        <f t="shared" si="85"/>
        <v>16.671633184786057</v>
      </c>
      <c r="G1087" s="125">
        <v>4.6352884588178656E-2</v>
      </c>
      <c r="H1087" s="8">
        <f t="shared" si="78"/>
        <v>1.0463528845881787</v>
      </c>
      <c r="I1087" s="5">
        <f t="shared" si="79"/>
        <v>1.3268382666186453</v>
      </c>
      <c r="J1087" s="5">
        <f t="shared" si="80"/>
        <v>4.3706601263985521</v>
      </c>
      <c r="K1087" s="5">
        <f t="shared" si="81"/>
        <v>15.933088569204493</v>
      </c>
      <c r="L1087">
        <v>1.87</v>
      </c>
      <c r="M1087">
        <v>3.57</v>
      </c>
      <c r="N1087">
        <v>4.32</v>
      </c>
      <c r="O1087" s="5">
        <f t="shared" si="82"/>
        <v>1.9566798941798942</v>
      </c>
      <c r="P1087" s="5">
        <f t="shared" si="83"/>
        <v>3.7354797979797976</v>
      </c>
      <c r="Q1087" s="5">
        <f t="shared" si="84"/>
        <v>4.5202444614209325</v>
      </c>
      <c r="R1087" s="6">
        <f t="shared" si="86"/>
        <v>0.51106979888456994</v>
      </c>
      <c r="S1087" s="6">
        <f t="shared" si="86"/>
        <v>0.26770322798715568</v>
      </c>
      <c r="T1087" s="6">
        <f t="shared" si="86"/>
        <v>0.22122697312827444</v>
      </c>
      <c r="U1087">
        <f t="shared" si="87"/>
        <v>1.4093654419280237</v>
      </c>
      <c r="V1087">
        <f t="shared" si="87"/>
        <v>0.81681025217160952</v>
      </c>
      <c r="W1087">
        <f t="shared" si="87"/>
        <v>0.27113387220790985</v>
      </c>
      <c r="X1087" t="s">
        <v>478</v>
      </c>
      <c r="Y1087" t="s">
        <v>377</v>
      </c>
      <c r="Z1087" t="s">
        <v>275</v>
      </c>
      <c r="AA1087" s="26" t="s">
        <v>84</v>
      </c>
      <c r="AB1087" s="26" t="s">
        <v>94</v>
      </c>
      <c r="AC1087" s="128" t="s">
        <v>607</v>
      </c>
      <c r="AD1087" s="72" t="s">
        <v>99</v>
      </c>
      <c r="AE1087" s="72" t="str">
        <f>VLOOKUP(AD1087,cs_lookup!$A$2:$B$54,2,FALSE)</f>
        <v>1</v>
      </c>
    </row>
    <row r="1088" spans="1:31" x14ac:dyDescent="0.25">
      <c r="A1088" s="21">
        <v>0.26905786193864656</v>
      </c>
      <c r="B1088" s="21">
        <v>0.23248527073157518</v>
      </c>
      <c r="C1088" s="21">
        <v>0.45078901665918725</v>
      </c>
      <c r="D1088" s="22">
        <f t="shared" si="85"/>
        <v>3.7166726621355175</v>
      </c>
      <c r="E1088" s="23">
        <f t="shared" si="85"/>
        <v>4.3013477664767352</v>
      </c>
      <c r="F1088" s="23">
        <f t="shared" si="85"/>
        <v>2.2183326634952953</v>
      </c>
      <c r="G1088" s="125">
        <v>4.3620588830382001E-2</v>
      </c>
      <c r="H1088" s="8">
        <f t="shared" si="78"/>
        <v>1.043620588830382</v>
      </c>
      <c r="I1088" s="5">
        <f t="shared" si="79"/>
        <v>3.5613255448523757</v>
      </c>
      <c r="J1088" s="5">
        <f t="shared" si="80"/>
        <v>4.1215627714832541</v>
      </c>
      <c r="K1088" s="5">
        <f t="shared" si="81"/>
        <v>2.1256122073841506</v>
      </c>
      <c r="L1088">
        <v>2.2599999999999998</v>
      </c>
      <c r="M1088">
        <v>3.23</v>
      </c>
      <c r="N1088">
        <v>3.43</v>
      </c>
      <c r="O1088" s="5">
        <f t="shared" si="82"/>
        <v>2.3585825307566632</v>
      </c>
      <c r="P1088" s="5">
        <f t="shared" si="83"/>
        <v>3.3708945019221339</v>
      </c>
      <c r="Q1088" s="5">
        <f t="shared" si="84"/>
        <v>3.5796186196882105</v>
      </c>
      <c r="R1088" s="6">
        <f t="shared" si="86"/>
        <v>0.42398346759533884</v>
      </c>
      <c r="S1088" s="6">
        <f t="shared" si="86"/>
        <v>0.2966571630852835</v>
      </c>
      <c r="T1088" s="6">
        <f t="shared" si="86"/>
        <v>0.27935936931937777</v>
      </c>
      <c r="U1088">
        <f t="shared" si="87"/>
        <v>0.63459517293122991</v>
      </c>
      <c r="V1088">
        <f t="shared" si="87"/>
        <v>0.78368332088694559</v>
      </c>
      <c r="W1088">
        <f t="shared" si="87"/>
        <v>1.6136527575841657</v>
      </c>
      <c r="X1088" t="s">
        <v>370</v>
      </c>
      <c r="Y1088" t="s">
        <v>284</v>
      </c>
      <c r="Z1088" t="s">
        <v>275</v>
      </c>
      <c r="AA1088" s="26" t="s">
        <v>85</v>
      </c>
      <c r="AB1088" s="26" t="s">
        <v>79</v>
      </c>
      <c r="AC1088" s="128" t="s">
        <v>607</v>
      </c>
      <c r="AD1088" s="72" t="s">
        <v>94</v>
      </c>
      <c r="AE1088" s="72" t="str">
        <f>VLOOKUP(AD1088,cs_lookup!$A$2:$B$54,2,FALSE)</f>
        <v>1</v>
      </c>
    </row>
    <row r="1089" spans="1:31" x14ac:dyDescent="0.25">
      <c r="A1089" s="21">
        <v>0.58834488068136281</v>
      </c>
      <c r="B1089" s="21">
        <v>0.24822660706959443</v>
      </c>
      <c r="C1089" s="21">
        <v>0.15778336034306881</v>
      </c>
      <c r="D1089" s="22">
        <f t="shared" si="85"/>
        <v>1.6996833538211449</v>
      </c>
      <c r="E1089" s="23">
        <f t="shared" si="85"/>
        <v>4.02857699988476</v>
      </c>
      <c r="F1089" s="23">
        <f t="shared" si="85"/>
        <v>6.3378039219452367</v>
      </c>
      <c r="G1089" s="125">
        <v>3.3262228914402669E-2</v>
      </c>
      <c r="H1089" s="8">
        <f t="shared" si="78"/>
        <v>1.0332622289144027</v>
      </c>
      <c r="I1089" s="5">
        <f t="shared" si="79"/>
        <v>1.6449680499856438</v>
      </c>
      <c r="J1089" s="5">
        <f t="shared" si="80"/>
        <v>3.8988911886553579</v>
      </c>
      <c r="K1089" s="5">
        <f t="shared" si="81"/>
        <v>6.133780704056174</v>
      </c>
      <c r="L1089">
        <v>2.16</v>
      </c>
      <c r="M1089">
        <v>3.85</v>
      </c>
      <c r="N1089">
        <v>3.22</v>
      </c>
      <c r="O1089" s="5">
        <f t="shared" si="82"/>
        <v>2.2318464144551098</v>
      </c>
      <c r="P1089" s="5">
        <f t="shared" si="83"/>
        <v>3.9780595813204505</v>
      </c>
      <c r="Q1089" s="5">
        <f t="shared" si="84"/>
        <v>3.3271043771043769</v>
      </c>
      <c r="R1089" s="6">
        <f t="shared" si="86"/>
        <v>0.44805950513586001</v>
      </c>
      <c r="S1089" s="6">
        <f t="shared" si="86"/>
        <v>0.25137883924505394</v>
      </c>
      <c r="T1089" s="6">
        <f t="shared" si="86"/>
        <v>0.30056165561908621</v>
      </c>
      <c r="U1089">
        <f t="shared" si="87"/>
        <v>1.3130954124117189</v>
      </c>
      <c r="V1089">
        <f t="shared" si="87"/>
        <v>0.98746023259186688</v>
      </c>
      <c r="W1089">
        <f t="shared" si="87"/>
        <v>0.52496170883166138</v>
      </c>
      <c r="X1089" t="s">
        <v>310</v>
      </c>
      <c r="Y1089" t="s">
        <v>381</v>
      </c>
      <c r="Z1089" t="s">
        <v>268</v>
      </c>
      <c r="AA1089" s="26" t="s">
        <v>84</v>
      </c>
      <c r="AB1089" s="26" t="s">
        <v>86</v>
      </c>
      <c r="AC1089" s="128" t="s">
        <v>607</v>
      </c>
      <c r="AD1089" s="72" t="s">
        <v>103</v>
      </c>
      <c r="AE1089" s="72" t="str">
        <f>VLOOKUP(AD1089,cs_lookup!$A$2:$B$54,2,FALSE)</f>
        <v>2</v>
      </c>
    </row>
    <row r="1090" spans="1:31" x14ac:dyDescent="0.25">
      <c r="A1090" s="21">
        <v>0.54741687817338647</v>
      </c>
      <c r="B1090" s="21">
        <v>0.26889948561880905</v>
      </c>
      <c r="C1090" s="21">
        <v>0.1769872329806999</v>
      </c>
      <c r="D1090" s="22">
        <f t="shared" si="85"/>
        <v>1.8267613584308673</v>
      </c>
      <c r="E1090" s="23">
        <f t="shared" si="85"/>
        <v>3.7188617066289091</v>
      </c>
      <c r="F1090" s="23">
        <f t="shared" si="85"/>
        <v>5.6501250579415974</v>
      </c>
      <c r="G1090" s="125">
        <v>2.6887940082053197E-2</v>
      </c>
      <c r="H1090" s="8">
        <f t="shared" si="78"/>
        <v>1.0268879400820532</v>
      </c>
      <c r="I1090" s="5">
        <f t="shared" si="79"/>
        <v>1.778929605780452</v>
      </c>
      <c r="J1090" s="5">
        <f t="shared" si="80"/>
        <v>3.6214873711845859</v>
      </c>
      <c r="K1090" s="5">
        <f t="shared" si="81"/>
        <v>5.5021826992048668</v>
      </c>
      <c r="L1090">
        <v>2.23</v>
      </c>
      <c r="M1090">
        <v>3.76</v>
      </c>
      <c r="N1090">
        <v>3.2</v>
      </c>
      <c r="O1090" s="5">
        <f t="shared" si="82"/>
        <v>2.2899601063829786</v>
      </c>
      <c r="P1090" s="5">
        <f t="shared" si="83"/>
        <v>3.86109865470852</v>
      </c>
      <c r="Q1090" s="5">
        <f t="shared" si="84"/>
        <v>3.2860414082625704</v>
      </c>
      <c r="R1090" s="6">
        <f t="shared" si="86"/>
        <v>0.43668883017333993</v>
      </c>
      <c r="S1090" s="6">
        <f t="shared" si="86"/>
        <v>0.25899364129961383</v>
      </c>
      <c r="T1090" s="6">
        <f t="shared" si="86"/>
        <v>0.30431752852704624</v>
      </c>
      <c r="U1090">
        <f t="shared" si="87"/>
        <v>1.253562812577766</v>
      </c>
      <c r="V1090">
        <f t="shared" si="87"/>
        <v>1.0382474421745964</v>
      </c>
      <c r="W1090">
        <f t="shared" si="87"/>
        <v>0.58158737630839474</v>
      </c>
      <c r="X1090" t="s">
        <v>314</v>
      </c>
      <c r="Y1090" t="s">
        <v>383</v>
      </c>
      <c r="Z1090" t="s">
        <v>268</v>
      </c>
      <c r="AA1090" s="26" t="s">
        <v>90</v>
      </c>
      <c r="AB1090" s="26" t="s">
        <v>75</v>
      </c>
      <c r="AC1090" s="128" t="s">
        <v>607</v>
      </c>
      <c r="AD1090" s="72" t="s">
        <v>204</v>
      </c>
      <c r="AE1090" s="72" t="str">
        <f>VLOOKUP(AD1090,cs_lookup!$A$2:$B$54,2,FALSE)</f>
        <v>1</v>
      </c>
    </row>
    <row r="1091" spans="1:31" x14ac:dyDescent="0.25">
      <c r="A1091" s="21">
        <v>3.0554801638235689E-2</v>
      </c>
      <c r="B1091" s="21">
        <v>7.5276991922007708E-2</v>
      </c>
      <c r="C1091" s="21">
        <v>0.71002358441521396</v>
      </c>
      <c r="D1091" s="22">
        <f t="shared" si="85"/>
        <v>32.728080248723309</v>
      </c>
      <c r="E1091" s="23">
        <f t="shared" si="85"/>
        <v>13.284271521317839</v>
      </c>
      <c r="F1091" s="23">
        <f t="shared" si="85"/>
        <v>1.4084039205875323</v>
      </c>
      <c r="G1091" s="125">
        <v>3.3013059999631444E-2</v>
      </c>
      <c r="H1091" s="8">
        <f t="shared" si="78"/>
        <v>1.0330130599996314</v>
      </c>
      <c r="I1091" s="5">
        <f t="shared" si="79"/>
        <v>31.682155353132696</v>
      </c>
      <c r="J1091" s="5">
        <f t="shared" si="80"/>
        <v>12.859732403889046</v>
      </c>
      <c r="K1091" s="5">
        <f t="shared" si="81"/>
        <v>1.3633941090619268</v>
      </c>
      <c r="L1091">
        <v>7.57</v>
      </c>
      <c r="M1091">
        <v>5.51</v>
      </c>
      <c r="N1091">
        <v>1.39</v>
      </c>
      <c r="O1091" s="5">
        <f t="shared" si="82"/>
        <v>7.8199088641972105</v>
      </c>
      <c r="P1091" s="5">
        <f t="shared" si="83"/>
        <v>5.6919019605979688</v>
      </c>
      <c r="Q1091" s="5">
        <f t="shared" si="84"/>
        <v>1.4358881533994876</v>
      </c>
      <c r="R1091" s="6">
        <f t="shared" si="86"/>
        <v>0.12787872817526239</v>
      </c>
      <c r="S1091" s="6">
        <f t="shared" si="86"/>
        <v>0.17568819823715726</v>
      </c>
      <c r="T1091" s="6">
        <f t="shared" si="86"/>
        <v>0.69643307358758022</v>
      </c>
      <c r="U1091">
        <f t="shared" si="87"/>
        <v>0.2389357641746267</v>
      </c>
      <c r="V1091">
        <f t="shared" si="87"/>
        <v>0.42846925790879314</v>
      </c>
      <c r="W1091">
        <f t="shared" si="87"/>
        <v>1.0195144534960467</v>
      </c>
      <c r="X1091" t="s">
        <v>382</v>
      </c>
      <c r="Y1091" t="s">
        <v>288</v>
      </c>
      <c r="Z1091" t="s">
        <v>268</v>
      </c>
      <c r="AA1091" s="26" t="s">
        <v>85</v>
      </c>
      <c r="AB1091" s="26" t="s">
        <v>102</v>
      </c>
      <c r="AC1091" s="128" t="s">
        <v>607</v>
      </c>
      <c r="AD1091" s="72" t="s">
        <v>77</v>
      </c>
      <c r="AE1091" s="72" t="str">
        <f>VLOOKUP(AD1091,cs_lookup!$A$2:$B$54,2,FALSE)</f>
        <v>2</v>
      </c>
    </row>
    <row r="1092" spans="1:31" x14ac:dyDescent="0.25">
      <c r="A1092" s="21">
        <v>0.56575850931993288</v>
      </c>
      <c r="B1092" s="21">
        <v>0.22834559635679272</v>
      </c>
      <c r="C1092" s="21">
        <v>0.19593943192069496</v>
      </c>
      <c r="D1092" s="22">
        <f t="shared" si="85"/>
        <v>1.7675385938110677</v>
      </c>
      <c r="E1092" s="23">
        <f t="shared" si="85"/>
        <v>4.3793268447248179</v>
      </c>
      <c r="F1092" s="23">
        <f t="shared" si="85"/>
        <v>5.1036179404906239</v>
      </c>
      <c r="G1092" s="125">
        <v>3.7240942413292899E-2</v>
      </c>
      <c r="H1092" s="8">
        <f t="shared" si="78"/>
        <v>1.0372409424132929</v>
      </c>
      <c r="I1092" s="5">
        <f t="shared" si="79"/>
        <v>1.7040771546277671</v>
      </c>
      <c r="J1092" s="5">
        <f t="shared" si="80"/>
        <v>4.222092153955737</v>
      </c>
      <c r="K1092" s="5">
        <f t="shared" si="81"/>
        <v>4.9203784114193461</v>
      </c>
      <c r="L1092">
        <v>1.72</v>
      </c>
      <c r="M1092">
        <v>3.69</v>
      </c>
      <c r="N1092">
        <v>5.41</v>
      </c>
      <c r="O1092" s="5">
        <f t="shared" si="82"/>
        <v>1.7840544209508638</v>
      </c>
      <c r="P1092" s="5">
        <f t="shared" si="83"/>
        <v>3.8274190775050507</v>
      </c>
      <c r="Q1092" s="5">
        <f t="shared" si="84"/>
        <v>5.6114734984559149</v>
      </c>
      <c r="R1092" s="6">
        <f t="shared" si="86"/>
        <v>0.56052101788858033</v>
      </c>
      <c r="S1092" s="6">
        <f t="shared" si="86"/>
        <v>0.26127266958492096</v>
      </c>
      <c r="T1092" s="6">
        <f t="shared" si="86"/>
        <v>0.17820631252649874</v>
      </c>
      <c r="U1092">
        <f t="shared" si="87"/>
        <v>1.0093439697427966</v>
      </c>
      <c r="V1092">
        <f t="shared" si="87"/>
        <v>0.87397429176025621</v>
      </c>
      <c r="W1092">
        <f t="shared" si="87"/>
        <v>1.0995089295254867</v>
      </c>
      <c r="X1092" t="s">
        <v>481</v>
      </c>
      <c r="Y1092" t="s">
        <v>483</v>
      </c>
      <c r="Z1092" t="s">
        <v>279</v>
      </c>
      <c r="AA1092" s="26" t="s">
        <v>84</v>
      </c>
      <c r="AB1092" s="26" t="s">
        <v>86</v>
      </c>
      <c r="AC1092" s="128" t="s">
        <v>607</v>
      </c>
      <c r="AD1092" s="72" t="s">
        <v>78</v>
      </c>
      <c r="AE1092" s="72" t="str">
        <f>VLOOKUP(AD1092,cs_lookup!$A$2:$B$54,2,FALSE)</f>
        <v>1</v>
      </c>
    </row>
    <row r="1093" spans="1:31" x14ac:dyDescent="0.25">
      <c r="A1093" s="21">
        <v>0.19960655563294311</v>
      </c>
      <c r="B1093" s="21">
        <v>0.25341422841141736</v>
      </c>
      <c r="C1093" s="21">
        <v>0.48762531103143186</v>
      </c>
      <c r="D1093" s="22">
        <f t="shared" si="85"/>
        <v>5.0098554971255655</v>
      </c>
      <c r="E1093" s="23">
        <f t="shared" si="85"/>
        <v>3.9461083391754253</v>
      </c>
      <c r="F1093" s="23">
        <f t="shared" si="85"/>
        <v>2.0507549082814958</v>
      </c>
      <c r="G1093" s="125">
        <v>3.2612324272621507E-2</v>
      </c>
      <c r="H1093" s="8">
        <f t="shared" si="78"/>
        <v>1.0326123242726215</v>
      </c>
      <c r="I1093" s="5">
        <f t="shared" si="79"/>
        <v>4.8516324852645338</v>
      </c>
      <c r="J1093" s="5">
        <f t="shared" si="80"/>
        <v>3.8214809628144697</v>
      </c>
      <c r="K1093" s="5">
        <f t="shared" si="81"/>
        <v>1.9859872481437408</v>
      </c>
      <c r="L1093">
        <v>2.84</v>
      </c>
      <c r="M1093">
        <v>3.13</v>
      </c>
      <c r="N1093">
        <v>2.77</v>
      </c>
      <c r="O1093" s="5">
        <f t="shared" si="82"/>
        <v>2.932619000934245</v>
      </c>
      <c r="P1093" s="5">
        <f t="shared" si="83"/>
        <v>3.2320765749733051</v>
      </c>
      <c r="Q1093" s="5">
        <f t="shared" si="84"/>
        <v>2.8603361382351618</v>
      </c>
      <c r="R1093" s="6">
        <f t="shared" si="86"/>
        <v>0.34099213013399621</v>
      </c>
      <c r="S1093" s="6">
        <f t="shared" si="86"/>
        <v>0.30939861008963232</v>
      </c>
      <c r="T1093" s="6">
        <f t="shared" si="86"/>
        <v>0.34960925977637153</v>
      </c>
      <c r="U1093">
        <f t="shared" si="87"/>
        <v>0.58536997776020738</v>
      </c>
      <c r="V1093">
        <f t="shared" si="87"/>
        <v>0.81905419141347668</v>
      </c>
      <c r="W1093">
        <f t="shared" si="87"/>
        <v>1.3947722990613656</v>
      </c>
      <c r="X1093" t="s">
        <v>514</v>
      </c>
      <c r="Y1093" t="s">
        <v>318</v>
      </c>
      <c r="Z1093" t="s">
        <v>279</v>
      </c>
      <c r="AA1093" s="26" t="s">
        <v>85</v>
      </c>
      <c r="AB1093" s="26" t="s">
        <v>79</v>
      </c>
      <c r="AC1093" s="128" t="s">
        <v>607</v>
      </c>
      <c r="AD1093" s="72" t="s">
        <v>86</v>
      </c>
      <c r="AE1093" s="72" t="str">
        <f>VLOOKUP(AD1093,cs_lookup!$A$2:$B$54,2,FALSE)</f>
        <v>1</v>
      </c>
    </row>
    <row r="1094" spans="1:31" x14ac:dyDescent="0.25">
      <c r="A1094" s="21">
        <v>0.37298213473107217</v>
      </c>
      <c r="B1094" s="21">
        <v>0.34772459583578308</v>
      </c>
      <c r="C1094" s="21">
        <v>0.26652040182260489</v>
      </c>
      <c r="D1094" s="22">
        <f t="shared" si="85"/>
        <v>2.6810935615482512</v>
      </c>
      <c r="E1094" s="23">
        <f t="shared" si="85"/>
        <v>2.8758391323927555</v>
      </c>
      <c r="F1094" s="23">
        <f t="shared" si="85"/>
        <v>3.7520579781565719</v>
      </c>
      <c r="G1094" s="125">
        <v>2.7999774994511561E-2</v>
      </c>
      <c r="H1094" s="8">
        <f t="shared" si="78"/>
        <v>1.0279997749945116</v>
      </c>
      <c r="I1094" s="5">
        <f t="shared" si="79"/>
        <v>2.608068237721711</v>
      </c>
      <c r="J1094" s="5">
        <f t="shared" si="80"/>
        <v>2.7975094959608424</v>
      </c>
      <c r="K1094" s="5">
        <f t="shared" si="81"/>
        <v>3.6498626453265555</v>
      </c>
      <c r="L1094">
        <v>2.73</v>
      </c>
      <c r="M1094">
        <v>3.37</v>
      </c>
      <c r="N1094">
        <v>2.74</v>
      </c>
      <c r="O1094" s="5">
        <f t="shared" si="82"/>
        <v>2.8064393857350165</v>
      </c>
      <c r="P1094" s="5">
        <f t="shared" si="83"/>
        <v>3.4643592417315041</v>
      </c>
      <c r="Q1094" s="5">
        <f t="shared" si="84"/>
        <v>2.816719383484962</v>
      </c>
      <c r="R1094" s="6">
        <f t="shared" si="86"/>
        <v>0.35632339151272868</v>
      </c>
      <c r="S1094" s="6">
        <f t="shared" si="86"/>
        <v>0.28865366730853093</v>
      </c>
      <c r="T1094" s="6">
        <f t="shared" si="86"/>
        <v>0.35502294117874056</v>
      </c>
      <c r="U1094">
        <f t="shared" si="87"/>
        <v>1.0467517530848054</v>
      </c>
      <c r="V1094">
        <f t="shared" si="87"/>
        <v>1.2046429171610473</v>
      </c>
      <c r="W1094">
        <f t="shared" si="87"/>
        <v>0.75071318190793201</v>
      </c>
      <c r="X1094" t="s">
        <v>528</v>
      </c>
      <c r="Y1094" t="s">
        <v>563</v>
      </c>
      <c r="Z1094" t="s">
        <v>272</v>
      </c>
      <c r="AA1094" s="26" t="s">
        <v>90</v>
      </c>
      <c r="AB1094" s="26" t="s">
        <v>75</v>
      </c>
      <c r="AC1094" s="128" t="s">
        <v>607</v>
      </c>
      <c r="AD1094" s="72" t="s">
        <v>76</v>
      </c>
      <c r="AE1094" s="72" t="str">
        <f>VLOOKUP(AD1094,cs_lookup!$A$2:$B$54,2,FALSE)</f>
        <v>2</v>
      </c>
    </row>
    <row r="1095" spans="1:31" x14ac:dyDescent="0.25">
      <c r="A1095" s="21">
        <v>0.32692092577834558</v>
      </c>
      <c r="B1095" s="21">
        <v>0.27255301335986121</v>
      </c>
      <c r="C1095" s="21">
        <v>0.36856003217963368</v>
      </c>
      <c r="D1095" s="22">
        <f t="shared" si="85"/>
        <v>3.0588436565177424</v>
      </c>
      <c r="E1095" s="23">
        <f t="shared" si="85"/>
        <v>3.6690109849553023</v>
      </c>
      <c r="F1095" s="23">
        <f t="shared" si="85"/>
        <v>2.7132621898421334</v>
      </c>
      <c r="G1095" s="125">
        <v>2.6824213425320487E-2</v>
      </c>
      <c r="H1095" s="8">
        <f t="shared" si="78"/>
        <v>1.0268242134253205</v>
      </c>
      <c r="I1095" s="5">
        <f t="shared" si="79"/>
        <v>2.9789360403899434</v>
      </c>
      <c r="J1095" s="5">
        <f t="shared" si="80"/>
        <v>3.5731636798046198</v>
      </c>
      <c r="K1095" s="5">
        <f t="shared" si="81"/>
        <v>2.6423823614278894</v>
      </c>
      <c r="L1095">
        <v>2.4</v>
      </c>
      <c r="M1095">
        <v>3.49</v>
      </c>
      <c r="N1095">
        <v>3.09</v>
      </c>
      <c r="O1095" s="5">
        <f t="shared" si="82"/>
        <v>2.4643781122207691</v>
      </c>
      <c r="P1095" s="5">
        <f t="shared" si="83"/>
        <v>3.5836165048543687</v>
      </c>
      <c r="Q1095" s="5">
        <f t="shared" si="84"/>
        <v>3.1728868194842401</v>
      </c>
      <c r="R1095" s="6">
        <f t="shared" si="86"/>
        <v>0.4057818867328164</v>
      </c>
      <c r="S1095" s="6">
        <f t="shared" si="86"/>
        <v>0.27904771580480209</v>
      </c>
      <c r="T1095" s="6">
        <f t="shared" si="86"/>
        <v>0.31517039746238168</v>
      </c>
      <c r="U1095">
        <f t="shared" si="87"/>
        <v>0.80565677391510537</v>
      </c>
      <c r="V1095">
        <f t="shared" si="87"/>
        <v>0.97672547712419178</v>
      </c>
      <c r="W1095">
        <f t="shared" si="87"/>
        <v>1.1693992682914471</v>
      </c>
      <c r="X1095" t="s">
        <v>561</v>
      </c>
      <c r="Y1095" t="s">
        <v>552</v>
      </c>
      <c r="Z1095" t="s">
        <v>272</v>
      </c>
      <c r="AA1095" s="26" t="s">
        <v>90</v>
      </c>
      <c r="AB1095" s="26" t="s">
        <v>75</v>
      </c>
      <c r="AC1095" s="128" t="s">
        <v>607</v>
      </c>
      <c r="AD1095" s="72" t="s">
        <v>79</v>
      </c>
      <c r="AE1095" s="72" t="str">
        <f>VLOOKUP(AD1095,cs_lookup!$A$2:$B$54,2,FALSE)</f>
        <v>2</v>
      </c>
    </row>
    <row r="1096" spans="1:31" x14ac:dyDescent="0.25">
      <c r="A1096" s="21">
        <v>7.3943214662582676E-2</v>
      </c>
      <c r="B1096" s="21">
        <v>0.11620062445975453</v>
      </c>
      <c r="C1096" s="21">
        <v>0.67844714623242819</v>
      </c>
      <c r="D1096" s="22">
        <f t="shared" si="85"/>
        <v>13.523891334224448</v>
      </c>
      <c r="E1096" s="23">
        <f t="shared" si="85"/>
        <v>8.605805731675261</v>
      </c>
      <c r="F1096" s="23">
        <f t="shared" si="85"/>
        <v>1.4739541695373444</v>
      </c>
      <c r="G1096" s="125">
        <v>3.0015886870190078E-2</v>
      </c>
      <c r="H1096" s="8">
        <f t="shared" si="78"/>
        <v>1.0300158868701901</v>
      </c>
      <c r="I1096" s="5">
        <f t="shared" si="79"/>
        <v>13.12978907084452</v>
      </c>
      <c r="J1096" s="5">
        <f t="shared" si="80"/>
        <v>8.355022326718565</v>
      </c>
      <c r="K1096" s="5">
        <f t="shared" si="81"/>
        <v>1.4310013935960801</v>
      </c>
      <c r="L1096">
        <v>6.61</v>
      </c>
      <c r="M1096">
        <v>5.16</v>
      </c>
      <c r="N1096">
        <v>1.46</v>
      </c>
      <c r="O1096" s="5">
        <f t="shared" si="82"/>
        <v>6.8084050122119564</v>
      </c>
      <c r="P1096" s="5">
        <f t="shared" si="83"/>
        <v>5.3148819762501809</v>
      </c>
      <c r="Q1096" s="5">
        <f t="shared" si="84"/>
        <v>1.5038231948304774</v>
      </c>
      <c r="R1096" s="6">
        <f t="shared" si="86"/>
        <v>0.14687727862933259</v>
      </c>
      <c r="S1096" s="6">
        <f t="shared" si="86"/>
        <v>0.1881509325077303</v>
      </c>
      <c r="T1096" s="6">
        <f t="shared" si="86"/>
        <v>0.66497178886293729</v>
      </c>
      <c r="U1096">
        <f t="shared" si="87"/>
        <v>0.50343535332779255</v>
      </c>
      <c r="V1096">
        <f t="shared" si="87"/>
        <v>0.61759260457016518</v>
      </c>
      <c r="W1096">
        <f t="shared" si="87"/>
        <v>1.0202645549708704</v>
      </c>
      <c r="X1096" t="s">
        <v>556</v>
      </c>
      <c r="Y1096" t="s">
        <v>539</v>
      </c>
      <c r="Z1096" t="s">
        <v>272</v>
      </c>
      <c r="AA1096" s="26" t="s">
        <v>85</v>
      </c>
      <c r="AB1096" s="26" t="s">
        <v>102</v>
      </c>
      <c r="AC1096" s="128" t="s">
        <v>607</v>
      </c>
      <c r="AD1096" s="72" t="s">
        <v>74</v>
      </c>
      <c r="AE1096" s="72" t="str">
        <f>VLOOKUP(AD1096,cs_lookup!$A$2:$B$54,2,FALSE)</f>
        <v>X</v>
      </c>
    </row>
    <row r="1097" spans="1:31" x14ac:dyDescent="0.25">
      <c r="A1097" s="21">
        <v>0.35302748794307426</v>
      </c>
      <c r="B1097" s="21">
        <v>0.34943063463421653</v>
      </c>
      <c r="C1097" s="21">
        <v>0.28295767123858118</v>
      </c>
      <c r="D1097" s="22">
        <f t="shared" si="85"/>
        <v>2.8326406134166247</v>
      </c>
      <c r="E1097" s="23">
        <f t="shared" si="85"/>
        <v>2.8617983109775094</v>
      </c>
      <c r="F1097" s="23">
        <f t="shared" si="85"/>
        <v>3.5340975051947994</v>
      </c>
      <c r="G1097" s="125">
        <v>2.7104162928418996E-2</v>
      </c>
      <c r="H1097" s="8">
        <f t="shared" si="78"/>
        <v>1.027104162928419</v>
      </c>
      <c r="I1097" s="5">
        <f t="shared" si="79"/>
        <v>2.7578903052445685</v>
      </c>
      <c r="J1097" s="5">
        <f t="shared" si="80"/>
        <v>2.7862785628461659</v>
      </c>
      <c r="K1097" s="5">
        <f t="shared" si="81"/>
        <v>3.4408365117697395</v>
      </c>
      <c r="L1097">
        <v>3.11</v>
      </c>
      <c r="M1097">
        <v>3.16</v>
      </c>
      <c r="N1097">
        <v>2.57</v>
      </c>
      <c r="O1097" s="5">
        <f t="shared" si="82"/>
        <v>3.1942939467073828</v>
      </c>
      <c r="P1097" s="5">
        <f t="shared" si="83"/>
        <v>3.2456491548538042</v>
      </c>
      <c r="Q1097" s="5">
        <f t="shared" si="84"/>
        <v>2.6396576987260367</v>
      </c>
      <c r="R1097" s="6">
        <f t="shared" si="86"/>
        <v>0.3130582271649674</v>
      </c>
      <c r="S1097" s="6">
        <f t="shared" si="86"/>
        <v>0.3081047742034963</v>
      </c>
      <c r="T1097" s="6">
        <f t="shared" si="86"/>
        <v>0.37883699863153636</v>
      </c>
      <c r="U1097">
        <f t="shared" si="87"/>
        <v>1.127673567757876</v>
      </c>
      <c r="V1097">
        <f t="shared" si="87"/>
        <v>1.1341292439805732</v>
      </c>
      <c r="W1097">
        <f t="shared" si="87"/>
        <v>0.74691139529851169</v>
      </c>
      <c r="X1097" t="s">
        <v>558</v>
      </c>
      <c r="Y1097" t="s">
        <v>336</v>
      </c>
      <c r="Z1097" t="s">
        <v>272</v>
      </c>
      <c r="AA1097" s="26" t="s">
        <v>90</v>
      </c>
      <c r="AB1097" s="26" t="s">
        <v>75</v>
      </c>
      <c r="AC1097" s="128" t="s">
        <v>607</v>
      </c>
      <c r="AD1097" s="72" t="s">
        <v>100</v>
      </c>
      <c r="AE1097" s="72" t="str">
        <f>VLOOKUP(AD1097,cs_lookup!$A$2:$B$54,2,FALSE)</f>
        <v>1</v>
      </c>
    </row>
    <row r="1098" spans="1:31" x14ac:dyDescent="0.25">
      <c r="A1098" s="21">
        <v>0.27944671218750416</v>
      </c>
      <c r="B1098" s="21">
        <v>0.32358990612745225</v>
      </c>
      <c r="C1098" s="21">
        <v>0.36835013353832907</v>
      </c>
      <c r="D1098" s="22">
        <f t="shared" si="85"/>
        <v>3.5784997868538757</v>
      </c>
      <c r="E1098" s="23">
        <f t="shared" si="85"/>
        <v>3.0903312528114841</v>
      </c>
      <c r="F1098" s="23">
        <f t="shared" si="85"/>
        <v>2.7148083004453261</v>
      </c>
      <c r="G1098" s="125">
        <v>2.6163645271925606E-2</v>
      </c>
      <c r="H1098" s="8">
        <f t="shared" si="78"/>
        <v>1.0261636452719256</v>
      </c>
      <c r="I1098" s="5">
        <f t="shared" si="79"/>
        <v>3.4872603442364207</v>
      </c>
      <c r="J1098" s="5">
        <f t="shared" si="80"/>
        <v>3.0115384296162331</v>
      </c>
      <c r="K1098" s="5">
        <f t="shared" si="81"/>
        <v>2.6455900215856141</v>
      </c>
      <c r="L1098">
        <v>3.25</v>
      </c>
      <c r="M1098">
        <v>3.14</v>
      </c>
      <c r="N1098">
        <v>2.5</v>
      </c>
      <c r="O1098" s="5">
        <f t="shared" si="82"/>
        <v>3.3350318471337581</v>
      </c>
      <c r="P1098" s="5">
        <f t="shared" si="83"/>
        <v>3.2221538461538466</v>
      </c>
      <c r="Q1098" s="5">
        <f t="shared" si="84"/>
        <v>2.5654091131798138</v>
      </c>
      <c r="R1098" s="6">
        <f t="shared" si="86"/>
        <v>0.29984721161191746</v>
      </c>
      <c r="S1098" s="6">
        <f t="shared" si="86"/>
        <v>0.3103514132925897</v>
      </c>
      <c r="T1098" s="6">
        <f t="shared" si="86"/>
        <v>0.38980137509549273</v>
      </c>
      <c r="U1098">
        <f t="shared" si="87"/>
        <v>0.93196368472214774</v>
      </c>
      <c r="V1098">
        <f t="shared" si="87"/>
        <v>1.0426564606051323</v>
      </c>
      <c r="W1098">
        <f t="shared" si="87"/>
        <v>0.94496878942023077</v>
      </c>
      <c r="X1098" t="s">
        <v>487</v>
      </c>
      <c r="Y1098" t="s">
        <v>516</v>
      </c>
      <c r="Z1098" t="s">
        <v>274</v>
      </c>
      <c r="AA1098" s="26" t="s">
        <v>90</v>
      </c>
      <c r="AB1098" s="26" t="s">
        <v>75</v>
      </c>
      <c r="AC1098" s="128" t="s">
        <v>607</v>
      </c>
      <c r="AD1098" s="72" t="s">
        <v>75</v>
      </c>
      <c r="AE1098" s="72" t="str">
        <f>VLOOKUP(AD1098,cs_lookup!$A$2:$B$54,2,FALSE)</f>
        <v>X</v>
      </c>
    </row>
    <row r="1099" spans="1:31" x14ac:dyDescent="0.25">
      <c r="A1099" s="21">
        <v>0.49039692613300295</v>
      </c>
      <c r="B1099" s="21">
        <v>0.24300968065751533</v>
      </c>
      <c r="C1099" s="21">
        <v>0.25116348981837028</v>
      </c>
      <c r="D1099" s="22">
        <f t="shared" si="85"/>
        <v>2.0391644945359735</v>
      </c>
      <c r="E1099" s="23">
        <f t="shared" si="85"/>
        <v>4.115062401194403</v>
      </c>
      <c r="F1099" s="23">
        <f t="shared" si="85"/>
        <v>3.9814703989148796</v>
      </c>
      <c r="G1099" s="125">
        <v>3.0859340851473016E-2</v>
      </c>
      <c r="H1099" s="8">
        <f t="shared" si="78"/>
        <v>1.030859340851473</v>
      </c>
      <c r="I1099" s="5">
        <f t="shared" si="79"/>
        <v>1.9781209848199628</v>
      </c>
      <c r="J1099" s="5">
        <f t="shared" si="80"/>
        <v>3.9918757468845638</v>
      </c>
      <c r="K1099" s="5">
        <f t="shared" si="81"/>
        <v>3.8622828946054368</v>
      </c>
      <c r="L1099">
        <v>1.86</v>
      </c>
      <c r="M1099">
        <v>3.69</v>
      </c>
      <c r="N1099">
        <v>4.5</v>
      </c>
      <c r="O1099" s="5">
        <f t="shared" si="82"/>
        <v>1.9173983739837399</v>
      </c>
      <c r="P1099" s="5">
        <f t="shared" si="83"/>
        <v>3.8038709677419353</v>
      </c>
      <c r="Q1099" s="5">
        <f t="shared" si="84"/>
        <v>4.6388670338316285</v>
      </c>
      <c r="R1099" s="6">
        <f t="shared" si="86"/>
        <v>0.52154002713704206</v>
      </c>
      <c r="S1099" s="6">
        <f t="shared" si="86"/>
        <v>0.26289009497964722</v>
      </c>
      <c r="T1099" s="6">
        <f t="shared" si="86"/>
        <v>0.21556987788331072</v>
      </c>
      <c r="U1099">
        <f t="shared" si="87"/>
        <v>0.94028626877404398</v>
      </c>
      <c r="V1099">
        <f t="shared" si="87"/>
        <v>0.92437746913336138</v>
      </c>
      <c r="W1099">
        <f t="shared" si="87"/>
        <v>1.1651140330205436</v>
      </c>
      <c r="X1099" t="s">
        <v>488</v>
      </c>
      <c r="Y1099" t="s">
        <v>517</v>
      </c>
      <c r="Z1099" t="s">
        <v>274</v>
      </c>
      <c r="AA1099" s="26" t="s">
        <v>84</v>
      </c>
      <c r="AB1099" s="26" t="s">
        <v>86</v>
      </c>
      <c r="AC1099" s="128" t="s">
        <v>607</v>
      </c>
      <c r="AD1099" s="72" t="s">
        <v>73</v>
      </c>
      <c r="AE1099" s="72" t="str">
        <f>VLOOKUP(AD1099,cs_lookup!$A$2:$B$54,2,FALSE)</f>
        <v>X</v>
      </c>
    </row>
    <row r="1100" spans="1:31" x14ac:dyDescent="0.25">
      <c r="A1100" s="21">
        <v>0.19542789322792845</v>
      </c>
      <c r="B1100" s="21">
        <v>0.29101613856563663</v>
      </c>
      <c r="C1100" s="21">
        <v>0.46298480304763384</v>
      </c>
      <c r="D1100" s="22">
        <f t="shared" si="85"/>
        <v>5.116976821899704</v>
      </c>
      <c r="E1100" s="23">
        <f t="shared" si="85"/>
        <v>3.4362355466910199</v>
      </c>
      <c r="F1100" s="23">
        <f t="shared" si="85"/>
        <v>2.159898107707686</v>
      </c>
      <c r="G1100" s="125">
        <v>2.6250935284487076E-2</v>
      </c>
      <c r="H1100" s="8">
        <f t="shared" si="78"/>
        <v>1.0262509352844871</v>
      </c>
      <c r="I1100" s="5">
        <f t="shared" si="79"/>
        <v>4.9860873651542414</v>
      </c>
      <c r="J1100" s="5">
        <f t="shared" si="80"/>
        <v>3.3483385286644936</v>
      </c>
      <c r="K1100" s="5">
        <f t="shared" si="81"/>
        <v>2.1046491003771322</v>
      </c>
      <c r="L1100">
        <v>2.38</v>
      </c>
      <c r="M1100">
        <v>3.28</v>
      </c>
      <c r="N1100">
        <v>3.32</v>
      </c>
      <c r="O1100" s="5">
        <f t="shared" si="82"/>
        <v>2.4424772259770791</v>
      </c>
      <c r="P1100" s="5">
        <f t="shared" si="83"/>
        <v>3.3661030677331176</v>
      </c>
      <c r="Q1100" s="5">
        <f t="shared" si="84"/>
        <v>3.4071531051444968</v>
      </c>
      <c r="R1100" s="6">
        <f t="shared" si="86"/>
        <v>0.40942039883297743</v>
      </c>
      <c r="S1100" s="6">
        <f t="shared" si="86"/>
        <v>0.29707943573856288</v>
      </c>
      <c r="T1100" s="6">
        <f t="shared" si="86"/>
        <v>0.29350016542845969</v>
      </c>
      <c r="U1100">
        <f t="shared" si="87"/>
        <v>0.47732817852989545</v>
      </c>
      <c r="V1100">
        <f t="shared" si="87"/>
        <v>0.97959031678563546</v>
      </c>
      <c r="W1100">
        <f t="shared" si="87"/>
        <v>1.5774601093384588</v>
      </c>
      <c r="X1100" t="s">
        <v>418</v>
      </c>
      <c r="Y1100" t="s">
        <v>343</v>
      </c>
      <c r="Z1100" t="s">
        <v>274</v>
      </c>
      <c r="AA1100" s="26" t="s">
        <v>90</v>
      </c>
      <c r="AB1100" s="26" t="s">
        <v>75</v>
      </c>
      <c r="AC1100" s="128" t="s">
        <v>607</v>
      </c>
      <c r="AD1100" s="72" t="s">
        <v>94</v>
      </c>
      <c r="AE1100" s="72" t="str">
        <f>VLOOKUP(AD1100,cs_lookup!$A$2:$B$54,2,FALSE)</f>
        <v>1</v>
      </c>
    </row>
    <row r="1101" spans="1:31" x14ac:dyDescent="0.25">
      <c r="A1101" s="21">
        <v>0.41528825517184953</v>
      </c>
      <c r="B1101" s="21">
        <v>0.27519824980286456</v>
      </c>
      <c r="C1101" s="21">
        <v>0.29002632844910553</v>
      </c>
      <c r="D1101" s="22">
        <f t="shared" si="85"/>
        <v>2.4079660032431982</v>
      </c>
      <c r="E1101" s="23">
        <f t="shared" si="85"/>
        <v>3.6337440398561389</v>
      </c>
      <c r="F1101" s="23">
        <f t="shared" si="85"/>
        <v>3.447962829262524</v>
      </c>
      <c r="G1101" s="125">
        <v>3.1260158765113566E-2</v>
      </c>
      <c r="H1101" s="8">
        <f t="shared" si="78"/>
        <v>1.0312601587651136</v>
      </c>
      <c r="I1101" s="5">
        <f t="shared" si="79"/>
        <v>2.3349743348241305</v>
      </c>
      <c r="J1101" s="5">
        <f t="shared" si="80"/>
        <v>3.5235958734286599</v>
      </c>
      <c r="K1101" s="5">
        <f t="shared" si="81"/>
        <v>3.3434461711303771</v>
      </c>
      <c r="L1101">
        <v>1.75</v>
      </c>
      <c r="M1101">
        <v>3.99</v>
      </c>
      <c r="N1101">
        <v>4.78</v>
      </c>
      <c r="O1101" s="5">
        <f t="shared" si="82"/>
        <v>1.8047052778389487</v>
      </c>
      <c r="P1101" s="5">
        <f t="shared" si="83"/>
        <v>4.1147280334728036</v>
      </c>
      <c r="Q1101" s="5">
        <f t="shared" si="84"/>
        <v>4.929423558897243</v>
      </c>
      <c r="R1101" s="6">
        <f t="shared" si="86"/>
        <v>0.55410709564580751</v>
      </c>
      <c r="S1101" s="6">
        <f t="shared" si="86"/>
        <v>0.24302942791482784</v>
      </c>
      <c r="T1101" s="6">
        <f t="shared" si="86"/>
        <v>0.20286347643936467</v>
      </c>
      <c r="U1101">
        <f t="shared" si="87"/>
        <v>0.74947290593316496</v>
      </c>
      <c r="V1101">
        <f t="shared" si="87"/>
        <v>1.1323659532264982</v>
      </c>
      <c r="W1101">
        <f t="shared" si="87"/>
        <v>1.4296626161574906</v>
      </c>
      <c r="X1101" t="s">
        <v>547</v>
      </c>
      <c r="Y1101" t="s">
        <v>543</v>
      </c>
      <c r="Z1101" t="s">
        <v>271</v>
      </c>
      <c r="AA1101" s="26" t="s">
        <v>90</v>
      </c>
      <c r="AB1101" s="26" t="s">
        <v>75</v>
      </c>
      <c r="AC1101" s="128" t="s">
        <v>607</v>
      </c>
      <c r="AD1101" s="72" t="s">
        <v>79</v>
      </c>
      <c r="AE1101" s="72" t="str">
        <f>VLOOKUP(AD1101,cs_lookup!$A$2:$B$54,2,FALSE)</f>
        <v>2</v>
      </c>
    </row>
    <row r="1102" spans="1:31" x14ac:dyDescent="0.25">
      <c r="A1102" s="21">
        <v>0.74775947939924137</v>
      </c>
      <c r="B1102" s="21">
        <v>0.16589417914847132</v>
      </c>
      <c r="C1102" s="21">
        <v>8.1034792989783777E-2</v>
      </c>
      <c r="D1102" s="22">
        <f t="shared" si="85"/>
        <v>1.3373284158208354</v>
      </c>
      <c r="E1102" s="23">
        <f t="shared" si="85"/>
        <v>6.0279390460410545</v>
      </c>
      <c r="F1102" s="23">
        <f t="shared" si="85"/>
        <v>12.340378288201119</v>
      </c>
      <c r="G1102" s="125">
        <v>2.9672405139857805E-2</v>
      </c>
      <c r="H1102" s="8">
        <f t="shared" si="78"/>
        <v>1.0296724051398578</v>
      </c>
      <c r="I1102" s="5">
        <f t="shared" si="79"/>
        <v>1.2987901871947218</v>
      </c>
      <c r="J1102" s="5">
        <f t="shared" si="80"/>
        <v>5.8542299628028731</v>
      </c>
      <c r="K1102" s="5">
        <f t="shared" si="81"/>
        <v>11.984761586890304</v>
      </c>
      <c r="L1102">
        <v>2.0299999999999998</v>
      </c>
      <c r="M1102">
        <v>3.58</v>
      </c>
      <c r="N1102">
        <v>3.88</v>
      </c>
      <c r="O1102" s="5">
        <f t="shared" si="82"/>
        <v>2.0902349824339113</v>
      </c>
      <c r="P1102" s="5">
        <f t="shared" si="83"/>
        <v>3.6862272104006912</v>
      </c>
      <c r="Q1102" s="5">
        <f t="shared" si="84"/>
        <v>3.9951289319426482</v>
      </c>
      <c r="R1102" s="6">
        <f t="shared" si="86"/>
        <v>0.47841511045594504</v>
      </c>
      <c r="S1102" s="6">
        <f t="shared" si="86"/>
        <v>0.27128007659932074</v>
      </c>
      <c r="T1102" s="6">
        <f t="shared" si="86"/>
        <v>0.25030481294473411</v>
      </c>
      <c r="U1102">
        <f t="shared" si="87"/>
        <v>1.5629930222868638</v>
      </c>
      <c r="V1102">
        <f t="shared" si="87"/>
        <v>0.6115236372241819</v>
      </c>
      <c r="W1102">
        <f t="shared" si="87"/>
        <v>0.32374444596746849</v>
      </c>
      <c r="X1102" t="s">
        <v>566</v>
      </c>
      <c r="Y1102" t="s">
        <v>551</v>
      </c>
      <c r="Z1102" t="s">
        <v>271</v>
      </c>
      <c r="AA1102" s="26" t="s">
        <v>84</v>
      </c>
      <c r="AB1102" s="26" t="s">
        <v>86</v>
      </c>
      <c r="AC1102" s="128" t="s">
        <v>607</v>
      </c>
      <c r="AD1102" s="72" t="s">
        <v>164</v>
      </c>
      <c r="AE1102" s="72" t="str">
        <f>VLOOKUP(AD1102,cs_lookup!$A$2:$B$54,2,FALSE)</f>
        <v>1</v>
      </c>
    </row>
    <row r="1103" spans="1:31" x14ac:dyDescent="0.25">
      <c r="A1103" s="21">
        <v>0.41572463796276199</v>
      </c>
      <c r="B1103" s="21">
        <v>0.35948366018811656</v>
      </c>
      <c r="C1103" s="21">
        <v>0.21733535370161627</v>
      </c>
      <c r="D1103" s="22">
        <f t="shared" si="85"/>
        <v>2.4054383808004514</v>
      </c>
      <c r="E1103" s="23">
        <f t="shared" si="85"/>
        <v>2.7817676037812218</v>
      </c>
      <c r="F1103" s="23">
        <f t="shared" si="85"/>
        <v>4.6011842204601399</v>
      </c>
      <c r="G1103" s="125">
        <v>3.7269214811741502E-2</v>
      </c>
      <c r="H1103" s="8">
        <f t="shared" si="78"/>
        <v>1.0372692148117415</v>
      </c>
      <c r="I1103" s="5">
        <f t="shared" si="79"/>
        <v>2.3190106738461576</v>
      </c>
      <c r="J1103" s="5">
        <f t="shared" si="80"/>
        <v>2.6818183399823514</v>
      </c>
      <c r="K1103" s="5">
        <f t="shared" si="81"/>
        <v>4.4358630862241766</v>
      </c>
      <c r="L1103">
        <v>3.11</v>
      </c>
      <c r="M1103">
        <v>3.2</v>
      </c>
      <c r="N1103">
        <v>2.48</v>
      </c>
      <c r="O1103" s="5">
        <f t="shared" si="82"/>
        <v>3.2259072580645158</v>
      </c>
      <c r="P1103" s="5">
        <f t="shared" si="83"/>
        <v>3.319261487397573</v>
      </c>
      <c r="Q1103" s="5">
        <f t="shared" si="84"/>
        <v>2.5724276527331189</v>
      </c>
      <c r="R1103" s="6">
        <f t="shared" si="86"/>
        <v>0.30999031280272493</v>
      </c>
      <c r="S1103" s="6">
        <f t="shared" si="86"/>
        <v>0.30127183525514828</v>
      </c>
      <c r="T1103" s="6">
        <f t="shared" si="86"/>
        <v>0.38873785194212684</v>
      </c>
      <c r="U1103">
        <f t="shared" si="87"/>
        <v>1.3410891269603169</v>
      </c>
      <c r="V1103">
        <f t="shared" si="87"/>
        <v>1.1932202686111315</v>
      </c>
      <c r="W1103">
        <f t="shared" si="87"/>
        <v>0.55907947377857092</v>
      </c>
      <c r="X1103" t="s">
        <v>292</v>
      </c>
      <c r="Y1103" t="s">
        <v>294</v>
      </c>
      <c r="Z1103" t="s">
        <v>270</v>
      </c>
      <c r="AA1103" s="26" t="s">
        <v>90</v>
      </c>
      <c r="AB1103" s="26" t="s">
        <v>75</v>
      </c>
      <c r="AC1103" s="128" t="s">
        <v>607</v>
      </c>
      <c r="AD1103" s="72" t="s">
        <v>78</v>
      </c>
      <c r="AE1103" s="72" t="str">
        <f>VLOOKUP(AD1103,cs_lookup!$A$2:$B$54,2,FALSE)</f>
        <v>1</v>
      </c>
    </row>
    <row r="1104" spans="1:31" x14ac:dyDescent="0.25">
      <c r="A1104" s="21">
        <v>0.45412157428255268</v>
      </c>
      <c r="B1104" s="21">
        <v>0.41838329628667381</v>
      </c>
      <c r="C1104" s="21">
        <v>0.12609881430202591</v>
      </c>
      <c r="D1104" s="22">
        <f t="shared" si="85"/>
        <v>2.202053495432049</v>
      </c>
      <c r="E1104" s="23">
        <f t="shared" si="85"/>
        <v>2.3901527830470695</v>
      </c>
      <c r="F1104" s="23">
        <f t="shared" si="85"/>
        <v>7.9302886830073387</v>
      </c>
      <c r="G1104" s="125">
        <v>3.8965479411080306E-2</v>
      </c>
      <c r="H1104" s="8">
        <f t="shared" si="78"/>
        <v>1.0389654794110803</v>
      </c>
      <c r="I1104" s="5">
        <f t="shared" si="79"/>
        <v>2.1194674308912025</v>
      </c>
      <c r="J1104" s="5">
        <f t="shared" si="80"/>
        <v>2.3005122214473253</v>
      </c>
      <c r="K1104" s="5">
        <f t="shared" si="81"/>
        <v>7.6328702350173234</v>
      </c>
      <c r="L1104">
        <v>2.76</v>
      </c>
      <c r="M1104">
        <v>3.31</v>
      </c>
      <c r="N1104">
        <v>2.67</v>
      </c>
      <c r="O1104" s="5">
        <f t="shared" si="82"/>
        <v>2.8675447231745816</v>
      </c>
      <c r="P1104" s="5">
        <f t="shared" si="83"/>
        <v>3.4389757368506757</v>
      </c>
      <c r="Q1104" s="5">
        <f t="shared" si="84"/>
        <v>2.7740378300275843</v>
      </c>
      <c r="R1104" s="6">
        <f t="shared" si="86"/>
        <v>0.34873039360757618</v>
      </c>
      <c r="S1104" s="6">
        <f t="shared" si="86"/>
        <v>0.29078425569695177</v>
      </c>
      <c r="T1104" s="6">
        <f t="shared" si="86"/>
        <v>0.36048535069547205</v>
      </c>
      <c r="U1104">
        <f t="shared" si="87"/>
        <v>1.3022139240136676</v>
      </c>
      <c r="V1104">
        <f t="shared" si="87"/>
        <v>1.4388100046334786</v>
      </c>
      <c r="W1104">
        <f t="shared" si="87"/>
        <v>0.34980288119544328</v>
      </c>
      <c r="X1104" t="s">
        <v>422</v>
      </c>
      <c r="Y1104" t="s">
        <v>491</v>
      </c>
      <c r="Z1104" t="s">
        <v>270</v>
      </c>
      <c r="AA1104" s="26" t="s">
        <v>84</v>
      </c>
      <c r="AB1104" s="26" t="s">
        <v>78</v>
      </c>
      <c r="AC1104" s="128" t="s">
        <v>607</v>
      </c>
      <c r="AD1104" s="72" t="s">
        <v>77</v>
      </c>
      <c r="AE1104" s="72" t="str">
        <f>VLOOKUP(AD1104,cs_lookup!$A$2:$B$54,2,FALSE)</f>
        <v>2</v>
      </c>
    </row>
    <row r="1105" spans="1:31" x14ac:dyDescent="0.25">
      <c r="A1105" s="21">
        <v>0.69875595008657965</v>
      </c>
      <c r="B1105" s="21">
        <v>0.30099209783552539</v>
      </c>
      <c r="C1105" s="21">
        <v>0</v>
      </c>
      <c r="D1105" s="22">
        <f t="shared" si="85"/>
        <v>1.4311148261078772</v>
      </c>
      <c r="E1105" s="23">
        <f t="shared" si="85"/>
        <v>3.322346357898212</v>
      </c>
      <c r="F1105" s="23" t="e">
        <f t="shared" si="85"/>
        <v>#DIV/0!</v>
      </c>
      <c r="G1105" s="125">
        <v>3.9317089780008807E-2</v>
      </c>
      <c r="H1105" s="8">
        <f t="shared" si="78"/>
        <v>1.0393170897800088</v>
      </c>
      <c r="I1105" s="5">
        <f t="shared" si="79"/>
        <v>1.3769761319048452</v>
      </c>
      <c r="J1105" s="5">
        <f t="shared" si="80"/>
        <v>3.1966628765831704</v>
      </c>
      <c r="K1105" s="5" t="e">
        <f t="shared" si="81"/>
        <v>#DIV/0!</v>
      </c>
      <c r="L1105">
        <v>2.17</v>
      </c>
      <c r="M1105">
        <v>3.26</v>
      </c>
      <c r="N1105">
        <v>3.68</v>
      </c>
      <c r="O1105" s="5">
        <f t="shared" si="82"/>
        <v>2.2553180848226191</v>
      </c>
      <c r="P1105" s="5">
        <f t="shared" si="83"/>
        <v>3.3881737126828284</v>
      </c>
      <c r="Q1105" s="5">
        <f t="shared" si="84"/>
        <v>3.8246868903904327</v>
      </c>
      <c r="R1105" s="6">
        <f t="shared" si="86"/>
        <v>0.44339643562014447</v>
      </c>
      <c r="S1105" s="6">
        <f t="shared" si="86"/>
        <v>0.29514425315819437</v>
      </c>
      <c r="T1105" s="6">
        <f t="shared" si="86"/>
        <v>0.26145931122166127</v>
      </c>
      <c r="U1105">
        <f t="shared" si="87"/>
        <v>1.5759169311076744</v>
      </c>
      <c r="V1105">
        <f t="shared" si="87"/>
        <v>1.0198135136115851</v>
      </c>
      <c r="W1105" t="e">
        <f t="shared" si="87"/>
        <v>#DIV/0!</v>
      </c>
      <c r="X1105" t="s">
        <v>348</v>
      </c>
      <c r="Y1105" t="s">
        <v>420</v>
      </c>
      <c r="Z1105" t="s">
        <v>270</v>
      </c>
      <c r="AA1105" s="26" t="s">
        <v>84</v>
      </c>
      <c r="AB1105" s="26" t="s">
        <v>78</v>
      </c>
      <c r="AC1105" s="128" t="s">
        <v>607</v>
      </c>
      <c r="AD1105" s="72" t="s">
        <v>96</v>
      </c>
      <c r="AE1105" s="72" t="str">
        <f>VLOOKUP(AD1105,cs_lookup!$A$2:$B$54,2,FALSE)</f>
        <v>2</v>
      </c>
    </row>
    <row r="1106" spans="1:31" x14ac:dyDescent="0.25">
      <c r="A1106" s="21">
        <v>0.10338704894096674</v>
      </c>
      <c r="B1106" s="21">
        <v>0.62966239041763084</v>
      </c>
      <c r="C1106" s="21">
        <v>0.26223217179421604</v>
      </c>
      <c r="D1106" s="22">
        <f t="shared" si="85"/>
        <v>9.6723913705186888</v>
      </c>
      <c r="E1106" s="23">
        <f t="shared" si="85"/>
        <v>1.5881526596129372</v>
      </c>
      <c r="F1106" s="23">
        <f t="shared" si="85"/>
        <v>3.8134146285633466</v>
      </c>
      <c r="G1106" s="125">
        <v>4.3412750729823868E-2</v>
      </c>
      <c r="H1106" s="8">
        <f t="shared" si="78"/>
        <v>1.0434127507298239</v>
      </c>
      <c r="I1106" s="5">
        <f t="shared" si="79"/>
        <v>9.2699570364203936</v>
      </c>
      <c r="J1106" s="5">
        <f t="shared" si="80"/>
        <v>1.5220751888474531</v>
      </c>
      <c r="K1106" s="5">
        <f t="shared" si="81"/>
        <v>3.6547517997034458</v>
      </c>
      <c r="L1106">
        <v>2.8</v>
      </c>
      <c r="M1106">
        <v>2.87</v>
      </c>
      <c r="N1106">
        <v>2.96</v>
      </c>
      <c r="O1106" s="5">
        <f t="shared" si="82"/>
        <v>2.9215557020435066</v>
      </c>
      <c r="P1106" s="5">
        <f t="shared" si="83"/>
        <v>2.9945945945945946</v>
      </c>
      <c r="Q1106" s="5">
        <f t="shared" si="84"/>
        <v>3.0885017421602785</v>
      </c>
      <c r="R1106" s="6">
        <f t="shared" si="86"/>
        <v>0.34228339350180509</v>
      </c>
      <c r="S1106" s="6">
        <f t="shared" si="86"/>
        <v>0.33393501805054149</v>
      </c>
      <c r="T1106" s="6">
        <f t="shared" si="86"/>
        <v>0.32378158844765348</v>
      </c>
      <c r="U1106">
        <f t="shared" si="87"/>
        <v>0.30205102235093245</v>
      </c>
      <c r="V1106">
        <f t="shared" si="87"/>
        <v>1.8855835907641485</v>
      </c>
      <c r="W1106">
        <f t="shared" si="87"/>
        <v>0.80990451943690966</v>
      </c>
      <c r="X1106" t="s">
        <v>295</v>
      </c>
      <c r="Y1106" t="s">
        <v>492</v>
      </c>
      <c r="Z1106" t="s">
        <v>273</v>
      </c>
      <c r="AA1106" s="26" t="s">
        <v>90</v>
      </c>
      <c r="AB1106" s="26" t="s">
        <v>73</v>
      </c>
      <c r="AC1106" s="128" t="s">
        <v>607</v>
      </c>
      <c r="AD1106" s="72" t="s">
        <v>73</v>
      </c>
      <c r="AE1106" s="72" t="str">
        <f>VLOOKUP(AD1106,cs_lookup!$A$2:$B$54,2,FALSE)</f>
        <v>X</v>
      </c>
    </row>
    <row r="1107" spans="1:31" x14ac:dyDescent="0.25">
      <c r="A1107" s="21">
        <v>0.50188765143622738</v>
      </c>
      <c r="B1107" s="21">
        <v>5.6771622300025512E-2</v>
      </c>
      <c r="C1107" s="21">
        <v>2.202436137261672E-3</v>
      </c>
      <c r="D1107" s="22">
        <f t="shared" si="85"/>
        <v>1.9924777928652933</v>
      </c>
      <c r="E1107" s="23">
        <f t="shared" si="85"/>
        <v>17.614434104335093</v>
      </c>
      <c r="F1107" s="23">
        <f t="shared" si="85"/>
        <v>454.04267714355512</v>
      </c>
      <c r="G1107" s="125">
        <v>4.9895205365906303E-2</v>
      </c>
      <c r="H1107" s="8">
        <f t="shared" si="78"/>
        <v>1.0498952053659063</v>
      </c>
      <c r="I1107" s="5">
        <f t="shared" si="79"/>
        <v>1.8977873055157737</v>
      </c>
      <c r="J1107" s="5">
        <f t="shared" si="80"/>
        <v>16.777325979116327</v>
      </c>
      <c r="K1107" s="5">
        <f t="shared" si="81"/>
        <v>432.4647591711913</v>
      </c>
      <c r="L1107">
        <v>1.24</v>
      </c>
      <c r="M1107">
        <v>5.98</v>
      </c>
      <c r="N1107">
        <v>13.12</v>
      </c>
      <c r="O1107" s="5">
        <f t="shared" si="82"/>
        <v>1.3018700546537239</v>
      </c>
      <c r="P1107" s="5">
        <f t="shared" si="83"/>
        <v>6.2783733280881204</v>
      </c>
      <c r="Q1107" s="5">
        <f t="shared" si="84"/>
        <v>13.77462509440069</v>
      </c>
      <c r="R1107" s="6">
        <f t="shared" si="86"/>
        <v>0.76812581749257891</v>
      </c>
      <c r="S1107" s="6">
        <f t="shared" si="86"/>
        <v>0.15927692536635413</v>
      </c>
      <c r="T1107" s="6">
        <f t="shared" si="86"/>
        <v>7.2597257141066907E-2</v>
      </c>
      <c r="U1107">
        <f t="shared" si="87"/>
        <v>0.65339250420531048</v>
      </c>
      <c r="V1107">
        <f t="shared" si="87"/>
        <v>0.35643343924077292</v>
      </c>
      <c r="W1107">
        <f t="shared" si="87"/>
        <v>3.0337732085139551E-2</v>
      </c>
      <c r="X1107" t="s">
        <v>427</v>
      </c>
      <c r="Y1107" t="s">
        <v>352</v>
      </c>
      <c r="Z1107" t="s">
        <v>273</v>
      </c>
      <c r="AA1107" s="26" t="e">
        <v>#N/A</v>
      </c>
      <c r="AB1107" s="26" t="s">
        <v>518</v>
      </c>
      <c r="AC1107" s="128" t="s">
        <v>607</v>
      </c>
      <c r="AD1107" s="72" t="s">
        <v>92</v>
      </c>
      <c r="AE1107" s="72" t="str">
        <f>VLOOKUP(AD1107,cs_lookup!$A$2:$B$54,2,FALSE)</f>
        <v>1</v>
      </c>
    </row>
    <row r="1108" spans="1:31" x14ac:dyDescent="0.25">
      <c r="A1108" s="21">
        <v>0.16161782368088615</v>
      </c>
      <c r="B1108" s="21">
        <v>0.24820872782844333</v>
      </c>
      <c r="C1108" s="21">
        <v>0.52040900468207441</v>
      </c>
      <c r="D1108" s="22">
        <f t="shared" si="85"/>
        <v>6.1874363682467139</v>
      </c>
      <c r="E1108" s="23">
        <f t="shared" si="85"/>
        <v>4.0288671907265847</v>
      </c>
      <c r="F1108" s="23">
        <f t="shared" si="85"/>
        <v>1.92156552058686</v>
      </c>
      <c r="G1108" s="125">
        <v>2.9810984576678079E-2</v>
      </c>
      <c r="H1108" s="8">
        <f t="shared" si="78"/>
        <v>1.0298109845766781</v>
      </c>
      <c r="I1108" s="5">
        <f t="shared" si="79"/>
        <v>6.0083223629530114</v>
      </c>
      <c r="J1108" s="5">
        <f t="shared" si="80"/>
        <v>3.912239479930117</v>
      </c>
      <c r="K1108" s="5">
        <f t="shared" si="81"/>
        <v>1.8659400116777287</v>
      </c>
      <c r="L1108">
        <v>3.82</v>
      </c>
      <c r="M1108">
        <v>3.84</v>
      </c>
      <c r="N1108">
        <v>1.97</v>
      </c>
      <c r="O1108" s="5">
        <f t="shared" si="82"/>
        <v>3.93387796108291</v>
      </c>
      <c r="P1108" s="5">
        <f t="shared" si="83"/>
        <v>3.9544741807744437</v>
      </c>
      <c r="Q1108" s="5">
        <f t="shared" si="84"/>
        <v>2.0287276396160556</v>
      </c>
      <c r="R1108" s="6">
        <f t="shared" si="86"/>
        <v>0.25420209012399614</v>
      </c>
      <c r="S1108" s="6">
        <f t="shared" si="86"/>
        <v>0.25287812090460032</v>
      </c>
      <c r="T1108" s="6">
        <f t="shared" si="86"/>
        <v>0.49291978897140365</v>
      </c>
      <c r="U1108">
        <f t="shared" si="87"/>
        <v>0.63578479469642168</v>
      </c>
      <c r="V1108">
        <f t="shared" si="87"/>
        <v>0.98153500564045038</v>
      </c>
      <c r="W1108">
        <f t="shared" si="87"/>
        <v>1.0557681317036058</v>
      </c>
      <c r="X1108" t="s">
        <v>354</v>
      </c>
      <c r="Y1108" t="s">
        <v>356</v>
      </c>
      <c r="Z1108" t="s">
        <v>278</v>
      </c>
      <c r="AA1108" s="26" t="s">
        <v>85</v>
      </c>
      <c r="AB1108" s="26" t="s">
        <v>79</v>
      </c>
      <c r="AC1108" s="128" t="s">
        <v>607</v>
      </c>
      <c r="AD1108" s="72" t="s">
        <v>73</v>
      </c>
      <c r="AE1108" s="72" t="str">
        <f>VLOOKUP(AD1108,cs_lookup!$A$2:$B$54,2,FALSE)</f>
        <v>X</v>
      </c>
    </row>
    <row r="1109" spans="1:31" x14ac:dyDescent="0.25">
      <c r="A1109" s="21">
        <v>0.72361851183705583</v>
      </c>
      <c r="B1109" s="21">
        <v>0.17050903138363496</v>
      </c>
      <c r="C1109" s="21">
        <v>9.9012708490098647E-2</v>
      </c>
      <c r="D1109" s="22">
        <f t="shared" si="85"/>
        <v>1.3819436396966855</v>
      </c>
      <c r="E1109" s="23">
        <f t="shared" si="85"/>
        <v>5.8647919813118916</v>
      </c>
      <c r="F1109" s="23">
        <f t="shared" si="85"/>
        <v>10.099713615045697</v>
      </c>
      <c r="G1109" s="125">
        <v>3.312050389885024E-2</v>
      </c>
      <c r="H1109" s="8">
        <f t="shared" si="78"/>
        <v>1.0331205038988502</v>
      </c>
      <c r="I1109" s="5">
        <f t="shared" si="79"/>
        <v>1.3376403183185566</v>
      </c>
      <c r="J1109" s="5">
        <f t="shared" si="80"/>
        <v>5.6767743541813358</v>
      </c>
      <c r="K1109" s="5">
        <f t="shared" si="81"/>
        <v>9.7759298909767161</v>
      </c>
      <c r="L1109">
        <v>1.35</v>
      </c>
      <c r="M1109">
        <v>5.64</v>
      </c>
      <c r="N1109">
        <v>8.69</v>
      </c>
      <c r="O1109" s="5">
        <f t="shared" si="82"/>
        <v>1.394712680263448</v>
      </c>
      <c r="P1109" s="5">
        <f t="shared" si="83"/>
        <v>5.8267996419895152</v>
      </c>
      <c r="Q1109" s="5">
        <f t="shared" si="84"/>
        <v>8.9778171788810077</v>
      </c>
      <c r="R1109" s="6">
        <f t="shared" si="86"/>
        <v>0.71699355297401435</v>
      </c>
      <c r="S1109" s="6">
        <f t="shared" si="86"/>
        <v>0.17162079725441834</v>
      </c>
      <c r="T1109" s="6">
        <f t="shared" si="86"/>
        <v>0.11138564977156727</v>
      </c>
      <c r="U1109">
        <f t="shared" si="87"/>
        <v>1.0092399141325075</v>
      </c>
      <c r="V1109">
        <f t="shared" si="87"/>
        <v>0.99352196302214313</v>
      </c>
      <c r="W1109">
        <f t="shared" si="87"/>
        <v>0.88891799520994508</v>
      </c>
      <c r="X1109" t="s">
        <v>355</v>
      </c>
      <c r="Y1109" t="s">
        <v>431</v>
      </c>
      <c r="Z1109" t="s">
        <v>278</v>
      </c>
      <c r="AA1109" s="26" t="s">
        <v>84</v>
      </c>
      <c r="AB1109" s="26" t="s">
        <v>86</v>
      </c>
      <c r="AC1109" s="128" t="s">
        <v>607</v>
      </c>
      <c r="AD1109" s="72" t="s">
        <v>86</v>
      </c>
      <c r="AE1109" s="72" t="str">
        <f>VLOOKUP(AD1109,cs_lookup!$A$2:$B$54,2,FALSE)</f>
        <v>1</v>
      </c>
    </row>
    <row r="1110" spans="1:31" x14ac:dyDescent="0.25">
      <c r="A1110" s="21">
        <v>0.54762212477815042</v>
      </c>
      <c r="B1110" s="21">
        <v>0.23793336249937005</v>
      </c>
      <c r="C1110" s="21">
        <v>0.20405167941813204</v>
      </c>
      <c r="D1110" s="22">
        <f t="shared" si="85"/>
        <v>1.8260766955044307</v>
      </c>
      <c r="E1110" s="23">
        <f t="shared" si="85"/>
        <v>4.202857428212269</v>
      </c>
      <c r="F1110" s="23">
        <f t="shared" si="85"/>
        <v>4.9007192827403898</v>
      </c>
      <c r="G1110" s="125">
        <v>3.2613735147507539E-2</v>
      </c>
      <c r="H1110" s="8">
        <f t="shared" si="78"/>
        <v>1.0326137351475075</v>
      </c>
      <c r="I1110" s="5">
        <f t="shared" si="79"/>
        <v>1.7684024852173577</v>
      </c>
      <c r="J1110" s="5">
        <f t="shared" si="80"/>
        <v>4.0701157510866306</v>
      </c>
      <c r="K1110" s="5">
        <f t="shared" si="81"/>
        <v>4.7459365645957909</v>
      </c>
      <c r="L1110">
        <v>1.55</v>
      </c>
      <c r="M1110">
        <v>4.57</v>
      </c>
      <c r="N1110">
        <v>5.93</v>
      </c>
      <c r="O1110" s="5">
        <f t="shared" si="82"/>
        <v>1.6005512894786367</v>
      </c>
      <c r="P1110" s="5">
        <f t="shared" si="83"/>
        <v>4.7190447696241096</v>
      </c>
      <c r="Q1110" s="5">
        <f t="shared" si="84"/>
        <v>6.1233994494247197</v>
      </c>
      <c r="R1110" s="6">
        <f t="shared" si="86"/>
        <v>0.62478472672109109</v>
      </c>
      <c r="S1110" s="6">
        <f t="shared" si="86"/>
        <v>0.21190729243275519</v>
      </c>
      <c r="T1110" s="6">
        <f t="shared" si="86"/>
        <v>0.16330798084615367</v>
      </c>
      <c r="U1110">
        <f t="shared" si="87"/>
        <v>0.87649729796069964</v>
      </c>
      <c r="V1110">
        <f t="shared" si="87"/>
        <v>1.1228181898217298</v>
      </c>
      <c r="W1110">
        <f t="shared" si="87"/>
        <v>1.249489941403179</v>
      </c>
      <c r="X1110" t="s">
        <v>359</v>
      </c>
      <c r="Y1110" t="s">
        <v>434</v>
      </c>
      <c r="Z1110" t="s">
        <v>278</v>
      </c>
      <c r="AA1110" s="26" t="s">
        <v>84</v>
      </c>
      <c r="AB1110" s="26" t="s">
        <v>86</v>
      </c>
      <c r="AC1110" s="128" t="s">
        <v>607</v>
      </c>
      <c r="AD1110" s="72" t="s">
        <v>94</v>
      </c>
      <c r="AE1110" s="72" t="str">
        <f>VLOOKUP(AD1110,cs_lookup!$A$2:$B$54,2,FALSE)</f>
        <v>1</v>
      </c>
    </row>
    <row r="1111" spans="1:31" x14ac:dyDescent="0.25">
      <c r="A1111" s="21">
        <v>0.80393278237394949</v>
      </c>
      <c r="B1111" s="21">
        <v>0.10854902444782935</v>
      </c>
      <c r="C1111" s="21">
        <v>3.9175496166441025E-2</v>
      </c>
      <c r="D1111" s="22">
        <f t="shared" si="85"/>
        <v>1.2438850883118358</v>
      </c>
      <c r="E1111" s="23">
        <f t="shared" si="85"/>
        <v>9.2124273349008146</v>
      </c>
      <c r="F1111" s="23">
        <f t="shared" si="85"/>
        <v>25.526160428227882</v>
      </c>
      <c r="G1111" s="125">
        <v>3.4841896821649065E-2</v>
      </c>
      <c r="H1111" s="8">
        <f t="shared" si="78"/>
        <v>1.0348418968216491</v>
      </c>
      <c r="I1111" s="5">
        <f t="shared" si="79"/>
        <v>1.2020049556673627</v>
      </c>
      <c r="J1111" s="5">
        <f t="shared" si="80"/>
        <v>8.9022558549236432</v>
      </c>
      <c r="K1111" s="5">
        <f t="shared" si="81"/>
        <v>24.666724942841405</v>
      </c>
      <c r="L1111">
        <v>1.21</v>
      </c>
      <c r="M1111">
        <v>7.24</v>
      </c>
      <c r="N1111">
        <v>14.23</v>
      </c>
      <c r="O1111" s="5">
        <f t="shared" si="82"/>
        <v>1.2521586951541954</v>
      </c>
      <c r="P1111" s="5">
        <f t="shared" si="83"/>
        <v>7.4922553329887398</v>
      </c>
      <c r="Q1111" s="5">
        <f t="shared" si="84"/>
        <v>14.725800191772066</v>
      </c>
      <c r="R1111" s="6">
        <f t="shared" si="86"/>
        <v>0.79862081689003195</v>
      </c>
      <c r="S1111" s="6">
        <f t="shared" si="86"/>
        <v>0.13347115862388653</v>
      </c>
      <c r="T1111" s="6">
        <f t="shared" si="86"/>
        <v>6.7908024486081422E-2</v>
      </c>
      <c r="U1111">
        <f t="shared" si="87"/>
        <v>1.0066514237690463</v>
      </c>
      <c r="V1111">
        <f t="shared" si="87"/>
        <v>0.81327700730997465</v>
      </c>
      <c r="W1111">
        <f t="shared" si="87"/>
        <v>0.57689052896054305</v>
      </c>
      <c r="X1111" t="s">
        <v>361</v>
      </c>
      <c r="Y1111" t="s">
        <v>498</v>
      </c>
      <c r="Z1111" t="s">
        <v>269</v>
      </c>
      <c r="AA1111" s="26" t="s">
        <v>84</v>
      </c>
      <c r="AB1111" s="26" t="s">
        <v>99</v>
      </c>
      <c r="AC1111" s="128" t="s">
        <v>607</v>
      </c>
      <c r="AD1111" s="72" t="s">
        <v>109</v>
      </c>
      <c r="AE1111" s="72" t="str">
        <f>VLOOKUP(AD1111,cs_lookup!$A$2:$B$54,2,FALSE)</f>
        <v>1</v>
      </c>
    </row>
    <row r="1112" spans="1:31" x14ac:dyDescent="0.25">
      <c r="A1112" s="21">
        <v>0.91112577873898004</v>
      </c>
      <c r="B1112" s="21">
        <v>6.9488083607294165E-2</v>
      </c>
      <c r="C1112" s="21">
        <v>0</v>
      </c>
      <c r="D1112" s="22">
        <f t="shared" si="85"/>
        <v>1.0975433066815692</v>
      </c>
      <c r="E1112" s="23">
        <f t="shared" si="85"/>
        <v>14.390956666058207</v>
      </c>
      <c r="F1112" s="23" t="e">
        <f t="shared" si="85"/>
        <v>#DIV/0!</v>
      </c>
      <c r="G1112" s="125">
        <v>5.1464998833419928E-2</v>
      </c>
      <c r="H1112" s="8">
        <f t="shared" si="78"/>
        <v>1.0514649988334199</v>
      </c>
      <c r="I1112" s="5">
        <f t="shared" si="79"/>
        <v>1.0438229592989516</v>
      </c>
      <c r="J1112" s="5">
        <f t="shared" si="80"/>
        <v>13.686576996880254</v>
      </c>
      <c r="K1112" s="5" t="e">
        <f t="shared" si="81"/>
        <v>#DIV/0!</v>
      </c>
      <c r="L1112">
        <v>1.4</v>
      </c>
      <c r="M1112">
        <v>5.13</v>
      </c>
      <c r="N1112">
        <v>7.03</v>
      </c>
      <c r="O1112" s="5">
        <f t="shared" si="82"/>
        <v>1.4720509983667878</v>
      </c>
      <c r="P1112" s="5">
        <f t="shared" si="83"/>
        <v>5.3940154440154444</v>
      </c>
      <c r="Q1112" s="5">
        <f t="shared" si="84"/>
        <v>7.3917989417989425</v>
      </c>
      <c r="R1112" s="6">
        <f t="shared" si="86"/>
        <v>0.67932429046920295</v>
      </c>
      <c r="S1112" s="6">
        <f t="shared" si="86"/>
        <v>0.18539064457249202</v>
      </c>
      <c r="T1112" s="6">
        <f t="shared" si="86"/>
        <v>0.13528506495830497</v>
      </c>
      <c r="U1112">
        <f t="shared" si="87"/>
        <v>1.3412236122304328</v>
      </c>
      <c r="V1112">
        <f t="shared" si="87"/>
        <v>0.3748197961527811</v>
      </c>
      <c r="W1112" t="e">
        <f t="shared" si="87"/>
        <v>#DIV/0!</v>
      </c>
      <c r="X1112" t="s">
        <v>365</v>
      </c>
      <c r="Y1112" t="s">
        <v>367</v>
      </c>
      <c r="Z1112" t="s">
        <v>282</v>
      </c>
      <c r="AA1112" s="26" t="s">
        <v>84</v>
      </c>
      <c r="AB1112" s="26" t="s">
        <v>100</v>
      </c>
      <c r="AC1112" s="128" t="s">
        <v>607</v>
      </c>
      <c r="AD1112" s="72" t="s">
        <v>86</v>
      </c>
      <c r="AE1112" s="72" t="str">
        <f>VLOOKUP(AD1112,cs_lookup!$A$2:$B$54,2,FALSE)</f>
        <v>1</v>
      </c>
    </row>
    <row r="1113" spans="1:31" x14ac:dyDescent="0.25">
      <c r="A1113" s="21">
        <v>0.77647201540231947</v>
      </c>
      <c r="B1113" s="21">
        <v>0.12540926967377194</v>
      </c>
      <c r="C1113" s="21">
        <v>5.941274718262253E-2</v>
      </c>
      <c r="D1113" s="22">
        <f t="shared" si="85"/>
        <v>1.2878764207385662</v>
      </c>
      <c r="E1113" s="23">
        <f t="shared" si="85"/>
        <v>7.9738922218533554</v>
      </c>
      <c r="F1113" s="23">
        <f t="shared" si="85"/>
        <v>16.831404831798238</v>
      </c>
      <c r="G1113" s="125">
        <v>5.1676774788902868E-2</v>
      </c>
      <c r="H1113" s="8">
        <f t="shared" si="78"/>
        <v>1.0516767747889029</v>
      </c>
      <c r="I1113" s="5">
        <f t="shared" si="79"/>
        <v>1.2245933842145316</v>
      </c>
      <c r="J1113" s="5">
        <f t="shared" si="80"/>
        <v>7.58207503769769</v>
      </c>
      <c r="K1113" s="5">
        <f t="shared" si="81"/>
        <v>16.004351560560718</v>
      </c>
      <c r="L1113">
        <v>1.56</v>
      </c>
      <c r="M1113">
        <v>4.37</v>
      </c>
      <c r="N1113">
        <v>5.5</v>
      </c>
      <c r="O1113" s="5">
        <f t="shared" si="82"/>
        <v>1.6406157686706886</v>
      </c>
      <c r="P1113" s="5">
        <f t="shared" si="83"/>
        <v>4.595827505827506</v>
      </c>
      <c r="Q1113" s="5">
        <f t="shared" si="84"/>
        <v>5.7842222613389662</v>
      </c>
      <c r="R1113" s="6">
        <f t="shared" si="86"/>
        <v>0.60952723915987439</v>
      </c>
      <c r="S1113" s="6">
        <f t="shared" si="86"/>
        <v>0.21758867118750666</v>
      </c>
      <c r="T1113" s="6">
        <f t="shared" si="86"/>
        <v>0.17288408965261892</v>
      </c>
      <c r="U1113">
        <f t="shared" si="87"/>
        <v>1.2738922324005548</v>
      </c>
      <c r="V1113">
        <f t="shared" si="87"/>
        <v>0.57635937105246038</v>
      </c>
      <c r="W1113">
        <f t="shared" si="87"/>
        <v>0.34365653486102909</v>
      </c>
      <c r="X1113" t="s">
        <v>449</v>
      </c>
      <c r="Y1113" t="s">
        <v>366</v>
      </c>
      <c r="Z1113" t="s">
        <v>282</v>
      </c>
      <c r="AA1113" s="26" t="s">
        <v>84</v>
      </c>
      <c r="AB1113" s="26" t="s">
        <v>99</v>
      </c>
      <c r="AC1113" s="128" t="s">
        <v>607</v>
      </c>
      <c r="AD1113" s="72" t="s">
        <v>75</v>
      </c>
      <c r="AE1113" s="72" t="str">
        <f>VLOOKUP(AD1113,cs_lookup!$A$2:$B$54,2,FALSE)</f>
        <v>X</v>
      </c>
    </row>
    <row r="1114" spans="1:31" x14ac:dyDescent="0.25">
      <c r="A1114" s="21">
        <v>0.4560148269979275</v>
      </c>
      <c r="B1114" s="21">
        <v>0.29401134002897739</v>
      </c>
      <c r="C1114" s="21">
        <v>0.23794066681201045</v>
      </c>
      <c r="D1114" s="22">
        <f t="shared" si="85"/>
        <v>2.1929111528747391</v>
      </c>
      <c r="E1114" s="23">
        <f t="shared" si="85"/>
        <v>3.4012293536073854</v>
      </c>
      <c r="F1114" s="23">
        <f t="shared" si="85"/>
        <v>4.2027284087174097</v>
      </c>
      <c r="G1114" s="125">
        <v>2.8838554517204518E-2</v>
      </c>
      <c r="H1114" s="8">
        <f t="shared" ref="H1114:H1177" si="88">(G1114/100%) + 1</f>
        <v>1.0288385545172045</v>
      </c>
      <c r="I1114" s="5">
        <f t="shared" ref="I1114:I1177" si="89">D1114/H1114</f>
        <v>2.1314434060101783</v>
      </c>
      <c r="J1114" s="5">
        <f t="shared" ref="J1114:J1177" si="90">E1114/H1114</f>
        <v>3.3058922011368979</v>
      </c>
      <c r="K1114" s="5">
        <f t="shared" ref="K1114:K1177" si="91">F1114/H1114</f>
        <v>4.084925074264536</v>
      </c>
      <c r="L1114">
        <v>2.0299999999999998</v>
      </c>
      <c r="M1114">
        <v>3.7</v>
      </c>
      <c r="N1114">
        <v>3.76</v>
      </c>
      <c r="O1114" s="5">
        <f t="shared" ref="O1114:O1177" si="92">(L1114*H1114)</f>
        <v>2.0885422656699251</v>
      </c>
      <c r="P1114" s="5">
        <f t="shared" ref="P1114:P1177" si="93">(M1114*H1114)</f>
        <v>3.8067026517136568</v>
      </c>
      <c r="Q1114" s="5">
        <f t="shared" ref="Q1114:Q1177" si="94">(N1114*H1114)</f>
        <v>3.8684329649846889</v>
      </c>
      <c r="R1114" s="6">
        <f t="shared" si="86"/>
        <v>0.47880285519586457</v>
      </c>
      <c r="S1114" s="6">
        <f t="shared" si="86"/>
        <v>0.26269453947232568</v>
      </c>
      <c r="T1114" s="6">
        <f t="shared" si="86"/>
        <v>0.25850260533180985</v>
      </c>
      <c r="U1114">
        <f t="shared" si="87"/>
        <v>0.95240623995733054</v>
      </c>
      <c r="V1114">
        <f t="shared" si="87"/>
        <v>1.119213747722194</v>
      </c>
      <c r="W1114">
        <f t="shared" si="87"/>
        <v>0.92045751920601948</v>
      </c>
      <c r="X1114" t="s">
        <v>505</v>
      </c>
      <c r="Y1114" t="s">
        <v>368</v>
      </c>
      <c r="Z1114" t="s">
        <v>276</v>
      </c>
      <c r="AA1114" s="26" t="s">
        <v>90</v>
      </c>
      <c r="AB1114" s="26" t="s">
        <v>75</v>
      </c>
      <c r="AC1114" s="128" t="s">
        <v>607</v>
      </c>
      <c r="AD1114" s="72" t="s">
        <v>78</v>
      </c>
      <c r="AE1114" s="72" t="str">
        <f>VLOOKUP(AD1114,cs_lookup!$A$2:$B$54,2,FALSE)</f>
        <v>1</v>
      </c>
    </row>
    <row r="1115" spans="1:31" x14ac:dyDescent="0.25">
      <c r="A1115" s="21">
        <v>6.8629863156274437E-2</v>
      </c>
      <c r="B1115" s="21">
        <v>8.8099645071273047E-2</v>
      </c>
      <c r="C1115" s="21">
        <v>0.67043042194920077</v>
      </c>
      <c r="D1115" s="22">
        <f t="shared" si="85"/>
        <v>14.570916420493775</v>
      </c>
      <c r="E1115" s="23">
        <f t="shared" si="85"/>
        <v>11.350783526891568</v>
      </c>
      <c r="F1115" s="23">
        <f t="shared" si="85"/>
        <v>1.4915790919699212</v>
      </c>
      <c r="G1115" s="125">
        <v>4.8537512090122359E-2</v>
      </c>
      <c r="H1115" s="8">
        <f t="shared" si="88"/>
        <v>1.0485375120901224</v>
      </c>
      <c r="I1115" s="5">
        <f t="shared" si="89"/>
        <v>13.89641882382306</v>
      </c>
      <c r="J1115" s="5">
        <f t="shared" si="90"/>
        <v>10.825348064338934</v>
      </c>
      <c r="K1115" s="5">
        <f t="shared" si="91"/>
        <v>1.4225328848718568</v>
      </c>
      <c r="L1115">
        <v>5.38</v>
      </c>
      <c r="M1115">
        <v>4.1399999999999997</v>
      </c>
      <c r="N1115">
        <v>1.61</v>
      </c>
      <c r="O1115" s="5">
        <f t="shared" si="92"/>
        <v>5.6411318150448579</v>
      </c>
      <c r="P1115" s="5">
        <f t="shared" si="93"/>
        <v>4.3409453000531064</v>
      </c>
      <c r="Q1115" s="5">
        <f t="shared" si="94"/>
        <v>1.688145394465097</v>
      </c>
      <c r="R1115" s="6">
        <f t="shared" si="86"/>
        <v>0.17726939075116224</v>
      </c>
      <c r="S1115" s="6">
        <f t="shared" si="86"/>
        <v>0.23036457058967461</v>
      </c>
      <c r="T1115" s="6">
        <f t="shared" si="86"/>
        <v>0.59236603865916326</v>
      </c>
      <c r="U1115">
        <f t="shared" si="87"/>
        <v>0.38715010451303467</v>
      </c>
      <c r="V1115">
        <f t="shared" si="87"/>
        <v>0.38243574020848953</v>
      </c>
      <c r="W1115">
        <f t="shared" si="87"/>
        <v>1.1317840291228349</v>
      </c>
      <c r="X1115" t="s">
        <v>307</v>
      </c>
      <c r="Y1115" t="s">
        <v>379</v>
      </c>
      <c r="Z1115" t="s">
        <v>275</v>
      </c>
      <c r="AA1115" s="26" t="s">
        <v>85</v>
      </c>
      <c r="AB1115" s="26" t="s">
        <v>91</v>
      </c>
      <c r="AC1115" s="128" t="s">
        <v>608</v>
      </c>
      <c r="AD1115" s="72" t="s">
        <v>102</v>
      </c>
      <c r="AE1115" s="72" t="str">
        <f>VLOOKUP(AD1115,cs_lookup!$A$2:$B$54,2,FALSE)</f>
        <v>2</v>
      </c>
    </row>
    <row r="1116" spans="1:31" x14ac:dyDescent="0.25">
      <c r="A1116" s="21">
        <v>0.47084414391867452</v>
      </c>
      <c r="B1116" s="21">
        <v>0.27522425181469279</v>
      </c>
      <c r="C1116" s="21">
        <v>0.24078485304851446</v>
      </c>
      <c r="D1116" s="22">
        <f t="shared" si="85"/>
        <v>2.123845040690838</v>
      </c>
      <c r="E1116" s="23">
        <f t="shared" si="85"/>
        <v>3.6334007392389802</v>
      </c>
      <c r="F1116" s="23">
        <f t="shared" si="85"/>
        <v>4.1530851602136094</v>
      </c>
      <c r="G1116" s="125">
        <v>4.4973753487712154E-2</v>
      </c>
      <c r="H1116" s="8">
        <f t="shared" si="88"/>
        <v>1.0449737534877122</v>
      </c>
      <c r="I1116" s="5">
        <f t="shared" si="89"/>
        <v>2.032438646044723</v>
      </c>
      <c r="J1116" s="5">
        <f t="shared" si="90"/>
        <v>3.4770258364022206</v>
      </c>
      <c r="K1116" s="5">
        <f t="shared" si="91"/>
        <v>3.9743439931885769</v>
      </c>
      <c r="L1116">
        <v>2.2000000000000002</v>
      </c>
      <c r="M1116">
        <v>3.16</v>
      </c>
      <c r="N1116">
        <v>3.65</v>
      </c>
      <c r="O1116" s="5">
        <f t="shared" si="92"/>
        <v>2.2989422576729668</v>
      </c>
      <c r="P1116" s="5">
        <f t="shared" si="93"/>
        <v>3.3021170610211708</v>
      </c>
      <c r="Q1116" s="5">
        <f t="shared" si="94"/>
        <v>3.8141542002301492</v>
      </c>
      <c r="R1116" s="6">
        <f t="shared" si="86"/>
        <v>0.43498265198370795</v>
      </c>
      <c r="S1116" s="6">
        <f t="shared" si="86"/>
        <v>0.30283602353296124</v>
      </c>
      <c r="T1116" s="6">
        <f t="shared" si="86"/>
        <v>0.26218132448333087</v>
      </c>
      <c r="U1116">
        <f t="shared" si="87"/>
        <v>1.0824434992324929</v>
      </c>
      <c r="V1116">
        <f t="shared" si="87"/>
        <v>0.90882269752408384</v>
      </c>
      <c r="W1116">
        <f t="shared" si="87"/>
        <v>0.91839055860679064</v>
      </c>
      <c r="X1116" t="s">
        <v>380</v>
      </c>
      <c r="Y1116" t="s">
        <v>375</v>
      </c>
      <c r="Z1116" t="s">
        <v>275</v>
      </c>
      <c r="AA1116" s="26" t="s">
        <v>90</v>
      </c>
      <c r="AB1116" s="26" t="s">
        <v>75</v>
      </c>
      <c r="AC1116" s="128" t="s">
        <v>608</v>
      </c>
      <c r="AD1116" s="72" t="s">
        <v>94</v>
      </c>
      <c r="AE1116" s="72" t="str">
        <f>VLOOKUP(AD1116,cs_lookup!$A$2:$B$54,2,FALSE)</f>
        <v>1</v>
      </c>
    </row>
    <row r="1117" spans="1:31" x14ac:dyDescent="0.25">
      <c r="A1117" s="21">
        <v>0.34442169016152629</v>
      </c>
      <c r="B1117" s="21">
        <v>0.58789254462372442</v>
      </c>
      <c r="C1117" s="21">
        <v>6.7556339501438745E-2</v>
      </c>
      <c r="D1117" s="22">
        <f t="shared" si="85"/>
        <v>2.9034176086036325</v>
      </c>
      <c r="E1117" s="23">
        <f t="shared" si="85"/>
        <v>1.7009911235394921</v>
      </c>
      <c r="F1117" s="23">
        <f t="shared" si="85"/>
        <v>14.80245980436378</v>
      </c>
      <c r="G1117" s="125">
        <v>4.3938306234569513E-2</v>
      </c>
      <c r="H1117" s="8">
        <f t="shared" si="88"/>
        <v>1.0439383062345695</v>
      </c>
      <c r="I1117" s="5">
        <f t="shared" si="89"/>
        <v>2.781215701410658</v>
      </c>
      <c r="J1117" s="5">
        <f t="shared" si="90"/>
        <v>1.6293981295454878</v>
      </c>
      <c r="K1117" s="5">
        <f t="shared" si="91"/>
        <v>14.179439259926646</v>
      </c>
      <c r="L1117">
        <v>3.03</v>
      </c>
      <c r="M1117">
        <v>3.01</v>
      </c>
      <c r="N1117">
        <v>2.62</v>
      </c>
      <c r="O1117" s="5">
        <f t="shared" si="92"/>
        <v>3.1631330678907452</v>
      </c>
      <c r="P1117" s="5">
        <f t="shared" si="93"/>
        <v>3.1422543017660538</v>
      </c>
      <c r="Q1117" s="5">
        <f t="shared" si="94"/>
        <v>2.7351183623345721</v>
      </c>
      <c r="R1117" s="6">
        <f t="shared" si="86"/>
        <v>0.31614224837743693</v>
      </c>
      <c r="S1117" s="6">
        <f t="shared" si="86"/>
        <v>0.31824286132346641</v>
      </c>
      <c r="T1117" s="6">
        <f t="shared" si="86"/>
        <v>0.36561489029909683</v>
      </c>
      <c r="U1117">
        <f t="shared" si="87"/>
        <v>1.0894516374487444</v>
      </c>
      <c r="V1117">
        <f t="shared" si="87"/>
        <v>1.8473078773200897</v>
      </c>
      <c r="W1117">
        <f t="shared" si="87"/>
        <v>0.1847745846624935</v>
      </c>
      <c r="X1117" t="s">
        <v>306</v>
      </c>
      <c r="Y1117" t="s">
        <v>373</v>
      </c>
      <c r="Z1117" t="s">
        <v>275</v>
      </c>
      <c r="AA1117" s="26" t="s">
        <v>90</v>
      </c>
      <c r="AB1117" s="26" t="s">
        <v>73</v>
      </c>
      <c r="AC1117" s="128" t="s">
        <v>608</v>
      </c>
      <c r="AD1117" s="72" t="s">
        <v>86</v>
      </c>
      <c r="AE1117" s="72" t="str">
        <f>VLOOKUP(AD1117,cs_lookup!$A$2:$B$54,2,FALSE)</f>
        <v>1</v>
      </c>
    </row>
    <row r="1118" spans="1:31" x14ac:dyDescent="0.25">
      <c r="A1118" s="21">
        <v>0.67009181611121571</v>
      </c>
      <c r="B1118" s="21">
        <v>0.26355632273135682</v>
      </c>
      <c r="C1118" s="21">
        <v>6.5681502250099E-2</v>
      </c>
      <c r="D1118" s="22">
        <f t="shared" si="85"/>
        <v>1.4923328056793177</v>
      </c>
      <c r="E1118" s="23">
        <f t="shared" si="85"/>
        <v>3.7942553972393251</v>
      </c>
      <c r="F1118" s="23">
        <f t="shared" si="85"/>
        <v>15.224986727499717</v>
      </c>
      <c r="G1118" s="125">
        <v>4.7390109890109944E-2</v>
      </c>
      <c r="H1118" s="8">
        <f t="shared" si="88"/>
        <v>1.0473901098901099</v>
      </c>
      <c r="I1118" s="5">
        <f t="shared" si="89"/>
        <v>1.4248108623403846</v>
      </c>
      <c r="J1118" s="5">
        <f t="shared" si="90"/>
        <v>3.6225808907412835</v>
      </c>
      <c r="K1118" s="5">
        <f t="shared" si="91"/>
        <v>14.536118475566942</v>
      </c>
      <c r="L1118">
        <v>1.82</v>
      </c>
      <c r="M1118">
        <v>3.64</v>
      </c>
      <c r="N1118">
        <v>4.4800000000000004</v>
      </c>
      <c r="O1118" s="5">
        <f t="shared" si="92"/>
        <v>1.9062500000000002</v>
      </c>
      <c r="P1118" s="5">
        <f t="shared" si="93"/>
        <v>3.8125000000000004</v>
      </c>
      <c r="Q1118" s="5">
        <f t="shared" si="94"/>
        <v>4.6923076923076934</v>
      </c>
      <c r="R1118" s="6">
        <f t="shared" si="86"/>
        <v>0.52459016393442615</v>
      </c>
      <c r="S1118" s="6">
        <f t="shared" si="86"/>
        <v>0.26229508196721307</v>
      </c>
      <c r="T1118" s="6">
        <f t="shared" si="86"/>
        <v>0.21311475409836061</v>
      </c>
      <c r="U1118">
        <f t="shared" si="87"/>
        <v>1.277362524462005</v>
      </c>
      <c r="V1118">
        <f t="shared" si="87"/>
        <v>1.004808480413298</v>
      </c>
      <c r="W1118">
        <f t="shared" si="87"/>
        <v>0.30819781825046455</v>
      </c>
      <c r="X1118" t="s">
        <v>476</v>
      </c>
      <c r="Y1118" t="s">
        <v>374</v>
      </c>
      <c r="Z1118" t="s">
        <v>275</v>
      </c>
      <c r="AA1118" s="26" t="s">
        <v>84</v>
      </c>
      <c r="AB1118" s="26" t="s">
        <v>78</v>
      </c>
      <c r="AC1118" s="128" t="s">
        <v>608</v>
      </c>
      <c r="AD1118" s="72" t="s">
        <v>91</v>
      </c>
      <c r="AE1118" s="72" t="str">
        <f>VLOOKUP(AD1118,cs_lookup!$A$2:$B$54,2,FALSE)</f>
        <v>2</v>
      </c>
    </row>
    <row r="1119" spans="1:31" x14ac:dyDescent="0.25">
      <c r="A1119" s="21">
        <v>0.15718608484108862</v>
      </c>
      <c r="B1119" s="21">
        <v>0.2961933707907331</v>
      </c>
      <c r="C1119" s="21">
        <v>0.49010125852184078</v>
      </c>
      <c r="D1119" s="22">
        <f t="shared" si="85"/>
        <v>6.3618863019011904</v>
      </c>
      <c r="E1119" s="23">
        <f t="shared" si="85"/>
        <v>3.3761727932341916</v>
      </c>
      <c r="F1119" s="23">
        <f t="shared" si="85"/>
        <v>2.0403946788792755</v>
      </c>
      <c r="G1119" s="125">
        <v>3.3932192468777878E-2</v>
      </c>
      <c r="H1119" s="8">
        <f t="shared" si="88"/>
        <v>1.0339321924687779</v>
      </c>
      <c r="I1119" s="5">
        <f t="shared" si="89"/>
        <v>6.1530981898441111</v>
      </c>
      <c r="J1119" s="5">
        <f t="shared" si="90"/>
        <v>3.2653715764209976</v>
      </c>
      <c r="K1119" s="5">
        <f t="shared" si="91"/>
        <v>1.9734318108495208</v>
      </c>
      <c r="L1119">
        <v>2.86</v>
      </c>
      <c r="M1119">
        <v>3.6</v>
      </c>
      <c r="N1119">
        <v>2.46</v>
      </c>
      <c r="O1119" s="5">
        <f t="shared" si="92"/>
        <v>2.9570460704607044</v>
      </c>
      <c r="P1119" s="5">
        <f t="shared" si="93"/>
        <v>3.7221558928876006</v>
      </c>
      <c r="Q1119" s="5">
        <f t="shared" si="94"/>
        <v>2.5434731934731936</v>
      </c>
      <c r="R1119" s="6">
        <f t="shared" si="86"/>
        <v>0.33817531961691794</v>
      </c>
      <c r="S1119" s="6">
        <f t="shared" si="86"/>
        <v>0.26866150391788479</v>
      </c>
      <c r="T1119" s="6">
        <f t="shared" si="86"/>
        <v>0.39316317646519727</v>
      </c>
      <c r="U1119">
        <f t="shared" si="87"/>
        <v>0.46480649451044403</v>
      </c>
      <c r="V1119">
        <f t="shared" si="87"/>
        <v>1.1024779005229692</v>
      </c>
      <c r="W1119">
        <f t="shared" si="87"/>
        <v>1.2465594131377773</v>
      </c>
      <c r="X1119" t="s">
        <v>313</v>
      </c>
      <c r="Y1119" t="s">
        <v>384</v>
      </c>
      <c r="Z1119" t="s">
        <v>268</v>
      </c>
      <c r="AA1119" s="26" t="s">
        <v>90</v>
      </c>
      <c r="AB1119" s="26" t="s">
        <v>75</v>
      </c>
      <c r="AC1119" s="128" t="s">
        <v>608</v>
      </c>
      <c r="AD1119" s="72" t="s">
        <v>205</v>
      </c>
      <c r="AE1119" s="72" t="str">
        <f>VLOOKUP(AD1119,cs_lookup!$A$2:$B$54,2,FALSE)</f>
        <v>2</v>
      </c>
    </row>
    <row r="1120" spans="1:31" x14ac:dyDescent="0.25">
      <c r="A1120" s="21">
        <v>0.23748789895731842</v>
      </c>
      <c r="B1120" s="21">
        <v>0.28117686495078359</v>
      </c>
      <c r="C1120" s="21">
        <v>0.43613591354184111</v>
      </c>
      <c r="D1120" s="22">
        <f t="shared" si="85"/>
        <v>4.2107408604415717</v>
      </c>
      <c r="E1120" s="23">
        <f t="shared" si="85"/>
        <v>3.5564803675261021</v>
      </c>
      <c r="F1120" s="23">
        <f t="shared" si="85"/>
        <v>2.2928632312781647</v>
      </c>
      <c r="G1120" s="125">
        <v>3.1880221108148366E-2</v>
      </c>
      <c r="H1120" s="8">
        <f t="shared" si="88"/>
        <v>1.0318802211081484</v>
      </c>
      <c r="I1120" s="5">
        <f t="shared" si="89"/>
        <v>4.0806488721332475</v>
      </c>
      <c r="J1120" s="5">
        <f t="shared" si="90"/>
        <v>3.4466019357428479</v>
      </c>
      <c r="K1120" s="5">
        <f t="shared" si="91"/>
        <v>2.222024595854577</v>
      </c>
      <c r="L1120">
        <v>1.43</v>
      </c>
      <c r="M1120">
        <v>5.01</v>
      </c>
      <c r="N1120">
        <v>7.52</v>
      </c>
      <c r="O1120" s="5">
        <f t="shared" si="92"/>
        <v>1.4755887161846521</v>
      </c>
      <c r="P1120" s="5">
        <f t="shared" si="93"/>
        <v>5.1697199077518228</v>
      </c>
      <c r="Q1120" s="5">
        <f t="shared" si="94"/>
        <v>7.7597392627332749</v>
      </c>
      <c r="R1120" s="6">
        <f t="shared" si="86"/>
        <v>0.67769561330452877</v>
      </c>
      <c r="S1120" s="6">
        <f t="shared" si="86"/>
        <v>0.19343407725059406</v>
      </c>
      <c r="T1120" s="6">
        <f t="shared" si="86"/>
        <v>0.12887030944487715</v>
      </c>
      <c r="U1120">
        <f t="shared" si="87"/>
        <v>0.35043446393181987</v>
      </c>
      <c r="V1120">
        <f t="shared" si="87"/>
        <v>1.4536056363353118</v>
      </c>
      <c r="W1120">
        <f t="shared" si="87"/>
        <v>3.3843009721986692</v>
      </c>
      <c r="X1120" t="s">
        <v>311</v>
      </c>
      <c r="Y1120" t="s">
        <v>315</v>
      </c>
      <c r="Z1120" t="s">
        <v>268</v>
      </c>
      <c r="AA1120" s="26" t="s">
        <v>90</v>
      </c>
      <c r="AB1120" s="26" t="s">
        <v>75</v>
      </c>
      <c r="AC1120" s="128" t="s">
        <v>608</v>
      </c>
      <c r="AD1120" s="72" t="s">
        <v>89</v>
      </c>
      <c r="AE1120" s="72" t="str">
        <f>VLOOKUP(AD1120,cs_lookup!$A$2:$B$54,2,FALSE)</f>
        <v>1</v>
      </c>
    </row>
    <row r="1121" spans="1:31" x14ac:dyDescent="0.25">
      <c r="A1121" s="21">
        <v>0.20558789509485298</v>
      </c>
      <c r="B1121" s="21">
        <v>0.21172835295464085</v>
      </c>
      <c r="C1121" s="21">
        <v>0.51847198096982272</v>
      </c>
      <c r="D1121" s="22">
        <f t="shared" si="85"/>
        <v>4.8640996082898056</v>
      </c>
      <c r="E1121" s="23">
        <f t="shared" si="85"/>
        <v>4.7230330092551789</v>
      </c>
      <c r="F1121" s="23">
        <f t="shared" si="85"/>
        <v>1.9287445352966996</v>
      </c>
      <c r="G1121" s="125">
        <v>2.8113284527686133E-2</v>
      </c>
      <c r="H1121" s="8">
        <f t="shared" si="88"/>
        <v>1.0281132845276861</v>
      </c>
      <c r="I1121" s="5">
        <f t="shared" si="89"/>
        <v>4.7310930434328222</v>
      </c>
      <c r="J1121" s="5">
        <f t="shared" si="90"/>
        <v>4.5938838456162285</v>
      </c>
      <c r="K1121" s="5">
        <f t="shared" si="91"/>
        <v>1.876003903774828</v>
      </c>
      <c r="L1121">
        <v>2.58</v>
      </c>
      <c r="M1121">
        <v>3.8</v>
      </c>
      <c r="N1121">
        <v>2.65</v>
      </c>
      <c r="O1121" s="5">
        <f t="shared" si="92"/>
        <v>2.6525322740814303</v>
      </c>
      <c r="P1121" s="5">
        <f t="shared" si="93"/>
        <v>3.906830481205207</v>
      </c>
      <c r="Q1121" s="5">
        <f t="shared" si="94"/>
        <v>2.7245002039983683</v>
      </c>
      <c r="R1121" s="6">
        <f t="shared" si="86"/>
        <v>0.3769982404252929</v>
      </c>
      <c r="S1121" s="6">
        <f t="shared" si="86"/>
        <v>0.25596196323611997</v>
      </c>
      <c r="T1121" s="6">
        <f t="shared" si="86"/>
        <v>0.36703979633858708</v>
      </c>
      <c r="U1121">
        <f t="shared" si="87"/>
        <v>0.5453285268995649</v>
      </c>
      <c r="V1121">
        <f t="shared" si="87"/>
        <v>0.82718678305856552</v>
      </c>
      <c r="W1121">
        <f t="shared" si="87"/>
        <v>1.4125770179197201</v>
      </c>
      <c r="X1121" t="s">
        <v>312</v>
      </c>
      <c r="Y1121" t="s">
        <v>287</v>
      </c>
      <c r="Z1121" t="s">
        <v>268</v>
      </c>
      <c r="AA1121" s="26" t="s">
        <v>85</v>
      </c>
      <c r="AB1121" s="26" t="s">
        <v>79</v>
      </c>
      <c r="AC1121" s="128" t="s">
        <v>608</v>
      </c>
      <c r="AD1121" s="72" t="s">
        <v>87</v>
      </c>
      <c r="AE1121" s="72" t="str">
        <f>VLOOKUP(AD1121,cs_lookup!$A$2:$B$54,2,FALSE)</f>
        <v>2</v>
      </c>
    </row>
    <row r="1122" spans="1:31" x14ac:dyDescent="0.25">
      <c r="A1122" s="21">
        <v>0.20115722807364175</v>
      </c>
      <c r="B1122" s="21">
        <v>0.35109981569460597</v>
      </c>
      <c r="C1122" s="21">
        <v>0.4139879530097535</v>
      </c>
      <c r="D1122" s="22">
        <f t="shared" si="85"/>
        <v>4.971235732249748</v>
      </c>
      <c r="E1122" s="23">
        <f t="shared" si="85"/>
        <v>2.8481928935839176</v>
      </c>
      <c r="F1122" s="23">
        <f t="shared" si="85"/>
        <v>2.4155292267078123</v>
      </c>
      <c r="G1122" s="125">
        <v>3.4214018667539259E-2</v>
      </c>
      <c r="H1122" s="8">
        <f t="shared" si="88"/>
        <v>1.0342140186675393</v>
      </c>
      <c r="I1122" s="5">
        <f t="shared" si="89"/>
        <v>4.8067765883260689</v>
      </c>
      <c r="J1122" s="5">
        <f t="shared" si="90"/>
        <v>2.753968561800654</v>
      </c>
      <c r="K1122" s="5">
        <f t="shared" si="91"/>
        <v>2.3356183373146808</v>
      </c>
      <c r="L1122">
        <v>2.78</v>
      </c>
      <c r="M1122">
        <v>3.09</v>
      </c>
      <c r="N1122">
        <v>2.85</v>
      </c>
      <c r="O1122" s="5">
        <f t="shared" si="92"/>
        <v>2.8751149718957589</v>
      </c>
      <c r="P1122" s="5">
        <f t="shared" si="93"/>
        <v>3.195721317682696</v>
      </c>
      <c r="Q1122" s="5">
        <f t="shared" si="94"/>
        <v>2.9475099532024869</v>
      </c>
      <c r="R1122" s="6">
        <f t="shared" si="86"/>
        <v>0.34781217786940605</v>
      </c>
      <c r="S1122" s="6">
        <f t="shared" si="86"/>
        <v>0.31291839950710315</v>
      </c>
      <c r="T1122" s="6">
        <f t="shared" si="86"/>
        <v>0.33926942262349075</v>
      </c>
      <c r="U1122">
        <f t="shared" si="87"/>
        <v>0.57835015813957735</v>
      </c>
      <c r="V1122">
        <f t="shared" si="87"/>
        <v>1.122017165649718</v>
      </c>
      <c r="W1122">
        <f t="shared" si="87"/>
        <v>1.220233612002172</v>
      </c>
      <c r="X1122" t="s">
        <v>388</v>
      </c>
      <c r="Y1122" t="s">
        <v>385</v>
      </c>
      <c r="Z1122" t="s">
        <v>279</v>
      </c>
      <c r="AA1122" s="26" t="s">
        <v>90</v>
      </c>
      <c r="AB1122" s="26" t="s">
        <v>75</v>
      </c>
      <c r="AC1122" s="128" t="s">
        <v>608</v>
      </c>
      <c r="AD1122" s="72" t="s">
        <v>73</v>
      </c>
      <c r="AE1122" s="72" t="str">
        <f>VLOOKUP(AD1122,cs_lookup!$A$2:$B$54,2,FALSE)</f>
        <v>X</v>
      </c>
    </row>
    <row r="1123" spans="1:31" x14ac:dyDescent="0.25">
      <c r="A1123" s="21">
        <v>0.11709435550069296</v>
      </c>
      <c r="B1123" s="21">
        <v>0.2620602179848241</v>
      </c>
      <c r="C1123" s="21">
        <v>0.54418512838967126</v>
      </c>
      <c r="D1123" s="22">
        <f t="shared" si="85"/>
        <v>8.5401213040886681</v>
      </c>
      <c r="E1123" s="23">
        <f t="shared" si="85"/>
        <v>3.8159168441884987</v>
      </c>
      <c r="F1123" s="23">
        <f t="shared" si="85"/>
        <v>1.8376099379252719</v>
      </c>
      <c r="G1123" s="125">
        <v>3.5829422146325784E-2</v>
      </c>
      <c r="H1123" s="8">
        <f t="shared" si="88"/>
        <v>1.0358294221463258</v>
      </c>
      <c r="I1123" s="5">
        <f t="shared" si="89"/>
        <v>8.2447178285328278</v>
      </c>
      <c r="J1123" s="5">
        <f t="shared" si="90"/>
        <v>3.6839239768663821</v>
      </c>
      <c r="K1123" s="5">
        <f t="shared" si="91"/>
        <v>1.7740468639301532</v>
      </c>
      <c r="L1123">
        <v>5.26</v>
      </c>
      <c r="M1123">
        <v>3.69</v>
      </c>
      <c r="N1123">
        <v>1.74</v>
      </c>
      <c r="O1123" s="5">
        <f t="shared" si="92"/>
        <v>5.4484627604896732</v>
      </c>
      <c r="P1123" s="5">
        <f t="shared" si="93"/>
        <v>3.8222105677199423</v>
      </c>
      <c r="Q1123" s="5">
        <f t="shared" si="94"/>
        <v>1.8023431945346069</v>
      </c>
      <c r="R1123" s="6">
        <f t="shared" si="86"/>
        <v>0.18353800768386391</v>
      </c>
      <c r="S1123" s="6">
        <f t="shared" si="86"/>
        <v>0.26162870472008781</v>
      </c>
      <c r="T1123" s="6">
        <f t="shared" si="86"/>
        <v>0.55483328759604833</v>
      </c>
      <c r="U1123">
        <f t="shared" si="87"/>
        <v>0.63798423540906468</v>
      </c>
      <c r="V1123">
        <f t="shared" si="87"/>
        <v>1.0016493345605861</v>
      </c>
      <c r="W1123">
        <f t="shared" si="87"/>
        <v>0.98080836272006533</v>
      </c>
      <c r="X1123" t="s">
        <v>317</v>
      </c>
      <c r="Y1123" t="s">
        <v>387</v>
      </c>
      <c r="Z1123" t="s">
        <v>279</v>
      </c>
      <c r="AA1123" s="26" t="s">
        <v>85</v>
      </c>
      <c r="AB1123" s="26" t="s">
        <v>76</v>
      </c>
      <c r="AC1123" s="128" t="s">
        <v>608</v>
      </c>
      <c r="AD1123" s="72" t="s">
        <v>75</v>
      </c>
      <c r="AE1123" s="72" t="str">
        <f>VLOOKUP(AD1123,cs_lookup!$A$2:$B$54,2,FALSE)</f>
        <v>X</v>
      </c>
    </row>
    <row r="1124" spans="1:31" x14ac:dyDescent="0.25">
      <c r="A1124" s="21">
        <v>0.21363888685626006</v>
      </c>
      <c r="B1124" s="21">
        <v>0.2801663444871374</v>
      </c>
      <c r="C1124" s="21">
        <v>0.45625575150389996</v>
      </c>
      <c r="D1124" s="22">
        <f t="shared" si="85"/>
        <v>4.6807957798095874</v>
      </c>
      <c r="E1124" s="23">
        <f t="shared" si="85"/>
        <v>3.5693080902724579</v>
      </c>
      <c r="F1124" s="23">
        <f t="shared" si="85"/>
        <v>2.1917531925982794</v>
      </c>
      <c r="G1124" s="125">
        <v>3.4523469955096031E-2</v>
      </c>
      <c r="H1124" s="8">
        <f t="shared" si="88"/>
        <v>1.034523469955096</v>
      </c>
      <c r="I1124" s="5">
        <f t="shared" si="89"/>
        <v>4.5245911917423776</v>
      </c>
      <c r="J1124" s="5">
        <f t="shared" si="90"/>
        <v>3.4501953739409945</v>
      </c>
      <c r="K1124" s="5">
        <f t="shared" si="91"/>
        <v>2.1186113763986558</v>
      </c>
      <c r="L1124">
        <v>2.27</v>
      </c>
      <c r="M1124">
        <v>3.27</v>
      </c>
      <c r="N1124">
        <v>3.47</v>
      </c>
      <c r="O1124" s="5">
        <f t="shared" si="92"/>
        <v>2.3483682767980678</v>
      </c>
      <c r="P1124" s="5">
        <f t="shared" si="93"/>
        <v>3.3828917467531641</v>
      </c>
      <c r="Q1124" s="5">
        <f t="shared" si="94"/>
        <v>3.5897964407441836</v>
      </c>
      <c r="R1124" s="6">
        <f t="shared" si="86"/>
        <v>0.42582758840681967</v>
      </c>
      <c r="S1124" s="6">
        <f t="shared" si="86"/>
        <v>0.29560508430687482</v>
      </c>
      <c r="T1124" s="6">
        <f t="shared" si="86"/>
        <v>0.27856732728630562</v>
      </c>
      <c r="U1124">
        <f t="shared" si="87"/>
        <v>0.50170278458369277</v>
      </c>
      <c r="V1124">
        <f t="shared" si="87"/>
        <v>0.94777241448354099</v>
      </c>
      <c r="W1124">
        <f t="shared" si="87"/>
        <v>1.6378652728177627</v>
      </c>
      <c r="X1124" t="s">
        <v>319</v>
      </c>
      <c r="Y1124" t="s">
        <v>390</v>
      </c>
      <c r="Z1124" t="s">
        <v>279</v>
      </c>
      <c r="AA1124" s="26" t="s">
        <v>90</v>
      </c>
      <c r="AB1124" s="26" t="s">
        <v>75</v>
      </c>
      <c r="AC1124" s="128" t="s">
        <v>608</v>
      </c>
      <c r="AD1124" s="72" t="s">
        <v>86</v>
      </c>
      <c r="AE1124" s="72" t="str">
        <f>VLOOKUP(AD1124,cs_lookup!$A$2:$B$54,2,FALSE)</f>
        <v>1</v>
      </c>
    </row>
    <row r="1125" spans="1:31" x14ac:dyDescent="0.25">
      <c r="A1125" s="21">
        <v>0.49604955700187042</v>
      </c>
      <c r="B1125" s="21">
        <v>0.24327428743135843</v>
      </c>
      <c r="C1125" s="21">
        <v>0.24587005289647526</v>
      </c>
      <c r="D1125" s="22">
        <f t="shared" si="85"/>
        <v>2.0159276142569551</v>
      </c>
      <c r="E1125" s="23">
        <f t="shared" si="85"/>
        <v>4.1105864929607785</v>
      </c>
      <c r="F1125" s="23">
        <f t="shared" si="85"/>
        <v>4.0671891034287722</v>
      </c>
      <c r="G1125" s="125">
        <v>3.5247957485907255E-2</v>
      </c>
      <c r="H1125" s="8">
        <f t="shared" si="88"/>
        <v>1.0352479574859073</v>
      </c>
      <c r="I1125" s="5">
        <f t="shared" si="89"/>
        <v>1.9472896320922206</v>
      </c>
      <c r="J1125" s="5">
        <f t="shared" si="90"/>
        <v>3.9706298990855391</v>
      </c>
      <c r="K1125" s="5">
        <f t="shared" si="91"/>
        <v>3.928710096956785</v>
      </c>
      <c r="L1125">
        <v>1.86</v>
      </c>
      <c r="M1125">
        <v>3.75</v>
      </c>
      <c r="N1125">
        <v>4.33</v>
      </c>
      <c r="O1125" s="5">
        <f t="shared" si="92"/>
        <v>1.9255612009237877</v>
      </c>
      <c r="P1125" s="5">
        <f t="shared" si="93"/>
        <v>3.8821798405721522</v>
      </c>
      <c r="Q1125" s="5">
        <f t="shared" si="94"/>
        <v>4.4826236559139785</v>
      </c>
      <c r="R1125" s="6">
        <f t="shared" si="86"/>
        <v>0.51932911793208658</v>
      </c>
      <c r="S1125" s="6">
        <f t="shared" si="86"/>
        <v>0.25758724249431497</v>
      </c>
      <c r="T1125" s="6">
        <f t="shared" si="86"/>
        <v>0.22308363957359842</v>
      </c>
      <c r="U1125">
        <f t="shared" si="87"/>
        <v>0.95517378069823433</v>
      </c>
      <c r="V1125">
        <f t="shared" si="87"/>
        <v>0.94443453439557501</v>
      </c>
      <c r="W1125">
        <f t="shared" si="87"/>
        <v>1.1021429153945612</v>
      </c>
      <c r="X1125" t="s">
        <v>392</v>
      </c>
      <c r="Y1125" t="s">
        <v>386</v>
      </c>
      <c r="Z1125" t="s">
        <v>279</v>
      </c>
      <c r="AA1125" s="26" t="s">
        <v>84</v>
      </c>
      <c r="AB1125" s="26" t="s">
        <v>86</v>
      </c>
      <c r="AC1125" s="128" t="s">
        <v>608</v>
      </c>
      <c r="AD1125" s="72" t="s">
        <v>94</v>
      </c>
      <c r="AE1125" s="72" t="str">
        <f>VLOOKUP(AD1125,cs_lookup!$A$2:$B$54,2,FALSE)</f>
        <v>1</v>
      </c>
    </row>
    <row r="1126" spans="1:31" x14ac:dyDescent="0.25">
      <c r="A1126" s="21">
        <v>0.43185592555601737</v>
      </c>
      <c r="B1126" s="21">
        <v>0.2674524862400503</v>
      </c>
      <c r="C1126" s="21">
        <v>0.28202084528932131</v>
      </c>
      <c r="D1126" s="22">
        <f t="shared" si="85"/>
        <v>2.3155870762048556</v>
      </c>
      <c r="E1126" s="23">
        <f t="shared" si="85"/>
        <v>3.7389818807010688</v>
      </c>
      <c r="F1126" s="23">
        <f t="shared" si="85"/>
        <v>3.5458371843900891</v>
      </c>
      <c r="G1126" s="125">
        <v>3.283421399055686E-2</v>
      </c>
      <c r="H1126" s="8">
        <f t="shared" si="88"/>
        <v>1.0328342139905569</v>
      </c>
      <c r="I1126" s="5">
        <f t="shared" si="89"/>
        <v>2.2419736341403063</v>
      </c>
      <c r="J1126" s="5">
        <f t="shared" si="90"/>
        <v>3.620118146798005</v>
      </c>
      <c r="K1126" s="5">
        <f t="shared" si="91"/>
        <v>3.433113597863934</v>
      </c>
      <c r="L1126">
        <v>3.18</v>
      </c>
      <c r="M1126">
        <v>3.11</v>
      </c>
      <c r="N1126">
        <v>2.52</v>
      </c>
      <c r="O1126" s="5">
        <f t="shared" si="92"/>
        <v>3.2844128004899709</v>
      </c>
      <c r="P1126" s="5">
        <f t="shared" si="93"/>
        <v>3.2121144055106319</v>
      </c>
      <c r="Q1126" s="5">
        <f t="shared" si="94"/>
        <v>2.6027422192562035</v>
      </c>
      <c r="R1126" s="6">
        <f t="shared" si="86"/>
        <v>0.30446842730938672</v>
      </c>
      <c r="S1126" s="6">
        <f t="shared" si="86"/>
        <v>0.31132141441924432</v>
      </c>
      <c r="T1126" s="6">
        <f t="shared" si="86"/>
        <v>0.38421015827136895</v>
      </c>
      <c r="U1126">
        <f t="shared" si="87"/>
        <v>1.4183931298636274</v>
      </c>
      <c r="V1126">
        <f t="shared" si="87"/>
        <v>0.85908798384129959</v>
      </c>
      <c r="W1126">
        <f t="shared" si="87"/>
        <v>0.73402756074483855</v>
      </c>
      <c r="X1126" t="s">
        <v>482</v>
      </c>
      <c r="Y1126" t="s">
        <v>393</v>
      </c>
      <c r="Z1126" t="s">
        <v>279</v>
      </c>
      <c r="AA1126" s="26" t="s">
        <v>90</v>
      </c>
      <c r="AB1126" s="26" t="s">
        <v>75</v>
      </c>
      <c r="AC1126" s="128" t="s">
        <v>608</v>
      </c>
      <c r="AD1126" s="72" t="s">
        <v>100</v>
      </c>
      <c r="AE1126" s="72" t="str">
        <f>VLOOKUP(AD1126,cs_lookup!$A$2:$B$54,2,FALSE)</f>
        <v>1</v>
      </c>
    </row>
    <row r="1127" spans="1:31" x14ac:dyDescent="0.25">
      <c r="A1127" s="21">
        <v>0.59576856573613346</v>
      </c>
      <c r="B1127" s="21">
        <v>0.25162798805364284</v>
      </c>
      <c r="C1127" s="21">
        <v>0.14785193609288236</v>
      </c>
      <c r="D1127" s="22">
        <f t="shared" si="85"/>
        <v>1.6785041331685517</v>
      </c>
      <c r="E1127" s="23">
        <f t="shared" si="85"/>
        <v>3.9741207158037479</v>
      </c>
      <c r="F1127" s="23">
        <f t="shared" si="85"/>
        <v>6.7635232004793497</v>
      </c>
      <c r="G1127" s="125">
        <v>3.3664999742228252E-2</v>
      </c>
      <c r="H1127" s="8">
        <f t="shared" si="88"/>
        <v>1.0336649997422283</v>
      </c>
      <c r="I1127" s="5">
        <f t="shared" si="89"/>
        <v>1.6238376394548826</v>
      </c>
      <c r="J1127" s="5">
        <f t="shared" si="90"/>
        <v>3.8446892530895407</v>
      </c>
      <c r="K1127" s="5">
        <f t="shared" si="91"/>
        <v>6.5432448638253335</v>
      </c>
      <c r="L1127">
        <v>3.26</v>
      </c>
      <c r="M1127">
        <v>3.26</v>
      </c>
      <c r="N1127">
        <v>2.38</v>
      </c>
      <c r="O1127" s="5">
        <f t="shared" si="92"/>
        <v>3.3697478991596639</v>
      </c>
      <c r="P1127" s="5">
        <f t="shared" si="93"/>
        <v>3.3697478991596639</v>
      </c>
      <c r="Q1127" s="5">
        <f t="shared" si="94"/>
        <v>2.4601226993865031</v>
      </c>
      <c r="R1127" s="6">
        <f t="shared" si="86"/>
        <v>0.29675810473815462</v>
      </c>
      <c r="S1127" s="6">
        <f t="shared" si="86"/>
        <v>0.29675810473815462</v>
      </c>
      <c r="T1127" s="6">
        <f t="shared" si="86"/>
        <v>0.40648379052369077</v>
      </c>
      <c r="U1127">
        <f t="shared" si="87"/>
        <v>2.0075898727747017</v>
      </c>
      <c r="V1127">
        <f t="shared" si="87"/>
        <v>0.847922884113536</v>
      </c>
      <c r="W1127">
        <f t="shared" si="87"/>
        <v>0.36373390413034251</v>
      </c>
      <c r="X1127" t="s">
        <v>391</v>
      </c>
      <c r="Y1127" t="s">
        <v>316</v>
      </c>
      <c r="Z1127" t="s">
        <v>279</v>
      </c>
      <c r="AA1127" s="26" t="s">
        <v>84</v>
      </c>
      <c r="AB1127" s="26" t="s">
        <v>86</v>
      </c>
      <c r="AC1127" s="128" t="s">
        <v>608</v>
      </c>
      <c r="AD1127" s="72" t="s">
        <v>204</v>
      </c>
      <c r="AE1127" s="72" t="str">
        <f>VLOOKUP(AD1127,cs_lookup!$A$2:$B$54,2,FALSE)</f>
        <v>1</v>
      </c>
    </row>
    <row r="1128" spans="1:31" x14ac:dyDescent="0.25">
      <c r="A1128" s="21">
        <v>0.10195789463029697</v>
      </c>
      <c r="B1128" s="21">
        <v>0.41091023143305738</v>
      </c>
      <c r="C1128" s="21">
        <v>0.45348636453312524</v>
      </c>
      <c r="D1128" s="22">
        <f t="shared" si="85"/>
        <v>9.8079702766130694</v>
      </c>
      <c r="E1128" s="23">
        <f t="shared" si="85"/>
        <v>2.4336215637962595</v>
      </c>
      <c r="F1128" s="23">
        <f t="shared" si="85"/>
        <v>2.2051379671129103</v>
      </c>
      <c r="G1128" s="125">
        <v>3.4426100215573907E-2</v>
      </c>
      <c r="H1128" s="8">
        <f t="shared" si="88"/>
        <v>1.0344261002155739</v>
      </c>
      <c r="I1128" s="5">
        <f t="shared" si="89"/>
        <v>9.481557236973325</v>
      </c>
      <c r="J1128" s="5">
        <f t="shared" si="90"/>
        <v>2.3526296980413526</v>
      </c>
      <c r="K1128" s="5">
        <f t="shared" si="91"/>
        <v>2.1317501237191911</v>
      </c>
      <c r="L1128">
        <v>3.99</v>
      </c>
      <c r="M1128">
        <v>3.3</v>
      </c>
      <c r="N1128">
        <v>2.08</v>
      </c>
      <c r="O1128" s="5">
        <f t="shared" si="92"/>
        <v>4.1273601398601398</v>
      </c>
      <c r="P1128" s="5">
        <f t="shared" si="93"/>
        <v>3.4136061307113938</v>
      </c>
      <c r="Q1128" s="5">
        <f t="shared" si="94"/>
        <v>2.1516062884483937</v>
      </c>
      <c r="R1128" s="6">
        <f t="shared" si="86"/>
        <v>0.24228561746828473</v>
      </c>
      <c r="S1128" s="6">
        <f t="shared" si="86"/>
        <v>0.29294533748438062</v>
      </c>
      <c r="T1128" s="6">
        <f t="shared" si="86"/>
        <v>0.46476904504733463</v>
      </c>
      <c r="U1128">
        <f t="shared" si="87"/>
        <v>0.42081695024114796</v>
      </c>
      <c r="V1128">
        <f t="shared" si="87"/>
        <v>1.4026856851919223</v>
      </c>
      <c r="W1128">
        <f t="shared" si="87"/>
        <v>0.97572411365507306</v>
      </c>
      <c r="X1128" t="s">
        <v>480</v>
      </c>
      <c r="Y1128" t="s">
        <v>389</v>
      </c>
      <c r="Z1128" t="s">
        <v>279</v>
      </c>
      <c r="AA1128" s="26" t="s">
        <v>85</v>
      </c>
      <c r="AB1128" s="26" t="s">
        <v>76</v>
      </c>
      <c r="AC1128" s="128" t="s">
        <v>608</v>
      </c>
      <c r="AD1128" s="72" t="s">
        <v>76</v>
      </c>
      <c r="AE1128" s="72" t="str">
        <f>VLOOKUP(AD1128,cs_lookup!$A$2:$B$54,2,FALSE)</f>
        <v>2</v>
      </c>
    </row>
    <row r="1129" spans="1:31" x14ac:dyDescent="0.25">
      <c r="A1129" s="21">
        <v>0.56110876633337847</v>
      </c>
      <c r="B1129" s="21">
        <v>0.22565160834786477</v>
      </c>
      <c r="C1129" s="21">
        <v>0.20249080715911352</v>
      </c>
      <c r="D1129" s="22">
        <f t="shared" si="85"/>
        <v>1.7821856652402712</v>
      </c>
      <c r="E1129" s="23">
        <f t="shared" si="85"/>
        <v>4.4316103364900412</v>
      </c>
      <c r="F1129" s="23">
        <f t="shared" si="85"/>
        <v>4.9384957965732168</v>
      </c>
      <c r="G1129" s="125">
        <v>4.3651990284206743E-2</v>
      </c>
      <c r="H1129" s="8">
        <f t="shared" si="88"/>
        <v>1.0436519902842067</v>
      </c>
      <c r="I1129" s="5">
        <f t="shared" si="89"/>
        <v>1.7076436224252756</v>
      </c>
      <c r="J1129" s="5">
        <f t="shared" si="90"/>
        <v>4.2462529442244703</v>
      </c>
      <c r="K1129" s="5">
        <f t="shared" si="91"/>
        <v>4.7319373148786585</v>
      </c>
      <c r="L1129">
        <v>1.61</v>
      </c>
      <c r="M1129">
        <v>4.16</v>
      </c>
      <c r="N1129">
        <v>5.49</v>
      </c>
      <c r="O1129" s="5">
        <f t="shared" si="92"/>
        <v>1.680279704357573</v>
      </c>
      <c r="P1129" s="5">
        <f t="shared" si="93"/>
        <v>4.3415922795822999</v>
      </c>
      <c r="Q1129" s="5">
        <f t="shared" si="94"/>
        <v>5.7296494266602949</v>
      </c>
      <c r="R1129" s="6">
        <f t="shared" si="86"/>
        <v>0.59513901013422843</v>
      </c>
      <c r="S1129" s="6">
        <f t="shared" si="86"/>
        <v>0.23033024190291054</v>
      </c>
      <c r="T1129" s="6">
        <f t="shared" si="86"/>
        <v>0.17453074796286119</v>
      </c>
      <c r="U1129">
        <f t="shared" si="87"/>
        <v>0.9428196720070916</v>
      </c>
      <c r="V1129">
        <f t="shared" si="87"/>
        <v>0.97968728067841859</v>
      </c>
      <c r="W1129">
        <f t="shared" si="87"/>
        <v>1.1602013371431952</v>
      </c>
      <c r="X1129" t="s">
        <v>329</v>
      </c>
      <c r="Y1129" t="s">
        <v>405</v>
      </c>
      <c r="Z1129" t="s">
        <v>281</v>
      </c>
      <c r="AA1129" s="26" t="s">
        <v>84</v>
      </c>
      <c r="AB1129" s="26" t="s">
        <v>86</v>
      </c>
      <c r="AC1129" s="128" t="s">
        <v>608</v>
      </c>
      <c r="AD1129" s="72" t="s">
        <v>78</v>
      </c>
      <c r="AE1129" s="72" t="str">
        <f>VLOOKUP(AD1129,cs_lookup!$A$2:$B$54,2,FALSE)</f>
        <v>1</v>
      </c>
    </row>
    <row r="1130" spans="1:31" x14ac:dyDescent="0.25">
      <c r="A1130" s="21">
        <v>0.29688009749279282</v>
      </c>
      <c r="B1130" s="21">
        <v>0.20701726710284038</v>
      </c>
      <c r="C1130" s="21">
        <v>0.45197992232333045</v>
      </c>
      <c r="D1130" s="22">
        <f t="shared" si="85"/>
        <v>3.3683632161441084</v>
      </c>
      <c r="E1130" s="23">
        <f t="shared" si="85"/>
        <v>4.8305149323762837</v>
      </c>
      <c r="F1130" s="23">
        <f t="shared" si="85"/>
        <v>2.2124876584332775</v>
      </c>
      <c r="G1130" s="125">
        <v>3.8655916305011973E-2</v>
      </c>
      <c r="H1130" s="8">
        <f t="shared" si="88"/>
        <v>1.038655916305012</v>
      </c>
      <c r="I1130" s="5">
        <f t="shared" si="89"/>
        <v>3.2430020021711927</v>
      </c>
      <c r="J1130" s="5">
        <f t="shared" si="90"/>
        <v>4.6507364532815636</v>
      </c>
      <c r="K1130" s="5">
        <f t="shared" si="91"/>
        <v>2.1301449533972114</v>
      </c>
      <c r="L1130">
        <v>2.29</v>
      </c>
      <c r="M1130">
        <v>3.54</v>
      </c>
      <c r="N1130">
        <v>3.13</v>
      </c>
      <c r="O1130" s="5">
        <f t="shared" si="92"/>
        <v>2.3785220483384775</v>
      </c>
      <c r="P1130" s="5">
        <f t="shared" si="93"/>
        <v>3.6768419437197424</v>
      </c>
      <c r="Q1130" s="5">
        <f t="shared" si="94"/>
        <v>3.2509930180346873</v>
      </c>
      <c r="R1130" s="6">
        <f t="shared" si="86"/>
        <v>0.42042914872222964</v>
      </c>
      <c r="S1130" s="6">
        <f t="shared" si="86"/>
        <v>0.27197252841070785</v>
      </c>
      <c r="T1130" s="6">
        <f t="shared" si="86"/>
        <v>0.30759832286706257</v>
      </c>
      <c r="U1130">
        <f t="shared" si="87"/>
        <v>0.70613585759948438</v>
      </c>
      <c r="V1130">
        <f t="shared" si="87"/>
        <v>0.76116977075795667</v>
      </c>
      <c r="W1130">
        <f t="shared" si="87"/>
        <v>1.4693835717650074</v>
      </c>
      <c r="X1130" t="s">
        <v>410</v>
      </c>
      <c r="Y1130" t="s">
        <v>406</v>
      </c>
      <c r="Z1130" t="s">
        <v>281</v>
      </c>
      <c r="AA1130" s="26" t="s">
        <v>90</v>
      </c>
      <c r="AB1130" s="26" t="s">
        <v>74</v>
      </c>
      <c r="AC1130" s="128" t="s">
        <v>608</v>
      </c>
      <c r="AD1130" s="72" t="s">
        <v>75</v>
      </c>
      <c r="AE1130" s="72" t="str">
        <f>VLOOKUP(AD1130,cs_lookup!$A$2:$B$54,2,FALSE)</f>
        <v>X</v>
      </c>
    </row>
    <row r="1131" spans="1:31" x14ac:dyDescent="0.25">
      <c r="A1131" s="21">
        <v>4.091397322913759E-2</v>
      </c>
      <c r="B1131" s="21">
        <v>0.14095019110395393</v>
      </c>
      <c r="C1131" s="21">
        <v>0.66467968425035984</v>
      </c>
      <c r="D1131" s="22">
        <f t="shared" si="85"/>
        <v>24.441527455657443</v>
      </c>
      <c r="E1131" s="23">
        <f t="shared" si="85"/>
        <v>7.09470481854457</v>
      </c>
      <c r="F1131" s="23">
        <f t="shared" si="85"/>
        <v>1.5044840751042687</v>
      </c>
      <c r="G1131" s="125">
        <v>4.1858456736544092E-2</v>
      </c>
      <c r="H1131" s="8">
        <f t="shared" si="88"/>
        <v>1.0418584567365441</v>
      </c>
      <c r="I1131" s="5">
        <f t="shared" si="89"/>
        <v>23.459547021595082</v>
      </c>
      <c r="J1131" s="5">
        <f t="shared" si="90"/>
        <v>6.8096628411191329</v>
      </c>
      <c r="K1131" s="5">
        <f t="shared" si="91"/>
        <v>1.4440388378828597</v>
      </c>
      <c r="L1131">
        <v>4.6399999999999997</v>
      </c>
      <c r="M1131">
        <v>4.1399999999999997</v>
      </c>
      <c r="N1131">
        <v>1.71</v>
      </c>
      <c r="O1131" s="5">
        <f t="shared" si="92"/>
        <v>4.8342232392575646</v>
      </c>
      <c r="P1131" s="5">
        <f t="shared" si="93"/>
        <v>4.3132940108892921</v>
      </c>
      <c r="Q1131" s="5">
        <f t="shared" si="94"/>
        <v>1.7815779610194904</v>
      </c>
      <c r="R1131" s="6">
        <f t="shared" si="86"/>
        <v>0.20685846526061114</v>
      </c>
      <c r="S1131" s="6">
        <f t="shared" si="86"/>
        <v>0.23184137169305213</v>
      </c>
      <c r="T1131" s="6">
        <f t="shared" si="86"/>
        <v>0.56130016304633668</v>
      </c>
      <c r="U1131">
        <f t="shared" si="87"/>
        <v>0.1977872801946588</v>
      </c>
      <c r="V1131">
        <f t="shared" si="87"/>
        <v>0.60795961512238572</v>
      </c>
      <c r="W1131">
        <f t="shared" si="87"/>
        <v>1.1841786765978346</v>
      </c>
      <c r="X1131" t="s">
        <v>403</v>
      </c>
      <c r="Y1131" t="s">
        <v>407</v>
      </c>
      <c r="Z1131" t="s">
        <v>281</v>
      </c>
      <c r="AA1131" s="26" t="s">
        <v>85</v>
      </c>
      <c r="AB1131" s="26" t="s">
        <v>77</v>
      </c>
      <c r="AC1131" s="128" t="s">
        <v>608</v>
      </c>
      <c r="AD1131" s="72" t="s">
        <v>146</v>
      </c>
      <c r="AE1131" s="72" t="str">
        <f>VLOOKUP(AD1131,cs_lookup!$A$2:$B$54,2,FALSE)</f>
        <v>2</v>
      </c>
    </row>
    <row r="1132" spans="1:31" x14ac:dyDescent="0.25">
      <c r="A1132" s="21">
        <v>0.29534555833048576</v>
      </c>
      <c r="B1132" s="21">
        <v>0.34850243368951289</v>
      </c>
      <c r="C1132" s="21">
        <v>0.33473712750287238</v>
      </c>
      <c r="D1132" s="22">
        <f t="shared" si="85"/>
        <v>3.3858643605569991</v>
      </c>
      <c r="E1132" s="23">
        <f t="shared" si="85"/>
        <v>2.8694204210089334</v>
      </c>
      <c r="F1132" s="23">
        <f t="shared" si="85"/>
        <v>2.9874188365657735</v>
      </c>
      <c r="G1132" s="125">
        <v>3.7021001089279748E-2</v>
      </c>
      <c r="H1132" s="8">
        <f t="shared" si="88"/>
        <v>1.0370210010892797</v>
      </c>
      <c r="I1132" s="5">
        <f t="shared" si="89"/>
        <v>3.2649911207203233</v>
      </c>
      <c r="J1132" s="5">
        <f t="shared" si="90"/>
        <v>2.7669839067819395</v>
      </c>
      <c r="K1132" s="5">
        <f t="shared" si="91"/>
        <v>2.8807698527106096</v>
      </c>
      <c r="L1132">
        <v>2.4900000000000002</v>
      </c>
      <c r="M1132">
        <v>3.4</v>
      </c>
      <c r="N1132">
        <v>2.93</v>
      </c>
      <c r="O1132" s="5">
        <f t="shared" si="92"/>
        <v>2.5821822927123068</v>
      </c>
      <c r="P1132" s="5">
        <f t="shared" si="93"/>
        <v>3.525871403703551</v>
      </c>
      <c r="Q1132" s="5">
        <f t="shared" si="94"/>
        <v>3.0384715331915899</v>
      </c>
      <c r="R1132" s="6">
        <f t="shared" si="86"/>
        <v>0.38726932750731813</v>
      </c>
      <c r="S1132" s="6">
        <f t="shared" si="86"/>
        <v>0.28361783102741833</v>
      </c>
      <c r="T1132" s="6">
        <f t="shared" si="86"/>
        <v>0.32911284146526354</v>
      </c>
      <c r="U1132">
        <f t="shared" si="87"/>
        <v>0.76263607095221009</v>
      </c>
      <c r="V1132">
        <f t="shared" si="87"/>
        <v>1.2287747650669467</v>
      </c>
      <c r="W1132">
        <f t="shared" si="87"/>
        <v>1.0170892330198014</v>
      </c>
      <c r="X1132" t="s">
        <v>409</v>
      </c>
      <c r="Y1132" t="s">
        <v>328</v>
      </c>
      <c r="Z1132" t="s">
        <v>281</v>
      </c>
      <c r="AA1132" s="26" t="s">
        <v>90</v>
      </c>
      <c r="AB1132" s="26" t="s">
        <v>75</v>
      </c>
      <c r="AC1132" s="128" t="s">
        <v>608</v>
      </c>
      <c r="AD1132" s="72" t="s">
        <v>86</v>
      </c>
      <c r="AE1132" s="72" t="str">
        <f>VLOOKUP(AD1132,cs_lookup!$A$2:$B$54,2,FALSE)</f>
        <v>1</v>
      </c>
    </row>
    <row r="1133" spans="1:31" x14ac:dyDescent="0.25">
      <c r="A1133" s="21">
        <v>0.18207196054608021</v>
      </c>
      <c r="B1133" s="21">
        <v>0.36599994395000318</v>
      </c>
      <c r="C1133" s="21">
        <v>0.41894904296743152</v>
      </c>
      <c r="D1133" s="22">
        <f t="shared" si="85"/>
        <v>5.4923338937019466</v>
      </c>
      <c r="E1133" s="23">
        <f t="shared" si="85"/>
        <v>2.7322408555794842</v>
      </c>
      <c r="F1133" s="23">
        <f t="shared" si="85"/>
        <v>2.3869251327487544</v>
      </c>
      <c r="G1133" s="125">
        <v>3.8127873005115998E-2</v>
      </c>
      <c r="H1133" s="8">
        <f t="shared" si="88"/>
        <v>1.038127873005116</v>
      </c>
      <c r="I1133" s="5">
        <f t="shared" si="89"/>
        <v>5.2906140337057304</v>
      </c>
      <c r="J1133" s="5">
        <f t="shared" si="90"/>
        <v>2.6318923965217715</v>
      </c>
      <c r="K1133" s="5">
        <f t="shared" si="91"/>
        <v>2.2992592673956569</v>
      </c>
      <c r="L1133">
        <v>3.01</v>
      </c>
      <c r="M1133">
        <v>3.59</v>
      </c>
      <c r="N1133">
        <v>2.34</v>
      </c>
      <c r="O1133" s="5">
        <f t="shared" si="92"/>
        <v>3.1247648977453988</v>
      </c>
      <c r="P1133" s="5">
        <f t="shared" si="93"/>
        <v>3.7268790640883664</v>
      </c>
      <c r="Q1133" s="5">
        <f t="shared" si="94"/>
        <v>2.4292192228319713</v>
      </c>
      <c r="R1133" s="6">
        <f t="shared" si="86"/>
        <v>0.32002407628219542</v>
      </c>
      <c r="S1133" s="6">
        <f t="shared" si="86"/>
        <v>0.26832102217532255</v>
      </c>
      <c r="T1133" s="6">
        <f t="shared" si="86"/>
        <v>0.41165490154248208</v>
      </c>
      <c r="U1133">
        <f t="shared" si="87"/>
        <v>0.56893207117807665</v>
      </c>
      <c r="V1133">
        <f t="shared" si="87"/>
        <v>1.3640375285647826</v>
      </c>
      <c r="W1133">
        <f t="shared" si="87"/>
        <v>1.017719068563542</v>
      </c>
      <c r="X1133" t="s">
        <v>485</v>
      </c>
      <c r="Y1133" t="s">
        <v>408</v>
      </c>
      <c r="Z1133" t="s">
        <v>281</v>
      </c>
      <c r="AA1133" s="26" t="s">
        <v>85</v>
      </c>
      <c r="AB1133" s="26" t="s">
        <v>76</v>
      </c>
      <c r="AC1133" s="128" t="s">
        <v>608</v>
      </c>
      <c r="AD1133" s="72" t="s">
        <v>125</v>
      </c>
      <c r="AE1133" s="72" t="str">
        <f>VLOOKUP(AD1133,cs_lookup!$A$2:$B$54,2,FALSE)</f>
        <v>2</v>
      </c>
    </row>
    <row r="1134" spans="1:31" x14ac:dyDescent="0.25">
      <c r="A1134" s="21">
        <v>0.3126242177999804</v>
      </c>
      <c r="B1134" s="21">
        <v>0.31407634637847287</v>
      </c>
      <c r="C1134" s="21">
        <v>0.34736735335278851</v>
      </c>
      <c r="D1134" s="22">
        <f t="shared" si="85"/>
        <v>3.1987285151395675</v>
      </c>
      <c r="E1134" s="23">
        <f t="shared" si="85"/>
        <v>3.1839392285688568</v>
      </c>
      <c r="F1134" s="23">
        <f t="shared" si="85"/>
        <v>2.878796727291737</v>
      </c>
      <c r="G1134" s="125">
        <v>2.7469488611672865E-2</v>
      </c>
      <c r="H1134" s="8">
        <f t="shared" si="88"/>
        <v>1.0274694886116729</v>
      </c>
      <c r="I1134" s="5">
        <f t="shared" si="89"/>
        <v>3.1132102223898848</v>
      </c>
      <c r="J1134" s="5">
        <f t="shared" si="90"/>
        <v>3.0988163287174859</v>
      </c>
      <c r="K1134" s="5">
        <f t="shared" si="91"/>
        <v>2.8018318394851764</v>
      </c>
      <c r="L1134">
        <v>2.64</v>
      </c>
      <c r="M1134">
        <v>3.16</v>
      </c>
      <c r="N1134">
        <v>3.01</v>
      </c>
      <c r="O1134" s="5">
        <f t="shared" si="92"/>
        <v>2.7125194499348164</v>
      </c>
      <c r="P1134" s="5">
        <f t="shared" si="93"/>
        <v>3.2468035840128864</v>
      </c>
      <c r="Q1134" s="5">
        <f t="shared" si="94"/>
        <v>3.0926831607211351</v>
      </c>
      <c r="R1134" s="6">
        <f t="shared" si="86"/>
        <v>0.36866095099300789</v>
      </c>
      <c r="S1134" s="6">
        <f t="shared" si="86"/>
        <v>0.3079952248802344</v>
      </c>
      <c r="T1134" s="6">
        <f t="shared" si="86"/>
        <v>0.32334382412675777</v>
      </c>
      <c r="U1134">
        <f t="shared" si="87"/>
        <v>0.84799927130310515</v>
      </c>
      <c r="V1134">
        <f t="shared" si="87"/>
        <v>1.0197442070752984</v>
      </c>
      <c r="W1134">
        <f t="shared" si="87"/>
        <v>1.0742971642984374</v>
      </c>
      <c r="X1134" t="s">
        <v>333</v>
      </c>
      <c r="Y1134" t="s">
        <v>331</v>
      </c>
      <c r="Z1134" t="s">
        <v>283</v>
      </c>
      <c r="AA1134" s="26" t="s">
        <v>90</v>
      </c>
      <c r="AB1134" s="26" t="s">
        <v>75</v>
      </c>
      <c r="AC1134" s="128" t="s">
        <v>608</v>
      </c>
      <c r="AD1134" s="72" t="s">
        <v>76</v>
      </c>
      <c r="AE1134" s="72" t="str">
        <f>VLOOKUP(AD1134,cs_lookup!$A$2:$B$54,2,FALSE)</f>
        <v>2</v>
      </c>
    </row>
    <row r="1135" spans="1:31" x14ac:dyDescent="0.25">
      <c r="A1135" s="21">
        <v>0.65008696492856466</v>
      </c>
      <c r="B1135" s="21">
        <v>0.21724554405715504</v>
      </c>
      <c r="C1135" s="21">
        <v>0.12827974246656876</v>
      </c>
      <c r="D1135" s="22">
        <f t="shared" si="85"/>
        <v>1.538255731846409</v>
      </c>
      <c r="E1135" s="23">
        <f t="shared" si="85"/>
        <v>4.6030863571448464</v>
      </c>
      <c r="F1135" s="23">
        <f t="shared" si="85"/>
        <v>7.7954631087649089</v>
      </c>
      <c r="G1135" s="125">
        <v>3.0353661932609466E-2</v>
      </c>
      <c r="H1135" s="8">
        <f t="shared" si="88"/>
        <v>1.0303536619326095</v>
      </c>
      <c r="I1135" s="5">
        <f t="shared" si="89"/>
        <v>1.4929395494757982</v>
      </c>
      <c r="J1135" s="5">
        <f t="shared" si="90"/>
        <v>4.4674819212181465</v>
      </c>
      <c r="K1135" s="5">
        <f t="shared" si="91"/>
        <v>7.5658129793445363</v>
      </c>
      <c r="L1135">
        <v>1.89</v>
      </c>
      <c r="M1135">
        <v>3.8</v>
      </c>
      <c r="N1135">
        <v>4.2</v>
      </c>
      <c r="O1135" s="5">
        <f t="shared" si="92"/>
        <v>1.9473684210526319</v>
      </c>
      <c r="P1135" s="5">
        <f t="shared" si="93"/>
        <v>3.9153439153439158</v>
      </c>
      <c r="Q1135" s="5">
        <f t="shared" si="94"/>
        <v>4.3274853801169604</v>
      </c>
      <c r="R1135" s="6">
        <f t="shared" si="86"/>
        <v>0.51351351351351349</v>
      </c>
      <c r="S1135" s="6">
        <f t="shared" si="86"/>
        <v>0.25540540540540535</v>
      </c>
      <c r="T1135" s="6">
        <f t="shared" si="86"/>
        <v>0.23108108108108102</v>
      </c>
      <c r="U1135">
        <f t="shared" si="87"/>
        <v>1.2659588264398367</v>
      </c>
      <c r="V1135">
        <f t="shared" si="87"/>
        <v>0.85059101905976053</v>
      </c>
      <c r="W1135">
        <f t="shared" si="87"/>
        <v>0.55512871008924503</v>
      </c>
      <c r="X1135" t="s">
        <v>330</v>
      </c>
      <c r="Y1135" t="s">
        <v>523</v>
      </c>
      <c r="Z1135" t="s">
        <v>283</v>
      </c>
      <c r="AA1135" s="26" t="s">
        <v>84</v>
      </c>
      <c r="AB1135" s="26" t="s">
        <v>86</v>
      </c>
      <c r="AC1135" s="128" t="s">
        <v>608</v>
      </c>
      <c r="AD1135" s="72" t="s">
        <v>76</v>
      </c>
      <c r="AE1135" s="72" t="str">
        <f>VLOOKUP(AD1135,cs_lookup!$A$2:$B$54,2,FALSE)</f>
        <v>2</v>
      </c>
    </row>
    <row r="1136" spans="1:31" x14ac:dyDescent="0.25">
      <c r="A1136" s="21">
        <v>0.48806499994427965</v>
      </c>
      <c r="B1136" s="21">
        <v>0.25163457729456795</v>
      </c>
      <c r="C1136" s="21">
        <v>0.24574045208801021</v>
      </c>
      <c r="D1136" s="22">
        <f t="shared" si="85"/>
        <v>2.0489074203521374</v>
      </c>
      <c r="E1136" s="23">
        <f t="shared" si="85"/>
        <v>3.9740166504596943</v>
      </c>
      <c r="F1136" s="23">
        <f t="shared" si="85"/>
        <v>4.0693340941761473</v>
      </c>
      <c r="G1136" s="125">
        <v>2.7480569814665845E-2</v>
      </c>
      <c r="H1136" s="8">
        <f t="shared" si="88"/>
        <v>1.0274805698146658</v>
      </c>
      <c r="I1136" s="5">
        <f t="shared" si="89"/>
        <v>1.9941081909915959</v>
      </c>
      <c r="J1136" s="5">
        <f t="shared" si="90"/>
        <v>3.8677292468669422</v>
      </c>
      <c r="K1136" s="5">
        <f t="shared" si="91"/>
        <v>3.9604973697071104</v>
      </c>
      <c r="L1136">
        <v>2.2999999999999998</v>
      </c>
      <c r="M1136">
        <v>3.42</v>
      </c>
      <c r="N1136">
        <v>3.33</v>
      </c>
      <c r="O1136" s="5">
        <f t="shared" si="92"/>
        <v>2.3632053105737314</v>
      </c>
      <c r="P1136" s="5">
        <f t="shared" si="93"/>
        <v>3.513983548766157</v>
      </c>
      <c r="Q1136" s="5">
        <f t="shared" si="94"/>
        <v>3.4215102974828375</v>
      </c>
      <c r="R1136" s="6">
        <f t="shared" si="86"/>
        <v>0.42315409309791335</v>
      </c>
      <c r="S1136" s="6">
        <f t="shared" si="86"/>
        <v>0.28457731407169612</v>
      </c>
      <c r="T1136" s="6">
        <f t="shared" si="86"/>
        <v>0.29226859283039058</v>
      </c>
      <c r="U1136">
        <f t="shared" si="87"/>
        <v>1.1533977997734894</v>
      </c>
      <c r="V1136">
        <f t="shared" si="87"/>
        <v>0.88423976491383782</v>
      </c>
      <c r="W1136">
        <f t="shared" si="87"/>
        <v>0.84080348732721488</v>
      </c>
      <c r="X1136" t="s">
        <v>414</v>
      </c>
      <c r="Y1136" t="s">
        <v>411</v>
      </c>
      <c r="Z1136" t="s">
        <v>283</v>
      </c>
      <c r="AA1136" s="26" t="s">
        <v>84</v>
      </c>
      <c r="AB1136" s="26" t="s">
        <v>86</v>
      </c>
      <c r="AC1136" s="128" t="s">
        <v>608</v>
      </c>
      <c r="AD1136" s="72" t="s">
        <v>73</v>
      </c>
      <c r="AE1136" s="72" t="str">
        <f>VLOOKUP(AD1136,cs_lookup!$A$2:$B$54,2,FALSE)</f>
        <v>X</v>
      </c>
    </row>
    <row r="1137" spans="1:31" x14ac:dyDescent="0.25">
      <c r="A1137" s="21">
        <v>0.29114611969474291</v>
      </c>
      <c r="B1137" s="21">
        <v>0.45498609811584023</v>
      </c>
      <c r="C1137" s="21">
        <v>0.24683401757308299</v>
      </c>
      <c r="D1137" s="22">
        <f t="shared" si="85"/>
        <v>3.4347014517949508</v>
      </c>
      <c r="E1137" s="23">
        <f t="shared" si="85"/>
        <v>2.1978693506046381</v>
      </c>
      <c r="F1137" s="23">
        <f t="shared" si="85"/>
        <v>4.0513054474102965</v>
      </c>
      <c r="G1137" s="125">
        <v>3.1107233795939493E-2</v>
      </c>
      <c r="H1137" s="8">
        <f t="shared" si="88"/>
        <v>1.0311072337959395</v>
      </c>
      <c r="I1137" s="5">
        <f t="shared" si="89"/>
        <v>3.3310807442891948</v>
      </c>
      <c r="J1137" s="5">
        <f t="shared" si="90"/>
        <v>2.1315623424668999</v>
      </c>
      <c r="K1137" s="5">
        <f t="shared" si="91"/>
        <v>3.929082557684846</v>
      </c>
      <c r="L1137">
        <v>1.41</v>
      </c>
      <c r="M1137">
        <v>4.93</v>
      </c>
      <c r="N1137">
        <v>8.4</v>
      </c>
      <c r="O1137" s="5">
        <f t="shared" si="92"/>
        <v>1.4538611996522746</v>
      </c>
      <c r="P1137" s="5">
        <f t="shared" si="93"/>
        <v>5.0833586626139811</v>
      </c>
      <c r="Q1137" s="5">
        <f t="shared" si="94"/>
        <v>8.6613007638858921</v>
      </c>
      <c r="R1137" s="6">
        <f t="shared" si="86"/>
        <v>0.68782356956714563</v>
      </c>
      <c r="S1137" s="6">
        <f t="shared" si="86"/>
        <v>0.19672033125551222</v>
      </c>
      <c r="T1137" s="6">
        <f t="shared" si="86"/>
        <v>0.11545609917734227</v>
      </c>
      <c r="U1137">
        <f t="shared" si="87"/>
        <v>0.42328604685350363</v>
      </c>
      <c r="V1137">
        <f t="shared" si="87"/>
        <v>2.3128575232260915</v>
      </c>
      <c r="W1137">
        <f t="shared" si="87"/>
        <v>2.1379036649587677</v>
      </c>
      <c r="X1137" t="s">
        <v>413</v>
      </c>
      <c r="Y1137" t="s">
        <v>289</v>
      </c>
      <c r="Z1137" t="s">
        <v>283</v>
      </c>
      <c r="AA1137" s="26" t="s">
        <v>84</v>
      </c>
      <c r="AB1137" s="26" t="s">
        <v>78</v>
      </c>
      <c r="AC1137" s="128" t="s">
        <v>608</v>
      </c>
      <c r="AD1137" s="72" t="s">
        <v>73</v>
      </c>
      <c r="AE1137" s="72" t="str">
        <f>VLOOKUP(AD1137,cs_lookup!$A$2:$B$54,2,FALSE)</f>
        <v>X</v>
      </c>
    </row>
    <row r="1138" spans="1:31" x14ac:dyDescent="0.25">
      <c r="A1138" s="21">
        <v>0.25295061654142931</v>
      </c>
      <c r="B1138" s="21">
        <v>0.30167276216081351</v>
      </c>
      <c r="C1138" s="21">
        <v>0.40772044972012317</v>
      </c>
      <c r="D1138" s="22">
        <f t="shared" ref="D1138:F1196" si="95">(100%/A1138)</f>
        <v>3.953340828628563</v>
      </c>
      <c r="E1138" s="23">
        <f t="shared" si="95"/>
        <v>3.3148501470176726</v>
      </c>
      <c r="F1138" s="23">
        <f t="shared" si="95"/>
        <v>2.4526608873468154</v>
      </c>
      <c r="G1138" s="125">
        <v>3.3443460640500522E-2</v>
      </c>
      <c r="H1138" s="8">
        <f t="shared" si="88"/>
        <v>1.0334434606405005</v>
      </c>
      <c r="I1138" s="5">
        <f t="shared" si="89"/>
        <v>3.8254060131924281</v>
      </c>
      <c r="J1138" s="5">
        <f t="shared" si="90"/>
        <v>3.2075776501243882</v>
      </c>
      <c r="K1138" s="5">
        <f t="shared" si="91"/>
        <v>2.3732898612825148</v>
      </c>
      <c r="L1138">
        <v>1.41</v>
      </c>
      <c r="M1138">
        <v>5</v>
      </c>
      <c r="N1138">
        <v>8.0500000000000007</v>
      </c>
      <c r="O1138" s="5">
        <f t="shared" si="92"/>
        <v>1.4571552795031057</v>
      </c>
      <c r="P1138" s="5">
        <f t="shared" si="93"/>
        <v>5.1672173032025022</v>
      </c>
      <c r="Q1138" s="5">
        <f t="shared" si="94"/>
        <v>8.3192198581560302</v>
      </c>
      <c r="R1138" s="6">
        <f t="shared" ref="R1138:T1196" si="96">(1/O1138)</f>
        <v>0.68626865926121683</v>
      </c>
      <c r="S1138" s="6">
        <f t="shared" si="96"/>
        <v>0.19352776191166315</v>
      </c>
      <c r="T1138" s="6">
        <f t="shared" si="96"/>
        <v>0.12020357882711995</v>
      </c>
      <c r="U1138">
        <f t="shared" ref="U1138:W1196" si="97">(L1138/I1138)</f>
        <v>0.3685883263469093</v>
      </c>
      <c r="V1138">
        <f t="shared" si="97"/>
        <v>1.5588087165422488</v>
      </c>
      <c r="W1138">
        <f t="shared" si="97"/>
        <v>3.3919160618879558</v>
      </c>
      <c r="X1138" t="s">
        <v>540</v>
      </c>
      <c r="Y1138" t="s">
        <v>290</v>
      </c>
      <c r="Z1138" t="s">
        <v>283</v>
      </c>
      <c r="AA1138" s="26" t="s">
        <v>90</v>
      </c>
      <c r="AB1138" s="26" t="s">
        <v>75</v>
      </c>
      <c r="AC1138" s="128" t="s">
        <v>608</v>
      </c>
      <c r="AD1138" s="72" t="s">
        <v>204</v>
      </c>
      <c r="AE1138" s="72" t="str">
        <f>VLOOKUP(AD1138,cs_lookup!$A$2:$B$54,2,FALSE)</f>
        <v>1</v>
      </c>
    </row>
    <row r="1139" spans="1:31" x14ac:dyDescent="0.25">
      <c r="A1139" s="21">
        <v>0.47923658631531341</v>
      </c>
      <c r="B1139" s="21">
        <v>0.26699862183653145</v>
      </c>
      <c r="C1139" s="21">
        <v>0.2403547024049332</v>
      </c>
      <c r="D1139" s="22">
        <f t="shared" si="95"/>
        <v>2.0866520390036554</v>
      </c>
      <c r="E1139" s="23">
        <f t="shared" si="95"/>
        <v>3.7453376842231227</v>
      </c>
      <c r="F1139" s="23">
        <f t="shared" si="95"/>
        <v>4.1605177264860345</v>
      </c>
      <c r="G1139" s="125">
        <v>3.5274223217546918E-2</v>
      </c>
      <c r="H1139" s="8">
        <f t="shared" si="88"/>
        <v>1.0352742232175469</v>
      </c>
      <c r="I1139" s="5">
        <f t="shared" si="89"/>
        <v>2.0155549053646027</v>
      </c>
      <c r="J1139" s="5">
        <f t="shared" si="90"/>
        <v>3.6177252366845587</v>
      </c>
      <c r="K1139" s="5">
        <f t="shared" si="91"/>
        <v>4.0187591202217794</v>
      </c>
      <c r="L1139">
        <v>1.91</v>
      </c>
      <c r="M1139">
        <v>3.67</v>
      </c>
      <c r="N1139">
        <v>4.18</v>
      </c>
      <c r="O1139" s="5">
        <f t="shared" si="92"/>
        <v>1.9773737663455144</v>
      </c>
      <c r="P1139" s="5">
        <f t="shared" si="93"/>
        <v>3.7994563992083972</v>
      </c>
      <c r="Q1139" s="5">
        <f t="shared" si="94"/>
        <v>4.327446253049346</v>
      </c>
      <c r="R1139" s="6">
        <f t="shared" si="96"/>
        <v>0.50572128396754812</v>
      </c>
      <c r="S1139" s="6">
        <f t="shared" si="96"/>
        <v>0.26319554560708902</v>
      </c>
      <c r="T1139" s="6">
        <f t="shared" si="96"/>
        <v>0.23108317042536286</v>
      </c>
      <c r="U1139">
        <f t="shared" si="97"/>
        <v>0.94762985365287855</v>
      </c>
      <c r="V1139">
        <f t="shared" si="97"/>
        <v>1.0144496223166324</v>
      </c>
      <c r="W1139">
        <f t="shared" si="97"/>
        <v>1.0401220563250186</v>
      </c>
      <c r="X1139" t="s">
        <v>332</v>
      </c>
      <c r="Y1139" t="s">
        <v>412</v>
      </c>
      <c r="Z1139" t="s">
        <v>283</v>
      </c>
      <c r="AA1139" s="26" t="s">
        <v>90</v>
      </c>
      <c r="AB1139" s="26" t="s">
        <v>75</v>
      </c>
      <c r="AC1139" s="128" t="s">
        <v>608</v>
      </c>
      <c r="AD1139" s="72" t="s">
        <v>99</v>
      </c>
      <c r="AE1139" s="72" t="str">
        <f>VLOOKUP(AD1139,cs_lookup!$A$2:$B$54,2,FALSE)</f>
        <v>1</v>
      </c>
    </row>
    <row r="1140" spans="1:31" x14ac:dyDescent="0.25">
      <c r="A1140" s="21">
        <v>0.29584422637532337</v>
      </c>
      <c r="B1140" s="21">
        <v>0.24051527304891424</v>
      </c>
      <c r="C1140" s="21">
        <v>0.4218409985631163</v>
      </c>
      <c r="D1140" s="22">
        <f t="shared" si="95"/>
        <v>3.38015722751117</v>
      </c>
      <c r="E1140" s="23">
        <f t="shared" si="95"/>
        <v>4.1577401190510983</v>
      </c>
      <c r="F1140" s="23">
        <f t="shared" si="95"/>
        <v>2.3705614281357694</v>
      </c>
      <c r="G1140" s="125">
        <v>3.8080254560839411E-2</v>
      </c>
      <c r="H1140" s="8">
        <f t="shared" si="88"/>
        <v>1.0380802545608394</v>
      </c>
      <c r="I1140" s="5">
        <f t="shared" si="89"/>
        <v>3.256161758843152</v>
      </c>
      <c r="J1140" s="5">
        <f t="shared" si="90"/>
        <v>4.0052203100713379</v>
      </c>
      <c r="K1140" s="5">
        <f t="shared" si="91"/>
        <v>2.2836013089745522</v>
      </c>
      <c r="L1140">
        <v>2.3199999999999998</v>
      </c>
      <c r="M1140">
        <v>3.49</v>
      </c>
      <c r="N1140">
        <v>3.12</v>
      </c>
      <c r="O1140" s="5">
        <f t="shared" si="92"/>
        <v>2.4083461905811472</v>
      </c>
      <c r="P1140" s="5">
        <f t="shared" si="93"/>
        <v>3.6229000884173299</v>
      </c>
      <c r="Q1140" s="5">
        <f t="shared" si="94"/>
        <v>3.238810394229819</v>
      </c>
      <c r="R1140" s="6">
        <f t="shared" si="96"/>
        <v>0.41522269676632101</v>
      </c>
      <c r="S1140" s="6">
        <f t="shared" si="96"/>
        <v>0.27602196461256862</v>
      </c>
      <c r="T1140" s="6">
        <f t="shared" si="96"/>
        <v>0.30875533862111043</v>
      </c>
      <c r="U1140">
        <f t="shared" si="97"/>
        <v>0.71249531559643664</v>
      </c>
      <c r="V1140">
        <f t="shared" si="97"/>
        <v>0.8713628039946294</v>
      </c>
      <c r="W1140">
        <f t="shared" si="97"/>
        <v>1.3662630108585074</v>
      </c>
      <c r="X1140" t="s">
        <v>535</v>
      </c>
      <c r="Y1140" t="s">
        <v>559</v>
      </c>
      <c r="Z1140" t="s">
        <v>272</v>
      </c>
      <c r="AA1140" s="26" t="s">
        <v>85</v>
      </c>
      <c r="AB1140" s="26" t="s">
        <v>79</v>
      </c>
      <c r="AC1140" s="128" t="s">
        <v>608</v>
      </c>
      <c r="AD1140" s="72" t="s">
        <v>77</v>
      </c>
      <c r="AE1140" s="72" t="str">
        <f>VLOOKUP(AD1140,cs_lookup!$A$2:$B$54,2,FALSE)</f>
        <v>2</v>
      </c>
    </row>
    <row r="1141" spans="1:31" x14ac:dyDescent="0.25">
      <c r="A1141" s="21">
        <v>0.20482641736584478</v>
      </c>
      <c r="B1141" s="21">
        <v>0.24463671062536041</v>
      </c>
      <c r="C1141" s="21">
        <v>0.49054267821011943</v>
      </c>
      <c r="D1141" s="22">
        <f t="shared" si="95"/>
        <v>4.8821827421502908</v>
      </c>
      <c r="E1141" s="23">
        <f t="shared" si="95"/>
        <v>4.0876939419423932</v>
      </c>
      <c r="F1141" s="23">
        <f t="shared" si="95"/>
        <v>2.0385586095154378</v>
      </c>
      <c r="G1141" s="125">
        <v>2.8742879687427392E-2</v>
      </c>
      <c r="H1141" s="8">
        <f t="shared" si="88"/>
        <v>1.0287428796874274</v>
      </c>
      <c r="I1141" s="5">
        <f t="shared" si="89"/>
        <v>4.7457754882674763</v>
      </c>
      <c r="J1141" s="5">
        <f t="shared" si="90"/>
        <v>3.9734845534818142</v>
      </c>
      <c r="K1141" s="5">
        <f t="shared" si="91"/>
        <v>1.9816016710947562</v>
      </c>
      <c r="L1141">
        <v>3.44</v>
      </c>
      <c r="M1141">
        <v>3.58</v>
      </c>
      <c r="N1141">
        <v>2.1800000000000002</v>
      </c>
      <c r="O1141" s="5">
        <f t="shared" si="92"/>
        <v>3.5388755061247501</v>
      </c>
      <c r="P1141" s="5">
        <f t="shared" si="93"/>
        <v>3.6828995092809902</v>
      </c>
      <c r="Q1141" s="5">
        <f t="shared" si="94"/>
        <v>2.242659477718592</v>
      </c>
      <c r="R1141" s="6">
        <f t="shared" si="96"/>
        <v>0.28257563688502035</v>
      </c>
      <c r="S1141" s="6">
        <f t="shared" si="96"/>
        <v>0.27152519298448879</v>
      </c>
      <c r="T1141" s="6">
        <f t="shared" si="96"/>
        <v>0.44589917013049074</v>
      </c>
      <c r="U1141">
        <f t="shared" si="97"/>
        <v>0.72485519142327337</v>
      </c>
      <c r="V1141">
        <f t="shared" si="97"/>
        <v>0.90097242151425538</v>
      </c>
      <c r="W1141">
        <f t="shared" si="97"/>
        <v>1.1001201865133858</v>
      </c>
      <c r="X1141" t="s">
        <v>337</v>
      </c>
      <c r="Y1141" t="s">
        <v>335</v>
      </c>
      <c r="Z1141" t="s">
        <v>272</v>
      </c>
      <c r="AA1141" s="26" t="s">
        <v>85</v>
      </c>
      <c r="AB1141" s="26" t="s">
        <v>79</v>
      </c>
      <c r="AC1141" s="128" t="s">
        <v>608</v>
      </c>
      <c r="AD1141" s="72" t="s">
        <v>79</v>
      </c>
      <c r="AE1141" s="72" t="str">
        <f>VLOOKUP(AD1141,cs_lookup!$A$2:$B$54,2,FALSE)</f>
        <v>2</v>
      </c>
    </row>
    <row r="1142" spans="1:31" x14ac:dyDescent="0.25">
      <c r="A1142" s="21">
        <v>0.73222773481347359</v>
      </c>
      <c r="B1142" s="21">
        <v>0.1981644385930583</v>
      </c>
      <c r="C1142" s="21">
        <v>6.7838727800280801E-2</v>
      </c>
      <c r="D1142" s="22">
        <f t="shared" si="95"/>
        <v>1.3656953328252968</v>
      </c>
      <c r="E1142" s="23">
        <f t="shared" si="95"/>
        <v>5.0463140970189695</v>
      </c>
      <c r="F1142" s="23">
        <f t="shared" si="95"/>
        <v>14.740842471928856</v>
      </c>
      <c r="G1142" s="125">
        <v>3.2886462933944927E-2</v>
      </c>
      <c r="H1142" s="8">
        <f t="shared" si="88"/>
        <v>1.0328864629339449</v>
      </c>
      <c r="I1142" s="5">
        <f t="shared" si="89"/>
        <v>1.3222124423491797</v>
      </c>
      <c r="J1142" s="5">
        <f t="shared" si="90"/>
        <v>4.8856425929765441</v>
      </c>
      <c r="K1142" s="5">
        <f t="shared" si="91"/>
        <v>14.271503210582363</v>
      </c>
      <c r="L1142">
        <v>1.51</v>
      </c>
      <c r="M1142">
        <v>4.2300000000000004</v>
      </c>
      <c r="N1142">
        <v>7.45</v>
      </c>
      <c r="O1142" s="5">
        <f t="shared" si="92"/>
        <v>1.5596585590302567</v>
      </c>
      <c r="P1142" s="5">
        <f t="shared" si="93"/>
        <v>4.3691097382105877</v>
      </c>
      <c r="Q1142" s="5">
        <f t="shared" si="94"/>
        <v>7.6950041488578895</v>
      </c>
      <c r="R1142" s="6">
        <f t="shared" si="96"/>
        <v>0.64116597457187452</v>
      </c>
      <c r="S1142" s="6">
        <f t="shared" si="96"/>
        <v>0.22887957957530267</v>
      </c>
      <c r="T1142" s="6">
        <f t="shared" si="96"/>
        <v>0.12995444585282287</v>
      </c>
      <c r="U1142">
        <f t="shared" si="97"/>
        <v>1.1420252537611713</v>
      </c>
      <c r="V1142">
        <f t="shared" si="97"/>
        <v>0.8658021784239649</v>
      </c>
      <c r="W1142">
        <f t="shared" si="97"/>
        <v>0.52201929187640184</v>
      </c>
      <c r="X1142" t="s">
        <v>557</v>
      </c>
      <c r="Y1142" t="s">
        <v>515</v>
      </c>
      <c r="Z1142" t="s">
        <v>272</v>
      </c>
      <c r="AA1142" s="26" t="s">
        <v>84</v>
      </c>
      <c r="AB1142" s="26" t="s">
        <v>94</v>
      </c>
      <c r="AC1142" s="128" t="s">
        <v>608</v>
      </c>
      <c r="AD1142" s="72" t="s">
        <v>78</v>
      </c>
      <c r="AE1142" s="72" t="str">
        <f>VLOOKUP(AD1142,cs_lookup!$A$2:$B$54,2,FALSE)</f>
        <v>1</v>
      </c>
    </row>
    <row r="1143" spans="1:31" x14ac:dyDescent="0.25">
      <c r="A1143" s="21">
        <v>0.74633437595765062</v>
      </c>
      <c r="B1143" s="21">
        <v>0.15351756768417665</v>
      </c>
      <c r="C1143" s="21">
        <v>8.8062124071412243E-2</v>
      </c>
      <c r="D1143" s="22">
        <f t="shared" si="95"/>
        <v>1.3398820049215356</v>
      </c>
      <c r="E1143" s="23">
        <f t="shared" si="95"/>
        <v>6.5139124797576633</v>
      </c>
      <c r="F1143" s="23">
        <f t="shared" si="95"/>
        <v>11.355619803004862</v>
      </c>
      <c r="G1143" s="125">
        <v>2.8379101770273474E-2</v>
      </c>
      <c r="H1143" s="8">
        <f t="shared" si="88"/>
        <v>1.0283791017702735</v>
      </c>
      <c r="I1143" s="5">
        <f t="shared" si="89"/>
        <v>1.3029066835518481</v>
      </c>
      <c r="J1143" s="5">
        <f t="shared" si="90"/>
        <v>6.3341548545127733</v>
      </c>
      <c r="K1143" s="5">
        <f t="shared" si="91"/>
        <v>11.042250648089851</v>
      </c>
      <c r="L1143">
        <v>1.28</v>
      </c>
      <c r="M1143">
        <v>6.1</v>
      </c>
      <c r="N1143">
        <v>12.02</v>
      </c>
      <c r="O1143" s="5">
        <f t="shared" si="92"/>
        <v>1.3163252502659502</v>
      </c>
      <c r="P1143" s="5">
        <f t="shared" si="93"/>
        <v>6.2731125207986675</v>
      </c>
      <c r="Q1143" s="5">
        <f t="shared" si="94"/>
        <v>12.361116803278687</v>
      </c>
      <c r="R1143" s="6">
        <f t="shared" si="96"/>
        <v>0.75969066140603181</v>
      </c>
      <c r="S1143" s="6">
        <f t="shared" si="96"/>
        <v>0.15941049944257718</v>
      </c>
      <c r="T1143" s="6">
        <f t="shared" si="96"/>
        <v>8.089883915139108E-2</v>
      </c>
      <c r="U1143">
        <f t="shared" si="97"/>
        <v>0.9824187842145361</v>
      </c>
      <c r="V1143">
        <f t="shared" si="97"/>
        <v>0.96303297600216553</v>
      </c>
      <c r="W1143">
        <f t="shared" si="97"/>
        <v>1.0885462015915464</v>
      </c>
      <c r="X1143" t="s">
        <v>560</v>
      </c>
      <c r="Y1143" t="s">
        <v>562</v>
      </c>
      <c r="Z1143" t="s">
        <v>272</v>
      </c>
      <c r="AA1143" s="26" t="s">
        <v>84</v>
      </c>
      <c r="AB1143" s="26" t="s">
        <v>89</v>
      </c>
      <c r="AC1143" s="128" t="s">
        <v>608</v>
      </c>
      <c r="AD1143" s="72" t="s">
        <v>86</v>
      </c>
      <c r="AE1143" s="72" t="str">
        <f>VLOOKUP(AD1143,cs_lookup!$A$2:$B$54,2,FALSE)</f>
        <v>1</v>
      </c>
    </row>
    <row r="1144" spans="1:31" x14ac:dyDescent="0.25">
      <c r="A1144" s="21">
        <v>0.24963582997500286</v>
      </c>
      <c r="B1144" s="21">
        <v>0.32874741867585533</v>
      </c>
      <c r="C1144" s="21">
        <v>0.38979864713485696</v>
      </c>
      <c r="D1144" s="22">
        <f t="shared" si="95"/>
        <v>4.0058352204494616</v>
      </c>
      <c r="E1144" s="23">
        <f t="shared" si="95"/>
        <v>3.0418489794622512</v>
      </c>
      <c r="F1144" s="23">
        <f t="shared" si="95"/>
        <v>2.5654270668980397</v>
      </c>
      <c r="G1144" s="125">
        <v>2.7408389964150626E-2</v>
      </c>
      <c r="H1144" s="8">
        <f t="shared" si="88"/>
        <v>1.0274083899641506</v>
      </c>
      <c r="I1144" s="5">
        <f t="shared" si="89"/>
        <v>3.8989707107504126</v>
      </c>
      <c r="J1144" s="5">
        <f t="shared" si="90"/>
        <v>2.9607009337040653</v>
      </c>
      <c r="K1144" s="5">
        <f t="shared" si="91"/>
        <v>2.4969886288232037</v>
      </c>
      <c r="L1144">
        <v>2.74</v>
      </c>
      <c r="M1144">
        <v>3.44</v>
      </c>
      <c r="N1144">
        <v>2.69</v>
      </c>
      <c r="O1144" s="5">
        <f t="shared" si="92"/>
        <v>2.8150989885017728</v>
      </c>
      <c r="P1144" s="5">
        <f t="shared" si="93"/>
        <v>3.534284861476678</v>
      </c>
      <c r="Q1144" s="5">
        <f t="shared" si="94"/>
        <v>2.7637285690035651</v>
      </c>
      <c r="R1144" s="6">
        <f t="shared" si="96"/>
        <v>0.35522729541109715</v>
      </c>
      <c r="S1144" s="6">
        <f t="shared" si="96"/>
        <v>0.28294267134488554</v>
      </c>
      <c r="T1144" s="6">
        <f t="shared" si="96"/>
        <v>0.36183003324401719</v>
      </c>
      <c r="U1144">
        <f t="shared" si="97"/>
        <v>0.70274957245643122</v>
      </c>
      <c r="V1144">
        <f t="shared" si="97"/>
        <v>1.1618870250756108</v>
      </c>
      <c r="W1144">
        <f t="shared" si="97"/>
        <v>1.0772976572455437</v>
      </c>
      <c r="X1144" t="s">
        <v>334</v>
      </c>
      <c r="Y1144" t="s">
        <v>555</v>
      </c>
      <c r="Z1144" t="s">
        <v>272</v>
      </c>
      <c r="AA1144" s="26" t="s">
        <v>90</v>
      </c>
      <c r="AB1144" s="26" t="s">
        <v>75</v>
      </c>
      <c r="AC1144" s="128" t="s">
        <v>608</v>
      </c>
      <c r="AD1144" s="72" t="s">
        <v>86</v>
      </c>
      <c r="AE1144" s="72" t="str">
        <f>VLOOKUP(AD1144,cs_lookup!$A$2:$B$54,2,FALSE)</f>
        <v>1</v>
      </c>
    </row>
    <row r="1145" spans="1:31" x14ac:dyDescent="0.25">
      <c r="A1145" s="21">
        <v>0.41823725882638429</v>
      </c>
      <c r="B1145" s="21">
        <v>0.30025852211578474</v>
      </c>
      <c r="C1145" s="21">
        <v>0.26634009661380115</v>
      </c>
      <c r="D1145" s="22">
        <f t="shared" si="95"/>
        <v>2.3909873615901662</v>
      </c>
      <c r="E1145" s="23">
        <f t="shared" si="95"/>
        <v>3.330463338570564</v>
      </c>
      <c r="F1145" s="23">
        <f t="shared" si="95"/>
        <v>3.7545980222798425</v>
      </c>
      <c r="G1145" s="125">
        <v>3.0149183785050271E-2</v>
      </c>
      <c r="H1145" s="8">
        <f t="shared" si="88"/>
        <v>1.0301491837850503</v>
      </c>
      <c r="I1145" s="5">
        <f t="shared" si="89"/>
        <v>2.3210107809871028</v>
      </c>
      <c r="J1145" s="5">
        <f t="shared" si="90"/>
        <v>3.2329912899930955</v>
      </c>
      <c r="K1145" s="5">
        <f t="shared" si="91"/>
        <v>3.6447129031199355</v>
      </c>
      <c r="L1145">
        <v>1.55</v>
      </c>
      <c r="M1145">
        <v>4.13</v>
      </c>
      <c r="N1145">
        <v>7</v>
      </c>
      <c r="O1145" s="5">
        <f t="shared" si="92"/>
        <v>1.5967312348668279</v>
      </c>
      <c r="P1145" s="5">
        <f t="shared" si="93"/>
        <v>4.2545161290322575</v>
      </c>
      <c r="Q1145" s="5">
        <f t="shared" si="94"/>
        <v>7.2110442864953521</v>
      </c>
      <c r="R1145" s="6">
        <f t="shared" si="96"/>
        <v>0.62627947532034278</v>
      </c>
      <c r="S1145" s="6">
        <f t="shared" si="96"/>
        <v>0.23504435514443858</v>
      </c>
      <c r="T1145" s="6">
        <f t="shared" si="96"/>
        <v>0.13867616953521875</v>
      </c>
      <c r="U1145">
        <f t="shared" si="97"/>
        <v>0.66781249475316973</v>
      </c>
      <c r="V1145">
        <f t="shared" si="97"/>
        <v>1.2774547252209949</v>
      </c>
      <c r="W1145">
        <f t="shared" si="97"/>
        <v>1.9205902319515709</v>
      </c>
      <c r="X1145" t="s">
        <v>489</v>
      </c>
      <c r="Y1145" t="s">
        <v>417</v>
      </c>
      <c r="Z1145" t="s">
        <v>274</v>
      </c>
      <c r="AA1145" s="26" t="s">
        <v>90</v>
      </c>
      <c r="AB1145" s="26" t="s">
        <v>75</v>
      </c>
      <c r="AC1145" s="128" t="s">
        <v>608</v>
      </c>
      <c r="AD1145" s="72" t="s">
        <v>73</v>
      </c>
      <c r="AE1145" s="72" t="str">
        <f>VLOOKUP(AD1145,cs_lookup!$A$2:$B$54,2,FALSE)</f>
        <v>X</v>
      </c>
    </row>
    <row r="1146" spans="1:31" x14ac:dyDescent="0.25">
      <c r="A1146" s="21">
        <v>0.52807096688810051</v>
      </c>
      <c r="B1146" s="21">
        <v>0.23516873446215894</v>
      </c>
      <c r="C1146" s="21">
        <v>0.22413935322365522</v>
      </c>
      <c r="D1146" s="22">
        <f t="shared" si="95"/>
        <v>1.8936848694654753</v>
      </c>
      <c r="E1146" s="23">
        <f t="shared" si="95"/>
        <v>4.2522659412487087</v>
      </c>
      <c r="F1146" s="23">
        <f t="shared" si="95"/>
        <v>4.4615101525797654</v>
      </c>
      <c r="G1146" s="125">
        <v>2.9787237654279153E-2</v>
      </c>
      <c r="H1146" s="8">
        <f t="shared" si="88"/>
        <v>1.0297872376542792</v>
      </c>
      <c r="I1146" s="5">
        <f t="shared" si="89"/>
        <v>1.8389088543950516</v>
      </c>
      <c r="J1146" s="5">
        <f t="shared" si="90"/>
        <v>4.1292664987136716</v>
      </c>
      <c r="K1146" s="5">
        <f t="shared" si="91"/>
        <v>4.332458190822507</v>
      </c>
      <c r="L1146">
        <v>1.67</v>
      </c>
      <c r="M1146">
        <v>3.82</v>
      </c>
      <c r="N1146">
        <v>5.91</v>
      </c>
      <c r="O1146" s="5">
        <f t="shared" si="92"/>
        <v>1.719744686882646</v>
      </c>
      <c r="P1146" s="5">
        <f t="shared" si="93"/>
        <v>3.9337872478393461</v>
      </c>
      <c r="Q1146" s="5">
        <f t="shared" si="94"/>
        <v>6.0860425745367897</v>
      </c>
      <c r="R1146" s="6">
        <f t="shared" si="96"/>
        <v>0.58148166273023016</v>
      </c>
      <c r="S1146" s="6">
        <f t="shared" si="96"/>
        <v>0.25420795203127861</v>
      </c>
      <c r="T1146" s="6">
        <f t="shared" si="96"/>
        <v>0.16431038523849142</v>
      </c>
      <c r="U1146">
        <f t="shared" si="97"/>
        <v>0.90814723960279264</v>
      </c>
      <c r="V1146">
        <f t="shared" si="97"/>
        <v>0.92510376871775823</v>
      </c>
      <c r="W1146">
        <f t="shared" si="97"/>
        <v>1.3641216463483057</v>
      </c>
      <c r="X1146" t="s">
        <v>519</v>
      </c>
      <c r="Y1146" t="s">
        <v>415</v>
      </c>
      <c r="Z1146" t="s">
        <v>274</v>
      </c>
      <c r="AA1146" s="26" t="s">
        <v>84</v>
      </c>
      <c r="AB1146" s="26" t="s">
        <v>86</v>
      </c>
      <c r="AC1146" s="128" t="s">
        <v>608</v>
      </c>
      <c r="AD1146" s="72" t="s">
        <v>73</v>
      </c>
      <c r="AE1146" s="72" t="str">
        <f>VLOOKUP(AD1146,cs_lookup!$A$2:$B$54,2,FALSE)</f>
        <v>X</v>
      </c>
    </row>
    <row r="1147" spans="1:31" x14ac:dyDescent="0.25">
      <c r="A1147" s="21">
        <v>0.70036097052840507</v>
      </c>
      <c r="B1147" s="21">
        <v>0.16654821687649368</v>
      </c>
      <c r="C1147" s="21">
        <v>0.11922554592919657</v>
      </c>
      <c r="D1147" s="22">
        <f t="shared" si="95"/>
        <v>1.4278351337104418</v>
      </c>
      <c r="E1147" s="23">
        <f t="shared" si="95"/>
        <v>6.0042672251577747</v>
      </c>
      <c r="F1147" s="23">
        <f t="shared" si="95"/>
        <v>8.3874642150421455</v>
      </c>
      <c r="G1147" s="125">
        <v>2.8158655430096768E-2</v>
      </c>
      <c r="H1147" s="8">
        <f t="shared" si="88"/>
        <v>1.0281586554300968</v>
      </c>
      <c r="I1147" s="5">
        <f t="shared" si="89"/>
        <v>1.3887303541817224</v>
      </c>
      <c r="J1147" s="5">
        <f t="shared" si="90"/>
        <v>5.8398255886355246</v>
      </c>
      <c r="K1147" s="5">
        <f t="shared" si="91"/>
        <v>8.1577528630866052</v>
      </c>
      <c r="L1147">
        <v>2.11</v>
      </c>
      <c r="M1147">
        <v>3.54</v>
      </c>
      <c r="N1147">
        <v>3.68</v>
      </c>
      <c r="O1147" s="5">
        <f t="shared" si="92"/>
        <v>2.169414762957504</v>
      </c>
      <c r="P1147" s="5">
        <f t="shared" si="93"/>
        <v>3.6396816402225425</v>
      </c>
      <c r="Q1147" s="5">
        <f t="shared" si="94"/>
        <v>3.7836238519827563</v>
      </c>
      <c r="R1147" s="6">
        <f t="shared" si="96"/>
        <v>0.4609538097900317</v>
      </c>
      <c r="S1147" s="6">
        <f t="shared" si="96"/>
        <v>0.27474930470535786</v>
      </c>
      <c r="T1147" s="6">
        <f t="shared" si="96"/>
        <v>0.26429688550461056</v>
      </c>
      <c r="U1147">
        <f t="shared" si="97"/>
        <v>1.5193734288635674</v>
      </c>
      <c r="V1147">
        <f t="shared" si="97"/>
        <v>0.60618248717717627</v>
      </c>
      <c r="W1147">
        <f t="shared" si="97"/>
        <v>0.4511046193433737</v>
      </c>
      <c r="X1147" t="s">
        <v>341</v>
      </c>
      <c r="Y1147" t="s">
        <v>416</v>
      </c>
      <c r="Z1147" t="s">
        <v>274</v>
      </c>
      <c r="AA1147" s="26" t="s">
        <v>84</v>
      </c>
      <c r="AB1147" s="26" t="s">
        <v>89</v>
      </c>
      <c r="AC1147" s="128" t="s">
        <v>608</v>
      </c>
      <c r="AD1147" s="72" t="s">
        <v>79</v>
      </c>
      <c r="AE1147" s="72" t="str">
        <f>VLOOKUP(AD1147,cs_lookup!$A$2:$B$54,2,FALSE)</f>
        <v>2</v>
      </c>
    </row>
    <row r="1148" spans="1:31" x14ac:dyDescent="0.25">
      <c r="A1148" s="21">
        <v>0.34934871994374894</v>
      </c>
      <c r="B1148" s="21">
        <v>0.28866415371533133</v>
      </c>
      <c r="C1148" s="21">
        <v>0.33620258564577432</v>
      </c>
      <c r="D1148" s="22">
        <f t="shared" si="95"/>
        <v>2.8624693405518045</v>
      </c>
      <c r="E1148" s="23">
        <f t="shared" si="95"/>
        <v>3.4642333907041283</v>
      </c>
      <c r="F1148" s="23">
        <f t="shared" si="95"/>
        <v>2.9743971126194961</v>
      </c>
      <c r="G1148" s="125">
        <v>2.8001416234356036E-2</v>
      </c>
      <c r="H1148" s="8">
        <f t="shared" si="88"/>
        <v>1.028001416234356</v>
      </c>
      <c r="I1148" s="5">
        <f t="shared" si="89"/>
        <v>2.7844994134708858</v>
      </c>
      <c r="J1148" s="5">
        <f t="shared" si="90"/>
        <v>3.3698721966686263</v>
      </c>
      <c r="K1148" s="5">
        <f t="shared" si="91"/>
        <v>2.8933784191805194</v>
      </c>
      <c r="L1148">
        <v>2.63</v>
      </c>
      <c r="M1148">
        <v>3.8</v>
      </c>
      <c r="N1148">
        <v>2.6</v>
      </c>
      <c r="O1148" s="5">
        <f t="shared" si="92"/>
        <v>2.7036437246963563</v>
      </c>
      <c r="P1148" s="5">
        <f t="shared" si="93"/>
        <v>3.9064053816905528</v>
      </c>
      <c r="Q1148" s="5">
        <f t="shared" si="94"/>
        <v>2.672803682209326</v>
      </c>
      <c r="R1148" s="6">
        <f t="shared" si="96"/>
        <v>0.36987121892782271</v>
      </c>
      <c r="S1148" s="6">
        <f t="shared" si="96"/>
        <v>0.25598981731057202</v>
      </c>
      <c r="T1148" s="6">
        <f t="shared" si="96"/>
        <v>0.37413896376160521</v>
      </c>
      <c r="U1148">
        <f t="shared" si="97"/>
        <v>0.94451447440662162</v>
      </c>
      <c r="V1148">
        <f t="shared" si="97"/>
        <v>1.1276392035747194</v>
      </c>
      <c r="W1148">
        <f t="shared" si="97"/>
        <v>0.89860350888232177</v>
      </c>
      <c r="X1148" t="s">
        <v>572</v>
      </c>
      <c r="Y1148" t="s">
        <v>549</v>
      </c>
      <c r="Z1148" t="s">
        <v>271</v>
      </c>
      <c r="AA1148" s="26" t="s">
        <v>90</v>
      </c>
      <c r="AB1148" s="26" t="s">
        <v>75</v>
      </c>
      <c r="AC1148" s="128" t="s">
        <v>608</v>
      </c>
      <c r="AD1148" s="72" t="s">
        <v>89</v>
      </c>
      <c r="AE1148" s="72" t="str">
        <f>VLOOKUP(AD1148,cs_lookup!$A$2:$B$54,2,FALSE)</f>
        <v>1</v>
      </c>
    </row>
    <row r="1149" spans="1:31" x14ac:dyDescent="0.25">
      <c r="A1149" s="21">
        <v>0.742627219584992</v>
      </c>
      <c r="B1149" s="21">
        <v>0.16850493382969384</v>
      </c>
      <c r="C1149" s="21">
        <v>8.3725261576053603E-2</v>
      </c>
      <c r="D1149" s="22">
        <f t="shared" si="95"/>
        <v>1.3465706260522441</v>
      </c>
      <c r="E1149" s="23">
        <f t="shared" si="95"/>
        <v>5.9345443321599678</v>
      </c>
      <c r="F1149" s="23">
        <f t="shared" si="95"/>
        <v>11.943826524705797</v>
      </c>
      <c r="G1149" s="125">
        <v>2.8561924330319233E-2</v>
      </c>
      <c r="H1149" s="8">
        <f t="shared" si="88"/>
        <v>1.0285619243303192</v>
      </c>
      <c r="I1149" s="5">
        <f t="shared" si="89"/>
        <v>1.3091779835511366</v>
      </c>
      <c r="J1149" s="5">
        <f t="shared" si="90"/>
        <v>5.7697491923238919</v>
      </c>
      <c r="K1149" s="5">
        <f t="shared" si="91"/>
        <v>11.61216086477461</v>
      </c>
      <c r="L1149">
        <v>1.95</v>
      </c>
      <c r="M1149">
        <v>3.97</v>
      </c>
      <c r="N1149">
        <v>3.79</v>
      </c>
      <c r="O1149" s="5">
        <f t="shared" si="92"/>
        <v>2.0056957524441223</v>
      </c>
      <c r="P1149" s="5">
        <f t="shared" si="93"/>
        <v>4.0833908395913676</v>
      </c>
      <c r="Q1149" s="5">
        <f t="shared" si="94"/>
        <v>3.8982496932119099</v>
      </c>
      <c r="R1149" s="6">
        <f t="shared" si="96"/>
        <v>0.49858010557254717</v>
      </c>
      <c r="S1149" s="6">
        <f t="shared" si="96"/>
        <v>0.24489451029382037</v>
      </c>
      <c r="T1149" s="6">
        <f t="shared" si="96"/>
        <v>0.25652538413363246</v>
      </c>
      <c r="U1149">
        <f t="shared" si="97"/>
        <v>1.4894842599710072</v>
      </c>
      <c r="V1149">
        <f t="shared" si="97"/>
        <v>0.68807150322612143</v>
      </c>
      <c r="W1149">
        <f t="shared" si="97"/>
        <v>0.32638197525293783</v>
      </c>
      <c r="X1149" t="s">
        <v>545</v>
      </c>
      <c r="Y1149" t="s">
        <v>570</v>
      </c>
      <c r="Z1149" t="s">
        <v>271</v>
      </c>
      <c r="AA1149" s="26" t="s">
        <v>84</v>
      </c>
      <c r="AB1149" s="26" t="s">
        <v>86</v>
      </c>
      <c r="AC1149" s="128" t="s">
        <v>608</v>
      </c>
      <c r="AD1149" s="72" t="s">
        <v>102</v>
      </c>
      <c r="AE1149" s="72" t="str">
        <f>VLOOKUP(AD1149,cs_lookup!$A$2:$B$54,2,FALSE)</f>
        <v>2</v>
      </c>
    </row>
    <row r="1150" spans="1:31" x14ac:dyDescent="0.25">
      <c r="A1150" s="21">
        <v>0.70921981381961119</v>
      </c>
      <c r="B1150" s="21">
        <v>0.12375206718362958</v>
      </c>
      <c r="C1150" s="21">
        <v>6.3558272287795564E-2</v>
      </c>
      <c r="D1150" s="22">
        <f t="shared" si="95"/>
        <v>1.4100000881452366</v>
      </c>
      <c r="E1150" s="23">
        <f t="shared" si="95"/>
        <v>8.0806730970897593</v>
      </c>
      <c r="F1150" s="23">
        <f t="shared" si="95"/>
        <v>15.733593189442622</v>
      </c>
      <c r="G1150" s="125">
        <v>3.1407649864498843E-2</v>
      </c>
      <c r="H1150" s="8">
        <f t="shared" si="88"/>
        <v>1.0314076498644988</v>
      </c>
      <c r="I1150" s="5">
        <f t="shared" si="89"/>
        <v>1.3670638261510619</v>
      </c>
      <c r="J1150" s="5">
        <f t="shared" si="90"/>
        <v>7.8346065187235689</v>
      </c>
      <c r="K1150" s="5">
        <f t="shared" si="91"/>
        <v>15.254485645427996</v>
      </c>
      <c r="L1150">
        <v>1.52</v>
      </c>
      <c r="M1150">
        <v>4.79</v>
      </c>
      <c r="N1150">
        <v>6.07</v>
      </c>
      <c r="O1150" s="5">
        <f t="shared" si="92"/>
        <v>1.5677396277940383</v>
      </c>
      <c r="P1150" s="5">
        <f t="shared" si="93"/>
        <v>4.9404426428509494</v>
      </c>
      <c r="Q1150" s="5">
        <f t="shared" si="94"/>
        <v>6.2606444346775083</v>
      </c>
      <c r="R1150" s="6">
        <f t="shared" si="96"/>
        <v>0.6378610212252509</v>
      </c>
      <c r="S1150" s="6">
        <f t="shared" si="96"/>
        <v>0.20241101299840947</v>
      </c>
      <c r="T1150" s="6">
        <f t="shared" si="96"/>
        <v>0.1597279657763396</v>
      </c>
      <c r="U1150">
        <f t="shared" si="97"/>
        <v>1.1118720069417143</v>
      </c>
      <c r="V1150">
        <f t="shared" si="97"/>
        <v>0.61138998985495918</v>
      </c>
      <c r="W1150">
        <f t="shared" si="97"/>
        <v>0.397915743676305</v>
      </c>
      <c r="X1150" t="s">
        <v>544</v>
      </c>
      <c r="Y1150" t="s">
        <v>548</v>
      </c>
      <c r="Z1150" t="s">
        <v>271</v>
      </c>
      <c r="AA1150" s="26" t="s">
        <v>84</v>
      </c>
      <c r="AB1150" s="26" t="s">
        <v>99</v>
      </c>
      <c r="AC1150" s="128" t="s">
        <v>608</v>
      </c>
      <c r="AD1150" s="72" t="s">
        <v>74</v>
      </c>
      <c r="AE1150" s="72" t="str">
        <f>VLOOKUP(AD1150,cs_lookup!$A$2:$B$54,2,FALSE)</f>
        <v>X</v>
      </c>
    </row>
    <row r="1151" spans="1:31" x14ac:dyDescent="0.25">
      <c r="A1151" s="21">
        <v>0.6458367178039407</v>
      </c>
      <c r="B1151" s="21">
        <v>0.20286357006185277</v>
      </c>
      <c r="C1151" s="21">
        <v>0.14457748799183728</v>
      </c>
      <c r="D1151" s="22">
        <f t="shared" si="95"/>
        <v>1.5483789825396304</v>
      </c>
      <c r="E1151" s="23">
        <f t="shared" si="95"/>
        <v>4.9294212839451736</v>
      </c>
      <c r="F1151" s="23">
        <f t="shared" si="95"/>
        <v>6.9167061476158658</v>
      </c>
      <c r="G1151" s="125">
        <v>3.2233949033309672E-2</v>
      </c>
      <c r="H1151" s="8">
        <f t="shared" si="88"/>
        <v>1.0322339490333097</v>
      </c>
      <c r="I1151" s="5">
        <f t="shared" si="89"/>
        <v>1.5000271827812794</v>
      </c>
      <c r="J1151" s="5">
        <f t="shared" si="90"/>
        <v>4.775488433180862</v>
      </c>
      <c r="K1151" s="5">
        <f t="shared" si="91"/>
        <v>6.7007156217768102</v>
      </c>
      <c r="L1151">
        <v>1.37</v>
      </c>
      <c r="M1151">
        <v>5.44</v>
      </c>
      <c r="N1151">
        <v>8.44</v>
      </c>
      <c r="O1151" s="5">
        <f t="shared" si="92"/>
        <v>1.4141605101756343</v>
      </c>
      <c r="P1151" s="5">
        <f t="shared" si="93"/>
        <v>5.6153526827412046</v>
      </c>
      <c r="Q1151" s="5">
        <f t="shared" si="94"/>
        <v>8.7120545298411329</v>
      </c>
      <c r="R1151" s="6">
        <f t="shared" si="96"/>
        <v>0.70713330828040388</v>
      </c>
      <c r="S1151" s="6">
        <f t="shared" si="96"/>
        <v>0.17808320447502818</v>
      </c>
      <c r="T1151" s="6">
        <f t="shared" si="96"/>
        <v>0.11478348724456794</v>
      </c>
      <c r="U1151">
        <f t="shared" si="97"/>
        <v>0.91331678233977798</v>
      </c>
      <c r="V1151">
        <f t="shared" si="97"/>
        <v>1.1391504923772833</v>
      </c>
      <c r="W1151">
        <f t="shared" si="97"/>
        <v>1.2595669591723382</v>
      </c>
      <c r="X1151" t="s">
        <v>569</v>
      </c>
      <c r="Y1151" t="s">
        <v>542</v>
      </c>
      <c r="Z1151" t="s">
        <v>271</v>
      </c>
      <c r="AA1151" s="26" t="s">
        <v>84</v>
      </c>
      <c r="AB1151" s="26" t="s">
        <v>86</v>
      </c>
      <c r="AC1151" s="128" t="s">
        <v>608</v>
      </c>
      <c r="AD1151" s="72" t="s">
        <v>89</v>
      </c>
      <c r="AE1151" s="72" t="str">
        <f>VLOOKUP(AD1151,cs_lookup!$A$2:$B$54,2,FALSE)</f>
        <v>1</v>
      </c>
    </row>
    <row r="1152" spans="1:31" x14ac:dyDescent="0.25">
      <c r="A1152" s="21">
        <v>0.55278339840919299</v>
      </c>
      <c r="B1152" s="21">
        <v>0.22048557637070601</v>
      </c>
      <c r="C1152" s="21">
        <v>0.21446633820025493</v>
      </c>
      <c r="D1152" s="22">
        <f t="shared" si="95"/>
        <v>1.8090268319884653</v>
      </c>
      <c r="E1152" s="23">
        <f t="shared" si="95"/>
        <v>4.535444070584842</v>
      </c>
      <c r="F1152" s="23">
        <f t="shared" si="95"/>
        <v>4.6627363920685028</v>
      </c>
      <c r="G1152" s="125">
        <v>2.9798383560435404E-2</v>
      </c>
      <c r="H1152" s="8">
        <f t="shared" si="88"/>
        <v>1.0297983835604354</v>
      </c>
      <c r="I1152" s="5">
        <f t="shared" si="89"/>
        <v>1.756680589975212</v>
      </c>
      <c r="J1152" s="5">
        <f t="shared" si="90"/>
        <v>4.4042058552315373</v>
      </c>
      <c r="K1152" s="5">
        <f t="shared" si="91"/>
        <v>4.5278148291003433</v>
      </c>
      <c r="L1152">
        <v>1.82</v>
      </c>
      <c r="M1152">
        <v>4.09</v>
      </c>
      <c r="N1152">
        <v>4.24</v>
      </c>
      <c r="O1152" s="5">
        <f t="shared" si="92"/>
        <v>1.8742330580799924</v>
      </c>
      <c r="P1152" s="5">
        <f t="shared" si="93"/>
        <v>4.2118753887621807</v>
      </c>
      <c r="Q1152" s="5">
        <f t="shared" si="94"/>
        <v>4.3663451462962461</v>
      </c>
      <c r="R1152" s="6">
        <f t="shared" si="96"/>
        <v>0.53355157497030981</v>
      </c>
      <c r="S1152" s="6">
        <f t="shared" si="96"/>
        <v>0.23742392822639702</v>
      </c>
      <c r="T1152" s="6">
        <f t="shared" si="96"/>
        <v>0.22902449680329334</v>
      </c>
      <c r="U1152">
        <f t="shared" si="97"/>
        <v>1.0360449192563126</v>
      </c>
      <c r="V1152">
        <f t="shared" si="97"/>
        <v>0.9286577726928209</v>
      </c>
      <c r="W1152">
        <f t="shared" si="97"/>
        <v>0.9364340548446124</v>
      </c>
      <c r="X1152" t="s">
        <v>546</v>
      </c>
      <c r="Y1152" t="s">
        <v>550</v>
      </c>
      <c r="Z1152" t="s">
        <v>271</v>
      </c>
      <c r="AA1152" s="26" t="s">
        <v>84</v>
      </c>
      <c r="AB1152" s="26" t="s">
        <v>86</v>
      </c>
      <c r="AC1152" s="128" t="s">
        <v>608</v>
      </c>
      <c r="AD1152" s="72" t="s">
        <v>87</v>
      </c>
      <c r="AE1152" s="72" t="str">
        <f>VLOOKUP(AD1152,cs_lookup!$A$2:$B$54,2,FALSE)</f>
        <v>2</v>
      </c>
    </row>
    <row r="1153" spans="1:31" x14ac:dyDescent="0.25">
      <c r="A1153" s="21">
        <v>0.61681058913272235</v>
      </c>
      <c r="B1153" s="21">
        <v>0.19826644726376844</v>
      </c>
      <c r="C1153" s="21">
        <v>0.17431875462985097</v>
      </c>
      <c r="D1153" s="22">
        <f t="shared" si="95"/>
        <v>1.62124324325571</v>
      </c>
      <c r="E1153" s="23">
        <f t="shared" si="95"/>
        <v>5.0437177535623388</v>
      </c>
      <c r="F1153" s="23">
        <f t="shared" si="95"/>
        <v>5.7366173945161743</v>
      </c>
      <c r="G1153" s="125">
        <v>2.9438114378972591E-2</v>
      </c>
      <c r="H1153" s="8">
        <f t="shared" si="88"/>
        <v>1.0294381143789726</v>
      </c>
      <c r="I1153" s="5">
        <f t="shared" si="89"/>
        <v>1.5748816957625031</v>
      </c>
      <c r="J1153" s="5">
        <f t="shared" si="90"/>
        <v>4.8994861207417539</v>
      </c>
      <c r="K1153" s="5">
        <f t="shared" si="91"/>
        <v>5.572571400250605</v>
      </c>
      <c r="L1153">
        <v>1.51</v>
      </c>
      <c r="M1153">
        <v>4.92</v>
      </c>
      <c r="N1153">
        <v>6.1</v>
      </c>
      <c r="O1153" s="5">
        <f t="shared" si="92"/>
        <v>1.5544515527122487</v>
      </c>
      <c r="P1153" s="5">
        <f t="shared" si="93"/>
        <v>5.064835522744545</v>
      </c>
      <c r="Q1153" s="5">
        <f t="shared" si="94"/>
        <v>6.2795724977117322</v>
      </c>
      <c r="R1153" s="6">
        <f t="shared" si="96"/>
        <v>0.64331371296530482</v>
      </c>
      <c r="S1153" s="6">
        <f t="shared" si="96"/>
        <v>0.19743977775967692</v>
      </c>
      <c r="T1153" s="6">
        <f t="shared" si="96"/>
        <v>0.1592465092750181</v>
      </c>
      <c r="U1153">
        <f t="shared" si="97"/>
        <v>0.95880217800671708</v>
      </c>
      <c r="V1153">
        <f t="shared" si="97"/>
        <v>1.0041869450698924</v>
      </c>
      <c r="W1153">
        <f t="shared" si="97"/>
        <v>1.0946472574089721</v>
      </c>
      <c r="X1153" t="s">
        <v>568</v>
      </c>
      <c r="Y1153" t="s">
        <v>571</v>
      </c>
      <c r="Z1153" t="s">
        <v>271</v>
      </c>
      <c r="AA1153" s="26" t="s">
        <v>84</v>
      </c>
      <c r="AB1153" s="26" t="s">
        <v>86</v>
      </c>
      <c r="AC1153" s="128" t="s">
        <v>608</v>
      </c>
      <c r="AD1153" s="72" t="s">
        <v>78</v>
      </c>
      <c r="AE1153" s="72" t="str">
        <f>VLOOKUP(AD1153,cs_lookup!$A$2:$B$54,2,FALSE)</f>
        <v>1</v>
      </c>
    </row>
    <row r="1154" spans="1:31" x14ac:dyDescent="0.25">
      <c r="A1154" s="21">
        <v>0.16032893441474205</v>
      </c>
      <c r="B1154" s="21">
        <v>0.15657182402867395</v>
      </c>
      <c r="C1154" s="21">
        <v>0.59875412602022093</v>
      </c>
      <c r="D1154" s="22">
        <f t="shared" si="95"/>
        <v>6.2371773607200574</v>
      </c>
      <c r="E1154" s="23">
        <f t="shared" si="95"/>
        <v>6.3868451824184147</v>
      </c>
      <c r="F1154" s="23">
        <f t="shared" si="95"/>
        <v>1.670134628794572</v>
      </c>
      <c r="G1154" s="125">
        <v>3.863667589157771E-2</v>
      </c>
      <c r="H1154" s="8">
        <f t="shared" si="88"/>
        <v>1.0386366758915777</v>
      </c>
      <c r="I1154" s="5">
        <f t="shared" si="89"/>
        <v>6.0051580167492089</v>
      </c>
      <c r="J1154" s="5">
        <f t="shared" si="90"/>
        <v>6.1492582831584235</v>
      </c>
      <c r="K1154" s="5">
        <f t="shared" si="91"/>
        <v>1.6080065989975842</v>
      </c>
      <c r="L1154">
        <v>2.5499999999999998</v>
      </c>
      <c r="M1154">
        <v>3.24</v>
      </c>
      <c r="N1154">
        <v>2.96</v>
      </c>
      <c r="O1154" s="5">
        <f t="shared" si="92"/>
        <v>2.6485235235235232</v>
      </c>
      <c r="P1154" s="5">
        <f t="shared" si="93"/>
        <v>3.3651828298887119</v>
      </c>
      <c r="Q1154" s="5">
        <f t="shared" si="94"/>
        <v>3.0743645606390699</v>
      </c>
      <c r="R1154" s="6">
        <f t="shared" si="96"/>
        <v>0.37756885718335148</v>
      </c>
      <c r="S1154" s="6">
        <f t="shared" si="96"/>
        <v>0.29716067463504514</v>
      </c>
      <c r="T1154" s="6">
        <f t="shared" si="96"/>
        <v>0.32527046818160349</v>
      </c>
      <c r="U1154">
        <f t="shared" si="97"/>
        <v>0.42463495429890441</v>
      </c>
      <c r="V1154">
        <f t="shared" si="97"/>
        <v>0.52689281386565046</v>
      </c>
      <c r="W1154">
        <f t="shared" si="97"/>
        <v>1.8407884655729867</v>
      </c>
      <c r="X1154" t="s">
        <v>291</v>
      </c>
      <c r="Y1154" t="s">
        <v>424</v>
      </c>
      <c r="Z1154" t="s">
        <v>270</v>
      </c>
      <c r="AA1154" s="26" t="s">
        <v>85</v>
      </c>
      <c r="AB1154" s="26" t="s">
        <v>102</v>
      </c>
      <c r="AC1154" s="128" t="s">
        <v>608</v>
      </c>
      <c r="AD1154" s="72" t="s">
        <v>89</v>
      </c>
      <c r="AE1154" s="72" t="str">
        <f>VLOOKUP(AD1154,cs_lookup!$A$2:$B$54,2,FALSE)</f>
        <v>1</v>
      </c>
    </row>
    <row r="1155" spans="1:31" x14ac:dyDescent="0.25">
      <c r="A1155" s="21">
        <v>0.54179291719047551</v>
      </c>
      <c r="B1155" s="21">
        <v>0.25803734315705618</v>
      </c>
      <c r="C1155" s="21">
        <v>0.19173378268949828</v>
      </c>
      <c r="D1155" s="22">
        <f t="shared" si="95"/>
        <v>1.8457236487800648</v>
      </c>
      <c r="E1155" s="23">
        <f t="shared" si="95"/>
        <v>3.8754080621243383</v>
      </c>
      <c r="F1155" s="23">
        <f t="shared" si="95"/>
        <v>5.2155649670743829</v>
      </c>
      <c r="G1155" s="125">
        <v>3.8430611789342262E-2</v>
      </c>
      <c r="H1155" s="8">
        <f t="shared" si="88"/>
        <v>1.0384306117893423</v>
      </c>
      <c r="I1155" s="5">
        <f t="shared" si="89"/>
        <v>1.7774164473056686</v>
      </c>
      <c r="J1155" s="5">
        <f t="shared" si="90"/>
        <v>3.7319855733514431</v>
      </c>
      <c r="K1155" s="5">
        <f t="shared" si="91"/>
        <v>5.0225454718513447</v>
      </c>
      <c r="L1155">
        <v>2.1800000000000002</v>
      </c>
      <c r="M1155">
        <v>3.44</v>
      </c>
      <c r="N1155">
        <v>3.46</v>
      </c>
      <c r="O1155" s="5">
        <f t="shared" si="92"/>
        <v>2.2637787337007662</v>
      </c>
      <c r="P1155" s="5">
        <f t="shared" si="93"/>
        <v>3.5722013045553371</v>
      </c>
      <c r="Q1155" s="5">
        <f t="shared" si="94"/>
        <v>3.592969916791124</v>
      </c>
      <c r="R1155" s="6">
        <f t="shared" si="96"/>
        <v>0.4417392853431511</v>
      </c>
      <c r="S1155" s="6">
        <f t="shared" si="96"/>
        <v>0.27993943082792716</v>
      </c>
      <c r="T1155" s="6">
        <f t="shared" si="96"/>
        <v>0.27832128382892179</v>
      </c>
      <c r="U1155">
        <f t="shared" si="97"/>
        <v>1.2264992840054989</v>
      </c>
      <c r="V1155">
        <f t="shared" si="97"/>
        <v>0.92176133384962933</v>
      </c>
      <c r="W1155">
        <f t="shared" si="97"/>
        <v>0.68889371323593418</v>
      </c>
      <c r="X1155" t="s">
        <v>421</v>
      </c>
      <c r="Y1155" t="s">
        <v>349</v>
      </c>
      <c r="Z1155" t="s">
        <v>270</v>
      </c>
      <c r="AA1155" s="26" t="s">
        <v>84</v>
      </c>
      <c r="AB1155" s="26" t="s">
        <v>86</v>
      </c>
      <c r="AC1155" s="128" t="s">
        <v>608</v>
      </c>
      <c r="AD1155" s="72" t="s">
        <v>89</v>
      </c>
      <c r="AE1155" s="72" t="str">
        <f>VLOOKUP(AD1155,cs_lookup!$A$2:$B$54,2,FALSE)</f>
        <v>1</v>
      </c>
    </row>
    <row r="1156" spans="1:31" x14ac:dyDescent="0.25">
      <c r="A1156" s="21">
        <v>0.57475135031974922</v>
      </c>
      <c r="B1156" s="21">
        <v>0.26216362006918364</v>
      </c>
      <c r="C1156" s="21">
        <v>0.15782771064371368</v>
      </c>
      <c r="D1156" s="22">
        <f t="shared" si="95"/>
        <v>1.7398828196639708</v>
      </c>
      <c r="E1156" s="23">
        <f t="shared" si="95"/>
        <v>3.8144117774087234</v>
      </c>
      <c r="F1156" s="23">
        <f t="shared" si="95"/>
        <v>6.3360229703732971</v>
      </c>
      <c r="G1156" s="125">
        <v>3.9336758329152399E-2</v>
      </c>
      <c r="H1156" s="8">
        <f t="shared" si="88"/>
        <v>1.0393367583291524</v>
      </c>
      <c r="I1156" s="5">
        <f t="shared" si="89"/>
        <v>1.6740318339755662</v>
      </c>
      <c r="J1156" s="5">
        <f t="shared" si="90"/>
        <v>3.6700441380913036</v>
      </c>
      <c r="K1156" s="5">
        <f t="shared" si="91"/>
        <v>6.0962175344968532</v>
      </c>
      <c r="L1156">
        <v>2.71</v>
      </c>
      <c r="M1156">
        <v>3.43</v>
      </c>
      <c r="N1156">
        <v>2.64</v>
      </c>
      <c r="O1156" s="5">
        <f t="shared" si="92"/>
        <v>2.8166026150720032</v>
      </c>
      <c r="P1156" s="5">
        <f t="shared" si="93"/>
        <v>3.564925081068993</v>
      </c>
      <c r="Q1156" s="5">
        <f t="shared" si="94"/>
        <v>2.7438490419889625</v>
      </c>
      <c r="R1156" s="6">
        <f t="shared" si="96"/>
        <v>0.3550376594301487</v>
      </c>
      <c r="S1156" s="6">
        <f t="shared" si="96"/>
        <v>0.28051080380632737</v>
      </c>
      <c r="T1156" s="6">
        <f t="shared" si="96"/>
        <v>0.36445153676352382</v>
      </c>
      <c r="U1156">
        <f t="shared" si="97"/>
        <v>1.6188461563267706</v>
      </c>
      <c r="V1156">
        <f t="shared" si="97"/>
        <v>0.93459366452847503</v>
      </c>
      <c r="W1156">
        <f t="shared" si="97"/>
        <v>0.43305541264906494</v>
      </c>
      <c r="X1156" t="s">
        <v>490</v>
      </c>
      <c r="Y1156" t="s">
        <v>423</v>
      </c>
      <c r="Z1156" t="s">
        <v>270</v>
      </c>
      <c r="AA1156" s="26" t="s">
        <v>84</v>
      </c>
      <c r="AB1156" s="26" t="s">
        <v>86</v>
      </c>
      <c r="AC1156" s="128" t="s">
        <v>608</v>
      </c>
      <c r="AD1156" s="72" t="s">
        <v>76</v>
      </c>
      <c r="AE1156" s="72" t="str">
        <f>VLOOKUP(AD1156,cs_lookup!$A$2:$B$54,2,FALSE)</f>
        <v>2</v>
      </c>
    </row>
    <row r="1157" spans="1:31" x14ac:dyDescent="0.25">
      <c r="A1157" s="21">
        <v>0.79869597706174444</v>
      </c>
      <c r="B1157" s="21">
        <v>0.19992138196845785</v>
      </c>
      <c r="C1157" s="21">
        <v>0</v>
      </c>
      <c r="D1157" s="22">
        <f t="shared" si="95"/>
        <v>1.2520408625054253</v>
      </c>
      <c r="E1157" s="23">
        <f t="shared" si="95"/>
        <v>5.0019662236917348</v>
      </c>
      <c r="F1157" s="23" t="e">
        <f t="shared" si="95"/>
        <v>#DIV/0!</v>
      </c>
      <c r="G1157" s="125">
        <v>6.8648126140568699E-2</v>
      </c>
      <c r="H1157" s="8">
        <f t="shared" si="88"/>
        <v>1.0686481261405687</v>
      </c>
      <c r="I1157" s="5">
        <f t="shared" si="89"/>
        <v>1.1716119009417825</v>
      </c>
      <c r="J1157" s="5">
        <f t="shared" si="90"/>
        <v>4.680648476647197</v>
      </c>
      <c r="K1157" s="5" t="e">
        <f t="shared" si="91"/>
        <v>#DIV/0!</v>
      </c>
      <c r="L1157">
        <v>1.58</v>
      </c>
      <c r="M1157">
        <v>3.76</v>
      </c>
      <c r="N1157">
        <v>5.89</v>
      </c>
      <c r="O1157" s="5">
        <f t="shared" si="92"/>
        <v>1.6884640393020987</v>
      </c>
      <c r="P1157" s="5">
        <f t="shared" si="93"/>
        <v>4.018116954288538</v>
      </c>
      <c r="Q1157" s="5">
        <f t="shared" si="94"/>
        <v>6.2943374629679489</v>
      </c>
      <c r="R1157" s="6">
        <f t="shared" si="96"/>
        <v>0.59225424807586369</v>
      </c>
      <c r="S1157" s="6">
        <f t="shared" si="96"/>
        <v>0.24887279573400659</v>
      </c>
      <c r="T1157" s="6">
        <f t="shared" si="96"/>
        <v>0.15887295619012984</v>
      </c>
      <c r="U1157">
        <f t="shared" si="97"/>
        <v>1.3485694356040094</v>
      </c>
      <c r="V1157">
        <f t="shared" si="97"/>
        <v>0.80330749441225535</v>
      </c>
      <c r="W1157" t="e">
        <f t="shared" si="97"/>
        <v>#DIV/0!</v>
      </c>
      <c r="X1157" t="s">
        <v>425</v>
      </c>
      <c r="Y1157" t="s">
        <v>297</v>
      </c>
      <c r="Z1157" t="s">
        <v>273</v>
      </c>
      <c r="AA1157" s="26" t="s">
        <v>84</v>
      </c>
      <c r="AB1157" s="26" t="s">
        <v>94</v>
      </c>
      <c r="AC1157" s="128" t="s">
        <v>608</v>
      </c>
      <c r="AD1157" s="72" t="s">
        <v>86</v>
      </c>
      <c r="AE1157" s="72" t="str">
        <f>VLOOKUP(AD1157,cs_lookup!$A$2:$B$54,2,FALSE)</f>
        <v>1</v>
      </c>
    </row>
    <row r="1158" spans="1:31" x14ac:dyDescent="0.25">
      <c r="A1158" s="21">
        <v>0.34621242190786611</v>
      </c>
      <c r="B1158" s="21">
        <v>0.32433440314764306</v>
      </c>
      <c r="C1158" s="21">
        <v>0.30986659105540487</v>
      </c>
      <c r="D1158" s="22">
        <f t="shared" si="95"/>
        <v>2.8884001171573201</v>
      </c>
      <c r="E1158" s="23">
        <f t="shared" si="95"/>
        <v>3.0832375174975852</v>
      </c>
      <c r="F1158" s="23">
        <f t="shared" si="95"/>
        <v>3.2271952797299068</v>
      </c>
      <c r="G1158" s="125">
        <v>4.5365726935935768E-2</v>
      </c>
      <c r="H1158" s="8">
        <f t="shared" si="88"/>
        <v>1.0453657269359358</v>
      </c>
      <c r="I1158" s="5">
        <f t="shared" si="89"/>
        <v>2.7630522435659812</v>
      </c>
      <c r="J1158" s="5">
        <f t="shared" si="90"/>
        <v>2.9494342870172732</v>
      </c>
      <c r="K1158" s="5">
        <f t="shared" si="91"/>
        <v>3.0871447155524376</v>
      </c>
      <c r="L1158">
        <v>1.92</v>
      </c>
      <c r="M1158">
        <v>3.4</v>
      </c>
      <c r="N1158">
        <v>4.34</v>
      </c>
      <c r="O1158" s="5">
        <f t="shared" si="92"/>
        <v>2.0071021957169966</v>
      </c>
      <c r="P1158" s="5">
        <f t="shared" si="93"/>
        <v>3.5542434715821813</v>
      </c>
      <c r="Q1158" s="5">
        <f t="shared" si="94"/>
        <v>4.536887254901961</v>
      </c>
      <c r="R1158" s="6">
        <f t="shared" si="96"/>
        <v>0.49823073390778205</v>
      </c>
      <c r="S1158" s="6">
        <f t="shared" si="96"/>
        <v>0.28135382620674754</v>
      </c>
      <c r="T1158" s="6">
        <f t="shared" si="96"/>
        <v>0.22041543988547041</v>
      </c>
      <c r="U1158">
        <f t="shared" si="97"/>
        <v>0.69488371219577727</v>
      </c>
      <c r="V1158">
        <f t="shared" si="97"/>
        <v>1.1527634349970137</v>
      </c>
      <c r="W1158">
        <f t="shared" si="97"/>
        <v>1.4058297876791845</v>
      </c>
      <c r="X1158" t="s">
        <v>351</v>
      </c>
      <c r="Y1158" t="s">
        <v>494</v>
      </c>
      <c r="Z1158" t="s">
        <v>273</v>
      </c>
      <c r="AA1158" s="26" t="s">
        <v>90</v>
      </c>
      <c r="AB1158" s="26" t="s">
        <v>75</v>
      </c>
      <c r="AC1158" s="128" t="s">
        <v>608</v>
      </c>
      <c r="AD1158" s="72" t="s">
        <v>75</v>
      </c>
      <c r="AE1158" s="72" t="str">
        <f>VLOOKUP(AD1158,cs_lookup!$A$2:$B$54,2,FALSE)</f>
        <v>X</v>
      </c>
    </row>
    <row r="1159" spans="1:31" x14ac:dyDescent="0.25">
      <c r="A1159" s="21">
        <v>0.21112721335888163</v>
      </c>
      <c r="B1159" s="21">
        <v>0.415334283648017</v>
      </c>
      <c r="C1159" s="21">
        <v>0.35429615811847032</v>
      </c>
      <c r="D1159" s="22">
        <f t="shared" si="95"/>
        <v>4.7364808358464145</v>
      </c>
      <c r="E1159" s="23">
        <f t="shared" si="95"/>
        <v>2.407699145894417</v>
      </c>
      <c r="F1159" s="23">
        <f t="shared" si="95"/>
        <v>2.8224974420005364</v>
      </c>
      <c r="G1159" s="125">
        <v>4.6258949339834654E-2</v>
      </c>
      <c r="H1159" s="8">
        <f t="shared" si="88"/>
        <v>1.0462589493398347</v>
      </c>
      <c r="I1159" s="5">
        <f t="shared" si="89"/>
        <v>4.5270636287842745</v>
      </c>
      <c r="J1159" s="5">
        <f t="shared" si="90"/>
        <v>2.3012459271326855</v>
      </c>
      <c r="K1159" s="5">
        <f t="shared" si="91"/>
        <v>2.6977044676955617</v>
      </c>
      <c r="L1159">
        <v>4.67</v>
      </c>
      <c r="M1159">
        <v>3.27</v>
      </c>
      <c r="N1159">
        <v>1.9</v>
      </c>
      <c r="O1159" s="5">
        <f t="shared" si="92"/>
        <v>4.8860292934170282</v>
      </c>
      <c r="P1159" s="5">
        <f t="shared" si="93"/>
        <v>3.4212667643412593</v>
      </c>
      <c r="Q1159" s="5">
        <f t="shared" si="94"/>
        <v>1.9878920037456858</v>
      </c>
      <c r="R1159" s="6">
        <f t="shared" si="96"/>
        <v>0.20466516673309859</v>
      </c>
      <c r="S1159" s="6">
        <f t="shared" si="96"/>
        <v>0.29228939713870655</v>
      </c>
      <c r="T1159" s="6">
        <f t="shared" si="96"/>
        <v>0.50304543612819508</v>
      </c>
      <c r="U1159">
        <f t="shared" si="97"/>
        <v>1.0315737491090027</v>
      </c>
      <c r="V1159">
        <f t="shared" si="97"/>
        <v>1.4209693807364456</v>
      </c>
      <c r="W1159">
        <f t="shared" si="97"/>
        <v>0.70430249968152425</v>
      </c>
      <c r="X1159" t="s">
        <v>296</v>
      </c>
      <c r="Y1159" t="s">
        <v>353</v>
      </c>
      <c r="Z1159" t="s">
        <v>273</v>
      </c>
      <c r="AA1159" s="26" t="s">
        <v>85</v>
      </c>
      <c r="AB1159" s="26" t="s">
        <v>76</v>
      </c>
      <c r="AC1159" s="128" t="s">
        <v>608</v>
      </c>
      <c r="AD1159" s="72" t="s">
        <v>76</v>
      </c>
      <c r="AE1159" s="72" t="str">
        <f>VLOOKUP(AD1159,cs_lookup!$A$2:$B$54,2,FALSE)</f>
        <v>2</v>
      </c>
    </row>
    <row r="1160" spans="1:31" x14ac:dyDescent="0.25">
      <c r="A1160" s="21">
        <v>0.24706420912692348</v>
      </c>
      <c r="B1160" s="21">
        <v>0.26932552605321197</v>
      </c>
      <c r="C1160" s="21">
        <v>0.43751934561937744</v>
      </c>
      <c r="D1160" s="22">
        <f t="shared" si="95"/>
        <v>4.0475308161137713</v>
      </c>
      <c r="E1160" s="23">
        <f t="shared" si="95"/>
        <v>3.7129789168310214</v>
      </c>
      <c r="F1160" s="23">
        <f t="shared" si="95"/>
        <v>2.2856132191922685</v>
      </c>
      <c r="G1160" s="125">
        <v>3.0349316198158505E-2</v>
      </c>
      <c r="H1160" s="8">
        <f t="shared" si="88"/>
        <v>1.0303493161981585</v>
      </c>
      <c r="I1160" s="5">
        <f t="shared" si="89"/>
        <v>3.928309314600781</v>
      </c>
      <c r="J1160" s="5">
        <f t="shared" si="90"/>
        <v>3.6036117639514549</v>
      </c>
      <c r="K1160" s="5">
        <f t="shared" si="91"/>
        <v>2.2182896453271344</v>
      </c>
      <c r="L1160">
        <v>1.9</v>
      </c>
      <c r="M1160">
        <v>3.62</v>
      </c>
      <c r="N1160">
        <v>4.3899999999999997</v>
      </c>
      <c r="O1160" s="5">
        <f t="shared" si="92"/>
        <v>1.957663700776501</v>
      </c>
      <c r="P1160" s="5">
        <f t="shared" si="93"/>
        <v>3.7298645246373341</v>
      </c>
      <c r="Q1160" s="5">
        <f t="shared" si="94"/>
        <v>4.5232334981099154</v>
      </c>
      <c r="R1160" s="6">
        <f t="shared" si="96"/>
        <v>0.51081296527250986</v>
      </c>
      <c r="S1160" s="6">
        <f t="shared" si="96"/>
        <v>0.26810625249109632</v>
      </c>
      <c r="T1160" s="6">
        <f t="shared" si="96"/>
        <v>0.2210807822363938</v>
      </c>
      <c r="U1160">
        <f t="shared" si="97"/>
        <v>0.48366863396883236</v>
      </c>
      <c r="V1160">
        <f t="shared" si="97"/>
        <v>1.0045477252051633</v>
      </c>
      <c r="W1160">
        <f t="shared" si="97"/>
        <v>1.9790021601766978</v>
      </c>
      <c r="X1160" t="s">
        <v>300</v>
      </c>
      <c r="Y1160" t="s">
        <v>358</v>
      </c>
      <c r="Z1160" t="s">
        <v>278</v>
      </c>
      <c r="AA1160" s="26" t="s">
        <v>90</v>
      </c>
      <c r="AB1160" s="26" t="s">
        <v>75</v>
      </c>
      <c r="AC1160" s="128" t="s">
        <v>608</v>
      </c>
      <c r="AD1160" s="72" t="s">
        <v>94</v>
      </c>
      <c r="AE1160" s="72" t="str">
        <f>VLOOKUP(AD1160,cs_lookup!$A$2:$B$54,2,FALSE)</f>
        <v>1</v>
      </c>
    </row>
    <row r="1161" spans="1:31" x14ac:dyDescent="0.25">
      <c r="A1161" s="21">
        <v>0.26799820331257657</v>
      </c>
      <c r="B1161" s="21">
        <v>0.2172385243268074</v>
      </c>
      <c r="C1161" s="21">
        <v>0.46578050720651071</v>
      </c>
      <c r="D1161" s="22">
        <f t="shared" si="95"/>
        <v>3.731368298889906</v>
      </c>
      <c r="E1161" s="23">
        <f t="shared" si="95"/>
        <v>4.6032350988337072</v>
      </c>
      <c r="F1161" s="23">
        <f t="shared" si="95"/>
        <v>2.1469339839862278</v>
      </c>
      <c r="G1161" s="125">
        <v>3.2185268753661456E-2</v>
      </c>
      <c r="H1161" s="8">
        <f t="shared" si="88"/>
        <v>1.0321852687536615</v>
      </c>
      <c r="I1161" s="5">
        <f t="shared" si="89"/>
        <v>3.6150179738521575</v>
      </c>
      <c r="J1161" s="5">
        <f t="shared" si="90"/>
        <v>4.4596985039245922</v>
      </c>
      <c r="K1161" s="5">
        <f t="shared" si="91"/>
        <v>2.0799889796708668</v>
      </c>
      <c r="L1161">
        <v>2.57</v>
      </c>
      <c r="M1161">
        <v>3.38</v>
      </c>
      <c r="N1161">
        <v>2.88</v>
      </c>
      <c r="O1161" s="5">
        <f t="shared" si="92"/>
        <v>2.65271614069691</v>
      </c>
      <c r="P1161" s="5">
        <f t="shared" si="93"/>
        <v>3.4887862083873755</v>
      </c>
      <c r="Q1161" s="5">
        <f t="shared" si="94"/>
        <v>2.9726935740105449</v>
      </c>
      <c r="R1161" s="6">
        <f t="shared" si="96"/>
        <v>0.37697210970235373</v>
      </c>
      <c r="S1161" s="6">
        <f t="shared" si="96"/>
        <v>0.28663263962575419</v>
      </c>
      <c r="T1161" s="6">
        <f t="shared" si="96"/>
        <v>0.33639525067189208</v>
      </c>
      <c r="U1161">
        <f t="shared" si="97"/>
        <v>0.71092315960504393</v>
      </c>
      <c r="V1161">
        <f t="shared" si="97"/>
        <v>0.75789876760179109</v>
      </c>
      <c r="W1161">
        <f t="shared" si="97"/>
        <v>1.3846227206721669</v>
      </c>
      <c r="X1161" t="s">
        <v>299</v>
      </c>
      <c r="Y1161" t="s">
        <v>432</v>
      </c>
      <c r="Z1161" t="s">
        <v>278</v>
      </c>
      <c r="AA1161" s="26" t="s">
        <v>85</v>
      </c>
      <c r="AB1161" s="26" t="s">
        <v>79</v>
      </c>
      <c r="AC1161" s="128" t="s">
        <v>608</v>
      </c>
      <c r="AD1161" s="72" t="s">
        <v>79</v>
      </c>
      <c r="AE1161" s="72" t="str">
        <f>VLOOKUP(AD1161,cs_lookup!$A$2:$B$54,2,FALSE)</f>
        <v>2</v>
      </c>
    </row>
    <row r="1162" spans="1:31" x14ac:dyDescent="0.25">
      <c r="A1162" s="21">
        <v>0.44365370291867229</v>
      </c>
      <c r="B1162" s="21">
        <v>0.3047377562114455</v>
      </c>
      <c r="C1162" s="21">
        <v>0.2398269017178824</v>
      </c>
      <c r="D1162" s="22">
        <f t="shared" si="95"/>
        <v>2.2540102639091768</v>
      </c>
      <c r="E1162" s="23">
        <f t="shared" si="95"/>
        <v>3.2815100184242989</v>
      </c>
      <c r="F1162" s="23">
        <f t="shared" si="95"/>
        <v>4.1696740142035376</v>
      </c>
      <c r="G1162" s="125">
        <v>3.3779709771902144E-2</v>
      </c>
      <c r="H1162" s="8">
        <f t="shared" si="88"/>
        <v>1.0337797097719021</v>
      </c>
      <c r="I1162" s="5">
        <f t="shared" si="89"/>
        <v>2.1803583902865649</v>
      </c>
      <c r="J1162" s="5">
        <f t="shared" si="90"/>
        <v>3.174283638385925</v>
      </c>
      <c r="K1162" s="5">
        <f t="shared" si="91"/>
        <v>4.0334260527550434</v>
      </c>
      <c r="L1162">
        <v>2.12</v>
      </c>
      <c r="M1162">
        <v>3.64</v>
      </c>
      <c r="N1162">
        <v>3.48</v>
      </c>
      <c r="O1162" s="5">
        <f t="shared" si="92"/>
        <v>2.1916129847164325</v>
      </c>
      <c r="P1162" s="5">
        <f t="shared" si="93"/>
        <v>3.7629581435697239</v>
      </c>
      <c r="Q1162" s="5">
        <f t="shared" si="94"/>
        <v>3.5975533900062193</v>
      </c>
      <c r="R1162" s="6">
        <f t="shared" si="96"/>
        <v>0.45628494034925948</v>
      </c>
      <c r="S1162" s="6">
        <f t="shared" si="96"/>
        <v>0.26574837185176653</v>
      </c>
      <c r="T1162" s="6">
        <f t="shared" si="96"/>
        <v>0.27796668779897421</v>
      </c>
      <c r="U1162">
        <f t="shared" si="97"/>
        <v>0.97231721603408883</v>
      </c>
      <c r="V1162">
        <f t="shared" si="97"/>
        <v>1.146715421389024</v>
      </c>
      <c r="W1162">
        <f t="shared" si="97"/>
        <v>0.86279008328985629</v>
      </c>
      <c r="X1162" t="s">
        <v>430</v>
      </c>
      <c r="Y1162" t="s">
        <v>497</v>
      </c>
      <c r="Z1162" t="s">
        <v>278</v>
      </c>
      <c r="AA1162" s="26" t="s">
        <v>90</v>
      </c>
      <c r="AB1162" s="26" t="s">
        <v>75</v>
      </c>
      <c r="AC1162" s="128" t="s">
        <v>608</v>
      </c>
      <c r="AD1162" s="72" t="s">
        <v>100</v>
      </c>
      <c r="AE1162" s="72" t="str">
        <f>VLOOKUP(AD1162,cs_lookup!$A$2:$B$54,2,FALSE)</f>
        <v>1</v>
      </c>
    </row>
    <row r="1163" spans="1:31" x14ac:dyDescent="0.25">
      <c r="A1163" s="21">
        <v>6.0316291702243625E-2</v>
      </c>
      <c r="B1163" s="21">
        <v>0.37979936407583736</v>
      </c>
      <c r="C1163" s="21">
        <v>0.51202672280172978</v>
      </c>
      <c r="D1163" s="22">
        <f t="shared" si="95"/>
        <v>16.579268581970904</v>
      </c>
      <c r="E1163" s="23">
        <f t="shared" si="95"/>
        <v>2.6329691268264539</v>
      </c>
      <c r="F1163" s="23">
        <f t="shared" si="95"/>
        <v>1.9530230659215542</v>
      </c>
      <c r="G1163" s="125">
        <v>2.7531102425896403E-2</v>
      </c>
      <c r="H1163" s="8">
        <f t="shared" si="88"/>
        <v>1.0275311024258964</v>
      </c>
      <c r="I1163" s="5">
        <f t="shared" si="89"/>
        <v>16.135052790936388</v>
      </c>
      <c r="J1163" s="5">
        <f t="shared" si="90"/>
        <v>2.5624228022006164</v>
      </c>
      <c r="K1163" s="5">
        <f t="shared" si="91"/>
        <v>1.9006948415582412</v>
      </c>
      <c r="L1163">
        <v>3.24</v>
      </c>
      <c r="M1163">
        <v>3.29</v>
      </c>
      <c r="N1163">
        <v>2.41</v>
      </c>
      <c r="O1163" s="5">
        <f t="shared" si="92"/>
        <v>3.3292007718599046</v>
      </c>
      <c r="P1163" s="5">
        <f t="shared" si="93"/>
        <v>3.3805773269811992</v>
      </c>
      <c r="Q1163" s="5">
        <f t="shared" si="94"/>
        <v>2.4763499568464105</v>
      </c>
      <c r="R1163" s="6">
        <f t="shared" si="96"/>
        <v>0.30037239221272199</v>
      </c>
      <c r="S1163" s="6">
        <f t="shared" si="96"/>
        <v>0.2958074622398843</v>
      </c>
      <c r="T1163" s="6">
        <f t="shared" si="96"/>
        <v>0.40382014554739387</v>
      </c>
      <c r="U1163">
        <f t="shared" si="97"/>
        <v>0.20080504489083661</v>
      </c>
      <c r="V1163">
        <f t="shared" si="97"/>
        <v>1.2839411189966536</v>
      </c>
      <c r="W1163">
        <f t="shared" si="97"/>
        <v>1.2679573529142725</v>
      </c>
      <c r="X1163" t="s">
        <v>360</v>
      </c>
      <c r="Y1163" t="s">
        <v>438</v>
      </c>
      <c r="Z1163" t="s">
        <v>269</v>
      </c>
      <c r="AA1163" s="26" t="s">
        <v>85</v>
      </c>
      <c r="AB1163" s="26" t="s">
        <v>76</v>
      </c>
      <c r="AC1163" s="128" t="s">
        <v>608</v>
      </c>
      <c r="AD1163" s="72" t="s">
        <v>88</v>
      </c>
      <c r="AE1163" s="72" t="str">
        <f>VLOOKUP(AD1163,cs_lookup!$A$2:$B$54,2,FALSE)</f>
        <v>1</v>
      </c>
    </row>
    <row r="1164" spans="1:31" x14ac:dyDescent="0.25">
      <c r="A1164" s="21">
        <v>0.20851751519683101</v>
      </c>
      <c r="B1164" s="21">
        <v>0.27304961016661383</v>
      </c>
      <c r="C1164" s="21">
        <v>0.46568648046517397</v>
      </c>
      <c r="D1164" s="22">
        <f t="shared" si="95"/>
        <v>4.7957601981591127</v>
      </c>
      <c r="E1164" s="23">
        <f t="shared" si="95"/>
        <v>3.6623381347799904</v>
      </c>
      <c r="F1164" s="23">
        <f t="shared" si="95"/>
        <v>2.1473674713534749</v>
      </c>
      <c r="G1164" s="125">
        <v>3.0305708995386205E-2</v>
      </c>
      <c r="H1164" s="8">
        <f t="shared" si="88"/>
        <v>1.0303057089953862</v>
      </c>
      <c r="I1164" s="5">
        <f t="shared" si="89"/>
        <v>4.6546963258461265</v>
      </c>
      <c r="J1164" s="5">
        <f t="shared" si="90"/>
        <v>3.5546130656220507</v>
      </c>
      <c r="K1164" s="5">
        <f t="shared" si="91"/>
        <v>2.0842041858113114</v>
      </c>
      <c r="L1164">
        <v>7.21</v>
      </c>
      <c r="M1164">
        <v>4.3600000000000003</v>
      </c>
      <c r="N1164">
        <v>1.51</v>
      </c>
      <c r="O1164" s="5">
        <f t="shared" si="92"/>
        <v>7.4285041618567345</v>
      </c>
      <c r="P1164" s="5">
        <f t="shared" si="93"/>
        <v>4.4921328912198843</v>
      </c>
      <c r="Q1164" s="5">
        <f t="shared" si="94"/>
        <v>1.5557616205830331</v>
      </c>
      <c r="R1164" s="6">
        <f t="shared" si="96"/>
        <v>0.13461660358685895</v>
      </c>
      <c r="S1164" s="6">
        <f t="shared" si="96"/>
        <v>0.22261140180303968</v>
      </c>
      <c r="T1164" s="6">
        <f t="shared" si="96"/>
        <v>0.64277199461010137</v>
      </c>
      <c r="U1164">
        <f t="shared" si="97"/>
        <v>1.5489732294596841</v>
      </c>
      <c r="V1164">
        <f t="shared" si="97"/>
        <v>1.2265751347642133</v>
      </c>
      <c r="W1164">
        <f t="shared" si="97"/>
        <v>0.72449715353210808</v>
      </c>
      <c r="X1164" t="s">
        <v>500</v>
      </c>
      <c r="Y1164" t="s">
        <v>436</v>
      </c>
      <c r="Z1164" t="s">
        <v>269</v>
      </c>
      <c r="AA1164" s="26" t="s">
        <v>90</v>
      </c>
      <c r="AB1164" s="26" t="s">
        <v>75</v>
      </c>
      <c r="AC1164" s="128" t="s">
        <v>608</v>
      </c>
      <c r="AD1164" s="72" t="s">
        <v>87</v>
      </c>
      <c r="AE1164" s="72" t="str">
        <f>VLOOKUP(AD1164,cs_lookup!$A$2:$B$54,2,FALSE)</f>
        <v>2</v>
      </c>
    </row>
    <row r="1165" spans="1:31" x14ac:dyDescent="0.25">
      <c r="A1165" s="21">
        <v>0.50767986271607801</v>
      </c>
      <c r="B1165" s="21">
        <v>0.19645903849539206</v>
      </c>
      <c r="C1165" s="21">
        <v>0.27218239447103904</v>
      </c>
      <c r="D1165" s="22">
        <f t="shared" si="95"/>
        <v>1.9697452537313933</v>
      </c>
      <c r="E1165" s="23">
        <f t="shared" si="95"/>
        <v>5.0901195875671306</v>
      </c>
      <c r="F1165" s="23">
        <f t="shared" si="95"/>
        <v>3.674006917102064</v>
      </c>
      <c r="G1165" s="125">
        <v>2.8015221245098809E-2</v>
      </c>
      <c r="H1165" s="8">
        <f t="shared" si="88"/>
        <v>1.0280152212450988</v>
      </c>
      <c r="I1165" s="5">
        <f t="shared" si="89"/>
        <v>1.9160662342583814</v>
      </c>
      <c r="J1165" s="5">
        <f t="shared" si="90"/>
        <v>4.9514048842605094</v>
      </c>
      <c r="K1165" s="5">
        <f t="shared" si="91"/>
        <v>3.5738837725109027</v>
      </c>
      <c r="L1165">
        <v>2.61</v>
      </c>
      <c r="M1165">
        <v>3.68</v>
      </c>
      <c r="N1165">
        <v>2.68</v>
      </c>
      <c r="O1165" s="5">
        <f t="shared" si="92"/>
        <v>2.6831197274497076</v>
      </c>
      <c r="P1165" s="5">
        <f t="shared" si="93"/>
        <v>3.7830960141819636</v>
      </c>
      <c r="Q1165" s="5">
        <f t="shared" si="94"/>
        <v>2.755080792936865</v>
      </c>
      <c r="R1165" s="6">
        <f t="shared" si="96"/>
        <v>0.3727004761544857</v>
      </c>
      <c r="S1165" s="6">
        <f t="shared" si="96"/>
        <v>0.26433376162043687</v>
      </c>
      <c r="T1165" s="6">
        <f t="shared" si="96"/>
        <v>0.36296576222507743</v>
      </c>
      <c r="U1165">
        <f t="shared" si="97"/>
        <v>1.3621658548824682</v>
      </c>
      <c r="V1165">
        <f t="shared" si="97"/>
        <v>0.74322340548193866</v>
      </c>
      <c r="W1165">
        <f t="shared" si="97"/>
        <v>0.74988448718272482</v>
      </c>
      <c r="X1165" t="s">
        <v>437</v>
      </c>
      <c r="Y1165" t="s">
        <v>439</v>
      </c>
      <c r="Z1165" t="s">
        <v>269</v>
      </c>
      <c r="AA1165" s="26" t="s">
        <v>84</v>
      </c>
      <c r="AB1165" s="26" t="s">
        <v>92</v>
      </c>
      <c r="AC1165" s="128" t="s">
        <v>608</v>
      </c>
      <c r="AD1165" s="72" t="s">
        <v>75</v>
      </c>
      <c r="AE1165" s="72" t="str">
        <f>VLOOKUP(AD1165,cs_lookup!$A$2:$B$54,2,FALSE)</f>
        <v>X</v>
      </c>
    </row>
    <row r="1166" spans="1:31" x14ac:dyDescent="0.25">
      <c r="A1166" s="21">
        <v>0.39569478871508029</v>
      </c>
      <c r="B1166" s="21">
        <v>0.25262971802272505</v>
      </c>
      <c r="C1166" s="21">
        <v>0.32641583656155326</v>
      </c>
      <c r="D1166" s="22">
        <f t="shared" si="95"/>
        <v>2.5272003284330569</v>
      </c>
      <c r="E1166" s="23">
        <f t="shared" si="95"/>
        <v>3.9583624912649666</v>
      </c>
      <c r="F1166" s="23">
        <f t="shared" si="95"/>
        <v>3.0635768488868242</v>
      </c>
      <c r="G1166" s="125">
        <v>2.9097464682718011E-2</v>
      </c>
      <c r="H1166" s="8">
        <f t="shared" si="88"/>
        <v>1.029097464682718</v>
      </c>
      <c r="I1166" s="5">
        <f t="shared" si="89"/>
        <v>2.4557443926967797</v>
      </c>
      <c r="J1166" s="5">
        <f t="shared" si="90"/>
        <v>3.8464408154823051</v>
      </c>
      <c r="K1166" s="5">
        <f t="shared" si="91"/>
        <v>2.9769550057451153</v>
      </c>
      <c r="L1166">
        <v>1.64</v>
      </c>
      <c r="M1166">
        <v>4.17</v>
      </c>
      <c r="N1166">
        <v>5.57</v>
      </c>
      <c r="O1166" s="5">
        <f t="shared" si="92"/>
        <v>1.6877198420796575</v>
      </c>
      <c r="P1166" s="5">
        <f t="shared" si="93"/>
        <v>4.2913364277269341</v>
      </c>
      <c r="Q1166" s="5">
        <f t="shared" si="94"/>
        <v>5.7320728782827395</v>
      </c>
      <c r="R1166" s="6">
        <f t="shared" si="96"/>
        <v>0.59251540158926552</v>
      </c>
      <c r="S1166" s="6">
        <f t="shared" si="96"/>
        <v>0.23302763995357204</v>
      </c>
      <c r="T1166" s="6">
        <f t="shared" si="96"/>
        <v>0.17445695845716255</v>
      </c>
      <c r="U1166">
        <f t="shared" si="97"/>
        <v>0.66782194632195868</v>
      </c>
      <c r="V1166">
        <f t="shared" si="97"/>
        <v>1.0841191116773037</v>
      </c>
      <c r="W1166">
        <f t="shared" si="97"/>
        <v>1.8710393637964509</v>
      </c>
      <c r="X1166" t="s">
        <v>440</v>
      </c>
      <c r="Y1166" t="s">
        <v>502</v>
      </c>
      <c r="Z1166" t="s">
        <v>269</v>
      </c>
      <c r="AA1166" s="26" t="s">
        <v>90</v>
      </c>
      <c r="AB1166" s="26" t="s">
        <v>75</v>
      </c>
      <c r="AC1166" s="128" t="s">
        <v>608</v>
      </c>
      <c r="AD1166" s="72" t="s">
        <v>86</v>
      </c>
      <c r="AE1166" s="72" t="str">
        <f>VLOOKUP(AD1166,cs_lookup!$A$2:$B$54,2,FALSE)</f>
        <v>1</v>
      </c>
    </row>
    <row r="1167" spans="1:31" x14ac:dyDescent="0.25">
      <c r="A1167" s="21">
        <v>9.80974152185803E-2</v>
      </c>
      <c r="B1167" s="21">
        <v>0.12649561754583827</v>
      </c>
      <c r="C1167" s="21">
        <v>0.65937328917539673</v>
      </c>
      <c r="D1167" s="22">
        <f t="shared" si="95"/>
        <v>10.193948513034758</v>
      </c>
      <c r="E1167" s="23">
        <f t="shared" si="95"/>
        <v>7.9054122142818866</v>
      </c>
      <c r="F1167" s="23">
        <f t="shared" si="95"/>
        <v>1.5165916126972423</v>
      </c>
      <c r="G1167" s="125">
        <v>4.303294196701235E-2</v>
      </c>
      <c r="H1167" s="8">
        <f t="shared" si="88"/>
        <v>1.0430329419670124</v>
      </c>
      <c r="I1167" s="5">
        <f t="shared" si="89"/>
        <v>9.7733715809688775</v>
      </c>
      <c r="J1167" s="5">
        <f t="shared" si="90"/>
        <v>7.5792545913012095</v>
      </c>
      <c r="K1167" s="5">
        <f t="shared" si="91"/>
        <v>1.4540208191671928</v>
      </c>
      <c r="L1167">
        <v>2.34</v>
      </c>
      <c r="M1167">
        <v>3.57</v>
      </c>
      <c r="N1167">
        <v>2.98</v>
      </c>
      <c r="O1167" s="5">
        <f t="shared" si="92"/>
        <v>2.4406970842028088</v>
      </c>
      <c r="P1167" s="5">
        <f t="shared" si="93"/>
        <v>3.7236276028222339</v>
      </c>
      <c r="Q1167" s="5">
        <f t="shared" si="94"/>
        <v>3.108238167061697</v>
      </c>
      <c r="R1167" s="6">
        <f t="shared" si="96"/>
        <v>0.40971901284776779</v>
      </c>
      <c r="S1167" s="6">
        <f t="shared" si="96"/>
        <v>0.26855531934559568</v>
      </c>
      <c r="T1167" s="6">
        <f t="shared" si="96"/>
        <v>0.32172566780663642</v>
      </c>
      <c r="U1167">
        <f t="shared" si="97"/>
        <v>0.23942607529182117</v>
      </c>
      <c r="V1167">
        <f t="shared" si="97"/>
        <v>0.4710225731297279</v>
      </c>
      <c r="W1167">
        <f t="shared" si="97"/>
        <v>2.0494892237559772</v>
      </c>
      <c r="X1167" t="s">
        <v>364</v>
      </c>
      <c r="Y1167" t="s">
        <v>442</v>
      </c>
      <c r="Z1167" t="s">
        <v>282</v>
      </c>
      <c r="AA1167" s="26" t="s">
        <v>85</v>
      </c>
      <c r="AB1167" s="26" t="s">
        <v>102</v>
      </c>
      <c r="AC1167" s="128" t="s">
        <v>608</v>
      </c>
      <c r="AD1167" s="72" t="s">
        <v>96</v>
      </c>
      <c r="AE1167" s="72" t="str">
        <f>VLOOKUP(AD1167,cs_lookup!$A$2:$B$54,2,FALSE)</f>
        <v>2</v>
      </c>
    </row>
    <row r="1168" spans="1:31" x14ac:dyDescent="0.25">
      <c r="A1168" s="21">
        <v>0.70830187991123195</v>
      </c>
      <c r="B1168" s="21">
        <v>0.1331998190535443</v>
      </c>
      <c r="C1168" s="21">
        <v>8.0675593363011999E-2</v>
      </c>
      <c r="D1168" s="22">
        <f t="shared" si="95"/>
        <v>1.4118273978396403</v>
      </c>
      <c r="E1168" s="23">
        <f t="shared" si="95"/>
        <v>7.5075177061465466</v>
      </c>
      <c r="F1168" s="23">
        <f t="shared" si="95"/>
        <v>12.39532252958276</v>
      </c>
      <c r="G1168" s="125">
        <v>4.560259854082882E-2</v>
      </c>
      <c r="H1168" s="8">
        <f t="shared" si="88"/>
        <v>1.0456025985408288</v>
      </c>
      <c r="I1168" s="5">
        <f t="shared" si="89"/>
        <v>1.3502523805984126</v>
      </c>
      <c r="J1168" s="5">
        <f t="shared" si="90"/>
        <v>7.1800870776560073</v>
      </c>
      <c r="K1168" s="5">
        <f t="shared" si="91"/>
        <v>11.854716645579133</v>
      </c>
      <c r="L1168">
        <v>1.81</v>
      </c>
      <c r="M1168">
        <v>3.93</v>
      </c>
      <c r="N1168">
        <v>4.1900000000000004</v>
      </c>
      <c r="O1168" s="5">
        <f t="shared" si="92"/>
        <v>1.8925407033589001</v>
      </c>
      <c r="P1168" s="5">
        <f t="shared" si="93"/>
        <v>4.109218212265457</v>
      </c>
      <c r="Q1168" s="5">
        <f t="shared" si="94"/>
        <v>4.381074887886073</v>
      </c>
      <c r="R1168" s="6">
        <f t="shared" si="96"/>
        <v>0.52839022073617226</v>
      </c>
      <c r="S1168" s="6">
        <f t="shared" si="96"/>
        <v>0.24335529250190124</v>
      </c>
      <c r="T1168" s="6">
        <f t="shared" si="96"/>
        <v>0.22825448676192645</v>
      </c>
      <c r="U1168">
        <f t="shared" si="97"/>
        <v>1.3404901379976342</v>
      </c>
      <c r="V1168">
        <f t="shared" si="97"/>
        <v>0.5473471223252877</v>
      </c>
      <c r="W1168">
        <f t="shared" si="97"/>
        <v>0.35344581614800025</v>
      </c>
      <c r="X1168" t="s">
        <v>446</v>
      </c>
      <c r="Y1168" t="s">
        <v>443</v>
      </c>
      <c r="Z1168" t="s">
        <v>282</v>
      </c>
      <c r="AA1168" s="26" t="s">
        <v>84</v>
      </c>
      <c r="AB1168" s="26" t="s">
        <v>99</v>
      </c>
      <c r="AC1168" s="128" t="s">
        <v>608</v>
      </c>
      <c r="AD1168" s="72" t="s">
        <v>89</v>
      </c>
      <c r="AE1168" s="72" t="str">
        <f>VLOOKUP(AD1168,cs_lookup!$A$2:$B$54,2,FALSE)</f>
        <v>1</v>
      </c>
    </row>
    <row r="1169" spans="1:31" x14ac:dyDescent="0.25">
      <c r="A1169" s="21">
        <v>0.56787410394809956</v>
      </c>
      <c r="B1169" s="21">
        <v>0.23471834982613626</v>
      </c>
      <c r="C1169" s="21">
        <v>0.1884673092096337</v>
      </c>
      <c r="D1169" s="22">
        <f t="shared" si="95"/>
        <v>1.7609536921081266</v>
      </c>
      <c r="E1169" s="23">
        <f t="shared" si="95"/>
        <v>4.2604253171545103</v>
      </c>
      <c r="F1169" s="23">
        <f t="shared" si="95"/>
        <v>5.305959978914391</v>
      </c>
      <c r="G1169" s="125">
        <v>4.8011334483256896E-2</v>
      </c>
      <c r="H1169" s="8">
        <f t="shared" si="88"/>
        <v>1.0480113344832569</v>
      </c>
      <c r="I1169" s="5">
        <f t="shared" si="89"/>
        <v>1.6802811517075817</v>
      </c>
      <c r="J1169" s="5">
        <f t="shared" si="90"/>
        <v>4.0652473661033435</v>
      </c>
      <c r="K1169" s="5">
        <f t="shared" si="91"/>
        <v>5.0628841543308321</v>
      </c>
      <c r="L1169">
        <v>1.93</v>
      </c>
      <c r="M1169">
        <v>3.82</v>
      </c>
      <c r="N1169">
        <v>3.73</v>
      </c>
      <c r="O1169" s="5">
        <f t="shared" si="92"/>
        <v>2.0226618755526857</v>
      </c>
      <c r="P1169" s="5">
        <f t="shared" si="93"/>
        <v>4.0034032977260408</v>
      </c>
      <c r="Q1169" s="5">
        <f t="shared" si="94"/>
        <v>3.9090822776225482</v>
      </c>
      <c r="R1169" s="6">
        <f t="shared" si="96"/>
        <v>0.49439800694654079</v>
      </c>
      <c r="S1169" s="6">
        <f t="shared" si="96"/>
        <v>0.24978747471382823</v>
      </c>
      <c r="T1169" s="6">
        <f t="shared" si="96"/>
        <v>0.25581451833963104</v>
      </c>
      <c r="U1169">
        <f t="shared" si="97"/>
        <v>1.148617300169464</v>
      </c>
      <c r="V1169">
        <f t="shared" si="97"/>
        <v>0.93967221573076865</v>
      </c>
      <c r="W1169">
        <f t="shared" si="97"/>
        <v>0.7367342183425879</v>
      </c>
      <c r="X1169" t="s">
        <v>445</v>
      </c>
      <c r="Y1169" t="s">
        <v>448</v>
      </c>
      <c r="Z1169" t="s">
        <v>282</v>
      </c>
      <c r="AA1169" s="26" t="s">
        <v>84</v>
      </c>
      <c r="AB1169" s="26" t="s">
        <v>86</v>
      </c>
      <c r="AC1169" s="128" t="s">
        <v>608</v>
      </c>
      <c r="AD1169" s="72" t="s">
        <v>89</v>
      </c>
      <c r="AE1169" s="72" t="str">
        <f>VLOOKUP(AD1169,cs_lookup!$A$2:$B$54,2,FALSE)</f>
        <v>1</v>
      </c>
    </row>
    <row r="1170" spans="1:31" x14ac:dyDescent="0.25">
      <c r="A1170" s="21">
        <v>0.65497030034903669</v>
      </c>
      <c r="B1170" s="21">
        <v>0.18976049950933904</v>
      </c>
      <c r="C1170" s="21">
        <v>0.14634852076425517</v>
      </c>
      <c r="D1170" s="22">
        <f t="shared" si="95"/>
        <v>1.5267867863124409</v>
      </c>
      <c r="E1170" s="23">
        <f t="shared" si="95"/>
        <v>5.2698006307196987</v>
      </c>
      <c r="F1170" s="23">
        <f t="shared" si="95"/>
        <v>6.8330038102048558</v>
      </c>
      <c r="G1170" s="125">
        <v>3.0056372765870032E-2</v>
      </c>
      <c r="H1170" s="8">
        <f t="shared" si="88"/>
        <v>1.03005637276587</v>
      </c>
      <c r="I1170" s="5">
        <f t="shared" si="89"/>
        <v>1.4822361442342893</v>
      </c>
      <c r="J1170" s="5">
        <f t="shared" si="90"/>
        <v>5.1160312872677265</v>
      </c>
      <c r="K1170" s="5">
        <f t="shared" si="91"/>
        <v>6.6336212180864642</v>
      </c>
      <c r="L1170">
        <v>1.51</v>
      </c>
      <c r="M1170">
        <v>4.7</v>
      </c>
      <c r="N1170">
        <v>6.45</v>
      </c>
      <c r="O1170" s="5">
        <f t="shared" si="92"/>
        <v>1.5553851228764637</v>
      </c>
      <c r="P1170" s="5">
        <f t="shared" si="93"/>
        <v>4.8412649519995892</v>
      </c>
      <c r="Q1170" s="5">
        <f t="shared" si="94"/>
        <v>6.6438636043398622</v>
      </c>
      <c r="R1170" s="6">
        <f t="shared" si="96"/>
        <v>0.64292758448829845</v>
      </c>
      <c r="S1170" s="6">
        <f t="shared" si="96"/>
        <v>0.20655758565475119</v>
      </c>
      <c r="T1170" s="6">
        <f t="shared" si="96"/>
        <v>0.15051482985695047</v>
      </c>
      <c r="U1170">
        <f t="shared" si="97"/>
        <v>1.0187310610888209</v>
      </c>
      <c r="V1170">
        <f t="shared" si="97"/>
        <v>0.91868085554849832</v>
      </c>
      <c r="W1170">
        <f t="shared" si="97"/>
        <v>0.97231961065461148</v>
      </c>
      <c r="X1170" t="s">
        <v>471</v>
      </c>
      <c r="Y1170" t="s">
        <v>474</v>
      </c>
      <c r="Z1170" t="s">
        <v>276</v>
      </c>
      <c r="AA1170" s="26" t="s">
        <v>84</v>
      </c>
      <c r="AB1170" s="26" t="s">
        <v>86</v>
      </c>
      <c r="AC1170" s="128" t="s">
        <v>608</v>
      </c>
      <c r="AD1170" s="72" t="s">
        <v>86</v>
      </c>
      <c r="AE1170" s="72" t="str">
        <f>VLOOKUP(AD1170,cs_lookup!$A$2:$B$54,2,FALSE)</f>
        <v>1</v>
      </c>
    </row>
    <row r="1171" spans="1:31" x14ac:dyDescent="0.25">
      <c r="A1171" s="21">
        <v>0.3677178503640362</v>
      </c>
      <c r="B1171" s="21">
        <v>0.25847157957417571</v>
      </c>
      <c r="C1171" s="21">
        <v>0.34556237554763086</v>
      </c>
      <c r="D1171" s="22">
        <f t="shared" si="95"/>
        <v>2.7194763566957985</v>
      </c>
      <c r="E1171" s="23">
        <f t="shared" si="95"/>
        <v>3.8688973141552756</v>
      </c>
      <c r="F1171" s="23">
        <f t="shared" si="95"/>
        <v>2.893833561640637</v>
      </c>
      <c r="G1171" s="125">
        <v>2.6508634067313963E-2</v>
      </c>
      <c r="H1171" s="8">
        <f t="shared" si="88"/>
        <v>1.026508634067314</v>
      </c>
      <c r="I1171" s="5">
        <f t="shared" si="89"/>
        <v>2.649248400298859</v>
      </c>
      <c r="J1171" s="5">
        <f t="shared" si="90"/>
        <v>3.7689866268592636</v>
      </c>
      <c r="K1171" s="5">
        <f t="shared" si="91"/>
        <v>2.8191029920269255</v>
      </c>
      <c r="L1171">
        <v>2.23</v>
      </c>
      <c r="M1171">
        <v>3.43</v>
      </c>
      <c r="N1171">
        <v>3.49</v>
      </c>
      <c r="O1171" s="5">
        <f t="shared" si="92"/>
        <v>2.2891142539701099</v>
      </c>
      <c r="P1171" s="5">
        <f t="shared" si="93"/>
        <v>3.520924614850887</v>
      </c>
      <c r="Q1171" s="5">
        <f t="shared" si="94"/>
        <v>3.5825151328949261</v>
      </c>
      <c r="R1171" s="6">
        <f t="shared" si="96"/>
        <v>0.4368501914072907</v>
      </c>
      <c r="S1171" s="6">
        <f t="shared" si="96"/>
        <v>0.28401630520065835</v>
      </c>
      <c r="T1171" s="6">
        <f t="shared" si="96"/>
        <v>0.27913350339205101</v>
      </c>
      <c r="U1171">
        <f t="shared" si="97"/>
        <v>0.84174817270756341</v>
      </c>
      <c r="V1171">
        <f t="shared" si="97"/>
        <v>0.91005894676210497</v>
      </c>
      <c r="W1171">
        <f t="shared" si="97"/>
        <v>1.2379824397585071</v>
      </c>
      <c r="X1171" t="s">
        <v>369</v>
      </c>
      <c r="Y1171" t="s">
        <v>472</v>
      </c>
      <c r="Z1171" t="s">
        <v>276</v>
      </c>
      <c r="AA1171" s="26" t="s">
        <v>90</v>
      </c>
      <c r="AB1171" s="26" t="s">
        <v>75</v>
      </c>
      <c r="AC1171" s="128" t="s">
        <v>608</v>
      </c>
      <c r="AD1171" s="72" t="s">
        <v>86</v>
      </c>
      <c r="AE1171" s="72" t="str">
        <f>VLOOKUP(AD1171,cs_lookup!$A$2:$B$54,2,FALSE)</f>
        <v>1</v>
      </c>
    </row>
    <row r="1172" spans="1:31" x14ac:dyDescent="0.25">
      <c r="A1172" s="21">
        <v>0.77788383864628607</v>
      </c>
      <c r="B1172" s="21">
        <v>0.14061468833049137</v>
      </c>
      <c r="C1172" s="21">
        <v>6.8341890968178109E-2</v>
      </c>
      <c r="D1172" s="22">
        <f t="shared" si="95"/>
        <v>1.2855389845098877</v>
      </c>
      <c r="E1172" s="23">
        <f t="shared" si="95"/>
        <v>7.1116325888350067</v>
      </c>
      <c r="F1172" s="23">
        <f t="shared" si="95"/>
        <v>14.632313882939352</v>
      </c>
      <c r="G1172" s="125">
        <v>3.1543779083787138E-2</v>
      </c>
      <c r="H1172" s="8">
        <f t="shared" si="88"/>
        <v>1.0315437790837871</v>
      </c>
      <c r="I1172" s="5">
        <f t="shared" si="89"/>
        <v>1.2462282363349599</v>
      </c>
      <c r="J1172" s="5">
        <f t="shared" si="90"/>
        <v>6.8941645842230068</v>
      </c>
      <c r="K1172" s="5">
        <f t="shared" si="91"/>
        <v>14.184869493310028</v>
      </c>
      <c r="L1172">
        <v>1.54</v>
      </c>
      <c r="M1172">
        <v>4.46</v>
      </c>
      <c r="N1172">
        <v>6.33</v>
      </c>
      <c r="O1172" s="5">
        <f t="shared" si="92"/>
        <v>1.5885774197890323</v>
      </c>
      <c r="P1172" s="5">
        <f t="shared" si="93"/>
        <v>4.6006852547136905</v>
      </c>
      <c r="Q1172" s="5">
        <f t="shared" si="94"/>
        <v>6.529672121600373</v>
      </c>
      <c r="R1172" s="6">
        <f t="shared" si="96"/>
        <v>0.62949402877248684</v>
      </c>
      <c r="S1172" s="6">
        <f t="shared" si="96"/>
        <v>0.21735892473310087</v>
      </c>
      <c r="T1172" s="6">
        <f t="shared" si="96"/>
        <v>0.15314704649441227</v>
      </c>
      <c r="U1172">
        <f t="shared" si="97"/>
        <v>1.2357287012923053</v>
      </c>
      <c r="V1172">
        <f t="shared" si="97"/>
        <v>0.64692392319825298</v>
      </c>
      <c r="W1172">
        <f t="shared" si="97"/>
        <v>0.44625014019236486</v>
      </c>
      <c r="X1172" t="s">
        <v>506</v>
      </c>
      <c r="Y1172" t="s">
        <v>461</v>
      </c>
      <c r="Z1172" t="s">
        <v>276</v>
      </c>
      <c r="AA1172" s="26" t="s">
        <v>84</v>
      </c>
      <c r="AB1172" s="26" t="s">
        <v>89</v>
      </c>
      <c r="AC1172" s="128" t="s">
        <v>608</v>
      </c>
      <c r="AD1172" s="72" t="s">
        <v>204</v>
      </c>
      <c r="AE1172" s="72" t="str">
        <f>VLOOKUP(AD1172,cs_lookup!$A$2:$B$54,2,FALSE)</f>
        <v>1</v>
      </c>
    </row>
    <row r="1173" spans="1:31" x14ac:dyDescent="0.25">
      <c r="A1173" s="21">
        <v>0.75154627341165126</v>
      </c>
      <c r="B1173" s="21">
        <v>0.15395339493587601</v>
      </c>
      <c r="C1173" s="21">
        <v>8.4245745904336325E-2</v>
      </c>
      <c r="D1173" s="22">
        <f t="shared" si="95"/>
        <v>1.3305900586273827</v>
      </c>
      <c r="E1173" s="23">
        <f t="shared" si="95"/>
        <v>6.4954722201255493</v>
      </c>
      <c r="F1173" s="23">
        <f t="shared" si="95"/>
        <v>11.870035563997869</v>
      </c>
      <c r="G1173" s="125">
        <v>3.1674049966732731E-2</v>
      </c>
      <c r="H1173" s="8">
        <f t="shared" si="88"/>
        <v>1.0316740499667327</v>
      </c>
      <c r="I1173" s="5">
        <f t="shared" si="89"/>
        <v>1.2897388072039699</v>
      </c>
      <c r="J1173" s="5">
        <f t="shared" si="90"/>
        <v>6.2960507927237304</v>
      </c>
      <c r="K1173" s="5">
        <f t="shared" si="91"/>
        <v>11.505606411618697</v>
      </c>
      <c r="L1173">
        <v>1.56</v>
      </c>
      <c r="M1173">
        <v>4.51</v>
      </c>
      <c r="N1173">
        <v>5.92</v>
      </c>
      <c r="O1173" s="5">
        <f t="shared" si="92"/>
        <v>1.6094115179481032</v>
      </c>
      <c r="P1173" s="5">
        <f t="shared" si="93"/>
        <v>4.6528499653499642</v>
      </c>
      <c r="Q1173" s="5">
        <f t="shared" si="94"/>
        <v>6.1075103758030576</v>
      </c>
      <c r="R1173" s="6">
        <f t="shared" si="96"/>
        <v>0.62134512450546897</v>
      </c>
      <c r="S1173" s="6">
        <f t="shared" si="96"/>
        <v>0.2149220386316035</v>
      </c>
      <c r="T1173" s="6">
        <f t="shared" si="96"/>
        <v>0.16373283686292767</v>
      </c>
      <c r="U1173">
        <f t="shared" si="97"/>
        <v>1.2095472286996858</v>
      </c>
      <c r="V1173">
        <f t="shared" si="97"/>
        <v>0.71632204829290003</v>
      </c>
      <c r="W1173">
        <f t="shared" si="97"/>
        <v>0.51453176722800209</v>
      </c>
      <c r="X1173" t="s">
        <v>464</v>
      </c>
      <c r="Y1173" t="s">
        <v>452</v>
      </c>
      <c r="Z1173" t="s">
        <v>276</v>
      </c>
      <c r="AA1173" s="26" t="s">
        <v>84</v>
      </c>
      <c r="AB1173" s="26" t="s">
        <v>89</v>
      </c>
      <c r="AC1173" s="128" t="s">
        <v>608</v>
      </c>
      <c r="AD1173" s="72" t="s">
        <v>73</v>
      </c>
      <c r="AE1173" s="72" t="str">
        <f>VLOOKUP(AD1173,cs_lookup!$A$2:$B$54,2,FALSE)</f>
        <v>X</v>
      </c>
    </row>
    <row r="1174" spans="1:31" x14ac:dyDescent="0.25">
      <c r="A1174" s="21">
        <v>0.51456113479544408</v>
      </c>
      <c r="B1174" s="21">
        <v>0.31805557338001617</v>
      </c>
      <c r="C1174" s="21">
        <v>0.16303618706464842</v>
      </c>
      <c r="D1174" s="22">
        <f t="shared" si="95"/>
        <v>1.9434036742738736</v>
      </c>
      <c r="E1174" s="23">
        <f t="shared" si="95"/>
        <v>3.1441046272916258</v>
      </c>
      <c r="F1174" s="23">
        <f t="shared" si="95"/>
        <v>6.1336076241986204</v>
      </c>
      <c r="G1174" s="125">
        <v>3.0672617402414559E-2</v>
      </c>
      <c r="H1174" s="8">
        <f t="shared" si="88"/>
        <v>1.0306726174024146</v>
      </c>
      <c r="I1174" s="5">
        <f t="shared" si="89"/>
        <v>1.8855683574594215</v>
      </c>
      <c r="J1174" s="5">
        <f t="shared" si="90"/>
        <v>3.0505366827496161</v>
      </c>
      <c r="K1174" s="5">
        <f t="shared" si="91"/>
        <v>5.9510726496809818</v>
      </c>
      <c r="L1174">
        <v>1.73</v>
      </c>
      <c r="M1174">
        <v>4.03</v>
      </c>
      <c r="N1174">
        <v>4.8899999999999997</v>
      </c>
      <c r="O1174" s="5">
        <f t="shared" si="92"/>
        <v>1.7830636281061771</v>
      </c>
      <c r="P1174" s="5">
        <f t="shared" si="93"/>
        <v>4.153610648131731</v>
      </c>
      <c r="Q1174" s="5">
        <f t="shared" si="94"/>
        <v>5.0399890990978067</v>
      </c>
      <c r="R1174" s="6">
        <f t="shared" si="96"/>
        <v>0.56083248193566559</v>
      </c>
      <c r="S1174" s="6">
        <f t="shared" si="96"/>
        <v>0.24075439050836264</v>
      </c>
      <c r="T1174" s="6">
        <f t="shared" si="96"/>
        <v>0.19841312755597171</v>
      </c>
      <c r="U1174">
        <f t="shared" si="97"/>
        <v>0.91749524389079617</v>
      </c>
      <c r="V1174">
        <f t="shared" si="97"/>
        <v>1.3210790162888781</v>
      </c>
      <c r="W1174">
        <f t="shared" si="97"/>
        <v>0.82170060556429891</v>
      </c>
      <c r="X1174" t="s">
        <v>454</v>
      </c>
      <c r="Y1174" t="s">
        <v>467</v>
      </c>
      <c r="Z1174" t="s">
        <v>276</v>
      </c>
      <c r="AA1174" s="26" t="s">
        <v>90</v>
      </c>
      <c r="AB1174" s="26" t="s">
        <v>75</v>
      </c>
      <c r="AC1174" s="128" t="s">
        <v>608</v>
      </c>
      <c r="AD1174" s="72" t="s">
        <v>94</v>
      </c>
      <c r="AE1174" s="72" t="str">
        <f>VLOOKUP(AD1174,cs_lookup!$A$2:$B$54,2,FALSE)</f>
        <v>1</v>
      </c>
    </row>
    <row r="1175" spans="1:31" x14ac:dyDescent="0.25">
      <c r="A1175" s="21">
        <v>0.74015881205397727</v>
      </c>
      <c r="B1175" s="21">
        <v>0.16024764743649247</v>
      </c>
      <c r="C1175" s="21">
        <v>9.0743568745225864E-2</v>
      </c>
      <c r="D1175" s="22">
        <f t="shared" si="95"/>
        <v>1.3510613988705351</v>
      </c>
      <c r="E1175" s="23">
        <f t="shared" si="95"/>
        <v>6.2403412218348393</v>
      </c>
      <c r="F1175" s="23">
        <f t="shared" si="95"/>
        <v>11.020064714532305</v>
      </c>
      <c r="G1175" s="125">
        <v>3.0878009106665161E-2</v>
      </c>
      <c r="H1175" s="8">
        <f t="shared" si="88"/>
        <v>1.0308780091066652</v>
      </c>
      <c r="I1175" s="5">
        <f t="shared" si="89"/>
        <v>1.3105928993880986</v>
      </c>
      <c r="J1175" s="5">
        <f t="shared" si="90"/>
        <v>6.0534235542016983</v>
      </c>
      <c r="K1175" s="5">
        <f t="shared" si="91"/>
        <v>10.68997943227253</v>
      </c>
      <c r="L1175">
        <v>1.65</v>
      </c>
      <c r="M1175">
        <v>4.03</v>
      </c>
      <c r="N1175">
        <v>5.66</v>
      </c>
      <c r="O1175" s="5">
        <f t="shared" si="92"/>
        <v>1.7009487150259974</v>
      </c>
      <c r="P1175" s="5">
        <f t="shared" si="93"/>
        <v>4.1544383766998605</v>
      </c>
      <c r="Q1175" s="5">
        <f t="shared" si="94"/>
        <v>5.8347695315437251</v>
      </c>
      <c r="R1175" s="6">
        <f t="shared" si="96"/>
        <v>0.58790720211968051</v>
      </c>
      <c r="S1175" s="6">
        <f t="shared" si="96"/>
        <v>0.24070642270408757</v>
      </c>
      <c r="T1175" s="6">
        <f t="shared" si="96"/>
        <v>0.17138637517623195</v>
      </c>
      <c r="U1175">
        <f t="shared" si="97"/>
        <v>1.2589721802783813</v>
      </c>
      <c r="V1175">
        <f t="shared" si="97"/>
        <v>0.6657389762860334</v>
      </c>
      <c r="W1175">
        <f t="shared" si="97"/>
        <v>0.52946781009818733</v>
      </c>
      <c r="X1175" t="s">
        <v>473</v>
      </c>
      <c r="Y1175" t="s">
        <v>507</v>
      </c>
      <c r="Z1175" t="s">
        <v>276</v>
      </c>
      <c r="AA1175" s="26" t="s">
        <v>84</v>
      </c>
      <c r="AB1175" s="26" t="s">
        <v>89</v>
      </c>
      <c r="AC1175" s="128" t="s">
        <v>608</v>
      </c>
      <c r="AD1175" s="72" t="s">
        <v>76</v>
      </c>
      <c r="AE1175" s="72" t="str">
        <f>VLOOKUP(AD1175,cs_lookup!$A$2:$B$54,2,FALSE)</f>
        <v>2</v>
      </c>
    </row>
    <row r="1176" spans="1:31" x14ac:dyDescent="0.25">
      <c r="A1176" s="21">
        <v>0.30327778627467339</v>
      </c>
      <c r="B1176" s="21">
        <v>0.26426465957576112</v>
      </c>
      <c r="C1176" s="21">
        <v>0.39531072060732614</v>
      </c>
      <c r="D1176" s="22">
        <f t="shared" si="95"/>
        <v>3.2973071067404769</v>
      </c>
      <c r="E1176" s="23">
        <f t="shared" si="95"/>
        <v>3.7840852484980627</v>
      </c>
      <c r="F1176" s="23">
        <f t="shared" si="95"/>
        <v>2.5296556553378418</v>
      </c>
      <c r="G1176" s="125">
        <v>2.7481533567883298E-2</v>
      </c>
      <c r="H1176" s="8">
        <f t="shared" si="88"/>
        <v>1.0274815335678833</v>
      </c>
      <c r="I1176" s="5">
        <f t="shared" si="89"/>
        <v>3.2091156862846253</v>
      </c>
      <c r="J1176" s="5">
        <f t="shared" si="90"/>
        <v>3.6828742170752182</v>
      </c>
      <c r="K1176" s="5">
        <f t="shared" si="91"/>
        <v>2.4619962234783204</v>
      </c>
      <c r="L1176">
        <v>2.89</v>
      </c>
      <c r="M1176">
        <v>3.88</v>
      </c>
      <c r="N1176">
        <v>2.36</v>
      </c>
      <c r="O1176" s="5">
        <f t="shared" si="92"/>
        <v>2.969421632011183</v>
      </c>
      <c r="P1176" s="5">
        <f t="shared" si="93"/>
        <v>3.9866283502433872</v>
      </c>
      <c r="Q1176" s="5">
        <f t="shared" si="94"/>
        <v>2.4248564192202045</v>
      </c>
      <c r="R1176" s="6">
        <f t="shared" si="96"/>
        <v>0.33676591738260564</v>
      </c>
      <c r="S1176" s="6">
        <f t="shared" si="96"/>
        <v>0.25083853124632227</v>
      </c>
      <c r="T1176" s="6">
        <f t="shared" si="96"/>
        <v>0.4123955513710722</v>
      </c>
      <c r="U1176">
        <f t="shared" si="97"/>
        <v>0.90055961907247928</v>
      </c>
      <c r="V1176">
        <f t="shared" si="97"/>
        <v>1.053524983832147</v>
      </c>
      <c r="W1176">
        <f t="shared" si="97"/>
        <v>0.95857173845123944</v>
      </c>
      <c r="X1176" t="s">
        <v>466</v>
      </c>
      <c r="Y1176" t="s">
        <v>469</v>
      </c>
      <c r="Z1176" t="s">
        <v>276</v>
      </c>
      <c r="AA1176" s="26" t="s">
        <v>90</v>
      </c>
      <c r="AB1176" s="26" t="s">
        <v>75</v>
      </c>
      <c r="AC1176" s="128" t="s">
        <v>608</v>
      </c>
      <c r="AD1176" s="72" t="s">
        <v>94</v>
      </c>
      <c r="AE1176" s="72" t="str">
        <f>VLOOKUP(AD1176,cs_lookup!$A$2:$B$54,2,FALSE)</f>
        <v>1</v>
      </c>
    </row>
    <row r="1177" spans="1:31" x14ac:dyDescent="0.25">
      <c r="A1177" s="21">
        <v>0.47550287773506983</v>
      </c>
      <c r="B1177" s="21">
        <v>0.2329373306501453</v>
      </c>
      <c r="C1177" s="21">
        <v>0.27332951263260757</v>
      </c>
      <c r="D1177" s="22">
        <f t="shared" si="95"/>
        <v>2.1030366940432228</v>
      </c>
      <c r="E1177" s="23">
        <f t="shared" si="95"/>
        <v>4.2930001696547571</v>
      </c>
      <c r="F1177" s="23">
        <f t="shared" si="95"/>
        <v>3.6585877257394355</v>
      </c>
      <c r="G1177" s="125">
        <v>2.7949062431821048E-2</v>
      </c>
      <c r="H1177" s="8">
        <f t="shared" si="88"/>
        <v>1.027949062431821</v>
      </c>
      <c r="I1177" s="5">
        <f t="shared" si="89"/>
        <v>2.0458569114972147</v>
      </c>
      <c r="J1177" s="5">
        <f t="shared" si="90"/>
        <v>4.1762771391597928</v>
      </c>
      <c r="K1177" s="5">
        <f t="shared" si="91"/>
        <v>3.5591138310728234</v>
      </c>
      <c r="L1177">
        <v>2.31</v>
      </c>
      <c r="M1177">
        <v>3.48</v>
      </c>
      <c r="N1177">
        <v>3.25</v>
      </c>
      <c r="O1177" s="5">
        <f t="shared" si="92"/>
        <v>2.3745623342175066</v>
      </c>
      <c r="P1177" s="5">
        <f t="shared" si="93"/>
        <v>3.5772627372627372</v>
      </c>
      <c r="Q1177" s="5">
        <f t="shared" si="94"/>
        <v>3.3408344529034184</v>
      </c>
      <c r="R1177" s="6">
        <f t="shared" si="96"/>
        <v>0.42113023759788204</v>
      </c>
      <c r="S1177" s="6">
        <f t="shared" si="96"/>
        <v>0.27954334737100794</v>
      </c>
      <c r="T1177" s="6">
        <f t="shared" si="96"/>
        <v>0.29932641503111002</v>
      </c>
      <c r="U1177">
        <f t="shared" si="97"/>
        <v>1.1291112232817291</v>
      </c>
      <c r="V1177">
        <f t="shared" si="97"/>
        <v>0.83327803305221415</v>
      </c>
      <c r="W1177">
        <f t="shared" si="97"/>
        <v>0.91314865279831547</v>
      </c>
      <c r="X1177" t="s">
        <v>470</v>
      </c>
      <c r="Y1177" t="s">
        <v>457</v>
      </c>
      <c r="Z1177" t="s">
        <v>276</v>
      </c>
      <c r="AA1177" s="26" t="s">
        <v>84</v>
      </c>
      <c r="AB1177" s="26" t="s">
        <v>86</v>
      </c>
      <c r="AC1177" s="128" t="s">
        <v>608</v>
      </c>
      <c r="AD1177" s="72" t="s">
        <v>78</v>
      </c>
      <c r="AE1177" s="72" t="str">
        <f>VLOOKUP(AD1177,cs_lookup!$A$2:$B$54,2,FALSE)</f>
        <v>1</v>
      </c>
    </row>
    <row r="1178" spans="1:31" x14ac:dyDescent="0.25">
      <c r="A1178" s="21">
        <v>0.35478707314001695</v>
      </c>
      <c r="B1178" s="21">
        <v>0.19921818214243373</v>
      </c>
      <c r="C1178" s="21">
        <v>0.40861527089939154</v>
      </c>
      <c r="D1178" s="22">
        <f t="shared" si="95"/>
        <v>2.8185919829309829</v>
      </c>
      <c r="E1178" s="23">
        <f t="shared" si="95"/>
        <v>5.0196221511801395</v>
      </c>
      <c r="F1178" s="23">
        <f t="shared" si="95"/>
        <v>2.4472898376972751</v>
      </c>
      <c r="G1178" s="125">
        <v>2.8870816835469437E-2</v>
      </c>
      <c r="H1178" s="8">
        <f t="shared" ref="H1178:H1196" si="98">(G1178/100%) + 1</f>
        <v>1.0288708168354694</v>
      </c>
      <c r="I1178" s="5">
        <f t="shared" ref="I1178:I1196" si="99">D1178/H1178</f>
        <v>2.7395003695412563</v>
      </c>
      <c r="J1178" s="5">
        <f t="shared" ref="J1178:J1196" si="100">E1178/H1178</f>
        <v>4.878768130112924</v>
      </c>
      <c r="K1178" s="5">
        <f t="shared" ref="K1178:K1196" si="101">F1178/H1178</f>
        <v>2.3786172157399528</v>
      </c>
      <c r="L1178">
        <v>2.16</v>
      </c>
      <c r="M1178">
        <v>3.59</v>
      </c>
      <c r="N1178">
        <v>3.48</v>
      </c>
      <c r="O1178" s="5">
        <f t="shared" ref="O1178:O1196" si="102">(L1178*H1178)</f>
        <v>2.2223609643646141</v>
      </c>
      <c r="P1178" s="5">
        <f t="shared" ref="P1178:P1196" si="103">(M1178*H1178)</f>
        <v>3.6936462324393351</v>
      </c>
      <c r="Q1178" s="5">
        <f t="shared" ref="Q1178:Q1196" si="104">(N1178*H1178)</f>
        <v>3.5804704425874334</v>
      </c>
      <c r="R1178" s="6">
        <f t="shared" si="96"/>
        <v>0.44997190647015611</v>
      </c>
      <c r="S1178" s="6">
        <f t="shared" si="96"/>
        <v>0.27073518606560926</v>
      </c>
      <c r="T1178" s="6">
        <f t="shared" si="96"/>
        <v>0.27929290746423485</v>
      </c>
      <c r="U1178">
        <f t="shared" si="97"/>
        <v>0.78846494200754702</v>
      </c>
      <c r="V1178">
        <f t="shared" si="97"/>
        <v>0.73584148790381343</v>
      </c>
      <c r="W1178">
        <f t="shared" si="97"/>
        <v>1.4630348998451284</v>
      </c>
      <c r="X1178" t="s">
        <v>455</v>
      </c>
      <c r="Y1178" t="s">
        <v>463</v>
      </c>
      <c r="Z1178" t="s">
        <v>276</v>
      </c>
      <c r="AA1178" s="26" t="s">
        <v>90</v>
      </c>
      <c r="AB1178" s="26" t="s">
        <v>74</v>
      </c>
      <c r="AC1178" s="128" t="s">
        <v>608</v>
      </c>
      <c r="AD1178" s="72" t="s">
        <v>203</v>
      </c>
      <c r="AE1178" s="72" t="str">
        <f>VLOOKUP(AD1178,cs_lookup!$A$2:$B$54,2,FALSE)</f>
        <v>1</v>
      </c>
    </row>
    <row r="1179" spans="1:31" x14ac:dyDescent="0.25">
      <c r="A1179" s="21">
        <v>0.27767879673494483</v>
      </c>
      <c r="B1179" s="21">
        <v>0.37017765449496332</v>
      </c>
      <c r="C1179" s="21">
        <v>0.33258675508775309</v>
      </c>
      <c r="D1179" s="22">
        <f t="shared" si="95"/>
        <v>3.6012832515784008</v>
      </c>
      <c r="E1179" s="23">
        <f t="shared" si="95"/>
        <v>2.7014056301272666</v>
      </c>
      <c r="F1179" s="23">
        <f t="shared" si="95"/>
        <v>3.006734287227252</v>
      </c>
      <c r="G1179" s="125">
        <v>2.8720643870099538E-2</v>
      </c>
      <c r="H1179" s="8">
        <f t="shared" si="98"/>
        <v>1.0287206438700995</v>
      </c>
      <c r="I1179" s="5">
        <f t="shared" si="99"/>
        <v>3.5007397518826777</v>
      </c>
      <c r="J1179" s="5">
        <f t="shared" si="100"/>
        <v>2.6259856319830823</v>
      </c>
      <c r="K1179" s="5">
        <f t="shared" si="101"/>
        <v>2.9227898799772931</v>
      </c>
      <c r="L1179">
        <v>2.93</v>
      </c>
      <c r="M1179">
        <v>3.46</v>
      </c>
      <c r="N1179">
        <v>2.5099999999999998</v>
      </c>
      <c r="O1179" s="5">
        <f t="shared" si="102"/>
        <v>3.0141514865393919</v>
      </c>
      <c r="P1179" s="5">
        <f t="shared" si="103"/>
        <v>3.5593734277905442</v>
      </c>
      <c r="Q1179" s="5">
        <f t="shared" si="104"/>
        <v>2.5820888161139495</v>
      </c>
      <c r="R1179" s="6">
        <f t="shared" si="96"/>
        <v>0.33176832832251579</v>
      </c>
      <c r="S1179" s="6">
        <f t="shared" si="96"/>
        <v>0.28094832427311311</v>
      </c>
      <c r="T1179" s="6">
        <f t="shared" si="96"/>
        <v>0.38728334740437109</v>
      </c>
      <c r="U1179">
        <f t="shared" si="97"/>
        <v>0.83696595795910367</v>
      </c>
      <c r="V1179">
        <f t="shared" si="97"/>
        <v>1.3176005069712013</v>
      </c>
      <c r="W1179">
        <f t="shared" si="97"/>
        <v>0.85876854069971653</v>
      </c>
      <c r="X1179" t="s">
        <v>451</v>
      </c>
      <c r="Y1179" t="s">
        <v>460</v>
      </c>
      <c r="Z1179" t="s">
        <v>276</v>
      </c>
      <c r="AA1179" s="26" t="s">
        <v>90</v>
      </c>
      <c r="AB1179" s="26" t="s">
        <v>75</v>
      </c>
      <c r="AC1179" s="128" t="s">
        <v>608</v>
      </c>
      <c r="AD1179" s="72" t="s">
        <v>73</v>
      </c>
      <c r="AE1179" s="72" t="str">
        <f>VLOOKUP(AD1179,cs_lookup!$A$2:$B$54,2,FALSE)</f>
        <v>X</v>
      </c>
    </row>
    <row r="1180" spans="1:31" x14ac:dyDescent="0.25">
      <c r="A1180" s="21">
        <v>0.23861924003395946</v>
      </c>
      <c r="B1180" s="21">
        <v>0.50320543136092499</v>
      </c>
      <c r="C1180" s="21">
        <v>0.2519195286953867</v>
      </c>
      <c r="D1180" s="22">
        <f t="shared" si="95"/>
        <v>4.1907769040655882</v>
      </c>
      <c r="E1180" s="23">
        <f t="shared" si="95"/>
        <v>1.9872599492725829</v>
      </c>
      <c r="F1180" s="23">
        <f t="shared" si="95"/>
        <v>3.9695215578509955</v>
      </c>
      <c r="G1180" s="125">
        <v>4.5142736688363216E-2</v>
      </c>
      <c r="H1180" s="8">
        <f t="shared" si="98"/>
        <v>1.0451427366883632</v>
      </c>
      <c r="I1180" s="5">
        <f t="shared" si="99"/>
        <v>4.0097651325066606</v>
      </c>
      <c r="J1180" s="5">
        <f t="shared" si="100"/>
        <v>1.9014244461664729</v>
      </c>
      <c r="K1180" s="5">
        <f t="shared" si="101"/>
        <v>3.798066444425392</v>
      </c>
      <c r="L1180">
        <v>2.06</v>
      </c>
      <c r="M1180">
        <v>3.29</v>
      </c>
      <c r="N1180">
        <v>3.91</v>
      </c>
      <c r="O1180" s="5">
        <f t="shared" si="102"/>
        <v>2.1529940375780283</v>
      </c>
      <c r="P1180" s="5">
        <f t="shared" si="103"/>
        <v>3.438519603704715</v>
      </c>
      <c r="Q1180" s="5">
        <f t="shared" si="104"/>
        <v>4.0865081004515007</v>
      </c>
      <c r="R1180" s="6">
        <f t="shared" si="96"/>
        <v>0.4644694702103922</v>
      </c>
      <c r="S1180" s="6">
        <f t="shared" si="96"/>
        <v>0.29082282937185649</v>
      </c>
      <c r="T1180" s="6">
        <f t="shared" si="96"/>
        <v>0.24470770041775136</v>
      </c>
      <c r="U1180">
        <f t="shared" si="97"/>
        <v>0.51374580104451495</v>
      </c>
      <c r="V1180">
        <f t="shared" si="97"/>
        <v>1.730281740425228</v>
      </c>
      <c r="W1180">
        <f t="shared" si="97"/>
        <v>1.0294711946756221</v>
      </c>
      <c r="X1180" t="s">
        <v>371</v>
      </c>
      <c r="Y1180" t="s">
        <v>304</v>
      </c>
      <c r="Z1180" t="s">
        <v>275</v>
      </c>
      <c r="AA1180" s="26" t="s">
        <v>90</v>
      </c>
      <c r="AB1180" s="26" t="s">
        <v>73</v>
      </c>
      <c r="AC1180" s="128" t="s">
        <v>609</v>
      </c>
      <c r="AD1180" s="72" t="s">
        <v>78</v>
      </c>
      <c r="AE1180" s="72" t="str">
        <f>VLOOKUP(AD1180,cs_lookup!$A$2:$B$54,2,FALSE)</f>
        <v>1</v>
      </c>
    </row>
    <row r="1181" spans="1:31" x14ac:dyDescent="0.25">
      <c r="A1181" s="21">
        <v>0.12570038207523843</v>
      </c>
      <c r="B1181" s="21">
        <v>0.38877526643262295</v>
      </c>
      <c r="C1181" s="21">
        <v>0.44992738543122451</v>
      </c>
      <c r="D1181" s="22">
        <f t="shared" si="95"/>
        <v>7.9554253017420926</v>
      </c>
      <c r="E1181" s="23">
        <f t="shared" si="95"/>
        <v>2.5721800905081649</v>
      </c>
      <c r="F1181" s="23">
        <f t="shared" si="95"/>
        <v>2.2225808705588541</v>
      </c>
      <c r="G1181" s="125">
        <v>4.4084739736913514E-2</v>
      </c>
      <c r="H1181" s="8">
        <f t="shared" si="98"/>
        <v>1.0440847397369135</v>
      </c>
      <c r="I1181" s="5">
        <f t="shared" si="99"/>
        <v>7.6195207141392425</v>
      </c>
      <c r="J1181" s="5">
        <f t="shared" si="100"/>
        <v>2.4635740688598684</v>
      </c>
      <c r="K1181" s="5">
        <f t="shared" si="101"/>
        <v>2.1287360938910913</v>
      </c>
      <c r="L1181">
        <v>2.52</v>
      </c>
      <c r="M1181">
        <v>2.97</v>
      </c>
      <c r="N1181">
        <v>3.22</v>
      </c>
      <c r="O1181" s="5">
        <f t="shared" si="102"/>
        <v>2.631093544137022</v>
      </c>
      <c r="P1181" s="5">
        <f t="shared" si="103"/>
        <v>3.1009316770186333</v>
      </c>
      <c r="Q1181" s="5">
        <f t="shared" si="104"/>
        <v>3.3619528619528616</v>
      </c>
      <c r="R1181" s="6">
        <f t="shared" si="96"/>
        <v>0.38007010515773665</v>
      </c>
      <c r="S1181" s="6">
        <f t="shared" si="96"/>
        <v>0.32248372558838262</v>
      </c>
      <c r="T1181" s="6">
        <f t="shared" si="96"/>
        <v>0.29744616925388084</v>
      </c>
      <c r="U1181">
        <f t="shared" si="97"/>
        <v>0.33072946377371687</v>
      </c>
      <c r="V1181">
        <f t="shared" si="97"/>
        <v>1.2055655389222795</v>
      </c>
      <c r="W1181">
        <f t="shared" si="97"/>
        <v>1.5126346611214736</v>
      </c>
      <c r="X1181" t="s">
        <v>510</v>
      </c>
      <c r="Y1181" t="s">
        <v>308</v>
      </c>
      <c r="Z1181" t="s">
        <v>275</v>
      </c>
      <c r="AA1181" s="26" t="s">
        <v>85</v>
      </c>
      <c r="AB1181" s="26" t="s">
        <v>76</v>
      </c>
      <c r="AC1181" s="128" t="s">
        <v>609</v>
      </c>
      <c r="AD1181" s="72" t="s">
        <v>94</v>
      </c>
      <c r="AE1181" s="72" t="str">
        <f>VLOOKUP(AD1181,cs_lookup!$A$2:$B$54,2,FALSE)</f>
        <v>1</v>
      </c>
    </row>
    <row r="1182" spans="1:31" x14ac:dyDescent="0.25">
      <c r="A1182" s="21">
        <v>0.21336248348534728</v>
      </c>
      <c r="B1182" s="21">
        <v>0.40044978802242792</v>
      </c>
      <c r="C1182" s="21">
        <v>0.36456861711073246</v>
      </c>
      <c r="D1182" s="22">
        <f t="shared" si="95"/>
        <v>4.6868595812378384</v>
      </c>
      <c r="E1182" s="23">
        <f t="shared" si="95"/>
        <v>2.4971919823915432</v>
      </c>
      <c r="F1182" s="23">
        <f t="shared" si="95"/>
        <v>2.7429678613731703</v>
      </c>
      <c r="G1182" s="125">
        <v>3.2577686695835606E-2</v>
      </c>
      <c r="H1182" s="8">
        <f t="shared" si="98"/>
        <v>1.0325776866958356</v>
      </c>
      <c r="I1182" s="5">
        <f t="shared" si="99"/>
        <v>4.5389897938192014</v>
      </c>
      <c r="J1182" s="5">
        <f t="shared" si="100"/>
        <v>2.4184059122779944</v>
      </c>
      <c r="K1182" s="5">
        <f t="shared" si="101"/>
        <v>2.6564275954387933</v>
      </c>
      <c r="L1182">
        <v>2.35</v>
      </c>
      <c r="M1182">
        <v>3.12</v>
      </c>
      <c r="N1182">
        <v>3.49</v>
      </c>
      <c r="O1182" s="5">
        <f t="shared" si="102"/>
        <v>2.4265575637352139</v>
      </c>
      <c r="P1182" s="5">
        <f t="shared" si="103"/>
        <v>3.221642382491007</v>
      </c>
      <c r="Q1182" s="5">
        <f t="shared" si="104"/>
        <v>3.6036961265684666</v>
      </c>
      <c r="R1182" s="6">
        <f t="shared" si="96"/>
        <v>0.41210644039315281</v>
      </c>
      <c r="S1182" s="6">
        <f t="shared" si="96"/>
        <v>0.31040068427048373</v>
      </c>
      <c r="T1182" s="6">
        <f t="shared" si="96"/>
        <v>0.27749287533636363</v>
      </c>
      <c r="U1182">
        <f t="shared" si="97"/>
        <v>0.51773634811869906</v>
      </c>
      <c r="V1182">
        <f t="shared" si="97"/>
        <v>1.2901060091525933</v>
      </c>
      <c r="W1182">
        <f t="shared" si="97"/>
        <v>1.313794513350369</v>
      </c>
      <c r="X1182" t="s">
        <v>394</v>
      </c>
      <c r="Y1182" t="s">
        <v>513</v>
      </c>
      <c r="Z1182" t="s">
        <v>279</v>
      </c>
      <c r="AA1182" s="26" t="s">
        <v>85</v>
      </c>
      <c r="AB1182" s="26" t="s">
        <v>76</v>
      </c>
      <c r="AC1182" s="128" t="s">
        <v>609</v>
      </c>
      <c r="AD1182" s="72" t="s">
        <v>73</v>
      </c>
      <c r="AE1182" s="72" t="str">
        <f>VLOOKUP(AD1182,cs_lookup!$A$2:$B$54,2,FALSE)</f>
        <v>X</v>
      </c>
    </row>
    <row r="1183" spans="1:31" x14ac:dyDescent="0.25">
      <c r="A1183" s="21">
        <v>0.56863853996407721</v>
      </c>
      <c r="B1183" s="21">
        <v>0.32445435509987075</v>
      </c>
      <c r="C1183" s="21">
        <v>0.10556942649643045</v>
      </c>
      <c r="D1183" s="22">
        <f t="shared" si="95"/>
        <v>1.7585863949059333</v>
      </c>
      <c r="E1183" s="23">
        <f t="shared" si="95"/>
        <v>3.0820976334011254</v>
      </c>
      <c r="F1183" s="23">
        <f t="shared" si="95"/>
        <v>9.4724394475498297</v>
      </c>
      <c r="G1183" s="125">
        <v>4.3272440996809713E-2</v>
      </c>
      <c r="H1183" s="8">
        <f t="shared" si="98"/>
        <v>1.0432724409968097</v>
      </c>
      <c r="I1183" s="5">
        <f t="shared" si="99"/>
        <v>1.6856444451131734</v>
      </c>
      <c r="J1183" s="5">
        <f t="shared" si="100"/>
        <v>2.9542596087904811</v>
      </c>
      <c r="K1183" s="5">
        <f t="shared" si="101"/>
        <v>9.0795453568190219</v>
      </c>
      <c r="L1183">
        <v>1.78</v>
      </c>
      <c r="M1183">
        <v>3.76</v>
      </c>
      <c r="N1183">
        <v>4.6399999999999997</v>
      </c>
      <c r="O1183" s="5">
        <f t="shared" si="102"/>
        <v>1.8570249449743212</v>
      </c>
      <c r="P1183" s="5">
        <f t="shared" si="103"/>
        <v>3.9227043781480044</v>
      </c>
      <c r="Q1183" s="5">
        <f t="shared" si="104"/>
        <v>4.8407841262251967</v>
      </c>
      <c r="R1183" s="6">
        <f t="shared" si="96"/>
        <v>0.53849572818410785</v>
      </c>
      <c r="S1183" s="6">
        <f t="shared" si="96"/>
        <v>0.25492616919354044</v>
      </c>
      <c r="T1183" s="6">
        <f t="shared" si="96"/>
        <v>0.20657810262235174</v>
      </c>
      <c r="U1183">
        <f t="shared" si="97"/>
        <v>1.055975953387069</v>
      </c>
      <c r="V1183">
        <f t="shared" si="97"/>
        <v>1.2727385192594503</v>
      </c>
      <c r="W1183">
        <f t="shared" si="97"/>
        <v>0.51103880399861812</v>
      </c>
      <c r="X1183" t="s">
        <v>404</v>
      </c>
      <c r="Y1183" t="s">
        <v>484</v>
      </c>
      <c r="Z1183" t="s">
        <v>281</v>
      </c>
      <c r="AA1183" s="26" t="s">
        <v>84</v>
      </c>
      <c r="AB1183" s="26" t="s">
        <v>78</v>
      </c>
      <c r="AC1183" s="128" t="s">
        <v>609</v>
      </c>
      <c r="AD1183" s="72" t="s">
        <v>78</v>
      </c>
      <c r="AE1183" s="72" t="str">
        <f>VLOOKUP(AD1183,cs_lookup!$A$2:$B$54,2,FALSE)</f>
        <v>1</v>
      </c>
    </row>
    <row r="1184" spans="1:31" x14ac:dyDescent="0.25">
      <c r="A1184" s="21">
        <v>0.313134177866567</v>
      </c>
      <c r="B1184" s="21">
        <v>0.28021779231701627</v>
      </c>
      <c r="C1184" s="21">
        <v>0.37398603170260464</v>
      </c>
      <c r="D1184" s="22">
        <f t="shared" si="95"/>
        <v>3.1935191706416695</v>
      </c>
      <c r="E1184" s="23">
        <f t="shared" si="95"/>
        <v>3.5686527673042225</v>
      </c>
      <c r="F1184" s="23">
        <f t="shared" si="95"/>
        <v>2.6738966571757001</v>
      </c>
      <c r="G1184" s="125">
        <v>3.9465369714297704E-2</v>
      </c>
      <c r="H1184" s="8">
        <f t="shared" si="98"/>
        <v>1.0394653697142977</v>
      </c>
      <c r="I1184" s="5">
        <f t="shared" si="99"/>
        <v>3.0722708650884871</v>
      </c>
      <c r="J1184" s="5">
        <f t="shared" si="100"/>
        <v>3.433161768809176</v>
      </c>
      <c r="K1184" s="5">
        <f t="shared" si="101"/>
        <v>2.572376853603727</v>
      </c>
      <c r="L1184">
        <v>2.48</v>
      </c>
      <c r="M1184">
        <v>3.46</v>
      </c>
      <c r="N1184">
        <v>2.88</v>
      </c>
      <c r="O1184" s="5">
        <f t="shared" si="102"/>
        <v>2.5778741168914583</v>
      </c>
      <c r="P1184" s="5">
        <f t="shared" si="103"/>
        <v>3.5965501792114698</v>
      </c>
      <c r="Q1184" s="5">
        <f t="shared" si="104"/>
        <v>2.9936602647771773</v>
      </c>
      <c r="R1184" s="6">
        <f t="shared" si="96"/>
        <v>0.3879165369043911</v>
      </c>
      <c r="S1184" s="6">
        <f t="shared" si="96"/>
        <v>0.27804422298349424</v>
      </c>
      <c r="T1184" s="6">
        <f t="shared" si="96"/>
        <v>0.33403924011211455</v>
      </c>
      <c r="U1184">
        <f t="shared" si="97"/>
        <v>0.80722049223630921</v>
      </c>
      <c r="V1184">
        <f t="shared" si="97"/>
        <v>1.0078173511760073</v>
      </c>
      <c r="W1184">
        <f t="shared" si="97"/>
        <v>1.1195871226897853</v>
      </c>
      <c r="X1184" t="s">
        <v>527</v>
      </c>
      <c r="Y1184" t="s">
        <v>525</v>
      </c>
      <c r="Z1184" t="s">
        <v>277</v>
      </c>
      <c r="AA1184" s="26" t="s">
        <v>90</v>
      </c>
      <c r="AB1184" s="26" t="s">
        <v>75</v>
      </c>
      <c r="AC1184" s="128" t="s">
        <v>609</v>
      </c>
      <c r="AD1184" s="72" t="s">
        <v>86</v>
      </c>
      <c r="AE1184" s="72" t="str">
        <f>VLOOKUP(AD1184,cs_lookup!$A$2:$B$54,2,FALSE)</f>
        <v>1</v>
      </c>
    </row>
    <row r="1185" spans="1:31" x14ac:dyDescent="0.25">
      <c r="A1185" s="21">
        <v>0.46879450008345591</v>
      </c>
      <c r="B1185" s="21">
        <v>0.26184377868945857</v>
      </c>
      <c r="C1185" s="21">
        <v>0.25410657903437173</v>
      </c>
      <c r="D1185" s="22">
        <f t="shared" si="95"/>
        <v>2.1331308277336394</v>
      </c>
      <c r="E1185" s="23">
        <f t="shared" si="95"/>
        <v>3.8190710697999046</v>
      </c>
      <c r="F1185" s="23">
        <f t="shared" si="95"/>
        <v>3.9353565885625299</v>
      </c>
      <c r="G1185" s="125">
        <v>2.6767590266676855E-2</v>
      </c>
      <c r="H1185" s="8">
        <f t="shared" si="98"/>
        <v>1.0267675902666769</v>
      </c>
      <c r="I1185" s="5">
        <f t="shared" si="99"/>
        <v>2.0775206073456336</v>
      </c>
      <c r="J1185" s="5">
        <f t="shared" si="100"/>
        <v>3.7195087827109909</v>
      </c>
      <c r="K1185" s="5">
        <f t="shared" si="101"/>
        <v>3.8327627652723444</v>
      </c>
      <c r="L1185">
        <v>2.61</v>
      </c>
      <c r="M1185">
        <v>3.2</v>
      </c>
      <c r="N1185">
        <v>3.02</v>
      </c>
      <c r="O1185" s="5">
        <f t="shared" si="102"/>
        <v>2.6798634105960266</v>
      </c>
      <c r="P1185" s="5">
        <f t="shared" si="103"/>
        <v>3.285656288853366</v>
      </c>
      <c r="Q1185" s="5">
        <f t="shared" si="104"/>
        <v>3.1008381226053641</v>
      </c>
      <c r="R1185" s="6">
        <f t="shared" si="96"/>
        <v>0.37315334656462612</v>
      </c>
      <c r="S1185" s="6">
        <f t="shared" si="96"/>
        <v>0.30435319829177315</v>
      </c>
      <c r="T1185" s="6">
        <f t="shared" si="96"/>
        <v>0.32249345514360073</v>
      </c>
      <c r="U1185">
        <f t="shared" si="97"/>
        <v>1.2563052278623095</v>
      </c>
      <c r="V1185">
        <f t="shared" si="97"/>
        <v>0.86032865814814852</v>
      </c>
      <c r="W1185">
        <f t="shared" si="97"/>
        <v>0.7879433674746128</v>
      </c>
      <c r="X1185" t="s">
        <v>339</v>
      </c>
      <c r="Y1185" t="s">
        <v>486</v>
      </c>
      <c r="Z1185" t="s">
        <v>274</v>
      </c>
      <c r="AA1185" s="26" t="s">
        <v>90</v>
      </c>
      <c r="AB1185" s="26" t="s">
        <v>75</v>
      </c>
      <c r="AC1185" s="128" t="s">
        <v>609</v>
      </c>
      <c r="AD1185" s="72" t="s">
        <v>79</v>
      </c>
      <c r="AE1185" s="72" t="str">
        <f>VLOOKUP(AD1185,cs_lookup!$A$2:$B$54,2,FALSE)</f>
        <v>2</v>
      </c>
    </row>
    <row r="1186" spans="1:31" x14ac:dyDescent="0.25">
      <c r="A1186" s="21">
        <v>0.54770450125401526</v>
      </c>
      <c r="B1186" s="21">
        <v>0.21439806638067546</v>
      </c>
      <c r="C1186" s="21">
        <v>0.22416398184294181</v>
      </c>
      <c r="D1186" s="22">
        <f t="shared" si="95"/>
        <v>1.8258020478385997</v>
      </c>
      <c r="E1186" s="23">
        <f t="shared" si="95"/>
        <v>4.6642211699075933</v>
      </c>
      <c r="F1186" s="23">
        <f t="shared" si="95"/>
        <v>4.4610199719803321</v>
      </c>
      <c r="G1186" s="125">
        <v>3.8296363303049974E-2</v>
      </c>
      <c r="H1186" s="8">
        <f t="shared" si="98"/>
        <v>1.03829636330305</v>
      </c>
      <c r="I1186" s="5">
        <f t="shared" si="99"/>
        <v>1.758459446039395</v>
      </c>
      <c r="J1186" s="5">
        <f t="shared" si="100"/>
        <v>4.4921867539530584</v>
      </c>
      <c r="K1186" s="5">
        <f t="shared" si="101"/>
        <v>4.296480397743899</v>
      </c>
      <c r="L1186">
        <v>2.11</v>
      </c>
      <c r="M1186">
        <v>3.32</v>
      </c>
      <c r="N1186">
        <v>3.8</v>
      </c>
      <c r="O1186" s="5">
        <f t="shared" si="102"/>
        <v>2.1908053265694352</v>
      </c>
      <c r="P1186" s="5">
        <f t="shared" si="103"/>
        <v>3.4471439261661256</v>
      </c>
      <c r="Q1186" s="5">
        <f t="shared" si="104"/>
        <v>3.9455261805515898</v>
      </c>
      <c r="R1186" s="6">
        <f t="shared" si="96"/>
        <v>0.45645315349214172</v>
      </c>
      <c r="S1186" s="6">
        <f t="shared" si="96"/>
        <v>0.29009522706880086</v>
      </c>
      <c r="T1186" s="6">
        <f t="shared" si="96"/>
        <v>0.25345161943905758</v>
      </c>
      <c r="U1186">
        <f t="shared" si="97"/>
        <v>1.1999139387333526</v>
      </c>
      <c r="V1186">
        <f t="shared" si="97"/>
        <v>0.73906099230590727</v>
      </c>
      <c r="W1186">
        <f t="shared" si="97"/>
        <v>0.88444485909801818</v>
      </c>
      <c r="X1186" t="s">
        <v>419</v>
      </c>
      <c r="Y1186" t="s">
        <v>345</v>
      </c>
      <c r="Z1186" t="s">
        <v>270</v>
      </c>
      <c r="AA1186" s="26" t="s">
        <v>84</v>
      </c>
      <c r="AB1186" s="26" t="s">
        <v>86</v>
      </c>
      <c r="AC1186" s="128" t="s">
        <v>609</v>
      </c>
      <c r="AD1186" s="72" t="s">
        <v>125</v>
      </c>
      <c r="AE1186" s="72" t="str">
        <f>VLOOKUP(AD1186,cs_lookup!$A$2:$B$54,2,FALSE)</f>
        <v>2</v>
      </c>
    </row>
    <row r="1187" spans="1:31" x14ac:dyDescent="0.25">
      <c r="A1187" s="21">
        <v>0.20967063533541583</v>
      </c>
      <c r="B1187" s="21">
        <v>0.32568042431982908</v>
      </c>
      <c r="C1187" s="21">
        <v>0.42587064877461461</v>
      </c>
      <c r="D1187" s="22">
        <f t="shared" si="95"/>
        <v>4.7693850805587186</v>
      </c>
      <c r="E1187" s="23">
        <f t="shared" si="95"/>
        <v>3.0704946485146021</v>
      </c>
      <c r="F1187" s="23">
        <f t="shared" si="95"/>
        <v>2.3481308300474928</v>
      </c>
      <c r="G1187" s="125">
        <v>4.6568608773125408E-2</v>
      </c>
      <c r="H1187" s="8">
        <f t="shared" si="98"/>
        <v>1.0465686087731254</v>
      </c>
      <c r="I1187" s="5">
        <f t="shared" si="99"/>
        <v>4.5571642800845975</v>
      </c>
      <c r="J1187" s="5">
        <f t="shared" si="100"/>
        <v>2.9338684752967041</v>
      </c>
      <c r="K1187" s="5">
        <f t="shared" si="101"/>
        <v>2.2436472968553556</v>
      </c>
      <c r="L1187">
        <v>4.21</v>
      </c>
      <c r="M1187">
        <v>3.21</v>
      </c>
      <c r="N1187">
        <v>2.0099999999999998</v>
      </c>
      <c r="O1187" s="5">
        <f t="shared" si="102"/>
        <v>4.4060538429348579</v>
      </c>
      <c r="P1187" s="5">
        <f t="shared" si="103"/>
        <v>3.3594852341617325</v>
      </c>
      <c r="Q1187" s="5">
        <f t="shared" si="104"/>
        <v>2.1036029036339818</v>
      </c>
      <c r="R1187" s="6">
        <f t="shared" si="96"/>
        <v>0.22696045841643717</v>
      </c>
      <c r="S1187" s="6">
        <f t="shared" si="96"/>
        <v>0.29766465106953288</v>
      </c>
      <c r="T1187" s="6">
        <f t="shared" si="96"/>
        <v>0.47537489051403015</v>
      </c>
      <c r="U1187">
        <f t="shared" si="97"/>
        <v>0.92382010857020214</v>
      </c>
      <c r="V1187">
        <f t="shared" si="97"/>
        <v>1.0941185765579933</v>
      </c>
      <c r="W1187">
        <f t="shared" si="97"/>
        <v>0.89586273333476685</v>
      </c>
      <c r="X1187" t="s">
        <v>426</v>
      </c>
      <c r="Y1187" t="s">
        <v>493</v>
      </c>
      <c r="Z1187" t="s">
        <v>273</v>
      </c>
      <c r="AA1187" s="26" t="s">
        <v>90</v>
      </c>
      <c r="AB1187" s="26" t="s">
        <v>75</v>
      </c>
      <c r="AC1187" s="128" t="s">
        <v>609</v>
      </c>
      <c r="AD1187" s="72" t="s">
        <v>73</v>
      </c>
      <c r="AE1187" s="72" t="str">
        <f>VLOOKUP(AD1187,cs_lookup!$A$2:$B$54,2,FALSE)</f>
        <v>X</v>
      </c>
    </row>
    <row r="1188" spans="1:31" x14ac:dyDescent="0.25">
      <c r="A1188" s="21">
        <v>0.91670015612838862</v>
      </c>
      <c r="B1188" s="21">
        <v>4.9544219550282223E-2</v>
      </c>
      <c r="C1188" s="21">
        <v>0</v>
      </c>
      <c r="D1188" s="22">
        <f t="shared" si="95"/>
        <v>1.0908692371379336</v>
      </c>
      <c r="E1188" s="23">
        <f t="shared" si="95"/>
        <v>20.183989354905552</v>
      </c>
      <c r="F1188" s="23" t="e">
        <f t="shared" si="95"/>
        <v>#DIV/0!</v>
      </c>
      <c r="G1188" s="125">
        <v>5.0647918318641016E-2</v>
      </c>
      <c r="H1188" s="8">
        <f t="shared" si="98"/>
        <v>1.050647918318641</v>
      </c>
      <c r="I1188" s="5">
        <f t="shared" si="99"/>
        <v>1.0382823951944424</v>
      </c>
      <c r="J1188" s="5">
        <f t="shared" si="100"/>
        <v>19.210992572284468</v>
      </c>
      <c r="K1188" s="5" t="e">
        <f t="shared" si="101"/>
        <v>#DIV/0!</v>
      </c>
      <c r="L1188">
        <v>1.33</v>
      </c>
      <c r="M1188">
        <v>4.97</v>
      </c>
      <c r="N1188">
        <v>10.25</v>
      </c>
      <c r="O1188" s="5">
        <f t="shared" si="102"/>
        <v>1.3973617313637927</v>
      </c>
      <c r="P1188" s="5">
        <f t="shared" si="103"/>
        <v>5.2217201540436458</v>
      </c>
      <c r="Q1188" s="5">
        <f t="shared" si="104"/>
        <v>10.76914116276607</v>
      </c>
      <c r="R1188" s="6">
        <f t="shared" si="96"/>
        <v>0.71563431111285913</v>
      </c>
      <c r="S1188" s="6">
        <f t="shared" si="96"/>
        <v>0.19150777339639896</v>
      </c>
      <c r="T1188" s="6">
        <f t="shared" si="96"/>
        <v>9.2857915490741738E-2</v>
      </c>
      <c r="U1188">
        <f t="shared" si="97"/>
        <v>1.2809617173090244</v>
      </c>
      <c r="V1188">
        <f t="shared" si="97"/>
        <v>0.2587060497420719</v>
      </c>
      <c r="W1188" t="e">
        <f t="shared" si="97"/>
        <v>#DIV/0!</v>
      </c>
      <c r="X1188" t="s">
        <v>428</v>
      </c>
      <c r="Y1188" t="s">
        <v>495</v>
      </c>
      <c r="Z1188" t="s">
        <v>273</v>
      </c>
      <c r="AA1188" s="26" t="s">
        <v>84</v>
      </c>
      <c r="AB1188" s="26" t="s">
        <v>100</v>
      </c>
      <c r="AC1188" s="128" t="s">
        <v>609</v>
      </c>
      <c r="AD1188" s="72" t="s">
        <v>164</v>
      </c>
      <c r="AE1188" s="72" t="str">
        <f>VLOOKUP(AD1188,cs_lookup!$A$2:$B$54,2,FALSE)</f>
        <v>1</v>
      </c>
    </row>
    <row r="1189" spans="1:31" x14ac:dyDescent="0.25">
      <c r="A1189" s="21">
        <v>0.21982018030845293</v>
      </c>
      <c r="B1189" s="21">
        <v>0.25040071374518208</v>
      </c>
      <c r="C1189" s="21">
        <v>0.47430095051924781</v>
      </c>
      <c r="D1189" s="22">
        <f t="shared" si="95"/>
        <v>4.5491728675538079</v>
      </c>
      <c r="E1189" s="23">
        <f t="shared" si="95"/>
        <v>3.9935988402079419</v>
      </c>
      <c r="F1189" s="23">
        <f t="shared" si="95"/>
        <v>2.1083660045488748</v>
      </c>
      <c r="G1189" s="125">
        <v>3.376162219348311E-2</v>
      </c>
      <c r="H1189" s="8">
        <f t="shared" si="98"/>
        <v>1.0337616221934831</v>
      </c>
      <c r="I1189" s="5">
        <f t="shared" si="99"/>
        <v>4.4006014248247709</v>
      </c>
      <c r="J1189" s="5">
        <f t="shared" si="100"/>
        <v>3.8631718903765644</v>
      </c>
      <c r="K1189" s="5">
        <f t="shared" si="101"/>
        <v>2.039508876403485</v>
      </c>
      <c r="L1189">
        <v>2.52</v>
      </c>
      <c r="M1189">
        <v>3.27</v>
      </c>
      <c r="N1189">
        <v>3.02</v>
      </c>
      <c r="O1189" s="5">
        <f t="shared" si="102"/>
        <v>2.6050792879275773</v>
      </c>
      <c r="P1189" s="5">
        <f t="shared" si="103"/>
        <v>3.3804005045726897</v>
      </c>
      <c r="Q1189" s="5">
        <f t="shared" si="104"/>
        <v>3.121960099024319</v>
      </c>
      <c r="R1189" s="6">
        <f t="shared" si="96"/>
        <v>0.38386547566294288</v>
      </c>
      <c r="S1189" s="6">
        <f t="shared" si="96"/>
        <v>0.29582293537327708</v>
      </c>
      <c r="T1189" s="6">
        <f t="shared" si="96"/>
        <v>0.32031158896378015</v>
      </c>
      <c r="U1189">
        <f t="shared" si="97"/>
        <v>0.57264899879005626</v>
      </c>
      <c r="V1189">
        <f t="shared" si="97"/>
        <v>0.84645469908957516</v>
      </c>
      <c r="W1189">
        <f t="shared" si="97"/>
        <v>1.4807486424503995</v>
      </c>
      <c r="X1189" t="s">
        <v>429</v>
      </c>
      <c r="Y1189" t="s">
        <v>357</v>
      </c>
      <c r="Z1189" t="s">
        <v>278</v>
      </c>
      <c r="AA1189" s="26" t="s">
        <v>85</v>
      </c>
      <c r="AB1189" s="26" t="s">
        <v>79</v>
      </c>
      <c r="AC1189" s="128" t="s">
        <v>609</v>
      </c>
      <c r="AD1189" s="72" t="s">
        <v>94</v>
      </c>
      <c r="AE1189" s="72" t="str">
        <f>VLOOKUP(AD1189,cs_lookup!$A$2:$B$54,2,FALSE)</f>
        <v>1</v>
      </c>
    </row>
    <row r="1190" spans="1:31" x14ac:dyDescent="0.25">
      <c r="A1190" s="21">
        <v>0.24893858292791446</v>
      </c>
      <c r="B1190" s="21">
        <v>0.2497506478545497</v>
      </c>
      <c r="C1190" s="21">
        <v>0.45183774397644461</v>
      </c>
      <c r="D1190" s="22">
        <f t="shared" si="95"/>
        <v>4.01705508338003</v>
      </c>
      <c r="E1190" s="23">
        <f t="shared" si="95"/>
        <v>4.0039936175956674</v>
      </c>
      <c r="F1190" s="23">
        <f t="shared" si="95"/>
        <v>2.2131838548931237</v>
      </c>
      <c r="G1190" s="125">
        <v>3.4804769689833259E-2</v>
      </c>
      <c r="H1190" s="8">
        <f t="shared" si="98"/>
        <v>1.0348047696898333</v>
      </c>
      <c r="I1190" s="5">
        <f t="shared" si="99"/>
        <v>3.8819448856851331</v>
      </c>
      <c r="J1190" s="5">
        <f t="shared" si="100"/>
        <v>3.8693227310846301</v>
      </c>
      <c r="K1190" s="5">
        <f t="shared" si="101"/>
        <v>2.1387453167194925</v>
      </c>
      <c r="L1190">
        <v>4.91</v>
      </c>
      <c r="M1190">
        <v>3.67</v>
      </c>
      <c r="N1190">
        <v>1.79</v>
      </c>
      <c r="O1190" s="5">
        <f t="shared" si="102"/>
        <v>5.0808914191770818</v>
      </c>
      <c r="P1190" s="5">
        <f t="shared" si="103"/>
        <v>3.797733504761688</v>
      </c>
      <c r="Q1190" s="5">
        <f t="shared" si="104"/>
        <v>1.8523005377448016</v>
      </c>
      <c r="R1190" s="6">
        <f t="shared" si="96"/>
        <v>0.19681585719892503</v>
      </c>
      <c r="S1190" s="6">
        <f t="shared" si="96"/>
        <v>0.26331494791463811</v>
      </c>
      <c r="T1190" s="6">
        <f t="shared" si="96"/>
        <v>0.53986919488643681</v>
      </c>
      <c r="U1190">
        <f t="shared" si="97"/>
        <v>1.2648299099005429</v>
      </c>
      <c r="V1190">
        <f t="shared" si="97"/>
        <v>0.94848640319316113</v>
      </c>
      <c r="W1190">
        <f t="shared" si="97"/>
        <v>0.83693929614096629</v>
      </c>
      <c r="X1190" t="s">
        <v>496</v>
      </c>
      <c r="Y1190" t="s">
        <v>433</v>
      </c>
      <c r="Z1190" t="s">
        <v>278</v>
      </c>
      <c r="AA1190" s="26" t="s">
        <v>85</v>
      </c>
      <c r="AB1190" s="26" t="s">
        <v>79</v>
      </c>
      <c r="AC1190" s="128" t="s">
        <v>609</v>
      </c>
      <c r="AD1190" s="72" t="s">
        <v>77</v>
      </c>
      <c r="AE1190" s="72" t="str">
        <f>VLOOKUP(AD1190,cs_lookup!$A$2:$B$54,2,FALSE)</f>
        <v>2</v>
      </c>
    </row>
    <row r="1191" spans="1:31" x14ac:dyDescent="0.25">
      <c r="A1191" s="21">
        <v>0.31917337205132101</v>
      </c>
      <c r="B1191" s="21">
        <v>0.27152841890017815</v>
      </c>
      <c r="C1191" s="21">
        <v>0.37596115280801795</v>
      </c>
      <c r="D1191" s="22">
        <f t="shared" si="95"/>
        <v>3.1330934456499913</v>
      </c>
      <c r="E1191" s="23">
        <f t="shared" si="95"/>
        <v>3.6828557542907858</v>
      </c>
      <c r="F1191" s="23">
        <f t="shared" si="95"/>
        <v>2.6598492757326002</v>
      </c>
      <c r="G1191" s="125">
        <v>3.5168983623391492E-2</v>
      </c>
      <c r="H1191" s="8">
        <f t="shared" si="98"/>
        <v>1.0351689836233915</v>
      </c>
      <c r="I1191" s="5">
        <f t="shared" si="99"/>
        <v>3.0266492671401881</v>
      </c>
      <c r="J1191" s="5">
        <f t="shared" si="100"/>
        <v>3.55773387007764</v>
      </c>
      <c r="K1191" s="5">
        <f t="shared" si="101"/>
        <v>2.5694831644031266</v>
      </c>
      <c r="L1191">
        <v>4.83</v>
      </c>
      <c r="M1191">
        <v>3.8</v>
      </c>
      <c r="N1191">
        <v>1.77</v>
      </c>
      <c r="O1191" s="5">
        <f t="shared" si="102"/>
        <v>4.9998661909009812</v>
      </c>
      <c r="P1191" s="5">
        <f t="shared" si="103"/>
        <v>3.9336421377688873</v>
      </c>
      <c r="Q1191" s="5">
        <f t="shared" si="104"/>
        <v>1.832249101013403</v>
      </c>
      <c r="R1191" s="6">
        <f t="shared" si="96"/>
        <v>0.20000535250720358</v>
      </c>
      <c r="S1191" s="6">
        <f t="shared" si="96"/>
        <v>0.25421732963415616</v>
      </c>
      <c r="T1191" s="6">
        <f t="shared" si="96"/>
        <v>0.54577731785864025</v>
      </c>
      <c r="U1191">
        <f t="shared" si="97"/>
        <v>1.5958241519552601</v>
      </c>
      <c r="V1191">
        <f t="shared" si="97"/>
        <v>1.0680956301875026</v>
      </c>
      <c r="W1191">
        <f t="shared" si="97"/>
        <v>0.68885448424845352</v>
      </c>
      <c r="X1191" t="s">
        <v>363</v>
      </c>
      <c r="Y1191" t="s">
        <v>499</v>
      </c>
      <c r="Z1191" t="s">
        <v>269</v>
      </c>
      <c r="AA1191" s="26" t="s">
        <v>90</v>
      </c>
      <c r="AB1191" s="26" t="s">
        <v>75</v>
      </c>
      <c r="AC1191" s="128" t="s">
        <v>609</v>
      </c>
      <c r="AD1191" s="72" t="s">
        <v>86</v>
      </c>
      <c r="AE1191" s="72" t="str">
        <f>VLOOKUP(AD1191,cs_lookup!$A$2:$B$54,2,FALSE)</f>
        <v>1</v>
      </c>
    </row>
    <row r="1192" spans="1:31" x14ac:dyDescent="0.25">
      <c r="A1192" s="21">
        <v>0.32036324437132235</v>
      </c>
      <c r="B1192" s="21">
        <v>0.26548939967242285</v>
      </c>
      <c r="C1192" s="21">
        <v>0.37995405164288359</v>
      </c>
      <c r="D1192" s="22">
        <f t="shared" si="95"/>
        <v>3.1214567138074472</v>
      </c>
      <c r="E1192" s="23">
        <f t="shared" si="95"/>
        <v>3.7666287288074836</v>
      </c>
      <c r="F1192" s="23">
        <f t="shared" si="95"/>
        <v>2.6318971877680979</v>
      </c>
      <c r="G1192" s="125">
        <v>3.4030810487013952E-2</v>
      </c>
      <c r="H1192" s="8">
        <f t="shared" si="98"/>
        <v>1.034030810487014</v>
      </c>
      <c r="I1192" s="5">
        <f t="shared" si="99"/>
        <v>3.01872698777446</v>
      </c>
      <c r="J1192" s="5">
        <f t="shared" si="100"/>
        <v>3.6426658573485393</v>
      </c>
      <c r="K1192" s="5">
        <f t="shared" si="101"/>
        <v>2.5452792712516095</v>
      </c>
      <c r="L1192">
        <v>2.76</v>
      </c>
      <c r="M1192">
        <v>3.26</v>
      </c>
      <c r="N1192">
        <v>2.74</v>
      </c>
      <c r="O1192" s="5">
        <f t="shared" si="102"/>
        <v>2.8539250369441582</v>
      </c>
      <c r="P1192" s="5">
        <f t="shared" si="103"/>
        <v>3.3709404421876652</v>
      </c>
      <c r="Q1192" s="5">
        <f t="shared" si="104"/>
        <v>2.8332444207344185</v>
      </c>
      <c r="R1192" s="6">
        <f t="shared" si="96"/>
        <v>0.35039462741836785</v>
      </c>
      <c r="S1192" s="6">
        <f t="shared" si="96"/>
        <v>0.29665312014561201</v>
      </c>
      <c r="T1192" s="6">
        <f t="shared" si="96"/>
        <v>0.35295225243602008</v>
      </c>
      <c r="U1192">
        <f t="shared" si="97"/>
        <v>0.91429268402797659</v>
      </c>
      <c r="V1192">
        <f t="shared" si="97"/>
        <v>0.89494895432789479</v>
      </c>
      <c r="W1192">
        <f t="shared" si="97"/>
        <v>1.076502696952637</v>
      </c>
      <c r="X1192" t="s">
        <v>503</v>
      </c>
      <c r="Y1192" t="s">
        <v>435</v>
      </c>
      <c r="Z1192" t="s">
        <v>269</v>
      </c>
      <c r="AA1192" s="26" t="s">
        <v>90</v>
      </c>
      <c r="AB1192" s="26" t="s">
        <v>75</v>
      </c>
      <c r="AC1192" s="128" t="s">
        <v>609</v>
      </c>
      <c r="AD1192" s="72" t="s">
        <v>77</v>
      </c>
      <c r="AE1192" s="72" t="str">
        <f>VLOOKUP(AD1192,cs_lookup!$A$2:$B$54,2,FALSE)</f>
        <v>2</v>
      </c>
    </row>
    <row r="1193" spans="1:31" x14ac:dyDescent="0.25">
      <c r="A1193" s="21">
        <v>0.51924386236386688</v>
      </c>
      <c r="B1193" s="21">
        <v>0.32618840509340469</v>
      </c>
      <c r="C1193" s="21">
        <v>0.15112948787433511</v>
      </c>
      <c r="D1193" s="22">
        <f t="shared" si="95"/>
        <v>1.9258773622233729</v>
      </c>
      <c r="E1193" s="23">
        <f t="shared" si="95"/>
        <v>3.0657128959370827</v>
      </c>
      <c r="F1193" s="23">
        <f t="shared" si="95"/>
        <v>6.6168423784477106</v>
      </c>
      <c r="G1193" s="125">
        <v>3.3174281333648858E-2</v>
      </c>
      <c r="H1193" s="8">
        <f t="shared" si="98"/>
        <v>1.0331742813336489</v>
      </c>
      <c r="I1193" s="5">
        <f t="shared" si="99"/>
        <v>1.864039201341132</v>
      </c>
      <c r="J1193" s="5">
        <f t="shared" si="100"/>
        <v>2.9672756584492008</v>
      </c>
      <c r="K1193" s="5">
        <f t="shared" si="101"/>
        <v>6.404381620791523</v>
      </c>
      <c r="L1193">
        <v>2.16</v>
      </c>
      <c r="M1193">
        <v>3.31</v>
      </c>
      <c r="N1193">
        <v>3.73</v>
      </c>
      <c r="O1193" s="5">
        <f t="shared" si="102"/>
        <v>2.2316564476806815</v>
      </c>
      <c r="P1193" s="5">
        <f t="shared" si="103"/>
        <v>3.4198068712143779</v>
      </c>
      <c r="Q1193" s="5">
        <f t="shared" si="104"/>
        <v>3.8537400693745103</v>
      </c>
      <c r="R1193" s="6">
        <f t="shared" si="96"/>
        <v>0.44809764560279031</v>
      </c>
      <c r="S1193" s="6">
        <f t="shared" si="96"/>
        <v>0.29241417356556709</v>
      </c>
      <c r="T1193" s="6">
        <f t="shared" si="96"/>
        <v>0.25948818083164266</v>
      </c>
      <c r="U1193">
        <f t="shared" si="97"/>
        <v>1.158773913362944</v>
      </c>
      <c r="V1193">
        <f t="shared" si="97"/>
        <v>1.1155013490488843</v>
      </c>
      <c r="W1193">
        <f t="shared" si="97"/>
        <v>0.5824137630853744</v>
      </c>
      <c r="X1193" t="s">
        <v>501</v>
      </c>
      <c r="Y1193" t="s">
        <v>362</v>
      </c>
      <c r="Z1193" t="s">
        <v>269</v>
      </c>
      <c r="AA1193" s="26" t="s">
        <v>84</v>
      </c>
      <c r="AB1193" s="26" t="s">
        <v>78</v>
      </c>
      <c r="AC1193" s="128" t="s">
        <v>609</v>
      </c>
      <c r="AD1193" s="72" t="s">
        <v>75</v>
      </c>
      <c r="AE1193" s="72" t="str">
        <f>VLOOKUP(AD1193,cs_lookup!$A$2:$B$54,2,FALSE)</f>
        <v>X</v>
      </c>
    </row>
    <row r="1194" spans="1:31" x14ac:dyDescent="0.25">
      <c r="A1194" s="21">
        <v>0.25879033811918772</v>
      </c>
      <c r="B1194" s="21">
        <v>0.2710391242574488</v>
      </c>
      <c r="C1194" s="21">
        <v>0.42660243960282856</v>
      </c>
      <c r="D1194" s="22">
        <f t="shared" si="95"/>
        <v>3.8641318963749063</v>
      </c>
      <c r="E1194" s="23">
        <f t="shared" si="95"/>
        <v>3.6895042468117687</v>
      </c>
      <c r="F1194" s="23">
        <f t="shared" si="95"/>
        <v>2.3441028629161398</v>
      </c>
      <c r="G1194" s="125">
        <v>3.4305857395898309E-2</v>
      </c>
      <c r="H1194" s="8">
        <f t="shared" si="98"/>
        <v>1.0343058573958983</v>
      </c>
      <c r="I1194" s="5">
        <f t="shared" si="99"/>
        <v>3.7359663669542997</v>
      </c>
      <c r="J1194" s="5">
        <f t="shared" si="100"/>
        <v>3.5671307673930612</v>
      </c>
      <c r="K1194" s="5">
        <f t="shared" si="101"/>
        <v>2.2663536575321688</v>
      </c>
      <c r="L1194">
        <v>1.93</v>
      </c>
      <c r="M1194">
        <v>3.91</v>
      </c>
      <c r="N1194">
        <v>3.84</v>
      </c>
      <c r="O1194" s="5">
        <f t="shared" si="102"/>
        <v>1.9962103047740836</v>
      </c>
      <c r="P1194" s="5">
        <f t="shared" si="103"/>
        <v>4.0441359024179624</v>
      </c>
      <c r="Q1194" s="5">
        <f t="shared" si="104"/>
        <v>3.9717344924002496</v>
      </c>
      <c r="R1194" s="6">
        <f t="shared" si="96"/>
        <v>0.50094922243835061</v>
      </c>
      <c r="S1194" s="6">
        <f t="shared" si="96"/>
        <v>0.24727161107570755</v>
      </c>
      <c r="T1194" s="6">
        <f t="shared" si="96"/>
        <v>0.25177916648594179</v>
      </c>
      <c r="U1194">
        <f t="shared" si="97"/>
        <v>0.51659993972949192</v>
      </c>
      <c r="V1194">
        <f t="shared" si="97"/>
        <v>1.0961190533694718</v>
      </c>
      <c r="W1194">
        <f t="shared" si="97"/>
        <v>1.6943516239126482</v>
      </c>
      <c r="X1194" t="s">
        <v>509</v>
      </c>
      <c r="Y1194" t="s">
        <v>508</v>
      </c>
      <c r="Z1194" t="s">
        <v>276</v>
      </c>
      <c r="AA1194" s="26" t="s">
        <v>90</v>
      </c>
      <c r="AB1194" s="26" t="s">
        <v>75</v>
      </c>
      <c r="AC1194" s="128" t="s">
        <v>609</v>
      </c>
      <c r="AD1194" s="72" t="s">
        <v>79</v>
      </c>
      <c r="AE1194" s="72" t="str">
        <f>VLOOKUP(AD1194,cs_lookup!$A$2:$B$54,2,FALSE)</f>
        <v>2</v>
      </c>
    </row>
    <row r="1195" spans="1:31" x14ac:dyDescent="0.25">
      <c r="A1195" s="21">
        <v>0.33205305662026052</v>
      </c>
      <c r="B1195" s="21">
        <v>0.21510949223096565</v>
      </c>
      <c r="C1195" s="21">
        <v>0.41512995244828482</v>
      </c>
      <c r="D1195" s="22">
        <f t="shared" si="95"/>
        <v>3.011566916981014</v>
      </c>
      <c r="E1195" s="23">
        <f t="shared" si="95"/>
        <v>4.648795316416293</v>
      </c>
      <c r="F1195" s="23">
        <f t="shared" si="95"/>
        <v>2.4088842399888644</v>
      </c>
      <c r="G1195" s="125">
        <v>2.7412368775268092E-2</v>
      </c>
      <c r="H1195" s="8">
        <f t="shared" si="98"/>
        <v>1.0274123687752681</v>
      </c>
      <c r="I1195" s="5">
        <f t="shared" si="99"/>
        <v>2.9312153605576765</v>
      </c>
      <c r="J1195" s="5">
        <f t="shared" si="100"/>
        <v>4.5247609019520683</v>
      </c>
      <c r="K1195" s="5">
        <f t="shared" si="101"/>
        <v>2.3446128479652106</v>
      </c>
      <c r="L1195">
        <v>2.39</v>
      </c>
      <c r="M1195">
        <v>3.82</v>
      </c>
      <c r="N1195">
        <v>2.88</v>
      </c>
      <c r="O1195" s="5">
        <f t="shared" si="102"/>
        <v>2.455515561372891</v>
      </c>
      <c r="P1195" s="5">
        <f t="shared" si="103"/>
        <v>3.9247152487215238</v>
      </c>
      <c r="Q1195" s="5">
        <f t="shared" si="104"/>
        <v>2.9589476220727722</v>
      </c>
      <c r="R1195" s="6">
        <f t="shared" si="96"/>
        <v>0.40724645191859221</v>
      </c>
      <c r="S1195" s="6">
        <f t="shared" si="96"/>
        <v>0.25479555499618733</v>
      </c>
      <c r="T1195" s="6">
        <f t="shared" si="96"/>
        <v>0.33795799308522062</v>
      </c>
      <c r="U1195">
        <f t="shared" si="97"/>
        <v>0.81536144773248331</v>
      </c>
      <c r="V1195">
        <f t="shared" si="97"/>
        <v>0.84424350430361506</v>
      </c>
      <c r="W1195">
        <f t="shared" si="97"/>
        <v>1.2283477856480352</v>
      </c>
      <c r="X1195" t="s">
        <v>522</v>
      </c>
      <c r="Y1195" t="s">
        <v>458</v>
      </c>
      <c r="Z1195" t="s">
        <v>276</v>
      </c>
      <c r="AA1195" s="26" t="s">
        <v>90</v>
      </c>
      <c r="AB1195" s="26" t="s">
        <v>74</v>
      </c>
      <c r="AC1195" s="128" t="s">
        <v>609</v>
      </c>
      <c r="AD1195" s="72" t="s">
        <v>94</v>
      </c>
      <c r="AE1195" s="72" t="str">
        <f>VLOOKUP(AD1195,cs_lookup!$A$2:$B$54,2,FALSE)</f>
        <v>1</v>
      </c>
    </row>
    <row r="1196" spans="1:31" x14ac:dyDescent="0.25">
      <c r="A1196" s="21">
        <v>0.34136258302899286</v>
      </c>
      <c r="B1196" s="21">
        <v>0.34249470125834591</v>
      </c>
      <c r="C1196" s="21">
        <v>0.2991491744897174</v>
      </c>
      <c r="D1196" s="22">
        <f t="shared" si="95"/>
        <v>2.9294364693598163</v>
      </c>
      <c r="E1196" s="23">
        <f t="shared" si="95"/>
        <v>2.919753200052265</v>
      </c>
      <c r="F1196" s="23">
        <f t="shared" si="95"/>
        <v>3.3428138376306062</v>
      </c>
      <c r="G1196" s="125">
        <v>4.4209843564778861E-2</v>
      </c>
      <c r="H1196" s="8">
        <f t="shared" si="98"/>
        <v>1.0442098435647789</v>
      </c>
      <c r="I1196" s="5">
        <f t="shared" si="99"/>
        <v>2.8054097434660745</v>
      </c>
      <c r="J1196" s="5">
        <f t="shared" si="100"/>
        <v>2.7961364452231718</v>
      </c>
      <c r="K1196" s="5">
        <f t="shared" si="101"/>
        <v>3.201285506195509</v>
      </c>
      <c r="L1196">
        <v>2.21</v>
      </c>
      <c r="M1196">
        <v>3.39</v>
      </c>
      <c r="N1196">
        <v>3.37</v>
      </c>
      <c r="O1196" s="5">
        <f t="shared" si="102"/>
        <v>2.3077037542781613</v>
      </c>
      <c r="P1196" s="5">
        <f t="shared" si="103"/>
        <v>3.5398713696846005</v>
      </c>
      <c r="Q1196" s="5">
        <f t="shared" si="104"/>
        <v>3.5189871728133051</v>
      </c>
      <c r="R1196" s="6">
        <f t="shared" si="96"/>
        <v>0.43333118392954006</v>
      </c>
      <c r="S1196" s="6">
        <f t="shared" si="96"/>
        <v>0.28249614055583583</v>
      </c>
      <c r="T1196" s="6">
        <f t="shared" si="96"/>
        <v>0.28417267551462416</v>
      </c>
      <c r="U1196">
        <f t="shared" si="97"/>
        <v>0.78776371442609738</v>
      </c>
      <c r="V1196">
        <f t="shared" si="97"/>
        <v>1.2123871872530989</v>
      </c>
      <c r="W1196">
        <f t="shared" si="97"/>
        <v>1.0527021077870045</v>
      </c>
      <c r="X1196" t="s">
        <v>511</v>
      </c>
      <c r="Y1196" t="s">
        <v>285</v>
      </c>
      <c r="Z1196" t="s">
        <v>275</v>
      </c>
      <c r="AA1196" s="26" t="s">
        <v>90</v>
      </c>
      <c r="AB1196" s="26" t="s">
        <v>75</v>
      </c>
      <c r="AC1196" s="128" t="s">
        <v>610</v>
      </c>
      <c r="AD1196" s="72" t="s">
        <v>76</v>
      </c>
      <c r="AE1196" s="72" t="str">
        <f>VLOOKUP(AD1196,cs_lookup!$A$2:$B$54,2,FALSE)</f>
        <v>2</v>
      </c>
    </row>
    <row r="1197" spans="1:31" x14ac:dyDescent="0.25">
      <c r="A1197" s="18">
        <v>0.53548252163597798</v>
      </c>
      <c r="B1197" s="18">
        <v>0.2407480168665258</v>
      </c>
      <c r="C1197" s="18">
        <v>0.21258304720465621</v>
      </c>
      <c r="D1197" s="3">
        <v>1.8674745852485581</v>
      </c>
      <c r="E1197" s="4">
        <v>4.1537206121802219</v>
      </c>
      <c r="F1197" s="4">
        <v>4.7040439637563773</v>
      </c>
      <c r="G1197" s="28">
        <v>3.2956178596428298E-2</v>
      </c>
      <c r="H1197" s="8">
        <v>1.0329561785964283</v>
      </c>
      <c r="I1197" s="5">
        <v>1.8078933297887487</v>
      </c>
      <c r="J1197" s="5">
        <v>4.0211973152861731</v>
      </c>
      <c r="K1197" s="5">
        <v>4.5539627539168128</v>
      </c>
      <c r="L1197">
        <v>3.06</v>
      </c>
      <c r="M1197">
        <v>3.11</v>
      </c>
      <c r="N1197">
        <v>2.6</v>
      </c>
      <c r="O1197" s="5">
        <v>3.1608459065050707</v>
      </c>
      <c r="P1197" s="5">
        <v>3.212493715434892</v>
      </c>
      <c r="Q1197" s="5">
        <v>2.6856860643507137</v>
      </c>
      <c r="R1197" s="6">
        <v>0.31637100623664832</v>
      </c>
      <c r="S1197" s="6">
        <v>0.31128465565406555</v>
      </c>
      <c r="T1197" s="6">
        <v>0.37234433810928608</v>
      </c>
      <c r="U1197">
        <v>1.6925777365180938</v>
      </c>
      <c r="V1197">
        <v>0.77340149118712753</v>
      </c>
      <c r="W1197">
        <v>0.57093132739475505</v>
      </c>
      <c r="X1197" t="s">
        <v>302</v>
      </c>
      <c r="Y1197" t="s">
        <v>380</v>
      </c>
      <c r="Z1197" t="s">
        <v>275</v>
      </c>
      <c r="AA1197" s="67" t="s">
        <v>84</v>
      </c>
      <c r="AB1197" s="66" t="s">
        <v>86</v>
      </c>
      <c r="AC1197" s="20" t="s">
        <v>611</v>
      </c>
      <c r="AD1197" s="26" t="s">
        <v>79</v>
      </c>
      <c r="AE1197" s="72" t="str">
        <f>VLOOKUP(AD1197,cs_lookup!$A$2:$B$54,2,FALSE)</f>
        <v>2</v>
      </c>
    </row>
    <row r="1198" spans="1:31" x14ac:dyDescent="0.25">
      <c r="A1198" s="18">
        <v>0.72132513556213529</v>
      </c>
      <c r="B1198" s="18">
        <v>0.18285210520473169</v>
      </c>
      <c r="C1198" s="18">
        <v>9.1870997197741153E-2</v>
      </c>
      <c r="D1198" s="3">
        <v>1.386337381991674</v>
      </c>
      <c r="E1198" s="4">
        <v>5.4689006663628108</v>
      </c>
      <c r="F1198" s="4">
        <v>10.884827970764501</v>
      </c>
      <c r="G1198" s="28">
        <v>2.9247099923858988E-2</v>
      </c>
      <c r="H1198" s="8">
        <v>1.029247099923859</v>
      </c>
      <c r="I1198" s="5">
        <v>1.3469431996400394</v>
      </c>
      <c r="J1198" s="5">
        <v>5.3134963088721703</v>
      </c>
      <c r="K1198" s="5">
        <v>10.57552454757437</v>
      </c>
      <c r="L1198">
        <v>1.66</v>
      </c>
      <c r="M1198">
        <v>4.1500000000000004</v>
      </c>
      <c r="N1198">
        <v>5.38</v>
      </c>
      <c r="O1198" s="5">
        <v>1.7085501858736059</v>
      </c>
      <c r="P1198" s="5">
        <v>4.2713754646840147</v>
      </c>
      <c r="Q1198" s="5">
        <v>5.5373493975903614</v>
      </c>
      <c r="R1198" s="6">
        <v>0.58529155787641429</v>
      </c>
      <c r="S1198" s="6">
        <v>0.23411662315056572</v>
      </c>
      <c r="T1198" s="6">
        <v>0.18059181897302001</v>
      </c>
      <c r="U1198">
        <v>1.2324201944399902</v>
      </c>
      <c r="V1198">
        <v>0.78102999583731136</v>
      </c>
      <c r="W1198">
        <v>0.50872181098893776</v>
      </c>
      <c r="X1198" t="s">
        <v>406</v>
      </c>
      <c r="Y1198" t="s">
        <v>485</v>
      </c>
      <c r="Z1198" t="s">
        <v>281</v>
      </c>
      <c r="AA1198" s="67" t="s">
        <v>84</v>
      </c>
      <c r="AB1198" s="66" t="s">
        <v>86</v>
      </c>
      <c r="AC1198" s="20" t="s">
        <v>611</v>
      </c>
      <c r="AD1198" s="26" t="s">
        <v>182</v>
      </c>
      <c r="AE1198" s="72" t="str">
        <f>VLOOKUP(AD1198,cs_lookup!$A$2:$B$54,2,FALSE)</f>
        <v>1</v>
      </c>
    </row>
    <row r="1199" spans="1:31" x14ac:dyDescent="0.25">
      <c r="A1199" s="18">
        <v>0.42950849032167748</v>
      </c>
      <c r="B1199" s="18">
        <v>0.24676072440466204</v>
      </c>
      <c r="C1199" s="18">
        <v>0.30195910527018655</v>
      </c>
      <c r="D1199" s="3">
        <v>2.32824268328446</v>
      </c>
      <c r="E1199" s="4">
        <v>4.0525087710477923</v>
      </c>
      <c r="F1199" s="4">
        <v>3.311706726330446</v>
      </c>
      <c r="G1199" s="28">
        <v>2.89034699306423E-2</v>
      </c>
      <c r="H1199" s="8">
        <v>1.0289034699306423</v>
      </c>
      <c r="I1199" s="5">
        <v>2.2628387903496967</v>
      </c>
      <c r="J1199" s="5">
        <v>3.9386676102093126</v>
      </c>
      <c r="K1199" s="5">
        <v>3.2186758263665745</v>
      </c>
      <c r="L1199">
        <v>3.94</v>
      </c>
      <c r="M1199">
        <v>3.51</v>
      </c>
      <c r="N1199">
        <v>2.04</v>
      </c>
      <c r="O1199" s="5">
        <v>4.0538796715267305</v>
      </c>
      <c r="P1199" s="5">
        <v>3.6114511794565543</v>
      </c>
      <c r="Q1199" s="5">
        <v>2.0989630786585103</v>
      </c>
      <c r="R1199" s="6">
        <v>0.24667727733107339</v>
      </c>
      <c r="S1199" s="6">
        <v>0.27689700076479462</v>
      </c>
      <c r="T1199" s="6">
        <v>0.4764257219041319</v>
      </c>
      <c r="U1199">
        <v>1.741175737663184</v>
      </c>
      <c r="V1199">
        <v>0.89116430919477052</v>
      </c>
      <c r="W1199">
        <v>0.63380101322687998</v>
      </c>
      <c r="X1199" t="s">
        <v>531</v>
      </c>
      <c r="Y1199" t="s">
        <v>534</v>
      </c>
      <c r="Z1199" t="s">
        <v>277</v>
      </c>
      <c r="AA1199" s="67" t="s">
        <v>84</v>
      </c>
      <c r="AB1199" s="66" t="s">
        <v>86</v>
      </c>
      <c r="AC1199" s="20" t="s">
        <v>611</v>
      </c>
      <c r="AD1199" s="26" t="s">
        <v>76</v>
      </c>
      <c r="AE1199" s="72" t="str">
        <f>VLOOKUP(AD1199,cs_lookup!$A$2:$B$54,2,FALSE)</f>
        <v>2</v>
      </c>
    </row>
    <row r="1200" spans="1:31" x14ac:dyDescent="0.25">
      <c r="A1200" s="18">
        <v>0.3126800607870433</v>
      </c>
      <c r="B1200" s="18">
        <v>0.28249928610975977</v>
      </c>
      <c r="C1200" s="18">
        <v>0.37252948685298776</v>
      </c>
      <c r="D1200" s="3">
        <v>3.1981572393292739</v>
      </c>
      <c r="E1200" s="4">
        <v>3.5398319541645455</v>
      </c>
      <c r="F1200" s="4">
        <v>2.6843512669230196</v>
      </c>
      <c r="G1200" s="28">
        <v>2.6840159306302791E-2</v>
      </c>
      <c r="H1200" s="8">
        <v>1.0268401593063028</v>
      </c>
      <c r="I1200" s="5">
        <v>3.1145619017178259</v>
      </c>
      <c r="J1200" s="5">
        <v>3.4473057194762737</v>
      </c>
      <c r="K1200" s="5">
        <v>2.6141860956592047</v>
      </c>
      <c r="L1200">
        <v>2.83</v>
      </c>
      <c r="M1200">
        <v>3.41</v>
      </c>
      <c r="N1200">
        <v>2.63</v>
      </c>
      <c r="O1200" s="5">
        <v>2.9059576508368368</v>
      </c>
      <c r="P1200" s="5">
        <v>3.5015249432344926</v>
      </c>
      <c r="Q1200" s="5">
        <v>2.700589618975576</v>
      </c>
      <c r="R1200" s="6">
        <v>0.34412063772231066</v>
      </c>
      <c r="S1200" s="6">
        <v>0.2855898547666097</v>
      </c>
      <c r="T1200" s="6">
        <v>0.37028950751107953</v>
      </c>
      <c r="U1200">
        <v>0.90863501490823584</v>
      </c>
      <c r="V1200">
        <v>0.98917829675926128</v>
      </c>
      <c r="W1200">
        <v>1.006049264957477</v>
      </c>
      <c r="X1200" t="s">
        <v>524</v>
      </c>
      <c r="Y1200" t="s">
        <v>527</v>
      </c>
      <c r="Z1200" t="s">
        <v>277</v>
      </c>
      <c r="AA1200" s="67" t="s">
        <v>90</v>
      </c>
      <c r="AB1200" s="66" t="s">
        <v>75</v>
      </c>
      <c r="AC1200" s="20" t="s">
        <v>611</v>
      </c>
      <c r="AD1200" s="26" t="s">
        <v>74</v>
      </c>
      <c r="AE1200" s="72" t="str">
        <f>VLOOKUP(AD1200,cs_lookup!$A$2:$B$54,2,FALSE)</f>
        <v>X</v>
      </c>
    </row>
    <row r="1201" spans="1:31" x14ac:dyDescent="0.25">
      <c r="A1201" s="18">
        <v>0.51292130828097582</v>
      </c>
      <c r="B1201" s="18">
        <v>0.26962772455643752</v>
      </c>
      <c r="C1201" s="18">
        <v>0.20777999511124851</v>
      </c>
      <c r="D1201" s="3">
        <v>1.9496168005798753</v>
      </c>
      <c r="E1201" s="4">
        <v>3.7088174135100247</v>
      </c>
      <c r="F1201" s="4">
        <v>4.812782864224177</v>
      </c>
      <c r="G1201" s="28">
        <v>3.1935062108934043E-2</v>
      </c>
      <c r="H1201" s="8">
        <v>1.031935062108934</v>
      </c>
      <c r="I1201" s="5">
        <v>1.8892824482535784</v>
      </c>
      <c r="J1201" s="5">
        <v>3.5940414757595582</v>
      </c>
      <c r="K1201" s="5">
        <v>4.6638427561405269</v>
      </c>
      <c r="L1201">
        <v>1.69</v>
      </c>
      <c r="M1201">
        <v>3.79</v>
      </c>
      <c r="N1201">
        <v>5.67</v>
      </c>
      <c r="O1201" s="5">
        <v>1.7439702549640985</v>
      </c>
      <c r="P1201" s="5">
        <v>3.9110338853928601</v>
      </c>
      <c r="Q1201" s="5">
        <v>5.851071802157656</v>
      </c>
      <c r="R1201" s="6">
        <v>0.57340427518965109</v>
      </c>
      <c r="S1201" s="6">
        <v>0.25568686677322172</v>
      </c>
      <c r="T1201" s="6">
        <v>0.17090885803712705</v>
      </c>
      <c r="U1201">
        <v>0.89451950477929232</v>
      </c>
      <c r="V1201">
        <v>1.0545231671815998</v>
      </c>
      <c r="W1201">
        <v>1.2157356704478817</v>
      </c>
      <c r="X1201" t="s">
        <v>533</v>
      </c>
      <c r="Y1201" t="s">
        <v>538</v>
      </c>
      <c r="Z1201" t="s">
        <v>277</v>
      </c>
      <c r="AA1201" s="67" t="s">
        <v>90</v>
      </c>
      <c r="AB1201" s="66" t="s">
        <v>75</v>
      </c>
      <c r="AC1201" s="20" t="s">
        <v>611</v>
      </c>
      <c r="AD1201" s="26" t="s">
        <v>86</v>
      </c>
      <c r="AE1201" s="72" t="str">
        <f>VLOOKUP(AD1201,cs_lookup!$A$2:$B$54,2,FALSE)</f>
        <v>1</v>
      </c>
    </row>
    <row r="1202" spans="1:31" x14ac:dyDescent="0.25">
      <c r="A1202" s="18">
        <v>0.17577031534842266</v>
      </c>
      <c r="B1202" s="18">
        <v>0.26547040053732596</v>
      </c>
      <c r="C1202" s="18">
        <v>0.49705503124908501</v>
      </c>
      <c r="D1202" s="3">
        <v>5.6892427940277566</v>
      </c>
      <c r="E1202" s="4">
        <v>3.7668982981754189</v>
      </c>
      <c r="F1202" s="4">
        <v>2.0118496688123821</v>
      </c>
      <c r="G1202" s="28">
        <v>3.2750428356845829E-2</v>
      </c>
      <c r="H1202" s="8">
        <v>1.0327504283568458</v>
      </c>
      <c r="I1202" s="5">
        <v>5.5088263706456244</v>
      </c>
      <c r="J1202" s="5">
        <v>3.6474429782311781</v>
      </c>
      <c r="K1202" s="5">
        <v>1.9480501906092926</v>
      </c>
      <c r="L1202">
        <v>4.74</v>
      </c>
      <c r="M1202">
        <v>4.16</v>
      </c>
      <c r="N1202">
        <v>1.72</v>
      </c>
      <c r="O1202" s="5">
        <v>4.8952370304114492</v>
      </c>
      <c r="P1202" s="5">
        <v>4.2962417819644791</v>
      </c>
      <c r="Q1202" s="5">
        <v>1.7763307367737748</v>
      </c>
      <c r="R1202" s="6">
        <v>0.20428020007765571</v>
      </c>
      <c r="S1202" s="6">
        <v>0.2327615741269442</v>
      </c>
      <c r="T1202" s="6">
        <v>0.5629582257954</v>
      </c>
      <c r="U1202">
        <v>0.86043735654069653</v>
      </c>
      <c r="V1202">
        <v>1.1405250266633054</v>
      </c>
      <c r="W1202">
        <v>0.88293412987579889</v>
      </c>
      <c r="X1202" t="s">
        <v>562</v>
      </c>
      <c r="Y1202" t="s">
        <v>539</v>
      </c>
      <c r="Z1202" t="s">
        <v>272</v>
      </c>
      <c r="AA1202" s="67" t="s">
        <v>90</v>
      </c>
      <c r="AB1202" s="66" t="s">
        <v>75</v>
      </c>
      <c r="AC1202" s="20" t="s">
        <v>611</v>
      </c>
      <c r="AD1202" s="26" t="s">
        <v>76</v>
      </c>
      <c r="AE1202" s="72" t="str">
        <f>VLOOKUP(AD1202,cs_lookup!$A$2:$B$54,2,FALSE)</f>
        <v>2</v>
      </c>
    </row>
    <row r="1203" spans="1:31" x14ac:dyDescent="0.25">
      <c r="A1203" s="18">
        <v>0.75439933475345122</v>
      </c>
      <c r="B1203" s="18">
        <v>0.15471307247413002</v>
      </c>
      <c r="C1203" s="18">
        <v>8.1840811014317408E-2</v>
      </c>
      <c r="D1203" s="3">
        <v>1.3255579027343849</v>
      </c>
      <c r="E1203" s="4">
        <v>6.4635779253056498</v>
      </c>
      <c r="F1203" s="4">
        <v>12.218842746133806</v>
      </c>
      <c r="G1203" s="28">
        <v>2.7549475100192566E-2</v>
      </c>
      <c r="H1203" s="8">
        <v>1.0275494751001926</v>
      </c>
      <c r="I1203" s="5">
        <v>1.2900185683079977</v>
      </c>
      <c r="J1203" s="5">
        <v>6.2902839054785273</v>
      </c>
      <c r="K1203" s="5">
        <v>11.891245183053002</v>
      </c>
      <c r="L1203">
        <v>2.31</v>
      </c>
      <c r="M1203">
        <v>3.44</v>
      </c>
      <c r="N1203">
        <v>3.29</v>
      </c>
      <c r="O1203" s="5">
        <v>2.3736392874814447</v>
      </c>
      <c r="P1203" s="5">
        <v>3.5347701943446626</v>
      </c>
      <c r="Q1203" s="5">
        <v>3.3806377730796338</v>
      </c>
      <c r="R1203" s="6">
        <v>0.42129400422127838</v>
      </c>
      <c r="S1203" s="6">
        <v>0.28290382260207936</v>
      </c>
      <c r="T1203" s="6">
        <v>0.29580217317664226</v>
      </c>
      <c r="U1203">
        <v>1.7906718994206581</v>
      </c>
      <c r="V1203">
        <v>0.54687515725704039</v>
      </c>
      <c r="W1203">
        <v>0.27667413709447319</v>
      </c>
      <c r="X1203" t="s">
        <v>491</v>
      </c>
      <c r="Y1203" t="s">
        <v>346</v>
      </c>
      <c r="Z1203" t="s">
        <v>270</v>
      </c>
      <c r="AA1203" s="67" t="s">
        <v>84</v>
      </c>
      <c r="AB1203" s="66" t="s">
        <v>89</v>
      </c>
      <c r="AC1203" s="20" t="s">
        <v>611</v>
      </c>
      <c r="AD1203" s="26" t="s">
        <v>76</v>
      </c>
      <c r="AE1203" s="72" t="str">
        <f>VLOOKUP(AD1203,cs_lookup!$A$2:$B$54,2,FALSE)</f>
        <v>2</v>
      </c>
    </row>
    <row r="1204" spans="1:31" x14ac:dyDescent="0.25">
      <c r="A1204" s="18">
        <v>0.40791551039508012</v>
      </c>
      <c r="B1204" s="18">
        <v>0.17765867583944897</v>
      </c>
      <c r="C1204" s="18">
        <v>0.35795922765393351</v>
      </c>
      <c r="D1204" s="3">
        <v>2.4514880521004603</v>
      </c>
      <c r="E1204" s="4">
        <v>5.6287709861335733</v>
      </c>
      <c r="F1204" s="4">
        <v>2.793614251975022</v>
      </c>
      <c r="G1204" s="28">
        <v>2.8685738041511977E-2</v>
      </c>
      <c r="H1204" s="8">
        <v>1.028685738041512</v>
      </c>
      <c r="I1204" s="5">
        <v>2.3831263149110868</v>
      </c>
      <c r="J1204" s="5">
        <v>5.4718081314610663</v>
      </c>
      <c r="K1204" s="5">
        <v>2.7157120475819094</v>
      </c>
      <c r="L1204">
        <v>2.31</v>
      </c>
      <c r="M1204">
        <v>3.58</v>
      </c>
      <c r="N1204">
        <v>3.16</v>
      </c>
      <c r="O1204" s="5">
        <v>2.3762640548758927</v>
      </c>
      <c r="P1204" s="5">
        <v>3.682694942188613</v>
      </c>
      <c r="Q1204" s="5">
        <v>3.2506469322111782</v>
      </c>
      <c r="R1204" s="6">
        <v>0.42082865241684092</v>
      </c>
      <c r="S1204" s="6">
        <v>0.27154027572148115</v>
      </c>
      <c r="T1204" s="6">
        <v>0.30763107186167798</v>
      </c>
      <c r="U1204">
        <v>0.96931496477818258</v>
      </c>
      <c r="V1204">
        <v>0.65426270694986499</v>
      </c>
      <c r="W1204">
        <v>1.1635990652299415</v>
      </c>
      <c r="X1204" t="s">
        <v>419</v>
      </c>
      <c r="Y1204" t="s">
        <v>490</v>
      </c>
      <c r="Z1204" t="s">
        <v>270</v>
      </c>
      <c r="AA1204" s="67" t="s">
        <v>90</v>
      </c>
      <c r="AB1204" s="66" t="s">
        <v>93</v>
      </c>
      <c r="AC1204" s="20" t="s">
        <v>611</v>
      </c>
      <c r="AD1204" s="26" t="s">
        <v>78</v>
      </c>
      <c r="AE1204" s="72" t="str">
        <f>VLOOKUP(AD1204,cs_lookup!$A$2:$B$54,2,FALSE)</f>
        <v>1</v>
      </c>
    </row>
    <row r="1205" spans="1:31" x14ac:dyDescent="0.25">
      <c r="A1205" s="18">
        <v>2.2350732090603807E-2</v>
      </c>
      <c r="B1205" s="18">
        <v>0.19515910633292097</v>
      </c>
      <c r="C1205" s="18">
        <v>0.64684315419729155</v>
      </c>
      <c r="D1205" s="3">
        <v>44.741263773654978</v>
      </c>
      <c r="E1205" s="4">
        <v>5.1240242835202618</v>
      </c>
      <c r="F1205" s="4">
        <v>1.5459698282514298</v>
      </c>
      <c r="G1205" s="28">
        <v>3.2319621392261189E-2</v>
      </c>
      <c r="H1205" s="8">
        <v>1.0323196213922612</v>
      </c>
      <c r="I1205" s="5">
        <v>43.340514746114835</v>
      </c>
      <c r="J1205" s="5">
        <v>4.9636025290400188</v>
      </c>
      <c r="K1205" s="5">
        <v>1.4975689662533225</v>
      </c>
      <c r="L1205">
        <v>3.06</v>
      </c>
      <c r="M1205">
        <v>2.86</v>
      </c>
      <c r="N1205">
        <v>2.81</v>
      </c>
      <c r="O1205" s="5">
        <v>3.1588980414603194</v>
      </c>
      <c r="P1205" s="5">
        <v>2.9524341171818667</v>
      </c>
      <c r="Q1205" s="5">
        <v>2.900818136112254</v>
      </c>
      <c r="R1205" s="6">
        <v>0.31656608946381581</v>
      </c>
      <c r="S1205" s="6">
        <v>0.3387035782375093</v>
      </c>
      <c r="T1205" s="6">
        <v>0.34473033229867489</v>
      </c>
      <c r="U1205">
        <v>7.0603683826212682E-2</v>
      </c>
      <c r="V1205">
        <v>0.57619440381603959</v>
      </c>
      <c r="W1205">
        <v>1.8763743529155588</v>
      </c>
      <c r="X1205" t="s">
        <v>297</v>
      </c>
      <c r="Y1205" t="s">
        <v>295</v>
      </c>
      <c r="Z1205" t="s">
        <v>273</v>
      </c>
      <c r="AA1205" s="67" t="s">
        <v>85</v>
      </c>
      <c r="AB1205" s="66" t="s">
        <v>77</v>
      </c>
      <c r="AC1205" s="20" t="s">
        <v>611</v>
      </c>
      <c r="AD1205" s="26" t="s">
        <v>73</v>
      </c>
      <c r="AE1205" s="72" t="str">
        <f>VLOOKUP(AD1205,cs_lookup!$A$2:$B$54,2,FALSE)</f>
        <v>X</v>
      </c>
    </row>
    <row r="1206" spans="1:31" x14ac:dyDescent="0.25">
      <c r="A1206" s="18">
        <v>0.58574950561587524</v>
      </c>
      <c r="B1206" s="18">
        <v>0.27179023559776455</v>
      </c>
      <c r="C1206" s="18">
        <v>0.13881912979888086</v>
      </c>
      <c r="D1206" s="3">
        <v>1.7072144157399995</v>
      </c>
      <c r="E1206" s="4">
        <v>3.6793080435750021</v>
      </c>
      <c r="F1206" s="4">
        <v>7.2036181284869416</v>
      </c>
      <c r="G1206" s="28">
        <v>3.4781592135893602E-2</v>
      </c>
      <c r="H1206" s="8">
        <v>1.0347815921358936</v>
      </c>
      <c r="I1206" s="5">
        <v>1.6498306780043668</v>
      </c>
      <c r="J1206" s="5">
        <v>3.5556373166443165</v>
      </c>
      <c r="K1206" s="5">
        <v>6.9614865428925414</v>
      </c>
      <c r="L1206" s="24">
        <v>5.2</v>
      </c>
      <c r="M1206" s="24">
        <v>3.22</v>
      </c>
      <c r="N1206" s="24">
        <v>1.88</v>
      </c>
      <c r="O1206" s="5">
        <v>5.380864279106647</v>
      </c>
      <c r="P1206" s="5">
        <v>3.3319967266775774</v>
      </c>
      <c r="Q1206" s="5">
        <v>1.9453893932154798</v>
      </c>
      <c r="R1206" s="6">
        <v>0.18584375076749271</v>
      </c>
      <c r="S1206" s="6">
        <v>0.30012034285433603</v>
      </c>
      <c r="T1206" s="6">
        <v>0.51403590637817143</v>
      </c>
      <c r="U1206">
        <v>3.1518385912728415</v>
      </c>
      <c r="V1206">
        <v>0.90560417535467908</v>
      </c>
      <c r="W1206">
        <v>0.27005726268614577</v>
      </c>
      <c r="X1206" t="s">
        <v>492</v>
      </c>
      <c r="Y1206" t="s">
        <v>427</v>
      </c>
      <c r="Z1206" t="s">
        <v>273</v>
      </c>
      <c r="AA1206" s="67" t="s">
        <v>90</v>
      </c>
      <c r="AB1206" s="66" t="s">
        <v>75</v>
      </c>
      <c r="AC1206" s="20" t="s">
        <v>611</v>
      </c>
      <c r="AD1206" s="26" t="s">
        <v>76</v>
      </c>
      <c r="AE1206" s="72" t="str">
        <f>VLOOKUP(AD1206,cs_lookup!$A$2:$B$54,2,FALSE)</f>
        <v>2</v>
      </c>
    </row>
    <row r="1207" spans="1:31" x14ac:dyDescent="0.25">
      <c r="A1207" s="18">
        <v>0.56257756592270858</v>
      </c>
      <c r="B1207" s="18">
        <v>0.22220218214770254</v>
      </c>
      <c r="C1207" s="18">
        <v>0.20412195468333061</v>
      </c>
      <c r="D1207" s="3">
        <v>1.7775326649576852</v>
      </c>
      <c r="E1207" s="4">
        <v>4.5004058481085423</v>
      </c>
      <c r="F1207" s="4">
        <v>4.8990320592969701</v>
      </c>
      <c r="G1207" s="28">
        <v>3.1371886536261107E-2</v>
      </c>
      <c r="H1207" s="8">
        <v>1.0313718865362611</v>
      </c>
      <c r="I1207" s="5">
        <v>1.7234643373180509</v>
      </c>
      <c r="J1207" s="5">
        <v>4.3635141764651122</v>
      </c>
      <c r="K1207" s="5">
        <v>4.7500151237879695</v>
      </c>
      <c r="L1207">
        <v>1.63</v>
      </c>
      <c r="M1207">
        <v>4.1900000000000004</v>
      </c>
      <c r="N1207">
        <v>5.58</v>
      </c>
      <c r="O1207" s="5">
        <v>1.6811361750541054</v>
      </c>
      <c r="P1207" s="5">
        <v>4.3214482045869342</v>
      </c>
      <c r="Q1207" s="5">
        <v>5.7550551268723371</v>
      </c>
      <c r="R1207" s="6">
        <v>0.59483581094661542</v>
      </c>
      <c r="S1207" s="6">
        <v>0.23140390736109379</v>
      </c>
      <c r="T1207" s="6">
        <v>0.17376028169229085</v>
      </c>
      <c r="U1207">
        <v>0.94576949734655114</v>
      </c>
      <c r="V1207">
        <v>0.96023522109748805</v>
      </c>
      <c r="W1207">
        <v>1.1747331018075047</v>
      </c>
      <c r="X1207" t="s">
        <v>438</v>
      </c>
      <c r="Y1207" t="s">
        <v>503</v>
      </c>
      <c r="Z1207" t="s">
        <v>269</v>
      </c>
      <c r="AA1207" s="67" t="s">
        <v>84</v>
      </c>
      <c r="AB1207" s="66" t="s">
        <v>86</v>
      </c>
      <c r="AC1207" s="20" t="s">
        <v>611</v>
      </c>
      <c r="AD1207" s="26" t="s">
        <v>78</v>
      </c>
      <c r="AE1207" s="72" t="str">
        <f>VLOOKUP(AD1207,cs_lookup!$A$2:$B$54,2,FALSE)</f>
        <v>1</v>
      </c>
    </row>
    <row r="1208" spans="1:31" x14ac:dyDescent="0.25">
      <c r="A1208" s="18">
        <v>0.51059124808846579</v>
      </c>
      <c r="B1208" s="18">
        <v>0.31902562854554228</v>
      </c>
      <c r="C1208" s="18">
        <v>0.16586155082247303</v>
      </c>
      <c r="D1208" s="3">
        <v>1.958513789148886</v>
      </c>
      <c r="E1208" s="4">
        <v>3.134544408106215</v>
      </c>
      <c r="F1208" s="4">
        <v>6.0291248637264481</v>
      </c>
      <c r="G1208" s="28">
        <v>3.3169403570658007E-2</v>
      </c>
      <c r="H1208" s="8">
        <v>1.033169403570658</v>
      </c>
      <c r="I1208" s="5">
        <v>1.8956366520148735</v>
      </c>
      <c r="J1208" s="5">
        <v>3.033911377237029</v>
      </c>
      <c r="K1208" s="5">
        <v>5.8355627285222047</v>
      </c>
      <c r="L1208">
        <v>2.12</v>
      </c>
      <c r="M1208">
        <v>3.36</v>
      </c>
      <c r="N1208">
        <v>3.79</v>
      </c>
      <c r="O1208" s="5">
        <v>2.1903191355697951</v>
      </c>
      <c r="P1208" s="5">
        <v>3.471449195997411</v>
      </c>
      <c r="Q1208" s="5">
        <v>3.915712039532794</v>
      </c>
      <c r="R1208" s="6">
        <v>0.45655447362005425</v>
      </c>
      <c r="S1208" s="6">
        <v>0.28806413216503424</v>
      </c>
      <c r="T1208" s="6">
        <v>0.25538139421491163</v>
      </c>
      <c r="U1208">
        <v>1.1183577811426313</v>
      </c>
      <c r="V1208">
        <v>1.1074812617169913</v>
      </c>
      <c r="W1208">
        <v>0.64946607145113799</v>
      </c>
      <c r="X1208" t="s">
        <v>305</v>
      </c>
      <c r="Y1208" t="s">
        <v>307</v>
      </c>
      <c r="Z1208" t="s">
        <v>275</v>
      </c>
      <c r="AA1208" s="67" t="s">
        <v>90</v>
      </c>
      <c r="AB1208" s="66" t="s">
        <v>75</v>
      </c>
      <c r="AC1208" s="20" t="s">
        <v>612</v>
      </c>
      <c r="AD1208" s="26" t="s">
        <v>86</v>
      </c>
      <c r="AE1208" s="72" t="str">
        <f>VLOOKUP(AD1208,cs_lookup!$A$2:$B$54,2,FALSE)</f>
        <v>1</v>
      </c>
    </row>
    <row r="1209" spans="1:31" x14ac:dyDescent="0.25">
      <c r="A1209" s="18">
        <v>0.60797460666081304</v>
      </c>
      <c r="B1209" s="18">
        <v>0.24717498924884546</v>
      </c>
      <c r="C1209" s="18">
        <v>0.14053246424049323</v>
      </c>
      <c r="D1209" s="3">
        <v>1.6448055380015181</v>
      </c>
      <c r="E1209" s="4">
        <v>4.0457167735253412</v>
      </c>
      <c r="F1209" s="4">
        <v>7.1157935314412466</v>
      </c>
      <c r="G1209" s="28">
        <v>4.551198707121773E-2</v>
      </c>
      <c r="H1209" s="8">
        <v>1.0455119870712177</v>
      </c>
      <c r="I1209" s="5">
        <v>1.5732058152762987</v>
      </c>
      <c r="J1209" s="5">
        <v>3.8696034321505648</v>
      </c>
      <c r="K1209" s="5">
        <v>6.8060372520210386</v>
      </c>
      <c r="L1209">
        <v>2.06</v>
      </c>
      <c r="M1209">
        <v>3.4</v>
      </c>
      <c r="N1209">
        <v>3.76</v>
      </c>
      <c r="O1209" s="5">
        <v>2.1537546933667087</v>
      </c>
      <c r="P1209" s="5">
        <v>3.5547407560421402</v>
      </c>
      <c r="Q1209" s="5">
        <v>3.9311250713877786</v>
      </c>
      <c r="R1209" s="6">
        <v>0.4643054304558793</v>
      </c>
      <c r="S1209" s="6">
        <v>0.28131446668797394</v>
      </c>
      <c r="T1209" s="6">
        <v>0.25438010285614665</v>
      </c>
      <c r="U1209">
        <v>1.3094281625435047</v>
      </c>
      <c r="V1209">
        <v>0.87864300815714891</v>
      </c>
      <c r="W1209">
        <v>0.55245069351970932</v>
      </c>
      <c r="X1209" t="s">
        <v>374</v>
      </c>
      <c r="Y1209" t="s">
        <v>511</v>
      </c>
      <c r="Z1209" t="s">
        <v>275</v>
      </c>
      <c r="AA1209" s="67" t="s">
        <v>84</v>
      </c>
      <c r="AB1209" s="66" t="s">
        <v>86</v>
      </c>
      <c r="AC1209" s="20" t="s">
        <v>612</v>
      </c>
      <c r="AD1209" s="26" t="s">
        <v>74</v>
      </c>
      <c r="AE1209" s="72" t="str">
        <f>VLOOKUP(AD1209,cs_lookup!$A$2:$B$54,2,FALSE)</f>
        <v>X</v>
      </c>
    </row>
    <row r="1210" spans="1:31" x14ac:dyDescent="0.25">
      <c r="A1210" s="18">
        <v>0.32967731834921193</v>
      </c>
      <c r="B1210" s="18">
        <v>0.30042639902092205</v>
      </c>
      <c r="C1210" s="18">
        <v>0.34361427957133373</v>
      </c>
      <c r="D1210" s="3">
        <v>3.0332690310855606</v>
      </c>
      <c r="E1210" s="4">
        <v>3.3286022908072028</v>
      </c>
      <c r="F1210" s="4">
        <v>2.9102399389441023</v>
      </c>
      <c r="G1210" s="28">
        <v>4.3834277373826502E-2</v>
      </c>
      <c r="H1210" s="8">
        <v>1.0438342773738265</v>
      </c>
      <c r="I1210" s="5">
        <v>2.9058913822191541</v>
      </c>
      <c r="J1210" s="5">
        <v>3.1888225582911534</v>
      </c>
      <c r="K1210" s="5">
        <v>2.7880287149277656</v>
      </c>
      <c r="L1210">
        <v>2.64</v>
      </c>
      <c r="M1210">
        <v>2.92</v>
      </c>
      <c r="N1210">
        <v>3.1</v>
      </c>
      <c r="O1210" s="5">
        <v>2.7557224922669019</v>
      </c>
      <c r="P1210" s="5">
        <v>3.0479960899315732</v>
      </c>
      <c r="Q1210" s="5">
        <v>3.2358862598588622</v>
      </c>
      <c r="R1210" s="6">
        <v>0.36288124178185438</v>
      </c>
      <c r="S1210" s="6">
        <v>0.32808441037811492</v>
      </c>
      <c r="T1210" s="6">
        <v>0.30903434784003081</v>
      </c>
      <c r="U1210">
        <v>0.90849920136515916</v>
      </c>
      <c r="V1210">
        <v>0.91569848952799315</v>
      </c>
      <c r="W1210">
        <v>1.1118967259561805</v>
      </c>
      <c r="X1210" t="s">
        <v>301</v>
      </c>
      <c r="Y1210" t="s">
        <v>375</v>
      </c>
      <c r="Z1210" t="s">
        <v>275</v>
      </c>
      <c r="AA1210" s="67" t="s">
        <v>90</v>
      </c>
      <c r="AB1210" s="66" t="s">
        <v>75</v>
      </c>
      <c r="AC1210" s="20" t="s">
        <v>612</v>
      </c>
      <c r="AD1210" s="26" t="s">
        <v>73</v>
      </c>
      <c r="AE1210" s="72" t="str">
        <f>VLOOKUP(AD1210,cs_lookup!$A$2:$B$54,2,FALSE)</f>
        <v>X</v>
      </c>
    </row>
    <row r="1211" spans="1:31" x14ac:dyDescent="0.25">
      <c r="A1211" s="18">
        <v>0.73073469715750294</v>
      </c>
      <c r="B1211" s="18">
        <v>0.23806661413262167</v>
      </c>
      <c r="C1211" s="18">
        <v>3.0621466875206966E-2</v>
      </c>
      <c r="D1211" s="3">
        <v>1.3684857225062894</v>
      </c>
      <c r="E1211" s="4">
        <v>4.200504987410465</v>
      </c>
      <c r="F1211" s="4">
        <v>32.65682875596211</v>
      </c>
      <c r="G1211" s="28">
        <v>4.7386940470696803E-2</v>
      </c>
      <c r="H1211" s="8">
        <v>1.0473869404706968</v>
      </c>
      <c r="I1211" s="5">
        <v>1.3065713058168269</v>
      </c>
      <c r="J1211" s="5">
        <v>4.0104614876358431</v>
      </c>
      <c r="K1211" s="5">
        <v>31.179335443390286</v>
      </c>
      <c r="L1211">
        <v>1.97</v>
      </c>
      <c r="M1211">
        <v>3.2</v>
      </c>
      <c r="N1211">
        <v>4.4000000000000004</v>
      </c>
      <c r="O1211" s="5">
        <v>2.0633522727272728</v>
      </c>
      <c r="P1211" s="5">
        <v>3.35163820950623</v>
      </c>
      <c r="Q1211" s="5">
        <v>4.6085025380710665</v>
      </c>
      <c r="R1211" s="6">
        <v>0.48464821699022442</v>
      </c>
      <c r="S1211" s="6">
        <v>0.29836155858460689</v>
      </c>
      <c r="T1211" s="6">
        <v>0.21699022442516863</v>
      </c>
      <c r="U1211">
        <v>1.5077630981406089</v>
      </c>
      <c r="V1211">
        <v>0.79791316033467063</v>
      </c>
      <c r="W1211">
        <v>0.14111910781385037</v>
      </c>
      <c r="X1211" t="s">
        <v>285</v>
      </c>
      <c r="Y1211" t="s">
        <v>479</v>
      </c>
      <c r="Z1211" t="s">
        <v>275</v>
      </c>
      <c r="AA1211" s="67" t="s">
        <v>84</v>
      </c>
      <c r="AB1211" s="66" t="s">
        <v>78</v>
      </c>
      <c r="AC1211" s="20" t="s">
        <v>612</v>
      </c>
      <c r="AD1211" s="26" t="s">
        <v>78</v>
      </c>
      <c r="AE1211" s="72" t="str">
        <f>VLOOKUP(AD1211,cs_lookup!$A$2:$B$54,2,FALSE)</f>
        <v>1</v>
      </c>
    </row>
    <row r="1212" spans="1:31" x14ac:dyDescent="0.25">
      <c r="A1212" s="18">
        <v>0.57715736156788422</v>
      </c>
      <c r="B1212" s="18">
        <v>0.29860127975648459</v>
      </c>
      <c r="C1212" s="18">
        <v>0.12198580859202841</v>
      </c>
      <c r="D1212" s="3">
        <v>1.7326297238649737</v>
      </c>
      <c r="E1212" s="4">
        <v>3.348947468729941</v>
      </c>
      <c r="F1212" s="4">
        <v>8.1976748897440892</v>
      </c>
      <c r="G1212" s="28">
        <v>4.471916971916956E-2</v>
      </c>
      <c r="H1212" s="8">
        <v>1.0447191697191696</v>
      </c>
      <c r="I1212" s="5">
        <v>1.6584645654877004</v>
      </c>
      <c r="J1212" s="5">
        <v>3.2055958824132325</v>
      </c>
      <c r="K1212" s="5">
        <v>7.8467736855519767</v>
      </c>
      <c r="L1212">
        <v>2.2400000000000002</v>
      </c>
      <c r="M1212">
        <v>3.12</v>
      </c>
      <c r="N1212">
        <v>3.6</v>
      </c>
      <c r="O1212" s="5">
        <v>2.3401709401709399</v>
      </c>
      <c r="P1212" s="5">
        <v>3.259523809523809</v>
      </c>
      <c r="Q1212" s="5">
        <v>3.7609890109890105</v>
      </c>
      <c r="R1212" s="6">
        <v>0.42731921110299492</v>
      </c>
      <c r="S1212" s="6">
        <v>0.30679327976625276</v>
      </c>
      <c r="T1212" s="6">
        <v>0.26588750913075243</v>
      </c>
      <c r="U1212">
        <v>1.3506468854468947</v>
      </c>
      <c r="V1212">
        <v>0.97329798092054132</v>
      </c>
      <c r="W1212">
        <v>0.45878728561122761</v>
      </c>
      <c r="X1212" t="s">
        <v>284</v>
      </c>
      <c r="Y1212" t="s">
        <v>306</v>
      </c>
      <c r="Z1212" t="s">
        <v>275</v>
      </c>
      <c r="AA1212" s="67" t="s">
        <v>84</v>
      </c>
      <c r="AB1212" s="66" t="s">
        <v>78</v>
      </c>
      <c r="AC1212" s="20" t="s">
        <v>612</v>
      </c>
      <c r="AD1212" s="26" t="s">
        <v>73</v>
      </c>
      <c r="AE1212" s="72" t="str">
        <f>VLOOKUP(AD1212,cs_lookup!$A$2:$B$54,2,FALSE)</f>
        <v>X</v>
      </c>
    </row>
    <row r="1213" spans="1:31" x14ac:dyDescent="0.25">
      <c r="A1213" s="18">
        <v>0.46082135910566935</v>
      </c>
      <c r="B1213" s="18">
        <v>0.36735013415646156</v>
      </c>
      <c r="C1213" s="18">
        <v>0.16807596145005668</v>
      </c>
      <c r="D1213" s="3">
        <v>2.1700383027833863</v>
      </c>
      <c r="E1213" s="4">
        <v>2.7221985430773805</v>
      </c>
      <c r="F1213" s="4">
        <v>5.949690790834163</v>
      </c>
      <c r="G1213" s="28">
        <v>2.8127428127428189E-2</v>
      </c>
      <c r="H1213" s="8">
        <v>1.0281274281274282</v>
      </c>
      <c r="I1213" s="5">
        <v>2.1106705680790645</v>
      </c>
      <c r="J1213" s="5">
        <v>2.6477248525850881</v>
      </c>
      <c r="K1213" s="5">
        <v>5.786919625002696</v>
      </c>
      <c r="L1213">
        <v>1.98</v>
      </c>
      <c r="M1213">
        <v>3.9</v>
      </c>
      <c r="N1213">
        <v>3.75</v>
      </c>
      <c r="O1213" s="5">
        <v>2.0356923076923077</v>
      </c>
      <c r="P1213" s="5">
        <v>4.0096969696969698</v>
      </c>
      <c r="Q1213" s="5">
        <v>3.8554778554778557</v>
      </c>
      <c r="R1213" s="6">
        <v>0.49123337363966141</v>
      </c>
      <c r="S1213" s="6">
        <v>0.24939540507859734</v>
      </c>
      <c r="T1213" s="6">
        <v>0.25937122128174123</v>
      </c>
      <c r="U1213">
        <v>0.93809049595172556</v>
      </c>
      <c r="V1213">
        <v>1.4729627197449393</v>
      </c>
      <c r="W1213">
        <v>0.6480131474088433</v>
      </c>
      <c r="X1213" t="s">
        <v>315</v>
      </c>
      <c r="Y1213" t="s">
        <v>310</v>
      </c>
      <c r="Z1213" t="s">
        <v>268</v>
      </c>
      <c r="AA1213" s="67" t="s">
        <v>84</v>
      </c>
      <c r="AB1213" s="66" t="s">
        <v>78</v>
      </c>
      <c r="AC1213" s="20" t="s">
        <v>612</v>
      </c>
      <c r="AD1213" s="26" t="s">
        <v>94</v>
      </c>
      <c r="AE1213" s="72" t="str">
        <f>VLOOKUP(AD1213,cs_lookup!$A$2:$B$54,2,FALSE)</f>
        <v>1</v>
      </c>
    </row>
    <row r="1214" spans="1:31" x14ac:dyDescent="0.25">
      <c r="A1214" s="18">
        <v>0.7953536542201769</v>
      </c>
      <c r="B1214" s="18">
        <v>0.12702245109185445</v>
      </c>
      <c r="C1214" s="18">
        <v>5.637343153509327E-2</v>
      </c>
      <c r="D1214" s="3">
        <v>1.2573023266995276</v>
      </c>
      <c r="E1214" s="4">
        <v>7.8726240235819764</v>
      </c>
      <c r="F1214" s="4">
        <v>17.738852732026533</v>
      </c>
      <c r="G1214" s="28">
        <v>2.735829810763879E-2</v>
      </c>
      <c r="H1214" s="8">
        <v>1.0273582981076388</v>
      </c>
      <c r="I1214" s="5">
        <v>1.223820675820148</v>
      </c>
      <c r="J1214" s="5">
        <v>7.6629779874101356</v>
      </c>
      <c r="K1214" s="5">
        <v>17.266471458595248</v>
      </c>
      <c r="L1214">
        <v>2.4900000000000002</v>
      </c>
      <c r="M1214">
        <v>3.53</v>
      </c>
      <c r="N1214">
        <v>2.92</v>
      </c>
      <c r="O1214" s="5">
        <v>2.5581221622880208</v>
      </c>
      <c r="P1214" s="5">
        <v>3.6265747923199649</v>
      </c>
      <c r="Q1214" s="5">
        <v>2.999886230474305</v>
      </c>
      <c r="R1214" s="6">
        <v>0.39091174563203257</v>
      </c>
      <c r="S1214" s="6">
        <v>0.27574227949681623</v>
      </c>
      <c r="T1214" s="6">
        <v>0.33334597487115114</v>
      </c>
      <c r="U1214">
        <v>2.034611809717398</v>
      </c>
      <c r="V1214">
        <v>0.46065641918841493</v>
      </c>
      <c r="W1214">
        <v>0.16911388102671226</v>
      </c>
      <c r="X1214" t="s">
        <v>383</v>
      </c>
      <c r="Y1214" t="s">
        <v>381</v>
      </c>
      <c r="Z1214" t="s">
        <v>268</v>
      </c>
      <c r="AA1214" s="67" t="s">
        <v>84</v>
      </c>
      <c r="AB1214" s="66" t="s">
        <v>89</v>
      </c>
      <c r="AC1214" s="20" t="s">
        <v>612</v>
      </c>
      <c r="AD1214" s="26" t="s">
        <v>75</v>
      </c>
      <c r="AE1214" s="72" t="str">
        <f>VLOOKUP(AD1214,cs_lookup!$A$2:$B$54,2,FALSE)</f>
        <v>X</v>
      </c>
    </row>
    <row r="1215" spans="1:31" x14ac:dyDescent="0.25">
      <c r="A1215" s="18">
        <v>0.22535922456256854</v>
      </c>
      <c r="B1215" s="18">
        <v>0.19990818480262362</v>
      </c>
      <c r="C1215" s="18">
        <v>0.51515839608513447</v>
      </c>
      <c r="D1215" s="3">
        <v>4.4373599613729624</v>
      </c>
      <c r="E1215" s="4">
        <v>5.0022964341721936</v>
      </c>
      <c r="F1215" s="4">
        <v>1.9411505424338287</v>
      </c>
      <c r="G1215" s="28">
        <v>2.7046332252364413E-2</v>
      </c>
      <c r="H1215" s="8">
        <v>1.0270463322523644</v>
      </c>
      <c r="I1215" s="5">
        <v>4.3205061174227728</v>
      </c>
      <c r="J1215" s="5">
        <v>4.8705655013653626</v>
      </c>
      <c r="K1215" s="5">
        <v>1.8900321061239638</v>
      </c>
      <c r="L1215">
        <v>2.3199999999999998</v>
      </c>
      <c r="M1215">
        <v>3.59</v>
      </c>
      <c r="N1215">
        <v>3.15</v>
      </c>
      <c r="O1215" s="5">
        <v>2.3827474908254853</v>
      </c>
      <c r="P1215" s="5">
        <v>3.687096332785988</v>
      </c>
      <c r="Q1215" s="5">
        <v>3.2351959465949478</v>
      </c>
      <c r="R1215" s="6">
        <v>0.41968358118113364</v>
      </c>
      <c r="S1215" s="6">
        <v>0.27121613045688858</v>
      </c>
      <c r="T1215" s="6">
        <v>0.30910028836197778</v>
      </c>
      <c r="U1215">
        <v>0.53697412686083734</v>
      </c>
      <c r="V1215">
        <v>0.7370807350796571</v>
      </c>
      <c r="W1215">
        <v>1.6666383548689818</v>
      </c>
      <c r="X1215" t="s">
        <v>382</v>
      </c>
      <c r="Y1215" t="s">
        <v>384</v>
      </c>
      <c r="Z1215" t="s">
        <v>268</v>
      </c>
      <c r="AA1215" s="26" t="s">
        <v>85</v>
      </c>
      <c r="AB1215" s="72" t="s">
        <v>79</v>
      </c>
      <c r="AC1215" s="20" t="s">
        <v>612</v>
      </c>
      <c r="AD1215" s="26" t="s">
        <v>78</v>
      </c>
      <c r="AE1215" s="72" t="str">
        <f>VLOOKUP(AD1215,cs_lookup!$A$2:$B$54,2,FALSE)</f>
        <v>1</v>
      </c>
    </row>
    <row r="1216" spans="1:31" x14ac:dyDescent="0.25">
      <c r="A1216" s="18">
        <v>0.47976011787295803</v>
      </c>
      <c r="B1216" s="18">
        <v>0.24688991100438884</v>
      </c>
      <c r="C1216" s="18">
        <v>0.25728471001608016</v>
      </c>
      <c r="D1216" s="3">
        <v>2.0843750089806403</v>
      </c>
      <c r="E1216" s="4">
        <v>4.0503882719704309</v>
      </c>
      <c r="F1216" s="4">
        <v>3.8867447658957288</v>
      </c>
      <c r="G1216" s="28">
        <v>3.2974440456745802E-2</v>
      </c>
      <c r="H1216" s="8">
        <v>1.0329744404567458</v>
      </c>
      <c r="I1216" s="5">
        <v>2.0178379322328648</v>
      </c>
      <c r="J1216" s="5">
        <v>3.9210924426934404</v>
      </c>
      <c r="K1216" s="5">
        <v>3.76267273774668</v>
      </c>
      <c r="L1216">
        <v>3.01</v>
      </c>
      <c r="M1216">
        <v>2.99</v>
      </c>
      <c r="N1216">
        <v>2.73</v>
      </c>
      <c r="O1216" s="5">
        <v>3.1092530657748045</v>
      </c>
      <c r="P1216" s="5">
        <v>3.0885935769656703</v>
      </c>
      <c r="Q1216" s="5">
        <v>2.820020222446916</v>
      </c>
      <c r="R1216" s="6">
        <v>0.32162065256364292</v>
      </c>
      <c r="S1216" s="6">
        <v>0.32377196127644314</v>
      </c>
      <c r="T1216" s="6">
        <v>0.35460738615991394</v>
      </c>
      <c r="U1216">
        <v>1.4916956173329763</v>
      </c>
      <c r="V1216">
        <v>0.76254259334578123</v>
      </c>
      <c r="W1216">
        <v>0.72554808517173675</v>
      </c>
      <c r="X1216" t="s">
        <v>513</v>
      </c>
      <c r="Y1216" t="s">
        <v>317</v>
      </c>
      <c r="Z1216" t="s">
        <v>279</v>
      </c>
      <c r="AA1216" s="67" t="s">
        <v>84</v>
      </c>
      <c r="AB1216" s="66" t="s">
        <v>86</v>
      </c>
      <c r="AC1216" s="20" t="s">
        <v>612</v>
      </c>
      <c r="AD1216" s="26" t="s">
        <v>77</v>
      </c>
      <c r="AE1216" s="72" t="str">
        <f>VLOOKUP(AD1216,cs_lookup!$A$2:$B$54,2,FALSE)</f>
        <v>2</v>
      </c>
    </row>
    <row r="1217" spans="1:31" x14ac:dyDescent="0.25">
      <c r="A1217" s="18">
        <v>0.6348560008813644</v>
      </c>
      <c r="B1217" s="18">
        <v>0.22890282206932883</v>
      </c>
      <c r="C1217" s="18">
        <v>0.1320172549661443</v>
      </c>
      <c r="D1217" s="3">
        <v>1.575160349136985</v>
      </c>
      <c r="E1217" s="4">
        <v>4.3686661045058042</v>
      </c>
      <c r="F1217" s="4">
        <v>7.5747674064003911</v>
      </c>
      <c r="G1217" s="28">
        <v>3.6856154843722955E-2</v>
      </c>
      <c r="H1217" s="8">
        <v>1.036856154843723</v>
      </c>
      <c r="I1217" s="5">
        <v>1.519169599156593</v>
      </c>
      <c r="J1217" s="5">
        <v>4.2133772212253087</v>
      </c>
      <c r="K1217" s="5">
        <v>7.3055142422741133</v>
      </c>
      <c r="L1217">
        <v>1.72</v>
      </c>
      <c r="M1217">
        <v>3.65</v>
      </c>
      <c r="N1217">
        <v>5.51</v>
      </c>
      <c r="O1217" s="5">
        <v>1.7833925863312035</v>
      </c>
      <c r="P1217" s="5">
        <v>3.7845249651795885</v>
      </c>
      <c r="Q1217" s="5">
        <v>5.7130774131889135</v>
      </c>
      <c r="R1217" s="6">
        <v>0.56072903277970931</v>
      </c>
      <c r="S1217" s="6">
        <v>0.26423395517290416</v>
      </c>
      <c r="T1217" s="6">
        <v>0.17503701204738659</v>
      </c>
      <c r="U1217">
        <v>1.1321974853597012</v>
      </c>
      <c r="V1217">
        <v>0.8662884447214364</v>
      </c>
      <c r="W1217">
        <v>0.75422479749828086</v>
      </c>
      <c r="X1217" t="s">
        <v>389</v>
      </c>
      <c r="Y1217" t="s">
        <v>394</v>
      </c>
      <c r="Z1217" t="s">
        <v>279</v>
      </c>
      <c r="AA1217" s="67" t="s">
        <v>84</v>
      </c>
      <c r="AB1217" s="66" t="s">
        <v>86</v>
      </c>
      <c r="AC1217" s="20" t="s">
        <v>612</v>
      </c>
      <c r="AD1217" s="26" t="s">
        <v>87</v>
      </c>
      <c r="AE1217" s="72" t="str">
        <f>VLOOKUP(AD1217,cs_lookup!$A$2:$B$54,2,FALSE)</f>
        <v>2</v>
      </c>
    </row>
    <row r="1218" spans="1:31" x14ac:dyDescent="0.25">
      <c r="A1218" s="18">
        <v>0.19712122501340848</v>
      </c>
      <c r="B1218" s="18">
        <v>0.32642913052818839</v>
      </c>
      <c r="C1218" s="18">
        <v>0.43581505869005538</v>
      </c>
      <c r="D1218" s="3">
        <v>5.0730204214791099</v>
      </c>
      <c r="E1218" s="4">
        <v>3.0634520834029737</v>
      </c>
      <c r="F1218" s="4">
        <v>2.294551278254898</v>
      </c>
      <c r="G1218" s="28">
        <v>3.1859613254962005E-2</v>
      </c>
      <c r="H1218" s="8">
        <v>1.031859613254962</v>
      </c>
      <c r="I1218" s="5">
        <v>4.916386256727753</v>
      </c>
      <c r="J1218" s="5">
        <v>2.9688651867470908</v>
      </c>
      <c r="K1218" s="5">
        <v>2.2237049001431726</v>
      </c>
      <c r="L1218">
        <v>3</v>
      </c>
      <c r="M1218">
        <v>3.01</v>
      </c>
      <c r="N1218">
        <v>2.73</v>
      </c>
      <c r="O1218" s="5">
        <v>3.0955788397648858</v>
      </c>
      <c r="P1218" s="5">
        <v>3.1058974358974356</v>
      </c>
      <c r="Q1218" s="5">
        <v>2.816976744186046</v>
      </c>
      <c r="R1218" s="6">
        <v>0.32304136052175353</v>
      </c>
      <c r="S1218" s="6">
        <v>0.32196813341038555</v>
      </c>
      <c r="T1218" s="6">
        <v>0.35499050606786103</v>
      </c>
      <c r="U1218">
        <v>0.61020429302004009</v>
      </c>
      <c r="V1218">
        <v>1.0138553995097297</v>
      </c>
      <c r="W1218">
        <v>1.2276808850959628</v>
      </c>
      <c r="X1218" t="s">
        <v>390</v>
      </c>
      <c r="Y1218" t="s">
        <v>514</v>
      </c>
      <c r="Z1218" t="s">
        <v>279</v>
      </c>
      <c r="AA1218" s="67" t="s">
        <v>90</v>
      </c>
      <c r="AB1218" s="66" t="s">
        <v>75</v>
      </c>
      <c r="AC1218" s="20" t="s">
        <v>612</v>
      </c>
      <c r="AD1218" s="26" t="s">
        <v>74</v>
      </c>
      <c r="AE1218" s="72" t="str">
        <f>VLOOKUP(AD1218,cs_lookup!$A$2:$B$54,2,FALSE)</f>
        <v>X</v>
      </c>
    </row>
    <row r="1219" spans="1:31" x14ac:dyDescent="0.25">
      <c r="A1219" s="18">
        <v>0.40049762760814872</v>
      </c>
      <c r="B1219" s="18">
        <v>0.28604939672618701</v>
      </c>
      <c r="C1219" s="18">
        <v>0.29389841140106793</v>
      </c>
      <c r="D1219" s="3">
        <v>2.4968936919107323</v>
      </c>
      <c r="E1219" s="4">
        <v>3.4958996992999176</v>
      </c>
      <c r="F1219" s="4">
        <v>3.4025362547310669</v>
      </c>
      <c r="G1219" s="28">
        <v>3.0957793439915227E-2</v>
      </c>
      <c r="H1219" s="8">
        <v>1.0309577934399152</v>
      </c>
      <c r="I1219" s="5">
        <v>2.4219165011397266</v>
      </c>
      <c r="J1219" s="5">
        <v>3.3909241692964227</v>
      </c>
      <c r="K1219" s="5">
        <v>3.3003642597027114</v>
      </c>
      <c r="L1219">
        <v>1.81</v>
      </c>
      <c r="M1219">
        <v>3.77</v>
      </c>
      <c r="N1219">
        <v>4.6900000000000004</v>
      </c>
      <c r="O1219" s="5">
        <v>1.8660336061262466</v>
      </c>
      <c r="P1219" s="5">
        <v>3.8867108812684803</v>
      </c>
      <c r="Q1219" s="5">
        <v>4.8351920512332027</v>
      </c>
      <c r="R1219" s="6">
        <v>0.53589602926601576</v>
      </c>
      <c r="S1219" s="6">
        <v>0.25728695304283516</v>
      </c>
      <c r="T1219" s="6">
        <v>0.20681701769114894</v>
      </c>
      <c r="U1219">
        <v>0.74734203229064033</v>
      </c>
      <c r="V1219">
        <v>1.1117913028359556</v>
      </c>
      <c r="W1219">
        <v>1.4210552626765096</v>
      </c>
      <c r="X1219" t="s">
        <v>411</v>
      </c>
      <c r="Y1219" t="s">
        <v>540</v>
      </c>
      <c r="Z1219" t="s">
        <v>283</v>
      </c>
      <c r="AA1219" s="67" t="s">
        <v>90</v>
      </c>
      <c r="AB1219" s="66" t="s">
        <v>75</v>
      </c>
      <c r="AC1219" s="20" t="s">
        <v>612</v>
      </c>
      <c r="AD1219" s="26" t="s">
        <v>75</v>
      </c>
      <c r="AE1219" s="72" t="str">
        <f>VLOOKUP(AD1219,cs_lookup!$A$2:$B$54,2,FALSE)</f>
        <v>X</v>
      </c>
    </row>
    <row r="1220" spans="1:31" x14ac:dyDescent="0.25">
      <c r="A1220" s="18">
        <v>0.79475031853970146</v>
      </c>
      <c r="B1220" s="18">
        <v>0.15850233729224075</v>
      </c>
      <c r="C1220" s="18">
        <v>4.3467818032481891E-2</v>
      </c>
      <c r="D1220" s="3">
        <v>1.2582568093051294</v>
      </c>
      <c r="E1220" s="4">
        <v>6.3090552296161855</v>
      </c>
      <c r="F1220" s="4">
        <v>23.005525587981825</v>
      </c>
      <c r="G1220" s="28">
        <v>3.2668787385768505E-2</v>
      </c>
      <c r="H1220" s="8">
        <v>1.0326687873857685</v>
      </c>
      <c r="I1220" s="5">
        <v>1.2184514770611432</v>
      </c>
      <c r="J1220" s="5">
        <v>6.1094663716792921</v>
      </c>
      <c r="K1220" s="5">
        <v>22.277738873294499</v>
      </c>
      <c r="L1220">
        <v>1.48</v>
      </c>
      <c r="M1220">
        <v>4.5</v>
      </c>
      <c r="N1220">
        <v>7.42</v>
      </c>
      <c r="O1220" s="5">
        <v>1.5283498053309374</v>
      </c>
      <c r="P1220" s="5">
        <v>4.6470095432359582</v>
      </c>
      <c r="Q1220" s="5">
        <v>7.6624024024024022</v>
      </c>
      <c r="R1220" s="6">
        <v>0.65430047264831981</v>
      </c>
      <c r="S1220" s="6">
        <v>0.21519215544878076</v>
      </c>
      <c r="T1220" s="6">
        <v>0.13050737190289938</v>
      </c>
      <c r="U1220">
        <v>1.2146564946268532</v>
      </c>
      <c r="V1220">
        <v>0.73656187402224749</v>
      </c>
      <c r="W1220">
        <v>0.33306791331927971</v>
      </c>
      <c r="X1220" t="s">
        <v>413</v>
      </c>
      <c r="Y1220" t="s">
        <v>414</v>
      </c>
      <c r="Z1220" t="s">
        <v>283</v>
      </c>
      <c r="AA1220" s="67" t="s">
        <v>84</v>
      </c>
      <c r="AB1220" s="66" t="s">
        <v>94</v>
      </c>
      <c r="AC1220" s="20" t="s">
        <v>612</v>
      </c>
      <c r="AD1220" s="26" t="s">
        <v>86</v>
      </c>
      <c r="AE1220" s="72" t="str">
        <f>VLOOKUP(AD1220,cs_lookup!$A$2:$B$54,2,FALSE)</f>
        <v>1</v>
      </c>
    </row>
    <row r="1221" spans="1:31" x14ac:dyDescent="0.25">
      <c r="A1221" s="18">
        <v>0.16024619666989054</v>
      </c>
      <c r="B1221" s="18">
        <v>0.29029824392158238</v>
      </c>
      <c r="C1221" s="18">
        <v>0.49173921600919923</v>
      </c>
      <c r="D1221" s="3">
        <v>6.2403977178941368</v>
      </c>
      <c r="E1221" s="4">
        <v>3.4447332043459684</v>
      </c>
      <c r="F1221" s="4">
        <v>2.0335982314277992</v>
      </c>
      <c r="G1221" s="28">
        <v>4.5223901379125131E-2</v>
      </c>
      <c r="H1221" s="8">
        <v>1.0452239013791251</v>
      </c>
      <c r="I1221" s="5">
        <v>5.9703932426920368</v>
      </c>
      <c r="J1221" s="5">
        <v>3.2956892774847577</v>
      </c>
      <c r="K1221" s="5">
        <v>1.945610149887081</v>
      </c>
      <c r="L1221">
        <v>8.43</v>
      </c>
      <c r="M1221">
        <v>4.71</v>
      </c>
      <c r="N1221">
        <v>1.4</v>
      </c>
      <c r="O1221" s="5">
        <v>8.8112374886260252</v>
      </c>
      <c r="P1221" s="5">
        <v>4.9230045754956793</v>
      </c>
      <c r="Q1221" s="5">
        <v>1.4633134619307751</v>
      </c>
      <c r="R1221" s="6">
        <v>0.1134914365083053</v>
      </c>
      <c r="S1221" s="6">
        <v>0.20312798508811333</v>
      </c>
      <c r="T1221" s="6">
        <v>0.68338057840358135</v>
      </c>
      <c r="U1221">
        <v>1.4119672955074785</v>
      </c>
      <c r="V1221">
        <v>1.4291395830843108</v>
      </c>
      <c r="W1221">
        <v>0.71956861454554644</v>
      </c>
      <c r="X1221" t="s">
        <v>537</v>
      </c>
      <c r="Y1221" t="s">
        <v>525</v>
      </c>
      <c r="Z1221" t="s">
        <v>277</v>
      </c>
      <c r="AA1221" s="67" t="s">
        <v>90</v>
      </c>
      <c r="AB1221" s="66" t="s">
        <v>75</v>
      </c>
      <c r="AC1221" s="20" t="s">
        <v>612</v>
      </c>
      <c r="AD1221" s="26" t="s">
        <v>91</v>
      </c>
      <c r="AE1221" s="72" t="str">
        <f>VLOOKUP(AD1221,cs_lookup!$A$2:$B$54,2,FALSE)</f>
        <v>2</v>
      </c>
    </row>
    <row r="1222" spans="1:31" x14ac:dyDescent="0.25">
      <c r="A1222" s="18">
        <v>0.63854459722412271</v>
      </c>
      <c r="B1222" s="18">
        <v>0.23908613557013661</v>
      </c>
      <c r="C1222" s="18">
        <v>0.11928685764206413</v>
      </c>
      <c r="D1222" s="3">
        <v>1.5660613281314948</v>
      </c>
      <c r="E1222" s="4">
        <v>4.1825930124109902</v>
      </c>
      <c r="F1222" s="4">
        <v>8.383153180215638</v>
      </c>
      <c r="G1222" s="28">
        <v>4.1104816354689433E-2</v>
      </c>
      <c r="H1222" s="8">
        <v>1.0411048163546894</v>
      </c>
      <c r="I1222" s="5">
        <v>1.5042302211365048</v>
      </c>
      <c r="J1222" s="5">
        <v>4.0174562125798881</v>
      </c>
      <c r="K1222" s="5">
        <v>8.0521702027739135</v>
      </c>
      <c r="L1222">
        <v>1.74</v>
      </c>
      <c r="M1222">
        <v>3.71</v>
      </c>
      <c r="N1222">
        <v>5.08</v>
      </c>
      <c r="O1222" s="5">
        <v>1.8115223804571596</v>
      </c>
      <c r="P1222" s="5">
        <v>3.8624988686758979</v>
      </c>
      <c r="Q1222" s="5">
        <v>5.2888124670818222</v>
      </c>
      <c r="R1222" s="6">
        <v>0.55202188545285202</v>
      </c>
      <c r="S1222" s="6">
        <v>0.25889975220699796</v>
      </c>
      <c r="T1222" s="6">
        <v>0.1890783623401501</v>
      </c>
      <c r="U1222">
        <v>1.1567378287915009</v>
      </c>
      <c r="V1222">
        <v>0.9234699281557448</v>
      </c>
      <c r="W1222">
        <v>0.63088581985636338</v>
      </c>
      <c r="X1222" t="s">
        <v>526</v>
      </c>
      <c r="Y1222" t="s">
        <v>532</v>
      </c>
      <c r="Z1222" t="s">
        <v>277</v>
      </c>
      <c r="AA1222" s="67" t="s">
        <v>84</v>
      </c>
      <c r="AB1222" s="66" t="s">
        <v>86</v>
      </c>
      <c r="AC1222" s="20" t="s">
        <v>612</v>
      </c>
      <c r="AD1222" s="26" t="s">
        <v>75</v>
      </c>
      <c r="AE1222" s="72" t="str">
        <f>VLOOKUP(AD1222,cs_lookup!$A$2:$B$54,2,FALSE)</f>
        <v>X</v>
      </c>
    </row>
    <row r="1223" spans="1:31" x14ac:dyDescent="0.25">
      <c r="A1223" s="18">
        <v>0.45909633388242782</v>
      </c>
      <c r="B1223" s="18">
        <v>0.27934118309965805</v>
      </c>
      <c r="C1223" s="18">
        <v>0.2477478451058524</v>
      </c>
      <c r="D1223" s="3">
        <v>2.1781920834421098</v>
      </c>
      <c r="E1223" s="4">
        <v>3.5798516670677913</v>
      </c>
      <c r="F1223" s="4">
        <v>4.0363620501834898</v>
      </c>
      <c r="G1223" s="28">
        <v>2.7019908840729245E-2</v>
      </c>
      <c r="H1223" s="8">
        <v>1.0270199088407292</v>
      </c>
      <c r="I1223" s="5">
        <v>2.1208859387164081</v>
      </c>
      <c r="J1223" s="5">
        <v>3.4856692029550098</v>
      </c>
      <c r="K1223" s="5">
        <v>3.9301692357060731</v>
      </c>
      <c r="L1223">
        <v>2.56</v>
      </c>
      <c r="M1223">
        <v>3.23</v>
      </c>
      <c r="N1223">
        <v>3.06</v>
      </c>
      <c r="O1223" s="5">
        <v>2.6291709666322669</v>
      </c>
      <c r="P1223" s="5">
        <v>3.3172743055555554</v>
      </c>
      <c r="Q1223" s="5">
        <v>3.1426809210526314</v>
      </c>
      <c r="R1223" s="6">
        <v>0.38034803087792751</v>
      </c>
      <c r="S1223" s="6">
        <v>0.30145230930262989</v>
      </c>
      <c r="T1223" s="6">
        <v>0.31819965981944265</v>
      </c>
      <c r="U1223">
        <v>1.2070427519309928</v>
      </c>
      <c r="V1223">
        <v>0.92665132917998538</v>
      </c>
      <c r="W1223">
        <v>0.77859242604606482</v>
      </c>
      <c r="X1223" t="s">
        <v>558</v>
      </c>
      <c r="Y1223" t="s">
        <v>553</v>
      </c>
      <c r="Z1223" t="s">
        <v>272</v>
      </c>
      <c r="AA1223" s="67" t="s">
        <v>90</v>
      </c>
      <c r="AB1223" s="66" t="s">
        <v>75</v>
      </c>
      <c r="AC1223" s="20" t="s">
        <v>612</v>
      </c>
      <c r="AD1223" s="26" t="s">
        <v>79</v>
      </c>
      <c r="AE1223" s="72" t="str">
        <f>VLOOKUP(AD1223,cs_lookup!$A$2:$B$54,2,FALSE)</f>
        <v>2</v>
      </c>
    </row>
    <row r="1224" spans="1:31" x14ac:dyDescent="0.25">
      <c r="A1224" s="18">
        <v>0.47270944941508963</v>
      </c>
      <c r="B1224" s="18">
        <v>0.34109621462897238</v>
      </c>
      <c r="C1224" s="18">
        <v>0.18108316307549588</v>
      </c>
      <c r="D1224" s="3">
        <v>2.1154643750772424</v>
      </c>
      <c r="E1224" s="4">
        <v>2.9317241209719977</v>
      </c>
      <c r="F1224" s="4">
        <v>5.5223245663269491</v>
      </c>
      <c r="G1224" s="28">
        <v>2.7481253452560583E-2</v>
      </c>
      <c r="H1224" s="8">
        <v>1.0274812534525606</v>
      </c>
      <c r="I1224" s="5">
        <v>2.0588836710828753</v>
      </c>
      <c r="J1224" s="5">
        <v>2.8533115432722171</v>
      </c>
      <c r="K1224" s="5">
        <v>5.3746231843848609</v>
      </c>
      <c r="L1224">
        <v>2.59</v>
      </c>
      <c r="M1224">
        <v>3.27</v>
      </c>
      <c r="N1224">
        <v>2.98</v>
      </c>
      <c r="O1224" s="5">
        <v>2.6611764464421319</v>
      </c>
      <c r="P1224" s="5">
        <v>3.3598636987898733</v>
      </c>
      <c r="Q1224" s="5">
        <v>3.0618941352886306</v>
      </c>
      <c r="R1224" s="6">
        <v>0.37577365504529137</v>
      </c>
      <c r="S1224" s="6">
        <v>0.29763112127440505</v>
      </c>
      <c r="T1224" s="6">
        <v>0.32659522368030358</v>
      </c>
      <c r="U1224">
        <v>1.2579632527940652</v>
      </c>
      <c r="V1224">
        <v>1.1460367893265238</v>
      </c>
      <c r="W1224">
        <v>0.55445747502037546</v>
      </c>
      <c r="X1224" t="s">
        <v>554</v>
      </c>
      <c r="Y1224" t="s">
        <v>552</v>
      </c>
      <c r="Z1224" t="s">
        <v>272</v>
      </c>
      <c r="AA1224" s="67" t="s">
        <v>90</v>
      </c>
      <c r="AB1224" s="66" t="s">
        <v>75</v>
      </c>
      <c r="AC1224" s="20" t="s">
        <v>612</v>
      </c>
      <c r="AD1224" s="26" t="s">
        <v>109</v>
      </c>
      <c r="AE1224" s="72" t="str">
        <f>VLOOKUP(AD1224,cs_lookup!$A$2:$B$54,2,FALSE)</f>
        <v>1</v>
      </c>
    </row>
    <row r="1225" spans="1:31" x14ac:dyDescent="0.25">
      <c r="A1225" s="18">
        <v>0.82525290809040486</v>
      </c>
      <c r="B1225" s="18">
        <v>7.83067082664341E-2</v>
      </c>
      <c r="C1225" s="18">
        <v>1.5745309169742143E-2</v>
      </c>
      <c r="D1225" s="3">
        <v>1.2117497438620985</v>
      </c>
      <c r="E1225" s="4">
        <v>12.770298000492591</v>
      </c>
      <c r="F1225" s="4">
        <v>63.510978998221653</v>
      </c>
      <c r="G1225" s="28">
        <v>3.1122247041904805E-2</v>
      </c>
      <c r="H1225" s="8">
        <v>1.0311222470419048</v>
      </c>
      <c r="I1225" s="5">
        <v>1.1751756373585964</v>
      </c>
      <c r="J1225" s="5">
        <v>12.384853529373618</v>
      </c>
      <c r="K1225" s="5">
        <v>61.594034248046405</v>
      </c>
      <c r="L1225">
        <v>1.33</v>
      </c>
      <c r="M1225">
        <v>5.66</v>
      </c>
      <c r="N1225">
        <v>9.75</v>
      </c>
      <c r="O1225" s="5">
        <v>1.3713925885657334</v>
      </c>
      <c r="P1225" s="5">
        <v>5.8361519182571815</v>
      </c>
      <c r="Q1225" s="5">
        <v>10.053441908658572</v>
      </c>
      <c r="R1225" s="6">
        <v>0.72918579868208766</v>
      </c>
      <c r="S1225" s="6">
        <v>0.17134577954897112</v>
      </c>
      <c r="T1225" s="6">
        <v>9.946842176894119E-2</v>
      </c>
      <c r="U1225">
        <v>1.1317457218474996</v>
      </c>
      <c r="V1225">
        <v>0.45700984566155484</v>
      </c>
      <c r="W1225">
        <v>0.15829455107187176</v>
      </c>
      <c r="X1225" t="s">
        <v>335</v>
      </c>
      <c r="Y1225" t="s">
        <v>556</v>
      </c>
      <c r="Z1225" t="s">
        <v>272</v>
      </c>
      <c r="AA1225" s="67" t="s">
        <v>84</v>
      </c>
      <c r="AB1225" s="66" t="s">
        <v>88</v>
      </c>
      <c r="AC1225" s="20" t="s">
        <v>612</v>
      </c>
      <c r="AD1225" s="26" t="s">
        <v>79</v>
      </c>
      <c r="AE1225" s="72" t="str">
        <f>VLOOKUP(AD1225,cs_lookup!$A$2:$B$54,2,FALSE)</f>
        <v>2</v>
      </c>
    </row>
    <row r="1226" spans="1:31" x14ac:dyDescent="0.25">
      <c r="A1226" s="18">
        <v>0.46397424353312239</v>
      </c>
      <c r="B1226" s="18">
        <v>0.2344984189929161</v>
      </c>
      <c r="C1226" s="18">
        <v>0.28224790024521818</v>
      </c>
      <c r="D1226" s="3">
        <v>2.1552920532508213</v>
      </c>
      <c r="E1226" s="4">
        <v>4.2644210749677116</v>
      </c>
      <c r="F1226" s="4">
        <v>3.5429847277205453</v>
      </c>
      <c r="G1226" s="28">
        <v>2.9703274063026752E-2</v>
      </c>
      <c r="H1226" s="8">
        <v>1.0297032740630268</v>
      </c>
      <c r="I1226" s="5">
        <v>2.0931195496217279</v>
      </c>
      <c r="J1226" s="5">
        <v>4.1414077068445758</v>
      </c>
      <c r="K1226" s="5">
        <v>3.4407822301472879</v>
      </c>
      <c r="L1226">
        <v>1.86</v>
      </c>
      <c r="M1226">
        <v>3.92</v>
      </c>
      <c r="N1226">
        <v>4.22</v>
      </c>
      <c r="O1226" s="5">
        <v>1.9152480897572299</v>
      </c>
      <c r="P1226" s="5">
        <v>4.0364368343270645</v>
      </c>
      <c r="Q1226" s="5">
        <v>4.3453478165459725</v>
      </c>
      <c r="R1226" s="6">
        <v>0.52212556970974788</v>
      </c>
      <c r="S1226" s="6">
        <v>0.24774325501533959</v>
      </c>
      <c r="T1226" s="6">
        <v>0.23013117527491261</v>
      </c>
      <c r="U1226">
        <v>0.88862578362336853</v>
      </c>
      <c r="V1226">
        <v>0.94653805601446783</v>
      </c>
      <c r="W1226">
        <v>1.2264652970552443</v>
      </c>
      <c r="X1226" t="s">
        <v>555</v>
      </c>
      <c r="Y1226" t="s">
        <v>528</v>
      </c>
      <c r="Z1226" t="s">
        <v>272</v>
      </c>
      <c r="AA1226" s="67" t="s">
        <v>84</v>
      </c>
      <c r="AB1226" s="66" t="s">
        <v>86</v>
      </c>
      <c r="AC1226" s="20" t="s">
        <v>612</v>
      </c>
      <c r="AD1226" s="26" t="s">
        <v>75</v>
      </c>
      <c r="AE1226" s="72" t="str">
        <f>VLOOKUP(AD1226,cs_lookup!$A$2:$B$54,2,FALSE)</f>
        <v>X</v>
      </c>
    </row>
    <row r="1227" spans="1:31" x14ac:dyDescent="0.25">
      <c r="A1227" s="18">
        <v>0.60997922753861455</v>
      </c>
      <c r="B1227" s="18">
        <v>0.23609460985573852</v>
      </c>
      <c r="C1227" s="18">
        <v>0.14865352322803174</v>
      </c>
      <c r="D1227" s="3">
        <v>1.6394000891394211</v>
      </c>
      <c r="E1227" s="4">
        <v>4.2355901331717503</v>
      </c>
      <c r="F1227" s="4">
        <v>6.7270521295752852</v>
      </c>
      <c r="G1227" s="28">
        <v>3.0207638518527258E-2</v>
      </c>
      <c r="H1227" s="8">
        <v>1.0302076385185273</v>
      </c>
      <c r="I1227" s="5">
        <v>1.5913297745461612</v>
      </c>
      <c r="J1227" s="5">
        <v>4.1113946109569417</v>
      </c>
      <c r="K1227" s="5">
        <v>6.5298022243836291</v>
      </c>
      <c r="L1227">
        <v>1.48</v>
      </c>
      <c r="M1227">
        <v>4.83</v>
      </c>
      <c r="N1227">
        <v>6.78</v>
      </c>
      <c r="O1227" s="5">
        <v>1.5247073050074202</v>
      </c>
      <c r="P1227" s="5">
        <v>4.9759028940444869</v>
      </c>
      <c r="Q1227" s="5">
        <v>6.9848077891556146</v>
      </c>
      <c r="R1227" s="6">
        <v>0.65586358556544944</v>
      </c>
      <c r="S1227" s="6">
        <v>0.20096855209872982</v>
      </c>
      <c r="T1227" s="6">
        <v>0.14316786233582082</v>
      </c>
      <c r="U1227">
        <v>0.93003978413090904</v>
      </c>
      <c r="V1227">
        <v>1.1747838524494734</v>
      </c>
      <c r="W1227">
        <v>1.0383162869285811</v>
      </c>
      <c r="X1227" t="s">
        <v>560</v>
      </c>
      <c r="Y1227" t="s">
        <v>561</v>
      </c>
      <c r="Z1227" t="s">
        <v>272</v>
      </c>
      <c r="AA1227" s="67" t="s">
        <v>84</v>
      </c>
      <c r="AB1227" s="66" t="s">
        <v>86</v>
      </c>
      <c r="AC1227" s="20" t="s">
        <v>612</v>
      </c>
      <c r="AD1227" s="26" t="s">
        <v>78</v>
      </c>
      <c r="AE1227" s="72" t="str">
        <f>VLOOKUP(AD1227,cs_lookup!$A$2:$B$54,2,FALSE)</f>
        <v>1</v>
      </c>
    </row>
    <row r="1228" spans="1:31" x14ac:dyDescent="0.25">
      <c r="A1228" s="18">
        <v>0.27940735180500054</v>
      </c>
      <c r="B1228" s="18">
        <v>0.32134743084940803</v>
      </c>
      <c r="C1228" s="18">
        <v>0.37014053255630192</v>
      </c>
      <c r="D1228" s="3">
        <v>3.5790038935621991</v>
      </c>
      <c r="E1228" s="4">
        <v>3.111896670083</v>
      </c>
      <c r="F1228" s="4">
        <v>2.701676558072954</v>
      </c>
      <c r="G1228" s="28">
        <v>2.8342619240063094E-2</v>
      </c>
      <c r="H1228" s="8">
        <v>1.0283426192400631</v>
      </c>
      <c r="I1228" s="5">
        <v>3.4803613373595796</v>
      </c>
      <c r="J1228" s="5">
        <v>3.0261282687891189</v>
      </c>
      <c r="K1228" s="5">
        <v>2.6272144201019998</v>
      </c>
      <c r="L1228">
        <v>3.06</v>
      </c>
      <c r="M1228">
        <v>3.86</v>
      </c>
      <c r="N1228">
        <v>2.2599999999999998</v>
      </c>
      <c r="O1228" s="5">
        <v>3.1467284148745933</v>
      </c>
      <c r="P1228" s="5">
        <v>3.9694025102666433</v>
      </c>
      <c r="Q1228" s="5">
        <v>2.3240543194825425</v>
      </c>
      <c r="R1228" s="6">
        <v>0.31779037405102945</v>
      </c>
      <c r="S1228" s="6">
        <v>0.25192708409226688</v>
      </c>
      <c r="T1228" s="6">
        <v>0.43028254185670367</v>
      </c>
      <c r="U1228">
        <v>0.8792190532496571</v>
      </c>
      <c r="V1228">
        <v>1.2755572986813768</v>
      </c>
      <c r="W1228">
        <v>0.8602267035030422</v>
      </c>
      <c r="X1228" t="s">
        <v>334</v>
      </c>
      <c r="Y1228" t="s">
        <v>535</v>
      </c>
      <c r="Z1228" t="s">
        <v>272</v>
      </c>
      <c r="AA1228" s="67" t="s">
        <v>90</v>
      </c>
      <c r="AB1228" s="66" t="s">
        <v>75</v>
      </c>
      <c r="AC1228" s="20" t="s">
        <v>612</v>
      </c>
      <c r="AD1228" s="26" t="s">
        <v>146</v>
      </c>
      <c r="AE1228" s="72" t="str">
        <f>VLOOKUP(AD1228,cs_lookup!$A$2:$B$54,2,FALSE)</f>
        <v>2</v>
      </c>
    </row>
    <row r="1229" spans="1:31" x14ac:dyDescent="0.25">
      <c r="A1229" s="18">
        <v>0.29624434359827312</v>
      </c>
      <c r="B1229" s="18">
        <v>0.31111613119540871</v>
      </c>
      <c r="C1229" s="18">
        <v>0.36377650074830764</v>
      </c>
      <c r="D1229" s="3">
        <v>3.3755918774809284</v>
      </c>
      <c r="E1229" s="4">
        <v>3.2142338494557543</v>
      </c>
      <c r="F1229" s="4">
        <v>2.7489406213511502</v>
      </c>
      <c r="G1229" s="28">
        <v>2.8088517785033407E-2</v>
      </c>
      <c r="H1229" s="8">
        <v>1.0280885177850334</v>
      </c>
      <c r="I1229" s="5">
        <v>3.2833669660599618</v>
      </c>
      <c r="J1229" s="5">
        <v>3.1264174182011724</v>
      </c>
      <c r="K1229" s="5">
        <v>2.6738365167948852</v>
      </c>
      <c r="L1229">
        <v>3.15</v>
      </c>
      <c r="M1229">
        <v>3.14</v>
      </c>
      <c r="N1229">
        <v>2.5499999999999998</v>
      </c>
      <c r="O1229" s="5">
        <v>3.2384788310228552</v>
      </c>
      <c r="P1229" s="5">
        <v>3.2281979458450052</v>
      </c>
      <c r="Q1229" s="5">
        <v>2.6216257203518349</v>
      </c>
      <c r="R1229" s="6">
        <v>0.30878694973101173</v>
      </c>
      <c r="S1229" s="6">
        <v>0.30977034766009137</v>
      </c>
      <c r="T1229" s="6">
        <v>0.38144270260889684</v>
      </c>
      <c r="U1229">
        <v>0.95938103555326859</v>
      </c>
      <c r="V1229">
        <v>1.0043444556442636</v>
      </c>
      <c r="W1229">
        <v>0.95368583082135194</v>
      </c>
      <c r="X1229" t="s">
        <v>487</v>
      </c>
      <c r="Y1229" t="s">
        <v>342</v>
      </c>
      <c r="Z1229" t="s">
        <v>274</v>
      </c>
      <c r="AA1229" s="67" t="s">
        <v>90</v>
      </c>
      <c r="AB1229" s="66" t="s">
        <v>75</v>
      </c>
      <c r="AC1229" s="20" t="s">
        <v>612</v>
      </c>
      <c r="AD1229" s="26" t="s">
        <v>79</v>
      </c>
      <c r="AE1229" s="72" t="str">
        <f>VLOOKUP(AD1229,cs_lookup!$A$2:$B$54,2,FALSE)</f>
        <v>2</v>
      </c>
    </row>
    <row r="1230" spans="1:31" x14ac:dyDescent="0.25">
      <c r="A1230" s="18">
        <v>0.17749275418109656</v>
      </c>
      <c r="B1230" s="18">
        <v>0.26903153160304938</v>
      </c>
      <c r="C1230" s="18">
        <v>0.49313846681604029</v>
      </c>
      <c r="D1230" s="3">
        <v>5.6340328066558483</v>
      </c>
      <c r="E1230" s="4">
        <v>3.7170364159227249</v>
      </c>
      <c r="F1230" s="4">
        <v>2.0278280184803323</v>
      </c>
      <c r="G1230" s="28">
        <v>2.9556580313468306E-2</v>
      </c>
      <c r="H1230" s="8">
        <v>1.0295565803134683</v>
      </c>
      <c r="I1230" s="5">
        <v>5.4722906097501305</v>
      </c>
      <c r="J1230" s="5">
        <v>3.610327481750446</v>
      </c>
      <c r="K1230" s="5">
        <v>1.969612993841408</v>
      </c>
      <c r="L1230">
        <v>4.92</v>
      </c>
      <c r="M1230">
        <v>3.43</v>
      </c>
      <c r="N1230">
        <v>1.87</v>
      </c>
      <c r="O1230" s="5">
        <v>5.0654183751422641</v>
      </c>
      <c r="P1230" s="5">
        <v>3.5313790704751966</v>
      </c>
      <c r="Q1230" s="5">
        <v>1.9252708051861858</v>
      </c>
      <c r="R1230" s="6">
        <v>0.19741705935038675</v>
      </c>
      <c r="S1230" s="6">
        <v>0.28317549038014656</v>
      </c>
      <c r="T1230" s="6">
        <v>0.51940745026946677</v>
      </c>
      <c r="U1230">
        <v>0.89907505848353531</v>
      </c>
      <c r="V1230">
        <v>0.95005232000089501</v>
      </c>
      <c r="W1230">
        <v>0.94942509307519896</v>
      </c>
      <c r="X1230" t="s">
        <v>340</v>
      </c>
      <c r="Y1230" t="s">
        <v>486</v>
      </c>
      <c r="Z1230" t="s">
        <v>274</v>
      </c>
      <c r="AA1230" s="67" t="s">
        <v>90</v>
      </c>
      <c r="AB1230" s="66" t="s">
        <v>75</v>
      </c>
      <c r="AC1230" s="20" t="s">
        <v>612</v>
      </c>
      <c r="AD1230" s="26" t="s">
        <v>89</v>
      </c>
      <c r="AE1230" s="72" t="str">
        <f>VLOOKUP(AD1230,cs_lookup!$A$2:$B$54,2,FALSE)</f>
        <v>1</v>
      </c>
    </row>
    <row r="1231" spans="1:31" x14ac:dyDescent="0.25">
      <c r="A1231" s="18">
        <v>0.72143143358691364</v>
      </c>
      <c r="B1231" s="18">
        <v>0.16858894379566672</v>
      </c>
      <c r="C1231" s="18">
        <v>0.10197821933381669</v>
      </c>
      <c r="D1231" s="3">
        <v>1.3861331145886731</v>
      </c>
      <c r="E1231" s="4">
        <v>5.9315870749627608</v>
      </c>
      <c r="F1231" s="4">
        <v>9.8060155053952087</v>
      </c>
      <c r="G1231" s="28">
        <v>3.0229395236629486E-2</v>
      </c>
      <c r="H1231" s="8">
        <v>1.0302293952366295</v>
      </c>
      <c r="I1231" s="5">
        <v>1.3454606527416133</v>
      </c>
      <c r="J1231" s="5">
        <v>5.7575401191113915</v>
      </c>
      <c r="K1231" s="5">
        <v>9.5182835499883041</v>
      </c>
      <c r="L1231">
        <v>1.67</v>
      </c>
      <c r="M1231">
        <v>3.94</v>
      </c>
      <c r="N1231">
        <v>5.63</v>
      </c>
      <c r="O1231" s="5">
        <v>1.7204830900451711</v>
      </c>
      <c r="P1231" s="5">
        <v>4.0591038172323204</v>
      </c>
      <c r="Q1231" s="5">
        <v>5.800191495182224</v>
      </c>
      <c r="R1231" s="6">
        <v>0.58123210032465078</v>
      </c>
      <c r="S1231" s="6">
        <v>0.24635979886857021</v>
      </c>
      <c r="T1231" s="6">
        <v>0.17240810080677915</v>
      </c>
      <c r="U1231">
        <v>1.2412105821133308</v>
      </c>
      <c r="V1231">
        <v>0.68432002530415581</v>
      </c>
      <c r="W1231">
        <v>0.59149320047383103</v>
      </c>
      <c r="X1231" t="s">
        <v>343</v>
      </c>
      <c r="Y1231" t="s">
        <v>416</v>
      </c>
      <c r="Z1231" t="s">
        <v>274</v>
      </c>
      <c r="AA1231" s="67" t="s">
        <v>84</v>
      </c>
      <c r="AB1231" s="66" t="s">
        <v>89</v>
      </c>
      <c r="AC1231" s="20" t="s">
        <v>612</v>
      </c>
      <c r="AD1231" s="26" t="s">
        <v>73</v>
      </c>
      <c r="AE1231" s="72" t="str">
        <f>VLOOKUP(AD1231,cs_lookup!$A$2:$B$54,2,FALSE)</f>
        <v>X</v>
      </c>
    </row>
    <row r="1232" spans="1:31" x14ac:dyDescent="0.25">
      <c r="A1232" s="18">
        <v>0.26201463471170244</v>
      </c>
      <c r="B1232" s="18">
        <v>0.28495551149077814</v>
      </c>
      <c r="C1232" s="18">
        <v>0.41303823988474242</v>
      </c>
      <c r="D1232" s="3">
        <v>3.8165807077925664</v>
      </c>
      <c r="E1232" s="4">
        <v>3.5093197347487082</v>
      </c>
      <c r="F1232" s="4">
        <v>2.4210833366882647</v>
      </c>
      <c r="G1232" s="28">
        <v>2.7750685711495082E-2</v>
      </c>
      <c r="H1232" s="8">
        <v>1.0277506857114951</v>
      </c>
      <c r="I1232" s="5">
        <v>3.7135277658807007</v>
      </c>
      <c r="J1232" s="5">
        <v>3.4145632628007085</v>
      </c>
      <c r="K1232" s="5">
        <v>2.3557107480908059</v>
      </c>
      <c r="L1232">
        <v>2.57</v>
      </c>
      <c r="M1232">
        <v>3.49</v>
      </c>
      <c r="N1232">
        <v>2.84</v>
      </c>
      <c r="O1232" s="5">
        <v>2.6413192622785422</v>
      </c>
      <c r="P1232" s="5">
        <v>3.5868498931331181</v>
      </c>
      <c r="Q1232" s="5">
        <v>2.9188119474206458</v>
      </c>
      <c r="R1232" s="6">
        <v>0.37859868524085455</v>
      </c>
      <c r="S1232" s="6">
        <v>0.27879616649541439</v>
      </c>
      <c r="T1232" s="6">
        <v>0.34260514826373106</v>
      </c>
      <c r="U1232">
        <v>0.69206430166289556</v>
      </c>
      <c r="V1232">
        <v>1.0220926459383906</v>
      </c>
      <c r="W1232">
        <v>1.2055809493171807</v>
      </c>
      <c r="X1232" t="s">
        <v>551</v>
      </c>
      <c r="Y1232" t="s">
        <v>547</v>
      </c>
      <c r="Z1232" t="s">
        <v>271</v>
      </c>
      <c r="AA1232" s="67" t="s">
        <v>90</v>
      </c>
      <c r="AB1232" s="66" t="s">
        <v>75</v>
      </c>
      <c r="AC1232" s="20" t="s">
        <v>612</v>
      </c>
      <c r="AD1232" s="26" t="s">
        <v>86</v>
      </c>
      <c r="AE1232" s="72" t="str">
        <f>VLOOKUP(AD1232,cs_lookup!$A$2:$B$54,2,FALSE)</f>
        <v>1</v>
      </c>
    </row>
    <row r="1233" spans="1:31" x14ac:dyDescent="0.25">
      <c r="A1233" s="18">
        <v>0.58003555924354167</v>
      </c>
      <c r="B1233" s="18">
        <v>0.18584528307198514</v>
      </c>
      <c r="C1233" s="18">
        <v>0.21178717169976688</v>
      </c>
      <c r="D1233" s="3">
        <v>1.7240322322723776</v>
      </c>
      <c r="E1233" s="4">
        <v>5.3808199135872652</v>
      </c>
      <c r="F1233" s="4">
        <v>4.7217213015036483</v>
      </c>
      <c r="G1233" s="28">
        <v>3.0461051067468325E-2</v>
      </c>
      <c r="H1233" s="8">
        <v>1.0304610510674683</v>
      </c>
      <c r="I1233" s="5">
        <v>1.6730687981718761</v>
      </c>
      <c r="J1233" s="5">
        <v>5.2217596269293267</v>
      </c>
      <c r="K1233" s="5">
        <v>4.5821443679141041</v>
      </c>
      <c r="L1233">
        <v>1.72</v>
      </c>
      <c r="M1233">
        <v>4.2</v>
      </c>
      <c r="N1233">
        <v>4.74</v>
      </c>
      <c r="O1233" s="5">
        <v>1.7723930078360455</v>
      </c>
      <c r="P1233" s="5">
        <v>4.327936414483367</v>
      </c>
      <c r="Q1233" s="5">
        <v>4.8843853820597998</v>
      </c>
      <c r="R1233" s="6">
        <v>0.56420895116310721</v>
      </c>
      <c r="S1233" s="6">
        <v>0.23105699904774865</v>
      </c>
      <c r="T1233" s="6">
        <v>0.20473404978914436</v>
      </c>
      <c r="U1233">
        <v>1.0280509694995235</v>
      </c>
      <c r="V1233">
        <v>0.80432656806721381</v>
      </c>
      <c r="W1233">
        <v>1.0344501655581304</v>
      </c>
      <c r="X1233" t="s">
        <v>548</v>
      </c>
      <c r="Y1233" t="s">
        <v>546</v>
      </c>
      <c r="Z1233" t="s">
        <v>271</v>
      </c>
      <c r="AA1233" s="67" t="s">
        <v>84</v>
      </c>
      <c r="AB1233" s="66" t="s">
        <v>92</v>
      </c>
      <c r="AC1233" s="20" t="s">
        <v>612</v>
      </c>
      <c r="AD1233" s="26" t="s">
        <v>86</v>
      </c>
      <c r="AE1233" s="72" t="str">
        <f>VLOOKUP(AD1233,cs_lookup!$A$2:$B$54,2,FALSE)</f>
        <v>1</v>
      </c>
    </row>
    <row r="1234" spans="1:31" x14ac:dyDescent="0.25">
      <c r="A1234" s="18">
        <v>0.54872279998973439</v>
      </c>
      <c r="B1234" s="18">
        <v>0.36639029559768804</v>
      </c>
      <c r="C1234" s="18">
        <v>8.4300850240061037E-2</v>
      </c>
      <c r="D1234" s="3">
        <v>1.8224137943943794</v>
      </c>
      <c r="E1234" s="4">
        <v>2.7293299304467444</v>
      </c>
      <c r="F1234" s="4">
        <v>11.862276562482224</v>
      </c>
      <c r="G1234" s="28">
        <v>4.2883876272092225E-2</v>
      </c>
      <c r="H1234" s="8">
        <v>1.0428838762720922</v>
      </c>
      <c r="I1234" s="5">
        <v>1.7474752806696046</v>
      </c>
      <c r="J1234" s="5">
        <v>2.6170985979791408</v>
      </c>
      <c r="K1234" s="5">
        <v>11.374494162173923</v>
      </c>
      <c r="L1234">
        <v>1.84</v>
      </c>
      <c r="M1234">
        <v>3.54</v>
      </c>
      <c r="N1234">
        <v>4.6100000000000003</v>
      </c>
      <c r="O1234" s="5">
        <v>1.9189063323406497</v>
      </c>
      <c r="P1234" s="5">
        <v>3.6918089220032066</v>
      </c>
      <c r="Q1234" s="5">
        <v>4.8076946696143459</v>
      </c>
      <c r="R1234" s="6">
        <v>0.52113017876188716</v>
      </c>
      <c r="S1234" s="6">
        <v>0.2708699234242577</v>
      </c>
      <c r="T1234" s="6">
        <v>0.20799989781385514</v>
      </c>
      <c r="U1234">
        <v>1.052947655599993</v>
      </c>
      <c r="V1234">
        <v>1.3526429622229368</v>
      </c>
      <c r="W1234">
        <v>0.40529274834309864</v>
      </c>
      <c r="X1234" t="s">
        <v>294</v>
      </c>
      <c r="Y1234" t="s">
        <v>291</v>
      </c>
      <c r="Z1234" t="s">
        <v>270</v>
      </c>
      <c r="AA1234" s="67" t="s">
        <v>84</v>
      </c>
      <c r="AB1234" s="66" t="s">
        <v>78</v>
      </c>
      <c r="AC1234" s="20" t="s">
        <v>612</v>
      </c>
      <c r="AD1234" s="26" t="s">
        <v>75</v>
      </c>
      <c r="AE1234" s="72" t="str">
        <f>VLOOKUP(AD1234,cs_lookup!$A$2:$B$54,2,FALSE)</f>
        <v>X</v>
      </c>
    </row>
    <row r="1235" spans="1:31" x14ac:dyDescent="0.25">
      <c r="A1235" s="18">
        <v>0.55090537873894962</v>
      </c>
      <c r="B1235" s="18">
        <v>0.22475568707104734</v>
      </c>
      <c r="C1235" s="18">
        <v>0.2125143981879353</v>
      </c>
      <c r="D1235" s="3">
        <v>1.815193749404028</v>
      </c>
      <c r="E1235" s="4">
        <v>4.4492756247092906</v>
      </c>
      <c r="F1235" s="4">
        <v>4.7055635219391512</v>
      </c>
      <c r="G1235" s="28">
        <v>4.1010338209508168E-2</v>
      </c>
      <c r="H1235" s="8">
        <v>1.0410103382095082</v>
      </c>
      <c r="I1235" s="5">
        <v>1.7436846520910456</v>
      </c>
      <c r="J1235" s="5">
        <v>4.2739975400838466</v>
      </c>
      <c r="K1235" s="5">
        <v>4.5201890406127117</v>
      </c>
      <c r="L1235">
        <v>1.82</v>
      </c>
      <c r="M1235">
        <v>3.52</v>
      </c>
      <c r="N1235">
        <v>4.82</v>
      </c>
      <c r="O1235" s="5">
        <v>1.894638815541305</v>
      </c>
      <c r="P1235" s="5">
        <v>3.6643563904974688</v>
      </c>
      <c r="Q1235" s="5">
        <v>5.0176698301698295</v>
      </c>
      <c r="R1235" s="6">
        <v>0.52780508442940166</v>
      </c>
      <c r="S1235" s="6">
        <v>0.27289921979020199</v>
      </c>
      <c r="T1235" s="6">
        <v>0.19929569578039646</v>
      </c>
      <c r="U1235">
        <v>1.0437667142492975</v>
      </c>
      <c r="V1235">
        <v>0.82358493821944156</v>
      </c>
      <c r="W1235">
        <v>1.0663270842643009</v>
      </c>
      <c r="X1235" t="s">
        <v>345</v>
      </c>
      <c r="Y1235" t="s">
        <v>292</v>
      </c>
      <c r="Z1235" t="s">
        <v>270</v>
      </c>
      <c r="AA1235" s="67" t="s">
        <v>84</v>
      </c>
      <c r="AB1235" s="66" t="s">
        <v>86</v>
      </c>
      <c r="AC1235" s="20" t="s">
        <v>612</v>
      </c>
      <c r="AD1235" s="26" t="s">
        <v>93</v>
      </c>
      <c r="AE1235" s="72" t="str">
        <f>VLOOKUP(AD1235,cs_lookup!$A$2:$B$54,2,FALSE)</f>
        <v>X</v>
      </c>
    </row>
    <row r="1236" spans="1:31" x14ac:dyDescent="0.25">
      <c r="A1236" s="18">
        <v>0.62534604669343341</v>
      </c>
      <c r="B1236" s="18">
        <v>0.28540834819775418</v>
      </c>
      <c r="C1236" s="18">
        <v>8.8187884401675937E-2</v>
      </c>
      <c r="D1236" s="3">
        <v>1.5991146106824836</v>
      </c>
      <c r="E1236" s="4">
        <v>3.5037517518832995</v>
      </c>
      <c r="F1236" s="4">
        <v>11.339426121679315</v>
      </c>
      <c r="G1236" s="28">
        <v>4.312531709791978E-2</v>
      </c>
      <c r="H1236" s="8">
        <v>1.0431253170979198</v>
      </c>
      <c r="I1236" s="5">
        <v>1.5330033548906494</v>
      </c>
      <c r="J1236" s="5">
        <v>3.3588982018297586</v>
      </c>
      <c r="K1236" s="5">
        <v>10.870626889995103</v>
      </c>
      <c r="L1236">
        <v>1.5</v>
      </c>
      <c r="M1236">
        <v>4.38</v>
      </c>
      <c r="N1236">
        <v>6.75</v>
      </c>
      <c r="O1236" s="5">
        <v>1.5646879756468797</v>
      </c>
      <c r="P1236" s="5">
        <v>4.5688888888888881</v>
      </c>
      <c r="Q1236" s="5">
        <v>7.0410958904109586</v>
      </c>
      <c r="R1236" s="6">
        <v>0.63910505836575882</v>
      </c>
      <c r="S1236" s="6">
        <v>0.21887159533073933</v>
      </c>
      <c r="T1236" s="6">
        <v>0.14202334630350194</v>
      </c>
      <c r="U1236">
        <v>0.97847143987952745</v>
      </c>
      <c r="V1236">
        <v>1.3039990308768501</v>
      </c>
      <c r="W1236">
        <v>0.62093935044467718</v>
      </c>
      <c r="X1236" t="s">
        <v>293</v>
      </c>
      <c r="Y1236" t="s">
        <v>421</v>
      </c>
      <c r="Z1236" t="s">
        <v>270</v>
      </c>
      <c r="AA1236" s="67" t="s">
        <v>84</v>
      </c>
      <c r="AB1236" s="66" t="s">
        <v>78</v>
      </c>
      <c r="AC1236" s="20" t="s">
        <v>612</v>
      </c>
      <c r="AD1236" s="26" t="s">
        <v>88</v>
      </c>
      <c r="AE1236" s="72" t="str">
        <f>VLOOKUP(AD1236,cs_lookup!$A$2:$B$54,2,FALSE)</f>
        <v>1</v>
      </c>
    </row>
    <row r="1237" spans="1:31" x14ac:dyDescent="0.25">
      <c r="A1237" s="18">
        <v>0.34799900426030578</v>
      </c>
      <c r="B1237" s="18">
        <v>0.28673782174660917</v>
      </c>
      <c r="C1237" s="18">
        <v>0.33893683299945787</v>
      </c>
      <c r="D1237" s="3">
        <v>2.8735714406009989</v>
      </c>
      <c r="E1237" s="4">
        <v>3.4875064402341112</v>
      </c>
      <c r="F1237" s="4">
        <v>2.9504022656681856</v>
      </c>
      <c r="G1237" s="28">
        <v>3.918514446276955E-2</v>
      </c>
      <c r="H1237" s="8">
        <v>1.0391851444627695</v>
      </c>
      <c r="I1237" s="5">
        <v>2.7652160502030245</v>
      </c>
      <c r="J1237" s="5">
        <v>3.3560010541115433</v>
      </c>
      <c r="K1237" s="5">
        <v>2.8391497717122038</v>
      </c>
      <c r="L1237">
        <v>2.14</v>
      </c>
      <c r="M1237">
        <v>3.4</v>
      </c>
      <c r="N1237">
        <v>3.6</v>
      </c>
      <c r="O1237" s="5">
        <v>2.2238562091503269</v>
      </c>
      <c r="P1237" s="5">
        <v>3.5332294911734166</v>
      </c>
      <c r="Q1237" s="5">
        <v>3.7410665200659703</v>
      </c>
      <c r="R1237" s="6">
        <v>0.44966936076414399</v>
      </c>
      <c r="S1237" s="6">
        <v>0.28302718589272591</v>
      </c>
      <c r="T1237" s="6">
        <v>0.26730345334313005</v>
      </c>
      <c r="U1237">
        <v>0.77389974640241199</v>
      </c>
      <c r="V1237">
        <v>1.0131105280299457</v>
      </c>
      <c r="W1237">
        <v>1.2679852383514629</v>
      </c>
      <c r="X1237" t="s">
        <v>424</v>
      </c>
      <c r="Y1237" t="s">
        <v>349</v>
      </c>
      <c r="Z1237" t="s">
        <v>270</v>
      </c>
      <c r="AA1237" s="67" t="s">
        <v>90</v>
      </c>
      <c r="AB1237" s="66" t="s">
        <v>75</v>
      </c>
      <c r="AC1237" s="20" t="s">
        <v>612</v>
      </c>
      <c r="AD1237" s="26" t="s">
        <v>204</v>
      </c>
      <c r="AE1237" s="72" t="str">
        <f>VLOOKUP(AD1237,cs_lookup!$A$2:$B$54,2,FALSE)</f>
        <v>1</v>
      </c>
    </row>
    <row r="1238" spans="1:31" x14ac:dyDescent="0.25">
      <c r="A1238" s="18">
        <v>0.13951465123902893</v>
      </c>
      <c r="B1238" s="18">
        <v>0.26459483020432389</v>
      </c>
      <c r="C1238" s="18">
        <v>0.52553344815051783</v>
      </c>
      <c r="D1238" s="3">
        <v>7.1677059801175353</v>
      </c>
      <c r="E1238" s="4">
        <v>3.7793633353599003</v>
      </c>
      <c r="F1238" s="4">
        <v>1.9028284565316391</v>
      </c>
      <c r="G1238" s="28">
        <v>4.9215519779589156E-2</v>
      </c>
      <c r="H1238" s="8">
        <v>1.0492155197795892</v>
      </c>
      <c r="I1238" s="5">
        <v>6.8314906184606095</v>
      </c>
      <c r="J1238" s="5">
        <v>3.602084856840317</v>
      </c>
      <c r="K1238" s="5">
        <v>1.8135725412557471</v>
      </c>
      <c r="L1238">
        <v>5.32</v>
      </c>
      <c r="M1238">
        <v>3.49</v>
      </c>
      <c r="N1238">
        <v>1.74</v>
      </c>
      <c r="O1238" s="5">
        <v>5.5818265652274146</v>
      </c>
      <c r="P1238" s="5">
        <v>3.6617621640307663</v>
      </c>
      <c r="Q1238" s="5">
        <v>1.8256350044164851</v>
      </c>
      <c r="R1238" s="6">
        <v>0.17915282539045677</v>
      </c>
      <c r="S1238" s="6">
        <v>0.27309255904791691</v>
      </c>
      <c r="T1238" s="6">
        <v>0.54775461556162641</v>
      </c>
      <c r="U1238">
        <v>0.7787465865244495</v>
      </c>
      <c r="V1238">
        <v>0.96888333804033822</v>
      </c>
      <c r="W1238">
        <v>0.95943225893528128</v>
      </c>
      <c r="X1238" t="s">
        <v>495</v>
      </c>
      <c r="Y1238" t="s">
        <v>296</v>
      </c>
      <c r="Z1238" t="s">
        <v>273</v>
      </c>
      <c r="AA1238" s="67" t="s">
        <v>90</v>
      </c>
      <c r="AB1238" s="66" t="s">
        <v>75</v>
      </c>
      <c r="AC1238" s="20" t="s">
        <v>612</v>
      </c>
      <c r="AD1238" s="26" t="s">
        <v>74</v>
      </c>
      <c r="AE1238" s="72" t="str">
        <f>VLOOKUP(AD1238,cs_lookup!$A$2:$B$54,2,FALSE)</f>
        <v>X</v>
      </c>
    </row>
    <row r="1239" spans="1:31" x14ac:dyDescent="0.25">
      <c r="A1239" s="18">
        <v>4.3511953452447689E-2</v>
      </c>
      <c r="B1239" s="18">
        <v>0.15491319737825324</v>
      </c>
      <c r="C1239" s="18">
        <v>0.65537992870987327</v>
      </c>
      <c r="D1239" s="3">
        <v>22.982190424818693</v>
      </c>
      <c r="E1239" s="4">
        <v>6.4552279400591619</v>
      </c>
      <c r="F1239" s="4">
        <v>1.5258325075174599</v>
      </c>
      <c r="G1239" s="28">
        <v>4.5001823782119033E-2</v>
      </c>
      <c r="H1239" s="8">
        <v>1.045001823782119</v>
      </c>
      <c r="I1239" s="5">
        <v>21.992488340011203</v>
      </c>
      <c r="J1239" s="5">
        <v>6.1772408364763436</v>
      </c>
      <c r="K1239" s="5">
        <v>1.4601242531760339</v>
      </c>
      <c r="L1239">
        <v>1.92</v>
      </c>
      <c r="M1239">
        <v>3.38</v>
      </c>
      <c r="N1239">
        <v>4.38</v>
      </c>
      <c r="O1239" s="5">
        <v>2.0064035016616684</v>
      </c>
      <c r="P1239" s="5">
        <v>3.5321061643835621</v>
      </c>
      <c r="Q1239" s="5">
        <v>4.5771079881656815</v>
      </c>
      <c r="R1239" s="6">
        <v>0.49840423383024274</v>
      </c>
      <c r="S1239" s="6">
        <v>0.28311719791540418</v>
      </c>
      <c r="T1239" s="6">
        <v>0.21847856825435297</v>
      </c>
      <c r="U1239">
        <v>8.7302535771130563E-2</v>
      </c>
      <c r="V1239">
        <v>0.54716985940409579</v>
      </c>
      <c r="W1239">
        <v>2.9997447069814154</v>
      </c>
      <c r="X1239" t="s">
        <v>493</v>
      </c>
      <c r="Y1239" t="s">
        <v>298</v>
      </c>
      <c r="Z1239" t="s">
        <v>273</v>
      </c>
      <c r="AA1239" s="67" t="s">
        <v>85</v>
      </c>
      <c r="AB1239" s="66" t="s">
        <v>77</v>
      </c>
      <c r="AC1239" s="20" t="s">
        <v>612</v>
      </c>
      <c r="AD1239" s="26" t="s">
        <v>74</v>
      </c>
      <c r="AE1239" s="72" t="str">
        <f>VLOOKUP(AD1239,cs_lookup!$A$2:$B$54,2,FALSE)</f>
        <v>X</v>
      </c>
    </row>
    <row r="1240" spans="1:31" x14ac:dyDescent="0.25">
      <c r="A1240" s="18">
        <v>0.38874909406228803</v>
      </c>
      <c r="B1240" s="18">
        <v>0.27516875786536926</v>
      </c>
      <c r="C1240" s="18">
        <v>0.31324659338619221</v>
      </c>
      <c r="D1240" s="3">
        <v>2.5723532614580789</v>
      </c>
      <c r="E1240" s="4">
        <v>3.6341334959591092</v>
      </c>
      <c r="F1240" s="4">
        <v>3.1923731051310442</v>
      </c>
      <c r="G1240" s="28">
        <v>3.1424575853578052E-2</v>
      </c>
      <c r="H1240" s="8">
        <v>1.0314245758535781</v>
      </c>
      <c r="I1240" s="5">
        <v>2.4939809673715323</v>
      </c>
      <c r="J1240" s="5">
        <v>3.5234117753608909</v>
      </c>
      <c r="K1240" s="5">
        <v>3.09511056830222</v>
      </c>
      <c r="L1240">
        <v>1.71</v>
      </c>
      <c r="M1240">
        <v>3.81</v>
      </c>
      <c r="N1240">
        <v>5.43</v>
      </c>
      <c r="O1240" s="5">
        <v>1.7637360247096183</v>
      </c>
      <c r="P1240" s="5">
        <v>3.9297276340021323</v>
      </c>
      <c r="Q1240" s="5">
        <v>5.6006354468849286</v>
      </c>
      <c r="R1240" s="6">
        <v>0.56697826998495426</v>
      </c>
      <c r="S1240" s="6">
        <v>0.25447056211923141</v>
      </c>
      <c r="T1240" s="6">
        <v>0.17855116789581432</v>
      </c>
      <c r="U1240">
        <v>0.68565078177088534</v>
      </c>
      <c r="V1240">
        <v>1.0813382717975832</v>
      </c>
      <c r="W1240">
        <v>1.754379974534658</v>
      </c>
      <c r="X1240" t="s">
        <v>358</v>
      </c>
      <c r="Y1240" t="s">
        <v>496</v>
      </c>
      <c r="Z1240" t="s">
        <v>278</v>
      </c>
      <c r="AA1240" s="67" t="s">
        <v>90</v>
      </c>
      <c r="AB1240" s="66" t="s">
        <v>75</v>
      </c>
      <c r="AC1240" s="20" t="s">
        <v>612</v>
      </c>
      <c r="AD1240" s="26" t="s">
        <v>76</v>
      </c>
      <c r="AE1240" s="72" t="str">
        <f>VLOOKUP(AD1240,cs_lookup!$A$2:$B$54,2,FALSE)</f>
        <v>2</v>
      </c>
    </row>
    <row r="1241" spans="1:31" x14ac:dyDescent="0.25">
      <c r="A1241" s="18">
        <v>0.45588426057723686</v>
      </c>
      <c r="B1241" s="18">
        <v>0.26919139892649219</v>
      </c>
      <c r="C1241" s="18">
        <v>0.25928104649299322</v>
      </c>
      <c r="D1241" s="3">
        <v>2.193539208249498</v>
      </c>
      <c r="E1241" s="4">
        <v>3.714828943227376</v>
      </c>
      <c r="F1241" s="4">
        <v>3.8568187436987373</v>
      </c>
      <c r="G1241" s="28">
        <v>3.035145360839131E-2</v>
      </c>
      <c r="H1241" s="8">
        <v>1.0303514536083913</v>
      </c>
      <c r="I1241" s="5">
        <v>2.1289232917248864</v>
      </c>
      <c r="J1241" s="5">
        <v>3.605399817914249</v>
      </c>
      <c r="K1241" s="5">
        <v>3.7432069709726541</v>
      </c>
      <c r="L1241">
        <v>1.7</v>
      </c>
      <c r="M1241">
        <v>4.1100000000000003</v>
      </c>
      <c r="N1241">
        <v>5.03</v>
      </c>
      <c r="O1241" s="5">
        <v>1.7515974711342652</v>
      </c>
      <c r="P1241" s="5">
        <v>4.2347444743304887</v>
      </c>
      <c r="Q1241" s="5">
        <v>5.1826678116502087</v>
      </c>
      <c r="R1241" s="6">
        <v>0.57090742392568061</v>
      </c>
      <c r="S1241" s="6">
        <v>0.23614175685490435</v>
      </c>
      <c r="T1241" s="6">
        <v>0.1929508192194149</v>
      </c>
      <c r="U1241">
        <v>0.79852571795700245</v>
      </c>
      <c r="V1241">
        <v>1.1399567891412572</v>
      </c>
      <c r="W1241">
        <v>1.3437675338302171</v>
      </c>
      <c r="X1241" t="s">
        <v>300</v>
      </c>
      <c r="Y1241" t="s">
        <v>431</v>
      </c>
      <c r="Z1241" t="s">
        <v>278</v>
      </c>
      <c r="AA1241" s="67" t="s">
        <v>90</v>
      </c>
      <c r="AB1241" s="66" t="s">
        <v>75</v>
      </c>
      <c r="AC1241" s="20" t="s">
        <v>612</v>
      </c>
      <c r="AD1241" s="26" t="s">
        <v>76</v>
      </c>
      <c r="AE1241" s="72" t="str">
        <f>VLOOKUP(AD1241,cs_lookup!$A$2:$B$54,2,FALSE)</f>
        <v>2</v>
      </c>
    </row>
    <row r="1242" spans="1:31" x14ac:dyDescent="0.25">
      <c r="A1242" s="18">
        <v>0.51672949645971367</v>
      </c>
      <c r="B1242" s="18">
        <v>0.22206940028318922</v>
      </c>
      <c r="C1242" s="18">
        <v>0.2457318145609913</v>
      </c>
      <c r="D1242" s="3">
        <v>1.9352485330358222</v>
      </c>
      <c r="E1242" s="4">
        <v>4.5030967739128922</v>
      </c>
      <c r="F1242" s="4">
        <v>4.069477132159447</v>
      </c>
      <c r="G1242" s="28">
        <v>2.8089137599922376E-2</v>
      </c>
      <c r="H1242" s="8">
        <v>1.0280891375999224</v>
      </c>
      <c r="I1242" s="5">
        <v>1.8823742633383587</v>
      </c>
      <c r="J1242" s="5">
        <v>4.3800645383973098</v>
      </c>
      <c r="K1242" s="5">
        <v>3.9582921201362513</v>
      </c>
      <c r="L1242">
        <v>2.74</v>
      </c>
      <c r="M1242">
        <v>3.31</v>
      </c>
      <c r="N1242">
        <v>2.77</v>
      </c>
      <c r="O1242" s="5">
        <v>2.8169642370237877</v>
      </c>
      <c r="P1242" s="5">
        <v>3.4029750454557433</v>
      </c>
      <c r="Q1242" s="5">
        <v>2.847806911151785</v>
      </c>
      <c r="R1242" s="6">
        <v>0.3549920822056768</v>
      </c>
      <c r="S1242" s="6">
        <v>0.2938605151793216</v>
      </c>
      <c r="T1242" s="6">
        <v>0.3511474026150016</v>
      </c>
      <c r="U1242">
        <v>1.4556085117423232</v>
      </c>
      <c r="V1242">
        <v>0.75569662752301536</v>
      </c>
      <c r="W1242">
        <v>0.6997967597966599</v>
      </c>
      <c r="X1242" t="s">
        <v>357</v>
      </c>
      <c r="Y1242" t="s">
        <v>354</v>
      </c>
      <c r="Z1242" t="s">
        <v>278</v>
      </c>
      <c r="AA1242" s="67" t="s">
        <v>84</v>
      </c>
      <c r="AB1242" s="66" t="s">
        <v>86</v>
      </c>
      <c r="AC1242" s="20" t="s">
        <v>612</v>
      </c>
      <c r="AD1242" s="26" t="s">
        <v>73</v>
      </c>
      <c r="AE1242" s="72" t="str">
        <f>VLOOKUP(AD1242,cs_lookup!$A$2:$B$54,2,FALSE)</f>
        <v>X</v>
      </c>
    </row>
    <row r="1243" spans="1:31" x14ac:dyDescent="0.25">
      <c r="A1243" s="18">
        <v>0.43568272352995502</v>
      </c>
      <c r="B1243" s="18">
        <v>0.32686427344145252</v>
      </c>
      <c r="C1243" s="18">
        <v>0.22787203779672804</v>
      </c>
      <c r="D1243" s="3">
        <v>2.295248229945583</v>
      </c>
      <c r="E1243" s="4">
        <v>3.0593738173686291</v>
      </c>
      <c r="F1243" s="4">
        <v>4.3884278635891443</v>
      </c>
      <c r="G1243" s="28">
        <v>2.7548746459710394E-2</v>
      </c>
      <c r="H1243" s="8">
        <v>1.0275487464597104</v>
      </c>
      <c r="I1243" s="5">
        <v>2.2337122573051365</v>
      </c>
      <c r="J1243" s="5">
        <v>2.9773515153507955</v>
      </c>
      <c r="K1243" s="5">
        <v>4.2707734097374157</v>
      </c>
      <c r="L1243">
        <v>2.4300000000000002</v>
      </c>
      <c r="M1243">
        <v>3.51</v>
      </c>
      <c r="N1243">
        <v>3.02</v>
      </c>
      <c r="O1243" s="5">
        <v>2.4969434538970963</v>
      </c>
      <c r="P1243" s="5">
        <v>3.6066961000735831</v>
      </c>
      <c r="Q1243" s="5">
        <v>3.1031972143083255</v>
      </c>
      <c r="R1243" s="6">
        <v>0.40048964602672654</v>
      </c>
      <c r="S1243" s="6">
        <v>0.27726206263388764</v>
      </c>
      <c r="T1243" s="6">
        <v>0.32224829133938587</v>
      </c>
      <c r="U1243">
        <v>1.0878751244941796</v>
      </c>
      <c r="V1243">
        <v>1.1789001002746722</v>
      </c>
      <c r="W1243">
        <v>0.7071318729095678</v>
      </c>
      <c r="X1243" t="s">
        <v>433</v>
      </c>
      <c r="Y1243" t="s">
        <v>430</v>
      </c>
      <c r="Z1243" t="s">
        <v>278</v>
      </c>
      <c r="AA1243" s="67" t="s">
        <v>90</v>
      </c>
      <c r="AB1243" s="66" t="s">
        <v>75</v>
      </c>
      <c r="AC1243" s="20" t="s">
        <v>612</v>
      </c>
      <c r="AD1243" s="26" t="s">
        <v>73</v>
      </c>
      <c r="AE1243" s="72" t="str">
        <f>VLOOKUP(AD1243,cs_lookup!$A$2:$B$54,2,FALSE)</f>
        <v>X</v>
      </c>
    </row>
    <row r="1244" spans="1:31" x14ac:dyDescent="0.25">
      <c r="A1244" s="18">
        <v>0.58921586789166414</v>
      </c>
      <c r="B1244" s="18">
        <v>0.23562765724395787</v>
      </c>
      <c r="C1244" s="18">
        <v>0.16818084552791196</v>
      </c>
      <c r="D1244" s="3">
        <v>1.6971708579034135</v>
      </c>
      <c r="E1244" s="4">
        <v>4.2439839690153462</v>
      </c>
      <c r="F1244" s="4">
        <v>5.9459803336167436</v>
      </c>
      <c r="G1244" s="28">
        <v>3.1214639870537519E-2</v>
      </c>
      <c r="H1244" s="8">
        <v>1.0312146398705375</v>
      </c>
      <c r="I1244" s="5">
        <v>1.6457978700888911</v>
      </c>
      <c r="J1244" s="5">
        <v>4.1155195096417092</v>
      </c>
      <c r="K1244" s="5">
        <v>5.7659968194043714</v>
      </c>
      <c r="L1244">
        <v>1.93</v>
      </c>
      <c r="M1244">
        <v>3.74</v>
      </c>
      <c r="N1244">
        <v>4.07</v>
      </c>
      <c r="O1244" s="5">
        <v>1.9902442549501373</v>
      </c>
      <c r="P1244" s="5">
        <v>3.8567427531158107</v>
      </c>
      <c r="Q1244" s="5">
        <v>4.1970435842730884</v>
      </c>
      <c r="R1244" s="6">
        <v>0.50245089139827892</v>
      </c>
      <c r="S1244" s="6">
        <v>0.25928615518681236</v>
      </c>
      <c r="T1244" s="6">
        <v>0.23826295341490863</v>
      </c>
      <c r="U1244">
        <v>1.1726834959968437</v>
      </c>
      <c r="V1244">
        <v>0.9087552595092907</v>
      </c>
      <c r="W1244">
        <v>0.70586233872054616</v>
      </c>
      <c r="X1244" t="s">
        <v>502</v>
      </c>
      <c r="Y1244" t="s">
        <v>363</v>
      </c>
      <c r="Z1244" t="s">
        <v>269</v>
      </c>
      <c r="AA1244" s="67" t="s">
        <v>84</v>
      </c>
      <c r="AB1244" s="66" t="s">
        <v>86</v>
      </c>
      <c r="AC1244" s="20" t="s">
        <v>612</v>
      </c>
      <c r="AD1244" s="26" t="s">
        <v>73</v>
      </c>
      <c r="AE1244" s="72" t="str">
        <f>VLOOKUP(AD1244,cs_lookup!$A$2:$B$54,2,FALSE)</f>
        <v>X</v>
      </c>
    </row>
    <row r="1245" spans="1:31" x14ac:dyDescent="0.25">
      <c r="A1245" s="18">
        <v>0.57201005143730621</v>
      </c>
      <c r="B1245" s="18">
        <v>0.38683947114381301</v>
      </c>
      <c r="C1245" s="18">
        <v>4.1059697922914799E-2</v>
      </c>
      <c r="D1245" s="3">
        <v>1.7482210277376613</v>
      </c>
      <c r="E1245" s="4">
        <v>2.585051615966655</v>
      </c>
      <c r="F1245" s="4">
        <v>24.354782197311664</v>
      </c>
      <c r="G1245" s="28">
        <v>3.0556540332969284E-2</v>
      </c>
      <c r="H1245" s="8">
        <v>1.0305565403329693</v>
      </c>
      <c r="I1245" s="5">
        <v>1.6963853600626484</v>
      </c>
      <c r="J1245" s="5">
        <v>2.5084034837442628</v>
      </c>
      <c r="K1245" s="5">
        <v>23.632650169240318</v>
      </c>
      <c r="L1245">
        <v>1.63</v>
      </c>
      <c r="M1245">
        <v>3.82</v>
      </c>
      <c r="N1245">
        <v>6.44</v>
      </c>
      <c r="O1245" s="5">
        <v>1.6798071607427398</v>
      </c>
      <c r="P1245" s="5">
        <v>3.9367259840719426</v>
      </c>
      <c r="Q1245" s="5">
        <v>6.6367841197443225</v>
      </c>
      <c r="R1245" s="6">
        <v>0.59530642764842256</v>
      </c>
      <c r="S1245" s="6">
        <v>0.2540181877138557</v>
      </c>
      <c r="T1245" s="6">
        <v>0.15067538463772184</v>
      </c>
      <c r="U1245">
        <v>0.96086658042120987</v>
      </c>
      <c r="V1245">
        <v>1.522880997716497</v>
      </c>
      <c r="W1245">
        <v>0.27250435113629989</v>
      </c>
      <c r="X1245" t="s">
        <v>501</v>
      </c>
      <c r="Y1245" t="s">
        <v>500</v>
      </c>
      <c r="Z1245" t="s">
        <v>269</v>
      </c>
      <c r="AA1245" s="67" t="s">
        <v>84</v>
      </c>
      <c r="AB1245" s="66" t="s">
        <v>78</v>
      </c>
      <c r="AC1245" s="20" t="s">
        <v>612</v>
      </c>
      <c r="AD1245" s="26" t="s">
        <v>75</v>
      </c>
      <c r="AE1245" s="72" t="str">
        <f>VLOOKUP(AD1245,cs_lookup!$A$2:$B$54,2,FALSE)</f>
        <v>X</v>
      </c>
    </row>
    <row r="1246" spans="1:31" x14ac:dyDescent="0.25">
      <c r="A1246" s="18">
        <v>0.5514077141484478</v>
      </c>
      <c r="B1246" s="18">
        <v>0.22516729441634081</v>
      </c>
      <c r="C1246" s="18">
        <v>0.21170492952388065</v>
      </c>
      <c r="D1246" s="3">
        <v>1.8135400980820953</v>
      </c>
      <c r="E1246" s="4">
        <v>4.4411423186129833</v>
      </c>
      <c r="F1246" s="4">
        <v>4.7235555744921776</v>
      </c>
      <c r="G1246" s="28">
        <v>4.3871982414354083E-2</v>
      </c>
      <c r="H1246" s="8">
        <v>1.0438719824143541</v>
      </c>
      <c r="I1246" s="5">
        <v>1.7373204077070721</v>
      </c>
      <c r="J1246" s="5">
        <v>4.2544894330252445</v>
      </c>
      <c r="K1246" s="5">
        <v>4.525033389216123</v>
      </c>
      <c r="L1246">
        <v>2.36</v>
      </c>
      <c r="M1246">
        <v>3.46</v>
      </c>
      <c r="N1246">
        <v>3.02</v>
      </c>
      <c r="O1246" s="5">
        <v>2.4635378784978754</v>
      </c>
      <c r="P1246" s="5">
        <v>3.6117970591536652</v>
      </c>
      <c r="Q1246" s="5">
        <v>3.1524933868913494</v>
      </c>
      <c r="R1246" s="6">
        <v>0.40592028591407037</v>
      </c>
      <c r="S1246" s="6">
        <v>0.2768704840338746</v>
      </c>
      <c r="T1246" s="6">
        <v>0.31720923005205498</v>
      </c>
      <c r="U1246">
        <v>1.3584137903006301</v>
      </c>
      <c r="V1246">
        <v>0.81325857179052718</v>
      </c>
      <c r="W1246">
        <v>0.66739839029633286</v>
      </c>
      <c r="X1246" t="s">
        <v>445</v>
      </c>
      <c r="Y1246" t="s">
        <v>367</v>
      </c>
      <c r="Z1246" t="s">
        <v>282</v>
      </c>
      <c r="AA1246" s="67" t="s">
        <v>84</v>
      </c>
      <c r="AB1246" s="66" t="s">
        <v>86</v>
      </c>
      <c r="AC1246" s="20" t="s">
        <v>612</v>
      </c>
      <c r="AD1246" s="26" t="s">
        <v>165</v>
      </c>
      <c r="AE1246" s="72" t="str">
        <f>VLOOKUP(AD1246,cs_lookup!$A$2:$B$54,2,FALSE)</f>
        <v>1</v>
      </c>
    </row>
    <row r="1247" spans="1:31" x14ac:dyDescent="0.25">
      <c r="A1247" s="18">
        <v>0.47069859875275483</v>
      </c>
      <c r="B1247" s="18">
        <v>0.29275343958458283</v>
      </c>
      <c r="C1247" s="18">
        <v>0.22581785514845931</v>
      </c>
      <c r="D1247" s="3">
        <v>2.1245017568562443</v>
      </c>
      <c r="E1247" s="4">
        <v>3.4158437264443422</v>
      </c>
      <c r="F1247" s="4">
        <v>4.4283477909334072</v>
      </c>
      <c r="G1247" s="28">
        <v>4.6530616974334915E-2</v>
      </c>
      <c r="H1247" s="8">
        <v>1.0465306169743349</v>
      </c>
      <c r="I1247" s="5">
        <v>2.030042621207274</v>
      </c>
      <c r="J1247" s="5">
        <v>3.2639692246367527</v>
      </c>
      <c r="K1247" s="5">
        <v>4.2314555533371534</v>
      </c>
      <c r="L1247">
        <v>1.94</v>
      </c>
      <c r="M1247">
        <v>3.55</v>
      </c>
      <c r="N1247">
        <v>4.01</v>
      </c>
      <c r="O1247" s="5">
        <v>2.0302693969302097</v>
      </c>
      <c r="P1247" s="5">
        <v>3.7151836902588888</v>
      </c>
      <c r="Q1247" s="5">
        <v>4.1965877740670825</v>
      </c>
      <c r="R1247" s="6">
        <v>0.49254547278898619</v>
      </c>
      <c r="S1247" s="6">
        <v>0.26916569498891074</v>
      </c>
      <c r="T1247" s="6">
        <v>0.23828883222210306</v>
      </c>
      <c r="U1247">
        <v>0.95564496022565015</v>
      </c>
      <c r="V1247">
        <v>1.087632804011833</v>
      </c>
      <c r="W1247">
        <v>0.94766445008207589</v>
      </c>
      <c r="X1247" t="s">
        <v>442</v>
      </c>
      <c r="Y1247" t="s">
        <v>366</v>
      </c>
      <c r="Z1247" t="s">
        <v>282</v>
      </c>
      <c r="AA1247" s="67" t="s">
        <v>90</v>
      </c>
      <c r="AB1247" s="66" t="s">
        <v>75</v>
      </c>
      <c r="AC1247" s="20" t="s">
        <v>612</v>
      </c>
      <c r="AD1247" s="26" t="s">
        <v>94</v>
      </c>
      <c r="AE1247" s="72" t="str">
        <f>VLOOKUP(AD1247,cs_lookup!$A$2:$B$54,2,FALSE)</f>
        <v>1</v>
      </c>
    </row>
    <row r="1248" spans="1:31" x14ac:dyDescent="0.25">
      <c r="A1248" s="18">
        <v>0.26732897834886005</v>
      </c>
      <c r="B1248" s="18">
        <v>0.18885414847654911</v>
      </c>
      <c r="C1248" s="18">
        <v>0.49154564124706518</v>
      </c>
      <c r="D1248" s="3">
        <v>3.7407093169488568</v>
      </c>
      <c r="E1248" s="4">
        <v>5.295091519391085</v>
      </c>
      <c r="F1248" s="4">
        <v>2.0343990793265339</v>
      </c>
      <c r="G1248" s="28">
        <v>2.7487552545257365E-2</v>
      </c>
      <c r="H1248" s="8">
        <v>1.0274875525452574</v>
      </c>
      <c r="I1248" s="5">
        <v>3.6406371130068664</v>
      </c>
      <c r="J1248" s="5">
        <v>5.1534361718292976</v>
      </c>
      <c r="K1248" s="5">
        <v>1.9799744281933045</v>
      </c>
      <c r="L1248">
        <v>2.4300000000000002</v>
      </c>
      <c r="M1248">
        <v>3.79</v>
      </c>
      <c r="N1248">
        <v>2.84</v>
      </c>
      <c r="O1248" s="5">
        <v>2.4967947526849756</v>
      </c>
      <c r="P1248" s="5">
        <v>3.8941778241465252</v>
      </c>
      <c r="Q1248" s="5">
        <v>2.9180646492285307</v>
      </c>
      <c r="R1248" s="6">
        <v>0.40051349792554275</v>
      </c>
      <c r="S1248" s="6">
        <v>0.25679361476492585</v>
      </c>
      <c r="T1248" s="6">
        <v>0.34269288730953135</v>
      </c>
      <c r="U1248">
        <v>0.66746559038206921</v>
      </c>
      <c r="V1248">
        <v>0.73543163699545278</v>
      </c>
      <c r="W1248">
        <v>1.4343619592054304</v>
      </c>
      <c r="X1248" t="s">
        <v>522</v>
      </c>
      <c r="Y1248" t="s">
        <v>463</v>
      </c>
      <c r="Z1248" t="s">
        <v>276</v>
      </c>
      <c r="AA1248" s="67" t="s">
        <v>85</v>
      </c>
      <c r="AB1248" s="66" t="s">
        <v>96</v>
      </c>
      <c r="AC1248" s="20" t="s">
        <v>612</v>
      </c>
      <c r="AD1248" s="26" t="s">
        <v>86</v>
      </c>
      <c r="AE1248" s="72" t="str">
        <f>VLOOKUP(AD1248,cs_lookup!$A$2:$B$54,2,FALSE)</f>
        <v>1</v>
      </c>
    </row>
    <row r="1249" spans="1:31" x14ac:dyDescent="0.25">
      <c r="A1249" s="18">
        <v>0.56424544546355349</v>
      </c>
      <c r="B1249" s="18">
        <v>0.27102405221446763</v>
      </c>
      <c r="C1249" s="18">
        <v>0.15956482272349334</v>
      </c>
      <c r="D1249" s="3">
        <v>1.7722783728957781</v>
      </c>
      <c r="E1249" s="4">
        <v>3.6897094255261034</v>
      </c>
      <c r="F1249" s="4">
        <v>6.2670454736309882</v>
      </c>
      <c r="G1249" s="28">
        <v>4.502172249048475E-2</v>
      </c>
      <c r="H1249" s="8">
        <v>1.0450217224904848</v>
      </c>
      <c r="I1249" s="5">
        <v>1.6959249121368529</v>
      </c>
      <c r="J1249" s="5">
        <v>3.530749022836412</v>
      </c>
      <c r="K1249" s="5">
        <v>5.9970480409684033</v>
      </c>
      <c r="L1249">
        <v>2.0499999999999998</v>
      </c>
      <c r="M1249">
        <v>3.31</v>
      </c>
      <c r="N1249">
        <v>3.92</v>
      </c>
      <c r="O1249" s="5">
        <v>2.1422945311054935</v>
      </c>
      <c r="P1249" s="5">
        <v>3.4590219014435046</v>
      </c>
      <c r="Q1249" s="5">
        <v>4.0964851521626997</v>
      </c>
      <c r="R1249" s="6">
        <v>0.466789223181169</v>
      </c>
      <c r="S1249" s="6">
        <v>0.28909906571643396</v>
      </c>
      <c r="T1249" s="6">
        <v>0.24411171110239704</v>
      </c>
      <c r="U1249">
        <v>1.2087799320177537</v>
      </c>
      <c r="V1249">
        <v>0.93747813242781153</v>
      </c>
      <c r="W1249">
        <v>0.65365492709426387</v>
      </c>
      <c r="X1249" t="s">
        <v>378</v>
      </c>
      <c r="Y1249" t="s">
        <v>476</v>
      </c>
      <c r="Z1249" t="s">
        <v>275</v>
      </c>
      <c r="AA1249" s="67" t="s">
        <v>90</v>
      </c>
      <c r="AB1249" s="66" t="s">
        <v>75</v>
      </c>
      <c r="AC1249" s="20" t="s">
        <v>613</v>
      </c>
      <c r="AD1249" s="26" t="s">
        <v>93</v>
      </c>
      <c r="AE1249" s="72" t="str">
        <f>VLOOKUP(AD1249,cs_lookup!$A$2:$B$54,2,FALSE)</f>
        <v>X</v>
      </c>
    </row>
    <row r="1250" spans="1:31" x14ac:dyDescent="0.25">
      <c r="A1250" s="18">
        <v>0.54976391670010316</v>
      </c>
      <c r="B1250" s="18">
        <v>0.32229231474974274</v>
      </c>
      <c r="C1250" s="18">
        <v>0.12578312133880773</v>
      </c>
      <c r="D1250" s="3">
        <v>1.8189625939846852</v>
      </c>
      <c r="E1250" s="4">
        <v>3.102773334128341</v>
      </c>
      <c r="F1250" s="4">
        <v>7.9501922782343222</v>
      </c>
      <c r="G1250" s="28">
        <v>4.574716643467891E-2</v>
      </c>
      <c r="H1250" s="8">
        <v>1.0457471664346789</v>
      </c>
      <c r="I1250" s="5">
        <v>1.7393904113421321</v>
      </c>
      <c r="J1250" s="5">
        <v>2.967039676241046</v>
      </c>
      <c r="K1250" s="5">
        <v>7.6024038442669974</v>
      </c>
      <c r="L1250">
        <v>2.14</v>
      </c>
      <c r="M1250">
        <v>3.2</v>
      </c>
      <c r="N1250">
        <v>3.76</v>
      </c>
      <c r="O1250" s="5">
        <v>2.2378989361702128</v>
      </c>
      <c r="P1250" s="5">
        <v>3.3463909325909729</v>
      </c>
      <c r="Q1250" s="5">
        <v>3.9320093457943925</v>
      </c>
      <c r="R1250" s="6">
        <v>0.44684770336918411</v>
      </c>
      <c r="S1250" s="6">
        <v>0.29882940162814187</v>
      </c>
      <c r="T1250" s="6">
        <v>0.25432289500267397</v>
      </c>
      <c r="U1250">
        <v>1.2303160843279304</v>
      </c>
      <c r="V1250">
        <v>1.078516079722295</v>
      </c>
      <c r="W1250">
        <v>0.49458040864738206</v>
      </c>
      <c r="X1250" t="s">
        <v>309</v>
      </c>
      <c r="Y1250" t="s">
        <v>376</v>
      </c>
      <c r="Z1250" t="s">
        <v>275</v>
      </c>
      <c r="AA1250" s="67" t="s">
        <v>84</v>
      </c>
      <c r="AB1250" s="66" t="s">
        <v>78</v>
      </c>
      <c r="AC1250" s="20" t="s">
        <v>613</v>
      </c>
      <c r="AD1250" s="26" t="s">
        <v>76</v>
      </c>
      <c r="AE1250" s="72" t="str">
        <f>VLOOKUP(AD1250,cs_lookup!$A$2:$B$54,2,FALSE)</f>
        <v>2</v>
      </c>
    </row>
    <row r="1251" spans="1:31" x14ac:dyDescent="0.25">
      <c r="A1251" s="18">
        <v>0.3563627334698703</v>
      </c>
      <c r="B1251" s="18">
        <v>0.4226073315625436</v>
      </c>
      <c r="C1251" s="18">
        <v>0.21539067627564978</v>
      </c>
      <c r="D1251" s="3">
        <v>2.8061295586749333</v>
      </c>
      <c r="E1251" s="4">
        <v>2.3662627818183166</v>
      </c>
      <c r="F1251" s="4">
        <v>4.6427264972242037</v>
      </c>
      <c r="G1251" s="28">
        <v>4.3181391578503092E-2</v>
      </c>
      <c r="H1251" s="8">
        <v>1.0431813915785031</v>
      </c>
      <c r="I1251" s="5">
        <v>2.6899727902822375</v>
      </c>
      <c r="J1251" s="5">
        <v>2.2683138339323481</v>
      </c>
      <c r="K1251" s="5">
        <v>4.450545738933287</v>
      </c>
      <c r="L1251">
        <v>2.8</v>
      </c>
      <c r="M1251">
        <v>3.27</v>
      </c>
      <c r="N1251">
        <v>2.63</v>
      </c>
      <c r="O1251" s="5">
        <v>2.9209078964198083</v>
      </c>
      <c r="P1251" s="5">
        <v>3.4112031504617053</v>
      </c>
      <c r="Q1251" s="5">
        <v>2.743567059851463</v>
      </c>
      <c r="R1251" s="6">
        <v>0.34235930589448299</v>
      </c>
      <c r="S1251" s="6">
        <v>0.29315169923686613</v>
      </c>
      <c r="T1251" s="6">
        <v>0.36448899486865105</v>
      </c>
      <c r="U1251">
        <v>1.0409027221818916</v>
      </c>
      <c r="V1251">
        <v>1.4415994608343632</v>
      </c>
      <c r="W1251">
        <v>0.59093876442900284</v>
      </c>
      <c r="X1251" t="s">
        <v>377</v>
      </c>
      <c r="Y1251" t="s">
        <v>510</v>
      </c>
      <c r="Z1251" t="s">
        <v>275</v>
      </c>
      <c r="AA1251" s="67" t="s">
        <v>84</v>
      </c>
      <c r="AB1251" s="66" t="s">
        <v>78</v>
      </c>
      <c r="AC1251" s="20" t="s">
        <v>613</v>
      </c>
      <c r="AD1251" s="26" t="s">
        <v>76</v>
      </c>
      <c r="AE1251" s="72" t="str">
        <f>VLOOKUP(AD1251,cs_lookup!$A$2:$B$54,2,FALSE)</f>
        <v>2</v>
      </c>
    </row>
    <row r="1252" spans="1:31" x14ac:dyDescent="0.25">
      <c r="A1252" s="18">
        <v>0.4038876094804244</v>
      </c>
      <c r="B1252" s="18">
        <v>0.33497624721234054</v>
      </c>
      <c r="C1252" s="18">
        <v>0.24962471938213882</v>
      </c>
      <c r="D1252" s="3">
        <v>2.4759363162599519</v>
      </c>
      <c r="E1252" s="4">
        <v>2.9852862951387196</v>
      </c>
      <c r="F1252" s="4">
        <v>4.006013516911147</v>
      </c>
      <c r="G1252" s="28">
        <v>4.3860354205181862E-2</v>
      </c>
      <c r="H1252" s="8">
        <v>1.0438603542051819</v>
      </c>
      <c r="I1252" s="5">
        <v>2.3719037764828075</v>
      </c>
      <c r="J1252" s="5">
        <v>2.859852166156633</v>
      </c>
      <c r="K1252" s="5">
        <v>3.8376910290470927</v>
      </c>
      <c r="L1252">
        <v>2.34</v>
      </c>
      <c r="M1252">
        <v>3.19</v>
      </c>
      <c r="N1252">
        <v>3.3</v>
      </c>
      <c r="O1252" s="5">
        <v>2.4426332288401253</v>
      </c>
      <c r="P1252" s="5">
        <v>3.3299145299145301</v>
      </c>
      <c r="Q1252" s="5">
        <v>3.4447391688771001</v>
      </c>
      <c r="R1252" s="6">
        <v>0.40939425051334705</v>
      </c>
      <c r="S1252" s="6">
        <v>0.30030800821355236</v>
      </c>
      <c r="T1252" s="6">
        <v>0.2902977412731006</v>
      </c>
      <c r="U1252">
        <v>0.98654929563368865</v>
      </c>
      <c r="V1252">
        <v>1.1154422727686144</v>
      </c>
      <c r="W1252">
        <v>0.85989204837560806</v>
      </c>
      <c r="X1252" t="s">
        <v>379</v>
      </c>
      <c r="Y1252" t="s">
        <v>371</v>
      </c>
      <c r="Z1252" t="s">
        <v>275</v>
      </c>
      <c r="AA1252" s="67" t="s">
        <v>90</v>
      </c>
      <c r="AB1252" s="66" t="s">
        <v>75</v>
      </c>
      <c r="AC1252" s="20" t="s">
        <v>613</v>
      </c>
      <c r="AD1252" s="26" t="s">
        <v>86</v>
      </c>
      <c r="AE1252" s="72" t="str">
        <f>VLOOKUP(AD1252,cs_lookup!$A$2:$B$54,2,FALSE)</f>
        <v>1</v>
      </c>
    </row>
    <row r="1253" spans="1:31" x14ac:dyDescent="0.25">
      <c r="A1253" s="18">
        <v>3.2944268360863393E-2</v>
      </c>
      <c r="B1253" s="18">
        <v>9.907434412301358E-2</v>
      </c>
      <c r="C1253" s="18">
        <v>0.69447859075166063</v>
      </c>
      <c r="D1253" s="3">
        <v>30.354293774147497</v>
      </c>
      <c r="E1253" s="4">
        <v>10.093430431983188</v>
      </c>
      <c r="F1253" s="4">
        <v>1.439929197698754</v>
      </c>
      <c r="G1253" s="28">
        <v>2.9531789353879789E-2</v>
      </c>
      <c r="H1253" s="8">
        <v>1.0295317893538798</v>
      </c>
      <c r="I1253" s="5">
        <v>29.483590587520798</v>
      </c>
      <c r="J1253" s="5">
        <v>9.8039036155626516</v>
      </c>
      <c r="K1253" s="5">
        <v>1.3986252902423091</v>
      </c>
      <c r="L1253">
        <v>4.26</v>
      </c>
      <c r="M1253">
        <v>4.18</v>
      </c>
      <c r="N1253">
        <v>1.8</v>
      </c>
      <c r="O1253" s="5">
        <v>4.385805422647528</v>
      </c>
      <c r="P1253" s="5">
        <v>4.303442879499217</v>
      </c>
      <c r="Q1253" s="5">
        <v>1.8531572208369838</v>
      </c>
      <c r="R1253" s="6">
        <v>0.22800829121058946</v>
      </c>
      <c r="S1253" s="6">
        <v>0.23237208625768213</v>
      </c>
      <c r="T1253" s="6">
        <v>0.53961962253172835</v>
      </c>
      <c r="U1253">
        <v>0.14448715082223004</v>
      </c>
      <c r="V1253">
        <v>0.42636078075723793</v>
      </c>
      <c r="W1253">
        <v>1.2869780151681325</v>
      </c>
      <c r="X1253" t="s">
        <v>313</v>
      </c>
      <c r="Y1253" t="s">
        <v>287</v>
      </c>
      <c r="Z1253" t="s">
        <v>268</v>
      </c>
      <c r="AA1253" s="67" t="s">
        <v>85</v>
      </c>
      <c r="AB1253" s="66" t="s">
        <v>87</v>
      </c>
      <c r="AC1253" s="20" t="s">
        <v>613</v>
      </c>
      <c r="AD1253" s="26" t="s">
        <v>92</v>
      </c>
      <c r="AE1253" s="72" t="str">
        <f>VLOOKUP(AD1253,cs_lookup!$A$2:$B$54,2,FALSE)</f>
        <v>1</v>
      </c>
    </row>
    <row r="1254" spans="1:31" x14ac:dyDescent="0.25">
      <c r="A1254" s="18">
        <v>0.75632931696819361</v>
      </c>
      <c r="B1254" s="18">
        <v>0.15164061233344123</v>
      </c>
      <c r="C1254" s="18">
        <v>8.1360152972426561E-2</v>
      </c>
      <c r="D1254" s="3">
        <v>1.3221753772663207</v>
      </c>
      <c r="E1254" s="4">
        <v>6.5945394483181632</v>
      </c>
      <c r="F1254" s="4">
        <v>12.291029004565736</v>
      </c>
      <c r="G1254" s="28">
        <v>3.805710925935224E-2</v>
      </c>
      <c r="H1254" s="8">
        <v>1.0380571092593522</v>
      </c>
      <c r="I1254" s="5">
        <v>1.2737019625150348</v>
      </c>
      <c r="J1254" s="5">
        <v>6.3527713355032356</v>
      </c>
      <c r="K1254" s="5">
        <v>11.840416962545842</v>
      </c>
      <c r="L1254">
        <v>1.49</v>
      </c>
      <c r="M1254">
        <v>4.9800000000000004</v>
      </c>
      <c r="N1254">
        <v>6.02</v>
      </c>
      <c r="O1254" s="5">
        <v>1.5467050927964348</v>
      </c>
      <c r="P1254" s="5">
        <v>5.1695244041115744</v>
      </c>
      <c r="Q1254" s="5">
        <v>6.2491037977413004</v>
      </c>
      <c r="R1254" s="6">
        <v>0.64653566129533147</v>
      </c>
      <c r="S1254" s="6">
        <v>0.19344139263655499</v>
      </c>
      <c r="T1254" s="6">
        <v>0.1600229460681136</v>
      </c>
      <c r="U1254">
        <v>1.169818406385954</v>
      </c>
      <c r="V1254">
        <v>0.78390984611214709</v>
      </c>
      <c r="W1254">
        <v>0.50842804092480387</v>
      </c>
      <c r="X1254" t="s">
        <v>312</v>
      </c>
      <c r="Y1254" t="s">
        <v>314</v>
      </c>
      <c r="Z1254" t="s">
        <v>268</v>
      </c>
      <c r="AA1254" s="67" t="s">
        <v>84</v>
      </c>
      <c r="AB1254" s="66" t="s">
        <v>89</v>
      </c>
      <c r="AC1254" s="20" t="s">
        <v>613</v>
      </c>
      <c r="AD1254" s="26" t="s">
        <v>165</v>
      </c>
      <c r="AE1254" s="72" t="str">
        <f>VLOOKUP(AD1254,cs_lookup!$A$2:$B$54,2,FALSE)</f>
        <v>1</v>
      </c>
    </row>
    <row r="1255" spans="1:31" x14ac:dyDescent="0.25">
      <c r="A1255" s="18">
        <v>0.68416386705773369</v>
      </c>
      <c r="B1255" s="18">
        <v>0.2457219488747375</v>
      </c>
      <c r="C1255" s="18">
        <v>6.9219252474715567E-2</v>
      </c>
      <c r="D1255" s="3">
        <v>1.4616381369284066</v>
      </c>
      <c r="E1255" s="4">
        <v>4.0696405208383455</v>
      </c>
      <c r="F1255" s="4">
        <v>14.446847722969565</v>
      </c>
      <c r="G1255" s="28">
        <v>3.2154114535384082E-2</v>
      </c>
      <c r="H1255" s="8">
        <v>1.0321541145353841</v>
      </c>
      <c r="I1255" s="5">
        <v>1.416104549063733</v>
      </c>
      <c r="J1255" s="5">
        <v>3.9428613067829135</v>
      </c>
      <c r="K1255" s="5">
        <v>13.996793230313962</v>
      </c>
      <c r="L1255">
        <v>1.31</v>
      </c>
      <c r="M1255">
        <v>5.96</v>
      </c>
      <c r="N1255">
        <v>9.9</v>
      </c>
      <c r="O1255" s="5">
        <v>1.3521218900413532</v>
      </c>
      <c r="P1255" s="5">
        <v>6.151638522630889</v>
      </c>
      <c r="Q1255" s="5">
        <v>10.218325733900302</v>
      </c>
      <c r="R1255" s="6">
        <v>0.73957829346984105</v>
      </c>
      <c r="S1255" s="6">
        <v>0.16255831618212949</v>
      </c>
      <c r="T1255" s="6">
        <v>9.7863390348029475E-2</v>
      </c>
      <c r="U1255">
        <v>0.92507294102410398</v>
      </c>
      <c r="V1255">
        <v>1.511592606553773</v>
      </c>
      <c r="W1255">
        <v>0.70730486884372823</v>
      </c>
      <c r="X1255" t="s">
        <v>288</v>
      </c>
      <c r="Y1255" t="s">
        <v>311</v>
      </c>
      <c r="Z1255" t="s">
        <v>268</v>
      </c>
      <c r="AA1255" s="67" t="s">
        <v>84</v>
      </c>
      <c r="AB1255" s="66" t="s">
        <v>94</v>
      </c>
      <c r="AC1255" s="20" t="s">
        <v>613</v>
      </c>
      <c r="AD1255" s="26" t="s">
        <v>89</v>
      </c>
      <c r="AE1255" s="72" t="str">
        <f>VLOOKUP(AD1255,cs_lookup!$A$2:$B$54,2,FALSE)</f>
        <v>1</v>
      </c>
    </row>
    <row r="1256" spans="1:31" x14ac:dyDescent="0.25">
      <c r="A1256" s="18">
        <v>0.69465274689695167</v>
      </c>
      <c r="B1256" s="18">
        <v>0.20079012876864966</v>
      </c>
      <c r="C1256" s="18">
        <v>0.10127118658949537</v>
      </c>
      <c r="D1256" s="3">
        <v>1.4395681935572122</v>
      </c>
      <c r="E1256" s="4">
        <v>4.9803245116307471</v>
      </c>
      <c r="F1256" s="4">
        <v>9.8744769729372148</v>
      </c>
      <c r="G1256" s="28">
        <v>3.5113098219894168E-2</v>
      </c>
      <c r="H1256" s="8">
        <v>1.0351130982198942</v>
      </c>
      <c r="I1256" s="5">
        <v>1.3907351728355752</v>
      </c>
      <c r="J1256" s="5">
        <v>4.8113819834716764</v>
      </c>
      <c r="K1256" s="5">
        <v>9.5395150442193817</v>
      </c>
      <c r="L1256">
        <v>1.68</v>
      </c>
      <c r="M1256">
        <v>4.07</v>
      </c>
      <c r="N1256">
        <v>5.15</v>
      </c>
      <c r="O1256" s="5">
        <v>1.7389900050094222</v>
      </c>
      <c r="P1256" s="5">
        <v>4.2129103097549692</v>
      </c>
      <c r="Q1256" s="5">
        <v>5.3308324558324554</v>
      </c>
      <c r="R1256" s="6">
        <v>0.57504643334311845</v>
      </c>
      <c r="S1256" s="6">
        <v>0.23736560393524303</v>
      </c>
      <c r="T1256" s="6">
        <v>0.18758796272163863</v>
      </c>
      <c r="U1256">
        <v>1.2079941838061388</v>
      </c>
      <c r="V1256">
        <v>0.84591080358647219</v>
      </c>
      <c r="W1256">
        <v>0.5398597283119464</v>
      </c>
      <c r="X1256" t="s">
        <v>385</v>
      </c>
      <c r="Y1256" t="s">
        <v>392</v>
      </c>
      <c r="Z1256" t="s">
        <v>279</v>
      </c>
      <c r="AA1256" s="67" t="s">
        <v>84</v>
      </c>
      <c r="AB1256" s="66" t="s">
        <v>86</v>
      </c>
      <c r="AC1256" s="20" t="s">
        <v>613</v>
      </c>
      <c r="AD1256" s="26" t="s">
        <v>78</v>
      </c>
      <c r="AE1256" s="72" t="str">
        <f>VLOOKUP(AD1256,cs_lookup!$A$2:$B$54,2,FALSE)</f>
        <v>1</v>
      </c>
    </row>
    <row r="1257" spans="1:31" x14ac:dyDescent="0.25">
      <c r="A1257" s="21">
        <v>0.16852656397085455</v>
      </c>
      <c r="B1257" s="21">
        <v>0.28273798454703469</v>
      </c>
      <c r="C1257" s="21">
        <v>0.49043761391587715</v>
      </c>
      <c r="D1257" s="3">
        <v>5.9337826419634521</v>
      </c>
      <c r="E1257" s="4">
        <v>3.536843489926079</v>
      </c>
      <c r="F1257" s="4">
        <v>2.038995320965586</v>
      </c>
      <c r="G1257" s="28">
        <v>3.7231060237195246E-2</v>
      </c>
      <c r="H1257" s="8">
        <v>1.0372310602371952</v>
      </c>
      <c r="I1257" s="5">
        <v>5.7207915086986576</v>
      </c>
      <c r="J1257" s="5">
        <v>3.4098896817814821</v>
      </c>
      <c r="K1257" s="5">
        <v>1.9658062693372353</v>
      </c>
      <c r="L1257" s="24">
        <v>4.8899999999999997</v>
      </c>
      <c r="M1257" s="24">
        <v>3.78</v>
      </c>
      <c r="N1257" s="24">
        <v>1.76</v>
      </c>
      <c r="O1257" s="5">
        <v>5.0720598845598843</v>
      </c>
      <c r="P1257" s="5">
        <v>3.9207334076965976</v>
      </c>
      <c r="Q1257" s="5">
        <v>1.8255266660174636</v>
      </c>
      <c r="R1257" s="6">
        <v>0.19715855545084374</v>
      </c>
      <c r="S1257" s="6">
        <v>0.25505432173402798</v>
      </c>
      <c r="T1257" s="6">
        <v>0.54778712281512831</v>
      </c>
      <c r="U1257">
        <v>0.85477682459928639</v>
      </c>
      <c r="V1257">
        <v>1.1085402616383633</v>
      </c>
      <c r="W1257">
        <v>0.89530694222141116</v>
      </c>
      <c r="X1257" t="s">
        <v>483</v>
      </c>
      <c r="Y1257" t="s">
        <v>388</v>
      </c>
      <c r="Z1257" t="s">
        <v>279</v>
      </c>
      <c r="AA1257" s="26" t="s">
        <v>90</v>
      </c>
      <c r="AB1257" s="72" t="s">
        <v>75</v>
      </c>
      <c r="AC1257" s="20" t="s">
        <v>613</v>
      </c>
      <c r="AD1257" s="26" t="s">
        <v>75</v>
      </c>
      <c r="AE1257" s="72" t="str">
        <f>VLOOKUP(AD1257,cs_lookup!$A$2:$B$54,2,FALSE)</f>
        <v>X</v>
      </c>
    </row>
    <row r="1258" spans="1:31" x14ac:dyDescent="0.25">
      <c r="A1258" s="18">
        <v>0.43939403660931109</v>
      </c>
      <c r="B1258" s="18">
        <v>0.24283794463301323</v>
      </c>
      <c r="C1258" s="18">
        <v>0.29669360411705853</v>
      </c>
      <c r="D1258" s="3">
        <v>2.2758615654339294</v>
      </c>
      <c r="E1258" s="4">
        <v>4.1179725907795897</v>
      </c>
      <c r="F1258" s="4">
        <v>3.3704804758967994</v>
      </c>
      <c r="G1258" s="28">
        <v>3.8627981044209614E-2</v>
      </c>
      <c r="H1258" s="8">
        <v>1.0386279810442096</v>
      </c>
      <c r="I1258" s="5">
        <v>2.1912191920208399</v>
      </c>
      <c r="J1258" s="5">
        <v>3.9648196138905165</v>
      </c>
      <c r="K1258" s="5">
        <v>3.2451277429558618</v>
      </c>
      <c r="L1258">
        <v>1.39</v>
      </c>
      <c r="M1258">
        <v>5.32</v>
      </c>
      <c r="N1258">
        <v>7.62</v>
      </c>
      <c r="O1258" s="5">
        <v>1.4436928936514513</v>
      </c>
      <c r="P1258" s="5">
        <v>5.5255008591551951</v>
      </c>
      <c r="Q1258" s="5">
        <v>7.9143452155568772</v>
      </c>
      <c r="R1258" s="6">
        <v>0.69266809055959</v>
      </c>
      <c r="S1258" s="6">
        <v>0.1809790687740282</v>
      </c>
      <c r="T1258" s="6">
        <v>0.12635284066638189</v>
      </c>
      <c r="U1258">
        <v>0.63435004816568807</v>
      </c>
      <c r="V1258">
        <v>1.3418012717051964</v>
      </c>
      <c r="W1258">
        <v>2.3481356062301684</v>
      </c>
      <c r="X1258" t="s">
        <v>387</v>
      </c>
      <c r="Y1258" t="s">
        <v>391</v>
      </c>
      <c r="Z1258" t="s">
        <v>279</v>
      </c>
      <c r="AA1258" s="67" t="s">
        <v>84</v>
      </c>
      <c r="AB1258" s="67" t="s">
        <v>86</v>
      </c>
      <c r="AC1258" s="20" t="s">
        <v>613</v>
      </c>
      <c r="AD1258" s="26" t="s">
        <v>100</v>
      </c>
      <c r="AE1258" s="72" t="str">
        <f>VLOOKUP(AD1258,cs_lookup!$A$2:$B$54,2,FALSE)</f>
        <v>1</v>
      </c>
    </row>
    <row r="1259" spans="1:31" x14ac:dyDescent="0.25">
      <c r="A1259" s="18">
        <v>0.55102631957555503</v>
      </c>
      <c r="B1259" s="18">
        <v>0.22755080531803984</v>
      </c>
      <c r="C1259" s="18">
        <v>0.20999353677785887</v>
      </c>
      <c r="D1259" s="3">
        <v>1.814795345475114</v>
      </c>
      <c r="E1259" s="4">
        <v>4.3946229880502283</v>
      </c>
      <c r="F1259" s="4">
        <v>4.7620513247407583</v>
      </c>
      <c r="G1259" s="28">
        <v>3.61055994863686E-2</v>
      </c>
      <c r="H1259" s="8">
        <v>1.0361055994863686</v>
      </c>
      <c r="I1259" s="5">
        <v>1.7515544229997091</v>
      </c>
      <c r="J1259" s="5">
        <v>4.2414817468690318</v>
      </c>
      <c r="K1259" s="5">
        <v>4.596106156651854</v>
      </c>
      <c r="L1259">
        <v>1.49</v>
      </c>
      <c r="M1259">
        <v>4.49</v>
      </c>
      <c r="N1259">
        <v>7.03</v>
      </c>
      <c r="O1259" s="5">
        <v>1.5437973432346892</v>
      </c>
      <c r="P1259" s="5">
        <v>4.6521141416937954</v>
      </c>
      <c r="Q1259" s="5">
        <v>7.2838223643891711</v>
      </c>
      <c r="R1259" s="6">
        <v>0.64775341425625144</v>
      </c>
      <c r="S1259" s="6">
        <v>0.21495603279327719</v>
      </c>
      <c r="T1259" s="6">
        <v>0.13729055295047149</v>
      </c>
      <c r="U1259">
        <v>0.85067296821313065</v>
      </c>
      <c r="V1259">
        <v>1.0585923193738649</v>
      </c>
      <c r="W1259">
        <v>1.5295556195597484</v>
      </c>
      <c r="X1259" t="s">
        <v>318</v>
      </c>
      <c r="Y1259" t="s">
        <v>482</v>
      </c>
      <c r="Z1259" t="s">
        <v>279</v>
      </c>
      <c r="AA1259" s="67" t="s">
        <v>84</v>
      </c>
      <c r="AB1259" s="67" t="s">
        <v>86</v>
      </c>
      <c r="AC1259" s="20" t="s">
        <v>613</v>
      </c>
      <c r="AD1259" s="26" t="s">
        <v>75</v>
      </c>
      <c r="AE1259" s="72" t="str">
        <f>VLOOKUP(AD1259,cs_lookup!$A$2:$B$54,2,FALSE)</f>
        <v>X</v>
      </c>
    </row>
    <row r="1260" spans="1:31" x14ac:dyDescent="0.25">
      <c r="A1260" s="18">
        <v>0.72845367749186274</v>
      </c>
      <c r="B1260" s="18">
        <v>0.24570635538238439</v>
      </c>
      <c r="C1260" s="18">
        <v>2.5331250639263204E-2</v>
      </c>
      <c r="D1260" s="3">
        <v>1.3727708856424445</v>
      </c>
      <c r="E1260" s="4">
        <v>4.0698987962429145</v>
      </c>
      <c r="F1260" s="4">
        <v>39.476929672394824</v>
      </c>
      <c r="G1260" s="28">
        <v>4.2519189182766537E-2</v>
      </c>
      <c r="H1260" s="8">
        <v>1.0425191891827665</v>
      </c>
      <c r="I1260" s="5">
        <v>1.3167823670646899</v>
      </c>
      <c r="J1260" s="5">
        <v>3.9039078018634061</v>
      </c>
      <c r="K1260" s="5">
        <v>37.866861427597215</v>
      </c>
      <c r="L1260">
        <v>1.69</v>
      </c>
      <c r="M1260">
        <v>4</v>
      </c>
      <c r="N1260">
        <v>4.9800000000000004</v>
      </c>
      <c r="O1260" s="5">
        <v>1.7618574297188754</v>
      </c>
      <c r="P1260" s="5">
        <v>4.1700767567310661</v>
      </c>
      <c r="Q1260" s="5">
        <v>5.191745562130178</v>
      </c>
      <c r="R1260" s="6">
        <v>0.56758281523355814</v>
      </c>
      <c r="S1260" s="6">
        <v>0.23980373943617828</v>
      </c>
      <c r="T1260" s="6">
        <v>0.19261344533026364</v>
      </c>
      <c r="U1260">
        <v>1.2834315238950758</v>
      </c>
      <c r="V1260">
        <v>1.0246143615611842</v>
      </c>
      <c r="W1260">
        <v>0.13151340808960196</v>
      </c>
      <c r="X1260" t="s">
        <v>328</v>
      </c>
      <c r="Y1260" t="s">
        <v>484</v>
      </c>
      <c r="Z1260" t="s">
        <v>281</v>
      </c>
      <c r="AA1260" s="67" t="s">
        <v>84</v>
      </c>
      <c r="AB1260" s="67" t="s">
        <v>78</v>
      </c>
      <c r="AC1260" s="20" t="s">
        <v>613</v>
      </c>
      <c r="AD1260" s="26" t="s">
        <v>88</v>
      </c>
      <c r="AE1260" s="72" t="str">
        <f>VLOOKUP(AD1260,cs_lookup!$A$2:$B$54,2,FALSE)</f>
        <v>1</v>
      </c>
    </row>
    <row r="1261" spans="1:31" x14ac:dyDescent="0.25">
      <c r="A1261" s="18">
        <v>0.47917587693475028</v>
      </c>
      <c r="B1261" s="18">
        <v>0.28786907274193257</v>
      </c>
      <c r="C1261" s="18">
        <v>0.22240286490844866</v>
      </c>
      <c r="D1261" s="3">
        <v>2.0869164082234688</v>
      </c>
      <c r="E1261" s="4">
        <v>3.473801442006502</v>
      </c>
      <c r="F1261" s="4">
        <v>4.4963449567596463</v>
      </c>
      <c r="G1261" s="28">
        <v>4.0155672238956219E-2</v>
      </c>
      <c r="H1261" s="8">
        <v>1.0401556722389562</v>
      </c>
      <c r="I1261" s="5">
        <v>2.0063500723226735</v>
      </c>
      <c r="J1261" s="5">
        <v>3.3396937926888133</v>
      </c>
      <c r="K1261" s="5">
        <v>4.3227615603741052</v>
      </c>
      <c r="L1261">
        <v>2.14</v>
      </c>
      <c r="M1261">
        <v>3.9</v>
      </c>
      <c r="N1261">
        <v>3.16</v>
      </c>
      <c r="O1261" s="5">
        <v>2.2259331385913663</v>
      </c>
      <c r="P1261" s="5">
        <v>4.0566071217319291</v>
      </c>
      <c r="Q1261" s="5">
        <v>3.286891924275102</v>
      </c>
      <c r="R1261" s="6">
        <v>0.44924979221650313</v>
      </c>
      <c r="S1261" s="6">
        <v>0.2465114244470043</v>
      </c>
      <c r="T1261" s="6">
        <v>0.30423878333649262</v>
      </c>
      <c r="U1261">
        <v>1.066613463682639</v>
      </c>
      <c r="V1261">
        <v>1.1677717306112905</v>
      </c>
      <c r="W1261">
        <v>0.7310141806032262</v>
      </c>
      <c r="X1261" t="s">
        <v>408</v>
      </c>
      <c r="Y1261" t="s">
        <v>403</v>
      </c>
      <c r="Z1261" t="s">
        <v>281</v>
      </c>
      <c r="AA1261" s="67" t="s">
        <v>90</v>
      </c>
      <c r="AB1261" s="67" t="s">
        <v>75</v>
      </c>
      <c r="AC1261" s="20" t="s">
        <v>613</v>
      </c>
      <c r="AD1261" s="26" t="s">
        <v>99</v>
      </c>
      <c r="AE1261" s="72" t="str">
        <f>VLOOKUP(AD1261,cs_lookup!$A$2:$B$54,2,FALSE)</f>
        <v>1</v>
      </c>
    </row>
    <row r="1262" spans="1:31" x14ac:dyDescent="0.25">
      <c r="A1262" s="18">
        <v>0.76312222632636373</v>
      </c>
      <c r="B1262" s="18">
        <v>0.18352702392177336</v>
      </c>
      <c r="C1262" s="18">
        <v>5.1452761007031535E-2</v>
      </c>
      <c r="D1262" s="3">
        <v>1.3104060732367282</v>
      </c>
      <c r="E1262" s="4">
        <v>5.4487888411803613</v>
      </c>
      <c r="F1262" s="4">
        <v>19.435302993037439</v>
      </c>
      <c r="G1262" s="28">
        <v>4.1428844998830483E-2</v>
      </c>
      <c r="H1262" s="8">
        <v>1.0414288449988305</v>
      </c>
      <c r="I1262" s="5">
        <v>1.2582771060448203</v>
      </c>
      <c r="J1262" s="5">
        <v>5.2320318064423121</v>
      </c>
      <c r="K1262" s="5">
        <v>18.662151606775655</v>
      </c>
      <c r="L1262">
        <v>1.79</v>
      </c>
      <c r="M1262">
        <v>3.61</v>
      </c>
      <c r="N1262">
        <v>4.8600000000000003</v>
      </c>
      <c r="O1262" s="5">
        <v>1.8641576325479066</v>
      </c>
      <c r="P1262" s="5">
        <v>3.7595581304457779</v>
      </c>
      <c r="Q1262" s="5">
        <v>5.0613441866943161</v>
      </c>
      <c r="R1262" s="6">
        <v>0.53643532206727229</v>
      </c>
      <c r="S1262" s="6">
        <v>0.26598870540177766</v>
      </c>
      <c r="T1262" s="6">
        <v>0.19757597253095008</v>
      </c>
      <c r="U1262">
        <v>1.422580122773242</v>
      </c>
      <c r="V1262">
        <v>0.68998051494161983</v>
      </c>
      <c r="W1262">
        <v>0.26042013281231108</v>
      </c>
      <c r="X1262" t="s">
        <v>329</v>
      </c>
      <c r="Y1262" t="s">
        <v>404</v>
      </c>
      <c r="Z1262" t="s">
        <v>281</v>
      </c>
      <c r="AA1262" s="67" t="s">
        <v>84</v>
      </c>
      <c r="AB1262" s="67" t="s">
        <v>94</v>
      </c>
      <c r="AC1262" s="20" t="s">
        <v>613</v>
      </c>
      <c r="AD1262" s="26" t="s">
        <v>88</v>
      </c>
      <c r="AE1262" s="72" t="str">
        <f>VLOOKUP(AD1262,cs_lookup!$A$2:$B$54,2,FALSE)</f>
        <v>1</v>
      </c>
    </row>
    <row r="1263" spans="1:31" x14ac:dyDescent="0.25">
      <c r="A1263" s="18">
        <v>0.47519427730069952</v>
      </c>
      <c r="B1263" s="18">
        <v>0.22899198935265105</v>
      </c>
      <c r="C1263" s="18">
        <v>0.27708460533205714</v>
      </c>
      <c r="D1263" s="3">
        <v>2.1044024471010352</v>
      </c>
      <c r="E1263" s="4">
        <v>4.3669649878449901</v>
      </c>
      <c r="F1263" s="4">
        <v>3.6090059886279273</v>
      </c>
      <c r="G1263" s="28">
        <v>3.9682539682539542E-2</v>
      </c>
      <c r="H1263" s="8">
        <v>1.0396825396825395</v>
      </c>
      <c r="I1263" s="5">
        <v>2.0240817430132099</v>
      </c>
      <c r="J1263" s="5">
        <v>4.2002869348738079</v>
      </c>
      <c r="K1263" s="5">
        <v>3.4712576684512895</v>
      </c>
      <c r="L1263">
        <v>2.25</v>
      </c>
      <c r="M1263">
        <v>3.6</v>
      </c>
      <c r="N1263">
        <v>3.15</v>
      </c>
      <c r="O1263" s="5">
        <v>2.339285714285714</v>
      </c>
      <c r="P1263" s="5">
        <v>3.7428571428571424</v>
      </c>
      <c r="Q1263" s="5">
        <v>3.2749999999999995</v>
      </c>
      <c r="R1263" s="6">
        <v>0.4274809160305344</v>
      </c>
      <c r="S1263" s="6">
        <v>0.26717557251908403</v>
      </c>
      <c r="T1263" s="6">
        <v>0.30534351145038174</v>
      </c>
      <c r="U1263">
        <v>1.1116151843998505</v>
      </c>
      <c r="V1263">
        <v>0.85708430300563676</v>
      </c>
      <c r="W1263">
        <v>0.90745208246248699</v>
      </c>
      <c r="X1263" t="s">
        <v>405</v>
      </c>
      <c r="Y1263" t="s">
        <v>409</v>
      </c>
      <c r="Z1263" t="s">
        <v>281</v>
      </c>
      <c r="AA1263" s="67" t="s">
        <v>84</v>
      </c>
      <c r="AB1263" s="67" t="s">
        <v>86</v>
      </c>
      <c r="AC1263" s="20" t="s">
        <v>613</v>
      </c>
      <c r="AD1263" s="26" t="s">
        <v>75</v>
      </c>
      <c r="AE1263" s="72" t="str">
        <f>VLOOKUP(AD1263,cs_lookup!$A$2:$B$54,2,FALSE)</f>
        <v>X</v>
      </c>
    </row>
    <row r="1264" spans="1:31" x14ac:dyDescent="0.25">
      <c r="A1264" s="18">
        <v>0.60134514649831372</v>
      </c>
      <c r="B1264" s="18">
        <v>0.20418675205350845</v>
      </c>
      <c r="C1264" s="18">
        <v>0.18379927345231675</v>
      </c>
      <c r="D1264" s="3">
        <v>1.6629385068177385</v>
      </c>
      <c r="E1264" s="4">
        <v>4.8974773825578239</v>
      </c>
      <c r="F1264" s="4">
        <v>5.4407179158922583</v>
      </c>
      <c r="G1264" s="28">
        <v>4.594438013395119E-2</v>
      </c>
      <c r="H1264" s="8">
        <v>1.0459443801339512</v>
      </c>
      <c r="I1264" s="5">
        <v>1.5898919085972532</v>
      </c>
      <c r="J1264" s="5">
        <v>4.6823497267900782</v>
      </c>
      <c r="K1264" s="5">
        <v>5.2017277584066957</v>
      </c>
      <c r="L1264">
        <v>1.54</v>
      </c>
      <c r="M1264">
        <v>4.58</v>
      </c>
      <c r="N1264">
        <v>5.61</v>
      </c>
      <c r="O1264" s="5">
        <v>1.6107543454062849</v>
      </c>
      <c r="P1264" s="5">
        <v>4.7904252610134961</v>
      </c>
      <c r="Q1264" s="5">
        <v>5.8677479725514665</v>
      </c>
      <c r="R1264" s="6">
        <v>0.62082713161811609</v>
      </c>
      <c r="S1264" s="6">
        <v>0.208749734212205</v>
      </c>
      <c r="T1264" s="6">
        <v>0.17042313416967891</v>
      </c>
      <c r="U1264">
        <v>0.9686193078111377</v>
      </c>
      <c r="V1264">
        <v>0.97814137500142639</v>
      </c>
      <c r="W1264">
        <v>1.0784878141562639</v>
      </c>
      <c r="X1264" t="s">
        <v>407</v>
      </c>
      <c r="Y1264" t="s">
        <v>410</v>
      </c>
      <c r="Z1264" t="s">
        <v>281</v>
      </c>
      <c r="AA1264" s="67" t="s">
        <v>84</v>
      </c>
      <c r="AB1264" s="67" t="s">
        <v>86</v>
      </c>
      <c r="AC1264" s="20" t="s">
        <v>613</v>
      </c>
      <c r="AD1264" s="26" t="s">
        <v>75</v>
      </c>
      <c r="AE1264" s="72" t="str">
        <f>VLOOKUP(AD1264,cs_lookup!$A$2:$B$54,2,FALSE)</f>
        <v>X</v>
      </c>
    </row>
    <row r="1265" spans="1:31" x14ac:dyDescent="0.25">
      <c r="A1265" s="18">
        <v>0.66670877769629922</v>
      </c>
      <c r="B1265" s="18">
        <v>0.20108343633820672</v>
      </c>
      <c r="C1265" s="18">
        <v>0.12696199866633032</v>
      </c>
      <c r="D1265" s="3">
        <v>1.4999052561679673</v>
      </c>
      <c r="E1265" s="4">
        <v>4.973060030255688</v>
      </c>
      <c r="F1265" s="4">
        <v>7.8763725406379805</v>
      </c>
      <c r="G1265" s="28">
        <v>3.2634962417522617E-2</v>
      </c>
      <c r="H1265" s="8">
        <v>1.0326349624175226</v>
      </c>
      <c r="I1265" s="5">
        <v>1.4525028792909633</v>
      </c>
      <c r="J1265" s="5">
        <v>4.8158935260270059</v>
      </c>
      <c r="K1265" s="5">
        <v>7.6274509650520113</v>
      </c>
      <c r="L1265">
        <v>1.39</v>
      </c>
      <c r="M1265">
        <v>5.34</v>
      </c>
      <c r="N1265">
        <v>7.94</v>
      </c>
      <c r="O1265" s="5">
        <v>1.4353625977603564</v>
      </c>
      <c r="P1265" s="5">
        <v>5.5142706993095709</v>
      </c>
      <c r="Q1265" s="5">
        <v>8.1991216015951291</v>
      </c>
      <c r="R1265" s="6">
        <v>0.69668807140462841</v>
      </c>
      <c r="S1265" s="6">
        <v>0.18134764405476281</v>
      </c>
      <c r="T1265" s="6">
        <v>0.12196428454060874</v>
      </c>
      <c r="U1265">
        <v>0.95696884310379193</v>
      </c>
      <c r="V1265">
        <v>1.1088285011162546</v>
      </c>
      <c r="W1265">
        <v>1.040976865846801</v>
      </c>
      <c r="X1265" t="s">
        <v>412</v>
      </c>
      <c r="Y1265" t="s">
        <v>290</v>
      </c>
      <c r="Z1265" t="s">
        <v>283</v>
      </c>
      <c r="AA1265" s="67" t="s">
        <v>84</v>
      </c>
      <c r="AB1265" s="67" t="s">
        <v>86</v>
      </c>
      <c r="AC1265" s="20" t="s">
        <v>613</v>
      </c>
      <c r="AD1265" s="26" t="s">
        <v>86</v>
      </c>
      <c r="AE1265" s="72" t="str">
        <f>VLOOKUP(AD1265,cs_lookup!$A$2:$B$54,2,FALSE)</f>
        <v>1</v>
      </c>
    </row>
    <row r="1266" spans="1:31" x14ac:dyDescent="0.25">
      <c r="A1266" s="18">
        <v>0.49528264046217846</v>
      </c>
      <c r="B1266" s="18">
        <v>0.27369333739045193</v>
      </c>
      <c r="C1266" s="18">
        <v>0.2201719569726619</v>
      </c>
      <c r="D1266" s="3">
        <v>2.0190491616399862</v>
      </c>
      <c r="E1266" s="4">
        <v>3.6537243088727305</v>
      </c>
      <c r="F1266" s="4">
        <v>4.5419044902442645</v>
      </c>
      <c r="G1266" s="28">
        <v>3.0372264710169183E-2</v>
      </c>
      <c r="H1266" s="8">
        <v>1.0303722647101692</v>
      </c>
      <c r="I1266" s="5">
        <v>1.9595336858255976</v>
      </c>
      <c r="J1266" s="5">
        <v>3.5460235431516369</v>
      </c>
      <c r="K1266" s="5">
        <v>4.4080228532954981</v>
      </c>
      <c r="L1266">
        <v>2.02</v>
      </c>
      <c r="M1266">
        <v>3.46</v>
      </c>
      <c r="N1266">
        <v>4.0599999999999996</v>
      </c>
      <c r="O1266" s="5">
        <v>2.0813519747145417</v>
      </c>
      <c r="P1266" s="5">
        <v>3.5650880358971855</v>
      </c>
      <c r="Q1266" s="5">
        <v>4.1833113947232867</v>
      </c>
      <c r="R1266" s="6">
        <v>0.48045693959915187</v>
      </c>
      <c r="S1266" s="6">
        <v>0.28049798207811755</v>
      </c>
      <c r="T1266" s="6">
        <v>0.23904507832273073</v>
      </c>
      <c r="U1266">
        <v>1.0308575017677875</v>
      </c>
      <c r="V1266">
        <v>0.97574084263547189</v>
      </c>
      <c r="W1266">
        <v>0.92104785640226161</v>
      </c>
      <c r="X1266" t="s">
        <v>331</v>
      </c>
      <c r="Y1266" t="s">
        <v>333</v>
      </c>
      <c r="Z1266" t="s">
        <v>283</v>
      </c>
      <c r="AA1266" s="67" t="s">
        <v>90</v>
      </c>
      <c r="AB1266" s="67" t="s">
        <v>75</v>
      </c>
      <c r="AC1266" s="20" t="s">
        <v>613</v>
      </c>
      <c r="AD1266" s="26" t="s">
        <v>73</v>
      </c>
      <c r="AE1266" s="72" t="str">
        <f>VLOOKUP(AD1266,cs_lookup!$A$2:$B$54,2,FALSE)</f>
        <v>X</v>
      </c>
    </row>
    <row r="1267" spans="1:31" x14ac:dyDescent="0.25">
      <c r="A1267" s="18">
        <v>0.19663819032499469</v>
      </c>
      <c r="B1267" s="18">
        <v>0.3755097614765272</v>
      </c>
      <c r="C1267" s="18">
        <v>0.39908595847885914</v>
      </c>
      <c r="D1267" s="3">
        <v>5.0854821148793388</v>
      </c>
      <c r="E1267" s="4">
        <v>2.6630466171317071</v>
      </c>
      <c r="F1267" s="4">
        <v>2.5057258436542393</v>
      </c>
      <c r="G1267" s="28">
        <v>2.9250951410930703E-2</v>
      </c>
      <c r="H1267" s="8">
        <v>1.0292509514109307</v>
      </c>
      <c r="I1267" s="5">
        <v>4.9409544950218356</v>
      </c>
      <c r="J1267" s="5">
        <v>2.5873637653490786</v>
      </c>
      <c r="K1267" s="5">
        <v>2.4345139931319069</v>
      </c>
      <c r="L1267">
        <v>1.6</v>
      </c>
      <c r="M1267">
        <v>4.18</v>
      </c>
      <c r="N1267">
        <v>6.06</v>
      </c>
      <c r="O1267" s="5">
        <v>1.6468015222574892</v>
      </c>
      <c r="P1267" s="5">
        <v>4.3022689768976896</v>
      </c>
      <c r="Q1267" s="5">
        <v>6.2372607655502392</v>
      </c>
      <c r="R1267" s="6">
        <v>0.60723771898702605</v>
      </c>
      <c r="S1267" s="6">
        <v>0.23243549052134974</v>
      </c>
      <c r="T1267" s="6">
        <v>0.16032679049162407</v>
      </c>
      <c r="U1267">
        <v>0.32382407116115913</v>
      </c>
      <c r="V1267">
        <v>1.6155439973227141</v>
      </c>
      <c r="W1267">
        <v>2.4892031909022001</v>
      </c>
      <c r="X1267" t="s">
        <v>523</v>
      </c>
      <c r="Y1267" t="s">
        <v>289</v>
      </c>
      <c r="Z1267" t="s">
        <v>283</v>
      </c>
      <c r="AA1267" s="67" t="s">
        <v>85</v>
      </c>
      <c r="AB1267" s="67" t="s">
        <v>76</v>
      </c>
      <c r="AC1267" s="20" t="s">
        <v>613</v>
      </c>
      <c r="AD1267" s="26" t="s">
        <v>94</v>
      </c>
      <c r="AE1267" s="72" t="str">
        <f>VLOOKUP(AD1267,cs_lookup!$A$2:$B$54,2,FALSE)</f>
        <v>1</v>
      </c>
    </row>
    <row r="1268" spans="1:31" x14ac:dyDescent="0.25">
      <c r="A1268" s="18">
        <v>0.65525011915095555</v>
      </c>
      <c r="B1268" s="18">
        <v>0.25167138158515168</v>
      </c>
      <c r="C1268" s="18">
        <v>9.1583755019377502E-2</v>
      </c>
      <c r="D1268" s="3">
        <v>1.5261347854400336</v>
      </c>
      <c r="E1268" s="4">
        <v>3.9734354923531714</v>
      </c>
      <c r="F1268" s="4">
        <v>10.918967013182826</v>
      </c>
      <c r="G1268" s="28">
        <v>3.0810545681745571E-2</v>
      </c>
      <c r="H1268" s="8">
        <v>1.0308105456817456</v>
      </c>
      <c r="I1268" s="5">
        <v>1.4805191815637626</v>
      </c>
      <c r="J1268" s="5">
        <v>3.8546709761542712</v>
      </c>
      <c r="K1268" s="5">
        <v>10.5926031305407</v>
      </c>
      <c r="L1268">
        <v>1.58</v>
      </c>
      <c r="M1268">
        <v>4.1900000000000004</v>
      </c>
      <c r="N1268">
        <v>6.28</v>
      </c>
      <c r="O1268" s="5">
        <v>1.6286806621771581</v>
      </c>
      <c r="P1268" s="5">
        <v>4.3190961864065143</v>
      </c>
      <c r="Q1268" s="5">
        <v>6.4734902268813626</v>
      </c>
      <c r="R1268" s="6">
        <v>0.61399390514236118</v>
      </c>
      <c r="S1268" s="6">
        <v>0.2315299212708665</v>
      </c>
      <c r="T1268" s="6">
        <v>0.1544761735867724</v>
      </c>
      <c r="U1268">
        <v>1.0671931979504401</v>
      </c>
      <c r="V1268">
        <v>1.0869929044320874</v>
      </c>
      <c r="W1268">
        <v>0.59286654305903719</v>
      </c>
      <c r="X1268" t="s">
        <v>330</v>
      </c>
      <c r="Y1268" t="s">
        <v>332</v>
      </c>
      <c r="Z1268" t="s">
        <v>283</v>
      </c>
      <c r="AA1268" s="67" t="s">
        <v>84</v>
      </c>
      <c r="AB1268" s="67" t="s">
        <v>94</v>
      </c>
      <c r="AC1268" s="20" t="s">
        <v>613</v>
      </c>
      <c r="AD1268" s="26" t="s">
        <v>96</v>
      </c>
      <c r="AE1268" s="72" t="str">
        <f>VLOOKUP(AD1268,cs_lookup!$A$2:$B$54,2,FALSE)</f>
        <v>2</v>
      </c>
    </row>
    <row r="1269" spans="1:31" x14ac:dyDescent="0.25">
      <c r="A1269" s="18">
        <v>0.19417556182468632</v>
      </c>
      <c r="B1269" s="18">
        <v>0.34933377159527329</v>
      </c>
      <c r="C1269" s="18">
        <v>0.4212572601363565</v>
      </c>
      <c r="D1269" s="3">
        <v>5.1499786615931704</v>
      </c>
      <c r="E1269" s="4">
        <v>2.8625918285351677</v>
      </c>
      <c r="F1269" s="4">
        <v>2.3738463277198134</v>
      </c>
      <c r="G1269" s="28">
        <v>2.7496623147285071E-2</v>
      </c>
      <c r="H1269" s="8">
        <v>1.0274966231472851</v>
      </c>
      <c r="I1269" s="5">
        <v>5.0121611551563747</v>
      </c>
      <c r="J1269" s="5">
        <v>2.7859866047704114</v>
      </c>
      <c r="K1269" s="5">
        <v>2.3103203205170413</v>
      </c>
      <c r="L1269">
        <v>3.26</v>
      </c>
      <c r="M1269">
        <v>3.27</v>
      </c>
      <c r="N1269">
        <v>2.41</v>
      </c>
      <c r="O1269" s="5">
        <v>3.3496389914601492</v>
      </c>
      <c r="P1269" s="5">
        <v>3.3599139576916222</v>
      </c>
      <c r="Q1269" s="5">
        <v>2.476266861784957</v>
      </c>
      <c r="R1269" s="6">
        <v>0.29853963443507908</v>
      </c>
      <c r="S1269" s="6">
        <v>0.29762666919215836</v>
      </c>
      <c r="T1269" s="6">
        <v>0.40383369637276256</v>
      </c>
      <c r="U1269">
        <v>0.65041803307665014</v>
      </c>
      <c r="V1269">
        <v>1.1737314150760159</v>
      </c>
      <c r="W1269">
        <v>1.043145393561985</v>
      </c>
      <c r="X1269" t="s">
        <v>563</v>
      </c>
      <c r="Y1269" t="s">
        <v>336</v>
      </c>
      <c r="Z1269" t="s">
        <v>272</v>
      </c>
      <c r="AA1269" s="67" t="s">
        <v>90</v>
      </c>
      <c r="AB1269" s="67" t="s">
        <v>75</v>
      </c>
      <c r="AC1269" s="20" t="s">
        <v>613</v>
      </c>
      <c r="AD1269" s="26" t="s">
        <v>100</v>
      </c>
      <c r="AE1269" s="72" t="str">
        <f>VLOOKUP(AD1269,cs_lookup!$A$2:$B$54,2,FALSE)</f>
        <v>1</v>
      </c>
    </row>
    <row r="1270" spans="1:31" x14ac:dyDescent="0.25">
      <c r="A1270" s="18">
        <v>0.21205097062511549</v>
      </c>
      <c r="B1270" s="18">
        <v>0.3288471748776724</v>
      </c>
      <c r="C1270" s="18">
        <v>0.42151249709295169</v>
      </c>
      <c r="D1270" s="3">
        <v>4.7158473128043266</v>
      </c>
      <c r="E1270" s="4">
        <v>3.040926230769625</v>
      </c>
      <c r="F1270" s="4">
        <v>2.3724089010330829</v>
      </c>
      <c r="G1270" s="28">
        <v>2.764513723163553E-2</v>
      </c>
      <c r="H1270" s="8">
        <v>1.0276451372316355</v>
      </c>
      <c r="I1270" s="5">
        <v>4.5889842144422612</v>
      </c>
      <c r="J1270" s="5">
        <v>2.9591209266669138</v>
      </c>
      <c r="K1270" s="5">
        <v>2.3085876778671817</v>
      </c>
      <c r="L1270">
        <v>2.91</v>
      </c>
      <c r="M1270">
        <v>2.98</v>
      </c>
      <c r="N1270">
        <v>2.87</v>
      </c>
      <c r="O1270" s="5">
        <v>2.9904473493440595</v>
      </c>
      <c r="P1270" s="5">
        <v>3.0623825089502739</v>
      </c>
      <c r="Q1270" s="5">
        <v>2.9493415438547941</v>
      </c>
      <c r="R1270" s="6">
        <v>0.33439812950371633</v>
      </c>
      <c r="S1270" s="6">
        <v>0.32654313988450151</v>
      </c>
      <c r="T1270" s="6">
        <v>0.33905873061178204</v>
      </c>
      <c r="U1270">
        <v>0.63412726303171163</v>
      </c>
      <c r="V1270">
        <v>1.0070558364630957</v>
      </c>
      <c r="W1270">
        <v>1.2431843189302156</v>
      </c>
      <c r="X1270" t="s">
        <v>559</v>
      </c>
      <c r="Y1270" t="s">
        <v>557</v>
      </c>
      <c r="Z1270" t="s">
        <v>272</v>
      </c>
      <c r="AA1270" s="67" t="s">
        <v>90</v>
      </c>
      <c r="AB1270" s="67" t="s">
        <v>75</v>
      </c>
      <c r="AC1270" s="20" t="s">
        <v>613</v>
      </c>
      <c r="AD1270" s="26" t="s">
        <v>78</v>
      </c>
      <c r="AE1270" s="72" t="str">
        <f>VLOOKUP(AD1270,cs_lookup!$A$2:$B$54,2,FALSE)</f>
        <v>1</v>
      </c>
    </row>
    <row r="1271" spans="1:31" x14ac:dyDescent="0.25">
      <c r="A1271" s="18">
        <v>0.21895198795759904</v>
      </c>
      <c r="B1271" s="18">
        <v>0.28101840962283675</v>
      </c>
      <c r="C1271" s="18">
        <v>0.45132597579756967</v>
      </c>
      <c r="D1271" s="3">
        <v>4.5672113294246692</v>
      </c>
      <c r="E1271" s="4">
        <v>3.5584857281846056</v>
      </c>
      <c r="F1271" s="4">
        <v>2.2156934314113652</v>
      </c>
      <c r="G1271" s="28">
        <v>2.8675545090632415E-2</v>
      </c>
      <c r="H1271" s="8">
        <v>1.0286755450906324</v>
      </c>
      <c r="I1271" s="5">
        <v>4.4398949223802839</v>
      </c>
      <c r="J1271" s="5">
        <v>3.4592887379966655</v>
      </c>
      <c r="K1271" s="5">
        <v>2.1539283615575302</v>
      </c>
      <c r="L1271">
        <v>3.66</v>
      </c>
      <c r="M1271">
        <v>3.37</v>
      </c>
      <c r="N1271">
        <v>2.1800000000000002</v>
      </c>
      <c r="O1271" s="5">
        <v>3.7649524950317148</v>
      </c>
      <c r="P1271" s="5">
        <v>3.4666365869554312</v>
      </c>
      <c r="Q1271" s="5">
        <v>2.242512688297579</v>
      </c>
      <c r="R1271" s="6">
        <v>0.26560760097759911</v>
      </c>
      <c r="S1271" s="6">
        <v>0.28846404141780796</v>
      </c>
      <c r="T1271" s="6">
        <v>0.44592835760459298</v>
      </c>
      <c r="U1271">
        <v>0.82434383335311634</v>
      </c>
      <c r="V1271">
        <v>0.97418870040655403</v>
      </c>
      <c r="W1271">
        <v>1.0121042272843361</v>
      </c>
      <c r="X1271" t="s">
        <v>515</v>
      </c>
      <c r="Y1271" t="s">
        <v>337</v>
      </c>
      <c r="Z1271" t="s">
        <v>272</v>
      </c>
      <c r="AA1271" s="67" t="s">
        <v>90</v>
      </c>
      <c r="AB1271" s="67" t="s">
        <v>75</v>
      </c>
      <c r="AC1271" s="20" t="s">
        <v>613</v>
      </c>
      <c r="AD1271" s="26" t="s">
        <v>78</v>
      </c>
      <c r="AE1271" s="72" t="str">
        <f>VLOOKUP(AD1271,cs_lookup!$A$2:$B$54,2,FALSE)</f>
        <v>1</v>
      </c>
    </row>
    <row r="1272" spans="1:31" x14ac:dyDescent="0.25">
      <c r="A1272" s="18">
        <v>0.72200832908632884</v>
      </c>
      <c r="B1272" s="18">
        <v>0.16805236901718845</v>
      </c>
      <c r="C1272" s="18">
        <v>0.10178169443015785</v>
      </c>
      <c r="D1272" s="3">
        <v>1.3850255734105699</v>
      </c>
      <c r="E1272" s="4">
        <v>5.9505260523743031</v>
      </c>
      <c r="F1272" s="4">
        <v>9.824949423358202</v>
      </c>
      <c r="G1272" s="28">
        <v>3.097230070660939E-2</v>
      </c>
      <c r="H1272" s="8">
        <v>1.0309723007066094</v>
      </c>
      <c r="I1272" s="5">
        <v>1.3434168623747689</v>
      </c>
      <c r="J1272" s="5">
        <v>5.7717613250093356</v>
      </c>
      <c r="K1272" s="5">
        <v>9.5297899047572496</v>
      </c>
      <c r="L1272">
        <v>1.54</v>
      </c>
      <c r="M1272">
        <v>4.24</v>
      </c>
      <c r="N1272">
        <v>6.86</v>
      </c>
      <c r="O1272" s="5">
        <v>1.5876973430881784</v>
      </c>
      <c r="P1272" s="5">
        <v>4.3713225549960244</v>
      </c>
      <c r="Q1272" s="5">
        <v>7.0724699828473412</v>
      </c>
      <c r="R1272" s="6">
        <v>0.62984296368156201</v>
      </c>
      <c r="S1272" s="6">
        <v>0.22876371794094463</v>
      </c>
      <c r="T1272" s="6">
        <v>0.1413933183774935</v>
      </c>
      <c r="U1272">
        <v>1.1463307057778995</v>
      </c>
      <c r="V1272">
        <v>0.73461111110535082</v>
      </c>
      <c r="W1272">
        <v>0.71984797866063177</v>
      </c>
      <c r="X1272" t="s">
        <v>339</v>
      </c>
      <c r="Y1272" t="s">
        <v>517</v>
      </c>
      <c r="Z1272" t="s">
        <v>274</v>
      </c>
      <c r="AA1272" s="67" t="s">
        <v>84</v>
      </c>
      <c r="AB1272" s="67" t="s">
        <v>89</v>
      </c>
      <c r="AC1272" s="20" t="s">
        <v>613</v>
      </c>
      <c r="AD1272" s="26" t="s">
        <v>78</v>
      </c>
      <c r="AE1272" s="72" t="str">
        <f>VLOOKUP(AD1272,cs_lookup!$A$2:$B$54,2,FALSE)</f>
        <v>1</v>
      </c>
    </row>
    <row r="1273" spans="1:31" x14ac:dyDescent="0.25">
      <c r="A1273" s="18">
        <v>0.31147251463235431</v>
      </c>
      <c r="B1273" s="18">
        <v>0.3384606936292206</v>
      </c>
      <c r="C1273" s="18">
        <v>0.3287706055851895</v>
      </c>
      <c r="D1273" s="3">
        <v>3.2105561583189681</v>
      </c>
      <c r="E1273" s="4">
        <v>2.9545528293914312</v>
      </c>
      <c r="F1273" s="4">
        <v>3.0416344497102088</v>
      </c>
      <c r="G1273" s="28">
        <v>2.7502201397324733E-2</v>
      </c>
      <c r="H1273" s="8">
        <v>1.0275022013973247</v>
      </c>
      <c r="I1273" s="5">
        <v>3.1246221701061625</v>
      </c>
      <c r="J1273" s="5">
        <v>2.8754710455836148</v>
      </c>
      <c r="K1273" s="5">
        <v>2.9602218326868961</v>
      </c>
      <c r="L1273">
        <v>2.88</v>
      </c>
      <c r="M1273">
        <v>2.95</v>
      </c>
      <c r="N1273">
        <v>2.93</v>
      </c>
      <c r="O1273" s="5">
        <v>2.9592063400242949</v>
      </c>
      <c r="P1273" s="5">
        <v>3.0311314941221084</v>
      </c>
      <c r="Q1273" s="5">
        <v>3.0105814500941617</v>
      </c>
      <c r="R1273" s="6">
        <v>0.33792844604130917</v>
      </c>
      <c r="S1273" s="6">
        <v>0.32990980494880345</v>
      </c>
      <c r="T1273" s="6">
        <v>0.33216174900988749</v>
      </c>
      <c r="U1273">
        <v>0.92171144004337291</v>
      </c>
      <c r="V1273">
        <v>1.0259188679819444</v>
      </c>
      <c r="W1273">
        <v>0.98979068651099555</v>
      </c>
      <c r="X1273" t="s">
        <v>415</v>
      </c>
      <c r="Y1273" t="s">
        <v>418</v>
      </c>
      <c r="Z1273" t="s">
        <v>274</v>
      </c>
      <c r="AA1273" s="67" t="s">
        <v>90</v>
      </c>
      <c r="AB1273" s="67" t="s">
        <v>75</v>
      </c>
      <c r="AC1273" s="20" t="s">
        <v>613</v>
      </c>
      <c r="AD1273" s="26" t="s">
        <v>76</v>
      </c>
      <c r="AE1273" s="72" t="str">
        <f>VLOOKUP(AD1273,cs_lookup!$A$2:$B$54,2,FALSE)</f>
        <v>2</v>
      </c>
    </row>
    <row r="1274" spans="1:31" x14ac:dyDescent="0.25">
      <c r="A1274" s="18">
        <v>0.7738138356280555</v>
      </c>
      <c r="B1274" s="18">
        <v>0.13667756094249167</v>
      </c>
      <c r="C1274" s="18">
        <v>6.9594105857242197E-2</v>
      </c>
      <c r="D1274" s="3">
        <v>1.2923004913557323</v>
      </c>
      <c r="E1274" s="4">
        <v>7.3164899424914314</v>
      </c>
      <c r="F1274" s="4">
        <v>14.369032947291421</v>
      </c>
      <c r="G1274" s="28">
        <v>3.1723212574276349E-2</v>
      </c>
      <c r="H1274" s="8">
        <v>1.0317232125742763</v>
      </c>
      <c r="I1274" s="5">
        <v>1.2525651023507396</v>
      </c>
      <c r="J1274" s="5">
        <v>7.0915240185746029</v>
      </c>
      <c r="K1274" s="5">
        <v>13.927216885465741</v>
      </c>
      <c r="L1274">
        <v>1.85</v>
      </c>
      <c r="M1274">
        <v>3.76</v>
      </c>
      <c r="N1274">
        <v>4.4400000000000004</v>
      </c>
      <c r="O1274" s="5">
        <v>1.9086879432624113</v>
      </c>
      <c r="P1274" s="5">
        <v>3.8792792792792787</v>
      </c>
      <c r="Q1274" s="5">
        <v>4.5808510638297877</v>
      </c>
      <c r="R1274" s="6">
        <v>0.52392011147236417</v>
      </c>
      <c r="S1274" s="6">
        <v>0.2577798420808175</v>
      </c>
      <c r="T1274" s="6">
        <v>0.21830004644681836</v>
      </c>
      <c r="U1274">
        <v>1.4769691383929109</v>
      </c>
      <c r="V1274">
        <v>0.53021043010663882</v>
      </c>
      <c r="W1274">
        <v>0.31880023385243073</v>
      </c>
      <c r="X1274" t="s">
        <v>341</v>
      </c>
      <c r="Y1274" t="s">
        <v>529</v>
      </c>
      <c r="Z1274" t="s">
        <v>274</v>
      </c>
      <c r="AA1274" s="67" t="s">
        <v>84</v>
      </c>
      <c r="AB1274" s="67" t="s">
        <v>89</v>
      </c>
      <c r="AC1274" s="20" t="s">
        <v>613</v>
      </c>
      <c r="AD1274" s="26" t="s">
        <v>75</v>
      </c>
      <c r="AE1274" s="72" t="str">
        <f>VLOOKUP(AD1274,cs_lookup!$A$2:$B$54,2,FALSE)</f>
        <v>X</v>
      </c>
    </row>
    <row r="1275" spans="1:31" x14ac:dyDescent="0.25">
      <c r="A1275" s="18">
        <v>0.59024842167958924</v>
      </c>
      <c r="B1275" s="18">
        <v>0.2525565168433751</v>
      </c>
      <c r="C1275" s="18">
        <v>0.15213402363220019</v>
      </c>
      <c r="D1275" s="3">
        <v>1.6942019042667438</v>
      </c>
      <c r="E1275" s="4">
        <v>3.9595097861606865</v>
      </c>
      <c r="F1275" s="4">
        <v>6.5731515943968191</v>
      </c>
      <c r="G1275" s="28">
        <v>3.741259654485618E-2</v>
      </c>
      <c r="H1275" s="8">
        <v>1.0374125965448562</v>
      </c>
      <c r="I1275" s="5">
        <v>1.6331032704917507</v>
      </c>
      <c r="J1275" s="5">
        <v>3.8167165112010313</v>
      </c>
      <c r="K1275" s="5">
        <v>6.3361015822334927</v>
      </c>
      <c r="L1275">
        <v>1.37</v>
      </c>
      <c r="M1275">
        <v>4.8899999999999997</v>
      </c>
      <c r="N1275">
        <v>9.7100000000000009</v>
      </c>
      <c r="O1275" s="5">
        <v>1.4212552572664532</v>
      </c>
      <c r="P1275" s="5">
        <v>5.0729475971043465</v>
      </c>
      <c r="Q1275" s="5">
        <v>10.073276312450554</v>
      </c>
      <c r="R1275" s="6">
        <v>0.70360337799089856</v>
      </c>
      <c r="S1275" s="6">
        <v>0.19712405477454625</v>
      </c>
      <c r="T1275" s="6">
        <v>9.9272567234555215E-2</v>
      </c>
      <c r="U1275">
        <v>0.83889367240534241</v>
      </c>
      <c r="V1275">
        <v>1.2812059752536431</v>
      </c>
      <c r="W1275">
        <v>1.5324880565720349</v>
      </c>
      <c r="X1275" t="s">
        <v>519</v>
      </c>
      <c r="Y1275" t="s">
        <v>417</v>
      </c>
      <c r="Z1275" t="s">
        <v>274</v>
      </c>
      <c r="AA1275" s="67" t="s">
        <v>84</v>
      </c>
      <c r="AB1275" s="67" t="s">
        <v>86</v>
      </c>
      <c r="AC1275" s="20" t="s">
        <v>613</v>
      </c>
      <c r="AD1275" s="26" t="s">
        <v>94</v>
      </c>
      <c r="AE1275" s="72" t="str">
        <f>VLOOKUP(AD1275,cs_lookup!$A$2:$B$54,2,FALSE)</f>
        <v>1</v>
      </c>
    </row>
    <row r="1276" spans="1:31" x14ac:dyDescent="0.25">
      <c r="A1276" s="18">
        <v>0.4407299693595681</v>
      </c>
      <c r="B1276" s="18">
        <v>0.26488939116721727</v>
      </c>
      <c r="C1276" s="18">
        <v>0.27638008076707338</v>
      </c>
      <c r="D1276" s="3">
        <v>2.2689630148208808</v>
      </c>
      <c r="E1276" s="4">
        <v>3.7751606268320801</v>
      </c>
      <c r="F1276" s="4">
        <v>3.618205759346226</v>
      </c>
      <c r="G1276" s="28">
        <v>2.6408134693225227E-2</v>
      </c>
      <c r="H1276" s="8">
        <v>1.0264081346932252</v>
      </c>
      <c r="I1276" s="5">
        <v>2.2105855732515534</v>
      </c>
      <c r="J1276" s="5">
        <v>3.6780306967855503</v>
      </c>
      <c r="K1276" s="5">
        <v>3.5251140721206795</v>
      </c>
      <c r="L1276">
        <v>2.73</v>
      </c>
      <c r="M1276">
        <v>3.69</v>
      </c>
      <c r="N1276">
        <v>2.57</v>
      </c>
      <c r="O1276" s="5">
        <v>2.8020942077125048</v>
      </c>
      <c r="P1276" s="5">
        <v>3.7874460170180009</v>
      </c>
      <c r="Q1276" s="5">
        <v>2.6378689061615885</v>
      </c>
      <c r="R1276" s="6">
        <v>0.35687593844903309</v>
      </c>
      <c r="S1276" s="6">
        <v>0.26403016584440658</v>
      </c>
      <c r="T1276" s="6">
        <v>0.37909389570656049</v>
      </c>
      <c r="U1276">
        <v>1.2349668943077554</v>
      </c>
      <c r="V1276">
        <v>1.0032542695266002</v>
      </c>
      <c r="W1276">
        <v>0.72905442133789133</v>
      </c>
      <c r="X1276" t="s">
        <v>542</v>
      </c>
      <c r="Y1276" t="s">
        <v>572</v>
      </c>
      <c r="Z1276" t="s">
        <v>271</v>
      </c>
      <c r="AA1276" s="67" t="s">
        <v>90</v>
      </c>
      <c r="AB1276" s="67" t="s">
        <v>75</v>
      </c>
      <c r="AC1276" s="20" t="s">
        <v>613</v>
      </c>
      <c r="AD1276" s="26" t="s">
        <v>75</v>
      </c>
      <c r="AE1276" s="72" t="str">
        <f>VLOOKUP(AD1276,cs_lookup!$A$2:$B$54,2,FALSE)</f>
        <v>X</v>
      </c>
    </row>
    <row r="1277" spans="1:31" x14ac:dyDescent="0.25">
      <c r="A1277" s="18">
        <v>0.3152293234369879</v>
      </c>
      <c r="B1277" s="18">
        <v>0.22546383996252273</v>
      </c>
      <c r="C1277" s="18">
        <v>0.41959819344935251</v>
      </c>
      <c r="D1277" s="3">
        <v>3.1722937101690443</v>
      </c>
      <c r="E1277" s="4">
        <v>4.4353010228434986</v>
      </c>
      <c r="F1277" s="4">
        <v>2.383232377097221</v>
      </c>
      <c r="G1277" s="28">
        <v>2.9513157689487812E-2</v>
      </c>
      <c r="H1277" s="8">
        <v>1.0295131576894878</v>
      </c>
      <c r="I1277" s="5">
        <v>3.0813532459250434</v>
      </c>
      <c r="J1277" s="5">
        <v>4.308153800382251</v>
      </c>
      <c r="K1277" s="5">
        <v>2.3149120137967478</v>
      </c>
      <c r="L1277">
        <v>4.1900000000000004</v>
      </c>
      <c r="M1277">
        <v>4.25</v>
      </c>
      <c r="N1277">
        <v>1.8</v>
      </c>
      <c r="O1277" s="5">
        <v>4.3136601307189544</v>
      </c>
      <c r="P1277" s="5">
        <v>4.3754309201803228</v>
      </c>
      <c r="Q1277" s="5">
        <v>1.8531236838410781</v>
      </c>
      <c r="R1277" s="6">
        <v>0.23182169426809496</v>
      </c>
      <c r="S1277" s="6">
        <v>0.22854891740783956</v>
      </c>
      <c r="T1277" s="6">
        <v>0.5396293883240656</v>
      </c>
      <c r="U1277">
        <v>1.3597921645436446</v>
      </c>
      <c r="V1277">
        <v>0.98650145675460998</v>
      </c>
      <c r="W1277">
        <v>0.77756734997792543</v>
      </c>
      <c r="X1277" t="s">
        <v>570</v>
      </c>
      <c r="Y1277" t="s">
        <v>544</v>
      </c>
      <c r="Z1277" t="s">
        <v>271</v>
      </c>
      <c r="AA1277" s="67" t="s">
        <v>90</v>
      </c>
      <c r="AB1277" s="67" t="s">
        <v>74</v>
      </c>
      <c r="AC1277" s="20" t="s">
        <v>613</v>
      </c>
      <c r="AD1277" s="26" t="s">
        <v>102</v>
      </c>
      <c r="AE1277" s="72" t="str">
        <f>VLOOKUP(AD1277,cs_lookup!$A$2:$B$54,2,FALSE)</f>
        <v>2</v>
      </c>
    </row>
    <row r="1278" spans="1:31" x14ac:dyDescent="0.25">
      <c r="A1278" s="18">
        <v>8.7545302546207987E-2</v>
      </c>
      <c r="B1278" s="18">
        <v>0.16241757219272476</v>
      </c>
      <c r="C1278" s="18">
        <v>0.63367760692482811</v>
      </c>
      <c r="D1278" s="3">
        <v>11.422657423248745</v>
      </c>
      <c r="E1278" s="4">
        <v>6.1569692644672678</v>
      </c>
      <c r="F1278" s="4">
        <v>1.5780895349180739</v>
      </c>
      <c r="G1278" s="28">
        <v>3.0722605554895033E-2</v>
      </c>
      <c r="H1278" s="8">
        <v>1.030722605554895</v>
      </c>
      <c r="I1278" s="5">
        <v>11.082183859836174</v>
      </c>
      <c r="J1278" s="5">
        <v>5.9734493366938723</v>
      </c>
      <c r="K1278" s="5">
        <v>1.5310516393190978</v>
      </c>
      <c r="L1278">
        <v>6.23</v>
      </c>
      <c r="M1278">
        <v>4.71</v>
      </c>
      <c r="N1278">
        <v>1.52</v>
      </c>
      <c r="O1278" s="5">
        <v>6.4214018326069962</v>
      </c>
      <c r="P1278" s="5">
        <v>4.8547034721635551</v>
      </c>
      <c r="Q1278" s="5">
        <v>1.5666983604434406</v>
      </c>
      <c r="R1278" s="6">
        <v>0.15572923577561171</v>
      </c>
      <c r="S1278" s="6">
        <v>0.2059858044335586</v>
      </c>
      <c r="T1278" s="6">
        <v>0.63828495979082955</v>
      </c>
      <c r="U1278">
        <v>0.56216356620635399</v>
      </c>
      <c r="V1278">
        <v>0.78848915166439593</v>
      </c>
      <c r="W1278">
        <v>0.99278166781885113</v>
      </c>
      <c r="X1278" t="s">
        <v>550</v>
      </c>
      <c r="Y1278" t="s">
        <v>568</v>
      </c>
      <c r="Z1278" t="s">
        <v>271</v>
      </c>
      <c r="AA1278" s="67" t="s">
        <v>85</v>
      </c>
      <c r="AB1278" s="67" t="s">
        <v>79</v>
      </c>
      <c r="AC1278" s="20" t="s">
        <v>613</v>
      </c>
      <c r="AD1278" s="26" t="s">
        <v>87</v>
      </c>
      <c r="AE1278" s="72" t="str">
        <f>VLOOKUP(AD1278,cs_lookup!$A$2:$B$54,2,FALSE)</f>
        <v>2</v>
      </c>
    </row>
    <row r="1279" spans="1:31" x14ac:dyDescent="0.25">
      <c r="A1279" s="18">
        <v>0.22845865893755912</v>
      </c>
      <c r="B1279" s="18">
        <v>0.21151730316989278</v>
      </c>
      <c r="C1279" s="18">
        <v>0.50178825741798183</v>
      </c>
      <c r="D1279" s="3">
        <v>4.37715954672269</v>
      </c>
      <c r="E1279" s="4">
        <v>4.727745602906019</v>
      </c>
      <c r="F1279" s="4">
        <v>1.9928724620732117</v>
      </c>
      <c r="G1279" s="28">
        <v>2.6958410244226405E-2</v>
      </c>
      <c r="H1279" s="8">
        <v>1.0269584102442264</v>
      </c>
      <c r="I1279" s="5">
        <v>4.2622559035099918</v>
      </c>
      <c r="J1279" s="5">
        <v>4.6036388190069824</v>
      </c>
      <c r="K1279" s="5">
        <v>1.9405581006919999</v>
      </c>
      <c r="L1279">
        <v>2.34</v>
      </c>
      <c r="M1279">
        <v>3.68</v>
      </c>
      <c r="N1279">
        <v>3.05</v>
      </c>
      <c r="O1279" s="5">
        <v>2.4030826799714897</v>
      </c>
      <c r="P1279" s="5">
        <v>3.7792069496987533</v>
      </c>
      <c r="Q1279" s="5">
        <v>3.1322231512448901</v>
      </c>
      <c r="R1279" s="6">
        <v>0.41613216571136208</v>
      </c>
      <c r="S1279" s="6">
        <v>0.2646057792838552</v>
      </c>
      <c r="T1279" s="6">
        <v>0.31926205500478272</v>
      </c>
      <c r="U1279">
        <v>0.54900504638236214</v>
      </c>
      <c r="V1279">
        <v>0.79936766212119703</v>
      </c>
      <c r="W1279">
        <v>1.5717127969074334</v>
      </c>
      <c r="X1279" t="s">
        <v>543</v>
      </c>
      <c r="Y1279" t="s">
        <v>545</v>
      </c>
      <c r="Z1279" t="s">
        <v>271</v>
      </c>
      <c r="AA1279" s="67" t="s">
        <v>85</v>
      </c>
      <c r="AB1279" s="67" t="s">
        <v>79</v>
      </c>
      <c r="AC1279" s="20" t="s">
        <v>613</v>
      </c>
      <c r="AD1279" s="26" t="s">
        <v>94</v>
      </c>
      <c r="AE1279" s="72" t="str">
        <f>VLOOKUP(AD1279,cs_lookup!$A$2:$B$54,2,FALSE)</f>
        <v>1</v>
      </c>
    </row>
    <row r="1280" spans="1:31" x14ac:dyDescent="0.25">
      <c r="A1280" s="18">
        <v>0.70024395300791509</v>
      </c>
      <c r="B1280" s="18">
        <v>0.19505979660196371</v>
      </c>
      <c r="C1280" s="18">
        <v>0.10107396835531324</v>
      </c>
      <c r="D1280" s="3">
        <v>1.428073738737015</v>
      </c>
      <c r="E1280" s="4">
        <v>5.126633050072261</v>
      </c>
      <c r="F1280" s="4">
        <v>9.8937443168810955</v>
      </c>
      <c r="G1280" s="28">
        <v>3.0683954960297743E-2</v>
      </c>
      <c r="H1280" s="8">
        <v>1.0306839549602977</v>
      </c>
      <c r="I1280" s="5">
        <v>1.3855592995934674</v>
      </c>
      <c r="J1280" s="5">
        <v>4.9740107288948145</v>
      </c>
      <c r="K1280" s="5">
        <v>9.5992028101982108</v>
      </c>
      <c r="L1280">
        <v>1.68</v>
      </c>
      <c r="M1280">
        <v>4.33</v>
      </c>
      <c r="N1280">
        <v>4.8899999999999997</v>
      </c>
      <c r="O1280" s="5">
        <v>1.7315490443333001</v>
      </c>
      <c r="P1280" s="5">
        <v>4.4628615249780896</v>
      </c>
      <c r="Q1280" s="5">
        <v>5.040044539755856</v>
      </c>
      <c r="R1280" s="6">
        <v>0.57751757206798082</v>
      </c>
      <c r="S1280" s="6">
        <v>0.22407148292706874</v>
      </c>
      <c r="T1280" s="6">
        <v>0.19841094500495046</v>
      </c>
      <c r="U1280">
        <v>1.2125067476310278</v>
      </c>
      <c r="V1280">
        <v>0.87052486132495566</v>
      </c>
      <c r="W1280">
        <v>0.50941730232065252</v>
      </c>
      <c r="X1280" t="s">
        <v>571</v>
      </c>
      <c r="Y1280" t="s">
        <v>566</v>
      </c>
      <c r="Z1280" t="s">
        <v>271</v>
      </c>
      <c r="AA1280" s="67" t="s">
        <v>84</v>
      </c>
      <c r="AB1280" s="67" t="s">
        <v>86</v>
      </c>
      <c r="AC1280" s="20" t="s">
        <v>613</v>
      </c>
      <c r="AD1280" s="26" t="s">
        <v>100</v>
      </c>
      <c r="AE1280" s="72" t="str">
        <f>VLOOKUP(AD1280,cs_lookup!$A$2:$B$54,2,FALSE)</f>
        <v>1</v>
      </c>
    </row>
    <row r="1281" spans="1:31" x14ac:dyDescent="0.25">
      <c r="A1281" s="18">
        <v>0.49708950359983628</v>
      </c>
      <c r="B1281" s="18">
        <v>0.24938304800902719</v>
      </c>
      <c r="C1281" s="18">
        <v>0.23961829796201667</v>
      </c>
      <c r="D1281" s="3">
        <v>2.0117101503012491</v>
      </c>
      <c r="E1281" s="4">
        <v>4.0098956524254286</v>
      </c>
      <c r="F1281" s="4">
        <v>4.1733039943323362</v>
      </c>
      <c r="G1281" s="28">
        <v>2.7292316733597222E-2</v>
      </c>
      <c r="H1281" s="8">
        <v>1.0272923167335972</v>
      </c>
      <c r="I1281" s="5">
        <v>1.9582645733180697</v>
      </c>
      <c r="J1281" s="5">
        <v>3.9033638109699749</v>
      </c>
      <c r="K1281" s="5">
        <v>4.0624308450022015</v>
      </c>
      <c r="L1281">
        <v>2.64</v>
      </c>
      <c r="M1281">
        <v>3.65</v>
      </c>
      <c r="N1281">
        <v>2.67</v>
      </c>
      <c r="O1281" s="5">
        <v>2.7120517161766968</v>
      </c>
      <c r="P1281" s="5">
        <v>3.7496169560776296</v>
      </c>
      <c r="Q1281" s="5">
        <v>2.7428704856787047</v>
      </c>
      <c r="R1281" s="6">
        <v>0.36872453207114564</v>
      </c>
      <c r="S1281" s="6">
        <v>0.26669390812817112</v>
      </c>
      <c r="T1281" s="6">
        <v>0.3645815598006833</v>
      </c>
      <c r="U1281">
        <v>1.3481324413313585</v>
      </c>
      <c r="V1281">
        <v>0.9350909053729699</v>
      </c>
      <c r="W1281">
        <v>0.65724195730858104</v>
      </c>
      <c r="X1281" t="s">
        <v>549</v>
      </c>
      <c r="Y1281" t="s">
        <v>569</v>
      </c>
      <c r="Z1281" t="s">
        <v>271</v>
      </c>
      <c r="AA1281" s="67" t="s">
        <v>84</v>
      </c>
      <c r="AB1281" s="67" t="s">
        <v>86</v>
      </c>
      <c r="AC1281" s="20" t="s">
        <v>613</v>
      </c>
      <c r="AD1281" s="26" t="s">
        <v>78</v>
      </c>
      <c r="AE1281" s="72" t="str">
        <f>VLOOKUP(AD1281,cs_lookup!$A$2:$B$54,2,FALSE)</f>
        <v>1</v>
      </c>
    </row>
    <row r="1282" spans="1:31" x14ac:dyDescent="0.25">
      <c r="A1282" s="18">
        <v>0.16027225647301313</v>
      </c>
      <c r="B1282" s="18">
        <v>0.16381571532472919</v>
      </c>
      <c r="C1282" s="18">
        <v>0.59384738580455043</v>
      </c>
      <c r="D1282" s="3">
        <v>6.2393830473609224</v>
      </c>
      <c r="E1282" s="4">
        <v>6.1044204337643464</v>
      </c>
      <c r="F1282" s="4">
        <v>1.6839343304428123</v>
      </c>
      <c r="G1282" s="28">
        <v>4.5023816762947089E-2</v>
      </c>
      <c r="H1282" s="8">
        <v>1.0450238167629471</v>
      </c>
      <c r="I1282" s="5">
        <v>5.9705654046124597</v>
      </c>
      <c r="J1282" s="5">
        <v>5.8414175216344102</v>
      </c>
      <c r="K1282" s="5">
        <v>1.6113836866024227</v>
      </c>
      <c r="L1282">
        <v>1.65</v>
      </c>
      <c r="M1282">
        <v>3.68</v>
      </c>
      <c r="N1282">
        <v>5.98</v>
      </c>
      <c r="O1282" s="5">
        <v>1.7242892976588626</v>
      </c>
      <c r="P1282" s="5">
        <v>3.8456876456876454</v>
      </c>
      <c r="Q1282" s="5">
        <v>6.249242424242424</v>
      </c>
      <c r="R1282" s="6">
        <v>0.57994908473754403</v>
      </c>
      <c r="S1282" s="6">
        <v>0.26003151897199661</v>
      </c>
      <c r="T1282" s="6">
        <v>0.16001939629045944</v>
      </c>
      <c r="U1282">
        <v>0.2763557365480529</v>
      </c>
      <c r="V1282">
        <v>0.6299840725937953</v>
      </c>
      <c r="W1282">
        <v>3.7110962768952547</v>
      </c>
      <c r="X1282" t="s">
        <v>420</v>
      </c>
      <c r="Y1282" t="s">
        <v>422</v>
      </c>
      <c r="Z1282" t="s">
        <v>270</v>
      </c>
      <c r="AA1282" s="67" t="s">
        <v>85</v>
      </c>
      <c r="AB1282" s="67" t="s">
        <v>102</v>
      </c>
      <c r="AC1282" s="20" t="s">
        <v>613</v>
      </c>
      <c r="AD1282" s="26" t="s">
        <v>100</v>
      </c>
      <c r="AE1282" s="72" t="str">
        <f>VLOOKUP(AD1282,cs_lookup!$A$2:$B$54,2,FALSE)</f>
        <v>1</v>
      </c>
    </row>
    <row r="1283" spans="1:31" x14ac:dyDescent="0.25">
      <c r="A1283" s="18">
        <v>0.86551136146630669</v>
      </c>
      <c r="B1283" s="18">
        <v>0.10276333196594764</v>
      </c>
      <c r="C1283" s="18">
        <v>1.9238404059588401E-2</v>
      </c>
      <c r="D1283" s="3">
        <v>1.1553863352017115</v>
      </c>
      <c r="E1283" s="4">
        <v>9.7310974728939978</v>
      </c>
      <c r="F1283" s="4">
        <v>51.97936361574655</v>
      </c>
      <c r="G1283" s="28">
        <v>4.5519513631556707E-2</v>
      </c>
      <c r="H1283" s="8">
        <v>1.0455195136315567</v>
      </c>
      <c r="I1283" s="5">
        <v>1.1050834729889816</v>
      </c>
      <c r="J1283" s="5">
        <v>9.3074278825208587</v>
      </c>
      <c r="K1283" s="5">
        <v>49.716301740939279</v>
      </c>
      <c r="L1283">
        <v>1.42</v>
      </c>
      <c r="M1283">
        <v>4.62</v>
      </c>
      <c r="N1283">
        <v>8.01</v>
      </c>
      <c r="O1283" s="5">
        <v>1.4846377093568104</v>
      </c>
      <c r="P1283" s="5">
        <v>4.8303001529777925</v>
      </c>
      <c r="Q1283" s="5">
        <v>8.3746113041887682</v>
      </c>
      <c r="R1283" s="6">
        <v>0.67356500087366766</v>
      </c>
      <c r="S1283" s="6">
        <v>0.20702647213000172</v>
      </c>
      <c r="T1283" s="6">
        <v>0.1194085269963306</v>
      </c>
      <c r="U1283">
        <v>1.284970805109632</v>
      </c>
      <c r="V1283">
        <v>0.49637773811562447</v>
      </c>
      <c r="W1283">
        <v>0.16111415611198013</v>
      </c>
      <c r="X1283" t="s">
        <v>423</v>
      </c>
      <c r="Y1283" t="s">
        <v>344</v>
      </c>
      <c r="Z1283" t="s">
        <v>270</v>
      </c>
      <c r="AA1283" s="67" t="s">
        <v>84</v>
      </c>
      <c r="AB1283" s="67" t="s">
        <v>100</v>
      </c>
      <c r="AC1283" s="20" t="s">
        <v>613</v>
      </c>
      <c r="AD1283" s="26" t="s">
        <v>99</v>
      </c>
      <c r="AE1283" s="72" t="str">
        <f>VLOOKUP(AD1283,cs_lookup!$A$2:$B$54,2,FALSE)</f>
        <v>1</v>
      </c>
    </row>
    <row r="1284" spans="1:31" x14ac:dyDescent="0.25">
      <c r="A1284" s="18">
        <v>0.65165675976963666</v>
      </c>
      <c r="B1284" s="18">
        <v>0.2620483318718993</v>
      </c>
      <c r="C1284" s="18">
        <v>8.5135582450998892E-2</v>
      </c>
      <c r="D1284" s="3">
        <v>1.5345501830649375</v>
      </c>
      <c r="E1284" s="4">
        <v>3.8160899283604057</v>
      </c>
      <c r="F1284" s="4">
        <v>11.745970030516506</v>
      </c>
      <c r="G1284" s="28">
        <v>3.8599061558245218E-2</v>
      </c>
      <c r="H1284" s="8">
        <v>1.0385990615582452</v>
      </c>
      <c r="I1284" s="5">
        <v>1.4775193237346085</v>
      </c>
      <c r="J1284" s="5">
        <v>3.674266682501135</v>
      </c>
      <c r="K1284" s="5">
        <v>11.309436398771275</v>
      </c>
      <c r="L1284">
        <v>3.52</v>
      </c>
      <c r="M1284">
        <v>3.43</v>
      </c>
      <c r="N1284">
        <v>2.16</v>
      </c>
      <c r="O1284" s="5">
        <v>3.6558686966850233</v>
      </c>
      <c r="P1284" s="5">
        <v>3.5623947811447811</v>
      </c>
      <c r="Q1284" s="5">
        <v>2.2433739729658098</v>
      </c>
      <c r="R1284" s="6">
        <v>0.2735327997164545</v>
      </c>
      <c r="S1284" s="6">
        <v>0.28071004519006409</v>
      </c>
      <c r="T1284" s="6">
        <v>0.44575715509348141</v>
      </c>
      <c r="U1284">
        <v>2.3823715490250068</v>
      </c>
      <c r="V1284">
        <v>0.93351960986814975</v>
      </c>
      <c r="W1284">
        <v>0.19099094984385565</v>
      </c>
      <c r="X1284" t="s">
        <v>347</v>
      </c>
      <c r="Y1284" t="s">
        <v>348</v>
      </c>
      <c r="Z1284" t="s">
        <v>270</v>
      </c>
      <c r="AA1284" s="67" t="s">
        <v>84</v>
      </c>
      <c r="AB1284" s="67" t="s">
        <v>78</v>
      </c>
      <c r="AC1284" s="20" t="s">
        <v>613</v>
      </c>
      <c r="AD1284" s="26" t="s">
        <v>89</v>
      </c>
      <c r="AE1284" s="72" t="str">
        <f>VLOOKUP(AD1284,cs_lookup!$A$2:$B$54,2,FALSE)</f>
        <v>1</v>
      </c>
    </row>
    <row r="1285" spans="1:31" x14ac:dyDescent="0.25">
      <c r="A1285" s="18">
        <v>0.62808235057133266</v>
      </c>
      <c r="B1285" s="18">
        <v>0.32461464388309619</v>
      </c>
      <c r="C1285" s="18">
        <v>4.7097253091410683E-2</v>
      </c>
      <c r="D1285" s="3">
        <v>1.5921479071818432</v>
      </c>
      <c r="E1285" s="4">
        <v>3.0805757498732285</v>
      </c>
      <c r="F1285" s="4">
        <v>21.232660810580779</v>
      </c>
      <c r="G1285" s="28">
        <v>4.6616023338512669E-2</v>
      </c>
      <c r="H1285" s="8">
        <v>1.0466160233385127</v>
      </c>
      <c r="I1285" s="5">
        <v>1.5212340263081241</v>
      </c>
      <c r="J1285" s="5">
        <v>2.9433676545929024</v>
      </c>
      <c r="K1285" s="5">
        <v>20.286963257883723</v>
      </c>
      <c r="L1285">
        <v>4.25</v>
      </c>
      <c r="M1285">
        <v>3.38</v>
      </c>
      <c r="N1285">
        <v>1.94</v>
      </c>
      <c r="O1285" s="5">
        <v>4.4481180991886786</v>
      </c>
      <c r="P1285" s="5">
        <v>3.5375621588841728</v>
      </c>
      <c r="Q1285" s="5">
        <v>2.0304350852767143</v>
      </c>
      <c r="R1285" s="6">
        <v>0.22481417482651744</v>
      </c>
      <c r="S1285" s="6">
        <v>0.28268054527002928</v>
      </c>
      <c r="T1285" s="6">
        <v>0.49250527990345316</v>
      </c>
      <c r="U1285">
        <v>2.7937844713573137</v>
      </c>
      <c r="V1285">
        <v>1.1483444804205025</v>
      </c>
      <c r="W1285">
        <v>9.562791509695745E-2</v>
      </c>
      <c r="X1285" t="s">
        <v>350</v>
      </c>
      <c r="Y1285" t="s">
        <v>425</v>
      </c>
      <c r="Z1285" t="s">
        <v>273</v>
      </c>
      <c r="AA1285" s="67" t="s">
        <v>84</v>
      </c>
      <c r="AB1285" s="67" t="s">
        <v>78</v>
      </c>
      <c r="AC1285" s="20" t="s">
        <v>613</v>
      </c>
      <c r="AD1285" s="26" t="s">
        <v>78</v>
      </c>
      <c r="AE1285" s="72" t="str">
        <f>VLOOKUP(AD1285,cs_lookup!$A$2:$B$54,2,FALSE)</f>
        <v>1</v>
      </c>
    </row>
    <row r="1286" spans="1:31" x14ac:dyDescent="0.25">
      <c r="A1286" s="18">
        <v>0.77065424335690524</v>
      </c>
      <c r="B1286" s="18">
        <v>0.15766741874815082</v>
      </c>
      <c r="C1286" s="18">
        <v>6.6556798058476432E-2</v>
      </c>
      <c r="D1286" s="3">
        <v>1.2975987722380973</v>
      </c>
      <c r="E1286" s="4">
        <v>6.3424644605702873</v>
      </c>
      <c r="F1286" s="4">
        <v>15.024761244094188</v>
      </c>
      <c r="G1286" s="28">
        <v>5.1101703743970717E-2</v>
      </c>
      <c r="H1286" s="8">
        <v>1.0511017037439707</v>
      </c>
      <c r="I1286" s="5">
        <v>1.2345130519873735</v>
      </c>
      <c r="J1286" s="5">
        <v>6.034111102644732</v>
      </c>
      <c r="K1286" s="5">
        <v>14.29429824970957</v>
      </c>
      <c r="L1286">
        <v>1.36</v>
      </c>
      <c r="M1286">
        <v>4.53</v>
      </c>
      <c r="N1286">
        <v>10.52</v>
      </c>
      <c r="O1286" s="5">
        <v>1.4294983170918003</v>
      </c>
      <c r="P1286" s="5">
        <v>4.7614907179601875</v>
      </c>
      <c r="Q1286" s="5">
        <v>11.057589923386571</v>
      </c>
      <c r="R1286" s="6">
        <v>0.69954611911290654</v>
      </c>
      <c r="S1286" s="6">
        <v>0.21001826092572914</v>
      </c>
      <c r="T1286" s="6">
        <v>9.0435619961364358E-2</v>
      </c>
      <c r="U1286">
        <v>1.1016489439383506</v>
      </c>
      <c r="V1286">
        <v>0.75073195089406219</v>
      </c>
      <c r="W1286">
        <v>0.73595777954428399</v>
      </c>
      <c r="X1286" t="s">
        <v>353</v>
      </c>
      <c r="Y1286" t="s">
        <v>426</v>
      </c>
      <c r="Z1286" t="s">
        <v>273</v>
      </c>
      <c r="AA1286" s="67" t="s">
        <v>84</v>
      </c>
      <c r="AB1286" s="67" t="s">
        <v>86</v>
      </c>
      <c r="AC1286" s="20" t="s">
        <v>613</v>
      </c>
      <c r="AD1286" s="26" t="s">
        <v>86</v>
      </c>
      <c r="AE1286" s="72" t="str">
        <f>VLOOKUP(AD1286,cs_lookup!$A$2:$B$54,2,FALSE)</f>
        <v>1</v>
      </c>
    </row>
    <row r="1287" spans="1:31" x14ac:dyDescent="0.25">
      <c r="A1287" s="18">
        <v>3.4575013911805688E-2</v>
      </c>
      <c r="B1287" s="18">
        <v>0.11570278646153263</v>
      </c>
      <c r="C1287" s="18">
        <v>0.68222125218994845</v>
      </c>
      <c r="D1287" s="3">
        <v>28.92262032202823</v>
      </c>
      <c r="E1287" s="4">
        <v>8.6428342011665134</v>
      </c>
      <c r="F1287" s="4">
        <v>1.4658001297819048</v>
      </c>
      <c r="G1287" s="28">
        <v>4.6276445327607219E-2</v>
      </c>
      <c r="H1287" s="8">
        <v>1.0462764453276072</v>
      </c>
      <c r="I1287" s="5">
        <v>27.643382827921791</v>
      </c>
      <c r="J1287" s="5">
        <v>8.2605646335278937</v>
      </c>
      <c r="K1287" s="5">
        <v>1.4009682969809547</v>
      </c>
      <c r="L1287">
        <v>4.3099999999999996</v>
      </c>
      <c r="M1287">
        <v>3.44</v>
      </c>
      <c r="N1287">
        <v>1.91</v>
      </c>
      <c r="O1287" s="5">
        <v>4.5094514793619869</v>
      </c>
      <c r="P1287" s="5">
        <v>3.5991909719269688</v>
      </c>
      <c r="Q1287" s="5">
        <v>1.9983880105757297</v>
      </c>
      <c r="R1287" s="6">
        <v>0.22175646075284605</v>
      </c>
      <c r="S1287" s="6">
        <v>0.2778402168153391</v>
      </c>
      <c r="T1287" s="6">
        <v>0.50040332243181496</v>
      </c>
      <c r="U1287">
        <v>0.15591434763355344</v>
      </c>
      <c r="V1287">
        <v>0.41643642445914214</v>
      </c>
      <c r="W1287">
        <v>1.3633427709363541</v>
      </c>
      <c r="X1287" t="s">
        <v>352</v>
      </c>
      <c r="Y1287" t="s">
        <v>351</v>
      </c>
      <c r="Z1287" t="s">
        <v>273</v>
      </c>
      <c r="AA1287" s="67" t="s">
        <v>85</v>
      </c>
      <c r="AB1287" s="67" t="s">
        <v>87</v>
      </c>
      <c r="AC1287" s="20" t="s">
        <v>613</v>
      </c>
      <c r="AD1287" s="26" t="s">
        <v>75</v>
      </c>
      <c r="AE1287" s="72" t="str">
        <f>VLOOKUP(AD1287,cs_lookup!$A$2:$B$54,2,FALSE)</f>
        <v>X</v>
      </c>
    </row>
    <row r="1288" spans="1:31" x14ac:dyDescent="0.25">
      <c r="A1288" s="18">
        <v>0.36271067832802195</v>
      </c>
      <c r="B1288" s="18">
        <v>0.42523279737491348</v>
      </c>
      <c r="C1288" s="18">
        <v>0.20701127064551486</v>
      </c>
      <c r="D1288" s="3">
        <v>2.7570183613277508</v>
      </c>
      <c r="E1288" s="4">
        <v>2.3516530384610328</v>
      </c>
      <c r="F1288" s="4">
        <v>4.8306548570120871</v>
      </c>
      <c r="G1288" s="28">
        <v>6.1983762976497214E-2</v>
      </c>
      <c r="H1288" s="8">
        <v>1.0619837629764972</v>
      </c>
      <c r="I1288" s="5">
        <v>2.596102179190066</v>
      </c>
      <c r="J1288" s="5">
        <v>2.2143964158829399</v>
      </c>
      <c r="K1288" s="5">
        <v>4.5487087707187426</v>
      </c>
      <c r="L1288">
        <v>3.81</v>
      </c>
      <c r="M1288">
        <v>3.03</v>
      </c>
      <c r="N1288">
        <v>2.13</v>
      </c>
      <c r="O1288" s="5">
        <v>4.0461581369404547</v>
      </c>
      <c r="P1288" s="5">
        <v>3.2178108018187865</v>
      </c>
      <c r="Q1288" s="5">
        <v>2.2620254151399388</v>
      </c>
      <c r="R1288" s="6">
        <v>0.24714802688264689</v>
      </c>
      <c r="S1288" s="6">
        <v>0.31077029122867483</v>
      </c>
      <c r="T1288" s="6">
        <v>0.44208168188867836</v>
      </c>
      <c r="U1288">
        <v>1.4675847624721177</v>
      </c>
      <c r="V1288">
        <v>1.3683186886806158</v>
      </c>
      <c r="W1288">
        <v>0.468264755420567</v>
      </c>
      <c r="X1288" t="s">
        <v>494</v>
      </c>
      <c r="Y1288" t="s">
        <v>428</v>
      </c>
      <c r="Z1288" t="s">
        <v>273</v>
      </c>
      <c r="AA1288" s="67" t="s">
        <v>84</v>
      </c>
      <c r="AB1288" s="67" t="s">
        <v>78</v>
      </c>
      <c r="AC1288" s="20" t="s">
        <v>613</v>
      </c>
      <c r="AD1288" s="26" t="s">
        <v>77</v>
      </c>
      <c r="AE1288" s="72" t="str">
        <f>VLOOKUP(AD1288,cs_lookup!$A$2:$B$54,2,FALSE)</f>
        <v>2</v>
      </c>
    </row>
    <row r="1289" spans="1:31" x14ac:dyDescent="0.25">
      <c r="A1289" s="18">
        <v>0.90960822015719822</v>
      </c>
      <c r="B1289" s="18">
        <v>7.2388694950878907E-2</v>
      </c>
      <c r="C1289" s="18">
        <v>0</v>
      </c>
      <c r="D1289" s="3">
        <v>1.0993744095971123</v>
      </c>
      <c r="E1289" s="4">
        <v>13.814311760677191</v>
      </c>
      <c r="F1289" s="4" t="e">
        <v>#DIV/0!</v>
      </c>
      <c r="G1289" s="28">
        <v>2.9499779499779555E-2</v>
      </c>
      <c r="H1289" s="8">
        <v>1.0294997794997796</v>
      </c>
      <c r="I1289" s="5">
        <v>1.0678724089977794</v>
      </c>
      <c r="J1289" s="5">
        <v>13.418469858623363</v>
      </c>
      <c r="K1289" s="5" t="e">
        <v>#DIV/0!</v>
      </c>
      <c r="L1289">
        <v>2.08</v>
      </c>
      <c r="M1289">
        <v>3.3</v>
      </c>
      <c r="N1289">
        <v>4.07</v>
      </c>
      <c r="O1289" s="5">
        <v>2.1413595413595417</v>
      </c>
      <c r="P1289" s="5">
        <v>3.3973492723492722</v>
      </c>
      <c r="Q1289" s="5">
        <v>4.1900641025641034</v>
      </c>
      <c r="R1289" s="6">
        <v>0.466993039088197</v>
      </c>
      <c r="S1289" s="6">
        <v>0.29434712766771209</v>
      </c>
      <c r="T1289" s="6">
        <v>0.23865983324409082</v>
      </c>
      <c r="U1289">
        <v>1.9477982411326871</v>
      </c>
      <c r="V1289">
        <v>0.2459296801176819</v>
      </c>
      <c r="W1289" t="e">
        <v>#DIV/0!</v>
      </c>
      <c r="X1289" t="s">
        <v>434</v>
      </c>
      <c r="Y1289" t="s">
        <v>429</v>
      </c>
      <c r="Z1289" t="s">
        <v>278</v>
      </c>
      <c r="AA1289" s="67" t="s">
        <v>84</v>
      </c>
      <c r="AB1289" s="67" t="s">
        <v>100</v>
      </c>
      <c r="AC1289" s="20" t="s">
        <v>613</v>
      </c>
      <c r="AD1289" s="26" t="s">
        <v>76</v>
      </c>
      <c r="AE1289" s="72" t="str">
        <f>VLOOKUP(AD1289,cs_lookup!$A$2:$B$54,2,FALSE)</f>
        <v>2</v>
      </c>
    </row>
    <row r="1290" spans="1:31" x14ac:dyDescent="0.25">
      <c r="A1290" s="18">
        <v>0.57987795139632836</v>
      </c>
      <c r="B1290" s="18">
        <v>0.24624962545925136</v>
      </c>
      <c r="C1290" s="18">
        <v>0.16734069115342656</v>
      </c>
      <c r="D1290" s="3">
        <v>1.7245008153733568</v>
      </c>
      <c r="E1290" s="4">
        <v>4.0609198821521737</v>
      </c>
      <c r="F1290" s="4">
        <v>5.9758328539658567</v>
      </c>
      <c r="G1290" s="28">
        <v>3.3802957762943953E-2</v>
      </c>
      <c r="H1290" s="8">
        <v>1.033802957762944</v>
      </c>
      <c r="I1290" s="5">
        <v>1.6681136404417147</v>
      </c>
      <c r="J1290" s="5">
        <v>3.9281372254337876</v>
      </c>
      <c r="K1290" s="5">
        <v>5.7804369866546121</v>
      </c>
      <c r="L1290">
        <v>1.38</v>
      </c>
      <c r="M1290">
        <v>5.35</v>
      </c>
      <c r="N1290">
        <v>8.18</v>
      </c>
      <c r="O1290" s="5">
        <v>1.4266480817128626</v>
      </c>
      <c r="P1290" s="5">
        <v>5.5308458240317497</v>
      </c>
      <c r="Q1290" s="5">
        <v>8.4565081945008806</v>
      </c>
      <c r="R1290" s="6">
        <v>0.70094371051856019</v>
      </c>
      <c r="S1290" s="6">
        <v>0.1808041720589931</v>
      </c>
      <c r="T1290" s="6">
        <v>0.1182521174224466</v>
      </c>
      <c r="U1290">
        <v>0.82728176698715639</v>
      </c>
      <c r="V1290">
        <v>1.361968712640683</v>
      </c>
      <c r="W1290">
        <v>1.4151179260123927</v>
      </c>
      <c r="X1290" t="s">
        <v>355</v>
      </c>
      <c r="Y1290" t="s">
        <v>497</v>
      </c>
      <c r="Z1290" t="s">
        <v>278</v>
      </c>
      <c r="AA1290" s="67" t="s">
        <v>84</v>
      </c>
      <c r="AB1290" s="67" t="s">
        <v>86</v>
      </c>
      <c r="AC1290" s="20" t="s">
        <v>613</v>
      </c>
      <c r="AD1290" s="26" t="s">
        <v>79</v>
      </c>
      <c r="AE1290" s="72" t="str">
        <f>VLOOKUP(AD1290,cs_lookup!$A$2:$B$54,2,FALSE)</f>
        <v>2</v>
      </c>
    </row>
    <row r="1291" spans="1:31" x14ac:dyDescent="0.25">
      <c r="A1291" s="18">
        <v>0.31963534447885256</v>
      </c>
      <c r="B1291" s="18">
        <v>0.41169243085816137</v>
      </c>
      <c r="C1291" s="18">
        <v>0.25933512703131678</v>
      </c>
      <c r="D1291" s="3">
        <v>3.1285651517370323</v>
      </c>
      <c r="E1291" s="4">
        <v>2.4289977785492143</v>
      </c>
      <c r="F1291" s="4">
        <v>3.8560144606991171</v>
      </c>
      <c r="G1291" s="28">
        <v>2.7505211246123373E-2</v>
      </c>
      <c r="H1291" s="8">
        <v>1.0275052112461234</v>
      </c>
      <c r="I1291" s="5">
        <v>3.0448168218463971</v>
      </c>
      <c r="J1291" s="5">
        <v>2.3639761160952251</v>
      </c>
      <c r="K1291" s="5">
        <v>3.7527930938887151</v>
      </c>
      <c r="L1291">
        <v>3.4</v>
      </c>
      <c r="M1291">
        <v>3.56</v>
      </c>
      <c r="N1291">
        <v>2.21</v>
      </c>
      <c r="O1291" s="5">
        <v>3.4935177182368196</v>
      </c>
      <c r="P1291" s="5">
        <v>3.6579185520361994</v>
      </c>
      <c r="Q1291" s="5">
        <v>2.2707865168539327</v>
      </c>
      <c r="R1291" s="6">
        <v>0.28624443344878769</v>
      </c>
      <c r="S1291" s="6">
        <v>0.27337951509153879</v>
      </c>
      <c r="T1291" s="6">
        <v>0.4403760514596734</v>
      </c>
      <c r="U1291">
        <v>1.1166517393116009</v>
      </c>
      <c r="V1291">
        <v>1.5059373805689487</v>
      </c>
      <c r="W1291">
        <v>0.58889470980931602</v>
      </c>
      <c r="X1291" t="s">
        <v>432</v>
      </c>
      <c r="Y1291" t="s">
        <v>359</v>
      </c>
      <c r="Z1291" t="s">
        <v>278</v>
      </c>
      <c r="AA1291" s="67" t="s">
        <v>90</v>
      </c>
      <c r="AB1291" s="67" t="s">
        <v>75</v>
      </c>
      <c r="AC1291" s="20" t="s">
        <v>613</v>
      </c>
      <c r="AD1291" s="26" t="s">
        <v>76</v>
      </c>
      <c r="AE1291" s="72" t="str">
        <f>VLOOKUP(AD1291,cs_lookup!$A$2:$B$54,2,FALSE)</f>
        <v>2</v>
      </c>
    </row>
    <row r="1292" spans="1:31" x14ac:dyDescent="0.25">
      <c r="A1292" s="18">
        <v>0.71012531401185641</v>
      </c>
      <c r="B1292" s="18">
        <v>0.17387507315043108</v>
      </c>
      <c r="C1292" s="18">
        <v>0.1085192572508604</v>
      </c>
      <c r="D1292" s="3">
        <v>1.4082021585042437</v>
      </c>
      <c r="E1292" s="4">
        <v>5.7512556681131191</v>
      </c>
      <c r="F1292" s="4">
        <v>9.214954334679355</v>
      </c>
      <c r="G1292" s="28">
        <v>3.0205074369341833E-2</v>
      </c>
      <c r="H1292" s="8">
        <v>1.0302050743693418</v>
      </c>
      <c r="I1292" s="5">
        <v>1.3669144071788808</v>
      </c>
      <c r="J1292" s="5">
        <v>5.5826318576753771</v>
      </c>
      <c r="K1292" s="5">
        <v>8.9447766895542156</v>
      </c>
      <c r="L1292">
        <v>1.88</v>
      </c>
      <c r="M1292">
        <v>3.56</v>
      </c>
      <c r="N1292">
        <v>4.5999999999999996</v>
      </c>
      <c r="O1292" s="5">
        <v>1.9367855398143625</v>
      </c>
      <c r="P1292" s="5">
        <v>3.6675300647548568</v>
      </c>
      <c r="Q1292" s="5">
        <v>4.7389433420989722</v>
      </c>
      <c r="R1292" s="6">
        <v>0.51631942692831556</v>
      </c>
      <c r="S1292" s="6">
        <v>0.27266306815315544</v>
      </c>
      <c r="T1292" s="6">
        <v>0.21101750491852897</v>
      </c>
      <c r="U1292">
        <v>1.3753604396342969</v>
      </c>
      <c r="V1292">
        <v>0.63769205829065601</v>
      </c>
      <c r="W1292">
        <v>0.51426661163849041</v>
      </c>
      <c r="X1292" t="s">
        <v>356</v>
      </c>
      <c r="Y1292" t="s">
        <v>299</v>
      </c>
      <c r="Z1292" t="s">
        <v>278</v>
      </c>
      <c r="AA1292" s="67" t="s">
        <v>84</v>
      </c>
      <c r="AB1292" s="67" t="s">
        <v>86</v>
      </c>
      <c r="AC1292" s="20" t="s">
        <v>613</v>
      </c>
      <c r="AD1292" s="26" t="s">
        <v>79</v>
      </c>
      <c r="AE1292" s="72" t="str">
        <f>VLOOKUP(AD1292,cs_lookup!$A$2:$B$54,2,FALSE)</f>
        <v>2</v>
      </c>
    </row>
    <row r="1293" spans="1:31" x14ac:dyDescent="0.25">
      <c r="A1293" s="18">
        <v>0.43115963931460227</v>
      </c>
      <c r="B1293" s="18">
        <v>0.35355174384951055</v>
      </c>
      <c r="C1293" s="18">
        <v>0.20839848978538797</v>
      </c>
      <c r="D1293" s="3">
        <v>2.3193265528973472</v>
      </c>
      <c r="E1293" s="4">
        <v>2.8284402987576565</v>
      </c>
      <c r="F1293" s="4">
        <v>4.7984992647010811</v>
      </c>
      <c r="G1293" s="28">
        <v>2.7669986384349254E-2</v>
      </c>
      <c r="H1293" s="8">
        <v>1.0276699863843493</v>
      </c>
      <c r="I1293" s="5">
        <v>2.2568787486510455</v>
      </c>
      <c r="J1293" s="5">
        <v>2.7522846207749594</v>
      </c>
      <c r="K1293" s="5">
        <v>4.6692998027349599</v>
      </c>
      <c r="L1293">
        <v>2.61</v>
      </c>
      <c r="M1293">
        <v>3.35</v>
      </c>
      <c r="N1293">
        <v>2.89</v>
      </c>
      <c r="O1293" s="5">
        <v>2.6822186644631514</v>
      </c>
      <c r="P1293" s="5">
        <v>3.4426944543875702</v>
      </c>
      <c r="Q1293" s="5">
        <v>2.9699662606507693</v>
      </c>
      <c r="R1293" s="6">
        <v>0.37282568093684898</v>
      </c>
      <c r="S1293" s="6">
        <v>0.29047015738661958</v>
      </c>
      <c r="T1293" s="6">
        <v>0.33670416167653139</v>
      </c>
      <c r="U1293">
        <v>1.1564644319328266</v>
      </c>
      <c r="V1293">
        <v>1.2171706278897647</v>
      </c>
      <c r="W1293">
        <v>0.61893648343317631</v>
      </c>
      <c r="X1293" t="s">
        <v>499</v>
      </c>
      <c r="Y1293" t="s">
        <v>436</v>
      </c>
      <c r="Z1293" t="s">
        <v>269</v>
      </c>
      <c r="AA1293" s="67" t="s">
        <v>90</v>
      </c>
      <c r="AB1293" s="67" t="s">
        <v>75</v>
      </c>
      <c r="AC1293" s="20" t="s">
        <v>613</v>
      </c>
      <c r="AD1293" s="26" t="s">
        <v>78</v>
      </c>
      <c r="AE1293" s="72" t="str">
        <f>VLOOKUP(AD1293,cs_lookup!$A$2:$B$54,2,FALSE)</f>
        <v>1</v>
      </c>
    </row>
    <row r="1294" spans="1:31" x14ac:dyDescent="0.25">
      <c r="A1294" s="18">
        <v>0.48579323369195843</v>
      </c>
      <c r="B1294" s="18">
        <v>0.25660924164902821</v>
      </c>
      <c r="C1294" s="18">
        <v>0.24346039770887279</v>
      </c>
      <c r="D1294" s="3">
        <v>2.0584889427136406</v>
      </c>
      <c r="E1294" s="4">
        <v>3.8969757814402044</v>
      </c>
      <c r="F1294" s="4">
        <v>4.1074442061652618</v>
      </c>
      <c r="G1294" s="28">
        <v>3.1527871405531149E-2</v>
      </c>
      <c r="H1294" s="8">
        <v>1.0315278714055311</v>
      </c>
      <c r="I1294" s="5">
        <v>1.9955727807032504</v>
      </c>
      <c r="J1294" s="5">
        <v>3.7778676558009954</v>
      </c>
      <c r="K1294" s="5">
        <v>3.9819032718607716</v>
      </c>
      <c r="L1294">
        <v>1.72</v>
      </c>
      <c r="M1294">
        <v>3.83</v>
      </c>
      <c r="N1294">
        <v>5.29</v>
      </c>
      <c r="O1294" s="5">
        <v>1.7742279388175135</v>
      </c>
      <c r="P1294" s="5">
        <v>3.9507517474831846</v>
      </c>
      <c r="Q1294" s="5">
        <v>5.4567824397352602</v>
      </c>
      <c r="R1294" s="6">
        <v>0.56362543849156133</v>
      </c>
      <c r="S1294" s="6">
        <v>0.2531163849100484</v>
      </c>
      <c r="T1294" s="6">
        <v>0.18325817659839042</v>
      </c>
      <c r="U1294">
        <v>0.86190792770477798</v>
      </c>
      <c r="V1294">
        <v>1.013799409865233</v>
      </c>
      <c r="W1294">
        <v>1.3285104229887397</v>
      </c>
      <c r="X1294" t="s">
        <v>435</v>
      </c>
      <c r="Y1294" t="s">
        <v>362</v>
      </c>
      <c r="Z1294" t="s">
        <v>269</v>
      </c>
      <c r="AA1294" s="67" t="s">
        <v>84</v>
      </c>
      <c r="AB1294" s="67" t="s">
        <v>86</v>
      </c>
      <c r="AC1294" s="20" t="s">
        <v>613</v>
      </c>
      <c r="AD1294" s="26" t="s">
        <v>89</v>
      </c>
      <c r="AE1294" s="72" t="str">
        <f>VLOOKUP(AD1294,cs_lookup!$A$2:$B$54,2,FALSE)</f>
        <v>1</v>
      </c>
    </row>
    <row r="1295" spans="1:31" x14ac:dyDescent="0.25">
      <c r="A1295" s="18">
        <v>0.22773514260019087</v>
      </c>
      <c r="B1295" s="18">
        <v>0.266704568520437</v>
      </c>
      <c r="C1295" s="18">
        <v>0.45516180930227823</v>
      </c>
      <c r="D1295" s="3">
        <v>4.3910658169942094</v>
      </c>
      <c r="E1295" s="4">
        <v>3.7494670809261827</v>
      </c>
      <c r="F1295" s="4">
        <v>2.1970208826019682</v>
      </c>
      <c r="G1295" s="28">
        <v>3.0181884856083752E-2</v>
      </c>
      <c r="H1295" s="8">
        <v>1.0301818848560838</v>
      </c>
      <c r="I1295" s="5">
        <v>4.2624180074838343</v>
      </c>
      <c r="J1295" s="5">
        <v>3.6396165920253809</v>
      </c>
      <c r="K1295" s="5">
        <v>2.1326533837361077</v>
      </c>
      <c r="L1295">
        <v>3.79</v>
      </c>
      <c r="M1295">
        <v>3.72</v>
      </c>
      <c r="N1295">
        <v>2.0099999999999998</v>
      </c>
      <c r="O1295" s="5">
        <v>3.9043893436045574</v>
      </c>
      <c r="P1295" s="5">
        <v>3.8322766116646316</v>
      </c>
      <c r="Q1295" s="5">
        <v>2.0706655885607281</v>
      </c>
      <c r="R1295" s="6">
        <v>0.25612199808864183</v>
      </c>
      <c r="S1295" s="6">
        <v>0.26094149805267541</v>
      </c>
      <c r="T1295" s="6">
        <v>0.48293650385868292</v>
      </c>
      <c r="U1295">
        <v>0.88916666393244959</v>
      </c>
      <c r="V1295">
        <v>1.0220856801649778</v>
      </c>
      <c r="W1295">
        <v>0.94248789574926772</v>
      </c>
      <c r="X1295" t="s">
        <v>498</v>
      </c>
      <c r="Y1295" t="s">
        <v>437</v>
      </c>
      <c r="Z1295" t="s">
        <v>269</v>
      </c>
      <c r="AA1295" s="67" t="s">
        <v>90</v>
      </c>
      <c r="AB1295" s="67" t="s">
        <v>75</v>
      </c>
      <c r="AC1295" s="20" t="s">
        <v>613</v>
      </c>
      <c r="AD1295" s="26" t="s">
        <v>79</v>
      </c>
      <c r="AE1295" s="72" t="str">
        <f>VLOOKUP(AD1295,cs_lookup!$A$2:$B$54,2,FALSE)</f>
        <v>2</v>
      </c>
    </row>
    <row r="1296" spans="1:31" x14ac:dyDescent="0.25">
      <c r="A1296" s="18">
        <v>0.58540189591733871</v>
      </c>
      <c r="B1296" s="18">
        <v>0.21972942103031221</v>
      </c>
      <c r="C1296" s="18">
        <v>0.18549776487749195</v>
      </c>
      <c r="D1296" s="3">
        <v>1.7082281539812512</v>
      </c>
      <c r="E1296" s="4">
        <v>4.5510519042511266</v>
      </c>
      <c r="F1296" s="4">
        <v>5.3909005354346382</v>
      </c>
      <c r="G1296" s="28">
        <v>3.2855382881530559E-2</v>
      </c>
      <c r="H1296" s="8">
        <v>1.0328553828815306</v>
      </c>
      <c r="I1296" s="5">
        <v>1.6538889977176858</v>
      </c>
      <c r="J1296" s="5">
        <v>4.4062818277175371</v>
      </c>
      <c r="K1296" s="5">
        <v>5.2194146680968396</v>
      </c>
      <c r="L1296">
        <v>1.37</v>
      </c>
      <c r="M1296">
        <v>4.95</v>
      </c>
      <c r="N1296">
        <v>9.91</v>
      </c>
      <c r="O1296" s="5">
        <v>1.4150118745476969</v>
      </c>
      <c r="P1296" s="5">
        <v>5.1126341452635762</v>
      </c>
      <c r="Q1296" s="5">
        <v>10.235596844355968</v>
      </c>
      <c r="R1296" s="6">
        <v>0.7067078502925257</v>
      </c>
      <c r="S1296" s="6">
        <v>0.19559388987894147</v>
      </c>
      <c r="T1296" s="6">
        <v>9.7698259828532821E-2</v>
      </c>
      <c r="U1296">
        <v>0.82835063410576915</v>
      </c>
      <c r="V1296">
        <v>1.1233961406785709</v>
      </c>
      <c r="W1296">
        <v>1.8986803368151419</v>
      </c>
      <c r="X1296" t="s">
        <v>361</v>
      </c>
      <c r="Y1296" t="s">
        <v>360</v>
      </c>
      <c r="Z1296" t="s">
        <v>269</v>
      </c>
      <c r="AA1296" s="67" t="s">
        <v>84</v>
      </c>
      <c r="AB1296" s="67" t="s">
        <v>86</v>
      </c>
      <c r="AC1296" s="20" t="s">
        <v>613</v>
      </c>
      <c r="AD1296" s="26" t="s">
        <v>76</v>
      </c>
      <c r="AE1296" s="72" t="str">
        <f>VLOOKUP(AD1296,cs_lookup!$A$2:$B$54,2,FALSE)</f>
        <v>2</v>
      </c>
    </row>
    <row r="1297" spans="1:31" x14ac:dyDescent="0.25">
      <c r="A1297" s="18">
        <v>0.56924172615076318</v>
      </c>
      <c r="B1297" s="18">
        <v>0.21951213769225772</v>
      </c>
      <c r="C1297" s="18">
        <v>0.20036753393463111</v>
      </c>
      <c r="D1297" s="3">
        <v>1.7567229422235833</v>
      </c>
      <c r="E1297" s="4">
        <v>4.55555674739926</v>
      </c>
      <c r="F1297" s="4">
        <v>4.9908285058109509</v>
      </c>
      <c r="G1297" s="28">
        <v>2.7002953455306899E-2</v>
      </c>
      <c r="H1297" s="8">
        <v>1.0270029534553069</v>
      </c>
      <c r="I1297" s="5">
        <v>1.7105334861142951</v>
      </c>
      <c r="J1297" s="5">
        <v>4.4357776499787924</v>
      </c>
      <c r="K1297" s="5">
        <v>4.8596048229652355</v>
      </c>
      <c r="L1297">
        <v>2.4300000000000002</v>
      </c>
      <c r="M1297">
        <v>3.49</v>
      </c>
      <c r="N1297">
        <v>3.04</v>
      </c>
      <c r="O1297" s="5">
        <v>2.495617176896396</v>
      </c>
      <c r="P1297" s="5">
        <v>3.5842403075590212</v>
      </c>
      <c r="Q1297" s="5">
        <v>3.122088978504133</v>
      </c>
      <c r="R1297" s="6">
        <v>0.40070248324048718</v>
      </c>
      <c r="S1297" s="6">
        <v>0.27899915022188648</v>
      </c>
      <c r="T1297" s="6">
        <v>0.32029836653762628</v>
      </c>
      <c r="U1297">
        <v>1.420609429587999</v>
      </c>
      <c r="V1297">
        <v>0.78678425191503587</v>
      </c>
      <c r="W1297">
        <v>0.62556526934736467</v>
      </c>
      <c r="X1297" t="s">
        <v>440</v>
      </c>
      <c r="Y1297" t="s">
        <v>439</v>
      </c>
      <c r="Z1297" t="s">
        <v>269</v>
      </c>
      <c r="AA1297" s="67" t="s">
        <v>84</v>
      </c>
      <c r="AB1297" s="67" t="s">
        <v>86</v>
      </c>
      <c r="AC1297" s="20" t="s">
        <v>613</v>
      </c>
      <c r="AD1297" s="26" t="s">
        <v>89</v>
      </c>
      <c r="AE1297" s="72" t="str">
        <f>VLOOKUP(AD1297,cs_lookup!$A$2:$B$54,2,FALSE)</f>
        <v>1</v>
      </c>
    </row>
    <row r="1298" spans="1:31" x14ac:dyDescent="0.25">
      <c r="A1298" s="18">
        <v>0.78708167529444117</v>
      </c>
      <c r="B1298" s="18">
        <v>0.12470235026248645</v>
      </c>
      <c r="C1298" s="18">
        <v>5.692821720875961E-2</v>
      </c>
      <c r="D1298" s="3">
        <v>1.2705161756254937</v>
      </c>
      <c r="E1298" s="4">
        <v>8.0190950522993045</v>
      </c>
      <c r="F1298" s="4">
        <v>17.565981318770842</v>
      </c>
      <c r="G1298" s="28">
        <v>4.8352687397569039E-2</v>
      </c>
      <c r="H1298" s="8">
        <v>1.048352687397569</v>
      </c>
      <c r="I1298" s="5">
        <v>1.2119167441440184</v>
      </c>
      <c r="J1298" s="5">
        <v>7.6492340303966868</v>
      </c>
      <c r="K1298" s="5">
        <v>16.755793665561765</v>
      </c>
      <c r="L1298">
        <v>1.72</v>
      </c>
      <c r="M1298">
        <v>4.03</v>
      </c>
      <c r="N1298">
        <v>4.57</v>
      </c>
      <c r="O1298" s="5">
        <v>1.8031666223238187</v>
      </c>
      <c r="P1298" s="5">
        <v>4.2248613302122031</v>
      </c>
      <c r="Q1298" s="5">
        <v>4.7909717814068911</v>
      </c>
      <c r="R1298" s="6">
        <v>0.55457991935945261</v>
      </c>
      <c r="S1298" s="6">
        <v>0.23669415913108152</v>
      </c>
      <c r="T1298" s="6">
        <v>0.20872592150946573</v>
      </c>
      <c r="U1298">
        <v>1.4192394059336499</v>
      </c>
      <c r="V1298">
        <v>0.52685013741055664</v>
      </c>
      <c r="W1298">
        <v>0.27274148221296945</v>
      </c>
      <c r="X1298" t="s">
        <v>443</v>
      </c>
      <c r="Y1298" t="s">
        <v>448</v>
      </c>
      <c r="Z1298" t="s">
        <v>282</v>
      </c>
      <c r="AA1298" s="67" t="s">
        <v>84</v>
      </c>
      <c r="AB1298" s="67" t="s">
        <v>89</v>
      </c>
      <c r="AC1298" s="20" t="s">
        <v>613</v>
      </c>
      <c r="AD1298" s="26" t="s">
        <v>166</v>
      </c>
      <c r="AE1298" s="72" t="str">
        <f>VLOOKUP(AD1298,cs_lookup!$A$2:$B$54,2,FALSE)</f>
        <v>1</v>
      </c>
    </row>
    <row r="1299" spans="1:31" x14ac:dyDescent="0.25">
      <c r="A1299" s="18">
        <v>0.70397640304939091</v>
      </c>
      <c r="B1299" s="18">
        <v>8.9088691027219252E-2</v>
      </c>
      <c r="C1299" s="18">
        <v>1.6866785935595926E-2</v>
      </c>
      <c r="D1299" s="3">
        <v>1.4205021584080568</v>
      </c>
      <c r="E1299" s="4">
        <v>11.22476925488186</v>
      </c>
      <c r="F1299" s="4">
        <v>59.288118306498724</v>
      </c>
      <c r="G1299" s="28">
        <v>4.9709370045647239E-2</v>
      </c>
      <c r="H1299" s="8">
        <v>1.0497093700456472</v>
      </c>
      <c r="I1299" s="5">
        <v>1.3532337606420388</v>
      </c>
      <c r="J1299" s="5">
        <v>10.693216213163597</v>
      </c>
      <c r="K1299" s="5">
        <v>56.480507841823439</v>
      </c>
      <c r="L1299">
        <v>1.45</v>
      </c>
      <c r="M1299">
        <v>4.79</v>
      </c>
      <c r="N1299">
        <v>6.61</v>
      </c>
      <c r="O1299" s="5">
        <v>1.5220785865661886</v>
      </c>
      <c r="P1299" s="5">
        <v>5.0281078825186505</v>
      </c>
      <c r="Q1299" s="5">
        <v>6.9385789360017283</v>
      </c>
      <c r="R1299" s="6">
        <v>0.65699630020812616</v>
      </c>
      <c r="S1299" s="6">
        <v>0.19888196979160397</v>
      </c>
      <c r="T1299" s="6">
        <v>0.14412173000026973</v>
      </c>
      <c r="U1299">
        <v>1.0715074085293663</v>
      </c>
      <c r="V1299">
        <v>0.4479475495972296</v>
      </c>
      <c r="W1299">
        <v>0.11703152561077611</v>
      </c>
      <c r="X1299" t="s">
        <v>446</v>
      </c>
      <c r="Y1299" t="s">
        <v>364</v>
      </c>
      <c r="Z1299" t="s">
        <v>282</v>
      </c>
      <c r="AA1299" s="67" t="s">
        <v>84</v>
      </c>
      <c r="AB1299" s="67" t="s">
        <v>109</v>
      </c>
      <c r="AC1299" s="20" t="s">
        <v>613</v>
      </c>
      <c r="AD1299" s="26" t="s">
        <v>75</v>
      </c>
      <c r="AE1299" s="72" t="str">
        <f>VLOOKUP(AD1299,cs_lookup!$A$2:$B$54,2,FALSE)</f>
        <v>X</v>
      </c>
    </row>
    <row r="1300" spans="1:31" x14ac:dyDescent="0.25">
      <c r="A1300" s="18">
        <v>0.4073720039996368</v>
      </c>
      <c r="B1300" s="18">
        <v>0.19287347507326652</v>
      </c>
      <c r="C1300" s="18">
        <v>0.36396049693217036</v>
      </c>
      <c r="D1300" s="3">
        <v>2.45475877129959</v>
      </c>
      <c r="E1300" s="4">
        <v>5.1847461120308624</v>
      </c>
      <c r="F1300" s="4">
        <v>2.7475509249740511</v>
      </c>
      <c r="G1300" s="28">
        <v>4.6744292567681534E-2</v>
      </c>
      <c r="H1300" s="8">
        <v>1.0467442925676815</v>
      </c>
      <c r="I1300" s="5">
        <v>2.345137001204014</v>
      </c>
      <c r="J1300" s="5">
        <v>4.9532117336055324</v>
      </c>
      <c r="K1300" s="5">
        <v>2.6248539824700279</v>
      </c>
      <c r="L1300">
        <v>4.1900000000000004</v>
      </c>
      <c r="M1300">
        <v>3.96</v>
      </c>
      <c r="N1300">
        <v>1.8</v>
      </c>
      <c r="O1300" s="5">
        <v>4.3858585858585863</v>
      </c>
      <c r="P1300" s="5">
        <v>4.1451073985680189</v>
      </c>
      <c r="Q1300" s="5">
        <v>1.8841397266218267</v>
      </c>
      <c r="R1300" s="6">
        <v>0.22800552740672497</v>
      </c>
      <c r="S1300" s="6">
        <v>0.24124827268539845</v>
      </c>
      <c r="T1300" s="6">
        <v>0.53074619990787664</v>
      </c>
      <c r="U1300">
        <v>1.7866760013802252</v>
      </c>
      <c r="V1300">
        <v>0.79948126851372137</v>
      </c>
      <c r="W1300">
        <v>0.68575243119092377</v>
      </c>
      <c r="X1300" t="s">
        <v>449</v>
      </c>
      <c r="Y1300" t="s">
        <v>365</v>
      </c>
      <c r="Z1300" t="s">
        <v>282</v>
      </c>
      <c r="AA1300" s="67" t="s">
        <v>90</v>
      </c>
      <c r="AB1300" s="67" t="s">
        <v>74</v>
      </c>
      <c r="AC1300" s="20" t="s">
        <v>613</v>
      </c>
      <c r="AD1300" s="26" t="s">
        <v>237</v>
      </c>
      <c r="AE1300" s="72" t="str">
        <f>VLOOKUP(AD1300,cs_lookup!$A$2:$B$54,2,FALSE)</f>
        <v>2</v>
      </c>
    </row>
    <row r="1301" spans="1:31" x14ac:dyDescent="0.25">
      <c r="A1301" s="18">
        <v>0.49789840342687158</v>
      </c>
      <c r="B1301" s="18">
        <v>0.23347773921416246</v>
      </c>
      <c r="C1301" s="18">
        <v>0.25277935775049676</v>
      </c>
      <c r="D1301" s="3">
        <v>2.0084418690988515</v>
      </c>
      <c r="E1301" s="4">
        <v>4.2830635732802289</v>
      </c>
      <c r="F1301" s="4">
        <v>3.9560192291770897</v>
      </c>
      <c r="G1301" s="28">
        <v>2.6637297129100457E-2</v>
      </c>
      <c r="H1301" s="8">
        <v>1.0266372971291005</v>
      </c>
      <c r="I1301" s="5">
        <v>1.956330511968813</v>
      </c>
      <c r="J1301" s="5">
        <v>4.1719345140269439</v>
      </c>
      <c r="K1301" s="5">
        <v>3.8533757152986206</v>
      </c>
      <c r="L1301">
        <v>2.31</v>
      </c>
      <c r="M1301">
        <v>3.66</v>
      </c>
      <c r="N1301">
        <v>3.12</v>
      </c>
      <c r="O1301" s="5">
        <v>2.3715321563682221</v>
      </c>
      <c r="P1301" s="5">
        <v>3.7574925074925076</v>
      </c>
      <c r="Q1301" s="5">
        <v>3.2031083670427933</v>
      </c>
      <c r="R1301" s="6">
        <v>0.42166832834828843</v>
      </c>
      <c r="S1301" s="6">
        <v>0.26613492854769027</v>
      </c>
      <c r="T1301" s="6">
        <v>0.31219674310402129</v>
      </c>
      <c r="U1301">
        <v>1.1807820743312238</v>
      </c>
      <c r="V1301">
        <v>0.87729085576350507</v>
      </c>
      <c r="W1301">
        <v>0.80967967582631972</v>
      </c>
      <c r="X1301" t="s">
        <v>472</v>
      </c>
      <c r="Y1301" t="s">
        <v>368</v>
      </c>
      <c r="Z1301" t="s">
        <v>276</v>
      </c>
      <c r="AA1301" s="67" t="s">
        <v>84</v>
      </c>
      <c r="AB1301" s="67" t="s">
        <v>86</v>
      </c>
      <c r="AC1301" s="20" t="s">
        <v>613</v>
      </c>
      <c r="AD1301" s="26" t="s">
        <v>86</v>
      </c>
      <c r="AE1301" s="72" t="str">
        <f>VLOOKUP(AD1301,cs_lookup!$A$2:$B$54,2,FALSE)</f>
        <v>1</v>
      </c>
    </row>
    <row r="1302" spans="1:31" x14ac:dyDescent="0.25">
      <c r="A1302" s="18">
        <v>0.23394593482046921</v>
      </c>
      <c r="B1302" s="18">
        <v>0.28906837310842753</v>
      </c>
      <c r="C1302" s="18">
        <v>0.43304160403235181</v>
      </c>
      <c r="D1302" s="3">
        <v>4.2744918853469409</v>
      </c>
      <c r="E1302" s="4">
        <v>3.4593891723495704</v>
      </c>
      <c r="F1302" s="4">
        <v>2.3092469422990862</v>
      </c>
      <c r="G1302" s="28">
        <v>2.8328892830197461E-2</v>
      </c>
      <c r="H1302" s="8">
        <v>1.0283288928301975</v>
      </c>
      <c r="I1302" s="5">
        <v>4.1567361523632353</v>
      </c>
      <c r="J1302" s="5">
        <v>3.364088276104483</v>
      </c>
      <c r="K1302" s="5">
        <v>2.2456307105633373</v>
      </c>
      <c r="L1302">
        <v>3.14</v>
      </c>
      <c r="M1302">
        <v>3.74</v>
      </c>
      <c r="N1302">
        <v>2.2599999999999998</v>
      </c>
      <c r="O1302" s="5">
        <v>3.2289527234868203</v>
      </c>
      <c r="P1302" s="5">
        <v>3.8459500591849389</v>
      </c>
      <c r="Q1302" s="5">
        <v>2.3240232977962458</v>
      </c>
      <c r="R1302" s="6">
        <v>0.30969793788747052</v>
      </c>
      <c r="S1302" s="6">
        <v>0.26001377672905279</v>
      </c>
      <c r="T1302" s="6">
        <v>0.43028828538347685</v>
      </c>
      <c r="U1302">
        <v>0.75540036338722416</v>
      </c>
      <c r="V1302">
        <v>1.1117425266648508</v>
      </c>
      <c r="W1302">
        <v>1.0063987766862423</v>
      </c>
      <c r="X1302" t="s">
        <v>461</v>
      </c>
      <c r="Y1302" t="s">
        <v>507</v>
      </c>
      <c r="Z1302" t="s">
        <v>276</v>
      </c>
      <c r="AA1302" s="67" t="s">
        <v>90</v>
      </c>
      <c r="AB1302" s="67" t="s">
        <v>75</v>
      </c>
      <c r="AC1302" s="20" t="s">
        <v>613</v>
      </c>
      <c r="AD1302" s="26" t="s">
        <v>76</v>
      </c>
      <c r="AE1302" s="72" t="str">
        <f>VLOOKUP(AD1302,cs_lookup!$A$2:$B$54,2,FALSE)</f>
        <v>2</v>
      </c>
    </row>
    <row r="1303" spans="1:31" x14ac:dyDescent="0.25">
      <c r="A1303" s="18">
        <v>0.58410586902677719</v>
      </c>
      <c r="B1303" s="18">
        <v>0.20696547509406574</v>
      </c>
      <c r="C1303" s="18">
        <v>0.19719697460567692</v>
      </c>
      <c r="D1303" s="3">
        <v>1.7120184080091085</v>
      </c>
      <c r="E1303" s="4">
        <v>4.8317237430325051</v>
      </c>
      <c r="F1303" s="4">
        <v>5.0710717139532218</v>
      </c>
      <c r="G1303" s="28">
        <v>2.7684537118499275E-2</v>
      </c>
      <c r="H1303" s="8">
        <v>1.0276845371184993</v>
      </c>
      <c r="I1303" s="5">
        <v>1.6658987716302485</v>
      </c>
      <c r="J1303" s="5">
        <v>4.7015631436666965</v>
      </c>
      <c r="K1303" s="5">
        <v>4.9344633793672541</v>
      </c>
      <c r="L1303">
        <v>2.2200000000000002</v>
      </c>
      <c r="M1303">
        <v>3.71</v>
      </c>
      <c r="N1303">
        <v>3.25</v>
      </c>
      <c r="O1303" s="5">
        <v>2.2814596724030687</v>
      </c>
      <c r="P1303" s="5">
        <v>3.8127096327096321</v>
      </c>
      <c r="Q1303" s="5">
        <v>3.3399747456351228</v>
      </c>
      <c r="R1303" s="6">
        <v>0.43831587824942653</v>
      </c>
      <c r="S1303" s="6">
        <v>0.26228066030019598</v>
      </c>
      <c r="T1303" s="6">
        <v>0.29940346145037755</v>
      </c>
      <c r="U1303">
        <v>1.332613984598541</v>
      </c>
      <c r="V1303">
        <v>0.78909926052946988</v>
      </c>
      <c r="W1303">
        <v>0.65863291509861144</v>
      </c>
      <c r="X1303" t="s">
        <v>474</v>
      </c>
      <c r="Y1303" t="s">
        <v>506</v>
      </c>
      <c r="Z1303" t="s">
        <v>276</v>
      </c>
      <c r="AA1303" s="67" t="s">
        <v>84</v>
      </c>
      <c r="AB1303" s="67" t="s">
        <v>86</v>
      </c>
      <c r="AC1303" s="20" t="s">
        <v>613</v>
      </c>
      <c r="AD1303" s="26" t="s">
        <v>86</v>
      </c>
      <c r="AE1303" s="72" t="str">
        <f>VLOOKUP(AD1303,cs_lookup!$A$2:$B$54,2,FALSE)</f>
        <v>1</v>
      </c>
    </row>
    <row r="1304" spans="1:31" x14ac:dyDescent="0.25">
      <c r="A1304" s="18">
        <v>0.59243451793154922</v>
      </c>
      <c r="B1304" s="18">
        <v>0.23063902829650904</v>
      </c>
      <c r="C1304" s="18">
        <v>0.16962224478189666</v>
      </c>
      <c r="D1304" s="3">
        <v>1.6879502624044291</v>
      </c>
      <c r="E1304" s="4">
        <v>4.3357796266571249</v>
      </c>
      <c r="F1304" s="4">
        <v>5.8954531658616949</v>
      </c>
      <c r="G1304" s="28">
        <v>2.7433470519433012E-2</v>
      </c>
      <c r="H1304" s="8">
        <v>1.027433470519433</v>
      </c>
      <c r="I1304" s="5">
        <v>1.6428803526821671</v>
      </c>
      <c r="J1304" s="5">
        <v>4.2200101038806066</v>
      </c>
      <c r="K1304" s="5">
        <v>5.7380388463314986</v>
      </c>
      <c r="L1304">
        <v>2.17</v>
      </c>
      <c r="M1304">
        <v>3.73</v>
      </c>
      <c r="N1304">
        <v>3.35</v>
      </c>
      <c r="O1304" s="5">
        <v>2.2295306310271696</v>
      </c>
      <c r="P1304" s="5">
        <v>3.832326845037485</v>
      </c>
      <c r="Q1304" s="5">
        <v>3.4419021262401008</v>
      </c>
      <c r="R1304" s="6">
        <v>0.44852489850713056</v>
      </c>
      <c r="S1304" s="6">
        <v>0.26093807768377303</v>
      </c>
      <c r="T1304" s="6">
        <v>0.29053702380909646</v>
      </c>
      <c r="U1304">
        <v>1.320850904606204</v>
      </c>
      <c r="V1304">
        <v>0.88388413965407175</v>
      </c>
      <c r="W1304">
        <v>0.58382316497242892</v>
      </c>
      <c r="X1304" t="s">
        <v>457</v>
      </c>
      <c r="Y1304" t="s">
        <v>454</v>
      </c>
      <c r="Z1304" t="s">
        <v>276</v>
      </c>
      <c r="AA1304" s="67" t="s">
        <v>84</v>
      </c>
      <c r="AB1304" s="67" t="s">
        <v>86</v>
      </c>
      <c r="AC1304" s="20" t="s">
        <v>613</v>
      </c>
      <c r="AD1304" s="26" t="s">
        <v>73</v>
      </c>
      <c r="AE1304" s="72" t="str">
        <f>VLOOKUP(AD1304,cs_lookup!$A$2:$B$54,2,FALSE)</f>
        <v>X</v>
      </c>
    </row>
    <row r="1305" spans="1:31" x14ac:dyDescent="0.25">
      <c r="A1305" s="18">
        <v>0.35487217241658431</v>
      </c>
      <c r="B1305" s="18">
        <v>0.27312162677384705</v>
      </c>
      <c r="C1305" s="18">
        <v>0.34423599827246754</v>
      </c>
      <c r="D1305" s="3">
        <v>2.8179160771899028</v>
      </c>
      <c r="E1305" s="4">
        <v>3.6613724508459748</v>
      </c>
      <c r="F1305" s="4">
        <v>2.9049838047689778</v>
      </c>
      <c r="G1305" s="28">
        <v>2.678839082157225E-2</v>
      </c>
      <c r="H1305" s="8">
        <v>1.0267883908215722</v>
      </c>
      <c r="I1305" s="5">
        <v>2.7443980691437129</v>
      </c>
      <c r="J1305" s="5">
        <v>3.565849091765025</v>
      </c>
      <c r="K1305" s="5">
        <v>2.8291942436596798</v>
      </c>
      <c r="L1305">
        <v>2.23</v>
      </c>
      <c r="M1305">
        <v>3.62</v>
      </c>
      <c r="N1305">
        <v>3.31</v>
      </c>
      <c r="O1305" s="5">
        <v>2.289738111532106</v>
      </c>
      <c r="P1305" s="5">
        <v>3.7169739747740915</v>
      </c>
      <c r="Q1305" s="5">
        <v>3.3986695736194044</v>
      </c>
      <c r="R1305" s="6">
        <v>0.43673116805960027</v>
      </c>
      <c r="S1305" s="6">
        <v>0.26903605104223993</v>
      </c>
      <c r="T1305" s="6">
        <v>0.29423278089815968</v>
      </c>
      <c r="U1305">
        <v>0.8125643379044456</v>
      </c>
      <c r="V1305">
        <v>1.0151859786663522</v>
      </c>
      <c r="W1305">
        <v>1.1699444134731372</v>
      </c>
      <c r="X1305" t="s">
        <v>470</v>
      </c>
      <c r="Y1305" t="s">
        <v>466</v>
      </c>
      <c r="Z1305" t="s">
        <v>276</v>
      </c>
      <c r="AA1305" s="67" t="s">
        <v>90</v>
      </c>
      <c r="AB1305" s="67" t="s">
        <v>75</v>
      </c>
      <c r="AC1305" s="20" t="s">
        <v>613</v>
      </c>
      <c r="AD1305" s="26" t="s">
        <v>100</v>
      </c>
      <c r="AE1305" s="72" t="str">
        <f>VLOOKUP(AD1305,cs_lookup!$A$2:$B$54,2,FALSE)</f>
        <v>1</v>
      </c>
    </row>
    <row r="1306" spans="1:31" x14ac:dyDescent="0.25">
      <c r="A1306" s="18">
        <v>0.46590817807900536</v>
      </c>
      <c r="B1306" s="18">
        <v>0.27588742128744598</v>
      </c>
      <c r="C1306" s="18">
        <v>0.24462578782202699</v>
      </c>
      <c r="D1306" s="3">
        <v>2.1463456686317861</v>
      </c>
      <c r="E1306" s="4">
        <v>3.6246668852586219</v>
      </c>
      <c r="F1306" s="4">
        <v>4.0878764618533667</v>
      </c>
      <c r="G1306" s="28">
        <v>3.0483590806832161E-2</v>
      </c>
      <c r="H1306" s="8">
        <v>1.0304835908068322</v>
      </c>
      <c r="I1306" s="5">
        <v>2.0828528350958733</v>
      </c>
      <c r="J1306" s="5">
        <v>3.5174426042249114</v>
      </c>
      <c r="K1306" s="5">
        <v>3.9669495936880512</v>
      </c>
      <c r="L1306">
        <v>1.84</v>
      </c>
      <c r="M1306">
        <v>3.82</v>
      </c>
      <c r="N1306">
        <v>4.4400000000000004</v>
      </c>
      <c r="O1306" s="5">
        <v>1.8960898070845713</v>
      </c>
      <c r="P1306" s="5">
        <v>3.9364473168820986</v>
      </c>
      <c r="Q1306" s="5">
        <v>4.5753471431823352</v>
      </c>
      <c r="R1306" s="6">
        <v>0.52740117913380935</v>
      </c>
      <c r="S1306" s="6">
        <v>0.25403617005398149</v>
      </c>
      <c r="T1306" s="6">
        <v>0.21856265081220927</v>
      </c>
      <c r="U1306">
        <v>0.88340374749294526</v>
      </c>
      <c r="V1306">
        <v>1.0860162992884879</v>
      </c>
      <c r="W1306">
        <v>1.1192478994602391</v>
      </c>
      <c r="X1306" t="s">
        <v>473</v>
      </c>
      <c r="Y1306" t="s">
        <v>460</v>
      </c>
      <c r="Z1306" t="s">
        <v>276</v>
      </c>
      <c r="AA1306" s="67" t="s">
        <v>90</v>
      </c>
      <c r="AB1306" s="67" t="s">
        <v>75</v>
      </c>
      <c r="AC1306" s="20" t="s">
        <v>613</v>
      </c>
      <c r="AD1306" s="26" t="s">
        <v>73</v>
      </c>
      <c r="AE1306" s="72" t="str">
        <f>VLOOKUP(AD1306,cs_lookup!$A$2:$B$54,2,FALSE)</f>
        <v>X</v>
      </c>
    </row>
    <row r="1307" spans="1:31" x14ac:dyDescent="0.25">
      <c r="A1307" s="18">
        <v>0.52663131586862344</v>
      </c>
      <c r="B1307" s="18">
        <v>0.33050931944955447</v>
      </c>
      <c r="C1307" s="18">
        <v>0.14009898690033434</v>
      </c>
      <c r="D1307" s="3">
        <v>1.898861632165957</v>
      </c>
      <c r="E1307" s="4">
        <v>3.0256332912652701</v>
      </c>
      <c r="F1307" s="4">
        <v>7.1378103591241135</v>
      </c>
      <c r="G1307" s="28">
        <v>3.1078783615540839E-2</v>
      </c>
      <c r="H1307" s="8">
        <v>1.0310787836155408</v>
      </c>
      <c r="I1307" s="5">
        <v>1.8416261321055241</v>
      </c>
      <c r="J1307" s="5">
        <v>2.9344346322942481</v>
      </c>
      <c r="K1307" s="5">
        <v>6.9226624313759464</v>
      </c>
      <c r="L1307">
        <v>1.62</v>
      </c>
      <c r="M1307">
        <v>4.1900000000000004</v>
      </c>
      <c r="N1307">
        <v>5.71</v>
      </c>
      <c r="O1307" s="5">
        <v>1.6703476294571762</v>
      </c>
      <c r="P1307" s="5">
        <v>4.3202201033491168</v>
      </c>
      <c r="Q1307" s="5">
        <v>5.8874598544447379</v>
      </c>
      <c r="R1307" s="6">
        <v>0.5986777736350466</v>
      </c>
      <c r="S1307" s="6">
        <v>0.23146968813574589</v>
      </c>
      <c r="T1307" s="6">
        <v>0.16985253822920762</v>
      </c>
      <c r="U1307">
        <v>0.87965737005906863</v>
      </c>
      <c r="V1307">
        <v>1.4278730062302003</v>
      </c>
      <c r="W1307">
        <v>0.82482716102409781</v>
      </c>
      <c r="X1307" t="s">
        <v>505</v>
      </c>
      <c r="Y1307" t="s">
        <v>369</v>
      </c>
      <c r="Z1307" t="s">
        <v>276</v>
      </c>
      <c r="AA1307" s="67" t="s">
        <v>84</v>
      </c>
      <c r="AB1307" s="67" t="s">
        <v>78</v>
      </c>
      <c r="AC1307" s="20" t="s">
        <v>613</v>
      </c>
      <c r="AD1307" s="26" t="s">
        <v>100</v>
      </c>
      <c r="AE1307" s="72" t="str">
        <f>VLOOKUP(AD1307,cs_lookup!$A$2:$B$54,2,FALSE)</f>
        <v>1</v>
      </c>
    </row>
    <row r="1308" spans="1:31" x14ac:dyDescent="0.25">
      <c r="A1308" s="18">
        <v>0.66927111727484223</v>
      </c>
      <c r="B1308" s="18">
        <v>0.2037963729625237</v>
      </c>
      <c r="C1308" s="18">
        <v>0.12228377296143131</v>
      </c>
      <c r="D1308" s="3">
        <v>1.4941627902184533</v>
      </c>
      <c r="E1308" s="4">
        <v>4.9068586720328478</v>
      </c>
      <c r="F1308" s="4">
        <v>8.1776999170233591</v>
      </c>
      <c r="G1308" s="28">
        <v>3.1981403250464835E-2</v>
      </c>
      <c r="H1308" s="8">
        <v>1.0319814032504648</v>
      </c>
      <c r="I1308" s="5">
        <v>1.4478582516237608</v>
      </c>
      <c r="J1308" s="5">
        <v>4.7547936974228007</v>
      </c>
      <c r="K1308" s="5">
        <v>7.9242706227707167</v>
      </c>
      <c r="L1308">
        <v>1.62</v>
      </c>
      <c r="M1308">
        <v>4.2699999999999996</v>
      </c>
      <c r="N1308">
        <v>5.54</v>
      </c>
      <c r="O1308" s="5">
        <v>1.6718098732657531</v>
      </c>
      <c r="P1308" s="5">
        <v>4.4065605918794848</v>
      </c>
      <c r="Q1308" s="5">
        <v>5.7171769740075753</v>
      </c>
      <c r="R1308" s="6">
        <v>0.5981541418023667</v>
      </c>
      <c r="S1308" s="6">
        <v>0.22693435824820471</v>
      </c>
      <c r="T1308" s="6">
        <v>0.17491149994942853</v>
      </c>
      <c r="U1308">
        <v>1.1188940617516832</v>
      </c>
      <c r="V1308">
        <v>0.89804106586463051</v>
      </c>
      <c r="W1308">
        <v>0.69911797106986517</v>
      </c>
      <c r="X1308" t="s">
        <v>509</v>
      </c>
      <c r="Y1308" t="s">
        <v>467</v>
      </c>
      <c r="Z1308" t="s">
        <v>276</v>
      </c>
      <c r="AA1308" s="67" t="s">
        <v>84</v>
      </c>
      <c r="AB1308" s="67" t="s">
        <v>86</v>
      </c>
      <c r="AC1308" s="20" t="s">
        <v>613</v>
      </c>
      <c r="AD1308" s="26" t="s">
        <v>204</v>
      </c>
      <c r="AE1308" s="72" t="str">
        <f>VLOOKUP(AD1308,cs_lookup!$A$2:$B$54,2,FALSE)</f>
        <v>1</v>
      </c>
    </row>
    <row r="1309" spans="1:31" x14ac:dyDescent="0.25">
      <c r="A1309" s="18">
        <v>0.61896363723146519</v>
      </c>
      <c r="B1309" s="18">
        <v>0.24169618992033909</v>
      </c>
      <c r="C1309" s="18">
        <v>0.13526014191112981</v>
      </c>
      <c r="D1309" s="3">
        <v>1.6156037929350024</v>
      </c>
      <c r="E1309" s="4">
        <v>4.1374255851099315</v>
      </c>
      <c r="F1309" s="4">
        <v>7.3931609554057074</v>
      </c>
      <c r="G1309" s="28">
        <v>3.2842828971753946E-2</v>
      </c>
      <c r="H1309" s="8">
        <v>1.0328428289717539</v>
      </c>
      <c r="I1309" s="5">
        <v>1.5642300528371929</v>
      </c>
      <c r="J1309" s="5">
        <v>4.0058617526821028</v>
      </c>
      <c r="K1309" s="5">
        <v>7.1580696965926212</v>
      </c>
      <c r="L1309">
        <v>2.14</v>
      </c>
      <c r="M1309">
        <v>3.72</v>
      </c>
      <c r="N1309">
        <v>3.37</v>
      </c>
      <c r="O1309" s="5">
        <v>2.2102836539995536</v>
      </c>
      <c r="P1309" s="5">
        <v>3.8421753237749248</v>
      </c>
      <c r="Q1309" s="5">
        <v>3.4806803336348109</v>
      </c>
      <c r="R1309" s="6">
        <v>0.45243061821068958</v>
      </c>
      <c r="S1309" s="6">
        <v>0.26026922660507412</v>
      </c>
      <c r="T1309" s="6">
        <v>0.28730015518423613</v>
      </c>
      <c r="U1309">
        <v>1.3680852097928169</v>
      </c>
      <c r="V1309">
        <v>0.92863913676234444</v>
      </c>
      <c r="W1309">
        <v>0.47079731587472318</v>
      </c>
      <c r="X1309" t="s">
        <v>452</v>
      </c>
      <c r="Y1309" t="s">
        <v>451</v>
      </c>
      <c r="Z1309" t="s">
        <v>276</v>
      </c>
      <c r="AA1309" s="67" t="s">
        <v>84</v>
      </c>
      <c r="AB1309" s="67" t="s">
        <v>86</v>
      </c>
      <c r="AC1309" s="20" t="s">
        <v>613</v>
      </c>
      <c r="AD1309" s="26" t="s">
        <v>89</v>
      </c>
      <c r="AE1309" s="72" t="str">
        <f>VLOOKUP(AD1309,cs_lookup!$A$2:$B$54,2,FALSE)</f>
        <v>1</v>
      </c>
    </row>
    <row r="1310" spans="1:31" x14ac:dyDescent="0.25">
      <c r="A1310" s="18">
        <v>0.32214427078462538</v>
      </c>
      <c r="B1310" s="18">
        <v>0.32465281672542151</v>
      </c>
      <c r="C1310" s="18">
        <v>0.3306364133710572</v>
      </c>
      <c r="D1310" s="3">
        <v>3.1041992383237687</v>
      </c>
      <c r="E1310" s="4">
        <v>3.0802135342191113</v>
      </c>
      <c r="F1310" s="4">
        <v>3.0244702626801985</v>
      </c>
      <c r="G1310" s="28">
        <v>3.684075315280988E-2</v>
      </c>
      <c r="H1310" s="8">
        <v>1.0368407531528099</v>
      </c>
      <c r="I1310" s="5">
        <v>2.9939016467905666</v>
      </c>
      <c r="J1310" s="5">
        <v>2.970768196420563</v>
      </c>
      <c r="K1310" s="5">
        <v>2.9170055801562915</v>
      </c>
      <c r="L1310">
        <v>1.62</v>
      </c>
      <c r="M1310">
        <v>4.2300000000000004</v>
      </c>
      <c r="N1310">
        <v>5.46</v>
      </c>
      <c r="O1310" s="5">
        <v>1.6796820201075522</v>
      </c>
      <c r="P1310" s="5">
        <v>4.3858363858363862</v>
      </c>
      <c r="Q1310" s="5">
        <v>5.6611505122143422</v>
      </c>
      <c r="R1310" s="6">
        <v>0.59535077951002224</v>
      </c>
      <c r="S1310" s="6">
        <v>0.22800668151447659</v>
      </c>
      <c r="T1310" s="6">
        <v>0.17664253897550111</v>
      </c>
      <c r="U1310">
        <v>0.54109993951759383</v>
      </c>
      <c r="V1310">
        <v>1.4238741363586254</v>
      </c>
      <c r="W1310">
        <v>1.8717825009122733</v>
      </c>
      <c r="X1310" t="s">
        <v>455</v>
      </c>
      <c r="Y1310" t="s">
        <v>504</v>
      </c>
      <c r="Z1310" t="s">
        <v>276</v>
      </c>
      <c r="AA1310" s="67" t="s">
        <v>90</v>
      </c>
      <c r="AB1310" s="67" t="s">
        <v>75</v>
      </c>
      <c r="AC1310" s="20" t="s">
        <v>613</v>
      </c>
      <c r="AD1310" s="26" t="s">
        <v>78</v>
      </c>
      <c r="AE1310" s="72" t="str">
        <f>VLOOKUP(AD1310,cs_lookup!$A$2:$B$54,2,FALSE)</f>
        <v>1</v>
      </c>
    </row>
    <row r="1311" spans="1:31" x14ac:dyDescent="0.25">
      <c r="A1311" s="18">
        <v>0.31837040337980788</v>
      </c>
      <c r="B1311" s="18">
        <v>0.39553046675510362</v>
      </c>
      <c r="C1311" s="18">
        <v>0.27468873698463353</v>
      </c>
      <c r="D1311" s="3">
        <v>3.1409954863393037</v>
      </c>
      <c r="E1311" s="4">
        <v>2.5282502463183434</v>
      </c>
      <c r="F1311" s="4">
        <v>3.6404841748423831</v>
      </c>
      <c r="G1311" s="28">
        <v>4.3633951697878759E-2</v>
      </c>
      <c r="H1311" s="8">
        <v>1.0436339516978788</v>
      </c>
      <c r="I1311" s="5">
        <v>3.0096716202354727</v>
      </c>
      <c r="J1311" s="5">
        <v>2.4225450333473297</v>
      </c>
      <c r="K1311" s="5">
        <v>3.4882768703717542</v>
      </c>
      <c r="L1311">
        <v>2.71</v>
      </c>
      <c r="M1311">
        <v>2.93</v>
      </c>
      <c r="N1311">
        <v>3</v>
      </c>
      <c r="O1311" s="5">
        <v>2.8282480091012512</v>
      </c>
      <c r="P1311" s="5">
        <v>3.0578474784747849</v>
      </c>
      <c r="Q1311" s="5">
        <v>3.1309018550936365</v>
      </c>
      <c r="R1311" s="6">
        <v>0.35357578146683671</v>
      </c>
      <c r="S1311" s="6">
        <v>0.32702742927478751</v>
      </c>
      <c r="T1311" s="6">
        <v>0.31939678925837578</v>
      </c>
      <c r="U1311">
        <v>0.900430459515704</v>
      </c>
      <c r="V1311">
        <v>1.2094718404270484</v>
      </c>
      <c r="W1311">
        <v>0.86002347619851705</v>
      </c>
      <c r="X1311" t="s">
        <v>308</v>
      </c>
      <c r="Y1311" t="s">
        <v>475</v>
      </c>
      <c r="Z1311" t="s">
        <v>275</v>
      </c>
      <c r="AA1311" s="67" t="s">
        <v>90</v>
      </c>
      <c r="AB1311" s="67" t="s">
        <v>75</v>
      </c>
      <c r="AC1311" s="20" t="s">
        <v>614</v>
      </c>
      <c r="AD1311" s="26" t="s">
        <v>75</v>
      </c>
      <c r="AE1311" s="72" t="str">
        <f>VLOOKUP(AD1311,cs_lookup!$A$2:$B$54,2,FALSE)</f>
        <v>X</v>
      </c>
    </row>
    <row r="1312" spans="1:31" x14ac:dyDescent="0.25">
      <c r="A1312" s="18">
        <v>0.35280428110022982</v>
      </c>
      <c r="B1312" s="18">
        <v>0.22219668888652541</v>
      </c>
      <c r="C1312" s="18">
        <v>0.39091385584010668</v>
      </c>
      <c r="D1312" s="3">
        <v>2.8344327253668027</v>
      </c>
      <c r="E1312" s="4">
        <v>4.5005171094637433</v>
      </c>
      <c r="F1312" s="4">
        <v>2.5581083531841462</v>
      </c>
      <c r="G1312" s="28">
        <v>4.4300593567006885E-2</v>
      </c>
      <c r="H1312" s="8">
        <v>1.0443005935670069</v>
      </c>
      <c r="I1312" s="5">
        <v>2.7141923913738859</v>
      </c>
      <c r="J1312" s="5">
        <v>4.3095993023343722</v>
      </c>
      <c r="K1312" s="5">
        <v>2.4495900595502311</v>
      </c>
      <c r="L1312">
        <v>3.03</v>
      </c>
      <c r="M1312">
        <v>3.02</v>
      </c>
      <c r="N1312">
        <v>2.61</v>
      </c>
      <c r="O1312" s="5">
        <v>3.1642307985080307</v>
      </c>
      <c r="P1312" s="5">
        <v>3.153787792572361</v>
      </c>
      <c r="Q1312" s="5">
        <v>2.7256245492098881</v>
      </c>
      <c r="R1312" s="6">
        <v>0.31603257274137869</v>
      </c>
      <c r="S1312" s="6">
        <v>0.31707903821403222</v>
      </c>
      <c r="T1312" s="6">
        <v>0.36688838904458904</v>
      </c>
      <c r="U1312">
        <v>1.1163541721028318</v>
      </c>
      <c r="V1312">
        <v>0.70076120496032257</v>
      </c>
      <c r="W1312">
        <v>1.0654844021040899</v>
      </c>
      <c r="X1312" t="s">
        <v>373</v>
      </c>
      <c r="Y1312" t="s">
        <v>478</v>
      </c>
      <c r="Z1312" t="s">
        <v>275</v>
      </c>
      <c r="AA1312" s="67" t="s">
        <v>90</v>
      </c>
      <c r="AB1312" s="67" t="s">
        <v>74</v>
      </c>
      <c r="AC1312" s="20" t="s">
        <v>614</v>
      </c>
      <c r="AD1312" s="26" t="s">
        <v>100</v>
      </c>
      <c r="AE1312" s="72" t="str">
        <f>VLOOKUP(AD1312,cs_lookup!$A$2:$B$54,2,FALSE)</f>
        <v>1</v>
      </c>
    </row>
    <row r="1313" spans="1:31" x14ac:dyDescent="0.25">
      <c r="A1313" s="18">
        <v>0.452427903901161</v>
      </c>
      <c r="B1313" s="18">
        <v>0.3968306483847352</v>
      </c>
      <c r="C1313" s="18">
        <v>0.14836744623652151</v>
      </c>
      <c r="D1313" s="3">
        <v>2.2102969144415625</v>
      </c>
      <c r="E1313" s="4">
        <v>2.5199666509389167</v>
      </c>
      <c r="F1313" s="4">
        <v>6.7400229994242782</v>
      </c>
      <c r="G1313" s="28">
        <v>3.6379350986092573E-2</v>
      </c>
      <c r="H1313" s="8">
        <v>1.0363793509860926</v>
      </c>
      <c r="I1313" s="5">
        <v>2.1327102979604069</v>
      </c>
      <c r="J1313" s="5">
        <v>2.4315098989006514</v>
      </c>
      <c r="K1313" s="5">
        <v>6.5034323513019547</v>
      </c>
      <c r="L1313">
        <v>1.43</v>
      </c>
      <c r="M1313">
        <v>4.45</v>
      </c>
      <c r="N1313">
        <v>8.9</v>
      </c>
      <c r="O1313" s="5">
        <v>1.4820224719101123</v>
      </c>
      <c r="P1313" s="5">
        <v>4.6118881118881125</v>
      </c>
      <c r="Q1313" s="5">
        <v>9.2237762237762251</v>
      </c>
      <c r="R1313" s="6">
        <v>0.67475360121304018</v>
      </c>
      <c r="S1313" s="6">
        <v>0.21683093252463984</v>
      </c>
      <c r="T1313" s="6">
        <v>0.10841546626231992</v>
      </c>
      <c r="U1313">
        <v>0.67050832050070941</v>
      </c>
      <c r="V1313">
        <v>1.8301385497184117</v>
      </c>
      <c r="W1313">
        <v>1.3685081229788243</v>
      </c>
      <c r="X1313" t="s">
        <v>316</v>
      </c>
      <c r="Y1313" t="s">
        <v>480</v>
      </c>
      <c r="Z1313" t="s">
        <v>279</v>
      </c>
      <c r="AA1313" s="67" t="s">
        <v>84</v>
      </c>
      <c r="AB1313" s="67" t="s">
        <v>78</v>
      </c>
      <c r="AC1313" s="20" t="s">
        <v>614</v>
      </c>
      <c r="AD1313" s="26" t="s">
        <v>79</v>
      </c>
      <c r="AE1313" s="72" t="str">
        <f>VLOOKUP(AD1313,cs_lookup!$A$2:$B$54,2,FALSE)</f>
        <v>2</v>
      </c>
    </row>
    <row r="1314" spans="1:31" x14ac:dyDescent="0.25">
      <c r="A1314" s="18">
        <v>0.525246349404071</v>
      </c>
      <c r="B1314" s="18">
        <v>0.25388518242600572</v>
      </c>
      <c r="C1314" s="18">
        <v>0.21037122457701449</v>
      </c>
      <c r="D1314" s="3">
        <v>1.9038685392760377</v>
      </c>
      <c r="E1314" s="4">
        <v>3.9387883548164448</v>
      </c>
      <c r="F1314" s="4">
        <v>4.7535018252171248</v>
      </c>
      <c r="G1314" s="28">
        <v>2.9061708195566416E-2</v>
      </c>
      <c r="H1314" s="8">
        <v>1.0290617081955664</v>
      </c>
      <c r="I1314" s="5">
        <v>1.8501014313460589</v>
      </c>
      <c r="J1314" s="5">
        <v>3.8275531228569473</v>
      </c>
      <c r="K1314" s="5">
        <v>4.6192582887495348</v>
      </c>
      <c r="L1314">
        <v>1.76</v>
      </c>
      <c r="M1314">
        <v>3.81</v>
      </c>
      <c r="N1314">
        <v>5.04</v>
      </c>
      <c r="O1314" s="5">
        <v>1.8111486064241968</v>
      </c>
      <c r="P1314" s="5">
        <v>3.920725108225108</v>
      </c>
      <c r="Q1314" s="5">
        <v>5.186471009305655</v>
      </c>
      <c r="R1314" s="6">
        <v>0.5521358084328204</v>
      </c>
      <c r="S1314" s="6">
        <v>0.25505486163825825</v>
      </c>
      <c r="T1314" s="6">
        <v>0.19280932992892141</v>
      </c>
      <c r="U1314">
        <v>0.95129919375257999</v>
      </c>
      <c r="V1314">
        <v>0.99541400934395252</v>
      </c>
      <c r="W1314">
        <v>1.0910842574608148</v>
      </c>
      <c r="X1314" t="s">
        <v>489</v>
      </c>
      <c r="Y1314" t="s">
        <v>338</v>
      </c>
      <c r="Z1314" t="s">
        <v>274</v>
      </c>
      <c r="AA1314" s="67" t="s">
        <v>84</v>
      </c>
      <c r="AB1314" s="67" t="s">
        <v>86</v>
      </c>
      <c r="AC1314" s="20" t="s">
        <v>614</v>
      </c>
      <c r="AD1314" s="26" t="s">
        <v>73</v>
      </c>
      <c r="AE1314" s="72" t="str">
        <f>VLOOKUP(AD1314,cs_lookup!$A$2:$B$54,2,FALSE)</f>
        <v>X</v>
      </c>
    </row>
    <row r="1315" spans="1:31" x14ac:dyDescent="0.25">
      <c r="A1315" s="18">
        <v>0.23431818161081616</v>
      </c>
      <c r="B1315" s="18">
        <v>0.31234108309080333</v>
      </c>
      <c r="C1315" s="18">
        <v>0.41521250317016878</v>
      </c>
      <c r="D1315" s="3">
        <v>4.2677012646885437</v>
      </c>
      <c r="E1315" s="4">
        <v>3.2016281371134307</v>
      </c>
      <c r="F1315" s="4">
        <v>2.4084053162295178</v>
      </c>
      <c r="G1315" s="28">
        <v>2.6486401490531053E-2</v>
      </c>
      <c r="H1315" s="8">
        <v>1.0264864014905311</v>
      </c>
      <c r="I1315" s="5">
        <v>4.1575818817390457</v>
      </c>
      <c r="J1315" s="5">
        <v>3.1190166109014594</v>
      </c>
      <c r="K1315" s="5">
        <v>2.3462612975021808</v>
      </c>
      <c r="L1315">
        <v>3.11</v>
      </c>
      <c r="M1315">
        <v>3.49</v>
      </c>
      <c r="N1315">
        <v>2.39</v>
      </c>
      <c r="O1315" s="5">
        <v>3.1923727086355513</v>
      </c>
      <c r="P1315" s="5">
        <v>3.5824375412019536</v>
      </c>
      <c r="Q1315" s="5">
        <v>2.4533024995623696</v>
      </c>
      <c r="R1315" s="6">
        <v>0.31324663229169408</v>
      </c>
      <c r="S1315" s="6">
        <v>0.27913954911953254</v>
      </c>
      <c r="T1315" s="6">
        <v>0.40761381858877338</v>
      </c>
      <c r="U1315">
        <v>0.74803096811147829</v>
      </c>
      <c r="V1315">
        <v>1.1189424217241726</v>
      </c>
      <c r="W1315">
        <v>1.0186418718769232</v>
      </c>
      <c r="X1315" t="s">
        <v>488</v>
      </c>
      <c r="Y1315" t="s">
        <v>516</v>
      </c>
      <c r="Z1315" t="s">
        <v>274</v>
      </c>
      <c r="AA1315" s="67" t="s">
        <v>90</v>
      </c>
      <c r="AB1315" s="67" t="s">
        <v>75</v>
      </c>
      <c r="AC1315" s="20" t="s">
        <v>614</v>
      </c>
      <c r="AD1315" s="26" t="s">
        <v>76</v>
      </c>
      <c r="AE1315" s="72" t="str">
        <f>VLOOKUP(AD1315,cs_lookup!$A$2:$B$54,2,FALSE)</f>
        <v>2</v>
      </c>
    </row>
    <row r="1316" spans="1:31" x14ac:dyDescent="0.25">
      <c r="A1316" s="18">
        <v>0.46638183375501474</v>
      </c>
      <c r="B1316" s="18">
        <v>0.26843275231475366</v>
      </c>
      <c r="C1316" s="18">
        <v>0.25059389585130731</v>
      </c>
      <c r="D1316" s="3">
        <v>2.1441658478603802</v>
      </c>
      <c r="E1316" s="4">
        <v>3.7253278200099795</v>
      </c>
      <c r="F1316" s="4">
        <v>3.9905201864667972</v>
      </c>
      <c r="G1316" s="28">
        <v>2.7913286127673409E-2</v>
      </c>
      <c r="H1316" s="8">
        <v>1.0279132861276734</v>
      </c>
      <c r="I1316" s="5">
        <v>2.0859403967214227</v>
      </c>
      <c r="J1316" s="5">
        <v>3.6241654527532492</v>
      </c>
      <c r="K1316" s="5">
        <v>3.8821564428841802</v>
      </c>
      <c r="L1316">
        <v>2.5499999999999998</v>
      </c>
      <c r="M1316">
        <v>3.87</v>
      </c>
      <c r="N1316">
        <v>2.65</v>
      </c>
      <c r="O1316" s="5">
        <v>2.6211788796255671</v>
      </c>
      <c r="P1316" s="5">
        <v>3.9780244173140962</v>
      </c>
      <c r="Q1316" s="5">
        <v>2.7239702082383346</v>
      </c>
      <c r="R1316" s="6">
        <v>0.38150772836337254</v>
      </c>
      <c r="S1316" s="6">
        <v>0.25138106132470284</v>
      </c>
      <c r="T1316" s="6">
        <v>0.36711121031192451</v>
      </c>
      <c r="U1316">
        <v>1.2224702124796869</v>
      </c>
      <c r="V1316">
        <v>1.0678320431149169</v>
      </c>
      <c r="W1316">
        <v>0.68261030666534106</v>
      </c>
      <c r="X1316" t="s">
        <v>458</v>
      </c>
      <c r="Y1316" t="s">
        <v>469</v>
      </c>
      <c r="Z1316" t="s">
        <v>276</v>
      </c>
      <c r="AA1316" s="67" t="s">
        <v>90</v>
      </c>
      <c r="AB1316" s="67" t="s">
        <v>75</v>
      </c>
      <c r="AC1316" s="20" t="s">
        <v>614</v>
      </c>
      <c r="AD1316" s="26" t="s">
        <v>75</v>
      </c>
      <c r="AE1316" s="72" t="str">
        <f>VLOOKUP(AD1316,cs_lookup!$A$2:$B$54,2,FALSE)</f>
        <v>X</v>
      </c>
    </row>
    <row r="1317" spans="1:31" x14ac:dyDescent="0.25">
      <c r="A1317" s="18">
        <v>0.35864483526042301</v>
      </c>
      <c r="B1317" s="18">
        <v>0.31784916406517477</v>
      </c>
      <c r="C1317" s="18">
        <v>0.30428455648652536</v>
      </c>
      <c r="D1317" s="74">
        <v>2.7882738065191135</v>
      </c>
      <c r="E1317" s="74">
        <v>3.1461463897226127</v>
      </c>
      <c r="F1317" s="74">
        <v>3.2863974811823322</v>
      </c>
      <c r="G1317" s="75">
        <v>2.8459638652390318E-2</v>
      </c>
      <c r="H1317" s="5">
        <v>1.0284596386523903</v>
      </c>
      <c r="I1317" s="5">
        <v>2.7111164130588929</v>
      </c>
      <c r="J1317" s="5">
        <v>3.0590859101141454</v>
      </c>
      <c r="K1317" s="5">
        <v>3.1954559592523823</v>
      </c>
      <c r="L1317">
        <v>2.0499999999999998</v>
      </c>
      <c r="M1317">
        <v>3.51</v>
      </c>
      <c r="N1317">
        <v>3.91</v>
      </c>
      <c r="O1317" s="5">
        <v>2.1083422592373999</v>
      </c>
      <c r="P1317" s="5">
        <v>3.6098933316698898</v>
      </c>
      <c r="Q1317" s="5">
        <v>4.0212771871308464</v>
      </c>
      <c r="R1317" s="18">
        <v>0.4743062923577247</v>
      </c>
      <c r="S1317" s="18">
        <v>0.27701649553656282</v>
      </c>
      <c r="T1317" s="18">
        <v>0.24867721210571239</v>
      </c>
      <c r="U1317">
        <v>0.75614606223678527</v>
      </c>
      <c r="V1317">
        <v>1.1474015778357232</v>
      </c>
      <c r="W1317">
        <v>1.2236125453954916</v>
      </c>
      <c r="X1317" t="s">
        <v>508</v>
      </c>
      <c r="Y1317" t="s">
        <v>464</v>
      </c>
      <c r="Z1317" t="s">
        <v>276</v>
      </c>
      <c r="AA1317" s="67" t="s">
        <v>90</v>
      </c>
      <c r="AB1317" s="67" t="s">
        <v>75</v>
      </c>
      <c r="AC1317" s="20" t="s">
        <v>614</v>
      </c>
      <c r="AD1317" s="26" t="s">
        <v>100</v>
      </c>
      <c r="AE1317" s="72" t="str">
        <f>VLOOKUP(AD1317,cs_lookup!$A$2:$B$54,2,FALSE)</f>
        <v>1</v>
      </c>
    </row>
    <row r="1318" spans="1:31" x14ac:dyDescent="0.25">
      <c r="A1318" s="18">
        <v>0.27167013688780911</v>
      </c>
      <c r="B1318" s="18">
        <v>0.41717482582301368</v>
      </c>
      <c r="C1318" s="18">
        <v>0.29833924881127549</v>
      </c>
      <c r="D1318" s="74">
        <v>3.6809345754957503</v>
      </c>
      <c r="E1318" s="74">
        <v>2.3970765686236537</v>
      </c>
      <c r="F1318" s="74">
        <v>3.351888844610531</v>
      </c>
      <c r="G1318" s="75">
        <v>4.3975951584647177E-2</v>
      </c>
      <c r="H1318" s="5">
        <v>1.0439759515846472</v>
      </c>
      <c r="I1318" s="5">
        <v>3.5258806200549673</v>
      </c>
      <c r="J1318" s="5">
        <v>2.2961032435518653</v>
      </c>
      <c r="K1318" s="5">
        <v>3.2106954566555976</v>
      </c>
      <c r="L1318">
        <v>2.2400000000000002</v>
      </c>
      <c r="M1318">
        <v>3.25</v>
      </c>
      <c r="N1318">
        <v>3.45</v>
      </c>
      <c r="O1318" s="5">
        <v>2.3385061315496101</v>
      </c>
      <c r="P1318" s="5">
        <v>3.3929218426501033</v>
      </c>
      <c r="Q1318" s="5">
        <v>3.6017170329670329</v>
      </c>
      <c r="R1318" s="18">
        <v>0.42762342441982415</v>
      </c>
      <c r="S1318" s="18">
        <v>0.29473122175397115</v>
      </c>
      <c r="T1318" s="18">
        <v>0.2776453538262047</v>
      </c>
      <c r="U1318">
        <v>0.63530228087106344</v>
      </c>
      <c r="V1318">
        <v>1.4154415787386556</v>
      </c>
      <c r="W1318">
        <v>1.0745335540461607</v>
      </c>
      <c r="X1318" t="s">
        <v>304</v>
      </c>
      <c r="Y1318" t="s">
        <v>370</v>
      </c>
      <c r="Z1318" t="s">
        <v>275</v>
      </c>
      <c r="AA1318" s="67" t="s">
        <v>90</v>
      </c>
      <c r="AB1318" s="67" t="s">
        <v>75</v>
      </c>
      <c r="AC1318" s="20" t="s">
        <v>615</v>
      </c>
      <c r="AD1318" s="26" t="s">
        <v>73</v>
      </c>
      <c r="AE1318" s="72" t="str">
        <f>VLOOKUP(AD1318,cs_lookup!$A$2:$B$54,2,FALSE)</f>
        <v>X</v>
      </c>
    </row>
    <row r="1319" spans="1:31" x14ac:dyDescent="0.25">
      <c r="A1319" s="18">
        <v>0.4365027555128505</v>
      </c>
      <c r="B1319" s="18">
        <v>0.25337955344364488</v>
      </c>
      <c r="C1319" s="18">
        <v>0.29001835315550267</v>
      </c>
      <c r="D1319" s="74">
        <v>2.2909362824642243</v>
      </c>
      <c r="E1319" s="74">
        <v>3.9466483637260565</v>
      </c>
      <c r="F1319" s="74">
        <v>3.4480576457305023</v>
      </c>
      <c r="G1319" s="75">
        <v>3.8029201780732658E-2</v>
      </c>
      <c r="H1319" s="5">
        <v>1.0380292017807327</v>
      </c>
      <c r="I1319" s="5">
        <v>2.2070056203950115</v>
      </c>
      <c r="J1319" s="5">
        <v>3.8020590913585144</v>
      </c>
      <c r="K1319" s="5">
        <v>3.3217347255890113</v>
      </c>
      <c r="L1319">
        <v>1.61</v>
      </c>
      <c r="M1319">
        <v>3.84</v>
      </c>
      <c r="N1319">
        <v>6.39</v>
      </c>
      <c r="O1319" s="5">
        <v>1.6712270148669797</v>
      </c>
      <c r="P1319" s="5">
        <v>3.9860321348380134</v>
      </c>
      <c r="Q1319" s="5">
        <v>6.6330065993788816</v>
      </c>
      <c r="R1319" s="18">
        <v>0.59836275449364629</v>
      </c>
      <c r="S1319" s="18">
        <v>0.25087605071217983</v>
      </c>
      <c r="T1319" s="18">
        <v>0.15076119479417383</v>
      </c>
      <c r="U1319">
        <v>0.72949519707695221</v>
      </c>
      <c r="V1319">
        <v>1.0099790423372743</v>
      </c>
      <c r="W1319">
        <v>1.9236936504214444</v>
      </c>
      <c r="X1319" t="s">
        <v>514</v>
      </c>
      <c r="Y1319" t="s">
        <v>386</v>
      </c>
      <c r="Z1319" t="s">
        <v>279</v>
      </c>
      <c r="AA1319" s="67" t="s">
        <v>84</v>
      </c>
      <c r="AB1319" s="67" t="s">
        <v>86</v>
      </c>
      <c r="AC1319" s="20" t="s">
        <v>616</v>
      </c>
      <c r="AD1319" s="26" t="s">
        <v>89</v>
      </c>
      <c r="AE1319" s="72" t="str">
        <f>VLOOKUP(AD1319,cs_lookup!$A$2:$B$54,2,FALSE)</f>
        <v>1</v>
      </c>
    </row>
    <row r="1320" spans="1:31" x14ac:dyDescent="0.25">
      <c r="A1320" s="18">
        <v>0.30919175335156257</v>
      </c>
      <c r="B1320" s="18">
        <v>0.33322982482795849</v>
      </c>
      <c r="C1320" s="18">
        <v>0.33499153586301406</v>
      </c>
      <c r="D1320" s="74">
        <v>3.2342389121321831</v>
      </c>
      <c r="E1320" s="74">
        <v>3.0009318659165185</v>
      </c>
      <c r="F1320" s="74">
        <v>2.9851500499073014</v>
      </c>
      <c r="G1320" s="75">
        <v>3.2632637201377657E-2</v>
      </c>
      <c r="H1320" s="5">
        <v>1.0326326372013777</v>
      </c>
      <c r="I1320" s="5">
        <v>3.1320324340101808</v>
      </c>
      <c r="J1320" s="5">
        <v>2.9060982171254919</v>
      </c>
      <c r="K1320" s="5">
        <v>2.8908151285994612</v>
      </c>
      <c r="L1320">
        <v>2.83</v>
      </c>
      <c r="M1320">
        <v>2.99</v>
      </c>
      <c r="N1320">
        <v>2.9</v>
      </c>
      <c r="O1320" s="5">
        <v>2.9223503632798988</v>
      </c>
      <c r="P1320" s="5">
        <v>3.0875715852321193</v>
      </c>
      <c r="Q1320" s="5">
        <v>2.9946346478839949</v>
      </c>
      <c r="R1320" s="18">
        <v>0.34219031795956539</v>
      </c>
      <c r="S1320" s="18">
        <v>0.32387913037644483</v>
      </c>
      <c r="T1320" s="18">
        <v>0.33393055166398972</v>
      </c>
      <c r="U1320">
        <v>0.90356663273008786</v>
      </c>
      <c r="V1320">
        <v>1.0288709384906811</v>
      </c>
      <c r="W1320">
        <v>1.0031772600432558</v>
      </c>
      <c r="X1320" t="s">
        <v>394</v>
      </c>
      <c r="Y1320" t="s">
        <v>391</v>
      </c>
      <c r="Z1320" t="s">
        <v>279</v>
      </c>
      <c r="AA1320" s="67" t="s">
        <v>90</v>
      </c>
      <c r="AB1320" s="67" t="s">
        <v>75</v>
      </c>
      <c r="AC1320" s="20" t="s">
        <v>616</v>
      </c>
      <c r="AD1320" s="26" t="s">
        <v>77</v>
      </c>
      <c r="AE1320" s="72" t="str">
        <f>VLOOKUP(AD1320,cs_lookup!$A$2:$B$54,2,FALSE)</f>
        <v>2</v>
      </c>
    </row>
    <row r="1321" spans="1:31" x14ac:dyDescent="0.25">
      <c r="A1321" s="18">
        <v>0.38162807340857152</v>
      </c>
      <c r="B1321" s="18">
        <v>0.28349396710709329</v>
      </c>
      <c r="C1321" s="18">
        <v>0.31250525011721736</v>
      </c>
      <c r="D1321" s="74">
        <v>2.6203523002601505</v>
      </c>
      <c r="E1321" s="74">
        <v>3.5274119241565303</v>
      </c>
      <c r="F1321" s="74">
        <v>3.1999462397028875</v>
      </c>
      <c r="G1321" s="75">
        <v>3.2928928799476287E-2</v>
      </c>
      <c r="H1321" s="5">
        <v>1.0329289287994763</v>
      </c>
      <c r="I1321" s="5">
        <v>2.53681761368196</v>
      </c>
      <c r="J1321" s="5">
        <v>3.4149609191953525</v>
      </c>
      <c r="K1321" s="5">
        <v>3.0979345727319609</v>
      </c>
      <c r="L1321">
        <v>3.1</v>
      </c>
      <c r="M1321">
        <v>3.07</v>
      </c>
      <c r="N1321">
        <v>2.6</v>
      </c>
      <c r="O1321" s="5">
        <v>3.2020796792783766</v>
      </c>
      <c r="P1321" s="5">
        <v>3.1710918114143922</v>
      </c>
      <c r="Q1321" s="5">
        <v>2.6856152148786383</v>
      </c>
      <c r="R1321" s="18">
        <v>0.31229703822528265</v>
      </c>
      <c r="S1321" s="18">
        <v>0.31534880081380334</v>
      </c>
      <c r="T1321" s="18">
        <v>0.37235416096091395</v>
      </c>
      <c r="U1321">
        <v>1.2220034989037434</v>
      </c>
      <c r="V1321">
        <v>0.89898539767868446</v>
      </c>
      <c r="W1321">
        <v>0.83926885444425325</v>
      </c>
      <c r="X1321" t="s">
        <v>481</v>
      </c>
      <c r="Y1321" t="s">
        <v>392</v>
      </c>
      <c r="Z1321" t="s">
        <v>279</v>
      </c>
      <c r="AA1321" s="67" t="s">
        <v>90</v>
      </c>
      <c r="AB1321" s="67" t="s">
        <v>75</v>
      </c>
      <c r="AC1321" s="20" t="s">
        <v>616</v>
      </c>
      <c r="AD1321" s="26" t="s">
        <v>73</v>
      </c>
      <c r="AE1321" s="72" t="str">
        <f>VLOOKUP(AD1321,cs_lookup!$A$2:$B$54,2,FALSE)</f>
        <v>X</v>
      </c>
    </row>
    <row r="1322" spans="1:31" x14ac:dyDescent="0.25">
      <c r="A1322" s="18">
        <v>5.2079629332140484E-2</v>
      </c>
      <c r="B1322" s="18">
        <v>0.18244031567798799</v>
      </c>
      <c r="C1322" s="18">
        <v>0.63571342227135197</v>
      </c>
      <c r="D1322" s="74">
        <v>19.201365540112608</v>
      </c>
      <c r="E1322" s="74">
        <v>5.4812446266812351</v>
      </c>
      <c r="F1322" s="74">
        <v>1.573035844401526</v>
      </c>
      <c r="G1322" s="75">
        <v>3.855101004473882E-2</v>
      </c>
      <c r="H1322" s="5">
        <v>1.0385510100447388</v>
      </c>
      <c r="I1322" s="5">
        <v>18.488610915014611</v>
      </c>
      <c r="J1322" s="5">
        <v>5.2777808443372596</v>
      </c>
      <c r="K1322" s="5">
        <v>1.5146447590800212</v>
      </c>
      <c r="L1322">
        <v>8.77</v>
      </c>
      <c r="M1322">
        <v>4.4400000000000004</v>
      </c>
      <c r="N1322">
        <v>1.43</v>
      </c>
      <c r="O1322" s="5">
        <v>9.1080923580923585</v>
      </c>
      <c r="P1322" s="5">
        <v>4.6111664845986411</v>
      </c>
      <c r="Q1322" s="5">
        <v>1.4851279443639764</v>
      </c>
      <c r="R1322" s="18">
        <v>0.1097924747229336</v>
      </c>
      <c r="S1322" s="18">
        <v>0.21686486561264132</v>
      </c>
      <c r="T1322" s="18">
        <v>0.67334265966442497</v>
      </c>
      <c r="U1322">
        <v>0.4743460739323514</v>
      </c>
      <c r="V1322">
        <v>0.8412626690939341</v>
      </c>
      <c r="W1322">
        <v>0.94411576802244146</v>
      </c>
      <c r="X1322" t="s">
        <v>483</v>
      </c>
      <c r="Y1322" t="s">
        <v>385</v>
      </c>
      <c r="Z1322" t="s">
        <v>279</v>
      </c>
      <c r="AA1322" s="67" t="s">
        <v>85</v>
      </c>
      <c r="AB1322" s="67" t="s">
        <v>77</v>
      </c>
      <c r="AC1322" s="20" t="s">
        <v>616</v>
      </c>
      <c r="AD1322" s="26" t="s">
        <v>74</v>
      </c>
      <c r="AE1322" s="72" t="str">
        <f>VLOOKUP(AD1322,cs_lookup!$A$2:$B$54,2,FALSE)</f>
        <v>X</v>
      </c>
    </row>
    <row r="1323" spans="1:31" x14ac:dyDescent="0.25">
      <c r="A1323" s="18">
        <v>9.7285942040511053E-2</v>
      </c>
      <c r="B1323" s="18">
        <v>0.49722378387328087</v>
      </c>
      <c r="C1323" s="18">
        <v>0.38746570870990116</v>
      </c>
      <c r="D1323" s="74">
        <v>10.278977404398137</v>
      </c>
      <c r="E1323" s="74">
        <v>2.0111668677837287</v>
      </c>
      <c r="F1323" s="74">
        <v>2.5808735522159676</v>
      </c>
      <c r="G1323" s="75">
        <v>3.2797237616027042E-2</v>
      </c>
      <c r="H1323" s="5">
        <v>1.032797237616027</v>
      </c>
      <c r="I1323" s="5">
        <v>9.9525608996832453</v>
      </c>
      <c r="J1323" s="5">
        <v>1.9473007813479837</v>
      </c>
      <c r="K1323" s="5">
        <v>2.4989160100518042</v>
      </c>
      <c r="L1323">
        <v>2.65</v>
      </c>
      <c r="M1323">
        <v>2.95</v>
      </c>
      <c r="N1323">
        <v>3.16</v>
      </c>
      <c r="O1323" s="5">
        <v>2.7369126796824714</v>
      </c>
      <c r="P1323" s="5">
        <v>3.0467518509672797</v>
      </c>
      <c r="Q1323" s="5">
        <v>3.2636392708666455</v>
      </c>
      <c r="R1323" s="18">
        <v>0.36537519352499659</v>
      </c>
      <c r="S1323" s="18">
        <v>0.32821839418347148</v>
      </c>
      <c r="T1323" s="18">
        <v>0.30640641229153193</v>
      </c>
      <c r="U1323">
        <v>0.26626312832552879</v>
      </c>
      <c r="V1323">
        <v>1.5149174838608734</v>
      </c>
      <c r="W1323">
        <v>1.2645483030598099</v>
      </c>
      <c r="X1323" t="s">
        <v>480</v>
      </c>
      <c r="Y1323" t="s">
        <v>482</v>
      </c>
      <c r="Z1323" t="s">
        <v>279</v>
      </c>
      <c r="AA1323" s="67" t="s">
        <v>85</v>
      </c>
      <c r="AB1323" s="67" t="s">
        <v>76</v>
      </c>
      <c r="AC1323" s="20" t="s">
        <v>616</v>
      </c>
      <c r="AD1323" s="26" t="s">
        <v>89</v>
      </c>
      <c r="AE1323" s="72" t="str">
        <f>VLOOKUP(AD1323,cs_lookup!$A$2:$B$54,2,FALSE)</f>
        <v>1</v>
      </c>
    </row>
    <row r="1324" spans="1:31" x14ac:dyDescent="0.25">
      <c r="A1324" s="18">
        <v>6.3334569044162403E-2</v>
      </c>
      <c r="B1324" s="18">
        <v>0.10549973603818519</v>
      </c>
      <c r="C1324" s="18">
        <v>0.68898945386356036</v>
      </c>
      <c r="D1324" s="74">
        <v>15.789165618269424</v>
      </c>
      <c r="E1324" s="74">
        <v>9.4786967015543446</v>
      </c>
      <c r="F1324" s="74">
        <v>1.4514010256505736</v>
      </c>
      <c r="G1324" s="75">
        <v>3.5322372485076192E-2</v>
      </c>
      <c r="H1324" s="5">
        <v>1.0353223724850762</v>
      </c>
      <c r="I1324" s="5">
        <v>15.250482398415494</v>
      </c>
      <c r="J1324" s="5">
        <v>9.1553094509130553</v>
      </c>
      <c r="K1324" s="5">
        <v>1.4018831855886462</v>
      </c>
      <c r="L1324">
        <v>3.8</v>
      </c>
      <c r="M1324">
        <v>3.78</v>
      </c>
      <c r="N1324">
        <v>1.97</v>
      </c>
      <c r="O1324" s="5">
        <v>3.9342250154432894</v>
      </c>
      <c r="P1324" s="5">
        <v>3.913518567993588</v>
      </c>
      <c r="Q1324" s="5">
        <v>2.0395850737956001</v>
      </c>
      <c r="R1324" s="18">
        <v>0.25417966589979724</v>
      </c>
      <c r="S1324" s="18">
        <v>0.25552453185693902</v>
      </c>
      <c r="T1324" s="18">
        <v>0.49029580224326375</v>
      </c>
      <c r="U1324">
        <v>0.2491724458758639</v>
      </c>
      <c r="V1324">
        <v>0.41287517590386003</v>
      </c>
      <c r="W1324">
        <v>1.4052526061027</v>
      </c>
      <c r="X1324" t="s">
        <v>390</v>
      </c>
      <c r="Y1324" t="s">
        <v>387</v>
      </c>
      <c r="Z1324" t="s">
        <v>279</v>
      </c>
      <c r="AA1324" s="67" t="s">
        <v>85</v>
      </c>
      <c r="AB1324" s="67" t="s">
        <v>102</v>
      </c>
      <c r="AC1324" s="20" t="s">
        <v>617</v>
      </c>
      <c r="AD1324" s="26" t="s">
        <v>75</v>
      </c>
      <c r="AE1324" s="72" t="str">
        <f>VLOOKUP(AD1324,cs_lookup!$A$2:$B$54,2,FALSE)</f>
        <v>X</v>
      </c>
    </row>
    <row r="1325" spans="1:31" x14ac:dyDescent="0.25">
      <c r="A1325" s="18">
        <v>0.2289674851629612</v>
      </c>
      <c r="B1325" s="18">
        <v>0.38450601944822699</v>
      </c>
      <c r="C1325" s="18">
        <v>0.36378368029054503</v>
      </c>
      <c r="D1325" s="74">
        <v>4.3674323421435925</v>
      </c>
      <c r="E1325" s="74">
        <v>2.6007395188117415</v>
      </c>
      <c r="F1325" s="74">
        <v>2.7488863689578507</v>
      </c>
      <c r="G1325" s="75">
        <v>3.1866630158085218E-2</v>
      </c>
      <c r="H1325" s="5">
        <v>1.0318666301580852</v>
      </c>
      <c r="I1325" s="5">
        <v>4.2325550749465446</v>
      </c>
      <c r="J1325" s="5">
        <v>2.5204221580586439</v>
      </c>
      <c r="K1325" s="5">
        <v>2.6639938618198289</v>
      </c>
      <c r="L1325">
        <v>3.14</v>
      </c>
      <c r="M1325">
        <v>3.39</v>
      </c>
      <c r="N1325">
        <v>2.39</v>
      </c>
      <c r="O1325" s="5">
        <v>3.2400612186963875</v>
      </c>
      <c r="P1325" s="5">
        <v>3.4980278762359092</v>
      </c>
      <c r="Q1325" s="5">
        <v>2.4661612460778239</v>
      </c>
      <c r="R1325" s="18">
        <v>0.30863614373383413</v>
      </c>
      <c r="S1325" s="18">
        <v>0.28587536617234188</v>
      </c>
      <c r="T1325" s="18">
        <v>0.40548849009382387</v>
      </c>
      <c r="U1325">
        <v>0.74186866901895121</v>
      </c>
      <c r="V1325">
        <v>1.3450127746104046</v>
      </c>
      <c r="W1325">
        <v>0.89714921428810723</v>
      </c>
      <c r="X1325" t="s">
        <v>317</v>
      </c>
      <c r="Y1325" t="s">
        <v>318</v>
      </c>
      <c r="Z1325" t="s">
        <v>279</v>
      </c>
      <c r="AA1325" s="67" t="s">
        <v>90</v>
      </c>
      <c r="AB1325" s="67" t="s">
        <v>75</v>
      </c>
      <c r="AC1325" s="20" t="s">
        <v>617</v>
      </c>
      <c r="AD1325" s="26" t="s">
        <v>86</v>
      </c>
      <c r="AE1325" s="72" t="str">
        <f>VLOOKUP(AD1325,cs_lookup!$A$2:$B$54,2,FALSE)</f>
        <v>1</v>
      </c>
    </row>
    <row r="1326" spans="1:31" x14ac:dyDescent="0.25">
      <c r="A1326" s="18">
        <v>0.46659265253091603</v>
      </c>
      <c r="B1326" s="18">
        <v>0.28634427929619116</v>
      </c>
      <c r="C1326" s="18">
        <v>0.23503931141903781</v>
      </c>
      <c r="D1326" s="74">
        <v>2.1431970575956312</v>
      </c>
      <c r="E1326" s="74">
        <v>3.4922995579234595</v>
      </c>
      <c r="F1326" s="74">
        <v>4.2546074269982803</v>
      </c>
      <c r="G1326" s="75">
        <v>3.2891389602550891E-2</v>
      </c>
      <c r="H1326" s="5">
        <v>1.0328913896025509</v>
      </c>
      <c r="I1326" s="5">
        <v>2.074949098394864</v>
      </c>
      <c r="J1326" s="5">
        <v>3.3810907836759787</v>
      </c>
      <c r="K1326" s="5">
        <v>4.119123723778376</v>
      </c>
      <c r="L1326">
        <v>2.4</v>
      </c>
      <c r="M1326">
        <v>3.13</v>
      </c>
      <c r="N1326">
        <v>3.37</v>
      </c>
      <c r="O1326" s="5">
        <v>2.478939335046122</v>
      </c>
      <c r="P1326" s="5">
        <v>3.232950049455984</v>
      </c>
      <c r="Q1326" s="5">
        <v>3.4808439829605966</v>
      </c>
      <c r="R1326" s="18">
        <v>0.40339833486945514</v>
      </c>
      <c r="S1326" s="18">
        <v>0.30931501715229787</v>
      </c>
      <c r="T1326" s="18">
        <v>0.28728664797824699</v>
      </c>
      <c r="U1326">
        <v>1.1566548798023952</v>
      </c>
      <c r="V1326">
        <v>0.9257367519120594</v>
      </c>
      <c r="W1326">
        <v>0.81813517291215954</v>
      </c>
      <c r="X1326" t="s">
        <v>319</v>
      </c>
      <c r="Y1326" t="s">
        <v>389</v>
      </c>
      <c r="Z1326" t="s">
        <v>279</v>
      </c>
      <c r="AA1326" s="67" t="s">
        <v>90</v>
      </c>
      <c r="AB1326" s="67" t="s">
        <v>75</v>
      </c>
      <c r="AC1326" s="20" t="s">
        <v>617</v>
      </c>
      <c r="AD1326" s="26" t="s">
        <v>77</v>
      </c>
      <c r="AE1326" s="72" t="str">
        <f>VLOOKUP(AD1326,cs_lookup!$A$2:$B$54,2,FALSE)</f>
        <v>2</v>
      </c>
    </row>
    <row r="1327" spans="1:31" x14ac:dyDescent="0.25">
      <c r="A1327" s="18">
        <v>0.25281379966139039</v>
      </c>
      <c r="B1327" s="18">
        <v>0.41594722480575852</v>
      </c>
      <c r="C1327" s="18">
        <v>0.3164482753528694</v>
      </c>
      <c r="D1327" s="74">
        <v>3.9554802836687064</v>
      </c>
      <c r="E1327" s="74">
        <v>2.4041511527501735</v>
      </c>
      <c r="F1327" s="74">
        <v>3.1600741033741029</v>
      </c>
      <c r="G1327" s="75">
        <v>3.7068301548976335E-2</v>
      </c>
      <c r="H1327" s="5">
        <v>1.0370683015489763</v>
      </c>
      <c r="I1327" s="5">
        <v>3.8140981435463397</v>
      </c>
      <c r="J1327" s="5">
        <v>2.318218722102785</v>
      </c>
      <c r="K1327" s="5">
        <v>3.0471224495572589</v>
      </c>
      <c r="L1327">
        <v>1.69</v>
      </c>
      <c r="M1327">
        <v>3.54</v>
      </c>
      <c r="N1327">
        <v>6.14</v>
      </c>
      <c r="O1327" s="5">
        <v>1.75264542961777</v>
      </c>
      <c r="P1327" s="5">
        <v>3.6712217874833764</v>
      </c>
      <c r="Q1327" s="5">
        <v>6.367599371510714</v>
      </c>
      <c r="R1327" s="18">
        <v>0.57056606150970735</v>
      </c>
      <c r="S1327" s="18">
        <v>0.27238888247214843</v>
      </c>
      <c r="T1327" s="18">
        <v>0.15704505601814422</v>
      </c>
      <c r="U1327">
        <v>0.44309295052083841</v>
      </c>
      <c r="V1327">
        <v>1.5270345141501467</v>
      </c>
      <c r="W1327">
        <v>2.0150158392525808</v>
      </c>
      <c r="X1327" t="s">
        <v>316</v>
      </c>
      <c r="Y1327" t="s">
        <v>513</v>
      </c>
      <c r="Z1327" t="s">
        <v>279</v>
      </c>
      <c r="AA1327" s="67" t="s">
        <v>90</v>
      </c>
      <c r="AB1327" s="67" t="s">
        <v>75</v>
      </c>
      <c r="AC1327" s="20" t="s">
        <v>617</v>
      </c>
      <c r="AD1327" s="26" t="s">
        <v>74</v>
      </c>
      <c r="AE1327" s="72" t="str">
        <f>VLOOKUP(AD1327,cs_lookup!$A$2:$B$54,2,FALSE)</f>
        <v>X</v>
      </c>
    </row>
    <row r="1328" spans="1:31" x14ac:dyDescent="0.25">
      <c r="A1328" s="124">
        <v>0.49624126076949732</v>
      </c>
      <c r="B1328" s="124">
        <v>0.29861534842843857</v>
      </c>
      <c r="C1328" s="124">
        <v>0.19749522672760733</v>
      </c>
      <c r="D1328" s="120">
        <f t="shared" ref="D1328:F1343" si="105">(100%/A1328)</f>
        <v>2.0151488379852744</v>
      </c>
      <c r="E1328" s="121">
        <f t="shared" si="105"/>
        <v>3.3487896896888545</v>
      </c>
      <c r="F1328" s="121">
        <f t="shared" si="105"/>
        <v>5.0634135141870376</v>
      </c>
      <c r="G1328" s="129">
        <v>3.4895021743413634E-2</v>
      </c>
      <c r="H1328" s="122">
        <f t="shared" ref="H1328:H1391" si="106">(G1328/100%) + 1</f>
        <v>1.0348950217434136</v>
      </c>
      <c r="I1328" s="122">
        <f t="shared" ref="I1328:I1391" si="107">D1328/H1328</f>
        <v>1.9472012094429609</v>
      </c>
      <c r="J1328" s="122">
        <f t="shared" ref="J1328:J1391" si="108">E1328/H1328</f>
        <v>3.235873802975096</v>
      </c>
      <c r="K1328" s="122">
        <f t="shared" ref="K1328:K1391" si="109">F1328/H1328</f>
        <v>4.892683226610818</v>
      </c>
      <c r="L1328" s="97">
        <v>1.96</v>
      </c>
      <c r="M1328" s="97">
        <v>3.38</v>
      </c>
      <c r="N1328" s="97">
        <v>4.37</v>
      </c>
      <c r="O1328" s="122">
        <f t="shared" ref="O1328:O1391" si="110">(L1328*H1328)</f>
        <v>2.0283942426170909</v>
      </c>
      <c r="P1328" s="122">
        <f t="shared" ref="P1328:P1391" si="111">(M1328*H1328)</f>
        <v>3.497945173492738</v>
      </c>
      <c r="Q1328" s="122">
        <f t="shared" ref="Q1328:Q1391" si="112">(N1328*H1328)</f>
        <v>4.5224912450187178</v>
      </c>
      <c r="R1328" s="123">
        <f t="shared" ref="R1328:T1343" si="113">(1/O1328)</f>
        <v>0.49300080772748206</v>
      </c>
      <c r="S1328" s="123">
        <f t="shared" si="113"/>
        <v>0.2858821251910843</v>
      </c>
      <c r="T1328" s="123">
        <f t="shared" si="113"/>
        <v>0.22111706708143361</v>
      </c>
      <c r="U1328" s="97">
        <f t="shared" ref="U1328:W1343" si="114">(L1328/I1328)</f>
        <v>1.0065729162938946</v>
      </c>
      <c r="V1328" s="97">
        <f t="shared" si="114"/>
        <v>1.044540116766109</v>
      </c>
      <c r="W1328" s="97">
        <f t="shared" si="114"/>
        <v>0.89317043380859085</v>
      </c>
      <c r="X1328" s="97" t="s">
        <v>388</v>
      </c>
      <c r="Y1328" s="97" t="s">
        <v>393</v>
      </c>
      <c r="Z1328" s="97" t="s">
        <v>279</v>
      </c>
      <c r="AA1328" s="117" t="s">
        <v>90</v>
      </c>
      <c r="AB1328" s="117" t="s">
        <v>75</v>
      </c>
      <c r="AC1328" s="130" t="s">
        <v>617</v>
      </c>
      <c r="AD1328" s="117" t="s">
        <v>79</v>
      </c>
      <c r="AE1328" s="72" t="str">
        <f>VLOOKUP(AD1328,cs_lookup!$A$2:$B$54,2,FALSE)</f>
        <v>2</v>
      </c>
    </row>
    <row r="1329" spans="1:31" x14ac:dyDescent="0.25">
      <c r="A1329" s="21">
        <v>0.35964535816444437</v>
      </c>
      <c r="B1329" s="21">
        <v>0.23380191669962336</v>
      </c>
      <c r="C1329" s="21">
        <v>0.37435219899868338</v>
      </c>
      <c r="D1329" s="22">
        <f t="shared" si="105"/>
        <v>2.7805169100577118</v>
      </c>
      <c r="E1329" s="23">
        <f t="shared" si="105"/>
        <v>4.2771249017806321</v>
      </c>
      <c r="F1329" s="23">
        <f t="shared" si="105"/>
        <v>2.6712812230696072</v>
      </c>
      <c r="G1329" s="125">
        <v>3.2870044569552004E-2</v>
      </c>
      <c r="H1329" s="8">
        <f t="shared" si="106"/>
        <v>1.032870044569552</v>
      </c>
      <c r="I1329" s="5">
        <f t="shared" si="107"/>
        <v>2.6920297714863932</v>
      </c>
      <c r="J1329" s="5">
        <f t="shared" si="108"/>
        <v>4.141009727475562</v>
      </c>
      <c r="K1329" s="5">
        <f t="shared" si="109"/>
        <v>2.5862703997605645</v>
      </c>
      <c r="L1329">
        <v>2.2400000000000002</v>
      </c>
      <c r="M1329">
        <v>2.94</v>
      </c>
      <c r="N1329">
        <v>4.0599999999999996</v>
      </c>
      <c r="O1329" s="5">
        <f t="shared" si="110"/>
        <v>2.3136288998357966</v>
      </c>
      <c r="P1329" s="5">
        <f t="shared" si="111"/>
        <v>3.0366379310344827</v>
      </c>
      <c r="Q1329" s="5">
        <f t="shared" si="112"/>
        <v>4.1934523809523805</v>
      </c>
      <c r="R1329" s="6">
        <f t="shared" si="113"/>
        <v>0.43222143364088</v>
      </c>
      <c r="S1329" s="6">
        <f t="shared" si="113"/>
        <v>0.32931156848828957</v>
      </c>
      <c r="T1329" s="6">
        <f t="shared" si="113"/>
        <v>0.23846699787083039</v>
      </c>
      <c r="U1329">
        <f t="shared" si="114"/>
        <v>0.83208589434105451</v>
      </c>
      <c r="V1329">
        <f t="shared" si="114"/>
        <v>0.70997176859864075</v>
      </c>
      <c r="W1329">
        <f t="shared" si="114"/>
        <v>1.5698281202057882</v>
      </c>
      <c r="X1329" t="s">
        <v>380</v>
      </c>
      <c r="Y1329" t="s">
        <v>301</v>
      </c>
      <c r="Z1329" t="s">
        <v>275</v>
      </c>
      <c r="AA1329" s="26" t="s">
        <v>90</v>
      </c>
      <c r="AB1329" s="26" t="s">
        <v>74</v>
      </c>
      <c r="AC1329" s="128" t="s">
        <v>618</v>
      </c>
      <c r="AD1329" s="26" t="s">
        <v>79</v>
      </c>
      <c r="AE1329" s="72" t="str">
        <f>VLOOKUP(AD1329,cs_lookup!$A$2:$B$54,2,FALSE)</f>
        <v>2</v>
      </c>
    </row>
    <row r="1330" spans="1:31" x14ac:dyDescent="0.25">
      <c r="A1330" s="21">
        <v>0.3375774973278845</v>
      </c>
      <c r="B1330" s="21">
        <v>0.36041563310722163</v>
      </c>
      <c r="C1330" s="21">
        <v>0.28748867313345172</v>
      </c>
      <c r="D1330" s="22">
        <f t="shared" si="105"/>
        <v>2.9622827585237808</v>
      </c>
      <c r="E1330" s="23">
        <f t="shared" si="105"/>
        <v>2.7745744305783364</v>
      </c>
      <c r="F1330" s="23">
        <f t="shared" si="105"/>
        <v>3.478397910778912</v>
      </c>
      <c r="G1330" s="125">
        <v>3.357108770494599E-2</v>
      </c>
      <c r="H1330" s="8">
        <f t="shared" si="106"/>
        <v>1.033571087704946</v>
      </c>
      <c r="I1330" s="5">
        <f t="shared" si="107"/>
        <v>2.8660658117880953</v>
      </c>
      <c r="J1330" s="5">
        <f t="shared" si="108"/>
        <v>2.6844543772400833</v>
      </c>
      <c r="K1330" s="5">
        <f t="shared" si="109"/>
        <v>3.3654171949630736</v>
      </c>
      <c r="L1330">
        <v>2.2400000000000002</v>
      </c>
      <c r="M1330">
        <v>3.08</v>
      </c>
      <c r="N1330">
        <v>3.81</v>
      </c>
      <c r="O1330" s="5">
        <f t="shared" si="110"/>
        <v>2.3151992364590792</v>
      </c>
      <c r="P1330" s="5">
        <f t="shared" si="111"/>
        <v>3.1833989501312336</v>
      </c>
      <c r="Q1330" s="5">
        <f t="shared" si="112"/>
        <v>3.9379058441558441</v>
      </c>
      <c r="R1330" s="6">
        <f t="shared" si="113"/>
        <v>0.43192826960733788</v>
      </c>
      <c r="S1330" s="6">
        <f t="shared" si="113"/>
        <v>0.3141296506235185</v>
      </c>
      <c r="T1330" s="6">
        <f t="shared" si="113"/>
        <v>0.25394207976914357</v>
      </c>
      <c r="U1330">
        <f t="shared" si="114"/>
        <v>0.78155916405928516</v>
      </c>
      <c r="V1330">
        <f t="shared" si="114"/>
        <v>1.1473467480444133</v>
      </c>
      <c r="W1330">
        <f t="shared" si="114"/>
        <v>1.1321033260608286</v>
      </c>
      <c r="X1330" t="s">
        <v>307</v>
      </c>
      <c r="Y1330" t="s">
        <v>285</v>
      </c>
      <c r="Z1330" t="s">
        <v>275</v>
      </c>
      <c r="AA1330" s="26" t="s">
        <v>90</v>
      </c>
      <c r="AB1330" s="26" t="s">
        <v>75</v>
      </c>
      <c r="AC1330" s="128" t="s">
        <v>618</v>
      </c>
      <c r="AD1330" s="26" t="s">
        <v>74</v>
      </c>
      <c r="AE1330" s="72" t="str">
        <f>VLOOKUP(AD1330,cs_lookup!$A$2:$B$54,2,FALSE)</f>
        <v>X</v>
      </c>
    </row>
    <row r="1331" spans="1:31" x14ac:dyDescent="0.25">
      <c r="A1331" s="21">
        <v>0.64450994394424488</v>
      </c>
      <c r="B1331" s="21">
        <v>0.23149837897295386</v>
      </c>
      <c r="C1331" s="21">
        <v>0.12063238234565528</v>
      </c>
      <c r="D1331" s="22">
        <f t="shared" si="105"/>
        <v>1.5515664411323773</v>
      </c>
      <c r="E1331" s="23">
        <f t="shared" si="105"/>
        <v>4.3196846752729563</v>
      </c>
      <c r="F1331" s="23">
        <f t="shared" si="105"/>
        <v>8.289648107376669</v>
      </c>
      <c r="G1331" s="125">
        <v>3.5699729718134732E-2</v>
      </c>
      <c r="H1331" s="8">
        <f t="shared" si="106"/>
        <v>1.0356997297181347</v>
      </c>
      <c r="I1331" s="5">
        <f t="shared" si="107"/>
        <v>1.4980852042460564</v>
      </c>
      <c r="J1331" s="5">
        <f t="shared" si="108"/>
        <v>4.1707886478338239</v>
      </c>
      <c r="K1331" s="5">
        <f t="shared" si="109"/>
        <v>8.0039106601222088</v>
      </c>
      <c r="L1331">
        <v>1.63</v>
      </c>
      <c r="M1331">
        <v>4.16</v>
      </c>
      <c r="N1331">
        <v>5.5</v>
      </c>
      <c r="O1331" s="5">
        <f t="shared" si="110"/>
        <v>1.6881905594405595</v>
      </c>
      <c r="P1331" s="5">
        <f t="shared" si="111"/>
        <v>4.3085108756274408</v>
      </c>
      <c r="Q1331" s="5">
        <f t="shared" si="112"/>
        <v>5.6963485134497409</v>
      </c>
      <c r="R1331" s="6">
        <f t="shared" si="113"/>
        <v>0.59235019080510953</v>
      </c>
      <c r="S1331" s="6">
        <f t="shared" si="113"/>
        <v>0.23209875264719432</v>
      </c>
      <c r="T1331" s="6">
        <f t="shared" si="113"/>
        <v>0.17555105654769609</v>
      </c>
      <c r="U1331">
        <f t="shared" si="114"/>
        <v>1.0880556028322383</v>
      </c>
      <c r="V1331">
        <f t="shared" si="114"/>
        <v>0.99741328349509462</v>
      </c>
      <c r="W1331">
        <f t="shared" si="114"/>
        <v>0.6871640918485743</v>
      </c>
      <c r="X1331" t="s">
        <v>475</v>
      </c>
      <c r="Y1331" t="s">
        <v>377</v>
      </c>
      <c r="Z1331" t="s">
        <v>275</v>
      </c>
      <c r="AA1331" s="26" t="s">
        <v>84</v>
      </c>
      <c r="AB1331" s="26" t="s">
        <v>86</v>
      </c>
      <c r="AC1331" s="128" t="s">
        <v>618</v>
      </c>
      <c r="AD1331" s="26" t="s">
        <v>78</v>
      </c>
      <c r="AE1331" s="72" t="str">
        <f>VLOOKUP(AD1331,cs_lookup!$A$2:$B$54,2,FALSE)</f>
        <v>1</v>
      </c>
    </row>
    <row r="1332" spans="1:31" x14ac:dyDescent="0.25">
      <c r="A1332" s="21">
        <v>0.10290700842645752</v>
      </c>
      <c r="B1332" s="21">
        <v>0.19334234914092036</v>
      </c>
      <c r="C1332" s="21">
        <v>0.60088255582551053</v>
      </c>
      <c r="D1332" s="22">
        <f t="shared" si="105"/>
        <v>9.7175111325352521</v>
      </c>
      <c r="E1332" s="23">
        <f t="shared" si="105"/>
        <v>5.1721725966572158</v>
      </c>
      <c r="F1332" s="23">
        <f t="shared" si="105"/>
        <v>1.6642187234511574</v>
      </c>
      <c r="G1332" s="125">
        <v>2.7186844494536899E-2</v>
      </c>
      <c r="H1332" s="8">
        <f t="shared" si="106"/>
        <v>1.0271868444945369</v>
      </c>
      <c r="I1332" s="5">
        <f t="shared" si="107"/>
        <v>9.4603150192378997</v>
      </c>
      <c r="J1332" s="5">
        <f t="shared" si="108"/>
        <v>5.0352792428940845</v>
      </c>
      <c r="K1332" s="5">
        <f t="shared" si="109"/>
        <v>1.6201713761921224</v>
      </c>
      <c r="L1332">
        <v>3.38</v>
      </c>
      <c r="M1332">
        <v>3.51</v>
      </c>
      <c r="N1332">
        <v>2.2400000000000002</v>
      </c>
      <c r="O1332" s="5">
        <f t="shared" si="110"/>
        <v>3.4718915343915344</v>
      </c>
      <c r="P1332" s="5">
        <f t="shared" si="111"/>
        <v>3.6054258241758244</v>
      </c>
      <c r="Q1332" s="5">
        <f t="shared" si="112"/>
        <v>2.3008985316677628</v>
      </c>
      <c r="R1332" s="6">
        <f t="shared" si="113"/>
        <v>0.28802743118392227</v>
      </c>
      <c r="S1332" s="6">
        <f t="shared" si="113"/>
        <v>0.27735974854748069</v>
      </c>
      <c r="T1332" s="6">
        <f t="shared" si="113"/>
        <v>0.43461282026859693</v>
      </c>
      <c r="U1332">
        <f t="shared" si="114"/>
        <v>0.35728197138537621</v>
      </c>
      <c r="V1332">
        <f t="shared" si="114"/>
        <v>0.69708149849949275</v>
      </c>
      <c r="W1332">
        <f t="shared" si="114"/>
        <v>1.3825697904036898</v>
      </c>
      <c r="X1332" t="s">
        <v>527</v>
      </c>
      <c r="Y1332" t="s">
        <v>533</v>
      </c>
      <c r="Z1332" t="s">
        <v>277</v>
      </c>
      <c r="AA1332" s="26" t="s">
        <v>85</v>
      </c>
      <c r="AB1332" s="26" t="s">
        <v>79</v>
      </c>
      <c r="AC1332" s="128" t="s">
        <v>618</v>
      </c>
      <c r="AD1332" s="26" t="s">
        <v>79</v>
      </c>
      <c r="AE1332" s="72" t="str">
        <f>VLOOKUP(AD1332,cs_lookup!$A$2:$B$54,2,FALSE)</f>
        <v>2</v>
      </c>
    </row>
    <row r="1333" spans="1:31" x14ac:dyDescent="0.25">
      <c r="A1333" s="21">
        <v>0.55627259164550613</v>
      </c>
      <c r="B1333" s="21">
        <v>0.31563833172113837</v>
      </c>
      <c r="C1333" s="21">
        <v>0.12585061308477835</v>
      </c>
      <c r="D1333" s="22">
        <f t="shared" si="105"/>
        <v>1.7976797976724088</v>
      </c>
      <c r="E1333" s="23">
        <f t="shared" si="105"/>
        <v>3.1681830104319673</v>
      </c>
      <c r="F1333" s="23">
        <f t="shared" si="105"/>
        <v>7.9459287125312397</v>
      </c>
      <c r="G1333" s="125">
        <v>3.4905596989854182E-2</v>
      </c>
      <c r="H1333" s="8">
        <f t="shared" si="106"/>
        <v>1.0349055969898542</v>
      </c>
      <c r="I1333" s="5">
        <f t="shared" si="107"/>
        <v>1.7370471305800006</v>
      </c>
      <c r="J1333" s="5">
        <f t="shared" si="108"/>
        <v>3.0613256123524732</v>
      </c>
      <c r="K1333" s="5">
        <f t="shared" si="109"/>
        <v>7.6779261177472771</v>
      </c>
      <c r="L1333">
        <v>3.63</v>
      </c>
      <c r="M1333">
        <v>3.28</v>
      </c>
      <c r="N1333">
        <v>2.2000000000000002</v>
      </c>
      <c r="O1333" s="5">
        <f t="shared" si="110"/>
        <v>3.7567073170731704</v>
      </c>
      <c r="P1333" s="5">
        <f t="shared" si="111"/>
        <v>3.3944903581267214</v>
      </c>
      <c r="Q1333" s="5">
        <f t="shared" si="112"/>
        <v>2.2767923133776793</v>
      </c>
      <c r="R1333" s="6">
        <f t="shared" si="113"/>
        <v>0.26619055348157766</v>
      </c>
      <c r="S1333" s="6">
        <f t="shared" si="113"/>
        <v>0.2945950332738192</v>
      </c>
      <c r="T1333" s="6">
        <f t="shared" si="113"/>
        <v>0.43921441324460314</v>
      </c>
      <c r="U1333">
        <f t="shared" si="114"/>
        <v>2.089753315321929</v>
      </c>
      <c r="V1333">
        <f t="shared" si="114"/>
        <v>1.0714312736826079</v>
      </c>
      <c r="W1333">
        <f t="shared" si="114"/>
        <v>0.28653570850529175</v>
      </c>
      <c r="X1333" t="s">
        <v>511</v>
      </c>
      <c r="Y1333" t="s">
        <v>378</v>
      </c>
      <c r="Z1333" t="s">
        <v>275</v>
      </c>
      <c r="AA1333" s="26" t="s">
        <v>84</v>
      </c>
      <c r="AB1333" s="26" t="s">
        <v>78</v>
      </c>
      <c r="AC1333" s="128" t="s">
        <v>619</v>
      </c>
      <c r="AD1333" s="26" t="s">
        <v>77</v>
      </c>
      <c r="AE1333" s="72" t="str">
        <f>VLOOKUP(AD1333,cs_lookup!$A$2:$B$54,2,FALSE)</f>
        <v>2</v>
      </c>
    </row>
    <row r="1334" spans="1:31" x14ac:dyDescent="0.25">
      <c r="A1334" s="21">
        <v>0.340920686605372</v>
      </c>
      <c r="B1334" s="21">
        <v>0.57085194786810245</v>
      </c>
      <c r="C1334" s="21">
        <v>8.7937194851332418E-2</v>
      </c>
      <c r="D1334" s="22">
        <f t="shared" si="105"/>
        <v>2.9332335622025076</v>
      </c>
      <c r="E1334" s="23">
        <f t="shared" si="105"/>
        <v>1.751767693417863</v>
      </c>
      <c r="F1334" s="23">
        <f t="shared" si="105"/>
        <v>11.371752324947492</v>
      </c>
      <c r="G1334" s="125">
        <v>4.6009533932501956E-2</v>
      </c>
      <c r="H1334" s="8">
        <f t="shared" si="106"/>
        <v>1.046009533932502</v>
      </c>
      <c r="I1334" s="5">
        <f t="shared" si="107"/>
        <v>2.8042130277483555</v>
      </c>
      <c r="J1334" s="5">
        <f t="shared" si="108"/>
        <v>1.6747148439766544</v>
      </c>
      <c r="K1334" s="5">
        <f t="shared" si="109"/>
        <v>10.871557051870333</v>
      </c>
      <c r="L1334">
        <v>2.02</v>
      </c>
      <c r="M1334">
        <v>3.38</v>
      </c>
      <c r="N1334">
        <v>3.92</v>
      </c>
      <c r="O1334" s="5">
        <f t="shared" si="110"/>
        <v>2.1129392585436539</v>
      </c>
      <c r="P1334" s="5">
        <f t="shared" si="111"/>
        <v>3.5355122246918564</v>
      </c>
      <c r="Q1334" s="5">
        <f t="shared" si="112"/>
        <v>4.1003573730154077</v>
      </c>
      <c r="R1334" s="6">
        <f t="shared" si="113"/>
        <v>0.47327437168697944</v>
      </c>
      <c r="S1334" s="6">
        <f t="shared" si="113"/>
        <v>0.28284444698452615</v>
      </c>
      <c r="T1334" s="6">
        <f t="shared" si="113"/>
        <v>0.24388118132849451</v>
      </c>
      <c r="U1334">
        <f t="shared" si="114"/>
        <v>0.7203447027781481</v>
      </c>
      <c r="V1334">
        <f t="shared" si="114"/>
        <v>2.0182540401768345</v>
      </c>
      <c r="W1334">
        <f t="shared" si="114"/>
        <v>0.36057392527095339</v>
      </c>
      <c r="X1334" t="s">
        <v>510</v>
      </c>
      <c r="Y1334" t="s">
        <v>373</v>
      </c>
      <c r="Z1334" t="s">
        <v>275</v>
      </c>
      <c r="AA1334" s="26" t="s">
        <v>90</v>
      </c>
      <c r="AB1334" s="26" t="s">
        <v>73</v>
      </c>
      <c r="AC1334" s="128" t="s">
        <v>619</v>
      </c>
      <c r="AD1334" s="26" t="s">
        <v>100</v>
      </c>
      <c r="AE1334" s="72" t="str">
        <f>VLOOKUP(AD1334,cs_lookup!$A$2:$B$54,2,FALSE)</f>
        <v>1</v>
      </c>
    </row>
    <row r="1335" spans="1:31" x14ac:dyDescent="0.25">
      <c r="A1335" s="21">
        <v>0.42524940595291538</v>
      </c>
      <c r="B1335" s="21">
        <v>0.2729800312448144</v>
      </c>
      <c r="C1335" s="21">
        <v>0.28314408000747138</v>
      </c>
      <c r="D1335" s="22">
        <f t="shared" si="105"/>
        <v>2.3515611920942279</v>
      </c>
      <c r="E1335" s="23">
        <f t="shared" si="105"/>
        <v>3.6632716152896121</v>
      </c>
      <c r="F1335" s="23">
        <f t="shared" si="105"/>
        <v>3.5317708213204133</v>
      </c>
      <c r="G1335" s="125">
        <v>4.6322340114816285E-2</v>
      </c>
      <c r="H1335" s="8">
        <f t="shared" si="106"/>
        <v>1.0463223401148163</v>
      </c>
      <c r="I1335" s="5">
        <f t="shared" si="107"/>
        <v>2.2474538695562818</v>
      </c>
      <c r="J1335" s="5">
        <f t="shared" si="108"/>
        <v>3.5010928036647191</v>
      </c>
      <c r="K1335" s="5">
        <f t="shared" si="109"/>
        <v>3.3754137572297851</v>
      </c>
      <c r="L1335">
        <v>2.08</v>
      </c>
      <c r="M1335">
        <v>3.37</v>
      </c>
      <c r="N1335">
        <v>3.72</v>
      </c>
      <c r="O1335" s="5">
        <f t="shared" si="110"/>
        <v>2.1763504674388181</v>
      </c>
      <c r="P1335" s="5">
        <f t="shared" si="111"/>
        <v>3.526106286186931</v>
      </c>
      <c r="Q1335" s="5">
        <f t="shared" si="112"/>
        <v>3.8923191052271169</v>
      </c>
      <c r="R1335" s="6">
        <f t="shared" si="113"/>
        <v>0.45948481871893737</v>
      </c>
      <c r="S1335" s="6">
        <f t="shared" si="113"/>
        <v>0.28359893855649548</v>
      </c>
      <c r="T1335" s="6">
        <f t="shared" si="113"/>
        <v>0.25691624272456715</v>
      </c>
      <c r="U1335">
        <f t="shared" si="114"/>
        <v>0.9254917434237071</v>
      </c>
      <c r="V1335">
        <f t="shared" si="114"/>
        <v>0.96255660417584488</v>
      </c>
      <c r="W1335">
        <f t="shared" si="114"/>
        <v>1.1020871121450362</v>
      </c>
      <c r="X1335" t="s">
        <v>376</v>
      </c>
      <c r="Y1335" t="s">
        <v>302</v>
      </c>
      <c r="Z1335" t="s">
        <v>275</v>
      </c>
      <c r="AA1335" s="26" t="s">
        <v>90</v>
      </c>
      <c r="AB1335" s="26" t="s">
        <v>75</v>
      </c>
      <c r="AC1335" s="128" t="s">
        <v>619</v>
      </c>
      <c r="AD1335" s="26" t="s">
        <v>79</v>
      </c>
      <c r="AE1335" s="72" t="str">
        <f>VLOOKUP(AD1335,cs_lookup!$A$2:$B$54,2,FALSE)</f>
        <v>2</v>
      </c>
    </row>
    <row r="1336" spans="1:31" x14ac:dyDescent="0.25">
      <c r="A1336" s="21">
        <v>0.12166059814855107</v>
      </c>
      <c r="B1336" s="21">
        <v>0.51698030783297433</v>
      </c>
      <c r="C1336" s="21">
        <v>0.34814804855010451</v>
      </c>
      <c r="D1336" s="22">
        <f t="shared" si="105"/>
        <v>8.2195880607045133</v>
      </c>
      <c r="E1336" s="23">
        <f t="shared" si="105"/>
        <v>1.9343096532858257</v>
      </c>
      <c r="F1336" s="23">
        <f t="shared" si="105"/>
        <v>2.8723412472498255</v>
      </c>
      <c r="G1336" s="125">
        <v>4.3493543493543507E-2</v>
      </c>
      <c r="H1336" s="8">
        <f t="shared" si="106"/>
        <v>1.0434935434935435</v>
      </c>
      <c r="I1336" s="5">
        <f t="shared" si="107"/>
        <v>7.876989859645807</v>
      </c>
      <c r="J1336" s="5">
        <f t="shared" si="108"/>
        <v>1.8536862689249538</v>
      </c>
      <c r="K1336" s="5">
        <f t="shared" si="109"/>
        <v>2.7526200474929894</v>
      </c>
      <c r="L1336">
        <v>2.86</v>
      </c>
      <c r="M1336">
        <v>2.97</v>
      </c>
      <c r="N1336">
        <v>2.8</v>
      </c>
      <c r="O1336" s="5">
        <f t="shared" si="110"/>
        <v>2.9843915343915342</v>
      </c>
      <c r="P1336" s="5">
        <f t="shared" si="111"/>
        <v>3.0991758241758243</v>
      </c>
      <c r="Q1336" s="5">
        <f t="shared" si="112"/>
        <v>2.9217819217819216</v>
      </c>
      <c r="R1336" s="6">
        <f t="shared" si="113"/>
        <v>0.3350766775995036</v>
      </c>
      <c r="S1336" s="6">
        <f t="shared" si="113"/>
        <v>0.32266643028100345</v>
      </c>
      <c r="T1336" s="6">
        <f t="shared" si="113"/>
        <v>0.34225689211949295</v>
      </c>
      <c r="U1336">
        <f t="shared" si="114"/>
        <v>0.36308285918354621</v>
      </c>
      <c r="V1336">
        <f t="shared" si="114"/>
        <v>1.6022128716109296</v>
      </c>
      <c r="W1336">
        <f t="shared" si="114"/>
        <v>1.0172126743573502</v>
      </c>
      <c r="X1336" t="s">
        <v>375</v>
      </c>
      <c r="Y1336" t="s">
        <v>308</v>
      </c>
      <c r="Z1336" t="s">
        <v>275</v>
      </c>
      <c r="AA1336" s="26" t="s">
        <v>85</v>
      </c>
      <c r="AB1336" s="26" t="s">
        <v>76</v>
      </c>
      <c r="AC1336" s="128" t="s">
        <v>619</v>
      </c>
      <c r="AD1336" s="26" t="s">
        <v>76</v>
      </c>
      <c r="AE1336" s="72" t="str">
        <f>VLOOKUP(AD1336,cs_lookup!$A$2:$B$54,2,FALSE)</f>
        <v>2</v>
      </c>
    </row>
    <row r="1337" spans="1:31" x14ac:dyDescent="0.25">
      <c r="A1337" s="21">
        <v>2.5145390275560474E-2</v>
      </c>
      <c r="B1337" s="21">
        <v>5.8663408434371907E-2</v>
      </c>
      <c r="C1337" s="21">
        <v>0.70881491620017723</v>
      </c>
      <c r="D1337" s="22">
        <f t="shared" si="105"/>
        <v>39.768720590188202</v>
      </c>
      <c r="E1337" s="23">
        <f t="shared" si="105"/>
        <v>17.046401269348724</v>
      </c>
      <c r="F1337" s="23">
        <f t="shared" si="105"/>
        <v>1.410805525031571</v>
      </c>
      <c r="G1337" s="125">
        <v>4.5893075929215321E-2</v>
      </c>
      <c r="H1337" s="8">
        <f t="shared" si="106"/>
        <v>1.0458930759292153</v>
      </c>
      <c r="I1337" s="5">
        <f t="shared" si="107"/>
        <v>38.023696212785424</v>
      </c>
      <c r="J1337" s="5">
        <f t="shared" si="108"/>
        <v>16.298416790075777</v>
      </c>
      <c r="K1337" s="5">
        <f t="shared" si="109"/>
        <v>1.3489003393374146</v>
      </c>
      <c r="L1337">
        <v>3.61</v>
      </c>
      <c r="M1337">
        <v>3.34</v>
      </c>
      <c r="N1337">
        <v>2.13</v>
      </c>
      <c r="O1337" s="5">
        <f t="shared" si="110"/>
        <v>3.775674004104467</v>
      </c>
      <c r="P1337" s="5">
        <f t="shared" si="111"/>
        <v>3.493282873603579</v>
      </c>
      <c r="Q1337" s="5">
        <f t="shared" si="112"/>
        <v>2.2277522517292283</v>
      </c>
      <c r="R1337" s="6">
        <f t="shared" si="113"/>
        <v>0.26485337423541283</v>
      </c>
      <c r="S1337" s="6">
        <f t="shared" si="113"/>
        <v>0.28626367694306593</v>
      </c>
      <c r="T1337" s="6">
        <f t="shared" si="113"/>
        <v>0.4488829488215213</v>
      </c>
      <c r="U1337">
        <f t="shared" si="114"/>
        <v>9.4940796386494941E-2</v>
      </c>
      <c r="V1337">
        <f t="shared" si="114"/>
        <v>0.20492787999100318</v>
      </c>
      <c r="W1337">
        <f t="shared" si="114"/>
        <v>1.5790640256242092</v>
      </c>
      <c r="X1337" t="s">
        <v>370</v>
      </c>
      <c r="Y1337" t="s">
        <v>379</v>
      </c>
      <c r="Z1337" t="s">
        <v>275</v>
      </c>
      <c r="AA1337" s="26" t="s">
        <v>85</v>
      </c>
      <c r="AB1337" s="26" t="s">
        <v>91</v>
      </c>
      <c r="AC1337" s="128" t="s">
        <v>619</v>
      </c>
      <c r="AD1337" s="26" t="s">
        <v>89</v>
      </c>
      <c r="AE1337" s="72" t="str">
        <f>VLOOKUP(AD1337,cs_lookup!$A$2:$B$54,2,FALSE)</f>
        <v>1</v>
      </c>
    </row>
    <row r="1338" spans="1:31" x14ac:dyDescent="0.25">
      <c r="A1338" s="21">
        <v>0.84058182343776155</v>
      </c>
      <c r="B1338" s="21">
        <v>0.12701614093130345</v>
      </c>
      <c r="C1338" s="21">
        <v>2.5870222711866731E-2</v>
      </c>
      <c r="D1338" s="22">
        <f t="shared" si="105"/>
        <v>1.1896521815214365</v>
      </c>
      <c r="E1338" s="23">
        <f t="shared" si="105"/>
        <v>7.8730151354610038</v>
      </c>
      <c r="F1338" s="23">
        <f t="shared" si="105"/>
        <v>38.654479752170737</v>
      </c>
      <c r="G1338" s="125">
        <v>4.6054843904285159E-2</v>
      </c>
      <c r="H1338" s="8">
        <f t="shared" si="106"/>
        <v>1.0460548439042852</v>
      </c>
      <c r="I1338" s="5">
        <f t="shared" si="107"/>
        <v>1.1372751519233828</v>
      </c>
      <c r="J1338" s="5">
        <f t="shared" si="108"/>
        <v>7.5263884884618832</v>
      </c>
      <c r="K1338" s="5">
        <f t="shared" si="109"/>
        <v>36.952632051200226</v>
      </c>
      <c r="L1338">
        <v>1.41</v>
      </c>
      <c r="M1338">
        <v>4.82</v>
      </c>
      <c r="N1338">
        <v>7.73</v>
      </c>
      <c r="O1338" s="5">
        <f t="shared" si="110"/>
        <v>1.4749373299050419</v>
      </c>
      <c r="P1338" s="5">
        <f t="shared" si="111"/>
        <v>5.041984347618655</v>
      </c>
      <c r="Q1338" s="5">
        <f t="shared" si="112"/>
        <v>8.0860039433801241</v>
      </c>
      <c r="R1338" s="6">
        <f t="shared" si="113"/>
        <v>0.67799490847816635</v>
      </c>
      <c r="S1338" s="6">
        <f t="shared" si="113"/>
        <v>0.19833461015647602</v>
      </c>
      <c r="T1338" s="6">
        <f t="shared" si="113"/>
        <v>0.12367048136535763</v>
      </c>
      <c r="U1338">
        <f t="shared" si="114"/>
        <v>1.2398055102280037</v>
      </c>
      <c r="V1338">
        <f t="shared" si="114"/>
        <v>0.64041339447055712</v>
      </c>
      <c r="W1338">
        <f t="shared" si="114"/>
        <v>0.20918672286427642</v>
      </c>
      <c r="X1338" t="s">
        <v>385</v>
      </c>
      <c r="Y1338" t="s">
        <v>481</v>
      </c>
      <c r="Z1338" t="s">
        <v>279</v>
      </c>
      <c r="AA1338" s="26" t="s">
        <v>84</v>
      </c>
      <c r="AB1338" s="26" t="s">
        <v>94</v>
      </c>
      <c r="AC1338" s="128" t="s">
        <v>619</v>
      </c>
      <c r="AD1338" s="26" t="s">
        <v>73</v>
      </c>
      <c r="AE1338" s="72" t="str">
        <f>VLOOKUP(AD1338,cs_lookup!$A$2:$B$54,2,FALSE)</f>
        <v>X</v>
      </c>
    </row>
    <row r="1339" spans="1:31" x14ac:dyDescent="0.25">
      <c r="A1339" s="21">
        <v>0.38885859123119348</v>
      </c>
      <c r="B1339" s="21">
        <v>0.31714931297971605</v>
      </c>
      <c r="C1339" s="21">
        <v>0.27820743227175182</v>
      </c>
      <c r="D1339" s="22">
        <f t="shared" si="105"/>
        <v>2.5716289225700972</v>
      </c>
      <c r="E1339" s="23">
        <f t="shared" si="105"/>
        <v>3.1530889681099739</v>
      </c>
      <c r="F1339" s="23">
        <f t="shared" si="105"/>
        <v>3.5944402772935424</v>
      </c>
      <c r="G1339" s="125">
        <v>3.8496705976133194E-2</v>
      </c>
      <c r="H1339" s="8">
        <f t="shared" si="106"/>
        <v>1.0384967059761332</v>
      </c>
      <c r="I1339" s="5">
        <f t="shared" si="107"/>
        <v>2.4762995470003912</v>
      </c>
      <c r="J1339" s="5">
        <f t="shared" si="108"/>
        <v>3.0362050740895064</v>
      </c>
      <c r="K1339" s="5">
        <f t="shared" si="109"/>
        <v>3.4611956461768019</v>
      </c>
      <c r="L1339">
        <v>1.93</v>
      </c>
      <c r="M1339">
        <v>3.4</v>
      </c>
      <c r="N1339">
        <v>4.42</v>
      </c>
      <c r="O1339" s="5">
        <f t="shared" si="110"/>
        <v>2.0042986425339371</v>
      </c>
      <c r="P1339" s="5">
        <f t="shared" si="111"/>
        <v>3.5308888003188525</v>
      </c>
      <c r="Q1339" s="5">
        <f t="shared" si="112"/>
        <v>4.5901554404145086</v>
      </c>
      <c r="R1339" s="6">
        <f t="shared" si="113"/>
        <v>0.49892764420363461</v>
      </c>
      <c r="S1339" s="6">
        <f t="shared" si="113"/>
        <v>0.28321480979794555</v>
      </c>
      <c r="T1339" s="6">
        <f t="shared" si="113"/>
        <v>0.21785754599841964</v>
      </c>
      <c r="U1339">
        <f t="shared" si="114"/>
        <v>0.77938874654234025</v>
      </c>
      <c r="V1339">
        <f t="shared" si="114"/>
        <v>1.1198189572288979</v>
      </c>
      <c r="W1339">
        <f t="shared" si="114"/>
        <v>1.2770153588059325</v>
      </c>
      <c r="X1339" t="s">
        <v>319</v>
      </c>
      <c r="Y1339" t="s">
        <v>394</v>
      </c>
      <c r="Z1339" t="s">
        <v>279</v>
      </c>
      <c r="AA1339" s="26" t="s">
        <v>90</v>
      </c>
      <c r="AB1339" s="26" t="s">
        <v>75</v>
      </c>
      <c r="AC1339" s="128" t="s">
        <v>619</v>
      </c>
      <c r="AD1339" s="26" t="s">
        <v>78</v>
      </c>
      <c r="AE1339" s="72" t="str">
        <f>VLOOKUP(AD1339,cs_lookup!$A$2:$B$54,2,FALSE)</f>
        <v>1</v>
      </c>
    </row>
    <row r="1340" spans="1:31" x14ac:dyDescent="0.25">
      <c r="A1340" s="21">
        <v>3.7185180361519965E-2</v>
      </c>
      <c r="B1340" s="21">
        <v>0.51415459517897721</v>
      </c>
      <c r="C1340" s="21">
        <v>0.42728714932446699</v>
      </c>
      <c r="D1340" s="22">
        <f t="shared" si="105"/>
        <v>26.892433767373138</v>
      </c>
      <c r="E1340" s="23">
        <f t="shared" si="105"/>
        <v>1.9449403144046589</v>
      </c>
      <c r="F1340" s="23">
        <f t="shared" si="105"/>
        <v>2.3403465364708049</v>
      </c>
      <c r="G1340" s="125">
        <v>3.5466584415285052E-2</v>
      </c>
      <c r="H1340" s="8">
        <f t="shared" si="106"/>
        <v>1.0354665844152851</v>
      </c>
      <c r="I1340" s="5">
        <f t="shared" si="107"/>
        <v>25.971319762635272</v>
      </c>
      <c r="J1340" s="5">
        <f t="shared" si="108"/>
        <v>1.8783226264157449</v>
      </c>
      <c r="K1340" s="5">
        <f t="shared" si="109"/>
        <v>2.2601854774409444</v>
      </c>
      <c r="L1340">
        <v>4.21</v>
      </c>
      <c r="M1340">
        <v>3.2</v>
      </c>
      <c r="N1340">
        <v>2.06</v>
      </c>
      <c r="O1340" s="5">
        <f t="shared" si="110"/>
        <v>4.35931432038835</v>
      </c>
      <c r="P1340" s="5">
        <f t="shared" si="111"/>
        <v>3.3134930701289123</v>
      </c>
      <c r="Q1340" s="5">
        <f t="shared" si="112"/>
        <v>2.1330611638954871</v>
      </c>
      <c r="R1340" s="6">
        <f t="shared" si="113"/>
        <v>0.22939387401432318</v>
      </c>
      <c r="S1340" s="6">
        <f t="shared" si="113"/>
        <v>0.30179631550009389</v>
      </c>
      <c r="T1340" s="6">
        <f t="shared" si="113"/>
        <v>0.46880981048558285</v>
      </c>
      <c r="U1340">
        <f t="shared" si="114"/>
        <v>0.16210188925619765</v>
      </c>
      <c r="V1340">
        <f t="shared" si="114"/>
        <v>1.7036476881004772</v>
      </c>
      <c r="W1340">
        <f t="shared" si="114"/>
        <v>0.91142962405563244</v>
      </c>
      <c r="X1340" t="s">
        <v>480</v>
      </c>
      <c r="Y1340" t="s">
        <v>514</v>
      </c>
      <c r="Z1340" t="s">
        <v>279</v>
      </c>
      <c r="AA1340" s="26" t="s">
        <v>85</v>
      </c>
      <c r="AB1340" s="26" t="s">
        <v>76</v>
      </c>
      <c r="AC1340" s="128" t="s">
        <v>619</v>
      </c>
      <c r="AD1340" s="26" t="s">
        <v>77</v>
      </c>
      <c r="AE1340" s="72" t="str">
        <f>VLOOKUP(AD1340,cs_lookup!$A$2:$B$54,2,FALSE)</f>
        <v>2</v>
      </c>
    </row>
    <row r="1341" spans="1:31" x14ac:dyDescent="0.25">
      <c r="A1341" s="21">
        <v>0.57596276036910243</v>
      </c>
      <c r="B1341" s="21">
        <v>0.2226741006820285</v>
      </c>
      <c r="C1341" s="21">
        <v>0.19156104434514173</v>
      </c>
      <c r="D1341" s="22">
        <f t="shared" si="105"/>
        <v>1.7362233616617084</v>
      </c>
      <c r="E1341" s="23">
        <f t="shared" si="105"/>
        <v>4.4908680306200859</v>
      </c>
      <c r="F1341" s="23">
        <f t="shared" si="105"/>
        <v>5.2202680530299661</v>
      </c>
      <c r="G1341" s="125">
        <v>4.4326653217754863E-2</v>
      </c>
      <c r="H1341" s="8">
        <f t="shared" si="106"/>
        <v>1.0443266532177549</v>
      </c>
      <c r="I1341" s="5">
        <f t="shared" si="107"/>
        <v>1.6625290145684759</v>
      </c>
      <c r="J1341" s="5">
        <f t="shared" si="108"/>
        <v>4.3002522407935571</v>
      </c>
      <c r="K1341" s="5">
        <f t="shared" si="109"/>
        <v>4.9986927336819358</v>
      </c>
      <c r="L1341">
        <v>2.02</v>
      </c>
      <c r="M1341">
        <v>3.43</v>
      </c>
      <c r="N1341">
        <v>3.88</v>
      </c>
      <c r="O1341" s="5">
        <f t="shared" si="110"/>
        <v>2.109539839499865</v>
      </c>
      <c r="P1341" s="5">
        <f t="shared" si="111"/>
        <v>3.5820404205368992</v>
      </c>
      <c r="Q1341" s="5">
        <f t="shared" si="112"/>
        <v>4.0519874144848886</v>
      </c>
      <c r="R1341" s="6">
        <f t="shared" si="113"/>
        <v>0.47403702991315988</v>
      </c>
      <c r="S1341" s="6">
        <f t="shared" si="113"/>
        <v>0.27917049575060732</v>
      </c>
      <c r="T1341" s="6">
        <f t="shared" si="113"/>
        <v>0.24679247433623275</v>
      </c>
      <c r="U1341">
        <f t="shared" si="114"/>
        <v>1.2150163890669354</v>
      </c>
      <c r="V1341">
        <f t="shared" si="114"/>
        <v>0.79762762924972908</v>
      </c>
      <c r="W1341">
        <f t="shared" si="114"/>
        <v>0.77620294079209595</v>
      </c>
      <c r="X1341" t="s">
        <v>391</v>
      </c>
      <c r="Y1341" t="s">
        <v>386</v>
      </c>
      <c r="Z1341" t="s">
        <v>279</v>
      </c>
      <c r="AA1341" s="26" t="s">
        <v>84</v>
      </c>
      <c r="AB1341" s="26" t="s">
        <v>86</v>
      </c>
      <c r="AC1341" s="128" t="s">
        <v>619</v>
      </c>
      <c r="AD1341" s="26" t="s">
        <v>87</v>
      </c>
      <c r="AE1341" s="72" t="str">
        <f>VLOOKUP(AD1341,cs_lookup!$A$2:$B$54,2,FALSE)</f>
        <v>2</v>
      </c>
    </row>
    <row r="1342" spans="1:31" x14ac:dyDescent="0.25">
      <c r="A1342" s="21">
        <v>0.22629987040502658</v>
      </c>
      <c r="B1342" s="21">
        <v>0.24695576992007337</v>
      </c>
      <c r="C1342" s="21">
        <v>0.47204164649489633</v>
      </c>
      <c r="D1342" s="22">
        <f t="shared" si="105"/>
        <v>4.4189154779904278</v>
      </c>
      <c r="E1342" s="23">
        <f t="shared" si="105"/>
        <v>4.0493081021093271</v>
      </c>
      <c r="F1342" s="23">
        <f t="shared" si="105"/>
        <v>2.1184571476381628</v>
      </c>
      <c r="G1342" s="125">
        <v>4.4234124684336518E-2</v>
      </c>
      <c r="H1342" s="8">
        <f t="shared" si="106"/>
        <v>1.0442341246843365</v>
      </c>
      <c r="I1342" s="5">
        <f t="shared" si="107"/>
        <v>4.2317286646097969</v>
      </c>
      <c r="J1342" s="5">
        <f t="shared" si="108"/>
        <v>3.8777779871285092</v>
      </c>
      <c r="K1342" s="5">
        <f t="shared" si="109"/>
        <v>2.0287185579944107</v>
      </c>
      <c r="L1342">
        <v>3.35</v>
      </c>
      <c r="M1342">
        <v>3.62</v>
      </c>
      <c r="N1342">
        <v>2.13</v>
      </c>
      <c r="O1342" s="5">
        <f t="shared" si="110"/>
        <v>3.4981843176925276</v>
      </c>
      <c r="P1342" s="5">
        <f t="shared" si="111"/>
        <v>3.7801275313572984</v>
      </c>
      <c r="Q1342" s="5">
        <f t="shared" si="112"/>
        <v>2.2242186855776365</v>
      </c>
      <c r="R1342" s="6">
        <f t="shared" si="113"/>
        <v>0.28586258160908457</v>
      </c>
      <c r="S1342" s="6">
        <f t="shared" si="113"/>
        <v>0.26454133933437385</v>
      </c>
      <c r="T1342" s="6">
        <f t="shared" si="113"/>
        <v>0.44959607905654159</v>
      </c>
      <c r="U1342">
        <f t="shared" si="114"/>
        <v>0.79163865774671538</v>
      </c>
      <c r="V1342">
        <f t="shared" si="114"/>
        <v>0.9335243049024079</v>
      </c>
      <c r="W1342">
        <f t="shared" si="114"/>
        <v>1.0499238505047817</v>
      </c>
      <c r="X1342" t="s">
        <v>389</v>
      </c>
      <c r="Y1342" t="s">
        <v>387</v>
      </c>
      <c r="Z1342" t="s">
        <v>279</v>
      </c>
      <c r="AA1342" s="26" t="s">
        <v>85</v>
      </c>
      <c r="AB1342" s="26" t="s">
        <v>79</v>
      </c>
      <c r="AC1342" s="128" t="s">
        <v>619</v>
      </c>
      <c r="AD1342" s="26" t="s">
        <v>73</v>
      </c>
      <c r="AE1342" s="72" t="str">
        <f>VLOOKUP(AD1342,cs_lookup!$A$2:$B$54,2,FALSE)</f>
        <v>X</v>
      </c>
    </row>
    <row r="1343" spans="1:31" x14ac:dyDescent="0.25">
      <c r="A1343" s="21">
        <v>0.5004942044540468</v>
      </c>
      <c r="B1343" s="21">
        <v>0.28286263394810668</v>
      </c>
      <c r="C1343" s="21">
        <v>0.20747651036318082</v>
      </c>
      <c r="D1343" s="22">
        <f t="shared" si="105"/>
        <v>1.9980251341588025</v>
      </c>
      <c r="E1343" s="23">
        <f t="shared" si="105"/>
        <v>3.5352849050520319</v>
      </c>
      <c r="F1343" s="23">
        <f t="shared" si="105"/>
        <v>4.8198227271585239</v>
      </c>
      <c r="G1343" s="125">
        <v>2.6939382761025144E-2</v>
      </c>
      <c r="H1343" s="8">
        <f t="shared" si="106"/>
        <v>1.0269393827610251</v>
      </c>
      <c r="I1343" s="5">
        <f t="shared" si="107"/>
        <v>1.9456115596491392</v>
      </c>
      <c r="J1343" s="5">
        <f t="shared" si="108"/>
        <v>3.4425448710975317</v>
      </c>
      <c r="K1343" s="5">
        <f t="shared" si="109"/>
        <v>4.6933858103678601</v>
      </c>
      <c r="L1343">
        <v>2.34</v>
      </c>
      <c r="M1343">
        <v>3.1</v>
      </c>
      <c r="N1343">
        <v>3.61</v>
      </c>
      <c r="O1343" s="5">
        <f t="shared" si="110"/>
        <v>2.4030381556607985</v>
      </c>
      <c r="P1343" s="5">
        <f t="shared" si="111"/>
        <v>3.1835120865591779</v>
      </c>
      <c r="Q1343" s="5">
        <f t="shared" si="112"/>
        <v>3.7072511717673007</v>
      </c>
      <c r="R1343" s="6">
        <f t="shared" si="113"/>
        <v>0.41613987595008262</v>
      </c>
      <c r="S1343" s="6">
        <f t="shared" si="113"/>
        <v>0.31411848700748168</v>
      </c>
      <c r="T1343" s="6">
        <f t="shared" si="113"/>
        <v>0.26974163704243581</v>
      </c>
      <c r="U1343">
        <f t="shared" si="114"/>
        <v>1.2027066699901714</v>
      </c>
      <c r="V1343">
        <f t="shared" si="114"/>
        <v>0.90049661400976211</v>
      </c>
      <c r="W1343">
        <f t="shared" si="114"/>
        <v>0.76916753615809264</v>
      </c>
      <c r="X1343" t="s">
        <v>340</v>
      </c>
      <c r="Y1343" t="s">
        <v>529</v>
      </c>
      <c r="Z1343" t="s">
        <v>274</v>
      </c>
      <c r="AA1343" s="26" t="s">
        <v>90</v>
      </c>
      <c r="AB1343" s="26" t="s">
        <v>75</v>
      </c>
      <c r="AC1343" s="128" t="s">
        <v>619</v>
      </c>
      <c r="AD1343" s="26" t="s">
        <v>78</v>
      </c>
      <c r="AE1343" s="72" t="str">
        <f>VLOOKUP(AD1343,cs_lookup!$A$2:$B$54,2,FALSE)</f>
        <v>1</v>
      </c>
    </row>
    <row r="1344" spans="1:31" x14ac:dyDescent="0.25">
      <c r="A1344" s="21">
        <v>0.32181827073307956</v>
      </c>
      <c r="B1344" s="21">
        <v>0.42657856624035601</v>
      </c>
      <c r="C1344" s="21">
        <v>0.24400814485944064</v>
      </c>
      <c r="D1344" s="22">
        <f t="shared" ref="D1344:F1372" si="115">(100%/A1344)</f>
        <v>3.1073437742427421</v>
      </c>
      <c r="E1344" s="23">
        <f t="shared" si="115"/>
        <v>2.3442340500449554</v>
      </c>
      <c r="F1344" s="23">
        <f t="shared" si="115"/>
        <v>4.0982238546833907</v>
      </c>
      <c r="G1344" s="125">
        <v>3.1742963274216107E-2</v>
      </c>
      <c r="H1344" s="8">
        <f t="shared" si="106"/>
        <v>1.0317429632742161</v>
      </c>
      <c r="I1344" s="5">
        <f t="shared" si="107"/>
        <v>3.0117421536674671</v>
      </c>
      <c r="J1344" s="5">
        <f t="shared" si="108"/>
        <v>2.272110528968935</v>
      </c>
      <c r="K1344" s="5">
        <f t="shared" si="109"/>
        <v>3.9721364725161368</v>
      </c>
      <c r="L1344">
        <v>1.64</v>
      </c>
      <c r="M1344">
        <v>4.13</v>
      </c>
      <c r="N1344">
        <v>5.56</v>
      </c>
      <c r="O1344" s="5">
        <f t="shared" si="110"/>
        <v>1.6920584597697144</v>
      </c>
      <c r="P1344" s="5">
        <f t="shared" si="111"/>
        <v>4.2610984383225121</v>
      </c>
      <c r="Q1344" s="5">
        <f t="shared" si="112"/>
        <v>5.7364908758046411</v>
      </c>
      <c r="R1344" s="6">
        <f t="shared" ref="R1344:T1372" si="116">(1/O1344)</f>
        <v>0.5909961291385275</v>
      </c>
      <c r="S1344" s="6">
        <f t="shared" si="116"/>
        <v>0.23468127161917315</v>
      </c>
      <c r="T1344" s="6">
        <f t="shared" si="116"/>
        <v>0.17432259924229948</v>
      </c>
      <c r="U1344">
        <f t="shared" ref="U1344:W1372" si="117">(L1344/I1344)</f>
        <v>0.54453532750236755</v>
      </c>
      <c r="V1344">
        <f t="shared" si="117"/>
        <v>1.8176932624286373</v>
      </c>
      <c r="W1344">
        <f t="shared" si="117"/>
        <v>1.3997504966081984</v>
      </c>
      <c r="X1344" t="s">
        <v>507</v>
      </c>
      <c r="Y1344" t="s">
        <v>504</v>
      </c>
      <c r="Z1344" t="s">
        <v>276</v>
      </c>
      <c r="AA1344" s="26" t="s">
        <v>90</v>
      </c>
      <c r="AB1344" s="26" t="s">
        <v>75</v>
      </c>
      <c r="AC1344" s="128" t="s">
        <v>619</v>
      </c>
      <c r="AD1344" s="26" t="s">
        <v>204</v>
      </c>
      <c r="AE1344" s="72" t="str">
        <f>VLOOKUP(AD1344,cs_lookup!$A$2:$B$54,2,FALSE)</f>
        <v>1</v>
      </c>
    </row>
    <row r="1345" spans="1:31" x14ac:dyDescent="0.25">
      <c r="A1345" s="21">
        <v>0.14270363555333271</v>
      </c>
      <c r="B1345" s="21">
        <v>0.28502282736176582</v>
      </c>
      <c r="C1345" s="21">
        <v>0.50924966857200948</v>
      </c>
      <c r="D1345" s="22">
        <f t="shared" si="115"/>
        <v>7.0075299492020964</v>
      </c>
      <c r="E1345" s="23">
        <f t="shared" si="115"/>
        <v>3.5084909137145983</v>
      </c>
      <c r="F1345" s="23">
        <f t="shared" si="115"/>
        <v>1.9636733447546602</v>
      </c>
      <c r="G1345" s="125">
        <v>4.7664587799842284E-2</v>
      </c>
      <c r="H1345" s="8">
        <f t="shared" si="106"/>
        <v>1.0476645877998423</v>
      </c>
      <c r="I1345" s="5">
        <f t="shared" si="107"/>
        <v>6.6887151010022441</v>
      </c>
      <c r="J1345" s="5">
        <f t="shared" si="108"/>
        <v>3.3488684781096181</v>
      </c>
      <c r="K1345" s="5">
        <f t="shared" si="109"/>
        <v>1.874333987825713</v>
      </c>
      <c r="L1345">
        <v>1.89</v>
      </c>
      <c r="M1345">
        <v>3.58</v>
      </c>
      <c r="N1345">
        <v>4.18</v>
      </c>
      <c r="O1345" s="5">
        <f t="shared" si="110"/>
        <v>1.9800860709417019</v>
      </c>
      <c r="P1345" s="5">
        <f t="shared" si="111"/>
        <v>3.7506392243234354</v>
      </c>
      <c r="Q1345" s="5">
        <f t="shared" si="112"/>
        <v>4.3792379770033403</v>
      </c>
      <c r="R1345" s="6">
        <f t="shared" si="116"/>
        <v>0.50502855137222069</v>
      </c>
      <c r="S1345" s="6">
        <f t="shared" si="116"/>
        <v>0.2666212184618707</v>
      </c>
      <c r="T1345" s="6">
        <f t="shared" si="116"/>
        <v>0.22835023016590844</v>
      </c>
      <c r="U1345">
        <f t="shared" si="117"/>
        <v>0.2825654810318951</v>
      </c>
      <c r="V1345">
        <f t="shared" si="117"/>
        <v>1.0690177961306058</v>
      </c>
      <c r="W1345">
        <f t="shared" si="117"/>
        <v>2.2301254883869084</v>
      </c>
      <c r="X1345" t="s">
        <v>371</v>
      </c>
      <c r="Y1345" t="s">
        <v>305</v>
      </c>
      <c r="Z1345" t="s">
        <v>275</v>
      </c>
      <c r="AA1345" s="26" t="s">
        <v>90</v>
      </c>
      <c r="AB1345" s="26" t="s">
        <v>75</v>
      </c>
      <c r="AC1345" s="128" t="s">
        <v>620</v>
      </c>
      <c r="AD1345" s="26" t="s">
        <v>75</v>
      </c>
      <c r="AE1345" s="72" t="str">
        <f>VLOOKUP(AD1345,cs_lookup!$A$2:$B$54,2,FALSE)</f>
        <v>X</v>
      </c>
    </row>
    <row r="1346" spans="1:31" x14ac:dyDescent="0.25">
      <c r="A1346" s="21">
        <v>0.41781217171488322</v>
      </c>
      <c r="B1346" s="21">
        <v>0.28370951114154608</v>
      </c>
      <c r="C1346" s="21">
        <v>0.28064157059932404</v>
      </c>
      <c r="D1346" s="22">
        <f t="shared" si="115"/>
        <v>2.3934199807908043</v>
      </c>
      <c r="E1346" s="23">
        <f t="shared" si="115"/>
        <v>3.5247320259950254</v>
      </c>
      <c r="F1346" s="23">
        <f t="shared" si="115"/>
        <v>3.5632639806870032</v>
      </c>
      <c r="G1346" s="125">
        <v>4.3748686510970636E-2</v>
      </c>
      <c r="H1346" s="8">
        <f t="shared" si="106"/>
        <v>1.0437486865109706</v>
      </c>
      <c r="I1346" s="5">
        <f t="shared" si="107"/>
        <v>2.2930998732956467</v>
      </c>
      <c r="J1346" s="5">
        <f t="shared" si="108"/>
        <v>3.3769930171384965</v>
      </c>
      <c r="K1346" s="5">
        <f t="shared" si="109"/>
        <v>3.4139099064145748</v>
      </c>
      <c r="L1346">
        <v>3.24</v>
      </c>
      <c r="M1346">
        <v>2.97</v>
      </c>
      <c r="N1346">
        <v>2.5099999999999998</v>
      </c>
      <c r="O1346" s="5">
        <f t="shared" si="110"/>
        <v>3.3817457442955452</v>
      </c>
      <c r="P1346" s="5">
        <f t="shared" si="111"/>
        <v>3.0999335989375831</v>
      </c>
      <c r="Q1346" s="5">
        <f t="shared" si="112"/>
        <v>2.6198092031425362</v>
      </c>
      <c r="R1346" s="6">
        <f t="shared" si="116"/>
        <v>0.29570525864838815</v>
      </c>
      <c r="S1346" s="6">
        <f t="shared" si="116"/>
        <v>0.3225875548891507</v>
      </c>
      <c r="T1346" s="6">
        <f t="shared" si="116"/>
        <v>0.38170718646246121</v>
      </c>
      <c r="U1346">
        <f t="shared" si="117"/>
        <v>1.4129345336116856</v>
      </c>
      <c r="V1346">
        <f t="shared" si="117"/>
        <v>0.8794806459258353</v>
      </c>
      <c r="W1346">
        <f t="shared" si="117"/>
        <v>0.73522736944048483</v>
      </c>
      <c r="X1346" t="s">
        <v>482</v>
      </c>
      <c r="Y1346" t="s">
        <v>317</v>
      </c>
      <c r="Z1346" t="s">
        <v>279</v>
      </c>
      <c r="AA1346" s="26" t="s">
        <v>90</v>
      </c>
      <c r="AB1346" s="26" t="s">
        <v>75</v>
      </c>
      <c r="AC1346" s="128" t="s">
        <v>620</v>
      </c>
      <c r="AD1346" s="26" t="s">
        <v>125</v>
      </c>
      <c r="AE1346" s="72" t="str">
        <f>VLOOKUP(AD1346,cs_lookup!$A$2:$B$54,2,FALSE)</f>
        <v>2</v>
      </c>
    </row>
    <row r="1347" spans="1:31" x14ac:dyDescent="0.25">
      <c r="A1347" s="21">
        <v>0.25242421029928125</v>
      </c>
      <c r="B1347" s="21">
        <v>0.20779880934977438</v>
      </c>
      <c r="C1347" s="21">
        <v>0.48698491077532435</v>
      </c>
      <c r="D1347" s="22">
        <f t="shared" si="115"/>
        <v>3.9615851380276554</v>
      </c>
      <c r="E1347" s="23">
        <f t="shared" si="115"/>
        <v>4.8123471117525236</v>
      </c>
      <c r="F1347" s="23">
        <f t="shared" si="115"/>
        <v>2.0534517145673137</v>
      </c>
      <c r="G1347" s="125">
        <v>3.9669575385474776E-2</v>
      </c>
      <c r="H1347" s="8">
        <f t="shared" si="106"/>
        <v>1.0396695753854748</v>
      </c>
      <c r="I1347" s="5">
        <f t="shared" si="107"/>
        <v>3.8104271124398652</v>
      </c>
      <c r="J1347" s="5">
        <f t="shared" si="108"/>
        <v>4.6287274588835263</v>
      </c>
      <c r="K1347" s="5">
        <f t="shared" si="109"/>
        <v>1.9751003233945383</v>
      </c>
      <c r="L1347">
        <v>1.88</v>
      </c>
      <c r="M1347">
        <v>3.79</v>
      </c>
      <c r="N1347">
        <v>4.0999999999999996</v>
      </c>
      <c r="O1347" s="5">
        <f t="shared" si="110"/>
        <v>1.9545788017246926</v>
      </c>
      <c r="P1347" s="5">
        <f t="shared" si="111"/>
        <v>3.9403476907109494</v>
      </c>
      <c r="Q1347" s="5">
        <f t="shared" si="112"/>
        <v>4.262645259080446</v>
      </c>
      <c r="R1347" s="6">
        <f t="shared" si="116"/>
        <v>0.5116191780641508</v>
      </c>
      <c r="S1347" s="6">
        <f t="shared" si="116"/>
        <v>0.25378471101862887</v>
      </c>
      <c r="T1347" s="6">
        <f t="shared" si="116"/>
        <v>0.23459611091722041</v>
      </c>
      <c r="U1347">
        <f t="shared" si="117"/>
        <v>0.49338301049307093</v>
      </c>
      <c r="V1347">
        <f t="shared" si="117"/>
        <v>0.81879955855386832</v>
      </c>
      <c r="W1347">
        <f t="shared" si="117"/>
        <v>2.0758439211601503</v>
      </c>
      <c r="X1347" t="s">
        <v>318</v>
      </c>
      <c r="Y1347" t="s">
        <v>390</v>
      </c>
      <c r="Z1347" t="s">
        <v>279</v>
      </c>
      <c r="AA1347" s="26" t="s">
        <v>85</v>
      </c>
      <c r="AB1347" s="26" t="s">
        <v>79</v>
      </c>
      <c r="AC1347" s="128" t="s">
        <v>620</v>
      </c>
      <c r="AD1347" s="26" t="s">
        <v>165</v>
      </c>
      <c r="AE1347" s="72" t="str">
        <f>VLOOKUP(AD1347,cs_lookup!$A$2:$B$54,2,FALSE)</f>
        <v>1</v>
      </c>
    </row>
    <row r="1348" spans="1:31" x14ac:dyDescent="0.25">
      <c r="A1348" s="21">
        <v>0.47814892840578949</v>
      </c>
      <c r="B1348" s="21">
        <v>0.2497579429050874</v>
      </c>
      <c r="C1348" s="21">
        <v>0.25622561665056737</v>
      </c>
      <c r="D1348" s="22">
        <f t="shared" si="115"/>
        <v>2.0913986011306762</v>
      </c>
      <c r="E1348" s="23">
        <f t="shared" si="115"/>
        <v>4.003876667017626</v>
      </c>
      <c r="F1348" s="23">
        <f t="shared" si="115"/>
        <v>3.9028103944960715</v>
      </c>
      <c r="G1348" s="125">
        <v>3.6680879373431452E-2</v>
      </c>
      <c r="H1348" s="8">
        <f t="shared" si="106"/>
        <v>1.0366808793734315</v>
      </c>
      <c r="I1348" s="5">
        <f t="shared" si="107"/>
        <v>2.0173986447929035</v>
      </c>
      <c r="J1348" s="5">
        <f t="shared" si="108"/>
        <v>3.862207499609295</v>
      </c>
      <c r="K1348" s="5">
        <f t="shared" si="109"/>
        <v>3.7647172549906824</v>
      </c>
      <c r="L1348">
        <v>1.51</v>
      </c>
      <c r="M1348">
        <v>4.5</v>
      </c>
      <c r="N1348">
        <v>6.57</v>
      </c>
      <c r="O1348" s="5">
        <f t="shared" si="110"/>
        <v>1.5653881278538815</v>
      </c>
      <c r="P1348" s="5">
        <f t="shared" si="111"/>
        <v>4.6650639571804415</v>
      </c>
      <c r="Q1348" s="5">
        <f t="shared" si="112"/>
        <v>6.8109933774834452</v>
      </c>
      <c r="R1348" s="6">
        <f t="shared" si="116"/>
        <v>0.63881920541391979</v>
      </c>
      <c r="S1348" s="6">
        <f t="shared" si="116"/>
        <v>0.2143593333722264</v>
      </c>
      <c r="T1348" s="6">
        <f t="shared" si="116"/>
        <v>0.1468214612138537</v>
      </c>
      <c r="U1348">
        <f t="shared" si="117"/>
        <v>0.74848865587247848</v>
      </c>
      <c r="V1348">
        <f t="shared" si="117"/>
        <v>1.1651367774660539</v>
      </c>
      <c r="W1348">
        <f t="shared" si="117"/>
        <v>1.7451509781486261</v>
      </c>
      <c r="X1348" t="s">
        <v>392</v>
      </c>
      <c r="Y1348" t="s">
        <v>483</v>
      </c>
      <c r="Z1348" t="s">
        <v>279</v>
      </c>
      <c r="AA1348" s="26" t="s">
        <v>84</v>
      </c>
      <c r="AB1348" s="26" t="s">
        <v>86</v>
      </c>
      <c r="AC1348" s="128" t="s">
        <v>620</v>
      </c>
      <c r="AD1348" s="26" t="s">
        <v>78</v>
      </c>
      <c r="AE1348" s="72" t="str">
        <f>VLOOKUP(AD1348,cs_lookup!$A$2:$B$54,2,FALSE)</f>
        <v>1</v>
      </c>
    </row>
    <row r="1349" spans="1:31" x14ac:dyDescent="0.25">
      <c r="A1349" s="21">
        <v>0.4829595227714194</v>
      </c>
      <c r="B1349" s="21">
        <v>0.33719247781339229</v>
      </c>
      <c r="C1349" s="21">
        <v>0.17507443406314865</v>
      </c>
      <c r="D1349" s="22">
        <f t="shared" si="115"/>
        <v>2.0705668960860129</v>
      </c>
      <c r="E1349" s="23">
        <f t="shared" si="115"/>
        <v>2.9656652084433981</v>
      </c>
      <c r="F1349" s="23">
        <f t="shared" si="115"/>
        <v>5.7118562476078258</v>
      </c>
      <c r="G1349" s="125">
        <v>4.4723939817700842E-2</v>
      </c>
      <c r="H1349" s="8">
        <f t="shared" si="106"/>
        <v>1.0447239398177008</v>
      </c>
      <c r="I1349" s="5">
        <f t="shared" si="107"/>
        <v>1.9819272988492218</v>
      </c>
      <c r="J1349" s="5">
        <f t="shared" si="108"/>
        <v>2.8387070453854939</v>
      </c>
      <c r="K1349" s="5">
        <f t="shared" si="109"/>
        <v>5.4673354652947994</v>
      </c>
      <c r="L1349">
        <v>2.8</v>
      </c>
      <c r="M1349">
        <v>3.05</v>
      </c>
      <c r="N1349">
        <v>2.78</v>
      </c>
      <c r="O1349" s="5">
        <f t="shared" si="110"/>
        <v>2.9252270314895621</v>
      </c>
      <c r="P1349" s="5">
        <f t="shared" si="111"/>
        <v>3.1864080164439872</v>
      </c>
      <c r="Q1349" s="5">
        <f t="shared" si="112"/>
        <v>2.9043325526932082</v>
      </c>
      <c r="R1349" s="6">
        <f t="shared" si="116"/>
        <v>0.34185380800709597</v>
      </c>
      <c r="S1349" s="6">
        <f t="shared" si="116"/>
        <v>0.31383300407208808</v>
      </c>
      <c r="T1349" s="6">
        <f t="shared" si="116"/>
        <v>0.34431318792081606</v>
      </c>
      <c r="U1349">
        <f t="shared" si="117"/>
        <v>1.4127662511262549</v>
      </c>
      <c r="V1349">
        <f t="shared" si="117"/>
        <v>1.0744328143892046</v>
      </c>
      <c r="W1349">
        <f t="shared" si="117"/>
        <v>0.50847437799394335</v>
      </c>
      <c r="X1349" t="s">
        <v>393</v>
      </c>
      <c r="Y1349" t="s">
        <v>316</v>
      </c>
      <c r="Z1349" t="s">
        <v>279</v>
      </c>
      <c r="AA1349" s="26" t="s">
        <v>90</v>
      </c>
      <c r="AB1349" s="26" t="s">
        <v>75</v>
      </c>
      <c r="AC1349" s="128" t="s">
        <v>620</v>
      </c>
      <c r="AD1349" s="26" t="s">
        <v>79</v>
      </c>
      <c r="AE1349" s="72" t="str">
        <f>VLOOKUP(AD1349,cs_lookup!$A$2:$B$54,2,FALSE)</f>
        <v>2</v>
      </c>
    </row>
    <row r="1350" spans="1:31" x14ac:dyDescent="0.25">
      <c r="A1350" s="21">
        <v>0.21192119952394028</v>
      </c>
      <c r="B1350" s="21">
        <v>0.30248518119381407</v>
      </c>
      <c r="C1350" s="21">
        <v>0.44114305699545758</v>
      </c>
      <c r="D1350" s="22">
        <f t="shared" si="115"/>
        <v>4.7187350876004839</v>
      </c>
      <c r="E1350" s="23">
        <f t="shared" si="115"/>
        <v>3.3059470750048443</v>
      </c>
      <c r="F1350" s="23">
        <f t="shared" si="115"/>
        <v>2.2668383512840755</v>
      </c>
      <c r="G1350" s="125">
        <v>2.693917823173031E-2</v>
      </c>
      <c r="H1350" s="8">
        <f t="shared" si="106"/>
        <v>1.0269391782317303</v>
      </c>
      <c r="I1350" s="5">
        <f t="shared" si="107"/>
        <v>4.5949508866976876</v>
      </c>
      <c r="J1350" s="5">
        <f t="shared" si="108"/>
        <v>3.2192238304680325</v>
      </c>
      <c r="K1350" s="5">
        <f t="shared" si="109"/>
        <v>2.2073735225364635</v>
      </c>
      <c r="L1350">
        <v>2.91</v>
      </c>
      <c r="M1350">
        <v>3.55</v>
      </c>
      <c r="N1350">
        <v>2.4900000000000002</v>
      </c>
      <c r="O1350" s="5">
        <f t="shared" si="110"/>
        <v>2.9883930086543353</v>
      </c>
      <c r="P1350" s="5">
        <f t="shared" si="111"/>
        <v>3.6456340827226423</v>
      </c>
      <c r="Q1350" s="5">
        <f t="shared" si="112"/>
        <v>2.5570785537970089</v>
      </c>
      <c r="R1350" s="6">
        <f t="shared" si="116"/>
        <v>0.33462800813146631</v>
      </c>
      <c r="S1350" s="6">
        <f t="shared" si="116"/>
        <v>0.27430070525706113</v>
      </c>
      <c r="T1350" s="6">
        <f t="shared" si="116"/>
        <v>0.39107128661147261</v>
      </c>
      <c r="U1350">
        <f t="shared" si="117"/>
        <v>0.6333038310429836</v>
      </c>
      <c r="V1350">
        <f t="shared" si="117"/>
        <v>1.1027502860787026</v>
      </c>
      <c r="W1350">
        <f t="shared" si="117"/>
        <v>1.1280374501995361</v>
      </c>
      <c r="X1350" t="s">
        <v>461</v>
      </c>
      <c r="Y1350" t="s">
        <v>505</v>
      </c>
      <c r="Z1350" t="s">
        <v>276</v>
      </c>
      <c r="AA1350" s="26" t="s">
        <v>90</v>
      </c>
      <c r="AB1350" s="26" t="s">
        <v>75</v>
      </c>
      <c r="AC1350" s="128" t="s">
        <v>620</v>
      </c>
      <c r="AD1350" s="26" t="s">
        <v>99</v>
      </c>
      <c r="AE1350" s="72" t="str">
        <f>VLOOKUP(AD1350,cs_lookup!$A$2:$B$54,2,FALSE)</f>
        <v>1</v>
      </c>
    </row>
    <row r="1351" spans="1:31" x14ac:dyDescent="0.25">
      <c r="A1351" s="21">
        <v>0.52615614836801627</v>
      </c>
      <c r="B1351" s="21">
        <v>0.26129063513253908</v>
      </c>
      <c r="C1351" s="21">
        <v>0.20307989721990741</v>
      </c>
      <c r="D1351" s="22">
        <f t="shared" si="115"/>
        <v>1.900576479248052</v>
      </c>
      <c r="E1351" s="23">
        <f t="shared" si="115"/>
        <v>3.8271559158358364</v>
      </c>
      <c r="F1351" s="23">
        <f t="shared" si="115"/>
        <v>4.9241703077933829</v>
      </c>
      <c r="G1351" s="125">
        <v>3.0124847479897632E-2</v>
      </c>
      <c r="H1351" s="8">
        <f t="shared" si="106"/>
        <v>1.0301248474798976</v>
      </c>
      <c r="I1351" s="5">
        <f t="shared" si="107"/>
        <v>1.8449962486562976</v>
      </c>
      <c r="J1351" s="5">
        <f t="shared" si="108"/>
        <v>3.7152350272868468</v>
      </c>
      <c r="K1351" s="5">
        <f t="shared" si="109"/>
        <v>4.7801684619489535</v>
      </c>
      <c r="L1351">
        <v>1.82</v>
      </c>
      <c r="M1351">
        <v>3.61</v>
      </c>
      <c r="N1351">
        <v>4.91</v>
      </c>
      <c r="O1351" s="5">
        <f t="shared" si="110"/>
        <v>1.8748272224134137</v>
      </c>
      <c r="P1351" s="5">
        <f t="shared" si="111"/>
        <v>3.7187506994024302</v>
      </c>
      <c r="Q1351" s="5">
        <f t="shared" si="112"/>
        <v>5.0579130011262974</v>
      </c>
      <c r="R1351" s="6">
        <f t="shared" si="116"/>
        <v>0.53338248348705297</v>
      </c>
      <c r="S1351" s="6">
        <f t="shared" si="116"/>
        <v>0.2689075124505364</v>
      </c>
      <c r="T1351" s="6">
        <f t="shared" si="116"/>
        <v>0.19771000406241068</v>
      </c>
      <c r="U1351">
        <f t="shared" si="117"/>
        <v>0.98645187020054803</v>
      </c>
      <c r="V1351">
        <f t="shared" si="117"/>
        <v>0.97167473214643496</v>
      </c>
      <c r="W1351">
        <f t="shared" si="117"/>
        <v>1.0271604524159619</v>
      </c>
      <c r="X1351" t="s">
        <v>508</v>
      </c>
      <c r="Y1351" t="s">
        <v>470</v>
      </c>
      <c r="Z1351" t="s">
        <v>276</v>
      </c>
      <c r="AA1351" s="26" t="s">
        <v>84</v>
      </c>
      <c r="AB1351" s="26" t="s">
        <v>86</v>
      </c>
      <c r="AC1351" s="128" t="s">
        <v>620</v>
      </c>
      <c r="AD1351" s="26" t="s">
        <v>102</v>
      </c>
      <c r="AE1351" s="72" t="str">
        <f>VLOOKUP(AD1351,cs_lookup!$A$2:$B$54,2,FALSE)</f>
        <v>2</v>
      </c>
    </row>
    <row r="1352" spans="1:31" x14ac:dyDescent="0.25">
      <c r="A1352" s="21">
        <v>0.37741660612755168</v>
      </c>
      <c r="B1352" s="21">
        <v>0.36798959750822935</v>
      </c>
      <c r="C1352" s="21">
        <v>0.24494794085378452</v>
      </c>
      <c r="D1352" s="22">
        <f t="shared" si="115"/>
        <v>2.6495919463120816</v>
      </c>
      <c r="E1352" s="23">
        <f t="shared" si="115"/>
        <v>2.717468120760226</v>
      </c>
      <c r="F1352" s="23">
        <f t="shared" si="115"/>
        <v>4.0825001284535176</v>
      </c>
      <c r="G1352" s="125">
        <v>3.3646869340920205E-2</v>
      </c>
      <c r="H1352" s="8">
        <f t="shared" si="106"/>
        <v>1.0336468693409202</v>
      </c>
      <c r="I1352" s="5">
        <f t="shared" si="107"/>
        <v>2.5633434637126404</v>
      </c>
      <c r="J1352" s="5">
        <f t="shared" si="108"/>
        <v>2.6290101594299351</v>
      </c>
      <c r="K1352" s="5">
        <f t="shared" si="109"/>
        <v>3.9496081781359473</v>
      </c>
      <c r="L1352">
        <v>2.31</v>
      </c>
      <c r="M1352">
        <v>3.53</v>
      </c>
      <c r="N1352">
        <v>3.15</v>
      </c>
      <c r="O1352" s="5">
        <f t="shared" si="110"/>
        <v>2.3877242681775259</v>
      </c>
      <c r="P1352" s="5">
        <f t="shared" si="111"/>
        <v>3.648773448773448</v>
      </c>
      <c r="Q1352" s="5">
        <f t="shared" si="112"/>
        <v>3.2559876384238984</v>
      </c>
      <c r="R1352" s="6">
        <f t="shared" si="116"/>
        <v>0.41880882701890376</v>
      </c>
      <c r="S1352" s="6">
        <f t="shared" si="116"/>
        <v>0.27406469983390025</v>
      </c>
      <c r="T1352" s="6">
        <f t="shared" si="116"/>
        <v>0.30712647314719616</v>
      </c>
      <c r="U1352">
        <f t="shared" si="117"/>
        <v>0.90116678966395392</v>
      </c>
      <c r="V1352">
        <f t="shared" si="117"/>
        <v>1.3427106728128553</v>
      </c>
      <c r="W1352">
        <f t="shared" si="117"/>
        <v>0.79754746747731076</v>
      </c>
      <c r="X1352" t="s">
        <v>454</v>
      </c>
      <c r="Y1352" t="s">
        <v>464</v>
      </c>
      <c r="Z1352" t="s">
        <v>276</v>
      </c>
      <c r="AA1352" s="26" t="s">
        <v>90</v>
      </c>
      <c r="AB1352" s="26" t="s">
        <v>75</v>
      </c>
      <c r="AC1352" s="128" t="s">
        <v>620</v>
      </c>
      <c r="AD1352" s="26" t="s">
        <v>73</v>
      </c>
      <c r="AE1352" s="72" t="str">
        <f>VLOOKUP(AD1352,cs_lookup!$A$2:$B$54,2,FALSE)</f>
        <v>X</v>
      </c>
    </row>
    <row r="1353" spans="1:31" x14ac:dyDescent="0.25">
      <c r="A1353" s="21">
        <v>0.23373335997874281</v>
      </c>
      <c r="B1353" s="21">
        <v>0.25441373775181142</v>
      </c>
      <c r="C1353" s="21">
        <v>0.46010663319970618</v>
      </c>
      <c r="D1353" s="22">
        <f t="shared" si="115"/>
        <v>4.2783794324051403</v>
      </c>
      <c r="E1353" s="23">
        <f t="shared" si="115"/>
        <v>3.9306053550281601</v>
      </c>
      <c r="F1353" s="23">
        <f t="shared" si="115"/>
        <v>2.1734092226528645</v>
      </c>
      <c r="G1353" s="125">
        <v>4.3798427751128077E-2</v>
      </c>
      <c r="H1353" s="8">
        <f t="shared" si="106"/>
        <v>1.0437984277511281</v>
      </c>
      <c r="I1353" s="5">
        <f t="shared" si="107"/>
        <v>4.0988559846971055</v>
      </c>
      <c r="J1353" s="5">
        <f t="shared" si="108"/>
        <v>3.7656747227495639</v>
      </c>
      <c r="K1353" s="5">
        <f t="shared" si="109"/>
        <v>2.0822116271390558</v>
      </c>
      <c r="L1353">
        <v>3.58</v>
      </c>
      <c r="M1353">
        <v>3.39</v>
      </c>
      <c r="N1353">
        <v>2.13</v>
      </c>
      <c r="O1353" s="5">
        <f t="shared" si="110"/>
        <v>3.7367983713490385</v>
      </c>
      <c r="P1353" s="5">
        <f t="shared" si="111"/>
        <v>3.5384766700763244</v>
      </c>
      <c r="Q1353" s="5">
        <f t="shared" si="112"/>
        <v>2.2232906511099029</v>
      </c>
      <c r="R1353" s="6">
        <f t="shared" si="116"/>
        <v>0.26760876574643377</v>
      </c>
      <c r="S1353" s="6">
        <f t="shared" si="116"/>
        <v>0.28260748713045214</v>
      </c>
      <c r="T1353" s="6">
        <f t="shared" si="116"/>
        <v>0.44978374712311397</v>
      </c>
      <c r="U1353">
        <f t="shared" si="117"/>
        <v>0.87341443889850456</v>
      </c>
      <c r="V1353">
        <f t="shared" si="117"/>
        <v>0.90023707558170096</v>
      </c>
      <c r="W1353">
        <f t="shared" si="117"/>
        <v>1.0229507761065597</v>
      </c>
      <c r="X1353" t="s">
        <v>479</v>
      </c>
      <c r="Y1353" t="s">
        <v>374</v>
      </c>
      <c r="Z1353" t="s">
        <v>275</v>
      </c>
      <c r="AA1353" s="26" t="s">
        <v>85</v>
      </c>
      <c r="AB1353" s="26" t="s">
        <v>79</v>
      </c>
      <c r="AC1353" s="128" t="s">
        <v>621</v>
      </c>
      <c r="AD1353" s="26" t="s">
        <v>79</v>
      </c>
      <c r="AE1353" s="72" t="str">
        <f>VLOOKUP(AD1353,cs_lookup!$A$2:$B$54,2,FALSE)</f>
        <v>2</v>
      </c>
    </row>
    <row r="1354" spans="1:31" x14ac:dyDescent="0.25">
      <c r="A1354" s="21">
        <v>0.57755447028468743</v>
      </c>
      <c r="B1354" s="21">
        <v>0.29430573808861632</v>
      </c>
      <c r="C1354" s="21">
        <v>0.12564559277439161</v>
      </c>
      <c r="D1354" s="22">
        <f t="shared" si="115"/>
        <v>1.7314384208767033</v>
      </c>
      <c r="E1354" s="23">
        <f t="shared" si="115"/>
        <v>3.3978270573130893</v>
      </c>
      <c r="F1354" s="23">
        <f t="shared" si="115"/>
        <v>7.9588943624596</v>
      </c>
      <c r="G1354" s="125">
        <v>4.3922756531616702E-2</v>
      </c>
      <c r="H1354" s="8">
        <f t="shared" si="106"/>
        <v>1.0439227565316167</v>
      </c>
      <c r="I1354" s="5">
        <f t="shared" si="107"/>
        <v>1.6585886360302409</v>
      </c>
      <c r="J1354" s="5">
        <f t="shared" si="108"/>
        <v>3.254864439014824</v>
      </c>
      <c r="K1354" s="5">
        <f t="shared" si="109"/>
        <v>7.624026119425392</v>
      </c>
      <c r="L1354">
        <v>2.85</v>
      </c>
      <c r="M1354">
        <v>3</v>
      </c>
      <c r="N1354">
        <v>2.78</v>
      </c>
      <c r="O1354" s="5">
        <f t="shared" si="110"/>
        <v>2.9751798561151075</v>
      </c>
      <c r="P1354" s="5">
        <f t="shared" si="111"/>
        <v>3.1317682695948501</v>
      </c>
      <c r="Q1354" s="5">
        <f t="shared" si="112"/>
        <v>2.9021052631578943</v>
      </c>
      <c r="R1354" s="6">
        <f t="shared" si="116"/>
        <v>0.33611413372022736</v>
      </c>
      <c r="S1354" s="6">
        <f t="shared" si="116"/>
        <v>0.31930842703421597</v>
      </c>
      <c r="T1354" s="6">
        <f t="shared" si="116"/>
        <v>0.34457743924555684</v>
      </c>
      <c r="U1354">
        <f t="shared" si="117"/>
        <v>1.7183284258002334</v>
      </c>
      <c r="V1354">
        <f t="shared" si="117"/>
        <v>0.92169737210562108</v>
      </c>
      <c r="W1354">
        <f t="shared" si="117"/>
        <v>0.36463673608315539</v>
      </c>
      <c r="X1354" t="s">
        <v>306</v>
      </c>
      <c r="Y1354" t="s">
        <v>304</v>
      </c>
      <c r="Z1354" t="s">
        <v>275</v>
      </c>
      <c r="AA1354" s="26" t="s">
        <v>84</v>
      </c>
      <c r="AB1354" s="26" t="s">
        <v>78</v>
      </c>
      <c r="AC1354" s="128" t="s">
        <v>621</v>
      </c>
      <c r="AD1354" s="26" t="s">
        <v>75</v>
      </c>
      <c r="AE1354" s="72" t="str">
        <f>VLOOKUP(AD1354,cs_lookup!$A$2:$B$54,2,FALSE)</f>
        <v>X</v>
      </c>
    </row>
    <row r="1355" spans="1:31" x14ac:dyDescent="0.25">
      <c r="A1355" s="21">
        <v>0.77462902717209836</v>
      </c>
      <c r="B1355" s="21">
        <v>0.20913080830937755</v>
      </c>
      <c r="C1355" s="21">
        <v>1.5184612155683799E-2</v>
      </c>
      <c r="D1355" s="22">
        <f t="shared" si="115"/>
        <v>1.2909405211042153</v>
      </c>
      <c r="E1355" s="23">
        <f t="shared" si="115"/>
        <v>4.781696241142293</v>
      </c>
      <c r="F1355" s="23">
        <f t="shared" si="115"/>
        <v>65.856143689892463</v>
      </c>
      <c r="G1355" s="125">
        <v>4.7117744154542507E-2</v>
      </c>
      <c r="H1355" s="8">
        <f t="shared" si="106"/>
        <v>1.0471177441545425</v>
      </c>
      <c r="I1355" s="5">
        <f t="shared" si="107"/>
        <v>1.2328513467666797</v>
      </c>
      <c r="J1355" s="5">
        <f t="shared" si="108"/>
        <v>4.5665315747305009</v>
      </c>
      <c r="K1355" s="5">
        <f t="shared" si="109"/>
        <v>62.892777872908297</v>
      </c>
      <c r="L1355">
        <v>1.9</v>
      </c>
      <c r="M1355">
        <v>3.45</v>
      </c>
      <c r="N1355">
        <v>4.33</v>
      </c>
      <c r="O1355" s="5">
        <f t="shared" si="110"/>
        <v>1.9895237138936306</v>
      </c>
      <c r="P1355" s="5">
        <f t="shared" si="111"/>
        <v>3.612556217333172</v>
      </c>
      <c r="Q1355" s="5">
        <f t="shared" si="112"/>
        <v>4.5340198321891689</v>
      </c>
      <c r="R1355" s="6">
        <f t="shared" si="116"/>
        <v>0.50263286283878128</v>
      </c>
      <c r="S1355" s="6">
        <f t="shared" si="116"/>
        <v>0.27681230127353168</v>
      </c>
      <c r="T1355" s="6">
        <f t="shared" si="116"/>
        <v>0.22055483588768693</v>
      </c>
      <c r="U1355">
        <f t="shared" si="117"/>
        <v>1.5411428190292433</v>
      </c>
      <c r="V1355">
        <f t="shared" si="117"/>
        <v>0.75549680179395362</v>
      </c>
      <c r="W1355">
        <f t="shared" si="117"/>
        <v>6.8847332657971078E-2</v>
      </c>
      <c r="X1355" t="s">
        <v>476</v>
      </c>
      <c r="Y1355" t="s">
        <v>309</v>
      </c>
      <c r="Z1355" t="s">
        <v>275</v>
      </c>
      <c r="AA1355" s="26" t="s">
        <v>84</v>
      </c>
      <c r="AB1355" s="26" t="s">
        <v>94</v>
      </c>
      <c r="AC1355" s="128" t="s">
        <v>621</v>
      </c>
      <c r="AD1355" s="26" t="s">
        <v>94</v>
      </c>
      <c r="AE1355" s="72" t="str">
        <f>VLOOKUP(AD1355,cs_lookup!$A$2:$B$54,2,FALSE)</f>
        <v>1</v>
      </c>
    </row>
    <row r="1356" spans="1:31" x14ac:dyDescent="0.25">
      <c r="A1356" s="21">
        <v>0.8623847184782949</v>
      </c>
      <c r="B1356" s="21">
        <v>0.10690494756470426</v>
      </c>
      <c r="C1356" s="21">
        <v>1.9754280198413486E-2</v>
      </c>
      <c r="D1356" s="22">
        <f t="shared" si="115"/>
        <v>1.159575278379853</v>
      </c>
      <c r="E1356" s="23">
        <f t="shared" si="115"/>
        <v>9.3541040221244174</v>
      </c>
      <c r="F1356" s="23">
        <f t="shared" si="115"/>
        <v>50.621940660754241</v>
      </c>
      <c r="G1356" s="125">
        <v>4.8067153673002183E-2</v>
      </c>
      <c r="H1356" s="8">
        <f t="shared" si="106"/>
        <v>1.0480671536730022</v>
      </c>
      <c r="I1356" s="5">
        <f t="shared" si="107"/>
        <v>1.1063940648421862</v>
      </c>
      <c r="J1356" s="5">
        <f t="shared" si="108"/>
        <v>8.9250998748911332</v>
      </c>
      <c r="K1356" s="5">
        <f t="shared" si="109"/>
        <v>48.300283510791452</v>
      </c>
      <c r="L1356">
        <v>1.66</v>
      </c>
      <c r="M1356">
        <v>3.93</v>
      </c>
      <c r="N1356">
        <v>5.23</v>
      </c>
      <c r="O1356" s="5">
        <f t="shared" si="110"/>
        <v>1.7397914750971835</v>
      </c>
      <c r="P1356" s="5">
        <f t="shared" si="111"/>
        <v>4.1189039139348989</v>
      </c>
      <c r="Q1356" s="5">
        <f t="shared" si="112"/>
        <v>5.4813912137098022</v>
      </c>
      <c r="R1356" s="6">
        <f t="shared" si="116"/>
        <v>0.5747815265873405</v>
      </c>
      <c r="S1356" s="6">
        <f t="shared" si="116"/>
        <v>0.24278303667556869</v>
      </c>
      <c r="T1356" s="6">
        <f t="shared" si="116"/>
        <v>0.18243543673709081</v>
      </c>
      <c r="U1356">
        <f t="shared" si="117"/>
        <v>1.5003695814626219</v>
      </c>
      <c r="V1356">
        <f t="shared" si="117"/>
        <v>0.44033120694326544</v>
      </c>
      <c r="W1356">
        <f t="shared" si="117"/>
        <v>0.10828093791274521</v>
      </c>
      <c r="X1356" t="s">
        <v>478</v>
      </c>
      <c r="Y1356" t="s">
        <v>284</v>
      </c>
      <c r="Z1356" t="s">
        <v>275</v>
      </c>
      <c r="AA1356" s="26" t="s">
        <v>84</v>
      </c>
      <c r="AB1356" s="26" t="s">
        <v>100</v>
      </c>
      <c r="AC1356" s="128" t="s">
        <v>622</v>
      </c>
      <c r="AD1356" s="26" t="s">
        <v>73</v>
      </c>
      <c r="AE1356" s="72" t="str">
        <f>VLOOKUP(AD1356,cs_lookup!$A$2:$B$54,2,FALSE)</f>
        <v>X</v>
      </c>
    </row>
    <row r="1357" spans="1:31" x14ac:dyDescent="0.25">
      <c r="A1357" s="124">
        <v>0.45305228811470749</v>
      </c>
      <c r="B1357" s="124">
        <v>0.2639403301835237</v>
      </c>
      <c r="C1357" s="124">
        <v>0.26628965509205088</v>
      </c>
      <c r="D1357" s="120">
        <f t="shared" si="115"/>
        <v>2.2072507439733133</v>
      </c>
      <c r="E1357" s="121">
        <f t="shared" si="115"/>
        <v>3.7887351254909674</v>
      </c>
      <c r="F1357" s="121">
        <f t="shared" si="115"/>
        <v>3.7553092314244068</v>
      </c>
      <c r="G1357" s="129">
        <v>2.3167424756691091E-2</v>
      </c>
      <c r="H1357" s="122">
        <f t="shared" si="106"/>
        <v>1.0231674247566911</v>
      </c>
      <c r="I1357" s="122">
        <f t="shared" si="107"/>
        <v>2.1572723002769529</v>
      </c>
      <c r="J1357" s="122">
        <f t="shared" si="108"/>
        <v>3.7029473708977076</v>
      </c>
      <c r="K1357" s="122">
        <f t="shared" si="109"/>
        <v>3.6702783342788869</v>
      </c>
      <c r="L1357" s="97">
        <v>3.95</v>
      </c>
      <c r="M1357" s="97">
        <v>3.17</v>
      </c>
      <c r="N1357" s="97">
        <v>2.2000000000000002</v>
      </c>
      <c r="O1357" s="122">
        <f t="shared" si="110"/>
        <v>4.0415113277889301</v>
      </c>
      <c r="P1357" s="122">
        <f t="shared" si="111"/>
        <v>3.2434407364787106</v>
      </c>
      <c r="Q1357" s="122">
        <f t="shared" si="112"/>
        <v>2.2509683344647207</v>
      </c>
      <c r="R1357" s="123">
        <f t="shared" si="116"/>
        <v>0.24743219031062072</v>
      </c>
      <c r="S1357" s="123">
        <f t="shared" si="116"/>
        <v>0.30831455890440124</v>
      </c>
      <c r="T1357" s="123">
        <f t="shared" si="116"/>
        <v>0.44425325078497807</v>
      </c>
      <c r="U1357" s="97">
        <f t="shared" si="117"/>
        <v>1.8310159544962845</v>
      </c>
      <c r="V1357" s="97">
        <f t="shared" si="117"/>
        <v>0.8560748189168822</v>
      </c>
      <c r="W1357" s="97">
        <f t="shared" si="117"/>
        <v>0.5994095814077387</v>
      </c>
      <c r="X1357" s="97" t="s">
        <v>513</v>
      </c>
      <c r="Y1357" s="97" t="s">
        <v>388</v>
      </c>
      <c r="Z1357" s="97" t="s">
        <v>279</v>
      </c>
      <c r="AA1357" s="117" t="s">
        <v>90</v>
      </c>
      <c r="AB1357" s="117" t="s">
        <v>75</v>
      </c>
      <c r="AC1357" s="130" t="s">
        <v>622</v>
      </c>
      <c r="AD1357" s="117" t="s">
        <v>73</v>
      </c>
      <c r="AE1357" s="72" t="str">
        <f>VLOOKUP(AD1357,cs_lookup!$A$2:$B$54,2,FALSE)</f>
        <v>X</v>
      </c>
    </row>
    <row r="1358" spans="1:31" x14ac:dyDescent="0.25">
      <c r="A1358" s="21">
        <v>0.42431929404682822</v>
      </c>
      <c r="B1358" s="21">
        <v>0.24802164866566118</v>
      </c>
      <c r="C1358" s="21">
        <v>0.30541704876607018</v>
      </c>
      <c r="D1358" s="22">
        <f t="shared" si="115"/>
        <v>2.3567158364701633</v>
      </c>
      <c r="E1358" s="23">
        <f t="shared" si="115"/>
        <v>4.0319061073092968</v>
      </c>
      <c r="F1358" s="23">
        <f t="shared" si="115"/>
        <v>3.2742114562371261</v>
      </c>
      <c r="G1358" s="125">
        <v>3.6129014786707492E-2</v>
      </c>
      <c r="H1358" s="8">
        <f t="shared" si="106"/>
        <v>1.0361290147867075</v>
      </c>
      <c r="I1358" s="5">
        <f t="shared" si="107"/>
        <v>2.2745389838883194</v>
      </c>
      <c r="J1358" s="5">
        <f t="shared" si="108"/>
        <v>3.8913166698061104</v>
      </c>
      <c r="K1358" s="5">
        <f t="shared" si="109"/>
        <v>3.160042243302239</v>
      </c>
      <c r="L1358">
        <v>1.67</v>
      </c>
      <c r="M1358">
        <v>3.95</v>
      </c>
      <c r="N1358">
        <v>5.43</v>
      </c>
      <c r="O1358" s="5">
        <f t="shared" si="110"/>
        <v>1.7303354546938015</v>
      </c>
      <c r="P1358" s="5">
        <f t="shared" si="111"/>
        <v>4.0927096084074952</v>
      </c>
      <c r="Q1358" s="5">
        <f t="shared" si="112"/>
        <v>5.6261805502918216</v>
      </c>
      <c r="R1358" s="6">
        <f t="shared" si="116"/>
        <v>0.5779226203146598</v>
      </c>
      <c r="S1358" s="6">
        <f t="shared" si="116"/>
        <v>0.24433690529759028</v>
      </c>
      <c r="T1358" s="6">
        <f t="shared" si="116"/>
        <v>0.17774047438774987</v>
      </c>
      <c r="U1358">
        <f t="shared" si="117"/>
        <v>0.73421471859987142</v>
      </c>
      <c r="V1358">
        <f t="shared" si="117"/>
        <v>1.0150805845870194</v>
      </c>
      <c r="W1358">
        <f t="shared" si="117"/>
        <v>1.7183314594951928</v>
      </c>
      <c r="X1358" t="s">
        <v>390</v>
      </c>
      <c r="Y1358" t="s">
        <v>394</v>
      </c>
      <c r="Z1358" t="s">
        <v>279</v>
      </c>
      <c r="AA1358" s="26" t="s">
        <v>84</v>
      </c>
      <c r="AB1358" s="26" t="s">
        <v>86</v>
      </c>
      <c r="AC1358" s="80" t="s">
        <v>622</v>
      </c>
      <c r="AD1358" s="26" t="s">
        <v>78</v>
      </c>
      <c r="AE1358" s="72" t="str">
        <f>VLOOKUP(AD1358,cs_lookup!$A$2:$B$54,2,FALSE)</f>
        <v>1</v>
      </c>
    </row>
    <row r="1359" spans="1:31" x14ac:dyDescent="0.25">
      <c r="A1359" s="21">
        <v>0.16859750949298061</v>
      </c>
      <c r="B1359" s="21">
        <v>0.21254259635550241</v>
      </c>
      <c r="C1359" s="21">
        <v>0.54377418468668826</v>
      </c>
      <c r="D1359" s="22">
        <f t="shared" si="115"/>
        <v>5.9312857171335267</v>
      </c>
      <c r="E1359" s="23">
        <f t="shared" si="115"/>
        <v>4.7049392316982086</v>
      </c>
      <c r="F1359" s="23">
        <f t="shared" si="115"/>
        <v>1.838998665551179</v>
      </c>
      <c r="G1359" s="125">
        <v>3.2513585705075121E-2</v>
      </c>
      <c r="H1359" s="8">
        <f t="shared" si="106"/>
        <v>1.0325135857050751</v>
      </c>
      <c r="I1359" s="5">
        <f t="shared" si="107"/>
        <v>5.7445110643103208</v>
      </c>
      <c r="J1359" s="5">
        <f t="shared" si="108"/>
        <v>4.5567819124484785</v>
      </c>
      <c r="K1359" s="5">
        <f t="shared" si="109"/>
        <v>1.7810890733174978</v>
      </c>
      <c r="L1359">
        <v>3.3</v>
      </c>
      <c r="M1359">
        <v>3.29</v>
      </c>
      <c r="N1359">
        <v>2.35</v>
      </c>
      <c r="O1359" s="5">
        <f t="shared" si="110"/>
        <v>3.4072948328267478</v>
      </c>
      <c r="P1359" s="5">
        <f t="shared" si="111"/>
        <v>3.396969696969697</v>
      </c>
      <c r="Q1359" s="5">
        <f t="shared" si="112"/>
        <v>2.4264069264069268</v>
      </c>
      <c r="R1359" s="6">
        <f t="shared" si="116"/>
        <v>0.29348795718108828</v>
      </c>
      <c r="S1359" s="6">
        <f t="shared" si="116"/>
        <v>0.2943800178412132</v>
      </c>
      <c r="T1359" s="6">
        <f t="shared" si="116"/>
        <v>0.41213202497769841</v>
      </c>
      <c r="U1359">
        <f t="shared" si="117"/>
        <v>0.57446142292289137</v>
      </c>
      <c r="V1359">
        <f t="shared" si="117"/>
        <v>0.7220007591349038</v>
      </c>
      <c r="W1359">
        <f t="shared" si="117"/>
        <v>1.3194174481250596</v>
      </c>
      <c r="X1359" t="s">
        <v>386</v>
      </c>
      <c r="Y1359" t="s">
        <v>318</v>
      </c>
      <c r="Z1359" t="s">
        <v>279</v>
      </c>
      <c r="AA1359" s="26" t="s">
        <v>85</v>
      </c>
      <c r="AB1359" s="26" t="s">
        <v>79</v>
      </c>
      <c r="AC1359" s="128" t="s">
        <v>623</v>
      </c>
      <c r="AD1359" s="26" t="s">
        <v>73</v>
      </c>
      <c r="AE1359" s="72" t="str">
        <f>VLOOKUP(AD1359,cs_lookup!$A$2:$B$54,2,FALSE)</f>
        <v>X</v>
      </c>
    </row>
    <row r="1360" spans="1:31" x14ac:dyDescent="0.25">
      <c r="A1360" s="21">
        <v>0.84220995805796861</v>
      </c>
      <c r="B1360" s="21">
        <v>0.10898997937049258</v>
      </c>
      <c r="C1360" s="21">
        <v>3.2261479417403545E-2</v>
      </c>
      <c r="D1360" s="22">
        <f t="shared" si="115"/>
        <v>1.1873523821849312</v>
      </c>
      <c r="E1360" s="23">
        <f t="shared" si="115"/>
        <v>9.1751554204875383</v>
      </c>
      <c r="F1360" s="23">
        <f t="shared" si="115"/>
        <v>30.996718627247677</v>
      </c>
      <c r="G1360" s="125">
        <v>3.6597246015539708E-2</v>
      </c>
      <c r="H1360" s="8">
        <f t="shared" si="106"/>
        <v>1.0365972460155397</v>
      </c>
      <c r="I1360" s="5">
        <f t="shared" si="107"/>
        <v>1.1454326998734199</v>
      </c>
      <c r="J1360" s="5">
        <f t="shared" si="108"/>
        <v>8.8512249629785273</v>
      </c>
      <c r="K1360" s="5">
        <f t="shared" si="109"/>
        <v>29.902374086360446</v>
      </c>
      <c r="L1360">
        <v>1.47</v>
      </c>
      <c r="M1360">
        <v>4.3899999999999997</v>
      </c>
      <c r="N1360">
        <v>7.78</v>
      </c>
      <c r="O1360" s="5">
        <f t="shared" si="110"/>
        <v>1.5237979516428433</v>
      </c>
      <c r="P1360" s="5">
        <f t="shared" si="111"/>
        <v>4.5506619100082188</v>
      </c>
      <c r="Q1360" s="5">
        <f t="shared" si="112"/>
        <v>8.0647265740008987</v>
      </c>
      <c r="R1360" s="6">
        <f t="shared" si="116"/>
        <v>0.65625498375416236</v>
      </c>
      <c r="S1360" s="6">
        <f t="shared" si="116"/>
        <v>0.21974825196323888</v>
      </c>
      <c r="T1360" s="6">
        <f t="shared" si="116"/>
        <v>0.1239967642825988</v>
      </c>
      <c r="U1360">
        <f t="shared" si="117"/>
        <v>1.2833578089419375</v>
      </c>
      <c r="V1360">
        <f t="shared" si="117"/>
        <v>0.49597654769388211</v>
      </c>
      <c r="W1360">
        <f t="shared" si="117"/>
        <v>0.26018001037411742</v>
      </c>
      <c r="X1360" t="s">
        <v>385</v>
      </c>
      <c r="Y1360" t="s">
        <v>393</v>
      </c>
      <c r="Z1360" t="s">
        <v>279</v>
      </c>
      <c r="AA1360" s="26" t="s">
        <v>84</v>
      </c>
      <c r="AB1360" s="26" t="s">
        <v>100</v>
      </c>
      <c r="AC1360" s="128" t="s">
        <v>623</v>
      </c>
      <c r="AD1360" s="26" t="s">
        <v>89</v>
      </c>
      <c r="AE1360" s="72" t="str">
        <f>VLOOKUP(AD1360,cs_lookup!$A$2:$B$54,2,FALSE)</f>
        <v>1</v>
      </c>
    </row>
    <row r="1361" spans="1:31" x14ac:dyDescent="0.25">
      <c r="A1361" s="21">
        <v>8.950691286207324E-2</v>
      </c>
      <c r="B1361" s="21">
        <v>0.19814822665591417</v>
      </c>
      <c r="C1361" s="21">
        <v>0.60506395523629153</v>
      </c>
      <c r="D1361" s="22">
        <f t="shared" si="115"/>
        <v>11.172321422156097</v>
      </c>
      <c r="E1361" s="23">
        <f t="shared" si="115"/>
        <v>5.0467269724119577</v>
      </c>
      <c r="F1361" s="23">
        <f t="shared" si="115"/>
        <v>1.6527178513046226</v>
      </c>
      <c r="G1361" s="125">
        <v>3.3848200163505204E-2</v>
      </c>
      <c r="H1361" s="8">
        <f t="shared" si="106"/>
        <v>1.0338482001635052</v>
      </c>
      <c r="I1361" s="5">
        <f t="shared" si="107"/>
        <v>10.80653950975508</v>
      </c>
      <c r="J1361" s="5">
        <f t="shared" si="108"/>
        <v>4.8814970820801422</v>
      </c>
      <c r="K1361" s="5">
        <f t="shared" si="109"/>
        <v>1.598607852722713</v>
      </c>
      <c r="L1361">
        <v>3.61</v>
      </c>
      <c r="M1361">
        <v>3.48</v>
      </c>
      <c r="N1361">
        <v>2.13</v>
      </c>
      <c r="O1361" s="5">
        <f t="shared" si="110"/>
        <v>3.7321920025902537</v>
      </c>
      <c r="P1361" s="5">
        <f t="shared" si="111"/>
        <v>3.5977917365689982</v>
      </c>
      <c r="Q1361" s="5">
        <f t="shared" si="112"/>
        <v>2.202096666348266</v>
      </c>
      <c r="R1361" s="6">
        <f t="shared" si="116"/>
        <v>0.26793905546819935</v>
      </c>
      <c r="S1361" s="6">
        <f t="shared" si="116"/>
        <v>0.27794827305752862</v>
      </c>
      <c r="T1361" s="6">
        <f t="shared" si="116"/>
        <v>0.45411267147427214</v>
      </c>
      <c r="U1361">
        <f t="shared" si="117"/>
        <v>0.33405698436037246</v>
      </c>
      <c r="V1361">
        <f t="shared" si="117"/>
        <v>0.71289605247844889</v>
      </c>
      <c r="W1361">
        <f t="shared" si="117"/>
        <v>1.3324093187533339</v>
      </c>
      <c r="X1361" t="s">
        <v>483</v>
      </c>
      <c r="Y1361" t="s">
        <v>391</v>
      </c>
      <c r="Z1361" t="s">
        <v>279</v>
      </c>
      <c r="AA1361" s="26" t="s">
        <v>85</v>
      </c>
      <c r="AB1361" s="26" t="s">
        <v>79</v>
      </c>
      <c r="AC1361" s="128" t="s">
        <v>623</v>
      </c>
      <c r="AD1361" s="26" t="s">
        <v>75</v>
      </c>
      <c r="AE1361" s="72" t="str">
        <f>VLOOKUP(AD1361,cs_lookup!$A$2:$B$54,2,FALSE)</f>
        <v>X</v>
      </c>
    </row>
    <row r="1362" spans="1:31" x14ac:dyDescent="0.25">
      <c r="A1362" s="21">
        <v>0.54684874636899927</v>
      </c>
      <c r="B1362" s="21">
        <v>0.24611723402431623</v>
      </c>
      <c r="C1362" s="21">
        <v>0.1975994645908655</v>
      </c>
      <c r="D1362" s="22">
        <f t="shared" si="115"/>
        <v>1.8286592163552773</v>
      </c>
      <c r="E1362" s="23">
        <f t="shared" si="115"/>
        <v>4.0631043330399228</v>
      </c>
      <c r="F1362" s="23">
        <f t="shared" si="115"/>
        <v>5.0607424573266142</v>
      </c>
      <c r="G1362" s="125">
        <v>3.5589057367641841E-2</v>
      </c>
      <c r="H1362" s="8">
        <f t="shared" si="106"/>
        <v>1.0355890573676418</v>
      </c>
      <c r="I1362" s="5">
        <f t="shared" si="107"/>
        <v>1.765815506976808</v>
      </c>
      <c r="J1362" s="5">
        <f t="shared" si="108"/>
        <v>3.9234716745345932</v>
      </c>
      <c r="K1362" s="5">
        <f t="shared" si="109"/>
        <v>4.8868249633599721</v>
      </c>
      <c r="L1362">
        <v>1.32</v>
      </c>
      <c r="M1362">
        <v>5.51</v>
      </c>
      <c r="N1362">
        <v>10.36</v>
      </c>
      <c r="O1362" s="5">
        <f t="shared" si="110"/>
        <v>1.3669775557252872</v>
      </c>
      <c r="P1362" s="5">
        <f t="shared" si="111"/>
        <v>5.7060957060957067</v>
      </c>
      <c r="Q1362" s="5">
        <f t="shared" si="112"/>
        <v>10.728702634328769</v>
      </c>
      <c r="R1362" s="6">
        <f t="shared" si="116"/>
        <v>0.73154090629485335</v>
      </c>
      <c r="S1362" s="6">
        <f t="shared" si="116"/>
        <v>0.17525117900348572</v>
      </c>
      <c r="T1362" s="6">
        <f t="shared" si="116"/>
        <v>9.3207914701660857E-2</v>
      </c>
      <c r="U1362">
        <f t="shared" si="117"/>
        <v>0.74752996266293226</v>
      </c>
      <c r="V1362">
        <f t="shared" si="117"/>
        <v>1.404368492262303</v>
      </c>
      <c r="W1362">
        <f t="shared" si="117"/>
        <v>2.119985896297973</v>
      </c>
      <c r="X1362" t="s">
        <v>387</v>
      </c>
      <c r="Y1362" t="s">
        <v>482</v>
      </c>
      <c r="Z1362" t="s">
        <v>279</v>
      </c>
      <c r="AA1362" s="26" t="s">
        <v>84</v>
      </c>
      <c r="AB1362" s="26" t="s">
        <v>86</v>
      </c>
      <c r="AC1362" s="128" t="s">
        <v>623</v>
      </c>
      <c r="AD1362" s="26" t="s">
        <v>89</v>
      </c>
      <c r="AE1362" s="72" t="str">
        <f>VLOOKUP(AD1362,cs_lookup!$A$2:$B$54,2,FALSE)</f>
        <v>1</v>
      </c>
    </row>
    <row r="1363" spans="1:31" x14ac:dyDescent="0.25">
      <c r="A1363" s="21">
        <v>0.70244154516617752</v>
      </c>
      <c r="B1363" s="21">
        <v>0.21235355553597526</v>
      </c>
      <c r="C1363" s="21">
        <v>8.3308822181697578E-2</v>
      </c>
      <c r="D1363" s="22">
        <f t="shared" si="115"/>
        <v>1.4236060023520229</v>
      </c>
      <c r="E1363" s="23">
        <f t="shared" si="115"/>
        <v>4.7091276502341772</v>
      </c>
      <c r="F1363" s="23">
        <f t="shared" si="115"/>
        <v>12.003530644317447</v>
      </c>
      <c r="G1363" s="125">
        <v>3.4586133371682148E-2</v>
      </c>
      <c r="H1363" s="8">
        <f t="shared" si="106"/>
        <v>1.0345861333716821</v>
      </c>
      <c r="I1363" s="5">
        <f t="shared" si="107"/>
        <v>1.3760149652427081</v>
      </c>
      <c r="J1363" s="5">
        <f t="shared" si="108"/>
        <v>4.5517018818793611</v>
      </c>
      <c r="K1363" s="5">
        <f t="shared" si="109"/>
        <v>11.602253555437029</v>
      </c>
      <c r="L1363">
        <v>1.96</v>
      </c>
      <c r="M1363">
        <v>3.62</v>
      </c>
      <c r="N1363">
        <v>4.03</v>
      </c>
      <c r="O1363" s="5">
        <f t="shared" si="110"/>
        <v>2.0277888214084969</v>
      </c>
      <c r="P1363" s="5">
        <f t="shared" si="111"/>
        <v>3.7452018028054894</v>
      </c>
      <c r="Q1363" s="5">
        <f t="shared" si="112"/>
        <v>4.1693821174878796</v>
      </c>
      <c r="R1363" s="6">
        <f t="shared" si="116"/>
        <v>0.4931479991616694</v>
      </c>
      <c r="S1363" s="6">
        <f t="shared" si="116"/>
        <v>0.26700830893836242</v>
      </c>
      <c r="T1363" s="6">
        <f t="shared" si="116"/>
        <v>0.23984369189996821</v>
      </c>
      <c r="U1363">
        <f t="shared" si="117"/>
        <v>1.4244031129808867</v>
      </c>
      <c r="V1363">
        <f t="shared" si="117"/>
        <v>0.79530691902549011</v>
      </c>
      <c r="W1363">
        <f t="shared" si="117"/>
        <v>0.34734631343334749</v>
      </c>
      <c r="X1363" t="s">
        <v>389</v>
      </c>
      <c r="Y1363" t="s">
        <v>316</v>
      </c>
      <c r="Z1363" t="s">
        <v>279</v>
      </c>
      <c r="AA1363" s="26" t="s">
        <v>84</v>
      </c>
      <c r="AB1363" s="26" t="s">
        <v>94</v>
      </c>
      <c r="AC1363" s="128" t="s">
        <v>624</v>
      </c>
      <c r="AD1363" s="26" t="s">
        <v>78</v>
      </c>
      <c r="AE1363" s="72" t="str">
        <f>VLOOKUP(AD1363,cs_lookup!$A$2:$B$54,2,FALSE)</f>
        <v>1</v>
      </c>
    </row>
    <row r="1364" spans="1:31" x14ac:dyDescent="0.25">
      <c r="A1364" s="21">
        <v>0.33308014767742727</v>
      </c>
      <c r="B1364" s="21">
        <v>0.26577726504726257</v>
      </c>
      <c r="C1364" s="21">
        <v>0.36895827183875818</v>
      </c>
      <c r="D1364" s="22">
        <f t="shared" si="115"/>
        <v>3.0022804029991419</v>
      </c>
      <c r="E1364" s="23">
        <f t="shared" si="115"/>
        <v>3.7625490646168411</v>
      </c>
      <c r="F1364" s="23">
        <f t="shared" si="115"/>
        <v>2.7103335968491828</v>
      </c>
      <c r="G1364" s="125">
        <v>3.6238793457936902E-2</v>
      </c>
      <c r="H1364" s="8">
        <f t="shared" si="106"/>
        <v>1.0362387934579369</v>
      </c>
      <c r="I1364" s="5">
        <f t="shared" si="107"/>
        <v>2.8972862451718382</v>
      </c>
      <c r="J1364" s="5">
        <f t="shared" si="108"/>
        <v>3.6309671944062099</v>
      </c>
      <c r="K1364" s="5">
        <f t="shared" si="109"/>
        <v>2.6155492478763303</v>
      </c>
      <c r="L1364">
        <v>1.86</v>
      </c>
      <c r="M1364">
        <v>3.34</v>
      </c>
      <c r="N1364">
        <v>5.0199999999999996</v>
      </c>
      <c r="O1364" s="5">
        <f t="shared" si="110"/>
        <v>1.9274041558317627</v>
      </c>
      <c r="P1364" s="5">
        <f t="shared" si="111"/>
        <v>3.4610375701495091</v>
      </c>
      <c r="Q1364" s="5">
        <f t="shared" si="112"/>
        <v>5.201918743158843</v>
      </c>
      <c r="R1364" s="6">
        <f t="shared" si="116"/>
        <v>0.51883254322882499</v>
      </c>
      <c r="S1364" s="6">
        <f t="shared" si="116"/>
        <v>0.28893069772623192</v>
      </c>
      <c r="T1364" s="6">
        <f t="shared" si="116"/>
        <v>0.19223675904494314</v>
      </c>
      <c r="U1364">
        <f t="shared" si="117"/>
        <v>0.64198006085853054</v>
      </c>
      <c r="V1364">
        <f t="shared" si="117"/>
        <v>0.91986509962015961</v>
      </c>
      <c r="W1364">
        <f t="shared" si="117"/>
        <v>1.9192909497215316</v>
      </c>
      <c r="X1364" t="s">
        <v>514</v>
      </c>
      <c r="Y1364" t="s">
        <v>319</v>
      </c>
      <c r="Z1364" t="s">
        <v>279</v>
      </c>
      <c r="AA1364" s="26" t="s">
        <v>90</v>
      </c>
      <c r="AB1364" s="26" t="s">
        <v>75</v>
      </c>
      <c r="AC1364" s="128" t="s">
        <v>624</v>
      </c>
      <c r="AD1364" s="26" t="s">
        <v>78</v>
      </c>
      <c r="AE1364" s="72" t="str">
        <f>VLOOKUP(AD1364,cs_lookup!$A$2:$B$54,2,FALSE)</f>
        <v>1</v>
      </c>
    </row>
    <row r="1365" spans="1:31" x14ac:dyDescent="0.25">
      <c r="A1365" s="21">
        <v>0.53974829773640998</v>
      </c>
      <c r="B1365" s="21">
        <v>0.24625327597240124</v>
      </c>
      <c r="C1365" s="21">
        <v>0.20391758822854217</v>
      </c>
      <c r="D1365" s="22">
        <f t="shared" si="115"/>
        <v>1.85271543086618</v>
      </c>
      <c r="E1365" s="23">
        <f t="shared" si="115"/>
        <v>4.0608596821756588</v>
      </c>
      <c r="F1365" s="23">
        <f t="shared" si="115"/>
        <v>4.9039418751816664</v>
      </c>
      <c r="G1365" s="125">
        <v>3.3500618260385195E-2</v>
      </c>
      <c r="H1365" s="8">
        <f t="shared" si="106"/>
        <v>1.0335006182603852</v>
      </c>
      <c r="I1365" s="5">
        <f t="shared" si="107"/>
        <v>1.7926602056462415</v>
      </c>
      <c r="J1365" s="5">
        <f t="shared" si="108"/>
        <v>3.9292281111655281</v>
      </c>
      <c r="K1365" s="5">
        <f t="shared" si="109"/>
        <v>4.7449820431032803</v>
      </c>
      <c r="L1365">
        <v>1.93</v>
      </c>
      <c r="M1365">
        <v>3.49</v>
      </c>
      <c r="N1365">
        <v>4.37</v>
      </c>
      <c r="O1365" s="5">
        <f t="shared" si="110"/>
        <v>1.9946561932425433</v>
      </c>
      <c r="P1365" s="5">
        <f t="shared" si="111"/>
        <v>3.6069171577287444</v>
      </c>
      <c r="Q1365" s="5">
        <f t="shared" si="112"/>
        <v>4.5163977017978834</v>
      </c>
      <c r="R1365" s="6">
        <f t="shared" si="116"/>
        <v>0.50133953078619775</v>
      </c>
      <c r="S1365" s="6">
        <f t="shared" si="116"/>
        <v>0.27724507003362792</v>
      </c>
      <c r="T1365" s="6">
        <f t="shared" si="116"/>
        <v>0.22141539918017428</v>
      </c>
      <c r="U1365">
        <f t="shared" si="117"/>
        <v>1.0766122848720505</v>
      </c>
      <c r="V1365">
        <f t="shared" si="117"/>
        <v>0.88821516625176555</v>
      </c>
      <c r="W1365">
        <f t="shared" si="117"/>
        <v>0.92097292683155507</v>
      </c>
      <c r="X1365" t="s">
        <v>392</v>
      </c>
      <c r="Y1365" t="s">
        <v>317</v>
      </c>
      <c r="Z1365" t="s">
        <v>279</v>
      </c>
      <c r="AA1365" s="26" t="s">
        <v>84</v>
      </c>
      <c r="AB1365" s="26" t="s">
        <v>86</v>
      </c>
      <c r="AC1365" s="128" t="s">
        <v>624</v>
      </c>
      <c r="AD1365" s="26" t="s">
        <v>89</v>
      </c>
      <c r="AE1365" s="72" t="str">
        <f>VLOOKUP(AD1365,cs_lookup!$A$2:$B$54,2,FALSE)</f>
        <v>1</v>
      </c>
    </row>
    <row r="1366" spans="1:31" x14ac:dyDescent="0.25">
      <c r="A1366" s="21">
        <v>0.45031011399037418</v>
      </c>
      <c r="B1366" s="21">
        <v>0.31698404054950674</v>
      </c>
      <c r="C1366" s="21">
        <v>0.22321061209594484</v>
      </c>
      <c r="D1366" s="22">
        <f t="shared" si="115"/>
        <v>2.2206918497535146</v>
      </c>
      <c r="E1366" s="23">
        <f t="shared" si="115"/>
        <v>3.1547329583737183</v>
      </c>
      <c r="F1366" s="23">
        <f t="shared" si="115"/>
        <v>4.4800737322030191</v>
      </c>
      <c r="G1366" s="125">
        <v>3.3289596450382541E-2</v>
      </c>
      <c r="H1366" s="8">
        <f t="shared" si="106"/>
        <v>1.0332895964503825</v>
      </c>
      <c r="I1366" s="5">
        <f t="shared" si="107"/>
        <v>2.1491475936486406</v>
      </c>
      <c r="J1366" s="5">
        <f t="shared" si="108"/>
        <v>3.0530966044863348</v>
      </c>
      <c r="K1366" s="5">
        <f t="shared" si="109"/>
        <v>4.3357387392588027</v>
      </c>
      <c r="L1366">
        <v>2.2799999999999998</v>
      </c>
      <c r="M1366">
        <v>3.01</v>
      </c>
      <c r="N1366">
        <v>3.81</v>
      </c>
      <c r="O1366" s="5">
        <f t="shared" si="110"/>
        <v>2.355900279906872</v>
      </c>
      <c r="P1366" s="5">
        <f t="shared" si="111"/>
        <v>3.1102016853156513</v>
      </c>
      <c r="Q1366" s="5">
        <f t="shared" si="112"/>
        <v>3.9368333624759577</v>
      </c>
      <c r="R1366" s="6">
        <f t="shared" si="116"/>
        <v>0.42446618327984992</v>
      </c>
      <c r="S1366" s="6">
        <f t="shared" si="116"/>
        <v>0.32152255743457064</v>
      </c>
      <c r="T1366" s="6">
        <f t="shared" si="116"/>
        <v>0.25401125928557944</v>
      </c>
      <c r="U1366">
        <f t="shared" si="117"/>
        <v>1.0608857235948179</v>
      </c>
      <c r="V1366">
        <f t="shared" si="117"/>
        <v>0.98588429713524062</v>
      </c>
      <c r="W1366">
        <f t="shared" si="117"/>
        <v>0.87874298455799527</v>
      </c>
      <c r="X1366" t="s">
        <v>513</v>
      </c>
      <c r="Y1366" t="s">
        <v>480</v>
      </c>
      <c r="Z1366" t="s">
        <v>279</v>
      </c>
      <c r="AA1366" s="26" t="s">
        <v>90</v>
      </c>
      <c r="AB1366" s="26" t="s">
        <v>75</v>
      </c>
      <c r="AC1366" s="128" t="s">
        <v>624</v>
      </c>
      <c r="AD1366" s="26" t="s">
        <v>78</v>
      </c>
      <c r="AE1366" s="72" t="str">
        <f>VLOOKUP(AD1366,cs_lookup!$A$2:$B$54,2,FALSE)</f>
        <v>1</v>
      </c>
    </row>
    <row r="1367" spans="1:31" x14ac:dyDescent="0.25">
      <c r="A1367" s="21">
        <v>0.50813608406797273</v>
      </c>
      <c r="B1367" s="21">
        <v>0.35418085121206905</v>
      </c>
      <c r="C1367" s="21">
        <v>0.13542993704636572</v>
      </c>
      <c r="D1367" s="22">
        <f t="shared" si="115"/>
        <v>1.9679767514133699</v>
      </c>
      <c r="E1367" s="23">
        <f t="shared" si="115"/>
        <v>2.8234163325821382</v>
      </c>
      <c r="F1367" s="23">
        <f t="shared" si="115"/>
        <v>7.383891787955573</v>
      </c>
      <c r="G1367" s="125">
        <v>3.579362776031747E-2</v>
      </c>
      <c r="H1367" s="8">
        <f t="shared" si="106"/>
        <v>1.0357936277603175</v>
      </c>
      <c r="I1367" s="5">
        <f t="shared" si="107"/>
        <v>1.899969934810952</v>
      </c>
      <c r="J1367" s="5">
        <f t="shared" si="108"/>
        <v>2.7258483320535318</v>
      </c>
      <c r="K1367" s="5">
        <f t="shared" si="109"/>
        <v>7.1287287255489904</v>
      </c>
      <c r="L1367">
        <v>1.84</v>
      </c>
      <c r="M1367">
        <v>3.56</v>
      </c>
      <c r="N1367">
        <v>4.7300000000000004</v>
      </c>
      <c r="O1367" s="5">
        <f t="shared" si="110"/>
        <v>1.9058602750789841</v>
      </c>
      <c r="P1367" s="5">
        <f t="shared" si="111"/>
        <v>3.6874253148267302</v>
      </c>
      <c r="Q1367" s="5">
        <f t="shared" si="112"/>
        <v>4.8993038593063023</v>
      </c>
      <c r="R1367" s="6">
        <f t="shared" si="116"/>
        <v>0.52469743615310793</v>
      </c>
      <c r="S1367" s="6">
        <f t="shared" si="116"/>
        <v>0.27119193329261759</v>
      </c>
      <c r="T1367" s="6">
        <f t="shared" si="116"/>
        <v>0.2041106305542745</v>
      </c>
      <c r="U1367">
        <f t="shared" si="117"/>
        <v>0.96843637695934437</v>
      </c>
      <c r="V1367">
        <f t="shared" si="117"/>
        <v>1.3060154367862631</v>
      </c>
      <c r="W1367">
        <f t="shared" si="117"/>
        <v>0.66351241323686905</v>
      </c>
      <c r="X1367" t="s">
        <v>388</v>
      </c>
      <c r="Y1367" t="s">
        <v>481</v>
      </c>
      <c r="Z1367" t="s">
        <v>279</v>
      </c>
      <c r="AA1367" s="26" t="s">
        <v>84</v>
      </c>
      <c r="AB1367" s="26" t="s">
        <v>78</v>
      </c>
      <c r="AC1367" s="128" t="s">
        <v>624</v>
      </c>
      <c r="AD1367" s="26" t="s">
        <v>75</v>
      </c>
      <c r="AE1367" s="72" t="str">
        <f>VLOOKUP(AD1367,cs_lookup!$A$2:$B$54,2,FALSE)</f>
        <v>X</v>
      </c>
    </row>
    <row r="1368" spans="1:31" x14ac:dyDescent="0.25">
      <c r="A1368" s="124">
        <v>0.71171529149215929</v>
      </c>
      <c r="B1368" s="124">
        <v>0.19029071189212546</v>
      </c>
      <c r="C1368" s="124">
        <v>9.449533604351032E-2</v>
      </c>
      <c r="D1368" s="120">
        <f t="shared" si="115"/>
        <v>1.4050562239620177</v>
      </c>
      <c r="E1368" s="121">
        <f t="shared" si="115"/>
        <v>5.255117236446587</v>
      </c>
      <c r="F1368" s="121">
        <f t="shared" si="115"/>
        <v>10.582532872728773</v>
      </c>
      <c r="G1368" s="129">
        <v>3.335083635839875E-2</v>
      </c>
      <c r="H1368" s="122">
        <f t="shared" si="106"/>
        <v>1.0333508363583987</v>
      </c>
      <c r="I1368" s="122">
        <f t="shared" si="107"/>
        <v>1.3597087983337151</v>
      </c>
      <c r="J1368" s="122">
        <f t="shared" si="108"/>
        <v>5.0855111851130745</v>
      </c>
      <c r="K1368" s="122">
        <f t="shared" si="109"/>
        <v>10.240987378519348</v>
      </c>
      <c r="L1368" s="97">
        <v>2.23</v>
      </c>
      <c r="M1368" s="97">
        <v>3.37</v>
      </c>
      <c r="N1368" s="97">
        <v>3.47</v>
      </c>
      <c r="O1368" s="122">
        <f t="shared" si="110"/>
        <v>2.3043723650792294</v>
      </c>
      <c r="P1368" s="122">
        <f t="shared" si="111"/>
        <v>3.4823923185278041</v>
      </c>
      <c r="Q1368" s="122">
        <f t="shared" si="112"/>
        <v>3.5857274021636441</v>
      </c>
      <c r="R1368" s="123">
        <f t="shared" si="116"/>
        <v>0.43395764293745892</v>
      </c>
      <c r="S1368" s="123">
        <f t="shared" si="116"/>
        <v>0.28715891505950547</v>
      </c>
      <c r="T1368" s="123">
        <f t="shared" si="116"/>
        <v>0.27888344200303555</v>
      </c>
      <c r="U1368" s="97">
        <f t="shared" si="117"/>
        <v>1.6400570495188398</v>
      </c>
      <c r="V1368" s="97">
        <f t="shared" si="117"/>
        <v>0.66266691338032513</v>
      </c>
      <c r="W1368" s="97">
        <f t="shared" si="117"/>
        <v>0.33883451582787677</v>
      </c>
      <c r="X1368" s="97" t="s">
        <v>529</v>
      </c>
      <c r="Y1368" s="97" t="s">
        <v>488</v>
      </c>
      <c r="Z1368" s="97" t="s">
        <v>274</v>
      </c>
      <c r="AA1368" s="117" t="s">
        <v>84</v>
      </c>
      <c r="AB1368" s="117" t="s">
        <v>86</v>
      </c>
      <c r="AC1368" s="130" t="s">
        <v>625</v>
      </c>
      <c r="AD1368" s="117" t="s">
        <v>75</v>
      </c>
      <c r="AE1368" s="72" t="str">
        <f>VLOOKUP(AD1368,cs_lookup!$A$2:$B$54,2,FALSE)</f>
        <v>X</v>
      </c>
    </row>
    <row r="1369" spans="1:31" x14ac:dyDescent="0.25">
      <c r="A1369" s="21">
        <v>0.54177272633698992</v>
      </c>
      <c r="B1369" s="21">
        <v>0.32179080851148872</v>
      </c>
      <c r="C1369" s="21">
        <v>0.13388073904936129</v>
      </c>
      <c r="D1369" s="22">
        <f t="shared" si="115"/>
        <v>1.8457924354390378</v>
      </c>
      <c r="E1369" s="23">
        <f t="shared" si="115"/>
        <v>3.1076089606962705</v>
      </c>
      <c r="F1369" s="23">
        <f t="shared" si="115"/>
        <v>7.4693343277056758</v>
      </c>
      <c r="G1369" s="125">
        <v>3.6843797461070915E-2</v>
      </c>
      <c r="H1369" s="8">
        <f t="shared" si="106"/>
        <v>1.0368437974610709</v>
      </c>
      <c r="I1369" s="5">
        <f t="shared" si="107"/>
        <v>1.7802029967858679</v>
      </c>
      <c r="J1369" s="5">
        <f t="shared" si="108"/>
        <v>2.9971814156634795</v>
      </c>
      <c r="K1369" s="5">
        <f t="shared" si="109"/>
        <v>7.2039147516683846</v>
      </c>
      <c r="L1369">
        <v>1.78</v>
      </c>
      <c r="M1369">
        <v>3.94</v>
      </c>
      <c r="N1369">
        <v>4.5199999999999996</v>
      </c>
      <c r="O1369" s="5">
        <f t="shared" si="110"/>
        <v>1.8455819594807064</v>
      </c>
      <c r="P1369" s="5">
        <f t="shared" si="111"/>
        <v>4.0851645619966197</v>
      </c>
      <c r="Q1369" s="5">
        <f t="shared" si="112"/>
        <v>4.68653396452404</v>
      </c>
      <c r="R1369" s="6">
        <f t="shared" si="116"/>
        <v>0.54183451179885356</v>
      </c>
      <c r="S1369" s="6">
        <f t="shared" si="116"/>
        <v>0.24478818045735007</v>
      </c>
      <c r="T1369" s="6">
        <f t="shared" si="116"/>
        <v>0.21337730774379635</v>
      </c>
      <c r="U1369">
        <f t="shared" si="117"/>
        <v>0.99988596986622624</v>
      </c>
      <c r="V1369">
        <f t="shared" si="117"/>
        <v>1.3145684073073738</v>
      </c>
      <c r="W1369">
        <f t="shared" si="117"/>
        <v>0.62743663075041167</v>
      </c>
      <c r="X1369" t="s">
        <v>374</v>
      </c>
      <c r="Y1369" t="s">
        <v>307</v>
      </c>
      <c r="Z1369" t="s">
        <v>275</v>
      </c>
      <c r="AA1369" s="26" t="s">
        <v>84</v>
      </c>
      <c r="AB1369" s="26" t="s">
        <v>78</v>
      </c>
      <c r="AC1369" t="s">
        <v>625</v>
      </c>
      <c r="AD1369" s="26" t="s">
        <v>73</v>
      </c>
      <c r="AE1369" s="72" t="str">
        <f>VLOOKUP(AD1369,cs_lookup!$A$2:$B$54,2,FALSE)</f>
        <v>X</v>
      </c>
    </row>
    <row r="1370" spans="1:31" x14ac:dyDescent="0.25">
      <c r="A1370" s="21">
        <v>0.57847124106061909</v>
      </c>
      <c r="B1370" s="21">
        <v>0.23148594989389118</v>
      </c>
      <c r="C1370" s="21">
        <v>0.1816375364428974</v>
      </c>
      <c r="D1370" s="22">
        <f t="shared" si="115"/>
        <v>1.7286944086736511</v>
      </c>
      <c r="E1370" s="23">
        <f t="shared" si="115"/>
        <v>4.3199166103099618</v>
      </c>
      <c r="F1370" s="23">
        <f t="shared" si="115"/>
        <v>5.5054699572760208</v>
      </c>
      <c r="G1370" s="125">
        <v>3.3137158613478768E-2</v>
      </c>
      <c r="H1370" s="8">
        <f t="shared" si="106"/>
        <v>1.0331371586134788</v>
      </c>
      <c r="I1370" s="5">
        <f t="shared" si="107"/>
        <v>1.6732477331409168</v>
      </c>
      <c r="J1370" s="5">
        <f t="shared" si="108"/>
        <v>4.1813582778374787</v>
      </c>
      <c r="K1370" s="5">
        <f t="shared" si="109"/>
        <v>5.3288858225413502</v>
      </c>
      <c r="L1370">
        <v>2.42</v>
      </c>
      <c r="M1370">
        <v>3.34</v>
      </c>
      <c r="N1370">
        <v>3.12</v>
      </c>
      <c r="O1370" s="5">
        <f t="shared" si="110"/>
        <v>2.5001919238446186</v>
      </c>
      <c r="P1370" s="5">
        <f t="shared" si="111"/>
        <v>3.4506781097690191</v>
      </c>
      <c r="Q1370" s="5">
        <f t="shared" si="112"/>
        <v>3.223387934874054</v>
      </c>
      <c r="R1370" s="6">
        <f t="shared" si="116"/>
        <v>0.39996929454210484</v>
      </c>
      <c r="S1370" s="6">
        <f t="shared" si="116"/>
        <v>0.28979811161433944</v>
      </c>
      <c r="T1370" s="6">
        <f t="shared" si="116"/>
        <v>0.31023259384355567</v>
      </c>
      <c r="U1370">
        <f t="shared" si="117"/>
        <v>1.4462891250761334</v>
      </c>
      <c r="V1370">
        <f t="shared" si="117"/>
        <v>0.79878350001793819</v>
      </c>
      <c r="W1370">
        <f t="shared" si="117"/>
        <v>0.58548824349028172</v>
      </c>
      <c r="X1370" t="s">
        <v>377</v>
      </c>
      <c r="Y1370" t="s">
        <v>375</v>
      </c>
      <c r="Z1370" t="s">
        <v>275</v>
      </c>
      <c r="AA1370" s="26" t="s">
        <v>84</v>
      </c>
      <c r="AB1370" s="26" t="s">
        <v>86</v>
      </c>
      <c r="AC1370" t="s">
        <v>625</v>
      </c>
      <c r="AD1370" s="26" t="s">
        <v>92</v>
      </c>
      <c r="AE1370" s="72" t="str">
        <f>VLOOKUP(AD1370,cs_lookup!$A$2:$B$54,2,FALSE)</f>
        <v>1</v>
      </c>
    </row>
    <row r="1371" spans="1:31" x14ac:dyDescent="0.25">
      <c r="A1371" s="21">
        <v>0.41596526663219696</v>
      </c>
      <c r="B1371" s="21">
        <v>0.36656283445476739</v>
      </c>
      <c r="C1371" s="21">
        <v>0.21076509701530197</v>
      </c>
      <c r="D1371" s="22">
        <f t="shared" si="115"/>
        <v>2.4040468765489877</v>
      </c>
      <c r="E1371" s="23">
        <f t="shared" si="115"/>
        <v>2.7280452517435907</v>
      </c>
      <c r="F1371" s="23">
        <f t="shared" si="115"/>
        <v>4.7446186022318395</v>
      </c>
      <c r="G1371" s="125">
        <v>3.5264270150718868E-2</v>
      </c>
      <c r="H1371" s="8">
        <f t="shared" si="106"/>
        <v>1.0352642701507189</v>
      </c>
      <c r="I1371" s="5">
        <f t="shared" si="107"/>
        <v>2.3221576807620288</v>
      </c>
      <c r="J1371" s="5">
        <f t="shared" si="108"/>
        <v>2.6351196794866962</v>
      </c>
      <c r="K1371" s="5">
        <f t="shared" si="109"/>
        <v>4.5830023686040038</v>
      </c>
      <c r="L1371">
        <v>1.95</v>
      </c>
      <c r="M1371">
        <v>3.32</v>
      </c>
      <c r="N1371">
        <v>4.5199999999999996</v>
      </c>
      <c r="O1371" s="5">
        <f t="shared" si="110"/>
        <v>2.0187653267939019</v>
      </c>
      <c r="P1371" s="5">
        <f t="shared" si="111"/>
        <v>3.4370773769003864</v>
      </c>
      <c r="Q1371" s="5">
        <f t="shared" si="112"/>
        <v>4.6793945010812488</v>
      </c>
      <c r="R1371" s="6">
        <f t="shared" si="116"/>
        <v>0.49535227632829815</v>
      </c>
      <c r="S1371" s="6">
        <f t="shared" si="116"/>
        <v>0.29094486109644019</v>
      </c>
      <c r="T1371" s="6">
        <f t="shared" si="116"/>
        <v>0.21370286257526142</v>
      </c>
      <c r="U1371">
        <f t="shared" si="117"/>
        <v>0.83973625742765956</v>
      </c>
      <c r="V1371">
        <f t="shared" si="117"/>
        <v>1.2599048255169625</v>
      </c>
      <c r="W1371">
        <f t="shared" si="117"/>
        <v>0.98625303599325986</v>
      </c>
      <c r="X1371" t="s">
        <v>308</v>
      </c>
      <c r="Y1371" t="s">
        <v>301</v>
      </c>
      <c r="Z1371" t="s">
        <v>275</v>
      </c>
      <c r="AA1371" s="26" t="s">
        <v>90</v>
      </c>
      <c r="AB1371" s="26" t="s">
        <v>75</v>
      </c>
      <c r="AC1371" t="s">
        <v>625</v>
      </c>
      <c r="AD1371" s="26" t="s">
        <v>76</v>
      </c>
      <c r="AE1371" s="72" t="str">
        <f>VLOOKUP(AD1371,cs_lookup!$A$2:$B$54,2,FALSE)</f>
        <v>2</v>
      </c>
    </row>
    <row r="1372" spans="1:31" x14ac:dyDescent="0.25">
      <c r="A1372" s="21">
        <v>0.47121972768959358</v>
      </c>
      <c r="B1372" s="21">
        <v>0.302353674814972</v>
      </c>
      <c r="C1372" s="21">
        <v>0.21700322964714824</v>
      </c>
      <c r="D1372" s="22">
        <f t="shared" si="115"/>
        <v>2.1221522386234426</v>
      </c>
      <c r="E1372" s="23">
        <f t="shared" si="115"/>
        <v>3.3073849709680521</v>
      </c>
      <c r="F1372" s="23">
        <f t="shared" si="115"/>
        <v>4.6082263458752237</v>
      </c>
      <c r="G1372" s="125">
        <v>2.662872517636683E-2</v>
      </c>
      <c r="H1372" s="8">
        <f t="shared" si="106"/>
        <v>1.0266287251763668</v>
      </c>
      <c r="I1372" s="5">
        <f t="shared" si="107"/>
        <v>2.0671077932861008</v>
      </c>
      <c r="J1372" s="5">
        <f t="shared" si="108"/>
        <v>3.2215979251894291</v>
      </c>
      <c r="K1372" s="5">
        <f t="shared" si="109"/>
        <v>4.4886980393847509</v>
      </c>
      <c r="L1372">
        <v>2.29</v>
      </c>
      <c r="M1372">
        <v>3.63</v>
      </c>
      <c r="N1372">
        <v>3.18</v>
      </c>
      <c r="O1372" s="5">
        <f t="shared" si="110"/>
        <v>2.3509797806538799</v>
      </c>
      <c r="P1372" s="5">
        <f t="shared" si="111"/>
        <v>3.7266622723902114</v>
      </c>
      <c r="Q1372" s="5">
        <f t="shared" si="112"/>
        <v>3.2646793460608468</v>
      </c>
      <c r="R1372" s="6">
        <f t="shared" si="116"/>
        <v>0.42535457268878307</v>
      </c>
      <c r="S1372" s="6">
        <f t="shared" si="116"/>
        <v>0.2683366312554582</v>
      </c>
      <c r="T1372" s="6">
        <f t="shared" si="116"/>
        <v>0.30630879605575884</v>
      </c>
      <c r="U1372">
        <f t="shared" si="117"/>
        <v>1.1078280520434618</v>
      </c>
      <c r="V1372">
        <f t="shared" si="117"/>
        <v>1.1267700328514947</v>
      </c>
      <c r="W1372">
        <f t="shared" si="117"/>
        <v>0.7084459618575436</v>
      </c>
      <c r="X1372" t="s">
        <v>410</v>
      </c>
      <c r="Y1372" t="s">
        <v>408</v>
      </c>
      <c r="Z1372" t="s">
        <v>281</v>
      </c>
      <c r="AA1372" s="26" t="s">
        <v>90</v>
      </c>
      <c r="AB1372" s="26" t="s">
        <v>75</v>
      </c>
      <c r="AC1372" t="s">
        <v>625</v>
      </c>
      <c r="AD1372" s="26" t="s">
        <v>75</v>
      </c>
      <c r="AE1372" s="72" t="str">
        <f>VLOOKUP(AD1372,cs_lookup!$A$2:$B$54,2,FALSE)</f>
        <v>X</v>
      </c>
    </row>
    <row r="1373" spans="1:31" x14ac:dyDescent="0.25">
      <c r="A1373" s="21">
        <v>0.65579598233483449</v>
      </c>
      <c r="B1373" s="21">
        <v>0.18708713960551676</v>
      </c>
      <c r="C1373" s="21">
        <v>0.1473535685363199</v>
      </c>
      <c r="D1373" s="22">
        <f t="shared" ref="D1373:F1436" si="118">(100%/A1373)</f>
        <v>1.5248644806265721</v>
      </c>
      <c r="E1373" s="23">
        <f t="shared" si="118"/>
        <v>5.3451028334098938</v>
      </c>
      <c r="F1373" s="23">
        <f t="shared" si="118"/>
        <v>6.786398252401459</v>
      </c>
      <c r="G1373" s="125">
        <v>2.9530018965384874E-2</v>
      </c>
      <c r="H1373" s="8">
        <f t="shared" si="106"/>
        <v>1.0295300189653849</v>
      </c>
      <c r="I1373" s="5">
        <f t="shared" si="107"/>
        <v>1.48112677875966</v>
      </c>
      <c r="J1373" s="5">
        <f t="shared" si="108"/>
        <v>5.1917891998733534</v>
      </c>
      <c r="K1373" s="5">
        <f t="shared" si="109"/>
        <v>6.591743929158449</v>
      </c>
      <c r="L1373">
        <v>1.99</v>
      </c>
      <c r="M1373">
        <v>3.78</v>
      </c>
      <c r="N1373">
        <v>3.81</v>
      </c>
      <c r="O1373" s="5">
        <f t="shared" si="110"/>
        <v>2.048764737741116</v>
      </c>
      <c r="P1373" s="5">
        <f t="shared" si="111"/>
        <v>3.8916234716891545</v>
      </c>
      <c r="Q1373" s="5">
        <f t="shared" si="112"/>
        <v>3.9225093722581166</v>
      </c>
      <c r="R1373" s="6">
        <f t="shared" ref="R1373:T1436" si="119">(1/O1373)</f>
        <v>0.48809899037141719</v>
      </c>
      <c r="S1373" s="6">
        <f t="shared" si="119"/>
        <v>0.25696216688865614</v>
      </c>
      <c r="T1373" s="6">
        <f t="shared" si="119"/>
        <v>0.25493884273992656</v>
      </c>
      <c r="U1373">
        <f t="shared" ref="U1373:W1436" si="120">(L1373/I1373)</f>
        <v>1.3435716837599045</v>
      </c>
      <c r="V1373">
        <f t="shared" si="120"/>
        <v>0.72807270374001465</v>
      </c>
      <c r="W1373">
        <f t="shared" si="120"/>
        <v>0.57799575361939359</v>
      </c>
      <c r="X1373" t="s">
        <v>525</v>
      </c>
      <c r="Y1373" t="s">
        <v>527</v>
      </c>
      <c r="Z1373" t="s">
        <v>277</v>
      </c>
      <c r="AA1373" s="26" t="s">
        <v>84</v>
      </c>
      <c r="AB1373" s="26" t="s">
        <v>86</v>
      </c>
      <c r="AC1373" t="s">
        <v>625</v>
      </c>
      <c r="AD1373" s="26" t="s">
        <v>75</v>
      </c>
      <c r="AE1373" s="72" t="str">
        <f>VLOOKUP(AD1373,cs_lookup!$A$2:$B$54,2,FALSE)</f>
        <v>X</v>
      </c>
    </row>
    <row r="1374" spans="1:31" x14ac:dyDescent="0.25">
      <c r="A1374" s="21">
        <v>0.3586132369841678</v>
      </c>
      <c r="B1374" s="21">
        <v>0.23245726097966909</v>
      </c>
      <c r="C1374" s="21">
        <v>0.37646815102689046</v>
      </c>
      <c r="D1374" s="22">
        <f t="shared" si="118"/>
        <v>2.788519488041509</v>
      </c>
      <c r="E1374" s="23">
        <f t="shared" si="118"/>
        <v>4.3018660539386673</v>
      </c>
      <c r="F1374" s="23">
        <f t="shared" si="118"/>
        <v>2.6562671962350719</v>
      </c>
      <c r="G1374" s="125">
        <v>2.6909119576025375E-2</v>
      </c>
      <c r="H1374" s="8">
        <f t="shared" si="106"/>
        <v>1.0269091195760254</v>
      </c>
      <c r="I1374" s="5">
        <f t="shared" si="107"/>
        <v>2.7154491423669413</v>
      </c>
      <c r="J1374" s="5">
        <f t="shared" si="108"/>
        <v>4.1891399851573583</v>
      </c>
      <c r="K1374" s="5">
        <f t="shared" si="109"/>
        <v>2.5866623887143501</v>
      </c>
      <c r="L1374">
        <v>2.76</v>
      </c>
      <c r="M1374">
        <v>3.28</v>
      </c>
      <c r="N1374">
        <v>2.78</v>
      </c>
      <c r="O1374" s="5">
        <f t="shared" si="110"/>
        <v>2.8342691700298297</v>
      </c>
      <c r="P1374" s="5">
        <f t="shared" si="111"/>
        <v>3.3682619122093631</v>
      </c>
      <c r="Q1374" s="5">
        <f t="shared" si="112"/>
        <v>2.8548073524213504</v>
      </c>
      <c r="R1374" s="6">
        <f t="shared" si="119"/>
        <v>0.35282464014858383</v>
      </c>
      <c r="S1374" s="6">
        <f t="shared" si="119"/>
        <v>0.29688902646649123</v>
      </c>
      <c r="T1374" s="6">
        <f t="shared" si="119"/>
        <v>0.35028633338492493</v>
      </c>
      <c r="U1374">
        <f t="shared" si="120"/>
        <v>1.0164064415488281</v>
      </c>
      <c r="V1374">
        <f t="shared" si="120"/>
        <v>0.78297693837433124</v>
      </c>
      <c r="W1374">
        <f t="shared" si="120"/>
        <v>1.0747440455040382</v>
      </c>
      <c r="X1374" t="s">
        <v>538</v>
      </c>
      <c r="Y1374" t="s">
        <v>534</v>
      </c>
      <c r="Z1374" t="s">
        <v>277</v>
      </c>
      <c r="AA1374" s="26" t="s">
        <v>90</v>
      </c>
      <c r="AB1374" s="26" t="s">
        <v>74</v>
      </c>
      <c r="AC1374" t="s">
        <v>625</v>
      </c>
      <c r="AD1374" s="26" t="s">
        <v>78</v>
      </c>
      <c r="AE1374" s="72" t="str">
        <f>VLOOKUP(AD1374,cs_lookup!$A$2:$B$54,2,FALSE)</f>
        <v>1</v>
      </c>
    </row>
    <row r="1375" spans="1:31" x14ac:dyDescent="0.25">
      <c r="A1375" s="21">
        <v>0.66255380130448804</v>
      </c>
      <c r="B1375" s="21">
        <v>0.20624804111610384</v>
      </c>
      <c r="C1375" s="21">
        <v>0.12637752163310709</v>
      </c>
      <c r="D1375" s="22">
        <f t="shared" si="118"/>
        <v>1.5093113918162138</v>
      </c>
      <c r="E1375" s="23">
        <f t="shared" si="118"/>
        <v>4.8485308979834958</v>
      </c>
      <c r="F1375" s="23">
        <f t="shared" si="118"/>
        <v>7.9127995792095849</v>
      </c>
      <c r="G1375" s="125">
        <v>2.9357637687885019E-2</v>
      </c>
      <c r="H1375" s="8">
        <f t="shared" si="106"/>
        <v>1.029357637687885</v>
      </c>
      <c r="I1375" s="5">
        <f t="shared" si="107"/>
        <v>1.4662653062024078</v>
      </c>
      <c r="J1375" s="5">
        <f t="shared" si="108"/>
        <v>4.7102491111584239</v>
      </c>
      <c r="K1375" s="5">
        <f t="shared" si="109"/>
        <v>7.6871237842885192</v>
      </c>
      <c r="L1375">
        <v>1.47</v>
      </c>
      <c r="M1375">
        <v>4.67</v>
      </c>
      <c r="N1375">
        <v>7.41</v>
      </c>
      <c r="O1375" s="5">
        <f t="shared" si="110"/>
        <v>1.5131557274011909</v>
      </c>
      <c r="P1375" s="5">
        <f t="shared" si="111"/>
        <v>4.8071001680024228</v>
      </c>
      <c r="Q1375" s="5">
        <f t="shared" si="112"/>
        <v>7.6275400952672285</v>
      </c>
      <c r="R1375" s="6">
        <f t="shared" si="119"/>
        <v>0.66087051179952006</v>
      </c>
      <c r="S1375" s="6">
        <f t="shared" si="119"/>
        <v>0.20802562148721507</v>
      </c>
      <c r="T1375" s="6">
        <f t="shared" si="119"/>
        <v>0.13110386671326507</v>
      </c>
      <c r="U1375">
        <f t="shared" si="120"/>
        <v>1.0025470791553166</v>
      </c>
      <c r="V1375">
        <f t="shared" si="120"/>
        <v>0.99145499309939356</v>
      </c>
      <c r="W1375">
        <f t="shared" si="120"/>
        <v>0.96394961339702578</v>
      </c>
      <c r="X1375" t="s">
        <v>531</v>
      </c>
      <c r="Y1375" t="s">
        <v>537</v>
      </c>
      <c r="Z1375" t="s">
        <v>277</v>
      </c>
      <c r="AA1375" s="26" t="s">
        <v>84</v>
      </c>
      <c r="AB1375" s="26" t="s">
        <v>86</v>
      </c>
      <c r="AC1375" t="s">
        <v>625</v>
      </c>
      <c r="AD1375" s="26" t="s">
        <v>94</v>
      </c>
      <c r="AE1375" s="72" t="str">
        <f>VLOOKUP(AD1375,cs_lookup!$A$2:$B$54,2,FALSE)</f>
        <v>1</v>
      </c>
    </row>
    <row r="1376" spans="1:31" x14ac:dyDescent="0.25">
      <c r="A1376" s="21">
        <v>0.21828368099300954</v>
      </c>
      <c r="B1376" s="21">
        <v>0.24217931623178995</v>
      </c>
      <c r="C1376" s="21">
        <v>0.48221211115652562</v>
      </c>
      <c r="D1376" s="22">
        <f t="shared" si="118"/>
        <v>4.5811945054748486</v>
      </c>
      <c r="E1376" s="23">
        <f t="shared" si="118"/>
        <v>4.1291717870856459</v>
      </c>
      <c r="F1376" s="23">
        <f t="shared" si="118"/>
        <v>2.0737762011029228</v>
      </c>
      <c r="G1376" s="125">
        <v>2.7020276988469094E-2</v>
      </c>
      <c r="H1376" s="8">
        <f t="shared" si="106"/>
        <v>1.0270202769884691</v>
      </c>
      <c r="I1376" s="5">
        <f t="shared" si="107"/>
        <v>4.4606660726390741</v>
      </c>
      <c r="J1376" s="5">
        <f t="shared" si="108"/>
        <v>4.0205357962294705</v>
      </c>
      <c r="K1376" s="5">
        <f t="shared" si="109"/>
        <v>2.0192164142891662</v>
      </c>
      <c r="L1376">
        <v>2.5499999999999998</v>
      </c>
      <c r="M1376">
        <v>3.42</v>
      </c>
      <c r="N1376">
        <v>2.92</v>
      </c>
      <c r="O1376" s="5">
        <f t="shared" si="110"/>
        <v>2.6189017063205959</v>
      </c>
      <c r="P1376" s="5">
        <f t="shared" si="111"/>
        <v>3.5124093473005642</v>
      </c>
      <c r="Q1376" s="5">
        <f t="shared" si="112"/>
        <v>2.9988992088063298</v>
      </c>
      <c r="R1376" s="6">
        <f t="shared" si="119"/>
        <v>0.38183945490834847</v>
      </c>
      <c r="S1376" s="6">
        <f t="shared" si="119"/>
        <v>0.28470485672990892</v>
      </c>
      <c r="T1376" s="6">
        <f t="shared" si="119"/>
        <v>0.33345568836174261</v>
      </c>
      <c r="U1376">
        <f t="shared" si="120"/>
        <v>0.57166350461453341</v>
      </c>
      <c r="V1376">
        <f t="shared" si="120"/>
        <v>0.85063289405539833</v>
      </c>
      <c r="W1376">
        <f t="shared" si="120"/>
        <v>1.4461055186241345</v>
      </c>
      <c r="X1376" t="s">
        <v>532</v>
      </c>
      <c r="Y1376" t="s">
        <v>524</v>
      </c>
      <c r="Z1376" t="s">
        <v>277</v>
      </c>
      <c r="AA1376" s="26" t="s">
        <v>85</v>
      </c>
      <c r="AB1376" s="26" t="s">
        <v>79</v>
      </c>
      <c r="AC1376" t="s">
        <v>625</v>
      </c>
      <c r="AD1376" s="26" t="s">
        <v>99</v>
      </c>
      <c r="AE1376" s="72" t="str">
        <f>VLOOKUP(AD1376,cs_lookup!$A$2:$B$54,2,FALSE)</f>
        <v>1</v>
      </c>
    </row>
    <row r="1377" spans="1:31" x14ac:dyDescent="0.25">
      <c r="A1377" s="21">
        <v>0.3845286031632027</v>
      </c>
      <c r="B1377" s="21">
        <v>0.36305862402931971</v>
      </c>
      <c r="C1377" s="21">
        <v>0.24278270354106835</v>
      </c>
      <c r="D1377" s="22">
        <f t="shared" si="118"/>
        <v>2.6005867750118377</v>
      </c>
      <c r="E1377" s="23">
        <f t="shared" si="118"/>
        <v>2.7543761084690348</v>
      </c>
      <c r="F1377" s="23">
        <f t="shared" si="118"/>
        <v>4.1189095656925296</v>
      </c>
      <c r="G1377" s="125">
        <v>3.3394413418883495E-2</v>
      </c>
      <c r="H1377" s="8">
        <f t="shared" si="106"/>
        <v>1.0333944134188835</v>
      </c>
      <c r="I1377" s="5">
        <f t="shared" si="107"/>
        <v>2.5165481264874008</v>
      </c>
      <c r="J1377" s="5">
        <f t="shared" si="108"/>
        <v>2.6653677170137327</v>
      </c>
      <c r="K1377" s="5">
        <f t="shared" si="109"/>
        <v>3.9858059151544314</v>
      </c>
      <c r="L1377">
        <v>1.57</v>
      </c>
      <c r="M1377">
        <v>4.13</v>
      </c>
      <c r="N1377">
        <v>6.48</v>
      </c>
      <c r="O1377" s="5">
        <f t="shared" si="110"/>
        <v>1.6224292290676472</v>
      </c>
      <c r="P1377" s="5">
        <f t="shared" si="111"/>
        <v>4.2679189274199887</v>
      </c>
      <c r="Q1377" s="5">
        <f t="shared" si="112"/>
        <v>6.6963957989543657</v>
      </c>
      <c r="R1377" s="6">
        <f t="shared" si="119"/>
        <v>0.61635970437654453</v>
      </c>
      <c r="S1377" s="6">
        <f t="shared" si="119"/>
        <v>0.23430623144580506</v>
      </c>
      <c r="T1377" s="6">
        <f t="shared" si="119"/>
        <v>0.14933406417765044</v>
      </c>
      <c r="U1377">
        <f t="shared" si="120"/>
        <v>0.62387044518453416</v>
      </c>
      <c r="V1377">
        <f t="shared" si="120"/>
        <v>1.5495047732577911</v>
      </c>
      <c r="W1377">
        <f t="shared" si="120"/>
        <v>1.6257690760511931</v>
      </c>
      <c r="X1377" t="s">
        <v>533</v>
      </c>
      <c r="Y1377" t="s">
        <v>526</v>
      </c>
      <c r="Z1377" t="s">
        <v>277</v>
      </c>
      <c r="AA1377" s="26" t="s">
        <v>90</v>
      </c>
      <c r="AB1377" s="26" t="s">
        <v>75</v>
      </c>
      <c r="AC1377" t="s">
        <v>625</v>
      </c>
      <c r="AD1377" s="26" t="s">
        <v>94</v>
      </c>
      <c r="AE1377" s="72" t="str">
        <f>VLOOKUP(AD1377,cs_lookup!$A$2:$B$54,2,FALSE)</f>
        <v>1</v>
      </c>
    </row>
    <row r="1378" spans="1:31" x14ac:dyDescent="0.25">
      <c r="A1378" s="21">
        <v>0.82247270234007397</v>
      </c>
      <c r="B1378" s="21">
        <v>0.17538951798546146</v>
      </c>
      <c r="C1378" s="21">
        <v>0</v>
      </c>
      <c r="D1378" s="22">
        <f t="shared" si="118"/>
        <v>1.2158458233991607</v>
      </c>
      <c r="E1378" s="23">
        <f t="shared" si="118"/>
        <v>5.7015950068515089</v>
      </c>
      <c r="F1378" s="23" t="e">
        <f t="shared" si="118"/>
        <v>#DIV/0!</v>
      </c>
      <c r="G1378" s="125">
        <v>3.4361323141587574E-2</v>
      </c>
      <c r="H1378" s="8">
        <f t="shared" si="106"/>
        <v>1.0343613231415876</v>
      </c>
      <c r="I1378" s="5">
        <f t="shared" si="107"/>
        <v>1.1754556132342264</v>
      </c>
      <c r="J1378" s="5">
        <f t="shared" si="108"/>
        <v>5.5121889027467548</v>
      </c>
      <c r="K1378" s="5" t="e">
        <f t="shared" si="109"/>
        <v>#DIV/0!</v>
      </c>
      <c r="L1378">
        <v>2.13</v>
      </c>
      <c r="M1378">
        <v>3.27</v>
      </c>
      <c r="N1378">
        <v>3.86</v>
      </c>
      <c r="O1378" s="5">
        <f t="shared" si="110"/>
        <v>2.2031896182915816</v>
      </c>
      <c r="P1378" s="5">
        <f t="shared" si="111"/>
        <v>3.3823615266729914</v>
      </c>
      <c r="Q1378" s="5">
        <f t="shared" si="112"/>
        <v>3.9926347073265278</v>
      </c>
      <c r="R1378" s="6">
        <f t="shared" si="119"/>
        <v>0.4538873965716258</v>
      </c>
      <c r="S1378" s="6">
        <f t="shared" si="119"/>
        <v>0.29565142345491224</v>
      </c>
      <c r="T1378" s="6">
        <f t="shared" si="119"/>
        <v>0.25046117997346196</v>
      </c>
      <c r="U1378">
        <f t="shared" si="120"/>
        <v>1.8120633191238731</v>
      </c>
      <c r="V1378">
        <f t="shared" si="120"/>
        <v>0.59323075781574552</v>
      </c>
      <c r="W1378" t="e">
        <f t="shared" si="120"/>
        <v>#DIV/0!</v>
      </c>
      <c r="X1378" t="s">
        <v>426</v>
      </c>
      <c r="Y1378" t="s">
        <v>495</v>
      </c>
      <c r="Z1378" t="s">
        <v>273</v>
      </c>
      <c r="AA1378" s="26" t="s">
        <v>84</v>
      </c>
      <c r="AB1378" s="26" t="s">
        <v>94</v>
      </c>
      <c r="AC1378" t="s">
        <v>625</v>
      </c>
      <c r="AD1378" s="26" t="s">
        <v>86</v>
      </c>
      <c r="AE1378" s="72" t="str">
        <f>VLOOKUP(AD1378,cs_lookup!$A$2:$B$54,2,FALSE)</f>
        <v>1</v>
      </c>
    </row>
    <row r="1379" spans="1:31" x14ac:dyDescent="0.25">
      <c r="A1379" s="21">
        <v>0.33285455306381551</v>
      </c>
      <c r="B1379" s="21">
        <v>0.20333971701758558</v>
      </c>
      <c r="C1379" s="21">
        <v>0.42475204252840665</v>
      </c>
      <c r="D1379" s="22">
        <f t="shared" si="118"/>
        <v>3.0043152205530386</v>
      </c>
      <c r="E1379" s="23">
        <f t="shared" si="118"/>
        <v>4.9178783892647804</v>
      </c>
      <c r="F1379" s="23">
        <f t="shared" si="118"/>
        <v>2.3543147527845538</v>
      </c>
      <c r="G1379" s="125">
        <v>3.2865622425338969E-2</v>
      </c>
      <c r="H1379" s="8">
        <f t="shared" si="106"/>
        <v>1.032865622425339</v>
      </c>
      <c r="I1379" s="5">
        <f t="shared" si="107"/>
        <v>2.9087183805173131</v>
      </c>
      <c r="J1379" s="5">
        <f t="shared" si="108"/>
        <v>4.7613922687413979</v>
      </c>
      <c r="K1379" s="5">
        <f t="shared" si="109"/>
        <v>2.2794008258850114</v>
      </c>
      <c r="L1379">
        <v>2.58</v>
      </c>
      <c r="M1379">
        <v>3.06</v>
      </c>
      <c r="N1379">
        <v>3.14</v>
      </c>
      <c r="O1379" s="5">
        <f t="shared" si="110"/>
        <v>2.6647933058573745</v>
      </c>
      <c r="P1379" s="5">
        <f t="shared" si="111"/>
        <v>3.1605688046215374</v>
      </c>
      <c r="Q1379" s="5">
        <f t="shared" si="112"/>
        <v>3.2431980544155645</v>
      </c>
      <c r="R1379" s="6">
        <f t="shared" si="119"/>
        <v>0.37526362656418433</v>
      </c>
      <c r="S1379" s="6">
        <f t="shared" si="119"/>
        <v>0.31639874396588086</v>
      </c>
      <c r="T1379" s="6">
        <f t="shared" si="119"/>
        <v>0.30833762946993487</v>
      </c>
      <c r="U1379">
        <f t="shared" si="120"/>
        <v>0.88698858482860388</v>
      </c>
      <c r="V1379">
        <f t="shared" si="120"/>
        <v>0.64266916634635207</v>
      </c>
      <c r="W1379">
        <f t="shared" si="120"/>
        <v>1.3775549979371655</v>
      </c>
      <c r="X1379" t="s">
        <v>373</v>
      </c>
      <c r="Y1379" t="s">
        <v>475</v>
      </c>
      <c r="Z1379" t="s">
        <v>275</v>
      </c>
      <c r="AA1379" s="26" t="s">
        <v>90</v>
      </c>
      <c r="AB1379" s="26" t="s">
        <v>74</v>
      </c>
      <c r="AC1379" t="s">
        <v>626</v>
      </c>
      <c r="AD1379" s="26" t="s">
        <v>86</v>
      </c>
      <c r="AE1379" s="72" t="str">
        <f>VLOOKUP(AD1379,cs_lookup!$A$2:$B$54,2,FALSE)</f>
        <v>1</v>
      </c>
    </row>
    <row r="1380" spans="1:31" x14ac:dyDescent="0.25">
      <c r="A1380" s="21">
        <v>0.88139960860422928</v>
      </c>
      <c r="B1380" s="21">
        <v>3.9486097616356616E-2</v>
      </c>
      <c r="C1380" s="21">
        <v>2.9031548257716939E-3</v>
      </c>
      <c r="D1380" s="22">
        <f t="shared" si="118"/>
        <v>1.1345591604965477</v>
      </c>
      <c r="E1380" s="23">
        <f t="shared" si="118"/>
        <v>25.325369189832593</v>
      </c>
      <c r="F1380" s="23">
        <f t="shared" si="118"/>
        <v>344.45286593841507</v>
      </c>
      <c r="G1380" s="125">
        <v>4.063624802266852E-2</v>
      </c>
      <c r="H1380" s="8">
        <f t="shared" si="106"/>
        <v>1.0406362480226685</v>
      </c>
      <c r="I1380" s="5">
        <f t="shared" si="107"/>
        <v>1.0902552766659279</v>
      </c>
      <c r="J1380" s="5">
        <f t="shared" si="108"/>
        <v>24.336428063075623</v>
      </c>
      <c r="K1380" s="5">
        <f t="shared" si="109"/>
        <v>331.00217928494811</v>
      </c>
      <c r="L1380">
        <v>1.41</v>
      </c>
      <c r="M1380">
        <v>4.5999999999999996</v>
      </c>
      <c r="N1380">
        <v>8.77</v>
      </c>
      <c r="O1380" s="5">
        <f t="shared" si="110"/>
        <v>1.4672971097119625</v>
      </c>
      <c r="P1380" s="5">
        <f t="shared" si="111"/>
        <v>4.7869267409042751</v>
      </c>
      <c r="Q1380" s="5">
        <f t="shared" si="112"/>
        <v>9.1263798951588022</v>
      </c>
      <c r="R1380" s="6">
        <f t="shared" si="119"/>
        <v>0.68152522988088271</v>
      </c>
      <c r="S1380" s="6">
        <f t="shared" si="119"/>
        <v>0.2089022987243575</v>
      </c>
      <c r="T1380" s="6">
        <f t="shared" si="119"/>
        <v>0.10957247139475994</v>
      </c>
      <c r="U1380">
        <f t="shared" si="120"/>
        <v>1.2932750982062406</v>
      </c>
      <c r="V1380">
        <f t="shared" si="120"/>
        <v>0.18901705657369403</v>
      </c>
      <c r="W1380">
        <f t="shared" si="120"/>
        <v>2.6495293834456042E-2</v>
      </c>
      <c r="X1380" t="s">
        <v>378</v>
      </c>
      <c r="Y1380" t="s">
        <v>479</v>
      </c>
      <c r="Z1380" t="s">
        <v>275</v>
      </c>
      <c r="AA1380" s="26" t="s">
        <v>84</v>
      </c>
      <c r="AB1380" s="26" t="s">
        <v>88</v>
      </c>
      <c r="AC1380" t="s">
        <v>626</v>
      </c>
      <c r="AD1380" s="26" t="s">
        <v>73</v>
      </c>
      <c r="AE1380" s="72" t="str">
        <f>VLOOKUP(AD1380,cs_lookup!$A$2:$B$54,2,FALSE)</f>
        <v>X</v>
      </c>
    </row>
    <row r="1381" spans="1:31" x14ac:dyDescent="0.25">
      <c r="A1381" s="21">
        <v>0.62350757250729583</v>
      </c>
      <c r="B1381" s="21">
        <v>0.26158225110539612</v>
      </c>
      <c r="C1381" s="21">
        <v>0.11262252136800935</v>
      </c>
      <c r="D1381" s="22">
        <f t="shared" si="118"/>
        <v>1.6038297594024791</v>
      </c>
      <c r="E1381" s="23">
        <f t="shared" si="118"/>
        <v>3.8228893427371045</v>
      </c>
      <c r="F1381" s="23">
        <f t="shared" si="118"/>
        <v>8.8792187197830934</v>
      </c>
      <c r="G1381" s="125">
        <v>4.448882611528604E-2</v>
      </c>
      <c r="H1381" s="8">
        <f t="shared" si="106"/>
        <v>1.044488826115286</v>
      </c>
      <c r="I1381" s="5">
        <f t="shared" si="107"/>
        <v>1.5355164356975664</v>
      </c>
      <c r="J1381" s="5">
        <f t="shared" si="108"/>
        <v>3.660057673336135</v>
      </c>
      <c r="K1381" s="5">
        <f t="shared" si="109"/>
        <v>8.5010183907922858</v>
      </c>
      <c r="L1381">
        <v>2.4700000000000002</v>
      </c>
      <c r="M1381">
        <v>3.23</v>
      </c>
      <c r="N1381">
        <v>3.03</v>
      </c>
      <c r="O1381" s="5">
        <f t="shared" si="110"/>
        <v>2.5798874005047567</v>
      </c>
      <c r="P1381" s="5">
        <f t="shared" si="111"/>
        <v>3.3736989083523738</v>
      </c>
      <c r="Q1381" s="5">
        <f t="shared" si="112"/>
        <v>3.1648011431293166</v>
      </c>
      <c r="R1381" s="6">
        <f t="shared" si="119"/>
        <v>0.38761381593799377</v>
      </c>
      <c r="S1381" s="6">
        <f t="shared" si="119"/>
        <v>0.29641056512905412</v>
      </c>
      <c r="T1381" s="6">
        <f t="shared" si="119"/>
        <v>0.31597561893295206</v>
      </c>
      <c r="U1381">
        <f t="shared" si="120"/>
        <v>1.6085793304308784</v>
      </c>
      <c r="V1381">
        <f t="shared" si="120"/>
        <v>0.88249975499863142</v>
      </c>
      <c r="W1381">
        <f t="shared" si="120"/>
        <v>0.35642788436758188</v>
      </c>
      <c r="X1381" t="s">
        <v>376</v>
      </c>
      <c r="Y1381" t="s">
        <v>380</v>
      </c>
      <c r="Z1381" t="s">
        <v>275</v>
      </c>
      <c r="AA1381" s="26" t="s">
        <v>84</v>
      </c>
      <c r="AB1381" s="26" t="s">
        <v>78</v>
      </c>
      <c r="AC1381" t="s">
        <v>626</v>
      </c>
      <c r="AD1381" s="26" t="s">
        <v>205</v>
      </c>
      <c r="AE1381" s="72" t="str">
        <f>VLOOKUP(AD1381,cs_lookup!$A$2:$B$54,2,FALSE)</f>
        <v>2</v>
      </c>
    </row>
    <row r="1382" spans="1:31" x14ac:dyDescent="0.25">
      <c r="A1382" s="21">
        <v>0.47242085106156689</v>
      </c>
      <c r="B1382" s="21">
        <v>0.42347477550587981</v>
      </c>
      <c r="C1382" s="21">
        <v>0.10331446308293954</v>
      </c>
      <c r="D1382" s="22">
        <f t="shared" si="118"/>
        <v>2.1167566963924669</v>
      </c>
      <c r="E1382" s="23">
        <f t="shared" si="118"/>
        <v>2.3614157391202522</v>
      </c>
      <c r="F1382" s="23">
        <f t="shared" si="118"/>
        <v>9.6791869227178058</v>
      </c>
      <c r="G1382" s="125">
        <v>4.4821936271585372E-2</v>
      </c>
      <c r="H1382" s="8">
        <f t="shared" si="106"/>
        <v>1.0448219362715854</v>
      </c>
      <c r="I1382" s="5">
        <f t="shared" si="107"/>
        <v>2.0259497077043074</v>
      </c>
      <c r="J1382" s="5">
        <f t="shared" si="108"/>
        <v>2.2601130940520746</v>
      </c>
      <c r="K1382" s="5">
        <f t="shared" si="109"/>
        <v>9.2639583709906432</v>
      </c>
      <c r="L1382">
        <v>2.35</v>
      </c>
      <c r="M1382">
        <v>3.19</v>
      </c>
      <c r="N1382">
        <v>3.27</v>
      </c>
      <c r="O1382" s="5">
        <f t="shared" si="110"/>
        <v>2.4553315502382258</v>
      </c>
      <c r="P1382" s="5">
        <f t="shared" si="111"/>
        <v>3.3329819767063573</v>
      </c>
      <c r="Q1382" s="5">
        <f t="shared" si="112"/>
        <v>3.416567731608084</v>
      </c>
      <c r="R1382" s="6">
        <f t="shared" si="119"/>
        <v>0.40727697239217087</v>
      </c>
      <c r="S1382" s="6">
        <f t="shared" si="119"/>
        <v>0.30003162542996914</v>
      </c>
      <c r="T1382" s="6">
        <f t="shared" si="119"/>
        <v>0.29269140217785983</v>
      </c>
      <c r="U1382">
        <f t="shared" si="120"/>
        <v>1.159949820601859</v>
      </c>
      <c r="V1382">
        <f t="shared" si="120"/>
        <v>1.4114337943508681</v>
      </c>
      <c r="W1382">
        <f t="shared" si="120"/>
        <v>0.35298086077758595</v>
      </c>
      <c r="X1382" t="s">
        <v>309</v>
      </c>
      <c r="Y1382" t="s">
        <v>511</v>
      </c>
      <c r="Z1382" t="s">
        <v>275</v>
      </c>
      <c r="AA1382" s="26" t="s">
        <v>84</v>
      </c>
      <c r="AB1382" s="26" t="s">
        <v>78</v>
      </c>
      <c r="AC1382" t="s">
        <v>626</v>
      </c>
      <c r="AD1382" s="26" t="s">
        <v>78</v>
      </c>
      <c r="AE1382" s="72" t="str">
        <f>VLOOKUP(AD1382,cs_lookup!$A$2:$B$54,2,FALSE)</f>
        <v>1</v>
      </c>
    </row>
    <row r="1383" spans="1:31" x14ac:dyDescent="0.25">
      <c r="A1383" s="21">
        <v>0.36074896516147731</v>
      </c>
      <c r="B1383" s="21">
        <v>0.31866439099573451</v>
      </c>
      <c r="C1383" s="21">
        <v>0.30176502068352734</v>
      </c>
      <c r="D1383" s="22">
        <f t="shared" si="118"/>
        <v>2.7720107237241365</v>
      </c>
      <c r="E1383" s="23">
        <f t="shared" si="118"/>
        <v>3.1380977236750169</v>
      </c>
      <c r="F1383" s="23">
        <f t="shared" si="118"/>
        <v>3.3138366989484136</v>
      </c>
      <c r="G1383" s="125">
        <v>4.4579533941236038E-2</v>
      </c>
      <c r="H1383" s="8">
        <f t="shared" si="106"/>
        <v>1.044579533941236</v>
      </c>
      <c r="I1383" s="5">
        <f t="shared" si="107"/>
        <v>2.653709587115153</v>
      </c>
      <c r="J1383" s="5">
        <f t="shared" si="108"/>
        <v>3.0041730875530956</v>
      </c>
      <c r="K1383" s="5">
        <f t="shared" si="109"/>
        <v>3.1724120483628364</v>
      </c>
      <c r="L1383">
        <v>2.35</v>
      </c>
      <c r="M1383">
        <v>3.5</v>
      </c>
      <c r="N1383">
        <v>3</v>
      </c>
      <c r="O1383" s="5">
        <f t="shared" si="110"/>
        <v>2.4547619047619049</v>
      </c>
      <c r="P1383" s="5">
        <f t="shared" si="111"/>
        <v>3.6560283687943262</v>
      </c>
      <c r="Q1383" s="5">
        <f t="shared" si="112"/>
        <v>3.1337386018237083</v>
      </c>
      <c r="R1383" s="6">
        <f t="shared" si="119"/>
        <v>0.40737148399612022</v>
      </c>
      <c r="S1383" s="6">
        <f t="shared" si="119"/>
        <v>0.27352085354025218</v>
      </c>
      <c r="T1383" s="6">
        <f t="shared" si="119"/>
        <v>0.31910766246362754</v>
      </c>
      <c r="U1383">
        <f t="shared" si="120"/>
        <v>0.88555281686067411</v>
      </c>
      <c r="V1383">
        <f t="shared" si="120"/>
        <v>1.1650460536049727</v>
      </c>
      <c r="W1383">
        <f t="shared" si="120"/>
        <v>0.9456526939960993</v>
      </c>
      <c r="X1383" t="s">
        <v>305</v>
      </c>
      <c r="Y1383" t="s">
        <v>370</v>
      </c>
      <c r="Z1383" t="s">
        <v>275</v>
      </c>
      <c r="AA1383" s="26" t="s">
        <v>90</v>
      </c>
      <c r="AB1383" s="26" t="s">
        <v>75</v>
      </c>
      <c r="AC1383" t="s">
        <v>626</v>
      </c>
      <c r="AD1383" s="26" t="s">
        <v>75</v>
      </c>
      <c r="AE1383" s="72" t="str">
        <f>VLOOKUP(AD1383,cs_lookup!$A$2:$B$54,2,FALSE)</f>
        <v>X</v>
      </c>
    </row>
    <row r="1384" spans="1:31" x14ac:dyDescent="0.25">
      <c r="A1384" s="21">
        <v>0.59867389767838597</v>
      </c>
      <c r="B1384" s="21">
        <v>0.22507699205697934</v>
      </c>
      <c r="C1384" s="21">
        <v>0.16877649549489002</v>
      </c>
      <c r="D1384" s="22">
        <f t="shared" si="118"/>
        <v>1.6703584436834937</v>
      </c>
      <c r="E1384" s="23">
        <f t="shared" si="118"/>
        <v>4.4429241339196723</v>
      </c>
      <c r="F1384" s="23">
        <f t="shared" si="118"/>
        <v>5.9249956403454096</v>
      </c>
      <c r="G1384" s="125">
        <v>2.7771139604895856E-2</v>
      </c>
      <c r="H1384" s="8">
        <f t="shared" si="106"/>
        <v>1.0277711396048959</v>
      </c>
      <c r="I1384" s="5">
        <f t="shared" si="107"/>
        <v>1.6252241178183175</v>
      </c>
      <c r="J1384" s="5">
        <f t="shared" si="108"/>
        <v>4.3228730236846866</v>
      </c>
      <c r="K1384" s="5">
        <f t="shared" si="109"/>
        <v>5.7648978571466261</v>
      </c>
      <c r="L1384">
        <v>3.85</v>
      </c>
      <c r="M1384">
        <v>3.84</v>
      </c>
      <c r="N1384">
        <v>1.97</v>
      </c>
      <c r="O1384" s="5">
        <f t="shared" si="110"/>
        <v>3.956918887478849</v>
      </c>
      <c r="P1384" s="5">
        <f t="shared" si="111"/>
        <v>3.9466411760828</v>
      </c>
      <c r="Q1384" s="5">
        <f t="shared" si="112"/>
        <v>2.024709145021645</v>
      </c>
      <c r="R1384" s="6">
        <f t="shared" si="119"/>
        <v>0.25272188499096326</v>
      </c>
      <c r="S1384" s="6">
        <f t="shared" si="119"/>
        <v>0.25338001489979389</v>
      </c>
      <c r="T1384" s="6">
        <f t="shared" si="119"/>
        <v>0.4938981001092429</v>
      </c>
      <c r="U1384">
        <f t="shared" si="120"/>
        <v>2.3689040531641856</v>
      </c>
      <c r="V1384">
        <f t="shared" si="120"/>
        <v>0.88829812464093605</v>
      </c>
      <c r="W1384">
        <f t="shared" si="120"/>
        <v>0.3417233138932082</v>
      </c>
      <c r="X1384" t="s">
        <v>381</v>
      </c>
      <c r="Y1384" t="s">
        <v>312</v>
      </c>
      <c r="Z1384" t="s">
        <v>627</v>
      </c>
      <c r="AA1384" s="26" t="s">
        <v>84</v>
      </c>
      <c r="AB1384" s="26" t="s">
        <v>86</v>
      </c>
      <c r="AC1384" t="s">
        <v>626</v>
      </c>
      <c r="AD1384" s="26" t="s">
        <v>75</v>
      </c>
      <c r="AE1384" s="72" t="str">
        <f>VLOOKUP(AD1384,cs_lookup!$A$2:$B$54,2,FALSE)</f>
        <v>X</v>
      </c>
    </row>
    <row r="1385" spans="1:31" x14ac:dyDescent="0.25">
      <c r="A1385" s="21">
        <v>4.8097103071596002E-2</v>
      </c>
      <c r="B1385" s="21">
        <v>0.17119002890581428</v>
      </c>
      <c r="C1385" s="21">
        <v>0.64405812651141792</v>
      </c>
      <c r="D1385" s="22">
        <f t="shared" si="118"/>
        <v>20.791272990213734</v>
      </c>
      <c r="E1385" s="23">
        <f t="shared" si="118"/>
        <v>5.8414617159167737</v>
      </c>
      <c r="F1385" s="23">
        <f t="shared" si="118"/>
        <v>1.5526548906642388</v>
      </c>
      <c r="G1385" s="125">
        <v>3.7113851118909968E-2</v>
      </c>
      <c r="H1385" s="8">
        <f t="shared" si="106"/>
        <v>1.03711385111891</v>
      </c>
      <c r="I1385" s="5">
        <f t="shared" si="107"/>
        <v>20.047242612546999</v>
      </c>
      <c r="J1385" s="5">
        <f t="shared" si="108"/>
        <v>5.6324208857249394</v>
      </c>
      <c r="K1385" s="5">
        <f t="shared" si="109"/>
        <v>1.4970920395953902</v>
      </c>
      <c r="L1385">
        <v>11.78</v>
      </c>
      <c r="M1385">
        <v>6.86</v>
      </c>
      <c r="N1385">
        <v>1.24</v>
      </c>
      <c r="O1385" s="5">
        <f t="shared" si="110"/>
        <v>12.217201166180759</v>
      </c>
      <c r="P1385" s="5">
        <f t="shared" si="111"/>
        <v>7.1146010186757227</v>
      </c>
      <c r="Q1385" s="5">
        <f t="shared" si="112"/>
        <v>1.2860211753874484</v>
      </c>
      <c r="R1385" s="6">
        <f t="shared" si="119"/>
        <v>8.185180766018374E-2</v>
      </c>
      <c r="S1385" s="6">
        <f t="shared" si="119"/>
        <v>0.14055601956807062</v>
      </c>
      <c r="T1385" s="6">
        <f t="shared" si="119"/>
        <v>0.77759217277174553</v>
      </c>
      <c r="U1385">
        <f t="shared" si="120"/>
        <v>0.58761198373621881</v>
      </c>
      <c r="V1385">
        <f t="shared" si="120"/>
        <v>1.2179487540404328</v>
      </c>
      <c r="W1385">
        <f t="shared" si="120"/>
        <v>0.82827238887405152</v>
      </c>
      <c r="X1385" t="s">
        <v>310</v>
      </c>
      <c r="Y1385" t="s">
        <v>288</v>
      </c>
      <c r="Z1385" t="s">
        <v>627</v>
      </c>
      <c r="AA1385" s="26" t="s">
        <v>85</v>
      </c>
      <c r="AB1385" s="26" t="s">
        <v>77</v>
      </c>
      <c r="AC1385" t="s">
        <v>626</v>
      </c>
      <c r="AD1385" s="26" t="s">
        <v>75</v>
      </c>
      <c r="AE1385" s="72" t="str">
        <f>VLOOKUP(AD1385,cs_lookup!$A$2:$B$54,2,FALSE)</f>
        <v>X</v>
      </c>
    </row>
    <row r="1386" spans="1:31" x14ac:dyDescent="0.25">
      <c r="A1386" s="21">
        <v>0.37688003887018301</v>
      </c>
      <c r="B1386" s="21">
        <v>0.37650888417114492</v>
      </c>
      <c r="C1386" s="21">
        <v>0.23792645409133104</v>
      </c>
      <c r="D1386" s="22">
        <f t="shared" si="118"/>
        <v>2.6533641924836773</v>
      </c>
      <c r="E1386" s="23">
        <f t="shared" si="118"/>
        <v>2.6559798242249246</v>
      </c>
      <c r="F1386" s="23">
        <f t="shared" si="118"/>
        <v>4.2029794619480922</v>
      </c>
      <c r="G1386" s="125">
        <v>3.0285750742051532E-2</v>
      </c>
      <c r="H1386" s="8">
        <f t="shared" si="106"/>
        <v>1.0302857507420515</v>
      </c>
      <c r="I1386" s="5">
        <f t="shared" si="107"/>
        <v>2.5753672615316887</v>
      </c>
      <c r="J1386" s="5">
        <f t="shared" si="108"/>
        <v>2.5779060055057399</v>
      </c>
      <c r="K1386" s="5">
        <f t="shared" si="109"/>
        <v>4.0794308364654608</v>
      </c>
      <c r="L1386">
        <v>1.94</v>
      </c>
      <c r="M1386">
        <v>3.86</v>
      </c>
      <c r="N1386">
        <v>3.91</v>
      </c>
      <c r="O1386" s="5">
        <f t="shared" si="110"/>
        <v>1.99875435643958</v>
      </c>
      <c r="P1386" s="5">
        <f t="shared" si="111"/>
        <v>3.9769029978643187</v>
      </c>
      <c r="Q1386" s="5">
        <f t="shared" si="112"/>
        <v>4.0284172854014217</v>
      </c>
      <c r="R1386" s="6">
        <f t="shared" si="119"/>
        <v>0.5003116049644637</v>
      </c>
      <c r="S1386" s="6">
        <f t="shared" si="119"/>
        <v>0.25145194653654396</v>
      </c>
      <c r="T1386" s="6">
        <f t="shared" si="119"/>
        <v>0.24823644849899221</v>
      </c>
      <c r="U1386">
        <f t="shared" si="120"/>
        <v>0.75329061954689647</v>
      </c>
      <c r="V1386">
        <f t="shared" si="120"/>
        <v>1.4973393101827759</v>
      </c>
      <c r="W1386">
        <f t="shared" si="120"/>
        <v>0.95846704031578567</v>
      </c>
      <c r="X1386" t="s">
        <v>384</v>
      </c>
      <c r="Y1386" t="s">
        <v>315</v>
      </c>
      <c r="Z1386" t="s">
        <v>627</v>
      </c>
      <c r="AA1386" s="26" t="s">
        <v>90</v>
      </c>
      <c r="AB1386" s="26" t="s">
        <v>75</v>
      </c>
      <c r="AC1386" t="s">
        <v>626</v>
      </c>
      <c r="AD1386" s="26" t="s">
        <v>74</v>
      </c>
      <c r="AE1386" s="72" t="str">
        <f>VLOOKUP(AD1386,cs_lookup!$A$2:$B$54,2,FALSE)</f>
        <v>X</v>
      </c>
    </row>
    <row r="1387" spans="1:31" x14ac:dyDescent="0.25">
      <c r="A1387" s="21">
        <v>0.1462078049289644</v>
      </c>
      <c r="B1387" s="21">
        <v>0.24394147125744156</v>
      </c>
      <c r="C1387" s="21">
        <v>0.53488954353615081</v>
      </c>
      <c r="D1387" s="22">
        <f t="shared" si="118"/>
        <v>6.8395801474883893</v>
      </c>
      <c r="E1387" s="23">
        <f t="shared" si="118"/>
        <v>4.099343973147799</v>
      </c>
      <c r="F1387" s="23">
        <f t="shared" si="118"/>
        <v>1.8695448660091716</v>
      </c>
      <c r="G1387" s="125">
        <v>3.5156830687358642E-2</v>
      </c>
      <c r="H1387" s="8">
        <f t="shared" si="106"/>
        <v>1.0351568306873586</v>
      </c>
      <c r="I1387" s="5">
        <f t="shared" si="107"/>
        <v>6.607288813374117</v>
      </c>
      <c r="J1387" s="5">
        <f t="shared" si="108"/>
        <v>3.960118748794593</v>
      </c>
      <c r="K1387" s="5">
        <f t="shared" si="109"/>
        <v>1.8060498762953316</v>
      </c>
      <c r="L1387">
        <v>4.38</v>
      </c>
      <c r="M1387">
        <v>3.53</v>
      </c>
      <c r="N1387">
        <v>1.91</v>
      </c>
      <c r="O1387" s="5">
        <f t="shared" si="110"/>
        <v>4.5339869184106307</v>
      </c>
      <c r="P1387" s="5">
        <f t="shared" si="111"/>
        <v>3.6541036123263759</v>
      </c>
      <c r="Q1387" s="5">
        <f t="shared" si="112"/>
        <v>1.977149546612855</v>
      </c>
      <c r="R1387" s="6">
        <f t="shared" si="119"/>
        <v>0.22055643697149122</v>
      </c>
      <c r="S1387" s="6">
        <f t="shared" si="119"/>
        <v>0.27366492746037724</v>
      </c>
      <c r="T1387" s="6">
        <f t="shared" si="119"/>
        <v>0.50577863556813174</v>
      </c>
      <c r="U1387">
        <f t="shared" si="120"/>
        <v>0.66290427491745796</v>
      </c>
      <c r="V1387">
        <f t="shared" si="120"/>
        <v>0.8913874113180279</v>
      </c>
      <c r="W1387">
        <f t="shared" si="120"/>
        <v>1.0575566184904575</v>
      </c>
      <c r="X1387" t="s">
        <v>483</v>
      </c>
      <c r="Y1387" t="s">
        <v>389</v>
      </c>
      <c r="Z1387" t="s">
        <v>279</v>
      </c>
      <c r="AA1387" s="26" t="s">
        <v>85</v>
      </c>
      <c r="AB1387" s="26" t="s">
        <v>79</v>
      </c>
      <c r="AC1387" t="s">
        <v>626</v>
      </c>
      <c r="AD1387" s="26" t="s">
        <v>79</v>
      </c>
      <c r="AE1387" s="72" t="str">
        <f>VLOOKUP(AD1387,cs_lookup!$A$2:$B$54,2,FALSE)</f>
        <v>2</v>
      </c>
    </row>
    <row r="1388" spans="1:31" x14ac:dyDescent="0.25">
      <c r="A1388" s="21">
        <v>0.16040081356324273</v>
      </c>
      <c r="B1388" s="21">
        <v>0.39651464218277122</v>
      </c>
      <c r="C1388" s="21">
        <v>0.41405328087006754</v>
      </c>
      <c r="D1388" s="22">
        <f t="shared" si="118"/>
        <v>6.2343823437386785</v>
      </c>
      <c r="E1388" s="23">
        <f t="shared" si="118"/>
        <v>2.5219749628793169</v>
      </c>
      <c r="F1388" s="23">
        <f t="shared" si="118"/>
        <v>2.4151481130608552</v>
      </c>
      <c r="G1388" s="125">
        <v>3.06788931056583E-2</v>
      </c>
      <c r="H1388" s="8">
        <f t="shared" si="106"/>
        <v>1.0306788931056583</v>
      </c>
      <c r="I1388" s="5">
        <f t="shared" si="107"/>
        <v>6.0488115022450266</v>
      </c>
      <c r="J1388" s="5">
        <f t="shared" si="108"/>
        <v>2.4469065775472139</v>
      </c>
      <c r="K1388" s="5">
        <f t="shared" si="109"/>
        <v>2.3432595051825422</v>
      </c>
      <c r="L1388">
        <v>6.22</v>
      </c>
      <c r="M1388">
        <v>3.9</v>
      </c>
      <c r="N1388">
        <v>1.63</v>
      </c>
      <c r="O1388" s="5">
        <f t="shared" si="110"/>
        <v>6.4108227151171944</v>
      </c>
      <c r="P1388" s="5">
        <f t="shared" si="111"/>
        <v>4.0196476831120673</v>
      </c>
      <c r="Q1388" s="5">
        <f t="shared" si="112"/>
        <v>1.680006595762223</v>
      </c>
      <c r="R1388" s="6">
        <f t="shared" si="119"/>
        <v>0.15598621962231557</v>
      </c>
      <c r="S1388" s="6">
        <f t="shared" si="119"/>
        <v>0.24877802206430841</v>
      </c>
      <c r="T1388" s="6">
        <f t="shared" si="119"/>
        <v>0.59523575831337594</v>
      </c>
      <c r="U1388">
        <f t="shared" si="120"/>
        <v>1.0283011791145147</v>
      </c>
      <c r="V1388">
        <f t="shared" si="120"/>
        <v>1.5938491627699864</v>
      </c>
      <c r="W1388">
        <f t="shared" si="120"/>
        <v>0.69561224285870171</v>
      </c>
      <c r="X1388" t="s">
        <v>414</v>
      </c>
      <c r="Y1388" t="s">
        <v>330</v>
      </c>
      <c r="Z1388" t="s">
        <v>283</v>
      </c>
      <c r="AA1388" s="26" t="s">
        <v>85</v>
      </c>
      <c r="AB1388" s="26" t="s">
        <v>76</v>
      </c>
      <c r="AC1388" t="s">
        <v>626</v>
      </c>
      <c r="AD1388" s="26" t="s">
        <v>96</v>
      </c>
      <c r="AE1388" s="72" t="str">
        <f>VLOOKUP(AD1388,cs_lookup!$A$2:$B$54,2,FALSE)</f>
        <v>2</v>
      </c>
    </row>
    <row r="1389" spans="1:31" x14ac:dyDescent="0.25">
      <c r="A1389" s="21">
        <v>0.28342184351783778</v>
      </c>
      <c r="B1389" s="21">
        <v>0.30196388109660277</v>
      </c>
      <c r="C1389" s="21">
        <v>0.381866149868127</v>
      </c>
      <c r="D1389" s="22">
        <f t="shared" si="118"/>
        <v>3.5283095600112517</v>
      </c>
      <c r="E1389" s="23">
        <f t="shared" si="118"/>
        <v>3.3116543487533368</v>
      </c>
      <c r="F1389" s="23">
        <f t="shared" si="118"/>
        <v>2.6187186278368437</v>
      </c>
      <c r="G1389" s="125">
        <v>2.7944923293760526E-2</v>
      </c>
      <c r="H1389" s="8">
        <f t="shared" si="106"/>
        <v>1.0279449232937605</v>
      </c>
      <c r="I1389" s="5">
        <f t="shared" si="107"/>
        <v>3.4323916389467399</v>
      </c>
      <c r="J1389" s="5">
        <f t="shared" si="108"/>
        <v>3.2216262503073332</v>
      </c>
      <c r="K1389" s="5">
        <f t="shared" si="109"/>
        <v>2.5475281491209625</v>
      </c>
      <c r="L1389">
        <v>2.58</v>
      </c>
      <c r="M1389">
        <v>3.44</v>
      </c>
      <c r="N1389">
        <v>2.86</v>
      </c>
      <c r="O1389" s="5">
        <f t="shared" si="110"/>
        <v>2.6520979020979021</v>
      </c>
      <c r="P1389" s="5">
        <f t="shared" si="111"/>
        <v>3.536130536130536</v>
      </c>
      <c r="Q1389" s="5">
        <f t="shared" si="112"/>
        <v>2.9399224806201549</v>
      </c>
      <c r="R1389" s="6">
        <f t="shared" si="119"/>
        <v>0.37705998681608438</v>
      </c>
      <c r="S1389" s="6">
        <f t="shared" si="119"/>
        <v>0.28279499011206327</v>
      </c>
      <c r="T1389" s="6">
        <f t="shared" si="119"/>
        <v>0.34014502307185235</v>
      </c>
      <c r="U1389">
        <f t="shared" si="120"/>
        <v>0.75166247660237751</v>
      </c>
      <c r="V1389">
        <f t="shared" si="120"/>
        <v>1.0677837007541873</v>
      </c>
      <c r="W1389">
        <f t="shared" si="120"/>
        <v>1.1226568785851718</v>
      </c>
      <c r="X1389" t="s">
        <v>333</v>
      </c>
      <c r="Y1389" t="s">
        <v>540</v>
      </c>
      <c r="Z1389" t="s">
        <v>283</v>
      </c>
      <c r="AA1389" s="26" t="s">
        <v>90</v>
      </c>
      <c r="AB1389" s="26" t="s">
        <v>75</v>
      </c>
      <c r="AC1389" t="s">
        <v>626</v>
      </c>
      <c r="AD1389" s="26" t="s">
        <v>79</v>
      </c>
      <c r="AE1389" s="72" t="str">
        <f>VLOOKUP(AD1389,cs_lookup!$A$2:$B$54,2,FALSE)</f>
        <v>2</v>
      </c>
    </row>
    <row r="1390" spans="1:31" x14ac:dyDescent="0.25">
      <c r="A1390" s="21">
        <v>0.21597917725126356</v>
      </c>
      <c r="B1390" s="21">
        <v>0.29329547576957821</v>
      </c>
      <c r="C1390" s="21">
        <v>0.44459998814767793</v>
      </c>
      <c r="D1390" s="22">
        <f t="shared" si="118"/>
        <v>4.6300759764291106</v>
      </c>
      <c r="E1390" s="23">
        <f t="shared" si="118"/>
        <v>3.4095309427330895</v>
      </c>
      <c r="F1390" s="23">
        <f t="shared" si="118"/>
        <v>2.2492128354889673</v>
      </c>
      <c r="G1390" s="125">
        <v>2.893415406779587E-2</v>
      </c>
      <c r="H1390" s="8">
        <f t="shared" si="106"/>
        <v>1.0289341540677959</v>
      </c>
      <c r="I1390" s="5">
        <f t="shared" si="107"/>
        <v>4.4998758745878291</v>
      </c>
      <c r="J1390" s="5">
        <f t="shared" si="108"/>
        <v>3.3136531907837101</v>
      </c>
      <c r="K1390" s="5">
        <f t="shared" si="109"/>
        <v>2.1859638214913097</v>
      </c>
      <c r="L1390">
        <v>2.15</v>
      </c>
      <c r="M1390">
        <v>3.26</v>
      </c>
      <c r="N1390">
        <v>3.89</v>
      </c>
      <c r="O1390" s="5">
        <f t="shared" si="110"/>
        <v>2.2122084312457608</v>
      </c>
      <c r="P1390" s="5">
        <f t="shared" si="111"/>
        <v>3.3543253422610144</v>
      </c>
      <c r="Q1390" s="5">
        <f t="shared" si="112"/>
        <v>4.0025538593237258</v>
      </c>
      <c r="R1390" s="6">
        <f t="shared" si="119"/>
        <v>0.45203697168664619</v>
      </c>
      <c r="S1390" s="6">
        <f t="shared" si="119"/>
        <v>0.29812254267677585</v>
      </c>
      <c r="T1390" s="6">
        <f t="shared" si="119"/>
        <v>0.24984048563657821</v>
      </c>
      <c r="U1390">
        <f t="shared" si="120"/>
        <v>0.47779095688876783</v>
      </c>
      <c r="V1390">
        <f t="shared" si="120"/>
        <v>0.98380844714439752</v>
      </c>
      <c r="W1390">
        <f t="shared" si="120"/>
        <v>1.7795353984157714</v>
      </c>
      <c r="X1390" t="s">
        <v>331</v>
      </c>
      <c r="Y1390" t="s">
        <v>412</v>
      </c>
      <c r="Z1390" t="s">
        <v>283</v>
      </c>
      <c r="AA1390" s="26" t="s">
        <v>90</v>
      </c>
      <c r="AB1390" s="26" t="s">
        <v>75</v>
      </c>
      <c r="AC1390" t="s">
        <v>626</v>
      </c>
      <c r="AD1390" s="26" t="s">
        <v>75</v>
      </c>
      <c r="AE1390" s="72" t="str">
        <f>VLOOKUP(AD1390,cs_lookup!$A$2:$B$54,2,FALSE)</f>
        <v>X</v>
      </c>
    </row>
    <row r="1391" spans="1:31" x14ac:dyDescent="0.25">
      <c r="A1391" s="21">
        <v>0.35525412649932075</v>
      </c>
      <c r="B1391" s="21">
        <v>0.31934321440657326</v>
      </c>
      <c r="C1391" s="21">
        <v>0.30603160104592014</v>
      </c>
      <c r="D1391" s="22">
        <f t="shared" si="118"/>
        <v>2.8148863740275569</v>
      </c>
      <c r="E1391" s="23">
        <f t="shared" si="118"/>
        <v>3.1314271131712399</v>
      </c>
      <c r="F1391" s="23">
        <f t="shared" si="118"/>
        <v>3.2676364028496185</v>
      </c>
      <c r="G1391" s="125">
        <v>2.8616675744921327E-2</v>
      </c>
      <c r="H1391" s="8">
        <f t="shared" si="106"/>
        <v>1.0286166757449213</v>
      </c>
      <c r="I1391" s="5">
        <f t="shared" si="107"/>
        <v>2.736574703097268</v>
      </c>
      <c r="J1391" s="5">
        <f t="shared" si="108"/>
        <v>3.0443091066003465</v>
      </c>
      <c r="K1391" s="5">
        <f t="shared" si="109"/>
        <v>3.1767289797078249</v>
      </c>
      <c r="L1391">
        <v>3.12</v>
      </c>
      <c r="M1391">
        <v>3.28</v>
      </c>
      <c r="N1391">
        <v>2.48</v>
      </c>
      <c r="O1391" s="5">
        <f t="shared" si="110"/>
        <v>3.2092840283241548</v>
      </c>
      <c r="P1391" s="5">
        <f t="shared" si="111"/>
        <v>3.3738626964433416</v>
      </c>
      <c r="Q1391" s="5">
        <f t="shared" si="112"/>
        <v>2.5509693558474047</v>
      </c>
      <c r="R1391" s="6">
        <f t="shared" si="119"/>
        <v>0.31159597940671729</v>
      </c>
      <c r="S1391" s="6">
        <f t="shared" si="119"/>
        <v>0.29639617553321895</v>
      </c>
      <c r="T1391" s="6">
        <f t="shared" si="119"/>
        <v>0.39200784506006375</v>
      </c>
      <c r="U1391">
        <f t="shared" si="120"/>
        <v>1.140111394170519</v>
      </c>
      <c r="V1391">
        <f t="shared" si="120"/>
        <v>1.0774201584486456</v>
      </c>
      <c r="W1391">
        <f t="shared" si="120"/>
        <v>0.78067723618906093</v>
      </c>
      <c r="X1391" t="s">
        <v>289</v>
      </c>
      <c r="Y1391" t="s">
        <v>332</v>
      </c>
      <c r="Z1391" t="s">
        <v>283</v>
      </c>
      <c r="AA1391" s="26" t="s">
        <v>90</v>
      </c>
      <c r="AB1391" s="26" t="s">
        <v>75</v>
      </c>
      <c r="AC1391" t="s">
        <v>626</v>
      </c>
      <c r="AD1391" s="26" t="s">
        <v>74</v>
      </c>
      <c r="AE1391" s="72" t="str">
        <f>VLOOKUP(AD1391,cs_lookup!$A$2:$B$54,2,FALSE)</f>
        <v>X</v>
      </c>
    </row>
    <row r="1392" spans="1:31" x14ac:dyDescent="0.25">
      <c r="A1392" s="21">
        <v>0.34331684795619999</v>
      </c>
      <c r="B1392" s="21">
        <v>0.26859782953252936</v>
      </c>
      <c r="C1392" s="21">
        <v>0.3578923892006225</v>
      </c>
      <c r="D1392" s="22">
        <f t="shared" si="118"/>
        <v>2.9127612173801007</v>
      </c>
      <c r="E1392" s="23">
        <f t="shared" si="118"/>
        <v>3.7230382752549085</v>
      </c>
      <c r="F1392" s="23">
        <f t="shared" si="118"/>
        <v>2.7941359754354358</v>
      </c>
      <c r="G1392" s="125">
        <v>2.7401290239018383E-2</v>
      </c>
      <c r="H1392" s="8">
        <f t="shared" ref="H1392:H1455" si="121">(G1392/100%) + 1</f>
        <v>1.0274012902390184</v>
      </c>
      <c r="I1392" s="5">
        <f t="shared" ref="I1392:I1455" si="122">D1392/H1392</f>
        <v>2.8350764643311526</v>
      </c>
      <c r="J1392" s="5">
        <f t="shared" ref="J1392:J1455" si="123">E1392/H1392</f>
        <v>3.6237430404518642</v>
      </c>
      <c r="K1392" s="5">
        <f t="shared" ref="K1392:K1455" si="124">F1392/H1392</f>
        <v>2.7196150150691341</v>
      </c>
      <c r="L1392">
        <v>2.58</v>
      </c>
      <c r="M1392">
        <v>3.35</v>
      </c>
      <c r="N1392">
        <v>2.93</v>
      </c>
      <c r="O1392" s="5">
        <f t="shared" ref="O1392:O1455" si="125">(L1392*H1392)</f>
        <v>2.6506953288166675</v>
      </c>
      <c r="P1392" s="5">
        <f t="shared" ref="P1392:P1455" si="126">(M1392*H1392)</f>
        <v>3.4417943223007117</v>
      </c>
      <c r="Q1392" s="5">
        <f t="shared" ref="Q1392:Q1455" si="127">(N1392*H1392)</f>
        <v>3.010285780400324</v>
      </c>
      <c r="R1392" s="6">
        <f t="shared" si="119"/>
        <v>0.37725950211200748</v>
      </c>
      <c r="S1392" s="6">
        <f t="shared" si="119"/>
        <v>0.29054612401462071</v>
      </c>
      <c r="T1392" s="6">
        <f t="shared" si="119"/>
        <v>0.33219437387337181</v>
      </c>
      <c r="U1392">
        <f t="shared" si="120"/>
        <v>0.91002836518156138</v>
      </c>
      <c r="V1392">
        <f t="shared" si="120"/>
        <v>0.92445848466735392</v>
      </c>
      <c r="W1392">
        <f t="shared" si="120"/>
        <v>1.0773583701241325</v>
      </c>
      <c r="X1392" t="s">
        <v>523</v>
      </c>
      <c r="Y1392" t="s">
        <v>413</v>
      </c>
      <c r="Z1392" t="s">
        <v>283</v>
      </c>
      <c r="AA1392" s="26" t="s">
        <v>90</v>
      </c>
      <c r="AB1392" s="26" t="s">
        <v>75</v>
      </c>
      <c r="AC1392" t="s">
        <v>626</v>
      </c>
      <c r="AD1392" s="26" t="s">
        <v>96</v>
      </c>
      <c r="AE1392" s="72" t="str">
        <f>VLOOKUP(AD1392,cs_lookup!$A$2:$B$54,2,FALSE)</f>
        <v>2</v>
      </c>
    </row>
    <row r="1393" spans="1:31" x14ac:dyDescent="0.25">
      <c r="A1393" s="21">
        <v>9.0739147691172126E-2</v>
      </c>
      <c r="B1393" s="21">
        <v>0.14336035152243168</v>
      </c>
      <c r="C1393" s="21">
        <v>0.64989676623237846</v>
      </c>
      <c r="D1393" s="22">
        <f t="shared" si="118"/>
        <v>11.020601641570064</v>
      </c>
      <c r="E1393" s="23">
        <f t="shared" si="118"/>
        <v>6.9754293246381263</v>
      </c>
      <c r="F1393" s="23">
        <f t="shared" si="118"/>
        <v>1.5387059175525084</v>
      </c>
      <c r="G1393" s="125">
        <v>3.060833437105126E-2</v>
      </c>
      <c r="H1393" s="8">
        <f t="shared" si="121"/>
        <v>1.0306083343710513</v>
      </c>
      <c r="I1393" s="5">
        <f t="shared" si="122"/>
        <v>10.69329761271104</v>
      </c>
      <c r="J1393" s="5">
        <f t="shared" si="123"/>
        <v>6.768264035915271</v>
      </c>
      <c r="K1393" s="5">
        <f t="shared" si="124"/>
        <v>1.4930074464141934</v>
      </c>
      <c r="L1393">
        <v>6.2</v>
      </c>
      <c r="M1393">
        <v>4.2300000000000004</v>
      </c>
      <c r="N1393">
        <v>1.58</v>
      </c>
      <c r="O1393" s="5">
        <f t="shared" si="125"/>
        <v>6.3897716731005181</v>
      </c>
      <c r="P1393" s="5">
        <f t="shared" si="126"/>
        <v>4.3594732543895471</v>
      </c>
      <c r="Q1393" s="5">
        <f t="shared" si="127"/>
        <v>1.6283611683062611</v>
      </c>
      <c r="R1393" s="6">
        <f t="shared" si="119"/>
        <v>0.15650011473958797</v>
      </c>
      <c r="S1393" s="6">
        <f t="shared" si="119"/>
        <v>0.22938551096582632</v>
      </c>
      <c r="T1393" s="6">
        <f t="shared" si="119"/>
        <v>0.6141143742945856</v>
      </c>
      <c r="U1393">
        <f t="shared" si="120"/>
        <v>0.57980243555833588</v>
      </c>
      <c r="V1393">
        <f t="shared" si="120"/>
        <v>0.62497561820192471</v>
      </c>
      <c r="W1393">
        <f t="shared" si="120"/>
        <v>1.0582666575406168</v>
      </c>
      <c r="X1393" t="s">
        <v>290</v>
      </c>
      <c r="Y1393" t="s">
        <v>411</v>
      </c>
      <c r="Z1393" t="s">
        <v>283</v>
      </c>
      <c r="AA1393" s="26" t="s">
        <v>85</v>
      </c>
      <c r="AB1393" s="26" t="s">
        <v>102</v>
      </c>
      <c r="AC1393" t="s">
        <v>626</v>
      </c>
      <c r="AD1393" s="26" t="s">
        <v>94</v>
      </c>
      <c r="AE1393" s="72" t="str">
        <f>VLOOKUP(AD1393,cs_lookup!$A$2:$B$54,2,FALSE)</f>
        <v>1</v>
      </c>
    </row>
    <row r="1394" spans="1:31" x14ac:dyDescent="0.25">
      <c r="A1394" s="21">
        <v>0.68122404153982641</v>
      </c>
      <c r="B1394" s="21">
        <v>0.19056839018822699</v>
      </c>
      <c r="C1394" s="21">
        <v>0.12229869180212312</v>
      </c>
      <c r="D1394" s="22">
        <f t="shared" si="118"/>
        <v>1.4679458431026864</v>
      </c>
      <c r="E1394" s="23">
        <f t="shared" si="118"/>
        <v>5.2474599749322879</v>
      </c>
      <c r="F1394" s="23">
        <f t="shared" si="118"/>
        <v>8.1767023446005478</v>
      </c>
      <c r="G1394" s="125">
        <v>2.8446579465215782E-2</v>
      </c>
      <c r="H1394" s="8">
        <f t="shared" si="121"/>
        <v>1.0284465794652158</v>
      </c>
      <c r="I1394" s="5">
        <f t="shared" si="122"/>
        <v>1.427342822089998</v>
      </c>
      <c r="J1394" s="5">
        <f t="shared" si="123"/>
        <v>5.1023165225178015</v>
      </c>
      <c r="K1394" s="5">
        <f t="shared" si="124"/>
        <v>7.9505367686208546</v>
      </c>
      <c r="L1394">
        <v>2.12</v>
      </c>
      <c r="M1394">
        <v>3.26</v>
      </c>
      <c r="N1394">
        <v>4</v>
      </c>
      <c r="O1394" s="5">
        <f t="shared" si="125"/>
        <v>2.1803067484662577</v>
      </c>
      <c r="P1394" s="5">
        <f t="shared" si="126"/>
        <v>3.3527358490566033</v>
      </c>
      <c r="Q1394" s="5">
        <f t="shared" si="127"/>
        <v>4.1137863178608631</v>
      </c>
      <c r="R1394" s="6">
        <f t="shared" si="119"/>
        <v>0.45865105939953288</v>
      </c>
      <c r="S1394" s="6">
        <f t="shared" si="119"/>
        <v>0.29826387911871471</v>
      </c>
      <c r="T1394" s="6">
        <f t="shared" si="119"/>
        <v>0.24308506148175246</v>
      </c>
      <c r="U1394">
        <f t="shared" si="120"/>
        <v>1.4852773749867418</v>
      </c>
      <c r="V1394">
        <f t="shared" si="120"/>
        <v>0.63892547348107531</v>
      </c>
      <c r="W1394">
        <f t="shared" si="120"/>
        <v>0.50311068502785661</v>
      </c>
      <c r="X1394" t="s">
        <v>336</v>
      </c>
      <c r="Y1394" t="s">
        <v>562</v>
      </c>
      <c r="Z1394" t="s">
        <v>272</v>
      </c>
      <c r="AA1394" s="26" t="s">
        <v>84</v>
      </c>
      <c r="AB1394" s="26" t="s">
        <v>86</v>
      </c>
      <c r="AC1394" t="s">
        <v>626</v>
      </c>
      <c r="AD1394" s="26" t="s">
        <v>75</v>
      </c>
      <c r="AE1394" s="72" t="str">
        <f>VLOOKUP(AD1394,cs_lookup!$A$2:$B$54,2,FALSE)</f>
        <v>X</v>
      </c>
    </row>
    <row r="1395" spans="1:31" x14ac:dyDescent="0.25">
      <c r="A1395" s="21">
        <v>0.22116658857935023</v>
      </c>
      <c r="B1395" s="21">
        <v>0.30428673732781286</v>
      </c>
      <c r="C1395" s="21">
        <v>0.4321807831561813</v>
      </c>
      <c r="D1395" s="22">
        <f t="shared" si="118"/>
        <v>4.5214786122236523</v>
      </c>
      <c r="E1395" s="23">
        <f t="shared" si="118"/>
        <v>3.2863739273745747</v>
      </c>
      <c r="F1395" s="23">
        <f t="shared" si="118"/>
        <v>2.3138465174158851</v>
      </c>
      <c r="G1395" s="125">
        <v>2.8650088908338533E-2</v>
      </c>
      <c r="H1395" s="8">
        <f t="shared" si="121"/>
        <v>1.0286500889083385</v>
      </c>
      <c r="I1395" s="5">
        <f t="shared" si="122"/>
        <v>4.3955458332989599</v>
      </c>
      <c r="J1395" s="5">
        <f t="shared" si="123"/>
        <v>3.1948414361799746</v>
      </c>
      <c r="K1395" s="5">
        <f t="shared" si="124"/>
        <v>2.2494009793665302</v>
      </c>
      <c r="L1395">
        <v>2.59</v>
      </c>
      <c r="M1395">
        <v>3.4</v>
      </c>
      <c r="N1395">
        <v>2.87</v>
      </c>
      <c r="O1395" s="5">
        <f t="shared" si="125"/>
        <v>2.6642037302725967</v>
      </c>
      <c r="P1395" s="5">
        <f t="shared" si="126"/>
        <v>3.4974103022883507</v>
      </c>
      <c r="Q1395" s="5">
        <f t="shared" si="127"/>
        <v>2.9522257551669315</v>
      </c>
      <c r="R1395" s="6">
        <f t="shared" si="119"/>
        <v>0.37534667061579474</v>
      </c>
      <c r="S1395" s="6">
        <f t="shared" si="119"/>
        <v>0.28592584614556132</v>
      </c>
      <c r="T1395" s="6">
        <f t="shared" si="119"/>
        <v>0.33872748323864404</v>
      </c>
      <c r="U1395">
        <f t="shared" si="120"/>
        <v>0.58923285030476957</v>
      </c>
      <c r="V1395">
        <f t="shared" si="120"/>
        <v>1.064215569980002</v>
      </c>
      <c r="W1395">
        <f t="shared" si="120"/>
        <v>1.2758952389218934</v>
      </c>
      <c r="X1395" t="s">
        <v>553</v>
      </c>
      <c r="Y1395" t="s">
        <v>555</v>
      </c>
      <c r="Z1395" t="s">
        <v>272</v>
      </c>
      <c r="AA1395" s="26" t="s">
        <v>90</v>
      </c>
      <c r="AB1395" s="26" t="s">
        <v>75</v>
      </c>
      <c r="AC1395" t="s">
        <v>626</v>
      </c>
      <c r="AD1395" s="26" t="s">
        <v>76</v>
      </c>
      <c r="AE1395" s="72" t="str">
        <f>VLOOKUP(AD1395,cs_lookup!$A$2:$B$54,2,FALSE)</f>
        <v>2</v>
      </c>
    </row>
    <row r="1396" spans="1:31" x14ac:dyDescent="0.25">
      <c r="A1396" s="21">
        <v>0.48868918757283203</v>
      </c>
      <c r="B1396" s="21">
        <v>0.33554520785768327</v>
      </c>
      <c r="C1396" s="21">
        <v>0.17122205133081192</v>
      </c>
      <c r="D1396" s="22">
        <f t="shared" si="118"/>
        <v>2.0462904140905809</v>
      </c>
      <c r="E1396" s="23">
        <f t="shared" si="118"/>
        <v>2.9802243530300565</v>
      </c>
      <c r="F1396" s="23">
        <f t="shared" si="118"/>
        <v>5.840369229474633</v>
      </c>
      <c r="G1396" s="125">
        <v>2.9778848732879393E-2</v>
      </c>
      <c r="H1396" s="8">
        <f t="shared" si="121"/>
        <v>1.0297788487328794</v>
      </c>
      <c r="I1396" s="5">
        <f t="shared" si="122"/>
        <v>1.9871163761117223</v>
      </c>
      <c r="J1396" s="5">
        <f t="shared" si="123"/>
        <v>2.8940430818686536</v>
      </c>
      <c r="K1396" s="5">
        <f t="shared" si="124"/>
        <v>5.671479110938316</v>
      </c>
      <c r="L1396">
        <v>1.76</v>
      </c>
      <c r="M1396">
        <v>3.99</v>
      </c>
      <c r="N1396">
        <v>4.74</v>
      </c>
      <c r="O1396" s="5">
        <f t="shared" si="125"/>
        <v>1.8124107737698678</v>
      </c>
      <c r="P1396" s="5">
        <f t="shared" si="126"/>
        <v>4.1088176064441893</v>
      </c>
      <c r="Q1396" s="5">
        <f t="shared" si="127"/>
        <v>4.8811517429938487</v>
      </c>
      <c r="R1396" s="6">
        <f t="shared" si="119"/>
        <v>0.55175129969017489</v>
      </c>
      <c r="S1396" s="6">
        <f t="shared" si="119"/>
        <v>0.24337901941220744</v>
      </c>
      <c r="T1396" s="6">
        <f t="shared" si="119"/>
        <v>0.20486968089761765</v>
      </c>
      <c r="U1396">
        <f t="shared" si="120"/>
        <v>0.88570554858184458</v>
      </c>
      <c r="V1396">
        <f t="shared" si="120"/>
        <v>1.3786940578036242</v>
      </c>
      <c r="W1396">
        <f t="shared" si="120"/>
        <v>0.8357608142923747</v>
      </c>
      <c r="X1396" t="s">
        <v>552</v>
      </c>
      <c r="Y1396" t="s">
        <v>334</v>
      </c>
      <c r="Z1396" t="s">
        <v>272</v>
      </c>
      <c r="AA1396" s="26" t="s">
        <v>90</v>
      </c>
      <c r="AB1396" s="26" t="s">
        <v>75</v>
      </c>
      <c r="AC1396" t="s">
        <v>626</v>
      </c>
      <c r="AD1396" s="26" t="s">
        <v>75</v>
      </c>
      <c r="AE1396" s="72" t="str">
        <f>VLOOKUP(AD1396,cs_lookup!$A$2:$B$54,2,FALSE)</f>
        <v>X</v>
      </c>
    </row>
    <row r="1397" spans="1:31" x14ac:dyDescent="0.25">
      <c r="A1397" s="21">
        <v>0.54427261077022837</v>
      </c>
      <c r="B1397" s="21">
        <v>0.28611141870617235</v>
      </c>
      <c r="C1397" s="21">
        <v>0.16444459141335058</v>
      </c>
      <c r="D1397" s="22">
        <f t="shared" si="118"/>
        <v>1.8373145740051997</v>
      </c>
      <c r="E1397" s="23">
        <f t="shared" si="118"/>
        <v>3.4951418734775115</v>
      </c>
      <c r="F1397" s="23">
        <f t="shared" si="118"/>
        <v>6.0810756462423496</v>
      </c>
      <c r="G1397" s="125">
        <v>2.9758015442002739E-2</v>
      </c>
      <c r="H1397" s="8">
        <f t="shared" si="121"/>
        <v>1.0297580154420027</v>
      </c>
      <c r="I1397" s="5">
        <f t="shared" si="122"/>
        <v>1.7842197355624076</v>
      </c>
      <c r="J1397" s="5">
        <f t="shared" si="123"/>
        <v>3.3941390317581481</v>
      </c>
      <c r="K1397" s="5">
        <f t="shared" si="124"/>
        <v>5.9053443188127757</v>
      </c>
      <c r="L1397">
        <v>1.84</v>
      </c>
      <c r="M1397">
        <v>3.78</v>
      </c>
      <c r="N1397">
        <v>4.51</v>
      </c>
      <c r="O1397" s="5">
        <f t="shared" si="125"/>
        <v>1.8947547484132852</v>
      </c>
      <c r="P1397" s="5">
        <f t="shared" si="126"/>
        <v>3.8924852983707701</v>
      </c>
      <c r="Q1397" s="5">
        <f t="shared" si="127"/>
        <v>4.6442086496434323</v>
      </c>
      <c r="R1397" s="6">
        <f t="shared" si="119"/>
        <v>0.52777279003386846</v>
      </c>
      <c r="S1397" s="6">
        <f t="shared" si="119"/>
        <v>0.25690527345563968</v>
      </c>
      <c r="T1397" s="6">
        <f t="shared" si="119"/>
        <v>0.21532193651049181</v>
      </c>
      <c r="U1397">
        <f t="shared" si="120"/>
        <v>1.0312631136881858</v>
      </c>
      <c r="V1397">
        <f t="shared" si="120"/>
        <v>1.1136844910097798</v>
      </c>
      <c r="W1397">
        <f t="shared" si="120"/>
        <v>0.7637149938289628</v>
      </c>
      <c r="X1397" t="s">
        <v>554</v>
      </c>
      <c r="Y1397" t="s">
        <v>558</v>
      </c>
      <c r="Z1397" t="s">
        <v>272</v>
      </c>
      <c r="AA1397" s="26" t="s">
        <v>90</v>
      </c>
      <c r="AB1397" s="26" t="s">
        <v>75</v>
      </c>
      <c r="AC1397" t="s">
        <v>626</v>
      </c>
      <c r="AD1397" s="26" t="s">
        <v>78</v>
      </c>
      <c r="AE1397" s="72" t="str">
        <f>VLOOKUP(AD1397,cs_lookup!$A$2:$B$54,2,FALSE)</f>
        <v>1</v>
      </c>
    </row>
    <row r="1398" spans="1:31" x14ac:dyDescent="0.25">
      <c r="A1398" s="21">
        <v>0.4734614537186691</v>
      </c>
      <c r="B1398" s="21">
        <v>0.27342891799233299</v>
      </c>
      <c r="C1398" s="21">
        <v>0.23998683127775389</v>
      </c>
      <c r="D1398" s="22">
        <f t="shared" si="118"/>
        <v>2.1121043585402419</v>
      </c>
      <c r="E1398" s="23">
        <f t="shared" si="118"/>
        <v>3.657257642470868</v>
      </c>
      <c r="F1398" s="23">
        <f t="shared" si="118"/>
        <v>4.1668953028619669</v>
      </c>
      <c r="G1398" s="125">
        <v>2.6020690199794583E-2</v>
      </c>
      <c r="H1398" s="8">
        <f t="shared" si="121"/>
        <v>1.0260206901997946</v>
      </c>
      <c r="I1398" s="5">
        <f t="shared" si="122"/>
        <v>2.058539733861465</v>
      </c>
      <c r="J1398" s="5">
        <f t="shared" si="123"/>
        <v>3.5645067174607354</v>
      </c>
      <c r="K1398" s="5">
        <f t="shared" si="124"/>
        <v>4.0612195666839401</v>
      </c>
      <c r="L1398">
        <v>2.8</v>
      </c>
      <c r="M1398">
        <v>3.35</v>
      </c>
      <c r="N1398">
        <v>2.7</v>
      </c>
      <c r="O1398" s="5">
        <f t="shared" si="125"/>
        <v>2.8728579325594246</v>
      </c>
      <c r="P1398" s="5">
        <f t="shared" si="126"/>
        <v>3.4371693121693121</v>
      </c>
      <c r="Q1398" s="5">
        <f t="shared" si="127"/>
        <v>2.7702558635394454</v>
      </c>
      <c r="R1398" s="6">
        <f t="shared" si="119"/>
        <v>0.34808543390417557</v>
      </c>
      <c r="S1398" s="6">
        <f t="shared" si="119"/>
        <v>0.290937079084087</v>
      </c>
      <c r="T1398" s="6">
        <f t="shared" si="119"/>
        <v>0.36097748701173754</v>
      </c>
      <c r="U1398">
        <f t="shared" si="120"/>
        <v>1.3601874930767954</v>
      </c>
      <c r="V1398">
        <f t="shared" si="120"/>
        <v>0.93982148598290638</v>
      </c>
      <c r="W1398">
        <f t="shared" si="120"/>
        <v>0.66482492651944924</v>
      </c>
      <c r="X1398" t="s">
        <v>556</v>
      </c>
      <c r="Y1398" t="s">
        <v>563</v>
      </c>
      <c r="Z1398" t="s">
        <v>272</v>
      </c>
      <c r="AA1398" s="26" t="s">
        <v>90</v>
      </c>
      <c r="AB1398" s="26" t="s">
        <v>75</v>
      </c>
      <c r="AC1398" t="s">
        <v>626</v>
      </c>
      <c r="AD1398" s="26" t="s">
        <v>230</v>
      </c>
      <c r="AE1398" s="72" t="str">
        <f>VLOOKUP(AD1398,cs_lookup!$A$2:$B$54,2,FALSE)</f>
        <v>1</v>
      </c>
    </row>
    <row r="1399" spans="1:31" x14ac:dyDescent="0.25">
      <c r="A1399" s="21">
        <v>0.77023044543876606</v>
      </c>
      <c r="B1399" s="21">
        <v>0.16488576617028339</v>
      </c>
      <c r="C1399" s="21">
        <v>6.1305104715827813E-2</v>
      </c>
      <c r="D1399" s="22">
        <f t="shared" si="118"/>
        <v>1.2983127399363503</v>
      </c>
      <c r="E1399" s="23">
        <f t="shared" si="118"/>
        <v>6.0648048841721396</v>
      </c>
      <c r="F1399" s="23">
        <f t="shared" si="118"/>
        <v>16.311855344434623</v>
      </c>
      <c r="G1399" s="125">
        <v>3.1704856288182537E-2</v>
      </c>
      <c r="H1399" s="8">
        <f t="shared" si="121"/>
        <v>1.0317048562881825</v>
      </c>
      <c r="I1399" s="5">
        <f t="shared" si="122"/>
        <v>1.2584148771067694</v>
      </c>
      <c r="J1399" s="5">
        <f t="shared" si="123"/>
        <v>5.8784301025700305</v>
      </c>
      <c r="K1399" s="5">
        <f t="shared" si="124"/>
        <v>15.810583080049289</v>
      </c>
      <c r="L1399">
        <v>1.67</v>
      </c>
      <c r="M1399">
        <v>4.63</v>
      </c>
      <c r="N1399">
        <v>4.6100000000000003</v>
      </c>
      <c r="O1399" s="5">
        <f t="shared" si="125"/>
        <v>1.7229471100012648</v>
      </c>
      <c r="P1399" s="5">
        <f t="shared" si="126"/>
        <v>4.7767934846142852</v>
      </c>
      <c r="Q1399" s="5">
        <f t="shared" si="127"/>
        <v>4.7561593874885215</v>
      </c>
      <c r="R1399" s="6">
        <f t="shared" si="119"/>
        <v>0.58040086906629762</v>
      </c>
      <c r="S1399" s="6">
        <f t="shared" si="119"/>
        <v>0.20934545385328662</v>
      </c>
      <c r="T1399" s="6">
        <f t="shared" si="119"/>
        <v>0.21025367708041584</v>
      </c>
      <c r="U1399">
        <f t="shared" si="120"/>
        <v>1.3270663200037089</v>
      </c>
      <c r="V1399">
        <f t="shared" si="120"/>
        <v>0.78762525354784418</v>
      </c>
      <c r="W1399">
        <f t="shared" si="120"/>
        <v>0.29157684929515126</v>
      </c>
      <c r="X1399" t="s">
        <v>539</v>
      </c>
      <c r="Y1399" t="s">
        <v>535</v>
      </c>
      <c r="Z1399" t="s">
        <v>272</v>
      </c>
      <c r="AA1399" s="26" t="s">
        <v>84</v>
      </c>
      <c r="AB1399" s="26" t="s">
        <v>94</v>
      </c>
      <c r="AC1399" t="s">
        <v>626</v>
      </c>
      <c r="AD1399" s="26" t="s">
        <v>86</v>
      </c>
      <c r="AE1399" s="72" t="str">
        <f>VLOOKUP(AD1399,cs_lookup!$A$2:$B$54,2,FALSE)</f>
        <v>1</v>
      </c>
    </row>
    <row r="1400" spans="1:31" x14ac:dyDescent="0.25">
      <c r="A1400" s="21">
        <v>0.2127732037199159</v>
      </c>
      <c r="B1400" s="21">
        <v>0.24583282864768621</v>
      </c>
      <c r="C1400" s="21">
        <v>0.48346722854844953</v>
      </c>
      <c r="D1400" s="22">
        <f t="shared" si="118"/>
        <v>4.699839935278459</v>
      </c>
      <c r="E1400" s="23">
        <f t="shared" si="118"/>
        <v>4.0678049612045255</v>
      </c>
      <c r="F1400" s="23">
        <f t="shared" si="118"/>
        <v>2.0683925216655865</v>
      </c>
      <c r="G1400" s="125">
        <v>2.7765338110165683E-2</v>
      </c>
      <c r="H1400" s="8">
        <f t="shared" si="121"/>
        <v>1.0277653381101657</v>
      </c>
      <c r="I1400" s="5">
        <f t="shared" si="122"/>
        <v>4.5728725819071023</v>
      </c>
      <c r="J1400" s="5">
        <f t="shared" si="123"/>
        <v>3.9579121910107649</v>
      </c>
      <c r="K1400" s="5">
        <f t="shared" si="124"/>
        <v>2.0125143794680849</v>
      </c>
      <c r="L1400">
        <v>2.2000000000000002</v>
      </c>
      <c r="M1400">
        <v>3.19</v>
      </c>
      <c r="N1400">
        <v>3.85</v>
      </c>
      <c r="O1400" s="5">
        <f t="shared" si="125"/>
        <v>2.2610837438423648</v>
      </c>
      <c r="P1400" s="5">
        <f t="shared" si="126"/>
        <v>3.2785714285714285</v>
      </c>
      <c r="Q1400" s="5">
        <f t="shared" si="127"/>
        <v>3.9568965517241379</v>
      </c>
      <c r="R1400" s="6">
        <f t="shared" si="119"/>
        <v>0.44226579520697162</v>
      </c>
      <c r="S1400" s="6">
        <f t="shared" si="119"/>
        <v>0.30501089324618735</v>
      </c>
      <c r="T1400" s="6">
        <f t="shared" si="119"/>
        <v>0.25272331154684097</v>
      </c>
      <c r="U1400">
        <f t="shared" si="120"/>
        <v>0.48109803205636159</v>
      </c>
      <c r="V1400">
        <f t="shared" si="120"/>
        <v>0.80598048820919976</v>
      </c>
      <c r="W1400">
        <f t="shared" si="120"/>
        <v>1.9130298095149858</v>
      </c>
      <c r="X1400" t="s">
        <v>338</v>
      </c>
      <c r="Y1400" t="s">
        <v>487</v>
      </c>
      <c r="Z1400" t="s">
        <v>274</v>
      </c>
      <c r="AA1400" s="26" t="s">
        <v>85</v>
      </c>
      <c r="AB1400" s="26" t="s">
        <v>79</v>
      </c>
      <c r="AC1400" t="s">
        <v>626</v>
      </c>
      <c r="AD1400" s="26" t="s">
        <v>76</v>
      </c>
      <c r="AE1400" s="72" t="str">
        <f>VLOOKUP(AD1400,cs_lookup!$A$2:$B$54,2,FALSE)</f>
        <v>2</v>
      </c>
    </row>
    <row r="1401" spans="1:31" x14ac:dyDescent="0.25">
      <c r="A1401" s="21">
        <v>0.29437130347319929</v>
      </c>
      <c r="B1401" s="21">
        <v>0.29067600157534945</v>
      </c>
      <c r="C1401" s="21">
        <v>0.38148111145920183</v>
      </c>
      <c r="D1401" s="22">
        <f t="shared" si="118"/>
        <v>3.3970702585520329</v>
      </c>
      <c r="E1401" s="23">
        <f t="shared" si="118"/>
        <v>3.4402564868802163</v>
      </c>
      <c r="F1401" s="23">
        <f t="shared" si="118"/>
        <v>2.621361765920478</v>
      </c>
      <c r="G1401" s="125">
        <v>2.8225769043942694E-2</v>
      </c>
      <c r="H1401" s="8">
        <f t="shared" si="121"/>
        <v>1.0282257690439427</v>
      </c>
      <c r="I1401" s="5">
        <f t="shared" si="122"/>
        <v>3.3038174696892413</v>
      </c>
      <c r="J1401" s="5">
        <f t="shared" si="123"/>
        <v>3.3458181952383961</v>
      </c>
      <c r="K1401" s="5">
        <f t="shared" si="124"/>
        <v>2.5494029082327447</v>
      </c>
      <c r="L1401">
        <v>3.69</v>
      </c>
      <c r="M1401">
        <v>3.35</v>
      </c>
      <c r="N1401">
        <v>2.1800000000000002</v>
      </c>
      <c r="O1401" s="5">
        <f t="shared" si="125"/>
        <v>3.7941530877721483</v>
      </c>
      <c r="P1401" s="5">
        <f t="shared" si="126"/>
        <v>3.4445563262972083</v>
      </c>
      <c r="Q1401" s="5">
        <f t="shared" si="127"/>
        <v>2.2415321765157952</v>
      </c>
      <c r="R1401" s="6">
        <f t="shared" si="119"/>
        <v>0.26356342953657158</v>
      </c>
      <c r="S1401" s="6">
        <f t="shared" si="119"/>
        <v>0.2903131507432683</v>
      </c>
      <c r="T1401" s="6">
        <f t="shared" si="119"/>
        <v>0.44612341972016006</v>
      </c>
      <c r="U1401">
        <f t="shared" si="120"/>
        <v>1.1168897900243513</v>
      </c>
      <c r="V1401">
        <f t="shared" si="120"/>
        <v>1.0012498601291473</v>
      </c>
      <c r="W1401">
        <f t="shared" si="120"/>
        <v>0.85510218606880939</v>
      </c>
      <c r="X1401" t="s">
        <v>517</v>
      </c>
      <c r="Y1401" t="s">
        <v>418</v>
      </c>
      <c r="Z1401" t="s">
        <v>274</v>
      </c>
      <c r="AA1401" s="26" t="s">
        <v>90</v>
      </c>
      <c r="AB1401" s="26" t="s">
        <v>75</v>
      </c>
      <c r="AC1401" t="s">
        <v>626</v>
      </c>
      <c r="AD1401" s="26" t="s">
        <v>78</v>
      </c>
      <c r="AE1401" s="72" t="str">
        <f>VLOOKUP(AD1401,cs_lookup!$A$2:$B$54,2,FALSE)</f>
        <v>1</v>
      </c>
    </row>
    <row r="1402" spans="1:31" x14ac:dyDescent="0.25">
      <c r="A1402" s="21">
        <v>0.36213392662269095</v>
      </c>
      <c r="B1402" s="21">
        <v>0.28130973054238079</v>
      </c>
      <c r="C1402" s="21">
        <v>0.33120800600237749</v>
      </c>
      <c r="D1402" s="22">
        <f t="shared" si="118"/>
        <v>2.7614093198230076</v>
      </c>
      <c r="E1402" s="23">
        <f t="shared" si="118"/>
        <v>3.5548006038466728</v>
      </c>
      <c r="F1402" s="23">
        <f t="shared" si="118"/>
        <v>3.0192506880187606</v>
      </c>
      <c r="G1402" s="125">
        <v>2.6797417216799069E-2</v>
      </c>
      <c r="H1402" s="8">
        <f t="shared" si="121"/>
        <v>1.0267974172167991</v>
      </c>
      <c r="I1402" s="5">
        <f t="shared" si="122"/>
        <v>2.6893419028146628</v>
      </c>
      <c r="J1402" s="5">
        <f t="shared" si="123"/>
        <v>3.4620272161203816</v>
      </c>
      <c r="K1402" s="5">
        <f t="shared" si="124"/>
        <v>2.9404541123629189</v>
      </c>
      <c r="L1402">
        <v>2.5099999999999998</v>
      </c>
      <c r="M1402">
        <v>3.27</v>
      </c>
      <c r="N1402">
        <v>3.1</v>
      </c>
      <c r="O1402" s="5">
        <f t="shared" si="125"/>
        <v>2.5772615172141653</v>
      </c>
      <c r="P1402" s="5">
        <f t="shared" si="126"/>
        <v>3.3576275542989329</v>
      </c>
      <c r="Q1402" s="5">
        <f t="shared" si="127"/>
        <v>3.183071993372077</v>
      </c>
      <c r="R1402" s="6">
        <f t="shared" si="119"/>
        <v>0.3880087423494874</v>
      </c>
      <c r="S1402" s="6">
        <f t="shared" si="119"/>
        <v>0.29782934045786336</v>
      </c>
      <c r="T1402" s="6">
        <f t="shared" si="119"/>
        <v>0.31416191719264941</v>
      </c>
      <c r="U1402">
        <f t="shared" si="120"/>
        <v>0.93331383316231975</v>
      </c>
      <c r="V1402">
        <f t="shared" si="120"/>
        <v>0.94453330256150581</v>
      </c>
      <c r="W1402">
        <f t="shared" si="120"/>
        <v>1.0542589278867787</v>
      </c>
      <c r="X1402" t="s">
        <v>486</v>
      </c>
      <c r="Y1402" t="s">
        <v>343</v>
      </c>
      <c r="Z1402" t="s">
        <v>274</v>
      </c>
      <c r="AA1402" s="26" t="s">
        <v>90</v>
      </c>
      <c r="AB1402" s="26" t="s">
        <v>75</v>
      </c>
      <c r="AC1402" t="s">
        <v>626</v>
      </c>
      <c r="AD1402" s="26" t="s">
        <v>76</v>
      </c>
      <c r="AE1402" s="72" t="str">
        <f>VLOOKUP(AD1402,cs_lookup!$A$2:$B$54,2,FALSE)</f>
        <v>2</v>
      </c>
    </row>
    <row r="1403" spans="1:31" x14ac:dyDescent="0.25">
      <c r="A1403" s="21">
        <v>0.48680254179315968</v>
      </c>
      <c r="B1403" s="21">
        <v>0.30335223505562064</v>
      </c>
      <c r="C1403" s="21">
        <v>0.20193752123419151</v>
      </c>
      <c r="D1403" s="22">
        <f t="shared" si="118"/>
        <v>2.0542209913622345</v>
      </c>
      <c r="E1403" s="23">
        <f t="shared" si="118"/>
        <v>3.2964978808105587</v>
      </c>
      <c r="F1403" s="23">
        <f t="shared" si="118"/>
        <v>4.9520267154328259</v>
      </c>
      <c r="G1403" s="125">
        <v>2.9045160939453751E-2</v>
      </c>
      <c r="H1403" s="8">
        <f t="shared" si="121"/>
        <v>1.0290451609394538</v>
      </c>
      <c r="I1403" s="5">
        <f t="shared" si="122"/>
        <v>1.9962398826955849</v>
      </c>
      <c r="J1403" s="5">
        <f t="shared" si="123"/>
        <v>3.2034530708069826</v>
      </c>
      <c r="K1403" s="5">
        <f t="shared" si="124"/>
        <v>4.8122540228573989</v>
      </c>
      <c r="L1403">
        <v>1.97</v>
      </c>
      <c r="M1403">
        <v>3.71</v>
      </c>
      <c r="N1403">
        <v>3.97</v>
      </c>
      <c r="O1403" s="5">
        <f t="shared" si="125"/>
        <v>2.0272189670507239</v>
      </c>
      <c r="P1403" s="5">
        <f t="shared" si="126"/>
        <v>3.8177575470853733</v>
      </c>
      <c r="Q1403" s="5">
        <f t="shared" si="127"/>
        <v>4.0853092889296319</v>
      </c>
      <c r="R1403" s="6">
        <f t="shared" si="119"/>
        <v>0.49328662381984245</v>
      </c>
      <c r="S1403" s="6">
        <f t="shared" si="119"/>
        <v>0.26193386763479504</v>
      </c>
      <c r="T1403" s="6">
        <f t="shared" si="119"/>
        <v>0.2447795085453626</v>
      </c>
      <c r="U1403">
        <f t="shared" si="120"/>
        <v>0.98685534593159596</v>
      </c>
      <c r="V1403">
        <f t="shared" si="120"/>
        <v>1.1581252848088119</v>
      </c>
      <c r="W1403">
        <f t="shared" si="120"/>
        <v>0.82497723128146738</v>
      </c>
      <c r="X1403" t="s">
        <v>547</v>
      </c>
      <c r="Y1403" t="s">
        <v>549</v>
      </c>
      <c r="Z1403" t="s">
        <v>271</v>
      </c>
      <c r="AA1403" s="26" t="s">
        <v>90</v>
      </c>
      <c r="AB1403" s="26" t="s">
        <v>75</v>
      </c>
      <c r="AC1403" t="s">
        <v>626</v>
      </c>
      <c r="AD1403" s="26" t="s">
        <v>73</v>
      </c>
      <c r="AE1403" s="72" t="str">
        <f>VLOOKUP(AD1403,cs_lookup!$A$2:$B$54,2,FALSE)</f>
        <v>X</v>
      </c>
    </row>
    <row r="1404" spans="1:31" x14ac:dyDescent="0.25">
      <c r="A1404" s="21">
        <v>0.76115214457890967</v>
      </c>
      <c r="B1404" s="21">
        <v>0.13943805886104849</v>
      </c>
      <c r="C1404" s="21">
        <v>7.6374714723732792E-2</v>
      </c>
      <c r="D1404" s="22">
        <f t="shared" si="118"/>
        <v>1.3137977829034793</v>
      </c>
      <c r="E1404" s="23">
        <f t="shared" si="118"/>
        <v>7.1716431522939565</v>
      </c>
      <c r="F1404" s="23">
        <f t="shared" si="118"/>
        <v>13.093338595335643</v>
      </c>
      <c r="G1404" s="125">
        <v>3.349109106328596E-2</v>
      </c>
      <c r="H1404" s="8">
        <f t="shared" si="121"/>
        <v>1.033491091063286</v>
      </c>
      <c r="I1404" s="5">
        <f t="shared" si="122"/>
        <v>1.2712231331881203</v>
      </c>
      <c r="J1404" s="5">
        <f t="shared" si="123"/>
        <v>6.9392404194946273</v>
      </c>
      <c r="K1404" s="5">
        <f t="shared" si="124"/>
        <v>12.669038667633634</v>
      </c>
      <c r="L1404">
        <v>1.37</v>
      </c>
      <c r="M1404">
        <v>5.62</v>
      </c>
      <c r="N1404">
        <v>7.96</v>
      </c>
      <c r="O1404" s="5">
        <f t="shared" si="125"/>
        <v>1.4158827947567019</v>
      </c>
      <c r="P1404" s="5">
        <f t="shared" si="126"/>
        <v>5.8082199317756675</v>
      </c>
      <c r="Q1404" s="5">
        <f t="shared" si="127"/>
        <v>8.2265890848637557</v>
      </c>
      <c r="R1404" s="6">
        <f t="shared" si="119"/>
        <v>0.70627314895215954</v>
      </c>
      <c r="S1404" s="6">
        <f t="shared" si="119"/>
        <v>0.17216978897944102</v>
      </c>
      <c r="T1404" s="6">
        <f t="shared" si="119"/>
        <v>0.12155706206839934</v>
      </c>
      <c r="U1404">
        <f t="shared" si="120"/>
        <v>1.0777022257014437</v>
      </c>
      <c r="V1404">
        <f t="shared" si="120"/>
        <v>0.80988691272485047</v>
      </c>
      <c r="W1404">
        <f t="shared" si="120"/>
        <v>0.62830339450584338</v>
      </c>
      <c r="X1404" t="s">
        <v>544</v>
      </c>
      <c r="Y1404" t="s">
        <v>543</v>
      </c>
      <c r="Z1404" t="s">
        <v>271</v>
      </c>
      <c r="AA1404" s="26" t="s">
        <v>84</v>
      </c>
      <c r="AB1404" s="26" t="s">
        <v>89</v>
      </c>
      <c r="AC1404" t="s">
        <v>626</v>
      </c>
      <c r="AD1404" s="26" t="s">
        <v>100</v>
      </c>
      <c r="AE1404" s="72" t="str">
        <f>VLOOKUP(AD1404,cs_lookup!$A$2:$B$54,2,FALSE)</f>
        <v>1</v>
      </c>
    </row>
    <row r="1405" spans="1:31" x14ac:dyDescent="0.25">
      <c r="A1405" s="21">
        <v>8.2758804090851387E-2</v>
      </c>
      <c r="B1405" s="21">
        <v>0.21834716226207587</v>
      </c>
      <c r="C1405" s="21">
        <v>0.59612810489594148</v>
      </c>
      <c r="D1405" s="22">
        <f t="shared" si="118"/>
        <v>12.083306555544409</v>
      </c>
      <c r="E1405" s="23">
        <f t="shared" si="118"/>
        <v>4.5798625896485365</v>
      </c>
      <c r="F1405" s="23">
        <f t="shared" si="118"/>
        <v>1.6774917870623753</v>
      </c>
      <c r="G1405" s="125">
        <v>4.0941508400411442E-2</v>
      </c>
      <c r="H1405" s="8">
        <f t="shared" si="121"/>
        <v>1.0409415084004114</v>
      </c>
      <c r="I1405" s="5">
        <f t="shared" si="122"/>
        <v>11.608055263462902</v>
      </c>
      <c r="J1405" s="5">
        <f t="shared" si="123"/>
        <v>4.3997309672916165</v>
      </c>
      <c r="K1405" s="5">
        <f t="shared" si="124"/>
        <v>1.6115139741522408</v>
      </c>
      <c r="L1405">
        <v>3.99</v>
      </c>
      <c r="M1405">
        <v>3.28</v>
      </c>
      <c r="N1405">
        <v>2.06</v>
      </c>
      <c r="O1405" s="5">
        <f t="shared" si="125"/>
        <v>4.153356618517642</v>
      </c>
      <c r="P1405" s="5">
        <f t="shared" si="126"/>
        <v>3.4142881475533495</v>
      </c>
      <c r="Q1405" s="5">
        <f t="shared" si="127"/>
        <v>2.1443395073048475</v>
      </c>
      <c r="R1405" s="6">
        <f t="shared" si="119"/>
        <v>0.24076911564528886</v>
      </c>
      <c r="S1405" s="6">
        <f t="shared" si="119"/>
        <v>0.29288682055631177</v>
      </c>
      <c r="T1405" s="6">
        <f t="shared" si="119"/>
        <v>0.46634406379839932</v>
      </c>
      <c r="U1405">
        <f t="shared" si="120"/>
        <v>0.34372682671134253</v>
      </c>
      <c r="V1405">
        <f t="shared" si="120"/>
        <v>0.74550012816331357</v>
      </c>
      <c r="W1405">
        <f t="shared" si="120"/>
        <v>1.2783010467431357</v>
      </c>
      <c r="X1405" t="s">
        <v>344</v>
      </c>
      <c r="Y1405" t="s">
        <v>419</v>
      </c>
      <c r="Z1405" t="s">
        <v>270</v>
      </c>
      <c r="AA1405" s="26" t="s">
        <v>85</v>
      </c>
      <c r="AB1405" s="26" t="s">
        <v>77</v>
      </c>
      <c r="AC1405" t="s">
        <v>626</v>
      </c>
      <c r="AD1405" s="26" t="s">
        <v>75</v>
      </c>
      <c r="AE1405" s="72" t="str">
        <f>VLOOKUP(AD1405,cs_lookup!$A$2:$B$54,2,FALSE)</f>
        <v>X</v>
      </c>
    </row>
    <row r="1406" spans="1:31" x14ac:dyDescent="0.25">
      <c r="A1406" s="21">
        <v>0.25683036876599735</v>
      </c>
      <c r="B1406" s="21">
        <v>0.22875242142751445</v>
      </c>
      <c r="C1406" s="21">
        <v>0.46389386752756212</v>
      </c>
      <c r="D1406" s="22">
        <f t="shared" si="118"/>
        <v>3.8936205434144648</v>
      </c>
      <c r="E1406" s="23">
        <f t="shared" si="118"/>
        <v>4.3715384246407787</v>
      </c>
      <c r="F1406" s="23">
        <f t="shared" si="118"/>
        <v>2.1556654873015439</v>
      </c>
      <c r="G1406" s="125">
        <v>3.9373537954964011E-2</v>
      </c>
      <c r="H1406" s="8">
        <f t="shared" si="121"/>
        <v>1.039373537954964</v>
      </c>
      <c r="I1406" s="5">
        <f t="shared" si="122"/>
        <v>3.7461224489853957</v>
      </c>
      <c r="J1406" s="5">
        <f t="shared" si="123"/>
        <v>4.2059358498216808</v>
      </c>
      <c r="K1406" s="5">
        <f t="shared" si="124"/>
        <v>2.074004588901655</v>
      </c>
      <c r="L1406">
        <v>3.74</v>
      </c>
      <c r="M1406">
        <v>3.11</v>
      </c>
      <c r="N1406">
        <v>2.2200000000000002</v>
      </c>
      <c r="O1406" s="5">
        <f t="shared" si="125"/>
        <v>3.8872570319515658</v>
      </c>
      <c r="P1406" s="5">
        <f t="shared" si="126"/>
        <v>3.232451703039938</v>
      </c>
      <c r="Q1406" s="5">
        <f t="shared" si="127"/>
        <v>2.3074092542600204</v>
      </c>
      <c r="R1406" s="6">
        <f t="shared" si="119"/>
        <v>0.25725080481697865</v>
      </c>
      <c r="S1406" s="6">
        <f t="shared" si="119"/>
        <v>0.3093627041850483</v>
      </c>
      <c r="T1406" s="6">
        <f t="shared" si="119"/>
        <v>0.43338649099797305</v>
      </c>
      <c r="U1406">
        <f t="shared" si="120"/>
        <v>0.99836565700433688</v>
      </c>
      <c r="V1406">
        <f t="shared" si="120"/>
        <v>0.73943115421787864</v>
      </c>
      <c r="W1406">
        <f t="shared" si="120"/>
        <v>1.0703930029275688</v>
      </c>
      <c r="X1406" t="s">
        <v>291</v>
      </c>
      <c r="Y1406" t="s">
        <v>347</v>
      </c>
      <c r="Z1406" t="s">
        <v>270</v>
      </c>
      <c r="AA1406" s="26" t="s">
        <v>85</v>
      </c>
      <c r="AB1406" s="26" t="s">
        <v>79</v>
      </c>
      <c r="AC1406" t="s">
        <v>626</v>
      </c>
      <c r="AD1406" s="26" t="s">
        <v>77</v>
      </c>
      <c r="AE1406" s="72" t="str">
        <f>VLOOKUP(AD1406,cs_lookup!$A$2:$B$54,2,FALSE)</f>
        <v>2</v>
      </c>
    </row>
    <row r="1407" spans="1:31" x14ac:dyDescent="0.25">
      <c r="A1407" s="21">
        <v>0.33578343423104462</v>
      </c>
      <c r="B1407" s="21">
        <v>0.26269457618362124</v>
      </c>
      <c r="C1407" s="21">
        <v>0.36925408244323105</v>
      </c>
      <c r="D1407" s="22">
        <f t="shared" si="118"/>
        <v>2.9781099901191781</v>
      </c>
      <c r="E1407" s="23">
        <f t="shared" si="118"/>
        <v>3.8067021197308946</v>
      </c>
      <c r="F1407" s="23">
        <f t="shared" si="118"/>
        <v>2.708162340097457</v>
      </c>
      <c r="G1407" s="125">
        <v>5.424170159448316E-2</v>
      </c>
      <c r="H1407" s="8">
        <f t="shared" si="121"/>
        <v>1.0542417015944832</v>
      </c>
      <c r="I1407" s="5">
        <f t="shared" si="122"/>
        <v>2.8248835021560512</v>
      </c>
      <c r="J1407" s="5">
        <f t="shared" si="123"/>
        <v>3.6108438074242986</v>
      </c>
      <c r="K1407" s="5">
        <f t="shared" si="124"/>
        <v>2.5688249060927006</v>
      </c>
      <c r="L1407">
        <v>2.2599999999999998</v>
      </c>
      <c r="M1407">
        <v>3.22</v>
      </c>
      <c r="N1407">
        <v>3.32</v>
      </c>
      <c r="O1407" s="5">
        <f t="shared" si="125"/>
        <v>2.3825862456035316</v>
      </c>
      <c r="P1407" s="5">
        <f t="shared" si="126"/>
        <v>3.3946582791342359</v>
      </c>
      <c r="Q1407" s="5">
        <f t="shared" si="127"/>
        <v>3.500082449293684</v>
      </c>
      <c r="R1407" s="6">
        <f t="shared" si="119"/>
        <v>0.41971198391884051</v>
      </c>
      <c r="S1407" s="6">
        <f t="shared" si="119"/>
        <v>0.29458046076291283</v>
      </c>
      <c r="T1407" s="6">
        <f t="shared" si="119"/>
        <v>0.28570755531824682</v>
      </c>
      <c r="U1407">
        <f t="shared" si="120"/>
        <v>0.800032991900405</v>
      </c>
      <c r="V1407">
        <f t="shared" si="120"/>
        <v>0.89175831792538918</v>
      </c>
      <c r="W1407">
        <f t="shared" si="120"/>
        <v>1.2924197332895961</v>
      </c>
      <c r="X1407" t="s">
        <v>424</v>
      </c>
      <c r="Y1407" t="s">
        <v>490</v>
      </c>
      <c r="Z1407" t="s">
        <v>270</v>
      </c>
      <c r="AA1407" s="26" t="s">
        <v>90</v>
      </c>
      <c r="AB1407" s="26" t="s">
        <v>75</v>
      </c>
      <c r="AC1407" t="s">
        <v>626</v>
      </c>
      <c r="AD1407" s="26" t="s">
        <v>76</v>
      </c>
      <c r="AE1407" s="72" t="str">
        <f>VLOOKUP(AD1407,cs_lookup!$A$2:$B$54,2,FALSE)</f>
        <v>2</v>
      </c>
    </row>
    <row r="1408" spans="1:31" x14ac:dyDescent="0.25">
      <c r="A1408" s="21">
        <v>0.27555718178158345</v>
      </c>
      <c r="B1408" s="21">
        <v>0.28937629802988946</v>
      </c>
      <c r="C1408" s="21">
        <v>0.39831384470734443</v>
      </c>
      <c r="D1408" s="22">
        <f t="shared" si="118"/>
        <v>3.6290108409971911</v>
      </c>
      <c r="E1408" s="23">
        <f t="shared" si="118"/>
        <v>3.4557080410805128</v>
      </c>
      <c r="F1408" s="23">
        <f t="shared" si="118"/>
        <v>2.5105830823800166</v>
      </c>
      <c r="G1408" s="125">
        <v>3.9585868521419876E-2</v>
      </c>
      <c r="H1408" s="8">
        <f t="shared" si="121"/>
        <v>1.0395858685214199</v>
      </c>
      <c r="I1408" s="5">
        <f t="shared" si="122"/>
        <v>3.4908235585759293</v>
      </c>
      <c r="J1408" s="5">
        <f t="shared" si="123"/>
        <v>3.3241198689969598</v>
      </c>
      <c r="K1408" s="5">
        <f t="shared" si="124"/>
        <v>2.4149838492425486</v>
      </c>
      <c r="L1408">
        <v>3.35</v>
      </c>
      <c r="M1408">
        <v>3.49</v>
      </c>
      <c r="N1408">
        <v>2.2000000000000002</v>
      </c>
      <c r="O1408" s="5">
        <f t="shared" si="125"/>
        <v>3.4826126595467568</v>
      </c>
      <c r="P1408" s="5">
        <f t="shared" si="126"/>
        <v>3.6281546811397556</v>
      </c>
      <c r="Q1408" s="5">
        <f t="shared" si="127"/>
        <v>2.2870889107471237</v>
      </c>
      <c r="R1408" s="6">
        <f t="shared" si="119"/>
        <v>0.28714074683520635</v>
      </c>
      <c r="S1408" s="6">
        <f t="shared" si="119"/>
        <v>0.27562220684754762</v>
      </c>
      <c r="T1408" s="6">
        <f t="shared" si="119"/>
        <v>0.43723704631724608</v>
      </c>
      <c r="U1408">
        <f t="shared" si="120"/>
        <v>0.95965892970156941</v>
      </c>
      <c r="V1408">
        <f t="shared" si="120"/>
        <v>1.0499019703080366</v>
      </c>
      <c r="W1408">
        <f t="shared" si="120"/>
        <v>0.91097917722721944</v>
      </c>
      <c r="X1408" t="s">
        <v>421</v>
      </c>
      <c r="Y1408" t="s">
        <v>420</v>
      </c>
      <c r="Z1408" t="s">
        <v>270</v>
      </c>
      <c r="AA1408" s="26" t="s">
        <v>90</v>
      </c>
      <c r="AB1408" s="26" t="s">
        <v>75</v>
      </c>
      <c r="AC1408" t="s">
        <v>626</v>
      </c>
      <c r="AD1408" s="26" t="s">
        <v>79</v>
      </c>
      <c r="AE1408" s="72" t="str">
        <f>VLOOKUP(AD1408,cs_lookup!$A$2:$B$54,2,FALSE)</f>
        <v>2</v>
      </c>
    </row>
    <row r="1409" spans="1:31" x14ac:dyDescent="0.25">
      <c r="A1409" s="21">
        <v>0.41677965954664248</v>
      </c>
      <c r="B1409" s="21">
        <v>0.26071078831465128</v>
      </c>
      <c r="C1409" s="21">
        <v>0.30102810482447073</v>
      </c>
      <c r="D1409" s="22">
        <f t="shared" si="118"/>
        <v>2.3993493374599018</v>
      </c>
      <c r="E1409" s="23">
        <f t="shared" si="118"/>
        <v>3.8356678926270678</v>
      </c>
      <c r="F1409" s="23">
        <f t="shared" si="118"/>
        <v>3.3219489608224428</v>
      </c>
      <c r="G1409" s="125">
        <v>5.0842982463947362E-2</v>
      </c>
      <c r="H1409" s="8">
        <f t="shared" si="121"/>
        <v>1.0508429824639474</v>
      </c>
      <c r="I1409" s="5">
        <f t="shared" si="122"/>
        <v>2.2832615124231648</v>
      </c>
      <c r="J1409" s="5">
        <f t="shared" si="123"/>
        <v>3.6500866034556814</v>
      </c>
      <c r="K1409" s="5">
        <f t="shared" si="124"/>
        <v>3.1612229574330466</v>
      </c>
      <c r="L1409">
        <v>1.72</v>
      </c>
      <c r="M1409">
        <v>3.35</v>
      </c>
      <c r="N1409">
        <v>5.85</v>
      </c>
      <c r="O1409" s="5">
        <f t="shared" si="125"/>
        <v>1.8074499298379894</v>
      </c>
      <c r="P1409" s="5">
        <f t="shared" si="126"/>
        <v>3.5203239912542239</v>
      </c>
      <c r="Q1409" s="5">
        <f t="shared" si="127"/>
        <v>6.1474314474140916</v>
      </c>
      <c r="R1409" s="6">
        <f t="shared" si="119"/>
        <v>0.55326567197888299</v>
      </c>
      <c r="S1409" s="6">
        <f t="shared" si="119"/>
        <v>0.2840647629264712</v>
      </c>
      <c r="T1409" s="6">
        <f t="shared" si="119"/>
        <v>0.16266956509464592</v>
      </c>
      <c r="U1409">
        <f t="shared" si="120"/>
        <v>0.75330836640548005</v>
      </c>
      <c r="V1409">
        <f t="shared" si="120"/>
        <v>0.91778644288286815</v>
      </c>
      <c r="W1409">
        <f t="shared" si="120"/>
        <v>1.8505496381534172</v>
      </c>
      <c r="X1409" t="s">
        <v>493</v>
      </c>
      <c r="Y1409" t="s">
        <v>350</v>
      </c>
      <c r="Z1409" t="s">
        <v>273</v>
      </c>
      <c r="AA1409" s="26" t="s">
        <v>90</v>
      </c>
      <c r="AB1409" s="26" t="s">
        <v>75</v>
      </c>
      <c r="AC1409" t="s">
        <v>626</v>
      </c>
      <c r="AD1409" s="26" t="s">
        <v>79</v>
      </c>
      <c r="AE1409" s="72" t="str">
        <f>VLOOKUP(AD1409,cs_lookup!$A$2:$B$54,2,FALSE)</f>
        <v>2</v>
      </c>
    </row>
    <row r="1410" spans="1:31" x14ac:dyDescent="0.25">
      <c r="A1410" s="21">
        <v>0.80921496200906717</v>
      </c>
      <c r="B1410" s="21">
        <v>0.10758000837862519</v>
      </c>
      <c r="C1410" s="21">
        <v>3.8136200055848737E-2</v>
      </c>
      <c r="D1410" s="22">
        <f t="shared" si="118"/>
        <v>1.235765583865706</v>
      </c>
      <c r="E1410" s="23">
        <f t="shared" si="118"/>
        <v>9.2954073444624079</v>
      </c>
      <c r="F1410" s="23">
        <f t="shared" si="118"/>
        <v>26.221804965768623</v>
      </c>
      <c r="G1410" s="125">
        <v>5.1176147218729984E-2</v>
      </c>
      <c r="H1410" s="8">
        <f t="shared" si="121"/>
        <v>1.05117614721873</v>
      </c>
      <c r="I1410" s="5">
        <f t="shared" si="122"/>
        <v>1.1756027637569353</v>
      </c>
      <c r="J1410" s="5">
        <f t="shared" si="123"/>
        <v>8.8428636523543638</v>
      </c>
      <c r="K1410" s="5">
        <f t="shared" si="124"/>
        <v>24.945205458807237</v>
      </c>
      <c r="L1410">
        <v>1.49</v>
      </c>
      <c r="M1410">
        <v>4.3499999999999996</v>
      </c>
      <c r="N1410">
        <v>6.66</v>
      </c>
      <c r="O1410" s="5">
        <f t="shared" si="125"/>
        <v>1.5662524593559077</v>
      </c>
      <c r="P1410" s="5">
        <f t="shared" si="126"/>
        <v>4.5726162404014747</v>
      </c>
      <c r="Q1410" s="5">
        <f t="shared" si="127"/>
        <v>7.0008331404767414</v>
      </c>
      <c r="R1410" s="6">
        <f t="shared" si="119"/>
        <v>0.63846667504115617</v>
      </c>
      <c r="S1410" s="6">
        <f t="shared" si="119"/>
        <v>0.21869318294513168</v>
      </c>
      <c r="T1410" s="6">
        <f t="shared" si="119"/>
        <v>0.14284014201371212</v>
      </c>
      <c r="U1410">
        <f t="shared" si="120"/>
        <v>1.2674349243942988</v>
      </c>
      <c r="V1410">
        <f t="shared" si="120"/>
        <v>0.49192209345462834</v>
      </c>
      <c r="W1410">
        <f t="shared" si="120"/>
        <v>0.26698517320283682</v>
      </c>
      <c r="X1410" t="s">
        <v>427</v>
      </c>
      <c r="Y1410" t="s">
        <v>297</v>
      </c>
      <c r="Z1410" t="s">
        <v>273</v>
      </c>
      <c r="AA1410" s="26" t="s">
        <v>84</v>
      </c>
      <c r="AB1410" s="26" t="s">
        <v>99</v>
      </c>
      <c r="AC1410" t="s">
        <v>626</v>
      </c>
      <c r="AD1410" s="26" t="s">
        <v>100</v>
      </c>
      <c r="AE1410" s="72" t="str">
        <f>VLOOKUP(AD1410,cs_lookup!$A$2:$B$54,2,FALSE)</f>
        <v>1</v>
      </c>
    </row>
    <row r="1411" spans="1:31" x14ac:dyDescent="0.25">
      <c r="A1411" s="21">
        <v>8.6147084840220892E-2</v>
      </c>
      <c r="B1411" s="21">
        <v>0.11904584655782259</v>
      </c>
      <c r="C1411" s="21">
        <v>0.67041367593621604</v>
      </c>
      <c r="D1411" s="22">
        <f t="shared" si="118"/>
        <v>11.608053851789929</v>
      </c>
      <c r="E1411" s="23">
        <f t="shared" si="118"/>
        <v>8.4001250687421756</v>
      </c>
      <c r="F1411" s="23">
        <f t="shared" si="118"/>
        <v>1.4916163495673396</v>
      </c>
      <c r="G1411" s="125">
        <v>3.0785143475163146E-2</v>
      </c>
      <c r="H1411" s="8">
        <f t="shared" si="121"/>
        <v>1.0307851434751631</v>
      </c>
      <c r="I1411" s="5">
        <f t="shared" si="122"/>
        <v>11.261370931923629</v>
      </c>
      <c r="J1411" s="5">
        <f t="shared" si="123"/>
        <v>8.1492492610266041</v>
      </c>
      <c r="K1411" s="5">
        <f t="shared" si="124"/>
        <v>1.4470681489825723</v>
      </c>
      <c r="L1411">
        <v>9.24</v>
      </c>
      <c r="M1411">
        <v>5.34</v>
      </c>
      <c r="N1411">
        <v>1.36</v>
      </c>
      <c r="O1411" s="5">
        <f t="shared" si="125"/>
        <v>9.5244547257105072</v>
      </c>
      <c r="P1411" s="5">
        <f t="shared" si="126"/>
        <v>5.5043926661573712</v>
      </c>
      <c r="Q1411" s="5">
        <f t="shared" si="127"/>
        <v>1.4018677951262219</v>
      </c>
      <c r="R1411" s="6">
        <f t="shared" si="119"/>
        <v>0.10499288713091151</v>
      </c>
      <c r="S1411" s="6">
        <f t="shared" si="119"/>
        <v>0.18167308559730755</v>
      </c>
      <c r="T1411" s="6">
        <f t="shared" si="119"/>
        <v>0.71333402727178108</v>
      </c>
      <c r="U1411">
        <f t="shared" si="120"/>
        <v>0.8205040093126259</v>
      </c>
      <c r="V1411">
        <f t="shared" si="120"/>
        <v>0.65527508472937446</v>
      </c>
      <c r="W1411">
        <f t="shared" si="120"/>
        <v>0.93983134170716875</v>
      </c>
      <c r="X1411" t="s">
        <v>357</v>
      </c>
      <c r="Y1411" t="s">
        <v>355</v>
      </c>
      <c r="Z1411" t="s">
        <v>278</v>
      </c>
      <c r="AA1411" s="26" t="s">
        <v>85</v>
      </c>
      <c r="AB1411" s="26" t="s">
        <v>102</v>
      </c>
      <c r="AC1411" t="s">
        <v>626</v>
      </c>
      <c r="AD1411" s="26" t="s">
        <v>86</v>
      </c>
      <c r="AE1411" s="72" t="str">
        <f>VLOOKUP(AD1411,cs_lookup!$A$2:$B$54,2,FALSE)</f>
        <v>1</v>
      </c>
    </row>
    <row r="1412" spans="1:31" x14ac:dyDescent="0.25">
      <c r="A1412" s="21">
        <v>0.38147469858623734</v>
      </c>
      <c r="B1412" s="21">
        <v>0.33614981665667543</v>
      </c>
      <c r="C1412" s="21">
        <v>0.26876240319096789</v>
      </c>
      <c r="D1412" s="22">
        <f t="shared" si="118"/>
        <v>2.6214058329583736</v>
      </c>
      <c r="E1412" s="23">
        <f t="shared" si="118"/>
        <v>2.974864035167224</v>
      </c>
      <c r="F1412" s="23">
        <f t="shared" si="118"/>
        <v>3.7207585143129362</v>
      </c>
      <c r="G1412" s="125">
        <v>2.7869700257980856E-2</v>
      </c>
      <c r="H1412" s="8">
        <f t="shared" si="121"/>
        <v>1.0278697002579809</v>
      </c>
      <c r="I1412" s="5">
        <f t="shared" si="122"/>
        <v>2.5503289301167622</v>
      </c>
      <c r="J1412" s="5">
        <f t="shared" si="123"/>
        <v>2.8942034524615083</v>
      </c>
      <c r="K1412" s="5">
        <f t="shared" si="124"/>
        <v>3.6198737187982855</v>
      </c>
      <c r="L1412">
        <v>2.75</v>
      </c>
      <c r="M1412">
        <v>3.27</v>
      </c>
      <c r="N1412">
        <v>2.79</v>
      </c>
      <c r="O1412" s="5">
        <f t="shared" si="125"/>
        <v>2.8266416757094475</v>
      </c>
      <c r="P1412" s="5">
        <f t="shared" si="126"/>
        <v>3.3611339198435974</v>
      </c>
      <c r="Q1412" s="5">
        <f t="shared" si="127"/>
        <v>2.8677564637197666</v>
      </c>
      <c r="R1412" s="6">
        <f t="shared" si="119"/>
        <v>0.35377671269529204</v>
      </c>
      <c r="S1412" s="6">
        <f t="shared" si="119"/>
        <v>0.29751864217493978</v>
      </c>
      <c r="T1412" s="6">
        <f t="shared" si="119"/>
        <v>0.34870464512976812</v>
      </c>
      <c r="U1412">
        <f t="shared" si="120"/>
        <v>1.0782922812525584</v>
      </c>
      <c r="V1412">
        <f t="shared" si="120"/>
        <v>1.1298445509139581</v>
      </c>
      <c r="W1412">
        <f t="shared" si="120"/>
        <v>0.77074511895575615</v>
      </c>
      <c r="X1412" t="s">
        <v>358</v>
      </c>
      <c r="Y1412" t="s">
        <v>356</v>
      </c>
      <c r="Z1412" t="s">
        <v>278</v>
      </c>
      <c r="AA1412" s="26" t="s">
        <v>90</v>
      </c>
      <c r="AB1412" s="26" t="s">
        <v>75</v>
      </c>
      <c r="AC1412" t="s">
        <v>626</v>
      </c>
      <c r="AD1412" s="26" t="s">
        <v>74</v>
      </c>
      <c r="AE1412" s="72" t="str">
        <f>VLOOKUP(AD1412,cs_lookup!$A$2:$B$54,2,FALSE)</f>
        <v>X</v>
      </c>
    </row>
    <row r="1413" spans="1:31" x14ac:dyDescent="0.25">
      <c r="A1413" s="21">
        <v>0.77480511327297841</v>
      </c>
      <c r="B1413" s="21">
        <v>0.15292804840820759</v>
      </c>
      <c r="C1413" s="21">
        <v>6.6125307968496611E-2</v>
      </c>
      <c r="D1413" s="22">
        <f t="shared" si="118"/>
        <v>1.290647135478675</v>
      </c>
      <c r="E1413" s="23">
        <f t="shared" si="118"/>
        <v>6.539022830728352</v>
      </c>
      <c r="F1413" s="23">
        <f t="shared" si="118"/>
        <v>15.122802913468767</v>
      </c>
      <c r="G1413" s="125">
        <v>2.8233167588021635E-2</v>
      </c>
      <c r="H1413" s="8">
        <f t="shared" si="121"/>
        <v>1.0282331675880216</v>
      </c>
      <c r="I1413" s="5">
        <f t="shared" si="122"/>
        <v>1.2552086201481043</v>
      </c>
      <c r="J1413" s="5">
        <f t="shared" si="123"/>
        <v>6.3594747153189655</v>
      </c>
      <c r="K1413" s="5">
        <f t="shared" si="124"/>
        <v>14.707561854810702</v>
      </c>
      <c r="L1413">
        <v>1.78</v>
      </c>
      <c r="M1413">
        <v>3.83</v>
      </c>
      <c r="N1413">
        <v>4.87</v>
      </c>
      <c r="O1413" s="5">
        <f t="shared" si="125"/>
        <v>1.8302550383066785</v>
      </c>
      <c r="P1413" s="5">
        <f t="shared" si="126"/>
        <v>3.9381330318621228</v>
      </c>
      <c r="Q1413" s="5">
        <f t="shared" si="127"/>
        <v>5.0074955261536651</v>
      </c>
      <c r="R1413" s="6">
        <f t="shared" si="119"/>
        <v>0.54637194219947804</v>
      </c>
      <c r="S1413" s="6">
        <f t="shared" si="119"/>
        <v>0.25392743005615426</v>
      </c>
      <c r="T1413" s="6">
        <f t="shared" si="119"/>
        <v>0.19970062774436775</v>
      </c>
      <c r="U1413">
        <f t="shared" si="120"/>
        <v>1.4180909622736455</v>
      </c>
      <c r="V1413">
        <f t="shared" si="120"/>
        <v>0.60225099893457201</v>
      </c>
      <c r="W1413">
        <f t="shared" si="120"/>
        <v>0.33112218381778008</v>
      </c>
      <c r="X1413" t="s">
        <v>497</v>
      </c>
      <c r="Y1413" t="s">
        <v>299</v>
      </c>
      <c r="Z1413" t="s">
        <v>278</v>
      </c>
      <c r="AA1413" s="26" t="s">
        <v>84</v>
      </c>
      <c r="AB1413" s="26" t="s">
        <v>86</v>
      </c>
      <c r="AC1413" t="s">
        <v>626</v>
      </c>
      <c r="AD1413" s="26" t="s">
        <v>92</v>
      </c>
      <c r="AE1413" s="72" t="str">
        <f>VLOOKUP(AD1413,cs_lookup!$A$2:$B$54,2,FALSE)</f>
        <v>1</v>
      </c>
    </row>
    <row r="1414" spans="1:31" x14ac:dyDescent="0.25">
      <c r="A1414" s="21">
        <v>0.20545247722406487</v>
      </c>
      <c r="B1414" s="21">
        <v>0.25686022074469494</v>
      </c>
      <c r="C1414" s="21">
        <v>0.48041616554132377</v>
      </c>
      <c r="D1414" s="22">
        <f t="shared" si="118"/>
        <v>4.8673056344285781</v>
      </c>
      <c r="E1414" s="23">
        <f t="shared" si="118"/>
        <v>3.8931680316273867</v>
      </c>
      <c r="F1414" s="23">
        <f t="shared" si="118"/>
        <v>2.0815286239862871</v>
      </c>
      <c r="G1414" s="125">
        <v>2.8657833372155439E-2</v>
      </c>
      <c r="H1414" s="8">
        <f t="shared" si="121"/>
        <v>1.0286578333721554</v>
      </c>
      <c r="I1414" s="5">
        <f t="shared" si="122"/>
        <v>4.7317052148162162</v>
      </c>
      <c r="J1414" s="5">
        <f t="shared" si="123"/>
        <v>3.7847065421791113</v>
      </c>
      <c r="K1414" s="5">
        <f t="shared" si="124"/>
        <v>2.0235383977610915</v>
      </c>
      <c r="L1414">
        <v>2.56</v>
      </c>
      <c r="M1414">
        <v>3.37</v>
      </c>
      <c r="N1414">
        <v>2.93</v>
      </c>
      <c r="O1414" s="5">
        <f t="shared" si="125"/>
        <v>2.6333640534327181</v>
      </c>
      <c r="P1414" s="5">
        <f t="shared" si="126"/>
        <v>3.4665768984641638</v>
      </c>
      <c r="Q1414" s="5">
        <f t="shared" si="127"/>
        <v>3.0139674517804158</v>
      </c>
      <c r="R1414" s="6">
        <f t="shared" si="119"/>
        <v>0.3797424054211006</v>
      </c>
      <c r="S1414" s="6">
        <f t="shared" si="119"/>
        <v>0.28846900827240879</v>
      </c>
      <c r="T1414" s="6">
        <f t="shared" si="119"/>
        <v>0.33178858630649061</v>
      </c>
      <c r="U1414">
        <f t="shared" si="120"/>
        <v>0.54103116821055663</v>
      </c>
      <c r="V1414">
        <f t="shared" si="120"/>
        <v>0.890425707367965</v>
      </c>
      <c r="W1414">
        <f t="shared" si="120"/>
        <v>1.4479586862507019</v>
      </c>
      <c r="X1414" t="s">
        <v>359</v>
      </c>
      <c r="Y1414" t="s">
        <v>300</v>
      </c>
      <c r="Z1414" t="s">
        <v>278</v>
      </c>
      <c r="AA1414" s="26" t="s">
        <v>85</v>
      </c>
      <c r="AB1414" s="26" t="s">
        <v>79</v>
      </c>
      <c r="AC1414" t="s">
        <v>626</v>
      </c>
      <c r="AD1414" s="26" t="s">
        <v>74</v>
      </c>
      <c r="AE1414" s="72" t="str">
        <f>VLOOKUP(AD1414,cs_lookup!$A$2:$B$54,2,FALSE)</f>
        <v>X</v>
      </c>
    </row>
    <row r="1415" spans="1:31" x14ac:dyDescent="0.25">
      <c r="A1415" s="21">
        <v>0.40837059179236451</v>
      </c>
      <c r="B1415" s="21">
        <v>0.31818153812996575</v>
      </c>
      <c r="C1415" s="21">
        <v>0.25996279574469561</v>
      </c>
      <c r="D1415" s="22">
        <f t="shared" si="118"/>
        <v>2.4487561545774792</v>
      </c>
      <c r="E1415" s="23">
        <f t="shared" si="118"/>
        <v>3.1428599090860385</v>
      </c>
      <c r="F1415" s="23">
        <f t="shared" si="118"/>
        <v>3.8467042837240468</v>
      </c>
      <c r="G1415" s="125">
        <v>2.7624549363679751E-2</v>
      </c>
      <c r="H1415" s="8">
        <f t="shared" si="121"/>
        <v>1.0276245493636798</v>
      </c>
      <c r="I1415" s="5">
        <f t="shared" si="122"/>
        <v>2.3829288197657257</v>
      </c>
      <c r="J1415" s="5">
        <f t="shared" si="123"/>
        <v>3.0583737134658215</v>
      </c>
      <c r="K1415" s="5">
        <f t="shared" si="124"/>
        <v>3.7432973804547416</v>
      </c>
      <c r="L1415">
        <v>3.08</v>
      </c>
      <c r="M1415">
        <v>3.25</v>
      </c>
      <c r="N1415">
        <v>2.5299999999999998</v>
      </c>
      <c r="O1415" s="5">
        <f t="shared" si="125"/>
        <v>3.1650836120401338</v>
      </c>
      <c r="P1415" s="5">
        <f t="shared" si="126"/>
        <v>3.3397797854319591</v>
      </c>
      <c r="Q1415" s="5">
        <f t="shared" si="127"/>
        <v>2.5998901098901097</v>
      </c>
      <c r="R1415" s="6">
        <f t="shared" si="119"/>
        <v>0.31594741958662664</v>
      </c>
      <c r="S1415" s="6">
        <f t="shared" si="119"/>
        <v>0.29942093917748003</v>
      </c>
      <c r="T1415" s="6">
        <f t="shared" si="119"/>
        <v>0.38463164123589333</v>
      </c>
      <c r="U1415">
        <f t="shared" si="120"/>
        <v>1.292527067721144</v>
      </c>
      <c r="V1415">
        <f t="shared" si="120"/>
        <v>1.0626562691441077</v>
      </c>
      <c r="W1415">
        <f t="shared" si="120"/>
        <v>0.67587470159601681</v>
      </c>
      <c r="X1415" t="s">
        <v>363</v>
      </c>
      <c r="Y1415" t="s">
        <v>501</v>
      </c>
      <c r="Z1415" t="s">
        <v>269</v>
      </c>
      <c r="AA1415" s="26" t="s">
        <v>90</v>
      </c>
      <c r="AB1415" s="26" t="s">
        <v>75</v>
      </c>
      <c r="AC1415" t="s">
        <v>626</v>
      </c>
      <c r="AD1415" s="26" t="s">
        <v>86</v>
      </c>
      <c r="AE1415" s="72" t="str">
        <f>VLOOKUP(AD1415,cs_lookup!$A$2:$B$54,2,FALSE)</f>
        <v>1</v>
      </c>
    </row>
    <row r="1416" spans="1:31" x14ac:dyDescent="0.25">
      <c r="A1416" s="21">
        <v>0.22303690920929431</v>
      </c>
      <c r="B1416" s="21">
        <v>0.20859303505465734</v>
      </c>
      <c r="C1416" s="21">
        <v>0.50861437519136177</v>
      </c>
      <c r="D1416" s="22">
        <f t="shared" si="118"/>
        <v>4.4835628486118226</v>
      </c>
      <c r="E1416" s="23">
        <f t="shared" si="118"/>
        <v>4.7940239219299503</v>
      </c>
      <c r="F1416" s="23">
        <f t="shared" si="118"/>
        <v>1.9661261041309708</v>
      </c>
      <c r="G1416" s="125">
        <v>3.6407018522734536E-2</v>
      </c>
      <c r="H1416" s="8">
        <f t="shared" si="121"/>
        <v>1.0364070185227345</v>
      </c>
      <c r="I1416" s="5">
        <f t="shared" si="122"/>
        <v>4.3260637649893257</v>
      </c>
      <c r="J1416" s="5">
        <f t="shared" si="123"/>
        <v>4.6256189279412805</v>
      </c>
      <c r="K1416" s="5">
        <f t="shared" si="124"/>
        <v>1.8970598124021119</v>
      </c>
      <c r="L1416">
        <v>9.73</v>
      </c>
      <c r="M1416">
        <v>5.68</v>
      </c>
      <c r="N1416">
        <v>1.32</v>
      </c>
      <c r="O1416" s="5">
        <f t="shared" si="125"/>
        <v>10.084240290226207</v>
      </c>
      <c r="P1416" s="5">
        <f t="shared" si="126"/>
        <v>5.8867918652091316</v>
      </c>
      <c r="Q1416" s="5">
        <f t="shared" si="127"/>
        <v>1.3680572644500097</v>
      </c>
      <c r="R1416" s="6">
        <f t="shared" si="119"/>
        <v>9.9164634243118402E-2</v>
      </c>
      <c r="S1416" s="6">
        <f t="shared" si="119"/>
        <v>0.16987181182844052</v>
      </c>
      <c r="T1416" s="6">
        <f t="shared" si="119"/>
        <v>0.73096355392844092</v>
      </c>
      <c r="U1416">
        <f t="shared" si="120"/>
        <v>2.24915778605589</v>
      </c>
      <c r="V1416">
        <f t="shared" si="120"/>
        <v>1.2279437818990402</v>
      </c>
      <c r="W1416">
        <f t="shared" si="120"/>
        <v>0.69581359078424521</v>
      </c>
      <c r="X1416" t="s">
        <v>500</v>
      </c>
      <c r="Y1416" t="s">
        <v>361</v>
      </c>
      <c r="Z1416" t="s">
        <v>269</v>
      </c>
      <c r="AA1416" s="26" t="s">
        <v>85</v>
      </c>
      <c r="AB1416" s="26" t="s">
        <v>79</v>
      </c>
      <c r="AC1416" t="s">
        <v>626</v>
      </c>
      <c r="AD1416" s="26" t="s">
        <v>87</v>
      </c>
      <c r="AE1416" s="72" t="str">
        <f>VLOOKUP(AD1416,cs_lookup!$A$2:$B$54,2,FALSE)</f>
        <v>2</v>
      </c>
    </row>
    <row r="1417" spans="1:31" x14ac:dyDescent="0.25">
      <c r="A1417" s="21">
        <v>0.26471338959012713</v>
      </c>
      <c r="B1417" s="21">
        <v>0.27496294160793533</v>
      </c>
      <c r="C1417" s="21">
        <v>0.41863301641895978</v>
      </c>
      <c r="D1417" s="22">
        <f t="shared" si="118"/>
        <v>3.7776706404929676</v>
      </c>
      <c r="E1417" s="23">
        <f t="shared" si="118"/>
        <v>3.6368537307324922</v>
      </c>
      <c r="F1417" s="23">
        <f t="shared" si="118"/>
        <v>2.3887270252932451</v>
      </c>
      <c r="G1417" s="125">
        <v>2.791063082769818E-2</v>
      </c>
      <c r="H1417" s="8">
        <f t="shared" si="121"/>
        <v>1.0279106308276982</v>
      </c>
      <c r="I1417" s="5">
        <f t="shared" si="122"/>
        <v>3.675096382115532</v>
      </c>
      <c r="J1417" s="5">
        <f t="shared" si="123"/>
        <v>3.5381030428725215</v>
      </c>
      <c r="K1417" s="5">
        <f t="shared" si="124"/>
        <v>2.3238664468036343</v>
      </c>
      <c r="L1417">
        <v>2.41</v>
      </c>
      <c r="M1417">
        <v>3.35</v>
      </c>
      <c r="N1417">
        <v>3.18</v>
      </c>
      <c r="O1417" s="5">
        <f t="shared" si="125"/>
        <v>2.4772646202947528</v>
      </c>
      <c r="P1417" s="5">
        <f t="shared" si="126"/>
        <v>3.4435006132727888</v>
      </c>
      <c r="Q1417" s="5">
        <f t="shared" si="127"/>
        <v>3.2687558060320803</v>
      </c>
      <c r="R1417" s="6">
        <f t="shared" si="119"/>
        <v>0.40367104580091923</v>
      </c>
      <c r="S1417" s="6">
        <f t="shared" si="119"/>
        <v>0.29040215533737779</v>
      </c>
      <c r="T1417" s="6">
        <f t="shared" si="119"/>
        <v>0.30592679886170299</v>
      </c>
      <c r="U1417">
        <f t="shared" si="120"/>
        <v>0.65576511454992314</v>
      </c>
      <c r="V1417">
        <f t="shared" si="120"/>
        <v>0.94683505805421542</v>
      </c>
      <c r="W1417">
        <f t="shared" si="120"/>
        <v>1.3684091030161978</v>
      </c>
      <c r="X1417" t="s">
        <v>362</v>
      </c>
      <c r="Y1417" t="s">
        <v>502</v>
      </c>
      <c r="Z1417" t="s">
        <v>269</v>
      </c>
      <c r="AA1417" s="26" t="s">
        <v>90</v>
      </c>
      <c r="AB1417" s="26" t="s">
        <v>75</v>
      </c>
      <c r="AC1417" t="s">
        <v>626</v>
      </c>
      <c r="AD1417" s="26" t="s">
        <v>86</v>
      </c>
      <c r="AE1417" s="72" t="str">
        <f>VLOOKUP(AD1417,cs_lookup!$A$2:$B$54,2,FALSE)</f>
        <v>1</v>
      </c>
    </row>
    <row r="1418" spans="1:31" x14ac:dyDescent="0.25">
      <c r="A1418" s="21">
        <v>0.90471720817681645</v>
      </c>
      <c r="B1418" s="21">
        <v>8.0570273436918333E-2</v>
      </c>
      <c r="C1418" s="21">
        <v>0</v>
      </c>
      <c r="D1418" s="22">
        <f t="shared" si="118"/>
        <v>1.1053177622377683</v>
      </c>
      <c r="E1418" s="23">
        <f t="shared" si="118"/>
        <v>12.411525458988789</v>
      </c>
      <c r="F1418" s="23" t="e">
        <f t="shared" si="118"/>
        <v>#DIV/0!</v>
      </c>
      <c r="G1418" s="125">
        <v>5.7969550047170193E-2</v>
      </c>
      <c r="H1418" s="8">
        <f t="shared" si="121"/>
        <v>1.0579695500471702</v>
      </c>
      <c r="I1418" s="5">
        <f t="shared" si="122"/>
        <v>1.0447538515531822</v>
      </c>
      <c r="J1418" s="5">
        <f t="shared" si="123"/>
        <v>11.731458110902544</v>
      </c>
      <c r="K1418" s="5" t="e">
        <f t="shared" si="124"/>
        <v>#DIV/0!</v>
      </c>
      <c r="L1418">
        <v>1.28</v>
      </c>
      <c r="M1418">
        <v>5.81</v>
      </c>
      <c r="N1418">
        <v>9.56</v>
      </c>
      <c r="O1418" s="5">
        <f t="shared" si="125"/>
        <v>1.3542010240603779</v>
      </c>
      <c r="P1418" s="5">
        <f t="shared" si="126"/>
        <v>6.1468030857740583</v>
      </c>
      <c r="Q1418" s="5">
        <f t="shared" si="127"/>
        <v>10.114188898450948</v>
      </c>
      <c r="R1418" s="6">
        <f t="shared" si="119"/>
        <v>0.73844280297591502</v>
      </c>
      <c r="S1418" s="6">
        <f t="shared" si="119"/>
        <v>0.16268619411517579</v>
      </c>
      <c r="T1418" s="6">
        <f t="shared" si="119"/>
        <v>9.8871002908909114E-2</v>
      </c>
      <c r="U1418">
        <f t="shared" si="120"/>
        <v>1.225168969798091</v>
      </c>
      <c r="V1418">
        <f t="shared" si="120"/>
        <v>0.49524960538370921</v>
      </c>
      <c r="W1418" t="e">
        <f t="shared" si="120"/>
        <v>#DIV/0!</v>
      </c>
      <c r="X1418" t="s">
        <v>365</v>
      </c>
      <c r="Y1418" t="s">
        <v>364</v>
      </c>
      <c r="Z1418" t="s">
        <v>282</v>
      </c>
      <c r="AA1418" s="26" t="s">
        <v>84</v>
      </c>
      <c r="AB1418" s="26" t="s">
        <v>100</v>
      </c>
      <c r="AC1418" t="s">
        <v>626</v>
      </c>
      <c r="AD1418" s="26" t="s">
        <v>75</v>
      </c>
      <c r="AE1418" s="72" t="str">
        <f>VLOOKUP(AD1418,cs_lookup!$A$2:$B$54,2,FALSE)</f>
        <v>X</v>
      </c>
    </row>
    <row r="1419" spans="1:31" x14ac:dyDescent="0.25">
      <c r="A1419" s="21">
        <v>0.42341900917760267</v>
      </c>
      <c r="B1419" s="21">
        <v>0.22142832609807112</v>
      </c>
      <c r="C1419" s="21">
        <v>0.32995860475468408</v>
      </c>
      <c r="D1419" s="22">
        <f t="shared" si="118"/>
        <v>2.3617267489768063</v>
      </c>
      <c r="E1419" s="23">
        <f t="shared" si="118"/>
        <v>4.516134035882553</v>
      </c>
      <c r="F1419" s="23">
        <f t="shared" si="118"/>
        <v>3.0306831996197667</v>
      </c>
      <c r="G1419" s="125">
        <v>4.600150020523408E-2</v>
      </c>
      <c r="H1419" s="8">
        <f t="shared" si="121"/>
        <v>1.0460015002052341</v>
      </c>
      <c r="I1419" s="5">
        <f t="shared" si="122"/>
        <v>2.2578617224864557</v>
      </c>
      <c r="J1419" s="5">
        <f t="shared" si="123"/>
        <v>4.3175215666482796</v>
      </c>
      <c r="K1419" s="5">
        <f t="shared" si="124"/>
        <v>2.8973985209630406</v>
      </c>
      <c r="L1419">
        <v>2.0699999999999998</v>
      </c>
      <c r="M1419">
        <v>3.64</v>
      </c>
      <c r="N1419">
        <v>3.47</v>
      </c>
      <c r="O1419" s="5">
        <f t="shared" si="125"/>
        <v>2.1652231054248343</v>
      </c>
      <c r="P1419" s="5">
        <f t="shared" si="126"/>
        <v>3.807445460747052</v>
      </c>
      <c r="Q1419" s="5">
        <f t="shared" si="127"/>
        <v>3.6296252057121623</v>
      </c>
      <c r="R1419" s="6">
        <f t="shared" si="119"/>
        <v>0.46184617072234313</v>
      </c>
      <c r="S1419" s="6">
        <f t="shared" si="119"/>
        <v>0.26264328939429948</v>
      </c>
      <c r="T1419" s="6">
        <f t="shared" si="119"/>
        <v>0.27551053988335739</v>
      </c>
      <c r="U1419">
        <f t="shared" si="120"/>
        <v>0.91679662194743516</v>
      </c>
      <c r="V1419">
        <f t="shared" si="120"/>
        <v>0.84307627508291894</v>
      </c>
      <c r="W1419">
        <f t="shared" si="120"/>
        <v>1.1976260686592184</v>
      </c>
      <c r="X1419" t="s">
        <v>443</v>
      </c>
      <c r="Y1419" t="s">
        <v>442</v>
      </c>
      <c r="Z1419" t="s">
        <v>282</v>
      </c>
      <c r="AA1419" s="26" t="s">
        <v>90</v>
      </c>
      <c r="AB1419" s="26" t="s">
        <v>74</v>
      </c>
      <c r="AC1419" t="s">
        <v>626</v>
      </c>
      <c r="AD1419" s="26" t="s">
        <v>78</v>
      </c>
      <c r="AE1419" s="72" t="str">
        <f>VLOOKUP(AD1419,cs_lookup!$A$2:$B$54,2,FALSE)</f>
        <v>1</v>
      </c>
    </row>
    <row r="1420" spans="1:31" x14ac:dyDescent="0.25">
      <c r="A1420" s="21">
        <v>0.45464976163474646</v>
      </c>
      <c r="B1420" s="21">
        <v>0.2521963033751774</v>
      </c>
      <c r="C1420" s="21">
        <v>0.27500223254036166</v>
      </c>
      <c r="D1420" s="22">
        <f t="shared" si="118"/>
        <v>2.1994952695111571</v>
      </c>
      <c r="E1420" s="23">
        <f t="shared" si="118"/>
        <v>3.965165177351389</v>
      </c>
      <c r="F1420" s="23">
        <f t="shared" si="118"/>
        <v>3.6363341154084323</v>
      </c>
      <c r="G1420" s="125">
        <v>2.7729004670273838E-2</v>
      </c>
      <c r="H1420" s="8">
        <f t="shared" si="121"/>
        <v>1.0277290046702738</v>
      </c>
      <c r="I1420" s="5">
        <f t="shared" si="122"/>
        <v>2.1401510121015033</v>
      </c>
      <c r="J1420" s="5">
        <f t="shared" si="123"/>
        <v>3.8581816406198755</v>
      </c>
      <c r="K1420" s="5">
        <f t="shared" si="124"/>
        <v>3.5382227210519148</v>
      </c>
      <c r="L1420">
        <v>2.2000000000000002</v>
      </c>
      <c r="M1420">
        <v>3.44</v>
      </c>
      <c r="N1420">
        <v>3.54</v>
      </c>
      <c r="O1420" s="5">
        <f t="shared" si="125"/>
        <v>2.2610038102746026</v>
      </c>
      <c r="P1420" s="5">
        <f t="shared" si="126"/>
        <v>3.5353877760657419</v>
      </c>
      <c r="Q1420" s="5">
        <f t="shared" si="127"/>
        <v>3.6381606765327694</v>
      </c>
      <c r="R1420" s="6">
        <f t="shared" si="119"/>
        <v>0.4422814306883226</v>
      </c>
      <c r="S1420" s="6">
        <f t="shared" si="119"/>
        <v>0.28285440334718309</v>
      </c>
      <c r="T1420" s="6">
        <f t="shared" si="119"/>
        <v>0.27486416596449431</v>
      </c>
      <c r="U1420">
        <f t="shared" si="120"/>
        <v>1.0279648433966015</v>
      </c>
      <c r="V1420">
        <f t="shared" si="120"/>
        <v>0.89161172812156964</v>
      </c>
      <c r="W1420">
        <f t="shared" si="120"/>
        <v>1.0005023083870641</v>
      </c>
      <c r="X1420" t="s">
        <v>472</v>
      </c>
      <c r="Y1420" t="s">
        <v>505</v>
      </c>
      <c r="Z1420" t="s">
        <v>276</v>
      </c>
      <c r="AA1420" s="26" t="s">
        <v>84</v>
      </c>
      <c r="AB1420" s="26" t="s">
        <v>86</v>
      </c>
      <c r="AC1420" t="s">
        <v>626</v>
      </c>
      <c r="AD1420" s="26" t="s">
        <v>74</v>
      </c>
      <c r="AE1420" s="72" t="str">
        <f>VLOOKUP(AD1420,cs_lookup!$A$2:$B$54,2,FALSE)</f>
        <v>X</v>
      </c>
    </row>
    <row r="1421" spans="1:31" x14ac:dyDescent="0.25">
      <c r="A1421" s="21">
        <v>0.43760634696535511</v>
      </c>
      <c r="B1421" s="21">
        <v>0.22799703105102573</v>
      </c>
      <c r="C1421" s="21">
        <v>0.31150325238748838</v>
      </c>
      <c r="D1421" s="22">
        <f t="shared" si="118"/>
        <v>2.2851588121028077</v>
      </c>
      <c r="E1421" s="23">
        <f t="shared" si="118"/>
        <v>4.3860220257701519</v>
      </c>
      <c r="F1421" s="23">
        <f t="shared" si="118"/>
        <v>3.2102393549203447</v>
      </c>
      <c r="G1421" s="125">
        <v>2.9787849164406355E-2</v>
      </c>
      <c r="H1421" s="8">
        <f t="shared" si="121"/>
        <v>1.0297878491644064</v>
      </c>
      <c r="I1421" s="5">
        <f t="shared" si="122"/>
        <v>2.219057851534215</v>
      </c>
      <c r="J1421" s="5">
        <f t="shared" si="123"/>
        <v>4.2591510759512961</v>
      </c>
      <c r="K1421" s="5">
        <f t="shared" si="124"/>
        <v>3.117379329660189</v>
      </c>
      <c r="L1421">
        <v>1.59</v>
      </c>
      <c r="M1421">
        <v>4.25</v>
      </c>
      <c r="N1421">
        <v>6.04</v>
      </c>
      <c r="O1421" s="5">
        <f t="shared" si="125"/>
        <v>1.6373626801714063</v>
      </c>
      <c r="P1421" s="5">
        <f t="shared" si="126"/>
        <v>4.3765983589487272</v>
      </c>
      <c r="Q1421" s="5">
        <f t="shared" si="127"/>
        <v>6.2199186089530141</v>
      </c>
      <c r="R1421" s="6">
        <f t="shared" si="119"/>
        <v>0.61073823906583458</v>
      </c>
      <c r="S1421" s="6">
        <f t="shared" si="119"/>
        <v>0.22848795296815932</v>
      </c>
      <c r="T1421" s="6">
        <f t="shared" si="119"/>
        <v>0.16077380796600615</v>
      </c>
      <c r="U1421">
        <f t="shared" si="120"/>
        <v>0.7165203011272121</v>
      </c>
      <c r="V1421">
        <f t="shared" si="120"/>
        <v>0.997851431943101</v>
      </c>
      <c r="W1421">
        <f t="shared" si="120"/>
        <v>1.9375248762743262</v>
      </c>
      <c r="X1421" t="s">
        <v>469</v>
      </c>
      <c r="Y1421" t="s">
        <v>466</v>
      </c>
      <c r="Z1421" t="s">
        <v>276</v>
      </c>
      <c r="AA1421" s="26" t="s">
        <v>90</v>
      </c>
      <c r="AB1421" s="26" t="s">
        <v>74</v>
      </c>
      <c r="AC1421" t="s">
        <v>626</v>
      </c>
      <c r="AD1421" s="26" t="s">
        <v>89</v>
      </c>
      <c r="AE1421" s="72" t="str">
        <f>VLOOKUP(AD1421,cs_lookup!$A$2:$B$54,2,FALSE)</f>
        <v>1</v>
      </c>
    </row>
    <row r="1422" spans="1:31" x14ac:dyDescent="0.25">
      <c r="A1422" s="21">
        <v>0.3334055824041558</v>
      </c>
      <c r="B1422" s="21">
        <v>0.33063788267024696</v>
      </c>
      <c r="C1422" s="21">
        <v>0.31593686956396028</v>
      </c>
      <c r="D1422" s="22">
        <f t="shared" si="118"/>
        <v>2.9993498992701189</v>
      </c>
      <c r="E1422" s="23">
        <f t="shared" si="118"/>
        <v>3.0244568224425867</v>
      </c>
      <c r="F1422" s="23">
        <f t="shared" si="118"/>
        <v>3.1651893031039657</v>
      </c>
      <c r="G1422" s="125">
        <v>2.794659352224782E-2</v>
      </c>
      <c r="H1422" s="8">
        <f t="shared" si="121"/>
        <v>1.0279465935222478</v>
      </c>
      <c r="I1422" s="5">
        <f t="shared" si="122"/>
        <v>2.917807129447143</v>
      </c>
      <c r="J1422" s="5">
        <f t="shared" si="123"/>
        <v>2.9422314753525458</v>
      </c>
      <c r="K1422" s="5">
        <f t="shared" si="124"/>
        <v>3.079137888145024</v>
      </c>
      <c r="L1422">
        <v>1.83</v>
      </c>
      <c r="M1422">
        <v>3.8</v>
      </c>
      <c r="N1422">
        <v>4.58</v>
      </c>
      <c r="O1422" s="5">
        <f t="shared" si="125"/>
        <v>1.8811422661457136</v>
      </c>
      <c r="P1422" s="5">
        <f t="shared" si="126"/>
        <v>3.9061970553845415</v>
      </c>
      <c r="Q1422" s="5">
        <f t="shared" si="127"/>
        <v>4.707995398331895</v>
      </c>
      <c r="R1422" s="6">
        <f t="shared" si="119"/>
        <v>0.53159190455536753</v>
      </c>
      <c r="S1422" s="6">
        <f t="shared" si="119"/>
        <v>0.25600346982534811</v>
      </c>
      <c r="T1422" s="6">
        <f t="shared" si="119"/>
        <v>0.21240462561928442</v>
      </c>
      <c r="U1422">
        <f t="shared" si="120"/>
        <v>0.62718333282938499</v>
      </c>
      <c r="V1422">
        <f t="shared" si="120"/>
        <v>1.2915367236850983</v>
      </c>
      <c r="W1422">
        <f t="shared" si="120"/>
        <v>1.4874293280705093</v>
      </c>
      <c r="X1422" t="s">
        <v>369</v>
      </c>
      <c r="Y1422" t="s">
        <v>504</v>
      </c>
      <c r="Z1422" t="s">
        <v>276</v>
      </c>
      <c r="AA1422" s="26" t="s">
        <v>90</v>
      </c>
      <c r="AB1422" s="26" t="s">
        <v>75</v>
      </c>
      <c r="AC1422" t="s">
        <v>626</v>
      </c>
      <c r="AD1422" s="26" t="s">
        <v>88</v>
      </c>
      <c r="AE1422" s="72" t="str">
        <f>VLOOKUP(AD1422,cs_lookup!$A$2:$B$54,2,FALSE)</f>
        <v>1</v>
      </c>
    </row>
    <row r="1423" spans="1:31" x14ac:dyDescent="0.25">
      <c r="A1423" s="21">
        <v>0.19111922607356324</v>
      </c>
      <c r="B1423" s="21">
        <v>0.36929582790299326</v>
      </c>
      <c r="C1423" s="21">
        <v>0.40866351207230878</v>
      </c>
      <c r="D1423" s="22">
        <f t="shared" si="118"/>
        <v>5.232335964018044</v>
      </c>
      <c r="E1423" s="23">
        <f t="shared" si="118"/>
        <v>2.7078562075244466</v>
      </c>
      <c r="F1423" s="23">
        <f t="shared" si="118"/>
        <v>2.4470009444421854</v>
      </c>
      <c r="G1423" s="125">
        <v>4.631397152332517E-2</v>
      </c>
      <c r="H1423" s="8">
        <f t="shared" si="121"/>
        <v>1.0463139715233252</v>
      </c>
      <c r="I1423" s="5">
        <f t="shared" si="122"/>
        <v>5.0007321955190021</v>
      </c>
      <c r="J1423" s="5">
        <f t="shared" si="123"/>
        <v>2.5879958418046232</v>
      </c>
      <c r="K1423" s="5">
        <f t="shared" si="124"/>
        <v>2.3386870586078521</v>
      </c>
      <c r="L1423">
        <v>3.83</v>
      </c>
      <c r="M1423">
        <v>3.26</v>
      </c>
      <c r="N1423">
        <v>2.09</v>
      </c>
      <c r="O1423" s="5">
        <f t="shared" si="125"/>
        <v>4.0073825109343355</v>
      </c>
      <c r="P1423" s="5">
        <f t="shared" si="126"/>
        <v>3.4109835471660399</v>
      </c>
      <c r="Q1423" s="5">
        <f t="shared" si="127"/>
        <v>2.1867962004837493</v>
      </c>
      <c r="R1423" s="6">
        <f t="shared" si="119"/>
        <v>0.24953944308322254</v>
      </c>
      <c r="S1423" s="6">
        <f t="shared" si="119"/>
        <v>0.2931705727020682</v>
      </c>
      <c r="T1423" s="6">
        <f t="shared" si="119"/>
        <v>0.45728998421470929</v>
      </c>
      <c r="U1423">
        <f t="shared" si="120"/>
        <v>0.7658878440705027</v>
      </c>
      <c r="V1423">
        <f t="shared" si="120"/>
        <v>1.2596619930141715</v>
      </c>
      <c r="W1423">
        <f t="shared" si="120"/>
        <v>0.89366381547606977</v>
      </c>
      <c r="X1423" t="s">
        <v>285</v>
      </c>
      <c r="Y1423" t="s">
        <v>371</v>
      </c>
      <c r="Z1423" t="s">
        <v>275</v>
      </c>
      <c r="AA1423" s="26" t="s">
        <v>85</v>
      </c>
      <c r="AB1423" s="26" t="s">
        <v>76</v>
      </c>
      <c r="AC1423" t="s">
        <v>628</v>
      </c>
      <c r="AD1423" s="26" t="s">
        <v>87</v>
      </c>
      <c r="AE1423" s="72" t="str">
        <f>VLOOKUP(AD1423,cs_lookup!$A$2:$B$54,2,FALSE)</f>
        <v>2</v>
      </c>
    </row>
    <row r="1424" spans="1:31" x14ac:dyDescent="0.25">
      <c r="A1424" s="21">
        <v>0.28646905188534777</v>
      </c>
      <c r="B1424" s="21">
        <v>0.52908004428211042</v>
      </c>
      <c r="C1424" s="21">
        <v>0.18198072260323322</v>
      </c>
      <c r="D1424" s="22">
        <f t="shared" si="118"/>
        <v>3.4907784747380863</v>
      </c>
      <c r="E1424" s="23">
        <f t="shared" si="118"/>
        <v>1.8900731766530032</v>
      </c>
      <c r="F1424" s="23">
        <f t="shared" si="118"/>
        <v>5.4950875328716444</v>
      </c>
      <c r="G1424" s="125">
        <v>4.3862025415587702E-2</v>
      </c>
      <c r="H1424" s="8">
        <f t="shared" si="121"/>
        <v>1.0438620254155877</v>
      </c>
      <c r="I1424" s="5">
        <f t="shared" si="122"/>
        <v>3.3440994975828531</v>
      </c>
      <c r="J1424" s="5">
        <f t="shared" si="123"/>
        <v>1.8106542154366787</v>
      </c>
      <c r="K1424" s="5">
        <f t="shared" si="124"/>
        <v>5.2641895184221417</v>
      </c>
      <c r="L1424">
        <v>3.15</v>
      </c>
      <c r="M1424">
        <v>3.11</v>
      </c>
      <c r="N1424">
        <v>2.4700000000000002</v>
      </c>
      <c r="O1424" s="5">
        <f t="shared" si="125"/>
        <v>3.2881653800591013</v>
      </c>
      <c r="P1424" s="5">
        <f t="shared" si="126"/>
        <v>3.2464108990424778</v>
      </c>
      <c r="Q1424" s="5">
        <f t="shared" si="127"/>
        <v>2.578339202776502</v>
      </c>
      <c r="R1424" s="6">
        <f t="shared" si="119"/>
        <v>0.30412095634375486</v>
      </c>
      <c r="S1424" s="6">
        <f t="shared" si="119"/>
        <v>0.30803247989801535</v>
      </c>
      <c r="T1424" s="6">
        <f t="shared" si="119"/>
        <v>0.38784656375822979</v>
      </c>
      <c r="U1424">
        <f t="shared" si="120"/>
        <v>0.94195761886775498</v>
      </c>
      <c r="V1424">
        <f t="shared" si="120"/>
        <v>1.7176112222233197</v>
      </c>
      <c r="W1424">
        <f t="shared" si="120"/>
        <v>0.46920803123751215</v>
      </c>
      <c r="X1424" t="s">
        <v>284</v>
      </c>
      <c r="Y1424" t="s">
        <v>510</v>
      </c>
      <c r="Z1424" t="s">
        <v>275</v>
      </c>
      <c r="AA1424" s="26" t="s">
        <v>90</v>
      </c>
      <c r="AB1424" s="26" t="s">
        <v>73</v>
      </c>
      <c r="AC1424" t="s">
        <v>628</v>
      </c>
      <c r="AD1424" s="26" t="s">
        <v>181</v>
      </c>
      <c r="AE1424" s="72" t="str">
        <f>VLOOKUP(AD1424,cs_lookup!$A$2:$B$54,2,FALSE)</f>
        <v>1</v>
      </c>
    </row>
    <row r="1425" spans="1:31" x14ac:dyDescent="0.25">
      <c r="A1425" s="21">
        <v>0.21741530768591616</v>
      </c>
      <c r="B1425" s="21">
        <v>0.2512824920559717</v>
      </c>
      <c r="C1425" s="21">
        <v>0.47547096600122185</v>
      </c>
      <c r="D1425" s="22">
        <f t="shared" si="118"/>
        <v>4.5994921454409559</v>
      </c>
      <c r="E1425" s="23">
        <f t="shared" si="118"/>
        <v>3.9795848561437217</v>
      </c>
      <c r="F1425" s="23">
        <f t="shared" si="118"/>
        <v>2.1031778415623177</v>
      </c>
      <c r="G1425" s="125">
        <v>4.3030307496680464E-2</v>
      </c>
      <c r="H1425" s="8">
        <f t="shared" si="121"/>
        <v>1.0430303074966805</v>
      </c>
      <c r="I1425" s="5">
        <f t="shared" si="122"/>
        <v>4.4097396905751891</v>
      </c>
      <c r="J1425" s="5">
        <f t="shared" si="123"/>
        <v>3.8154067312721756</v>
      </c>
      <c r="K1425" s="5">
        <f t="shared" si="124"/>
        <v>2.0164110538743967</v>
      </c>
      <c r="L1425">
        <v>2.86</v>
      </c>
      <c r="M1425">
        <v>3.07</v>
      </c>
      <c r="N1425">
        <v>2.72</v>
      </c>
      <c r="O1425" s="5">
        <f t="shared" si="125"/>
        <v>2.9830666794405061</v>
      </c>
      <c r="P1425" s="5">
        <f t="shared" si="126"/>
        <v>3.2021030440148088</v>
      </c>
      <c r="Q1425" s="5">
        <f t="shared" si="127"/>
        <v>2.8370424363909712</v>
      </c>
      <c r="R1425" s="6">
        <f t="shared" si="119"/>
        <v>0.33522549358083964</v>
      </c>
      <c r="S1425" s="6">
        <f t="shared" si="119"/>
        <v>0.312294759492248</v>
      </c>
      <c r="T1425" s="6">
        <f t="shared" si="119"/>
        <v>0.3524797469269122</v>
      </c>
      <c r="U1425">
        <f t="shared" si="120"/>
        <v>0.64856435995816175</v>
      </c>
      <c r="V1425">
        <f t="shared" si="120"/>
        <v>0.80463243272005402</v>
      </c>
      <c r="W1425">
        <f t="shared" si="120"/>
        <v>1.3489313078172753</v>
      </c>
      <c r="X1425" t="s">
        <v>304</v>
      </c>
      <c r="Y1425" t="s">
        <v>478</v>
      </c>
      <c r="Z1425" t="s">
        <v>275</v>
      </c>
      <c r="AA1425" s="26" t="s">
        <v>85</v>
      </c>
      <c r="AB1425" s="26" t="s">
        <v>79</v>
      </c>
      <c r="AC1425" t="s">
        <v>628</v>
      </c>
      <c r="AD1425" s="26" t="s">
        <v>78</v>
      </c>
      <c r="AE1425" s="72" t="str">
        <f>VLOOKUP(AD1425,cs_lookup!$A$2:$B$54,2,FALSE)</f>
        <v>1</v>
      </c>
    </row>
    <row r="1426" spans="1:31" x14ac:dyDescent="0.25">
      <c r="A1426" s="21">
        <v>0.13302541966131851</v>
      </c>
      <c r="B1426" s="21">
        <v>0.19938119036537891</v>
      </c>
      <c r="C1426" s="21">
        <v>0.57823648612733491</v>
      </c>
      <c r="D1426" s="22">
        <f t="shared" si="118"/>
        <v>7.5173602349535207</v>
      </c>
      <c r="E1426" s="23">
        <f t="shared" si="118"/>
        <v>5.015518255094352</v>
      </c>
      <c r="F1426" s="23">
        <f t="shared" si="118"/>
        <v>1.7293962314577767</v>
      </c>
      <c r="G1426" s="125">
        <v>4.6669621145269957E-2</v>
      </c>
      <c r="H1426" s="8">
        <f t="shared" si="121"/>
        <v>1.04666962114527</v>
      </c>
      <c r="I1426" s="5">
        <f t="shared" si="122"/>
        <v>7.1821710338052958</v>
      </c>
      <c r="J1426" s="5">
        <f t="shared" si="123"/>
        <v>4.7918828957759878</v>
      </c>
      <c r="K1426" s="5">
        <f t="shared" si="124"/>
        <v>1.6522847291253802</v>
      </c>
      <c r="L1426">
        <v>4.0599999999999996</v>
      </c>
      <c r="M1426">
        <v>3.51</v>
      </c>
      <c r="N1426">
        <v>1.94</v>
      </c>
      <c r="O1426" s="5">
        <f t="shared" si="125"/>
        <v>4.2494786618497953</v>
      </c>
      <c r="P1426" s="5">
        <f t="shared" si="126"/>
        <v>3.6738103702198974</v>
      </c>
      <c r="Q1426" s="5">
        <f t="shared" si="127"/>
        <v>2.0305390650218236</v>
      </c>
      <c r="R1426" s="6">
        <f t="shared" si="119"/>
        <v>0.23532298419983139</v>
      </c>
      <c r="S1426" s="6">
        <f t="shared" si="119"/>
        <v>0.27219695608299582</v>
      </c>
      <c r="T1426" s="6">
        <f t="shared" si="119"/>
        <v>0.49248005971717285</v>
      </c>
      <c r="U1426">
        <f t="shared" si="120"/>
        <v>0.56528868233438723</v>
      </c>
      <c r="V1426">
        <f t="shared" si="120"/>
        <v>0.7324886847911164</v>
      </c>
      <c r="W1426">
        <f t="shared" si="120"/>
        <v>1.1741317739025035</v>
      </c>
      <c r="X1426" t="s">
        <v>302</v>
      </c>
      <c r="Y1426" t="s">
        <v>476</v>
      </c>
      <c r="Z1426" t="s">
        <v>275</v>
      </c>
      <c r="AA1426" s="26" t="s">
        <v>85</v>
      </c>
      <c r="AB1426" s="26" t="s">
        <v>79</v>
      </c>
      <c r="AC1426" t="s">
        <v>628</v>
      </c>
      <c r="AD1426" s="26" t="s">
        <v>78</v>
      </c>
      <c r="AE1426" s="72" t="str">
        <f>VLOOKUP(AD1426,cs_lookup!$A$2:$B$54,2,FALSE)</f>
        <v>1</v>
      </c>
    </row>
    <row r="1427" spans="1:31" x14ac:dyDescent="0.25">
      <c r="A1427" s="21">
        <v>0.15786757846710062</v>
      </c>
      <c r="B1427" s="21">
        <v>0.20034505931534635</v>
      </c>
      <c r="C1427" s="21">
        <v>0.56175417217066492</v>
      </c>
      <c r="D1427" s="22">
        <f t="shared" si="118"/>
        <v>6.3344228733349359</v>
      </c>
      <c r="E1427" s="23">
        <f t="shared" si="118"/>
        <v>4.9913883747239502</v>
      </c>
      <c r="F1427" s="23">
        <f t="shared" si="118"/>
        <v>1.7801380916067195</v>
      </c>
      <c r="G1427" s="125">
        <v>3.4876905326869156E-2</v>
      </c>
      <c r="H1427" s="8">
        <f t="shared" si="121"/>
        <v>1.0348769053268692</v>
      </c>
      <c r="I1427" s="5">
        <f t="shared" si="122"/>
        <v>6.1209433128997972</v>
      </c>
      <c r="J1427" s="5">
        <f t="shared" si="123"/>
        <v>4.8231710931334435</v>
      </c>
      <c r="K1427" s="5">
        <f t="shared" si="124"/>
        <v>1.7201447654728146</v>
      </c>
      <c r="L1427">
        <v>1.83</v>
      </c>
      <c r="M1427">
        <v>3.9</v>
      </c>
      <c r="N1427">
        <v>4.3099999999999996</v>
      </c>
      <c r="O1427" s="5">
        <f t="shared" si="125"/>
        <v>1.8938247367481706</v>
      </c>
      <c r="P1427" s="5">
        <f t="shared" si="126"/>
        <v>4.0360199307747893</v>
      </c>
      <c r="Q1427" s="5">
        <f t="shared" si="127"/>
        <v>4.4603194619588056</v>
      </c>
      <c r="R1427" s="6">
        <f t="shared" si="119"/>
        <v>0.52803196652561935</v>
      </c>
      <c r="S1427" s="6">
        <f t="shared" si="119"/>
        <v>0.24776884583125222</v>
      </c>
      <c r="T1427" s="6">
        <f t="shared" si="119"/>
        <v>0.22419918764312846</v>
      </c>
      <c r="U1427">
        <f t="shared" si="120"/>
        <v>0.29897352523152798</v>
      </c>
      <c r="V1427">
        <f t="shared" si="120"/>
        <v>0.80859665242899526</v>
      </c>
      <c r="W1427">
        <f t="shared" si="120"/>
        <v>2.5056030669693743</v>
      </c>
      <c r="X1427" t="s">
        <v>311</v>
      </c>
      <c r="Y1427" t="s">
        <v>382</v>
      </c>
      <c r="Z1427" t="s">
        <v>627</v>
      </c>
      <c r="AA1427" s="26" t="s">
        <v>85</v>
      </c>
      <c r="AB1427" s="26" t="s">
        <v>79</v>
      </c>
      <c r="AC1427" t="s">
        <v>628</v>
      </c>
      <c r="AD1427" s="26" t="s">
        <v>76</v>
      </c>
      <c r="AE1427" s="72" t="str">
        <f>VLOOKUP(AD1427,cs_lookup!$A$2:$B$54,2,FALSE)</f>
        <v>2</v>
      </c>
    </row>
    <row r="1428" spans="1:31" x14ac:dyDescent="0.25">
      <c r="A1428" s="21">
        <v>0.11161299037530992</v>
      </c>
      <c r="B1428" s="21">
        <v>0.19730452683213465</v>
      </c>
      <c r="C1428" s="21">
        <v>0.59277829988670072</v>
      </c>
      <c r="D1428" s="22">
        <f t="shared" si="118"/>
        <v>8.9595305764803843</v>
      </c>
      <c r="E1428" s="23">
        <f t="shared" si="118"/>
        <v>5.0683074334670142</v>
      </c>
      <c r="F1428" s="23">
        <f t="shared" si="118"/>
        <v>1.686971335136817</v>
      </c>
      <c r="G1428" s="125">
        <v>2.835757959097629E-2</v>
      </c>
      <c r="H1428" s="8">
        <f t="shared" si="121"/>
        <v>1.0283575795909763</v>
      </c>
      <c r="I1428" s="5">
        <f t="shared" si="122"/>
        <v>8.7124661249095769</v>
      </c>
      <c r="J1428" s="5">
        <f t="shared" si="123"/>
        <v>4.9285458035743819</v>
      </c>
      <c r="K1428" s="5">
        <f t="shared" si="124"/>
        <v>1.6404520845830697</v>
      </c>
      <c r="L1428">
        <v>2.5499999999999998</v>
      </c>
      <c r="M1428">
        <v>3.6</v>
      </c>
      <c r="N1428">
        <v>2.79</v>
      </c>
      <c r="O1428" s="5">
        <f t="shared" si="125"/>
        <v>2.6223118279569895</v>
      </c>
      <c r="P1428" s="5">
        <f t="shared" si="126"/>
        <v>3.7020872865275147</v>
      </c>
      <c r="Q1428" s="5">
        <f t="shared" si="127"/>
        <v>2.869117647058824</v>
      </c>
      <c r="R1428" s="6">
        <f t="shared" si="119"/>
        <v>0.38134290107637103</v>
      </c>
      <c r="S1428" s="6">
        <f t="shared" si="119"/>
        <v>0.2701178882624295</v>
      </c>
      <c r="T1428" s="6">
        <f t="shared" si="119"/>
        <v>0.34853921066119931</v>
      </c>
      <c r="U1428">
        <f t="shared" si="120"/>
        <v>0.29268406481482478</v>
      </c>
      <c r="V1428">
        <f t="shared" si="120"/>
        <v>0.73043858035957254</v>
      </c>
      <c r="W1428">
        <f t="shared" si="120"/>
        <v>1.7007506809984605</v>
      </c>
      <c r="X1428" t="s">
        <v>314</v>
      </c>
      <c r="Y1428" t="s">
        <v>313</v>
      </c>
      <c r="Z1428" t="s">
        <v>627</v>
      </c>
      <c r="AA1428" s="26" t="s">
        <v>85</v>
      </c>
      <c r="AB1428" s="26" t="s">
        <v>79</v>
      </c>
      <c r="AC1428" t="s">
        <v>628</v>
      </c>
      <c r="AD1428" s="26" t="s">
        <v>74</v>
      </c>
      <c r="AE1428" s="72" t="str">
        <f>VLOOKUP(AD1428,cs_lookup!$A$2:$B$54,2,FALSE)</f>
        <v>X</v>
      </c>
    </row>
    <row r="1429" spans="1:31" x14ac:dyDescent="0.25">
      <c r="A1429" s="21">
        <v>0.72397966052141194</v>
      </c>
      <c r="B1429" s="21">
        <v>9.0557605453534668E-2</v>
      </c>
      <c r="C1429" s="21">
        <v>1.8598291431189618E-2</v>
      </c>
      <c r="D1429" s="22">
        <f t="shared" si="118"/>
        <v>1.3812542734692264</v>
      </c>
      <c r="E1429" s="23">
        <f t="shared" si="118"/>
        <v>11.042694812785244</v>
      </c>
      <c r="F1429" s="23">
        <f t="shared" si="118"/>
        <v>53.768379944997783</v>
      </c>
      <c r="G1429" s="125">
        <v>3.8598254293743084E-2</v>
      </c>
      <c r="H1429" s="8">
        <f t="shared" si="121"/>
        <v>1.0385982542937431</v>
      </c>
      <c r="I1429" s="5">
        <f t="shared" si="122"/>
        <v>1.3299216205678033</v>
      </c>
      <c r="J1429" s="5">
        <f t="shared" si="123"/>
        <v>10.63230634861252</v>
      </c>
      <c r="K1429" s="5">
        <f t="shared" si="124"/>
        <v>51.770142808068556</v>
      </c>
      <c r="L1429">
        <v>1.32</v>
      </c>
      <c r="M1429">
        <v>5.76</v>
      </c>
      <c r="N1429">
        <v>9.31</v>
      </c>
      <c r="O1429" s="5">
        <f t="shared" si="125"/>
        <v>1.3709496956677409</v>
      </c>
      <c r="P1429" s="5">
        <f t="shared" si="126"/>
        <v>5.9823259447319597</v>
      </c>
      <c r="Q1429" s="5">
        <f t="shared" si="127"/>
        <v>9.6693497474747492</v>
      </c>
      <c r="R1429" s="6">
        <f t="shared" si="119"/>
        <v>0.72942136619603359</v>
      </c>
      <c r="S1429" s="6">
        <f t="shared" si="119"/>
        <v>0.16715906308659104</v>
      </c>
      <c r="T1429" s="6">
        <f t="shared" si="119"/>
        <v>0.10341957071737531</v>
      </c>
      <c r="U1429">
        <f t="shared" si="120"/>
        <v>0.99253969526146424</v>
      </c>
      <c r="V1429">
        <f t="shared" si="120"/>
        <v>0.54174511259748082</v>
      </c>
      <c r="W1429">
        <f t="shared" si="120"/>
        <v>0.17983338455363512</v>
      </c>
      <c r="X1429" t="s">
        <v>287</v>
      </c>
      <c r="Y1429" t="s">
        <v>383</v>
      </c>
      <c r="Z1429" t="s">
        <v>627</v>
      </c>
      <c r="AA1429" s="26" t="s">
        <v>84</v>
      </c>
      <c r="AB1429" s="26" t="s">
        <v>109</v>
      </c>
      <c r="AC1429" t="s">
        <v>628</v>
      </c>
      <c r="AD1429" s="26" t="s">
        <v>78</v>
      </c>
      <c r="AE1429" s="72" t="str">
        <f>VLOOKUP(AD1429,cs_lookup!$A$2:$B$54,2,FALSE)</f>
        <v>1</v>
      </c>
    </row>
    <row r="1430" spans="1:31" x14ac:dyDescent="0.25">
      <c r="A1430" s="21">
        <v>0.48324086374344755</v>
      </c>
      <c r="B1430" s="21">
        <v>0.31935663079027582</v>
      </c>
      <c r="C1430" s="21">
        <v>0.19096648677774927</v>
      </c>
      <c r="D1430" s="22">
        <f t="shared" si="118"/>
        <v>2.0693614200037929</v>
      </c>
      <c r="E1430" s="23">
        <f t="shared" si="118"/>
        <v>3.1312955598429655</v>
      </c>
      <c r="F1430" s="23">
        <f t="shared" si="118"/>
        <v>5.2365209041302654</v>
      </c>
      <c r="G1430" s="125">
        <v>3.3494296148194991E-2</v>
      </c>
      <c r="H1430" s="8">
        <f t="shared" si="121"/>
        <v>1.033494296148195</v>
      </c>
      <c r="I1430" s="5">
        <f t="shared" si="122"/>
        <v>2.0022959272404757</v>
      </c>
      <c r="J1430" s="5">
        <f t="shared" si="123"/>
        <v>3.0298140701049037</v>
      </c>
      <c r="K1430" s="5">
        <f t="shared" si="124"/>
        <v>5.0668116153583389</v>
      </c>
      <c r="L1430">
        <v>2.04</v>
      </c>
      <c r="M1430">
        <v>3.51</v>
      </c>
      <c r="N1430">
        <v>3.87</v>
      </c>
      <c r="O1430" s="5">
        <f t="shared" si="125"/>
        <v>2.1083283641423178</v>
      </c>
      <c r="P1430" s="5">
        <f t="shared" si="126"/>
        <v>3.6275649794801641</v>
      </c>
      <c r="Q1430" s="5">
        <f t="shared" si="127"/>
        <v>3.9996229260935148</v>
      </c>
      <c r="R1430" s="6">
        <f t="shared" si="119"/>
        <v>0.47430941830866402</v>
      </c>
      <c r="S1430" s="6">
        <f t="shared" si="119"/>
        <v>0.27566701235033469</v>
      </c>
      <c r="T1430" s="6">
        <f t="shared" si="119"/>
        <v>0.25002356934100117</v>
      </c>
      <c r="U1430">
        <f t="shared" si="120"/>
        <v>1.0188304197429434</v>
      </c>
      <c r="V1430">
        <f t="shared" si="120"/>
        <v>1.1584869298195815</v>
      </c>
      <c r="W1430">
        <f t="shared" si="120"/>
        <v>0.7637939386318201</v>
      </c>
      <c r="X1430" t="s">
        <v>317</v>
      </c>
      <c r="Y1430" t="s">
        <v>386</v>
      </c>
      <c r="Z1430" t="s">
        <v>279</v>
      </c>
      <c r="AA1430" s="26" t="s">
        <v>90</v>
      </c>
      <c r="AB1430" s="26" t="s">
        <v>75</v>
      </c>
      <c r="AC1430" t="s">
        <v>628</v>
      </c>
      <c r="AD1430" s="26" t="s">
        <v>73</v>
      </c>
      <c r="AE1430" s="72" t="str">
        <f>VLOOKUP(AD1430,cs_lookup!$A$2:$B$54,2,FALSE)</f>
        <v>X</v>
      </c>
    </row>
    <row r="1431" spans="1:31" x14ac:dyDescent="0.25">
      <c r="A1431" s="21">
        <v>0.46267919623722759</v>
      </c>
      <c r="B1431" s="21">
        <v>0.25468872938677151</v>
      </c>
      <c r="C1431" s="21">
        <v>0.2657174181469325</v>
      </c>
      <c r="D1431" s="22">
        <f t="shared" si="118"/>
        <v>2.161324754025193</v>
      </c>
      <c r="E1431" s="23">
        <f t="shared" si="118"/>
        <v>3.9263614153942212</v>
      </c>
      <c r="F1431" s="23">
        <f t="shared" si="118"/>
        <v>3.7633964945686578</v>
      </c>
      <c r="G1431" s="125">
        <v>3.365342886479028E-2</v>
      </c>
      <c r="H1431" s="8">
        <f t="shared" si="121"/>
        <v>1.0336534288647903</v>
      </c>
      <c r="I1431" s="5">
        <f t="shared" si="122"/>
        <v>2.0909568852288021</v>
      </c>
      <c r="J1431" s="5">
        <f t="shared" si="123"/>
        <v>3.7985279260441742</v>
      </c>
      <c r="K1431" s="5">
        <f t="shared" si="124"/>
        <v>3.6408687762026846</v>
      </c>
      <c r="L1431">
        <v>2.54</v>
      </c>
      <c r="M1431">
        <v>2.96</v>
      </c>
      <c r="N1431">
        <v>3.31</v>
      </c>
      <c r="O1431" s="5">
        <f t="shared" si="125"/>
        <v>2.6254797093165672</v>
      </c>
      <c r="P1431" s="5">
        <f t="shared" si="126"/>
        <v>3.0596141494397791</v>
      </c>
      <c r="Q1431" s="5">
        <f t="shared" si="127"/>
        <v>3.4213928495424559</v>
      </c>
      <c r="R1431" s="6">
        <f t="shared" si="119"/>
        <v>0.38088277599384218</v>
      </c>
      <c r="S1431" s="6">
        <f t="shared" si="119"/>
        <v>0.32683859831904027</v>
      </c>
      <c r="T1431" s="6">
        <f t="shared" si="119"/>
        <v>0.29227862568711754</v>
      </c>
      <c r="U1431">
        <f t="shared" si="120"/>
        <v>1.2147548416437395</v>
      </c>
      <c r="V1431">
        <f t="shared" si="120"/>
        <v>0.77924924013460506</v>
      </c>
      <c r="W1431">
        <f t="shared" si="120"/>
        <v>0.90912367444679765</v>
      </c>
      <c r="X1431" t="s">
        <v>391</v>
      </c>
      <c r="Y1431" t="s">
        <v>319</v>
      </c>
      <c r="Z1431" t="s">
        <v>279</v>
      </c>
      <c r="AA1431" s="26" t="s">
        <v>84</v>
      </c>
      <c r="AB1431" s="26" t="s">
        <v>86</v>
      </c>
      <c r="AC1431" t="s">
        <v>628</v>
      </c>
      <c r="AD1431" s="26" t="s">
        <v>76</v>
      </c>
      <c r="AE1431" s="72" t="str">
        <f>VLOOKUP(AD1431,cs_lookup!$A$2:$B$54,2,FALSE)</f>
        <v>2</v>
      </c>
    </row>
    <row r="1432" spans="1:31" x14ac:dyDescent="0.25">
      <c r="A1432" s="21">
        <v>0.37522523664232776</v>
      </c>
      <c r="B1432" s="21">
        <v>0.22530672889805214</v>
      </c>
      <c r="C1432" s="21">
        <v>0.36873239683140935</v>
      </c>
      <c r="D1432" s="22">
        <f t="shared" si="118"/>
        <v>2.6650659453197179</v>
      </c>
      <c r="E1432" s="23">
        <f t="shared" si="118"/>
        <v>4.4383938504228375</v>
      </c>
      <c r="F1432" s="23">
        <f t="shared" si="118"/>
        <v>2.7119938703330613</v>
      </c>
      <c r="G1432" s="125">
        <v>3.3648093949601332E-2</v>
      </c>
      <c r="H1432" s="8">
        <f t="shared" si="121"/>
        <v>1.0336480939496013</v>
      </c>
      <c r="I1432" s="5">
        <f t="shared" si="122"/>
        <v>2.5783107045033269</v>
      </c>
      <c r="J1432" s="5">
        <f t="shared" si="123"/>
        <v>4.2939118994198475</v>
      </c>
      <c r="K1432" s="5">
        <f t="shared" si="124"/>
        <v>2.6237109962351393</v>
      </c>
      <c r="L1432">
        <v>1.99</v>
      </c>
      <c r="M1432">
        <v>3.64</v>
      </c>
      <c r="N1432">
        <v>3.9</v>
      </c>
      <c r="O1432" s="5">
        <f t="shared" si="125"/>
        <v>2.0569597069597068</v>
      </c>
      <c r="P1432" s="5">
        <f t="shared" si="126"/>
        <v>3.7624790619765491</v>
      </c>
      <c r="Q1432" s="5">
        <f t="shared" si="127"/>
        <v>4.0312275664034454</v>
      </c>
      <c r="R1432" s="6">
        <f t="shared" si="119"/>
        <v>0.48615439408779276</v>
      </c>
      <c r="S1432" s="6">
        <f t="shared" si="119"/>
        <v>0.26578220995459001</v>
      </c>
      <c r="T1432" s="6">
        <f t="shared" si="119"/>
        <v>0.24806339595761734</v>
      </c>
      <c r="U1432">
        <f t="shared" si="120"/>
        <v>0.77182319280768907</v>
      </c>
      <c r="V1432">
        <f t="shared" si="120"/>
        <v>0.84771185000134774</v>
      </c>
      <c r="W1432">
        <f t="shared" si="120"/>
        <v>1.4864442027327915</v>
      </c>
      <c r="X1432" t="s">
        <v>318</v>
      </c>
      <c r="Y1432" t="s">
        <v>392</v>
      </c>
      <c r="Z1432" t="s">
        <v>279</v>
      </c>
      <c r="AA1432" s="26" t="s">
        <v>90</v>
      </c>
      <c r="AB1432" s="26" t="s">
        <v>74</v>
      </c>
      <c r="AC1432" t="s">
        <v>628</v>
      </c>
      <c r="AD1432" s="26" t="s">
        <v>78</v>
      </c>
      <c r="AE1432" s="72" t="str">
        <f>VLOOKUP(AD1432,cs_lookup!$A$2:$B$54,2,FALSE)</f>
        <v>1</v>
      </c>
    </row>
    <row r="1433" spans="1:31" x14ac:dyDescent="0.25">
      <c r="A1433" s="21">
        <v>0.19703451681897932</v>
      </c>
      <c r="B1433" s="21">
        <v>0.36451971795939209</v>
      </c>
      <c r="C1433" s="21">
        <v>0.40726079643426005</v>
      </c>
      <c r="D1433" s="22">
        <f t="shared" si="118"/>
        <v>5.0752528853547307</v>
      </c>
      <c r="E1433" s="23">
        <f t="shared" si="118"/>
        <v>2.7433358217165118</v>
      </c>
      <c r="F1433" s="23">
        <f t="shared" si="118"/>
        <v>2.4554290733491206</v>
      </c>
      <c r="G1433" s="125">
        <v>3.6220534372797486E-2</v>
      </c>
      <c r="H1433" s="8">
        <f t="shared" si="121"/>
        <v>1.0362205343727975</v>
      </c>
      <c r="I1433" s="5">
        <f t="shared" si="122"/>
        <v>4.8978501361456566</v>
      </c>
      <c r="J1433" s="5">
        <f t="shared" si="123"/>
        <v>2.6474439858277807</v>
      </c>
      <c r="K1433" s="5">
        <f t="shared" si="124"/>
        <v>2.369600863811621</v>
      </c>
      <c r="L1433">
        <v>6.24</v>
      </c>
      <c r="M1433">
        <v>3.81</v>
      </c>
      <c r="N1433">
        <v>1.63</v>
      </c>
      <c r="O1433" s="5">
        <f t="shared" si="125"/>
        <v>6.4660161344862566</v>
      </c>
      <c r="P1433" s="5">
        <f t="shared" si="126"/>
        <v>3.9480002359603583</v>
      </c>
      <c r="Q1433" s="5">
        <f t="shared" si="127"/>
        <v>1.6890394710276597</v>
      </c>
      <c r="R1433" s="6">
        <f t="shared" si="119"/>
        <v>0.15465473317744094</v>
      </c>
      <c r="S1433" s="6">
        <f t="shared" si="119"/>
        <v>0.25329279134573002</v>
      </c>
      <c r="T1433" s="6">
        <f t="shared" si="119"/>
        <v>0.59205247547682915</v>
      </c>
      <c r="U1433">
        <f t="shared" si="120"/>
        <v>1.2740283648022239</v>
      </c>
      <c r="V1433">
        <f t="shared" si="120"/>
        <v>1.4391239325158833</v>
      </c>
      <c r="W1433">
        <f t="shared" si="120"/>
        <v>0.68787956017962604</v>
      </c>
      <c r="X1433" t="s">
        <v>394</v>
      </c>
      <c r="Y1433" t="s">
        <v>385</v>
      </c>
      <c r="Z1433" t="s">
        <v>279</v>
      </c>
      <c r="AA1433" s="26" t="s">
        <v>90</v>
      </c>
      <c r="AB1433" s="26" t="s">
        <v>75</v>
      </c>
      <c r="AC1433" t="s">
        <v>628</v>
      </c>
      <c r="AD1433" s="26" t="s">
        <v>86</v>
      </c>
      <c r="AE1433" s="72" t="str">
        <f>VLOOKUP(AD1433,cs_lookup!$A$2:$B$54,2,FALSE)</f>
        <v>1</v>
      </c>
    </row>
    <row r="1434" spans="1:31" x14ac:dyDescent="0.25">
      <c r="A1434" s="21">
        <v>0.27879303242564057</v>
      </c>
      <c r="B1434" s="21">
        <v>0.27577502555181899</v>
      </c>
      <c r="C1434" s="21">
        <v>0.40634231619064398</v>
      </c>
      <c r="D1434" s="22">
        <f t="shared" si="118"/>
        <v>3.5868902149364836</v>
      </c>
      <c r="E1434" s="23">
        <f t="shared" si="118"/>
        <v>3.6261441658795057</v>
      </c>
      <c r="F1434" s="23">
        <f t="shared" si="118"/>
        <v>2.4609792289780352</v>
      </c>
      <c r="G1434" s="125">
        <v>3.2088545312515926E-2</v>
      </c>
      <c r="H1434" s="8">
        <f t="shared" si="121"/>
        <v>1.0320885453125159</v>
      </c>
      <c r="I1434" s="5">
        <f t="shared" si="122"/>
        <v>3.4753706270912783</v>
      </c>
      <c r="J1434" s="5">
        <f t="shared" si="123"/>
        <v>3.5134041379962326</v>
      </c>
      <c r="K1434" s="5">
        <f t="shared" si="124"/>
        <v>2.3844652090706537</v>
      </c>
      <c r="L1434">
        <v>2.75</v>
      </c>
      <c r="M1434">
        <v>3.09</v>
      </c>
      <c r="N1434">
        <v>2.9</v>
      </c>
      <c r="O1434" s="5">
        <f t="shared" si="125"/>
        <v>2.838243499609419</v>
      </c>
      <c r="P1434" s="5">
        <f t="shared" si="126"/>
        <v>3.1891536050156741</v>
      </c>
      <c r="Q1434" s="5">
        <f t="shared" si="127"/>
        <v>2.9930567814062963</v>
      </c>
      <c r="R1434" s="6">
        <f t="shared" si="119"/>
        <v>0.35233058761082819</v>
      </c>
      <c r="S1434" s="6">
        <f t="shared" si="119"/>
        <v>0.3135628206892484</v>
      </c>
      <c r="T1434" s="6">
        <f t="shared" si="119"/>
        <v>0.33410659169992329</v>
      </c>
      <c r="U1434">
        <f t="shared" si="120"/>
        <v>0.79128251201847233</v>
      </c>
      <c r="V1434">
        <f t="shared" si="120"/>
        <v>0.87948891691187314</v>
      </c>
      <c r="W1434">
        <f t="shared" si="120"/>
        <v>1.2162056250467483</v>
      </c>
      <c r="X1434" t="s">
        <v>481</v>
      </c>
      <c r="Y1434" t="s">
        <v>390</v>
      </c>
      <c r="Z1434" t="s">
        <v>279</v>
      </c>
      <c r="AA1434" s="26" t="s">
        <v>90</v>
      </c>
      <c r="AB1434" s="26" t="s">
        <v>75</v>
      </c>
      <c r="AC1434" t="s">
        <v>628</v>
      </c>
      <c r="AD1434" s="26" t="s">
        <v>74</v>
      </c>
      <c r="AE1434" s="72" t="str">
        <f>VLOOKUP(AD1434,cs_lookup!$A$2:$B$54,2,FALSE)</f>
        <v>X</v>
      </c>
    </row>
    <row r="1435" spans="1:31" x14ac:dyDescent="0.25">
      <c r="A1435" s="21">
        <v>0.43634252575886062</v>
      </c>
      <c r="B1435" s="21">
        <v>0.36075556192755098</v>
      </c>
      <c r="C1435" s="21">
        <v>0.19709202403531434</v>
      </c>
      <c r="D1435" s="22">
        <f t="shared" si="118"/>
        <v>2.2917775393559459</v>
      </c>
      <c r="E1435" s="23">
        <f t="shared" si="118"/>
        <v>2.7719600348138935</v>
      </c>
      <c r="F1435" s="23">
        <f t="shared" si="118"/>
        <v>5.0737720356498199</v>
      </c>
      <c r="G1435" s="125">
        <v>3.7063316087706299E-2</v>
      </c>
      <c r="H1435" s="8">
        <f t="shared" si="121"/>
        <v>1.0370633160877063</v>
      </c>
      <c r="I1435" s="5">
        <f t="shared" si="122"/>
        <v>2.2098723422226674</v>
      </c>
      <c r="J1435" s="5">
        <f t="shared" si="123"/>
        <v>2.6728937296432767</v>
      </c>
      <c r="K1435" s="5">
        <f t="shared" si="124"/>
        <v>4.8924419145308216</v>
      </c>
      <c r="L1435">
        <v>1.65</v>
      </c>
      <c r="M1435">
        <v>3.69</v>
      </c>
      <c r="N1435">
        <v>6.25</v>
      </c>
      <c r="O1435" s="5">
        <f t="shared" si="125"/>
        <v>1.7111544715447153</v>
      </c>
      <c r="P1435" s="5">
        <f t="shared" si="126"/>
        <v>3.8267636363636361</v>
      </c>
      <c r="Q1435" s="5">
        <f t="shared" si="127"/>
        <v>6.4816457255481641</v>
      </c>
      <c r="R1435" s="6">
        <f t="shared" si="119"/>
        <v>0.5844007754000532</v>
      </c>
      <c r="S1435" s="6">
        <f t="shared" si="119"/>
        <v>0.26131741989433277</v>
      </c>
      <c r="T1435" s="6">
        <f t="shared" si="119"/>
        <v>0.15428180470561406</v>
      </c>
      <c r="U1435">
        <f t="shared" si="120"/>
        <v>0.74664946407738941</v>
      </c>
      <c r="V1435">
        <f t="shared" si="120"/>
        <v>1.3805262660002819</v>
      </c>
      <c r="W1435">
        <f t="shared" si="120"/>
        <v>1.2774806751281311</v>
      </c>
      <c r="X1435" t="s">
        <v>316</v>
      </c>
      <c r="Y1435" t="s">
        <v>482</v>
      </c>
      <c r="Z1435" t="s">
        <v>279</v>
      </c>
      <c r="AA1435" s="26" t="s">
        <v>90</v>
      </c>
      <c r="AB1435" s="26" t="s">
        <v>75</v>
      </c>
      <c r="AC1435" t="s">
        <v>628</v>
      </c>
      <c r="AD1435" s="26" t="s">
        <v>92</v>
      </c>
      <c r="AE1435" s="72" t="str">
        <f>VLOOKUP(AD1435,cs_lookup!$A$2:$B$54,2,FALSE)</f>
        <v>1</v>
      </c>
    </row>
    <row r="1436" spans="1:31" x14ac:dyDescent="0.25">
      <c r="A1436" s="21">
        <v>0.19277151254400185</v>
      </c>
      <c r="B1436" s="21">
        <v>0.34430539961764928</v>
      </c>
      <c r="C1436" s="21">
        <v>0.42621810614795935</v>
      </c>
      <c r="D1436" s="22">
        <f t="shared" si="118"/>
        <v>5.1874884769176717</v>
      </c>
      <c r="E1436" s="23">
        <f t="shared" si="118"/>
        <v>2.9043982496658454</v>
      </c>
      <c r="F1436" s="23">
        <f t="shared" si="118"/>
        <v>2.3462166097018304</v>
      </c>
      <c r="G1436" s="125">
        <v>4.1481948553560022E-2</v>
      </c>
      <c r="H1436" s="8">
        <f t="shared" si="121"/>
        <v>1.04148194855356</v>
      </c>
      <c r="I1436" s="5">
        <f t="shared" si="122"/>
        <v>4.9808721928615318</v>
      </c>
      <c r="J1436" s="5">
        <f t="shared" si="123"/>
        <v>2.7887168411315786</v>
      </c>
      <c r="K1436" s="5">
        <f t="shared" si="124"/>
        <v>2.2527674271842382</v>
      </c>
      <c r="L1436">
        <v>5.45</v>
      </c>
      <c r="M1436">
        <v>4.09</v>
      </c>
      <c r="N1436">
        <v>1.63</v>
      </c>
      <c r="O1436" s="5">
        <f t="shared" si="125"/>
        <v>5.6760766196169019</v>
      </c>
      <c r="P1436" s="5">
        <f t="shared" si="126"/>
        <v>4.25966116958406</v>
      </c>
      <c r="Q1436" s="5">
        <f t="shared" si="127"/>
        <v>1.6976155761423026</v>
      </c>
      <c r="R1436" s="6">
        <f t="shared" si="119"/>
        <v>0.17617803053326181</v>
      </c>
      <c r="S1436" s="6">
        <f t="shared" si="119"/>
        <v>0.23476045633405304</v>
      </c>
      <c r="T1436" s="6">
        <f t="shared" si="119"/>
        <v>0.58906151313268518</v>
      </c>
      <c r="U1436">
        <f t="shared" si="120"/>
        <v>1.0941858752791953</v>
      </c>
      <c r="V1436">
        <f t="shared" si="120"/>
        <v>1.4666243412294233</v>
      </c>
      <c r="W1436">
        <f t="shared" si="120"/>
        <v>0.72355449583064912</v>
      </c>
      <c r="X1436" t="s">
        <v>403</v>
      </c>
      <c r="Y1436" t="s">
        <v>329</v>
      </c>
      <c r="Z1436" t="s">
        <v>281</v>
      </c>
      <c r="AA1436" s="26" t="s">
        <v>90</v>
      </c>
      <c r="AB1436" s="26" t="s">
        <v>75</v>
      </c>
      <c r="AC1436" t="s">
        <v>628</v>
      </c>
      <c r="AD1436" s="26" t="s">
        <v>74</v>
      </c>
      <c r="AE1436" s="72" t="str">
        <f>VLOOKUP(AD1436,cs_lookup!$A$2:$B$54,2,FALSE)</f>
        <v>X</v>
      </c>
    </row>
    <row r="1437" spans="1:31" x14ac:dyDescent="0.25">
      <c r="A1437" s="21">
        <v>0.151686607057824</v>
      </c>
      <c r="B1437" s="21">
        <v>0.19098611252676539</v>
      </c>
      <c r="C1437" s="21">
        <v>0.57426617988326345</v>
      </c>
      <c r="D1437" s="22">
        <f t="shared" ref="D1437:F1488" si="128">(100%/A1437)</f>
        <v>6.5925398385290075</v>
      </c>
      <c r="E1437" s="23">
        <f t="shared" si="128"/>
        <v>5.2359827988009169</v>
      </c>
      <c r="F1437" s="23">
        <f t="shared" si="128"/>
        <v>1.7413527646766165</v>
      </c>
      <c r="G1437" s="125">
        <v>3.9412386485129902E-2</v>
      </c>
      <c r="H1437" s="8">
        <f t="shared" si="121"/>
        <v>1.0394123864851299</v>
      </c>
      <c r="I1437" s="5">
        <f t="shared" si="122"/>
        <v>6.3425642451907818</v>
      </c>
      <c r="J1437" s="5">
        <f t="shared" si="123"/>
        <v>5.037445066925633</v>
      </c>
      <c r="K1437" s="5">
        <f t="shared" si="124"/>
        <v>1.6753242383084961</v>
      </c>
      <c r="L1437">
        <v>2.5099999999999998</v>
      </c>
      <c r="M1437">
        <v>3.39</v>
      </c>
      <c r="N1437">
        <v>2.89</v>
      </c>
      <c r="O1437" s="5">
        <f t="shared" si="125"/>
        <v>2.6089250900776757</v>
      </c>
      <c r="P1437" s="5">
        <f t="shared" si="126"/>
        <v>3.5236079901845905</v>
      </c>
      <c r="Q1437" s="5">
        <f t="shared" si="127"/>
        <v>3.0039017969420256</v>
      </c>
      <c r="R1437" s="6">
        <f t="shared" ref="R1437:T1488" si="129">(1/O1437)</f>
        <v>0.38329962167301129</v>
      </c>
      <c r="S1437" s="6">
        <f t="shared" si="129"/>
        <v>0.28380001486703782</v>
      </c>
      <c r="T1437" s="6">
        <f t="shared" si="129"/>
        <v>0.33290036345995089</v>
      </c>
      <c r="U1437">
        <f t="shared" ref="U1437:W1488" si="130">(L1437/I1437)</f>
        <v>0.39573899498191051</v>
      </c>
      <c r="V1437">
        <f t="shared" si="130"/>
        <v>0.67296019211360392</v>
      </c>
      <c r="W1437">
        <f t="shared" si="130"/>
        <v>1.7250392096743676</v>
      </c>
      <c r="X1437" t="s">
        <v>406</v>
      </c>
      <c r="Y1437" t="s">
        <v>405</v>
      </c>
      <c r="Z1437" t="s">
        <v>281</v>
      </c>
      <c r="AA1437" s="26" t="s">
        <v>85</v>
      </c>
      <c r="AB1437" s="26" t="s">
        <v>79</v>
      </c>
      <c r="AC1437" t="s">
        <v>628</v>
      </c>
      <c r="AD1437" s="26" t="s">
        <v>79</v>
      </c>
      <c r="AE1437" s="72" t="str">
        <f>VLOOKUP(AD1437,cs_lookup!$A$2:$B$54,2,FALSE)</f>
        <v>2</v>
      </c>
    </row>
    <row r="1438" spans="1:31" x14ac:dyDescent="0.25">
      <c r="A1438" s="21">
        <v>0.72715685910785643</v>
      </c>
      <c r="B1438" s="21">
        <v>0.21086697367324039</v>
      </c>
      <c r="C1438" s="21">
        <v>6.0737828800071232E-2</v>
      </c>
      <c r="D1438" s="22">
        <f t="shared" si="128"/>
        <v>1.375219098155648</v>
      </c>
      <c r="E1438" s="23">
        <f t="shared" si="128"/>
        <v>4.7423263234649573</v>
      </c>
      <c r="F1438" s="23">
        <f t="shared" si="128"/>
        <v>16.46420393609505</v>
      </c>
      <c r="G1438" s="125">
        <v>4.5444842357977855E-2</v>
      </c>
      <c r="H1438" s="8">
        <f t="shared" si="121"/>
        <v>1.0454448423579779</v>
      </c>
      <c r="I1438" s="5">
        <f t="shared" si="122"/>
        <v>1.3154391723372718</v>
      </c>
      <c r="J1438" s="5">
        <f t="shared" si="123"/>
        <v>4.5361803237450049</v>
      </c>
      <c r="K1438" s="5">
        <f t="shared" si="124"/>
        <v>15.748515147829703</v>
      </c>
      <c r="L1438">
        <v>1.46</v>
      </c>
      <c r="M1438">
        <v>4.79</v>
      </c>
      <c r="N1438">
        <v>6.59</v>
      </c>
      <c r="O1438" s="5">
        <f t="shared" si="125"/>
        <v>1.5263494698426476</v>
      </c>
      <c r="P1438" s="5">
        <f t="shared" si="126"/>
        <v>5.0076807948947142</v>
      </c>
      <c r="Q1438" s="5">
        <f t="shared" si="127"/>
        <v>6.8894815111390741</v>
      </c>
      <c r="R1438" s="6">
        <f t="shared" si="129"/>
        <v>0.65515795678370481</v>
      </c>
      <c r="S1438" s="6">
        <f t="shared" si="129"/>
        <v>0.19969323943720435</v>
      </c>
      <c r="T1438" s="6">
        <f t="shared" si="129"/>
        <v>0.14514880377909087</v>
      </c>
      <c r="U1438">
        <f t="shared" si="130"/>
        <v>1.1098954863917216</v>
      </c>
      <c r="V1438">
        <f t="shared" si="130"/>
        <v>1.055954494341055</v>
      </c>
      <c r="W1438">
        <f t="shared" si="130"/>
        <v>0.4184521485448211</v>
      </c>
      <c r="X1438" t="s">
        <v>409</v>
      </c>
      <c r="Y1438" t="s">
        <v>485</v>
      </c>
      <c r="Z1438" t="s">
        <v>281</v>
      </c>
      <c r="AA1438" s="26" t="s">
        <v>84</v>
      </c>
      <c r="AB1438" s="26" t="s">
        <v>94</v>
      </c>
      <c r="AC1438" t="s">
        <v>628</v>
      </c>
      <c r="AD1438" s="26" t="s">
        <v>92</v>
      </c>
      <c r="AE1438" s="72" t="str">
        <f>VLOOKUP(AD1438,cs_lookup!$A$2:$B$54,2,FALSE)</f>
        <v>1</v>
      </c>
    </row>
    <row r="1439" spans="1:31" x14ac:dyDescent="0.25">
      <c r="A1439" s="21">
        <v>1.0816241429279373E-2</v>
      </c>
      <c r="B1439" s="21">
        <v>7.8240776840478005E-2</v>
      </c>
      <c r="C1439" s="21">
        <v>0.69671313207583063</v>
      </c>
      <c r="D1439" s="22">
        <f t="shared" si="128"/>
        <v>92.453557600241595</v>
      </c>
      <c r="E1439" s="23">
        <f t="shared" si="128"/>
        <v>12.781059191664982</v>
      </c>
      <c r="F1439" s="23">
        <f t="shared" si="128"/>
        <v>1.4353109679740605</v>
      </c>
      <c r="G1439" s="125">
        <v>4.2615408593779325E-2</v>
      </c>
      <c r="H1439" s="8">
        <f t="shared" si="121"/>
        <v>1.0426154085937793</v>
      </c>
      <c r="I1439" s="5">
        <f t="shared" si="122"/>
        <v>88.67465111122587</v>
      </c>
      <c r="J1439" s="5">
        <f t="shared" si="123"/>
        <v>12.258651738998708</v>
      </c>
      <c r="K1439" s="5">
        <f t="shared" si="124"/>
        <v>1.3766446919386379</v>
      </c>
      <c r="L1439">
        <v>6.68</v>
      </c>
      <c r="M1439">
        <v>3.97</v>
      </c>
      <c r="N1439">
        <v>1.56</v>
      </c>
      <c r="O1439" s="5">
        <f t="shared" si="125"/>
        <v>6.9646709294064459</v>
      </c>
      <c r="P1439" s="5">
        <f t="shared" si="126"/>
        <v>4.1391831721173045</v>
      </c>
      <c r="Q1439" s="5">
        <f t="shared" si="127"/>
        <v>1.6264800374062958</v>
      </c>
      <c r="R1439" s="6">
        <f t="shared" si="129"/>
        <v>0.14358180165810411</v>
      </c>
      <c r="S1439" s="6">
        <f t="shared" si="129"/>
        <v>0.24159356047257818</v>
      </c>
      <c r="T1439" s="6">
        <f t="shared" si="129"/>
        <v>0.61482463786931763</v>
      </c>
      <c r="U1439">
        <f t="shared" si="130"/>
        <v>7.5331562247943684E-2</v>
      </c>
      <c r="V1439">
        <f t="shared" si="130"/>
        <v>0.32385290687149187</v>
      </c>
      <c r="W1439">
        <f t="shared" si="130"/>
        <v>1.1331900011201546</v>
      </c>
      <c r="X1439" t="s">
        <v>484</v>
      </c>
      <c r="Y1439" t="s">
        <v>407</v>
      </c>
      <c r="Z1439" t="s">
        <v>281</v>
      </c>
      <c r="AA1439" s="26" t="s">
        <v>85</v>
      </c>
      <c r="AB1439" s="26" t="s">
        <v>87</v>
      </c>
      <c r="AC1439" t="s">
        <v>628</v>
      </c>
      <c r="AD1439" s="26" t="s">
        <v>75</v>
      </c>
      <c r="AE1439" s="72" t="str">
        <f>VLOOKUP(AD1439,cs_lookup!$A$2:$B$54,2,FALSE)</f>
        <v>X</v>
      </c>
    </row>
    <row r="1440" spans="1:31" x14ac:dyDescent="0.25">
      <c r="A1440" s="21">
        <v>0.41981855086588998</v>
      </c>
      <c r="B1440" s="21">
        <v>0.28575275285773988</v>
      </c>
      <c r="C1440" s="21">
        <v>0.27715388069813313</v>
      </c>
      <c r="D1440" s="22">
        <f t="shared" si="128"/>
        <v>2.3819814487412865</v>
      </c>
      <c r="E1440" s="23">
        <f t="shared" si="128"/>
        <v>3.4995288409271894</v>
      </c>
      <c r="F1440" s="23">
        <f t="shared" si="128"/>
        <v>3.6081039077679993</v>
      </c>
      <c r="G1440" s="125">
        <v>2.6814865839955404E-2</v>
      </c>
      <c r="H1440" s="8">
        <f t="shared" si="121"/>
        <v>1.0268148658399554</v>
      </c>
      <c r="I1440" s="5">
        <f t="shared" si="122"/>
        <v>2.3197769412821825</v>
      </c>
      <c r="J1440" s="5">
        <f t="shared" si="123"/>
        <v>3.4081400234349974</v>
      </c>
      <c r="K1440" s="5">
        <f t="shared" si="124"/>
        <v>3.5138796951644218</v>
      </c>
      <c r="L1440">
        <v>2.44</v>
      </c>
      <c r="M1440">
        <v>3.35</v>
      </c>
      <c r="N1440">
        <v>3.14</v>
      </c>
      <c r="O1440" s="5">
        <f t="shared" si="125"/>
        <v>2.5054282726494912</v>
      </c>
      <c r="P1440" s="5">
        <f t="shared" si="126"/>
        <v>3.4398298005638508</v>
      </c>
      <c r="Q1440" s="5">
        <f t="shared" si="127"/>
        <v>3.2241986787374599</v>
      </c>
      <c r="R1440" s="6">
        <f t="shared" si="129"/>
        <v>0.39913335812343959</v>
      </c>
      <c r="S1440" s="6">
        <f t="shared" si="129"/>
        <v>0.29071205785707238</v>
      </c>
      <c r="T1440" s="6">
        <f t="shared" si="129"/>
        <v>0.31015458401948809</v>
      </c>
      <c r="U1440">
        <f t="shared" si="130"/>
        <v>1.0518252667221393</v>
      </c>
      <c r="V1440">
        <f t="shared" si="130"/>
        <v>0.9829408348732106</v>
      </c>
      <c r="W1440">
        <f t="shared" si="130"/>
        <v>0.8935991759538805</v>
      </c>
      <c r="X1440" t="s">
        <v>515</v>
      </c>
      <c r="Y1440" t="s">
        <v>528</v>
      </c>
      <c r="Z1440" t="s">
        <v>272</v>
      </c>
      <c r="AA1440" s="26" t="s">
        <v>90</v>
      </c>
      <c r="AB1440" s="26" t="s">
        <v>75</v>
      </c>
      <c r="AC1440" t="s">
        <v>628</v>
      </c>
      <c r="AD1440" s="26" t="s">
        <v>94</v>
      </c>
      <c r="AE1440" s="72" t="str">
        <f>VLOOKUP(AD1440,cs_lookup!$A$2:$B$54,2,FALSE)</f>
        <v>1</v>
      </c>
    </row>
    <row r="1441" spans="1:31" x14ac:dyDescent="0.25">
      <c r="A1441" s="21">
        <v>0.11717692362832821</v>
      </c>
      <c r="B1441" s="21">
        <v>0.15815335623821314</v>
      </c>
      <c r="C1441" s="21">
        <v>0.62458610673919224</v>
      </c>
      <c r="D1441" s="22">
        <f t="shared" si="128"/>
        <v>8.5341035507288581</v>
      </c>
      <c r="E1441" s="23">
        <f t="shared" si="128"/>
        <v>6.3229767852272696</v>
      </c>
      <c r="F1441" s="23">
        <f t="shared" si="128"/>
        <v>1.6010602688887041</v>
      </c>
      <c r="G1441" s="125">
        <v>2.7216833784859729E-2</v>
      </c>
      <c r="H1441" s="8">
        <f t="shared" si="121"/>
        <v>1.0272168337848597</v>
      </c>
      <c r="I1441" s="5">
        <f t="shared" si="122"/>
        <v>8.3079864640499466</v>
      </c>
      <c r="J1441" s="5">
        <f t="shared" si="123"/>
        <v>6.1554450601532427</v>
      </c>
      <c r="K1441" s="5">
        <f t="shared" si="124"/>
        <v>1.5586390489624999</v>
      </c>
      <c r="L1441">
        <v>3.33</v>
      </c>
      <c r="M1441">
        <v>3.26</v>
      </c>
      <c r="N1441">
        <v>2.38</v>
      </c>
      <c r="O1441" s="5">
        <f t="shared" si="125"/>
        <v>3.420632056503583</v>
      </c>
      <c r="P1441" s="5">
        <f t="shared" si="126"/>
        <v>3.3487268781386423</v>
      </c>
      <c r="Q1441" s="5">
        <f t="shared" si="127"/>
        <v>2.4447760644079661</v>
      </c>
      <c r="R1441" s="6">
        <f t="shared" si="129"/>
        <v>0.2923436322532027</v>
      </c>
      <c r="S1441" s="6">
        <f t="shared" si="129"/>
        <v>0.29862094951017337</v>
      </c>
      <c r="T1441" s="6">
        <f t="shared" si="129"/>
        <v>0.40903541823662398</v>
      </c>
      <c r="U1441">
        <f t="shared" si="130"/>
        <v>0.40081914124553158</v>
      </c>
      <c r="V1441">
        <f t="shared" si="130"/>
        <v>0.52961239490274004</v>
      </c>
      <c r="W1441">
        <f t="shared" si="130"/>
        <v>1.5269731639177362</v>
      </c>
      <c r="X1441" t="s">
        <v>416</v>
      </c>
      <c r="Y1441" t="s">
        <v>519</v>
      </c>
      <c r="Z1441" t="s">
        <v>274</v>
      </c>
      <c r="AA1441" s="26" t="s">
        <v>85</v>
      </c>
      <c r="AB1441" s="26" t="s">
        <v>102</v>
      </c>
      <c r="AC1441" t="s">
        <v>628</v>
      </c>
      <c r="AD1441" s="26" t="s">
        <v>76</v>
      </c>
      <c r="AE1441" s="72" t="str">
        <f>VLOOKUP(AD1441,cs_lookup!$A$2:$B$54,2,FALSE)</f>
        <v>2</v>
      </c>
    </row>
    <row r="1442" spans="1:31" x14ac:dyDescent="0.25">
      <c r="A1442" s="21">
        <v>0.41264855708808901</v>
      </c>
      <c r="B1442" s="21">
        <v>0.32828521259579735</v>
      </c>
      <c r="C1442" s="21">
        <v>0.24748547348736169</v>
      </c>
      <c r="D1442" s="22">
        <f t="shared" si="128"/>
        <v>2.4233696757760086</v>
      </c>
      <c r="E1442" s="23">
        <f t="shared" si="128"/>
        <v>3.0461317221475173</v>
      </c>
      <c r="F1442" s="23">
        <f t="shared" si="128"/>
        <v>4.0406411976784851</v>
      </c>
      <c r="G1442" s="125">
        <v>2.8552651344449398E-2</v>
      </c>
      <c r="H1442" s="8">
        <f t="shared" si="121"/>
        <v>1.0285526513444494</v>
      </c>
      <c r="I1442" s="5">
        <f t="shared" si="122"/>
        <v>2.3560968634987773</v>
      </c>
      <c r="J1442" s="5">
        <f t="shared" si="123"/>
        <v>2.9615710174543177</v>
      </c>
      <c r="K1442" s="5">
        <f t="shared" si="124"/>
        <v>3.9284728811858605</v>
      </c>
      <c r="L1442">
        <v>2.2400000000000002</v>
      </c>
      <c r="M1442">
        <v>3.17</v>
      </c>
      <c r="N1442">
        <v>3.75</v>
      </c>
      <c r="O1442" s="5">
        <f t="shared" si="125"/>
        <v>2.3039579390115668</v>
      </c>
      <c r="P1442" s="5">
        <f t="shared" si="126"/>
        <v>3.2605119047619047</v>
      </c>
      <c r="Q1442" s="5">
        <f t="shared" si="127"/>
        <v>3.8570724425416851</v>
      </c>
      <c r="R1442" s="6">
        <f t="shared" si="129"/>
        <v>0.43403570137613506</v>
      </c>
      <c r="S1442" s="6">
        <f t="shared" si="129"/>
        <v>0.30670030633518691</v>
      </c>
      <c r="T1442" s="6">
        <f t="shared" si="129"/>
        <v>0.25926399228867802</v>
      </c>
      <c r="U1442">
        <f t="shared" si="130"/>
        <v>0.95072491912477042</v>
      </c>
      <c r="V1442">
        <f t="shared" si="130"/>
        <v>1.07037784382589</v>
      </c>
      <c r="W1442">
        <f t="shared" si="130"/>
        <v>0.95456939971748356</v>
      </c>
      <c r="X1442" t="s">
        <v>342</v>
      </c>
      <c r="Y1442" t="s">
        <v>339</v>
      </c>
      <c r="Z1442" t="s">
        <v>274</v>
      </c>
      <c r="AA1442" s="26" t="s">
        <v>90</v>
      </c>
      <c r="AB1442" s="26" t="s">
        <v>75</v>
      </c>
      <c r="AC1442" t="s">
        <v>628</v>
      </c>
      <c r="AD1442" s="26" t="s">
        <v>75</v>
      </c>
      <c r="AE1442" s="72" t="str">
        <f>VLOOKUP(AD1442,cs_lookup!$A$2:$B$54,2,FALSE)</f>
        <v>X</v>
      </c>
    </row>
    <row r="1443" spans="1:31" x14ac:dyDescent="0.25">
      <c r="A1443" s="21">
        <v>0.40183475307630501</v>
      </c>
      <c r="B1443" s="21">
        <v>0.30637181706045752</v>
      </c>
      <c r="C1443" s="21">
        <v>0.27574239873664019</v>
      </c>
      <c r="D1443" s="22">
        <f t="shared" si="128"/>
        <v>2.4885851518425248</v>
      </c>
      <c r="E1443" s="23">
        <f t="shared" si="128"/>
        <v>3.2640077980889024</v>
      </c>
      <c r="F1443" s="23">
        <f t="shared" si="128"/>
        <v>3.6265732240731454</v>
      </c>
      <c r="G1443" s="125">
        <v>2.7465453846505117E-2</v>
      </c>
      <c r="H1443" s="8">
        <f t="shared" si="121"/>
        <v>1.0274654538465051</v>
      </c>
      <c r="I1443" s="5">
        <f t="shared" si="122"/>
        <v>2.4220621165665963</v>
      </c>
      <c r="J1443" s="5">
        <f t="shared" si="123"/>
        <v>3.1767567326662824</v>
      </c>
      <c r="K1443" s="5">
        <f t="shared" si="124"/>
        <v>3.5296303252789709</v>
      </c>
      <c r="L1443">
        <v>2.36</v>
      </c>
      <c r="M1443">
        <v>3.09</v>
      </c>
      <c r="N1443">
        <v>3.57</v>
      </c>
      <c r="O1443" s="5">
        <f t="shared" si="125"/>
        <v>2.4248184710777521</v>
      </c>
      <c r="P1443" s="5">
        <f t="shared" si="126"/>
        <v>3.1748682523857008</v>
      </c>
      <c r="Q1443" s="5">
        <f t="shared" si="127"/>
        <v>3.6680516702320229</v>
      </c>
      <c r="R1443" s="6">
        <f t="shared" si="129"/>
        <v>0.41240200531610638</v>
      </c>
      <c r="S1443" s="6">
        <f t="shared" si="129"/>
        <v>0.31497369985307799</v>
      </c>
      <c r="T1443" s="6">
        <f t="shared" si="129"/>
        <v>0.27262429483081541</v>
      </c>
      <c r="U1443">
        <f t="shared" si="130"/>
        <v>0.97437633158039194</v>
      </c>
      <c r="V1443">
        <f t="shared" si="130"/>
        <v>0.97269015541096637</v>
      </c>
      <c r="W1443">
        <f t="shared" si="130"/>
        <v>1.0114373662397176</v>
      </c>
      <c r="X1443" t="s">
        <v>516</v>
      </c>
      <c r="Y1443" t="s">
        <v>489</v>
      </c>
      <c r="Z1443" t="s">
        <v>274</v>
      </c>
      <c r="AA1443" s="26" t="s">
        <v>90</v>
      </c>
      <c r="AB1443" s="26" t="s">
        <v>75</v>
      </c>
      <c r="AC1443" t="s">
        <v>628</v>
      </c>
      <c r="AD1443" s="26" t="s">
        <v>75</v>
      </c>
      <c r="AE1443" s="72" t="str">
        <f>VLOOKUP(AD1443,cs_lookup!$A$2:$B$54,2,FALSE)</f>
        <v>X</v>
      </c>
    </row>
    <row r="1444" spans="1:31" x14ac:dyDescent="0.25">
      <c r="A1444" s="21">
        <v>0.68477973802781633</v>
      </c>
      <c r="B1444" s="21">
        <v>0.20889324291838776</v>
      </c>
      <c r="C1444" s="21">
        <v>0.10329695562626791</v>
      </c>
      <c r="D1444" s="22">
        <f t="shared" si="128"/>
        <v>1.4603235821200351</v>
      </c>
      <c r="E1444" s="23">
        <f t="shared" si="128"/>
        <v>4.7871342606840024</v>
      </c>
      <c r="F1444" s="23">
        <f t="shared" si="128"/>
        <v>9.6808274158440444</v>
      </c>
      <c r="G1444" s="125">
        <v>3.2016506791201493E-2</v>
      </c>
      <c r="H1444" s="8">
        <f t="shared" si="121"/>
        <v>1.0320165067912015</v>
      </c>
      <c r="I1444" s="5">
        <f t="shared" si="122"/>
        <v>1.4150195975649149</v>
      </c>
      <c r="J1444" s="5">
        <f t="shared" si="123"/>
        <v>4.6386217944986221</v>
      </c>
      <c r="K1444" s="5">
        <f t="shared" si="124"/>
        <v>9.3804966801782736</v>
      </c>
      <c r="L1444">
        <v>2.39</v>
      </c>
      <c r="M1444">
        <v>3.13</v>
      </c>
      <c r="N1444">
        <v>3.4</v>
      </c>
      <c r="O1444" s="5">
        <f t="shared" si="125"/>
        <v>2.4665194512309716</v>
      </c>
      <c r="P1444" s="5">
        <f t="shared" si="126"/>
        <v>3.2302116662564604</v>
      </c>
      <c r="Q1444" s="5">
        <f t="shared" si="127"/>
        <v>3.508856123090085</v>
      </c>
      <c r="R1444" s="6">
        <f t="shared" si="129"/>
        <v>0.40542960222791985</v>
      </c>
      <c r="S1444" s="6">
        <f t="shared" si="129"/>
        <v>0.30957723620598354</v>
      </c>
      <c r="T1444" s="6">
        <f t="shared" si="129"/>
        <v>0.28499316156609661</v>
      </c>
      <c r="U1444">
        <f t="shared" si="130"/>
        <v>1.6890225436544579</v>
      </c>
      <c r="V1444">
        <f t="shared" si="130"/>
        <v>0.67476939027712091</v>
      </c>
      <c r="W1444">
        <f t="shared" si="130"/>
        <v>0.36245415524579494</v>
      </c>
      <c r="X1444" t="s">
        <v>417</v>
      </c>
      <c r="Y1444" t="s">
        <v>340</v>
      </c>
      <c r="Z1444" t="s">
        <v>274</v>
      </c>
      <c r="AA1444" s="26" t="s">
        <v>84</v>
      </c>
      <c r="AB1444" s="26" t="s">
        <v>86</v>
      </c>
      <c r="AC1444" t="s">
        <v>628</v>
      </c>
      <c r="AD1444" s="26" t="s">
        <v>78</v>
      </c>
      <c r="AE1444" s="72" t="str">
        <f>VLOOKUP(AD1444,cs_lookup!$A$2:$B$54,2,FALSE)</f>
        <v>1</v>
      </c>
    </row>
    <row r="1445" spans="1:31" x14ac:dyDescent="0.25">
      <c r="A1445" s="21">
        <v>0.51513576280285323</v>
      </c>
      <c r="B1445" s="21">
        <v>0.25136633674542436</v>
      </c>
      <c r="C1445" s="21">
        <v>0.22168464708876728</v>
      </c>
      <c r="D1445" s="22">
        <f t="shared" si="128"/>
        <v>1.9412358298693939</v>
      </c>
      <c r="E1445" s="23">
        <f t="shared" si="128"/>
        <v>3.9782574426931614</v>
      </c>
      <c r="F1445" s="23">
        <f t="shared" si="128"/>
        <v>4.5109122942536413</v>
      </c>
      <c r="G1445" s="125">
        <v>3.3525298231180667E-2</v>
      </c>
      <c r="H1445" s="8">
        <f t="shared" si="121"/>
        <v>1.0335252982311807</v>
      </c>
      <c r="I1445" s="5">
        <f t="shared" si="122"/>
        <v>1.878266389019899</v>
      </c>
      <c r="J1445" s="5">
        <f t="shared" si="123"/>
        <v>3.8492114798754526</v>
      </c>
      <c r="K1445" s="5">
        <f t="shared" si="124"/>
        <v>4.3645881740619306</v>
      </c>
      <c r="L1445">
        <v>2.31</v>
      </c>
      <c r="M1445">
        <v>3.12</v>
      </c>
      <c r="N1445">
        <v>3.57</v>
      </c>
      <c r="O1445" s="5">
        <f t="shared" si="125"/>
        <v>2.3874434389140275</v>
      </c>
      <c r="P1445" s="5">
        <f t="shared" si="126"/>
        <v>3.2245989304812839</v>
      </c>
      <c r="Q1445" s="5">
        <f t="shared" si="127"/>
        <v>3.689685314685315</v>
      </c>
      <c r="R1445" s="6">
        <f t="shared" si="129"/>
        <v>0.41885809049988149</v>
      </c>
      <c r="S1445" s="6">
        <f t="shared" si="129"/>
        <v>0.3101160862354892</v>
      </c>
      <c r="T1445" s="6">
        <f t="shared" si="129"/>
        <v>0.27102582326462921</v>
      </c>
      <c r="U1445">
        <f t="shared" si="130"/>
        <v>1.2298574970536447</v>
      </c>
      <c r="V1445">
        <f t="shared" si="130"/>
        <v>0.81055562062829367</v>
      </c>
      <c r="W1445">
        <f t="shared" si="130"/>
        <v>0.81794658685462129</v>
      </c>
      <c r="X1445" t="s">
        <v>415</v>
      </c>
      <c r="Y1445" t="s">
        <v>341</v>
      </c>
      <c r="Z1445" t="s">
        <v>274</v>
      </c>
      <c r="AA1445" s="26" t="s">
        <v>84</v>
      </c>
      <c r="AB1445" s="26" t="s">
        <v>86</v>
      </c>
      <c r="AC1445" t="s">
        <v>628</v>
      </c>
      <c r="AD1445" s="26" t="s">
        <v>94</v>
      </c>
      <c r="AE1445" s="72" t="str">
        <f>VLOOKUP(AD1445,cs_lookup!$A$2:$B$54,2,FALSE)</f>
        <v>1</v>
      </c>
    </row>
    <row r="1446" spans="1:31" x14ac:dyDescent="0.25">
      <c r="A1446" s="21">
        <v>0.78245028803686356</v>
      </c>
      <c r="B1446" s="21">
        <v>0.13993812740965988</v>
      </c>
      <c r="C1446" s="21">
        <v>6.551408215017987E-2</v>
      </c>
      <c r="D1446" s="22">
        <f t="shared" si="128"/>
        <v>1.2780364647944087</v>
      </c>
      <c r="E1446" s="23">
        <f t="shared" si="128"/>
        <v>7.1460153034102296</v>
      </c>
      <c r="F1446" s="23">
        <f t="shared" si="128"/>
        <v>15.263893916847838</v>
      </c>
      <c r="G1446" s="125">
        <v>4.1939915862329702E-2</v>
      </c>
      <c r="H1446" s="8">
        <f t="shared" si="121"/>
        <v>1.0419399158623297</v>
      </c>
      <c r="I1446" s="5">
        <f t="shared" si="122"/>
        <v>1.226593247209155</v>
      </c>
      <c r="J1446" s="5">
        <f t="shared" si="123"/>
        <v>6.8583756074802533</v>
      </c>
      <c r="K1446" s="5">
        <f t="shared" si="124"/>
        <v>14.64949531587447</v>
      </c>
      <c r="L1446">
        <v>1.28</v>
      </c>
      <c r="M1446">
        <v>6.38</v>
      </c>
      <c r="N1446">
        <v>9.6199999999999992</v>
      </c>
      <c r="O1446" s="5">
        <f t="shared" si="125"/>
        <v>1.3336830923037821</v>
      </c>
      <c r="P1446" s="5">
        <f t="shared" si="126"/>
        <v>6.6475766632016633</v>
      </c>
      <c r="Q1446" s="5">
        <f t="shared" si="127"/>
        <v>10.02346199059561</v>
      </c>
      <c r="R1446" s="6">
        <f t="shared" si="129"/>
        <v>0.74980331217412122</v>
      </c>
      <c r="S1446" s="6">
        <f t="shared" si="129"/>
        <v>0.1504307585553096</v>
      </c>
      <c r="T1446" s="6">
        <f t="shared" si="129"/>
        <v>9.9765929270569154E-2</v>
      </c>
      <c r="U1446">
        <f t="shared" si="130"/>
        <v>1.0435407197229893</v>
      </c>
      <c r="V1446">
        <f t="shared" si="130"/>
        <v>0.93024943006059602</v>
      </c>
      <c r="W1446">
        <f t="shared" si="130"/>
        <v>0.6566779122810863</v>
      </c>
      <c r="X1446" t="s">
        <v>568</v>
      </c>
      <c r="Y1446" t="s">
        <v>551</v>
      </c>
      <c r="Z1446" t="s">
        <v>271</v>
      </c>
      <c r="AA1446" s="26" t="s">
        <v>84</v>
      </c>
      <c r="AB1446" s="26" t="s">
        <v>89</v>
      </c>
      <c r="AC1446" t="s">
        <v>628</v>
      </c>
      <c r="AD1446" s="26" t="s">
        <v>86</v>
      </c>
      <c r="AE1446" s="72" t="str">
        <f>VLOOKUP(AD1446,cs_lookup!$A$2:$B$54,2,FALSE)</f>
        <v>1</v>
      </c>
    </row>
    <row r="1447" spans="1:31" x14ac:dyDescent="0.25">
      <c r="A1447" s="21">
        <v>0.3966161708856325</v>
      </c>
      <c r="B1447" s="21">
        <v>0.21564336151227498</v>
      </c>
      <c r="C1447" s="21">
        <v>0.35875836086888657</v>
      </c>
      <c r="D1447" s="22">
        <f t="shared" si="128"/>
        <v>2.5213293693170118</v>
      </c>
      <c r="E1447" s="23">
        <f t="shared" si="128"/>
        <v>4.6372862720519104</v>
      </c>
      <c r="F1447" s="23">
        <f t="shared" si="128"/>
        <v>2.7873914842794827</v>
      </c>
      <c r="G1447" s="125">
        <v>3.0752050852553392E-2</v>
      </c>
      <c r="H1447" s="8">
        <f t="shared" si="121"/>
        <v>1.0307520508525534</v>
      </c>
      <c r="I1447" s="5">
        <f t="shared" si="122"/>
        <v>2.4461065755159792</v>
      </c>
      <c r="J1447" s="5">
        <f t="shared" si="123"/>
        <v>4.4989348002910381</v>
      </c>
      <c r="K1447" s="5">
        <f t="shared" si="124"/>
        <v>2.7042308399716317</v>
      </c>
      <c r="L1447">
        <v>1.56</v>
      </c>
      <c r="M1447">
        <v>4.5</v>
      </c>
      <c r="N1447">
        <v>5.97</v>
      </c>
      <c r="O1447" s="5">
        <f t="shared" si="125"/>
        <v>1.6079731993299833</v>
      </c>
      <c r="P1447" s="5">
        <f t="shared" si="126"/>
        <v>4.6383842288364905</v>
      </c>
      <c r="Q1447" s="5">
        <f t="shared" si="127"/>
        <v>6.1535897435897438</v>
      </c>
      <c r="R1447" s="6">
        <f t="shared" si="129"/>
        <v>0.62190091253802238</v>
      </c>
      <c r="S1447" s="6">
        <f t="shared" si="129"/>
        <v>0.21559231634651443</v>
      </c>
      <c r="T1447" s="6">
        <f t="shared" si="129"/>
        <v>0.16250677111546313</v>
      </c>
      <c r="U1447">
        <f t="shared" si="130"/>
        <v>0.6377481732049779</v>
      </c>
      <c r="V1447">
        <f t="shared" si="130"/>
        <v>1.000236767091822</v>
      </c>
      <c r="W1447">
        <f t="shared" si="130"/>
        <v>2.2076517698698486</v>
      </c>
      <c r="X1447" t="s">
        <v>572</v>
      </c>
      <c r="Y1447" t="s">
        <v>550</v>
      </c>
      <c r="Z1447" t="s">
        <v>271</v>
      </c>
      <c r="AA1447" s="26" t="s">
        <v>90</v>
      </c>
      <c r="AB1447" s="26" t="s">
        <v>74</v>
      </c>
      <c r="AC1447" t="s">
        <v>628</v>
      </c>
      <c r="AD1447" s="26" t="s">
        <v>75</v>
      </c>
      <c r="AE1447" s="72" t="str">
        <f>VLOOKUP(AD1447,cs_lookup!$A$2:$B$54,2,FALSE)</f>
        <v>X</v>
      </c>
    </row>
    <row r="1448" spans="1:31" x14ac:dyDescent="0.25">
      <c r="A1448" s="21">
        <v>0.60566555025677937</v>
      </c>
      <c r="B1448" s="21">
        <v>0.24036316794791218</v>
      </c>
      <c r="C1448" s="21">
        <v>0.14882161289884688</v>
      </c>
      <c r="D1448" s="22">
        <f t="shared" si="128"/>
        <v>1.6510762409650634</v>
      </c>
      <c r="E1448" s="23">
        <f t="shared" si="128"/>
        <v>4.1603711938790253</v>
      </c>
      <c r="F1448" s="23">
        <f t="shared" si="128"/>
        <v>6.71945412041525</v>
      </c>
      <c r="G1448" s="125">
        <v>3.1013343312650488E-2</v>
      </c>
      <c r="H1448" s="8">
        <f t="shared" si="121"/>
        <v>1.0310133433126505</v>
      </c>
      <c r="I1448" s="5">
        <f t="shared" si="122"/>
        <v>1.6014111278716803</v>
      </c>
      <c r="J1448" s="5">
        <f t="shared" si="123"/>
        <v>4.0352253643117111</v>
      </c>
      <c r="K1448" s="5">
        <f t="shared" si="124"/>
        <v>6.5173299298199323</v>
      </c>
      <c r="L1448">
        <v>1.6</v>
      </c>
      <c r="M1448">
        <v>4.2699999999999996</v>
      </c>
      <c r="N1448">
        <v>5.82</v>
      </c>
      <c r="O1448" s="5">
        <f t="shared" si="125"/>
        <v>1.649621349300241</v>
      </c>
      <c r="P1448" s="5">
        <f t="shared" si="126"/>
        <v>4.4024269759450174</v>
      </c>
      <c r="Q1448" s="5">
        <f t="shared" si="127"/>
        <v>6.0004976580796265</v>
      </c>
      <c r="R1448" s="6">
        <f t="shared" si="129"/>
        <v>0.60619971996858169</v>
      </c>
      <c r="S1448" s="6">
        <f t="shared" si="129"/>
        <v>0.22714743605380114</v>
      </c>
      <c r="T1448" s="6">
        <f t="shared" si="129"/>
        <v>0.16665284397761695</v>
      </c>
      <c r="U1448">
        <f t="shared" si="130"/>
        <v>0.99911882223926118</v>
      </c>
      <c r="V1448">
        <f t="shared" si="130"/>
        <v>1.0581812945974913</v>
      </c>
      <c r="W1448">
        <f t="shared" si="130"/>
        <v>0.89300373967116342</v>
      </c>
      <c r="X1448" t="s">
        <v>545</v>
      </c>
      <c r="Y1448" t="s">
        <v>542</v>
      </c>
      <c r="Z1448" t="s">
        <v>271</v>
      </c>
      <c r="AA1448" s="26" t="s">
        <v>84</v>
      </c>
      <c r="AB1448" s="26" t="s">
        <v>86</v>
      </c>
      <c r="AC1448" t="s">
        <v>628</v>
      </c>
      <c r="AD1448" s="26" t="s">
        <v>264</v>
      </c>
      <c r="AE1448" s="72" t="str">
        <f>VLOOKUP(AD1448,cs_lookup!$A$2:$B$54,2,FALSE)</f>
        <v>1</v>
      </c>
    </row>
    <row r="1449" spans="1:31" x14ac:dyDescent="0.25">
      <c r="A1449" s="21">
        <v>0.58051615495815723</v>
      </c>
      <c r="B1449" s="21">
        <v>0.24424701287680498</v>
      </c>
      <c r="C1449" s="21">
        <v>0.16853267286629339</v>
      </c>
      <c r="D1449" s="22">
        <f t="shared" si="128"/>
        <v>1.7226049464068378</v>
      </c>
      <c r="E1449" s="23">
        <f t="shared" si="128"/>
        <v>4.0942158850654478</v>
      </c>
      <c r="F1449" s="23">
        <f t="shared" si="128"/>
        <v>5.9335675569173292</v>
      </c>
      <c r="G1449" s="125">
        <v>2.8950478845920724E-2</v>
      </c>
      <c r="H1449" s="8">
        <f t="shared" si="121"/>
        <v>1.0289504788459207</v>
      </c>
      <c r="I1449" s="5">
        <f t="shared" si="122"/>
        <v>1.6741378538828473</v>
      </c>
      <c r="J1449" s="5">
        <f t="shared" si="123"/>
        <v>3.9790213127239649</v>
      </c>
      <c r="K1449" s="5">
        <f t="shared" si="124"/>
        <v>5.7666211143343524</v>
      </c>
      <c r="L1449">
        <v>2.2599999999999998</v>
      </c>
      <c r="M1449">
        <v>3.65</v>
      </c>
      <c r="N1449">
        <v>3.2</v>
      </c>
      <c r="O1449" s="5">
        <f t="shared" si="125"/>
        <v>2.3254280821917805</v>
      </c>
      <c r="P1449" s="5">
        <f t="shared" si="126"/>
        <v>3.7556692477876106</v>
      </c>
      <c r="Q1449" s="5">
        <f t="shared" si="127"/>
        <v>3.2926415323069467</v>
      </c>
      <c r="R1449" s="6">
        <f t="shared" si="129"/>
        <v>0.43002834947166901</v>
      </c>
      <c r="S1449" s="6">
        <f t="shared" si="129"/>
        <v>0.26626412871396488</v>
      </c>
      <c r="T1449" s="6">
        <f t="shared" si="129"/>
        <v>0.30370752181436617</v>
      </c>
      <c r="U1449">
        <f t="shared" si="130"/>
        <v>1.349948568905694</v>
      </c>
      <c r="V1449">
        <f t="shared" si="130"/>
        <v>0.91731099512540104</v>
      </c>
      <c r="W1449">
        <f t="shared" si="130"/>
        <v>0.55491767823025773</v>
      </c>
      <c r="X1449" t="s">
        <v>546</v>
      </c>
      <c r="Y1449" t="s">
        <v>570</v>
      </c>
      <c r="Z1449" t="s">
        <v>271</v>
      </c>
      <c r="AA1449" s="26" t="s">
        <v>84</v>
      </c>
      <c r="AB1449" s="26" t="s">
        <v>86</v>
      </c>
      <c r="AC1449" t="s">
        <v>628</v>
      </c>
      <c r="AD1449" s="26" t="s">
        <v>73</v>
      </c>
      <c r="AE1449" s="72" t="str">
        <f>VLOOKUP(AD1449,cs_lookup!$A$2:$B$54,2,FALSE)</f>
        <v>X</v>
      </c>
    </row>
    <row r="1450" spans="1:31" x14ac:dyDescent="0.25">
      <c r="A1450" s="21">
        <v>0.68671194451621931</v>
      </c>
      <c r="B1450" s="21">
        <v>0.16935290552485915</v>
      </c>
      <c r="C1450" s="21">
        <v>0.12899866903674911</v>
      </c>
      <c r="D1450" s="22">
        <f t="shared" si="128"/>
        <v>1.4562146588326617</v>
      </c>
      <c r="E1450" s="23">
        <f t="shared" si="128"/>
        <v>5.9048293083652528</v>
      </c>
      <c r="F1450" s="23">
        <f t="shared" si="128"/>
        <v>7.7520179662870801</v>
      </c>
      <c r="G1450" s="125">
        <v>2.8273745918977244E-2</v>
      </c>
      <c r="H1450" s="8">
        <f t="shared" si="121"/>
        <v>1.0282737459189772</v>
      </c>
      <c r="I1450" s="5">
        <f t="shared" si="122"/>
        <v>1.4161741118180839</v>
      </c>
      <c r="J1450" s="5">
        <f t="shared" si="123"/>
        <v>5.7424682209386324</v>
      </c>
      <c r="K1450" s="5">
        <f t="shared" si="124"/>
        <v>7.5388659849124453</v>
      </c>
      <c r="L1450">
        <v>2.4700000000000002</v>
      </c>
      <c r="M1450">
        <v>3.83</v>
      </c>
      <c r="N1450">
        <v>2.76</v>
      </c>
      <c r="O1450" s="5">
        <f t="shared" si="125"/>
        <v>2.5398361524198738</v>
      </c>
      <c r="P1450" s="5">
        <f t="shared" si="126"/>
        <v>3.938288446869683</v>
      </c>
      <c r="Q1450" s="5">
        <f t="shared" si="127"/>
        <v>2.8380355387363769</v>
      </c>
      <c r="R1450" s="6">
        <f t="shared" si="129"/>
        <v>0.39372618546563815</v>
      </c>
      <c r="S1450" s="6">
        <f t="shared" si="129"/>
        <v>0.25391740942562041</v>
      </c>
      <c r="T1450" s="6">
        <f t="shared" si="129"/>
        <v>0.35235640510874139</v>
      </c>
      <c r="U1450">
        <f t="shared" si="130"/>
        <v>1.7441358229808444</v>
      </c>
      <c r="V1450">
        <f t="shared" si="130"/>
        <v>0.66696059127236562</v>
      </c>
      <c r="W1450">
        <f t="shared" si="130"/>
        <v>0.36610280717598587</v>
      </c>
      <c r="X1450" t="s">
        <v>566</v>
      </c>
      <c r="Y1450" t="s">
        <v>548</v>
      </c>
      <c r="Z1450" t="s">
        <v>271</v>
      </c>
      <c r="AA1450" s="26" t="s">
        <v>84</v>
      </c>
      <c r="AB1450" s="26" t="s">
        <v>89</v>
      </c>
      <c r="AC1450" t="s">
        <v>628</v>
      </c>
      <c r="AD1450" s="26" t="s">
        <v>76</v>
      </c>
      <c r="AE1450" s="72" t="str">
        <f>VLOOKUP(AD1450,cs_lookup!$A$2:$B$54,2,FALSE)</f>
        <v>2</v>
      </c>
    </row>
    <row r="1451" spans="1:31" x14ac:dyDescent="0.25">
      <c r="A1451" s="21">
        <v>0.59378749540045639</v>
      </c>
      <c r="B1451" s="21">
        <v>0.20158372849931394</v>
      </c>
      <c r="C1451" s="21">
        <v>0.19253289619271077</v>
      </c>
      <c r="D1451" s="22">
        <f t="shared" si="128"/>
        <v>1.6841041748876671</v>
      </c>
      <c r="E1451" s="23">
        <f t="shared" si="128"/>
        <v>4.9607178488287724</v>
      </c>
      <c r="F1451" s="23">
        <f t="shared" si="128"/>
        <v>5.1939176097942044</v>
      </c>
      <c r="G1451" s="125">
        <v>2.9905467775062755E-2</v>
      </c>
      <c r="H1451" s="8">
        <f t="shared" si="121"/>
        <v>1.0299054677750628</v>
      </c>
      <c r="I1451" s="5">
        <f t="shared" si="122"/>
        <v>1.6352026740142378</v>
      </c>
      <c r="J1451" s="5">
        <f t="shared" si="123"/>
        <v>4.8166729899449585</v>
      </c>
      <c r="K1451" s="5">
        <f t="shared" si="124"/>
        <v>5.0431013061954006</v>
      </c>
      <c r="L1451">
        <v>1.84</v>
      </c>
      <c r="M1451">
        <v>3.89</v>
      </c>
      <c r="N1451">
        <v>4.3600000000000003</v>
      </c>
      <c r="O1451" s="5">
        <f t="shared" si="125"/>
        <v>1.8950260607061156</v>
      </c>
      <c r="P1451" s="5">
        <f t="shared" si="126"/>
        <v>4.0063322696449939</v>
      </c>
      <c r="Q1451" s="5">
        <f t="shared" si="127"/>
        <v>4.4903878394992738</v>
      </c>
      <c r="R1451" s="6">
        <f t="shared" si="129"/>
        <v>0.52769722841034961</v>
      </c>
      <c r="S1451" s="6">
        <f t="shared" si="129"/>
        <v>0.24960485868253041</v>
      </c>
      <c r="T1451" s="6">
        <f t="shared" si="129"/>
        <v>0.22269791290711999</v>
      </c>
      <c r="U1451">
        <f t="shared" si="130"/>
        <v>1.1252427783052776</v>
      </c>
      <c r="V1451">
        <f t="shared" si="130"/>
        <v>0.80761139652215674</v>
      </c>
      <c r="W1451">
        <f t="shared" si="130"/>
        <v>0.86454737576732454</v>
      </c>
      <c r="X1451" t="s">
        <v>569</v>
      </c>
      <c r="Y1451" t="s">
        <v>571</v>
      </c>
      <c r="Z1451" t="s">
        <v>271</v>
      </c>
      <c r="AA1451" s="26" t="s">
        <v>84</v>
      </c>
      <c r="AB1451" s="26" t="s">
        <v>86</v>
      </c>
      <c r="AC1451" t="s">
        <v>628</v>
      </c>
      <c r="AD1451" s="26" t="s">
        <v>74</v>
      </c>
      <c r="AE1451" s="72" t="str">
        <f>VLOOKUP(AD1451,cs_lookup!$A$2:$B$54,2,FALSE)</f>
        <v>X</v>
      </c>
    </row>
    <row r="1452" spans="1:31" x14ac:dyDescent="0.25">
      <c r="A1452" s="21">
        <v>0.7911784592715847</v>
      </c>
      <c r="B1452" s="21">
        <v>0.17830364340701796</v>
      </c>
      <c r="C1452" s="21">
        <v>2.8652570332628864E-2</v>
      </c>
      <c r="D1452" s="22">
        <f t="shared" si="128"/>
        <v>1.2639373434416696</v>
      </c>
      <c r="E1452" s="23">
        <f t="shared" si="128"/>
        <v>5.6084103548982238</v>
      </c>
      <c r="F1452" s="23">
        <f t="shared" si="128"/>
        <v>34.900882831486285</v>
      </c>
      <c r="G1452" s="125">
        <v>3.8262130261436766E-2</v>
      </c>
      <c r="H1452" s="8">
        <f t="shared" si="121"/>
        <v>1.0382621302614368</v>
      </c>
      <c r="I1452" s="5">
        <f t="shared" si="122"/>
        <v>1.2173586097408824</v>
      </c>
      <c r="J1452" s="5">
        <f t="shared" si="123"/>
        <v>5.4017287074565781</v>
      </c>
      <c r="K1452" s="5">
        <f t="shared" si="124"/>
        <v>33.614712329629285</v>
      </c>
      <c r="L1452">
        <v>3.56</v>
      </c>
      <c r="M1452">
        <v>3.1</v>
      </c>
      <c r="N1452">
        <v>2.2999999999999998</v>
      </c>
      <c r="O1452" s="5">
        <f t="shared" si="125"/>
        <v>3.6962131837307148</v>
      </c>
      <c r="P1452" s="5">
        <f t="shared" si="126"/>
        <v>3.2186126038104539</v>
      </c>
      <c r="Q1452" s="5">
        <f t="shared" si="127"/>
        <v>2.3880028996013043</v>
      </c>
      <c r="R1452" s="6">
        <f t="shared" si="129"/>
        <v>0.27054716551567126</v>
      </c>
      <c r="S1452" s="6">
        <f t="shared" si="129"/>
        <v>0.31069287394702894</v>
      </c>
      <c r="T1452" s="6">
        <f t="shared" si="129"/>
        <v>0.41875996053729991</v>
      </c>
      <c r="U1452">
        <f t="shared" si="130"/>
        <v>2.9243642518433859</v>
      </c>
      <c r="V1452">
        <f t="shared" si="130"/>
        <v>0.57389035397515276</v>
      </c>
      <c r="W1452">
        <f t="shared" si="130"/>
        <v>6.8422421035348041E-2</v>
      </c>
      <c r="X1452" t="s">
        <v>349</v>
      </c>
      <c r="Y1452" t="s">
        <v>423</v>
      </c>
      <c r="Z1452" t="s">
        <v>270</v>
      </c>
      <c r="AA1452" s="26" t="s">
        <v>84</v>
      </c>
      <c r="AB1452" s="26" t="s">
        <v>94</v>
      </c>
      <c r="AC1452" t="s">
        <v>628</v>
      </c>
      <c r="AD1452" s="26" t="s">
        <v>78</v>
      </c>
      <c r="AE1452" s="72" t="str">
        <f>VLOOKUP(AD1452,cs_lookup!$A$2:$B$54,2,FALSE)</f>
        <v>1</v>
      </c>
    </row>
    <row r="1453" spans="1:31" x14ac:dyDescent="0.25">
      <c r="A1453" s="21">
        <v>0.16881385895264034</v>
      </c>
      <c r="B1453" s="21">
        <v>0.18925441167072352</v>
      </c>
      <c r="C1453" s="21">
        <v>0.5650486242080387</v>
      </c>
      <c r="D1453" s="22">
        <f t="shared" si="128"/>
        <v>5.923684265049256</v>
      </c>
      <c r="E1453" s="23">
        <f t="shared" si="128"/>
        <v>5.2838926774392005</v>
      </c>
      <c r="F1453" s="23">
        <f t="shared" si="128"/>
        <v>1.7697591979833254</v>
      </c>
      <c r="G1453" s="125">
        <v>3.9519868396843183E-2</v>
      </c>
      <c r="H1453" s="8">
        <f t="shared" si="121"/>
        <v>1.0395198683968432</v>
      </c>
      <c r="I1453" s="5">
        <f t="shared" si="122"/>
        <v>5.6984810441235867</v>
      </c>
      <c r="J1453" s="5">
        <f t="shared" si="123"/>
        <v>5.0830126850659116</v>
      </c>
      <c r="K1453" s="5">
        <f t="shared" si="124"/>
        <v>1.7024775108076229</v>
      </c>
      <c r="L1453">
        <v>1.91</v>
      </c>
      <c r="M1453">
        <v>3.36</v>
      </c>
      <c r="N1453">
        <v>4.58</v>
      </c>
      <c r="O1453" s="5">
        <f t="shared" si="125"/>
        <v>1.9854829486379704</v>
      </c>
      <c r="P1453" s="5">
        <f t="shared" si="126"/>
        <v>3.4927867578133931</v>
      </c>
      <c r="Q1453" s="5">
        <f t="shared" si="127"/>
        <v>4.7610009972575416</v>
      </c>
      <c r="R1453" s="6">
        <f t="shared" si="129"/>
        <v>0.50365579854815379</v>
      </c>
      <c r="S1453" s="6">
        <f t="shared" si="129"/>
        <v>0.28630433786517073</v>
      </c>
      <c r="T1453" s="6">
        <f t="shared" si="129"/>
        <v>0.21003986358667548</v>
      </c>
      <c r="U1453">
        <f t="shared" si="130"/>
        <v>0.33517703844424274</v>
      </c>
      <c r="V1453">
        <f t="shared" si="130"/>
        <v>0.66102530294126749</v>
      </c>
      <c r="W1453">
        <f t="shared" si="130"/>
        <v>2.6901970633534744</v>
      </c>
      <c r="X1453" t="s">
        <v>345</v>
      </c>
      <c r="Y1453" t="s">
        <v>422</v>
      </c>
      <c r="Z1453" t="s">
        <v>270</v>
      </c>
      <c r="AA1453" s="26" t="s">
        <v>85</v>
      </c>
      <c r="AB1453" s="26" t="s">
        <v>79</v>
      </c>
      <c r="AC1453" t="s">
        <v>628</v>
      </c>
      <c r="AD1453" s="26" t="s">
        <v>94</v>
      </c>
      <c r="AE1453" s="72" t="str">
        <f>VLOOKUP(AD1453,cs_lookup!$A$2:$B$54,2,FALSE)</f>
        <v>1</v>
      </c>
    </row>
    <row r="1454" spans="1:31" x14ac:dyDescent="0.25">
      <c r="A1454" s="21">
        <v>0.49721678546370335</v>
      </c>
      <c r="B1454" s="21">
        <v>0.23687239849758496</v>
      </c>
      <c r="C1454" s="21">
        <v>0.25041896995671603</v>
      </c>
      <c r="D1454" s="22">
        <f t="shared" si="128"/>
        <v>2.0111951752944184</v>
      </c>
      <c r="E1454" s="23">
        <f t="shared" si="128"/>
        <v>4.2216822489353714</v>
      </c>
      <c r="F1454" s="23">
        <f t="shared" si="128"/>
        <v>3.9933076961894947</v>
      </c>
      <c r="G1454" s="125">
        <v>5.4754367392792158E-2</v>
      </c>
      <c r="H1454" s="8">
        <f t="shared" si="121"/>
        <v>1.0547543673927922</v>
      </c>
      <c r="I1454" s="5">
        <f t="shared" si="122"/>
        <v>1.9067900901570254</v>
      </c>
      <c r="J1454" s="5">
        <f t="shared" si="123"/>
        <v>4.0025264454422596</v>
      </c>
      <c r="K1454" s="5">
        <f t="shared" si="124"/>
        <v>3.7860072635303728</v>
      </c>
      <c r="L1454">
        <v>2.4900000000000002</v>
      </c>
      <c r="M1454">
        <v>3.47</v>
      </c>
      <c r="N1454">
        <v>2.74</v>
      </c>
      <c r="O1454" s="5">
        <f t="shared" si="125"/>
        <v>2.6263383748080527</v>
      </c>
      <c r="P1454" s="5">
        <f t="shared" si="126"/>
        <v>3.6599976548529889</v>
      </c>
      <c r="Q1454" s="5">
        <f t="shared" si="127"/>
        <v>2.8900269666562508</v>
      </c>
      <c r="R1454" s="6">
        <f t="shared" si="129"/>
        <v>0.38075824866743818</v>
      </c>
      <c r="S1454" s="6">
        <f t="shared" si="129"/>
        <v>0.27322421878441533</v>
      </c>
      <c r="T1454" s="6">
        <f t="shared" si="129"/>
        <v>0.34601753254814638</v>
      </c>
      <c r="U1454">
        <f t="shared" si="130"/>
        <v>1.3058595242620268</v>
      </c>
      <c r="V1454">
        <f t="shared" si="130"/>
        <v>0.86695242300056363</v>
      </c>
      <c r="W1454">
        <f t="shared" si="130"/>
        <v>0.7237175761371909</v>
      </c>
      <c r="X1454" t="s">
        <v>348</v>
      </c>
      <c r="Y1454" t="s">
        <v>293</v>
      </c>
      <c r="Z1454" t="s">
        <v>270</v>
      </c>
      <c r="AA1454" s="26" t="s">
        <v>84</v>
      </c>
      <c r="AB1454" s="26" t="s">
        <v>86</v>
      </c>
      <c r="AC1454" t="s">
        <v>628</v>
      </c>
      <c r="AD1454" s="26" t="s">
        <v>76</v>
      </c>
      <c r="AE1454" s="72" t="str">
        <f>VLOOKUP(AD1454,cs_lookup!$A$2:$B$54,2,FALSE)</f>
        <v>2</v>
      </c>
    </row>
    <row r="1455" spans="1:31" x14ac:dyDescent="0.25">
      <c r="A1455" s="21">
        <v>0.12360483128324942</v>
      </c>
      <c r="B1455" s="21">
        <v>0.73157202756083739</v>
      </c>
      <c r="C1455" s="21">
        <v>0.14409620789044011</v>
      </c>
      <c r="D1455" s="22">
        <f t="shared" si="128"/>
        <v>8.0902986527155036</v>
      </c>
      <c r="E1455" s="23">
        <f t="shared" si="128"/>
        <v>1.3669194041414332</v>
      </c>
      <c r="F1455" s="23">
        <f t="shared" si="128"/>
        <v>6.9398078869662179</v>
      </c>
      <c r="G1455" s="125">
        <v>4.334533709006716E-2</v>
      </c>
      <c r="H1455" s="8">
        <f t="shared" si="121"/>
        <v>1.0433453370900672</v>
      </c>
      <c r="I1455" s="5">
        <f t="shared" si="122"/>
        <v>7.7541906453329039</v>
      </c>
      <c r="J1455" s="5">
        <f t="shared" si="123"/>
        <v>1.310131320425342</v>
      </c>
      <c r="K1455" s="5">
        <f t="shared" si="124"/>
        <v>6.6514965278146789</v>
      </c>
      <c r="L1455">
        <v>3.55</v>
      </c>
      <c r="M1455">
        <v>2.87</v>
      </c>
      <c r="N1455">
        <v>2.42</v>
      </c>
      <c r="O1455" s="5">
        <f t="shared" si="125"/>
        <v>3.7038759466697382</v>
      </c>
      <c r="P1455" s="5">
        <f t="shared" si="126"/>
        <v>2.994401117448493</v>
      </c>
      <c r="Q1455" s="5">
        <f t="shared" si="127"/>
        <v>2.5248957157579626</v>
      </c>
      <c r="R1455" s="6">
        <f t="shared" si="129"/>
        <v>0.26998744407169706</v>
      </c>
      <c r="S1455" s="6">
        <f t="shared" si="129"/>
        <v>0.333956594583458</v>
      </c>
      <c r="T1455" s="6">
        <f t="shared" si="129"/>
        <v>0.39605596134484483</v>
      </c>
      <c r="U1455">
        <f t="shared" si="130"/>
        <v>0.45781696148219875</v>
      </c>
      <c r="V1455">
        <f t="shared" si="130"/>
        <v>2.1906200968222311</v>
      </c>
      <c r="W1455">
        <f t="shared" si="130"/>
        <v>0.36382789795954096</v>
      </c>
      <c r="X1455" t="s">
        <v>295</v>
      </c>
      <c r="Y1455" t="s">
        <v>425</v>
      </c>
      <c r="Z1455" t="s">
        <v>273</v>
      </c>
      <c r="AA1455" s="26" t="s">
        <v>90</v>
      </c>
      <c r="AB1455" s="26" t="s">
        <v>73</v>
      </c>
      <c r="AC1455" t="s">
        <v>628</v>
      </c>
      <c r="AD1455" s="26" t="s">
        <v>86</v>
      </c>
      <c r="AE1455" s="72" t="str">
        <f>VLOOKUP(AD1455,cs_lookup!$A$2:$B$54,2,FALSE)</f>
        <v>1</v>
      </c>
    </row>
    <row r="1456" spans="1:31" x14ac:dyDescent="0.25">
      <c r="A1456" s="21">
        <v>0.56001068286186528</v>
      </c>
      <c r="B1456" s="21">
        <v>0.26054336427635649</v>
      </c>
      <c r="C1456" s="21">
        <v>0.17286662005238326</v>
      </c>
      <c r="D1456" s="22">
        <f t="shared" si="128"/>
        <v>1.7856802211158254</v>
      </c>
      <c r="E1456" s="23">
        <f t="shared" si="128"/>
        <v>3.8381326762147245</v>
      </c>
      <c r="F1456" s="23">
        <f t="shared" si="128"/>
        <v>5.7848068047895707</v>
      </c>
      <c r="G1456" s="125">
        <v>6.3074356881848148E-2</v>
      </c>
      <c r="H1456" s="8">
        <f t="shared" ref="H1456:H1519" si="131">(G1456/100%) + 1</f>
        <v>1.0630743568818481</v>
      </c>
      <c r="I1456" s="5">
        <f t="shared" ref="I1456:I1519" si="132">D1456/H1456</f>
        <v>1.6797321932903033</v>
      </c>
      <c r="J1456" s="5">
        <f t="shared" ref="J1456:J1519" si="133">E1456/H1456</f>
        <v>3.6104084830646528</v>
      </c>
      <c r="K1456" s="5">
        <f t="shared" ref="K1456:K1519" si="134">F1456/H1456</f>
        <v>5.4415824888837045</v>
      </c>
      <c r="L1456">
        <v>1.93</v>
      </c>
      <c r="M1456">
        <v>3.08</v>
      </c>
      <c r="N1456">
        <v>4.54</v>
      </c>
      <c r="O1456" s="5">
        <f t="shared" ref="O1456:O1519" si="135">(L1456*H1456)</f>
        <v>2.0517335087819668</v>
      </c>
      <c r="P1456" s="5">
        <f t="shared" ref="P1456:P1519" si="136">(M1456*H1456)</f>
        <v>3.2742690191960926</v>
      </c>
      <c r="Q1456" s="5">
        <f t="shared" ref="Q1456:Q1519" si="137">(N1456*H1456)</f>
        <v>4.8263575802435907</v>
      </c>
      <c r="R1456" s="6">
        <f t="shared" si="129"/>
        <v>0.48739273191168991</v>
      </c>
      <c r="S1456" s="6">
        <f t="shared" si="129"/>
        <v>0.30541167941219527</v>
      </c>
      <c r="T1456" s="6">
        <f t="shared" si="129"/>
        <v>0.20719558867611484</v>
      </c>
      <c r="U1456">
        <f t="shared" si="130"/>
        <v>1.1489926833035602</v>
      </c>
      <c r="V1456">
        <f t="shared" si="130"/>
        <v>0.8530890658071959</v>
      </c>
      <c r="W1456">
        <f t="shared" si="130"/>
        <v>0.83431612206090866</v>
      </c>
      <c r="X1456" t="s">
        <v>296</v>
      </c>
      <c r="Y1456" t="s">
        <v>494</v>
      </c>
      <c r="Z1456" t="s">
        <v>273</v>
      </c>
      <c r="AA1456" s="26" t="s">
        <v>84</v>
      </c>
      <c r="AB1456" s="26" t="s">
        <v>86</v>
      </c>
      <c r="AC1456" t="s">
        <v>628</v>
      </c>
      <c r="AD1456" s="26" t="s">
        <v>78</v>
      </c>
      <c r="AE1456" s="72" t="str">
        <f>VLOOKUP(AD1456,cs_lookup!$A$2:$B$54,2,FALSE)</f>
        <v>1</v>
      </c>
    </row>
    <row r="1457" spans="1:31" x14ac:dyDescent="0.25">
      <c r="A1457" s="21">
        <v>0.11792872589171506</v>
      </c>
      <c r="B1457" s="21">
        <v>0.36610489455806422</v>
      </c>
      <c r="C1457" s="21">
        <v>0.47332138423781667</v>
      </c>
      <c r="D1457" s="22">
        <f t="shared" si="128"/>
        <v>8.4796981603805648</v>
      </c>
      <c r="E1457" s="23">
        <f t="shared" si="128"/>
        <v>2.7314576091836433</v>
      </c>
      <c r="F1457" s="23">
        <f t="shared" si="128"/>
        <v>2.1127293912787972</v>
      </c>
      <c r="G1457" s="125">
        <v>4.7445572035736072E-2</v>
      </c>
      <c r="H1457" s="8">
        <f t="shared" si="131"/>
        <v>1.0474455720357361</v>
      </c>
      <c r="I1457" s="5">
        <f t="shared" si="132"/>
        <v>8.0955978876306336</v>
      </c>
      <c r="J1457" s="5">
        <f t="shared" si="133"/>
        <v>2.6077322603741488</v>
      </c>
      <c r="K1457" s="5">
        <f t="shared" si="134"/>
        <v>2.0170302378315048</v>
      </c>
      <c r="L1457">
        <v>5.25</v>
      </c>
      <c r="M1457">
        <v>3.05</v>
      </c>
      <c r="N1457">
        <v>1.89</v>
      </c>
      <c r="O1457" s="5">
        <f t="shared" si="135"/>
        <v>5.4990892531876145</v>
      </c>
      <c r="P1457" s="5">
        <f t="shared" si="136"/>
        <v>3.1947089947089951</v>
      </c>
      <c r="Q1457" s="5">
        <f t="shared" si="137"/>
        <v>1.9796721311475411</v>
      </c>
      <c r="R1457" s="6">
        <f t="shared" si="129"/>
        <v>0.18184829413713147</v>
      </c>
      <c r="S1457" s="6">
        <f t="shared" si="129"/>
        <v>0.31301755548194765</v>
      </c>
      <c r="T1457" s="6">
        <f t="shared" si="129"/>
        <v>0.5051341503809208</v>
      </c>
      <c r="U1457">
        <f t="shared" si="130"/>
        <v>0.64850058919323816</v>
      </c>
      <c r="V1457">
        <f t="shared" si="130"/>
        <v>1.169598599651636</v>
      </c>
      <c r="W1457">
        <f t="shared" si="130"/>
        <v>0.9370211534517825</v>
      </c>
      <c r="X1457" t="s">
        <v>298</v>
      </c>
      <c r="Y1457" t="s">
        <v>353</v>
      </c>
      <c r="Z1457" t="s">
        <v>273</v>
      </c>
      <c r="AA1457" s="26" t="s">
        <v>85</v>
      </c>
      <c r="AB1457" s="26" t="s">
        <v>76</v>
      </c>
      <c r="AC1457" t="s">
        <v>628</v>
      </c>
      <c r="AD1457" s="26" t="s">
        <v>94</v>
      </c>
      <c r="AE1457" s="72" t="str">
        <f>VLOOKUP(AD1457,cs_lookup!$A$2:$B$54,2,FALSE)</f>
        <v>1</v>
      </c>
    </row>
    <row r="1458" spans="1:31" x14ac:dyDescent="0.25">
      <c r="A1458" s="21">
        <v>0.11161641698633314</v>
      </c>
      <c r="B1458" s="21">
        <v>0.27450720394448969</v>
      </c>
      <c r="C1458" s="21">
        <v>0.54034985812495562</v>
      </c>
      <c r="D1458" s="22">
        <f t="shared" si="128"/>
        <v>8.9592555199334605</v>
      </c>
      <c r="E1458" s="23">
        <f t="shared" si="128"/>
        <v>3.6428916459409861</v>
      </c>
      <c r="F1458" s="23">
        <f t="shared" si="128"/>
        <v>1.8506528408650946</v>
      </c>
      <c r="G1458" s="125">
        <v>3.0936635669326362E-2</v>
      </c>
      <c r="H1458" s="8">
        <f t="shared" si="131"/>
        <v>1.0309366356693264</v>
      </c>
      <c r="I1458" s="5">
        <f t="shared" si="132"/>
        <v>8.6904036678420535</v>
      </c>
      <c r="J1458" s="5">
        <f t="shared" si="133"/>
        <v>3.5335747318513628</v>
      </c>
      <c r="K1458" s="5">
        <f t="shared" si="134"/>
        <v>1.7951179314367607</v>
      </c>
      <c r="L1458">
        <v>6.16</v>
      </c>
      <c r="M1458">
        <v>3.92</v>
      </c>
      <c r="N1458">
        <v>1.63</v>
      </c>
      <c r="O1458" s="5">
        <f t="shared" si="135"/>
        <v>6.350569675723051</v>
      </c>
      <c r="P1458" s="5">
        <f t="shared" si="136"/>
        <v>4.0412716118237588</v>
      </c>
      <c r="Q1458" s="5">
        <f t="shared" si="137"/>
        <v>1.6804267161410018</v>
      </c>
      <c r="R1458" s="6">
        <f t="shared" si="129"/>
        <v>0.15746618824178854</v>
      </c>
      <c r="S1458" s="6">
        <f t="shared" si="129"/>
        <v>0.24744686723709636</v>
      </c>
      <c r="T1458" s="6">
        <f t="shared" si="129"/>
        <v>0.5950869445211151</v>
      </c>
      <c r="U1458">
        <f t="shared" si="130"/>
        <v>0.7088278330262664</v>
      </c>
      <c r="V1458">
        <f t="shared" si="130"/>
        <v>1.1093581705419813</v>
      </c>
      <c r="W1458">
        <f t="shared" si="130"/>
        <v>0.90801833765617557</v>
      </c>
      <c r="X1458" t="s">
        <v>429</v>
      </c>
      <c r="Y1458" t="s">
        <v>433</v>
      </c>
      <c r="Z1458" t="s">
        <v>278</v>
      </c>
      <c r="AA1458" s="26" t="s">
        <v>85</v>
      </c>
      <c r="AB1458" s="26" t="s">
        <v>76</v>
      </c>
      <c r="AC1458" t="s">
        <v>628</v>
      </c>
      <c r="AD1458" s="26" t="s">
        <v>76</v>
      </c>
      <c r="AE1458" s="72" t="str">
        <f>VLOOKUP(AD1458,cs_lookup!$A$2:$B$54,2,FALSE)</f>
        <v>2</v>
      </c>
    </row>
    <row r="1459" spans="1:31" x14ac:dyDescent="0.25">
      <c r="A1459" s="21">
        <v>0.27551000543170889</v>
      </c>
      <c r="B1459" s="21">
        <v>0.26397358015730732</v>
      </c>
      <c r="C1459" s="21">
        <v>0.4185649992390495</v>
      </c>
      <c r="D1459" s="22">
        <f t="shared" si="128"/>
        <v>3.6296322466875766</v>
      </c>
      <c r="E1459" s="23">
        <f t="shared" si="128"/>
        <v>3.7882578984005875</v>
      </c>
      <c r="F1459" s="23">
        <f t="shared" si="128"/>
        <v>2.3891151955323506</v>
      </c>
      <c r="G1459" s="125">
        <v>3.1480296601834157E-2</v>
      </c>
      <c r="H1459" s="8">
        <f t="shared" si="131"/>
        <v>1.0314802966018342</v>
      </c>
      <c r="I1459" s="5">
        <f t="shared" si="132"/>
        <v>3.5188575667855586</v>
      </c>
      <c r="J1459" s="5">
        <f t="shared" si="133"/>
        <v>3.6726420377401627</v>
      </c>
      <c r="K1459" s="5">
        <f t="shared" si="134"/>
        <v>2.3162005162902135</v>
      </c>
      <c r="L1459">
        <v>1.83</v>
      </c>
      <c r="M1459">
        <v>3.77</v>
      </c>
      <c r="N1459">
        <v>4.55</v>
      </c>
      <c r="O1459" s="5">
        <f t="shared" si="135"/>
        <v>1.8876089427813565</v>
      </c>
      <c r="P1459" s="5">
        <f t="shared" si="136"/>
        <v>3.8886807181889149</v>
      </c>
      <c r="Q1459" s="5">
        <f t="shared" si="137"/>
        <v>4.6932353495383454</v>
      </c>
      <c r="R1459" s="6">
        <f t="shared" si="129"/>
        <v>0.52977074717950778</v>
      </c>
      <c r="S1459" s="6">
        <f t="shared" si="129"/>
        <v>0.2571566226362067</v>
      </c>
      <c r="T1459" s="6">
        <f t="shared" si="129"/>
        <v>0.21307263018428554</v>
      </c>
      <c r="U1459">
        <f t="shared" si="130"/>
        <v>0.5200551500786339</v>
      </c>
      <c r="V1459">
        <f t="shared" si="130"/>
        <v>1.0265089712690167</v>
      </c>
      <c r="W1459">
        <f t="shared" si="130"/>
        <v>1.9644240505081976</v>
      </c>
      <c r="X1459" t="s">
        <v>431</v>
      </c>
      <c r="Y1459" t="s">
        <v>496</v>
      </c>
      <c r="Z1459" t="s">
        <v>278</v>
      </c>
      <c r="AA1459" s="26" t="s">
        <v>90</v>
      </c>
      <c r="AB1459" s="26" t="s">
        <v>75</v>
      </c>
      <c r="AC1459" t="s">
        <v>628</v>
      </c>
      <c r="AD1459" s="26" t="s">
        <v>94</v>
      </c>
      <c r="AE1459" s="72" t="str">
        <f>VLOOKUP(AD1459,cs_lookup!$A$2:$B$54,2,FALSE)</f>
        <v>1</v>
      </c>
    </row>
    <row r="1460" spans="1:31" x14ac:dyDescent="0.25">
      <c r="A1460" s="21">
        <v>0.42632364828361385</v>
      </c>
      <c r="B1460" s="21">
        <v>0.26457786299456676</v>
      </c>
      <c r="C1460" s="21">
        <v>0.28934201275771321</v>
      </c>
      <c r="D1460" s="22">
        <f t="shared" si="128"/>
        <v>2.3456357723199659</v>
      </c>
      <c r="E1460" s="23">
        <f t="shared" si="128"/>
        <v>3.7796057035222765</v>
      </c>
      <c r="F1460" s="23">
        <f t="shared" si="128"/>
        <v>3.4561175215068807</v>
      </c>
      <c r="G1460" s="125">
        <v>3.2723805927398875E-2</v>
      </c>
      <c r="H1460" s="8">
        <f t="shared" si="131"/>
        <v>1.0327238059273989</v>
      </c>
      <c r="I1460" s="5">
        <f t="shared" si="132"/>
        <v>2.2713098689669069</v>
      </c>
      <c r="J1460" s="5">
        <f t="shared" si="133"/>
        <v>3.6598417522951778</v>
      </c>
      <c r="K1460" s="5">
        <f t="shared" si="134"/>
        <v>3.3466039048100029</v>
      </c>
      <c r="L1460">
        <v>2.59</v>
      </c>
      <c r="M1460">
        <v>3.34</v>
      </c>
      <c r="N1460">
        <v>2.88</v>
      </c>
      <c r="O1460" s="5">
        <f t="shared" si="135"/>
        <v>2.6747546573519627</v>
      </c>
      <c r="P1460" s="5">
        <f t="shared" si="136"/>
        <v>3.449297511797512</v>
      </c>
      <c r="Q1460" s="5">
        <f t="shared" si="137"/>
        <v>2.9742445610709085</v>
      </c>
      <c r="R1460" s="6">
        <f t="shared" si="129"/>
        <v>0.3738660655291694</v>
      </c>
      <c r="S1460" s="6">
        <f t="shared" si="129"/>
        <v>0.28991410470675111</v>
      </c>
      <c r="T1460" s="6">
        <f t="shared" si="129"/>
        <v>0.33621982976407944</v>
      </c>
      <c r="U1460">
        <f t="shared" si="130"/>
        <v>1.1403111637858763</v>
      </c>
      <c r="V1460">
        <f t="shared" si="130"/>
        <v>0.91260776450386216</v>
      </c>
      <c r="W1460">
        <f t="shared" si="130"/>
        <v>0.86057390773393794</v>
      </c>
      <c r="X1460" t="s">
        <v>354</v>
      </c>
      <c r="Y1460" t="s">
        <v>432</v>
      </c>
      <c r="Z1460" t="s">
        <v>278</v>
      </c>
      <c r="AA1460" s="26" t="s">
        <v>90</v>
      </c>
      <c r="AB1460" s="26" t="s">
        <v>75</v>
      </c>
      <c r="AC1460" t="s">
        <v>628</v>
      </c>
      <c r="AD1460" s="26" t="s">
        <v>94</v>
      </c>
      <c r="AE1460" s="72" t="str">
        <f>VLOOKUP(AD1460,cs_lookup!$A$2:$B$54,2,FALSE)</f>
        <v>1</v>
      </c>
    </row>
    <row r="1461" spans="1:31" x14ac:dyDescent="0.25">
      <c r="A1461" s="21">
        <v>0.64804077529916648</v>
      </c>
      <c r="B1461" s="21">
        <v>0.21230239031265105</v>
      </c>
      <c r="C1461" s="21">
        <v>0.13453058559488695</v>
      </c>
      <c r="D1461" s="22">
        <f t="shared" si="128"/>
        <v>1.5431127764118737</v>
      </c>
      <c r="E1461" s="23">
        <f t="shared" si="128"/>
        <v>4.7102625577005117</v>
      </c>
      <c r="F1461" s="23">
        <f t="shared" si="128"/>
        <v>7.4332538996842557</v>
      </c>
      <c r="G1461" s="125">
        <v>4.0434203827252047E-2</v>
      </c>
      <c r="H1461" s="8">
        <f t="shared" si="131"/>
        <v>1.040434203827252</v>
      </c>
      <c r="I1461" s="5">
        <f t="shared" si="132"/>
        <v>1.483143067322769</v>
      </c>
      <c r="J1461" s="5">
        <f t="shared" si="133"/>
        <v>4.5272084869699052</v>
      </c>
      <c r="K1461" s="5">
        <f t="shared" si="134"/>
        <v>7.1443767153568434</v>
      </c>
      <c r="L1461">
        <v>1.41</v>
      </c>
      <c r="M1461">
        <v>5.21</v>
      </c>
      <c r="N1461">
        <v>7.18</v>
      </c>
      <c r="O1461" s="5">
        <f t="shared" si="135"/>
        <v>1.4670122273964252</v>
      </c>
      <c r="P1461" s="5">
        <f t="shared" si="136"/>
        <v>5.420662201939983</v>
      </c>
      <c r="Q1461" s="5">
        <f t="shared" si="137"/>
        <v>7.4703175834796696</v>
      </c>
      <c r="R1461" s="6">
        <f t="shared" si="129"/>
        <v>0.68165757675704342</v>
      </c>
      <c r="S1461" s="6">
        <f t="shared" si="129"/>
        <v>0.18447930580181021</v>
      </c>
      <c r="T1461" s="6">
        <f t="shared" si="129"/>
        <v>0.1338631174411464</v>
      </c>
      <c r="U1461">
        <f t="shared" si="130"/>
        <v>0.95068374121533661</v>
      </c>
      <c r="V1461">
        <f t="shared" si="130"/>
        <v>1.1508195425492966</v>
      </c>
      <c r="W1461">
        <f t="shared" si="130"/>
        <v>1.0049861990853008</v>
      </c>
      <c r="X1461" t="s">
        <v>430</v>
      </c>
      <c r="Y1461" t="s">
        <v>434</v>
      </c>
      <c r="Z1461" t="s">
        <v>278</v>
      </c>
      <c r="AA1461" s="26" t="s">
        <v>84</v>
      </c>
      <c r="AB1461" s="26" t="s">
        <v>86</v>
      </c>
      <c r="AC1461" t="s">
        <v>628</v>
      </c>
      <c r="AD1461" s="26" t="s">
        <v>75</v>
      </c>
      <c r="AE1461" s="72" t="str">
        <f>VLOOKUP(AD1461,cs_lookup!$A$2:$B$54,2,FALSE)</f>
        <v>X</v>
      </c>
    </row>
    <row r="1462" spans="1:31" x14ac:dyDescent="0.25">
      <c r="A1462" s="21">
        <v>0.4715640956432457</v>
      </c>
      <c r="B1462" s="21">
        <v>0.2604907926127078</v>
      </c>
      <c r="C1462" s="21">
        <v>0.25280555836289503</v>
      </c>
      <c r="D1462" s="22">
        <f t="shared" si="128"/>
        <v>2.1206024997215525</v>
      </c>
      <c r="E1462" s="23">
        <f t="shared" si="128"/>
        <v>3.8389072794859924</v>
      </c>
      <c r="F1462" s="23">
        <f t="shared" si="128"/>
        <v>3.9556092297801819</v>
      </c>
      <c r="G1462" s="125">
        <v>2.7639670656987247E-2</v>
      </c>
      <c r="H1462" s="8">
        <f t="shared" si="131"/>
        <v>1.0276396706569872</v>
      </c>
      <c r="I1462" s="5">
        <f t="shared" si="132"/>
        <v>2.063566209317139</v>
      </c>
      <c r="J1462" s="5">
        <f t="shared" si="133"/>
        <v>3.735655005447303</v>
      </c>
      <c r="K1462" s="5">
        <f t="shared" si="134"/>
        <v>3.8492181089615727</v>
      </c>
      <c r="L1462">
        <v>2.64</v>
      </c>
      <c r="M1462">
        <v>3.49</v>
      </c>
      <c r="N1462">
        <v>2.76</v>
      </c>
      <c r="O1462" s="5">
        <f t="shared" si="135"/>
        <v>2.7129687305344463</v>
      </c>
      <c r="P1462" s="5">
        <f t="shared" si="136"/>
        <v>3.5864624505928857</v>
      </c>
      <c r="Q1462" s="5">
        <f t="shared" si="137"/>
        <v>2.8362854910132844</v>
      </c>
      <c r="R1462" s="6">
        <f t="shared" si="129"/>
        <v>0.36859989897598383</v>
      </c>
      <c r="S1462" s="6">
        <f t="shared" si="129"/>
        <v>0.27882628461220549</v>
      </c>
      <c r="T1462" s="6">
        <f t="shared" si="129"/>
        <v>0.35257381641181068</v>
      </c>
      <c r="U1462">
        <f t="shared" si="130"/>
        <v>1.2793386459228806</v>
      </c>
      <c r="V1462">
        <f t="shared" si="130"/>
        <v>0.93424044643065529</v>
      </c>
      <c r="W1462">
        <f t="shared" si="130"/>
        <v>0.71702873723219129</v>
      </c>
      <c r="X1462" t="s">
        <v>439</v>
      </c>
      <c r="Y1462" t="s">
        <v>499</v>
      </c>
      <c r="Z1462" t="s">
        <v>269</v>
      </c>
      <c r="AA1462" s="26" t="s">
        <v>90</v>
      </c>
      <c r="AB1462" s="26" t="s">
        <v>75</v>
      </c>
      <c r="AC1462" t="s">
        <v>628</v>
      </c>
      <c r="AD1462" s="26" t="s">
        <v>78</v>
      </c>
      <c r="AE1462" s="72" t="str">
        <f>VLOOKUP(AD1462,cs_lookup!$A$2:$B$54,2,FALSE)</f>
        <v>1</v>
      </c>
    </row>
    <row r="1463" spans="1:31" x14ac:dyDescent="0.25">
      <c r="A1463" s="21">
        <v>0.13124684584847152</v>
      </c>
      <c r="B1463" s="21">
        <v>0.49880400352917176</v>
      </c>
      <c r="C1463" s="21">
        <v>0.355281672432044</v>
      </c>
      <c r="D1463" s="22">
        <f t="shared" si="128"/>
        <v>7.6192307215864865</v>
      </c>
      <c r="E1463" s="23">
        <f t="shared" si="128"/>
        <v>2.0047954565816082</v>
      </c>
      <c r="F1463" s="23">
        <f t="shared" si="128"/>
        <v>2.8146681284024679</v>
      </c>
      <c r="G1463" s="125">
        <v>2.7838943063856592E-2</v>
      </c>
      <c r="H1463" s="8">
        <f t="shared" si="131"/>
        <v>1.0278389430638566</v>
      </c>
      <c r="I1463" s="5">
        <f t="shared" si="132"/>
        <v>7.4128644113002116</v>
      </c>
      <c r="J1463" s="5">
        <f t="shared" si="133"/>
        <v>1.9504957173597344</v>
      </c>
      <c r="K1463" s="5">
        <f t="shared" si="134"/>
        <v>2.7384330467303584</v>
      </c>
      <c r="L1463">
        <v>2.89</v>
      </c>
      <c r="M1463">
        <v>3.08</v>
      </c>
      <c r="N1463">
        <v>2.8</v>
      </c>
      <c r="O1463" s="5">
        <f t="shared" si="135"/>
        <v>2.9704545454545457</v>
      </c>
      <c r="P1463" s="5">
        <f t="shared" si="136"/>
        <v>3.1657439446366782</v>
      </c>
      <c r="Q1463" s="5">
        <f t="shared" si="137"/>
        <v>2.8779490405787982</v>
      </c>
      <c r="R1463" s="6">
        <f t="shared" si="129"/>
        <v>0.33664881407804131</v>
      </c>
      <c r="S1463" s="6">
        <f t="shared" si="129"/>
        <v>0.31588151710569462</v>
      </c>
      <c r="T1463" s="6">
        <f t="shared" si="129"/>
        <v>0.34746966881626412</v>
      </c>
      <c r="U1463">
        <f t="shared" si="130"/>
        <v>0.38986278982716427</v>
      </c>
      <c r="V1463">
        <f t="shared" si="130"/>
        <v>1.5790857537330079</v>
      </c>
      <c r="W1463">
        <f t="shared" si="130"/>
        <v>1.0224825483110318</v>
      </c>
      <c r="X1463" t="s">
        <v>360</v>
      </c>
      <c r="Y1463" t="s">
        <v>435</v>
      </c>
      <c r="Z1463" t="s">
        <v>269</v>
      </c>
      <c r="AA1463" s="26" t="s">
        <v>85</v>
      </c>
      <c r="AB1463" s="26" t="s">
        <v>76</v>
      </c>
      <c r="AC1463" t="s">
        <v>628</v>
      </c>
      <c r="AD1463" s="26" t="s">
        <v>88</v>
      </c>
      <c r="AE1463" s="72" t="str">
        <f>VLOOKUP(AD1463,cs_lookup!$A$2:$B$54,2,FALSE)</f>
        <v>1</v>
      </c>
    </row>
    <row r="1464" spans="1:31" x14ac:dyDescent="0.25">
      <c r="A1464" s="21">
        <v>0.69369466550904824</v>
      </c>
      <c r="B1464" s="21">
        <v>0.19050101617227844</v>
      </c>
      <c r="C1464" s="21">
        <v>0.11099211635446912</v>
      </c>
      <c r="D1464" s="22">
        <f t="shared" si="128"/>
        <v>1.441556422040781</v>
      </c>
      <c r="E1464" s="23">
        <f t="shared" si="128"/>
        <v>5.2493158309226873</v>
      </c>
      <c r="F1464" s="23">
        <f t="shared" si="128"/>
        <v>9.0096489088140075</v>
      </c>
      <c r="G1464" s="125">
        <v>3.0012839483090303E-2</v>
      </c>
      <c r="H1464" s="8">
        <f t="shared" si="131"/>
        <v>1.0300128394830903</v>
      </c>
      <c r="I1464" s="5">
        <f t="shared" si="132"/>
        <v>1.3995518956484301</v>
      </c>
      <c r="J1464" s="5">
        <f t="shared" si="133"/>
        <v>5.0963596080579396</v>
      </c>
      <c r="K1464" s="5">
        <f t="shared" si="134"/>
        <v>8.7471229128905623</v>
      </c>
      <c r="L1464">
        <v>1.75</v>
      </c>
      <c r="M1464">
        <v>3.74</v>
      </c>
      <c r="N1464">
        <v>5.23</v>
      </c>
      <c r="O1464" s="5">
        <f t="shared" si="135"/>
        <v>1.802522469095408</v>
      </c>
      <c r="P1464" s="5">
        <f t="shared" si="136"/>
        <v>3.8522480196667579</v>
      </c>
      <c r="Q1464" s="5">
        <f t="shared" si="137"/>
        <v>5.3869671504965631</v>
      </c>
      <c r="R1464" s="6">
        <f t="shared" si="129"/>
        <v>0.55477810520822401</v>
      </c>
      <c r="S1464" s="6">
        <f t="shared" si="129"/>
        <v>0.25958868559208342</v>
      </c>
      <c r="T1464" s="6">
        <f t="shared" si="129"/>
        <v>0.18563320919969253</v>
      </c>
      <c r="U1464">
        <f t="shared" si="130"/>
        <v>1.2504002212716827</v>
      </c>
      <c r="V1464">
        <f t="shared" si="130"/>
        <v>0.73385716229416453</v>
      </c>
      <c r="W1464">
        <f t="shared" si="130"/>
        <v>0.59791088476561738</v>
      </c>
      <c r="X1464" t="s">
        <v>503</v>
      </c>
      <c r="Y1464" t="s">
        <v>498</v>
      </c>
      <c r="Z1464" t="s">
        <v>269</v>
      </c>
      <c r="AA1464" s="26" t="s">
        <v>84</v>
      </c>
      <c r="AB1464" s="26" t="s">
        <v>86</v>
      </c>
      <c r="AC1464" t="s">
        <v>628</v>
      </c>
      <c r="AD1464" s="26" t="s">
        <v>94</v>
      </c>
      <c r="AE1464" s="72" t="str">
        <f>VLOOKUP(AD1464,cs_lookup!$A$2:$B$54,2,FALSE)</f>
        <v>1</v>
      </c>
    </row>
    <row r="1465" spans="1:31" x14ac:dyDescent="0.25">
      <c r="A1465" s="21">
        <v>0.19026825907826894</v>
      </c>
      <c r="B1465" s="21">
        <v>0.28660290374077158</v>
      </c>
      <c r="C1465" s="21">
        <v>0.47033747980933704</v>
      </c>
      <c r="D1465" s="22">
        <f t="shared" si="128"/>
        <v>5.2557373722993859</v>
      </c>
      <c r="E1465" s="23">
        <f t="shared" si="128"/>
        <v>3.4891481801052735</v>
      </c>
      <c r="F1465" s="23">
        <f t="shared" si="128"/>
        <v>2.1261329214192641</v>
      </c>
      <c r="G1465" s="125">
        <v>4.352430834526988E-2</v>
      </c>
      <c r="H1465" s="8">
        <f t="shared" si="131"/>
        <v>1.0435243083452699</v>
      </c>
      <c r="I1465" s="5">
        <f t="shared" si="132"/>
        <v>5.036526059113541</v>
      </c>
      <c r="J1465" s="5">
        <f t="shared" si="133"/>
        <v>3.3436194559167109</v>
      </c>
      <c r="K1465" s="5">
        <f t="shared" si="134"/>
        <v>2.0374541392243186</v>
      </c>
      <c r="L1465">
        <v>2.66</v>
      </c>
      <c r="M1465">
        <v>3.48</v>
      </c>
      <c r="N1465">
        <v>2.63</v>
      </c>
      <c r="O1465" s="5">
        <f t="shared" si="135"/>
        <v>2.7757746601984179</v>
      </c>
      <c r="P1465" s="5">
        <f t="shared" si="136"/>
        <v>3.6314645930415392</v>
      </c>
      <c r="Q1465" s="5">
        <f t="shared" si="137"/>
        <v>2.7444689309480599</v>
      </c>
      <c r="R1465" s="6">
        <f t="shared" si="129"/>
        <v>0.3602597913796497</v>
      </c>
      <c r="S1465" s="6">
        <f t="shared" si="129"/>
        <v>0.27537098996260578</v>
      </c>
      <c r="T1465" s="6">
        <f t="shared" si="129"/>
        <v>0.36436921865774452</v>
      </c>
      <c r="U1465">
        <f t="shared" si="130"/>
        <v>0.5281418121895266</v>
      </c>
      <c r="V1465">
        <f t="shared" si="130"/>
        <v>1.0407882971975044</v>
      </c>
      <c r="W1465">
        <f t="shared" si="130"/>
        <v>1.2908266003971358</v>
      </c>
      <c r="X1465" t="s">
        <v>366</v>
      </c>
      <c r="Y1465" t="s">
        <v>445</v>
      </c>
      <c r="Z1465" t="s">
        <v>282</v>
      </c>
      <c r="AA1465" s="26" t="s">
        <v>90</v>
      </c>
      <c r="AB1465" s="26" t="s">
        <v>75</v>
      </c>
      <c r="AC1465" t="s">
        <v>628</v>
      </c>
      <c r="AD1465" s="26" t="s">
        <v>89</v>
      </c>
      <c r="AE1465" s="72" t="str">
        <f>VLOOKUP(AD1465,cs_lookup!$A$2:$B$54,2,FALSE)</f>
        <v>1</v>
      </c>
    </row>
    <row r="1466" spans="1:31" x14ac:dyDescent="0.25">
      <c r="A1466" s="21">
        <v>0.16088704640784143</v>
      </c>
      <c r="B1466" s="21">
        <v>0.27477180576642596</v>
      </c>
      <c r="C1466" s="21">
        <v>0.50203118686598547</v>
      </c>
      <c r="D1466" s="22">
        <f t="shared" si="128"/>
        <v>6.2155407929178148</v>
      </c>
      <c r="E1466" s="23">
        <f t="shared" si="128"/>
        <v>3.6393835867209225</v>
      </c>
      <c r="F1466" s="23">
        <f t="shared" si="128"/>
        <v>1.9919081247574857</v>
      </c>
      <c r="G1466" s="125">
        <v>4.7760765339435629E-2</v>
      </c>
      <c r="H1466" s="8">
        <f t="shared" si="131"/>
        <v>1.0477607653394356</v>
      </c>
      <c r="I1466" s="5">
        <f t="shared" si="132"/>
        <v>5.9322137252431002</v>
      </c>
      <c r="J1466" s="5">
        <f t="shared" si="133"/>
        <v>3.4734871805797169</v>
      </c>
      <c r="K1466" s="5">
        <f t="shared" si="134"/>
        <v>1.9011096718363769</v>
      </c>
      <c r="L1466">
        <v>4.3099999999999996</v>
      </c>
      <c r="M1466">
        <v>4.33</v>
      </c>
      <c r="N1466">
        <v>1.71</v>
      </c>
      <c r="O1466" s="5">
        <f t="shared" si="135"/>
        <v>4.5158488986129672</v>
      </c>
      <c r="P1466" s="5">
        <f t="shared" si="136"/>
        <v>4.5368041139197564</v>
      </c>
      <c r="Q1466" s="5">
        <f t="shared" si="137"/>
        <v>1.791670908730435</v>
      </c>
      <c r="R1466" s="6">
        <f t="shared" si="129"/>
        <v>0.22144230740473794</v>
      </c>
      <c r="S1466" s="6">
        <f t="shared" si="129"/>
        <v>0.22041947919501628</v>
      </c>
      <c r="T1466" s="6">
        <f t="shared" si="129"/>
        <v>0.55813821340024594</v>
      </c>
      <c r="U1466">
        <f t="shared" si="130"/>
        <v>0.72654159132194407</v>
      </c>
      <c r="V1466">
        <f t="shared" si="130"/>
        <v>1.2465858587902816</v>
      </c>
      <c r="W1466">
        <f t="shared" si="130"/>
        <v>0.89947467278319904</v>
      </c>
      <c r="X1466" t="s">
        <v>448</v>
      </c>
      <c r="Y1466" t="s">
        <v>446</v>
      </c>
      <c r="Z1466" t="s">
        <v>282</v>
      </c>
      <c r="AA1466" s="26" t="s">
        <v>90</v>
      </c>
      <c r="AB1466" s="26" t="s">
        <v>75</v>
      </c>
      <c r="AC1466" t="s">
        <v>628</v>
      </c>
      <c r="AD1466" s="26" t="s">
        <v>76</v>
      </c>
      <c r="AE1466" s="72" t="str">
        <f>VLOOKUP(AD1466,cs_lookup!$A$2:$B$54,2,FALSE)</f>
        <v>2</v>
      </c>
    </row>
    <row r="1467" spans="1:31" x14ac:dyDescent="0.25">
      <c r="A1467" s="21">
        <v>0.36959724592415805</v>
      </c>
      <c r="B1467" s="21">
        <v>0.21653971842449349</v>
      </c>
      <c r="C1467" s="21">
        <v>0.38160526629263597</v>
      </c>
      <c r="D1467" s="22">
        <f t="shared" si="128"/>
        <v>2.7056478667733406</v>
      </c>
      <c r="E1467" s="23">
        <f t="shared" si="128"/>
        <v>4.6180904236683764</v>
      </c>
      <c r="F1467" s="23">
        <f t="shared" si="128"/>
        <v>2.6205089088921136</v>
      </c>
      <c r="G1467" s="125">
        <v>4.486516201974311E-2</v>
      </c>
      <c r="H1467" s="8">
        <f t="shared" si="131"/>
        <v>1.0448651620197431</v>
      </c>
      <c r="I1467" s="5">
        <f t="shared" si="132"/>
        <v>2.5894708380775895</v>
      </c>
      <c r="J1467" s="5">
        <f t="shared" si="133"/>
        <v>4.4197955789257293</v>
      </c>
      <c r="K1467" s="5">
        <f t="shared" si="134"/>
        <v>2.5079876372053813</v>
      </c>
      <c r="L1467">
        <v>2.1800000000000002</v>
      </c>
      <c r="M1467">
        <v>3.84</v>
      </c>
      <c r="N1467">
        <v>3.07</v>
      </c>
      <c r="O1467" s="5">
        <f t="shared" si="135"/>
        <v>2.2778060532030402</v>
      </c>
      <c r="P1467" s="5">
        <f t="shared" si="136"/>
        <v>4.0122822221558136</v>
      </c>
      <c r="Q1467" s="5">
        <f t="shared" si="137"/>
        <v>3.2077360474006111</v>
      </c>
      <c r="R1467" s="6">
        <f t="shared" si="129"/>
        <v>0.43901894043779743</v>
      </c>
      <c r="S1467" s="6">
        <f t="shared" si="129"/>
        <v>0.24923471097770794</v>
      </c>
      <c r="T1467" s="6">
        <f t="shared" si="129"/>
        <v>0.31174634858449468</v>
      </c>
      <c r="U1467">
        <f t="shared" si="130"/>
        <v>0.84187084401321988</v>
      </c>
      <c r="V1467">
        <f t="shared" si="130"/>
        <v>0.86881846262522078</v>
      </c>
      <c r="W1467">
        <f t="shared" si="130"/>
        <v>1.224088968564798</v>
      </c>
      <c r="X1467" t="s">
        <v>367</v>
      </c>
      <c r="Y1467" t="s">
        <v>449</v>
      </c>
      <c r="Z1467" t="s">
        <v>282</v>
      </c>
      <c r="AA1467" s="26" t="s">
        <v>90</v>
      </c>
      <c r="AB1467" s="26" t="s">
        <v>74</v>
      </c>
      <c r="AC1467" t="s">
        <v>628</v>
      </c>
      <c r="AD1467" s="26" t="s">
        <v>86</v>
      </c>
      <c r="AE1467" s="72" t="str">
        <f>VLOOKUP(AD1467,cs_lookup!$A$2:$B$54,2,FALSE)</f>
        <v>1</v>
      </c>
    </row>
    <row r="1468" spans="1:31" x14ac:dyDescent="0.25">
      <c r="A1468" s="21">
        <v>0.81250996190193903</v>
      </c>
      <c r="B1468" s="21">
        <v>0.13283256286630396</v>
      </c>
      <c r="C1468" s="21">
        <v>4.6203762462303552E-2</v>
      </c>
      <c r="D1468" s="22">
        <f t="shared" si="128"/>
        <v>1.2307541407359248</v>
      </c>
      <c r="E1468" s="23">
        <f t="shared" si="128"/>
        <v>7.5282745316485427</v>
      </c>
      <c r="F1468" s="23">
        <f t="shared" si="128"/>
        <v>21.643259048781449</v>
      </c>
      <c r="G1468" s="125">
        <v>3.0647420830310912E-2</v>
      </c>
      <c r="H1468" s="8">
        <f t="shared" si="131"/>
        <v>1.0306474208303109</v>
      </c>
      <c r="I1468" s="5">
        <f t="shared" si="132"/>
        <v>1.1941563291784147</v>
      </c>
      <c r="J1468" s="5">
        <f t="shared" si="133"/>
        <v>7.3044131091732698</v>
      </c>
      <c r="K1468" s="5">
        <f t="shared" si="134"/>
        <v>20.999673226121491</v>
      </c>
      <c r="L1468">
        <v>1.46</v>
      </c>
      <c r="M1468">
        <v>4.97</v>
      </c>
      <c r="N1468">
        <v>6.92</v>
      </c>
      <c r="O1468" s="5">
        <f t="shared" si="135"/>
        <v>1.5047452344122538</v>
      </c>
      <c r="P1468" s="5">
        <f t="shared" si="136"/>
        <v>5.1223176815266447</v>
      </c>
      <c r="Q1468" s="5">
        <f t="shared" si="137"/>
        <v>7.1320801521457513</v>
      </c>
      <c r="R1468" s="6">
        <f t="shared" si="129"/>
        <v>0.6645643243326802</v>
      </c>
      <c r="S1468" s="6">
        <f t="shared" si="129"/>
        <v>0.1952241274699624</v>
      </c>
      <c r="T1468" s="6">
        <f t="shared" si="129"/>
        <v>0.14021154819735737</v>
      </c>
      <c r="U1468">
        <f t="shared" si="130"/>
        <v>1.2226204930844247</v>
      </c>
      <c r="V1468">
        <f t="shared" si="130"/>
        <v>0.68041058545256838</v>
      </c>
      <c r="W1468">
        <f t="shared" si="130"/>
        <v>0.32952893721185206</v>
      </c>
      <c r="X1468" t="s">
        <v>471</v>
      </c>
      <c r="Y1468" t="s">
        <v>451</v>
      </c>
      <c r="Z1468" t="s">
        <v>276</v>
      </c>
      <c r="AA1468" s="26" t="s">
        <v>84</v>
      </c>
      <c r="AB1468" s="26" t="s">
        <v>100</v>
      </c>
      <c r="AC1468" t="s">
        <v>628</v>
      </c>
      <c r="AD1468" s="26" t="s">
        <v>74</v>
      </c>
      <c r="AE1468" s="72" t="str">
        <f>VLOOKUP(AD1468,cs_lookup!$A$2:$B$54,2,FALSE)</f>
        <v>X</v>
      </c>
    </row>
    <row r="1469" spans="1:31" x14ac:dyDescent="0.25">
      <c r="A1469" s="21">
        <v>0.42994376299314702</v>
      </c>
      <c r="B1469" s="21">
        <v>0.31978622037754378</v>
      </c>
      <c r="C1469" s="21">
        <v>0.23921401196349942</v>
      </c>
      <c r="D1469" s="22">
        <f t="shared" si="128"/>
        <v>2.3258855833569547</v>
      </c>
      <c r="E1469" s="23">
        <f t="shared" si="128"/>
        <v>3.1270890872639443</v>
      </c>
      <c r="F1469" s="23">
        <f t="shared" si="128"/>
        <v>4.1803571278783851</v>
      </c>
      <c r="G1469" s="125">
        <v>2.8356455715128348E-2</v>
      </c>
      <c r="H1469" s="8">
        <f t="shared" si="131"/>
        <v>1.0283564557151283</v>
      </c>
      <c r="I1469" s="5">
        <f t="shared" si="132"/>
        <v>2.2617503594505206</v>
      </c>
      <c r="J1469" s="5">
        <f t="shared" si="133"/>
        <v>3.0408610456860878</v>
      </c>
      <c r="K1469" s="5">
        <f t="shared" si="134"/>
        <v>4.065085705103419</v>
      </c>
      <c r="L1469">
        <v>2.13</v>
      </c>
      <c r="M1469">
        <v>3.51</v>
      </c>
      <c r="N1469">
        <v>3.65</v>
      </c>
      <c r="O1469" s="5">
        <f t="shared" si="135"/>
        <v>2.1903992506732233</v>
      </c>
      <c r="P1469" s="5">
        <f t="shared" si="136"/>
        <v>3.6095311595601003</v>
      </c>
      <c r="Q1469" s="5">
        <f t="shared" si="137"/>
        <v>3.7535010633602184</v>
      </c>
      <c r="R1469" s="6">
        <f t="shared" si="129"/>
        <v>0.45653777487946462</v>
      </c>
      <c r="S1469" s="6">
        <f t="shared" si="129"/>
        <v>0.27704429073882042</v>
      </c>
      <c r="T1469" s="6">
        <f t="shared" si="129"/>
        <v>0.26641793438171496</v>
      </c>
      <c r="U1469">
        <f t="shared" si="130"/>
        <v>0.94174849629181501</v>
      </c>
      <c r="V1469">
        <f t="shared" si="130"/>
        <v>1.1542783268506975</v>
      </c>
      <c r="W1469">
        <f t="shared" si="130"/>
        <v>0.89789004827565888</v>
      </c>
      <c r="X1469" t="s">
        <v>506</v>
      </c>
      <c r="Y1469" t="s">
        <v>460</v>
      </c>
      <c r="Z1469" t="s">
        <v>276</v>
      </c>
      <c r="AA1469" s="26" t="s">
        <v>90</v>
      </c>
      <c r="AB1469" s="26" t="s">
        <v>75</v>
      </c>
      <c r="AC1469" t="s">
        <v>628</v>
      </c>
      <c r="AD1469" s="26" t="s">
        <v>73</v>
      </c>
      <c r="AE1469" s="72" t="str">
        <f>VLOOKUP(AD1469,cs_lookup!$A$2:$B$54,2,FALSE)</f>
        <v>X</v>
      </c>
    </row>
    <row r="1470" spans="1:31" x14ac:dyDescent="0.25">
      <c r="A1470" s="21">
        <v>0.31482356673129724</v>
      </c>
      <c r="B1470" s="21">
        <v>0.29988085280955795</v>
      </c>
      <c r="C1470" s="21">
        <v>0.35679410398195877</v>
      </c>
      <c r="D1470" s="22">
        <f t="shared" si="128"/>
        <v>3.1763822841556926</v>
      </c>
      <c r="E1470" s="23">
        <f t="shared" si="128"/>
        <v>3.3346577169935521</v>
      </c>
      <c r="F1470" s="23">
        <f t="shared" si="128"/>
        <v>2.8027368973859637</v>
      </c>
      <c r="G1470" s="125">
        <v>2.7548746459710394E-2</v>
      </c>
      <c r="H1470" s="8">
        <f t="shared" si="131"/>
        <v>1.0275487464597104</v>
      </c>
      <c r="I1470" s="5">
        <f t="shared" si="132"/>
        <v>3.0912229664038002</v>
      </c>
      <c r="J1470" s="5">
        <f t="shared" si="133"/>
        <v>3.2452550095386665</v>
      </c>
      <c r="K1470" s="5">
        <f t="shared" si="134"/>
        <v>2.7275950722945654</v>
      </c>
      <c r="L1470">
        <v>3.02</v>
      </c>
      <c r="M1470">
        <v>3.51</v>
      </c>
      <c r="N1470">
        <v>2.4300000000000002</v>
      </c>
      <c r="O1470" s="5">
        <f t="shared" si="135"/>
        <v>3.1031972143083255</v>
      </c>
      <c r="P1470" s="5">
        <f t="shared" si="136"/>
        <v>3.6066961000735831</v>
      </c>
      <c r="Q1470" s="5">
        <f t="shared" si="137"/>
        <v>2.4969434538970963</v>
      </c>
      <c r="R1470" s="6">
        <f t="shared" si="129"/>
        <v>0.32224829133938587</v>
      </c>
      <c r="S1470" s="6">
        <f t="shared" si="129"/>
        <v>0.27726206263388764</v>
      </c>
      <c r="T1470" s="6">
        <f t="shared" si="129"/>
        <v>0.40048964602672654</v>
      </c>
      <c r="U1470">
        <f t="shared" si="130"/>
        <v>0.97695961527917285</v>
      </c>
      <c r="V1470">
        <f t="shared" si="130"/>
        <v>1.081579102314973</v>
      </c>
      <c r="W1470">
        <f t="shared" si="130"/>
        <v>0.89089470232683177</v>
      </c>
      <c r="X1470" t="s">
        <v>461</v>
      </c>
      <c r="Y1470" t="s">
        <v>474</v>
      </c>
      <c r="Z1470" t="s">
        <v>276</v>
      </c>
      <c r="AA1470" s="26" t="s">
        <v>90</v>
      </c>
      <c r="AB1470" s="26" t="s">
        <v>75</v>
      </c>
      <c r="AC1470" t="s">
        <v>628</v>
      </c>
      <c r="AD1470" s="26" t="s">
        <v>76</v>
      </c>
      <c r="AE1470" s="72" t="str">
        <f>VLOOKUP(AD1470,cs_lookup!$A$2:$B$54,2,FALSE)</f>
        <v>2</v>
      </c>
    </row>
    <row r="1471" spans="1:31" x14ac:dyDescent="0.25">
      <c r="A1471" s="21">
        <v>0.30266869995843887</v>
      </c>
      <c r="B1471" s="21">
        <v>0.24789999182233083</v>
      </c>
      <c r="C1471" s="21">
        <v>0.40970581140631201</v>
      </c>
      <c r="D1471" s="22">
        <f t="shared" si="128"/>
        <v>3.3039425620730376</v>
      </c>
      <c r="E1471" s="23">
        <f t="shared" si="128"/>
        <v>4.0338847639684348</v>
      </c>
      <c r="F1471" s="23">
        <f t="shared" si="128"/>
        <v>2.440775727753306</v>
      </c>
      <c r="G1471" s="125">
        <v>2.7846027846027743E-2</v>
      </c>
      <c r="H1471" s="8">
        <f t="shared" si="131"/>
        <v>1.0278460278460277</v>
      </c>
      <c r="I1471" s="5">
        <f t="shared" si="132"/>
        <v>3.2144333611881906</v>
      </c>
      <c r="J1471" s="5">
        <f t="shared" si="133"/>
        <v>3.9246002364983741</v>
      </c>
      <c r="K1471" s="5">
        <f t="shared" si="134"/>
        <v>2.3746511263639736</v>
      </c>
      <c r="L1471">
        <v>2.31</v>
      </c>
      <c r="M1471">
        <v>3.7</v>
      </c>
      <c r="N1471">
        <v>3.08</v>
      </c>
      <c r="O1471" s="5">
        <f t="shared" si="135"/>
        <v>2.3743243243243239</v>
      </c>
      <c r="P1471" s="5">
        <f t="shared" si="136"/>
        <v>3.8030303030303028</v>
      </c>
      <c r="Q1471" s="5">
        <f t="shared" si="137"/>
        <v>3.1657657657657654</v>
      </c>
      <c r="R1471" s="6">
        <f t="shared" si="129"/>
        <v>0.42117245304496309</v>
      </c>
      <c r="S1471" s="6">
        <f t="shared" si="129"/>
        <v>0.26294820717131479</v>
      </c>
      <c r="T1471" s="6">
        <f t="shared" si="129"/>
        <v>0.31587933978372229</v>
      </c>
      <c r="U1471">
        <f t="shared" si="130"/>
        <v>0.71863365652294198</v>
      </c>
      <c r="V1471">
        <f t="shared" si="130"/>
        <v>0.94277118102128843</v>
      </c>
      <c r="W1471">
        <f t="shared" si="130"/>
        <v>1.2970326317853877</v>
      </c>
      <c r="X1471" t="s">
        <v>452</v>
      </c>
      <c r="Y1471" t="s">
        <v>368</v>
      </c>
      <c r="Z1471" t="s">
        <v>276</v>
      </c>
      <c r="AA1471" s="26" t="s">
        <v>85</v>
      </c>
      <c r="AB1471" s="26" t="s">
        <v>79</v>
      </c>
      <c r="AC1471" t="s">
        <v>628</v>
      </c>
      <c r="AD1471" s="26" t="s">
        <v>77</v>
      </c>
      <c r="AE1471" s="72" t="str">
        <f>VLOOKUP(AD1471,cs_lookup!$A$2:$B$54,2,FALSE)</f>
        <v>2</v>
      </c>
    </row>
    <row r="1472" spans="1:31" x14ac:dyDescent="0.25">
      <c r="A1472" s="21">
        <v>0.15427179612799316</v>
      </c>
      <c r="B1472" s="21">
        <v>0.22996404223156863</v>
      </c>
      <c r="C1472" s="21">
        <v>0.53945920001905157</v>
      </c>
      <c r="D1472" s="22">
        <f t="shared" si="128"/>
        <v>6.4820662305010037</v>
      </c>
      <c r="E1472" s="23">
        <f t="shared" si="128"/>
        <v>4.3485059242132404</v>
      </c>
      <c r="F1472" s="23">
        <f t="shared" si="128"/>
        <v>1.853708306327307</v>
      </c>
      <c r="G1472" s="125">
        <v>2.860748612870645E-2</v>
      </c>
      <c r="H1472" s="8">
        <f t="shared" si="131"/>
        <v>1.0286074861287064</v>
      </c>
      <c r="I1472" s="5">
        <f t="shared" si="132"/>
        <v>6.3017879199937328</v>
      </c>
      <c r="J1472" s="5">
        <f t="shared" si="133"/>
        <v>4.2275658916107925</v>
      </c>
      <c r="K1472" s="5">
        <f t="shared" si="134"/>
        <v>1.8021532327204532</v>
      </c>
      <c r="L1472">
        <v>2.46</v>
      </c>
      <c r="M1472">
        <v>3.49</v>
      </c>
      <c r="N1472">
        <v>2.98</v>
      </c>
      <c r="O1472" s="5">
        <f t="shared" si="135"/>
        <v>2.5303744158766177</v>
      </c>
      <c r="P1472" s="5">
        <f t="shared" si="136"/>
        <v>3.5898401265891859</v>
      </c>
      <c r="Q1472" s="5">
        <f t="shared" si="137"/>
        <v>3.0652503086635452</v>
      </c>
      <c r="R1472" s="6">
        <f t="shared" si="129"/>
        <v>0.3951984313963916</v>
      </c>
      <c r="S1472" s="6">
        <f t="shared" si="129"/>
        <v>0.27856393731665419</v>
      </c>
      <c r="T1472" s="6">
        <f t="shared" si="129"/>
        <v>0.32623763128695416</v>
      </c>
      <c r="U1472">
        <f t="shared" si="130"/>
        <v>0.39036540601360742</v>
      </c>
      <c r="V1472">
        <f t="shared" si="130"/>
        <v>0.82553414647553514</v>
      </c>
      <c r="W1472">
        <f t="shared" si="130"/>
        <v>1.6535774793697868</v>
      </c>
      <c r="X1472" t="s">
        <v>467</v>
      </c>
      <c r="Y1472" t="s">
        <v>508</v>
      </c>
      <c r="Z1472" t="s">
        <v>276</v>
      </c>
      <c r="AA1472" s="26" t="s">
        <v>85</v>
      </c>
      <c r="AB1472" s="26" t="s">
        <v>79</v>
      </c>
      <c r="AC1472" t="s">
        <v>628</v>
      </c>
      <c r="AD1472" s="26" t="s">
        <v>86</v>
      </c>
      <c r="AE1472" s="72" t="str">
        <f>VLOOKUP(AD1472,cs_lookup!$A$2:$B$54,2,FALSE)</f>
        <v>1</v>
      </c>
    </row>
    <row r="1473" spans="1:31" x14ac:dyDescent="0.25">
      <c r="A1473" s="21">
        <v>0.42242074941322549</v>
      </c>
      <c r="B1473" s="21">
        <v>0.23403255078322838</v>
      </c>
      <c r="C1473" s="21">
        <v>0.31952158869257774</v>
      </c>
      <c r="D1473" s="22">
        <f t="shared" si="128"/>
        <v>2.3673079539513058</v>
      </c>
      <c r="E1473" s="23">
        <f t="shared" si="128"/>
        <v>4.2729098864809005</v>
      </c>
      <c r="F1473" s="23">
        <f t="shared" si="128"/>
        <v>3.1296789806654752</v>
      </c>
      <c r="G1473" s="125">
        <v>2.8303619525195334E-2</v>
      </c>
      <c r="H1473" s="8">
        <f t="shared" si="131"/>
        <v>1.0283036195251953</v>
      </c>
      <c r="I1473" s="5">
        <f t="shared" si="132"/>
        <v>2.3021488099442622</v>
      </c>
      <c r="J1473" s="5">
        <f t="shared" si="133"/>
        <v>4.1552998602240221</v>
      </c>
      <c r="K1473" s="5">
        <f t="shared" si="134"/>
        <v>3.0435358985807714</v>
      </c>
      <c r="L1473">
        <v>2.44</v>
      </c>
      <c r="M1473">
        <v>3.72</v>
      </c>
      <c r="N1473">
        <v>2.86</v>
      </c>
      <c r="O1473" s="5">
        <f t="shared" si="135"/>
        <v>2.5090608316414764</v>
      </c>
      <c r="P1473" s="5">
        <f t="shared" si="136"/>
        <v>3.8252894646337268</v>
      </c>
      <c r="Q1473" s="5">
        <f t="shared" si="137"/>
        <v>2.9409483518420587</v>
      </c>
      <c r="R1473" s="6">
        <f t="shared" si="129"/>
        <v>0.39855550227763131</v>
      </c>
      <c r="S1473" s="6">
        <f t="shared" si="129"/>
        <v>0.26141812514984419</v>
      </c>
      <c r="T1473" s="6">
        <f t="shared" si="129"/>
        <v>0.3400263725725246</v>
      </c>
      <c r="U1473">
        <f t="shared" si="130"/>
        <v>1.0598793568253633</v>
      </c>
      <c r="V1473">
        <f t="shared" si="130"/>
        <v>0.89524225089244125</v>
      </c>
      <c r="W1473">
        <f t="shared" si="130"/>
        <v>0.9396964896433927</v>
      </c>
      <c r="X1473" t="s">
        <v>522</v>
      </c>
      <c r="Y1473" t="s">
        <v>454</v>
      </c>
      <c r="Z1473" t="s">
        <v>276</v>
      </c>
      <c r="AA1473" s="26" t="s">
        <v>90</v>
      </c>
      <c r="AB1473" s="26" t="s">
        <v>74</v>
      </c>
      <c r="AC1473" t="s">
        <v>628</v>
      </c>
      <c r="AD1473" s="26" t="s">
        <v>76</v>
      </c>
      <c r="AE1473" s="72" t="str">
        <f>VLOOKUP(AD1473,cs_lookup!$A$2:$B$54,2,FALSE)</f>
        <v>2</v>
      </c>
    </row>
    <row r="1474" spans="1:31" x14ac:dyDescent="0.25">
      <c r="A1474" s="21">
        <v>0.37193150142049153</v>
      </c>
      <c r="B1474" s="21">
        <v>0.30030320807583588</v>
      </c>
      <c r="C1474" s="21">
        <v>0.30708159423602083</v>
      </c>
      <c r="D1474" s="22">
        <f t="shared" si="128"/>
        <v>2.6886671233298904</v>
      </c>
      <c r="E1474" s="23">
        <f t="shared" si="128"/>
        <v>3.3299677562800758</v>
      </c>
      <c r="F1474" s="23">
        <f t="shared" si="128"/>
        <v>3.2564634897375413</v>
      </c>
      <c r="G1474" s="125">
        <v>2.6617638987980863E-2</v>
      </c>
      <c r="H1474" s="8">
        <f t="shared" si="131"/>
        <v>1.0266176389879809</v>
      </c>
      <c r="I1474" s="5">
        <f t="shared" si="132"/>
        <v>2.6189566798991732</v>
      </c>
      <c r="J1474" s="5">
        <f t="shared" si="133"/>
        <v>3.2436299843461596</v>
      </c>
      <c r="K1474" s="5">
        <f t="shared" si="134"/>
        <v>3.1720315004013546</v>
      </c>
      <c r="L1474">
        <v>2.66</v>
      </c>
      <c r="M1474">
        <v>3.5</v>
      </c>
      <c r="N1474">
        <v>2.74</v>
      </c>
      <c r="O1474" s="5">
        <f t="shared" si="135"/>
        <v>2.730802919708029</v>
      </c>
      <c r="P1474" s="5">
        <f t="shared" si="136"/>
        <v>3.5931617364579331</v>
      </c>
      <c r="Q1474" s="5">
        <f t="shared" si="137"/>
        <v>2.812932330827068</v>
      </c>
      <c r="R1474" s="6">
        <f t="shared" si="129"/>
        <v>0.36619266545493429</v>
      </c>
      <c r="S1474" s="6">
        <f t="shared" si="129"/>
        <v>0.27830642574575004</v>
      </c>
      <c r="T1474" s="6">
        <f t="shared" si="129"/>
        <v>0.35550090879931567</v>
      </c>
      <c r="U1474">
        <f t="shared" si="130"/>
        <v>1.0156716300104693</v>
      </c>
      <c r="V1474">
        <f t="shared" si="130"/>
        <v>1.0790379965936585</v>
      </c>
      <c r="W1474">
        <f t="shared" si="130"/>
        <v>0.86379974462842191</v>
      </c>
      <c r="X1474" t="s">
        <v>463</v>
      </c>
      <c r="Y1474" t="s">
        <v>464</v>
      </c>
      <c r="Z1474" t="s">
        <v>276</v>
      </c>
      <c r="AA1474" s="26" t="s">
        <v>90</v>
      </c>
      <c r="AB1474" s="26" t="s">
        <v>75</v>
      </c>
      <c r="AC1474" t="s">
        <v>628</v>
      </c>
      <c r="AD1474" s="26" t="s">
        <v>89</v>
      </c>
      <c r="AE1474" s="72" t="str">
        <f>VLOOKUP(AD1474,cs_lookup!$A$2:$B$54,2,FALSE)</f>
        <v>1</v>
      </c>
    </row>
    <row r="1475" spans="1:31" x14ac:dyDescent="0.25">
      <c r="A1475" s="21">
        <v>0.53386807740885078</v>
      </c>
      <c r="B1475" s="21">
        <v>0.23017240780293069</v>
      </c>
      <c r="C1475" s="21">
        <v>0.22324991588617626</v>
      </c>
      <c r="D1475" s="22">
        <f t="shared" si="128"/>
        <v>1.8731219234038836</v>
      </c>
      <c r="E1475" s="23">
        <f t="shared" si="128"/>
        <v>4.3445694014557175</v>
      </c>
      <c r="F1475" s="23">
        <f t="shared" si="128"/>
        <v>4.4792850023282824</v>
      </c>
      <c r="G1475" s="125">
        <v>3.5340314136125706E-2</v>
      </c>
      <c r="H1475" s="8">
        <f t="shared" si="131"/>
        <v>1.0353403141361257</v>
      </c>
      <c r="I1475" s="5">
        <f t="shared" si="132"/>
        <v>1.809184765462158</v>
      </c>
      <c r="J1475" s="5">
        <f t="shared" si="133"/>
        <v>4.1962718365514133</v>
      </c>
      <c r="K1475" s="5">
        <f t="shared" si="134"/>
        <v>4.3263890540819316</v>
      </c>
      <c r="L1475">
        <v>1.91</v>
      </c>
      <c r="M1475">
        <v>4</v>
      </c>
      <c r="N1475">
        <v>3.82</v>
      </c>
      <c r="O1475" s="5">
        <f t="shared" si="135"/>
        <v>1.9775</v>
      </c>
      <c r="P1475" s="5">
        <f t="shared" si="136"/>
        <v>4.1413612565445028</v>
      </c>
      <c r="Q1475" s="5">
        <f t="shared" si="137"/>
        <v>3.9550000000000001</v>
      </c>
      <c r="R1475" s="6">
        <f t="shared" si="129"/>
        <v>0.50568900126422245</v>
      </c>
      <c r="S1475" s="6">
        <f t="shared" si="129"/>
        <v>0.24146649810366624</v>
      </c>
      <c r="T1475" s="6">
        <f t="shared" si="129"/>
        <v>0.25284450063211122</v>
      </c>
      <c r="U1475">
        <f t="shared" si="130"/>
        <v>1.0557241230760024</v>
      </c>
      <c r="V1475">
        <f t="shared" si="130"/>
        <v>0.95322709200061884</v>
      </c>
      <c r="W1475">
        <f t="shared" si="130"/>
        <v>0.88295341732982713</v>
      </c>
      <c r="X1475" t="s">
        <v>458</v>
      </c>
      <c r="Y1475" t="s">
        <v>455</v>
      </c>
      <c r="Z1475" t="s">
        <v>276</v>
      </c>
      <c r="AA1475" s="26" t="s">
        <v>84</v>
      </c>
      <c r="AB1475" s="26" t="s">
        <v>86</v>
      </c>
      <c r="AC1475" t="s">
        <v>628</v>
      </c>
      <c r="AD1475" s="26" t="s">
        <v>86</v>
      </c>
      <c r="AE1475" s="72" t="str">
        <f>VLOOKUP(AD1475,cs_lookup!$A$2:$B$54,2,FALSE)</f>
        <v>1</v>
      </c>
    </row>
    <row r="1476" spans="1:31" x14ac:dyDescent="0.25">
      <c r="A1476" s="21">
        <v>0.40705274866844759</v>
      </c>
      <c r="B1476" s="21">
        <v>0.31409471813614726</v>
      </c>
      <c r="C1476" s="21">
        <v>0.2646034207133422</v>
      </c>
      <c r="D1476" s="22">
        <f t="shared" si="128"/>
        <v>2.4566840618843715</v>
      </c>
      <c r="E1476" s="23">
        <f t="shared" si="128"/>
        <v>3.1837529963383235</v>
      </c>
      <c r="F1476" s="23">
        <f t="shared" si="128"/>
        <v>3.7792406360587032</v>
      </c>
      <c r="G1476" s="125">
        <v>2.791675834600893E-2</v>
      </c>
      <c r="H1476" s="8">
        <f t="shared" si="131"/>
        <v>1.0279167583460089</v>
      </c>
      <c r="I1476" s="5">
        <f t="shared" si="132"/>
        <v>2.3899640140485214</v>
      </c>
      <c r="J1476" s="5">
        <f t="shared" si="133"/>
        <v>3.0972867895073608</v>
      </c>
      <c r="K1476" s="5">
        <f t="shared" si="134"/>
        <v>3.6766018312025284</v>
      </c>
      <c r="L1476">
        <v>2.74</v>
      </c>
      <c r="M1476">
        <v>3.27</v>
      </c>
      <c r="N1476">
        <v>2.8</v>
      </c>
      <c r="O1476" s="5">
        <f t="shared" si="135"/>
        <v>2.8164919178680647</v>
      </c>
      <c r="P1476" s="5">
        <f t="shared" si="136"/>
        <v>3.3612877997914494</v>
      </c>
      <c r="Q1476" s="5">
        <f t="shared" si="137"/>
        <v>2.8781669233688247</v>
      </c>
      <c r="R1476" s="6">
        <f t="shared" si="129"/>
        <v>0.35505161355369591</v>
      </c>
      <c r="S1476" s="6">
        <f t="shared" si="129"/>
        <v>0.29750502175447302</v>
      </c>
      <c r="T1476" s="6">
        <f t="shared" si="129"/>
        <v>0.34744336469183107</v>
      </c>
      <c r="U1476">
        <f t="shared" si="130"/>
        <v>1.1464607767706632</v>
      </c>
      <c r="V1476">
        <f t="shared" si="130"/>
        <v>1.0557627440499657</v>
      </c>
      <c r="W1476">
        <f t="shared" si="130"/>
        <v>0.76157281330738691</v>
      </c>
      <c r="X1476" t="s">
        <v>507</v>
      </c>
      <c r="Y1476" t="s">
        <v>473</v>
      </c>
      <c r="Z1476" t="s">
        <v>276</v>
      </c>
      <c r="AA1476" s="26" t="s">
        <v>90</v>
      </c>
      <c r="AB1476" s="26" t="s">
        <v>75</v>
      </c>
      <c r="AC1476" t="s">
        <v>628</v>
      </c>
      <c r="AD1476" s="26" t="s">
        <v>78</v>
      </c>
      <c r="AE1476" s="72" t="str">
        <f>VLOOKUP(AD1476,cs_lookup!$A$2:$B$54,2,FALSE)</f>
        <v>1</v>
      </c>
    </row>
    <row r="1477" spans="1:31" x14ac:dyDescent="0.25">
      <c r="A1477" s="21">
        <v>0.7874919852520007</v>
      </c>
      <c r="B1477" s="21">
        <v>0.16011178712383264</v>
      </c>
      <c r="C1477" s="21">
        <v>4.9027245515598034E-2</v>
      </c>
      <c r="D1477" s="22">
        <f t="shared" si="128"/>
        <v>1.2698541937287093</v>
      </c>
      <c r="E1477" s="23">
        <f t="shared" si="128"/>
        <v>6.245636364214624</v>
      </c>
      <c r="F1477" s="23">
        <f t="shared" si="128"/>
        <v>20.396822001387978</v>
      </c>
      <c r="G1477" s="125">
        <v>5.118204457344544E-2</v>
      </c>
      <c r="H1477" s="8">
        <f t="shared" si="131"/>
        <v>1.0511820445734454</v>
      </c>
      <c r="I1477" s="5">
        <f t="shared" si="132"/>
        <v>1.2080250041219054</v>
      </c>
      <c r="J1477" s="5">
        <f t="shared" si="133"/>
        <v>5.9415363841655164</v>
      </c>
      <c r="K1477" s="5">
        <f t="shared" si="134"/>
        <v>19.403700916204972</v>
      </c>
      <c r="L1477">
        <v>1.45</v>
      </c>
      <c r="M1477">
        <v>4.4800000000000004</v>
      </c>
      <c r="N1477">
        <v>7.23</v>
      </c>
      <c r="O1477" s="5">
        <f t="shared" si="135"/>
        <v>1.5242139646314958</v>
      </c>
      <c r="P1477" s="5">
        <f t="shared" si="136"/>
        <v>4.7092955596890365</v>
      </c>
      <c r="Q1477" s="5">
        <f t="shared" si="137"/>
        <v>7.600046182266011</v>
      </c>
      <c r="R1477" s="6">
        <f t="shared" si="129"/>
        <v>0.65607586808966589</v>
      </c>
      <c r="S1477" s="6">
        <f t="shared" si="129"/>
        <v>0.21234598409152131</v>
      </c>
      <c r="T1477" s="6">
        <f t="shared" si="129"/>
        <v>0.13157814781881266</v>
      </c>
      <c r="U1477">
        <f t="shared" si="130"/>
        <v>1.2003062809564795</v>
      </c>
      <c r="V1477">
        <f t="shared" si="130"/>
        <v>0.75401372815614132</v>
      </c>
      <c r="W1477">
        <f t="shared" si="130"/>
        <v>0.3726093301078392</v>
      </c>
      <c r="X1477" t="s">
        <v>379</v>
      </c>
      <c r="Y1477" t="s">
        <v>306</v>
      </c>
      <c r="Z1477" t="s">
        <v>275</v>
      </c>
      <c r="AA1477" s="26" t="s">
        <v>84</v>
      </c>
      <c r="AB1477" s="26" t="s">
        <v>94</v>
      </c>
      <c r="AC1477" t="s">
        <v>629</v>
      </c>
      <c r="AD1477" s="26" t="s">
        <v>89</v>
      </c>
      <c r="AE1477" s="72" t="str">
        <f>VLOOKUP(AD1477,cs_lookup!$A$2:$B$54,2,FALSE)</f>
        <v>1</v>
      </c>
    </row>
    <row r="1478" spans="1:31" x14ac:dyDescent="0.25">
      <c r="A1478" s="21">
        <v>0.30594912383202533</v>
      </c>
      <c r="B1478" s="21">
        <v>0.29705053110517665</v>
      </c>
      <c r="C1478" s="21">
        <v>0.36661807418655967</v>
      </c>
      <c r="D1478" s="22">
        <f t="shared" si="128"/>
        <v>3.2685172863872234</v>
      </c>
      <c r="E1478" s="23">
        <f t="shared" si="128"/>
        <v>3.3664306078817616</v>
      </c>
      <c r="F1478" s="23">
        <f t="shared" si="128"/>
        <v>2.7276342068480055</v>
      </c>
      <c r="G1478" s="125">
        <v>3.861772777185335E-2</v>
      </c>
      <c r="H1478" s="8">
        <f t="shared" si="131"/>
        <v>1.0386177277718533</v>
      </c>
      <c r="I1478" s="5">
        <f t="shared" si="132"/>
        <v>3.1469877694069153</v>
      </c>
      <c r="J1478" s="5">
        <f t="shared" si="133"/>
        <v>3.2412604925430699</v>
      </c>
      <c r="K1478" s="5">
        <f t="shared" si="134"/>
        <v>2.6262157229875127</v>
      </c>
      <c r="L1478">
        <v>1.26</v>
      </c>
      <c r="M1478">
        <v>6.11</v>
      </c>
      <c r="N1478">
        <v>12.3</v>
      </c>
      <c r="O1478" s="5">
        <f t="shared" si="135"/>
        <v>1.3086583369925353</v>
      </c>
      <c r="P1478" s="5">
        <f t="shared" si="136"/>
        <v>6.3459543166860239</v>
      </c>
      <c r="Q1478" s="5">
        <f t="shared" si="137"/>
        <v>12.774998051593798</v>
      </c>
      <c r="R1478" s="6">
        <f t="shared" si="129"/>
        <v>0.76414138949217891</v>
      </c>
      <c r="S1478" s="6">
        <f t="shared" si="129"/>
        <v>0.15758071207203689</v>
      </c>
      <c r="T1478" s="6">
        <f t="shared" si="129"/>
        <v>7.8277898435784171E-2</v>
      </c>
      <c r="U1478">
        <f t="shared" si="130"/>
        <v>0.40038287159834146</v>
      </c>
      <c r="V1478">
        <f t="shared" si="130"/>
        <v>1.885069100140772</v>
      </c>
      <c r="W1478">
        <f t="shared" si="130"/>
        <v>4.6835451834123702</v>
      </c>
      <c r="X1478" t="s">
        <v>387</v>
      </c>
      <c r="Y1478" t="s">
        <v>513</v>
      </c>
      <c r="Z1478" t="s">
        <v>279</v>
      </c>
      <c r="AA1478" s="26" t="s">
        <v>90</v>
      </c>
      <c r="AB1478" s="26" t="s">
        <v>75</v>
      </c>
      <c r="AC1478" t="s">
        <v>629</v>
      </c>
      <c r="AD1478" s="26" t="s">
        <v>73</v>
      </c>
      <c r="AE1478" s="72" t="str">
        <f>VLOOKUP(AD1478,cs_lookup!$A$2:$B$54,2,FALSE)</f>
        <v>X</v>
      </c>
    </row>
    <row r="1479" spans="1:31" x14ac:dyDescent="0.25">
      <c r="A1479" s="21">
        <v>0.11957689902519304</v>
      </c>
      <c r="B1479" s="21">
        <v>0.45627123610196441</v>
      </c>
      <c r="C1479" s="21">
        <v>0.40185885661583004</v>
      </c>
      <c r="D1479" s="22">
        <f t="shared" si="128"/>
        <v>8.3628193083457969</v>
      </c>
      <c r="E1479" s="23">
        <f t="shared" si="128"/>
        <v>2.1916788104883445</v>
      </c>
      <c r="F1479" s="23">
        <f t="shared" si="128"/>
        <v>2.4884358862245564</v>
      </c>
      <c r="G1479" s="125">
        <v>3.3296994439178551E-2</v>
      </c>
      <c r="H1479" s="8">
        <f t="shared" si="131"/>
        <v>1.0332969944391786</v>
      </c>
      <c r="I1479" s="5">
        <f t="shared" si="132"/>
        <v>8.0933355592355252</v>
      </c>
      <c r="J1479" s="5">
        <f t="shared" si="133"/>
        <v>2.1210540844337569</v>
      </c>
      <c r="K1479" s="5">
        <f t="shared" si="134"/>
        <v>2.4082484509452713</v>
      </c>
      <c r="L1479">
        <v>3.01</v>
      </c>
      <c r="M1479">
        <v>3.16</v>
      </c>
      <c r="N1479">
        <v>2.6</v>
      </c>
      <c r="O1479" s="5">
        <f t="shared" si="135"/>
        <v>3.1102239532619271</v>
      </c>
      <c r="P1479" s="5">
        <f t="shared" si="136"/>
        <v>3.2652185024278042</v>
      </c>
      <c r="Q1479" s="5">
        <f t="shared" si="137"/>
        <v>2.6865721855418645</v>
      </c>
      <c r="R1479" s="6">
        <f t="shared" si="129"/>
        <v>0.32152025546302682</v>
      </c>
      <c r="S1479" s="6">
        <f t="shared" si="129"/>
        <v>0.30625821802016162</v>
      </c>
      <c r="T1479" s="6">
        <f t="shared" si="129"/>
        <v>0.37222152651681173</v>
      </c>
      <c r="U1479">
        <f t="shared" si="130"/>
        <v>0.37191093560493821</v>
      </c>
      <c r="V1479">
        <f t="shared" si="130"/>
        <v>1.4898252822457394</v>
      </c>
      <c r="W1479">
        <f t="shared" si="130"/>
        <v>1.0796228266977452</v>
      </c>
      <c r="X1479" t="s">
        <v>480</v>
      </c>
      <c r="Y1479" t="s">
        <v>393</v>
      </c>
      <c r="Z1479" t="s">
        <v>279</v>
      </c>
      <c r="AA1479" s="26" t="s">
        <v>85</v>
      </c>
      <c r="AB1479" s="26" t="s">
        <v>76</v>
      </c>
      <c r="AC1479" t="s">
        <v>629</v>
      </c>
      <c r="AD1479" s="26" t="s">
        <v>73</v>
      </c>
      <c r="AE1479" s="72" t="str">
        <f>VLOOKUP(AD1479,cs_lookup!$A$2:$B$54,2,FALSE)</f>
        <v>X</v>
      </c>
    </row>
    <row r="1480" spans="1:31" x14ac:dyDescent="0.25">
      <c r="A1480" s="21">
        <v>0.17966276573482215</v>
      </c>
      <c r="B1480" s="21">
        <v>0.22045821974621579</v>
      </c>
      <c r="C1480" s="21">
        <v>0.52921592527269101</v>
      </c>
      <c r="D1480" s="22">
        <f t="shared" si="128"/>
        <v>5.5659835576391803</v>
      </c>
      <c r="E1480" s="23">
        <f t="shared" si="128"/>
        <v>4.5360068730989793</v>
      </c>
      <c r="F1480" s="23">
        <f t="shared" si="128"/>
        <v>1.8895878832155824</v>
      </c>
      <c r="G1480" s="125">
        <v>4.0014751982297758E-2</v>
      </c>
      <c r="H1480" s="8">
        <f t="shared" si="131"/>
        <v>1.0400147519822978</v>
      </c>
      <c r="I1480" s="5">
        <f t="shared" si="132"/>
        <v>5.3518313533824946</v>
      </c>
      <c r="J1480" s="5">
        <f t="shared" si="133"/>
        <v>4.3614832043999581</v>
      </c>
      <c r="K1480" s="5">
        <f t="shared" si="134"/>
        <v>1.8168856543755501</v>
      </c>
      <c r="L1480">
        <v>2.5499999999999998</v>
      </c>
      <c r="M1480">
        <v>3.3</v>
      </c>
      <c r="N1480">
        <v>2.9</v>
      </c>
      <c r="O1480" s="5">
        <f t="shared" si="135"/>
        <v>2.6520376175548592</v>
      </c>
      <c r="P1480" s="5">
        <f t="shared" si="136"/>
        <v>3.4320486815415823</v>
      </c>
      <c r="Q1480" s="5">
        <f t="shared" si="137"/>
        <v>3.0160427807486636</v>
      </c>
      <c r="R1480" s="6">
        <f t="shared" si="129"/>
        <v>0.37706855791962168</v>
      </c>
      <c r="S1480" s="6">
        <f t="shared" si="129"/>
        <v>0.29137115839243499</v>
      </c>
      <c r="T1480" s="6">
        <f t="shared" si="129"/>
        <v>0.33156028368794321</v>
      </c>
      <c r="U1480">
        <f t="shared" si="130"/>
        <v>0.47647241320269451</v>
      </c>
      <c r="V1480">
        <f t="shared" si="130"/>
        <v>0.75662334241500429</v>
      </c>
      <c r="W1480">
        <f t="shared" si="130"/>
        <v>1.5961378708759237</v>
      </c>
      <c r="X1480" t="s">
        <v>404</v>
      </c>
      <c r="Y1480" t="s">
        <v>328</v>
      </c>
      <c r="Z1480" t="s">
        <v>281</v>
      </c>
      <c r="AA1480" s="26" t="s">
        <v>85</v>
      </c>
      <c r="AB1480" s="26" t="s">
        <v>79</v>
      </c>
      <c r="AC1480" t="s">
        <v>629</v>
      </c>
      <c r="AD1480" s="26" t="s">
        <v>78</v>
      </c>
      <c r="AE1480" s="72" t="str">
        <f>VLOOKUP(AD1480,cs_lookup!$A$2:$B$54,2,FALSE)</f>
        <v>1</v>
      </c>
    </row>
    <row r="1481" spans="1:31" x14ac:dyDescent="0.25">
      <c r="A1481" s="21">
        <v>0.64161586278443972</v>
      </c>
      <c r="B1481" s="21">
        <v>0.25063129596741607</v>
      </c>
      <c r="C1481" s="21">
        <v>0.10564096816956943</v>
      </c>
      <c r="D1481" s="22">
        <f t="shared" si="128"/>
        <v>1.558564957637222</v>
      </c>
      <c r="E1481" s="23">
        <f t="shared" si="128"/>
        <v>3.9899247064899965</v>
      </c>
      <c r="F1481" s="23">
        <f t="shared" si="128"/>
        <v>9.4660245672384562</v>
      </c>
      <c r="G1481" s="125">
        <v>3.8896311849165421E-2</v>
      </c>
      <c r="H1481" s="8">
        <f t="shared" si="131"/>
        <v>1.0388963118491654</v>
      </c>
      <c r="I1481" s="5">
        <f t="shared" si="132"/>
        <v>1.5002122347157836</v>
      </c>
      <c r="J1481" s="5">
        <f t="shared" si="133"/>
        <v>3.8405417951558607</v>
      </c>
      <c r="K1481" s="5">
        <f t="shared" si="134"/>
        <v>9.1116162982517199</v>
      </c>
      <c r="L1481">
        <v>2.79</v>
      </c>
      <c r="M1481">
        <v>3.38</v>
      </c>
      <c r="N1481">
        <v>2.6</v>
      </c>
      <c r="O1481" s="5">
        <f t="shared" si="135"/>
        <v>2.8985207100591714</v>
      </c>
      <c r="P1481" s="5">
        <f t="shared" si="136"/>
        <v>3.5114695340501791</v>
      </c>
      <c r="Q1481" s="5">
        <f t="shared" si="137"/>
        <v>2.70113041080783</v>
      </c>
      <c r="R1481" s="6">
        <f t="shared" si="129"/>
        <v>0.34500357252220071</v>
      </c>
      <c r="S1481" s="6">
        <f t="shared" si="129"/>
        <v>0.28478105542513016</v>
      </c>
      <c r="T1481" s="6">
        <f t="shared" si="129"/>
        <v>0.37021537205266919</v>
      </c>
      <c r="U1481">
        <f t="shared" si="130"/>
        <v>1.8597368661831823</v>
      </c>
      <c r="V1481">
        <f t="shared" si="130"/>
        <v>0.88008416006909496</v>
      </c>
      <c r="W1481">
        <f t="shared" si="130"/>
        <v>0.28535003175000595</v>
      </c>
      <c r="X1481" t="s">
        <v>292</v>
      </c>
      <c r="Y1481" t="s">
        <v>491</v>
      </c>
      <c r="Z1481" t="s">
        <v>270</v>
      </c>
      <c r="AA1481" s="26" t="s">
        <v>84</v>
      </c>
      <c r="AB1481" s="26" t="s">
        <v>94</v>
      </c>
      <c r="AC1481" t="s">
        <v>629</v>
      </c>
      <c r="AD1481" s="26" t="s">
        <v>204</v>
      </c>
      <c r="AE1481" s="72" t="str">
        <f>VLOOKUP(AD1481,cs_lookup!$A$2:$B$54,2,FALSE)</f>
        <v>1</v>
      </c>
    </row>
    <row r="1482" spans="1:31" x14ac:dyDescent="0.25">
      <c r="A1482" s="21">
        <v>0.41246026867784213</v>
      </c>
      <c r="B1482" s="21">
        <v>0.35528844075737309</v>
      </c>
      <c r="C1482" s="21">
        <v>0.22407174772964025</v>
      </c>
      <c r="D1482" s="22">
        <f t="shared" si="128"/>
        <v>2.4244759457814928</v>
      </c>
      <c r="E1482" s="23">
        <f t="shared" si="128"/>
        <v>2.8146145083366254</v>
      </c>
      <c r="F1482" s="23">
        <f t="shared" si="128"/>
        <v>4.462856250876289</v>
      </c>
      <c r="G1482" s="125">
        <v>3.8901707955270481E-2</v>
      </c>
      <c r="H1482" s="8">
        <f t="shared" si="131"/>
        <v>1.0389017079552705</v>
      </c>
      <c r="I1482" s="5">
        <f t="shared" si="132"/>
        <v>2.3336913658109779</v>
      </c>
      <c r="J1482" s="5">
        <f t="shared" si="133"/>
        <v>2.7092211773106523</v>
      </c>
      <c r="K1482" s="5">
        <f t="shared" si="134"/>
        <v>4.2957444546509835</v>
      </c>
      <c r="L1482">
        <v>2.4700000000000002</v>
      </c>
      <c r="M1482">
        <v>3.2</v>
      </c>
      <c r="N1482">
        <v>3.11</v>
      </c>
      <c r="O1482" s="5">
        <f t="shared" si="135"/>
        <v>2.5660872186495185</v>
      </c>
      <c r="P1482" s="5">
        <f t="shared" si="136"/>
        <v>3.3244854654568656</v>
      </c>
      <c r="Q1482" s="5">
        <f t="shared" si="137"/>
        <v>3.2309843117408912</v>
      </c>
      <c r="R1482" s="6">
        <f t="shared" si="129"/>
        <v>0.38969836751156123</v>
      </c>
      <c r="S1482" s="6">
        <f t="shared" si="129"/>
        <v>0.30079842742298635</v>
      </c>
      <c r="T1482" s="6">
        <f t="shared" si="129"/>
        <v>0.3095032050654522</v>
      </c>
      <c r="U1482">
        <f t="shared" si="130"/>
        <v>1.058409023654957</v>
      </c>
      <c r="V1482">
        <f t="shared" si="130"/>
        <v>1.1811512573427196</v>
      </c>
      <c r="W1482">
        <f t="shared" si="130"/>
        <v>0.72397230161883042</v>
      </c>
      <c r="X1482" t="s">
        <v>346</v>
      </c>
      <c r="Y1482" t="s">
        <v>294</v>
      </c>
      <c r="Z1482" t="s">
        <v>270</v>
      </c>
      <c r="AA1482" s="26" t="s">
        <v>90</v>
      </c>
      <c r="AB1482" s="26" t="s">
        <v>75</v>
      </c>
      <c r="AC1482" t="s">
        <v>629</v>
      </c>
      <c r="AD1482" s="26" t="s">
        <v>75</v>
      </c>
      <c r="AE1482" s="72" t="str">
        <f>VLOOKUP(AD1482,cs_lookup!$A$2:$B$54,2,FALSE)</f>
        <v>X</v>
      </c>
    </row>
    <row r="1483" spans="1:31" x14ac:dyDescent="0.25">
      <c r="A1483" s="21">
        <v>0.28364988209648717</v>
      </c>
      <c r="B1483" s="21">
        <v>0.50962400454167267</v>
      </c>
      <c r="C1483" s="21">
        <v>0.20319901538216475</v>
      </c>
      <c r="D1483" s="22">
        <f t="shared" si="128"/>
        <v>3.5254729972347989</v>
      </c>
      <c r="E1483" s="23">
        <f t="shared" si="128"/>
        <v>1.962230960645867</v>
      </c>
      <c r="F1483" s="23">
        <f t="shared" si="128"/>
        <v>4.921283688896124</v>
      </c>
      <c r="G1483" s="125">
        <v>4.4572175275835679E-2</v>
      </c>
      <c r="H1483" s="8">
        <f t="shared" si="131"/>
        <v>1.0445721752758357</v>
      </c>
      <c r="I1483" s="5">
        <f t="shared" si="132"/>
        <v>3.3750401175522815</v>
      </c>
      <c r="J1483" s="5">
        <f t="shared" si="133"/>
        <v>1.8785020385285576</v>
      </c>
      <c r="K1483" s="5">
        <f t="shared" si="134"/>
        <v>4.7112911921060716</v>
      </c>
      <c r="L1483">
        <v>2.17</v>
      </c>
      <c r="M1483">
        <v>3.08</v>
      </c>
      <c r="N1483">
        <v>3.86</v>
      </c>
      <c r="O1483" s="5">
        <f t="shared" si="135"/>
        <v>2.2667216203485632</v>
      </c>
      <c r="P1483" s="5">
        <f t="shared" si="136"/>
        <v>3.217282299849574</v>
      </c>
      <c r="Q1483" s="5">
        <f t="shared" si="137"/>
        <v>4.0320485965647253</v>
      </c>
      <c r="R1483" s="6">
        <f t="shared" si="129"/>
        <v>0.44116577484544656</v>
      </c>
      <c r="S1483" s="6">
        <f t="shared" si="129"/>
        <v>0.31082134136838274</v>
      </c>
      <c r="T1483" s="6">
        <f t="shared" si="129"/>
        <v>0.24801288378617073</v>
      </c>
      <c r="U1483">
        <f t="shared" si="130"/>
        <v>0.64295532035742842</v>
      </c>
      <c r="V1483">
        <f t="shared" si="130"/>
        <v>1.6396042893903822</v>
      </c>
      <c r="W1483">
        <f t="shared" si="130"/>
        <v>0.81930830479499139</v>
      </c>
      <c r="X1483" t="s">
        <v>351</v>
      </c>
      <c r="Y1483" t="s">
        <v>492</v>
      </c>
      <c r="Z1483" t="s">
        <v>273</v>
      </c>
      <c r="AA1483" s="26" t="s">
        <v>90</v>
      </c>
      <c r="AB1483" s="26" t="s">
        <v>73</v>
      </c>
      <c r="AC1483" t="s">
        <v>629</v>
      </c>
      <c r="AD1483" s="26" t="s">
        <v>73</v>
      </c>
      <c r="AE1483" s="72" t="str">
        <f>VLOOKUP(AD1483,cs_lookup!$A$2:$B$54,2,FALSE)</f>
        <v>X</v>
      </c>
    </row>
    <row r="1484" spans="1:31" x14ac:dyDescent="0.25">
      <c r="A1484" s="21">
        <v>0.83925569109970466</v>
      </c>
      <c r="B1484" s="21">
        <v>0.1112280808117118</v>
      </c>
      <c r="C1484" s="21">
        <v>3.3783354929487801E-2</v>
      </c>
      <c r="D1484" s="22">
        <f t="shared" si="128"/>
        <v>1.1915319855497992</v>
      </c>
      <c r="E1484" s="23">
        <f t="shared" si="128"/>
        <v>8.99053541787538</v>
      </c>
      <c r="F1484" s="23">
        <f t="shared" si="128"/>
        <v>29.600375749749769</v>
      </c>
      <c r="G1484" s="125">
        <v>5.2795151085931691E-2</v>
      </c>
      <c r="H1484" s="8">
        <f t="shared" si="131"/>
        <v>1.0527951510859317</v>
      </c>
      <c r="I1484" s="5">
        <f t="shared" si="132"/>
        <v>1.1317795150564325</v>
      </c>
      <c r="J1484" s="5">
        <f t="shared" si="133"/>
        <v>8.539681635693201</v>
      </c>
      <c r="K1484" s="5">
        <f t="shared" si="134"/>
        <v>28.115987919604045</v>
      </c>
      <c r="L1484">
        <v>1.43</v>
      </c>
      <c r="M1484">
        <v>4.3499999999999996</v>
      </c>
      <c r="N1484">
        <v>8.09</v>
      </c>
      <c r="O1484" s="5">
        <f t="shared" si="135"/>
        <v>1.5054970660528824</v>
      </c>
      <c r="P1484" s="5">
        <f t="shared" si="136"/>
        <v>4.5796589072238021</v>
      </c>
      <c r="Q1484" s="5">
        <f t="shared" si="137"/>
        <v>8.5171127722851878</v>
      </c>
      <c r="R1484" s="6">
        <f t="shared" si="129"/>
        <v>0.66423244690991234</v>
      </c>
      <c r="S1484" s="6">
        <f t="shared" si="129"/>
        <v>0.21835687335199422</v>
      </c>
      <c r="T1484" s="6">
        <f t="shared" si="129"/>
        <v>0.11741067973809328</v>
      </c>
      <c r="U1484">
        <f t="shared" si="130"/>
        <v>1.2634969806187892</v>
      </c>
      <c r="V1484">
        <f t="shared" si="130"/>
        <v>0.50938667102276491</v>
      </c>
      <c r="W1484">
        <f t="shared" si="130"/>
        <v>0.28773664376058428</v>
      </c>
      <c r="X1484" t="s">
        <v>428</v>
      </c>
      <c r="Y1484" t="s">
        <v>352</v>
      </c>
      <c r="Z1484" t="s">
        <v>273</v>
      </c>
      <c r="AA1484" s="26" t="s">
        <v>84</v>
      </c>
      <c r="AB1484" s="26" t="s">
        <v>100</v>
      </c>
      <c r="AC1484" t="s">
        <v>629</v>
      </c>
      <c r="AD1484" s="26" t="s">
        <v>164</v>
      </c>
      <c r="AE1484" s="72" t="str">
        <f>VLOOKUP(AD1484,cs_lookup!$A$2:$B$54,2,FALSE)</f>
        <v>1</v>
      </c>
    </row>
    <row r="1485" spans="1:31" x14ac:dyDescent="0.25">
      <c r="A1485" s="21">
        <v>0.35917162020787191</v>
      </c>
      <c r="B1485" s="21">
        <v>0.26153375106893545</v>
      </c>
      <c r="C1485" s="21">
        <v>0.35028557846133346</v>
      </c>
      <c r="D1485" s="22">
        <f t="shared" si="128"/>
        <v>2.7841843390111007</v>
      </c>
      <c r="E1485" s="23">
        <f t="shared" si="128"/>
        <v>3.8235982771356287</v>
      </c>
      <c r="F1485" s="23">
        <f t="shared" si="128"/>
        <v>2.8548135050052759</v>
      </c>
      <c r="G1485" s="125">
        <v>3.5000517867183056E-2</v>
      </c>
      <c r="H1485" s="8">
        <f t="shared" si="131"/>
        <v>1.0350005178671831</v>
      </c>
      <c r="I1485" s="5">
        <f t="shared" si="132"/>
        <v>2.6900318318182546</v>
      </c>
      <c r="J1485" s="5">
        <f t="shared" si="133"/>
        <v>3.6942960038463419</v>
      </c>
      <c r="K1485" s="5">
        <f t="shared" si="134"/>
        <v>2.7582725377646828</v>
      </c>
      <c r="L1485">
        <v>1.94</v>
      </c>
      <c r="M1485">
        <v>3.81</v>
      </c>
      <c r="N1485">
        <v>3.89</v>
      </c>
      <c r="O1485" s="5">
        <f t="shared" si="135"/>
        <v>2.0079010046623349</v>
      </c>
      <c r="P1485" s="5">
        <f t="shared" si="136"/>
        <v>3.9433519730739675</v>
      </c>
      <c r="Q1485" s="5">
        <f t="shared" si="137"/>
        <v>4.0261520145033423</v>
      </c>
      <c r="R1485" s="6">
        <f t="shared" si="129"/>
        <v>0.49803252136335685</v>
      </c>
      <c r="S1485" s="6">
        <f t="shared" si="129"/>
        <v>0.25359136258396647</v>
      </c>
      <c r="T1485" s="6">
        <f t="shared" si="129"/>
        <v>0.24837611605267665</v>
      </c>
      <c r="U1485">
        <f t="shared" si="130"/>
        <v>0.72118105706158475</v>
      </c>
      <c r="V1485">
        <f t="shared" si="130"/>
        <v>1.0313196333031225</v>
      </c>
      <c r="W1485">
        <f t="shared" si="130"/>
        <v>1.4103029873735662</v>
      </c>
      <c r="X1485" t="s">
        <v>436</v>
      </c>
      <c r="Y1485" t="s">
        <v>438</v>
      </c>
      <c r="Z1485" t="s">
        <v>269</v>
      </c>
      <c r="AA1485" s="26" t="s">
        <v>90</v>
      </c>
      <c r="AB1485" s="26" t="s">
        <v>75</v>
      </c>
      <c r="AC1485" t="s">
        <v>629</v>
      </c>
      <c r="AD1485" s="26" t="s">
        <v>87</v>
      </c>
      <c r="AE1485" s="72" t="str">
        <f>VLOOKUP(AD1485,cs_lookup!$A$2:$B$54,2,FALSE)</f>
        <v>2</v>
      </c>
    </row>
    <row r="1486" spans="1:31" x14ac:dyDescent="0.25">
      <c r="A1486" s="21">
        <v>0.33382869218893252</v>
      </c>
      <c r="B1486" s="21">
        <v>0.22457071921299668</v>
      </c>
      <c r="C1486" s="21">
        <v>0.40484299307331567</v>
      </c>
      <c r="D1486" s="22">
        <f t="shared" si="128"/>
        <v>2.9955483857392449</v>
      </c>
      <c r="E1486" s="23">
        <f t="shared" si="128"/>
        <v>4.452940274246254</v>
      </c>
      <c r="F1486" s="23">
        <f t="shared" si="128"/>
        <v>2.4700933870897042</v>
      </c>
      <c r="G1486" s="125">
        <v>3.3569840093190528E-2</v>
      </c>
      <c r="H1486" s="8">
        <f t="shared" si="131"/>
        <v>1.0335698400931905</v>
      </c>
      <c r="I1486" s="5">
        <f t="shared" si="132"/>
        <v>2.8982544473909524</v>
      </c>
      <c r="J1486" s="5">
        <f t="shared" si="133"/>
        <v>4.3083109641093635</v>
      </c>
      <c r="K1486" s="5">
        <f t="shared" si="134"/>
        <v>2.3898659686770576</v>
      </c>
      <c r="L1486">
        <v>2.66</v>
      </c>
      <c r="M1486">
        <v>3.55</v>
      </c>
      <c r="N1486">
        <v>2.66</v>
      </c>
      <c r="O1486" s="5">
        <f t="shared" si="135"/>
        <v>2.7492957746478868</v>
      </c>
      <c r="P1486" s="5">
        <f t="shared" si="136"/>
        <v>3.669172932330826</v>
      </c>
      <c r="Q1486" s="5">
        <f t="shared" si="137"/>
        <v>2.7492957746478868</v>
      </c>
      <c r="R1486" s="6">
        <f t="shared" si="129"/>
        <v>0.3637295081967214</v>
      </c>
      <c r="S1486" s="6">
        <f t="shared" si="129"/>
        <v>0.27254098360655749</v>
      </c>
      <c r="T1486" s="6">
        <f t="shared" si="129"/>
        <v>0.3637295081967214</v>
      </c>
      <c r="U1486">
        <f t="shared" si="130"/>
        <v>0.91779381289126216</v>
      </c>
      <c r="V1486">
        <f t="shared" si="130"/>
        <v>0.82398880433039356</v>
      </c>
      <c r="W1486">
        <f t="shared" si="130"/>
        <v>1.1130331302522705</v>
      </c>
      <c r="X1486" t="s">
        <v>437</v>
      </c>
      <c r="Y1486" t="s">
        <v>440</v>
      </c>
      <c r="Z1486" t="s">
        <v>269</v>
      </c>
      <c r="AA1486" s="26" t="s">
        <v>90</v>
      </c>
      <c r="AB1486" s="26" t="s">
        <v>74</v>
      </c>
      <c r="AC1486" t="s">
        <v>629</v>
      </c>
      <c r="AD1486" s="26" t="s">
        <v>164</v>
      </c>
      <c r="AE1486" s="72" t="str">
        <f>VLOOKUP(AD1486,cs_lookup!$A$2:$B$54,2,FALSE)</f>
        <v>1</v>
      </c>
    </row>
    <row r="1487" spans="1:31" x14ac:dyDescent="0.25">
      <c r="A1487" s="21">
        <v>0.24046296355580923</v>
      </c>
      <c r="B1487" s="21">
        <v>0.25849683749956814</v>
      </c>
      <c r="C1487" s="21">
        <v>0.45145161537400919</v>
      </c>
      <c r="D1487" s="22">
        <f t="shared" si="128"/>
        <v>4.15864457965856</v>
      </c>
      <c r="E1487" s="23">
        <f t="shared" si="128"/>
        <v>3.8685192812143034</v>
      </c>
      <c r="F1487" s="23">
        <f t="shared" si="128"/>
        <v>2.2150768010244928</v>
      </c>
      <c r="G1487" s="125">
        <v>3.2552866283355186E-2</v>
      </c>
      <c r="H1487" s="8">
        <f t="shared" si="131"/>
        <v>1.0325528662833552</v>
      </c>
      <c r="I1487" s="5">
        <f t="shared" si="132"/>
        <v>4.0275367155073463</v>
      </c>
      <c r="J1487" s="5">
        <f t="shared" si="133"/>
        <v>3.7465580771074021</v>
      </c>
      <c r="K1487" s="5">
        <f t="shared" si="134"/>
        <v>2.1452429927366325</v>
      </c>
      <c r="L1487">
        <v>2.67</v>
      </c>
      <c r="M1487">
        <v>3.46</v>
      </c>
      <c r="N1487">
        <v>2.71</v>
      </c>
      <c r="O1487" s="5">
        <f t="shared" si="135"/>
        <v>2.7569161529765585</v>
      </c>
      <c r="P1487" s="5">
        <f t="shared" si="136"/>
        <v>3.572632917340409</v>
      </c>
      <c r="Q1487" s="5">
        <f t="shared" si="137"/>
        <v>2.7982182676278926</v>
      </c>
      <c r="R1487" s="6">
        <f t="shared" si="129"/>
        <v>0.36272412525869907</v>
      </c>
      <c r="S1487" s="6">
        <f t="shared" si="129"/>
        <v>0.27990561111003659</v>
      </c>
      <c r="T1487" s="6">
        <f t="shared" si="129"/>
        <v>0.3573702636312644</v>
      </c>
      <c r="U1487">
        <f t="shared" si="130"/>
        <v>0.66293622841962385</v>
      </c>
      <c r="V1487">
        <f t="shared" si="130"/>
        <v>0.92351431067935175</v>
      </c>
      <c r="W1487">
        <f t="shared" si="130"/>
        <v>1.2632601570896735</v>
      </c>
      <c r="X1487" t="s">
        <v>470</v>
      </c>
      <c r="Y1487" t="s">
        <v>509</v>
      </c>
      <c r="Z1487" t="s">
        <v>276</v>
      </c>
      <c r="AA1487" s="26" t="s">
        <v>85</v>
      </c>
      <c r="AB1487" s="26" t="s">
        <v>79</v>
      </c>
      <c r="AC1487" t="s">
        <v>629</v>
      </c>
      <c r="AD1487" s="26" t="s">
        <v>86</v>
      </c>
      <c r="AE1487" s="72" t="str">
        <f>VLOOKUP(AD1487,cs_lookup!$A$2:$B$54,2,FALSE)</f>
        <v>1</v>
      </c>
    </row>
    <row r="1488" spans="1:31" x14ac:dyDescent="0.25">
      <c r="A1488" s="124">
        <v>0.17653588462013917</v>
      </c>
      <c r="B1488" s="124">
        <v>0.4637399811400123</v>
      </c>
      <c r="C1488" s="124">
        <v>0.34444027283953915</v>
      </c>
      <c r="D1488" s="120">
        <f t="shared" si="128"/>
        <v>5.6645707027313374</v>
      </c>
      <c r="E1488" s="121">
        <f t="shared" si="128"/>
        <v>2.1563808182803204</v>
      </c>
      <c r="F1488" s="121">
        <f t="shared" si="128"/>
        <v>2.9032609681675048</v>
      </c>
      <c r="G1488" s="129">
        <v>3.9222817155715184E-2</v>
      </c>
      <c r="H1488" s="122">
        <f t="shared" si="131"/>
        <v>1.0392228171557152</v>
      </c>
      <c r="I1488" s="122">
        <f t="shared" si="132"/>
        <v>5.4507759156355871</v>
      </c>
      <c r="J1488" s="122">
        <f t="shared" si="133"/>
        <v>2.0749937190391887</v>
      </c>
      <c r="K1488" s="122">
        <f t="shared" si="134"/>
        <v>2.7936847808187468</v>
      </c>
      <c r="L1488" s="97">
        <v>2.63</v>
      </c>
      <c r="M1488" s="97">
        <v>3.05</v>
      </c>
      <c r="N1488" s="97">
        <v>3.02</v>
      </c>
      <c r="O1488" s="122">
        <f t="shared" si="135"/>
        <v>2.7331560091195306</v>
      </c>
      <c r="P1488" s="122">
        <f t="shared" si="136"/>
        <v>3.1696295923249309</v>
      </c>
      <c r="Q1488" s="122">
        <f t="shared" si="137"/>
        <v>3.1384529078102599</v>
      </c>
      <c r="R1488" s="123">
        <f t="shared" si="129"/>
        <v>0.36587739472732983</v>
      </c>
      <c r="S1488" s="123">
        <f t="shared" si="129"/>
        <v>0.31549427807635327</v>
      </c>
      <c r="T1488" s="123">
        <f t="shared" si="129"/>
        <v>0.31862832719631701</v>
      </c>
      <c r="U1488" s="97">
        <f t="shared" si="130"/>
        <v>0.48250011387476549</v>
      </c>
      <c r="V1488" s="97">
        <f t="shared" si="130"/>
        <v>1.4698839673655884</v>
      </c>
      <c r="W1488" s="97">
        <f t="shared" si="130"/>
        <v>1.081009575860211</v>
      </c>
      <c r="X1488" s="97" t="s">
        <v>388</v>
      </c>
      <c r="Y1488" s="97" t="s">
        <v>514</v>
      </c>
      <c r="Z1488" s="97" t="s">
        <v>279</v>
      </c>
      <c r="AA1488" s="117" t="s">
        <v>85</v>
      </c>
      <c r="AB1488" s="117" t="s">
        <v>76</v>
      </c>
      <c r="AC1488" s="97" t="s">
        <v>630</v>
      </c>
      <c r="AD1488" s="117" t="s">
        <v>78</v>
      </c>
      <c r="AE1488" s="72" t="str">
        <f>VLOOKUP(AD1488,cs_lookup!$A$2:$B$54,2,FALSE)</f>
        <v>1</v>
      </c>
    </row>
    <row r="1489" spans="1:31" x14ac:dyDescent="0.25">
      <c r="A1489" s="21">
        <v>0.26009394113684575</v>
      </c>
      <c r="B1489" s="21">
        <v>0.26504173743474152</v>
      </c>
      <c r="C1489" s="21">
        <v>0.43032311824490294</v>
      </c>
      <c r="D1489" s="22">
        <f t="shared" ref="D1489:F1523" si="138">(100%/A1489)</f>
        <v>3.8447646862864073</v>
      </c>
      <c r="E1489" s="23">
        <f t="shared" si="138"/>
        <v>3.7729906605604699</v>
      </c>
      <c r="F1489" s="23">
        <f t="shared" si="138"/>
        <v>2.3238351778044284</v>
      </c>
      <c r="G1489" s="125">
        <v>3.3871450791718605E-2</v>
      </c>
      <c r="H1489" s="8">
        <f t="shared" si="131"/>
        <v>1.0338714507917186</v>
      </c>
      <c r="I1489" s="5">
        <f t="shared" si="132"/>
        <v>3.7188034192666422</v>
      </c>
      <c r="J1489" s="5">
        <f t="shared" si="133"/>
        <v>3.6493808371158591</v>
      </c>
      <c r="K1489" s="5">
        <f t="shared" si="134"/>
        <v>2.247702241922708</v>
      </c>
      <c r="L1489">
        <v>2.52</v>
      </c>
      <c r="M1489">
        <v>3.18</v>
      </c>
      <c r="N1489">
        <v>3.1</v>
      </c>
      <c r="O1489" s="5">
        <f t="shared" si="135"/>
        <v>2.6053560559951308</v>
      </c>
      <c r="P1489" s="5">
        <f t="shared" si="136"/>
        <v>3.2877112135176652</v>
      </c>
      <c r="Q1489" s="5">
        <f t="shared" si="137"/>
        <v>3.2050014974543277</v>
      </c>
      <c r="R1489" s="6">
        <f t="shared" ref="R1489:T1523" si="139">(1/O1489)</f>
        <v>0.38382469747231696</v>
      </c>
      <c r="S1489" s="6">
        <f t="shared" si="139"/>
        <v>0.30416296780825119</v>
      </c>
      <c r="T1489" s="6">
        <f t="shared" si="139"/>
        <v>0.31201233471943185</v>
      </c>
      <c r="U1489">
        <f t="shared" ref="U1489:W1523" si="140">(L1489/I1489)</f>
        <v>0.67763732466852222</v>
      </c>
      <c r="V1489">
        <f t="shared" si="140"/>
        <v>0.87138069221440451</v>
      </c>
      <c r="W1489">
        <f t="shared" si="140"/>
        <v>1.3791862383641296</v>
      </c>
      <c r="X1489" t="s">
        <v>301</v>
      </c>
      <c r="Y1489" t="s">
        <v>377</v>
      </c>
      <c r="Z1489" t="s">
        <v>275</v>
      </c>
      <c r="AA1489" s="26" t="s">
        <v>90</v>
      </c>
      <c r="AB1489" s="26" t="s">
        <v>75</v>
      </c>
      <c r="AC1489" t="s">
        <v>630</v>
      </c>
      <c r="AD1489" s="26" t="s">
        <v>75</v>
      </c>
      <c r="AE1489" s="72" t="str">
        <f>VLOOKUP(AD1489,cs_lookup!$A$2:$B$54,2,FALSE)</f>
        <v>X</v>
      </c>
    </row>
    <row r="1490" spans="1:31" x14ac:dyDescent="0.25">
      <c r="A1490" s="21">
        <v>0.21482719850593474</v>
      </c>
      <c r="B1490" s="21">
        <v>0.33127266191645782</v>
      </c>
      <c r="C1490" s="21">
        <v>0.41735934816066522</v>
      </c>
      <c r="D1490" s="22">
        <f t="shared" si="138"/>
        <v>4.6549040668720281</v>
      </c>
      <c r="E1490" s="23">
        <f t="shared" si="138"/>
        <v>3.01866140784109</v>
      </c>
      <c r="F1490" s="23">
        <f t="shared" si="138"/>
        <v>2.3960167764471478</v>
      </c>
      <c r="G1490" s="125">
        <v>3.2118688790648386E-2</v>
      </c>
      <c r="H1490" s="8">
        <f t="shared" si="131"/>
        <v>1.0321186887906484</v>
      </c>
      <c r="I1490" s="5">
        <f t="shared" si="132"/>
        <v>4.5100472624192678</v>
      </c>
      <c r="J1490" s="5">
        <f t="shared" si="133"/>
        <v>2.92472313564839</v>
      </c>
      <c r="K1490" s="5">
        <f t="shared" si="134"/>
        <v>2.3214546955395243</v>
      </c>
      <c r="L1490">
        <v>2.39</v>
      </c>
      <c r="M1490">
        <v>2.97</v>
      </c>
      <c r="N1490">
        <v>3.61</v>
      </c>
      <c r="O1490" s="5">
        <f t="shared" si="135"/>
        <v>2.4667636662096499</v>
      </c>
      <c r="P1490" s="5">
        <f t="shared" si="136"/>
        <v>3.0653925057082261</v>
      </c>
      <c r="Q1490" s="5">
        <f t="shared" si="137"/>
        <v>3.7259484665342404</v>
      </c>
      <c r="R1490" s="6">
        <f t="shared" si="139"/>
        <v>0.40538946381376212</v>
      </c>
      <c r="S1490" s="6">
        <f t="shared" si="139"/>
        <v>0.32622249781646173</v>
      </c>
      <c r="T1490" s="6">
        <f t="shared" si="139"/>
        <v>0.26838803836977604</v>
      </c>
      <c r="U1490">
        <f t="shared" si="140"/>
        <v>0.52992792778804776</v>
      </c>
      <c r="V1490">
        <f t="shared" si="140"/>
        <v>1.0154807351847246</v>
      </c>
      <c r="W1490">
        <f t="shared" si="140"/>
        <v>1.5550594232729609</v>
      </c>
      <c r="X1490" t="s">
        <v>380</v>
      </c>
      <c r="Y1490" t="s">
        <v>308</v>
      </c>
      <c r="Z1490" t="s">
        <v>275</v>
      </c>
      <c r="AA1490" s="26" t="s">
        <v>90</v>
      </c>
      <c r="AB1490" s="26" t="s">
        <v>75</v>
      </c>
      <c r="AC1490" t="s">
        <v>630</v>
      </c>
      <c r="AD1490" s="26" t="s">
        <v>75</v>
      </c>
      <c r="AE1490" s="72" t="str">
        <f>VLOOKUP(AD1490,cs_lookup!$A$2:$B$54,2,FALSE)</f>
        <v>X</v>
      </c>
    </row>
    <row r="1491" spans="1:31" x14ac:dyDescent="0.25">
      <c r="A1491" s="21">
        <v>0.25738898521792197</v>
      </c>
      <c r="B1491" s="21">
        <v>0.52232586849381923</v>
      </c>
      <c r="C1491" s="21">
        <v>0.21630994010953636</v>
      </c>
      <c r="D1491" s="22">
        <f t="shared" si="138"/>
        <v>3.8851701410351187</v>
      </c>
      <c r="E1491" s="23">
        <f t="shared" si="138"/>
        <v>1.9145136404666374</v>
      </c>
      <c r="F1491" s="23">
        <f t="shared" si="138"/>
        <v>4.6229960560000798</v>
      </c>
      <c r="G1491" s="125">
        <v>3.3292013140610921E-2</v>
      </c>
      <c r="H1491" s="8">
        <f t="shared" si="131"/>
        <v>1.0332920131406109</v>
      </c>
      <c r="I1491" s="5">
        <f t="shared" si="132"/>
        <v>3.759992423851652</v>
      </c>
      <c r="J1491" s="5">
        <f t="shared" si="133"/>
        <v>1.8528292255425662</v>
      </c>
      <c r="K1491" s="5">
        <f t="shared" si="134"/>
        <v>4.4740460559148634</v>
      </c>
      <c r="L1491">
        <v>3.39</v>
      </c>
      <c r="M1491">
        <v>2.97</v>
      </c>
      <c r="N1491">
        <v>2.4900000000000002</v>
      </c>
      <c r="O1491" s="5">
        <f t="shared" si="135"/>
        <v>3.5028599245466712</v>
      </c>
      <c r="P1491" s="5">
        <f t="shared" si="136"/>
        <v>3.0688772790276144</v>
      </c>
      <c r="Q1491" s="5">
        <f t="shared" si="137"/>
        <v>2.5728971127201214</v>
      </c>
      <c r="R1491" s="6">
        <f t="shared" si="139"/>
        <v>0.28548101309800927</v>
      </c>
      <c r="S1491" s="6">
        <f t="shared" si="139"/>
        <v>0.32585206545530354</v>
      </c>
      <c r="T1491" s="6">
        <f t="shared" si="139"/>
        <v>0.3886669214466873</v>
      </c>
      <c r="U1491">
        <f t="shared" si="140"/>
        <v>0.90159756133959446</v>
      </c>
      <c r="V1491">
        <f t="shared" si="140"/>
        <v>1.6029539900690477</v>
      </c>
      <c r="W1491">
        <f t="shared" si="140"/>
        <v>0.55654322036048853</v>
      </c>
      <c r="X1491" t="s">
        <v>375</v>
      </c>
      <c r="Y1491" t="s">
        <v>373</v>
      </c>
      <c r="Z1491" t="s">
        <v>275</v>
      </c>
      <c r="AA1491" s="26" t="s">
        <v>90</v>
      </c>
      <c r="AB1491" s="26" t="s">
        <v>73</v>
      </c>
      <c r="AC1491" t="s">
        <v>630</v>
      </c>
      <c r="AD1491" s="26" t="s">
        <v>93</v>
      </c>
      <c r="AE1491" s="72" t="str">
        <f>VLOOKUP(AD1491,cs_lookup!$A$2:$B$54,2,FALSE)</f>
        <v>X</v>
      </c>
    </row>
    <row r="1492" spans="1:31" x14ac:dyDescent="0.25">
      <c r="A1492" s="21">
        <v>0.3737746642939675</v>
      </c>
      <c r="B1492" s="21">
        <v>0.25684194016590678</v>
      </c>
      <c r="C1492" s="21">
        <v>0.34174771772295603</v>
      </c>
      <c r="D1492" s="22">
        <f t="shared" si="138"/>
        <v>2.6754087302544316</v>
      </c>
      <c r="E1492" s="23">
        <f t="shared" si="138"/>
        <v>3.8934451256443987</v>
      </c>
      <c r="F1492" s="23">
        <f t="shared" si="138"/>
        <v>2.9261351228998347</v>
      </c>
      <c r="G1492" s="125">
        <v>2.8010226969807483E-2</v>
      </c>
      <c r="H1492" s="8">
        <f t="shared" si="131"/>
        <v>1.0280102269698075</v>
      </c>
      <c r="I1492" s="5">
        <f t="shared" si="132"/>
        <v>2.6025117844795602</v>
      </c>
      <c r="J1492" s="5">
        <f t="shared" si="133"/>
        <v>3.7873603039152921</v>
      </c>
      <c r="K1492" s="5">
        <f t="shared" si="134"/>
        <v>2.8464066272229553</v>
      </c>
      <c r="L1492">
        <v>4.1900000000000004</v>
      </c>
      <c r="M1492">
        <v>3.37</v>
      </c>
      <c r="N1492">
        <v>2.0299999999999998</v>
      </c>
      <c r="O1492" s="5">
        <f t="shared" si="135"/>
        <v>4.3073628510034938</v>
      </c>
      <c r="P1492" s="5">
        <f t="shared" si="136"/>
        <v>3.4643944648882514</v>
      </c>
      <c r="Q1492" s="5">
        <f t="shared" si="137"/>
        <v>2.0868607607487091</v>
      </c>
      <c r="R1492" s="6">
        <f t="shared" si="139"/>
        <v>0.23216061302265917</v>
      </c>
      <c r="S1492" s="6">
        <f t="shared" si="139"/>
        <v>0.28865073251185219</v>
      </c>
      <c r="T1492" s="6">
        <f t="shared" si="139"/>
        <v>0.47918865446548869</v>
      </c>
      <c r="U1492">
        <f t="shared" si="140"/>
        <v>1.6099831036261376</v>
      </c>
      <c r="V1492">
        <f t="shared" si="140"/>
        <v>0.88980179586192687</v>
      </c>
      <c r="W1492">
        <f t="shared" si="140"/>
        <v>0.7131799021914631</v>
      </c>
      <c r="X1492" t="s">
        <v>529</v>
      </c>
      <c r="Y1492" t="s">
        <v>486</v>
      </c>
      <c r="Z1492" t="s">
        <v>274</v>
      </c>
      <c r="AA1492" s="26" t="s">
        <v>90</v>
      </c>
      <c r="AB1492" s="26" t="s">
        <v>75</v>
      </c>
      <c r="AC1492" t="s">
        <v>630</v>
      </c>
      <c r="AD1492" s="26" t="s">
        <v>78</v>
      </c>
      <c r="AE1492" s="72" t="str">
        <f>VLOOKUP(AD1492,cs_lookup!$A$2:$B$54,2,FALSE)</f>
        <v>1</v>
      </c>
    </row>
    <row r="1493" spans="1:31" x14ac:dyDescent="0.25">
      <c r="A1493" s="21">
        <v>0.2755831334662493</v>
      </c>
      <c r="B1493" s="21">
        <v>0.30591812953851777</v>
      </c>
      <c r="C1493" s="21">
        <v>0.38541736294306322</v>
      </c>
      <c r="D1493" s="22">
        <f t="shared" si="138"/>
        <v>3.6286690967699231</v>
      </c>
      <c r="E1493" s="23">
        <f t="shared" si="138"/>
        <v>3.2688484383338623</v>
      </c>
      <c r="F1493" s="23">
        <f t="shared" si="138"/>
        <v>2.5945899073252896</v>
      </c>
      <c r="G1493" s="125">
        <v>3.2828671907525031E-2</v>
      </c>
      <c r="H1493" s="8">
        <f t="shared" si="131"/>
        <v>1.032828671907525</v>
      </c>
      <c r="I1493" s="5">
        <f t="shared" si="132"/>
        <v>3.5133311026969807</v>
      </c>
      <c r="J1493" s="5">
        <f t="shared" si="133"/>
        <v>3.1649474179455592</v>
      </c>
      <c r="K1493" s="5">
        <f t="shared" si="134"/>
        <v>2.5121203331171635</v>
      </c>
      <c r="L1493">
        <v>3.88</v>
      </c>
      <c r="M1493">
        <v>3.54</v>
      </c>
      <c r="N1493">
        <v>2.0299999999999998</v>
      </c>
      <c r="O1493" s="5">
        <f t="shared" si="135"/>
        <v>4.007375247001197</v>
      </c>
      <c r="P1493" s="5">
        <f t="shared" si="136"/>
        <v>3.6562134985526384</v>
      </c>
      <c r="Q1493" s="5">
        <f t="shared" si="137"/>
        <v>2.0966422039722756</v>
      </c>
      <c r="R1493" s="6">
        <f t="shared" si="139"/>
        <v>0.24953989540867705</v>
      </c>
      <c r="S1493" s="6">
        <f t="shared" si="139"/>
        <v>0.27350700400725053</v>
      </c>
      <c r="T1493" s="6">
        <f t="shared" si="139"/>
        <v>0.47695310058407236</v>
      </c>
      <c r="U1493">
        <f t="shared" si="140"/>
        <v>1.1043650275436747</v>
      </c>
      <c r="V1493">
        <f t="shared" si="140"/>
        <v>1.1185019946707033</v>
      </c>
      <c r="W1493">
        <f t="shared" si="140"/>
        <v>0.8080823092901267</v>
      </c>
      <c r="X1493" t="s">
        <v>307</v>
      </c>
      <c r="Y1493" t="s">
        <v>378</v>
      </c>
      <c r="Z1493" t="s">
        <v>275</v>
      </c>
      <c r="AA1493" s="26" t="s">
        <v>90</v>
      </c>
      <c r="AB1493" s="26" t="s">
        <v>75</v>
      </c>
      <c r="AC1493" t="s">
        <v>631</v>
      </c>
      <c r="AD1493" s="26" t="s">
        <v>79</v>
      </c>
      <c r="AE1493" s="72" t="str">
        <f>VLOOKUP(AD1493,cs_lookup!$A$2:$B$54,2,FALSE)</f>
        <v>2</v>
      </c>
    </row>
    <row r="1494" spans="1:31" x14ac:dyDescent="0.25">
      <c r="A1494" s="21">
        <v>0.37171310522201806</v>
      </c>
      <c r="B1494" s="21">
        <v>0.36028738307101338</v>
      </c>
      <c r="C1494" s="21">
        <v>0.25685369283854548</v>
      </c>
      <c r="D1494" s="22">
        <f t="shared" si="138"/>
        <v>2.6902468219481168</v>
      </c>
      <c r="E1494" s="23">
        <f t="shared" si="138"/>
        <v>2.775562084567635</v>
      </c>
      <c r="F1494" s="23">
        <f t="shared" si="138"/>
        <v>3.8932669760313141</v>
      </c>
      <c r="G1494" s="125">
        <v>4.3446955360610495E-2</v>
      </c>
      <c r="H1494" s="8">
        <f t="shared" si="131"/>
        <v>1.0434469553606105</v>
      </c>
      <c r="I1494" s="5">
        <f t="shared" si="132"/>
        <v>2.5782305541524915</v>
      </c>
      <c r="J1494" s="5">
        <f t="shared" si="133"/>
        <v>2.6599934671412342</v>
      </c>
      <c r="K1494" s="5">
        <f t="shared" si="134"/>
        <v>3.7311594576322462</v>
      </c>
      <c r="L1494">
        <v>2.89</v>
      </c>
      <c r="M1494">
        <v>3.02</v>
      </c>
      <c r="N1494">
        <v>2.73</v>
      </c>
      <c r="O1494" s="5">
        <f t="shared" si="135"/>
        <v>3.0155617009921643</v>
      </c>
      <c r="P1494" s="5">
        <f t="shared" si="136"/>
        <v>3.1512098051890436</v>
      </c>
      <c r="Q1494" s="5">
        <f t="shared" si="137"/>
        <v>2.8486101881344665</v>
      </c>
      <c r="R1494" s="6">
        <f t="shared" si="139"/>
        <v>0.3316131782914557</v>
      </c>
      <c r="S1494" s="6">
        <f t="shared" si="139"/>
        <v>0.31733843882857848</v>
      </c>
      <c r="T1494" s="6">
        <f t="shared" si="139"/>
        <v>0.35104838287996593</v>
      </c>
      <c r="U1494">
        <f t="shared" si="140"/>
        <v>1.1209238038643881</v>
      </c>
      <c r="V1494">
        <f t="shared" si="140"/>
        <v>1.1353411342192785</v>
      </c>
      <c r="W1494">
        <f t="shared" si="140"/>
        <v>0.73167604627984162</v>
      </c>
      <c r="X1494" t="s">
        <v>479</v>
      </c>
      <c r="Y1494" t="s">
        <v>309</v>
      </c>
      <c r="Z1494" t="s">
        <v>275</v>
      </c>
      <c r="AA1494" s="26" t="s">
        <v>90</v>
      </c>
      <c r="AB1494" s="26" t="s">
        <v>75</v>
      </c>
      <c r="AC1494" t="s">
        <v>631</v>
      </c>
      <c r="AD1494" s="26" t="s">
        <v>76</v>
      </c>
      <c r="AE1494" s="72" t="str">
        <f>VLOOKUP(AD1494,cs_lookup!$A$2:$B$54,2,FALSE)</f>
        <v>2</v>
      </c>
    </row>
    <row r="1495" spans="1:31" x14ac:dyDescent="0.25">
      <c r="A1495" s="21">
        <v>0.45984169184424489</v>
      </c>
      <c r="B1495" s="21">
        <v>0.22407238447473163</v>
      </c>
      <c r="C1495" s="21">
        <v>0.29516404345826669</v>
      </c>
      <c r="D1495" s="22">
        <f t="shared" si="138"/>
        <v>2.1746614492248226</v>
      </c>
      <c r="E1495" s="23">
        <f t="shared" si="138"/>
        <v>4.4628435688056367</v>
      </c>
      <c r="F1495" s="23">
        <f t="shared" si="138"/>
        <v>3.387946540789919</v>
      </c>
      <c r="G1495" s="125">
        <v>4.3804367158691182E-2</v>
      </c>
      <c r="H1495" s="8">
        <f t="shared" si="131"/>
        <v>1.0438043671586912</v>
      </c>
      <c r="I1495" s="5">
        <f t="shared" si="132"/>
        <v>2.0833994545782595</v>
      </c>
      <c r="J1495" s="5">
        <f t="shared" si="133"/>
        <v>4.2755555631117073</v>
      </c>
      <c r="K1495" s="5">
        <f t="shared" si="134"/>
        <v>3.2457677390372943</v>
      </c>
      <c r="L1495">
        <v>2.95</v>
      </c>
      <c r="M1495">
        <v>3.39</v>
      </c>
      <c r="N1495">
        <v>2.44</v>
      </c>
      <c r="O1495" s="5">
        <f t="shared" si="135"/>
        <v>3.0792228831181392</v>
      </c>
      <c r="P1495" s="5">
        <f t="shared" si="136"/>
        <v>3.5384968046679632</v>
      </c>
      <c r="Q1495" s="5">
        <f t="shared" si="137"/>
        <v>2.5468826558672064</v>
      </c>
      <c r="R1495" s="6">
        <f t="shared" si="139"/>
        <v>0.32475726440021829</v>
      </c>
      <c r="S1495" s="6">
        <f t="shared" si="139"/>
        <v>0.28260587905033746</v>
      </c>
      <c r="T1495" s="6">
        <f t="shared" si="139"/>
        <v>0.3926368565494443</v>
      </c>
      <c r="U1495">
        <f t="shared" si="140"/>
        <v>1.4159550601385589</v>
      </c>
      <c r="V1495">
        <f t="shared" si="140"/>
        <v>0.79287941647816906</v>
      </c>
      <c r="W1495">
        <f t="shared" si="140"/>
        <v>0.75174818291949386</v>
      </c>
      <c r="X1495" t="s">
        <v>306</v>
      </c>
      <c r="Y1495" t="s">
        <v>305</v>
      </c>
      <c r="Z1495" t="s">
        <v>275</v>
      </c>
      <c r="AA1495" s="26" t="s">
        <v>90</v>
      </c>
      <c r="AB1495" s="26" t="s">
        <v>74</v>
      </c>
      <c r="AC1495" t="s">
        <v>631</v>
      </c>
      <c r="AD1495" s="26" t="s">
        <v>102</v>
      </c>
      <c r="AE1495" s="72" t="str">
        <f>VLOOKUP(AD1495,cs_lookup!$A$2:$B$54,2,FALSE)</f>
        <v>2</v>
      </c>
    </row>
    <row r="1496" spans="1:31" x14ac:dyDescent="0.25">
      <c r="A1496" s="21">
        <v>0.14621022826636312</v>
      </c>
      <c r="B1496" s="21">
        <v>0.36372982288319228</v>
      </c>
      <c r="C1496" s="21">
        <v>0.45117255430158526</v>
      </c>
      <c r="D1496" s="22">
        <f t="shared" si="138"/>
        <v>6.8394667859913207</v>
      </c>
      <c r="E1496" s="23">
        <f t="shared" si="138"/>
        <v>2.7492933960522086</v>
      </c>
      <c r="F1496" s="23">
        <f t="shared" si="138"/>
        <v>2.216446879283247</v>
      </c>
      <c r="G1496" s="125">
        <v>4.4618484602161779E-2</v>
      </c>
      <c r="H1496" s="8">
        <f t="shared" si="131"/>
        <v>1.0446184846021618</v>
      </c>
      <c r="I1496" s="5">
        <f t="shared" si="132"/>
        <v>6.5473346363348153</v>
      </c>
      <c r="J1496" s="5">
        <f t="shared" si="133"/>
        <v>2.6318636292361459</v>
      </c>
      <c r="K1496" s="5">
        <f t="shared" si="134"/>
        <v>2.1217764302987332</v>
      </c>
      <c r="L1496">
        <v>2.41</v>
      </c>
      <c r="M1496">
        <v>2.95</v>
      </c>
      <c r="N1496">
        <v>3.44</v>
      </c>
      <c r="O1496" s="5">
        <f t="shared" si="135"/>
        <v>2.51753054789121</v>
      </c>
      <c r="P1496" s="5">
        <f t="shared" si="136"/>
        <v>3.0816245295763776</v>
      </c>
      <c r="Q1496" s="5">
        <f t="shared" si="137"/>
        <v>3.5934875870314364</v>
      </c>
      <c r="R1496" s="6">
        <f t="shared" si="139"/>
        <v>0.39721464386505351</v>
      </c>
      <c r="S1496" s="6">
        <f t="shared" si="139"/>
        <v>0.32450416668297588</v>
      </c>
      <c r="T1496" s="6">
        <f t="shared" si="139"/>
        <v>0.27828118945197067</v>
      </c>
      <c r="U1496">
        <f t="shared" si="140"/>
        <v>0.36808871607471605</v>
      </c>
      <c r="V1496">
        <f t="shared" si="140"/>
        <v>1.1208787443353165</v>
      </c>
      <c r="W1496">
        <f t="shared" si="140"/>
        <v>1.6212829734920133</v>
      </c>
      <c r="X1496" t="s">
        <v>370</v>
      </c>
      <c r="Y1496" t="s">
        <v>285</v>
      </c>
      <c r="Z1496" t="s">
        <v>275</v>
      </c>
      <c r="AA1496" s="26" t="s">
        <v>85</v>
      </c>
      <c r="AB1496" s="26" t="s">
        <v>76</v>
      </c>
      <c r="AC1496" t="s">
        <v>631</v>
      </c>
      <c r="AD1496" s="26" t="s">
        <v>91</v>
      </c>
      <c r="AE1496" s="72" t="str">
        <f>VLOOKUP(AD1496,cs_lookup!$A$2:$B$54,2,FALSE)</f>
        <v>2</v>
      </c>
    </row>
    <row r="1497" spans="1:31" x14ac:dyDescent="0.25">
      <c r="A1497" s="21">
        <v>0.78353315964806747</v>
      </c>
      <c r="B1497" s="21">
        <v>0.14783870997199619</v>
      </c>
      <c r="C1497" s="21">
        <v>6.1810512138302451E-2</v>
      </c>
      <c r="D1497" s="22">
        <f t="shared" si="138"/>
        <v>1.2762701714489799</v>
      </c>
      <c r="E1497" s="23">
        <f t="shared" si="138"/>
        <v>6.7641282867621166</v>
      </c>
      <c r="F1497" s="23">
        <f t="shared" si="138"/>
        <v>16.178477825300604</v>
      </c>
      <c r="G1497" s="125">
        <v>5.094312424860159E-2</v>
      </c>
      <c r="H1497" s="8">
        <f t="shared" si="131"/>
        <v>1.0509431242486016</v>
      </c>
      <c r="I1497" s="5">
        <f t="shared" si="132"/>
        <v>1.2144046066826706</v>
      </c>
      <c r="J1497" s="5">
        <f t="shared" si="133"/>
        <v>6.4362458164406391</v>
      </c>
      <c r="K1497" s="5">
        <f t="shared" si="134"/>
        <v>15.394246797958564</v>
      </c>
      <c r="L1497">
        <v>1.61</v>
      </c>
      <c r="M1497">
        <v>3.97</v>
      </c>
      <c r="N1497">
        <v>5.62</v>
      </c>
      <c r="O1497" s="5">
        <f t="shared" si="135"/>
        <v>1.6920184300402488</v>
      </c>
      <c r="P1497" s="5">
        <f t="shared" si="136"/>
        <v>4.1722442032669482</v>
      </c>
      <c r="Q1497" s="5">
        <f t="shared" si="137"/>
        <v>5.9063003582771412</v>
      </c>
      <c r="R1497" s="6">
        <f t="shared" si="139"/>
        <v>0.59101011091008782</v>
      </c>
      <c r="S1497" s="6">
        <f t="shared" si="139"/>
        <v>0.23967916336655956</v>
      </c>
      <c r="T1497" s="6">
        <f t="shared" si="139"/>
        <v>0.16931072572335257</v>
      </c>
      <c r="U1497">
        <f t="shared" si="140"/>
        <v>1.3257525466721984</v>
      </c>
      <c r="V1497">
        <f t="shared" si="140"/>
        <v>0.61681920069912466</v>
      </c>
      <c r="W1497">
        <f t="shared" si="140"/>
        <v>0.36507144998774932</v>
      </c>
      <c r="X1497" t="s">
        <v>475</v>
      </c>
      <c r="Y1497" t="s">
        <v>284</v>
      </c>
      <c r="Z1497" t="s">
        <v>275</v>
      </c>
      <c r="AA1497" s="26" t="s">
        <v>84</v>
      </c>
      <c r="AB1497" s="26" t="s">
        <v>89</v>
      </c>
      <c r="AC1497" t="s">
        <v>631</v>
      </c>
      <c r="AD1497" s="26" t="s">
        <v>75</v>
      </c>
      <c r="AE1497" s="72" t="str">
        <f>VLOOKUP(AD1497,cs_lookup!$A$2:$B$54,2,FALSE)</f>
        <v>X</v>
      </c>
    </row>
    <row r="1498" spans="1:31" x14ac:dyDescent="0.25">
      <c r="A1498" s="21">
        <v>0.35395418268900031</v>
      </c>
      <c r="B1498" s="21">
        <v>0.31870756451773613</v>
      </c>
      <c r="C1498" s="21">
        <v>0.30769397087576678</v>
      </c>
      <c r="D1498" s="22">
        <f t="shared" si="138"/>
        <v>2.8252244186040425</v>
      </c>
      <c r="E1498" s="23">
        <f t="shared" si="138"/>
        <v>3.1376726232186742</v>
      </c>
      <c r="F1498" s="23">
        <f t="shared" si="138"/>
        <v>3.2499824327196705</v>
      </c>
      <c r="G1498" s="125">
        <v>3.2543168974953129E-2</v>
      </c>
      <c r="H1498" s="8">
        <f t="shared" si="131"/>
        <v>1.0325431689749531</v>
      </c>
      <c r="I1498" s="5">
        <f t="shared" si="132"/>
        <v>2.7361804363189539</v>
      </c>
      <c r="J1498" s="5">
        <f t="shared" si="133"/>
        <v>3.0387810577775332</v>
      </c>
      <c r="K1498" s="5">
        <f t="shared" si="134"/>
        <v>3.1475511439837018</v>
      </c>
      <c r="L1498">
        <v>2.99</v>
      </c>
      <c r="M1498">
        <v>3.19</v>
      </c>
      <c r="N1498">
        <v>2.6</v>
      </c>
      <c r="O1498" s="5">
        <f t="shared" si="135"/>
        <v>3.0873040752351102</v>
      </c>
      <c r="P1498" s="5">
        <f t="shared" si="136"/>
        <v>3.2938127090301004</v>
      </c>
      <c r="Q1498" s="5">
        <f t="shared" si="137"/>
        <v>2.6846122393348781</v>
      </c>
      <c r="R1498" s="6">
        <f t="shared" si="139"/>
        <v>0.32390719398893225</v>
      </c>
      <c r="S1498" s="6">
        <f t="shared" si="139"/>
        <v>0.30359953292379549</v>
      </c>
      <c r="T1498" s="6">
        <f t="shared" si="139"/>
        <v>0.37249327308727215</v>
      </c>
      <c r="U1498">
        <f t="shared" si="140"/>
        <v>1.0927641906622634</v>
      </c>
      <c r="V1498">
        <f t="shared" si="140"/>
        <v>1.0497630264725499</v>
      </c>
      <c r="W1498">
        <f t="shared" si="140"/>
        <v>0.8260390001826331</v>
      </c>
      <c r="X1498" t="s">
        <v>481</v>
      </c>
      <c r="Y1498" t="s">
        <v>318</v>
      </c>
      <c r="Z1498" t="s">
        <v>279</v>
      </c>
      <c r="AA1498" s="26" t="s">
        <v>90</v>
      </c>
      <c r="AB1498" s="26" t="s">
        <v>75</v>
      </c>
      <c r="AC1498" t="s">
        <v>631</v>
      </c>
      <c r="AD1498" s="26" t="s">
        <v>79</v>
      </c>
      <c r="AE1498" s="72" t="str">
        <f>VLOOKUP(AD1498,cs_lookup!$A$2:$B$54,2,FALSE)</f>
        <v>2</v>
      </c>
    </row>
    <row r="1499" spans="1:31" x14ac:dyDescent="0.25">
      <c r="A1499" s="21">
        <v>0.55870776621437146</v>
      </c>
      <c r="B1499" s="21">
        <v>0.22891585722659499</v>
      </c>
      <c r="C1499" s="21">
        <v>0.20184668837592776</v>
      </c>
      <c r="D1499" s="22">
        <f t="shared" si="138"/>
        <v>1.7898444597892138</v>
      </c>
      <c r="E1499" s="23">
        <f t="shared" si="138"/>
        <v>4.3684173395211259</v>
      </c>
      <c r="F1499" s="23">
        <f t="shared" si="138"/>
        <v>4.9542551728050048</v>
      </c>
      <c r="G1499" s="125">
        <v>3.2105396787460272E-2</v>
      </c>
      <c r="H1499" s="8">
        <f t="shared" si="131"/>
        <v>1.0321053967874603</v>
      </c>
      <c r="I1499" s="5">
        <f t="shared" si="132"/>
        <v>1.7341682984705811</v>
      </c>
      <c r="J1499" s="5">
        <f t="shared" si="133"/>
        <v>4.2325302756077985</v>
      </c>
      <c r="K1499" s="5">
        <f t="shared" si="134"/>
        <v>4.8001446249827389</v>
      </c>
      <c r="L1499">
        <v>1.71</v>
      </c>
      <c r="M1499">
        <v>3.81</v>
      </c>
      <c r="N1499">
        <v>5.41</v>
      </c>
      <c r="O1499" s="5">
        <f t="shared" si="135"/>
        <v>1.7649002285065569</v>
      </c>
      <c r="P1499" s="5">
        <f t="shared" si="136"/>
        <v>3.9323215617602236</v>
      </c>
      <c r="Q1499" s="5">
        <f t="shared" si="137"/>
        <v>5.58369019662016</v>
      </c>
      <c r="R1499" s="6">
        <f t="shared" si="139"/>
        <v>0.56660426682940102</v>
      </c>
      <c r="S1499" s="6">
        <f t="shared" si="139"/>
        <v>0.25430270243524294</v>
      </c>
      <c r="T1499" s="6">
        <f t="shared" si="139"/>
        <v>0.17909303073535596</v>
      </c>
      <c r="U1499">
        <f t="shared" si="140"/>
        <v>0.98606346426013214</v>
      </c>
      <c r="V1499">
        <f t="shared" si="140"/>
        <v>0.90017076120096451</v>
      </c>
      <c r="W1499">
        <f t="shared" si="140"/>
        <v>1.1270493751049124</v>
      </c>
      <c r="X1499" t="s">
        <v>487</v>
      </c>
      <c r="Y1499" t="s">
        <v>517</v>
      </c>
      <c r="Z1499" t="s">
        <v>274</v>
      </c>
      <c r="AA1499" s="26" t="s">
        <v>84</v>
      </c>
      <c r="AB1499" s="26" t="s">
        <v>86</v>
      </c>
      <c r="AC1499" t="s">
        <v>631</v>
      </c>
      <c r="AD1499" s="26" t="s">
        <v>94</v>
      </c>
      <c r="AE1499" s="72" t="str">
        <f>VLOOKUP(AD1499,cs_lookup!$A$2:$B$54,2,FALSE)</f>
        <v>1</v>
      </c>
    </row>
    <row r="1500" spans="1:31" x14ac:dyDescent="0.25">
      <c r="A1500" s="21">
        <v>0.62407385543811078</v>
      </c>
      <c r="B1500" s="21">
        <v>0.2344312539490003</v>
      </c>
      <c r="C1500" s="21">
        <v>0.13707326896202152</v>
      </c>
      <c r="D1500" s="22">
        <f t="shared" si="138"/>
        <v>1.6023744486107057</v>
      </c>
      <c r="E1500" s="23">
        <f t="shared" si="138"/>
        <v>4.2656428405128377</v>
      </c>
      <c r="F1500" s="23">
        <f t="shared" si="138"/>
        <v>7.2953684374235435</v>
      </c>
      <c r="G1500" s="125">
        <v>3.0548765775311182E-2</v>
      </c>
      <c r="H1500" s="8">
        <f t="shared" si="131"/>
        <v>1.0305487657753112</v>
      </c>
      <c r="I1500" s="5">
        <f t="shared" si="132"/>
        <v>1.5548749383103611</v>
      </c>
      <c r="J1500" s="5">
        <f t="shared" si="133"/>
        <v>4.1391955258940838</v>
      </c>
      <c r="K1500" s="5">
        <f t="shared" si="134"/>
        <v>7.0791103533417266</v>
      </c>
      <c r="L1500">
        <v>1.74</v>
      </c>
      <c r="M1500">
        <v>3.8</v>
      </c>
      <c r="N1500">
        <v>5.19</v>
      </c>
      <c r="O1500" s="5">
        <f t="shared" si="135"/>
        <v>1.7931548524490415</v>
      </c>
      <c r="P1500" s="5">
        <f t="shared" si="136"/>
        <v>3.9160853099461823</v>
      </c>
      <c r="Q1500" s="5">
        <f t="shared" si="137"/>
        <v>5.3485480943738652</v>
      </c>
      <c r="R1500" s="6">
        <f t="shared" si="139"/>
        <v>0.55767632038818482</v>
      </c>
      <c r="S1500" s="6">
        <f t="shared" si="139"/>
        <v>0.25535705196722153</v>
      </c>
      <c r="T1500" s="6">
        <f t="shared" si="139"/>
        <v>0.18696662764459376</v>
      </c>
      <c r="U1500">
        <f t="shared" si="140"/>
        <v>1.11906106216543</v>
      </c>
      <c r="V1500">
        <f t="shared" si="140"/>
        <v>0.91805278978194294</v>
      </c>
      <c r="W1500">
        <f t="shared" si="140"/>
        <v>0.7331429714964165</v>
      </c>
      <c r="X1500" t="s">
        <v>519</v>
      </c>
      <c r="Y1500" t="s">
        <v>339</v>
      </c>
      <c r="Z1500" t="s">
        <v>274</v>
      </c>
      <c r="AA1500" s="26" t="s">
        <v>84</v>
      </c>
      <c r="AB1500" s="26" t="s">
        <v>86</v>
      </c>
      <c r="AC1500" t="s">
        <v>631</v>
      </c>
      <c r="AD1500" s="26" t="s">
        <v>86</v>
      </c>
      <c r="AE1500" s="72" t="str">
        <f>VLOOKUP(AD1500,cs_lookup!$A$2:$B$54,2,FALSE)</f>
        <v>1</v>
      </c>
    </row>
    <row r="1501" spans="1:31" x14ac:dyDescent="0.25">
      <c r="A1501" s="21">
        <v>0.15916552962500785</v>
      </c>
      <c r="B1501" s="21">
        <v>0.3236538682967216</v>
      </c>
      <c r="C1501" s="21">
        <v>0.46929956966484487</v>
      </c>
      <c r="D1501" s="22">
        <f t="shared" si="138"/>
        <v>6.2827673954026881</v>
      </c>
      <c r="E1501" s="23">
        <f t="shared" si="138"/>
        <v>3.089720525395399</v>
      </c>
      <c r="F1501" s="23">
        <f t="shared" si="138"/>
        <v>2.1308351096809237</v>
      </c>
      <c r="G1501" s="125">
        <v>2.705172910519682E-2</v>
      </c>
      <c r="H1501" s="8">
        <f t="shared" si="131"/>
        <v>1.0270517291051968</v>
      </c>
      <c r="I1501" s="5">
        <f t="shared" si="132"/>
        <v>6.117284278248043</v>
      </c>
      <c r="J1501" s="5">
        <f t="shared" si="133"/>
        <v>3.0083397338586546</v>
      </c>
      <c r="K1501" s="5">
        <f t="shared" si="134"/>
        <v>2.0747106005433449</v>
      </c>
      <c r="L1501">
        <v>2.67</v>
      </c>
      <c r="M1501">
        <v>2.9</v>
      </c>
      <c r="N1501">
        <v>3.25</v>
      </c>
      <c r="O1501" s="5">
        <f t="shared" si="135"/>
        <v>2.7422281167108755</v>
      </c>
      <c r="P1501" s="5">
        <f t="shared" si="136"/>
        <v>2.9784500144050705</v>
      </c>
      <c r="Q1501" s="5">
        <f t="shared" si="137"/>
        <v>3.3379181195918894</v>
      </c>
      <c r="R1501" s="6">
        <f t="shared" si="139"/>
        <v>0.36466696330115489</v>
      </c>
      <c r="S1501" s="6">
        <f t="shared" si="139"/>
        <v>0.33574510069451163</v>
      </c>
      <c r="T1501" s="6">
        <f t="shared" si="139"/>
        <v>0.29958793600433342</v>
      </c>
      <c r="U1501">
        <f t="shared" si="140"/>
        <v>0.43646819054887431</v>
      </c>
      <c r="V1501">
        <f t="shared" si="140"/>
        <v>0.96398686869062744</v>
      </c>
      <c r="W1501">
        <f t="shared" si="140"/>
        <v>1.566483537100962</v>
      </c>
      <c r="X1501" t="s">
        <v>418</v>
      </c>
      <c r="Y1501" t="s">
        <v>516</v>
      </c>
      <c r="Z1501" t="s">
        <v>274</v>
      </c>
      <c r="AA1501" s="26" t="s">
        <v>85</v>
      </c>
      <c r="AB1501" s="26" t="s">
        <v>76</v>
      </c>
      <c r="AC1501" t="s">
        <v>631</v>
      </c>
      <c r="AD1501" s="26" t="s">
        <v>73</v>
      </c>
      <c r="AE1501" s="72" t="str">
        <f>VLOOKUP(AD1501,cs_lookup!$A$2:$B$54,2,FALSE)</f>
        <v>X</v>
      </c>
    </row>
    <row r="1502" spans="1:31" x14ac:dyDescent="0.25">
      <c r="A1502" s="21">
        <v>0.34873548359148415</v>
      </c>
      <c r="B1502" s="21">
        <v>0.28216261574459878</v>
      </c>
      <c r="C1502" s="21">
        <v>0.34204589569263277</v>
      </c>
      <c r="D1502" s="22">
        <f t="shared" si="138"/>
        <v>2.8675028698009415</v>
      </c>
      <c r="E1502" s="23">
        <f t="shared" si="138"/>
        <v>3.5440556055276868</v>
      </c>
      <c r="F1502" s="23">
        <f t="shared" si="138"/>
        <v>2.9235842692251275</v>
      </c>
      <c r="G1502" s="125">
        <v>5.0143361858842939E-2</v>
      </c>
      <c r="H1502" s="8">
        <f t="shared" si="131"/>
        <v>1.0501433618588429</v>
      </c>
      <c r="I1502" s="8">
        <f t="shared" si="132"/>
        <v>2.7305822937596043</v>
      </c>
      <c r="J1502" s="8">
        <f t="shared" si="133"/>
        <v>3.3748302700827506</v>
      </c>
      <c r="K1502" s="8">
        <f t="shared" si="134"/>
        <v>2.7839858588927657</v>
      </c>
      <c r="L1502" s="24">
        <v>1.68</v>
      </c>
      <c r="M1502" s="24">
        <v>4.07</v>
      </c>
      <c r="N1502" s="24">
        <v>4.78</v>
      </c>
      <c r="O1502" s="8">
        <f t="shared" si="135"/>
        <v>1.7642408479228562</v>
      </c>
      <c r="P1502" s="8">
        <f t="shared" si="136"/>
        <v>4.2740834827654908</v>
      </c>
      <c r="Q1502" s="8">
        <f t="shared" si="137"/>
        <v>5.0196852696852696</v>
      </c>
      <c r="R1502" s="25">
        <f t="shared" si="139"/>
        <v>0.56681603375035694</v>
      </c>
      <c r="S1502" s="25">
        <f t="shared" si="139"/>
        <v>0.23396828911562645</v>
      </c>
      <c r="T1502" s="25">
        <f t="shared" si="139"/>
        <v>0.19921567713401667</v>
      </c>
      <c r="U1502" s="24">
        <f t="shared" si="140"/>
        <v>0.61525338527222728</v>
      </c>
      <c r="V1502" s="24">
        <f t="shared" si="140"/>
        <v>1.2059865754078958</v>
      </c>
      <c r="W1502" s="24">
        <f t="shared" si="140"/>
        <v>1.7169627441646131</v>
      </c>
      <c r="X1502" s="24" t="s">
        <v>371</v>
      </c>
      <c r="Y1502" s="24" t="s">
        <v>374</v>
      </c>
      <c r="Z1502" t="s">
        <v>275</v>
      </c>
      <c r="AA1502" s="26" t="s">
        <v>90</v>
      </c>
      <c r="AB1502" s="26" t="s">
        <v>75</v>
      </c>
      <c r="AC1502" s="24" t="s">
        <v>632</v>
      </c>
      <c r="AD1502" s="26" t="s">
        <v>86</v>
      </c>
      <c r="AE1502" s="72" t="str">
        <f>VLOOKUP(AD1502,cs_lookup!$A$2:$B$54,2,FALSE)</f>
        <v>1</v>
      </c>
    </row>
    <row r="1503" spans="1:31" x14ac:dyDescent="0.25">
      <c r="A1503" s="21">
        <v>0.46768812998434395</v>
      </c>
      <c r="B1503" s="21">
        <v>0.31436089284873125</v>
      </c>
      <c r="C1503" s="21">
        <v>0.20968594120699505</v>
      </c>
      <c r="D1503" s="22">
        <f t="shared" si="138"/>
        <v>2.1381769942150881</v>
      </c>
      <c r="E1503" s="23">
        <f t="shared" si="138"/>
        <v>3.1810572585477246</v>
      </c>
      <c r="F1503" s="23">
        <f t="shared" si="138"/>
        <v>4.7690369427907093</v>
      </c>
      <c r="G1503" s="125">
        <v>4.4408428936259181E-2</v>
      </c>
      <c r="H1503" s="8">
        <f t="shared" si="131"/>
        <v>1.0444084289362592</v>
      </c>
      <c r="I1503" s="5">
        <f t="shared" si="132"/>
        <v>2.0472613347182995</v>
      </c>
      <c r="J1503" s="5">
        <f t="shared" si="133"/>
        <v>3.0457981479407099</v>
      </c>
      <c r="K1503" s="5">
        <f t="shared" si="134"/>
        <v>4.5662566584683955</v>
      </c>
      <c r="L1503">
        <v>2.38</v>
      </c>
      <c r="M1503">
        <v>3.07</v>
      </c>
      <c r="N1503">
        <v>3.35</v>
      </c>
      <c r="O1503" s="5">
        <f t="shared" si="135"/>
        <v>2.4856920608682969</v>
      </c>
      <c r="P1503" s="5">
        <f t="shared" si="136"/>
        <v>3.2063338768343157</v>
      </c>
      <c r="Q1503" s="5">
        <f t="shared" si="137"/>
        <v>3.4987682369364683</v>
      </c>
      <c r="R1503" s="6">
        <f t="shared" si="139"/>
        <v>0.40230244757296368</v>
      </c>
      <c r="S1503" s="6">
        <f t="shared" si="139"/>
        <v>0.31188267922594576</v>
      </c>
      <c r="T1503" s="6">
        <f t="shared" si="139"/>
        <v>0.28581487320109061</v>
      </c>
      <c r="U1503">
        <f t="shared" si="140"/>
        <v>1.1625286716644236</v>
      </c>
      <c r="V1503">
        <f t="shared" si="140"/>
        <v>1.0079459802927693</v>
      </c>
      <c r="W1503">
        <f t="shared" si="140"/>
        <v>0.73364251082716192</v>
      </c>
      <c r="X1503" t="s">
        <v>510</v>
      </c>
      <c r="Y1503" t="s">
        <v>304</v>
      </c>
      <c r="Z1503" t="s">
        <v>275</v>
      </c>
      <c r="AA1503" s="26" t="s">
        <v>90</v>
      </c>
      <c r="AB1503" s="26" t="s">
        <v>75</v>
      </c>
      <c r="AC1503" t="s">
        <v>632</v>
      </c>
      <c r="AD1503" s="26" t="s">
        <v>89</v>
      </c>
      <c r="AE1503" s="72" t="str">
        <f>VLOOKUP(AD1503,cs_lookup!$A$2:$B$54,2,FALSE)</f>
        <v>1</v>
      </c>
    </row>
    <row r="1504" spans="1:31" x14ac:dyDescent="0.25">
      <c r="A1504" s="21">
        <v>0.46384844888928783</v>
      </c>
      <c r="B1504" s="21">
        <v>0.20701574631765979</v>
      </c>
      <c r="C1504" s="21">
        <v>0.30560841153942059</v>
      </c>
      <c r="D1504" s="22">
        <f t="shared" si="138"/>
        <v>2.1558765635512165</v>
      </c>
      <c r="E1504" s="23">
        <f t="shared" si="138"/>
        <v>4.8305504184475341</v>
      </c>
      <c r="F1504" s="23">
        <f t="shared" si="138"/>
        <v>3.2721612437392271</v>
      </c>
      <c r="G1504" s="125">
        <v>4.547831987188844E-2</v>
      </c>
      <c r="H1504" s="8">
        <f t="shared" si="131"/>
        <v>1.0454783198718884</v>
      </c>
      <c r="I1504" s="5">
        <f t="shared" si="132"/>
        <v>2.0620959063172108</v>
      </c>
      <c r="J1504" s="5">
        <f t="shared" si="133"/>
        <v>4.6204214153761347</v>
      </c>
      <c r="K1504" s="5">
        <f t="shared" si="134"/>
        <v>3.129822189082021</v>
      </c>
      <c r="L1504">
        <v>1.99</v>
      </c>
      <c r="M1504">
        <v>3.76</v>
      </c>
      <c r="N1504">
        <v>3.61</v>
      </c>
      <c r="O1504" s="5">
        <f t="shared" si="135"/>
        <v>2.0805018565450579</v>
      </c>
      <c r="P1504" s="5">
        <f t="shared" si="136"/>
        <v>3.9309984827183002</v>
      </c>
      <c r="Q1504" s="5">
        <f t="shared" si="137"/>
        <v>3.7741767347375172</v>
      </c>
      <c r="R1504" s="6">
        <f t="shared" si="139"/>
        <v>0.48065326010361231</v>
      </c>
      <c r="S1504" s="6">
        <f t="shared" si="139"/>
        <v>0.25438829457611395</v>
      </c>
      <c r="T1504" s="6">
        <f t="shared" si="139"/>
        <v>0.26495844532027379</v>
      </c>
      <c r="U1504">
        <f t="shared" si="140"/>
        <v>0.96503755906970878</v>
      </c>
      <c r="V1504">
        <f t="shared" si="140"/>
        <v>0.81377858467351716</v>
      </c>
      <c r="W1504">
        <f t="shared" si="140"/>
        <v>1.1534201567721696</v>
      </c>
      <c r="X1504" t="s">
        <v>511</v>
      </c>
      <c r="Y1504" t="s">
        <v>302</v>
      </c>
      <c r="Z1504" t="s">
        <v>275</v>
      </c>
      <c r="AA1504" s="26" t="s">
        <v>90</v>
      </c>
      <c r="AB1504" s="26" t="s">
        <v>74</v>
      </c>
      <c r="AC1504" t="s">
        <v>632</v>
      </c>
      <c r="AD1504" s="26" t="s">
        <v>73</v>
      </c>
      <c r="AE1504" s="72" t="str">
        <f>VLOOKUP(AD1504,cs_lookup!$A$2:$B$54,2,FALSE)</f>
        <v>X</v>
      </c>
    </row>
    <row r="1505" spans="1:31" x14ac:dyDescent="0.25">
      <c r="A1505" s="21">
        <v>0.46771160853234983</v>
      </c>
      <c r="B1505" s="21">
        <v>0.31434931530160026</v>
      </c>
      <c r="C1505" s="21">
        <v>0.20967470509261366</v>
      </c>
      <c r="D1505" s="22">
        <f t="shared" si="138"/>
        <v>2.1380696603574547</v>
      </c>
      <c r="E1505" s="23">
        <f t="shared" si="138"/>
        <v>3.1811744175124317</v>
      </c>
      <c r="F1505" s="23">
        <f t="shared" si="138"/>
        <v>4.7692925074500447</v>
      </c>
      <c r="G1505" s="125">
        <v>4.710407380936088E-2</v>
      </c>
      <c r="H1505" s="8">
        <f t="shared" si="131"/>
        <v>1.0471040738093609</v>
      </c>
      <c r="I1505" s="5">
        <f t="shared" si="132"/>
        <v>2.0418883985229521</v>
      </c>
      <c r="J1505" s="5">
        <f t="shared" si="133"/>
        <v>3.0380689914989354</v>
      </c>
      <c r="K1505" s="5">
        <f t="shared" si="134"/>
        <v>4.5547454419687012</v>
      </c>
      <c r="L1505">
        <v>1.78</v>
      </c>
      <c r="M1505">
        <v>3.53</v>
      </c>
      <c r="N1505">
        <v>4.95</v>
      </c>
      <c r="O1505" s="5">
        <f t="shared" si="135"/>
        <v>1.8638452513806625</v>
      </c>
      <c r="P1505" s="5">
        <f t="shared" si="136"/>
        <v>3.6962773805470439</v>
      </c>
      <c r="Q1505" s="5">
        <f t="shared" si="137"/>
        <v>5.1831651653563364</v>
      </c>
      <c r="R1505" s="6">
        <f t="shared" si="139"/>
        <v>0.53652522882961429</v>
      </c>
      <c r="S1505" s="6">
        <f t="shared" si="139"/>
        <v>0.27054246666195852</v>
      </c>
      <c r="T1505" s="6">
        <f t="shared" si="139"/>
        <v>0.19293230450842699</v>
      </c>
      <c r="U1505">
        <f t="shared" si="140"/>
        <v>0.87174206057863146</v>
      </c>
      <c r="V1505">
        <f t="shared" si="140"/>
        <v>1.1619222637397557</v>
      </c>
      <c r="W1505">
        <f t="shared" si="140"/>
        <v>1.0867786274923978</v>
      </c>
      <c r="X1505" t="s">
        <v>476</v>
      </c>
      <c r="Y1505" t="s">
        <v>376</v>
      </c>
      <c r="Z1505" t="s">
        <v>275</v>
      </c>
      <c r="AA1505" s="26" t="s">
        <v>90</v>
      </c>
      <c r="AB1505" s="26" t="s">
        <v>75</v>
      </c>
      <c r="AC1505" t="s">
        <v>632</v>
      </c>
      <c r="AD1505" s="26" t="s">
        <v>75</v>
      </c>
      <c r="AE1505" s="72" t="str">
        <f>VLOOKUP(AD1505,cs_lookup!$A$2:$B$54,2,FALSE)</f>
        <v>X</v>
      </c>
    </row>
    <row r="1506" spans="1:31" x14ac:dyDescent="0.25">
      <c r="A1506" s="21">
        <v>0.53928528862566849</v>
      </c>
      <c r="B1506" s="21">
        <v>0.28375460791502205</v>
      </c>
      <c r="C1506" s="21">
        <v>0.17118631402666118</v>
      </c>
      <c r="D1506" s="22">
        <f t="shared" si="138"/>
        <v>1.8543060993716911</v>
      </c>
      <c r="E1506" s="23">
        <f t="shared" si="138"/>
        <v>3.5241718446365349</v>
      </c>
      <c r="F1506" s="23">
        <f t="shared" si="138"/>
        <v>5.8415884802815272</v>
      </c>
      <c r="G1506" s="125">
        <v>3.26126430976863E-2</v>
      </c>
      <c r="H1506" s="8">
        <f t="shared" si="131"/>
        <v>1.0326126430976863</v>
      </c>
      <c r="I1506" s="5">
        <f t="shared" si="132"/>
        <v>1.7957421999105541</v>
      </c>
      <c r="J1506" s="5">
        <f t="shared" si="133"/>
        <v>3.4128691607576456</v>
      </c>
      <c r="K1506" s="5">
        <f t="shared" si="134"/>
        <v>5.6570956392298468</v>
      </c>
      <c r="L1506">
        <v>1.52</v>
      </c>
      <c r="M1506">
        <v>4.1900000000000004</v>
      </c>
      <c r="N1506">
        <v>7.35</v>
      </c>
      <c r="O1506" s="5">
        <f t="shared" si="135"/>
        <v>1.5695712175084833</v>
      </c>
      <c r="P1506" s="5">
        <f t="shared" si="136"/>
        <v>4.3266469745793064</v>
      </c>
      <c r="Q1506" s="5">
        <f t="shared" si="137"/>
        <v>7.5897029267679939</v>
      </c>
      <c r="R1506" s="6">
        <f t="shared" si="139"/>
        <v>0.63711667801056315</v>
      </c>
      <c r="S1506" s="6">
        <f t="shared" si="139"/>
        <v>0.23112585932602767</v>
      </c>
      <c r="T1506" s="6">
        <f t="shared" si="139"/>
        <v>0.13175746266340901</v>
      </c>
      <c r="U1506">
        <f t="shared" si="140"/>
        <v>0.8464466670526043</v>
      </c>
      <c r="V1506">
        <f t="shared" si="140"/>
        <v>1.2277060158584674</v>
      </c>
      <c r="W1506">
        <f t="shared" si="140"/>
        <v>1.2992532685907752</v>
      </c>
      <c r="X1506" t="s">
        <v>343</v>
      </c>
      <c r="Y1506" t="s">
        <v>417</v>
      </c>
      <c r="Z1506" t="s">
        <v>274</v>
      </c>
      <c r="AA1506" s="26" t="s">
        <v>90</v>
      </c>
      <c r="AB1506" s="26" t="s">
        <v>75</v>
      </c>
      <c r="AC1506" t="s">
        <v>632</v>
      </c>
      <c r="AD1506" s="26" t="s">
        <v>79</v>
      </c>
      <c r="AE1506" s="72" t="str">
        <f>VLOOKUP(AD1506,cs_lookup!$A$2:$B$54,2,FALSE)</f>
        <v>2</v>
      </c>
    </row>
    <row r="1507" spans="1:31" x14ac:dyDescent="0.25">
      <c r="A1507" s="21">
        <v>0.64097821015058853</v>
      </c>
      <c r="B1507" s="21">
        <v>0.20891842393176049</v>
      </c>
      <c r="C1507" s="21">
        <v>0.14394821935317528</v>
      </c>
      <c r="D1507" s="22">
        <f t="shared" si="138"/>
        <v>1.5601154363189109</v>
      </c>
      <c r="E1507" s="23">
        <f t="shared" si="138"/>
        <v>4.7865572656561506</v>
      </c>
      <c r="F1507" s="23">
        <f t="shared" si="138"/>
        <v>6.9469424803825577</v>
      </c>
      <c r="G1507" s="125">
        <v>2.7657182606967368E-2</v>
      </c>
      <c r="H1507" s="8">
        <f t="shared" si="131"/>
        <v>1.0276571826069674</v>
      </c>
      <c r="I1507" s="5">
        <f t="shared" si="132"/>
        <v>1.5181282851166378</v>
      </c>
      <c r="J1507" s="5">
        <f t="shared" si="133"/>
        <v>4.6577373726066718</v>
      </c>
      <c r="K1507" s="5">
        <f t="shared" si="134"/>
        <v>6.7599804662090808</v>
      </c>
      <c r="L1507">
        <v>2.0499999999999998</v>
      </c>
      <c r="M1507">
        <v>3.85</v>
      </c>
      <c r="N1507">
        <v>3.57</v>
      </c>
      <c r="O1507" s="5">
        <f t="shared" si="135"/>
        <v>2.1066972243442827</v>
      </c>
      <c r="P1507" s="5">
        <f t="shared" si="136"/>
        <v>3.9564801530368245</v>
      </c>
      <c r="Q1507" s="5">
        <f t="shared" si="137"/>
        <v>3.6687361419068734</v>
      </c>
      <c r="R1507" s="6">
        <f t="shared" si="139"/>
        <v>0.47467665901124151</v>
      </c>
      <c r="S1507" s="6">
        <f t="shared" si="139"/>
        <v>0.25274990934364799</v>
      </c>
      <c r="T1507" s="6">
        <f t="shared" si="139"/>
        <v>0.27257343164511061</v>
      </c>
      <c r="U1507">
        <f t="shared" si="140"/>
        <v>1.3503470161894113</v>
      </c>
      <c r="V1507">
        <f t="shared" si="140"/>
        <v>0.82658159788974384</v>
      </c>
      <c r="W1507">
        <f t="shared" si="140"/>
        <v>0.52810803490413261</v>
      </c>
      <c r="X1507" t="s">
        <v>341</v>
      </c>
      <c r="Y1507" t="s">
        <v>338</v>
      </c>
      <c r="Z1507" t="s">
        <v>274</v>
      </c>
      <c r="AA1507" s="26" t="s">
        <v>84</v>
      </c>
      <c r="AB1507" s="26" t="s">
        <v>86</v>
      </c>
      <c r="AC1507" t="s">
        <v>632</v>
      </c>
      <c r="AD1507" s="26" t="s">
        <v>75</v>
      </c>
      <c r="AE1507" s="72" t="str">
        <f>VLOOKUP(AD1507,cs_lookup!$A$2:$B$54,2,FALSE)</f>
        <v>X</v>
      </c>
    </row>
    <row r="1508" spans="1:31" x14ac:dyDescent="0.25">
      <c r="A1508" s="21">
        <v>0.26634052346455017</v>
      </c>
      <c r="B1508" s="21">
        <v>0.26775180821597933</v>
      </c>
      <c r="C1508" s="21">
        <v>0.42303685580515477</v>
      </c>
      <c r="D1508" s="22">
        <f t="shared" si="138"/>
        <v>3.7545920049717845</v>
      </c>
      <c r="E1508" s="23">
        <f t="shared" si="138"/>
        <v>3.7348020417227583</v>
      </c>
      <c r="F1508" s="23">
        <f t="shared" si="138"/>
        <v>2.3638602317444106</v>
      </c>
      <c r="G1508" s="125">
        <v>2.8536976672598913E-2</v>
      </c>
      <c r="H1508" s="8">
        <f t="shared" si="131"/>
        <v>1.0285369766725989</v>
      </c>
      <c r="I1508" s="5">
        <f t="shared" si="132"/>
        <v>3.6504200530720792</v>
      </c>
      <c r="J1508" s="5">
        <f t="shared" si="133"/>
        <v>3.6311791665528137</v>
      </c>
      <c r="K1508" s="5">
        <f t="shared" si="134"/>
        <v>2.2982744280051959</v>
      </c>
      <c r="L1508">
        <v>2.13</v>
      </c>
      <c r="M1508">
        <v>3.29</v>
      </c>
      <c r="N1508">
        <v>3.92</v>
      </c>
      <c r="O1508" s="5">
        <f t="shared" si="135"/>
        <v>2.1907837603126357</v>
      </c>
      <c r="P1508" s="5">
        <f t="shared" si="136"/>
        <v>3.3838866532528504</v>
      </c>
      <c r="Q1508" s="5">
        <f t="shared" si="137"/>
        <v>4.0318649485565876</v>
      </c>
      <c r="R1508" s="6">
        <f t="shared" si="139"/>
        <v>0.45645764685479279</v>
      </c>
      <c r="S1508" s="6">
        <f t="shared" si="139"/>
        <v>0.29551817258380197</v>
      </c>
      <c r="T1508" s="6">
        <f t="shared" si="139"/>
        <v>0.24802418056140527</v>
      </c>
      <c r="U1508">
        <f t="shared" si="140"/>
        <v>0.58349449351930294</v>
      </c>
      <c r="V1508">
        <f t="shared" si="140"/>
        <v>0.90604177020636933</v>
      </c>
      <c r="W1508">
        <f t="shared" si="140"/>
        <v>1.7056274708683909</v>
      </c>
      <c r="X1508" t="s">
        <v>489</v>
      </c>
      <c r="Y1508" t="s">
        <v>342</v>
      </c>
      <c r="Z1508" t="s">
        <v>274</v>
      </c>
      <c r="AA1508" s="26" t="s">
        <v>90</v>
      </c>
      <c r="AB1508" s="26" t="s">
        <v>75</v>
      </c>
      <c r="AC1508" t="s">
        <v>632</v>
      </c>
      <c r="AD1508" s="26" t="s">
        <v>100</v>
      </c>
      <c r="AE1508" s="72" t="str">
        <f>VLOOKUP(AD1508,cs_lookup!$A$2:$B$54,2,FALSE)</f>
        <v>1</v>
      </c>
    </row>
    <row r="1509" spans="1:31" x14ac:dyDescent="0.25">
      <c r="A1509" s="21">
        <v>0.31016264592341214</v>
      </c>
      <c r="B1509" s="21">
        <v>0.28195648786371147</v>
      </c>
      <c r="C1509" s="21">
        <v>0.37509684030453905</v>
      </c>
      <c r="D1509" s="22">
        <f t="shared" si="138"/>
        <v>3.2241148737392704</v>
      </c>
      <c r="E1509" s="23">
        <f t="shared" si="138"/>
        <v>3.5466465325081198</v>
      </c>
      <c r="F1509" s="23">
        <f t="shared" si="138"/>
        <v>2.6659782022906553</v>
      </c>
      <c r="G1509" s="125">
        <v>2.6880311757741637E-2</v>
      </c>
      <c r="H1509" s="8">
        <f t="shared" si="131"/>
        <v>1.0268803117577416</v>
      </c>
      <c r="I1509" s="5">
        <f t="shared" si="132"/>
        <v>3.1397182678675151</v>
      </c>
      <c r="J1509" s="5">
        <f t="shared" si="133"/>
        <v>3.4538071203616898</v>
      </c>
      <c r="K1509" s="5">
        <f t="shared" si="134"/>
        <v>2.5961917584408849</v>
      </c>
      <c r="L1509">
        <v>2.65</v>
      </c>
      <c r="M1509">
        <v>3.13</v>
      </c>
      <c r="N1509">
        <v>3.03</v>
      </c>
      <c r="O1509" s="5">
        <f t="shared" si="135"/>
        <v>2.7212328261580154</v>
      </c>
      <c r="P1509" s="5">
        <f t="shared" si="136"/>
        <v>3.2141353758017313</v>
      </c>
      <c r="Q1509" s="5">
        <f t="shared" si="137"/>
        <v>3.1114473446259572</v>
      </c>
      <c r="R1509" s="6">
        <f t="shared" si="139"/>
        <v>0.36748050015692868</v>
      </c>
      <c r="S1509" s="6">
        <f t="shared" si="139"/>
        <v>0.31112566307216005</v>
      </c>
      <c r="T1509" s="6">
        <f t="shared" si="139"/>
        <v>0.32139383677091121</v>
      </c>
      <c r="U1509">
        <f t="shared" si="140"/>
        <v>0.84402477353481464</v>
      </c>
      <c r="V1509">
        <f t="shared" si="140"/>
        <v>0.90624632207956646</v>
      </c>
      <c r="W1509">
        <f t="shared" si="140"/>
        <v>1.1670940677431445</v>
      </c>
      <c r="X1509" t="s">
        <v>488</v>
      </c>
      <c r="Y1509" t="s">
        <v>415</v>
      </c>
      <c r="Z1509" t="s">
        <v>274</v>
      </c>
      <c r="AA1509" s="26" t="s">
        <v>90</v>
      </c>
      <c r="AB1509" s="26" t="s">
        <v>75</v>
      </c>
      <c r="AC1509" t="s">
        <v>632</v>
      </c>
      <c r="AD1509" s="26" t="s">
        <v>73</v>
      </c>
      <c r="AE1509" s="72" t="str">
        <f>VLOOKUP(AD1509,cs_lookup!$A$2:$B$54,2,FALSE)</f>
        <v>X</v>
      </c>
    </row>
    <row r="1510" spans="1:31" x14ac:dyDescent="0.25">
      <c r="A1510" s="21">
        <v>0.50265855760783318</v>
      </c>
      <c r="B1510" s="21">
        <v>0.28647842670386792</v>
      </c>
      <c r="C1510" s="21">
        <v>0.20234050932885447</v>
      </c>
      <c r="D1510" s="22">
        <f t="shared" si="138"/>
        <v>1.9894220139393017</v>
      </c>
      <c r="E1510" s="23">
        <f t="shared" si="138"/>
        <v>3.4906642413032296</v>
      </c>
      <c r="F1510" s="23">
        <f t="shared" si="138"/>
        <v>4.9421640941643927</v>
      </c>
      <c r="G1510" s="125">
        <v>2.891495813455891E-2</v>
      </c>
      <c r="H1510" s="8">
        <f t="shared" si="131"/>
        <v>1.0289149581345589</v>
      </c>
      <c r="I1510" s="5">
        <f t="shared" si="132"/>
        <v>1.9335145224695336</v>
      </c>
      <c r="J1510" s="5">
        <f t="shared" si="133"/>
        <v>3.3925682717567502</v>
      </c>
      <c r="K1510" s="5">
        <f t="shared" si="134"/>
        <v>4.8032775256029163</v>
      </c>
      <c r="L1510">
        <v>2.4700000000000002</v>
      </c>
      <c r="M1510">
        <v>3.48</v>
      </c>
      <c r="N1510">
        <v>2.97</v>
      </c>
      <c r="O1510" s="5">
        <f t="shared" si="135"/>
        <v>2.5414199465923608</v>
      </c>
      <c r="P1510" s="5">
        <f t="shared" si="136"/>
        <v>3.5806240543082648</v>
      </c>
      <c r="Q1510" s="5">
        <f t="shared" si="137"/>
        <v>3.0558774256596402</v>
      </c>
      <c r="R1510" s="6">
        <f t="shared" si="139"/>
        <v>0.39348081820985181</v>
      </c>
      <c r="S1510" s="6">
        <f t="shared" si="139"/>
        <v>0.27928092556848683</v>
      </c>
      <c r="T1510" s="6">
        <f t="shared" si="139"/>
        <v>0.32723825622166131</v>
      </c>
      <c r="U1510">
        <f t="shared" si="140"/>
        <v>1.2774664846298924</v>
      </c>
      <c r="V1510">
        <f t="shared" si="140"/>
        <v>1.0257715456962566</v>
      </c>
      <c r="W1510">
        <f t="shared" si="140"/>
        <v>0.61832779475452027</v>
      </c>
      <c r="X1510" t="s">
        <v>368</v>
      </c>
      <c r="Y1510" t="s">
        <v>473</v>
      </c>
      <c r="Z1510" t="s">
        <v>276</v>
      </c>
      <c r="AA1510" s="26" t="s">
        <v>90</v>
      </c>
      <c r="AB1510" s="26" t="s">
        <v>75</v>
      </c>
      <c r="AC1510" t="s">
        <v>632</v>
      </c>
      <c r="AD1510" s="26" t="s">
        <v>75</v>
      </c>
      <c r="AE1510" s="72" t="str">
        <f>VLOOKUP(AD1510,cs_lookup!$A$2:$B$54,2,FALSE)</f>
        <v>X</v>
      </c>
    </row>
    <row r="1511" spans="1:31" x14ac:dyDescent="0.25">
      <c r="A1511" s="21">
        <v>0.43022909335175663</v>
      </c>
      <c r="B1511" s="21">
        <v>0.2375542776598108</v>
      </c>
      <c r="C1511" s="21">
        <v>0.3094792703686603</v>
      </c>
      <c r="D1511" s="22">
        <f t="shared" si="138"/>
        <v>2.3243430429340979</v>
      </c>
      <c r="E1511" s="23">
        <f t="shared" si="138"/>
        <v>4.2095642724314493</v>
      </c>
      <c r="F1511" s="23">
        <f t="shared" si="138"/>
        <v>3.2312341915785581</v>
      </c>
      <c r="G1511" s="125">
        <v>2.7787522975084133E-2</v>
      </c>
      <c r="H1511" s="8">
        <f t="shared" si="131"/>
        <v>1.0277875229750841</v>
      </c>
      <c r="I1511" s="5">
        <f t="shared" si="132"/>
        <v>2.2615015175568005</v>
      </c>
      <c r="J1511" s="5">
        <f t="shared" si="133"/>
        <v>4.0957534298978819</v>
      </c>
      <c r="K1511" s="5">
        <f t="shared" si="134"/>
        <v>3.1438737281274531</v>
      </c>
      <c r="L1511">
        <v>2.14</v>
      </c>
      <c r="M1511">
        <v>3.83</v>
      </c>
      <c r="N1511">
        <v>3.34</v>
      </c>
      <c r="O1511" s="5">
        <f t="shared" si="135"/>
        <v>2.1994652991666803</v>
      </c>
      <c r="P1511" s="5">
        <f t="shared" si="136"/>
        <v>3.9364262129945722</v>
      </c>
      <c r="Q1511" s="5">
        <f t="shared" si="137"/>
        <v>3.4328103267367807</v>
      </c>
      <c r="R1511" s="6">
        <f t="shared" si="139"/>
        <v>0.45465595678134763</v>
      </c>
      <c r="S1511" s="6">
        <f t="shared" si="139"/>
        <v>0.2540375319874893</v>
      </c>
      <c r="T1511" s="6">
        <f t="shared" si="139"/>
        <v>0.29130651123116291</v>
      </c>
      <c r="U1511">
        <f t="shared" si="140"/>
        <v>0.94627396151913101</v>
      </c>
      <c r="V1511">
        <f t="shared" si="140"/>
        <v>0.9351148855890703</v>
      </c>
      <c r="W1511">
        <f t="shared" si="140"/>
        <v>1.0623836352325011</v>
      </c>
      <c r="X1511" t="s">
        <v>506</v>
      </c>
      <c r="Y1511" t="s">
        <v>471</v>
      </c>
      <c r="Z1511" t="s">
        <v>276</v>
      </c>
      <c r="AA1511" s="26" t="s">
        <v>84</v>
      </c>
      <c r="AB1511" s="26" t="s">
        <v>86</v>
      </c>
      <c r="AC1511" t="s">
        <v>632</v>
      </c>
      <c r="AD1511" s="26" t="s">
        <v>96</v>
      </c>
      <c r="AE1511" s="72" t="str">
        <f>VLOOKUP(AD1511,cs_lookup!$A$2:$B$54,2,FALSE)</f>
        <v>2</v>
      </c>
    </row>
    <row r="1512" spans="1:31" x14ac:dyDescent="0.25">
      <c r="A1512" s="21">
        <v>0.45264008975739639</v>
      </c>
      <c r="B1512" s="21">
        <v>0.3398291258117116</v>
      </c>
      <c r="C1512" s="21">
        <v>0.20086137341705732</v>
      </c>
      <c r="D1512" s="22">
        <f t="shared" si="138"/>
        <v>2.2092607849560446</v>
      </c>
      <c r="E1512" s="23">
        <f t="shared" si="138"/>
        <v>2.9426553642552342</v>
      </c>
      <c r="F1512" s="23">
        <f t="shared" si="138"/>
        <v>4.978558012364358</v>
      </c>
      <c r="G1512" s="125">
        <v>2.7380723820719099E-2</v>
      </c>
      <c r="H1512" s="8">
        <f t="shared" si="131"/>
        <v>1.0273807238207191</v>
      </c>
      <c r="I1512" s="5">
        <f t="shared" si="132"/>
        <v>2.1503817754532517</v>
      </c>
      <c r="J1512" s="5">
        <f t="shared" si="133"/>
        <v>2.8642306557123374</v>
      </c>
      <c r="K1512" s="5">
        <f t="shared" si="134"/>
        <v>4.8458744620491156</v>
      </c>
      <c r="L1512">
        <v>2.67</v>
      </c>
      <c r="M1512">
        <v>3.77</v>
      </c>
      <c r="N1512">
        <v>2.58</v>
      </c>
      <c r="O1512" s="5">
        <f t="shared" si="135"/>
        <v>2.74310653260132</v>
      </c>
      <c r="P1512" s="5">
        <f t="shared" si="136"/>
        <v>3.8732253288041112</v>
      </c>
      <c r="Q1512" s="5">
        <f t="shared" si="137"/>
        <v>2.6506422674574552</v>
      </c>
      <c r="R1512" s="6">
        <f t="shared" si="139"/>
        <v>0.36455018721117199</v>
      </c>
      <c r="S1512" s="6">
        <f t="shared" si="139"/>
        <v>0.25818275858191753</v>
      </c>
      <c r="T1512" s="6">
        <f t="shared" si="139"/>
        <v>0.37726705420691053</v>
      </c>
      <c r="U1512">
        <f t="shared" si="140"/>
        <v>1.2416399871307617</v>
      </c>
      <c r="V1512">
        <f t="shared" si="140"/>
        <v>1.3162347775592804</v>
      </c>
      <c r="W1512">
        <f t="shared" si="140"/>
        <v>0.53241164627880744</v>
      </c>
      <c r="X1512" t="s">
        <v>461</v>
      </c>
      <c r="Y1512" t="s">
        <v>451</v>
      </c>
      <c r="Z1512" t="s">
        <v>276</v>
      </c>
      <c r="AA1512" s="26" t="s">
        <v>90</v>
      </c>
      <c r="AB1512" s="26" t="s">
        <v>75</v>
      </c>
      <c r="AC1512" t="s">
        <v>632</v>
      </c>
      <c r="AD1512" s="26" t="s">
        <v>205</v>
      </c>
      <c r="AE1512" s="72" t="str">
        <f>VLOOKUP(AD1512,cs_lookup!$A$2:$B$54,2,FALSE)</f>
        <v>2</v>
      </c>
    </row>
    <row r="1513" spans="1:31" x14ac:dyDescent="0.25">
      <c r="A1513" s="21">
        <v>0.37043520580442674</v>
      </c>
      <c r="B1513" s="21">
        <v>0.22192281209597578</v>
      </c>
      <c r="C1513" s="21">
        <v>0.37598563242631677</v>
      </c>
      <c r="D1513" s="22">
        <f t="shared" si="138"/>
        <v>2.6995274324113661</v>
      </c>
      <c r="E1513" s="23">
        <f t="shared" si="138"/>
        <v>4.5060712351082062</v>
      </c>
      <c r="F1513" s="23">
        <f t="shared" si="138"/>
        <v>2.6596760986497894</v>
      </c>
      <c r="G1513" s="125">
        <v>2.9475368148989656E-2</v>
      </c>
      <c r="H1513" s="8">
        <f t="shared" si="131"/>
        <v>1.0294753681489897</v>
      </c>
      <c r="I1513" s="5">
        <f t="shared" si="132"/>
        <v>2.622236059193094</v>
      </c>
      <c r="J1513" s="5">
        <f t="shared" si="133"/>
        <v>4.3770559010170222</v>
      </c>
      <c r="K1513" s="5">
        <f t="shared" si="134"/>
        <v>2.5835257267319784</v>
      </c>
      <c r="L1513">
        <v>2.08</v>
      </c>
      <c r="M1513">
        <v>3.63</v>
      </c>
      <c r="N1513">
        <v>3.66</v>
      </c>
      <c r="O1513" s="5">
        <f t="shared" si="135"/>
        <v>2.1413087657498986</v>
      </c>
      <c r="P1513" s="5">
        <f t="shared" si="136"/>
        <v>3.7369955863808322</v>
      </c>
      <c r="Q1513" s="5">
        <f t="shared" si="137"/>
        <v>3.7678798474253021</v>
      </c>
      <c r="R1513" s="6">
        <f t="shared" si="139"/>
        <v>0.46700411262258773</v>
      </c>
      <c r="S1513" s="6">
        <f t="shared" si="139"/>
        <v>0.26759464304544978</v>
      </c>
      <c r="T1513" s="6">
        <f t="shared" si="139"/>
        <v>0.26540124433196244</v>
      </c>
      <c r="U1513">
        <f t="shared" si="140"/>
        <v>0.79321615333138651</v>
      </c>
      <c r="V1513">
        <f t="shared" si="140"/>
        <v>0.8293245693198843</v>
      </c>
      <c r="W1513">
        <f t="shared" si="140"/>
        <v>1.4166686873405763</v>
      </c>
      <c r="X1513" t="s">
        <v>504</v>
      </c>
      <c r="Y1513" t="s">
        <v>452</v>
      </c>
      <c r="Z1513" t="s">
        <v>276</v>
      </c>
      <c r="AA1513" s="26" t="s">
        <v>90</v>
      </c>
      <c r="AB1513" s="26" t="s">
        <v>74</v>
      </c>
      <c r="AC1513" t="s">
        <v>632</v>
      </c>
      <c r="AD1513" s="26" t="s">
        <v>100</v>
      </c>
      <c r="AE1513" s="72" t="str">
        <f>VLOOKUP(AD1513,cs_lookup!$A$2:$B$54,2,FALSE)</f>
        <v>1</v>
      </c>
    </row>
    <row r="1514" spans="1:31" x14ac:dyDescent="0.25">
      <c r="A1514" s="21">
        <v>0.47689517834686379</v>
      </c>
      <c r="B1514" s="21">
        <v>0.27070759749310713</v>
      </c>
      <c r="C1514" s="21">
        <v>0.23925595135395655</v>
      </c>
      <c r="D1514" s="22">
        <f t="shared" si="138"/>
        <v>2.0968968557544576</v>
      </c>
      <c r="E1514" s="23">
        <f t="shared" si="138"/>
        <v>3.6940226623135777</v>
      </c>
      <c r="F1514" s="23">
        <f t="shared" si="138"/>
        <v>4.1796243493253575</v>
      </c>
      <c r="G1514" s="125">
        <v>3.0130841819751231E-2</v>
      </c>
      <c r="H1514" s="8">
        <f t="shared" si="131"/>
        <v>1.0301308418197512</v>
      </c>
      <c r="I1514" s="5">
        <f t="shared" si="132"/>
        <v>2.0355636105897368</v>
      </c>
      <c r="J1514" s="5">
        <f t="shared" si="133"/>
        <v>3.5859742397266707</v>
      </c>
      <c r="K1514" s="5">
        <f t="shared" si="134"/>
        <v>4.0573723061644769</v>
      </c>
      <c r="L1514">
        <v>1.9</v>
      </c>
      <c r="M1514">
        <v>3.83</v>
      </c>
      <c r="N1514">
        <v>4.12</v>
      </c>
      <c r="O1514" s="5">
        <f t="shared" si="135"/>
        <v>1.9572485994575273</v>
      </c>
      <c r="P1514" s="5">
        <f t="shared" si="136"/>
        <v>3.9454011241696474</v>
      </c>
      <c r="Q1514" s="5">
        <f t="shared" si="137"/>
        <v>4.2441390682973754</v>
      </c>
      <c r="R1514" s="6">
        <f t="shared" si="139"/>
        <v>0.5109213005834623</v>
      </c>
      <c r="S1514" s="6">
        <f t="shared" si="139"/>
        <v>0.25345965303096041</v>
      </c>
      <c r="T1514" s="6">
        <f t="shared" si="139"/>
        <v>0.23561904638557726</v>
      </c>
      <c r="U1514">
        <f t="shared" si="140"/>
        <v>0.93340241990744677</v>
      </c>
      <c r="V1514">
        <f t="shared" si="140"/>
        <v>1.0680500594705693</v>
      </c>
      <c r="W1514">
        <f t="shared" si="140"/>
        <v>1.015435530463983</v>
      </c>
      <c r="X1514" t="s">
        <v>474</v>
      </c>
      <c r="Y1514" t="s">
        <v>472</v>
      </c>
      <c r="Z1514" t="s">
        <v>276</v>
      </c>
      <c r="AA1514" s="26" t="s">
        <v>90</v>
      </c>
      <c r="AB1514" s="26" t="s">
        <v>75</v>
      </c>
      <c r="AC1514" t="s">
        <v>632</v>
      </c>
      <c r="AD1514" s="26" t="s">
        <v>75</v>
      </c>
      <c r="AE1514" s="72" t="str">
        <f>VLOOKUP(AD1514,cs_lookup!$A$2:$B$54,2,FALSE)</f>
        <v>X</v>
      </c>
    </row>
    <row r="1515" spans="1:31" x14ac:dyDescent="0.25">
      <c r="A1515" s="21">
        <v>0.45001796907733144</v>
      </c>
      <c r="B1515" s="21">
        <v>0.28993587823829542</v>
      </c>
      <c r="C1515" s="21">
        <v>0.2467994400245869</v>
      </c>
      <c r="D1515" s="22">
        <f t="shared" si="138"/>
        <v>2.2221334895810778</v>
      </c>
      <c r="E1515" s="23">
        <f t="shared" si="138"/>
        <v>3.4490384773219063</v>
      </c>
      <c r="F1515" s="23">
        <f t="shared" si="138"/>
        <v>4.0518730508479965</v>
      </c>
      <c r="G1515" s="125">
        <v>2.6714024741848474E-2</v>
      </c>
      <c r="H1515" s="8">
        <f t="shared" si="131"/>
        <v>1.0267140247418485</v>
      </c>
      <c r="I1515" s="5">
        <f t="shared" si="132"/>
        <v>2.1643159010512196</v>
      </c>
      <c r="J1515" s="5">
        <f t="shared" si="133"/>
        <v>3.3592981046393264</v>
      </c>
      <c r="K1515" s="5">
        <f t="shared" si="134"/>
        <v>3.9464475532675984</v>
      </c>
      <c r="L1515">
        <v>2.75</v>
      </c>
      <c r="M1515">
        <v>3.65</v>
      </c>
      <c r="N1515">
        <v>2.57</v>
      </c>
      <c r="O1515" s="5">
        <f t="shared" si="135"/>
        <v>2.8234635680400832</v>
      </c>
      <c r="P1515" s="5">
        <f t="shared" si="136"/>
        <v>3.7475061903077469</v>
      </c>
      <c r="Q1515" s="5">
        <f t="shared" si="137"/>
        <v>2.6386550435865503</v>
      </c>
      <c r="R1515" s="6">
        <f t="shared" si="139"/>
        <v>0.35417492590285249</v>
      </c>
      <c r="S1515" s="6">
        <f t="shared" si="139"/>
        <v>0.2668441222555738</v>
      </c>
      <c r="T1515" s="6">
        <f t="shared" si="139"/>
        <v>0.37898095184157371</v>
      </c>
      <c r="U1515">
        <f t="shared" si="140"/>
        <v>1.2706093406532339</v>
      </c>
      <c r="V1515">
        <f t="shared" si="140"/>
        <v>1.0865364984903252</v>
      </c>
      <c r="W1515">
        <f t="shared" si="140"/>
        <v>0.65121858717521253</v>
      </c>
      <c r="X1515" t="s">
        <v>457</v>
      </c>
      <c r="Y1515" t="s">
        <v>469</v>
      </c>
      <c r="Z1515" t="s">
        <v>276</v>
      </c>
      <c r="AA1515" s="26" t="s">
        <v>90</v>
      </c>
      <c r="AB1515" s="26" t="s">
        <v>75</v>
      </c>
      <c r="AC1515" t="s">
        <v>632</v>
      </c>
      <c r="AD1515" s="26" t="s">
        <v>96</v>
      </c>
      <c r="AE1515" s="72" t="str">
        <f>VLOOKUP(AD1515,cs_lookup!$A$2:$B$54,2,FALSE)</f>
        <v>2</v>
      </c>
    </row>
    <row r="1516" spans="1:31" x14ac:dyDescent="0.25">
      <c r="A1516" s="21">
        <v>0.40793341675948369</v>
      </c>
      <c r="B1516" s="21">
        <v>0.32358794229435317</v>
      </c>
      <c r="C1516" s="21">
        <v>0.25575030479760363</v>
      </c>
      <c r="D1516" s="22">
        <f t="shared" si="138"/>
        <v>2.4513804432687527</v>
      </c>
      <c r="E1516" s="23">
        <f t="shared" si="138"/>
        <v>3.090350007820581</v>
      </c>
      <c r="F1516" s="23">
        <f t="shared" si="138"/>
        <v>3.9100637662636717</v>
      </c>
      <c r="G1516" s="125">
        <v>2.9279636382854912E-2</v>
      </c>
      <c r="H1516" s="8">
        <f t="shared" si="131"/>
        <v>1.0292796363828549</v>
      </c>
      <c r="I1516" s="5">
        <f t="shared" si="132"/>
        <v>2.3816466940738423</v>
      </c>
      <c r="J1516" s="5">
        <f t="shared" si="133"/>
        <v>3.0024396661346966</v>
      </c>
      <c r="K1516" s="5">
        <f t="shared" si="134"/>
        <v>3.798835251423617</v>
      </c>
      <c r="L1516">
        <v>2.04</v>
      </c>
      <c r="M1516">
        <v>3.71</v>
      </c>
      <c r="N1516">
        <v>3.71</v>
      </c>
      <c r="O1516" s="5">
        <f t="shared" si="135"/>
        <v>2.0997304582210239</v>
      </c>
      <c r="P1516" s="5">
        <f t="shared" si="136"/>
        <v>3.8186274509803915</v>
      </c>
      <c r="Q1516" s="5">
        <f t="shared" si="137"/>
        <v>3.8186274509803915</v>
      </c>
      <c r="R1516" s="6">
        <f t="shared" si="139"/>
        <v>0.47625160462130944</v>
      </c>
      <c r="S1516" s="6">
        <f t="shared" si="139"/>
        <v>0.26187419768934539</v>
      </c>
      <c r="T1516" s="6">
        <f t="shared" si="139"/>
        <v>0.26187419768934539</v>
      </c>
      <c r="U1516">
        <f t="shared" si="140"/>
        <v>0.85655022009605863</v>
      </c>
      <c r="V1516">
        <f t="shared" si="140"/>
        <v>1.235661799251476</v>
      </c>
      <c r="W1516">
        <f t="shared" si="140"/>
        <v>0.97661513449673132</v>
      </c>
      <c r="X1516" t="s">
        <v>454</v>
      </c>
      <c r="Y1516" t="s">
        <v>505</v>
      </c>
      <c r="Z1516" t="s">
        <v>276</v>
      </c>
      <c r="AA1516" s="26" t="s">
        <v>90</v>
      </c>
      <c r="AB1516" s="26" t="s">
        <v>75</v>
      </c>
      <c r="AC1516" t="s">
        <v>632</v>
      </c>
      <c r="AD1516" s="26" t="s">
        <v>92</v>
      </c>
      <c r="AE1516" s="72" t="str">
        <f>VLOOKUP(AD1516,cs_lookup!$A$2:$B$54,2,FALSE)</f>
        <v>1</v>
      </c>
    </row>
    <row r="1517" spans="1:31" x14ac:dyDescent="0.25">
      <c r="A1517" s="21">
        <v>0.47251477516875373</v>
      </c>
      <c r="B1517" s="21">
        <v>0.23784001479576594</v>
      </c>
      <c r="C1517" s="21">
        <v>0.27167817560960356</v>
      </c>
      <c r="D1517" s="22">
        <f t="shared" si="138"/>
        <v>2.1163359381574054</v>
      </c>
      <c r="E1517" s="23">
        <f t="shared" si="138"/>
        <v>4.2045069701946645</v>
      </c>
      <c r="F1517" s="23">
        <f t="shared" si="138"/>
        <v>3.6808256598313633</v>
      </c>
      <c r="G1517" s="125">
        <v>2.6641547013098954E-2</v>
      </c>
      <c r="H1517" s="8">
        <f t="shared" si="131"/>
        <v>1.026641547013099</v>
      </c>
      <c r="I1517" s="5">
        <f t="shared" si="132"/>
        <v>2.0614166106121976</v>
      </c>
      <c r="J1517" s="5">
        <f t="shared" si="133"/>
        <v>4.0953991998738184</v>
      </c>
      <c r="K1517" s="5">
        <f t="shared" si="134"/>
        <v>3.5853075209554124</v>
      </c>
      <c r="L1517">
        <v>2.29</v>
      </c>
      <c r="M1517">
        <v>3.74</v>
      </c>
      <c r="N1517">
        <v>3.1</v>
      </c>
      <c r="O1517" s="5">
        <f t="shared" si="135"/>
        <v>2.3510091426599966</v>
      </c>
      <c r="P1517" s="5">
        <f t="shared" si="136"/>
        <v>3.8396393858289901</v>
      </c>
      <c r="Q1517" s="5">
        <f t="shared" si="137"/>
        <v>3.1825887957406067</v>
      </c>
      <c r="R1517" s="6">
        <f t="shared" si="139"/>
        <v>0.42534926038976284</v>
      </c>
      <c r="S1517" s="6">
        <f t="shared" si="139"/>
        <v>0.26044112467715425</v>
      </c>
      <c r="T1517" s="6">
        <f t="shared" si="139"/>
        <v>0.31420961493308286</v>
      </c>
      <c r="U1517">
        <f t="shared" si="140"/>
        <v>1.1108865564636727</v>
      </c>
      <c r="V1517">
        <f t="shared" si="140"/>
        <v>0.91321988833597267</v>
      </c>
      <c r="W1517">
        <f t="shared" si="140"/>
        <v>0.86463991774237325</v>
      </c>
      <c r="X1517" t="s">
        <v>467</v>
      </c>
      <c r="Y1517" t="s">
        <v>458</v>
      </c>
      <c r="Z1517" t="s">
        <v>276</v>
      </c>
      <c r="AA1517" s="26" t="s">
        <v>84</v>
      </c>
      <c r="AB1517" s="26" t="s">
        <v>86</v>
      </c>
      <c r="AC1517" t="s">
        <v>632</v>
      </c>
      <c r="AD1517" s="26" t="s">
        <v>87</v>
      </c>
      <c r="AE1517" s="72" t="str">
        <f>VLOOKUP(AD1517,cs_lookup!$A$2:$B$54,2,FALSE)</f>
        <v>2</v>
      </c>
    </row>
    <row r="1518" spans="1:31" x14ac:dyDescent="0.25">
      <c r="A1518" s="21">
        <v>0.6897305223423339</v>
      </c>
      <c r="B1518" s="21">
        <v>0.20752356300742977</v>
      </c>
      <c r="C1518" s="21">
        <v>9.9864636256077957E-2</v>
      </c>
      <c r="D1518" s="22">
        <f t="shared" si="138"/>
        <v>1.4498415940822611</v>
      </c>
      <c r="E1518" s="23">
        <f t="shared" si="138"/>
        <v>4.8187299095486225</v>
      </c>
      <c r="F1518" s="23">
        <f t="shared" si="138"/>
        <v>10.013554722572156</v>
      </c>
      <c r="G1518" s="125">
        <v>3.164122605974895E-2</v>
      </c>
      <c r="H1518" s="8">
        <f t="shared" si="131"/>
        <v>1.031641226059749</v>
      </c>
      <c r="I1518" s="5">
        <f t="shared" si="132"/>
        <v>1.4053738426291733</v>
      </c>
      <c r="J1518" s="5">
        <f t="shared" si="133"/>
        <v>4.6709357747879867</v>
      </c>
      <c r="K1518" s="5">
        <f t="shared" si="134"/>
        <v>9.7064313344843072</v>
      </c>
      <c r="L1518">
        <v>1.72</v>
      </c>
      <c r="M1518">
        <v>3.73</v>
      </c>
      <c r="N1518">
        <v>5.49</v>
      </c>
      <c r="O1518" s="5">
        <f t="shared" si="135"/>
        <v>1.7744229088227681</v>
      </c>
      <c r="P1518" s="5">
        <f t="shared" si="136"/>
        <v>3.8480217732028636</v>
      </c>
      <c r="Q1518" s="5">
        <f t="shared" si="137"/>
        <v>5.6637103310680219</v>
      </c>
      <c r="R1518" s="6">
        <f t="shared" si="139"/>
        <v>0.56356350846678649</v>
      </c>
      <c r="S1518" s="6">
        <f t="shared" si="139"/>
        <v>0.25987378942704364</v>
      </c>
      <c r="T1518" s="6">
        <f t="shared" si="139"/>
        <v>0.17656270210616989</v>
      </c>
      <c r="U1518">
        <f t="shared" si="140"/>
        <v>1.2238736397585315</v>
      </c>
      <c r="V1518">
        <f t="shared" si="140"/>
        <v>0.79855518890522625</v>
      </c>
      <c r="W1518">
        <f t="shared" si="140"/>
        <v>0.56560437207189884</v>
      </c>
      <c r="X1518" t="s">
        <v>460</v>
      </c>
      <c r="Y1518" t="s">
        <v>369</v>
      </c>
      <c r="Z1518" t="s">
        <v>276</v>
      </c>
      <c r="AA1518" s="26" t="s">
        <v>84</v>
      </c>
      <c r="AB1518" s="26" t="s">
        <v>86</v>
      </c>
      <c r="AC1518" t="s">
        <v>632</v>
      </c>
      <c r="AD1518" s="26" t="s">
        <v>75</v>
      </c>
      <c r="AE1518" s="72" t="str">
        <f>VLOOKUP(AD1518,cs_lookup!$A$2:$B$54,2,FALSE)</f>
        <v>X</v>
      </c>
    </row>
    <row r="1519" spans="1:31" x14ac:dyDescent="0.25">
      <c r="A1519" s="21">
        <v>0.26672759388980311</v>
      </c>
      <c r="B1519" s="21">
        <v>0.30003498762133873</v>
      </c>
      <c r="C1519" s="21">
        <v>0.39743647181282671</v>
      </c>
      <c r="D1519" s="22">
        <f t="shared" si="138"/>
        <v>3.7491434066366001</v>
      </c>
      <c r="E1519" s="23">
        <f t="shared" si="138"/>
        <v>3.3329446273181214</v>
      </c>
      <c r="F1519" s="23">
        <f t="shared" si="138"/>
        <v>2.5161253959373702</v>
      </c>
      <c r="G1519" s="125">
        <v>2.7998702417307175E-2</v>
      </c>
      <c r="H1519" s="8">
        <f t="shared" si="131"/>
        <v>1.0279987024173072</v>
      </c>
      <c r="I1519" s="5">
        <f t="shared" si="132"/>
        <v>3.6470312635809803</v>
      </c>
      <c r="J1519" s="5">
        <f t="shared" si="133"/>
        <v>3.2421681267503599</v>
      </c>
      <c r="K1519" s="5">
        <f t="shared" si="134"/>
        <v>2.4475958870578136</v>
      </c>
      <c r="L1519">
        <v>1.98</v>
      </c>
      <c r="M1519">
        <v>3.78</v>
      </c>
      <c r="N1519">
        <v>3.87</v>
      </c>
      <c r="O1519" s="5">
        <f t="shared" si="135"/>
        <v>2.0354374307862684</v>
      </c>
      <c r="P1519" s="5">
        <f t="shared" si="136"/>
        <v>3.8858350951374208</v>
      </c>
      <c r="Q1519" s="5">
        <f t="shared" si="137"/>
        <v>3.9783549783549788</v>
      </c>
      <c r="R1519" s="6">
        <f t="shared" si="139"/>
        <v>0.49129488574537533</v>
      </c>
      <c r="S1519" s="6">
        <f t="shared" si="139"/>
        <v>0.2573449401523395</v>
      </c>
      <c r="T1519" s="6">
        <f t="shared" si="139"/>
        <v>0.25136017410228506</v>
      </c>
      <c r="U1519">
        <f t="shared" si="140"/>
        <v>0.54290732842686396</v>
      </c>
      <c r="V1519">
        <f t="shared" si="140"/>
        <v>1.1658864846681196</v>
      </c>
      <c r="W1519">
        <f t="shared" si="140"/>
        <v>1.5811433662163972</v>
      </c>
      <c r="X1519" t="s">
        <v>464</v>
      </c>
      <c r="Y1519" t="s">
        <v>508</v>
      </c>
      <c r="Z1519" t="s">
        <v>276</v>
      </c>
      <c r="AA1519" s="26" t="s">
        <v>90</v>
      </c>
      <c r="AB1519" s="26" t="s">
        <v>75</v>
      </c>
      <c r="AC1519" t="s">
        <v>632</v>
      </c>
      <c r="AD1519" s="26" t="s">
        <v>75</v>
      </c>
      <c r="AE1519" s="72" t="str">
        <f>VLOOKUP(AD1519,cs_lookup!$A$2:$B$54,2,FALSE)</f>
        <v>X</v>
      </c>
    </row>
    <row r="1520" spans="1:31" x14ac:dyDescent="0.25">
      <c r="A1520" s="21">
        <v>0.55697854457161122</v>
      </c>
      <c r="B1520" s="21">
        <v>0.21339420893805247</v>
      </c>
      <c r="C1520" s="21">
        <v>0.21659201126586469</v>
      </c>
      <c r="D1520" s="22">
        <f t="shared" si="138"/>
        <v>1.7954012946210158</v>
      </c>
      <c r="E1520" s="23">
        <f t="shared" si="138"/>
        <v>4.6861627828442911</v>
      </c>
      <c r="F1520" s="23">
        <f t="shared" si="138"/>
        <v>4.6169754560915415</v>
      </c>
      <c r="G1520" s="125">
        <v>2.8014752152683009E-2</v>
      </c>
      <c r="H1520" s="8">
        <f t="shared" ref="H1520:H1583" si="141">(G1520/100%) + 1</f>
        <v>1.028014752152683</v>
      </c>
      <c r="I1520" s="5">
        <f t="shared" ref="I1520:I1583" si="142">D1520/H1520</f>
        <v>1.7464742513289915</v>
      </c>
      <c r="J1520" s="5">
        <f t="shared" ref="J1520:J1583" si="143">E1520/H1520</f>
        <v>4.5584586923790482</v>
      </c>
      <c r="K1520" s="5">
        <f t="shared" ref="K1520:K1583" si="144">F1520/H1520</f>
        <v>4.4911568111483851</v>
      </c>
      <c r="L1520">
        <v>1.85</v>
      </c>
      <c r="M1520">
        <v>3.77</v>
      </c>
      <c r="N1520">
        <v>4.5</v>
      </c>
      <c r="O1520" s="5">
        <f t="shared" ref="O1520:O1583" si="145">(L1520*H1520)</f>
        <v>1.9018272914824637</v>
      </c>
      <c r="P1520" s="5">
        <f t="shared" ref="P1520:P1583" si="146">(M1520*H1520)</f>
        <v>3.8756156156156152</v>
      </c>
      <c r="Q1520" s="5">
        <f t="shared" ref="Q1520:Q1583" si="147">(N1520*H1520)</f>
        <v>4.6260663846870731</v>
      </c>
      <c r="R1520" s="6">
        <f t="shared" si="139"/>
        <v>0.52581010088487357</v>
      </c>
      <c r="S1520" s="6">
        <f t="shared" si="139"/>
        <v>0.25802352430690079</v>
      </c>
      <c r="T1520" s="6">
        <f t="shared" si="139"/>
        <v>0.21616637480822581</v>
      </c>
      <c r="U1520">
        <f t="shared" si="140"/>
        <v>1.0592769968364721</v>
      </c>
      <c r="V1520">
        <f t="shared" si="140"/>
        <v>0.82703392844225743</v>
      </c>
      <c r="W1520">
        <f t="shared" si="140"/>
        <v>1.0019690225087807</v>
      </c>
      <c r="X1520" t="s">
        <v>455</v>
      </c>
      <c r="Y1520" t="s">
        <v>470</v>
      </c>
      <c r="Z1520" t="s">
        <v>276</v>
      </c>
      <c r="AA1520" s="26" t="s">
        <v>84</v>
      </c>
      <c r="AB1520" s="26" t="s">
        <v>86</v>
      </c>
      <c r="AC1520" t="s">
        <v>632</v>
      </c>
      <c r="AD1520" s="26" t="s">
        <v>96</v>
      </c>
      <c r="AE1520" s="72" t="str">
        <f>VLOOKUP(AD1520,cs_lookup!$A$2:$B$54,2,FALSE)</f>
        <v>2</v>
      </c>
    </row>
    <row r="1521" spans="1:31" x14ac:dyDescent="0.25">
      <c r="A1521" s="21">
        <v>0.51414920032769174</v>
      </c>
      <c r="B1521" s="21">
        <v>0.28831325232829041</v>
      </c>
      <c r="C1521" s="21">
        <v>0.19023205719467043</v>
      </c>
      <c r="D1521" s="22">
        <f t="shared" si="138"/>
        <v>1.9449607222235343</v>
      </c>
      <c r="E1521" s="23">
        <f t="shared" si="138"/>
        <v>3.4684496530230295</v>
      </c>
      <c r="F1521" s="23">
        <f t="shared" si="138"/>
        <v>5.2567375590995615</v>
      </c>
      <c r="G1521" s="125">
        <v>3.0366906000922178E-2</v>
      </c>
      <c r="H1521" s="8">
        <f t="shared" si="141"/>
        <v>1.0303669060009222</v>
      </c>
      <c r="I1521" s="5">
        <f t="shared" si="142"/>
        <v>1.8876389671445772</v>
      </c>
      <c r="J1521" s="5">
        <f t="shared" si="143"/>
        <v>3.3662277319104086</v>
      </c>
      <c r="K1521" s="5">
        <f t="shared" si="144"/>
        <v>5.1018113338889171</v>
      </c>
      <c r="L1521">
        <v>1.88</v>
      </c>
      <c r="M1521">
        <v>4.25</v>
      </c>
      <c r="N1521">
        <v>3.8</v>
      </c>
      <c r="O1521" s="5">
        <f t="shared" si="145"/>
        <v>1.9370897832817335</v>
      </c>
      <c r="P1521" s="5">
        <f t="shared" si="146"/>
        <v>4.379059350503919</v>
      </c>
      <c r="Q1521" s="5">
        <f t="shared" si="147"/>
        <v>3.915394242803504</v>
      </c>
      <c r="R1521" s="6">
        <f t="shared" si="139"/>
        <v>0.51623833269402897</v>
      </c>
      <c r="S1521" s="6">
        <f t="shared" si="139"/>
        <v>0.22835954481524104</v>
      </c>
      <c r="T1521" s="6">
        <f t="shared" si="139"/>
        <v>0.25540212249073013</v>
      </c>
      <c r="U1521">
        <f t="shared" si="140"/>
        <v>0.99595316303724502</v>
      </c>
      <c r="V1521">
        <f t="shared" si="140"/>
        <v>1.2625408434823959</v>
      </c>
      <c r="W1521">
        <f t="shared" si="140"/>
        <v>0.7448335015366796</v>
      </c>
      <c r="X1521" t="s">
        <v>466</v>
      </c>
      <c r="Y1521" t="s">
        <v>522</v>
      </c>
      <c r="Z1521" t="s">
        <v>276</v>
      </c>
      <c r="AA1521" s="26" t="s">
        <v>90</v>
      </c>
      <c r="AB1521" s="26" t="s">
        <v>75</v>
      </c>
      <c r="AC1521" t="s">
        <v>632</v>
      </c>
      <c r="AD1521" s="26" t="s">
        <v>88</v>
      </c>
      <c r="AE1521" s="72" t="str">
        <f>VLOOKUP(AD1521,cs_lookup!$A$2:$B$54,2,FALSE)</f>
        <v>1</v>
      </c>
    </row>
    <row r="1522" spans="1:31" x14ac:dyDescent="0.25">
      <c r="A1522" s="21">
        <v>0.54389464074185534</v>
      </c>
      <c r="B1522" s="21">
        <v>0.2806487795424667</v>
      </c>
      <c r="C1522" s="21">
        <v>0.16972056743233485</v>
      </c>
      <c r="D1522" s="22">
        <f t="shared" si="138"/>
        <v>1.8385913835003618</v>
      </c>
      <c r="E1522" s="23">
        <f t="shared" si="138"/>
        <v>3.5631724521669756</v>
      </c>
      <c r="F1522" s="23">
        <f t="shared" si="138"/>
        <v>5.8920378073723185</v>
      </c>
      <c r="G1522" s="125">
        <v>4.3879086448019189E-2</v>
      </c>
      <c r="H1522" s="8">
        <f t="shared" si="141"/>
        <v>1.0438790864480192</v>
      </c>
      <c r="I1522" s="5">
        <f t="shared" si="142"/>
        <v>1.7613068480531495</v>
      </c>
      <c r="J1522" s="5">
        <f t="shared" si="143"/>
        <v>3.413395764342106</v>
      </c>
      <c r="K1522" s="5">
        <f t="shared" si="144"/>
        <v>5.6443680919224137</v>
      </c>
      <c r="L1522">
        <v>3.11</v>
      </c>
      <c r="M1522">
        <v>3.39</v>
      </c>
      <c r="N1522">
        <v>2.34</v>
      </c>
      <c r="O1522" s="5">
        <f t="shared" si="145"/>
        <v>3.2464639588533397</v>
      </c>
      <c r="P1522" s="5">
        <f t="shared" si="146"/>
        <v>3.5387501030587853</v>
      </c>
      <c r="Q1522" s="5">
        <f t="shared" si="147"/>
        <v>2.4426770622883649</v>
      </c>
      <c r="R1522" s="6">
        <f t="shared" si="139"/>
        <v>0.30802744545274507</v>
      </c>
      <c r="S1522" s="6">
        <f t="shared" si="139"/>
        <v>0.28258565054809354</v>
      </c>
      <c r="T1522" s="6">
        <f t="shared" si="139"/>
        <v>0.40938690399916122</v>
      </c>
      <c r="U1522">
        <f t="shared" si="140"/>
        <v>1.7657343485819184</v>
      </c>
      <c r="V1522">
        <f t="shared" si="140"/>
        <v>0.99314589752922622</v>
      </c>
      <c r="W1522">
        <f t="shared" si="140"/>
        <v>0.41457253706553004</v>
      </c>
      <c r="X1522" t="s">
        <v>478</v>
      </c>
      <c r="Y1522" t="s">
        <v>379</v>
      </c>
      <c r="Z1522" t="s">
        <v>275</v>
      </c>
      <c r="AA1522" s="26" t="s">
        <v>90</v>
      </c>
      <c r="AB1522" s="26" t="s">
        <v>75</v>
      </c>
      <c r="AC1522" t="s">
        <v>633</v>
      </c>
      <c r="AD1522" s="26" t="s">
        <v>77</v>
      </c>
      <c r="AE1522" s="72" t="str">
        <f>VLOOKUP(AD1522,cs_lookup!$A$2:$B$54,2,FALSE)</f>
        <v>2</v>
      </c>
    </row>
    <row r="1523" spans="1:31" x14ac:dyDescent="0.25">
      <c r="A1523" s="124">
        <v>0.32047848299192805</v>
      </c>
      <c r="B1523" s="124">
        <v>0.2339855054340427</v>
      </c>
      <c r="C1523" s="124">
        <v>0.40733677603288843</v>
      </c>
      <c r="D1523" s="120">
        <f t="shared" si="138"/>
        <v>3.1203342909769924</v>
      </c>
      <c r="E1523" s="121">
        <f t="shared" si="138"/>
        <v>4.2737690018234327</v>
      </c>
      <c r="F1523" s="121">
        <f t="shared" si="138"/>
        <v>2.4549710677713517</v>
      </c>
      <c r="G1523" s="129">
        <v>3.4093608933238428E-2</v>
      </c>
      <c r="H1523" s="122">
        <f t="shared" si="141"/>
        <v>1.0340936089332384</v>
      </c>
      <c r="I1523" s="122">
        <f t="shared" si="142"/>
        <v>3.0174582494479401</v>
      </c>
      <c r="J1523" s="122">
        <f t="shared" si="143"/>
        <v>4.1328647280125965</v>
      </c>
      <c r="K1523" s="122">
        <f t="shared" si="144"/>
        <v>2.374031757438166</v>
      </c>
      <c r="L1523" s="97">
        <v>2.0699999999999998</v>
      </c>
      <c r="M1523" s="97">
        <v>3.66</v>
      </c>
      <c r="N1523" s="97">
        <v>3.6</v>
      </c>
      <c r="O1523" s="122">
        <f t="shared" si="145"/>
        <v>2.1405737704918035</v>
      </c>
      <c r="P1523" s="122">
        <f t="shared" si="146"/>
        <v>3.7847826086956529</v>
      </c>
      <c r="Q1523" s="122">
        <f t="shared" si="147"/>
        <v>3.7227369921596583</v>
      </c>
      <c r="R1523" s="123">
        <f t="shared" si="139"/>
        <v>0.46716446486693464</v>
      </c>
      <c r="S1523" s="123">
        <f t="shared" si="139"/>
        <v>0.26421596783457779</v>
      </c>
      <c r="T1523" s="123">
        <f t="shared" si="139"/>
        <v>0.2686195672984874</v>
      </c>
      <c r="U1523" s="97">
        <f t="shared" si="140"/>
        <v>0.68600783469952475</v>
      </c>
      <c r="V1523" s="97">
        <f t="shared" si="140"/>
        <v>0.88558427165362685</v>
      </c>
      <c r="W1523" s="97">
        <f t="shared" si="140"/>
        <v>1.5164076844046874</v>
      </c>
      <c r="X1523" s="97" t="s">
        <v>392</v>
      </c>
      <c r="Y1523" s="97" t="s">
        <v>390</v>
      </c>
      <c r="Z1523" s="97" t="s">
        <v>279</v>
      </c>
      <c r="AA1523" s="117" t="s">
        <v>85</v>
      </c>
      <c r="AB1523" s="117" t="s">
        <v>79</v>
      </c>
      <c r="AC1523" s="97" t="s">
        <v>633</v>
      </c>
      <c r="AD1523" s="117" t="s">
        <v>75</v>
      </c>
      <c r="AE1523" s="72" t="str">
        <f>VLOOKUP(AD1523,cs_lookup!$A$2:$B$54,2,FALSE)</f>
        <v>X</v>
      </c>
    </row>
    <row r="1524" spans="1:31" x14ac:dyDescent="0.25">
      <c r="A1524" s="21">
        <v>0.15717302515704148</v>
      </c>
      <c r="B1524" s="21">
        <v>0.1879919565046147</v>
      </c>
      <c r="C1524" s="21">
        <v>0.57367269596493853</v>
      </c>
      <c r="D1524" s="22">
        <f t="shared" ref="D1524:F1587" si="148">(100%/A1524)</f>
        <v>6.3624149182140952</v>
      </c>
      <c r="E1524" s="23">
        <f t="shared" si="148"/>
        <v>5.3193765233006269</v>
      </c>
      <c r="F1524" s="23">
        <f t="shared" si="148"/>
        <v>1.743154253346437</v>
      </c>
      <c r="G1524" s="125">
        <v>2.8392435856482878E-2</v>
      </c>
      <c r="H1524" s="8">
        <f t="shared" si="141"/>
        <v>1.0283924358564829</v>
      </c>
      <c r="I1524" s="5">
        <f t="shared" si="142"/>
        <v>6.1867577943776331</v>
      </c>
      <c r="J1524" s="5">
        <f t="shared" si="143"/>
        <v>5.1725161891826392</v>
      </c>
      <c r="K1524" s="5">
        <f t="shared" si="144"/>
        <v>1.6950282718626517</v>
      </c>
      <c r="L1524">
        <v>3.06</v>
      </c>
      <c r="M1524">
        <v>3.95</v>
      </c>
      <c r="N1524">
        <v>2.23</v>
      </c>
      <c r="O1524" s="5">
        <f t="shared" si="145"/>
        <v>3.1468808537208375</v>
      </c>
      <c r="P1524" s="5">
        <f t="shared" si="146"/>
        <v>4.062150121633108</v>
      </c>
      <c r="Q1524" s="5">
        <f t="shared" si="147"/>
        <v>2.293315131959957</v>
      </c>
      <c r="R1524" s="6">
        <f t="shared" ref="R1524:T1587" si="149">(1/O1524)</f>
        <v>0.31777497988765951</v>
      </c>
      <c r="S1524" s="6">
        <f t="shared" si="149"/>
        <v>0.24617504771043999</v>
      </c>
      <c r="T1524" s="6">
        <f t="shared" si="149"/>
        <v>0.43604997240190047</v>
      </c>
      <c r="U1524">
        <f t="shared" ref="U1524:W1587" si="150">(L1524/I1524)</f>
        <v>0.49460478358807736</v>
      </c>
      <c r="V1524">
        <f t="shared" si="150"/>
        <v>0.76365154898126653</v>
      </c>
      <c r="W1524">
        <f t="shared" si="150"/>
        <v>1.3156122744486571</v>
      </c>
      <c r="X1524" t="s">
        <v>485</v>
      </c>
      <c r="Y1524" t="s">
        <v>403</v>
      </c>
      <c r="Z1524" t="s">
        <v>281</v>
      </c>
      <c r="AA1524" s="26" t="s">
        <v>85</v>
      </c>
      <c r="AB1524" s="26" t="s">
        <v>79</v>
      </c>
      <c r="AC1524" t="s">
        <v>633</v>
      </c>
      <c r="AD1524" s="26" t="s">
        <v>94</v>
      </c>
      <c r="AE1524" s="72" t="str">
        <f>VLOOKUP(AD1524,cs_lookup!$A$2:$B$54,2,FALSE)</f>
        <v>1</v>
      </c>
    </row>
    <row r="1525" spans="1:31" x14ac:dyDescent="0.25">
      <c r="A1525" s="21">
        <v>0.65534637870437618</v>
      </c>
      <c r="B1525" s="21">
        <v>0.21858750109913375</v>
      </c>
      <c r="C1525" s="21">
        <v>0.12218034975811702</v>
      </c>
      <c r="D1525" s="22">
        <f t="shared" si="148"/>
        <v>1.525910621459458</v>
      </c>
      <c r="E1525" s="23">
        <f t="shared" si="148"/>
        <v>4.5748269913497035</v>
      </c>
      <c r="F1525" s="23">
        <f t="shared" si="148"/>
        <v>8.1846221751674531</v>
      </c>
      <c r="G1525" s="125">
        <v>2.760499970380903E-2</v>
      </c>
      <c r="H1525" s="8">
        <f t="shared" si="141"/>
        <v>1.027604999703809</v>
      </c>
      <c r="I1525" s="5">
        <f t="shared" si="142"/>
        <v>1.4849194212749819</v>
      </c>
      <c r="J1525" s="5">
        <f t="shared" si="143"/>
        <v>4.4519314256629006</v>
      </c>
      <c r="K1525" s="5">
        <f t="shared" si="144"/>
        <v>7.9647551126420577</v>
      </c>
      <c r="L1525">
        <v>2.5499999999999998</v>
      </c>
      <c r="M1525">
        <v>3.31</v>
      </c>
      <c r="N1525">
        <v>3</v>
      </c>
      <c r="O1525" s="5">
        <f t="shared" si="145"/>
        <v>2.6203927492447128</v>
      </c>
      <c r="P1525" s="5">
        <f t="shared" si="146"/>
        <v>3.4013725490196078</v>
      </c>
      <c r="Q1525" s="5">
        <f t="shared" si="147"/>
        <v>3.0828149991114273</v>
      </c>
      <c r="R1525" s="6">
        <f t="shared" si="149"/>
        <v>0.38162218250994412</v>
      </c>
      <c r="S1525" s="6">
        <f t="shared" si="149"/>
        <v>0.29399896235660344</v>
      </c>
      <c r="T1525" s="6">
        <f t="shared" si="149"/>
        <v>0.32437885513345244</v>
      </c>
      <c r="U1525">
        <f t="shared" si="150"/>
        <v>1.7172648990007271</v>
      </c>
      <c r="V1525">
        <f t="shared" si="150"/>
        <v>0.74349752579738693</v>
      </c>
      <c r="W1525">
        <f t="shared" si="150"/>
        <v>0.3766594148310034</v>
      </c>
      <c r="X1525" t="s">
        <v>412</v>
      </c>
      <c r="Y1525" t="s">
        <v>333</v>
      </c>
      <c r="Z1525" t="s">
        <v>283</v>
      </c>
      <c r="AA1525" s="26" t="s">
        <v>84</v>
      </c>
      <c r="AB1525" s="26" t="s">
        <v>86</v>
      </c>
      <c r="AC1525" t="s">
        <v>633</v>
      </c>
      <c r="AD1525" s="26" t="s">
        <v>73</v>
      </c>
      <c r="AE1525" s="72" t="str">
        <f>VLOOKUP(AD1525,cs_lookup!$A$2:$B$54,2,FALSE)</f>
        <v>X</v>
      </c>
    </row>
    <row r="1526" spans="1:31" x14ac:dyDescent="0.25">
      <c r="A1526" s="21">
        <v>0.73162898413575617</v>
      </c>
      <c r="B1526" s="21">
        <v>0.17092509965680083</v>
      </c>
      <c r="C1526" s="21">
        <v>9.1759338880149255E-2</v>
      </c>
      <c r="D1526" s="22">
        <f t="shared" si="148"/>
        <v>1.3668129908511752</v>
      </c>
      <c r="E1526" s="23">
        <f t="shared" si="148"/>
        <v>5.8505158224736578</v>
      </c>
      <c r="F1526" s="23">
        <f t="shared" si="148"/>
        <v>10.898073288280141</v>
      </c>
      <c r="G1526" s="125">
        <v>3.2029969847248374E-2</v>
      </c>
      <c r="H1526" s="8">
        <f t="shared" si="141"/>
        <v>1.0320299698472484</v>
      </c>
      <c r="I1526" s="5">
        <f t="shared" si="142"/>
        <v>1.3243927315923572</v>
      </c>
      <c r="J1526" s="5">
        <f t="shared" si="143"/>
        <v>5.6689398500119115</v>
      </c>
      <c r="K1526" s="5">
        <f t="shared" si="144"/>
        <v>10.559841871542911</v>
      </c>
      <c r="L1526">
        <v>1.88</v>
      </c>
      <c r="M1526">
        <v>3.73</v>
      </c>
      <c r="N1526">
        <v>4.3099999999999996</v>
      </c>
      <c r="O1526" s="5">
        <f t="shared" si="145"/>
        <v>1.9402163433128268</v>
      </c>
      <c r="P1526" s="5">
        <f t="shared" si="146"/>
        <v>3.8494717875302364</v>
      </c>
      <c r="Q1526" s="5">
        <f t="shared" si="147"/>
        <v>4.4480491700416405</v>
      </c>
      <c r="R1526" s="6">
        <f t="shared" si="149"/>
        <v>0.51540644085728493</v>
      </c>
      <c r="S1526" s="6">
        <f t="shared" si="149"/>
        <v>0.25977590048570925</v>
      </c>
      <c r="T1526" s="6">
        <f t="shared" si="149"/>
        <v>0.22481765865700593</v>
      </c>
      <c r="U1526">
        <f t="shared" si="150"/>
        <v>1.419518512261555</v>
      </c>
      <c r="V1526">
        <f t="shared" si="150"/>
        <v>0.65797134890964892</v>
      </c>
      <c r="W1526">
        <f t="shared" si="150"/>
        <v>0.40815005114941749</v>
      </c>
      <c r="X1526" t="s">
        <v>332</v>
      </c>
      <c r="Y1526" t="s">
        <v>414</v>
      </c>
      <c r="Z1526" t="s">
        <v>283</v>
      </c>
      <c r="AA1526" s="26" t="s">
        <v>84</v>
      </c>
      <c r="AB1526" s="26" t="s">
        <v>86</v>
      </c>
      <c r="AC1526" t="s">
        <v>633</v>
      </c>
      <c r="AD1526" s="26" t="s">
        <v>204</v>
      </c>
      <c r="AE1526" s="72" t="str">
        <f>VLOOKUP(AD1526,cs_lookup!$A$2:$B$54,2,FALSE)</f>
        <v>1</v>
      </c>
    </row>
    <row r="1527" spans="1:31" x14ac:dyDescent="0.25">
      <c r="A1527" s="21">
        <v>0.47740140317370966</v>
      </c>
      <c r="B1527" s="21">
        <v>0.30972768002478546</v>
      </c>
      <c r="C1527" s="21">
        <v>0.20489915244775578</v>
      </c>
      <c r="D1527" s="22">
        <f t="shared" si="148"/>
        <v>2.0946733573720455</v>
      </c>
      <c r="E1527" s="23">
        <f t="shared" si="148"/>
        <v>3.2286426577049121</v>
      </c>
      <c r="F1527" s="23">
        <f t="shared" si="148"/>
        <v>4.880449665378559</v>
      </c>
      <c r="G1527" s="125">
        <v>2.8537329947562862E-2</v>
      </c>
      <c r="H1527" s="8">
        <f t="shared" si="141"/>
        <v>1.0285373299475629</v>
      </c>
      <c r="I1527" s="5">
        <f t="shared" si="142"/>
        <v>2.036555501081168</v>
      </c>
      <c r="J1527" s="5">
        <f t="shared" si="143"/>
        <v>3.1390622038672293</v>
      </c>
      <c r="K1527" s="5">
        <f t="shared" si="144"/>
        <v>4.7450389239906103</v>
      </c>
      <c r="L1527">
        <v>1.93</v>
      </c>
      <c r="M1527">
        <v>3.68</v>
      </c>
      <c r="N1527">
        <v>4.1900000000000004</v>
      </c>
      <c r="O1527" s="5">
        <f t="shared" si="145"/>
        <v>1.9850770467987962</v>
      </c>
      <c r="P1527" s="5">
        <f t="shared" si="146"/>
        <v>3.7850173742070314</v>
      </c>
      <c r="Q1527" s="5">
        <f t="shared" si="147"/>
        <v>4.3095714124802891</v>
      </c>
      <c r="R1527" s="6">
        <f t="shared" si="149"/>
        <v>0.50375878438201405</v>
      </c>
      <c r="S1527" s="6">
        <f t="shared" si="149"/>
        <v>0.26419957985252362</v>
      </c>
      <c r="T1527" s="6">
        <f t="shared" si="149"/>
        <v>0.23204163576546227</v>
      </c>
      <c r="U1527">
        <f t="shared" si="150"/>
        <v>0.94767856754966917</v>
      </c>
      <c r="V1527">
        <f t="shared" si="150"/>
        <v>1.1723246501666491</v>
      </c>
      <c r="W1527">
        <f t="shared" si="150"/>
        <v>0.88302752983028887</v>
      </c>
      <c r="X1527" t="s">
        <v>552</v>
      </c>
      <c r="Y1527" t="s">
        <v>555</v>
      </c>
      <c r="Z1527" t="s">
        <v>272</v>
      </c>
      <c r="AA1527" s="26" t="s">
        <v>90</v>
      </c>
      <c r="AB1527" s="26" t="s">
        <v>75</v>
      </c>
      <c r="AC1527" t="s">
        <v>633</v>
      </c>
      <c r="AD1527" s="26" t="s">
        <v>109</v>
      </c>
      <c r="AE1527" s="72" t="str">
        <f>VLOOKUP(AD1527,cs_lookup!$A$2:$B$54,2,FALSE)</f>
        <v>1</v>
      </c>
    </row>
    <row r="1528" spans="1:31" x14ac:dyDescent="0.25">
      <c r="A1528" s="21">
        <v>0.77240614266387786</v>
      </c>
      <c r="B1528" s="21">
        <v>0.16681145311088594</v>
      </c>
      <c r="C1528" s="21">
        <v>5.7616016416327805E-2</v>
      </c>
      <c r="D1528" s="22">
        <f t="shared" si="148"/>
        <v>1.2946556801726037</v>
      </c>
      <c r="E1528" s="23">
        <f t="shared" si="148"/>
        <v>5.9947922121106512</v>
      </c>
      <c r="F1528" s="23">
        <f t="shared" si="148"/>
        <v>17.356284974200506</v>
      </c>
      <c r="G1528" s="125">
        <v>3.0505006477546726E-2</v>
      </c>
      <c r="H1528" s="8">
        <f t="shared" si="141"/>
        <v>1.0305050064775467</v>
      </c>
      <c r="I1528" s="5">
        <f t="shared" si="142"/>
        <v>1.2563312861506339</v>
      </c>
      <c r="J1528" s="5">
        <f t="shared" si="143"/>
        <v>5.8173343888953433</v>
      </c>
      <c r="K1528" s="5">
        <f t="shared" si="144"/>
        <v>16.842504272276599</v>
      </c>
      <c r="L1528">
        <v>1.71</v>
      </c>
      <c r="M1528">
        <v>3.78</v>
      </c>
      <c r="N1528">
        <v>5.52</v>
      </c>
      <c r="O1528" s="5">
        <f t="shared" si="145"/>
        <v>1.7621635610766049</v>
      </c>
      <c r="P1528" s="5">
        <f t="shared" si="146"/>
        <v>3.8953089244851262</v>
      </c>
      <c r="Q1528" s="5">
        <f t="shared" si="147"/>
        <v>5.6883876357560572</v>
      </c>
      <c r="R1528" s="6">
        <f t="shared" si="149"/>
        <v>0.56748421207225719</v>
      </c>
      <c r="S1528" s="6">
        <f t="shared" si="149"/>
        <v>0.25671904831840209</v>
      </c>
      <c r="T1528" s="6">
        <f t="shared" si="149"/>
        <v>0.17579673960934056</v>
      </c>
      <c r="U1528">
        <f t="shared" si="150"/>
        <v>1.3611059589540233</v>
      </c>
      <c r="V1528">
        <f t="shared" si="150"/>
        <v>0.64978214200916617</v>
      </c>
      <c r="W1528">
        <f t="shared" si="150"/>
        <v>0.32774223540415715</v>
      </c>
      <c r="X1528" t="s">
        <v>294</v>
      </c>
      <c r="Y1528" t="s">
        <v>344</v>
      </c>
      <c r="Z1528" t="s">
        <v>270</v>
      </c>
      <c r="AA1528" s="26" t="s">
        <v>84</v>
      </c>
      <c r="AB1528" s="26" t="s">
        <v>94</v>
      </c>
      <c r="AC1528" t="s">
        <v>633</v>
      </c>
      <c r="AD1528" s="26" t="s">
        <v>89</v>
      </c>
      <c r="AE1528" s="72" t="str">
        <f>VLOOKUP(AD1528,cs_lookup!$A$2:$B$54,2,FALSE)</f>
        <v>1</v>
      </c>
    </row>
    <row r="1529" spans="1:31" x14ac:dyDescent="0.25">
      <c r="A1529" s="21">
        <v>0.85692300526806708</v>
      </c>
      <c r="B1529" s="21">
        <v>4.5998896037112463E-2</v>
      </c>
      <c r="C1529" s="21">
        <v>4.613034651094217E-3</v>
      </c>
      <c r="D1529" s="22">
        <f t="shared" si="148"/>
        <v>1.1669659862698807</v>
      </c>
      <c r="E1529" s="23">
        <f t="shared" si="148"/>
        <v>21.739652168895269</v>
      </c>
      <c r="F1529" s="23">
        <f t="shared" si="148"/>
        <v>216.77704063263408</v>
      </c>
      <c r="G1529" s="125">
        <v>3.2773640246642977E-2</v>
      </c>
      <c r="H1529" s="8">
        <f t="shared" si="141"/>
        <v>1.032773640246643</v>
      </c>
      <c r="I1529" s="5">
        <f t="shared" si="142"/>
        <v>1.1299339378870963</v>
      </c>
      <c r="J1529" s="5">
        <f t="shared" si="143"/>
        <v>21.049774434312141</v>
      </c>
      <c r="K1529" s="5">
        <f t="shared" si="144"/>
        <v>209.89792165964289</v>
      </c>
      <c r="L1529">
        <v>1.37</v>
      </c>
      <c r="M1529">
        <v>5.09</v>
      </c>
      <c r="N1529">
        <v>9.4</v>
      </c>
      <c r="O1529" s="5">
        <f t="shared" si="145"/>
        <v>1.414899887137901</v>
      </c>
      <c r="P1529" s="5">
        <f t="shared" si="146"/>
        <v>5.2568178288554126</v>
      </c>
      <c r="Q1529" s="5">
        <f t="shared" si="147"/>
        <v>9.7080722183184438</v>
      </c>
      <c r="R1529" s="6">
        <f t="shared" si="149"/>
        <v>0.70676378526174588</v>
      </c>
      <c r="S1529" s="6">
        <f t="shared" si="149"/>
        <v>0.19022915241819097</v>
      </c>
      <c r="T1529" s="6">
        <f t="shared" si="149"/>
        <v>0.10300706232006299</v>
      </c>
      <c r="U1529">
        <f t="shared" si="150"/>
        <v>1.2124602634396591</v>
      </c>
      <c r="V1529">
        <f t="shared" si="150"/>
        <v>0.24180781679555938</v>
      </c>
      <c r="W1529">
        <f t="shared" si="150"/>
        <v>4.4783673538428083E-2</v>
      </c>
      <c r="X1529" t="s">
        <v>293</v>
      </c>
      <c r="Y1529" t="s">
        <v>349</v>
      </c>
      <c r="Z1529" t="s">
        <v>270</v>
      </c>
      <c r="AA1529" s="26" t="s">
        <v>84</v>
      </c>
      <c r="AB1529" s="26" t="s">
        <v>88</v>
      </c>
      <c r="AC1529" t="s">
        <v>633</v>
      </c>
      <c r="AD1529" s="26" t="s">
        <v>99</v>
      </c>
      <c r="AE1529" s="72" t="str">
        <f>VLOOKUP(AD1529,cs_lookup!$A$2:$B$54,2,FALSE)</f>
        <v>1</v>
      </c>
    </row>
    <row r="1530" spans="1:31" x14ac:dyDescent="0.25">
      <c r="A1530" s="21">
        <v>0.20851461259697937</v>
      </c>
      <c r="B1530" s="21">
        <v>0.39739574668101796</v>
      </c>
      <c r="C1530" s="21">
        <v>0.37132260985788496</v>
      </c>
      <c r="D1530" s="22">
        <f t="shared" si="148"/>
        <v>4.795826956899262</v>
      </c>
      <c r="E1530" s="23">
        <f t="shared" si="148"/>
        <v>2.5163832485672804</v>
      </c>
      <c r="F1530" s="23">
        <f t="shared" si="148"/>
        <v>2.6930759761241756</v>
      </c>
      <c r="G1530" s="125">
        <v>3.306532520142369E-2</v>
      </c>
      <c r="H1530" s="8">
        <f t="shared" si="141"/>
        <v>1.0330653252014237</v>
      </c>
      <c r="I1530" s="5">
        <f t="shared" si="142"/>
        <v>4.6423269079950851</v>
      </c>
      <c r="J1530" s="5">
        <f t="shared" si="143"/>
        <v>2.4358413618002754</v>
      </c>
      <c r="K1530" s="5">
        <f t="shared" si="144"/>
        <v>2.6068786846553857</v>
      </c>
      <c r="L1530">
        <v>2.23</v>
      </c>
      <c r="M1530">
        <v>2.94</v>
      </c>
      <c r="N1530">
        <v>4.09</v>
      </c>
      <c r="O1530" s="5">
        <f t="shared" si="145"/>
        <v>2.3037356751991749</v>
      </c>
      <c r="P1530" s="5">
        <f t="shared" si="146"/>
        <v>3.0372120560921858</v>
      </c>
      <c r="Q1530" s="5">
        <f t="shared" si="147"/>
        <v>4.2252371800738224</v>
      </c>
      <c r="R1530" s="6">
        <f t="shared" si="149"/>
        <v>0.43407757702651484</v>
      </c>
      <c r="S1530" s="6">
        <f t="shared" si="149"/>
        <v>0.32924931862895512</v>
      </c>
      <c r="T1530" s="6">
        <f t="shared" si="149"/>
        <v>0.23667310434453012</v>
      </c>
      <c r="U1530">
        <f t="shared" si="150"/>
        <v>0.48036255183999654</v>
      </c>
      <c r="V1530">
        <f t="shared" si="150"/>
        <v>1.206975152859344</v>
      </c>
      <c r="W1530">
        <f t="shared" si="150"/>
        <v>1.5689260969735821</v>
      </c>
      <c r="X1530" t="s">
        <v>494</v>
      </c>
      <c r="Y1530" t="s">
        <v>426</v>
      </c>
      <c r="Z1530" t="s">
        <v>273</v>
      </c>
      <c r="AA1530" s="26" t="s">
        <v>85</v>
      </c>
      <c r="AB1530" s="26" t="s">
        <v>76</v>
      </c>
      <c r="AC1530" t="s">
        <v>633</v>
      </c>
      <c r="AD1530" s="26" t="s">
        <v>94</v>
      </c>
      <c r="AE1530" s="72" t="str">
        <f>VLOOKUP(AD1530,cs_lookup!$A$2:$B$54,2,FALSE)</f>
        <v>1</v>
      </c>
    </row>
    <row r="1531" spans="1:31" x14ac:dyDescent="0.25">
      <c r="A1531" s="21">
        <v>0.43165743736306483</v>
      </c>
      <c r="B1531" s="21">
        <v>0.28289640477101369</v>
      </c>
      <c r="C1531" s="21">
        <v>0.26910190649745397</v>
      </c>
      <c r="D1531" s="22">
        <f t="shared" si="148"/>
        <v>2.3166518480692946</v>
      </c>
      <c r="E1531" s="23">
        <f t="shared" si="148"/>
        <v>3.5348628796093582</v>
      </c>
      <c r="F1531" s="23">
        <f t="shared" si="148"/>
        <v>3.7160643453466622</v>
      </c>
      <c r="G1531" s="125">
        <v>3.5737264097505328E-2</v>
      </c>
      <c r="H1531" s="8">
        <f t="shared" si="141"/>
        <v>1.0357372640975053</v>
      </c>
      <c r="I1531" s="5">
        <f t="shared" si="142"/>
        <v>2.2367176777094335</v>
      </c>
      <c r="J1531" s="5">
        <f t="shared" si="143"/>
        <v>3.4128953375926647</v>
      </c>
      <c r="K1531" s="5">
        <f t="shared" si="144"/>
        <v>3.5878445954965934</v>
      </c>
      <c r="L1531">
        <v>5.82</v>
      </c>
      <c r="M1531">
        <v>3.18</v>
      </c>
      <c r="N1531">
        <v>1.82</v>
      </c>
      <c r="O1531" s="5">
        <f t="shared" si="145"/>
        <v>6.0279908770474817</v>
      </c>
      <c r="P1531" s="5">
        <f t="shared" si="146"/>
        <v>3.2936444998300671</v>
      </c>
      <c r="Q1531" s="5">
        <f t="shared" si="147"/>
        <v>1.8850418206574597</v>
      </c>
      <c r="R1531" s="6">
        <f t="shared" si="149"/>
        <v>0.16589275272589685</v>
      </c>
      <c r="S1531" s="6">
        <f t="shared" si="149"/>
        <v>0.30361503800777351</v>
      </c>
      <c r="T1531" s="6">
        <f t="shared" si="149"/>
        <v>0.53049220926632956</v>
      </c>
      <c r="U1531">
        <f t="shared" si="150"/>
        <v>2.6020270944342498</v>
      </c>
      <c r="V1531">
        <f t="shared" si="150"/>
        <v>0.93176018759574952</v>
      </c>
      <c r="W1531">
        <f t="shared" si="150"/>
        <v>0.5072683477663541</v>
      </c>
      <c r="X1531" t="s">
        <v>492</v>
      </c>
      <c r="Y1531" t="s">
        <v>428</v>
      </c>
      <c r="Z1531" t="s">
        <v>273</v>
      </c>
      <c r="AA1531" s="26" t="s">
        <v>90</v>
      </c>
      <c r="AB1531" s="26" t="s">
        <v>75</v>
      </c>
      <c r="AC1531" t="s">
        <v>633</v>
      </c>
      <c r="AD1531" s="26" t="s">
        <v>76</v>
      </c>
      <c r="AE1531" s="72" t="str">
        <f>VLOOKUP(AD1531,cs_lookup!$A$2:$B$54,2,FALSE)</f>
        <v>2</v>
      </c>
    </row>
    <row r="1532" spans="1:31" x14ac:dyDescent="0.25">
      <c r="A1532" s="21">
        <v>0.59616373382463428</v>
      </c>
      <c r="B1532" s="21">
        <v>0.2494937132744145</v>
      </c>
      <c r="C1532" s="21">
        <v>0.14941206278357103</v>
      </c>
      <c r="D1532" s="22">
        <f t="shared" si="148"/>
        <v>1.6773915340079324</v>
      </c>
      <c r="E1532" s="23">
        <f t="shared" si="148"/>
        <v>4.0081170257789802</v>
      </c>
      <c r="F1532" s="23">
        <f t="shared" si="148"/>
        <v>6.6929000334366409</v>
      </c>
      <c r="G1532" s="125">
        <v>3.151527378690111E-2</v>
      </c>
      <c r="H1532" s="8">
        <f t="shared" si="141"/>
        <v>1.0315152737869011</v>
      </c>
      <c r="I1532" s="5">
        <f t="shared" si="142"/>
        <v>1.6261431862757485</v>
      </c>
      <c r="J1532" s="5">
        <f t="shared" si="143"/>
        <v>3.8856594057636902</v>
      </c>
      <c r="K1532" s="5">
        <f t="shared" si="144"/>
        <v>6.4884158320464334</v>
      </c>
      <c r="L1532">
        <v>1.61</v>
      </c>
      <c r="M1532">
        <v>3.95</v>
      </c>
      <c r="N1532">
        <v>6.36</v>
      </c>
      <c r="O1532" s="5">
        <f t="shared" si="145"/>
        <v>1.6607395907969109</v>
      </c>
      <c r="P1532" s="5">
        <f t="shared" si="146"/>
        <v>4.0744853314582592</v>
      </c>
      <c r="Q1532" s="5">
        <f t="shared" si="147"/>
        <v>6.5604371412846918</v>
      </c>
      <c r="R1532" s="6">
        <f t="shared" si="149"/>
        <v>0.60214136252399875</v>
      </c>
      <c r="S1532" s="6">
        <f t="shared" si="149"/>
        <v>0.24542977054775647</v>
      </c>
      <c r="T1532" s="6">
        <f t="shared" si="149"/>
        <v>0.15242886692824495</v>
      </c>
      <c r="U1532">
        <f t="shared" si="150"/>
        <v>0.99007271535988162</v>
      </c>
      <c r="V1532">
        <f t="shared" si="150"/>
        <v>1.0165584750276548</v>
      </c>
      <c r="W1532">
        <f t="shared" si="150"/>
        <v>0.98020844604129953</v>
      </c>
      <c r="X1532" t="s">
        <v>300</v>
      </c>
      <c r="Y1532" t="s">
        <v>354</v>
      </c>
      <c r="Z1532" t="s">
        <v>278</v>
      </c>
      <c r="AA1532" s="26" t="s">
        <v>84</v>
      </c>
      <c r="AB1532" s="26" t="s">
        <v>86</v>
      </c>
      <c r="AC1532" t="s">
        <v>633</v>
      </c>
      <c r="AD1532" s="26" t="s">
        <v>99</v>
      </c>
      <c r="AE1532" s="72" t="str">
        <f>VLOOKUP(AD1532,cs_lookup!$A$2:$B$54,2,FALSE)</f>
        <v>1</v>
      </c>
    </row>
    <row r="1533" spans="1:31" x14ac:dyDescent="0.25">
      <c r="A1533" s="21">
        <v>0.36528688850418273</v>
      </c>
      <c r="B1533" s="21">
        <v>0.53799610051770519</v>
      </c>
      <c r="C1533" s="21">
        <v>9.6298131327161654E-2</v>
      </c>
      <c r="D1533" s="22">
        <f t="shared" si="148"/>
        <v>2.7375743052122976</v>
      </c>
      <c r="E1533" s="23">
        <f t="shared" si="148"/>
        <v>1.8587495318975653</v>
      </c>
      <c r="F1533" s="23">
        <f t="shared" si="148"/>
        <v>10.384417498223478</v>
      </c>
      <c r="G1533" s="125">
        <v>4.6702569731841947E-2</v>
      </c>
      <c r="H1533" s="8">
        <f t="shared" si="141"/>
        <v>1.0467025697318419</v>
      </c>
      <c r="I1533" s="5">
        <f t="shared" si="142"/>
        <v>2.6154271369694309</v>
      </c>
      <c r="J1533" s="5">
        <f t="shared" si="143"/>
        <v>1.7758144344422162</v>
      </c>
      <c r="K1533" s="5">
        <f t="shared" si="144"/>
        <v>9.9210776762341322</v>
      </c>
      <c r="L1533">
        <v>2.02</v>
      </c>
      <c r="M1533">
        <v>3.41</v>
      </c>
      <c r="N1533">
        <v>3.87</v>
      </c>
      <c r="O1533" s="5">
        <f t="shared" si="145"/>
        <v>2.1143391908583209</v>
      </c>
      <c r="P1533" s="5">
        <f t="shared" si="146"/>
        <v>3.569255762785581</v>
      </c>
      <c r="Q1533" s="5">
        <f t="shared" si="147"/>
        <v>4.0507389448622284</v>
      </c>
      <c r="R1533" s="6">
        <f t="shared" si="149"/>
        <v>0.47296101038265659</v>
      </c>
      <c r="S1533" s="6">
        <f t="shared" si="149"/>
        <v>0.28017045189823059</v>
      </c>
      <c r="T1533" s="6">
        <f t="shared" si="149"/>
        <v>0.24686853771911274</v>
      </c>
      <c r="U1533">
        <f t="shared" si="150"/>
        <v>0.77234038427108731</v>
      </c>
      <c r="V1533">
        <f t="shared" si="150"/>
        <v>1.9202456821289902</v>
      </c>
      <c r="W1533">
        <f t="shared" si="150"/>
        <v>0.39007859088439117</v>
      </c>
      <c r="X1533" t="s">
        <v>309</v>
      </c>
      <c r="Y1533" t="s">
        <v>307</v>
      </c>
      <c r="Z1533" t="s">
        <v>275</v>
      </c>
      <c r="AA1533" s="26" t="s">
        <v>84</v>
      </c>
      <c r="AB1533" s="26" t="s">
        <v>78</v>
      </c>
      <c r="AC1533" t="s">
        <v>634</v>
      </c>
      <c r="AD1533" s="26" t="s">
        <v>74</v>
      </c>
      <c r="AE1533" s="72" t="str">
        <f>VLOOKUP(AD1533,cs_lookup!$A$2:$B$54,2,FALSE)</f>
        <v>X</v>
      </c>
    </row>
    <row r="1534" spans="1:31" x14ac:dyDescent="0.25">
      <c r="A1534" s="21">
        <v>0.51187247320039664</v>
      </c>
      <c r="B1534" s="21">
        <v>0.21458141084566554</v>
      </c>
      <c r="C1534" s="21">
        <v>0.25641744849399201</v>
      </c>
      <c r="D1534" s="22">
        <f t="shared" si="148"/>
        <v>1.9536115973333514</v>
      </c>
      <c r="E1534" s="23">
        <f t="shared" si="148"/>
        <v>4.6602359265837574</v>
      </c>
      <c r="F1534" s="23">
        <f t="shared" si="148"/>
        <v>3.8998906114746341</v>
      </c>
      <c r="G1534" s="125">
        <v>4.5896531741010049E-2</v>
      </c>
      <c r="H1534" s="8">
        <f t="shared" si="141"/>
        <v>1.04589653174101</v>
      </c>
      <c r="I1534" s="5">
        <f t="shared" si="142"/>
        <v>1.8678822790255836</v>
      </c>
      <c r="J1534" s="5">
        <f t="shared" si="143"/>
        <v>4.4557332251845994</v>
      </c>
      <c r="K1534" s="5">
        <f t="shared" si="144"/>
        <v>3.7287537467810861</v>
      </c>
      <c r="L1534">
        <v>1.78</v>
      </c>
      <c r="M1534">
        <v>3.54</v>
      </c>
      <c r="N1534">
        <v>4.96</v>
      </c>
      <c r="O1534" s="5">
        <f t="shared" si="145"/>
        <v>1.861695826498998</v>
      </c>
      <c r="P1534" s="5">
        <f t="shared" si="146"/>
        <v>3.7024737223631754</v>
      </c>
      <c r="Q1534" s="5">
        <f t="shared" si="147"/>
        <v>5.1876467974354101</v>
      </c>
      <c r="R1534" s="6">
        <f t="shared" si="149"/>
        <v>0.53714467517529141</v>
      </c>
      <c r="S1534" s="6">
        <f t="shared" si="149"/>
        <v>0.27008969542712397</v>
      </c>
      <c r="T1534" s="6">
        <f t="shared" si="149"/>
        <v>0.19276562939758443</v>
      </c>
      <c r="U1534">
        <f t="shared" si="150"/>
        <v>0.95295084705689859</v>
      </c>
      <c r="V1534">
        <f t="shared" si="150"/>
        <v>0.79448203496369318</v>
      </c>
      <c r="W1534">
        <f t="shared" si="150"/>
        <v>1.3302031554864167</v>
      </c>
      <c r="X1534" t="s">
        <v>373</v>
      </c>
      <c r="Y1534" t="s">
        <v>301</v>
      </c>
      <c r="Z1534" t="s">
        <v>275</v>
      </c>
      <c r="AA1534" s="26" t="s">
        <v>84</v>
      </c>
      <c r="AB1534" s="26" t="s">
        <v>86</v>
      </c>
      <c r="AC1534" t="s">
        <v>634</v>
      </c>
      <c r="AD1534" s="26" t="s">
        <v>86</v>
      </c>
      <c r="AE1534" s="72" t="str">
        <f>VLOOKUP(AD1534,cs_lookup!$A$2:$B$54,2,FALSE)</f>
        <v>1</v>
      </c>
    </row>
    <row r="1535" spans="1:31" x14ac:dyDescent="0.25">
      <c r="A1535" s="21">
        <v>0.82313478120342287</v>
      </c>
      <c r="B1535" s="21">
        <v>0.11909046674459835</v>
      </c>
      <c r="C1535" s="21">
        <v>4.2279108007641258E-2</v>
      </c>
      <c r="D1535" s="22">
        <f t="shared" si="148"/>
        <v>1.214867871988109</v>
      </c>
      <c r="E1535" s="23">
        <f t="shared" si="148"/>
        <v>8.3969777542698019</v>
      </c>
      <c r="F1535" s="23">
        <f t="shared" si="148"/>
        <v>23.652343843660713</v>
      </c>
      <c r="G1535" s="125">
        <v>2.8693528693528592E-2</v>
      </c>
      <c r="H1535" s="8">
        <f t="shared" si="141"/>
        <v>1.0286935286935286</v>
      </c>
      <c r="I1535" s="5">
        <f t="shared" si="142"/>
        <v>1.1809813497427435</v>
      </c>
      <c r="J1535" s="5">
        <f t="shared" si="143"/>
        <v>8.162759383675926</v>
      </c>
      <c r="K1535" s="5">
        <f t="shared" si="144"/>
        <v>22.99260487591469</v>
      </c>
      <c r="L1535">
        <v>2.1</v>
      </c>
      <c r="M1535">
        <v>3.6</v>
      </c>
      <c r="N1535">
        <v>3.64</v>
      </c>
      <c r="O1535" s="5">
        <f t="shared" si="145"/>
        <v>2.1602564102564101</v>
      </c>
      <c r="P1535" s="5">
        <f t="shared" si="146"/>
        <v>3.703296703296703</v>
      </c>
      <c r="Q1535" s="5">
        <f t="shared" si="147"/>
        <v>3.744444444444444</v>
      </c>
      <c r="R1535" s="6">
        <f t="shared" si="149"/>
        <v>0.46290801186943625</v>
      </c>
      <c r="S1535" s="6">
        <f t="shared" si="149"/>
        <v>0.27002967359050445</v>
      </c>
      <c r="T1535" s="6">
        <f t="shared" si="149"/>
        <v>0.26706231454005935</v>
      </c>
      <c r="U1535">
        <f t="shared" si="150"/>
        <v>1.7781821875997017</v>
      </c>
      <c r="V1535">
        <f t="shared" si="150"/>
        <v>0.44102733288933677</v>
      </c>
      <c r="W1535">
        <f t="shared" si="150"/>
        <v>0.15831177109527891</v>
      </c>
      <c r="X1535" t="s">
        <v>315</v>
      </c>
      <c r="Y1535" t="s">
        <v>314</v>
      </c>
      <c r="Z1535" t="s">
        <v>627</v>
      </c>
      <c r="AA1535" s="26" t="s">
        <v>84</v>
      </c>
      <c r="AB1535" s="26" t="s">
        <v>89</v>
      </c>
      <c r="AC1535" t="s">
        <v>634</v>
      </c>
      <c r="AD1535" s="26" t="s">
        <v>76</v>
      </c>
      <c r="AE1535" s="72" t="str">
        <f>VLOOKUP(AD1535,cs_lookup!$A$2:$B$54,2,FALSE)</f>
        <v>2</v>
      </c>
    </row>
    <row r="1536" spans="1:31" x14ac:dyDescent="0.25">
      <c r="A1536" s="21">
        <v>0.63804830012960867</v>
      </c>
      <c r="B1536" s="21">
        <v>0.23253470115968772</v>
      </c>
      <c r="C1536" s="21">
        <v>0.12574777124255909</v>
      </c>
      <c r="D1536" s="22">
        <f t="shared" si="148"/>
        <v>1.5672794673959118</v>
      </c>
      <c r="E1536" s="23">
        <f t="shared" si="148"/>
        <v>4.3004334192395381</v>
      </c>
      <c r="F1536" s="23">
        <f t="shared" si="148"/>
        <v>7.9524272288776112</v>
      </c>
      <c r="G1536" s="125">
        <v>2.9440436016444638E-2</v>
      </c>
      <c r="H1536" s="8">
        <f t="shared" si="141"/>
        <v>1.0294404360164446</v>
      </c>
      <c r="I1536" s="5">
        <f t="shared" si="142"/>
        <v>1.5224576503529492</v>
      </c>
      <c r="J1536" s="5">
        <f t="shared" si="143"/>
        <v>4.1774475421624508</v>
      </c>
      <c r="K1536" s="5">
        <f t="shared" si="144"/>
        <v>7.7249998646357589</v>
      </c>
      <c r="L1536">
        <v>1.63</v>
      </c>
      <c r="M1536">
        <v>4.34</v>
      </c>
      <c r="N1536">
        <v>5.39</v>
      </c>
      <c r="O1536" s="5">
        <f t="shared" si="145"/>
        <v>1.6779879107068048</v>
      </c>
      <c r="P1536" s="5">
        <f t="shared" si="146"/>
        <v>4.4677714923113694</v>
      </c>
      <c r="Q1536" s="5">
        <f t="shared" si="147"/>
        <v>5.5486839501286367</v>
      </c>
      <c r="R1536" s="6">
        <f t="shared" si="149"/>
        <v>0.59595185020062413</v>
      </c>
      <c r="S1536" s="6">
        <f t="shared" si="149"/>
        <v>0.22382523406152474</v>
      </c>
      <c r="T1536" s="6">
        <f t="shared" si="149"/>
        <v>0.1802229157378511</v>
      </c>
      <c r="U1536">
        <f t="shared" si="150"/>
        <v>1.0706373340645103</v>
      </c>
      <c r="V1536">
        <f t="shared" si="150"/>
        <v>1.0389119088143963</v>
      </c>
      <c r="W1536">
        <f t="shared" si="150"/>
        <v>0.69773464005803487</v>
      </c>
      <c r="X1536" t="s">
        <v>384</v>
      </c>
      <c r="Y1536" t="s">
        <v>383</v>
      </c>
      <c r="Z1536" t="s">
        <v>627</v>
      </c>
      <c r="AA1536" s="26" t="s">
        <v>84</v>
      </c>
      <c r="AB1536" s="26" t="s">
        <v>86</v>
      </c>
      <c r="AC1536" t="s">
        <v>634</v>
      </c>
      <c r="AD1536" s="26" t="s">
        <v>99</v>
      </c>
      <c r="AE1536" s="72" t="str">
        <f>VLOOKUP(AD1536,cs_lookup!$A$2:$B$54,2,FALSE)</f>
        <v>1</v>
      </c>
    </row>
    <row r="1537" spans="1:31" x14ac:dyDescent="0.25">
      <c r="A1537" s="21">
        <v>0.31560196758057935</v>
      </c>
      <c r="B1537" s="21">
        <v>0.22828725869594604</v>
      </c>
      <c r="C1537" s="21">
        <v>0.41665887867519874</v>
      </c>
      <c r="D1537" s="22">
        <f t="shared" si="148"/>
        <v>3.1685480533155435</v>
      </c>
      <c r="E1537" s="23">
        <f t="shared" si="148"/>
        <v>4.3804459596752698</v>
      </c>
      <c r="F1537" s="23">
        <f t="shared" si="148"/>
        <v>2.4000448596693356</v>
      </c>
      <c r="G1537" s="125">
        <v>2.9370453606753832E-2</v>
      </c>
      <c r="H1537" s="8">
        <f t="shared" si="141"/>
        <v>1.0293704536067538</v>
      </c>
      <c r="I1537" s="5">
        <f t="shared" si="142"/>
        <v>3.0781416371661381</v>
      </c>
      <c r="J1537" s="5">
        <f t="shared" si="143"/>
        <v>4.2554611358106005</v>
      </c>
      <c r="K1537" s="5">
        <f t="shared" si="144"/>
        <v>2.331565716948599</v>
      </c>
      <c r="L1537">
        <v>1.73</v>
      </c>
      <c r="M1537">
        <v>4.13</v>
      </c>
      <c r="N1537">
        <v>4.78</v>
      </c>
      <c r="O1537" s="5">
        <f t="shared" si="145"/>
        <v>1.7808108847396842</v>
      </c>
      <c r="P1537" s="5">
        <f t="shared" si="146"/>
        <v>4.2512999733958932</v>
      </c>
      <c r="Q1537" s="5">
        <f t="shared" si="147"/>
        <v>4.9203907682402832</v>
      </c>
      <c r="R1537" s="6">
        <f t="shared" si="149"/>
        <v>0.56154194056724793</v>
      </c>
      <c r="S1537" s="6">
        <f t="shared" si="149"/>
        <v>0.23522216880904093</v>
      </c>
      <c r="T1537" s="6">
        <f t="shared" si="149"/>
        <v>0.20323589062371109</v>
      </c>
      <c r="U1537">
        <f t="shared" si="150"/>
        <v>0.56202741911275667</v>
      </c>
      <c r="V1537">
        <f t="shared" si="150"/>
        <v>0.97051761682069693</v>
      </c>
      <c r="W1537">
        <f t="shared" si="150"/>
        <v>2.050124500138796</v>
      </c>
      <c r="X1537" t="s">
        <v>382</v>
      </c>
      <c r="Y1537" t="s">
        <v>381</v>
      </c>
      <c r="Z1537" t="s">
        <v>627</v>
      </c>
      <c r="AA1537" s="26" t="s">
        <v>85</v>
      </c>
      <c r="AB1537" s="26" t="s">
        <v>79</v>
      </c>
      <c r="AC1537" t="s">
        <v>634</v>
      </c>
      <c r="AD1537" s="26" t="s">
        <v>86</v>
      </c>
      <c r="AE1537" s="72" t="str">
        <f>VLOOKUP(AD1537,cs_lookup!$A$2:$B$54,2,FALSE)</f>
        <v>1</v>
      </c>
    </row>
    <row r="1538" spans="1:31" x14ac:dyDescent="0.25">
      <c r="A1538" s="21">
        <v>0.52841984396686759</v>
      </c>
      <c r="B1538" s="21">
        <v>0.29456150269793313</v>
      </c>
      <c r="C1538" s="21">
        <v>0.1715028573619499</v>
      </c>
      <c r="D1538" s="22">
        <f t="shared" si="148"/>
        <v>1.8924346074760601</v>
      </c>
      <c r="E1538" s="23">
        <f t="shared" si="148"/>
        <v>3.3948767603398595</v>
      </c>
      <c r="F1538" s="23">
        <f t="shared" si="148"/>
        <v>5.8308066430026884</v>
      </c>
      <c r="G1538" s="125">
        <v>3.2525715204114514E-2</v>
      </c>
      <c r="H1538" s="8">
        <f t="shared" si="141"/>
        <v>1.0325257152041145</v>
      </c>
      <c r="I1538" s="5">
        <f t="shared" si="142"/>
        <v>1.8328208001114574</v>
      </c>
      <c r="J1538" s="5">
        <f t="shared" si="143"/>
        <v>3.2879343442489897</v>
      </c>
      <c r="K1538" s="5">
        <f t="shared" si="144"/>
        <v>5.6471297103239966</v>
      </c>
      <c r="L1538">
        <v>2.5499999999999998</v>
      </c>
      <c r="M1538">
        <v>3.05</v>
      </c>
      <c r="N1538">
        <v>3.2</v>
      </c>
      <c r="O1538" s="5">
        <f t="shared" si="145"/>
        <v>2.6329405737704916</v>
      </c>
      <c r="P1538" s="5">
        <f t="shared" si="146"/>
        <v>3.1492034313725492</v>
      </c>
      <c r="Q1538" s="5">
        <f t="shared" si="147"/>
        <v>3.3040822886531664</v>
      </c>
      <c r="R1538" s="6">
        <f t="shared" si="149"/>
        <v>0.37980348282906901</v>
      </c>
      <c r="S1538" s="6">
        <f t="shared" si="149"/>
        <v>0.31754061679151668</v>
      </c>
      <c r="T1538" s="6">
        <f t="shared" si="149"/>
        <v>0.30265590037941431</v>
      </c>
      <c r="U1538">
        <f t="shared" si="150"/>
        <v>1.3912980471658383</v>
      </c>
      <c r="V1538">
        <f t="shared" si="150"/>
        <v>0.92763409504658545</v>
      </c>
      <c r="W1538">
        <f t="shared" si="150"/>
        <v>0.56665955346302899</v>
      </c>
      <c r="X1538" t="s">
        <v>482</v>
      </c>
      <c r="Y1538" t="s">
        <v>481</v>
      </c>
      <c r="Z1538" t="s">
        <v>279</v>
      </c>
      <c r="AA1538" s="26" t="s">
        <v>90</v>
      </c>
      <c r="AB1538" s="26" t="s">
        <v>75</v>
      </c>
      <c r="AC1538" t="s">
        <v>634</v>
      </c>
      <c r="AD1538" s="26" t="s">
        <v>73</v>
      </c>
      <c r="AE1538" s="72" t="str">
        <f>VLOOKUP(AD1538,cs_lookup!$A$2:$B$54,2,FALSE)</f>
        <v>X</v>
      </c>
    </row>
    <row r="1539" spans="1:31" x14ac:dyDescent="0.25">
      <c r="A1539" s="21">
        <v>0.49927958533654621</v>
      </c>
      <c r="B1539" s="21">
        <v>0.29068726086385088</v>
      </c>
      <c r="C1539" s="21">
        <v>0.20171694708626206</v>
      </c>
      <c r="D1539" s="22">
        <f t="shared" si="148"/>
        <v>2.0028858166230377</v>
      </c>
      <c r="E1539" s="23">
        <f t="shared" si="148"/>
        <v>3.440123234256109</v>
      </c>
      <c r="F1539" s="23">
        <f t="shared" si="148"/>
        <v>4.9574416748056418</v>
      </c>
      <c r="G1539" s="125">
        <v>3.3069627467967599E-2</v>
      </c>
      <c r="H1539" s="8">
        <f t="shared" si="141"/>
        <v>1.0330696274679676</v>
      </c>
      <c r="I1539" s="5">
        <f t="shared" si="142"/>
        <v>1.9387713696820896</v>
      </c>
      <c r="J1539" s="5">
        <f t="shared" si="143"/>
        <v>3.3300013307793979</v>
      </c>
      <c r="K1539" s="5">
        <f t="shared" si="144"/>
        <v>4.7987488384071746</v>
      </c>
      <c r="L1539">
        <v>2.41</v>
      </c>
      <c r="M1539">
        <v>3.12</v>
      </c>
      <c r="N1539">
        <v>3.36</v>
      </c>
      <c r="O1539" s="5">
        <f t="shared" si="145"/>
        <v>2.489697802197802</v>
      </c>
      <c r="P1539" s="5">
        <f t="shared" si="146"/>
        <v>3.2231772377000589</v>
      </c>
      <c r="Q1539" s="5">
        <f t="shared" si="147"/>
        <v>3.4711139482923712</v>
      </c>
      <c r="R1539" s="6">
        <f t="shared" si="149"/>
        <v>0.40165517241379312</v>
      </c>
      <c r="S1539" s="6">
        <f t="shared" si="149"/>
        <v>0.3102528735632184</v>
      </c>
      <c r="T1539" s="6">
        <f t="shared" si="149"/>
        <v>0.28809195402298854</v>
      </c>
      <c r="U1539">
        <f t="shared" si="150"/>
        <v>1.2430552862946291</v>
      </c>
      <c r="V1539">
        <f t="shared" si="150"/>
        <v>0.93693656250574342</v>
      </c>
      <c r="W1539">
        <f t="shared" si="150"/>
        <v>0.70018250863807829</v>
      </c>
      <c r="X1539" t="s">
        <v>393</v>
      </c>
      <c r="Y1539" t="s">
        <v>317</v>
      </c>
      <c r="Z1539" t="s">
        <v>279</v>
      </c>
      <c r="AA1539" s="26" t="s">
        <v>90</v>
      </c>
      <c r="AB1539" s="26" t="s">
        <v>75</v>
      </c>
      <c r="AC1539" t="s">
        <v>634</v>
      </c>
      <c r="AD1539" s="26" t="s">
        <v>77</v>
      </c>
      <c r="AE1539" s="72" t="str">
        <f>VLOOKUP(AD1539,cs_lookup!$A$2:$B$54,2,FALSE)</f>
        <v>2</v>
      </c>
    </row>
    <row r="1540" spans="1:31" x14ac:dyDescent="0.25">
      <c r="A1540" s="21">
        <v>8.3925639982329797E-2</v>
      </c>
      <c r="B1540" s="21">
        <v>0.18635996794806045</v>
      </c>
      <c r="C1540" s="21">
        <v>0.61646911495354506</v>
      </c>
      <c r="D1540" s="22">
        <f t="shared" si="148"/>
        <v>11.915309793414098</v>
      </c>
      <c r="E1540" s="23">
        <f t="shared" si="148"/>
        <v>5.3659592830510974</v>
      </c>
      <c r="F1540" s="23">
        <f t="shared" si="148"/>
        <v>1.6221412812795277</v>
      </c>
      <c r="G1540" s="125">
        <v>3.6110742727471834E-2</v>
      </c>
      <c r="H1540" s="8">
        <f t="shared" si="141"/>
        <v>1.0361107427274718</v>
      </c>
      <c r="I1540" s="5">
        <f t="shared" si="142"/>
        <v>11.500034988584401</v>
      </c>
      <c r="J1540" s="5">
        <f t="shared" si="143"/>
        <v>5.1789437767295743</v>
      </c>
      <c r="K1540" s="5">
        <f t="shared" si="144"/>
        <v>1.5656060828105895</v>
      </c>
      <c r="L1540">
        <v>4.8600000000000003</v>
      </c>
      <c r="M1540">
        <v>3.56</v>
      </c>
      <c r="N1540">
        <v>1.82</v>
      </c>
      <c r="O1540" s="5">
        <f t="shared" si="145"/>
        <v>5.0354982096555139</v>
      </c>
      <c r="P1540" s="5">
        <f t="shared" si="146"/>
        <v>3.6885542441097998</v>
      </c>
      <c r="Q1540" s="5">
        <f t="shared" si="147"/>
        <v>1.8857215517639987</v>
      </c>
      <c r="R1540" s="6">
        <f t="shared" si="149"/>
        <v>0.19859008153006802</v>
      </c>
      <c r="S1540" s="6">
        <f t="shared" si="149"/>
        <v>0.27110893152700299</v>
      </c>
      <c r="T1540" s="6">
        <f t="shared" si="149"/>
        <v>0.53030098694292893</v>
      </c>
      <c r="U1540">
        <f t="shared" si="150"/>
        <v>0.42260740987521489</v>
      </c>
      <c r="V1540">
        <f t="shared" si="150"/>
        <v>0.6873988507069847</v>
      </c>
      <c r="W1540">
        <f t="shared" si="150"/>
        <v>1.1624890960647778</v>
      </c>
      <c r="X1540" t="s">
        <v>319</v>
      </c>
      <c r="Y1540" t="s">
        <v>387</v>
      </c>
      <c r="Z1540" t="s">
        <v>279</v>
      </c>
      <c r="AA1540" s="26" t="s">
        <v>85</v>
      </c>
      <c r="AB1540" s="26" t="s">
        <v>79</v>
      </c>
      <c r="AC1540" t="s">
        <v>634</v>
      </c>
      <c r="AD1540" s="26" t="s">
        <v>89</v>
      </c>
      <c r="AE1540" s="72" t="str">
        <f>VLOOKUP(AD1540,cs_lookup!$A$2:$B$54,2,FALSE)</f>
        <v>1</v>
      </c>
    </row>
    <row r="1541" spans="1:31" x14ac:dyDescent="0.25">
      <c r="A1541" s="21">
        <v>0.43831778710336794</v>
      </c>
      <c r="B1541" s="21">
        <v>0.26595921034856079</v>
      </c>
      <c r="C1541" s="21">
        <v>0.27759566966307309</v>
      </c>
      <c r="D1541" s="22">
        <f t="shared" si="148"/>
        <v>2.2814497367504076</v>
      </c>
      <c r="E1541" s="23">
        <f t="shared" si="148"/>
        <v>3.7599750679415092</v>
      </c>
      <c r="F1541" s="23">
        <f t="shared" si="148"/>
        <v>3.6023616694515899</v>
      </c>
      <c r="G1541" s="125">
        <v>3.6173089925625401E-2</v>
      </c>
      <c r="H1541" s="8">
        <f t="shared" si="141"/>
        <v>1.0361730899256254</v>
      </c>
      <c r="I1541" s="5">
        <f t="shared" si="142"/>
        <v>2.2018036937382401</v>
      </c>
      <c r="J1541" s="5">
        <f t="shared" si="143"/>
        <v>3.6287132955859653</v>
      </c>
      <c r="K1541" s="5">
        <f t="shared" si="144"/>
        <v>3.4766022245474071</v>
      </c>
      <c r="L1541">
        <v>1.8</v>
      </c>
      <c r="M1541">
        <v>3.6</v>
      </c>
      <c r="N1541">
        <v>4.93</v>
      </c>
      <c r="O1541" s="5">
        <f t="shared" si="145"/>
        <v>1.8651115618661258</v>
      </c>
      <c r="P1541" s="5">
        <f t="shared" si="146"/>
        <v>3.7302231237322516</v>
      </c>
      <c r="Q1541" s="5">
        <f t="shared" si="147"/>
        <v>5.1083333333333325</v>
      </c>
      <c r="R1541" s="6">
        <f t="shared" si="149"/>
        <v>0.53616095704187061</v>
      </c>
      <c r="S1541" s="6">
        <f t="shared" si="149"/>
        <v>0.26808047852093531</v>
      </c>
      <c r="T1541" s="6">
        <f t="shared" si="149"/>
        <v>0.19575856443719417</v>
      </c>
      <c r="U1541">
        <f t="shared" si="150"/>
        <v>0.81751157249806661</v>
      </c>
      <c r="V1541">
        <f t="shared" si="150"/>
        <v>0.99208719641177145</v>
      </c>
      <c r="W1541">
        <f t="shared" si="150"/>
        <v>1.4180512125288649</v>
      </c>
      <c r="X1541" t="s">
        <v>389</v>
      </c>
      <c r="Y1541" t="s">
        <v>391</v>
      </c>
      <c r="Z1541" t="s">
        <v>279</v>
      </c>
      <c r="AA1541" s="26" t="s">
        <v>90</v>
      </c>
      <c r="AB1541" s="26" t="s">
        <v>75</v>
      </c>
      <c r="AC1541" t="s">
        <v>634</v>
      </c>
      <c r="AD1541" s="26" t="s">
        <v>100</v>
      </c>
      <c r="AE1541" s="72" t="str">
        <f>VLOOKUP(AD1541,cs_lookup!$A$2:$B$54,2,FALSE)</f>
        <v>1</v>
      </c>
    </row>
    <row r="1542" spans="1:31" x14ac:dyDescent="0.25">
      <c r="A1542" s="21">
        <v>0.38886451771407304</v>
      </c>
      <c r="B1542" s="21">
        <v>0.30540065464559391</v>
      </c>
      <c r="C1542" s="21">
        <v>0.28801018902074055</v>
      </c>
      <c r="D1542" s="22">
        <f t="shared" si="148"/>
        <v>2.5715897297044901</v>
      </c>
      <c r="E1542" s="23">
        <f t="shared" si="148"/>
        <v>3.274387218195268</v>
      </c>
      <c r="F1542" s="23">
        <f t="shared" si="148"/>
        <v>3.4720993844005523</v>
      </c>
      <c r="G1542" s="125">
        <v>2.9091221398913625E-2</v>
      </c>
      <c r="H1542" s="8">
        <f t="shared" si="141"/>
        <v>1.0290912213989136</v>
      </c>
      <c r="I1542" s="5">
        <f t="shared" si="142"/>
        <v>2.498893855307359</v>
      </c>
      <c r="J1542" s="5">
        <f t="shared" si="143"/>
        <v>3.1818240697303501</v>
      </c>
      <c r="K1542" s="5">
        <f t="shared" si="144"/>
        <v>3.3739471411297162</v>
      </c>
      <c r="L1542">
        <v>2.16</v>
      </c>
      <c r="M1542">
        <v>3.38</v>
      </c>
      <c r="N1542">
        <v>3.7</v>
      </c>
      <c r="O1542" s="5">
        <f t="shared" si="145"/>
        <v>2.2228370382216536</v>
      </c>
      <c r="P1542" s="5">
        <f t="shared" si="146"/>
        <v>3.4783283283283279</v>
      </c>
      <c r="Q1542" s="5">
        <f t="shared" si="147"/>
        <v>3.8076375191759806</v>
      </c>
      <c r="R1542" s="6">
        <f t="shared" si="149"/>
        <v>0.44987553419572068</v>
      </c>
      <c r="S1542" s="6">
        <f t="shared" si="149"/>
        <v>0.28749442421975052</v>
      </c>
      <c r="T1542" s="6">
        <f t="shared" si="149"/>
        <v>0.26263004158452885</v>
      </c>
      <c r="U1542">
        <f t="shared" si="150"/>
        <v>0.86438245282504189</v>
      </c>
      <c r="V1542">
        <f t="shared" si="150"/>
        <v>1.0622837485437857</v>
      </c>
      <c r="W1542">
        <f t="shared" si="150"/>
        <v>1.0966384016203379</v>
      </c>
      <c r="X1542" t="s">
        <v>411</v>
      </c>
      <c r="Y1542" t="s">
        <v>331</v>
      </c>
      <c r="Z1542" t="s">
        <v>283</v>
      </c>
      <c r="AA1542" s="26" t="s">
        <v>90</v>
      </c>
      <c r="AB1542" s="26" t="s">
        <v>75</v>
      </c>
      <c r="AC1542" t="s">
        <v>634</v>
      </c>
      <c r="AD1542" s="26" t="s">
        <v>77</v>
      </c>
      <c r="AE1542" s="72" t="str">
        <f>VLOOKUP(AD1542,cs_lookup!$A$2:$B$54,2,FALSE)</f>
        <v>2</v>
      </c>
    </row>
    <row r="1543" spans="1:31" x14ac:dyDescent="0.25">
      <c r="A1543" s="21">
        <v>0.40968807175440952</v>
      </c>
      <c r="B1543" s="21">
        <v>0.41350175613769463</v>
      </c>
      <c r="C1543" s="21">
        <v>0.1734637372458544</v>
      </c>
      <c r="D1543" s="22">
        <f t="shared" si="148"/>
        <v>2.440881414285982</v>
      </c>
      <c r="E1543" s="23">
        <f t="shared" si="148"/>
        <v>2.4183694147770525</v>
      </c>
      <c r="F1543" s="23">
        <f t="shared" si="148"/>
        <v>5.7648936652545171</v>
      </c>
      <c r="G1543" s="125">
        <v>2.9490272581646604E-2</v>
      </c>
      <c r="H1543" s="8">
        <f t="shared" si="141"/>
        <v>1.0294902725816466</v>
      </c>
      <c r="I1543" s="5">
        <f t="shared" si="142"/>
        <v>2.3709611244455941</v>
      </c>
      <c r="J1543" s="5">
        <f t="shared" si="143"/>
        <v>2.3490939926149297</v>
      </c>
      <c r="K1543" s="5">
        <f t="shared" si="144"/>
        <v>5.5997553534895745</v>
      </c>
      <c r="L1543">
        <v>1.28</v>
      </c>
      <c r="M1543">
        <v>5.79</v>
      </c>
      <c r="N1543">
        <v>13.24</v>
      </c>
      <c r="O1543" s="5">
        <f t="shared" si="145"/>
        <v>1.3177475489045076</v>
      </c>
      <c r="P1543" s="5">
        <f t="shared" si="146"/>
        <v>5.9607486782477341</v>
      </c>
      <c r="Q1543" s="5">
        <f t="shared" si="147"/>
        <v>13.630451208981</v>
      </c>
      <c r="R1543" s="6">
        <f t="shared" si="149"/>
        <v>0.75887069631154846</v>
      </c>
      <c r="S1543" s="6">
        <f t="shared" si="149"/>
        <v>0.16776416084262211</v>
      </c>
      <c r="T1543" s="6">
        <f t="shared" si="149"/>
        <v>7.336514284582947E-2</v>
      </c>
      <c r="U1543">
        <f t="shared" si="150"/>
        <v>0.53986545236978722</v>
      </c>
      <c r="V1543">
        <f t="shared" si="150"/>
        <v>2.4647800463508798</v>
      </c>
      <c r="W1543">
        <f t="shared" si="150"/>
        <v>2.364389007057119</v>
      </c>
      <c r="X1543" t="s">
        <v>413</v>
      </c>
      <c r="Y1543" t="s">
        <v>289</v>
      </c>
      <c r="Z1543" t="s">
        <v>283</v>
      </c>
      <c r="AA1543" s="26" t="s">
        <v>84</v>
      </c>
      <c r="AB1543" s="26" t="s">
        <v>78</v>
      </c>
      <c r="AC1543" t="s">
        <v>634</v>
      </c>
      <c r="AD1543" s="26" t="s">
        <v>73</v>
      </c>
      <c r="AE1543" s="72" t="str">
        <f>VLOOKUP(AD1543,cs_lookup!$A$2:$B$54,2,FALSE)</f>
        <v>X</v>
      </c>
    </row>
    <row r="1544" spans="1:31" x14ac:dyDescent="0.25">
      <c r="A1544" s="21">
        <v>0.38233712555294685</v>
      </c>
      <c r="B1544" s="21">
        <v>0.25577066709612684</v>
      </c>
      <c r="C1544" s="21">
        <v>0.33527699430029106</v>
      </c>
      <c r="D1544" s="22">
        <f t="shared" si="148"/>
        <v>2.6154928024679043</v>
      </c>
      <c r="E1544" s="23">
        <f t="shared" si="148"/>
        <v>3.9097524800377825</v>
      </c>
      <c r="F1544" s="23">
        <f t="shared" si="148"/>
        <v>2.9826084610635388</v>
      </c>
      <c r="G1544" s="125">
        <v>3.1859374449028532E-2</v>
      </c>
      <c r="H1544" s="8">
        <f t="shared" si="141"/>
        <v>1.0318593744490285</v>
      </c>
      <c r="I1544" s="5">
        <f t="shared" si="142"/>
        <v>2.5347376466531326</v>
      </c>
      <c r="J1544" s="5">
        <f t="shared" si="143"/>
        <v>3.789036158270533</v>
      </c>
      <c r="K1544" s="5">
        <f t="shared" si="144"/>
        <v>2.8905183544571003</v>
      </c>
      <c r="L1544">
        <v>1.37</v>
      </c>
      <c r="M1544">
        <v>5.52</v>
      </c>
      <c r="N1544">
        <v>8.2799999999999994</v>
      </c>
      <c r="O1544" s="5">
        <f t="shared" si="145"/>
        <v>1.4136473429951693</v>
      </c>
      <c r="P1544" s="5">
        <f t="shared" si="146"/>
        <v>5.6958637469586373</v>
      </c>
      <c r="Q1544" s="5">
        <f t="shared" si="147"/>
        <v>8.5437956204379564</v>
      </c>
      <c r="R1544" s="6">
        <f t="shared" si="149"/>
        <v>0.70739000427167864</v>
      </c>
      <c r="S1544" s="6">
        <f t="shared" si="149"/>
        <v>0.17556599743699275</v>
      </c>
      <c r="T1544" s="6">
        <f t="shared" si="149"/>
        <v>0.11704399829132849</v>
      </c>
      <c r="U1544">
        <f t="shared" si="150"/>
        <v>0.54048986166633384</v>
      </c>
      <c r="V1544">
        <f t="shared" si="150"/>
        <v>1.4568348702482552</v>
      </c>
      <c r="W1544">
        <f t="shared" si="150"/>
        <v>2.864538115536428</v>
      </c>
      <c r="X1544" t="s">
        <v>540</v>
      </c>
      <c r="Y1544" t="s">
        <v>290</v>
      </c>
      <c r="Z1544" t="s">
        <v>283</v>
      </c>
      <c r="AA1544" s="26" t="s">
        <v>90</v>
      </c>
      <c r="AB1544" s="26" t="s">
        <v>75</v>
      </c>
      <c r="AC1544" t="s">
        <v>634</v>
      </c>
      <c r="AD1544" s="26" t="s">
        <v>109</v>
      </c>
      <c r="AE1544" s="72" t="str">
        <f>VLOOKUP(AD1544,cs_lookup!$A$2:$B$54,2,FALSE)</f>
        <v>1</v>
      </c>
    </row>
    <row r="1545" spans="1:31" x14ac:dyDescent="0.25">
      <c r="A1545" s="21">
        <v>0.25888087090925943</v>
      </c>
      <c r="B1545" s="21">
        <v>0.31752181318979122</v>
      </c>
      <c r="C1545" s="21">
        <v>0.39058645777103007</v>
      </c>
      <c r="D1545" s="22">
        <f t="shared" si="148"/>
        <v>3.8627805773664554</v>
      </c>
      <c r="E1545" s="23">
        <f t="shared" si="148"/>
        <v>3.1493899268025198</v>
      </c>
      <c r="F1545" s="23">
        <f t="shared" si="148"/>
        <v>2.5602526152768483</v>
      </c>
      <c r="G1545" s="125">
        <v>3.8227753291274258E-2</v>
      </c>
      <c r="H1545" s="8">
        <f t="shared" si="141"/>
        <v>1.0382277532912743</v>
      </c>
      <c r="I1545" s="5">
        <f t="shared" si="142"/>
        <v>3.7205522248091496</v>
      </c>
      <c r="J1545" s="5">
        <f t="shared" si="143"/>
        <v>3.0334287605187531</v>
      </c>
      <c r="K1545" s="5">
        <f t="shared" si="144"/>
        <v>2.4659836025001449</v>
      </c>
      <c r="L1545">
        <v>2.9</v>
      </c>
      <c r="M1545">
        <v>3.15</v>
      </c>
      <c r="N1545">
        <v>2.66</v>
      </c>
      <c r="O1545" s="5">
        <f t="shared" si="145"/>
        <v>3.0108604845446951</v>
      </c>
      <c r="P1545" s="5">
        <f t="shared" si="146"/>
        <v>3.270417422867514</v>
      </c>
      <c r="Q1545" s="5">
        <f t="shared" si="147"/>
        <v>2.7616858237547897</v>
      </c>
      <c r="R1545" s="6">
        <f t="shared" si="149"/>
        <v>0.33213096559378469</v>
      </c>
      <c r="S1545" s="6">
        <f t="shared" si="149"/>
        <v>0.3057713651498335</v>
      </c>
      <c r="T1545" s="6">
        <f t="shared" si="149"/>
        <v>0.36209766925638176</v>
      </c>
      <c r="U1545">
        <f t="shared" si="150"/>
        <v>0.77945418442520564</v>
      </c>
      <c r="V1545">
        <f t="shared" si="150"/>
        <v>1.0384288699963773</v>
      </c>
      <c r="W1545">
        <f t="shared" si="150"/>
        <v>1.0786770833768526</v>
      </c>
      <c r="X1545" t="s">
        <v>524</v>
      </c>
      <c r="Y1545" t="s">
        <v>526</v>
      </c>
      <c r="Z1545" t="s">
        <v>277</v>
      </c>
      <c r="AA1545" s="26" t="s">
        <v>90</v>
      </c>
      <c r="AB1545" s="26" t="s">
        <v>75</v>
      </c>
      <c r="AC1545" t="s">
        <v>634</v>
      </c>
      <c r="AD1545" s="26" t="s">
        <v>74</v>
      </c>
      <c r="AE1545" s="72" t="str">
        <f>VLOOKUP(AD1545,cs_lookup!$A$2:$B$54,2,FALSE)</f>
        <v>X</v>
      </c>
    </row>
    <row r="1546" spans="1:31" x14ac:dyDescent="0.25">
      <c r="A1546" s="21">
        <v>4.2497120177235975E-2</v>
      </c>
      <c r="B1546" s="21">
        <v>0.15121751086471372</v>
      </c>
      <c r="C1546" s="21">
        <v>0.65792385653184771</v>
      </c>
      <c r="D1546" s="22">
        <f t="shared" si="148"/>
        <v>23.531006238292363</v>
      </c>
      <c r="E1546" s="23">
        <f t="shared" si="148"/>
        <v>6.612990746122299</v>
      </c>
      <c r="F1546" s="23">
        <f t="shared" si="148"/>
        <v>1.5199327248465471</v>
      </c>
      <c r="G1546" s="125">
        <v>5.2710052317117784E-2</v>
      </c>
      <c r="H1546" s="8">
        <f t="shared" si="141"/>
        <v>1.0527100523171178</v>
      </c>
      <c r="I1546" s="5">
        <f t="shared" si="142"/>
        <v>22.352789532595722</v>
      </c>
      <c r="J1546" s="5">
        <f t="shared" si="143"/>
        <v>6.2818728970683422</v>
      </c>
      <c r="K1546" s="5">
        <f t="shared" si="144"/>
        <v>1.4438284516244777</v>
      </c>
      <c r="L1546">
        <v>12.93</v>
      </c>
      <c r="M1546">
        <v>5.92</v>
      </c>
      <c r="N1546">
        <v>1.24</v>
      </c>
      <c r="O1546" s="5">
        <f t="shared" si="145"/>
        <v>13.611540976460333</v>
      </c>
      <c r="P1546" s="5">
        <f t="shared" si="146"/>
        <v>6.2320435097173368</v>
      </c>
      <c r="Q1546" s="5">
        <f t="shared" si="147"/>
        <v>1.305360464873226</v>
      </c>
      <c r="R1546" s="6">
        <f t="shared" si="149"/>
        <v>7.3467067522287918E-2</v>
      </c>
      <c r="S1546" s="6">
        <f t="shared" si="149"/>
        <v>0.16046101065256466</v>
      </c>
      <c r="T1546" s="6">
        <f t="shared" si="149"/>
        <v>0.76607192182514738</v>
      </c>
      <c r="U1546">
        <f t="shared" si="150"/>
        <v>0.57845129267400663</v>
      </c>
      <c r="V1546">
        <f t="shared" si="150"/>
        <v>0.94239410714005001</v>
      </c>
      <c r="W1546">
        <f t="shared" si="150"/>
        <v>0.85882779121359842</v>
      </c>
      <c r="X1546" t="s">
        <v>537</v>
      </c>
      <c r="Y1546" t="s">
        <v>533</v>
      </c>
      <c r="Z1546" t="s">
        <v>277</v>
      </c>
      <c r="AA1546" s="26" t="s">
        <v>85</v>
      </c>
      <c r="AB1546" s="26" t="s">
        <v>77</v>
      </c>
      <c r="AC1546" t="s">
        <v>634</v>
      </c>
      <c r="AD1546" s="26" t="s">
        <v>76</v>
      </c>
      <c r="AE1546" s="72" t="str">
        <f>VLOOKUP(AD1546,cs_lookup!$A$2:$B$54,2,FALSE)</f>
        <v>2</v>
      </c>
    </row>
    <row r="1547" spans="1:31" x14ac:dyDescent="0.25">
      <c r="A1547" s="21">
        <v>0.22622563066550466</v>
      </c>
      <c r="B1547" s="21">
        <v>0.22620613565688066</v>
      </c>
      <c r="C1547" s="21">
        <v>0.48990798443821154</v>
      </c>
      <c r="D1547" s="22">
        <f t="shared" si="148"/>
        <v>4.4203656193077068</v>
      </c>
      <c r="E1547" s="23">
        <f t="shared" si="148"/>
        <v>4.4207465774352102</v>
      </c>
      <c r="F1547" s="23">
        <f t="shared" si="148"/>
        <v>2.0411996370026961</v>
      </c>
      <c r="G1547" s="125">
        <v>2.8045192558074472E-2</v>
      </c>
      <c r="H1547" s="8">
        <f t="shared" si="141"/>
        <v>1.0280451925580745</v>
      </c>
      <c r="I1547" s="5">
        <f t="shared" si="142"/>
        <v>4.2997775305077353</v>
      </c>
      <c r="J1547" s="5">
        <f t="shared" si="143"/>
        <v>4.300148096053162</v>
      </c>
      <c r="K1547" s="5">
        <f t="shared" si="144"/>
        <v>1.9855154732289537</v>
      </c>
      <c r="L1547">
        <v>2.95</v>
      </c>
      <c r="M1547">
        <v>3.56</v>
      </c>
      <c r="N1547">
        <v>2.4500000000000002</v>
      </c>
      <c r="O1547" s="5">
        <f t="shared" si="145"/>
        <v>3.0327333180463198</v>
      </c>
      <c r="P1547" s="5">
        <f t="shared" si="146"/>
        <v>3.6598408855067452</v>
      </c>
      <c r="Q1547" s="5">
        <f t="shared" si="147"/>
        <v>2.5187107217672828</v>
      </c>
      <c r="R1547" s="6">
        <f t="shared" si="149"/>
        <v>0.32973555374931474</v>
      </c>
      <c r="S1547" s="6">
        <f t="shared" si="149"/>
        <v>0.27323592234844901</v>
      </c>
      <c r="T1547" s="6">
        <f t="shared" si="149"/>
        <v>0.39702852390223609</v>
      </c>
      <c r="U1547">
        <f t="shared" si="150"/>
        <v>0.68608200751531723</v>
      </c>
      <c r="V1547">
        <f t="shared" si="150"/>
        <v>0.827878463829537</v>
      </c>
      <c r="W1547">
        <f t="shared" si="150"/>
        <v>1.2339364930839225</v>
      </c>
      <c r="X1547" t="s">
        <v>561</v>
      </c>
      <c r="Y1547" t="s">
        <v>335</v>
      </c>
      <c r="Z1547" t="s">
        <v>272</v>
      </c>
      <c r="AA1547" s="26" t="s">
        <v>85</v>
      </c>
      <c r="AB1547" s="26" t="s">
        <v>79</v>
      </c>
      <c r="AC1547" t="s">
        <v>634</v>
      </c>
      <c r="AD1547" s="26" t="s">
        <v>79</v>
      </c>
      <c r="AE1547" s="72" t="str">
        <f>VLOOKUP(AD1547,cs_lookup!$A$2:$B$54,2,FALSE)</f>
        <v>2</v>
      </c>
    </row>
    <row r="1548" spans="1:31" x14ac:dyDescent="0.25">
      <c r="A1548" s="21">
        <v>0.59507733728019241</v>
      </c>
      <c r="B1548" s="21">
        <v>0.26911746287728355</v>
      </c>
      <c r="C1548" s="21">
        <v>0.13251732974057506</v>
      </c>
      <c r="D1548" s="22">
        <f t="shared" si="148"/>
        <v>1.6804538458320579</v>
      </c>
      <c r="E1548" s="23">
        <f t="shared" si="148"/>
        <v>3.7158495376273515</v>
      </c>
      <c r="F1548" s="23">
        <f t="shared" si="148"/>
        <v>7.5461828423321542</v>
      </c>
      <c r="G1548" s="125">
        <v>2.802948952987272E-2</v>
      </c>
      <c r="H1548" s="8">
        <f t="shared" si="141"/>
        <v>1.0280294895298727</v>
      </c>
      <c r="I1548" s="5">
        <f t="shared" si="142"/>
        <v>1.6346358377331616</v>
      </c>
      <c r="J1548" s="5">
        <f t="shared" si="143"/>
        <v>3.6145359403324542</v>
      </c>
      <c r="K1548" s="5">
        <f t="shared" si="144"/>
        <v>7.340434218266533</v>
      </c>
      <c r="L1548">
        <v>2.27</v>
      </c>
      <c r="M1548">
        <v>3.11</v>
      </c>
      <c r="N1548">
        <v>3.76</v>
      </c>
      <c r="O1548" s="5">
        <f t="shared" si="145"/>
        <v>2.333626941232811</v>
      </c>
      <c r="P1548" s="5">
        <f t="shared" si="146"/>
        <v>3.1971717124379042</v>
      </c>
      <c r="Q1548" s="5">
        <f t="shared" si="147"/>
        <v>3.8653908806323214</v>
      </c>
      <c r="R1548" s="6">
        <f t="shared" si="149"/>
        <v>0.42851750737490152</v>
      </c>
      <c r="S1548" s="6">
        <f t="shared" si="149"/>
        <v>0.31277644428971912</v>
      </c>
      <c r="T1548" s="6">
        <f t="shared" si="149"/>
        <v>0.25870604833537936</v>
      </c>
      <c r="U1548">
        <f t="shared" si="150"/>
        <v>1.3886885063941412</v>
      </c>
      <c r="V1548">
        <f t="shared" si="150"/>
        <v>0.8604147396343087</v>
      </c>
      <c r="W1548">
        <f t="shared" si="150"/>
        <v>0.51223127790496514</v>
      </c>
      <c r="X1548" t="s">
        <v>563</v>
      </c>
      <c r="Y1548" t="s">
        <v>515</v>
      </c>
      <c r="Z1548" t="s">
        <v>272</v>
      </c>
      <c r="AA1548" s="26" t="s">
        <v>90</v>
      </c>
      <c r="AB1548" s="26" t="s">
        <v>75</v>
      </c>
      <c r="AC1548" t="s">
        <v>634</v>
      </c>
      <c r="AD1548" s="26" t="s">
        <v>75</v>
      </c>
      <c r="AE1548" s="72" t="str">
        <f>VLOOKUP(AD1548,cs_lookup!$A$2:$B$54,2,FALSE)</f>
        <v>X</v>
      </c>
    </row>
    <row r="1549" spans="1:31" x14ac:dyDescent="0.25">
      <c r="A1549" s="21">
        <v>9.8227728451997759E-2</v>
      </c>
      <c r="B1549" s="21">
        <v>0.24371136239607655</v>
      </c>
      <c r="C1549" s="21">
        <v>0.56974997616814449</v>
      </c>
      <c r="D1549" s="22">
        <f t="shared" si="148"/>
        <v>10.180424771694513</v>
      </c>
      <c r="E1549" s="23">
        <f t="shared" si="148"/>
        <v>4.103214516419686</v>
      </c>
      <c r="F1549" s="23">
        <f t="shared" si="148"/>
        <v>1.7551558434903387</v>
      </c>
      <c r="G1549" s="125">
        <v>2.8740529833064077E-2</v>
      </c>
      <c r="H1549" s="8">
        <f t="shared" si="141"/>
        <v>1.0287405298330641</v>
      </c>
      <c r="I1549" s="5">
        <f t="shared" si="142"/>
        <v>9.8960082513192251</v>
      </c>
      <c r="J1549" s="5">
        <f t="shared" si="143"/>
        <v>3.9885805967861727</v>
      </c>
      <c r="K1549" s="5">
        <f t="shared" si="144"/>
        <v>1.7061210213766456</v>
      </c>
      <c r="L1549">
        <v>4.0999999999999996</v>
      </c>
      <c r="M1549">
        <v>3.34</v>
      </c>
      <c r="N1549">
        <v>2.06</v>
      </c>
      <c r="O1549" s="5">
        <f t="shared" si="145"/>
        <v>4.217836172315562</v>
      </c>
      <c r="P1549" s="5">
        <f t="shared" si="146"/>
        <v>3.4359933696424338</v>
      </c>
      <c r="Q1549" s="5">
        <f t="shared" si="147"/>
        <v>2.1192054914561123</v>
      </c>
      <c r="R1549" s="6">
        <f t="shared" si="149"/>
        <v>0.23708839299251566</v>
      </c>
      <c r="S1549" s="6">
        <f t="shared" si="149"/>
        <v>0.29103665008063295</v>
      </c>
      <c r="T1549" s="6">
        <f t="shared" si="149"/>
        <v>0.47187495692685144</v>
      </c>
      <c r="U1549">
        <f t="shared" si="150"/>
        <v>0.41430846618922668</v>
      </c>
      <c r="V1549">
        <f t="shared" si="150"/>
        <v>0.8373906252994433</v>
      </c>
      <c r="W1549">
        <f t="shared" si="150"/>
        <v>1.2074172782525208</v>
      </c>
      <c r="X1549" t="s">
        <v>528</v>
      </c>
      <c r="Y1549" t="s">
        <v>559</v>
      </c>
      <c r="Z1549" t="s">
        <v>272</v>
      </c>
      <c r="AA1549" s="26" t="s">
        <v>85</v>
      </c>
      <c r="AB1549" s="26" t="s">
        <v>77</v>
      </c>
      <c r="AC1549" t="s">
        <v>634</v>
      </c>
      <c r="AD1549" s="26" t="s">
        <v>94</v>
      </c>
      <c r="AE1549" s="72" t="str">
        <f>VLOOKUP(AD1549,cs_lookup!$A$2:$B$54,2,FALSE)</f>
        <v>1</v>
      </c>
    </row>
    <row r="1550" spans="1:31" x14ac:dyDescent="0.25">
      <c r="A1550" s="21">
        <v>0.60881535224858252</v>
      </c>
      <c r="B1550" s="21">
        <v>0.28136753806105069</v>
      </c>
      <c r="C1550" s="21">
        <v>0.10800283381213835</v>
      </c>
      <c r="D1550" s="22">
        <f t="shared" si="148"/>
        <v>1.6425341383173511</v>
      </c>
      <c r="E1550" s="23">
        <f t="shared" si="148"/>
        <v>3.5540702630131467</v>
      </c>
      <c r="F1550" s="23">
        <f t="shared" si="148"/>
        <v>9.2590163119183906</v>
      </c>
      <c r="G1550" s="125">
        <v>2.8412021842441737E-2</v>
      </c>
      <c r="H1550" s="8">
        <f t="shared" si="141"/>
        <v>1.0284120218424417</v>
      </c>
      <c r="I1550" s="5">
        <f t="shared" si="142"/>
        <v>1.5971557152498905</v>
      </c>
      <c r="J1550" s="5">
        <f t="shared" si="143"/>
        <v>3.4558816773124512</v>
      </c>
      <c r="K1550" s="5">
        <f t="shared" si="144"/>
        <v>9.003216721767302</v>
      </c>
      <c r="L1550">
        <v>2.09</v>
      </c>
      <c r="M1550">
        <v>3.43</v>
      </c>
      <c r="N1550">
        <v>3.87</v>
      </c>
      <c r="O1550" s="5">
        <f t="shared" si="145"/>
        <v>2.1493811256507032</v>
      </c>
      <c r="P1550" s="5">
        <f t="shared" si="146"/>
        <v>3.5274532349195753</v>
      </c>
      <c r="Q1550" s="5">
        <f t="shared" si="147"/>
        <v>3.9799545245302497</v>
      </c>
      <c r="R1550" s="6">
        <f t="shared" si="149"/>
        <v>0.46525020065822908</v>
      </c>
      <c r="S1550" s="6">
        <f t="shared" si="149"/>
        <v>0.28349064704830867</v>
      </c>
      <c r="T1550" s="6">
        <f t="shared" si="149"/>
        <v>0.25125915229346224</v>
      </c>
      <c r="U1550">
        <f t="shared" si="150"/>
        <v>1.3085762271294876</v>
      </c>
      <c r="V1550">
        <f t="shared" si="150"/>
        <v>0.99251083233480997</v>
      </c>
      <c r="W1550">
        <f t="shared" si="150"/>
        <v>0.42984636709270857</v>
      </c>
      <c r="X1550" t="s">
        <v>562</v>
      </c>
      <c r="Y1550" t="s">
        <v>556</v>
      </c>
      <c r="Z1550" t="s">
        <v>272</v>
      </c>
      <c r="AA1550" s="26" t="s">
        <v>84</v>
      </c>
      <c r="AB1550" s="26" t="s">
        <v>78</v>
      </c>
      <c r="AC1550" t="s">
        <v>634</v>
      </c>
      <c r="AD1550" s="26" t="s">
        <v>86</v>
      </c>
      <c r="AE1550" s="72" t="str">
        <f>VLOOKUP(AD1550,cs_lookup!$A$2:$B$54,2,FALSE)</f>
        <v>1</v>
      </c>
    </row>
    <row r="1551" spans="1:31" x14ac:dyDescent="0.25">
      <c r="A1551" s="21">
        <v>0.26243983854763792</v>
      </c>
      <c r="B1551" s="21">
        <v>0.30969497428394638</v>
      </c>
      <c r="C1551" s="21">
        <v>0.39360029546910941</v>
      </c>
      <c r="D1551" s="22">
        <f t="shared" si="148"/>
        <v>3.8103971010425712</v>
      </c>
      <c r="E1551" s="23">
        <f t="shared" si="148"/>
        <v>3.2289836227149809</v>
      </c>
      <c r="F1551" s="23">
        <f t="shared" si="148"/>
        <v>2.5406484992806164</v>
      </c>
      <c r="G1551" s="125">
        <v>2.6819326531142051E-2</v>
      </c>
      <c r="H1551" s="8">
        <f t="shared" si="141"/>
        <v>1.0268193265311421</v>
      </c>
      <c r="I1551" s="5">
        <f t="shared" si="142"/>
        <v>3.7108739605779197</v>
      </c>
      <c r="J1551" s="5">
        <f t="shared" si="143"/>
        <v>3.1446463260711233</v>
      </c>
      <c r="K1551" s="5">
        <f t="shared" si="144"/>
        <v>2.4742897154688119</v>
      </c>
      <c r="L1551">
        <v>3.47</v>
      </c>
      <c r="M1551">
        <v>3.47</v>
      </c>
      <c r="N1551">
        <v>2.2200000000000002</v>
      </c>
      <c r="O1551" s="5">
        <f t="shared" si="145"/>
        <v>3.5630630630630633</v>
      </c>
      <c r="P1551" s="5">
        <f t="shared" si="146"/>
        <v>3.5630630630630633</v>
      </c>
      <c r="Q1551" s="5">
        <f t="shared" si="147"/>
        <v>2.2795389048991357</v>
      </c>
      <c r="R1551" s="6">
        <f t="shared" si="149"/>
        <v>0.2806573957016435</v>
      </c>
      <c r="S1551" s="6">
        <f t="shared" si="149"/>
        <v>0.2806573957016435</v>
      </c>
      <c r="T1551" s="6">
        <f t="shared" si="149"/>
        <v>0.43868520859671295</v>
      </c>
      <c r="U1551">
        <f t="shared" si="150"/>
        <v>0.93508969500532257</v>
      </c>
      <c r="V1551">
        <f t="shared" si="150"/>
        <v>1.1034627236873946</v>
      </c>
      <c r="W1551">
        <f t="shared" si="150"/>
        <v>0.8972271865016298</v>
      </c>
      <c r="X1551" t="s">
        <v>334</v>
      </c>
      <c r="Y1551" t="s">
        <v>336</v>
      </c>
      <c r="Z1551" t="s">
        <v>272</v>
      </c>
      <c r="AA1551" s="26" t="s">
        <v>90</v>
      </c>
      <c r="AB1551" s="26" t="s">
        <v>75</v>
      </c>
      <c r="AC1551" t="s">
        <v>634</v>
      </c>
      <c r="AD1551" s="26" t="s">
        <v>78</v>
      </c>
      <c r="AE1551" s="72" t="str">
        <f>VLOOKUP(AD1551,cs_lookup!$A$2:$B$54,2,FALSE)</f>
        <v>1</v>
      </c>
    </row>
    <row r="1552" spans="1:31" x14ac:dyDescent="0.25">
      <c r="A1552" s="21">
        <v>0.64098393885076088</v>
      </c>
      <c r="B1552" s="21">
        <v>0.1994337879207351</v>
      </c>
      <c r="C1552" s="21">
        <v>0.15173818375274184</v>
      </c>
      <c r="D1552" s="22">
        <f t="shared" si="148"/>
        <v>1.5601014930154562</v>
      </c>
      <c r="E1552" s="23">
        <f t="shared" si="148"/>
        <v>5.0141954902719377</v>
      </c>
      <c r="F1552" s="23">
        <f t="shared" si="148"/>
        <v>6.5902989957327103</v>
      </c>
      <c r="G1552" s="125">
        <v>2.7611992290007104E-2</v>
      </c>
      <c r="H1552" s="8">
        <f t="shared" si="141"/>
        <v>1.0276119922900071</v>
      </c>
      <c r="I1552" s="5">
        <f t="shared" si="142"/>
        <v>1.5181814777568037</v>
      </c>
      <c r="J1552" s="5">
        <f t="shared" si="143"/>
        <v>4.8794637741604507</v>
      </c>
      <c r="K1552" s="5">
        <f t="shared" si="144"/>
        <v>6.4132172893840966</v>
      </c>
      <c r="L1552">
        <v>2.89</v>
      </c>
      <c r="M1552">
        <v>2.98</v>
      </c>
      <c r="N1552">
        <v>2.89</v>
      </c>
      <c r="O1552" s="5">
        <f t="shared" si="145"/>
        <v>2.9697986577181208</v>
      </c>
      <c r="P1552" s="5">
        <f t="shared" si="146"/>
        <v>3.0622837370242211</v>
      </c>
      <c r="Q1552" s="5">
        <f t="shared" si="147"/>
        <v>2.9697986577181208</v>
      </c>
      <c r="R1552" s="6">
        <f t="shared" si="149"/>
        <v>0.33672316384180789</v>
      </c>
      <c r="S1552" s="6">
        <f t="shared" si="149"/>
        <v>0.32655367231638421</v>
      </c>
      <c r="T1552" s="6">
        <f t="shared" si="149"/>
        <v>0.33672316384180789</v>
      </c>
      <c r="U1552">
        <f t="shared" si="150"/>
        <v>1.9035932412178638</v>
      </c>
      <c r="V1552">
        <f t="shared" si="150"/>
        <v>0.61072284536280463</v>
      </c>
      <c r="W1552">
        <f t="shared" si="150"/>
        <v>0.45063185443347825</v>
      </c>
      <c r="X1552" t="s">
        <v>517</v>
      </c>
      <c r="Y1552" t="s">
        <v>529</v>
      </c>
      <c r="Z1552" t="s">
        <v>274</v>
      </c>
      <c r="AA1552" s="26" t="s">
        <v>84</v>
      </c>
      <c r="AB1552" s="26" t="s">
        <v>86</v>
      </c>
      <c r="AC1552" t="s">
        <v>634</v>
      </c>
      <c r="AD1552" s="26" t="s">
        <v>86</v>
      </c>
      <c r="AE1552" s="72" t="str">
        <f>VLOOKUP(AD1552,cs_lookup!$A$2:$B$54,2,FALSE)</f>
        <v>1</v>
      </c>
    </row>
    <row r="1553" spans="1:31" x14ac:dyDescent="0.25">
      <c r="A1553" s="21">
        <v>0.34488131443734005</v>
      </c>
      <c r="B1553" s="21">
        <v>0.28515059384864283</v>
      </c>
      <c r="C1553" s="21">
        <v>0.34291283584330323</v>
      </c>
      <c r="D1553" s="22">
        <f t="shared" si="148"/>
        <v>2.8995482159752832</v>
      </c>
      <c r="E1553" s="23">
        <f t="shared" si="148"/>
        <v>3.50691887575306</v>
      </c>
      <c r="F1553" s="23">
        <f t="shared" si="148"/>
        <v>2.9161929664743083</v>
      </c>
      <c r="G1553" s="125">
        <v>2.695582281495601E-2</v>
      </c>
      <c r="H1553" s="8">
        <f t="shared" si="141"/>
        <v>1.026955822814956</v>
      </c>
      <c r="I1553" s="5">
        <f t="shared" si="142"/>
        <v>2.8234400658320662</v>
      </c>
      <c r="J1553" s="5">
        <f t="shared" si="143"/>
        <v>3.4148682911601358</v>
      </c>
      <c r="K1553" s="5">
        <f t="shared" si="144"/>
        <v>2.8396479202784248</v>
      </c>
      <c r="L1553">
        <v>3.23</v>
      </c>
      <c r="M1553">
        <v>3.2</v>
      </c>
      <c r="N1553">
        <v>2.4700000000000002</v>
      </c>
      <c r="O1553" s="5">
        <f t="shared" si="145"/>
        <v>3.3170673076923078</v>
      </c>
      <c r="P1553" s="5">
        <f t="shared" si="146"/>
        <v>3.2862586330078596</v>
      </c>
      <c r="Q1553" s="5">
        <f t="shared" si="147"/>
        <v>2.5365808823529417</v>
      </c>
      <c r="R1553" s="6">
        <f t="shared" si="149"/>
        <v>0.30147112109573154</v>
      </c>
      <c r="S1553" s="6">
        <f t="shared" si="149"/>
        <v>0.30429741285600398</v>
      </c>
      <c r="T1553" s="6">
        <f t="shared" si="149"/>
        <v>0.39423146604826431</v>
      </c>
      <c r="U1553">
        <f t="shared" si="150"/>
        <v>1.1439945331540518</v>
      </c>
      <c r="V1553">
        <f t="shared" si="150"/>
        <v>0.93707860074242033</v>
      </c>
      <c r="W1553">
        <f t="shared" si="150"/>
        <v>0.86982614371355549</v>
      </c>
      <c r="X1553" t="s">
        <v>487</v>
      </c>
      <c r="Y1553" t="s">
        <v>343</v>
      </c>
      <c r="Z1553" t="s">
        <v>274</v>
      </c>
      <c r="AA1553" s="26" t="s">
        <v>90</v>
      </c>
      <c r="AB1553" s="26" t="s">
        <v>75</v>
      </c>
      <c r="AC1553" t="s">
        <v>634</v>
      </c>
      <c r="AD1553" s="26" t="s">
        <v>76</v>
      </c>
      <c r="AE1553" s="72" t="str">
        <f>VLOOKUP(AD1553,cs_lookup!$A$2:$B$54,2,FALSE)</f>
        <v>2</v>
      </c>
    </row>
    <row r="1554" spans="1:31" x14ac:dyDescent="0.25">
      <c r="A1554" s="21">
        <v>0.5566697278660907</v>
      </c>
      <c r="B1554" s="21">
        <v>0.26685560291017829</v>
      </c>
      <c r="C1554" s="21">
        <v>0.17030622807376453</v>
      </c>
      <c r="D1554" s="22">
        <f t="shared" si="148"/>
        <v>1.7963973069513748</v>
      </c>
      <c r="E1554" s="23">
        <f t="shared" si="148"/>
        <v>3.7473449651967505</v>
      </c>
      <c r="F1554" s="23">
        <f t="shared" si="148"/>
        <v>5.8717758669804558</v>
      </c>
      <c r="G1554" s="125">
        <v>3.1770241446198222E-2</v>
      </c>
      <c r="H1554" s="8">
        <f t="shared" si="141"/>
        <v>1.0317702414461982</v>
      </c>
      <c r="I1554" s="5">
        <f t="shared" si="142"/>
        <v>1.7410826895272964</v>
      </c>
      <c r="J1554" s="5">
        <f t="shared" si="143"/>
        <v>3.6319568201000072</v>
      </c>
      <c r="K1554" s="5">
        <f t="shared" si="144"/>
        <v>5.6909723028551218</v>
      </c>
      <c r="L1554">
        <v>1.59</v>
      </c>
      <c r="M1554">
        <v>4.0199999999999996</v>
      </c>
      <c r="N1554">
        <v>6.49</v>
      </c>
      <c r="O1554" s="5">
        <f t="shared" si="145"/>
        <v>1.6405146838994553</v>
      </c>
      <c r="P1554" s="5">
        <f t="shared" si="146"/>
        <v>4.1477163706137166</v>
      </c>
      <c r="Q1554" s="5">
        <f t="shared" si="147"/>
        <v>6.6961888669858265</v>
      </c>
      <c r="R1554" s="6">
        <f t="shared" si="149"/>
        <v>0.60956479683743481</v>
      </c>
      <c r="S1554" s="6">
        <f t="shared" si="149"/>
        <v>0.24109652412226901</v>
      </c>
      <c r="T1554" s="6">
        <f t="shared" si="149"/>
        <v>0.14933867904029605</v>
      </c>
      <c r="U1554">
        <f t="shared" si="150"/>
        <v>0.9132248626466356</v>
      </c>
      <c r="V1554">
        <f t="shared" si="150"/>
        <v>1.1068413527805399</v>
      </c>
      <c r="W1554">
        <f t="shared" si="150"/>
        <v>1.1404026684058912</v>
      </c>
      <c r="X1554" t="s">
        <v>486</v>
      </c>
      <c r="Y1554" t="s">
        <v>338</v>
      </c>
      <c r="Z1554" t="s">
        <v>274</v>
      </c>
      <c r="AA1554" s="26" t="s">
        <v>90</v>
      </c>
      <c r="AB1554" s="26" t="s">
        <v>75</v>
      </c>
      <c r="AC1554" t="s">
        <v>634</v>
      </c>
      <c r="AD1554" s="26" t="s">
        <v>76</v>
      </c>
      <c r="AE1554" s="72" t="str">
        <f>VLOOKUP(AD1554,cs_lookup!$A$2:$B$54,2,FALSE)</f>
        <v>2</v>
      </c>
    </row>
    <row r="1555" spans="1:31" x14ac:dyDescent="0.25">
      <c r="A1555" s="21">
        <v>0.30897844018322268</v>
      </c>
      <c r="B1555" s="21">
        <v>0.20671906459855782</v>
      </c>
      <c r="C1555" s="21">
        <v>0.44217752188984089</v>
      </c>
      <c r="D1555" s="22">
        <f t="shared" si="148"/>
        <v>3.2364717726162544</v>
      </c>
      <c r="E1555" s="23">
        <f t="shared" si="148"/>
        <v>4.8374831897675703</v>
      </c>
      <c r="F1555" s="23">
        <f t="shared" si="148"/>
        <v>2.2615351312433485</v>
      </c>
      <c r="G1555" s="125">
        <v>2.9767088090477012E-2</v>
      </c>
      <c r="H1555" s="8">
        <f t="shared" si="141"/>
        <v>1.029767088090477</v>
      </c>
      <c r="I1555" s="5">
        <f t="shared" si="142"/>
        <v>3.1429163060724008</v>
      </c>
      <c r="J1555" s="5">
        <f t="shared" si="143"/>
        <v>4.6976478911729806</v>
      </c>
      <c r="K1555" s="5">
        <f t="shared" si="144"/>
        <v>2.1961617897858532</v>
      </c>
      <c r="L1555">
        <v>1.92</v>
      </c>
      <c r="M1555">
        <v>4.1900000000000004</v>
      </c>
      <c r="N1555">
        <v>3.7</v>
      </c>
      <c r="O1555" s="5">
        <f t="shared" si="145"/>
        <v>1.9771528091337158</v>
      </c>
      <c r="P1555" s="5">
        <f t="shared" si="146"/>
        <v>4.3147240990990987</v>
      </c>
      <c r="Q1555" s="5">
        <f t="shared" si="147"/>
        <v>3.8101382259347649</v>
      </c>
      <c r="R1555" s="6">
        <f t="shared" si="149"/>
        <v>0.50577780097743041</v>
      </c>
      <c r="S1555" s="6">
        <f t="shared" si="149"/>
        <v>0.23176452932617336</v>
      </c>
      <c r="T1555" s="6">
        <f t="shared" si="149"/>
        <v>0.26245766969639633</v>
      </c>
      <c r="U1555">
        <f t="shared" si="150"/>
        <v>0.61089759097001239</v>
      </c>
      <c r="V1555">
        <f t="shared" si="150"/>
        <v>0.89193572976662094</v>
      </c>
      <c r="W1555">
        <f t="shared" si="150"/>
        <v>1.6847574788015893</v>
      </c>
      <c r="X1555" t="s">
        <v>548</v>
      </c>
      <c r="Y1555" t="s">
        <v>547</v>
      </c>
      <c r="Z1555" t="s">
        <v>271</v>
      </c>
      <c r="AA1555" s="26" t="s">
        <v>90</v>
      </c>
      <c r="AB1555" s="26" t="s">
        <v>74</v>
      </c>
      <c r="AC1555" t="s">
        <v>634</v>
      </c>
      <c r="AD1555" s="26" t="s">
        <v>109</v>
      </c>
      <c r="AE1555" s="72" t="str">
        <f>VLOOKUP(AD1555,cs_lookup!$A$2:$B$54,2,FALSE)</f>
        <v>1</v>
      </c>
    </row>
    <row r="1556" spans="1:31" x14ac:dyDescent="0.25">
      <c r="A1556" s="21">
        <v>9.5024580073835158E-2</v>
      </c>
      <c r="B1556" s="21">
        <v>0.15984760462089365</v>
      </c>
      <c r="C1556" s="21">
        <v>0.63294040507227733</v>
      </c>
      <c r="D1556" s="22">
        <f t="shared" si="148"/>
        <v>10.523592940089699</v>
      </c>
      <c r="E1556" s="23">
        <f t="shared" si="148"/>
        <v>6.2559586199097179</v>
      </c>
      <c r="F1556" s="23">
        <f t="shared" si="148"/>
        <v>1.5799275760974796</v>
      </c>
      <c r="G1556" s="125">
        <v>3.208624477172628E-2</v>
      </c>
      <c r="H1556" s="8">
        <f t="shared" si="141"/>
        <v>1.0320862447717263</v>
      </c>
      <c r="I1556" s="5">
        <f t="shared" si="142"/>
        <v>10.196427859977222</v>
      </c>
      <c r="J1556" s="5">
        <f t="shared" si="143"/>
        <v>6.0614688468146305</v>
      </c>
      <c r="K1556" s="5">
        <f t="shared" si="144"/>
        <v>1.5308096431872544</v>
      </c>
      <c r="L1556">
        <v>6.75</v>
      </c>
      <c r="M1556">
        <v>4.91</v>
      </c>
      <c r="N1556">
        <v>1.47</v>
      </c>
      <c r="O1556" s="5">
        <f t="shared" si="145"/>
        <v>6.9665821522091527</v>
      </c>
      <c r="P1556" s="5">
        <f t="shared" si="146"/>
        <v>5.0675434618291764</v>
      </c>
      <c r="Q1556" s="5">
        <f t="shared" si="147"/>
        <v>1.5171667798144377</v>
      </c>
      <c r="R1556" s="6">
        <f t="shared" si="149"/>
        <v>0.14354241120703543</v>
      </c>
      <c r="S1556" s="6">
        <f t="shared" si="149"/>
        <v>0.19733427202596518</v>
      </c>
      <c r="T1556" s="6">
        <f t="shared" si="149"/>
        <v>0.65912331676699931</v>
      </c>
      <c r="U1556">
        <f t="shared" si="150"/>
        <v>0.66199654356354942</v>
      </c>
      <c r="V1556">
        <f t="shared" si="150"/>
        <v>0.81003468368566467</v>
      </c>
      <c r="W1556">
        <f t="shared" si="150"/>
        <v>0.9602761561779527</v>
      </c>
      <c r="X1556" t="s">
        <v>550</v>
      </c>
      <c r="Y1556" t="s">
        <v>544</v>
      </c>
      <c r="Z1556" t="s">
        <v>271</v>
      </c>
      <c r="AA1556" s="26" t="s">
        <v>85</v>
      </c>
      <c r="AB1556" s="26" t="s">
        <v>79</v>
      </c>
      <c r="AC1556" t="s">
        <v>634</v>
      </c>
      <c r="AD1556" s="26" t="s">
        <v>87</v>
      </c>
      <c r="AE1556" s="72" t="str">
        <f>VLOOKUP(AD1556,cs_lookup!$A$2:$B$54,2,FALSE)</f>
        <v>2</v>
      </c>
    </row>
    <row r="1557" spans="1:31" x14ac:dyDescent="0.25">
      <c r="A1557" s="21">
        <v>0.59610225299485786</v>
      </c>
      <c r="B1557" s="21">
        <v>0.26173471832259282</v>
      </c>
      <c r="C1557" s="21">
        <v>0.138345373885257</v>
      </c>
      <c r="D1557" s="22">
        <f t="shared" si="148"/>
        <v>1.6775645369161627</v>
      </c>
      <c r="E1557" s="23">
        <f t="shared" si="148"/>
        <v>3.8206624111956051</v>
      </c>
      <c r="F1557" s="23">
        <f t="shared" si="148"/>
        <v>7.2282865116212367</v>
      </c>
      <c r="G1557" s="125">
        <v>4.2223295241160974E-2</v>
      </c>
      <c r="H1557" s="8">
        <f t="shared" si="141"/>
        <v>1.042223295241161</v>
      </c>
      <c r="I1557" s="5">
        <f t="shared" si="142"/>
        <v>1.6096018430752783</v>
      </c>
      <c r="J1557" s="5">
        <f t="shared" si="143"/>
        <v>3.6658770041323425</v>
      </c>
      <c r="K1557" s="5">
        <f t="shared" si="144"/>
        <v>6.9354490008292098</v>
      </c>
      <c r="L1557">
        <v>1.5</v>
      </c>
      <c r="M1557">
        <v>4.3600000000000003</v>
      </c>
      <c r="N1557">
        <v>6.84</v>
      </c>
      <c r="O1557" s="5">
        <f t="shared" si="145"/>
        <v>1.5633349428617414</v>
      </c>
      <c r="P1557" s="5">
        <f t="shared" si="146"/>
        <v>4.544093567251462</v>
      </c>
      <c r="Q1557" s="5">
        <f t="shared" si="147"/>
        <v>7.1288073394495406</v>
      </c>
      <c r="R1557" s="6">
        <f t="shared" si="149"/>
        <v>0.63965819005456614</v>
      </c>
      <c r="S1557" s="6">
        <f t="shared" si="149"/>
        <v>0.2200658910738186</v>
      </c>
      <c r="T1557" s="6">
        <f t="shared" si="149"/>
        <v>0.14027591887161536</v>
      </c>
      <c r="U1557">
        <f t="shared" si="150"/>
        <v>0.93190748162547155</v>
      </c>
      <c r="V1557">
        <f t="shared" si="150"/>
        <v>1.1893470498560674</v>
      </c>
      <c r="W1557">
        <f t="shared" si="150"/>
        <v>0.98623751673211091</v>
      </c>
      <c r="X1557" t="s">
        <v>420</v>
      </c>
      <c r="Y1557" t="s">
        <v>291</v>
      </c>
      <c r="Z1557" t="s">
        <v>270</v>
      </c>
      <c r="AA1557" s="26" t="s">
        <v>90</v>
      </c>
      <c r="AB1557" s="26" t="s">
        <v>75</v>
      </c>
      <c r="AC1557" t="s">
        <v>634</v>
      </c>
      <c r="AD1557" s="26" t="s">
        <v>92</v>
      </c>
      <c r="AE1557" s="72" t="str">
        <f>VLOOKUP(AD1557,cs_lookup!$A$2:$B$54,2,FALSE)</f>
        <v>1</v>
      </c>
    </row>
    <row r="1558" spans="1:31" x14ac:dyDescent="0.25">
      <c r="A1558" s="21">
        <v>0.74243240136557676</v>
      </c>
      <c r="B1558" s="21">
        <v>0.16110731500769226</v>
      </c>
      <c r="C1558" s="21">
        <v>8.8521372244716026E-2</v>
      </c>
      <c r="D1558" s="22">
        <f t="shared" si="148"/>
        <v>1.3469239733619813</v>
      </c>
      <c r="E1558" s="23">
        <f t="shared" si="148"/>
        <v>6.2070428021983597</v>
      </c>
      <c r="F1558" s="23">
        <f t="shared" si="148"/>
        <v>11.296706938020739</v>
      </c>
      <c r="G1558" s="125">
        <v>4.0981610035318639E-2</v>
      </c>
      <c r="H1558" s="8">
        <f t="shared" si="141"/>
        <v>1.0409816100353186</v>
      </c>
      <c r="I1558" s="5">
        <f t="shared" si="142"/>
        <v>1.2938979520649578</v>
      </c>
      <c r="J1558" s="5">
        <f t="shared" si="143"/>
        <v>5.9626824742732643</v>
      </c>
      <c r="K1558" s="5">
        <f t="shared" si="144"/>
        <v>10.851975509574528</v>
      </c>
      <c r="L1558">
        <v>2.0699999999999998</v>
      </c>
      <c r="M1558">
        <v>3.57</v>
      </c>
      <c r="N1558">
        <v>3.6</v>
      </c>
      <c r="O1558" s="5">
        <f t="shared" si="145"/>
        <v>2.1548319327731096</v>
      </c>
      <c r="P1558" s="5">
        <f t="shared" si="146"/>
        <v>3.7163043478260875</v>
      </c>
      <c r="Q1558" s="5">
        <f t="shared" si="147"/>
        <v>3.7475337961271471</v>
      </c>
      <c r="R1558" s="6">
        <f t="shared" si="149"/>
        <v>0.46407331578434236</v>
      </c>
      <c r="S1558" s="6">
        <f t="shared" si="149"/>
        <v>0.26908452763966068</v>
      </c>
      <c r="T1558" s="6">
        <f t="shared" si="149"/>
        <v>0.26684215657599686</v>
      </c>
      <c r="U1558">
        <f t="shared" si="150"/>
        <v>1.5998170463879668</v>
      </c>
      <c r="V1558">
        <f t="shared" si="150"/>
        <v>0.59872381522967377</v>
      </c>
      <c r="W1558">
        <f t="shared" si="150"/>
        <v>0.33173683416662492</v>
      </c>
      <c r="X1558" t="s">
        <v>347</v>
      </c>
      <c r="Y1558" t="s">
        <v>424</v>
      </c>
      <c r="Z1558" t="s">
        <v>270</v>
      </c>
      <c r="AA1558" s="26" t="s">
        <v>84</v>
      </c>
      <c r="AB1558" s="26" t="s">
        <v>89</v>
      </c>
      <c r="AC1558" t="s">
        <v>634</v>
      </c>
      <c r="AD1558" s="26" t="s">
        <v>75</v>
      </c>
      <c r="AE1558" s="72" t="str">
        <f>VLOOKUP(AD1558,cs_lookup!$A$2:$B$54,2,FALSE)</f>
        <v>X</v>
      </c>
    </row>
    <row r="1559" spans="1:31" x14ac:dyDescent="0.25">
      <c r="A1559" s="21">
        <v>0.79938694815505584</v>
      </c>
      <c r="B1559" s="21">
        <v>0.14884590377748577</v>
      </c>
      <c r="C1559" s="21">
        <v>4.7128673090285005E-2</v>
      </c>
      <c r="D1559" s="22">
        <f t="shared" si="148"/>
        <v>1.2509586281186462</v>
      </c>
      <c r="E1559" s="23">
        <f t="shared" si="148"/>
        <v>6.7183575403924456</v>
      </c>
      <c r="F1559" s="23">
        <f t="shared" si="148"/>
        <v>21.21850530534325</v>
      </c>
      <c r="G1559" s="125">
        <v>4.2007295489189689E-2</v>
      </c>
      <c r="H1559" s="8">
        <f t="shared" si="141"/>
        <v>1.0420072954891897</v>
      </c>
      <c r="I1559" s="5">
        <f t="shared" si="142"/>
        <v>1.200527706028546</v>
      </c>
      <c r="J1559" s="5">
        <f t="shared" si="143"/>
        <v>6.4475148777517797</v>
      </c>
      <c r="K1559" s="5">
        <f t="shared" si="144"/>
        <v>20.36310628265019</v>
      </c>
      <c r="L1559">
        <v>1.8</v>
      </c>
      <c r="M1559">
        <v>3.59</v>
      </c>
      <c r="N1559">
        <v>4.8099999999999996</v>
      </c>
      <c r="O1559" s="5">
        <f t="shared" si="145"/>
        <v>1.8756131318805416</v>
      </c>
      <c r="P1559" s="5">
        <f t="shared" si="146"/>
        <v>3.7408061908061909</v>
      </c>
      <c r="Q1559" s="5">
        <f t="shared" si="147"/>
        <v>5.0120550913030018</v>
      </c>
      <c r="R1559" s="6">
        <f t="shared" si="149"/>
        <v>0.53315898838763853</v>
      </c>
      <c r="S1559" s="6">
        <f t="shared" si="149"/>
        <v>0.26732205545898313</v>
      </c>
      <c r="T1559" s="6">
        <f t="shared" si="149"/>
        <v>0.19951895615337828</v>
      </c>
      <c r="U1559">
        <f t="shared" si="150"/>
        <v>1.4993406574135324</v>
      </c>
      <c r="V1559">
        <f t="shared" si="150"/>
        <v>0.55680367832696143</v>
      </c>
      <c r="W1559">
        <f t="shared" si="150"/>
        <v>0.23621150590851772</v>
      </c>
      <c r="X1559" t="s">
        <v>423</v>
      </c>
      <c r="Y1559" t="s">
        <v>346</v>
      </c>
      <c r="Z1559" t="s">
        <v>270</v>
      </c>
      <c r="AA1559" s="26" t="s">
        <v>84</v>
      </c>
      <c r="AB1559" s="26" t="s">
        <v>94</v>
      </c>
      <c r="AC1559" t="s">
        <v>634</v>
      </c>
      <c r="AD1559" s="26" t="s">
        <v>99</v>
      </c>
      <c r="AE1559" s="72" t="str">
        <f>VLOOKUP(AD1559,cs_lookup!$A$2:$B$54,2,FALSE)</f>
        <v>1</v>
      </c>
    </row>
    <row r="1560" spans="1:31" x14ac:dyDescent="0.25">
      <c r="A1560" s="21">
        <v>0.42126310479909024</v>
      </c>
      <c r="B1560" s="21">
        <v>0.26044287802506955</v>
      </c>
      <c r="C1560" s="21">
        <v>0.29732645483478559</v>
      </c>
      <c r="D1560" s="22">
        <f t="shared" si="148"/>
        <v>2.3738133926466745</v>
      </c>
      <c r="E1560" s="23">
        <f t="shared" si="148"/>
        <v>3.839613536691691</v>
      </c>
      <c r="F1560" s="23">
        <f t="shared" si="148"/>
        <v>3.3633065061622811</v>
      </c>
      <c r="G1560" s="125">
        <v>3.8690833152722925E-2</v>
      </c>
      <c r="H1560" s="8">
        <f t="shared" si="141"/>
        <v>1.0386908331527229</v>
      </c>
      <c r="I1560" s="5">
        <f t="shared" si="142"/>
        <v>2.2853897588000018</v>
      </c>
      <c r="J1560" s="5">
        <f t="shared" si="143"/>
        <v>3.6965894124985863</v>
      </c>
      <c r="K1560" s="5">
        <f t="shared" si="144"/>
        <v>3.2380246352552149</v>
      </c>
      <c r="L1560">
        <v>2.2200000000000002</v>
      </c>
      <c r="M1560">
        <v>3.41</v>
      </c>
      <c r="N1560">
        <v>3.39</v>
      </c>
      <c r="O1560" s="5">
        <f t="shared" si="145"/>
        <v>2.305893649599045</v>
      </c>
      <c r="P1560" s="5">
        <f t="shared" si="146"/>
        <v>3.5419357410507852</v>
      </c>
      <c r="Q1560" s="5">
        <f t="shared" si="147"/>
        <v>3.521161924387731</v>
      </c>
      <c r="R1560" s="6">
        <f t="shared" si="149"/>
        <v>0.43367134480546521</v>
      </c>
      <c r="S1560" s="6">
        <f t="shared" si="149"/>
        <v>0.28233149133962837</v>
      </c>
      <c r="T1560" s="6">
        <f t="shared" si="149"/>
        <v>0.28399716385490642</v>
      </c>
      <c r="U1560">
        <f t="shared" si="150"/>
        <v>0.97138791816659931</v>
      </c>
      <c r="V1560">
        <f t="shared" si="150"/>
        <v>0.92247193817912398</v>
      </c>
      <c r="W1560">
        <f t="shared" si="150"/>
        <v>1.0469345918774355</v>
      </c>
      <c r="X1560" t="s">
        <v>490</v>
      </c>
      <c r="Y1560" t="s">
        <v>421</v>
      </c>
      <c r="Z1560" t="s">
        <v>270</v>
      </c>
      <c r="AA1560" s="26" t="s">
        <v>90</v>
      </c>
      <c r="AB1560" s="26" t="s">
        <v>75</v>
      </c>
      <c r="AC1560" t="s">
        <v>634</v>
      </c>
      <c r="AD1560" s="26" t="s">
        <v>206</v>
      </c>
      <c r="AE1560" s="72" t="str">
        <f>VLOOKUP(AD1560,cs_lookup!$A$2:$B$54,2,FALSE)</f>
        <v>2</v>
      </c>
    </row>
    <row r="1561" spans="1:31" x14ac:dyDescent="0.25">
      <c r="A1561" s="21">
        <v>0.27951079515091209</v>
      </c>
      <c r="B1561" s="21">
        <v>0.3904632414932408</v>
      </c>
      <c r="C1561" s="21">
        <v>0.31408406016902385</v>
      </c>
      <c r="D1561" s="22">
        <f t="shared" si="148"/>
        <v>3.577679350309475</v>
      </c>
      <c r="E1561" s="23">
        <f t="shared" si="148"/>
        <v>2.5610605397212804</v>
      </c>
      <c r="F1561" s="23">
        <f t="shared" si="148"/>
        <v>3.1838610321767096</v>
      </c>
      <c r="G1561" s="125">
        <v>4.3569925568690326E-2</v>
      </c>
      <c r="H1561" s="8">
        <f t="shared" si="141"/>
        <v>1.0435699255686903</v>
      </c>
      <c r="I1561" s="5">
        <f t="shared" si="142"/>
        <v>3.4283082164904566</v>
      </c>
      <c r="J1561" s="5">
        <f t="shared" si="143"/>
        <v>2.4541340996633627</v>
      </c>
      <c r="K1561" s="5">
        <f t="shared" si="144"/>
        <v>3.0509321456745448</v>
      </c>
      <c r="L1561">
        <v>2.4500000000000002</v>
      </c>
      <c r="M1561">
        <v>2.88</v>
      </c>
      <c r="N1561">
        <v>3.47</v>
      </c>
      <c r="O1561" s="5">
        <f t="shared" si="145"/>
        <v>2.5567463176432916</v>
      </c>
      <c r="P1561" s="5">
        <f t="shared" si="146"/>
        <v>3.005481385637828</v>
      </c>
      <c r="Q1561" s="5">
        <f t="shared" si="147"/>
        <v>3.6211876417233557</v>
      </c>
      <c r="R1561" s="6">
        <f t="shared" si="149"/>
        <v>0.39112210433210315</v>
      </c>
      <c r="S1561" s="6">
        <f t="shared" si="149"/>
        <v>0.33272540125474059</v>
      </c>
      <c r="T1561" s="6">
        <f t="shared" si="149"/>
        <v>0.27615249441315642</v>
      </c>
      <c r="U1561">
        <f t="shared" si="150"/>
        <v>0.71463819624364289</v>
      </c>
      <c r="V1561">
        <f t="shared" si="150"/>
        <v>1.1735300040837433</v>
      </c>
      <c r="W1561">
        <f t="shared" si="150"/>
        <v>1.137357317146364</v>
      </c>
      <c r="X1561" t="s">
        <v>350</v>
      </c>
      <c r="Y1561" t="s">
        <v>295</v>
      </c>
      <c r="Z1561" t="s">
        <v>273</v>
      </c>
      <c r="AA1561" s="26" t="s">
        <v>90</v>
      </c>
      <c r="AB1561" s="26" t="s">
        <v>75</v>
      </c>
      <c r="AC1561" t="s">
        <v>634</v>
      </c>
      <c r="AD1561" s="26" t="s">
        <v>77</v>
      </c>
      <c r="AE1561" s="72" t="str">
        <f>VLOOKUP(AD1561,cs_lookup!$A$2:$B$54,2,FALSE)</f>
        <v>2</v>
      </c>
    </row>
    <row r="1562" spans="1:31" x14ac:dyDescent="0.25">
      <c r="A1562" s="21">
        <v>2.773491543538964E-2</v>
      </c>
      <c r="B1562" s="21">
        <v>0.27659429533722635</v>
      </c>
      <c r="C1562" s="21">
        <v>0.60358538384776905</v>
      </c>
      <c r="D1562" s="22">
        <f t="shared" si="148"/>
        <v>36.05563544369074</v>
      </c>
      <c r="E1562" s="23">
        <f t="shared" si="148"/>
        <v>3.6154035598629779</v>
      </c>
      <c r="F1562" s="23">
        <f t="shared" si="148"/>
        <v>1.6567664273530704</v>
      </c>
      <c r="G1562" s="125">
        <v>4.4644817701735118E-2</v>
      </c>
      <c r="H1562" s="8">
        <f t="shared" si="141"/>
        <v>1.0446448177017351</v>
      </c>
      <c r="I1562" s="5">
        <f t="shared" si="142"/>
        <v>34.514731545803997</v>
      </c>
      <c r="J1562" s="5">
        <f t="shared" si="143"/>
        <v>3.4608926389134118</v>
      </c>
      <c r="K1562" s="5">
        <f t="shared" si="144"/>
        <v>1.5859614667864146</v>
      </c>
      <c r="L1562">
        <v>3.75</v>
      </c>
      <c r="M1562">
        <v>2.93</v>
      </c>
      <c r="N1562">
        <v>2.29</v>
      </c>
      <c r="O1562" s="5">
        <f t="shared" si="145"/>
        <v>3.9174180663815066</v>
      </c>
      <c r="P1562" s="5">
        <f t="shared" si="146"/>
        <v>3.0608093158660838</v>
      </c>
      <c r="Q1562" s="5">
        <f t="shared" si="147"/>
        <v>2.3922366325369735</v>
      </c>
      <c r="R1562" s="6">
        <f t="shared" si="149"/>
        <v>0.25527017618614639</v>
      </c>
      <c r="S1562" s="6">
        <f t="shared" si="149"/>
        <v>0.32671097634745694</v>
      </c>
      <c r="T1562" s="6">
        <f t="shared" si="149"/>
        <v>0.41801884746639684</v>
      </c>
      <c r="U1562">
        <f t="shared" si="150"/>
        <v>0.10864925879615867</v>
      </c>
      <c r="V1562">
        <f t="shared" si="150"/>
        <v>0.84660239588359731</v>
      </c>
      <c r="W1562">
        <f t="shared" si="150"/>
        <v>1.4439190661045236</v>
      </c>
      <c r="X1562" t="s">
        <v>297</v>
      </c>
      <c r="Y1562" t="s">
        <v>351</v>
      </c>
      <c r="Z1562" t="s">
        <v>273</v>
      </c>
      <c r="AA1562" s="26" t="s">
        <v>85</v>
      </c>
      <c r="AB1562" s="26" t="s">
        <v>76</v>
      </c>
      <c r="AC1562" t="s">
        <v>634</v>
      </c>
      <c r="AD1562" s="26" t="s">
        <v>75</v>
      </c>
      <c r="AE1562" s="72" t="str">
        <f>VLOOKUP(AD1562,cs_lookup!$A$2:$B$54,2,FALSE)</f>
        <v>X</v>
      </c>
    </row>
    <row r="1563" spans="1:31" x14ac:dyDescent="0.25">
      <c r="A1563" s="21">
        <v>5.0875652653956244E-2</v>
      </c>
      <c r="B1563" s="21">
        <v>8.5399831599144022E-2</v>
      </c>
      <c r="C1563" s="21">
        <v>0.69876763203207937</v>
      </c>
      <c r="D1563" s="22">
        <f t="shared" si="148"/>
        <v>19.655767500453617</v>
      </c>
      <c r="E1563" s="23">
        <f t="shared" si="148"/>
        <v>11.709624963827483</v>
      </c>
      <c r="F1563" s="23">
        <f t="shared" si="148"/>
        <v>1.4310909008362476</v>
      </c>
      <c r="G1563" s="125">
        <v>4.6268067794529522E-2</v>
      </c>
      <c r="H1563" s="8">
        <f t="shared" si="141"/>
        <v>1.0462680677945295</v>
      </c>
      <c r="I1563" s="5">
        <f t="shared" si="142"/>
        <v>18.786550125616277</v>
      </c>
      <c r="J1563" s="5">
        <f t="shared" si="143"/>
        <v>11.191801914121944</v>
      </c>
      <c r="K1563" s="5">
        <f t="shared" si="144"/>
        <v>1.3678051972406093</v>
      </c>
      <c r="L1563">
        <v>4.13</v>
      </c>
      <c r="M1563">
        <v>3.21</v>
      </c>
      <c r="N1563">
        <v>2.0299999999999998</v>
      </c>
      <c r="O1563" s="5">
        <f t="shared" si="145"/>
        <v>4.3210871199914065</v>
      </c>
      <c r="P1563" s="5">
        <f t="shared" si="146"/>
        <v>3.3585204976204399</v>
      </c>
      <c r="Q1563" s="5">
        <f t="shared" si="147"/>
        <v>2.1239241776228948</v>
      </c>
      <c r="R1563" s="6">
        <f t="shared" si="149"/>
        <v>0.23142324425108762</v>
      </c>
      <c r="S1563" s="6">
        <f t="shared" si="149"/>
        <v>0.29775015537600985</v>
      </c>
      <c r="T1563" s="6">
        <f t="shared" si="149"/>
        <v>0.47082660037290236</v>
      </c>
      <c r="U1563">
        <f t="shared" si="150"/>
        <v>0.21983812740416697</v>
      </c>
      <c r="V1563">
        <f t="shared" si="150"/>
        <v>0.28681708491905894</v>
      </c>
      <c r="W1563">
        <f t="shared" si="150"/>
        <v>1.4841294682132316</v>
      </c>
      <c r="X1563" t="s">
        <v>495</v>
      </c>
      <c r="Y1563" t="s">
        <v>298</v>
      </c>
      <c r="Z1563" t="s">
        <v>273</v>
      </c>
      <c r="AA1563" s="26" t="s">
        <v>85</v>
      </c>
      <c r="AB1563" s="26" t="s">
        <v>91</v>
      </c>
      <c r="AC1563" t="s">
        <v>634</v>
      </c>
      <c r="AD1563" s="26" t="s">
        <v>75</v>
      </c>
      <c r="AE1563" s="72" t="str">
        <f>VLOOKUP(AD1563,cs_lookup!$A$2:$B$54,2,FALSE)</f>
        <v>X</v>
      </c>
    </row>
    <row r="1564" spans="1:31" x14ac:dyDescent="0.25">
      <c r="A1564" s="21">
        <v>0.10626837724688727</v>
      </c>
      <c r="B1564" s="21">
        <v>0.17478588509924972</v>
      </c>
      <c r="C1564" s="21">
        <v>0.61442634132014151</v>
      </c>
      <c r="D1564" s="22">
        <f t="shared" si="148"/>
        <v>9.4101371067025603</v>
      </c>
      <c r="E1564" s="23">
        <f t="shared" si="148"/>
        <v>5.7212857859326798</v>
      </c>
      <c r="F1564" s="23">
        <f t="shared" si="148"/>
        <v>1.627534388990264</v>
      </c>
      <c r="G1564" s="125">
        <v>3.2560747112022614E-2</v>
      </c>
      <c r="H1564" s="8">
        <f t="shared" si="141"/>
        <v>1.0325607471120226</v>
      </c>
      <c r="I1564" s="5">
        <f t="shared" si="142"/>
        <v>9.1133980572298992</v>
      </c>
      <c r="J1564" s="5">
        <f t="shared" si="143"/>
        <v>5.5408708900997734</v>
      </c>
      <c r="K1564" s="5">
        <f t="shared" si="144"/>
        <v>1.5762117565889735</v>
      </c>
      <c r="L1564">
        <v>5.75</v>
      </c>
      <c r="M1564">
        <v>4.21</v>
      </c>
      <c r="N1564">
        <v>1.61</v>
      </c>
      <c r="O1564" s="5">
        <f t="shared" si="145"/>
        <v>5.9372242958941301</v>
      </c>
      <c r="P1564" s="5">
        <f t="shared" si="146"/>
        <v>4.3470807453416151</v>
      </c>
      <c r="Q1564" s="5">
        <f t="shared" si="147"/>
        <v>1.6624228028503565</v>
      </c>
      <c r="R1564" s="6">
        <f t="shared" si="149"/>
        <v>0.16842887352117505</v>
      </c>
      <c r="S1564" s="6">
        <f t="shared" si="149"/>
        <v>0.23003943533177115</v>
      </c>
      <c r="T1564" s="6">
        <f t="shared" si="149"/>
        <v>0.60153169114705374</v>
      </c>
      <c r="U1564">
        <f t="shared" si="150"/>
        <v>0.63093919127546205</v>
      </c>
      <c r="V1564">
        <f t="shared" si="150"/>
        <v>0.75980835567244043</v>
      </c>
      <c r="W1564">
        <f t="shared" si="150"/>
        <v>1.0214363604825196</v>
      </c>
      <c r="X1564" t="s">
        <v>496</v>
      </c>
      <c r="Y1564" t="s">
        <v>430</v>
      </c>
      <c r="Z1564" t="s">
        <v>278</v>
      </c>
      <c r="AA1564" s="26" t="s">
        <v>85</v>
      </c>
      <c r="AB1564" s="26" t="s">
        <v>79</v>
      </c>
      <c r="AC1564" t="s">
        <v>634</v>
      </c>
      <c r="AD1564" s="26" t="s">
        <v>91</v>
      </c>
      <c r="AE1564" s="72" t="str">
        <f>VLOOKUP(AD1564,cs_lookup!$A$2:$B$54,2,FALSE)</f>
        <v>2</v>
      </c>
    </row>
    <row r="1565" spans="1:31" x14ac:dyDescent="0.25">
      <c r="A1565" s="21">
        <v>0.22867532197209692</v>
      </c>
      <c r="B1565" s="21">
        <v>0.173805964225419</v>
      </c>
      <c r="C1565" s="21">
        <v>0.53331606535773779</v>
      </c>
      <c r="D1565" s="22">
        <f t="shared" si="148"/>
        <v>4.3730123188457588</v>
      </c>
      <c r="E1565" s="23">
        <f t="shared" si="148"/>
        <v>5.7535424889277227</v>
      </c>
      <c r="F1565" s="23">
        <f t="shared" si="148"/>
        <v>1.8750607096923284</v>
      </c>
      <c r="G1565" s="125">
        <v>2.9058420761407966E-2</v>
      </c>
      <c r="H1565" s="8">
        <f t="shared" si="141"/>
        <v>1.029058420761408</v>
      </c>
      <c r="I1565" s="5">
        <f t="shared" si="142"/>
        <v>4.2495277533515878</v>
      </c>
      <c r="J1565" s="5">
        <f t="shared" si="143"/>
        <v>5.5910746881315383</v>
      </c>
      <c r="K1565" s="5">
        <f t="shared" si="144"/>
        <v>1.8221129839304526</v>
      </c>
      <c r="L1565">
        <v>1.95</v>
      </c>
      <c r="M1565">
        <v>3.68</v>
      </c>
      <c r="N1565">
        <v>4.09</v>
      </c>
      <c r="O1565" s="5">
        <f t="shared" si="145"/>
        <v>2.0066639204847454</v>
      </c>
      <c r="P1565" s="5">
        <f t="shared" si="146"/>
        <v>3.7869349884019816</v>
      </c>
      <c r="Q1565" s="5">
        <f t="shared" si="147"/>
        <v>4.2088489409141587</v>
      </c>
      <c r="R1565" s="6">
        <f t="shared" si="149"/>
        <v>0.49833955242412104</v>
      </c>
      <c r="S1565" s="6">
        <f t="shared" si="149"/>
        <v>0.26406579544212933</v>
      </c>
      <c r="T1565" s="6">
        <f t="shared" si="149"/>
        <v>0.23759465213374961</v>
      </c>
      <c r="U1565">
        <f t="shared" si="150"/>
        <v>0.45887451810663943</v>
      </c>
      <c r="V1565">
        <f t="shared" si="150"/>
        <v>0.65819188711818233</v>
      </c>
      <c r="W1565">
        <f t="shared" si="150"/>
        <v>2.2446467568534207</v>
      </c>
      <c r="X1565" t="s">
        <v>299</v>
      </c>
      <c r="Y1565" t="s">
        <v>357</v>
      </c>
      <c r="Z1565" t="s">
        <v>278</v>
      </c>
      <c r="AA1565" s="26" t="s">
        <v>85</v>
      </c>
      <c r="AB1565" s="26" t="s">
        <v>96</v>
      </c>
      <c r="AC1565" t="s">
        <v>634</v>
      </c>
      <c r="AD1565" s="26" t="s">
        <v>88</v>
      </c>
      <c r="AE1565" s="72" t="str">
        <f>VLOOKUP(AD1565,cs_lookup!$A$2:$B$54,2,FALSE)</f>
        <v>1</v>
      </c>
    </row>
    <row r="1566" spans="1:31" x14ac:dyDescent="0.25">
      <c r="A1566" s="21">
        <v>0.51363005448626198</v>
      </c>
      <c r="B1566" s="21">
        <v>0.36266596823183639</v>
      </c>
      <c r="C1566" s="21">
        <v>0.12206683656220363</v>
      </c>
      <c r="D1566" s="22">
        <f t="shared" si="148"/>
        <v>1.9469265695524967</v>
      </c>
      <c r="E1566" s="23">
        <f t="shared" si="148"/>
        <v>2.7573582513833887</v>
      </c>
      <c r="F1566" s="23">
        <f t="shared" si="148"/>
        <v>8.1922332728792675</v>
      </c>
      <c r="G1566" s="125">
        <v>3.1087234863788726E-2</v>
      </c>
      <c r="H1566" s="8">
        <f t="shared" si="141"/>
        <v>1.0310872348637887</v>
      </c>
      <c r="I1566" s="5">
        <f t="shared" si="142"/>
        <v>1.8882268189555216</v>
      </c>
      <c r="J1566" s="5">
        <f t="shared" si="143"/>
        <v>2.6742240211592265</v>
      </c>
      <c r="K1566" s="5">
        <f t="shared" si="144"/>
        <v>7.9452377993618537</v>
      </c>
      <c r="L1566">
        <v>1.85</v>
      </c>
      <c r="M1566">
        <v>3.72</v>
      </c>
      <c r="N1566">
        <v>4.51</v>
      </c>
      <c r="O1566" s="5">
        <f t="shared" si="145"/>
        <v>1.9075113844980092</v>
      </c>
      <c r="P1566" s="5">
        <f t="shared" si="146"/>
        <v>3.8356445136932944</v>
      </c>
      <c r="Q1566" s="5">
        <f t="shared" si="147"/>
        <v>4.6502034292356873</v>
      </c>
      <c r="R1566" s="6">
        <f t="shared" si="149"/>
        <v>0.52424326697434909</v>
      </c>
      <c r="S1566" s="6">
        <f t="shared" si="149"/>
        <v>0.26071237739315745</v>
      </c>
      <c r="T1566" s="6">
        <f t="shared" si="149"/>
        <v>0.21504435563249349</v>
      </c>
      <c r="U1566">
        <f t="shared" si="150"/>
        <v>0.97975517635287757</v>
      </c>
      <c r="V1566">
        <f t="shared" si="150"/>
        <v>1.3910577313517096</v>
      </c>
      <c r="W1566">
        <f t="shared" si="150"/>
        <v>0.56763562197751138</v>
      </c>
      <c r="X1566" t="s">
        <v>433</v>
      </c>
      <c r="Y1566" t="s">
        <v>431</v>
      </c>
      <c r="Z1566" t="s">
        <v>278</v>
      </c>
      <c r="AA1566" s="26" t="s">
        <v>84</v>
      </c>
      <c r="AB1566" s="26" t="s">
        <v>78</v>
      </c>
      <c r="AC1566" t="s">
        <v>634</v>
      </c>
      <c r="AD1566" s="26" t="s">
        <v>89</v>
      </c>
      <c r="AE1566" s="72" t="str">
        <f>VLOOKUP(AD1566,cs_lookup!$A$2:$B$54,2,FALSE)</f>
        <v>1</v>
      </c>
    </row>
    <row r="1567" spans="1:31" x14ac:dyDescent="0.25">
      <c r="A1567" s="21">
        <v>0.49955386679951169</v>
      </c>
      <c r="B1567" s="21">
        <v>0.24384035376461299</v>
      </c>
      <c r="C1567" s="21">
        <v>0.24223490207161053</v>
      </c>
      <c r="D1567" s="22">
        <f t="shared" si="148"/>
        <v>2.0017861265026196</v>
      </c>
      <c r="E1567" s="23">
        <f t="shared" si="148"/>
        <v>4.1010439189459689</v>
      </c>
      <c r="F1567" s="23">
        <f t="shared" si="148"/>
        <v>4.1282242626802628</v>
      </c>
      <c r="G1567" s="125">
        <v>2.9800425797810837E-2</v>
      </c>
      <c r="H1567" s="8">
        <f t="shared" si="141"/>
        <v>1.0298004257978108</v>
      </c>
      <c r="I1567" s="5">
        <f t="shared" si="142"/>
        <v>1.9438583208506526</v>
      </c>
      <c r="J1567" s="5">
        <f t="shared" si="143"/>
        <v>3.9823676667921291</v>
      </c>
      <c r="K1567" s="5">
        <f t="shared" si="144"/>
        <v>4.0087614641274101</v>
      </c>
      <c r="L1567">
        <v>1.77</v>
      </c>
      <c r="M1567">
        <v>3.86</v>
      </c>
      <c r="N1567">
        <v>4.8600000000000003</v>
      </c>
      <c r="O1567" s="5">
        <f t="shared" si="145"/>
        <v>1.8227467536621251</v>
      </c>
      <c r="P1567" s="5">
        <f t="shared" si="146"/>
        <v>3.9750296435795498</v>
      </c>
      <c r="Q1567" s="5">
        <f t="shared" si="147"/>
        <v>5.0048300693773609</v>
      </c>
      <c r="R1567" s="6">
        <f t="shared" si="149"/>
        <v>0.54862256536234422</v>
      </c>
      <c r="S1567" s="6">
        <f t="shared" si="149"/>
        <v>0.25157045095630809</v>
      </c>
      <c r="T1567" s="6">
        <f t="shared" si="149"/>
        <v>0.19980698368134758</v>
      </c>
      <c r="U1567">
        <f t="shared" si="150"/>
        <v>0.91056018898817159</v>
      </c>
      <c r="V1567">
        <f t="shared" si="150"/>
        <v>0.96927263451526091</v>
      </c>
      <c r="W1567">
        <f t="shared" si="150"/>
        <v>1.2123445217406768</v>
      </c>
      <c r="X1567" t="s">
        <v>436</v>
      </c>
      <c r="Y1567" t="s">
        <v>435</v>
      </c>
      <c r="Z1567" t="s">
        <v>269</v>
      </c>
      <c r="AA1567" s="26" t="s">
        <v>84</v>
      </c>
      <c r="AB1567" s="26" t="s">
        <v>86</v>
      </c>
      <c r="AC1567" t="s">
        <v>634</v>
      </c>
      <c r="AD1567" s="26" t="s">
        <v>92</v>
      </c>
      <c r="AE1567" s="72" t="str">
        <f>VLOOKUP(AD1567,cs_lookup!$A$2:$B$54,2,FALSE)</f>
        <v>1</v>
      </c>
    </row>
    <row r="1568" spans="1:31" x14ac:dyDescent="0.25">
      <c r="A1568" s="21">
        <v>0.59298228705286971</v>
      </c>
      <c r="B1568" s="21">
        <v>0.24153915907426887</v>
      </c>
      <c r="C1568" s="21">
        <v>0.15948045489497403</v>
      </c>
      <c r="D1568" s="22">
        <f t="shared" si="148"/>
        <v>1.6863910134146065</v>
      </c>
      <c r="E1568" s="23">
        <f t="shared" si="148"/>
        <v>4.1401154323490807</v>
      </c>
      <c r="F1568" s="23">
        <f t="shared" si="148"/>
        <v>6.2703608455252446</v>
      </c>
      <c r="G1568" s="125">
        <v>2.8384158195856157E-2</v>
      </c>
      <c r="H1568" s="8">
        <f t="shared" si="141"/>
        <v>1.0283841581958562</v>
      </c>
      <c r="I1568" s="5">
        <f t="shared" si="142"/>
        <v>1.6398453826565391</v>
      </c>
      <c r="J1568" s="5">
        <f t="shared" si="143"/>
        <v>4.0258452051734093</v>
      </c>
      <c r="K1568" s="5">
        <f t="shared" si="144"/>
        <v>6.0972942801118606</v>
      </c>
      <c r="L1568">
        <v>2</v>
      </c>
      <c r="M1568">
        <v>3.53</v>
      </c>
      <c r="N1568">
        <v>4.08</v>
      </c>
      <c r="O1568" s="5">
        <f t="shared" si="145"/>
        <v>2.0567683163917123</v>
      </c>
      <c r="P1568" s="5">
        <f t="shared" si="146"/>
        <v>3.6301960784313718</v>
      </c>
      <c r="Q1568" s="5">
        <f t="shared" si="147"/>
        <v>4.1958073654390935</v>
      </c>
      <c r="R1568" s="6">
        <f t="shared" si="149"/>
        <v>0.48619963271038136</v>
      </c>
      <c r="S1568" s="6">
        <f t="shared" si="149"/>
        <v>0.27546721400021612</v>
      </c>
      <c r="T1568" s="6">
        <f t="shared" si="149"/>
        <v>0.23833315328940261</v>
      </c>
      <c r="U1568">
        <f t="shared" si="150"/>
        <v>1.2196271801918377</v>
      </c>
      <c r="V1568">
        <f t="shared" si="150"/>
        <v>0.8768345080590223</v>
      </c>
      <c r="W1568">
        <f t="shared" si="150"/>
        <v>0.66914926729190916</v>
      </c>
      <c r="X1568" t="s">
        <v>437</v>
      </c>
      <c r="Y1568" t="s">
        <v>501</v>
      </c>
      <c r="Z1568" t="s">
        <v>269</v>
      </c>
      <c r="AA1568" s="26" t="s">
        <v>84</v>
      </c>
      <c r="AB1568" s="26" t="s">
        <v>86</v>
      </c>
      <c r="AC1568" t="s">
        <v>634</v>
      </c>
      <c r="AD1568" s="26" t="s">
        <v>96</v>
      </c>
      <c r="AE1568" s="72" t="str">
        <f>VLOOKUP(AD1568,cs_lookup!$A$2:$B$54,2,FALSE)</f>
        <v>2</v>
      </c>
    </row>
    <row r="1569" spans="1:31" x14ac:dyDescent="0.25">
      <c r="A1569" s="21">
        <v>0.75657139604979995</v>
      </c>
      <c r="B1569" s="21">
        <v>0.19537127135202784</v>
      </c>
      <c r="C1569" s="21">
        <v>4.6660637316224156E-2</v>
      </c>
      <c r="D1569" s="22">
        <f t="shared" si="148"/>
        <v>1.3217523226772596</v>
      </c>
      <c r="E1569" s="23">
        <f t="shared" si="148"/>
        <v>5.1184598077276142</v>
      </c>
      <c r="F1569" s="23">
        <f t="shared" si="148"/>
        <v>21.431340365603933</v>
      </c>
      <c r="G1569" s="125">
        <v>5.8212379964234229E-2</v>
      </c>
      <c r="H1569" s="8">
        <f t="shared" si="141"/>
        <v>1.0582123799642342</v>
      </c>
      <c r="I1569" s="5">
        <f t="shared" si="142"/>
        <v>1.2490425813407442</v>
      </c>
      <c r="J1569" s="5">
        <f t="shared" si="143"/>
        <v>4.8368927680666607</v>
      </c>
      <c r="K1569" s="5">
        <f t="shared" si="144"/>
        <v>20.252399963727768</v>
      </c>
      <c r="L1569">
        <v>1.2</v>
      </c>
      <c r="M1569">
        <v>6.74</v>
      </c>
      <c r="N1569">
        <v>13.07</v>
      </c>
      <c r="O1569" s="5">
        <f t="shared" si="145"/>
        <v>1.269854855957081</v>
      </c>
      <c r="P1569" s="5">
        <f t="shared" si="146"/>
        <v>7.1323514409589386</v>
      </c>
      <c r="Q1569" s="5">
        <f t="shared" si="147"/>
        <v>13.830835806132542</v>
      </c>
      <c r="R1569" s="6">
        <f t="shared" si="149"/>
        <v>0.78749157457551067</v>
      </c>
      <c r="S1569" s="6">
        <f t="shared" si="149"/>
        <v>0.14020621505795441</v>
      </c>
      <c r="T1569" s="6">
        <f t="shared" si="149"/>
        <v>7.2302210366535016E-2</v>
      </c>
      <c r="U1569">
        <f t="shared" si="150"/>
        <v>0.96073586115206655</v>
      </c>
      <c r="V1569">
        <f t="shared" si="150"/>
        <v>1.3934565687496159</v>
      </c>
      <c r="W1569">
        <f t="shared" si="150"/>
        <v>0.64535561333019731</v>
      </c>
      <c r="X1569" t="s">
        <v>365</v>
      </c>
      <c r="Y1569" t="s">
        <v>366</v>
      </c>
      <c r="Z1569" t="s">
        <v>282</v>
      </c>
      <c r="AA1569" s="26" t="s">
        <v>84</v>
      </c>
      <c r="AB1569" s="26" t="s">
        <v>94</v>
      </c>
      <c r="AC1569" t="s">
        <v>634</v>
      </c>
      <c r="AD1569" s="26" t="s">
        <v>92</v>
      </c>
      <c r="AE1569" s="72" t="str">
        <f>VLOOKUP(AD1569,cs_lookup!$A$2:$B$54,2,FALSE)</f>
        <v>1</v>
      </c>
    </row>
    <row r="1570" spans="1:31" x14ac:dyDescent="0.25">
      <c r="A1570" s="21">
        <v>0.58348630667381474</v>
      </c>
      <c r="B1570" s="21">
        <v>0.18695716205115531</v>
      </c>
      <c r="C1570" s="21">
        <v>0.20878961014928743</v>
      </c>
      <c r="D1570" s="22">
        <f t="shared" si="148"/>
        <v>1.7138362778392127</v>
      </c>
      <c r="E1570" s="23">
        <f t="shared" si="148"/>
        <v>5.3488188899999427</v>
      </c>
      <c r="F1570" s="23">
        <f t="shared" si="148"/>
        <v>4.7895103558313377</v>
      </c>
      <c r="G1570" s="125">
        <v>4.4577120280776095E-2</v>
      </c>
      <c r="H1570" s="8">
        <f t="shared" si="141"/>
        <v>1.0445771202807761</v>
      </c>
      <c r="I1570" s="5">
        <f t="shared" si="142"/>
        <v>1.6406986564845913</v>
      </c>
      <c r="J1570" s="5">
        <f t="shared" si="143"/>
        <v>5.1205591106209676</v>
      </c>
      <c r="K1570" s="5">
        <f t="shared" si="144"/>
        <v>4.5851189566012565</v>
      </c>
      <c r="L1570">
        <v>2.42</v>
      </c>
      <c r="M1570">
        <v>3.63</v>
      </c>
      <c r="N1570">
        <v>2.81</v>
      </c>
      <c r="O1570" s="5">
        <f t="shared" si="145"/>
        <v>2.527876631079478</v>
      </c>
      <c r="P1570" s="5">
        <f t="shared" si="146"/>
        <v>3.7918149466192173</v>
      </c>
      <c r="Q1570" s="5">
        <f t="shared" si="147"/>
        <v>2.9352617079889809</v>
      </c>
      <c r="R1570" s="6">
        <f t="shared" si="149"/>
        <v>0.39558892538714219</v>
      </c>
      <c r="S1570" s="6">
        <f t="shared" si="149"/>
        <v>0.26372595025809475</v>
      </c>
      <c r="T1570" s="6">
        <f t="shared" si="149"/>
        <v>0.340685124354763</v>
      </c>
      <c r="U1570">
        <f t="shared" si="150"/>
        <v>1.47498139919561</v>
      </c>
      <c r="V1570">
        <f t="shared" si="150"/>
        <v>0.70890696144308185</v>
      </c>
      <c r="W1570">
        <f t="shared" si="150"/>
        <v>0.61285214769715102</v>
      </c>
      <c r="X1570" t="s">
        <v>445</v>
      </c>
      <c r="Y1570" t="s">
        <v>443</v>
      </c>
      <c r="Z1570" t="s">
        <v>282</v>
      </c>
      <c r="AA1570" s="26" t="s">
        <v>84</v>
      </c>
      <c r="AB1570" s="26" t="s">
        <v>92</v>
      </c>
      <c r="AC1570" t="s">
        <v>634</v>
      </c>
      <c r="AD1570" s="26" t="s">
        <v>93</v>
      </c>
      <c r="AE1570" s="72" t="str">
        <f>VLOOKUP(AD1570,cs_lookup!$A$2:$B$54,2,FALSE)</f>
        <v>X</v>
      </c>
    </row>
    <row r="1571" spans="1:31" x14ac:dyDescent="0.25">
      <c r="A1571" s="21">
        <v>0.40564819693007875</v>
      </c>
      <c r="B1571" s="21">
        <v>0.27493713746907916</v>
      </c>
      <c r="C1571" s="21">
        <v>0.2986957683870719</v>
      </c>
      <c r="D1571" s="22">
        <f t="shared" si="148"/>
        <v>2.4651902992986043</v>
      </c>
      <c r="E1571" s="23">
        <f t="shared" si="148"/>
        <v>3.6371950664993924</v>
      </c>
      <c r="F1571" s="23">
        <f t="shared" si="148"/>
        <v>3.3478880715314538</v>
      </c>
      <c r="G1571" s="125">
        <v>2.9557800418868574E-2</v>
      </c>
      <c r="H1571" s="8">
        <f t="shared" si="141"/>
        <v>1.0295578004188686</v>
      </c>
      <c r="I1571" s="5">
        <f t="shared" si="142"/>
        <v>2.3944166109912999</v>
      </c>
      <c r="J1571" s="5">
        <f t="shared" si="143"/>
        <v>3.5327740366005913</v>
      </c>
      <c r="K1571" s="5">
        <f t="shared" si="144"/>
        <v>3.2517728195244486</v>
      </c>
      <c r="L1571">
        <v>2.11</v>
      </c>
      <c r="M1571">
        <v>3.56</v>
      </c>
      <c r="N1571">
        <v>3.64</v>
      </c>
      <c r="O1571" s="5">
        <f t="shared" si="145"/>
        <v>2.1723669588838126</v>
      </c>
      <c r="P1571" s="5">
        <f t="shared" si="146"/>
        <v>3.6652257694911721</v>
      </c>
      <c r="Q1571" s="5">
        <f t="shared" si="147"/>
        <v>3.7475903935246819</v>
      </c>
      <c r="R1571" s="6">
        <f t="shared" si="149"/>
        <v>0.46032738433556897</v>
      </c>
      <c r="S1571" s="6">
        <f t="shared" si="149"/>
        <v>0.27283448903035129</v>
      </c>
      <c r="T1571" s="6">
        <f t="shared" si="149"/>
        <v>0.2668381266340798</v>
      </c>
      <c r="U1571">
        <f t="shared" si="150"/>
        <v>0.88121673994169702</v>
      </c>
      <c r="V1571">
        <f t="shared" si="150"/>
        <v>1.0077066812418058</v>
      </c>
      <c r="W1571">
        <f t="shared" si="150"/>
        <v>1.119389392193864</v>
      </c>
      <c r="X1571" t="s">
        <v>508</v>
      </c>
      <c r="Y1571" t="s">
        <v>509</v>
      </c>
      <c r="Z1571" t="s">
        <v>276</v>
      </c>
      <c r="AA1571" s="26" t="s">
        <v>90</v>
      </c>
      <c r="AB1571" s="26" t="s">
        <v>75</v>
      </c>
      <c r="AC1571" t="s">
        <v>634</v>
      </c>
      <c r="AD1571" s="26" t="s">
        <v>79</v>
      </c>
      <c r="AE1571" s="72" t="str">
        <f>VLOOKUP(AD1571,cs_lookup!$A$2:$B$54,2,FALSE)</f>
        <v>2</v>
      </c>
    </row>
    <row r="1572" spans="1:31" x14ac:dyDescent="0.25">
      <c r="A1572" s="21">
        <v>0.42711705199867023</v>
      </c>
      <c r="B1572" s="21">
        <v>0.2430053022559277</v>
      </c>
      <c r="C1572" s="21">
        <v>0.30737667553918563</v>
      </c>
      <c r="D1572" s="22">
        <f t="shared" si="148"/>
        <v>2.3412785683000861</v>
      </c>
      <c r="E1572" s="23">
        <f t="shared" si="148"/>
        <v>4.1151365452381059</v>
      </c>
      <c r="F1572" s="23">
        <f t="shared" si="148"/>
        <v>3.253337288022415</v>
      </c>
      <c r="G1572" s="125">
        <v>2.7261572523988864E-2</v>
      </c>
      <c r="H1572" s="8">
        <f t="shared" si="141"/>
        <v>1.0272615725239889</v>
      </c>
      <c r="I1572" s="5">
        <f t="shared" si="142"/>
        <v>2.2791454785440366</v>
      </c>
      <c r="J1572" s="5">
        <f t="shared" si="143"/>
        <v>4.0059286313292013</v>
      </c>
      <c r="K1572" s="5">
        <f t="shared" si="144"/>
        <v>3.1669998908154837</v>
      </c>
      <c r="L1572">
        <v>2.38</v>
      </c>
      <c r="M1572">
        <v>3.25</v>
      </c>
      <c r="N1572">
        <v>3.34</v>
      </c>
      <c r="O1572" s="5">
        <f t="shared" si="145"/>
        <v>2.4448825426070933</v>
      </c>
      <c r="P1572" s="5">
        <f t="shared" si="146"/>
        <v>3.3386001107029637</v>
      </c>
      <c r="Q1572" s="5">
        <f t="shared" si="147"/>
        <v>3.4310536522301227</v>
      </c>
      <c r="R1572" s="6">
        <f t="shared" si="149"/>
        <v>0.40901760414782667</v>
      </c>
      <c r="S1572" s="6">
        <f t="shared" si="149"/>
        <v>0.29952673780671613</v>
      </c>
      <c r="T1572" s="6">
        <f t="shared" si="149"/>
        <v>0.29145565804545731</v>
      </c>
      <c r="U1572">
        <f t="shared" si="150"/>
        <v>1.044251024081355</v>
      </c>
      <c r="V1572">
        <f t="shared" si="150"/>
        <v>0.81129752901304741</v>
      </c>
      <c r="W1572">
        <f t="shared" si="150"/>
        <v>1.0546258652190763</v>
      </c>
      <c r="X1572" t="s">
        <v>369</v>
      </c>
      <c r="Y1572" t="s">
        <v>507</v>
      </c>
      <c r="Z1572" t="s">
        <v>276</v>
      </c>
      <c r="AA1572" s="26" t="s">
        <v>84</v>
      </c>
      <c r="AB1572" s="26" t="s">
        <v>86</v>
      </c>
      <c r="AC1572" t="s">
        <v>634</v>
      </c>
      <c r="AD1572" s="26" t="s">
        <v>79</v>
      </c>
      <c r="AE1572" s="72" t="str">
        <f>VLOOKUP(AD1572,cs_lookup!$A$2:$B$54,2,FALSE)</f>
        <v>2</v>
      </c>
    </row>
    <row r="1573" spans="1:31" x14ac:dyDescent="0.25">
      <c r="A1573" s="21">
        <v>0.23425813136141721</v>
      </c>
      <c r="B1573" s="21">
        <v>0.30765222042261464</v>
      </c>
      <c r="C1573" s="21">
        <v>0.41879187602192963</v>
      </c>
      <c r="D1573" s="22">
        <f t="shared" si="148"/>
        <v>4.2687952567041689</v>
      </c>
      <c r="E1573" s="23">
        <f t="shared" si="148"/>
        <v>3.2504234769582467</v>
      </c>
      <c r="F1573" s="23">
        <f t="shared" si="148"/>
        <v>2.3878209135738726</v>
      </c>
      <c r="G1573" s="125">
        <v>4.5187381639259838E-2</v>
      </c>
      <c r="H1573" s="8">
        <f t="shared" si="141"/>
        <v>1.0451873816392598</v>
      </c>
      <c r="I1573" s="5">
        <f t="shared" si="142"/>
        <v>4.0842391820776092</v>
      </c>
      <c r="J1573" s="5">
        <f t="shared" si="143"/>
        <v>3.1098954446429694</v>
      </c>
      <c r="K1573" s="5">
        <f t="shared" si="144"/>
        <v>2.2845864344715316</v>
      </c>
      <c r="L1573">
        <v>2.29</v>
      </c>
      <c r="M1573">
        <v>3.46</v>
      </c>
      <c r="N1573">
        <v>3.13</v>
      </c>
      <c r="O1573" s="5">
        <f t="shared" si="145"/>
        <v>2.3934791039539052</v>
      </c>
      <c r="P1573" s="5">
        <f t="shared" si="146"/>
        <v>3.6163483404718391</v>
      </c>
      <c r="Q1573" s="5">
        <f t="shared" si="147"/>
        <v>3.2714365045308833</v>
      </c>
      <c r="R1573" s="6">
        <f t="shared" si="149"/>
        <v>0.4178018510159755</v>
      </c>
      <c r="S1573" s="6">
        <f t="shared" si="149"/>
        <v>0.27652203434294331</v>
      </c>
      <c r="T1573" s="6">
        <f t="shared" si="149"/>
        <v>0.30567611464108113</v>
      </c>
      <c r="U1573">
        <f t="shared" si="150"/>
        <v>0.56069194234484121</v>
      </c>
      <c r="V1573">
        <f t="shared" si="150"/>
        <v>1.1125775967677989</v>
      </c>
      <c r="W1573">
        <f t="shared" si="150"/>
        <v>1.3700510310191125</v>
      </c>
      <c r="X1573" t="s">
        <v>377</v>
      </c>
      <c r="Y1573" t="s">
        <v>308</v>
      </c>
      <c r="Z1573" t="s">
        <v>275</v>
      </c>
      <c r="AA1573" s="26" t="s">
        <v>90</v>
      </c>
      <c r="AB1573" s="26" t="s">
        <v>75</v>
      </c>
      <c r="AC1573" t="s">
        <v>635</v>
      </c>
      <c r="AD1573" s="26" t="s">
        <v>86</v>
      </c>
      <c r="AE1573" s="72" t="str">
        <f>VLOOKUP(AD1573,cs_lookup!$A$2:$B$54,2,FALSE)</f>
        <v>1</v>
      </c>
    </row>
    <row r="1574" spans="1:31" x14ac:dyDescent="0.25">
      <c r="A1574" s="21">
        <v>0.2810879055778554</v>
      </c>
      <c r="B1574" s="21">
        <v>0.29309450083447386</v>
      </c>
      <c r="C1574" s="21">
        <v>0.3907675586706893</v>
      </c>
      <c r="D1574" s="22">
        <f t="shared" si="148"/>
        <v>3.5576059309425578</v>
      </c>
      <c r="E1574" s="23">
        <f t="shared" si="148"/>
        <v>3.4118688585179342</v>
      </c>
      <c r="F1574" s="23">
        <f t="shared" si="148"/>
        <v>2.559066068334316</v>
      </c>
      <c r="G1574" s="125">
        <v>5.2176458067262566E-2</v>
      </c>
      <c r="H1574" s="8">
        <f t="shared" si="141"/>
        <v>1.0521764580672626</v>
      </c>
      <c r="I1574" s="5">
        <f t="shared" si="142"/>
        <v>3.3811875409924164</v>
      </c>
      <c r="J1574" s="5">
        <f t="shared" si="143"/>
        <v>3.2426774352898735</v>
      </c>
      <c r="K1574" s="5">
        <f t="shared" si="144"/>
        <v>2.4321643472569718</v>
      </c>
      <c r="L1574">
        <v>2.3199999999999998</v>
      </c>
      <c r="M1574">
        <v>3.24</v>
      </c>
      <c r="N1574">
        <v>3.2</v>
      </c>
      <c r="O1574" s="5">
        <f t="shared" si="145"/>
        <v>2.4410493827160491</v>
      </c>
      <c r="P1574" s="5">
        <f t="shared" si="146"/>
        <v>3.4090517241379308</v>
      </c>
      <c r="Q1574" s="5">
        <f t="shared" si="147"/>
        <v>3.3669646658152406</v>
      </c>
      <c r="R1574" s="6">
        <f t="shared" si="149"/>
        <v>0.40965988114805924</v>
      </c>
      <c r="S1574" s="6">
        <f t="shared" si="149"/>
        <v>0.29333670501959797</v>
      </c>
      <c r="T1574" s="6">
        <f t="shared" si="149"/>
        <v>0.29700341383234291</v>
      </c>
      <c r="U1574">
        <f t="shared" si="150"/>
        <v>0.68614945839977093</v>
      </c>
      <c r="V1574">
        <f t="shared" si="150"/>
        <v>0.99917431340510932</v>
      </c>
      <c r="W1574">
        <f t="shared" si="150"/>
        <v>1.3157005625910947</v>
      </c>
      <c r="X1574" t="s">
        <v>304</v>
      </c>
      <c r="Y1574" t="s">
        <v>475</v>
      </c>
      <c r="Z1574" t="s">
        <v>275</v>
      </c>
      <c r="AA1574" s="26" t="s">
        <v>90</v>
      </c>
      <c r="AB1574" s="26" t="s">
        <v>75</v>
      </c>
      <c r="AC1574" t="s">
        <v>635</v>
      </c>
      <c r="AD1574" s="26" t="s">
        <v>86</v>
      </c>
      <c r="AE1574" s="72" t="str">
        <f>VLOOKUP(AD1574,cs_lookup!$A$2:$B$54,2,FALSE)</f>
        <v>1</v>
      </c>
    </row>
    <row r="1575" spans="1:31" x14ac:dyDescent="0.25">
      <c r="A1575" s="21">
        <v>0.3680517619573187</v>
      </c>
      <c r="B1575" s="21">
        <v>0.37123461407137953</v>
      </c>
      <c r="C1575" s="21">
        <v>0.25064819292090168</v>
      </c>
      <c r="D1575" s="22">
        <f t="shared" si="148"/>
        <v>2.7170091366549833</v>
      </c>
      <c r="E1575" s="23">
        <f t="shared" si="148"/>
        <v>2.69371433076476</v>
      </c>
      <c r="F1575" s="23">
        <f t="shared" si="148"/>
        <v>3.9896557335866176</v>
      </c>
      <c r="G1575" s="125">
        <v>4.5424267267882845E-2</v>
      </c>
      <c r="H1575" s="8">
        <f t="shared" si="141"/>
        <v>1.0454242672678828</v>
      </c>
      <c r="I1575" s="5">
        <f t="shared" si="142"/>
        <v>2.5989535748539958</v>
      </c>
      <c r="J1575" s="5">
        <f t="shared" si="143"/>
        <v>2.576670941267249</v>
      </c>
      <c r="K1575" s="5">
        <f t="shared" si="144"/>
        <v>3.8163029676106568</v>
      </c>
      <c r="L1575">
        <v>2.2400000000000002</v>
      </c>
      <c r="M1575">
        <v>3.4</v>
      </c>
      <c r="N1575">
        <v>3.28</v>
      </c>
      <c r="O1575" s="5">
        <f t="shared" si="145"/>
        <v>2.3417503586800579</v>
      </c>
      <c r="P1575" s="5">
        <f t="shared" si="146"/>
        <v>3.5544425087108014</v>
      </c>
      <c r="Q1575" s="5">
        <f t="shared" si="147"/>
        <v>3.4289915966386557</v>
      </c>
      <c r="R1575" s="6">
        <f t="shared" si="149"/>
        <v>0.42703100110280595</v>
      </c>
      <c r="S1575" s="6">
        <f t="shared" si="149"/>
        <v>0.28133807131478988</v>
      </c>
      <c r="T1575" s="6">
        <f t="shared" si="149"/>
        <v>0.29163092758240411</v>
      </c>
      <c r="U1575">
        <f t="shared" si="150"/>
        <v>0.86188534557637841</v>
      </c>
      <c r="V1575">
        <f t="shared" si="150"/>
        <v>1.3195320929601604</v>
      </c>
      <c r="W1575">
        <f t="shared" si="150"/>
        <v>0.8594705472384363</v>
      </c>
      <c r="X1575" t="s">
        <v>374</v>
      </c>
      <c r="Y1575" t="s">
        <v>370</v>
      </c>
      <c r="Z1575" t="s">
        <v>275</v>
      </c>
      <c r="AA1575" s="26" t="s">
        <v>90</v>
      </c>
      <c r="AB1575" s="26" t="s">
        <v>75</v>
      </c>
      <c r="AC1575" t="s">
        <v>635</v>
      </c>
      <c r="AD1575" s="26" t="s">
        <v>86</v>
      </c>
      <c r="AE1575" s="72" t="str">
        <f>VLOOKUP(AD1575,cs_lookup!$A$2:$B$54,2,FALSE)</f>
        <v>1</v>
      </c>
    </row>
    <row r="1576" spans="1:31" x14ac:dyDescent="0.25">
      <c r="A1576" s="21">
        <v>0.451445435626464</v>
      </c>
      <c r="B1576" s="21">
        <v>0.35775225435410918</v>
      </c>
      <c r="C1576" s="21">
        <v>0.18573820376784206</v>
      </c>
      <c r="D1576" s="22">
        <f t="shared" si="148"/>
        <v>2.2151071227740182</v>
      </c>
      <c r="E1576" s="23">
        <f t="shared" si="148"/>
        <v>2.7952304641809</v>
      </c>
      <c r="F1576" s="23">
        <f t="shared" si="148"/>
        <v>5.3839219918909107</v>
      </c>
      <c r="G1576" s="125">
        <v>4.3756471115143691E-2</v>
      </c>
      <c r="H1576" s="8">
        <f t="shared" si="141"/>
        <v>1.0437564711151437</v>
      </c>
      <c r="I1576" s="5">
        <f t="shared" si="142"/>
        <v>2.1222451635748039</v>
      </c>
      <c r="J1576" s="5">
        <f t="shared" si="143"/>
        <v>2.6780485118281385</v>
      </c>
      <c r="K1576" s="5">
        <f t="shared" si="144"/>
        <v>5.1582166347086291</v>
      </c>
      <c r="L1576">
        <v>2.13</v>
      </c>
      <c r="M1576">
        <v>3.33</v>
      </c>
      <c r="N1576">
        <v>3.65</v>
      </c>
      <c r="O1576" s="5">
        <f t="shared" si="145"/>
        <v>2.2232012834752561</v>
      </c>
      <c r="P1576" s="5">
        <f t="shared" si="146"/>
        <v>3.4757090488134286</v>
      </c>
      <c r="Q1576" s="5">
        <f t="shared" si="147"/>
        <v>3.8097111195702742</v>
      </c>
      <c r="R1576" s="6">
        <f t="shared" si="149"/>
        <v>0.44980182740665903</v>
      </c>
      <c r="S1576" s="6">
        <f t="shared" si="149"/>
        <v>0.28771107879164676</v>
      </c>
      <c r="T1576" s="6">
        <f t="shared" si="149"/>
        <v>0.26248709380169422</v>
      </c>
      <c r="U1576">
        <f t="shared" si="150"/>
        <v>1.003654071903801</v>
      </c>
      <c r="V1576">
        <f t="shared" si="150"/>
        <v>1.2434427476919805</v>
      </c>
      <c r="W1576">
        <f t="shared" si="150"/>
        <v>0.70760890022335721</v>
      </c>
      <c r="X1576" t="s">
        <v>285</v>
      </c>
      <c r="Y1576" t="s">
        <v>306</v>
      </c>
      <c r="Z1576" t="s">
        <v>275</v>
      </c>
      <c r="AA1576" s="26" t="s">
        <v>90</v>
      </c>
      <c r="AB1576" s="26" t="s">
        <v>75</v>
      </c>
      <c r="AC1576" t="s">
        <v>635</v>
      </c>
      <c r="AD1576" s="26" t="s">
        <v>86</v>
      </c>
      <c r="AE1576" s="72" t="str">
        <f>VLOOKUP(AD1576,cs_lookup!$A$2:$B$54,2,FALSE)</f>
        <v>1</v>
      </c>
    </row>
    <row r="1577" spans="1:31" x14ac:dyDescent="0.25">
      <c r="A1577" s="21">
        <v>0.40648145566620592</v>
      </c>
      <c r="B1577" s="21">
        <v>0.26700599362176591</v>
      </c>
      <c r="C1577" s="21">
        <v>0.30466779937849514</v>
      </c>
      <c r="D1577" s="22">
        <f t="shared" si="148"/>
        <v>2.4601368305007725</v>
      </c>
      <c r="E1577" s="23">
        <f t="shared" si="148"/>
        <v>3.745234278959952</v>
      </c>
      <c r="F1577" s="23">
        <f t="shared" si="148"/>
        <v>3.2822635081224294</v>
      </c>
      <c r="G1577" s="125">
        <v>2.9619829096352746E-2</v>
      </c>
      <c r="H1577" s="8">
        <f t="shared" si="141"/>
        <v>1.0296198290963527</v>
      </c>
      <c r="I1577" s="5">
        <f t="shared" si="142"/>
        <v>2.3893642691981904</v>
      </c>
      <c r="J1577" s="5">
        <f t="shared" si="143"/>
        <v>3.637492376430786</v>
      </c>
      <c r="K1577" s="5">
        <f t="shared" si="144"/>
        <v>3.1878402254578884</v>
      </c>
      <c r="L1577">
        <v>3.88</v>
      </c>
      <c r="M1577">
        <v>3.86</v>
      </c>
      <c r="N1577">
        <v>1.95</v>
      </c>
      <c r="O1577" s="5">
        <f t="shared" si="145"/>
        <v>3.9949249368938484</v>
      </c>
      <c r="P1577" s="5">
        <f t="shared" si="146"/>
        <v>3.9743325403119214</v>
      </c>
      <c r="Q1577" s="5">
        <f t="shared" si="147"/>
        <v>2.0077586667378879</v>
      </c>
      <c r="R1577" s="6">
        <f t="shared" si="149"/>
        <v>0.25031759439703627</v>
      </c>
      <c r="S1577" s="6">
        <f t="shared" si="149"/>
        <v>0.25161457675142507</v>
      </c>
      <c r="T1577" s="6">
        <f t="shared" si="149"/>
        <v>0.49806782885153877</v>
      </c>
      <c r="U1577">
        <f t="shared" si="150"/>
        <v>1.6238629036258372</v>
      </c>
      <c r="V1577">
        <f t="shared" si="150"/>
        <v>1.0611706089093016</v>
      </c>
      <c r="W1577">
        <f t="shared" si="150"/>
        <v>0.61169941467813371</v>
      </c>
      <c r="X1577" t="s">
        <v>313</v>
      </c>
      <c r="Y1577" t="s">
        <v>312</v>
      </c>
      <c r="Z1577" t="s">
        <v>627</v>
      </c>
      <c r="AA1577" s="26" t="s">
        <v>90</v>
      </c>
      <c r="AB1577" s="26" t="s">
        <v>75</v>
      </c>
      <c r="AC1577" t="s">
        <v>635</v>
      </c>
      <c r="AD1577" s="26" t="s">
        <v>75</v>
      </c>
      <c r="AE1577" s="72" t="str">
        <f>VLOOKUP(AD1577,cs_lookup!$A$2:$B$54,2,FALSE)</f>
        <v>X</v>
      </c>
    </row>
    <row r="1578" spans="1:31" x14ac:dyDescent="0.25">
      <c r="A1578" s="21">
        <v>0.32594332543003818</v>
      </c>
      <c r="B1578" s="21">
        <v>0.38382658516200158</v>
      </c>
      <c r="C1578" s="21">
        <v>0.27795793377547229</v>
      </c>
      <c r="D1578" s="22">
        <f t="shared" si="148"/>
        <v>3.0680180325233999</v>
      </c>
      <c r="E1578" s="23">
        <f t="shared" si="148"/>
        <v>2.6053432426467551</v>
      </c>
      <c r="F1578" s="23">
        <f t="shared" si="148"/>
        <v>3.5976666915641125</v>
      </c>
      <c r="G1578" s="125">
        <v>3.2963993694430371E-2</v>
      </c>
      <c r="H1578" s="8">
        <f t="shared" si="141"/>
        <v>1.0329639936944304</v>
      </c>
      <c r="I1578" s="5">
        <f t="shared" si="142"/>
        <v>2.9701113022831809</v>
      </c>
      <c r="J1578" s="5">
        <f t="shared" si="143"/>
        <v>2.5222014112308577</v>
      </c>
      <c r="K1578" s="5">
        <f t="shared" si="144"/>
        <v>3.482857789357146</v>
      </c>
      <c r="L1578">
        <v>1.46</v>
      </c>
      <c r="M1578">
        <v>4.6500000000000004</v>
      </c>
      <c r="N1578">
        <v>7.52</v>
      </c>
      <c r="O1578" s="5">
        <f t="shared" si="145"/>
        <v>1.5081274307938684</v>
      </c>
      <c r="P1578" s="5">
        <f t="shared" si="146"/>
        <v>4.8032825706791016</v>
      </c>
      <c r="Q1578" s="5">
        <f t="shared" si="147"/>
        <v>7.7678892325821156</v>
      </c>
      <c r="R1578" s="6">
        <f t="shared" si="149"/>
        <v>0.66307394161885025</v>
      </c>
      <c r="S1578" s="6">
        <f t="shared" si="149"/>
        <v>0.20819095801366047</v>
      </c>
      <c r="T1578" s="6">
        <f t="shared" si="149"/>
        <v>0.12873510036748956</v>
      </c>
      <c r="U1578">
        <f t="shared" si="150"/>
        <v>0.49156406996521318</v>
      </c>
      <c r="V1578">
        <f t="shared" si="150"/>
        <v>1.8436275466719199</v>
      </c>
      <c r="W1578">
        <f t="shared" si="150"/>
        <v>2.1591464408852636</v>
      </c>
      <c r="X1578" t="s">
        <v>311</v>
      </c>
      <c r="Y1578" t="s">
        <v>310</v>
      </c>
      <c r="Z1578" t="s">
        <v>627</v>
      </c>
      <c r="AA1578" s="26" t="s">
        <v>90</v>
      </c>
      <c r="AB1578" s="26" t="s">
        <v>75</v>
      </c>
      <c r="AC1578" t="s">
        <v>635</v>
      </c>
      <c r="AD1578" s="26" t="s">
        <v>76</v>
      </c>
      <c r="AE1578" s="72" t="str">
        <f>VLOOKUP(AD1578,cs_lookup!$A$2:$B$54,2,FALSE)</f>
        <v>2</v>
      </c>
    </row>
    <row r="1579" spans="1:31" x14ac:dyDescent="0.25">
      <c r="A1579" s="21">
        <v>0.62470117705296302</v>
      </c>
      <c r="B1579" s="21">
        <v>0.19658561974229671</v>
      </c>
      <c r="C1579" s="21">
        <v>0.16847418006597342</v>
      </c>
      <c r="D1579" s="22">
        <f t="shared" si="148"/>
        <v>1.6007653526723205</v>
      </c>
      <c r="E1579" s="23">
        <f t="shared" si="148"/>
        <v>5.0868420656144426</v>
      </c>
      <c r="F1579" s="23">
        <f t="shared" si="148"/>
        <v>5.9356276410332214</v>
      </c>
      <c r="G1579" s="125">
        <v>3.3806997988119925E-2</v>
      </c>
      <c r="H1579" s="8">
        <f t="shared" si="141"/>
        <v>1.0338069979881199</v>
      </c>
      <c r="I1579" s="5">
        <f t="shared" si="142"/>
        <v>1.5484179888388758</v>
      </c>
      <c r="J1579" s="5">
        <f t="shared" si="143"/>
        <v>4.9204949042847339</v>
      </c>
      <c r="K1579" s="5">
        <f t="shared" si="144"/>
        <v>5.7415239523281221</v>
      </c>
      <c r="L1579">
        <v>1.32</v>
      </c>
      <c r="M1579">
        <v>5.79</v>
      </c>
      <c r="N1579">
        <v>9.66</v>
      </c>
      <c r="O1579" s="5">
        <f t="shared" si="145"/>
        <v>1.3646252373443184</v>
      </c>
      <c r="P1579" s="5">
        <f t="shared" si="146"/>
        <v>5.9857425183512145</v>
      </c>
      <c r="Q1579" s="5">
        <f t="shared" si="147"/>
        <v>9.9865756005652386</v>
      </c>
      <c r="R1579" s="6">
        <f t="shared" si="149"/>
        <v>0.73280192439214198</v>
      </c>
      <c r="S1579" s="6">
        <f t="shared" si="149"/>
        <v>0.16706365115675775</v>
      </c>
      <c r="T1579" s="6">
        <f t="shared" si="149"/>
        <v>0.10013442445110016</v>
      </c>
      <c r="U1579">
        <f t="shared" si="150"/>
        <v>0.85248299200517474</v>
      </c>
      <c r="V1579">
        <f t="shared" si="150"/>
        <v>1.1767109025878895</v>
      </c>
      <c r="W1579">
        <f t="shared" si="150"/>
        <v>1.6824801359720847</v>
      </c>
      <c r="X1579" t="s">
        <v>288</v>
      </c>
      <c r="Y1579" t="s">
        <v>287</v>
      </c>
      <c r="Z1579" t="s">
        <v>627</v>
      </c>
      <c r="AA1579" s="26" t="s">
        <v>84</v>
      </c>
      <c r="AB1579" s="26" t="s">
        <v>86</v>
      </c>
      <c r="AC1579" t="s">
        <v>635</v>
      </c>
      <c r="AD1579" s="26" t="s">
        <v>99</v>
      </c>
      <c r="AE1579" s="72" t="str">
        <f>VLOOKUP(AD1579,cs_lookup!$A$2:$B$54,2,FALSE)</f>
        <v>1</v>
      </c>
    </row>
    <row r="1580" spans="1:31" x14ac:dyDescent="0.25">
      <c r="A1580" s="21">
        <v>0.55638933933836554</v>
      </c>
      <c r="B1580" s="21">
        <v>0.30078094869418531</v>
      </c>
      <c r="C1580" s="21">
        <v>0.13965564247308079</v>
      </c>
      <c r="D1580" s="22">
        <f t="shared" si="148"/>
        <v>1.7973025888475098</v>
      </c>
      <c r="E1580" s="23">
        <f t="shared" si="148"/>
        <v>3.3246786551522436</v>
      </c>
      <c r="F1580" s="23">
        <f t="shared" si="148"/>
        <v>7.1604697260460073</v>
      </c>
      <c r="G1580" s="125">
        <v>3.8195202928381633E-2</v>
      </c>
      <c r="H1580" s="8">
        <f t="shared" si="141"/>
        <v>1.0381952029283816</v>
      </c>
      <c r="I1580" s="5">
        <f t="shared" si="142"/>
        <v>1.7311798241582648</v>
      </c>
      <c r="J1580" s="5">
        <f t="shared" si="143"/>
        <v>3.2023637229053845</v>
      </c>
      <c r="K1580" s="5">
        <f t="shared" si="144"/>
        <v>6.897036035081701</v>
      </c>
      <c r="L1580">
        <v>1.4</v>
      </c>
      <c r="M1580">
        <v>4.8099999999999996</v>
      </c>
      <c r="N1580">
        <v>8.6199999999999992</v>
      </c>
      <c r="O1580" s="5">
        <f t="shared" si="145"/>
        <v>1.4534732840997342</v>
      </c>
      <c r="P1580" s="5">
        <f t="shared" si="146"/>
        <v>4.9937189260855153</v>
      </c>
      <c r="Q1580" s="5">
        <f t="shared" si="147"/>
        <v>8.9492426492426489</v>
      </c>
      <c r="R1580" s="6">
        <f t="shared" si="149"/>
        <v>0.68800714188523204</v>
      </c>
      <c r="S1580" s="6">
        <f t="shared" si="149"/>
        <v>0.20025155896867461</v>
      </c>
      <c r="T1580" s="6">
        <f t="shared" si="149"/>
        <v>0.11174129914609338</v>
      </c>
      <c r="U1580">
        <f t="shared" si="150"/>
        <v>0.80869704028621558</v>
      </c>
      <c r="V1580">
        <f t="shared" si="150"/>
        <v>1.5020155161001096</v>
      </c>
      <c r="W1580">
        <f t="shared" si="150"/>
        <v>1.2498122318274778</v>
      </c>
      <c r="X1580" t="s">
        <v>385</v>
      </c>
      <c r="Y1580" t="s">
        <v>513</v>
      </c>
      <c r="Z1580" t="s">
        <v>279</v>
      </c>
      <c r="AA1580" s="26" t="s">
        <v>84</v>
      </c>
      <c r="AB1580" s="26" t="s">
        <v>78</v>
      </c>
      <c r="AC1580" t="s">
        <v>635</v>
      </c>
      <c r="AD1580" s="26" t="s">
        <v>86</v>
      </c>
      <c r="AE1580" s="72" t="str">
        <f>VLOOKUP(AD1580,cs_lookup!$A$2:$B$54,2,FALSE)</f>
        <v>1</v>
      </c>
    </row>
    <row r="1581" spans="1:31" x14ac:dyDescent="0.25">
      <c r="A1581" s="21">
        <v>0.35755841969209673</v>
      </c>
      <c r="B1581" s="21">
        <v>0.33590017157907864</v>
      </c>
      <c r="C1581" s="21">
        <v>0.29028631844568054</v>
      </c>
      <c r="D1581" s="22">
        <f t="shared" si="148"/>
        <v>2.7967457761479291</v>
      </c>
      <c r="E1581" s="23">
        <f t="shared" si="148"/>
        <v>2.9770749901643825</v>
      </c>
      <c r="F1581" s="23">
        <f t="shared" si="148"/>
        <v>3.4448747200847625</v>
      </c>
      <c r="G1581" s="125">
        <v>3.4167441934432219E-2</v>
      </c>
      <c r="H1581" s="8">
        <f t="shared" si="141"/>
        <v>1.0341674419344322</v>
      </c>
      <c r="I1581" s="5">
        <f t="shared" si="142"/>
        <v>2.7043452179431955</v>
      </c>
      <c r="J1581" s="5">
        <f t="shared" si="143"/>
        <v>2.8787166076275814</v>
      </c>
      <c r="K1581" s="5">
        <f t="shared" si="144"/>
        <v>3.3310608905276027</v>
      </c>
      <c r="L1581">
        <v>2.06</v>
      </c>
      <c r="M1581">
        <v>3.3</v>
      </c>
      <c r="N1581">
        <v>4.07</v>
      </c>
      <c r="O1581" s="5">
        <f t="shared" si="145"/>
        <v>2.1303849303849303</v>
      </c>
      <c r="P1581" s="5">
        <f t="shared" si="146"/>
        <v>3.4127525583836262</v>
      </c>
      <c r="Q1581" s="5">
        <f t="shared" si="147"/>
        <v>4.2090614886731395</v>
      </c>
      <c r="R1581" s="6">
        <f t="shared" si="149"/>
        <v>0.46939873904351842</v>
      </c>
      <c r="S1581" s="6">
        <f t="shared" si="149"/>
        <v>0.29301860679686298</v>
      </c>
      <c r="T1581" s="6">
        <f t="shared" si="149"/>
        <v>0.23758265415961863</v>
      </c>
      <c r="U1581">
        <f t="shared" si="150"/>
        <v>0.76173706904429317</v>
      </c>
      <c r="V1581">
        <f t="shared" si="150"/>
        <v>1.1463441699179997</v>
      </c>
      <c r="W1581">
        <f t="shared" si="150"/>
        <v>1.2218329636584211</v>
      </c>
      <c r="X1581" t="s">
        <v>392</v>
      </c>
      <c r="Y1581" t="s">
        <v>514</v>
      </c>
      <c r="Z1581" t="s">
        <v>279</v>
      </c>
      <c r="AA1581" s="26" t="s">
        <v>90</v>
      </c>
      <c r="AB1581" s="26" t="s">
        <v>75</v>
      </c>
      <c r="AC1581" t="s">
        <v>635</v>
      </c>
      <c r="AD1581" s="26" t="s">
        <v>74</v>
      </c>
      <c r="AE1581" s="72" t="str">
        <f>VLOOKUP(AD1581,cs_lookup!$A$2:$B$54,2,FALSE)</f>
        <v>X</v>
      </c>
    </row>
    <row r="1582" spans="1:31" x14ac:dyDescent="0.25">
      <c r="A1582" s="21">
        <v>0.50723304367862243</v>
      </c>
      <c r="B1582" s="21">
        <v>0.25382891612540848</v>
      </c>
      <c r="C1582" s="21">
        <v>0.22665293483093699</v>
      </c>
      <c r="D1582" s="22">
        <f t="shared" si="148"/>
        <v>1.9714803924201547</v>
      </c>
      <c r="E1582" s="23">
        <f t="shared" si="148"/>
        <v>3.9396614667256156</v>
      </c>
      <c r="F1582" s="23">
        <f t="shared" si="148"/>
        <v>4.4120319939643027</v>
      </c>
      <c r="G1582" s="125">
        <v>3.2840475548452153E-2</v>
      </c>
      <c r="H1582" s="8">
        <f t="shared" si="141"/>
        <v>1.0328404755484522</v>
      </c>
      <c r="I1582" s="5">
        <f t="shared" si="142"/>
        <v>1.908794667805086</v>
      </c>
      <c r="J1582" s="5">
        <f t="shared" si="143"/>
        <v>3.8143949235080106</v>
      </c>
      <c r="K1582" s="5">
        <f t="shared" si="144"/>
        <v>4.2717458295013611</v>
      </c>
      <c r="L1582">
        <v>2.4700000000000002</v>
      </c>
      <c r="M1582">
        <v>3.21</v>
      </c>
      <c r="N1582">
        <v>3.16</v>
      </c>
      <c r="O1582" s="5">
        <f t="shared" si="145"/>
        <v>2.5511159746046772</v>
      </c>
      <c r="P1582" s="5">
        <f t="shared" si="146"/>
        <v>3.3154179265105315</v>
      </c>
      <c r="Q1582" s="5">
        <f t="shared" si="147"/>
        <v>3.263775902733109</v>
      </c>
      <c r="R1582" s="6">
        <f t="shared" si="149"/>
        <v>0.39198531542846099</v>
      </c>
      <c r="S1582" s="6">
        <f t="shared" si="149"/>
        <v>0.30162109941068493</v>
      </c>
      <c r="T1582" s="6">
        <f t="shared" si="149"/>
        <v>0.30639358516085402</v>
      </c>
      <c r="U1582">
        <f t="shared" si="150"/>
        <v>1.2940103205758855</v>
      </c>
      <c r="V1582">
        <f t="shared" si="150"/>
        <v>0.84154893878891734</v>
      </c>
      <c r="W1582">
        <f t="shared" si="150"/>
        <v>0.73974438698494982</v>
      </c>
      <c r="X1582" t="s">
        <v>390</v>
      </c>
      <c r="Y1582" t="s">
        <v>388</v>
      </c>
      <c r="Z1582" t="s">
        <v>279</v>
      </c>
      <c r="AA1582" s="26" t="s">
        <v>84</v>
      </c>
      <c r="AB1582" s="26" t="s">
        <v>86</v>
      </c>
      <c r="AC1582" t="s">
        <v>635</v>
      </c>
      <c r="AD1582" s="26" t="s">
        <v>78</v>
      </c>
      <c r="AE1582" s="72" t="str">
        <f>VLOOKUP(AD1582,cs_lookup!$A$2:$B$54,2,FALSE)</f>
        <v>1</v>
      </c>
    </row>
    <row r="1583" spans="1:31" x14ac:dyDescent="0.25">
      <c r="A1583" s="21">
        <v>6.1526087038074689E-2</v>
      </c>
      <c r="B1583" s="21">
        <v>0.14681867264253232</v>
      </c>
      <c r="C1583" s="21">
        <v>0.65545427148030266</v>
      </c>
      <c r="D1583" s="22">
        <f t="shared" si="148"/>
        <v>16.253268298716314</v>
      </c>
      <c r="E1583" s="23">
        <f t="shared" si="148"/>
        <v>6.8111227407344588</v>
      </c>
      <c r="F1583" s="23">
        <f t="shared" si="148"/>
        <v>1.5256594449244525</v>
      </c>
      <c r="G1583" s="125">
        <v>3.9958760699757789E-2</v>
      </c>
      <c r="H1583" s="8">
        <f t="shared" si="141"/>
        <v>1.0399587606997578</v>
      </c>
      <c r="I1583" s="5">
        <f t="shared" si="142"/>
        <v>15.628762324940622</v>
      </c>
      <c r="J1583" s="5">
        <f t="shared" si="143"/>
        <v>6.5494161866105669</v>
      </c>
      <c r="K1583" s="5">
        <f t="shared" si="144"/>
        <v>1.467038408232535</v>
      </c>
      <c r="L1583">
        <v>3.2</v>
      </c>
      <c r="M1583">
        <v>3.61</v>
      </c>
      <c r="N1583">
        <v>2.2200000000000002</v>
      </c>
      <c r="O1583" s="5">
        <f t="shared" si="145"/>
        <v>3.3278680342392253</v>
      </c>
      <c r="P1583" s="5">
        <f t="shared" si="146"/>
        <v>3.7542511261261255</v>
      </c>
      <c r="Q1583" s="5">
        <f t="shared" si="147"/>
        <v>2.3087084487534626</v>
      </c>
      <c r="R1583" s="6">
        <f t="shared" si="149"/>
        <v>0.30049268471927471</v>
      </c>
      <c r="S1583" s="6">
        <f t="shared" si="149"/>
        <v>0.26636470667636541</v>
      </c>
      <c r="T1583" s="6">
        <f t="shared" si="149"/>
        <v>0.43314260860435994</v>
      </c>
      <c r="U1583">
        <f t="shared" si="150"/>
        <v>0.20475069832582907</v>
      </c>
      <c r="V1583">
        <f t="shared" si="150"/>
        <v>0.55119416710456992</v>
      </c>
      <c r="W1583">
        <f t="shared" si="150"/>
        <v>1.5132528143381205</v>
      </c>
      <c r="X1583" t="s">
        <v>409</v>
      </c>
      <c r="Y1583" t="s">
        <v>407</v>
      </c>
      <c r="Z1583" t="s">
        <v>281</v>
      </c>
      <c r="AA1583" s="26" t="s">
        <v>85</v>
      </c>
      <c r="AB1583" s="26" t="s">
        <v>79</v>
      </c>
      <c r="AC1583" t="s">
        <v>635</v>
      </c>
      <c r="AD1583" s="26" t="s">
        <v>86</v>
      </c>
      <c r="AE1583" s="72" t="str">
        <f>VLOOKUP(AD1583,cs_lookup!$A$2:$B$54,2,FALSE)</f>
        <v>1</v>
      </c>
    </row>
    <row r="1584" spans="1:31" x14ac:dyDescent="0.25">
      <c r="A1584" s="21">
        <v>0.62003315937722303</v>
      </c>
      <c r="B1584" s="21">
        <v>0.22254791851135758</v>
      </c>
      <c r="C1584" s="21">
        <v>0.15139100893326563</v>
      </c>
      <c r="D1584" s="22">
        <f t="shared" si="148"/>
        <v>1.6128169677318955</v>
      </c>
      <c r="E1584" s="23">
        <f t="shared" si="148"/>
        <v>4.4934143023627771</v>
      </c>
      <c r="F1584" s="23">
        <f t="shared" si="148"/>
        <v>6.6054120852104763</v>
      </c>
      <c r="G1584" s="125">
        <v>3.9441507534074161E-2</v>
      </c>
      <c r="H1584" s="8">
        <f t="shared" ref="H1584:H1647" si="151">(G1584/100%) + 1</f>
        <v>1.0394415075340742</v>
      </c>
      <c r="I1584" s="5">
        <f t="shared" ref="I1584:I1647" si="152">D1584/H1584</f>
        <v>1.5516187837813715</v>
      </c>
      <c r="J1584" s="5">
        <f t="shared" ref="J1584:J1647" si="153">E1584/H1584</f>
        <v>4.3229121309796046</v>
      </c>
      <c r="K1584" s="5">
        <f t="shared" ref="K1584:K1647" si="154">F1584/H1584</f>
        <v>6.3547703620965343</v>
      </c>
      <c r="L1584">
        <v>2.08</v>
      </c>
      <c r="M1584">
        <v>3.72</v>
      </c>
      <c r="N1584">
        <v>3.45</v>
      </c>
      <c r="O1584" s="5">
        <f t="shared" ref="O1584:O1647" si="155">(L1584*H1584)</f>
        <v>2.1620383356708741</v>
      </c>
      <c r="P1584" s="5">
        <f t="shared" ref="P1584:P1647" si="156">(M1584*H1584)</f>
        <v>3.8667224080267562</v>
      </c>
      <c r="Q1584" s="5">
        <f t="shared" ref="Q1584:Q1647" si="157">(N1584*H1584)</f>
        <v>3.5860732009925562</v>
      </c>
      <c r="R1584" s="6">
        <f t="shared" si="149"/>
        <v>0.46252648877740782</v>
      </c>
      <c r="S1584" s="6">
        <f t="shared" si="149"/>
        <v>0.25861696146693763</v>
      </c>
      <c r="T1584" s="6">
        <f t="shared" si="149"/>
        <v>0.27885654975565449</v>
      </c>
      <c r="U1584">
        <f t="shared" si="150"/>
        <v>1.3405354599606853</v>
      </c>
      <c r="V1584">
        <f t="shared" si="150"/>
        <v>0.86053102336757881</v>
      </c>
      <c r="W1584">
        <f t="shared" si="150"/>
        <v>0.54289924000680856</v>
      </c>
      <c r="X1584" t="s">
        <v>408</v>
      </c>
      <c r="Y1584" t="s">
        <v>406</v>
      </c>
      <c r="Z1584" t="s">
        <v>281</v>
      </c>
      <c r="AA1584" s="26" t="s">
        <v>84</v>
      </c>
      <c r="AB1584" s="26" t="s">
        <v>86</v>
      </c>
      <c r="AC1584" t="s">
        <v>635</v>
      </c>
      <c r="AD1584" s="26" t="s">
        <v>75</v>
      </c>
      <c r="AE1584" s="72" t="str">
        <f>VLOOKUP(AD1584,cs_lookup!$A$2:$B$54,2,FALSE)</f>
        <v>X</v>
      </c>
    </row>
    <row r="1585" spans="1:31" x14ac:dyDescent="0.25">
      <c r="A1585" s="21">
        <v>0.58522810244691548</v>
      </c>
      <c r="B1585" s="21">
        <v>0.29987949467776037</v>
      </c>
      <c r="C1585" s="21">
        <v>0.11305800304361069</v>
      </c>
      <c r="D1585" s="22">
        <f t="shared" si="148"/>
        <v>1.7087354414780644</v>
      </c>
      <c r="E1585" s="23">
        <f t="shared" si="148"/>
        <v>3.3346728194088886</v>
      </c>
      <c r="F1585" s="23">
        <f t="shared" si="148"/>
        <v>8.8450173634701716</v>
      </c>
      <c r="G1585" s="125">
        <v>3.8102271366412532E-2</v>
      </c>
      <c r="H1585" s="8">
        <f t="shared" si="151"/>
        <v>1.0381022713664125</v>
      </c>
      <c r="I1585" s="5">
        <f t="shared" si="152"/>
        <v>1.6460184016637631</v>
      </c>
      <c r="J1585" s="5">
        <f t="shared" si="153"/>
        <v>3.2122777412090544</v>
      </c>
      <c r="K1585" s="5">
        <f t="shared" si="154"/>
        <v>8.5203718433520326</v>
      </c>
      <c r="L1585">
        <v>2.35</v>
      </c>
      <c r="M1585">
        <v>3.25</v>
      </c>
      <c r="N1585">
        <v>3.28</v>
      </c>
      <c r="O1585" s="5">
        <f t="shared" si="155"/>
        <v>2.4395403377110694</v>
      </c>
      <c r="P1585" s="5">
        <f t="shared" si="156"/>
        <v>3.3738323819408409</v>
      </c>
      <c r="Q1585" s="5">
        <f t="shared" si="157"/>
        <v>3.404975450081833</v>
      </c>
      <c r="R1585" s="6">
        <f t="shared" si="149"/>
        <v>0.40991328757378248</v>
      </c>
      <c r="S1585" s="6">
        <f t="shared" si="149"/>
        <v>0.29639883870719652</v>
      </c>
      <c r="T1585" s="6">
        <f t="shared" si="149"/>
        <v>0.293687873719021</v>
      </c>
      <c r="U1585">
        <f t="shared" si="150"/>
        <v>1.4276875626813565</v>
      </c>
      <c r="V1585">
        <f t="shared" si="150"/>
        <v>1.011743149823884</v>
      </c>
      <c r="W1585">
        <f t="shared" si="150"/>
        <v>0.3849597247987715</v>
      </c>
      <c r="X1585" t="s">
        <v>405</v>
      </c>
      <c r="Y1585" t="s">
        <v>404</v>
      </c>
      <c r="Z1585" t="s">
        <v>281</v>
      </c>
      <c r="AA1585" s="26" t="s">
        <v>84</v>
      </c>
      <c r="AB1585" s="26" t="s">
        <v>78</v>
      </c>
      <c r="AC1585" t="s">
        <v>635</v>
      </c>
      <c r="AD1585" s="26" t="s">
        <v>78</v>
      </c>
      <c r="AE1585" s="72" t="str">
        <f>VLOOKUP(AD1585,cs_lookup!$A$2:$B$54,2,FALSE)</f>
        <v>1</v>
      </c>
    </row>
    <row r="1586" spans="1:31" x14ac:dyDescent="0.25">
      <c r="A1586" s="21">
        <v>0.90284764257371053</v>
      </c>
      <c r="B1586" s="21">
        <v>7.0756235502405909E-2</v>
      </c>
      <c r="C1586" s="21">
        <v>4.4853359202265903E-3</v>
      </c>
      <c r="D1586" s="22">
        <f t="shared" si="148"/>
        <v>1.1076065914613691</v>
      </c>
      <c r="E1586" s="23">
        <f t="shared" si="148"/>
        <v>14.133030013531418</v>
      </c>
      <c r="F1586" s="23">
        <f t="shared" si="148"/>
        <v>222.94874180783364</v>
      </c>
      <c r="G1586" s="125">
        <v>4.5492145325349842E-2</v>
      </c>
      <c r="H1586" s="8">
        <f t="shared" si="151"/>
        <v>1.0454921453253498</v>
      </c>
      <c r="I1586" s="5">
        <f t="shared" si="152"/>
        <v>1.0594116812964574</v>
      </c>
      <c r="J1586" s="5">
        <f t="shared" si="153"/>
        <v>13.51806426927609</v>
      </c>
      <c r="K1586" s="5">
        <f t="shared" si="154"/>
        <v>213.2476487792776</v>
      </c>
      <c r="L1586">
        <v>1.32</v>
      </c>
      <c r="M1586">
        <v>5.23</v>
      </c>
      <c r="N1586">
        <v>10.34</v>
      </c>
      <c r="O1586" s="5">
        <f t="shared" si="155"/>
        <v>1.3800496318294619</v>
      </c>
      <c r="P1586" s="5">
        <f t="shared" si="156"/>
        <v>5.4679239200515797</v>
      </c>
      <c r="Q1586" s="5">
        <f t="shared" si="157"/>
        <v>10.810388782664118</v>
      </c>
      <c r="R1586" s="6">
        <f t="shared" si="149"/>
        <v>0.72461162043451333</v>
      </c>
      <c r="S1586" s="6">
        <f t="shared" si="149"/>
        <v>0.18288476844618695</v>
      </c>
      <c r="T1586" s="6">
        <f t="shared" si="149"/>
        <v>9.2503611119299584E-2</v>
      </c>
      <c r="U1586">
        <f t="shared" si="150"/>
        <v>1.2459745567319469</v>
      </c>
      <c r="V1586">
        <f t="shared" si="150"/>
        <v>0.38688971259640814</v>
      </c>
      <c r="W1586">
        <f t="shared" si="150"/>
        <v>4.8488225118497964E-2</v>
      </c>
      <c r="X1586" t="s">
        <v>329</v>
      </c>
      <c r="Y1586" t="s">
        <v>484</v>
      </c>
      <c r="Z1586" t="s">
        <v>281</v>
      </c>
      <c r="AA1586" s="26" t="s">
        <v>84</v>
      </c>
      <c r="AB1586" s="26" t="s">
        <v>100</v>
      </c>
      <c r="AC1586" t="s">
        <v>635</v>
      </c>
      <c r="AD1586" s="26" t="s">
        <v>92</v>
      </c>
      <c r="AE1586" s="72" t="str">
        <f>VLOOKUP(AD1586,cs_lookup!$A$2:$B$54,2,FALSE)</f>
        <v>1</v>
      </c>
    </row>
    <row r="1587" spans="1:31" x14ac:dyDescent="0.25">
      <c r="A1587" s="21">
        <v>0.44218823552433256</v>
      </c>
      <c r="B1587" s="21">
        <v>0.25846377724831288</v>
      </c>
      <c r="C1587" s="21">
        <v>0.28060653207978348</v>
      </c>
      <c r="D1587" s="22">
        <f t="shared" si="148"/>
        <v>2.2614803372464944</v>
      </c>
      <c r="E1587" s="23">
        <f t="shared" si="148"/>
        <v>3.8690141057532945</v>
      </c>
      <c r="F1587" s="23">
        <f t="shared" si="148"/>
        <v>3.5637089150714245</v>
      </c>
      <c r="G1587" s="125">
        <v>2.8494515311185742E-2</v>
      </c>
      <c r="H1587" s="8">
        <f t="shared" si="151"/>
        <v>1.0284945153111857</v>
      </c>
      <c r="I1587" s="5">
        <f t="shared" si="152"/>
        <v>2.1988258601089878</v>
      </c>
      <c r="J1587" s="5">
        <f t="shared" si="153"/>
        <v>3.7618227887026396</v>
      </c>
      <c r="K1587" s="5">
        <f t="shared" si="154"/>
        <v>3.4649761005222022</v>
      </c>
      <c r="L1587">
        <v>1.84</v>
      </c>
      <c r="M1587">
        <v>3.73</v>
      </c>
      <c r="N1587">
        <v>4.6100000000000003</v>
      </c>
      <c r="O1587" s="5">
        <f t="shared" si="155"/>
        <v>1.8924299081725819</v>
      </c>
      <c r="P1587" s="5">
        <f t="shared" si="156"/>
        <v>3.836284542110723</v>
      </c>
      <c r="Q1587" s="5">
        <f t="shared" si="157"/>
        <v>4.7413597155845668</v>
      </c>
      <c r="R1587" s="6">
        <f t="shared" si="149"/>
        <v>0.52842115614503593</v>
      </c>
      <c r="S1587" s="6">
        <f t="shared" si="149"/>
        <v>0.26066888131551375</v>
      </c>
      <c r="T1587" s="6">
        <f t="shared" si="149"/>
        <v>0.21090996253945035</v>
      </c>
      <c r="U1587">
        <f t="shared" si="150"/>
        <v>0.83681024194830866</v>
      </c>
      <c r="V1587">
        <f t="shared" si="150"/>
        <v>0.99154059335325184</v>
      </c>
      <c r="W1587">
        <f t="shared" si="150"/>
        <v>1.3304565071329737</v>
      </c>
      <c r="X1587" t="s">
        <v>330</v>
      </c>
      <c r="Y1587" t="s">
        <v>523</v>
      </c>
      <c r="Z1587" t="s">
        <v>283</v>
      </c>
      <c r="AA1587" s="26" t="s">
        <v>90</v>
      </c>
      <c r="AB1587" s="26" t="s">
        <v>75</v>
      </c>
      <c r="AC1587" t="s">
        <v>635</v>
      </c>
      <c r="AD1587" s="26" t="s">
        <v>86</v>
      </c>
      <c r="AE1587" s="72" t="str">
        <f>VLOOKUP(AD1587,cs_lookup!$A$2:$B$54,2,FALSE)</f>
        <v>1</v>
      </c>
    </row>
    <row r="1588" spans="1:31" x14ac:dyDescent="0.25">
      <c r="A1588" s="21">
        <v>0.36973101322574953</v>
      </c>
      <c r="B1588" s="21">
        <v>0.28779538176062147</v>
      </c>
      <c r="C1588" s="21">
        <v>0.3192880097831895</v>
      </c>
      <c r="D1588" s="22">
        <f t="shared" ref="D1588:F1647" si="158">(100%/A1588)</f>
        <v>2.7046689734664544</v>
      </c>
      <c r="E1588" s="23">
        <f t="shared" si="158"/>
        <v>3.4746909206200063</v>
      </c>
      <c r="F1588" s="23">
        <f t="shared" si="158"/>
        <v>3.1319685342366714</v>
      </c>
      <c r="G1588" s="125">
        <v>3.884709010492049E-2</v>
      </c>
      <c r="H1588" s="8">
        <f t="shared" si="151"/>
        <v>1.0388470901049205</v>
      </c>
      <c r="I1588" s="5">
        <f t="shared" si="152"/>
        <v>2.603529431066983</v>
      </c>
      <c r="J1588" s="5">
        <f t="shared" si="153"/>
        <v>3.344756849893157</v>
      </c>
      <c r="K1588" s="5">
        <f t="shared" si="154"/>
        <v>3.0148503702506901</v>
      </c>
      <c r="L1588">
        <v>3.39</v>
      </c>
      <c r="M1588">
        <v>3.56</v>
      </c>
      <c r="N1588">
        <v>2.16</v>
      </c>
      <c r="O1588" s="5">
        <f t="shared" si="155"/>
        <v>3.5216916354556806</v>
      </c>
      <c r="P1588" s="5">
        <f t="shared" si="156"/>
        <v>3.6982956407735168</v>
      </c>
      <c r="Q1588" s="5">
        <f t="shared" si="157"/>
        <v>2.2439097146266285</v>
      </c>
      <c r="R1588" s="6">
        <f t="shared" ref="R1588:T1647" si="159">(1/O1588)</f>
        <v>0.2839544467585412</v>
      </c>
      <c r="S1588" s="6">
        <f t="shared" si="159"/>
        <v>0.27039482430097045</v>
      </c>
      <c r="T1588" s="6">
        <f t="shared" si="159"/>
        <v>0.44565072894048829</v>
      </c>
      <c r="U1588">
        <f t="shared" ref="U1588:W1647" si="160">(L1588/I1588)</f>
        <v>1.3020786166456757</v>
      </c>
      <c r="V1588">
        <f t="shared" si="160"/>
        <v>1.0643524058000564</v>
      </c>
      <c r="W1588">
        <f t="shared" si="160"/>
        <v>0.71645346691630085</v>
      </c>
      <c r="X1588" t="s">
        <v>531</v>
      </c>
      <c r="Y1588" t="s">
        <v>538</v>
      </c>
      <c r="Z1588" t="s">
        <v>277</v>
      </c>
      <c r="AA1588" s="26" t="s">
        <v>90</v>
      </c>
      <c r="AB1588" s="26" t="s">
        <v>75</v>
      </c>
      <c r="AC1588" t="s">
        <v>635</v>
      </c>
      <c r="AD1588" s="26" t="s">
        <v>78</v>
      </c>
      <c r="AE1588" s="72" t="str">
        <f>VLOOKUP(AD1588,cs_lookup!$A$2:$B$54,2,FALSE)</f>
        <v>1</v>
      </c>
    </row>
    <row r="1589" spans="1:31" x14ac:dyDescent="0.25">
      <c r="A1589" s="21">
        <v>0.35390986387852635</v>
      </c>
      <c r="B1589" s="21">
        <v>0.25913750474839092</v>
      </c>
      <c r="C1589" s="21">
        <v>0.3568342712028329</v>
      </c>
      <c r="D1589" s="22">
        <f t="shared" si="158"/>
        <v>2.8255782109063601</v>
      </c>
      <c r="E1589" s="23">
        <f t="shared" si="158"/>
        <v>3.8589551171720515</v>
      </c>
      <c r="F1589" s="23">
        <f t="shared" si="158"/>
        <v>2.8024214059629289</v>
      </c>
      <c r="G1589" s="125">
        <v>2.8021165954936533E-2</v>
      </c>
      <c r="H1589" s="8">
        <f t="shared" si="151"/>
        <v>1.0280211659549365</v>
      </c>
      <c r="I1589" s="5">
        <f t="shared" si="152"/>
        <v>2.7485603453326366</v>
      </c>
      <c r="J1589" s="5">
        <f t="shared" si="153"/>
        <v>3.753770102182127</v>
      </c>
      <c r="K1589" s="5">
        <f t="shared" si="154"/>
        <v>2.726034734274891</v>
      </c>
      <c r="L1589">
        <v>1.92</v>
      </c>
      <c r="M1589">
        <v>3.74</v>
      </c>
      <c r="N1589">
        <v>4.17</v>
      </c>
      <c r="O1589" s="5">
        <f t="shared" si="155"/>
        <v>1.9738006386334781</v>
      </c>
      <c r="P1589" s="5">
        <f t="shared" si="156"/>
        <v>3.8447991606714629</v>
      </c>
      <c r="Q1589" s="5">
        <f t="shared" si="157"/>
        <v>4.2868482620320849</v>
      </c>
      <c r="R1589" s="6">
        <f t="shared" si="159"/>
        <v>0.50663678004093171</v>
      </c>
      <c r="S1589" s="6">
        <f t="shared" si="159"/>
        <v>0.26009160900497025</v>
      </c>
      <c r="T1589" s="6">
        <f t="shared" si="159"/>
        <v>0.23327161095409807</v>
      </c>
      <c r="U1589">
        <f t="shared" si="160"/>
        <v>0.69854751534212267</v>
      </c>
      <c r="V1589">
        <f t="shared" si="160"/>
        <v>0.9963316607551107</v>
      </c>
      <c r="W1589">
        <f t="shared" si="160"/>
        <v>1.5296943753393499</v>
      </c>
      <c r="X1589" t="s">
        <v>535</v>
      </c>
      <c r="Y1589" t="s">
        <v>558</v>
      </c>
      <c r="Z1589" t="s">
        <v>272</v>
      </c>
      <c r="AA1589" s="26" t="s">
        <v>90</v>
      </c>
      <c r="AB1589" s="26" t="s">
        <v>75</v>
      </c>
      <c r="AC1589" t="s">
        <v>635</v>
      </c>
      <c r="AD1589" s="26" t="s">
        <v>73</v>
      </c>
      <c r="AE1589" s="72" t="str">
        <f>VLOOKUP(AD1589,cs_lookup!$A$2:$B$54,2,FALSE)</f>
        <v>X</v>
      </c>
    </row>
    <row r="1590" spans="1:31" x14ac:dyDescent="0.25">
      <c r="A1590" s="21">
        <v>0.38110045776126217</v>
      </c>
      <c r="B1590" s="21">
        <v>0.30524541907342839</v>
      </c>
      <c r="C1590" s="21">
        <v>0.29496976117086482</v>
      </c>
      <c r="D1590" s="22">
        <f t="shared" si="158"/>
        <v>2.6239800546931993</v>
      </c>
      <c r="E1590" s="23">
        <f t="shared" si="158"/>
        <v>3.2760524401496252</v>
      </c>
      <c r="F1590" s="23">
        <f t="shared" si="158"/>
        <v>3.390178016995911</v>
      </c>
      <c r="G1590" s="125">
        <v>2.6661362171836789E-2</v>
      </c>
      <c r="H1590" s="8">
        <f t="shared" si="151"/>
        <v>1.0266613621718368</v>
      </c>
      <c r="I1590" s="5">
        <f t="shared" si="152"/>
        <v>2.5558379338853627</v>
      </c>
      <c r="J1590" s="5">
        <f t="shared" si="153"/>
        <v>3.190976655846232</v>
      </c>
      <c r="K1590" s="5">
        <f t="shared" si="154"/>
        <v>3.3021385063368949</v>
      </c>
      <c r="L1590">
        <v>2.4900000000000002</v>
      </c>
      <c r="M1590">
        <v>3.17</v>
      </c>
      <c r="N1590">
        <v>3.23</v>
      </c>
      <c r="O1590" s="5">
        <f t="shared" si="155"/>
        <v>2.5563867918078738</v>
      </c>
      <c r="P1590" s="5">
        <f t="shared" si="156"/>
        <v>3.2545165180847224</v>
      </c>
      <c r="Q1590" s="5">
        <f t="shared" si="157"/>
        <v>3.316116199815033</v>
      </c>
      <c r="R1590" s="6">
        <f t="shared" si="159"/>
        <v>0.39117711107120889</v>
      </c>
      <c r="S1590" s="6">
        <f t="shared" si="159"/>
        <v>0.30726530175624928</v>
      </c>
      <c r="T1590" s="6">
        <f t="shared" si="159"/>
        <v>0.30155758717254183</v>
      </c>
      <c r="U1590">
        <f t="shared" si="160"/>
        <v>0.97424017657282502</v>
      </c>
      <c r="V1590">
        <f t="shared" si="160"/>
        <v>0.9934262584441661</v>
      </c>
      <c r="W1590">
        <f t="shared" si="160"/>
        <v>0.97815400347427606</v>
      </c>
      <c r="X1590" t="s">
        <v>557</v>
      </c>
      <c r="Y1590" t="s">
        <v>554</v>
      </c>
      <c r="Z1590" t="s">
        <v>272</v>
      </c>
      <c r="AA1590" s="26" t="s">
        <v>90</v>
      </c>
      <c r="AB1590" s="26" t="s">
        <v>75</v>
      </c>
      <c r="AC1590" t="s">
        <v>635</v>
      </c>
      <c r="AD1590" s="26" t="s">
        <v>74</v>
      </c>
      <c r="AE1590" s="72" t="str">
        <f>VLOOKUP(AD1590,cs_lookup!$A$2:$B$54,2,FALSE)</f>
        <v>X</v>
      </c>
    </row>
    <row r="1591" spans="1:31" x14ac:dyDescent="0.25">
      <c r="A1591" s="21">
        <v>0.66752852357266357</v>
      </c>
      <c r="B1591" s="21">
        <v>0.20103783891149676</v>
      </c>
      <c r="C1591" s="21">
        <v>0.12624681744532584</v>
      </c>
      <c r="D1591" s="22">
        <f t="shared" si="158"/>
        <v>1.4980633256657314</v>
      </c>
      <c r="E1591" s="23">
        <f t="shared" si="158"/>
        <v>4.9741879708537446</v>
      </c>
      <c r="F1591" s="23">
        <f t="shared" si="158"/>
        <v>7.9209917543709452</v>
      </c>
      <c r="G1591" s="125">
        <v>3.3548344835292676E-2</v>
      </c>
      <c r="H1591" s="8">
        <f t="shared" si="151"/>
        <v>1.0335483448352927</v>
      </c>
      <c r="I1591" s="5">
        <f t="shared" si="152"/>
        <v>1.449437109692691</v>
      </c>
      <c r="J1591" s="5">
        <f t="shared" si="153"/>
        <v>4.8127288826982122</v>
      </c>
      <c r="K1591" s="5">
        <f t="shared" si="154"/>
        <v>7.6638812242820071</v>
      </c>
      <c r="L1591">
        <v>1.45</v>
      </c>
      <c r="M1591">
        <v>4.71</v>
      </c>
      <c r="N1591">
        <v>7.6</v>
      </c>
      <c r="O1591" s="5">
        <f t="shared" si="155"/>
        <v>1.4986451000111742</v>
      </c>
      <c r="P1591" s="5">
        <f t="shared" si="156"/>
        <v>4.8680127041742285</v>
      </c>
      <c r="Q1591" s="5">
        <f t="shared" si="157"/>
        <v>7.8549674207482241</v>
      </c>
      <c r="R1591" s="6">
        <f t="shared" si="159"/>
        <v>0.66726938885833864</v>
      </c>
      <c r="S1591" s="6">
        <f t="shared" si="159"/>
        <v>0.20542263563579424</v>
      </c>
      <c r="T1591" s="6">
        <f t="shared" si="159"/>
        <v>0.12730797550586723</v>
      </c>
      <c r="U1591">
        <f t="shared" si="160"/>
        <v>1.0003883509698661</v>
      </c>
      <c r="V1591">
        <f t="shared" si="160"/>
        <v>0.97865475384089817</v>
      </c>
      <c r="W1591">
        <f t="shared" si="160"/>
        <v>0.9916646380061831</v>
      </c>
      <c r="X1591" t="s">
        <v>560</v>
      </c>
      <c r="Y1591" t="s">
        <v>553</v>
      </c>
      <c r="Z1591" t="s">
        <v>272</v>
      </c>
      <c r="AA1591" s="26" t="s">
        <v>84</v>
      </c>
      <c r="AB1591" s="26" t="s">
        <v>86</v>
      </c>
      <c r="AC1591" t="s">
        <v>635</v>
      </c>
      <c r="AD1591" s="26" t="s">
        <v>78</v>
      </c>
      <c r="AE1591" s="72" t="str">
        <f>VLOOKUP(AD1591,cs_lookup!$A$2:$B$54,2,FALSE)</f>
        <v>1</v>
      </c>
    </row>
    <row r="1592" spans="1:31" x14ac:dyDescent="0.25">
      <c r="A1592" s="21">
        <v>0.17217018475734802</v>
      </c>
      <c r="B1592" s="21">
        <v>0.18224799240623288</v>
      </c>
      <c r="C1592" s="21">
        <v>0.56954135453662325</v>
      </c>
      <c r="D1592" s="22">
        <f t="shared" si="158"/>
        <v>5.808206580072925</v>
      </c>
      <c r="E1592" s="23">
        <f t="shared" si="158"/>
        <v>5.4870288928669702</v>
      </c>
      <c r="F1592" s="23">
        <f t="shared" si="158"/>
        <v>1.7557987528642172</v>
      </c>
      <c r="G1592" s="125">
        <v>2.9358722488189493E-2</v>
      </c>
      <c r="H1592" s="8">
        <f t="shared" si="151"/>
        <v>1.0293587224881895</v>
      </c>
      <c r="I1592" s="5">
        <f t="shared" si="152"/>
        <v>5.6425485626946408</v>
      </c>
      <c r="J1592" s="5">
        <f t="shared" si="153"/>
        <v>5.3305313036096864</v>
      </c>
      <c r="K1592" s="5">
        <f t="shared" si="154"/>
        <v>1.7057209644273088</v>
      </c>
      <c r="L1592">
        <v>4.13</v>
      </c>
      <c r="M1592">
        <v>4.26</v>
      </c>
      <c r="N1592">
        <v>1.81</v>
      </c>
      <c r="O1592" s="5">
        <f t="shared" si="155"/>
        <v>4.2512515238762223</v>
      </c>
      <c r="P1592" s="5">
        <f t="shared" si="156"/>
        <v>4.3850681577996866</v>
      </c>
      <c r="Q1592" s="5">
        <f t="shared" si="157"/>
        <v>1.863139287703623</v>
      </c>
      <c r="R1592" s="6">
        <f t="shared" si="159"/>
        <v>0.23522484952577358</v>
      </c>
      <c r="S1592" s="6">
        <f t="shared" si="159"/>
        <v>0.22804662641817955</v>
      </c>
      <c r="T1592" s="6">
        <f t="shared" si="159"/>
        <v>0.53672852405604687</v>
      </c>
      <c r="U1592">
        <f t="shared" si="160"/>
        <v>0.73193876031572658</v>
      </c>
      <c r="V1592">
        <f t="shared" si="160"/>
        <v>0.79916986832349102</v>
      </c>
      <c r="W1592">
        <f t="shared" si="160"/>
        <v>1.0611348736091208</v>
      </c>
      <c r="X1592" t="s">
        <v>337</v>
      </c>
      <c r="Y1592" t="s">
        <v>539</v>
      </c>
      <c r="Z1592" t="s">
        <v>272</v>
      </c>
      <c r="AA1592" s="26" t="s">
        <v>85</v>
      </c>
      <c r="AB1592" s="26" t="s">
        <v>79</v>
      </c>
      <c r="AC1592" t="s">
        <v>635</v>
      </c>
      <c r="AD1592" s="26" t="s">
        <v>86</v>
      </c>
      <c r="AE1592" s="72" t="str">
        <f>VLOOKUP(AD1592,cs_lookup!$A$2:$B$54,2,FALSE)</f>
        <v>1</v>
      </c>
    </row>
    <row r="1593" spans="1:31" x14ac:dyDescent="0.25">
      <c r="A1593" s="21">
        <v>0.41962164601610286</v>
      </c>
      <c r="B1593" s="21">
        <v>0.28042639031686895</v>
      </c>
      <c r="C1593" s="21">
        <v>0.28181066923136455</v>
      </c>
      <c r="D1593" s="22">
        <f t="shared" si="158"/>
        <v>2.3830991787340383</v>
      </c>
      <c r="E1593" s="23">
        <f t="shared" si="158"/>
        <v>3.5659981889366614</v>
      </c>
      <c r="F1593" s="23">
        <f t="shared" si="158"/>
        <v>3.5484816906595085</v>
      </c>
      <c r="G1593" s="125">
        <v>2.8411021190895225E-2</v>
      </c>
      <c r="H1593" s="8">
        <f t="shared" si="151"/>
        <v>1.0284110211908952</v>
      </c>
      <c r="I1593" s="5">
        <f t="shared" si="152"/>
        <v>2.3172633602996791</v>
      </c>
      <c r="J1593" s="5">
        <f t="shared" si="153"/>
        <v>3.4674834433486059</v>
      </c>
      <c r="K1593" s="5">
        <f t="shared" si="154"/>
        <v>3.4504508582087956</v>
      </c>
      <c r="L1593">
        <v>2.02</v>
      </c>
      <c r="M1593">
        <v>3.42</v>
      </c>
      <c r="N1593">
        <v>4.1500000000000004</v>
      </c>
      <c r="O1593" s="5">
        <f t="shared" si="155"/>
        <v>2.0773902628056082</v>
      </c>
      <c r="P1593" s="5">
        <f t="shared" si="156"/>
        <v>3.5171656924728616</v>
      </c>
      <c r="Q1593" s="5">
        <f t="shared" si="157"/>
        <v>4.2679057379422156</v>
      </c>
      <c r="R1593" s="6">
        <f t="shared" si="159"/>
        <v>0.48137320074344403</v>
      </c>
      <c r="S1593" s="6">
        <f t="shared" si="159"/>
        <v>0.28431984371396402</v>
      </c>
      <c r="T1593" s="6">
        <f t="shared" si="159"/>
        <v>0.23430695554259198</v>
      </c>
      <c r="U1593">
        <f t="shared" si="160"/>
        <v>0.87171792149631389</v>
      </c>
      <c r="V1593">
        <f t="shared" si="160"/>
        <v>0.98630607928649527</v>
      </c>
      <c r="W1593">
        <f t="shared" si="160"/>
        <v>1.2027413722258766</v>
      </c>
      <c r="X1593" t="s">
        <v>519</v>
      </c>
      <c r="Y1593" t="s">
        <v>489</v>
      </c>
      <c r="Z1593" t="s">
        <v>274</v>
      </c>
      <c r="AA1593" s="26" t="s">
        <v>90</v>
      </c>
      <c r="AB1593" s="26" t="s">
        <v>75</v>
      </c>
      <c r="AC1593" t="s">
        <v>635</v>
      </c>
      <c r="AD1593" s="26" t="s">
        <v>78</v>
      </c>
      <c r="AE1593" s="72" t="str">
        <f>VLOOKUP(AD1593,cs_lookup!$A$2:$B$54,2,FALSE)</f>
        <v>1</v>
      </c>
    </row>
    <row r="1594" spans="1:31" x14ac:dyDescent="0.25">
      <c r="A1594" s="21">
        <v>0.23979127146067106</v>
      </c>
      <c r="B1594" s="21">
        <v>0.32269175777161974</v>
      </c>
      <c r="C1594" s="21">
        <v>0.40277893489236788</v>
      </c>
      <c r="D1594" s="22">
        <f t="shared" si="158"/>
        <v>4.1702935803650103</v>
      </c>
      <c r="E1594" s="23">
        <f t="shared" si="158"/>
        <v>3.0989325754881381</v>
      </c>
      <c r="F1594" s="23">
        <f t="shared" si="158"/>
        <v>2.4827514881512456</v>
      </c>
      <c r="G1594" s="125">
        <v>2.6733500417710943E-2</v>
      </c>
      <c r="H1594" s="8">
        <f t="shared" si="151"/>
        <v>1.0267335004177109</v>
      </c>
      <c r="I1594" s="5">
        <f t="shared" si="152"/>
        <v>4.0617098581748721</v>
      </c>
      <c r="J1594" s="5">
        <f t="shared" si="153"/>
        <v>3.0182443391857618</v>
      </c>
      <c r="K1594" s="5">
        <f t="shared" si="154"/>
        <v>2.4181070230407169</v>
      </c>
      <c r="L1594">
        <v>3.15</v>
      </c>
      <c r="M1594">
        <v>3</v>
      </c>
      <c r="N1594">
        <v>2.66</v>
      </c>
      <c r="O1594" s="5">
        <f t="shared" si="155"/>
        <v>3.2342105263157892</v>
      </c>
      <c r="P1594" s="5">
        <f t="shared" si="156"/>
        <v>3.0802005012531328</v>
      </c>
      <c r="Q1594" s="5">
        <f t="shared" si="157"/>
        <v>2.7311111111111113</v>
      </c>
      <c r="R1594" s="6">
        <f t="shared" si="159"/>
        <v>0.30919446704637921</v>
      </c>
      <c r="S1594" s="6">
        <f t="shared" si="159"/>
        <v>0.32465419039869814</v>
      </c>
      <c r="T1594" s="6">
        <f t="shared" si="159"/>
        <v>0.36615134255492265</v>
      </c>
      <c r="U1594">
        <f t="shared" si="160"/>
        <v>0.77553545427674919</v>
      </c>
      <c r="V1594">
        <f t="shared" si="160"/>
        <v>0.99395531403839765</v>
      </c>
      <c r="W1594">
        <f t="shared" si="160"/>
        <v>1.1000340244060447</v>
      </c>
      <c r="X1594" t="s">
        <v>415</v>
      </c>
      <c r="Y1594" t="s">
        <v>516</v>
      </c>
      <c r="Z1594" t="s">
        <v>274</v>
      </c>
      <c r="AA1594" s="26" t="s">
        <v>90</v>
      </c>
      <c r="AB1594" s="26" t="s">
        <v>75</v>
      </c>
      <c r="AC1594" t="s">
        <v>635</v>
      </c>
      <c r="AD1594" s="26" t="s">
        <v>75</v>
      </c>
      <c r="AE1594" s="72" t="str">
        <f>VLOOKUP(AD1594,cs_lookup!$A$2:$B$54,2,FALSE)</f>
        <v>X</v>
      </c>
    </row>
    <row r="1595" spans="1:31" x14ac:dyDescent="0.25">
      <c r="A1595" s="21">
        <v>0.72654160835927772</v>
      </c>
      <c r="B1595" s="21">
        <v>0.19791543777790174</v>
      </c>
      <c r="C1595" s="21">
        <v>7.3564978454429844E-2</v>
      </c>
      <c r="D1595" s="22">
        <f t="shared" si="158"/>
        <v>1.3763836626759249</v>
      </c>
      <c r="E1595" s="23">
        <f t="shared" si="158"/>
        <v>5.0526629515489727</v>
      </c>
      <c r="F1595" s="23">
        <f t="shared" si="158"/>
        <v>13.593424765555454</v>
      </c>
      <c r="G1595" s="125">
        <v>2.7681076158453388E-2</v>
      </c>
      <c r="H1595" s="8">
        <f t="shared" si="151"/>
        <v>1.0276810761584534</v>
      </c>
      <c r="I1595" s="5">
        <f t="shared" si="152"/>
        <v>1.3393101173186406</v>
      </c>
      <c r="J1595" s="5">
        <f t="shared" si="153"/>
        <v>4.916567083667819</v>
      </c>
      <c r="K1595" s="5">
        <f t="shared" si="154"/>
        <v>13.227279436115206</v>
      </c>
      <c r="L1595">
        <v>2.2200000000000002</v>
      </c>
      <c r="M1595">
        <v>3.49</v>
      </c>
      <c r="N1595">
        <v>3.44</v>
      </c>
      <c r="O1595" s="5">
        <f t="shared" si="155"/>
        <v>2.2814519890717668</v>
      </c>
      <c r="P1595" s="5">
        <f t="shared" si="156"/>
        <v>3.5866069557930027</v>
      </c>
      <c r="Q1595" s="5">
        <f t="shared" si="157"/>
        <v>3.5352229019850796</v>
      </c>
      <c r="R1595" s="6">
        <f t="shared" si="159"/>
        <v>0.43831735438222424</v>
      </c>
      <c r="S1595" s="6">
        <f t="shared" si="159"/>
        <v>0.2788150506385495</v>
      </c>
      <c r="T1595" s="6">
        <f t="shared" si="159"/>
        <v>0.28286759497922614</v>
      </c>
      <c r="U1595">
        <f t="shared" si="160"/>
        <v>1.6575697975346744</v>
      </c>
      <c r="V1595">
        <f t="shared" si="160"/>
        <v>0.7098448857930395</v>
      </c>
      <c r="W1595">
        <f t="shared" si="160"/>
        <v>0.26006859661613929</v>
      </c>
      <c r="X1595" t="s">
        <v>417</v>
      </c>
      <c r="Y1595" t="s">
        <v>488</v>
      </c>
      <c r="Z1595" t="s">
        <v>274</v>
      </c>
      <c r="AA1595" s="26" t="s">
        <v>84</v>
      </c>
      <c r="AB1595" s="26" t="s">
        <v>94</v>
      </c>
      <c r="AC1595" t="s">
        <v>635</v>
      </c>
      <c r="AD1595" s="26" t="s">
        <v>89</v>
      </c>
      <c r="AE1595" s="72" t="str">
        <f>VLOOKUP(AD1595,cs_lookup!$A$2:$B$54,2,FALSE)</f>
        <v>1</v>
      </c>
    </row>
    <row r="1596" spans="1:31" x14ac:dyDescent="0.25">
      <c r="A1596" s="21">
        <v>0.78436390317543248</v>
      </c>
      <c r="B1596" s="21">
        <v>0.15269479560919352</v>
      </c>
      <c r="C1596" s="21">
        <v>5.7892813794823493E-2</v>
      </c>
      <c r="D1596" s="22">
        <f t="shared" si="158"/>
        <v>1.2749184351186771</v>
      </c>
      <c r="E1596" s="23">
        <f t="shared" si="158"/>
        <v>6.5490116805250924</v>
      </c>
      <c r="F1596" s="23">
        <f t="shared" si="158"/>
        <v>17.273301027379244</v>
      </c>
      <c r="G1596" s="125">
        <v>2.9018129349542621E-2</v>
      </c>
      <c r="H1596" s="8">
        <f t="shared" si="151"/>
        <v>1.0290181293495426</v>
      </c>
      <c r="I1596" s="5">
        <f t="shared" si="152"/>
        <v>1.2389659606139025</v>
      </c>
      <c r="J1596" s="5">
        <f t="shared" si="153"/>
        <v>6.3643307087940411</v>
      </c>
      <c r="K1596" s="5">
        <f t="shared" si="154"/>
        <v>16.786196991784731</v>
      </c>
      <c r="L1596">
        <v>1.84</v>
      </c>
      <c r="M1596">
        <v>4.0599999999999996</v>
      </c>
      <c r="N1596">
        <v>4.18</v>
      </c>
      <c r="O1596" s="5">
        <f t="shared" si="155"/>
        <v>1.8933933580031586</v>
      </c>
      <c r="P1596" s="5">
        <f t="shared" si="156"/>
        <v>4.1778136051591428</v>
      </c>
      <c r="Q1596" s="5">
        <f t="shared" si="157"/>
        <v>4.3012957806810874</v>
      </c>
      <c r="R1596" s="6">
        <f t="shared" si="159"/>
        <v>0.52815226998294551</v>
      </c>
      <c r="S1596" s="6">
        <f t="shared" si="159"/>
        <v>0.23935964945039898</v>
      </c>
      <c r="T1596" s="6">
        <f t="shared" si="159"/>
        <v>0.23248808056665549</v>
      </c>
      <c r="U1596">
        <f t="shared" si="160"/>
        <v>1.4851094045297966</v>
      </c>
      <c r="V1596">
        <f t="shared" si="160"/>
        <v>0.6379303945330832</v>
      </c>
      <c r="W1596">
        <f t="shared" si="160"/>
        <v>0.24901411570743021</v>
      </c>
      <c r="X1596" t="s">
        <v>549</v>
      </c>
      <c r="Y1596" t="s">
        <v>551</v>
      </c>
      <c r="Z1596" t="s">
        <v>271</v>
      </c>
      <c r="AA1596" s="26" t="s">
        <v>84</v>
      </c>
      <c r="AB1596" s="26" t="s">
        <v>94</v>
      </c>
      <c r="AC1596" t="s">
        <v>635</v>
      </c>
      <c r="AD1596" s="26" t="s">
        <v>102</v>
      </c>
      <c r="AE1596" s="72" t="str">
        <f>VLOOKUP(AD1596,cs_lookup!$A$2:$B$54,2,FALSE)</f>
        <v>2</v>
      </c>
    </row>
    <row r="1597" spans="1:31" x14ac:dyDescent="0.25">
      <c r="A1597" s="21">
        <v>0.70911647693174107</v>
      </c>
      <c r="B1597" s="21">
        <v>0.15415064859661054</v>
      </c>
      <c r="C1597" s="21">
        <v>0.1100352598014508</v>
      </c>
      <c r="D1597" s="22">
        <f t="shared" si="158"/>
        <v>1.4102055621762954</v>
      </c>
      <c r="E1597" s="23">
        <f t="shared" si="158"/>
        <v>6.4871605089178193</v>
      </c>
      <c r="F1597" s="23">
        <f t="shared" si="158"/>
        <v>9.0879959915068529</v>
      </c>
      <c r="G1597" s="125">
        <v>3.5901689971457262E-2</v>
      </c>
      <c r="H1597" s="8">
        <f t="shared" si="151"/>
        <v>1.0359016899714573</v>
      </c>
      <c r="I1597" s="5">
        <f t="shared" si="152"/>
        <v>1.3613314620764365</v>
      </c>
      <c r="J1597" s="5">
        <f t="shared" si="153"/>
        <v>6.2623321997829384</v>
      </c>
      <c r="K1597" s="5">
        <f t="shared" si="154"/>
        <v>8.7730294095352424</v>
      </c>
      <c r="L1597">
        <v>1.48</v>
      </c>
      <c r="M1597">
        <v>4.7300000000000004</v>
      </c>
      <c r="N1597">
        <v>6.72</v>
      </c>
      <c r="O1597" s="5">
        <f t="shared" si="155"/>
        <v>1.5331345011577566</v>
      </c>
      <c r="P1597" s="5">
        <f t="shared" si="156"/>
        <v>4.8998149935649931</v>
      </c>
      <c r="Q1597" s="5">
        <f t="shared" si="157"/>
        <v>6.9612593566081928</v>
      </c>
      <c r="R1597" s="6">
        <f t="shared" si="159"/>
        <v>0.65225849346214793</v>
      </c>
      <c r="S1597" s="6">
        <f t="shared" si="159"/>
        <v>0.20408933833487924</v>
      </c>
      <c r="T1597" s="6">
        <f t="shared" si="159"/>
        <v>0.14365216820297305</v>
      </c>
      <c r="U1597">
        <f t="shared" si="160"/>
        <v>1.0871709361234909</v>
      </c>
      <c r="V1597">
        <f t="shared" si="160"/>
        <v>0.75530965926144078</v>
      </c>
      <c r="W1597">
        <f t="shared" si="160"/>
        <v>0.76598398184966265</v>
      </c>
      <c r="X1597" t="s">
        <v>569</v>
      </c>
      <c r="Y1597" t="s">
        <v>546</v>
      </c>
      <c r="Z1597" t="s">
        <v>271</v>
      </c>
      <c r="AA1597" s="26" t="s">
        <v>84</v>
      </c>
      <c r="AB1597" s="26" t="s">
        <v>89</v>
      </c>
      <c r="AC1597" t="s">
        <v>635</v>
      </c>
      <c r="AD1597" s="26" t="s">
        <v>99</v>
      </c>
      <c r="AE1597" s="72" t="str">
        <f>VLOOKUP(AD1597,cs_lookup!$A$2:$B$54,2,FALSE)</f>
        <v>1</v>
      </c>
    </row>
    <row r="1598" spans="1:31" x14ac:dyDescent="0.25">
      <c r="A1598" s="21">
        <v>0.35134236733165231</v>
      </c>
      <c r="B1598" s="21">
        <v>0.28788821172313367</v>
      </c>
      <c r="C1598" s="21">
        <v>0.33511771300133342</v>
      </c>
      <c r="D1598" s="22">
        <f t="shared" si="158"/>
        <v>2.846226623890316</v>
      </c>
      <c r="E1598" s="23">
        <f t="shared" si="158"/>
        <v>3.4735705016005127</v>
      </c>
      <c r="F1598" s="23">
        <f t="shared" si="158"/>
        <v>2.9840260935297711</v>
      </c>
      <c r="G1598" s="125">
        <v>2.9778048375491251E-2</v>
      </c>
      <c r="H1598" s="8">
        <f t="shared" si="151"/>
        <v>1.0297780483754913</v>
      </c>
      <c r="I1598" s="5">
        <f t="shared" si="152"/>
        <v>2.7639224086980025</v>
      </c>
      <c r="J1598" s="5">
        <f t="shared" si="153"/>
        <v>3.3731254099659478</v>
      </c>
      <c r="K1598" s="5">
        <f t="shared" si="154"/>
        <v>2.8977371368880611</v>
      </c>
      <c r="L1598">
        <v>4.2</v>
      </c>
      <c r="M1598">
        <v>4.3499999999999996</v>
      </c>
      <c r="N1598">
        <v>1.78</v>
      </c>
      <c r="O1598" s="5">
        <f t="shared" si="155"/>
        <v>4.3250678031770633</v>
      </c>
      <c r="P1598" s="5">
        <f t="shared" si="156"/>
        <v>4.4795345104333864</v>
      </c>
      <c r="Q1598" s="5">
        <f t="shared" si="157"/>
        <v>1.8330049261083745</v>
      </c>
      <c r="R1598" s="6">
        <f t="shared" si="159"/>
        <v>0.23121024814118069</v>
      </c>
      <c r="S1598" s="6">
        <f t="shared" si="159"/>
        <v>0.22323748096389862</v>
      </c>
      <c r="T1598" s="6">
        <f t="shared" si="159"/>
        <v>0.54555227089492064</v>
      </c>
      <c r="U1598">
        <f t="shared" si="160"/>
        <v>1.5195795608381384</v>
      </c>
      <c r="V1598">
        <f t="shared" si="160"/>
        <v>1.2896051795607308</v>
      </c>
      <c r="W1598">
        <f t="shared" si="160"/>
        <v>0.61427241875761662</v>
      </c>
      <c r="X1598" t="s">
        <v>566</v>
      </c>
      <c r="Y1598" t="s">
        <v>568</v>
      </c>
      <c r="Z1598" t="s">
        <v>271</v>
      </c>
      <c r="AA1598" s="26" t="s">
        <v>90</v>
      </c>
      <c r="AB1598" s="26" t="s">
        <v>75</v>
      </c>
      <c r="AC1598" t="s">
        <v>635</v>
      </c>
      <c r="AD1598" s="26" t="s">
        <v>75</v>
      </c>
      <c r="AE1598" s="72" t="str">
        <f>VLOOKUP(AD1598,cs_lookup!$A$2:$B$54,2,FALSE)</f>
        <v>X</v>
      </c>
    </row>
    <row r="1599" spans="1:31" x14ac:dyDescent="0.25">
      <c r="A1599" s="21">
        <v>0.39333678222270069</v>
      </c>
      <c r="B1599" s="21">
        <v>0.25558054955695475</v>
      </c>
      <c r="C1599" s="21">
        <v>0.32590389852964496</v>
      </c>
      <c r="D1599" s="22">
        <f t="shared" si="158"/>
        <v>2.5423505891036062</v>
      </c>
      <c r="E1599" s="23">
        <f t="shared" si="158"/>
        <v>3.9126608098053071</v>
      </c>
      <c r="F1599" s="23">
        <f t="shared" si="158"/>
        <v>3.0683891923711912</v>
      </c>
      <c r="G1599" s="125">
        <v>3.0032273204809057E-2</v>
      </c>
      <c r="H1599" s="8">
        <f t="shared" si="151"/>
        <v>1.0300322732048091</v>
      </c>
      <c r="I1599" s="5">
        <f t="shared" si="152"/>
        <v>2.4682242054352521</v>
      </c>
      <c r="J1599" s="5">
        <f t="shared" si="153"/>
        <v>3.7985807936207485</v>
      </c>
      <c r="K1599" s="5">
        <f t="shared" si="154"/>
        <v>2.978925294082587</v>
      </c>
      <c r="L1599">
        <v>1.51</v>
      </c>
      <c r="M1599">
        <v>4.45</v>
      </c>
      <c r="N1599">
        <v>6.99</v>
      </c>
      <c r="O1599" s="5">
        <f t="shared" si="155"/>
        <v>1.5553487325392616</v>
      </c>
      <c r="P1599" s="5">
        <f t="shared" si="156"/>
        <v>4.5836436157614004</v>
      </c>
      <c r="Q1599" s="5">
        <f t="shared" si="157"/>
        <v>7.1999255897016159</v>
      </c>
      <c r="R1599" s="6">
        <f t="shared" si="159"/>
        <v>0.64294262700005578</v>
      </c>
      <c r="S1599" s="6">
        <f t="shared" si="159"/>
        <v>0.21816704871237846</v>
      </c>
      <c r="T1599" s="6">
        <f t="shared" si="159"/>
        <v>0.13889032428756568</v>
      </c>
      <c r="U1599">
        <f t="shared" si="160"/>
        <v>0.61177586569114906</v>
      </c>
      <c r="V1599">
        <f t="shared" si="160"/>
        <v>1.1714901542895257</v>
      </c>
      <c r="W1599">
        <f t="shared" si="160"/>
        <v>2.3464838188071093</v>
      </c>
      <c r="X1599" t="s">
        <v>543</v>
      </c>
      <c r="Y1599" t="s">
        <v>542</v>
      </c>
      <c r="Z1599" t="s">
        <v>271</v>
      </c>
      <c r="AA1599" s="26" t="s">
        <v>90</v>
      </c>
      <c r="AB1599" s="26" t="s">
        <v>75</v>
      </c>
      <c r="AC1599" t="s">
        <v>635</v>
      </c>
      <c r="AD1599" s="26" t="s">
        <v>78</v>
      </c>
      <c r="AE1599" s="72" t="str">
        <f>VLOOKUP(AD1599,cs_lookup!$A$2:$B$54,2,FALSE)</f>
        <v>1</v>
      </c>
    </row>
    <row r="1600" spans="1:31" x14ac:dyDescent="0.25">
      <c r="A1600" s="21">
        <v>0.62263858215059376</v>
      </c>
      <c r="B1600" s="21">
        <v>0.203732765514654</v>
      </c>
      <c r="C1600" s="21">
        <v>0.16493229193458056</v>
      </c>
      <c r="D1600" s="22">
        <f t="shared" si="158"/>
        <v>1.6060681568206068</v>
      </c>
      <c r="E1600" s="23">
        <f t="shared" si="158"/>
        <v>4.9083906433698923</v>
      </c>
      <c r="F1600" s="23">
        <f t="shared" si="158"/>
        <v>6.0630940628451597</v>
      </c>
      <c r="G1600" s="125">
        <v>3.2852617944802542E-2</v>
      </c>
      <c r="H1600" s="8">
        <f t="shared" si="151"/>
        <v>1.0328526179448025</v>
      </c>
      <c r="I1600" s="5">
        <f t="shared" si="152"/>
        <v>1.554982897769484</v>
      </c>
      <c r="J1600" s="5">
        <f t="shared" si="153"/>
        <v>4.7522662556994222</v>
      </c>
      <c r="K1600" s="5">
        <f t="shared" si="154"/>
        <v>5.8702412691848185</v>
      </c>
      <c r="L1600">
        <v>1.7</v>
      </c>
      <c r="M1600">
        <v>4.24</v>
      </c>
      <c r="N1600">
        <v>4.79</v>
      </c>
      <c r="O1600" s="5">
        <f t="shared" si="155"/>
        <v>1.7558494505061644</v>
      </c>
      <c r="P1600" s="5">
        <f t="shared" si="156"/>
        <v>4.3792951000859626</v>
      </c>
      <c r="Q1600" s="5">
        <f t="shared" si="157"/>
        <v>4.9473640399556045</v>
      </c>
      <c r="R1600" s="6">
        <f t="shared" si="159"/>
        <v>0.56952490984447823</v>
      </c>
      <c r="S1600" s="6">
        <f t="shared" si="159"/>
        <v>0.22834725158858801</v>
      </c>
      <c r="T1600" s="6">
        <f t="shared" si="159"/>
        <v>0.20212783856693384</v>
      </c>
      <c r="U1600">
        <f t="shared" si="160"/>
        <v>1.0932596123330571</v>
      </c>
      <c r="V1600">
        <f t="shared" si="160"/>
        <v>0.89220590174528669</v>
      </c>
      <c r="W1600">
        <f t="shared" si="160"/>
        <v>0.81598009014460349</v>
      </c>
      <c r="X1600" t="s">
        <v>571</v>
      </c>
      <c r="Y1600" t="s">
        <v>545</v>
      </c>
      <c r="Z1600" t="s">
        <v>271</v>
      </c>
      <c r="AA1600" s="26" t="s">
        <v>84</v>
      </c>
      <c r="AB1600" s="26" t="s">
        <v>86</v>
      </c>
      <c r="AC1600" t="s">
        <v>635</v>
      </c>
      <c r="AD1600" s="26" t="s">
        <v>86</v>
      </c>
      <c r="AE1600" s="72" t="str">
        <f>VLOOKUP(AD1600,cs_lookup!$A$2:$B$54,2,FALSE)</f>
        <v>1</v>
      </c>
    </row>
    <row r="1601" spans="1:31" x14ac:dyDescent="0.25">
      <c r="A1601" s="21">
        <v>0.54590131732719382</v>
      </c>
      <c r="B1601" s="21">
        <v>0.2111617628846022</v>
      </c>
      <c r="C1601" s="21">
        <v>0.2284121744323547</v>
      </c>
      <c r="D1601" s="22">
        <f t="shared" si="158"/>
        <v>1.8318329123954753</v>
      </c>
      <c r="E1601" s="23">
        <f t="shared" si="158"/>
        <v>4.7357058699424197</v>
      </c>
      <c r="F1601" s="23">
        <f t="shared" si="158"/>
        <v>4.3780503490463225</v>
      </c>
      <c r="G1601" s="125">
        <v>2.810213864980593E-2</v>
      </c>
      <c r="H1601" s="8">
        <f t="shared" si="151"/>
        <v>1.0281021386498059</v>
      </c>
      <c r="I1601" s="5">
        <f t="shared" si="152"/>
        <v>1.781761600847557</v>
      </c>
      <c r="J1601" s="5">
        <f t="shared" si="153"/>
        <v>4.6062601096830367</v>
      </c>
      <c r="K1601" s="5">
        <f t="shared" si="154"/>
        <v>4.2583807429833413</v>
      </c>
      <c r="L1601">
        <v>2.3199999999999998</v>
      </c>
      <c r="M1601">
        <v>3.7</v>
      </c>
      <c r="N1601">
        <v>3.06</v>
      </c>
      <c r="O1601" s="5">
        <f t="shared" si="155"/>
        <v>2.3851969616675497</v>
      </c>
      <c r="P1601" s="5">
        <f t="shared" si="156"/>
        <v>3.8039779130042821</v>
      </c>
      <c r="Q1601" s="5">
        <f t="shared" si="157"/>
        <v>3.145992544268406</v>
      </c>
      <c r="R1601" s="6">
        <f t="shared" si="159"/>
        <v>0.4192525883903841</v>
      </c>
      <c r="S1601" s="6">
        <f t="shared" si="159"/>
        <v>0.26288270407180842</v>
      </c>
      <c r="T1601" s="6">
        <f t="shared" si="159"/>
        <v>0.31786470753780754</v>
      </c>
      <c r="U1601">
        <f t="shared" si="160"/>
        <v>1.3020821634591355</v>
      </c>
      <c r="V1601">
        <f t="shared" si="160"/>
        <v>0.80325468208407413</v>
      </c>
      <c r="W1601">
        <f t="shared" si="160"/>
        <v>0.71858299778432255</v>
      </c>
      <c r="X1601" t="s">
        <v>570</v>
      </c>
      <c r="Y1601" t="s">
        <v>572</v>
      </c>
      <c r="Z1601" t="s">
        <v>271</v>
      </c>
      <c r="AA1601" s="26" t="s">
        <v>84</v>
      </c>
      <c r="AB1601" s="26" t="s">
        <v>86</v>
      </c>
      <c r="AC1601" t="s">
        <v>635</v>
      </c>
      <c r="AD1601" s="26" t="s">
        <v>93</v>
      </c>
      <c r="AE1601" s="72" t="str">
        <f>VLOOKUP(AD1601,cs_lookup!$A$2:$B$54,2,FALSE)</f>
        <v>X</v>
      </c>
    </row>
    <row r="1602" spans="1:31" x14ac:dyDescent="0.25">
      <c r="A1602" s="21">
        <v>0.4500400261121062</v>
      </c>
      <c r="B1602" s="21">
        <v>0.23779511580915322</v>
      </c>
      <c r="C1602" s="21">
        <v>0.29172612666422765</v>
      </c>
      <c r="D1602" s="22">
        <f t="shared" si="158"/>
        <v>2.2220245799890193</v>
      </c>
      <c r="E1602" s="23">
        <f t="shared" si="158"/>
        <v>4.2053008389060782</v>
      </c>
      <c r="F1602" s="23">
        <f t="shared" si="158"/>
        <v>3.427872612695348</v>
      </c>
      <c r="G1602" s="125">
        <v>3.7303810413054084E-2</v>
      </c>
      <c r="H1602" s="8">
        <f t="shared" si="151"/>
        <v>1.0373038104130541</v>
      </c>
      <c r="I1602" s="5">
        <f t="shared" si="152"/>
        <v>2.1421155091527231</v>
      </c>
      <c r="J1602" s="5">
        <f t="shared" si="153"/>
        <v>4.0540686312831804</v>
      </c>
      <c r="K1602" s="5">
        <f t="shared" si="154"/>
        <v>3.3045984968765998</v>
      </c>
      <c r="L1602">
        <v>2.7</v>
      </c>
      <c r="M1602">
        <v>3.06</v>
      </c>
      <c r="N1602">
        <v>2.94</v>
      </c>
      <c r="O1602" s="5">
        <f t="shared" si="155"/>
        <v>2.8007202881152464</v>
      </c>
      <c r="P1602" s="5">
        <f t="shared" si="156"/>
        <v>3.1741496598639456</v>
      </c>
      <c r="Q1602" s="5">
        <f t="shared" si="157"/>
        <v>3.0496732026143789</v>
      </c>
      <c r="R1602" s="6">
        <f t="shared" si="159"/>
        <v>0.35705100728675521</v>
      </c>
      <c r="S1602" s="6">
        <f t="shared" si="159"/>
        <v>0.3150450064294899</v>
      </c>
      <c r="T1602" s="6">
        <f t="shared" si="159"/>
        <v>0.32790398628375483</v>
      </c>
      <c r="U1602">
        <f t="shared" si="160"/>
        <v>1.2604362315960911</v>
      </c>
      <c r="V1602">
        <f t="shared" si="160"/>
        <v>0.75479728596293127</v>
      </c>
      <c r="W1602">
        <f t="shared" si="160"/>
        <v>0.88966935099038302</v>
      </c>
      <c r="X1602" t="s">
        <v>491</v>
      </c>
      <c r="Y1602" t="s">
        <v>345</v>
      </c>
      <c r="Z1602" t="s">
        <v>270</v>
      </c>
      <c r="AA1602" s="26" t="s">
        <v>84</v>
      </c>
      <c r="AB1602" s="26" t="s">
        <v>86</v>
      </c>
      <c r="AC1602" t="s">
        <v>635</v>
      </c>
      <c r="AD1602" s="26" t="s">
        <v>75</v>
      </c>
      <c r="AE1602" s="72" t="str">
        <f>VLOOKUP(AD1602,cs_lookup!$A$2:$B$54,2,FALSE)</f>
        <v>X</v>
      </c>
    </row>
    <row r="1603" spans="1:31" x14ac:dyDescent="0.25">
      <c r="A1603" s="21">
        <v>0.15256704544512262</v>
      </c>
      <c r="B1603" s="21">
        <v>0.30129545291171517</v>
      </c>
      <c r="C1603" s="21">
        <v>0.49028807459404666</v>
      </c>
      <c r="D1603" s="22">
        <f t="shared" si="158"/>
        <v>6.5544954159821724</v>
      </c>
      <c r="E1603" s="23">
        <f t="shared" si="158"/>
        <v>3.319001300338301</v>
      </c>
      <c r="F1603" s="23">
        <f t="shared" si="158"/>
        <v>2.0396172206064556</v>
      </c>
      <c r="G1603" s="125">
        <v>3.9223162654125066E-2</v>
      </c>
      <c r="H1603" s="8">
        <f t="shared" si="151"/>
        <v>1.0392231626541251</v>
      </c>
      <c r="I1603" s="5">
        <f t="shared" si="152"/>
        <v>6.3071105913789607</v>
      </c>
      <c r="J1603" s="5">
        <f t="shared" si="153"/>
        <v>3.1937329917298363</v>
      </c>
      <c r="K1603" s="5">
        <f t="shared" si="154"/>
        <v>1.9626364133352965</v>
      </c>
      <c r="L1603">
        <v>2.39</v>
      </c>
      <c r="M1603">
        <v>3.33</v>
      </c>
      <c r="N1603">
        <v>3.12</v>
      </c>
      <c r="O1603" s="5">
        <f t="shared" si="155"/>
        <v>2.4837433587433591</v>
      </c>
      <c r="P1603" s="5">
        <f t="shared" si="156"/>
        <v>3.4606131316382367</v>
      </c>
      <c r="Q1603" s="5">
        <f t="shared" si="157"/>
        <v>3.2423762674808705</v>
      </c>
      <c r="R1603" s="6">
        <f t="shared" si="159"/>
        <v>0.40261808712231301</v>
      </c>
      <c r="S1603" s="6">
        <f t="shared" si="159"/>
        <v>0.28896613460129972</v>
      </c>
      <c r="T1603" s="6">
        <f t="shared" si="159"/>
        <v>0.30841577827638716</v>
      </c>
      <c r="U1603">
        <f t="shared" si="160"/>
        <v>0.37893738588741954</v>
      </c>
      <c r="V1603">
        <f t="shared" si="160"/>
        <v>1.0426670008491714</v>
      </c>
      <c r="W1603">
        <f t="shared" si="160"/>
        <v>1.5896984172926276</v>
      </c>
      <c r="X1603" t="s">
        <v>422</v>
      </c>
      <c r="Y1603" t="s">
        <v>292</v>
      </c>
      <c r="Z1603" t="s">
        <v>270</v>
      </c>
      <c r="AA1603" s="26" t="s">
        <v>90</v>
      </c>
      <c r="AB1603" s="26" t="s">
        <v>75</v>
      </c>
      <c r="AC1603" t="s">
        <v>635</v>
      </c>
      <c r="AD1603" s="26" t="s">
        <v>73</v>
      </c>
      <c r="AE1603" s="72" t="str">
        <f>VLOOKUP(AD1603,cs_lookup!$A$2:$B$54,2,FALSE)</f>
        <v>X</v>
      </c>
    </row>
    <row r="1604" spans="1:31" x14ac:dyDescent="0.25">
      <c r="A1604" s="21">
        <v>0.45005425003236071</v>
      </c>
      <c r="B1604" s="21">
        <v>0.23779664523379351</v>
      </c>
      <c r="C1604" s="21">
        <v>0.29171214316774602</v>
      </c>
      <c r="D1604" s="22">
        <f t="shared" si="158"/>
        <v>2.2219543531209758</v>
      </c>
      <c r="E1604" s="23">
        <f t="shared" si="158"/>
        <v>4.2052737918856433</v>
      </c>
      <c r="F1604" s="23">
        <f t="shared" si="158"/>
        <v>3.4280369309993395</v>
      </c>
      <c r="G1604" s="125">
        <v>3.8263995086364577E-2</v>
      </c>
      <c r="H1604" s="8">
        <f t="shared" si="151"/>
        <v>1.0382639950863646</v>
      </c>
      <c r="I1604" s="5">
        <f t="shared" si="152"/>
        <v>2.1400668458469947</v>
      </c>
      <c r="J1604" s="5">
        <f t="shared" si="153"/>
        <v>4.0502933856777359</v>
      </c>
      <c r="K1604" s="5">
        <f t="shared" si="154"/>
        <v>3.301700672683145</v>
      </c>
      <c r="L1604">
        <v>3.53</v>
      </c>
      <c r="M1604">
        <v>3.2</v>
      </c>
      <c r="N1604">
        <v>2.2599999999999998</v>
      </c>
      <c r="O1604" s="5">
        <f t="shared" si="155"/>
        <v>3.6650719026548666</v>
      </c>
      <c r="P1604" s="5">
        <f t="shared" si="156"/>
        <v>3.3224447842763669</v>
      </c>
      <c r="Q1604" s="5">
        <f t="shared" si="157"/>
        <v>2.3464766288951839</v>
      </c>
      <c r="R1604" s="6">
        <f t="shared" si="159"/>
        <v>0.2728459431520649</v>
      </c>
      <c r="S1604" s="6">
        <f t="shared" si="159"/>
        <v>0.30098318103962152</v>
      </c>
      <c r="T1604" s="6">
        <f t="shared" si="159"/>
        <v>0.4261708758083137</v>
      </c>
      <c r="U1604">
        <f t="shared" si="160"/>
        <v>1.6494811864640135</v>
      </c>
      <c r="V1604">
        <f t="shared" si="160"/>
        <v>0.79006622367543478</v>
      </c>
      <c r="W1604">
        <f t="shared" si="160"/>
        <v>0.6844957263080419</v>
      </c>
      <c r="X1604" t="s">
        <v>419</v>
      </c>
      <c r="Y1604" t="s">
        <v>348</v>
      </c>
      <c r="Z1604" t="s">
        <v>270</v>
      </c>
      <c r="AA1604" s="26" t="s">
        <v>84</v>
      </c>
      <c r="AB1604" s="26" t="s">
        <v>86</v>
      </c>
      <c r="AC1604" t="s">
        <v>635</v>
      </c>
      <c r="AD1604" s="26" t="s">
        <v>99</v>
      </c>
      <c r="AE1604" s="72" t="str">
        <f>VLOOKUP(AD1604,cs_lookup!$A$2:$B$54,2,FALSE)</f>
        <v>1</v>
      </c>
    </row>
    <row r="1605" spans="1:31" x14ac:dyDescent="0.25">
      <c r="A1605" s="21">
        <v>0.81300811221011493</v>
      </c>
      <c r="B1605" s="21">
        <v>0.15993363353917228</v>
      </c>
      <c r="C1605" s="21">
        <v>2.4275220819591398E-2</v>
      </c>
      <c r="D1605" s="22">
        <f t="shared" si="158"/>
        <v>1.2300000270373177</v>
      </c>
      <c r="E1605" s="23">
        <f t="shared" si="158"/>
        <v>6.2525935156414221</v>
      </c>
      <c r="F1605" s="23">
        <f t="shared" si="158"/>
        <v>41.194269969027289</v>
      </c>
      <c r="G1605" s="125">
        <v>4.4942688622022109E-2</v>
      </c>
      <c r="H1605" s="8">
        <f t="shared" si="151"/>
        <v>1.0449426886220221</v>
      </c>
      <c r="I1605" s="5">
        <f t="shared" si="152"/>
        <v>1.1770980747846878</v>
      </c>
      <c r="J1605" s="5">
        <f t="shared" si="153"/>
        <v>5.9836712421872518</v>
      </c>
      <c r="K1605" s="5">
        <f t="shared" si="154"/>
        <v>39.422516103108627</v>
      </c>
      <c r="L1605">
        <v>2.36</v>
      </c>
      <c r="M1605">
        <v>3.26</v>
      </c>
      <c r="N1605">
        <v>3.18</v>
      </c>
      <c r="O1605" s="5">
        <f t="shared" si="155"/>
        <v>2.466064745147972</v>
      </c>
      <c r="P1605" s="5">
        <f t="shared" si="156"/>
        <v>3.4065131649077918</v>
      </c>
      <c r="Q1605" s="5">
        <f t="shared" si="157"/>
        <v>3.3229177498180307</v>
      </c>
      <c r="R1605" s="6">
        <f t="shared" si="159"/>
        <v>0.40550435748595753</v>
      </c>
      <c r="S1605" s="6">
        <f t="shared" si="159"/>
        <v>0.29355530173830058</v>
      </c>
      <c r="T1605" s="6">
        <f t="shared" si="159"/>
        <v>0.300940340775742</v>
      </c>
      <c r="U1605">
        <f t="shared" si="160"/>
        <v>2.0049306430406708</v>
      </c>
      <c r="V1605">
        <f t="shared" si="160"/>
        <v>0.54481602816272878</v>
      </c>
      <c r="W1605">
        <f t="shared" si="160"/>
        <v>8.066456214217245E-2</v>
      </c>
      <c r="X1605" t="s">
        <v>425</v>
      </c>
      <c r="Y1605" t="s">
        <v>427</v>
      </c>
      <c r="Z1605" t="s">
        <v>273</v>
      </c>
      <c r="AA1605" s="26" t="s">
        <v>84</v>
      </c>
      <c r="AB1605" s="26" t="s">
        <v>94</v>
      </c>
      <c r="AC1605" t="s">
        <v>635</v>
      </c>
      <c r="AD1605" s="26" t="s">
        <v>183</v>
      </c>
      <c r="AE1605" s="72" t="e">
        <f>VLOOKUP(AD1605,cs_lookup!$A$2:$B$54,2,FALSE)</f>
        <v>#N/A</v>
      </c>
    </row>
    <row r="1606" spans="1:31" x14ac:dyDescent="0.25">
      <c r="A1606" s="21">
        <v>0.33088203408779443</v>
      </c>
      <c r="B1606" s="21">
        <v>0.26163019446646962</v>
      </c>
      <c r="C1606" s="21">
        <v>0.37430598594608666</v>
      </c>
      <c r="D1606" s="22">
        <f t="shared" si="158"/>
        <v>3.0222251345767099</v>
      </c>
      <c r="E1606" s="23">
        <f t="shared" si="158"/>
        <v>3.8221888037015521</v>
      </c>
      <c r="F1606" s="23">
        <f t="shared" si="158"/>
        <v>2.6716110282672196</v>
      </c>
      <c r="G1606" s="125">
        <v>2.7261572523988864E-2</v>
      </c>
      <c r="H1606" s="8">
        <f t="shared" si="151"/>
        <v>1.0272615725239889</v>
      </c>
      <c r="I1606" s="5">
        <f t="shared" si="152"/>
        <v>2.9420210153009827</v>
      </c>
      <c r="J1606" s="5">
        <f t="shared" si="153"/>
        <v>3.7207551668757621</v>
      </c>
      <c r="K1606" s="5">
        <f t="shared" si="154"/>
        <v>2.6007115419523119</v>
      </c>
      <c r="L1606">
        <v>3.25</v>
      </c>
      <c r="M1606">
        <v>3.34</v>
      </c>
      <c r="N1606">
        <v>2.38</v>
      </c>
      <c r="O1606" s="5">
        <f t="shared" si="155"/>
        <v>3.3386001107029637</v>
      </c>
      <c r="P1606" s="5">
        <f t="shared" si="156"/>
        <v>3.4310536522301227</v>
      </c>
      <c r="Q1606" s="5">
        <f t="shared" si="157"/>
        <v>2.4448825426070933</v>
      </c>
      <c r="R1606" s="6">
        <f t="shared" si="159"/>
        <v>0.29952673780671613</v>
      </c>
      <c r="S1606" s="6">
        <f t="shared" si="159"/>
        <v>0.29145565804545731</v>
      </c>
      <c r="T1606" s="6">
        <f t="shared" si="159"/>
        <v>0.40901760414782667</v>
      </c>
      <c r="U1606">
        <f t="shared" si="160"/>
        <v>1.1046827956351324</v>
      </c>
      <c r="V1606">
        <f t="shared" si="160"/>
        <v>0.89766723425785788</v>
      </c>
      <c r="W1606">
        <f t="shared" si="160"/>
        <v>0.91513417063292324</v>
      </c>
      <c r="X1606" t="s">
        <v>434</v>
      </c>
      <c r="Y1606" t="s">
        <v>358</v>
      </c>
      <c r="Z1606" t="s">
        <v>278</v>
      </c>
      <c r="AA1606" s="26" t="s">
        <v>90</v>
      </c>
      <c r="AB1606" s="26" t="s">
        <v>75</v>
      </c>
      <c r="AC1606" t="s">
        <v>635</v>
      </c>
      <c r="AD1606" s="26" t="s">
        <v>75</v>
      </c>
      <c r="AE1606" s="72" t="str">
        <f>VLOOKUP(AD1606,cs_lookup!$A$2:$B$54,2,FALSE)</f>
        <v>X</v>
      </c>
    </row>
    <row r="1607" spans="1:31" x14ac:dyDescent="0.25">
      <c r="A1607" s="21">
        <v>0.62680783094668602</v>
      </c>
      <c r="B1607" s="21">
        <v>0.29012558046163256</v>
      </c>
      <c r="C1607" s="21">
        <v>8.2205101473135311E-2</v>
      </c>
      <c r="D1607" s="22">
        <f t="shared" si="158"/>
        <v>1.5953853009297458</v>
      </c>
      <c r="E1607" s="23">
        <f t="shared" si="158"/>
        <v>3.446783280567169</v>
      </c>
      <c r="F1607" s="23">
        <f t="shared" si="158"/>
        <v>12.164695159786412</v>
      </c>
      <c r="G1607" s="125">
        <v>3.0740971065654987E-2</v>
      </c>
      <c r="H1607" s="8">
        <f t="shared" si="151"/>
        <v>1.030740971065655</v>
      </c>
      <c r="I1607" s="5">
        <f t="shared" si="152"/>
        <v>1.5478042939152021</v>
      </c>
      <c r="J1607" s="5">
        <f t="shared" si="153"/>
        <v>3.3439859065693622</v>
      </c>
      <c r="K1607" s="5">
        <f t="shared" si="154"/>
        <v>11.801893493386283</v>
      </c>
      <c r="L1607">
        <v>1.78</v>
      </c>
      <c r="M1607">
        <v>3.67</v>
      </c>
      <c r="N1607">
        <v>5.09</v>
      </c>
      <c r="O1607" s="5">
        <f t="shared" si="155"/>
        <v>1.8347189284968659</v>
      </c>
      <c r="P1607" s="5">
        <f t="shared" si="156"/>
        <v>3.7828193638109537</v>
      </c>
      <c r="Q1607" s="5">
        <f t="shared" si="157"/>
        <v>5.2464715427241835</v>
      </c>
      <c r="R1607" s="6">
        <f t="shared" si="159"/>
        <v>0.54504261359491835</v>
      </c>
      <c r="S1607" s="6">
        <f t="shared" si="159"/>
        <v>0.264353093242222</v>
      </c>
      <c r="T1607" s="6">
        <f t="shared" si="159"/>
        <v>0.19060429316285948</v>
      </c>
      <c r="U1607">
        <f t="shared" si="160"/>
        <v>1.1500161919679486</v>
      </c>
      <c r="V1607">
        <f t="shared" si="160"/>
        <v>1.0974926637071565</v>
      </c>
      <c r="W1607">
        <f t="shared" si="160"/>
        <v>0.4312867255455583</v>
      </c>
      <c r="X1607" t="s">
        <v>432</v>
      </c>
      <c r="Y1607" t="s">
        <v>429</v>
      </c>
      <c r="Z1607" t="s">
        <v>278</v>
      </c>
      <c r="AA1607" s="26" t="s">
        <v>84</v>
      </c>
      <c r="AB1607" s="26" t="s">
        <v>78</v>
      </c>
      <c r="AC1607" t="s">
        <v>635</v>
      </c>
      <c r="AD1607" s="26" t="s">
        <v>78</v>
      </c>
      <c r="AE1607" s="72" t="str">
        <f>VLOOKUP(AD1607,cs_lookup!$A$2:$B$54,2,FALSE)</f>
        <v>1</v>
      </c>
    </row>
    <row r="1608" spans="1:31" x14ac:dyDescent="0.25">
      <c r="A1608" s="21">
        <v>0.40161977892631223</v>
      </c>
      <c r="B1608" s="21">
        <v>0.36299996499096776</v>
      </c>
      <c r="C1608" s="21">
        <v>0.2271851939443488</v>
      </c>
      <c r="D1608" s="22">
        <f t="shared" si="158"/>
        <v>2.4899172114316523</v>
      </c>
      <c r="E1608" s="23">
        <f t="shared" si="158"/>
        <v>2.7548212023240337</v>
      </c>
      <c r="F1608" s="23">
        <f t="shared" si="158"/>
        <v>4.4016952981758113</v>
      </c>
      <c r="G1608" s="125">
        <v>3.2430472202582994E-2</v>
      </c>
      <c r="H1608" s="8">
        <f t="shared" si="151"/>
        <v>1.032430472202583</v>
      </c>
      <c r="I1608" s="5">
        <f t="shared" si="152"/>
        <v>2.4117044958191451</v>
      </c>
      <c r="J1608" s="5">
        <f t="shared" si="153"/>
        <v>2.668287382536191</v>
      </c>
      <c r="K1608" s="5">
        <f t="shared" si="154"/>
        <v>4.263430242217912</v>
      </c>
      <c r="L1608">
        <v>1.52</v>
      </c>
      <c r="M1608">
        <v>4.8499999999999996</v>
      </c>
      <c r="N1608">
        <v>5.94</v>
      </c>
      <c r="O1608" s="5">
        <f t="shared" si="155"/>
        <v>1.5692943177479262</v>
      </c>
      <c r="P1608" s="5">
        <f t="shared" si="156"/>
        <v>5.0072877901825272</v>
      </c>
      <c r="Q1608" s="5">
        <f t="shared" si="157"/>
        <v>6.1326370048833434</v>
      </c>
      <c r="R1608" s="6">
        <f t="shared" si="159"/>
        <v>0.63722909634636726</v>
      </c>
      <c r="S1608" s="6">
        <f t="shared" si="159"/>
        <v>0.19970891266937699</v>
      </c>
      <c r="T1608" s="6">
        <f t="shared" si="159"/>
        <v>0.16306199098425561</v>
      </c>
      <c r="U1608">
        <f t="shared" si="160"/>
        <v>0.63025963696424003</v>
      </c>
      <c r="V1608">
        <f t="shared" si="160"/>
        <v>1.8176452925359576</v>
      </c>
      <c r="W1608">
        <f t="shared" si="160"/>
        <v>1.3932443273447128</v>
      </c>
      <c r="X1608" t="s">
        <v>355</v>
      </c>
      <c r="Y1608" t="s">
        <v>359</v>
      </c>
      <c r="Z1608" t="s">
        <v>278</v>
      </c>
      <c r="AA1608" s="26" t="s">
        <v>90</v>
      </c>
      <c r="AB1608" s="26" t="s">
        <v>75</v>
      </c>
      <c r="AC1608" t="s">
        <v>635</v>
      </c>
      <c r="AD1608" s="26" t="s">
        <v>518</v>
      </c>
      <c r="AE1608" s="72" t="e">
        <f>VLOOKUP(AD1608,cs_lookup!$A$2:$B$54,2,FALSE)</f>
        <v>#N/A</v>
      </c>
    </row>
    <row r="1609" spans="1:31" x14ac:dyDescent="0.25">
      <c r="A1609" s="21">
        <v>0.64465568259420647</v>
      </c>
      <c r="B1609" s="21">
        <v>0.19025519218089973</v>
      </c>
      <c r="C1609" s="21">
        <v>0.1550954062892996</v>
      </c>
      <c r="D1609" s="22">
        <f t="shared" si="158"/>
        <v>1.5512156752823869</v>
      </c>
      <c r="E1609" s="23">
        <f t="shared" si="158"/>
        <v>5.2560983410595874</v>
      </c>
      <c r="F1609" s="23">
        <f t="shared" si="158"/>
        <v>6.4476442205818723</v>
      </c>
      <c r="G1609" s="125">
        <v>3.0363020953925624E-2</v>
      </c>
      <c r="H1609" s="8">
        <f t="shared" si="151"/>
        <v>1.0303630209539256</v>
      </c>
      <c r="I1609" s="5">
        <f t="shared" si="152"/>
        <v>1.5055040250243532</v>
      </c>
      <c r="J1609" s="5">
        <f t="shared" si="153"/>
        <v>5.1012101891946902</v>
      </c>
      <c r="K1609" s="5">
        <f t="shared" si="154"/>
        <v>6.2576432669454167</v>
      </c>
      <c r="L1609">
        <v>1.53</v>
      </c>
      <c r="M1609">
        <v>4.51</v>
      </c>
      <c r="N1609">
        <v>6.45</v>
      </c>
      <c r="O1609" s="5">
        <f t="shared" si="155"/>
        <v>1.5764554220595062</v>
      </c>
      <c r="P1609" s="5">
        <f t="shared" si="156"/>
        <v>4.6469372245022047</v>
      </c>
      <c r="Q1609" s="5">
        <f t="shared" si="157"/>
        <v>6.64584148515282</v>
      </c>
      <c r="R1609" s="6">
        <f t="shared" si="159"/>
        <v>0.6343344607192154</v>
      </c>
      <c r="S1609" s="6">
        <f t="shared" si="159"/>
        <v>0.21519550441250546</v>
      </c>
      <c r="T1609" s="6">
        <f t="shared" si="159"/>
        <v>0.15047003486827901</v>
      </c>
      <c r="U1609">
        <f t="shared" si="160"/>
        <v>1.0162709461871087</v>
      </c>
      <c r="V1609">
        <f t="shared" si="160"/>
        <v>0.88410393470024362</v>
      </c>
      <c r="W1609">
        <f t="shared" si="160"/>
        <v>1.030739485274059</v>
      </c>
      <c r="X1609" t="s">
        <v>438</v>
      </c>
      <c r="Y1609" t="s">
        <v>362</v>
      </c>
      <c r="Z1609" t="s">
        <v>269</v>
      </c>
      <c r="AA1609" s="26" t="s">
        <v>84</v>
      </c>
      <c r="AB1609" s="26" t="s">
        <v>86</v>
      </c>
      <c r="AC1609" t="s">
        <v>635</v>
      </c>
      <c r="AD1609" s="26" t="s">
        <v>100</v>
      </c>
      <c r="AE1609" s="72" t="str">
        <f>VLOOKUP(AD1609,cs_lookup!$A$2:$B$54,2,FALSE)</f>
        <v>1</v>
      </c>
    </row>
    <row r="1610" spans="1:31" x14ac:dyDescent="0.25">
      <c r="A1610" s="21">
        <v>0.85552407461181335</v>
      </c>
      <c r="B1610" s="21">
        <v>0.11248215796179298</v>
      </c>
      <c r="C1610" s="21">
        <v>2.2324050674454594E-2</v>
      </c>
      <c r="D1610" s="22">
        <f t="shared" si="158"/>
        <v>1.1688741786182246</v>
      </c>
      <c r="E1610" s="23">
        <f t="shared" si="158"/>
        <v>8.8902988537939667</v>
      </c>
      <c r="F1610" s="23">
        <f t="shared" si="158"/>
        <v>44.79473795247651</v>
      </c>
      <c r="G1610" s="125">
        <v>3.515766777804763E-2</v>
      </c>
      <c r="H1610" s="8">
        <f t="shared" si="151"/>
        <v>1.0351576677780476</v>
      </c>
      <c r="I1610" s="5">
        <f t="shared" si="152"/>
        <v>1.1291750184560752</v>
      </c>
      <c r="J1610" s="5">
        <f t="shared" si="153"/>
        <v>8.5883524129004201</v>
      </c>
      <c r="K1610" s="5">
        <f t="shared" si="154"/>
        <v>43.273347961212352</v>
      </c>
      <c r="L1610">
        <v>1.27</v>
      </c>
      <c r="M1610">
        <v>6.14</v>
      </c>
      <c r="N1610">
        <v>11.78</v>
      </c>
      <c r="O1610" s="5">
        <f t="shared" si="155"/>
        <v>1.3146502380781204</v>
      </c>
      <c r="P1610" s="5">
        <f t="shared" si="156"/>
        <v>6.3558680801572125</v>
      </c>
      <c r="Q1610" s="5">
        <f t="shared" si="157"/>
        <v>12.194157326425401</v>
      </c>
      <c r="R1610" s="6">
        <f t="shared" si="159"/>
        <v>0.76065859270819758</v>
      </c>
      <c r="S1610" s="6">
        <f t="shared" si="159"/>
        <v>0.15733492064159788</v>
      </c>
      <c r="T1610" s="6">
        <f t="shared" si="159"/>
        <v>8.2006486650204657E-2</v>
      </c>
      <c r="U1610">
        <f t="shared" si="160"/>
        <v>1.124714928369984</v>
      </c>
      <c r="V1610">
        <f t="shared" si="160"/>
        <v>0.71492175737656138</v>
      </c>
      <c r="W1610">
        <f t="shared" si="160"/>
        <v>0.27222298608739237</v>
      </c>
      <c r="X1610" t="s">
        <v>439</v>
      </c>
      <c r="Y1610" t="s">
        <v>500</v>
      </c>
      <c r="Z1610" t="s">
        <v>269</v>
      </c>
      <c r="AA1610" s="26" t="s">
        <v>84</v>
      </c>
      <c r="AB1610" s="26" t="s">
        <v>100</v>
      </c>
      <c r="AC1610" t="s">
        <v>635</v>
      </c>
      <c r="AD1610" s="26" t="s">
        <v>181</v>
      </c>
      <c r="AE1610" s="72" t="str">
        <f>VLOOKUP(AD1610,cs_lookup!$A$2:$B$54,2,FALSE)</f>
        <v>1</v>
      </c>
    </row>
    <row r="1611" spans="1:31" x14ac:dyDescent="0.25">
      <c r="A1611" s="21">
        <v>0.50690961073695628</v>
      </c>
      <c r="B1611" s="21">
        <v>0.35139842967146878</v>
      </c>
      <c r="C1611" s="21">
        <v>0.13923415085819368</v>
      </c>
      <c r="D1611" s="22">
        <f t="shared" si="158"/>
        <v>1.9727382926241586</v>
      </c>
      <c r="E1611" s="23">
        <f t="shared" si="158"/>
        <v>2.8457725349965997</v>
      </c>
      <c r="F1611" s="23">
        <f t="shared" si="158"/>
        <v>7.1821460025168227</v>
      </c>
      <c r="G1611" s="125">
        <v>2.7744131491390878E-2</v>
      </c>
      <c r="H1611" s="8">
        <f t="shared" si="151"/>
        <v>1.0277441314913909</v>
      </c>
      <c r="I1611" s="5">
        <f t="shared" si="152"/>
        <v>1.9194838794763613</v>
      </c>
      <c r="J1611" s="5">
        <f t="shared" si="153"/>
        <v>2.7689504107087552</v>
      </c>
      <c r="K1611" s="5">
        <f t="shared" si="154"/>
        <v>6.9882627226434186</v>
      </c>
      <c r="L1611">
        <v>2.3199999999999998</v>
      </c>
      <c r="M1611">
        <v>3.25</v>
      </c>
      <c r="N1611">
        <v>3.46</v>
      </c>
      <c r="O1611" s="5">
        <f t="shared" si="155"/>
        <v>2.3843663850600265</v>
      </c>
      <c r="P1611" s="5">
        <f t="shared" si="156"/>
        <v>3.3401684273470202</v>
      </c>
      <c r="Q1611" s="5">
        <f t="shared" si="157"/>
        <v>3.5559946949602126</v>
      </c>
      <c r="R1611" s="6">
        <f t="shared" si="159"/>
        <v>0.41939863196604532</v>
      </c>
      <c r="S1611" s="6">
        <f t="shared" si="159"/>
        <v>0.29938610035730001</v>
      </c>
      <c r="T1611" s="6">
        <f t="shared" si="159"/>
        <v>0.28121526767665461</v>
      </c>
      <c r="U1611">
        <f t="shared" si="160"/>
        <v>1.2086582361050617</v>
      </c>
      <c r="V1611">
        <f t="shared" si="160"/>
        <v>1.1737299402079624</v>
      </c>
      <c r="W1611">
        <f t="shared" si="160"/>
        <v>0.49511590180902665</v>
      </c>
      <c r="X1611" t="s">
        <v>360</v>
      </c>
      <c r="Y1611" t="s">
        <v>503</v>
      </c>
      <c r="Z1611" t="s">
        <v>269</v>
      </c>
      <c r="AA1611" s="26" t="s">
        <v>84</v>
      </c>
      <c r="AB1611" s="26" t="s">
        <v>78</v>
      </c>
      <c r="AC1611" t="s">
        <v>635</v>
      </c>
      <c r="AD1611" s="26" t="s">
        <v>102</v>
      </c>
      <c r="AE1611" s="72" t="str">
        <f>VLOOKUP(AD1611,cs_lookup!$A$2:$B$54,2,FALSE)</f>
        <v>2</v>
      </c>
    </row>
    <row r="1612" spans="1:31" x14ac:dyDescent="0.25">
      <c r="A1612" s="21">
        <v>0.63588643618079177</v>
      </c>
      <c r="B1612" s="21">
        <v>0.23144191553470722</v>
      </c>
      <c r="C1612" s="21">
        <v>0.12876192642979709</v>
      </c>
      <c r="D1612" s="22">
        <f t="shared" si="158"/>
        <v>1.5726078480398431</v>
      </c>
      <c r="E1612" s="23">
        <f t="shared" si="158"/>
        <v>4.3207385217568302</v>
      </c>
      <c r="F1612" s="23">
        <f t="shared" si="158"/>
        <v>7.76627088245076</v>
      </c>
      <c r="G1612" s="125">
        <v>2.9622788876579431E-2</v>
      </c>
      <c r="H1612" s="8">
        <f t="shared" si="151"/>
        <v>1.0296227888765794</v>
      </c>
      <c r="I1612" s="5">
        <f t="shared" si="152"/>
        <v>1.5273630935808193</v>
      </c>
      <c r="J1612" s="5">
        <f t="shared" si="153"/>
        <v>4.19642860320835</v>
      </c>
      <c r="K1612" s="5">
        <f t="shared" si="154"/>
        <v>7.5428311866761728</v>
      </c>
      <c r="L1612">
        <v>2.0099999999999998</v>
      </c>
      <c r="M1612">
        <v>3.61</v>
      </c>
      <c r="N1612">
        <v>3.92</v>
      </c>
      <c r="O1612" s="5">
        <f t="shared" si="155"/>
        <v>2.0695418056419244</v>
      </c>
      <c r="P1612" s="5">
        <f t="shared" si="156"/>
        <v>3.7169382678444518</v>
      </c>
      <c r="Q1612" s="5">
        <f t="shared" si="157"/>
        <v>4.0361213323961911</v>
      </c>
      <c r="R1612" s="6">
        <f t="shared" si="159"/>
        <v>0.48319874344834651</v>
      </c>
      <c r="S1612" s="6">
        <f t="shared" si="159"/>
        <v>0.26903863554880231</v>
      </c>
      <c r="T1612" s="6">
        <f t="shared" si="159"/>
        <v>0.24776262100285112</v>
      </c>
      <c r="U1612">
        <f t="shared" si="160"/>
        <v>1.3159935633168041</v>
      </c>
      <c r="V1612">
        <f t="shared" si="160"/>
        <v>0.86025531263417654</v>
      </c>
      <c r="W1612">
        <f t="shared" si="160"/>
        <v>0.51969875806373289</v>
      </c>
      <c r="X1612" t="s">
        <v>499</v>
      </c>
      <c r="Y1612" t="s">
        <v>440</v>
      </c>
      <c r="Z1612" t="s">
        <v>269</v>
      </c>
      <c r="AA1612" s="26" t="s">
        <v>84</v>
      </c>
      <c r="AB1612" s="26" t="s">
        <v>86</v>
      </c>
      <c r="AC1612" t="s">
        <v>635</v>
      </c>
      <c r="AD1612" s="26" t="s">
        <v>78</v>
      </c>
      <c r="AE1612" s="72" t="str">
        <f>VLOOKUP(AD1612,cs_lookup!$A$2:$B$54,2,FALSE)</f>
        <v>1</v>
      </c>
    </row>
    <row r="1613" spans="1:31" x14ac:dyDescent="0.25">
      <c r="A1613" s="21">
        <v>0.12125325909508115</v>
      </c>
      <c r="B1613" s="21">
        <v>0.20912182674029867</v>
      </c>
      <c r="C1613" s="21">
        <v>0.57772740258830013</v>
      </c>
      <c r="D1613" s="22">
        <f t="shared" si="158"/>
        <v>8.2472010027858023</v>
      </c>
      <c r="E1613" s="23">
        <f t="shared" si="158"/>
        <v>4.7819016101167966</v>
      </c>
      <c r="F1613" s="23">
        <f t="shared" si="158"/>
        <v>1.7309201459370962</v>
      </c>
      <c r="G1613" s="125">
        <v>3.2121789505085818E-2</v>
      </c>
      <c r="H1613" s="8">
        <f t="shared" si="151"/>
        <v>1.0321217895050858</v>
      </c>
      <c r="I1613" s="5">
        <f t="shared" si="152"/>
        <v>7.9905308527014327</v>
      </c>
      <c r="J1613" s="5">
        <f t="shared" si="153"/>
        <v>4.6330788272668606</v>
      </c>
      <c r="K1613" s="5">
        <f t="shared" si="154"/>
        <v>1.6770502895468298</v>
      </c>
      <c r="L1613">
        <v>5.64</v>
      </c>
      <c r="M1613">
        <v>4.0199999999999996</v>
      </c>
      <c r="N1613">
        <v>1.65</v>
      </c>
      <c r="O1613" s="5">
        <f t="shared" si="155"/>
        <v>5.8211668928086837</v>
      </c>
      <c r="P1613" s="5">
        <f t="shared" si="156"/>
        <v>4.1491295938104447</v>
      </c>
      <c r="Q1613" s="5">
        <f t="shared" si="157"/>
        <v>1.7030009526833916</v>
      </c>
      <c r="R1613" s="6">
        <f t="shared" si="159"/>
        <v>0.17178686308330615</v>
      </c>
      <c r="S1613" s="6">
        <f t="shared" si="159"/>
        <v>0.24101440492284743</v>
      </c>
      <c r="T1613" s="6">
        <f t="shared" si="159"/>
        <v>0.58719873199384642</v>
      </c>
      <c r="U1613">
        <f t="shared" si="160"/>
        <v>0.70583545748943988</v>
      </c>
      <c r="V1613">
        <f t="shared" si="160"/>
        <v>0.86767356003987361</v>
      </c>
      <c r="W1613">
        <f t="shared" si="160"/>
        <v>0.98387031699917638</v>
      </c>
      <c r="X1613" t="s">
        <v>502</v>
      </c>
      <c r="Y1613" t="s">
        <v>361</v>
      </c>
      <c r="Z1613" t="s">
        <v>269</v>
      </c>
      <c r="AA1613" s="26" t="s">
        <v>85</v>
      </c>
      <c r="AB1613" s="26" t="s">
        <v>79</v>
      </c>
      <c r="AC1613" t="s">
        <v>635</v>
      </c>
      <c r="AD1613" s="26" t="s">
        <v>75</v>
      </c>
      <c r="AE1613" s="72" t="str">
        <f>VLOOKUP(AD1613,cs_lookup!$A$2:$B$54,2,FALSE)</f>
        <v>X</v>
      </c>
    </row>
    <row r="1614" spans="1:31" x14ac:dyDescent="0.25">
      <c r="A1614" s="21">
        <v>0.44231016191938999</v>
      </c>
      <c r="B1614" s="21">
        <v>0.19497935229883684</v>
      </c>
      <c r="C1614" s="21">
        <v>0.33150677202702028</v>
      </c>
      <c r="D1614" s="22">
        <f t="shared" si="158"/>
        <v>2.2608569417906517</v>
      </c>
      <c r="E1614" s="23">
        <f t="shared" si="158"/>
        <v>5.1287481890253748</v>
      </c>
      <c r="F1614" s="23">
        <f t="shared" si="158"/>
        <v>3.0165296288984784</v>
      </c>
      <c r="G1614" s="125">
        <v>4.359803569289733E-2</v>
      </c>
      <c r="H1614" s="8">
        <f t="shared" si="151"/>
        <v>1.0435980356928973</v>
      </c>
      <c r="I1614" s="5">
        <f t="shared" si="152"/>
        <v>2.1664059000355964</v>
      </c>
      <c r="J1614" s="5">
        <f t="shared" si="153"/>
        <v>4.9144862424162579</v>
      </c>
      <c r="K1614" s="5">
        <f t="shared" si="154"/>
        <v>2.8905091095688507</v>
      </c>
      <c r="L1614">
        <v>2.2999999999999998</v>
      </c>
      <c r="M1614">
        <v>3.63</v>
      </c>
      <c r="N1614">
        <v>3</v>
      </c>
      <c r="O1614" s="5">
        <f t="shared" si="155"/>
        <v>2.4002754820936638</v>
      </c>
      <c r="P1614" s="5">
        <f t="shared" si="156"/>
        <v>3.7882608695652173</v>
      </c>
      <c r="Q1614" s="5">
        <f t="shared" si="157"/>
        <v>3.130794107078692</v>
      </c>
      <c r="R1614" s="6">
        <f t="shared" si="159"/>
        <v>0.4166188454034202</v>
      </c>
      <c r="S1614" s="6">
        <f t="shared" si="159"/>
        <v>0.26397337312062435</v>
      </c>
      <c r="T1614" s="6">
        <f t="shared" si="159"/>
        <v>0.3194077814759555</v>
      </c>
      <c r="U1614">
        <f t="shared" si="160"/>
        <v>1.0616662371359902</v>
      </c>
      <c r="V1614">
        <f t="shared" si="160"/>
        <v>0.73863265068685446</v>
      </c>
      <c r="W1614">
        <f t="shared" si="160"/>
        <v>1.0378794483188745</v>
      </c>
      <c r="X1614" t="s">
        <v>364</v>
      </c>
      <c r="Y1614" t="s">
        <v>367</v>
      </c>
      <c r="Z1614" t="s">
        <v>282</v>
      </c>
      <c r="AA1614" s="26" t="s">
        <v>90</v>
      </c>
      <c r="AB1614" s="26" t="s">
        <v>74</v>
      </c>
      <c r="AC1614" t="s">
        <v>635</v>
      </c>
      <c r="AD1614" s="26" t="s">
        <v>94</v>
      </c>
      <c r="AE1614" s="72" t="str">
        <f>VLOOKUP(AD1614,cs_lookup!$A$2:$B$54,2,FALSE)</f>
        <v>1</v>
      </c>
    </row>
    <row r="1615" spans="1:31" x14ac:dyDescent="0.25">
      <c r="A1615" s="21">
        <v>0.65157368843357311</v>
      </c>
      <c r="B1615" s="21">
        <v>0.18639303517212077</v>
      </c>
      <c r="C1615" s="21">
        <v>0.15142321226567712</v>
      </c>
      <c r="D1615" s="22">
        <f t="shared" si="158"/>
        <v>1.5347458280644621</v>
      </c>
      <c r="E1615" s="23">
        <f t="shared" si="158"/>
        <v>5.3650073302179493</v>
      </c>
      <c r="F1615" s="23">
        <f t="shared" si="158"/>
        <v>6.6040073053361619</v>
      </c>
      <c r="G1615" s="125">
        <v>5.1928382799577344E-2</v>
      </c>
      <c r="H1615" s="8">
        <f t="shared" si="151"/>
        <v>1.0519283827995773</v>
      </c>
      <c r="I1615" s="5">
        <f t="shared" si="152"/>
        <v>1.4589831904524964</v>
      </c>
      <c r="J1615" s="5">
        <f t="shared" si="153"/>
        <v>5.1001640586402335</v>
      </c>
      <c r="K1615" s="5">
        <f t="shared" si="154"/>
        <v>6.2780008727974552</v>
      </c>
      <c r="L1615">
        <v>1.58</v>
      </c>
      <c r="M1615">
        <v>4.0599999999999996</v>
      </c>
      <c r="N1615">
        <v>5.79</v>
      </c>
      <c r="O1615" s="5">
        <f t="shared" si="155"/>
        <v>1.6620468448233323</v>
      </c>
      <c r="P1615" s="5">
        <f t="shared" si="156"/>
        <v>4.2708292341662837</v>
      </c>
      <c r="Q1615" s="5">
        <f t="shared" si="157"/>
        <v>6.0906653364095531</v>
      </c>
      <c r="R1615" s="6">
        <f t="shared" si="159"/>
        <v>0.60166775871247791</v>
      </c>
      <c r="S1615" s="6">
        <f t="shared" si="159"/>
        <v>0.23414656619845203</v>
      </c>
      <c r="T1615" s="6">
        <f t="shared" si="159"/>
        <v>0.16418567508906998</v>
      </c>
      <c r="U1615">
        <f t="shared" si="160"/>
        <v>1.0829459930309211</v>
      </c>
      <c r="V1615">
        <f t="shared" si="160"/>
        <v>0.79605282365807772</v>
      </c>
      <c r="W1615">
        <f t="shared" si="160"/>
        <v>0.92226811007434539</v>
      </c>
      <c r="X1615" t="s">
        <v>446</v>
      </c>
      <c r="Y1615" t="s">
        <v>442</v>
      </c>
      <c r="Z1615" t="s">
        <v>282</v>
      </c>
      <c r="AA1615" s="26" t="s">
        <v>84</v>
      </c>
      <c r="AB1615" s="26" t="s">
        <v>86</v>
      </c>
      <c r="AC1615" t="s">
        <v>635</v>
      </c>
      <c r="AD1615" s="26" t="s">
        <v>94</v>
      </c>
      <c r="AE1615" s="72" t="str">
        <f>VLOOKUP(AD1615,cs_lookup!$A$2:$B$54,2,FALSE)</f>
        <v>1</v>
      </c>
    </row>
    <row r="1616" spans="1:31" x14ac:dyDescent="0.25">
      <c r="A1616" s="21">
        <v>0.64606961849947442</v>
      </c>
      <c r="B1616" s="21">
        <v>0.15862660724320451</v>
      </c>
      <c r="C1616" s="21">
        <v>0.14629026381543622</v>
      </c>
      <c r="D1616" s="22">
        <f t="shared" si="158"/>
        <v>1.5478208096560007</v>
      </c>
      <c r="E1616" s="23">
        <f t="shared" si="158"/>
        <v>6.3041126414991107</v>
      </c>
      <c r="F1616" s="23">
        <f t="shared" si="158"/>
        <v>6.8357249068989798</v>
      </c>
      <c r="G1616" s="125">
        <v>4.9424847372074643E-2</v>
      </c>
      <c r="H1616" s="8">
        <f t="shared" si="151"/>
        <v>1.0494248473720746</v>
      </c>
      <c r="I1616" s="5">
        <f t="shared" si="152"/>
        <v>1.4749229671205024</v>
      </c>
      <c r="J1616" s="5">
        <f t="shared" si="153"/>
        <v>6.0072073357950337</v>
      </c>
      <c r="K1616" s="5">
        <f t="shared" si="154"/>
        <v>6.5137822151025997</v>
      </c>
      <c r="L1616">
        <v>1.75</v>
      </c>
      <c r="M1616">
        <v>3.88</v>
      </c>
      <c r="N1616">
        <v>4.54</v>
      </c>
      <c r="O1616" s="5">
        <f t="shared" si="155"/>
        <v>1.8364934829011306</v>
      </c>
      <c r="P1616" s="5">
        <f t="shared" si="156"/>
        <v>4.0717684078036491</v>
      </c>
      <c r="Q1616" s="5">
        <f t="shared" si="157"/>
        <v>4.7643888070692189</v>
      </c>
      <c r="R1616" s="6">
        <f t="shared" si="159"/>
        <v>0.54451595353351767</v>
      </c>
      <c r="S1616" s="6">
        <f t="shared" si="159"/>
        <v>0.2455935357432103</v>
      </c>
      <c r="T1616" s="6">
        <f t="shared" si="159"/>
        <v>0.20989051072327222</v>
      </c>
      <c r="U1616">
        <f t="shared" si="160"/>
        <v>1.1865026438747046</v>
      </c>
      <c r="V1616">
        <f t="shared" si="160"/>
        <v>0.6458908080099578</v>
      </c>
      <c r="W1616">
        <f t="shared" si="160"/>
        <v>0.69698369550546746</v>
      </c>
      <c r="X1616" t="s">
        <v>449</v>
      </c>
      <c r="Y1616" t="s">
        <v>448</v>
      </c>
      <c r="Z1616" t="s">
        <v>282</v>
      </c>
      <c r="AA1616" s="26" t="s">
        <v>84</v>
      </c>
      <c r="AB1616" s="26" t="s">
        <v>204</v>
      </c>
      <c r="AC1616" t="s">
        <v>635</v>
      </c>
      <c r="AD1616" s="26" t="s">
        <v>79</v>
      </c>
      <c r="AE1616" s="72" t="str">
        <f>VLOOKUP(AD1616,cs_lookup!$A$2:$B$54,2,FALSE)</f>
        <v>2</v>
      </c>
    </row>
    <row r="1617" spans="1:31" x14ac:dyDescent="0.25">
      <c r="A1617" s="21">
        <v>0.67898741323984357</v>
      </c>
      <c r="B1617" s="21">
        <v>0.17835090290628217</v>
      </c>
      <c r="C1617" s="21">
        <v>0.13237803704253223</v>
      </c>
      <c r="D1617" s="22">
        <f t="shared" si="158"/>
        <v>1.4727813513190455</v>
      </c>
      <c r="E1617" s="23">
        <f t="shared" si="158"/>
        <v>5.6069242359006664</v>
      </c>
      <c r="F1617" s="23">
        <f t="shared" si="158"/>
        <v>7.5541231940061646</v>
      </c>
      <c r="G1617" s="125">
        <v>3.2401286004673402E-2</v>
      </c>
      <c r="H1617" s="8">
        <f t="shared" si="151"/>
        <v>1.0324012860046734</v>
      </c>
      <c r="I1617" s="5">
        <f t="shared" si="152"/>
        <v>1.4265590049956396</v>
      </c>
      <c r="J1617" s="5">
        <f t="shared" si="153"/>
        <v>5.4309543313328312</v>
      </c>
      <c r="K1617" s="5">
        <f t="shared" si="154"/>
        <v>7.3170416352735623</v>
      </c>
      <c r="L1617">
        <v>1.72</v>
      </c>
      <c r="M1617">
        <v>3.86</v>
      </c>
      <c r="N1617">
        <v>5.21</v>
      </c>
      <c r="O1617" s="5">
        <f t="shared" si="155"/>
        <v>1.7757302119280383</v>
      </c>
      <c r="P1617" s="5">
        <f t="shared" si="156"/>
        <v>3.9850689639780392</v>
      </c>
      <c r="Q1617" s="5">
        <f t="shared" si="157"/>
        <v>5.3788107000843484</v>
      </c>
      <c r="R1617" s="6">
        <f t="shared" si="159"/>
        <v>0.56314860967208968</v>
      </c>
      <c r="S1617" s="6">
        <f t="shared" si="159"/>
        <v>0.2509366861751281</v>
      </c>
      <c r="T1617" s="6">
        <f t="shared" si="159"/>
        <v>0.18591470415278202</v>
      </c>
      <c r="U1617">
        <f t="shared" si="160"/>
        <v>1.2056984632088579</v>
      </c>
      <c r="V1617">
        <f t="shared" si="160"/>
        <v>0.7107406478692857</v>
      </c>
      <c r="W1617">
        <f t="shared" si="160"/>
        <v>0.71203640210053465</v>
      </c>
      <c r="X1617" t="s">
        <v>473</v>
      </c>
      <c r="Y1617" t="s">
        <v>506</v>
      </c>
      <c r="Z1617" t="s">
        <v>276</v>
      </c>
      <c r="AA1617" s="26" t="s">
        <v>84</v>
      </c>
      <c r="AB1617" s="26" t="s">
        <v>89</v>
      </c>
      <c r="AC1617" t="s">
        <v>635</v>
      </c>
      <c r="AD1617" s="26" t="s">
        <v>182</v>
      </c>
      <c r="AE1617" s="72" t="str">
        <f>VLOOKUP(AD1617,cs_lookup!$A$2:$B$54,2,FALSE)</f>
        <v>1</v>
      </c>
    </row>
    <row r="1618" spans="1:31" x14ac:dyDescent="0.25">
      <c r="A1618" s="21">
        <v>0.3202378882962687</v>
      </c>
      <c r="B1618" s="21">
        <v>0.41984720049670204</v>
      </c>
      <c r="C1618" s="21">
        <v>0.25151713819812721</v>
      </c>
      <c r="D1618" s="22">
        <f t="shared" si="158"/>
        <v>3.1226785978392666</v>
      </c>
      <c r="E1618" s="23">
        <f t="shared" si="158"/>
        <v>2.3818189065377728</v>
      </c>
      <c r="F1618" s="23">
        <f t="shared" si="158"/>
        <v>3.9758722095997752</v>
      </c>
      <c r="G1618" s="125">
        <v>2.7415062360206521E-2</v>
      </c>
      <c r="H1618" s="8">
        <f t="shared" si="151"/>
        <v>1.0274150623602065</v>
      </c>
      <c r="I1618" s="5">
        <f t="shared" si="152"/>
        <v>3.0393545045619268</v>
      </c>
      <c r="J1618" s="5">
        <f t="shared" si="153"/>
        <v>2.3182635663002564</v>
      </c>
      <c r="K1618" s="5">
        <f t="shared" si="154"/>
        <v>3.8697818975578291</v>
      </c>
      <c r="L1618">
        <v>2.14</v>
      </c>
      <c r="M1618">
        <v>3.45</v>
      </c>
      <c r="N1618">
        <v>3.7</v>
      </c>
      <c r="O1618" s="5">
        <f t="shared" si="155"/>
        <v>2.1986682334508423</v>
      </c>
      <c r="P1618" s="5">
        <f t="shared" si="156"/>
        <v>3.5445819651427128</v>
      </c>
      <c r="Q1618" s="5">
        <f t="shared" si="157"/>
        <v>3.8014357307327642</v>
      </c>
      <c r="R1618" s="6">
        <f t="shared" si="159"/>
        <v>0.45482077959096412</v>
      </c>
      <c r="S1618" s="6">
        <f t="shared" si="159"/>
        <v>0.28212071545642414</v>
      </c>
      <c r="T1618" s="6">
        <f t="shared" si="159"/>
        <v>0.26305850495261174</v>
      </c>
      <c r="U1618">
        <f t="shared" si="160"/>
        <v>0.70409687214438521</v>
      </c>
      <c r="V1618">
        <f t="shared" si="160"/>
        <v>1.4881828149962668</v>
      </c>
      <c r="W1618">
        <f t="shared" si="160"/>
        <v>0.95612623603801128</v>
      </c>
      <c r="X1618" t="s">
        <v>505</v>
      </c>
      <c r="Y1618" t="s">
        <v>460</v>
      </c>
      <c r="Z1618" t="s">
        <v>276</v>
      </c>
      <c r="AA1618" s="26" t="s">
        <v>90</v>
      </c>
      <c r="AB1618" s="26" t="s">
        <v>75</v>
      </c>
      <c r="AC1618" t="s">
        <v>635</v>
      </c>
      <c r="AD1618" s="26" t="s">
        <v>78</v>
      </c>
      <c r="AE1618" s="72" t="str">
        <f>VLOOKUP(AD1618,cs_lookup!$A$2:$B$54,2,FALSE)</f>
        <v>1</v>
      </c>
    </row>
    <row r="1619" spans="1:31" x14ac:dyDescent="0.25">
      <c r="A1619" s="21">
        <v>0.29854905950320709</v>
      </c>
      <c r="B1619" s="21">
        <v>0.26308011029222311</v>
      </c>
      <c r="C1619" s="21">
        <v>0.4002366059767794</v>
      </c>
      <c r="D1619" s="22">
        <f t="shared" si="158"/>
        <v>3.3495332447672901</v>
      </c>
      <c r="E1619" s="23">
        <f t="shared" si="158"/>
        <v>3.8011235394770964</v>
      </c>
      <c r="F1619" s="23">
        <f t="shared" si="158"/>
        <v>2.4985220868528382</v>
      </c>
      <c r="G1619" s="125">
        <v>2.6652939830702493E-2</v>
      </c>
      <c r="H1619" s="8">
        <f t="shared" si="151"/>
        <v>1.0266529398307025</v>
      </c>
      <c r="I1619" s="5">
        <f t="shared" si="152"/>
        <v>3.2625760028697099</v>
      </c>
      <c r="J1619" s="5">
        <f t="shared" si="153"/>
        <v>3.7024425606806433</v>
      </c>
      <c r="K1619" s="5">
        <f t="shared" si="154"/>
        <v>2.4336579479963798</v>
      </c>
      <c r="L1619">
        <v>2.48</v>
      </c>
      <c r="M1619">
        <v>3.72</v>
      </c>
      <c r="N1619">
        <v>2.82</v>
      </c>
      <c r="O1619" s="5">
        <f t="shared" si="155"/>
        <v>2.5460992907801421</v>
      </c>
      <c r="P1619" s="5">
        <f t="shared" si="156"/>
        <v>3.8191489361702136</v>
      </c>
      <c r="Q1619" s="5">
        <f t="shared" si="157"/>
        <v>2.895161290322581</v>
      </c>
      <c r="R1619" s="6">
        <f t="shared" si="159"/>
        <v>0.39275766016713087</v>
      </c>
      <c r="S1619" s="6">
        <f t="shared" si="159"/>
        <v>0.26183844011142055</v>
      </c>
      <c r="T1619" s="6">
        <f t="shared" si="159"/>
        <v>0.34540389972144842</v>
      </c>
      <c r="U1619">
        <f t="shared" si="160"/>
        <v>0.76013554866419397</v>
      </c>
      <c r="V1619">
        <f t="shared" si="160"/>
        <v>1.0047421233500864</v>
      </c>
      <c r="W1619">
        <f t="shared" si="160"/>
        <v>1.158749528594063</v>
      </c>
      <c r="X1619" t="s">
        <v>452</v>
      </c>
      <c r="Y1619" t="s">
        <v>472</v>
      </c>
      <c r="Z1619" t="s">
        <v>276</v>
      </c>
      <c r="AA1619" s="26" t="s">
        <v>90</v>
      </c>
      <c r="AB1619" s="26" t="s">
        <v>75</v>
      </c>
      <c r="AC1619" t="s">
        <v>635</v>
      </c>
      <c r="AD1619" s="26" t="s">
        <v>75</v>
      </c>
      <c r="AE1619" s="72" t="str">
        <f>VLOOKUP(AD1619,cs_lookup!$A$2:$B$54,2,FALSE)</f>
        <v>X</v>
      </c>
    </row>
    <row r="1620" spans="1:31" x14ac:dyDescent="0.25">
      <c r="A1620" s="21">
        <v>0.4482005149019288</v>
      </c>
      <c r="B1620" s="21">
        <v>0.22516112250170231</v>
      </c>
      <c r="C1620" s="21">
        <v>0.3046017133743546</v>
      </c>
      <c r="D1620" s="22">
        <f t="shared" si="158"/>
        <v>2.231144246272923</v>
      </c>
      <c r="E1620" s="23">
        <f t="shared" si="158"/>
        <v>4.4412640552208993</v>
      </c>
      <c r="F1620" s="23">
        <f t="shared" si="158"/>
        <v>3.2829756238797088</v>
      </c>
      <c r="G1620" s="125">
        <v>2.8385912106842381E-2</v>
      </c>
      <c r="H1620" s="8">
        <f t="shared" si="151"/>
        <v>1.0283859121068424</v>
      </c>
      <c r="I1620" s="5">
        <f t="shared" si="152"/>
        <v>2.1695593259363144</v>
      </c>
      <c r="J1620" s="5">
        <f t="shared" si="153"/>
        <v>4.3186745393294359</v>
      </c>
      <c r="K1620" s="5">
        <f t="shared" si="154"/>
        <v>3.1923576404833418</v>
      </c>
      <c r="L1620">
        <v>2.16</v>
      </c>
      <c r="M1620">
        <v>3.64</v>
      </c>
      <c r="N1620">
        <v>3.44</v>
      </c>
      <c r="O1620" s="5">
        <f t="shared" si="155"/>
        <v>2.2213135701507798</v>
      </c>
      <c r="P1620" s="5">
        <f t="shared" si="156"/>
        <v>3.7433247200689066</v>
      </c>
      <c r="Q1620" s="5">
        <f t="shared" si="157"/>
        <v>3.5376475376475378</v>
      </c>
      <c r="R1620" s="6">
        <f t="shared" si="159"/>
        <v>0.45018407731247118</v>
      </c>
      <c r="S1620" s="6">
        <f t="shared" si="159"/>
        <v>0.26714219972388398</v>
      </c>
      <c r="T1620" s="6">
        <f t="shared" si="159"/>
        <v>0.28267372296364474</v>
      </c>
      <c r="U1620">
        <f t="shared" si="160"/>
        <v>0.99559388590022135</v>
      </c>
      <c r="V1620">
        <f t="shared" si="160"/>
        <v>0.84285119585908552</v>
      </c>
      <c r="W1620">
        <f t="shared" si="160"/>
        <v>1.0775735012820067</v>
      </c>
      <c r="X1620" t="s">
        <v>451</v>
      </c>
      <c r="Y1620" t="s">
        <v>463</v>
      </c>
      <c r="Z1620" t="s">
        <v>276</v>
      </c>
      <c r="AA1620" s="26" t="s">
        <v>90</v>
      </c>
      <c r="AB1620" s="26" t="s">
        <v>74</v>
      </c>
      <c r="AC1620" t="s">
        <v>635</v>
      </c>
      <c r="AD1620" s="26" t="s">
        <v>78</v>
      </c>
      <c r="AE1620" s="72" t="str">
        <f>VLOOKUP(AD1620,cs_lookup!$A$2:$B$54,2,FALSE)</f>
        <v>1</v>
      </c>
    </row>
    <row r="1621" spans="1:31" x14ac:dyDescent="0.25">
      <c r="A1621" s="21">
        <v>0.29225406698577239</v>
      </c>
      <c r="B1621" s="21">
        <v>0.19158124133283772</v>
      </c>
      <c r="C1621" s="21">
        <v>0.46843100022278833</v>
      </c>
      <c r="D1621" s="22">
        <f t="shared" si="158"/>
        <v>3.4216803561152234</v>
      </c>
      <c r="E1621" s="23">
        <f t="shared" si="158"/>
        <v>5.2197177189319968</v>
      </c>
      <c r="F1621" s="23">
        <f t="shared" si="158"/>
        <v>2.1347861254366056</v>
      </c>
      <c r="G1621" s="125">
        <v>2.9864388758570115E-2</v>
      </c>
      <c r="H1621" s="8">
        <f t="shared" si="151"/>
        <v>1.0298643887585701</v>
      </c>
      <c r="I1621" s="5">
        <f t="shared" si="152"/>
        <v>3.3224572025835566</v>
      </c>
      <c r="J1621" s="5">
        <f t="shared" si="153"/>
        <v>5.0683544123940472</v>
      </c>
      <c r="K1621" s="5">
        <f t="shared" si="154"/>
        <v>2.07288080716136</v>
      </c>
      <c r="L1621">
        <v>1.97</v>
      </c>
      <c r="M1621">
        <v>3.79</v>
      </c>
      <c r="N1621">
        <v>3.87</v>
      </c>
      <c r="O1621" s="5">
        <f t="shared" si="155"/>
        <v>2.0288328458543829</v>
      </c>
      <c r="P1621" s="5">
        <f t="shared" si="156"/>
        <v>3.9031860333949808</v>
      </c>
      <c r="Q1621" s="5">
        <f t="shared" si="157"/>
        <v>3.9855751844956666</v>
      </c>
      <c r="R1621" s="6">
        <f t="shared" si="159"/>
        <v>0.49289422834579533</v>
      </c>
      <c r="S1621" s="6">
        <f t="shared" si="159"/>
        <v>0.25620095774174584</v>
      </c>
      <c r="T1621" s="6">
        <f t="shared" si="159"/>
        <v>0.25090481391245906</v>
      </c>
      <c r="U1621">
        <f t="shared" si="160"/>
        <v>0.59293465043526217</v>
      </c>
      <c r="V1621">
        <f t="shared" si="160"/>
        <v>0.74777722543080527</v>
      </c>
      <c r="W1621">
        <f t="shared" si="160"/>
        <v>1.8669669701364291</v>
      </c>
      <c r="X1621" t="s">
        <v>504</v>
      </c>
      <c r="Y1621" t="s">
        <v>461</v>
      </c>
      <c r="Z1621" t="s">
        <v>276</v>
      </c>
      <c r="AA1621" s="26" t="s">
        <v>90</v>
      </c>
      <c r="AB1621" s="26" t="s">
        <v>74</v>
      </c>
      <c r="AC1621" t="s">
        <v>635</v>
      </c>
      <c r="AD1621" s="26" t="s">
        <v>109</v>
      </c>
      <c r="AE1621" s="72" t="str">
        <f>VLOOKUP(AD1621,cs_lookup!$A$2:$B$54,2,FALSE)</f>
        <v>1</v>
      </c>
    </row>
    <row r="1622" spans="1:31" x14ac:dyDescent="0.25">
      <c r="A1622" s="21">
        <v>0.48839094539028216</v>
      </c>
      <c r="B1622" s="21">
        <v>0.31995115309968442</v>
      </c>
      <c r="C1622" s="21">
        <v>0.18567217323633808</v>
      </c>
      <c r="D1622" s="22">
        <f t="shared" si="158"/>
        <v>2.0475400075259005</v>
      </c>
      <c r="E1622" s="23">
        <f t="shared" si="158"/>
        <v>3.1254770933375529</v>
      </c>
      <c r="F1622" s="23">
        <f t="shared" si="158"/>
        <v>5.3858366742286234</v>
      </c>
      <c r="G1622" s="125">
        <v>2.7209380776528347E-2</v>
      </c>
      <c r="H1622" s="8">
        <f t="shared" si="151"/>
        <v>1.0272093807765283</v>
      </c>
      <c r="I1622" s="5">
        <f t="shared" si="152"/>
        <v>1.9933034548205195</v>
      </c>
      <c r="J1622" s="5">
        <f t="shared" si="153"/>
        <v>3.0426874518755076</v>
      </c>
      <c r="K1622" s="5">
        <f t="shared" si="154"/>
        <v>5.2431731787312446</v>
      </c>
      <c r="L1622">
        <v>2.38</v>
      </c>
      <c r="M1622">
        <v>3.61</v>
      </c>
      <c r="N1622">
        <v>3.03</v>
      </c>
      <c r="O1622" s="5">
        <f t="shared" si="155"/>
        <v>2.4447583262481372</v>
      </c>
      <c r="P1622" s="5">
        <f t="shared" si="156"/>
        <v>3.7082258646032673</v>
      </c>
      <c r="Q1622" s="5">
        <f t="shared" si="157"/>
        <v>3.1124444237528808</v>
      </c>
      <c r="R1622" s="6">
        <f t="shared" si="159"/>
        <v>0.40903838602920556</v>
      </c>
      <c r="S1622" s="6">
        <f t="shared" si="159"/>
        <v>0.26967073649570888</v>
      </c>
      <c r="T1622" s="6">
        <f t="shared" si="159"/>
        <v>0.3212908774750855</v>
      </c>
      <c r="U1622">
        <f t="shared" si="160"/>
        <v>1.1939978302070917</v>
      </c>
      <c r="V1622">
        <f t="shared" si="160"/>
        <v>1.1864511413338894</v>
      </c>
      <c r="W1622">
        <f t="shared" si="160"/>
        <v>0.57789432023551934</v>
      </c>
      <c r="X1622" t="s">
        <v>454</v>
      </c>
      <c r="Y1622" t="s">
        <v>469</v>
      </c>
      <c r="Z1622" t="s">
        <v>276</v>
      </c>
      <c r="AA1622" s="26" t="s">
        <v>90</v>
      </c>
      <c r="AB1622" s="26" t="s">
        <v>75</v>
      </c>
      <c r="AC1622" t="s">
        <v>635</v>
      </c>
      <c r="AD1622" s="26" t="s">
        <v>75</v>
      </c>
      <c r="AE1622" s="72" t="str">
        <f>VLOOKUP(AD1622,cs_lookup!$A$2:$B$54,2,FALSE)</f>
        <v>X</v>
      </c>
    </row>
    <row r="1623" spans="1:31" x14ac:dyDescent="0.25">
      <c r="A1623" s="21">
        <v>0.60371980943179337</v>
      </c>
      <c r="B1623" s="21">
        <v>0.22815684732321981</v>
      </c>
      <c r="C1623" s="21">
        <v>0.16145780748145594</v>
      </c>
      <c r="D1623" s="22">
        <f t="shared" si="158"/>
        <v>1.6563975280870378</v>
      </c>
      <c r="E1623" s="23">
        <f t="shared" si="158"/>
        <v>4.382949763428944</v>
      </c>
      <c r="F1623" s="23">
        <f t="shared" si="158"/>
        <v>6.1935685588623759</v>
      </c>
      <c r="G1623" s="125">
        <v>3.2246544256299359E-2</v>
      </c>
      <c r="H1623" s="8">
        <f t="shared" si="151"/>
        <v>1.0322465442562994</v>
      </c>
      <c r="I1623" s="5">
        <f t="shared" si="152"/>
        <v>1.6046530136658577</v>
      </c>
      <c r="J1623" s="5">
        <f t="shared" si="153"/>
        <v>4.2460299700850239</v>
      </c>
      <c r="K1623" s="5">
        <f t="shared" si="154"/>
        <v>6.0000865038735913</v>
      </c>
      <c r="L1623">
        <v>1.79</v>
      </c>
      <c r="M1623">
        <v>3.94</v>
      </c>
      <c r="N1623">
        <v>4.55</v>
      </c>
      <c r="O1623" s="5">
        <f t="shared" si="155"/>
        <v>1.8477213142187758</v>
      </c>
      <c r="P1623" s="5">
        <f t="shared" si="156"/>
        <v>4.0670513843698197</v>
      </c>
      <c r="Q1623" s="5">
        <f t="shared" si="157"/>
        <v>4.6967217763661617</v>
      </c>
      <c r="R1623" s="6">
        <f t="shared" si="159"/>
        <v>0.54120715732653879</v>
      </c>
      <c r="S1623" s="6">
        <f t="shared" si="159"/>
        <v>0.2458783785823615</v>
      </c>
      <c r="T1623" s="6">
        <f t="shared" si="159"/>
        <v>0.21291446409109988</v>
      </c>
      <c r="U1623">
        <f t="shared" si="160"/>
        <v>1.115505959703222</v>
      </c>
      <c r="V1623">
        <f t="shared" si="160"/>
        <v>0.92792562175935467</v>
      </c>
      <c r="W1623">
        <f t="shared" si="160"/>
        <v>0.75832240036248955</v>
      </c>
      <c r="X1623" t="s">
        <v>464</v>
      </c>
      <c r="Y1623" t="s">
        <v>455</v>
      </c>
      <c r="Z1623" t="s">
        <v>276</v>
      </c>
      <c r="AA1623" s="26" t="s">
        <v>84</v>
      </c>
      <c r="AB1623" s="26" t="s">
        <v>86</v>
      </c>
      <c r="AC1623" t="s">
        <v>635</v>
      </c>
      <c r="AD1623" s="26" t="s">
        <v>94</v>
      </c>
      <c r="AE1623" s="72" t="str">
        <f>VLOOKUP(AD1623,cs_lookup!$A$2:$B$54,2,FALSE)</f>
        <v>1</v>
      </c>
    </row>
    <row r="1624" spans="1:31" x14ac:dyDescent="0.25">
      <c r="A1624" s="21">
        <v>0.55780921393328964</v>
      </c>
      <c r="B1624" s="21">
        <v>0.21383651550482935</v>
      </c>
      <c r="C1624" s="21">
        <v>0.21547794974728682</v>
      </c>
      <c r="D1624" s="22">
        <f t="shared" si="158"/>
        <v>1.7927276477716869</v>
      </c>
      <c r="E1624" s="23">
        <f t="shared" si="158"/>
        <v>4.6764697677530931</v>
      </c>
      <c r="F1624" s="23">
        <f t="shared" si="158"/>
        <v>4.6408460873736868</v>
      </c>
      <c r="G1624" s="125">
        <v>3.1942193684628695E-2</v>
      </c>
      <c r="H1624" s="8">
        <f t="shared" si="151"/>
        <v>1.0319421936846287</v>
      </c>
      <c r="I1624" s="5">
        <f t="shared" si="152"/>
        <v>1.7372365029194274</v>
      </c>
      <c r="J1624" s="5">
        <f t="shared" si="153"/>
        <v>4.5317167922511237</v>
      </c>
      <c r="K1624" s="5">
        <f t="shared" si="154"/>
        <v>4.4971957884609699</v>
      </c>
      <c r="L1624">
        <v>1.68</v>
      </c>
      <c r="M1624">
        <v>4.43</v>
      </c>
      <c r="N1624">
        <v>4.74</v>
      </c>
      <c r="O1624" s="5">
        <f t="shared" si="155"/>
        <v>1.7336628853901761</v>
      </c>
      <c r="P1624" s="5">
        <f t="shared" si="156"/>
        <v>4.5715039180229047</v>
      </c>
      <c r="Q1624" s="5">
        <f t="shared" si="157"/>
        <v>4.8914059980651405</v>
      </c>
      <c r="R1624" s="6">
        <f t="shared" si="159"/>
        <v>0.57681340958910887</v>
      </c>
      <c r="S1624" s="6">
        <f t="shared" si="159"/>
        <v>0.21874639460715642</v>
      </c>
      <c r="T1624" s="6">
        <f t="shared" si="159"/>
        <v>0.20444019580373476</v>
      </c>
      <c r="U1624">
        <f t="shared" si="160"/>
        <v>0.96705313132481296</v>
      </c>
      <c r="V1624">
        <f t="shared" si="160"/>
        <v>0.97755446844669291</v>
      </c>
      <c r="W1624">
        <f t="shared" si="160"/>
        <v>1.0539901358446577</v>
      </c>
      <c r="X1624" t="s">
        <v>458</v>
      </c>
      <c r="Y1624" t="s">
        <v>457</v>
      </c>
      <c r="Z1624" t="s">
        <v>276</v>
      </c>
      <c r="AA1624" s="26" t="s">
        <v>84</v>
      </c>
      <c r="AB1624" s="26" t="s">
        <v>86</v>
      </c>
      <c r="AC1624" t="s">
        <v>635</v>
      </c>
      <c r="AD1624" s="26" t="s">
        <v>74</v>
      </c>
      <c r="AE1624" s="72" t="str">
        <f>VLOOKUP(AD1624,cs_lookup!$A$2:$B$54,2,FALSE)</f>
        <v>X</v>
      </c>
    </row>
    <row r="1625" spans="1:31" x14ac:dyDescent="0.25">
      <c r="A1625" s="21">
        <v>0.36203696176457217</v>
      </c>
      <c r="B1625" s="21">
        <v>0.24710808919587682</v>
      </c>
      <c r="C1625" s="21">
        <v>0.36033010492369949</v>
      </c>
      <c r="D1625" s="22">
        <f t="shared" si="158"/>
        <v>2.7621489118845459</v>
      </c>
      <c r="E1625" s="23">
        <f t="shared" si="158"/>
        <v>4.0468120782858037</v>
      </c>
      <c r="F1625" s="23">
        <f t="shared" si="158"/>
        <v>2.7752330053347936</v>
      </c>
      <c r="G1625" s="125">
        <v>2.9056570829938178E-2</v>
      </c>
      <c r="H1625" s="8">
        <f t="shared" si="151"/>
        <v>1.0290565708299382</v>
      </c>
      <c r="I1625" s="5">
        <f t="shared" si="152"/>
        <v>2.684156527621083</v>
      </c>
      <c r="J1625" s="5">
        <f t="shared" si="153"/>
        <v>3.9325457831944397</v>
      </c>
      <c r="K1625" s="5">
        <f t="shared" si="154"/>
        <v>2.6968711769621736</v>
      </c>
      <c r="L1625">
        <v>2.13</v>
      </c>
      <c r="M1625">
        <v>3.52</v>
      </c>
      <c r="N1625">
        <v>3.63</v>
      </c>
      <c r="O1625" s="5">
        <f t="shared" si="155"/>
        <v>2.1918904958677681</v>
      </c>
      <c r="P1625" s="5">
        <f t="shared" si="156"/>
        <v>3.6222791293213823</v>
      </c>
      <c r="Q1625" s="5">
        <f t="shared" si="157"/>
        <v>3.7354753521126756</v>
      </c>
      <c r="R1625" s="6">
        <f t="shared" si="159"/>
        <v>0.45622717096736198</v>
      </c>
      <c r="S1625" s="6">
        <f t="shared" si="159"/>
        <v>0.27606928243195478</v>
      </c>
      <c r="T1625" s="6">
        <f t="shared" si="159"/>
        <v>0.26770354660068341</v>
      </c>
      <c r="U1625">
        <f t="shared" si="160"/>
        <v>0.79354537564460836</v>
      </c>
      <c r="V1625">
        <f t="shared" si="160"/>
        <v>0.8950944741807112</v>
      </c>
      <c r="W1625">
        <f t="shared" si="160"/>
        <v>1.3460042255666536</v>
      </c>
      <c r="X1625" t="s">
        <v>466</v>
      </c>
      <c r="Y1625" t="s">
        <v>470</v>
      </c>
      <c r="Z1625" t="s">
        <v>276</v>
      </c>
      <c r="AA1625" s="26" t="s">
        <v>90</v>
      </c>
      <c r="AB1625" s="26" t="s">
        <v>75</v>
      </c>
      <c r="AC1625" t="s">
        <v>635</v>
      </c>
      <c r="AD1625" s="26" t="s">
        <v>75</v>
      </c>
      <c r="AE1625" s="72" t="str">
        <f>VLOOKUP(AD1625,cs_lookup!$A$2:$B$54,2,FALSE)</f>
        <v>X</v>
      </c>
    </row>
    <row r="1626" spans="1:31" x14ac:dyDescent="0.25">
      <c r="A1626" s="21">
        <v>0.4696058428760681</v>
      </c>
      <c r="B1626" s="21">
        <v>0.24133149485462291</v>
      </c>
      <c r="C1626" s="21">
        <v>0.2712022115345859</v>
      </c>
      <c r="D1626" s="22">
        <f t="shared" si="158"/>
        <v>2.1294453958996122</v>
      </c>
      <c r="E1626" s="23">
        <f t="shared" si="158"/>
        <v>4.1436779754022401</v>
      </c>
      <c r="F1626" s="23">
        <f t="shared" si="158"/>
        <v>3.6872855657833452</v>
      </c>
      <c r="G1626" s="125">
        <v>2.7838675702341442E-2</v>
      </c>
      <c r="H1626" s="8">
        <f t="shared" si="151"/>
        <v>1.0278386757023414</v>
      </c>
      <c r="I1626" s="5">
        <f t="shared" si="152"/>
        <v>2.0717700610404859</v>
      </c>
      <c r="J1626" s="5">
        <f t="shared" si="153"/>
        <v>4.0314478072843363</v>
      </c>
      <c r="K1626" s="5">
        <f t="shared" si="154"/>
        <v>3.5874166374054313</v>
      </c>
      <c r="L1626">
        <v>2.13</v>
      </c>
      <c r="M1626">
        <v>3.76</v>
      </c>
      <c r="N1626">
        <v>3.42</v>
      </c>
      <c r="O1626" s="5">
        <f t="shared" si="155"/>
        <v>2.1892963792459872</v>
      </c>
      <c r="P1626" s="5">
        <f t="shared" si="156"/>
        <v>3.8646734206408038</v>
      </c>
      <c r="Q1626" s="5">
        <f t="shared" si="157"/>
        <v>3.5152082709020078</v>
      </c>
      <c r="R1626" s="6">
        <f t="shared" si="159"/>
        <v>0.45676775857292046</v>
      </c>
      <c r="S1626" s="6">
        <f t="shared" si="159"/>
        <v>0.25875407600008526</v>
      </c>
      <c r="T1626" s="6">
        <f t="shared" si="159"/>
        <v>0.28447816542699433</v>
      </c>
      <c r="U1626">
        <f t="shared" si="160"/>
        <v>1.0281063714813359</v>
      </c>
      <c r="V1626">
        <f t="shared" si="160"/>
        <v>0.93266741372817397</v>
      </c>
      <c r="W1626">
        <f t="shared" si="160"/>
        <v>0.95333225707329217</v>
      </c>
      <c r="X1626" t="s">
        <v>522</v>
      </c>
      <c r="Y1626" t="s">
        <v>467</v>
      </c>
      <c r="Z1626" t="s">
        <v>276</v>
      </c>
      <c r="AA1626" s="26" t="s">
        <v>84</v>
      </c>
      <c r="AB1626" s="26" t="s">
        <v>86</v>
      </c>
      <c r="AC1626" t="s">
        <v>635</v>
      </c>
      <c r="AD1626" s="26" t="s">
        <v>86</v>
      </c>
      <c r="AE1626" s="72" t="str">
        <f>VLOOKUP(AD1626,cs_lookup!$A$2:$B$54,2,FALSE)</f>
        <v>1</v>
      </c>
    </row>
    <row r="1627" spans="1:31" x14ac:dyDescent="0.25">
      <c r="A1627" s="21">
        <v>0.39727175428018296</v>
      </c>
      <c r="B1627" s="21">
        <v>0.28283553152233565</v>
      </c>
      <c r="C1627" s="21">
        <v>0.2994056526191114</v>
      </c>
      <c r="D1627" s="22">
        <f t="shared" si="158"/>
        <v>2.5171686363957608</v>
      </c>
      <c r="E1627" s="23">
        <f t="shared" si="158"/>
        <v>3.5356236701152577</v>
      </c>
      <c r="F1627" s="23">
        <f t="shared" si="158"/>
        <v>3.339950302381729</v>
      </c>
      <c r="G1627" s="125">
        <v>4.329746578834337E-2</v>
      </c>
      <c r="H1627" s="8">
        <f t="shared" si="151"/>
        <v>1.0432974657883434</v>
      </c>
      <c r="I1627" s="5">
        <f t="shared" si="152"/>
        <v>2.4127046397967824</v>
      </c>
      <c r="J1627" s="5">
        <f t="shared" si="153"/>
        <v>3.3888931834447105</v>
      </c>
      <c r="K1627" s="5">
        <f t="shared" si="154"/>
        <v>3.2013403769345623</v>
      </c>
      <c r="L1627">
        <v>2.67</v>
      </c>
      <c r="M1627">
        <v>3.11</v>
      </c>
      <c r="N1627">
        <v>2.88</v>
      </c>
      <c r="O1627" s="5">
        <f t="shared" si="155"/>
        <v>2.7856042336548765</v>
      </c>
      <c r="P1627" s="5">
        <f t="shared" si="156"/>
        <v>3.2446551186017478</v>
      </c>
      <c r="Q1627" s="5">
        <f t="shared" si="157"/>
        <v>3.0046967014704289</v>
      </c>
      <c r="R1627" s="6">
        <f t="shared" si="159"/>
        <v>0.3589885411280917</v>
      </c>
      <c r="S1627" s="6">
        <f t="shared" si="159"/>
        <v>0.30819916553440668</v>
      </c>
      <c r="T1627" s="6">
        <f t="shared" si="159"/>
        <v>0.33281229333750167</v>
      </c>
      <c r="U1627">
        <f t="shared" si="160"/>
        <v>1.1066418806343776</v>
      </c>
      <c r="V1627">
        <f t="shared" si="160"/>
        <v>0.91770375507639224</v>
      </c>
      <c r="W1627">
        <f t="shared" si="160"/>
        <v>0.89962317682624515</v>
      </c>
      <c r="X1627" t="s">
        <v>378</v>
      </c>
      <c r="Y1627" t="s">
        <v>371</v>
      </c>
      <c r="Z1627" t="s">
        <v>275</v>
      </c>
      <c r="AA1627" s="26" t="s">
        <v>90</v>
      </c>
      <c r="AB1627" s="26" t="s">
        <v>75</v>
      </c>
      <c r="AC1627" t="s">
        <v>636</v>
      </c>
      <c r="AD1627" s="26" t="s">
        <v>94</v>
      </c>
      <c r="AE1627" s="72" t="str">
        <f>VLOOKUP(AD1627,cs_lookup!$A$2:$B$54,2,FALSE)</f>
        <v>1</v>
      </c>
    </row>
    <row r="1628" spans="1:31" x14ac:dyDescent="0.25">
      <c r="A1628" s="21">
        <v>0.71021296682622637</v>
      </c>
      <c r="B1628" s="21">
        <v>0.23733676812093352</v>
      </c>
      <c r="C1628" s="21">
        <v>5.1757777390380233E-2</v>
      </c>
      <c r="D1628" s="22">
        <f t="shared" si="158"/>
        <v>1.4080283615050895</v>
      </c>
      <c r="E1628" s="23">
        <f t="shared" si="158"/>
        <v>4.2134221676535848</v>
      </c>
      <c r="F1628" s="23">
        <f t="shared" si="158"/>
        <v>19.320767823114856</v>
      </c>
      <c r="G1628" s="125">
        <v>8.429670794598243E-2</v>
      </c>
      <c r="H1628" s="8">
        <f t="shared" si="151"/>
        <v>1.0842967079459824</v>
      </c>
      <c r="I1628" s="5">
        <f t="shared" si="152"/>
        <v>1.2985637152513008</v>
      </c>
      <c r="J1628" s="5">
        <f t="shared" si="153"/>
        <v>3.8858571982895751</v>
      </c>
      <c r="K1628" s="5">
        <f t="shared" si="154"/>
        <v>17.818709290111926</v>
      </c>
      <c r="L1628">
        <v>2.16</v>
      </c>
      <c r="M1628">
        <v>3.16</v>
      </c>
      <c r="N1628">
        <v>3.28</v>
      </c>
      <c r="O1628" s="5">
        <f t="shared" si="155"/>
        <v>2.3420808891633222</v>
      </c>
      <c r="P1628" s="5">
        <f t="shared" si="156"/>
        <v>3.4263775971093047</v>
      </c>
      <c r="Q1628" s="5">
        <f t="shared" si="157"/>
        <v>3.5564932020628222</v>
      </c>
      <c r="R1628" s="6">
        <f t="shared" si="159"/>
        <v>0.4269707355655154</v>
      </c>
      <c r="S1628" s="6">
        <f t="shared" si="159"/>
        <v>0.29185341418402316</v>
      </c>
      <c r="T1628" s="6">
        <f t="shared" si="159"/>
        <v>0.28117585025046138</v>
      </c>
      <c r="U1628">
        <f t="shared" si="160"/>
        <v>1.6633762168396893</v>
      </c>
      <c r="V1628">
        <f t="shared" si="160"/>
        <v>0.81320538525989239</v>
      </c>
      <c r="W1628">
        <f t="shared" si="160"/>
        <v>0.18407618344276813</v>
      </c>
      <c r="X1628" t="s">
        <v>302</v>
      </c>
      <c r="Y1628" t="s">
        <v>479</v>
      </c>
      <c r="Z1628" t="s">
        <v>275</v>
      </c>
      <c r="AA1628" s="26" t="s">
        <v>84</v>
      </c>
      <c r="AB1628" s="26" t="s">
        <v>94</v>
      </c>
      <c r="AC1628" t="s">
        <v>636</v>
      </c>
      <c r="AD1628" s="26" t="s">
        <v>86</v>
      </c>
      <c r="AE1628" s="72" t="str">
        <f>VLOOKUP(AD1628,cs_lookup!$A$2:$B$54,2,FALSE)</f>
        <v>1</v>
      </c>
    </row>
    <row r="1629" spans="1:31" x14ac:dyDescent="0.25">
      <c r="A1629" s="21">
        <v>0.50939761488168589</v>
      </c>
      <c r="B1629" s="21">
        <v>0.28723610846171216</v>
      </c>
      <c r="C1629" s="21">
        <v>0.19553014885560038</v>
      </c>
      <c r="D1629" s="22">
        <f t="shared" si="158"/>
        <v>1.9631030275480634</v>
      </c>
      <c r="E1629" s="23">
        <f t="shared" si="158"/>
        <v>3.4814564413766851</v>
      </c>
      <c r="F1629" s="23">
        <f t="shared" si="158"/>
        <v>5.1143008167937474</v>
      </c>
      <c r="G1629" s="125">
        <v>8.5643741838452581E-2</v>
      </c>
      <c r="H1629" s="8">
        <f t="shared" si="151"/>
        <v>1.0856437418384526</v>
      </c>
      <c r="I1629" s="5">
        <f t="shared" si="152"/>
        <v>1.8082386992105737</v>
      </c>
      <c r="J1629" s="5">
        <f t="shared" si="153"/>
        <v>3.2068129785201096</v>
      </c>
      <c r="K1629" s="5">
        <f t="shared" si="154"/>
        <v>4.7108463114548789</v>
      </c>
      <c r="L1629">
        <v>2.42</v>
      </c>
      <c r="M1629">
        <v>3.11</v>
      </c>
      <c r="N1629">
        <v>2.85</v>
      </c>
      <c r="O1629" s="5">
        <f t="shared" si="155"/>
        <v>2.6272578552490553</v>
      </c>
      <c r="P1629" s="5">
        <f t="shared" si="156"/>
        <v>3.3763520371175875</v>
      </c>
      <c r="Q1629" s="5">
        <f t="shared" si="157"/>
        <v>3.0940846642395901</v>
      </c>
      <c r="R1629" s="6">
        <f t="shared" si="159"/>
        <v>0.3806249919481936</v>
      </c>
      <c r="S1629" s="6">
        <f t="shared" si="159"/>
        <v>0.29617764646772621</v>
      </c>
      <c r="T1629" s="6">
        <f t="shared" si="159"/>
        <v>0.32319736158408013</v>
      </c>
      <c r="U1629">
        <f t="shared" si="160"/>
        <v>1.3383188851430423</v>
      </c>
      <c r="V1629">
        <f t="shared" si="160"/>
        <v>0.9698102199384302</v>
      </c>
      <c r="W1629">
        <f t="shared" si="160"/>
        <v>0.60498683497059735</v>
      </c>
      <c r="X1629" t="s">
        <v>376</v>
      </c>
      <c r="Y1629" t="s">
        <v>511</v>
      </c>
      <c r="Z1629" t="s">
        <v>275</v>
      </c>
      <c r="AA1629" s="26" t="s">
        <v>90</v>
      </c>
      <c r="AB1629" s="26" t="s">
        <v>75</v>
      </c>
      <c r="AC1629" t="s">
        <v>636</v>
      </c>
      <c r="AD1629" s="26" t="s">
        <v>86</v>
      </c>
      <c r="AE1629" s="72" t="str">
        <f>VLOOKUP(AD1629,cs_lookup!$A$2:$B$54,2,FALSE)</f>
        <v>1</v>
      </c>
    </row>
    <row r="1630" spans="1:31" x14ac:dyDescent="0.25">
      <c r="A1630" s="21">
        <v>0.57228480958466543</v>
      </c>
      <c r="B1630" s="21">
        <v>0.25783081935101371</v>
      </c>
      <c r="C1630" s="21">
        <v>0.16399708152939221</v>
      </c>
      <c r="D1630" s="22">
        <f t="shared" si="158"/>
        <v>1.7473816939606488</v>
      </c>
      <c r="E1630" s="23">
        <f t="shared" si="158"/>
        <v>3.8785122838189063</v>
      </c>
      <c r="F1630" s="23">
        <f t="shared" si="158"/>
        <v>6.0976694870071571</v>
      </c>
      <c r="G1630" s="125">
        <v>0.24674223605117462</v>
      </c>
      <c r="H1630" s="8">
        <f t="shared" si="151"/>
        <v>1.2467422360511746</v>
      </c>
      <c r="I1630" s="5">
        <f t="shared" si="152"/>
        <v>1.4015581115589355</v>
      </c>
      <c r="J1630" s="5">
        <f t="shared" si="153"/>
        <v>3.1109175350498885</v>
      </c>
      <c r="K1630" s="5">
        <f t="shared" si="154"/>
        <v>4.8908822615333838</v>
      </c>
      <c r="L1630">
        <v>2.11</v>
      </c>
      <c r="M1630">
        <v>2.15</v>
      </c>
      <c r="N1630">
        <v>3.25</v>
      </c>
      <c r="O1630" s="5">
        <f t="shared" si="155"/>
        <v>2.6306261180679784</v>
      </c>
      <c r="P1630" s="5">
        <f t="shared" si="156"/>
        <v>2.6804958075100251</v>
      </c>
      <c r="Q1630" s="5">
        <f t="shared" si="157"/>
        <v>4.0519122671663172</v>
      </c>
      <c r="R1630" s="6">
        <f t="shared" si="159"/>
        <v>0.38013763838642117</v>
      </c>
      <c r="S1630" s="6">
        <f t="shared" si="159"/>
        <v>0.37306531023039474</v>
      </c>
      <c r="T1630" s="6">
        <f t="shared" si="159"/>
        <v>0.2467970513831842</v>
      </c>
      <c r="U1630">
        <f t="shared" si="160"/>
        <v>1.5054673670669805</v>
      </c>
      <c r="V1630">
        <f t="shared" si="160"/>
        <v>0.69111443031726694</v>
      </c>
      <c r="W1630">
        <f t="shared" si="160"/>
        <v>0.66450178642841906</v>
      </c>
      <c r="X1630" t="s">
        <v>284</v>
      </c>
      <c r="Y1630" t="s">
        <v>375</v>
      </c>
      <c r="Z1630" t="s">
        <v>275</v>
      </c>
      <c r="AA1630" s="26" t="s">
        <v>84</v>
      </c>
      <c r="AB1630" s="26" t="s">
        <v>86</v>
      </c>
      <c r="AC1630" t="s">
        <v>636</v>
      </c>
      <c r="AD1630" s="26" t="s">
        <v>74</v>
      </c>
      <c r="AE1630" s="72" t="str">
        <f>VLOOKUP(AD1630,cs_lookup!$A$2:$B$54,2,FALSE)</f>
        <v>X</v>
      </c>
    </row>
    <row r="1631" spans="1:31" x14ac:dyDescent="0.25">
      <c r="A1631" s="21">
        <v>0.43039079511444772</v>
      </c>
      <c r="B1631" s="21">
        <v>0.23146536175606203</v>
      </c>
      <c r="C1631" s="21">
        <v>0.31478959964802888</v>
      </c>
      <c r="D1631" s="22">
        <f t="shared" si="158"/>
        <v>2.3234697659695165</v>
      </c>
      <c r="E1631" s="23">
        <f t="shared" si="158"/>
        <v>4.3203008537142829</v>
      </c>
      <c r="F1631" s="23">
        <f t="shared" si="158"/>
        <v>3.1767250287751421</v>
      </c>
      <c r="G1631" s="125">
        <v>8.6471180810803405E-2</v>
      </c>
      <c r="H1631" s="8">
        <f t="shared" si="151"/>
        <v>1.0864711808108034</v>
      </c>
      <c r="I1631" s="5">
        <f t="shared" si="152"/>
        <v>2.1385470751608664</v>
      </c>
      <c r="J1631" s="5">
        <f t="shared" si="153"/>
        <v>3.9764523256752762</v>
      </c>
      <c r="K1631" s="5">
        <f t="shared" si="154"/>
        <v>2.9238925844350883</v>
      </c>
      <c r="L1631">
        <v>2.2000000000000002</v>
      </c>
      <c r="M1631">
        <v>3.18</v>
      </c>
      <c r="N1631">
        <v>3.15</v>
      </c>
      <c r="O1631" s="5">
        <f t="shared" si="155"/>
        <v>2.3902365977837676</v>
      </c>
      <c r="P1631" s="5">
        <f t="shared" si="156"/>
        <v>3.4549783549783548</v>
      </c>
      <c r="Q1631" s="5">
        <f t="shared" si="157"/>
        <v>3.4223842195540306</v>
      </c>
      <c r="R1631" s="6">
        <f t="shared" si="159"/>
        <v>0.41836862548552811</v>
      </c>
      <c r="S1631" s="6">
        <f t="shared" si="159"/>
        <v>0.28943741385791255</v>
      </c>
      <c r="T1631" s="6">
        <f t="shared" si="159"/>
        <v>0.29219396065655934</v>
      </c>
      <c r="U1631">
        <f t="shared" si="160"/>
        <v>1.0287358298318081</v>
      </c>
      <c r="V1631">
        <f t="shared" si="160"/>
        <v>0.79970781479442898</v>
      </c>
      <c r="W1631">
        <f t="shared" si="160"/>
        <v>1.0773309583151451</v>
      </c>
      <c r="X1631" t="s">
        <v>305</v>
      </c>
      <c r="Y1631" t="s">
        <v>478</v>
      </c>
      <c r="Z1631" t="s">
        <v>275</v>
      </c>
      <c r="AA1631" s="26" t="s">
        <v>90</v>
      </c>
      <c r="AB1631" s="26" t="s">
        <v>74</v>
      </c>
      <c r="AC1631" t="s">
        <v>636</v>
      </c>
      <c r="AD1631" s="26" t="s">
        <v>93</v>
      </c>
      <c r="AE1631" s="72" t="str">
        <f>VLOOKUP(AD1631,cs_lookup!$A$2:$B$54,2,FALSE)</f>
        <v>X</v>
      </c>
    </row>
    <row r="1632" spans="1:31" x14ac:dyDescent="0.25">
      <c r="A1632" s="21">
        <v>0.56277382745744142</v>
      </c>
      <c r="B1632" s="21">
        <v>0.28733553924924965</v>
      </c>
      <c r="C1632" s="21">
        <v>0.14607444891187205</v>
      </c>
      <c r="D1632" s="22">
        <f t="shared" si="158"/>
        <v>1.7769127688789381</v>
      </c>
      <c r="E1632" s="23">
        <f t="shared" si="158"/>
        <v>3.4802517036799561</v>
      </c>
      <c r="F1632" s="23">
        <f t="shared" si="158"/>
        <v>6.8458242180554691</v>
      </c>
      <c r="G1632" s="125">
        <v>4.6859903381642587E-2</v>
      </c>
      <c r="H1632" s="8">
        <f t="shared" si="151"/>
        <v>1.0468599033816426</v>
      </c>
      <c r="I1632" s="5">
        <f t="shared" si="152"/>
        <v>1.6973739878077534</v>
      </c>
      <c r="J1632" s="5">
        <f t="shared" si="153"/>
        <v>3.324467478826723</v>
      </c>
      <c r="K1632" s="5">
        <f t="shared" si="154"/>
        <v>6.5393890776995018</v>
      </c>
      <c r="L1632">
        <v>4.5</v>
      </c>
      <c r="M1632">
        <v>10</v>
      </c>
      <c r="N1632">
        <v>1.38</v>
      </c>
      <c r="O1632" s="5">
        <f t="shared" si="155"/>
        <v>4.7108695652173918</v>
      </c>
      <c r="P1632" s="5">
        <f t="shared" si="156"/>
        <v>10.468599033816426</v>
      </c>
      <c r="Q1632" s="5">
        <f t="shared" si="157"/>
        <v>1.4446666666666668</v>
      </c>
      <c r="R1632" s="6">
        <f t="shared" si="159"/>
        <v>0.21227503461005998</v>
      </c>
      <c r="S1632" s="6">
        <f t="shared" si="159"/>
        <v>9.5523765574526978E-2</v>
      </c>
      <c r="T1632" s="6">
        <f t="shared" si="159"/>
        <v>0.69220119981541295</v>
      </c>
      <c r="U1632">
        <f t="shared" si="160"/>
        <v>2.6511540958701643</v>
      </c>
      <c r="V1632">
        <f t="shared" si="160"/>
        <v>3.0080005485658168</v>
      </c>
      <c r="W1632">
        <f t="shared" si="160"/>
        <v>0.21102888719468446</v>
      </c>
      <c r="X1632" t="s">
        <v>379</v>
      </c>
      <c r="Y1632" t="s">
        <v>510</v>
      </c>
      <c r="Z1632" t="s">
        <v>275</v>
      </c>
      <c r="AA1632" s="26" t="s">
        <v>90</v>
      </c>
      <c r="AB1632" s="26" t="s">
        <v>75</v>
      </c>
      <c r="AC1632" t="s">
        <v>636</v>
      </c>
      <c r="AD1632" s="26" t="s">
        <v>100</v>
      </c>
      <c r="AE1632" s="72" t="str">
        <f>VLOOKUP(AD1632,cs_lookup!$A$2:$B$54,2,FALSE)</f>
        <v>1</v>
      </c>
    </row>
    <row r="1633" spans="1:31" x14ac:dyDescent="0.25">
      <c r="A1633" s="21">
        <v>0.46287405771124385</v>
      </c>
      <c r="B1633" s="21">
        <v>0.22773786610107308</v>
      </c>
      <c r="C1633" s="21">
        <v>0.28921703019385092</v>
      </c>
      <c r="D1633" s="22">
        <f t="shared" si="158"/>
        <v>2.1604148760132786</v>
      </c>
      <c r="E1633" s="23">
        <f t="shared" si="158"/>
        <v>4.3910133045515884</v>
      </c>
      <c r="F1633" s="23">
        <f t="shared" si="158"/>
        <v>3.4576110519139864</v>
      </c>
      <c r="G1633" s="125">
        <v>3.9068975896753511E-2</v>
      </c>
      <c r="H1633" s="8">
        <f t="shared" si="151"/>
        <v>1.0390689758967535</v>
      </c>
      <c r="I1633" s="5">
        <f t="shared" si="152"/>
        <v>2.0791833132624942</v>
      </c>
      <c r="J1633" s="5">
        <f t="shared" si="153"/>
        <v>4.2259112786636592</v>
      </c>
      <c r="K1633" s="5">
        <f t="shared" si="154"/>
        <v>3.3276049349177663</v>
      </c>
      <c r="L1633">
        <v>1.56</v>
      </c>
      <c r="M1633">
        <v>4.21</v>
      </c>
      <c r="N1633">
        <v>6.23</v>
      </c>
      <c r="O1633" s="5">
        <f t="shared" si="155"/>
        <v>1.6209476023989355</v>
      </c>
      <c r="P1633" s="5">
        <f t="shared" si="156"/>
        <v>4.3744803885253321</v>
      </c>
      <c r="Q1633" s="5">
        <f t="shared" si="157"/>
        <v>6.4733997198367748</v>
      </c>
      <c r="R1633" s="6">
        <f t="shared" si="159"/>
        <v>0.61692308777905047</v>
      </c>
      <c r="S1633" s="6">
        <f t="shared" si="159"/>
        <v>0.2285985788444938</v>
      </c>
      <c r="T1633" s="6">
        <f t="shared" si="159"/>
        <v>0.15447833337645567</v>
      </c>
      <c r="U1633">
        <f t="shared" si="160"/>
        <v>0.75029459405970722</v>
      </c>
      <c r="V1633">
        <f t="shared" si="160"/>
        <v>0.99623482898375215</v>
      </c>
      <c r="W1633">
        <f t="shared" si="160"/>
        <v>1.8722174422288984</v>
      </c>
      <c r="X1633" t="s">
        <v>386</v>
      </c>
      <c r="Y1633" t="s">
        <v>483</v>
      </c>
      <c r="Z1633" t="s">
        <v>279</v>
      </c>
      <c r="AA1633" s="26" t="s">
        <v>84</v>
      </c>
      <c r="AB1633" s="26" t="s">
        <v>86</v>
      </c>
      <c r="AC1633" t="s">
        <v>636</v>
      </c>
      <c r="AD1633" s="26" t="s">
        <v>100</v>
      </c>
      <c r="AE1633" s="72" t="str">
        <f>VLOOKUP(AD1633,cs_lookup!$A$2:$B$54,2,FALSE)</f>
        <v>1</v>
      </c>
    </row>
    <row r="1634" spans="1:31" x14ac:dyDescent="0.25">
      <c r="A1634" s="21">
        <v>0.77773863454106273</v>
      </c>
      <c r="B1634" s="21">
        <v>0.16034604335378033</v>
      </c>
      <c r="C1634" s="21">
        <v>5.8030605591961583E-2</v>
      </c>
      <c r="D1634" s="22">
        <f t="shared" si="158"/>
        <v>1.2857789951377327</v>
      </c>
      <c r="E1634" s="23">
        <f t="shared" si="158"/>
        <v>6.2365118532650339</v>
      </c>
      <c r="F1634" s="23">
        <f t="shared" si="158"/>
        <v>17.232286132449396</v>
      </c>
      <c r="G1634" s="125">
        <v>4.2172104905160435E-2</v>
      </c>
      <c r="H1634" s="8">
        <f t="shared" si="151"/>
        <v>1.0421721049051604</v>
      </c>
      <c r="I1634" s="5">
        <f t="shared" si="152"/>
        <v>1.2337491946733126</v>
      </c>
      <c r="J1634" s="5">
        <f t="shared" si="153"/>
        <v>5.9841477467222823</v>
      </c>
      <c r="K1634" s="5">
        <f t="shared" si="154"/>
        <v>16.534971576520526</v>
      </c>
      <c r="L1634">
        <v>1.88</v>
      </c>
      <c r="M1634">
        <v>3.96</v>
      </c>
      <c r="N1634">
        <v>3.88</v>
      </c>
      <c r="O1634" s="5">
        <f t="shared" si="155"/>
        <v>1.9592835572217016</v>
      </c>
      <c r="P1634" s="5">
        <f t="shared" si="156"/>
        <v>4.1270015354244354</v>
      </c>
      <c r="Q1634" s="5">
        <f t="shared" si="157"/>
        <v>4.0436277670320226</v>
      </c>
      <c r="R1634" s="6">
        <f t="shared" si="159"/>
        <v>0.51039064576136062</v>
      </c>
      <c r="S1634" s="6">
        <f t="shared" si="159"/>
        <v>0.24230667020993887</v>
      </c>
      <c r="T1634" s="6">
        <f t="shared" si="159"/>
        <v>0.24730268402870048</v>
      </c>
      <c r="U1634">
        <f t="shared" si="160"/>
        <v>1.5238105184723623</v>
      </c>
      <c r="V1634">
        <f t="shared" si="160"/>
        <v>0.66174836712028451</v>
      </c>
      <c r="W1634">
        <f t="shared" si="160"/>
        <v>0.23465416810933962</v>
      </c>
      <c r="X1634" t="s">
        <v>328</v>
      </c>
      <c r="Y1634" t="s">
        <v>410</v>
      </c>
      <c r="Z1634" t="s">
        <v>281</v>
      </c>
      <c r="AA1634" s="26" t="s">
        <v>84</v>
      </c>
      <c r="AB1634" s="26" t="s">
        <v>94</v>
      </c>
      <c r="AC1634" t="s">
        <v>636</v>
      </c>
      <c r="AD1634" s="26" t="s">
        <v>113</v>
      </c>
      <c r="AE1634" s="72" t="str">
        <f>VLOOKUP(AD1634,cs_lookup!$A$2:$B$54,2,FALSE)</f>
        <v>2</v>
      </c>
    </row>
    <row r="1635" spans="1:31" x14ac:dyDescent="0.25">
      <c r="A1635" s="21">
        <v>0.70636394106130063</v>
      </c>
      <c r="B1635" s="21">
        <v>0.17470883541148152</v>
      </c>
      <c r="C1635" s="21">
        <v>0.11123648317707967</v>
      </c>
      <c r="D1635" s="22">
        <f t="shared" si="158"/>
        <v>1.4157008050234217</v>
      </c>
      <c r="E1635" s="23">
        <f t="shared" si="158"/>
        <v>5.7238089741984624</v>
      </c>
      <c r="F1635" s="23">
        <f t="shared" si="158"/>
        <v>8.9898563082768383</v>
      </c>
      <c r="G1635" s="125">
        <v>4.6795566188943649E-2</v>
      </c>
      <c r="H1635" s="8">
        <f t="shared" si="151"/>
        <v>1.0467955661889436</v>
      </c>
      <c r="I1635" s="5">
        <f t="shared" si="152"/>
        <v>1.3524138339423304</v>
      </c>
      <c r="J1635" s="5">
        <f t="shared" si="153"/>
        <v>5.46793391095175</v>
      </c>
      <c r="K1635" s="5">
        <f t="shared" si="154"/>
        <v>8.5879770593661409</v>
      </c>
      <c r="L1635">
        <v>1.4</v>
      </c>
      <c r="M1635">
        <v>4.83</v>
      </c>
      <c r="N1635">
        <v>7.97</v>
      </c>
      <c r="O1635" s="5">
        <f t="shared" si="155"/>
        <v>1.465513792664521</v>
      </c>
      <c r="P1635" s="5">
        <f t="shared" si="156"/>
        <v>5.0560225846925979</v>
      </c>
      <c r="Q1635" s="5">
        <f t="shared" si="157"/>
        <v>8.342960662525881</v>
      </c>
      <c r="R1635" s="6">
        <f t="shared" si="159"/>
        <v>0.68235454692094843</v>
      </c>
      <c r="S1635" s="6">
        <f t="shared" si="159"/>
        <v>0.19778392664375316</v>
      </c>
      <c r="T1635" s="6">
        <f t="shared" si="159"/>
        <v>0.11986152643529834</v>
      </c>
      <c r="U1635">
        <f t="shared" si="160"/>
        <v>1.0351860982662047</v>
      </c>
      <c r="V1635">
        <f t="shared" si="160"/>
        <v>0.88333181758579249</v>
      </c>
      <c r="W1635">
        <f t="shared" si="160"/>
        <v>0.92804160338409747</v>
      </c>
      <c r="X1635" t="s">
        <v>525</v>
      </c>
      <c r="Y1635" t="s">
        <v>532</v>
      </c>
      <c r="Z1635" t="s">
        <v>277</v>
      </c>
      <c r="AA1635" s="26" t="s">
        <v>84</v>
      </c>
      <c r="AB1635" s="26" t="s">
        <v>86</v>
      </c>
      <c r="AC1635" t="s">
        <v>636</v>
      </c>
      <c r="AD1635" s="26" t="s">
        <v>79</v>
      </c>
      <c r="AE1635" s="72" t="str">
        <f>VLOOKUP(AD1635,cs_lookup!$A$2:$B$54,2,FALSE)</f>
        <v>2</v>
      </c>
    </row>
    <row r="1636" spans="1:31" x14ac:dyDescent="0.25">
      <c r="A1636" s="21">
        <v>0.62154741612539521</v>
      </c>
      <c r="B1636" s="21">
        <v>0.22341019737188855</v>
      </c>
      <c r="C1636" s="21">
        <v>0.1492384068246064</v>
      </c>
      <c r="D1636" s="22">
        <f t="shared" si="158"/>
        <v>1.6088877116307618</v>
      </c>
      <c r="E1636" s="23">
        <f t="shared" si="158"/>
        <v>4.4760714227175598</v>
      </c>
      <c r="F1636" s="23">
        <f t="shared" si="158"/>
        <v>6.7006879882821169</v>
      </c>
      <c r="G1636" s="125">
        <v>4.0031051524393346E-2</v>
      </c>
      <c r="H1636" s="8">
        <f t="shared" si="151"/>
        <v>1.0400310515243933</v>
      </c>
      <c r="I1636" s="5">
        <f t="shared" si="152"/>
        <v>1.5469612270446969</v>
      </c>
      <c r="J1636" s="5">
        <f t="shared" si="153"/>
        <v>4.3037863303762869</v>
      </c>
      <c r="K1636" s="5">
        <f t="shared" si="154"/>
        <v>6.4427768559994343</v>
      </c>
      <c r="L1636">
        <v>2.2400000000000002</v>
      </c>
      <c r="M1636">
        <v>3.42</v>
      </c>
      <c r="N1636">
        <v>3.32</v>
      </c>
      <c r="O1636" s="5">
        <f t="shared" si="155"/>
        <v>2.3296695554146414</v>
      </c>
      <c r="P1636" s="5">
        <f t="shared" si="156"/>
        <v>3.5569061962134252</v>
      </c>
      <c r="Q1636" s="5">
        <f t="shared" si="157"/>
        <v>3.4529030910609859</v>
      </c>
      <c r="R1636" s="6">
        <f t="shared" si="159"/>
        <v>0.42924542567669732</v>
      </c>
      <c r="S1636" s="6">
        <f t="shared" si="159"/>
        <v>0.28114320278239829</v>
      </c>
      <c r="T1636" s="6">
        <f t="shared" si="159"/>
        <v>0.28961137154090427</v>
      </c>
      <c r="U1636">
        <f t="shared" si="160"/>
        <v>1.4480000925939684</v>
      </c>
      <c r="V1636">
        <f t="shared" si="160"/>
        <v>0.79464911532933469</v>
      </c>
      <c r="W1636">
        <f t="shared" si="160"/>
        <v>0.51530575622970032</v>
      </c>
      <c r="X1636" t="s">
        <v>534</v>
      </c>
      <c r="Y1636" t="s">
        <v>527</v>
      </c>
      <c r="Z1636" t="s">
        <v>277</v>
      </c>
      <c r="AA1636" s="26" t="s">
        <v>84</v>
      </c>
      <c r="AB1636" s="26" t="s">
        <v>86</v>
      </c>
      <c r="AC1636" t="s">
        <v>636</v>
      </c>
      <c r="AD1636" s="26" t="s">
        <v>78</v>
      </c>
      <c r="AE1636" s="72" t="str">
        <f>VLOOKUP(AD1636,cs_lookup!$A$2:$B$54,2,FALSE)</f>
        <v>1</v>
      </c>
    </row>
    <row r="1637" spans="1:31" x14ac:dyDescent="0.25">
      <c r="A1637" s="21">
        <v>0.17000375016538977</v>
      </c>
      <c r="B1637" s="21">
        <v>0.23427447993207767</v>
      </c>
      <c r="C1637" s="21">
        <v>0.52480789455322885</v>
      </c>
      <c r="D1637" s="22">
        <f t="shared" si="158"/>
        <v>5.8822231805306675</v>
      </c>
      <c r="E1637" s="23">
        <f t="shared" si="158"/>
        <v>4.2684973638183994</v>
      </c>
      <c r="F1637" s="23">
        <f t="shared" si="158"/>
        <v>1.9054591411040114</v>
      </c>
      <c r="G1637" s="125">
        <v>2.6983083327879465E-2</v>
      </c>
      <c r="H1637" s="8">
        <f t="shared" si="151"/>
        <v>1.0269830833278795</v>
      </c>
      <c r="I1637" s="5">
        <f t="shared" si="152"/>
        <v>5.7276729052533781</v>
      </c>
      <c r="J1637" s="5">
        <f t="shared" si="153"/>
        <v>4.1563463246021346</v>
      </c>
      <c r="K1637" s="5">
        <f t="shared" si="154"/>
        <v>1.8553948668068425</v>
      </c>
      <c r="L1637">
        <v>2.93</v>
      </c>
      <c r="M1637">
        <v>3.08</v>
      </c>
      <c r="N1637">
        <v>2.77</v>
      </c>
      <c r="O1637" s="5">
        <f t="shared" si="155"/>
        <v>3.0090604341506868</v>
      </c>
      <c r="P1637" s="5">
        <f t="shared" si="156"/>
        <v>3.1631078966498687</v>
      </c>
      <c r="Q1637" s="5">
        <f t="shared" si="157"/>
        <v>2.8447431408182262</v>
      </c>
      <c r="R1637" s="6">
        <f t="shared" si="159"/>
        <v>0.33232964969753159</v>
      </c>
      <c r="S1637" s="6">
        <f t="shared" si="159"/>
        <v>0.31614476416031412</v>
      </c>
      <c r="T1637" s="6">
        <f t="shared" si="159"/>
        <v>0.35152558614215429</v>
      </c>
      <c r="U1637">
        <f t="shared" si="160"/>
        <v>0.51155155827991261</v>
      </c>
      <c r="V1637">
        <f t="shared" si="160"/>
        <v>0.74103545745669608</v>
      </c>
      <c r="W1637">
        <f t="shared" si="160"/>
        <v>1.4929436582775526</v>
      </c>
      <c r="X1637" t="s">
        <v>416</v>
      </c>
      <c r="Y1637" t="s">
        <v>418</v>
      </c>
      <c r="Z1637" t="s">
        <v>274</v>
      </c>
      <c r="AA1637" s="26" t="s">
        <v>85</v>
      </c>
      <c r="AB1637" s="26" t="s">
        <v>79</v>
      </c>
      <c r="AC1637" t="s">
        <v>636</v>
      </c>
      <c r="AD1637" s="26" t="s">
        <v>239</v>
      </c>
      <c r="AE1637" s="72" t="str">
        <f>VLOOKUP(AD1637,cs_lookup!$A$2:$B$54,2,FALSE)</f>
        <v>2</v>
      </c>
    </row>
    <row r="1638" spans="1:31" x14ac:dyDescent="0.25">
      <c r="A1638" s="21">
        <v>0.73416394942373508</v>
      </c>
      <c r="B1638" s="21">
        <v>0.16654989775927148</v>
      </c>
      <c r="C1638" s="21">
        <v>9.2416758923347012E-2</v>
      </c>
      <c r="D1638" s="22">
        <f t="shared" si="158"/>
        <v>1.3620935770340219</v>
      </c>
      <c r="E1638" s="23">
        <f t="shared" si="158"/>
        <v>6.0042066278862789</v>
      </c>
      <c r="F1638" s="23">
        <f t="shared" si="158"/>
        <v>10.820548260401853</v>
      </c>
      <c r="G1638" s="125">
        <v>2.9345749476130445E-2</v>
      </c>
      <c r="H1638" s="8">
        <f t="shared" si="151"/>
        <v>1.0293457494761304</v>
      </c>
      <c r="I1638" s="5">
        <f t="shared" si="152"/>
        <v>1.3232614772317643</v>
      </c>
      <c r="J1638" s="5">
        <f t="shared" si="153"/>
        <v>5.8330319340629977</v>
      </c>
      <c r="K1638" s="5">
        <f t="shared" si="154"/>
        <v>10.512063867664294</v>
      </c>
      <c r="L1638">
        <v>1.96</v>
      </c>
      <c r="M1638">
        <v>3.69</v>
      </c>
      <c r="N1638">
        <v>4.03</v>
      </c>
      <c r="O1638" s="5">
        <f t="shared" si="155"/>
        <v>2.0175176689732157</v>
      </c>
      <c r="P1638" s="5">
        <f t="shared" si="156"/>
        <v>3.7982858155669215</v>
      </c>
      <c r="Q1638" s="5">
        <f t="shared" si="157"/>
        <v>4.1482633703888059</v>
      </c>
      <c r="R1638" s="6">
        <f t="shared" si="159"/>
        <v>0.49565860828814179</v>
      </c>
      <c r="S1638" s="6">
        <f t="shared" si="159"/>
        <v>0.26327665914492082</v>
      </c>
      <c r="T1638" s="6">
        <f t="shared" si="159"/>
        <v>0.24106473256693742</v>
      </c>
      <c r="U1638">
        <f t="shared" si="160"/>
        <v>1.4811887398855437</v>
      </c>
      <c r="V1638">
        <f t="shared" si="160"/>
        <v>0.63260411424316187</v>
      </c>
      <c r="W1638">
        <f t="shared" si="160"/>
        <v>0.38336905585177328</v>
      </c>
      <c r="X1638" t="s">
        <v>339</v>
      </c>
      <c r="Y1638" t="s">
        <v>341</v>
      </c>
      <c r="Z1638" t="s">
        <v>274</v>
      </c>
      <c r="AA1638" s="26" t="s">
        <v>84</v>
      </c>
      <c r="AB1638" s="26" t="s">
        <v>86</v>
      </c>
      <c r="AC1638" t="s">
        <v>636</v>
      </c>
      <c r="AD1638" s="26" t="s">
        <v>74</v>
      </c>
      <c r="AE1638" s="72" t="str">
        <f>VLOOKUP(AD1638,cs_lookup!$A$2:$B$54,2,FALSE)</f>
        <v>X</v>
      </c>
    </row>
    <row r="1639" spans="1:31" x14ac:dyDescent="0.25">
      <c r="A1639" s="21">
        <v>0.51918023782826128</v>
      </c>
      <c r="B1639" s="21">
        <v>0.26246846091204595</v>
      </c>
      <c r="C1639" s="21">
        <v>0.20836597090688733</v>
      </c>
      <c r="D1639" s="22">
        <f t="shared" si="158"/>
        <v>1.9261133747752321</v>
      </c>
      <c r="E1639" s="23">
        <f t="shared" si="158"/>
        <v>3.8099815746437562</v>
      </c>
      <c r="F1639" s="23">
        <f t="shared" si="158"/>
        <v>4.7992481480907019</v>
      </c>
      <c r="G1639" s="125">
        <v>3.1784614672315303E-2</v>
      </c>
      <c r="H1639" s="8">
        <f t="shared" si="151"/>
        <v>1.0317846146723153</v>
      </c>
      <c r="I1639" s="5">
        <f t="shared" si="152"/>
        <v>1.8667785382581488</v>
      </c>
      <c r="J1639" s="5">
        <f t="shared" si="153"/>
        <v>3.6926132842693811</v>
      </c>
      <c r="K1639" s="5">
        <f t="shared" si="154"/>
        <v>4.651405031480234</v>
      </c>
      <c r="L1639">
        <v>1.7</v>
      </c>
      <c r="M1639">
        <v>3.63</v>
      </c>
      <c r="N1639">
        <v>5.95</v>
      </c>
      <c r="O1639" s="5">
        <f t="shared" si="155"/>
        <v>1.754033844942936</v>
      </c>
      <c r="P1639" s="5">
        <f t="shared" si="156"/>
        <v>3.7453781512605047</v>
      </c>
      <c r="Q1639" s="5">
        <f t="shared" si="157"/>
        <v>6.1391184573002766</v>
      </c>
      <c r="R1639" s="6">
        <f t="shared" si="159"/>
        <v>0.5701144267444469</v>
      </c>
      <c r="S1639" s="6">
        <f t="shared" si="159"/>
        <v>0.2669957370428539</v>
      </c>
      <c r="T1639" s="6">
        <f t="shared" si="159"/>
        <v>0.16288983621269909</v>
      </c>
      <c r="U1639">
        <f t="shared" si="160"/>
        <v>0.9106597087762931</v>
      </c>
      <c r="V1639">
        <f t="shared" si="160"/>
        <v>0.98304363889494872</v>
      </c>
      <c r="W1639">
        <f t="shared" si="160"/>
        <v>1.2791833778677644</v>
      </c>
      <c r="X1639" t="s">
        <v>342</v>
      </c>
      <c r="Y1639" t="s">
        <v>340</v>
      </c>
      <c r="Z1639" t="s">
        <v>274</v>
      </c>
      <c r="AA1639" s="26" t="s">
        <v>84</v>
      </c>
      <c r="AB1639" s="26" t="s">
        <v>86</v>
      </c>
      <c r="AC1639" t="s">
        <v>636</v>
      </c>
      <c r="AD1639" s="26" t="s">
        <v>75</v>
      </c>
      <c r="AE1639" s="72" t="str">
        <f>VLOOKUP(AD1639,cs_lookup!$A$2:$B$54,2,FALSE)</f>
        <v>X</v>
      </c>
    </row>
    <row r="1640" spans="1:31" x14ac:dyDescent="0.25">
      <c r="A1640" s="21">
        <v>9.9298433033164463E-2</v>
      </c>
      <c r="B1640" s="21">
        <v>0.22297447786705613</v>
      </c>
      <c r="C1640" s="21">
        <v>0.58223108179394878</v>
      </c>
      <c r="D1640" s="22">
        <f t="shared" si="158"/>
        <v>10.070652370375393</v>
      </c>
      <c r="E1640" s="23">
        <f t="shared" si="158"/>
        <v>4.484818215814947</v>
      </c>
      <c r="F1640" s="23">
        <f t="shared" si="158"/>
        <v>1.7175311165436877</v>
      </c>
      <c r="G1640" s="125">
        <v>8.4152607517093969E-3</v>
      </c>
      <c r="H1640" s="8">
        <f t="shared" si="151"/>
        <v>1.0084152607517094</v>
      </c>
      <c r="I1640" s="5">
        <f t="shared" si="152"/>
        <v>9.9866124228111772</v>
      </c>
      <c r="J1640" s="5">
        <f t="shared" si="153"/>
        <v>4.447392250363011</v>
      </c>
      <c r="K1640" s="5">
        <f t="shared" si="154"/>
        <v>1.7031982590816581</v>
      </c>
      <c r="L1640">
        <v>4.2</v>
      </c>
      <c r="M1640">
        <v>3.3</v>
      </c>
      <c r="N1640">
        <v>2.14</v>
      </c>
      <c r="O1640" s="5">
        <f t="shared" si="155"/>
        <v>4.2353440951571795</v>
      </c>
      <c r="P1640" s="5">
        <f t="shared" si="156"/>
        <v>3.327770360480641</v>
      </c>
      <c r="Q1640" s="5">
        <f t="shared" si="157"/>
        <v>2.1580086580086584</v>
      </c>
      <c r="R1640" s="6">
        <f t="shared" si="159"/>
        <v>0.23610832497492476</v>
      </c>
      <c r="S1640" s="6">
        <f t="shared" si="159"/>
        <v>0.30050150451354063</v>
      </c>
      <c r="T1640" s="6">
        <f t="shared" si="159"/>
        <v>0.46339017051153453</v>
      </c>
      <c r="U1640">
        <f t="shared" si="160"/>
        <v>0.42056303200537376</v>
      </c>
      <c r="V1640">
        <f t="shared" si="160"/>
        <v>0.74200785858963592</v>
      </c>
      <c r="W1640">
        <f t="shared" si="160"/>
        <v>1.2564597154730888</v>
      </c>
      <c r="X1640" t="s">
        <v>352</v>
      </c>
      <c r="Y1640" t="s">
        <v>296</v>
      </c>
      <c r="Z1640" t="s">
        <v>273</v>
      </c>
      <c r="AA1640" s="26" t="s">
        <v>85</v>
      </c>
      <c r="AB1640" s="26" t="s">
        <v>77</v>
      </c>
      <c r="AC1640" t="s">
        <v>636</v>
      </c>
      <c r="AD1640" s="26" t="s">
        <v>87</v>
      </c>
      <c r="AE1640" s="72" t="str">
        <f>VLOOKUP(AD1640,cs_lookup!$A$2:$B$54,2,FALSE)</f>
        <v>2</v>
      </c>
    </row>
    <row r="1641" spans="1:31" x14ac:dyDescent="0.25">
      <c r="A1641" s="21">
        <v>0.54355857320399659</v>
      </c>
      <c r="B1641" s="21">
        <v>0.30682516673475102</v>
      </c>
      <c r="C1641" s="21">
        <v>0.14615237694016531</v>
      </c>
      <c r="D1641" s="22">
        <f t="shared" si="158"/>
        <v>1.8397281347353558</v>
      </c>
      <c r="E1641" s="23">
        <f t="shared" si="158"/>
        <v>3.2591850617798102</v>
      </c>
      <c r="F1641" s="23">
        <f t="shared" si="158"/>
        <v>6.8421740442127694</v>
      </c>
      <c r="G1641" s="125">
        <v>3.4339456853651917E-2</v>
      </c>
      <c r="H1641" s="8">
        <f t="shared" si="151"/>
        <v>1.0343394568536519</v>
      </c>
      <c r="I1641" s="5">
        <f t="shared" si="152"/>
        <v>1.7786502511773152</v>
      </c>
      <c r="J1641" s="5">
        <f t="shared" si="153"/>
        <v>3.15098204963958</v>
      </c>
      <c r="K1641" s="5">
        <f t="shared" si="154"/>
        <v>6.6150179217042711</v>
      </c>
      <c r="L1641">
        <v>1.79</v>
      </c>
      <c r="M1641">
        <v>3.48</v>
      </c>
      <c r="N1641">
        <v>5.31</v>
      </c>
      <c r="O1641" s="5">
        <f t="shared" si="155"/>
        <v>1.8514676277680369</v>
      </c>
      <c r="P1641" s="5">
        <f t="shared" si="156"/>
        <v>3.5995013098507087</v>
      </c>
      <c r="Q1641" s="5">
        <f t="shared" si="157"/>
        <v>5.4923425158928909</v>
      </c>
      <c r="R1641" s="6">
        <f t="shared" si="159"/>
        <v>0.540112062993783</v>
      </c>
      <c r="S1641" s="6">
        <f t="shared" si="159"/>
        <v>0.2778162622870321</v>
      </c>
      <c r="T1641" s="6">
        <f t="shared" si="159"/>
        <v>0.18207167471918489</v>
      </c>
      <c r="U1641">
        <f t="shared" si="160"/>
        <v>1.0063811020829825</v>
      </c>
      <c r="V1641">
        <f t="shared" si="160"/>
        <v>1.1044175895568984</v>
      </c>
      <c r="W1641">
        <f t="shared" si="160"/>
        <v>0.80271891366727377</v>
      </c>
      <c r="X1641" t="s">
        <v>353</v>
      </c>
      <c r="Y1641" t="s">
        <v>493</v>
      </c>
      <c r="Z1641" t="s">
        <v>273</v>
      </c>
      <c r="AA1641" s="26" t="s">
        <v>84</v>
      </c>
      <c r="AB1641" s="26" t="s">
        <v>78</v>
      </c>
      <c r="AC1641" t="s">
        <v>636</v>
      </c>
      <c r="AD1641" s="26" t="s">
        <v>94</v>
      </c>
      <c r="AE1641" s="72" t="str">
        <f>VLOOKUP(AD1641,cs_lookup!$A$2:$B$54,2,FALSE)</f>
        <v>1</v>
      </c>
    </row>
    <row r="1642" spans="1:31" x14ac:dyDescent="0.25">
      <c r="A1642" s="21">
        <v>0.59349118928045519</v>
      </c>
      <c r="B1642" s="21">
        <v>0.2329674731937878</v>
      </c>
      <c r="C1642" s="21">
        <v>0.16660710765724288</v>
      </c>
      <c r="D1642" s="22">
        <f t="shared" si="158"/>
        <v>1.6849449799118221</v>
      </c>
      <c r="E1642" s="23">
        <f t="shared" si="158"/>
        <v>4.2924447189594428</v>
      </c>
      <c r="F1642" s="23">
        <f t="shared" si="158"/>
        <v>6.0021448908246935</v>
      </c>
      <c r="G1642" s="125">
        <v>3.3378673575378937E-2</v>
      </c>
      <c r="H1642" s="8">
        <f t="shared" si="151"/>
        <v>1.0333786735753789</v>
      </c>
      <c r="I1642" s="5">
        <f t="shared" si="152"/>
        <v>1.6305203726356128</v>
      </c>
      <c r="J1642" s="5">
        <f t="shared" si="153"/>
        <v>4.1537965014393476</v>
      </c>
      <c r="K1642" s="5">
        <f t="shared" si="154"/>
        <v>5.8082724603343312</v>
      </c>
      <c r="L1642">
        <v>2.74</v>
      </c>
      <c r="M1642">
        <v>3.31</v>
      </c>
      <c r="N1642">
        <v>2.73</v>
      </c>
      <c r="O1642" s="5">
        <f t="shared" si="155"/>
        <v>2.8314575655965384</v>
      </c>
      <c r="P1642" s="5">
        <f t="shared" si="156"/>
        <v>3.4204834095345045</v>
      </c>
      <c r="Q1642" s="5">
        <f t="shared" si="157"/>
        <v>2.8211237788607844</v>
      </c>
      <c r="R1642" s="6">
        <f t="shared" si="159"/>
        <v>0.35317499091296378</v>
      </c>
      <c r="S1642" s="6">
        <f t="shared" si="159"/>
        <v>0.29235633688867696</v>
      </c>
      <c r="T1642" s="6">
        <f t="shared" si="159"/>
        <v>0.35446867219835926</v>
      </c>
      <c r="U1642">
        <f t="shared" si="160"/>
        <v>1.6804451180030322</v>
      </c>
      <c r="V1642">
        <f t="shared" si="160"/>
        <v>0.79686137702052551</v>
      </c>
      <c r="W1642">
        <f t="shared" si="160"/>
        <v>0.47001927313906655</v>
      </c>
      <c r="X1642" t="s">
        <v>356</v>
      </c>
      <c r="Y1642" t="s">
        <v>497</v>
      </c>
      <c r="Z1642" t="s">
        <v>278</v>
      </c>
      <c r="AA1642" s="26" t="s">
        <v>84</v>
      </c>
      <c r="AB1642" s="26" t="s">
        <v>86</v>
      </c>
      <c r="AC1642" t="s">
        <v>636</v>
      </c>
      <c r="AD1642" s="26" t="s">
        <v>86</v>
      </c>
      <c r="AE1642" s="72" t="str">
        <f>VLOOKUP(AD1642,cs_lookup!$A$2:$B$54,2,FALSE)</f>
        <v>1</v>
      </c>
    </row>
    <row r="1643" spans="1:31" x14ac:dyDescent="0.25">
      <c r="A1643" s="21">
        <v>0.41279641137289441</v>
      </c>
      <c r="B1643" s="21">
        <v>0.29718198423524222</v>
      </c>
      <c r="C1643" s="21">
        <v>0.27375227211528991</v>
      </c>
      <c r="D1643" s="22">
        <f t="shared" si="158"/>
        <v>2.4225016798817629</v>
      </c>
      <c r="E1643" s="23">
        <f t="shared" si="158"/>
        <v>3.364941527573972</v>
      </c>
      <c r="F1643" s="23">
        <f t="shared" si="158"/>
        <v>3.652937717276199</v>
      </c>
      <c r="G1643" s="125">
        <v>3.3163265306122458E-2</v>
      </c>
      <c r="H1643" s="8">
        <f t="shared" si="151"/>
        <v>1.0331632653061225</v>
      </c>
      <c r="I1643" s="5">
        <f t="shared" si="152"/>
        <v>2.3447423667003728</v>
      </c>
      <c r="J1643" s="5">
        <f t="shared" si="153"/>
        <v>3.256931058787647</v>
      </c>
      <c r="K1643" s="5">
        <f t="shared" si="154"/>
        <v>3.5356829263512841</v>
      </c>
      <c r="L1643">
        <v>2.4500000000000002</v>
      </c>
      <c r="M1643">
        <v>3.6</v>
      </c>
      <c r="N1643">
        <v>2.88</v>
      </c>
      <c r="O1643" s="5">
        <f t="shared" si="155"/>
        <v>2.53125</v>
      </c>
      <c r="P1643" s="5">
        <f t="shared" si="156"/>
        <v>3.7193877551020411</v>
      </c>
      <c r="Q1643" s="5">
        <f t="shared" si="157"/>
        <v>2.9755102040816324</v>
      </c>
      <c r="R1643" s="6">
        <f t="shared" si="159"/>
        <v>0.39506172839506171</v>
      </c>
      <c r="S1643" s="6">
        <f t="shared" si="159"/>
        <v>0.26886145404663919</v>
      </c>
      <c r="T1643" s="6">
        <f t="shared" si="159"/>
        <v>0.33607681755829905</v>
      </c>
      <c r="U1643">
        <f t="shared" si="160"/>
        <v>1.0448909162876392</v>
      </c>
      <c r="V1643">
        <f t="shared" si="160"/>
        <v>1.1053350332014877</v>
      </c>
      <c r="W1643">
        <f t="shared" si="160"/>
        <v>0.81455267906957685</v>
      </c>
      <c r="X1643" t="s">
        <v>498</v>
      </c>
      <c r="Y1643" t="s">
        <v>363</v>
      </c>
      <c r="Z1643" t="s">
        <v>269</v>
      </c>
      <c r="AA1643" s="26" t="s">
        <v>90</v>
      </c>
      <c r="AB1643" s="26" t="s">
        <v>75</v>
      </c>
      <c r="AC1643" t="s">
        <v>636</v>
      </c>
      <c r="AD1643" s="26" t="s">
        <v>79</v>
      </c>
      <c r="AE1643" s="72" t="str">
        <f>VLOOKUP(AD1643,cs_lookup!$A$2:$B$54,2,FALSE)</f>
        <v>2</v>
      </c>
    </row>
    <row r="1644" spans="1:31" x14ac:dyDescent="0.25">
      <c r="A1644" s="21">
        <v>0.31192161956256548</v>
      </c>
      <c r="B1644" s="21">
        <v>0.23543811029045733</v>
      </c>
      <c r="C1644" s="21">
        <v>0.41313676992544363</v>
      </c>
      <c r="D1644" s="22">
        <f t="shared" si="158"/>
        <v>3.2059335976851684</v>
      </c>
      <c r="E1644" s="23">
        <f t="shared" si="158"/>
        <v>4.2474007235545317</v>
      </c>
      <c r="F1644" s="23">
        <f t="shared" si="158"/>
        <v>2.4205059263557298</v>
      </c>
      <c r="G1644" s="125">
        <v>2.7428024355308001E-2</v>
      </c>
      <c r="H1644" s="8">
        <f t="shared" si="151"/>
        <v>1.027428024355308</v>
      </c>
      <c r="I1644" s="5">
        <f t="shared" si="152"/>
        <v>3.1203486002796472</v>
      </c>
      <c r="J1644" s="5">
        <f t="shared" si="153"/>
        <v>4.1340129165930595</v>
      </c>
      <c r="K1644" s="5">
        <f t="shared" si="154"/>
        <v>2.3558885576189654</v>
      </c>
      <c r="L1644">
        <v>2.42</v>
      </c>
      <c r="M1644">
        <v>3.68</v>
      </c>
      <c r="N1644">
        <v>2.92</v>
      </c>
      <c r="O1644" s="5">
        <f t="shared" si="155"/>
        <v>2.4863758189398455</v>
      </c>
      <c r="P1644" s="5">
        <f t="shared" si="156"/>
        <v>3.7809351296275335</v>
      </c>
      <c r="Q1644" s="5">
        <f t="shared" si="157"/>
        <v>3.0000898311174993</v>
      </c>
      <c r="R1644" s="6">
        <f t="shared" si="159"/>
        <v>0.40219181363595524</v>
      </c>
      <c r="S1644" s="6">
        <f t="shared" si="159"/>
        <v>0.26448483396712275</v>
      </c>
      <c r="T1644" s="6">
        <f t="shared" si="159"/>
        <v>0.33332335239692185</v>
      </c>
      <c r="U1644">
        <f t="shared" si="160"/>
        <v>0.77555437228491664</v>
      </c>
      <c r="V1644">
        <f t="shared" si="160"/>
        <v>0.89017622205031177</v>
      </c>
      <c r="W1644">
        <f t="shared" si="160"/>
        <v>1.2394474223140535</v>
      </c>
      <c r="X1644" t="s">
        <v>474</v>
      </c>
      <c r="Y1644" t="s">
        <v>471</v>
      </c>
      <c r="Z1644" t="s">
        <v>276</v>
      </c>
      <c r="AA1644" s="26" t="s">
        <v>85</v>
      </c>
      <c r="AB1644" s="26" t="s">
        <v>79</v>
      </c>
      <c r="AC1644" t="s">
        <v>636</v>
      </c>
      <c r="AD1644" s="26" t="s">
        <v>74</v>
      </c>
      <c r="AE1644" s="72" t="str">
        <f>VLOOKUP(AD1644,cs_lookup!$A$2:$B$54,2,FALSE)</f>
        <v>X</v>
      </c>
    </row>
    <row r="1645" spans="1:31" x14ac:dyDescent="0.25">
      <c r="A1645" s="21">
        <v>0.51399571721409232</v>
      </c>
      <c r="B1645" s="21">
        <v>0.26468480893254909</v>
      </c>
      <c r="C1645" s="21">
        <v>0.21111980831089344</v>
      </c>
      <c r="D1645" s="22">
        <f t="shared" si="158"/>
        <v>1.945541502602588</v>
      </c>
      <c r="E1645" s="23">
        <f t="shared" si="158"/>
        <v>3.7780785532532577</v>
      </c>
      <c r="F1645" s="23">
        <f t="shared" si="158"/>
        <v>4.7366469683763999</v>
      </c>
      <c r="G1645" s="125">
        <v>4.6406024890366382E-2</v>
      </c>
      <c r="H1645" s="8">
        <f t="shared" si="151"/>
        <v>1.0464060248903664</v>
      </c>
      <c r="I1645" s="5">
        <f t="shared" si="152"/>
        <v>1.859260608525668</v>
      </c>
      <c r="J1645" s="5">
        <f t="shared" si="153"/>
        <v>3.6105282876683482</v>
      </c>
      <c r="K1645" s="5">
        <f t="shared" si="154"/>
        <v>4.5265861011003503</v>
      </c>
      <c r="L1645">
        <v>1.89</v>
      </c>
      <c r="M1645">
        <v>3.56</v>
      </c>
      <c r="N1645">
        <v>4.2300000000000004</v>
      </c>
      <c r="O1645" s="5">
        <f t="shared" si="155"/>
        <v>1.9777073870427924</v>
      </c>
      <c r="P1645" s="5">
        <f t="shared" si="156"/>
        <v>3.7252054486097044</v>
      </c>
      <c r="Q1645" s="5">
        <f t="shared" si="157"/>
        <v>4.4262974852862502</v>
      </c>
      <c r="R1645" s="6">
        <f t="shared" si="159"/>
        <v>0.50563597352754519</v>
      </c>
      <c r="S1645" s="6">
        <f t="shared" si="159"/>
        <v>0.26844157021546639</v>
      </c>
      <c r="T1645" s="6">
        <f t="shared" si="159"/>
        <v>0.22592245625698826</v>
      </c>
      <c r="U1645">
        <f t="shared" si="160"/>
        <v>1.0165331268426685</v>
      </c>
      <c r="V1645">
        <f t="shared" si="160"/>
        <v>0.98600529239975043</v>
      </c>
      <c r="W1645">
        <f t="shared" si="160"/>
        <v>0.93447907662062279</v>
      </c>
      <c r="X1645" t="s">
        <v>476</v>
      </c>
      <c r="Y1645" t="s">
        <v>380</v>
      </c>
      <c r="Z1645" t="s">
        <v>275</v>
      </c>
      <c r="AA1645" s="26" t="s">
        <v>90</v>
      </c>
      <c r="AB1645" s="26" t="s">
        <v>75</v>
      </c>
      <c r="AC1645" t="s">
        <v>637</v>
      </c>
      <c r="AD1645" s="26" t="s">
        <v>78</v>
      </c>
      <c r="AE1645" s="72" t="str">
        <f>VLOOKUP(AD1645,cs_lookup!$A$2:$B$54,2,FALSE)</f>
        <v>1</v>
      </c>
    </row>
    <row r="1646" spans="1:31" x14ac:dyDescent="0.25">
      <c r="A1646" s="21">
        <v>0.43147497410237712</v>
      </c>
      <c r="B1646" s="21">
        <v>0.35861783550183912</v>
      </c>
      <c r="C1646" s="21">
        <v>0.20354899839177967</v>
      </c>
      <c r="D1646" s="22">
        <f t="shared" si="158"/>
        <v>2.3176315198357891</v>
      </c>
      <c r="E1646" s="23">
        <f t="shared" si="158"/>
        <v>2.7884837311580717</v>
      </c>
      <c r="F1646" s="23">
        <f t="shared" si="158"/>
        <v>4.912822012885842</v>
      </c>
      <c r="G1646" s="125">
        <v>3.8808823980124085E-2</v>
      </c>
      <c r="H1646" s="8">
        <f t="shared" si="151"/>
        <v>1.0388088239801241</v>
      </c>
      <c r="I1646" s="5">
        <f t="shared" si="152"/>
        <v>2.2310472016939022</v>
      </c>
      <c r="J1646" s="5">
        <f t="shared" si="153"/>
        <v>2.684308861060873</v>
      </c>
      <c r="K1646" s="5">
        <f t="shared" si="154"/>
        <v>4.7292840602399817</v>
      </c>
      <c r="L1646">
        <v>2.76</v>
      </c>
      <c r="M1646">
        <v>3.21</v>
      </c>
      <c r="N1646">
        <v>2.74</v>
      </c>
      <c r="O1646" s="5">
        <f t="shared" si="155"/>
        <v>2.8671123541851422</v>
      </c>
      <c r="P1646" s="5">
        <f t="shared" si="156"/>
        <v>3.3345763249761982</v>
      </c>
      <c r="Q1646" s="5">
        <f t="shared" si="157"/>
        <v>2.84633617770554</v>
      </c>
      <c r="R1646" s="6">
        <f t="shared" si="159"/>
        <v>0.34878298317828166</v>
      </c>
      <c r="S1646" s="6">
        <f t="shared" si="159"/>
        <v>0.29988817245235433</v>
      </c>
      <c r="T1646" s="6">
        <f t="shared" si="159"/>
        <v>0.35132884436936396</v>
      </c>
      <c r="U1646">
        <f t="shared" si="160"/>
        <v>1.2370872287706396</v>
      </c>
      <c r="V1646">
        <f t="shared" si="160"/>
        <v>1.1958385439786416</v>
      </c>
      <c r="W1646">
        <f t="shared" si="160"/>
        <v>0.57936887805824933</v>
      </c>
      <c r="X1646" t="s">
        <v>394</v>
      </c>
      <c r="Y1646" t="s">
        <v>316</v>
      </c>
      <c r="Z1646" t="s">
        <v>279</v>
      </c>
      <c r="AA1646" s="26" t="s">
        <v>90</v>
      </c>
      <c r="AB1646" s="26" t="s">
        <v>75</v>
      </c>
      <c r="AC1646" t="s">
        <v>637</v>
      </c>
      <c r="AD1646" s="26" t="s">
        <v>94</v>
      </c>
      <c r="AE1646" s="72" t="str">
        <f>VLOOKUP(AD1646,cs_lookup!$A$2:$B$54,2,FALSE)</f>
        <v>1</v>
      </c>
    </row>
    <row r="1647" spans="1:31" x14ac:dyDescent="0.25">
      <c r="A1647" s="124">
        <v>0.52536089307543299</v>
      </c>
      <c r="B1647" s="124">
        <v>0.25726275195354481</v>
      </c>
      <c r="C1647" s="124">
        <v>0.20731998315481009</v>
      </c>
      <c r="D1647" s="120">
        <f t="shared" si="158"/>
        <v>1.9034534415876607</v>
      </c>
      <c r="E1647" s="121">
        <f t="shared" si="158"/>
        <v>3.8870765099355498</v>
      </c>
      <c r="F1647" s="121">
        <f t="shared" si="158"/>
        <v>4.8234617077567457</v>
      </c>
      <c r="G1647" s="129">
        <v>4.4182670400786384E-2</v>
      </c>
      <c r="H1647" s="122">
        <f t="shared" si="151"/>
        <v>1.0441826704007864</v>
      </c>
      <c r="I1647" s="122">
        <f t="shared" si="152"/>
        <v>1.822912307917409</v>
      </c>
      <c r="J1647" s="122">
        <f t="shared" si="153"/>
        <v>3.7226020121973309</v>
      </c>
      <c r="K1647" s="122">
        <f t="shared" si="154"/>
        <v>4.6193657915289545</v>
      </c>
      <c r="L1647" s="97">
        <v>1.46</v>
      </c>
      <c r="M1647" s="97">
        <v>4.3499999999999996</v>
      </c>
      <c r="N1647" s="97">
        <v>7.73</v>
      </c>
      <c r="O1647" s="122">
        <f t="shared" si="155"/>
        <v>1.5245066987851481</v>
      </c>
      <c r="P1647" s="122">
        <f t="shared" si="156"/>
        <v>4.5421946162434201</v>
      </c>
      <c r="Q1647" s="122">
        <f t="shared" si="157"/>
        <v>8.0715320421980792</v>
      </c>
      <c r="R1647" s="123">
        <f t="shared" si="159"/>
        <v>0.6559498890997868</v>
      </c>
      <c r="S1647" s="123">
        <f t="shared" si="159"/>
        <v>0.22015789381280204</v>
      </c>
      <c r="T1647" s="123">
        <f t="shared" si="159"/>
        <v>0.12389221708741122</v>
      </c>
      <c r="U1647" s="97">
        <f t="shared" si="160"/>
        <v>0.80091620077324555</v>
      </c>
      <c r="V1647" s="97">
        <f t="shared" si="160"/>
        <v>1.1685374868833578</v>
      </c>
      <c r="W1647" s="97">
        <f t="shared" si="160"/>
        <v>1.6733898870220154</v>
      </c>
      <c r="X1647" s="97" t="s">
        <v>318</v>
      </c>
      <c r="Y1647" s="97" t="s">
        <v>480</v>
      </c>
      <c r="Z1647" s="97" t="s">
        <v>279</v>
      </c>
      <c r="AA1647" s="117" t="s">
        <v>84</v>
      </c>
      <c r="AB1647" s="117" t="s">
        <v>86</v>
      </c>
      <c r="AC1647" s="97" t="s">
        <v>637</v>
      </c>
      <c r="AD1647" s="117" t="s">
        <v>86</v>
      </c>
      <c r="AE1647" s="72" t="str">
        <f>VLOOKUP(AD1647,cs_lookup!$A$2:$B$54,2,FALSE)</f>
        <v>1</v>
      </c>
    </row>
    <row r="1648" spans="1:31" x14ac:dyDescent="0.25">
      <c r="A1648" s="21">
        <v>0.53323605326651657</v>
      </c>
      <c r="B1648" s="21">
        <v>0.26468868461255152</v>
      </c>
      <c r="C1648" s="21">
        <v>0.19367056932190405</v>
      </c>
      <c r="D1648" s="22">
        <f t="shared" ref="D1648:F1685" si="161">(100%/A1648)</f>
        <v>1.8753420626271686</v>
      </c>
      <c r="E1648" s="23">
        <f t="shared" si="161"/>
        <v>3.7780232330814947</v>
      </c>
      <c r="F1648" s="23">
        <f t="shared" si="161"/>
        <v>5.1634071377044304</v>
      </c>
      <c r="G1648" s="125">
        <v>3.3466152939494176E-2</v>
      </c>
      <c r="H1648" s="8">
        <f t="shared" ref="H1648:H1711" si="162">(G1648/100%) + 1</f>
        <v>1.0334661529394942</v>
      </c>
      <c r="I1648" s="5">
        <f t="shared" ref="I1648:I1711" si="163">D1648/H1648</f>
        <v>1.8146139157950374</v>
      </c>
      <c r="J1648" s="5">
        <f t="shared" ref="J1648:J1711" si="164">E1648/H1648</f>
        <v>3.6556816324711168</v>
      </c>
      <c r="K1648" s="5">
        <f t="shared" ref="K1648:K1711" si="165">F1648/H1648</f>
        <v>4.9962034296122031</v>
      </c>
      <c r="L1648">
        <v>2.1800000000000002</v>
      </c>
      <c r="M1648">
        <v>3.35</v>
      </c>
      <c r="N1648">
        <v>3.62</v>
      </c>
      <c r="O1648" s="5">
        <f t="shared" ref="O1648:O1711" si="166">(L1648*H1648)</f>
        <v>2.2529562134080976</v>
      </c>
      <c r="P1648" s="5">
        <f t="shared" ref="P1648:P1711" si="167">(M1648*H1648)</f>
        <v>3.4621116123473055</v>
      </c>
      <c r="Q1648" s="5">
        <f t="shared" ref="Q1648:Q1711" si="168">(N1648*H1648)</f>
        <v>3.7411474736409689</v>
      </c>
      <c r="R1648" s="6">
        <f t="shared" ref="R1648:T1685" si="169">(1/O1648)</f>
        <v>0.44386126727570863</v>
      </c>
      <c r="S1648" s="6">
        <f t="shared" si="169"/>
        <v>0.28884106348090893</v>
      </c>
      <c r="T1648" s="6">
        <f t="shared" si="169"/>
        <v>0.26729766924338255</v>
      </c>
      <c r="U1648">
        <f t="shared" ref="U1648:W1685" si="170">(L1648/I1648)</f>
        <v>1.2013574794200099</v>
      </c>
      <c r="V1648">
        <f t="shared" si="170"/>
        <v>0.91638176865404819</v>
      </c>
      <c r="W1648">
        <f t="shared" si="170"/>
        <v>0.72455016113724946</v>
      </c>
      <c r="X1648" t="s">
        <v>386</v>
      </c>
      <c r="Y1648" t="s">
        <v>481</v>
      </c>
      <c r="Z1648" t="s">
        <v>279</v>
      </c>
      <c r="AA1648" s="26" t="s">
        <v>90</v>
      </c>
      <c r="AB1648" s="26" t="s">
        <v>75</v>
      </c>
      <c r="AC1648" t="s">
        <v>638</v>
      </c>
      <c r="AD1648" s="26" t="s">
        <v>75</v>
      </c>
      <c r="AE1648" s="72" t="str">
        <f>VLOOKUP(AD1648,cs_lookup!$A$2:$B$54,2,FALSE)</f>
        <v>X</v>
      </c>
    </row>
    <row r="1649" spans="1:31" x14ac:dyDescent="0.25">
      <c r="A1649" s="21">
        <v>0.39842795089943872</v>
      </c>
      <c r="B1649" s="21">
        <v>0.33732291722488911</v>
      </c>
      <c r="C1649" s="21">
        <v>0.25252881192800258</v>
      </c>
      <c r="D1649" s="22">
        <f t="shared" si="161"/>
        <v>2.5098640738997631</v>
      </c>
      <c r="E1649" s="23">
        <f t="shared" si="161"/>
        <v>2.9645184152528601</v>
      </c>
      <c r="F1649" s="23">
        <f t="shared" si="161"/>
        <v>3.959944183656579</v>
      </c>
      <c r="G1649" s="125">
        <v>3.253016484599236E-2</v>
      </c>
      <c r="H1649" s="8">
        <f t="shared" si="162"/>
        <v>1.0325301648459924</v>
      </c>
      <c r="I1649" s="5">
        <f t="shared" si="163"/>
        <v>2.430790072146825</v>
      </c>
      <c r="J1649" s="5">
        <f t="shared" si="164"/>
        <v>2.8711203954947258</v>
      </c>
      <c r="K1649" s="5">
        <f t="shared" si="165"/>
        <v>3.8351849839149512</v>
      </c>
      <c r="L1649">
        <v>2.65</v>
      </c>
      <c r="M1649">
        <v>3.14</v>
      </c>
      <c r="N1649">
        <v>2.97</v>
      </c>
      <c r="O1649" s="5">
        <f t="shared" si="166"/>
        <v>2.7362049368418795</v>
      </c>
      <c r="P1649" s="5">
        <f t="shared" si="167"/>
        <v>3.2421447176164162</v>
      </c>
      <c r="Q1649" s="5">
        <f t="shared" si="168"/>
        <v>3.0666145895925974</v>
      </c>
      <c r="R1649" s="6">
        <f t="shared" si="169"/>
        <v>0.36546970094798431</v>
      </c>
      <c r="S1649" s="6">
        <f t="shared" si="169"/>
        <v>0.30843780494017781</v>
      </c>
      <c r="T1649" s="6">
        <f t="shared" si="169"/>
        <v>0.32609249411183783</v>
      </c>
      <c r="U1649">
        <f t="shared" si="170"/>
        <v>1.0901805262268383</v>
      </c>
      <c r="V1649">
        <f t="shared" si="170"/>
        <v>1.0936497142116339</v>
      </c>
      <c r="W1649">
        <f t="shared" si="170"/>
        <v>0.7744085389508979</v>
      </c>
      <c r="X1649" t="s">
        <v>393</v>
      </c>
      <c r="Y1649" t="s">
        <v>319</v>
      </c>
      <c r="Z1649" t="s">
        <v>279</v>
      </c>
      <c r="AA1649" s="26" t="s">
        <v>90</v>
      </c>
      <c r="AB1649" s="26" t="s">
        <v>75</v>
      </c>
      <c r="AC1649" t="s">
        <v>638</v>
      </c>
      <c r="AD1649" s="26" t="s">
        <v>94</v>
      </c>
      <c r="AE1649" s="72" t="str">
        <f>VLOOKUP(AD1649,cs_lookup!$A$2:$B$54,2,FALSE)</f>
        <v>1</v>
      </c>
    </row>
    <row r="1650" spans="1:31" x14ac:dyDescent="0.25">
      <c r="A1650" s="21">
        <v>0.31178360542251077</v>
      </c>
      <c r="B1650" s="21">
        <v>0.37220992812380693</v>
      </c>
      <c r="C1650" s="21">
        <v>0.30060201681469417</v>
      </c>
      <c r="D1650" s="22">
        <f t="shared" si="161"/>
        <v>3.2073527363469254</v>
      </c>
      <c r="E1650" s="23">
        <f t="shared" si="161"/>
        <v>2.6866559015249409</v>
      </c>
      <c r="F1650" s="23">
        <f t="shared" si="161"/>
        <v>3.3266576538521666</v>
      </c>
      <c r="G1650" s="125">
        <v>3.3156935035126622E-2</v>
      </c>
      <c r="H1650" s="8">
        <f t="shared" si="162"/>
        <v>1.0331569350351266</v>
      </c>
      <c r="I1650" s="5">
        <f t="shared" si="163"/>
        <v>3.1044196942237798</v>
      </c>
      <c r="J1650" s="5">
        <f t="shared" si="164"/>
        <v>2.6004334970016889</v>
      </c>
      <c r="K1650" s="5">
        <f t="shared" si="165"/>
        <v>3.2198957786979987</v>
      </c>
      <c r="L1650">
        <v>1.37</v>
      </c>
      <c r="M1650">
        <v>4.84</v>
      </c>
      <c r="N1650">
        <v>10.35</v>
      </c>
      <c r="O1650" s="5">
        <f t="shared" si="166"/>
        <v>1.4154250009981235</v>
      </c>
      <c r="P1650" s="5">
        <f t="shared" si="167"/>
        <v>5.0004795655700125</v>
      </c>
      <c r="Q1650" s="5">
        <f t="shared" si="168"/>
        <v>10.69317427761356</v>
      </c>
      <c r="R1650" s="6">
        <f t="shared" si="169"/>
        <v>0.70650158029907917</v>
      </c>
      <c r="S1650" s="6">
        <f t="shared" si="169"/>
        <v>0.19998081921688815</v>
      </c>
      <c r="T1650" s="6">
        <f t="shared" si="169"/>
        <v>9.3517600484032709E-2</v>
      </c>
      <c r="U1650">
        <f t="shared" si="170"/>
        <v>0.4413063100163559</v>
      </c>
      <c r="V1650">
        <f t="shared" si="170"/>
        <v>1.8612281396853796</v>
      </c>
      <c r="W1650">
        <f t="shared" si="170"/>
        <v>3.2143897540016462</v>
      </c>
      <c r="X1650" t="s">
        <v>330</v>
      </c>
      <c r="Y1650" t="s">
        <v>289</v>
      </c>
      <c r="Z1650" t="s">
        <v>283</v>
      </c>
      <c r="AA1650" s="26" t="s">
        <v>90</v>
      </c>
      <c r="AB1650" s="26" t="s">
        <v>75</v>
      </c>
      <c r="AC1650" t="s">
        <v>638</v>
      </c>
      <c r="AD1650" s="26" t="s">
        <v>78</v>
      </c>
      <c r="AE1650" s="72" t="str">
        <f>VLOOKUP(AD1650,cs_lookup!$A$2:$B$54,2,FALSE)</f>
        <v>1</v>
      </c>
    </row>
    <row r="1651" spans="1:31" x14ac:dyDescent="0.25">
      <c r="A1651" s="21">
        <v>0.545537104236411</v>
      </c>
      <c r="B1651" s="21">
        <v>0.2631133062130116</v>
      </c>
      <c r="C1651" s="21">
        <v>0.18384286649111167</v>
      </c>
      <c r="D1651" s="22">
        <f t="shared" si="161"/>
        <v>1.8330558860880808</v>
      </c>
      <c r="E1651" s="23">
        <f t="shared" si="161"/>
        <v>3.8006439673956236</v>
      </c>
      <c r="F1651" s="23">
        <f t="shared" si="161"/>
        <v>5.4394278063998058</v>
      </c>
      <c r="G1651" s="125">
        <v>3.0028459142943387E-2</v>
      </c>
      <c r="H1651" s="8">
        <f t="shared" si="162"/>
        <v>1.0300284591429434</v>
      </c>
      <c r="I1651" s="5">
        <f t="shared" si="163"/>
        <v>1.7796167375931662</v>
      </c>
      <c r="J1651" s="5">
        <f t="shared" si="164"/>
        <v>3.6898436481629142</v>
      </c>
      <c r="K1651" s="5">
        <f t="shared" si="165"/>
        <v>5.2808519591058625</v>
      </c>
      <c r="L1651">
        <v>1.65</v>
      </c>
      <c r="M1651">
        <v>3.98</v>
      </c>
      <c r="N1651">
        <v>5.79</v>
      </c>
      <c r="O1651" s="5">
        <f t="shared" si="166"/>
        <v>1.6995469575858564</v>
      </c>
      <c r="P1651" s="5">
        <f t="shared" si="167"/>
        <v>4.0995132673889145</v>
      </c>
      <c r="Q1651" s="5">
        <f t="shared" si="168"/>
        <v>5.9638647784376424</v>
      </c>
      <c r="R1651" s="6">
        <f t="shared" si="169"/>
        <v>0.58839209798619685</v>
      </c>
      <c r="S1651" s="6">
        <f t="shared" si="169"/>
        <v>0.24393139740633787</v>
      </c>
      <c r="T1651" s="6">
        <f t="shared" si="169"/>
        <v>0.16767650460746542</v>
      </c>
      <c r="U1651">
        <f t="shared" si="170"/>
        <v>0.92716592575519052</v>
      </c>
      <c r="V1651">
        <f t="shared" si="170"/>
        <v>1.0786364896468033</v>
      </c>
      <c r="W1651">
        <f t="shared" si="170"/>
        <v>1.096413996233355</v>
      </c>
      <c r="X1651" t="s">
        <v>411</v>
      </c>
      <c r="Y1651" t="s">
        <v>333</v>
      </c>
      <c r="Z1651" t="s">
        <v>283</v>
      </c>
      <c r="AA1651" s="26" t="s">
        <v>90</v>
      </c>
      <c r="AB1651" s="26" t="s">
        <v>75</v>
      </c>
      <c r="AC1651" t="s">
        <v>638</v>
      </c>
      <c r="AD1651" s="26" t="s">
        <v>203</v>
      </c>
      <c r="AE1651" s="72" t="str">
        <f>VLOOKUP(AD1651,cs_lookup!$A$2:$B$54,2,FALSE)</f>
        <v>1</v>
      </c>
    </row>
    <row r="1652" spans="1:31" x14ac:dyDescent="0.25">
      <c r="A1652" s="21">
        <v>0.38183605394221926</v>
      </c>
      <c r="B1652" s="21">
        <v>0.28861192113129314</v>
      </c>
      <c r="C1652" s="21">
        <v>0.30808391405022778</v>
      </c>
      <c r="D1652" s="22">
        <f t="shared" si="161"/>
        <v>2.6189250325515974</v>
      </c>
      <c r="E1652" s="23">
        <f t="shared" si="161"/>
        <v>3.4648603428445619</v>
      </c>
      <c r="F1652" s="23">
        <f t="shared" si="161"/>
        <v>3.2458689155609961</v>
      </c>
      <c r="G1652" s="125">
        <v>2.8362007613506934E-2</v>
      </c>
      <c r="H1652" s="8">
        <f t="shared" si="162"/>
        <v>1.0283620076135069</v>
      </c>
      <c r="I1652" s="5">
        <f t="shared" si="163"/>
        <v>2.5466956316572498</v>
      </c>
      <c r="J1652" s="5">
        <f t="shared" si="164"/>
        <v>3.3693002242326839</v>
      </c>
      <c r="K1652" s="5">
        <f t="shared" si="165"/>
        <v>3.1563485343975319</v>
      </c>
      <c r="L1652">
        <v>3.89</v>
      </c>
      <c r="M1652">
        <v>3.62</v>
      </c>
      <c r="N1652">
        <v>2.02</v>
      </c>
      <c r="O1652" s="5">
        <f t="shared" si="166"/>
        <v>4.0003282096165425</v>
      </c>
      <c r="P1652" s="5">
        <f t="shared" si="167"/>
        <v>3.7226704675608953</v>
      </c>
      <c r="Q1652" s="5">
        <f t="shared" si="168"/>
        <v>2.0772912553792842</v>
      </c>
      <c r="R1652" s="6">
        <f t="shared" si="169"/>
        <v>0.24997948858197727</v>
      </c>
      <c r="S1652" s="6">
        <f t="shared" si="169"/>
        <v>0.26862436756461094</v>
      </c>
      <c r="T1652" s="6">
        <f t="shared" si="169"/>
        <v>0.48139614385341167</v>
      </c>
      <c r="U1652">
        <f t="shared" si="170"/>
        <v>1.5274695380337231</v>
      </c>
      <c r="V1652">
        <f t="shared" si="170"/>
        <v>1.0744070753814792</v>
      </c>
      <c r="W1652">
        <f t="shared" si="170"/>
        <v>0.63998002057956116</v>
      </c>
      <c r="X1652" t="s">
        <v>414</v>
      </c>
      <c r="Y1652" t="s">
        <v>523</v>
      </c>
      <c r="Z1652" t="s">
        <v>283</v>
      </c>
      <c r="AA1652" s="26" t="s">
        <v>90</v>
      </c>
      <c r="AB1652" s="26" t="s">
        <v>75</v>
      </c>
      <c r="AC1652" t="s">
        <v>638</v>
      </c>
      <c r="AD1652" s="26" t="s">
        <v>77</v>
      </c>
      <c r="AE1652" s="72" t="str">
        <f>VLOOKUP(AD1652,cs_lookup!$A$2:$B$54,2,FALSE)</f>
        <v>2</v>
      </c>
    </row>
    <row r="1653" spans="1:31" x14ac:dyDescent="0.25">
      <c r="A1653" s="21">
        <v>0.20249131854235597</v>
      </c>
      <c r="B1653" s="21">
        <v>0.27530208427631864</v>
      </c>
      <c r="C1653" s="21">
        <v>0.46881539939871508</v>
      </c>
      <c r="D1653" s="22">
        <f t="shared" si="161"/>
        <v>4.9384833246113997</v>
      </c>
      <c r="E1653" s="23">
        <f t="shared" si="161"/>
        <v>3.6323735166360294</v>
      </c>
      <c r="F1653" s="23">
        <f t="shared" si="161"/>
        <v>2.1330357349237294</v>
      </c>
      <c r="G1653" s="125">
        <v>4.2008949442329468E-2</v>
      </c>
      <c r="H1653" s="8">
        <f t="shared" si="162"/>
        <v>1.0420089494423295</v>
      </c>
      <c r="I1653" s="5">
        <f t="shared" si="163"/>
        <v>4.7393866696196953</v>
      </c>
      <c r="J1653" s="5">
        <f t="shared" si="164"/>
        <v>3.4859331280984023</v>
      </c>
      <c r="K1653" s="5">
        <f t="shared" si="165"/>
        <v>2.0470416651078711</v>
      </c>
      <c r="L1653">
        <v>6.9</v>
      </c>
      <c r="M1653">
        <v>4.34</v>
      </c>
      <c r="N1653">
        <v>1.5</v>
      </c>
      <c r="O1653" s="5">
        <f t="shared" si="166"/>
        <v>7.1898617511520735</v>
      </c>
      <c r="P1653" s="5">
        <f t="shared" si="167"/>
        <v>4.5223188405797101</v>
      </c>
      <c r="Q1653" s="5">
        <f t="shared" si="168"/>
        <v>1.5630134241634943</v>
      </c>
      <c r="R1653" s="6">
        <f t="shared" si="169"/>
        <v>0.13908473272657351</v>
      </c>
      <c r="S1653" s="6">
        <f t="shared" si="169"/>
        <v>0.22112549673118831</v>
      </c>
      <c r="T1653" s="6">
        <f t="shared" si="169"/>
        <v>0.63978977054223818</v>
      </c>
      <c r="U1653">
        <f t="shared" si="170"/>
        <v>1.4558845861280358</v>
      </c>
      <c r="V1653">
        <f t="shared" si="170"/>
        <v>1.2450038025736587</v>
      </c>
      <c r="W1653">
        <f t="shared" si="170"/>
        <v>0.73276476271476176</v>
      </c>
      <c r="X1653" t="s">
        <v>290</v>
      </c>
      <c r="Y1653" t="s">
        <v>331</v>
      </c>
      <c r="Z1653" t="s">
        <v>283</v>
      </c>
      <c r="AA1653" s="26" t="s">
        <v>90</v>
      </c>
      <c r="AB1653" s="26" t="s">
        <v>75</v>
      </c>
      <c r="AC1653" t="s">
        <v>638</v>
      </c>
      <c r="AD1653" s="26" t="s">
        <v>125</v>
      </c>
      <c r="AE1653" s="72" t="str">
        <f>VLOOKUP(AD1653,cs_lookup!$A$2:$B$54,2,FALSE)</f>
        <v>2</v>
      </c>
    </row>
    <row r="1654" spans="1:31" x14ac:dyDescent="0.25">
      <c r="A1654" s="21">
        <v>0.19100554991020666</v>
      </c>
      <c r="B1654" s="21">
        <v>0.25186981988623153</v>
      </c>
      <c r="C1654" s="21">
        <v>0.49543751421214616</v>
      </c>
      <c r="D1654" s="22">
        <f t="shared" si="161"/>
        <v>5.2354499671350307</v>
      </c>
      <c r="E1654" s="23">
        <f t="shared" si="161"/>
        <v>3.9703049791820852</v>
      </c>
      <c r="F1654" s="23">
        <f t="shared" si="161"/>
        <v>2.0184180069412352</v>
      </c>
      <c r="G1654" s="125">
        <v>3.1080000735131952E-2</v>
      </c>
      <c r="H1654" s="8">
        <f t="shared" si="162"/>
        <v>1.031080000735132</v>
      </c>
      <c r="I1654" s="5">
        <f t="shared" si="163"/>
        <v>5.0776370052782491</v>
      </c>
      <c r="J1654" s="5">
        <f t="shared" si="164"/>
        <v>3.8506274744455968</v>
      </c>
      <c r="K1654" s="5">
        <f t="shared" si="165"/>
        <v>1.957576527041702</v>
      </c>
      <c r="L1654">
        <v>1.83</v>
      </c>
      <c r="M1654">
        <v>3.84</v>
      </c>
      <c r="N1654">
        <v>4.46</v>
      </c>
      <c r="O1654" s="5">
        <f t="shared" si="166"/>
        <v>1.8868764013452914</v>
      </c>
      <c r="P1654" s="5">
        <f t="shared" si="167"/>
        <v>3.9593472028229066</v>
      </c>
      <c r="Q1654" s="5">
        <f t="shared" si="168"/>
        <v>4.5986168032786887</v>
      </c>
      <c r="R1654" s="6">
        <f t="shared" si="169"/>
        <v>0.52997641991124977</v>
      </c>
      <c r="S1654" s="6">
        <f t="shared" si="169"/>
        <v>0.25256688761395496</v>
      </c>
      <c r="T1654" s="6">
        <f t="shared" si="169"/>
        <v>0.21745669247479529</v>
      </c>
      <c r="U1654">
        <f t="shared" si="170"/>
        <v>0.36040386465154928</v>
      </c>
      <c r="V1654">
        <f t="shared" si="170"/>
        <v>0.99724006684206001</v>
      </c>
      <c r="W1654">
        <f t="shared" si="170"/>
        <v>2.2783272778305994</v>
      </c>
      <c r="X1654" t="s">
        <v>540</v>
      </c>
      <c r="Y1654" t="s">
        <v>412</v>
      </c>
      <c r="Z1654" t="s">
        <v>283</v>
      </c>
      <c r="AA1654" s="26" t="s">
        <v>85</v>
      </c>
      <c r="AB1654" s="26" t="s">
        <v>79</v>
      </c>
      <c r="AC1654" t="s">
        <v>638</v>
      </c>
      <c r="AD1654" s="26" t="s">
        <v>87</v>
      </c>
      <c r="AE1654" s="72" t="str">
        <f>VLOOKUP(AD1654,cs_lookup!$A$2:$B$54,2,FALSE)</f>
        <v>2</v>
      </c>
    </row>
    <row r="1655" spans="1:31" x14ac:dyDescent="0.25">
      <c r="A1655" s="21">
        <v>0.30510338794409625</v>
      </c>
      <c r="B1655" s="21">
        <v>0.22734309226598057</v>
      </c>
      <c r="C1655" s="21">
        <v>0.42623450657899348</v>
      </c>
      <c r="D1655" s="22">
        <f t="shared" si="161"/>
        <v>3.2775775016409483</v>
      </c>
      <c r="E1655" s="23">
        <f t="shared" si="161"/>
        <v>4.3986381553658456</v>
      </c>
      <c r="F1655" s="23">
        <f t="shared" si="161"/>
        <v>2.3461263331918234</v>
      </c>
      <c r="G1655" s="125">
        <v>2.7398219191050899E-2</v>
      </c>
      <c r="H1655" s="8">
        <f t="shared" si="162"/>
        <v>1.0273982191910509</v>
      </c>
      <c r="I1655" s="5">
        <f t="shared" si="163"/>
        <v>3.1901724573959602</v>
      </c>
      <c r="J1655" s="5">
        <f t="shared" si="164"/>
        <v>4.281337141920714</v>
      </c>
      <c r="K1655" s="5">
        <f t="shared" si="165"/>
        <v>2.2835608329544388</v>
      </c>
      <c r="L1655">
        <v>3.47</v>
      </c>
      <c r="M1655">
        <v>3.37</v>
      </c>
      <c r="N1655">
        <v>2.2599999999999998</v>
      </c>
      <c r="O1655" s="5">
        <f t="shared" si="166"/>
        <v>3.565071820592947</v>
      </c>
      <c r="P1655" s="5">
        <f t="shared" si="167"/>
        <v>3.4623319986738417</v>
      </c>
      <c r="Q1655" s="5">
        <f t="shared" si="168"/>
        <v>2.3219199753717747</v>
      </c>
      <c r="R1655" s="6">
        <f t="shared" si="169"/>
        <v>0.28049925788975516</v>
      </c>
      <c r="S1655" s="6">
        <f t="shared" si="169"/>
        <v>0.28882267800517819</v>
      </c>
      <c r="T1655" s="6">
        <f t="shared" si="169"/>
        <v>0.43067806410506665</v>
      </c>
      <c r="U1655">
        <f t="shared" si="170"/>
        <v>1.0877154907269353</v>
      </c>
      <c r="V1655">
        <f t="shared" si="170"/>
        <v>0.78713726302996412</v>
      </c>
      <c r="W1655">
        <f t="shared" si="170"/>
        <v>0.98968241501849707</v>
      </c>
      <c r="X1655" t="s">
        <v>332</v>
      </c>
      <c r="Y1655" t="s">
        <v>413</v>
      </c>
      <c r="Z1655" t="s">
        <v>283</v>
      </c>
      <c r="AA1655" s="26" t="s">
        <v>85</v>
      </c>
      <c r="AB1655" s="26" t="s">
        <v>79</v>
      </c>
      <c r="AC1655" t="s">
        <v>638</v>
      </c>
      <c r="AD1655" s="26" t="s">
        <v>74</v>
      </c>
      <c r="AE1655" s="72" t="str">
        <f>VLOOKUP(AD1655,cs_lookup!$A$2:$B$54,2,FALSE)</f>
        <v>X</v>
      </c>
    </row>
    <row r="1656" spans="1:31" x14ac:dyDescent="0.25">
      <c r="A1656" s="21">
        <v>0.51458844311373564</v>
      </c>
      <c r="B1656" s="21">
        <v>0.22889402282094237</v>
      </c>
      <c r="C1656" s="21">
        <v>0.24176236124009809</v>
      </c>
      <c r="D1656" s="22">
        <f t="shared" si="161"/>
        <v>1.9433005412035216</v>
      </c>
      <c r="E1656" s="23">
        <f t="shared" si="161"/>
        <v>4.3688340467600284</v>
      </c>
      <c r="F1656" s="23">
        <f t="shared" si="161"/>
        <v>4.1362931552727673</v>
      </c>
      <c r="G1656" s="125">
        <v>2.7560154675921877E-2</v>
      </c>
      <c r="H1656" s="8">
        <f t="shared" si="162"/>
        <v>1.0275601546759219</v>
      </c>
      <c r="I1656" s="5">
        <f t="shared" si="163"/>
        <v>1.8911793459103243</v>
      </c>
      <c r="J1656" s="5">
        <f t="shared" si="164"/>
        <v>4.2516577028406646</v>
      </c>
      <c r="K1656" s="5">
        <f t="shared" si="165"/>
        <v>4.0253537824043946</v>
      </c>
      <c r="L1656">
        <v>2.65</v>
      </c>
      <c r="M1656">
        <v>3.83</v>
      </c>
      <c r="N1656">
        <v>2.57</v>
      </c>
      <c r="O1656" s="5">
        <f t="shared" si="166"/>
        <v>2.7230344098911927</v>
      </c>
      <c r="P1656" s="5">
        <f t="shared" si="167"/>
        <v>3.9355553924087809</v>
      </c>
      <c r="Q1656" s="5">
        <f t="shared" si="168"/>
        <v>2.640829597517119</v>
      </c>
      <c r="R1656" s="6">
        <f t="shared" si="169"/>
        <v>0.36723737179654592</v>
      </c>
      <c r="S1656" s="6">
        <f t="shared" si="169"/>
        <v>0.2540937428879495</v>
      </c>
      <c r="T1656" s="6">
        <f t="shared" si="169"/>
        <v>0.37866888531550458</v>
      </c>
      <c r="U1656">
        <f t="shared" si="170"/>
        <v>1.4012420375310386</v>
      </c>
      <c r="V1656">
        <f t="shared" si="170"/>
        <v>0.90082510580309838</v>
      </c>
      <c r="W1656">
        <f t="shared" si="170"/>
        <v>0.63845319912847676</v>
      </c>
      <c r="X1656" t="s">
        <v>545</v>
      </c>
      <c r="Y1656" t="s">
        <v>569</v>
      </c>
      <c r="Z1656" t="s">
        <v>271</v>
      </c>
      <c r="AA1656" s="26" t="s">
        <v>84</v>
      </c>
      <c r="AB1656" s="26" t="s">
        <v>86</v>
      </c>
      <c r="AC1656" t="s">
        <v>638</v>
      </c>
      <c r="AD1656" s="26" t="s">
        <v>73</v>
      </c>
      <c r="AE1656" s="72" t="str">
        <f>VLOOKUP(AD1656,cs_lookup!$A$2:$B$54,2,FALSE)</f>
        <v>X</v>
      </c>
    </row>
    <row r="1657" spans="1:31" x14ac:dyDescent="0.25">
      <c r="A1657" s="21">
        <v>0.43883203502792439</v>
      </c>
      <c r="B1657" s="21">
        <v>0.24806197483678785</v>
      </c>
      <c r="C1657" s="21">
        <v>0.292597631685868</v>
      </c>
      <c r="D1657" s="22">
        <f t="shared" si="161"/>
        <v>2.2787762063368198</v>
      </c>
      <c r="E1657" s="23">
        <f t="shared" si="161"/>
        <v>4.0312506608800041</v>
      </c>
      <c r="F1657" s="23">
        <f t="shared" si="161"/>
        <v>3.4176626592576018</v>
      </c>
      <c r="G1657" s="125">
        <v>3.2777193541072114E-2</v>
      </c>
      <c r="H1657" s="8">
        <f t="shared" si="162"/>
        <v>1.0327771935410721</v>
      </c>
      <c r="I1657" s="5">
        <f t="shared" si="163"/>
        <v>2.2064548099901433</v>
      </c>
      <c r="J1657" s="5">
        <f t="shared" si="164"/>
        <v>3.9033110782182341</v>
      </c>
      <c r="K1657" s="5">
        <f t="shared" si="165"/>
        <v>3.3091964855841738</v>
      </c>
      <c r="L1657">
        <v>1.58</v>
      </c>
      <c r="M1657">
        <v>4.33</v>
      </c>
      <c r="N1657">
        <v>5.92</v>
      </c>
      <c r="O1657" s="5">
        <f t="shared" si="166"/>
        <v>1.6317879657948939</v>
      </c>
      <c r="P1657" s="5">
        <f t="shared" si="167"/>
        <v>4.471925248032842</v>
      </c>
      <c r="Q1657" s="5">
        <f t="shared" si="168"/>
        <v>6.1140409857631468</v>
      </c>
      <c r="R1657" s="6">
        <f t="shared" si="169"/>
        <v>0.6128247180159031</v>
      </c>
      <c r="S1657" s="6">
        <f t="shared" si="169"/>
        <v>0.22361733359471753</v>
      </c>
      <c r="T1657" s="6">
        <f t="shared" si="169"/>
        <v>0.16355794838937954</v>
      </c>
      <c r="U1657">
        <f t="shared" si="170"/>
        <v>0.71608083376385046</v>
      </c>
      <c r="V1657">
        <f t="shared" si="170"/>
        <v>1.1093146083495193</v>
      </c>
      <c r="W1657">
        <f t="shared" si="170"/>
        <v>1.7889539124646265</v>
      </c>
      <c r="X1657" t="s">
        <v>547</v>
      </c>
      <c r="Y1657" t="s">
        <v>550</v>
      </c>
      <c r="Z1657" t="s">
        <v>271</v>
      </c>
      <c r="AA1657" s="26" t="s">
        <v>84</v>
      </c>
      <c r="AB1657" s="26" t="s">
        <v>86</v>
      </c>
      <c r="AC1657" t="s">
        <v>638</v>
      </c>
      <c r="AD1657" s="26" t="s">
        <v>100</v>
      </c>
      <c r="AE1657" s="72" t="str">
        <f>VLOOKUP(AD1657,cs_lookup!$A$2:$B$54,2,FALSE)</f>
        <v>1</v>
      </c>
    </row>
    <row r="1658" spans="1:31" x14ac:dyDescent="0.25">
      <c r="A1658" s="21">
        <v>0.38774224677009395</v>
      </c>
      <c r="B1658" s="21">
        <v>0.32656955058221054</v>
      </c>
      <c r="C1658" s="21">
        <v>0.27127516912164457</v>
      </c>
      <c r="D1658" s="22">
        <f t="shared" si="161"/>
        <v>2.5790328712695971</v>
      </c>
      <c r="E1658" s="23">
        <f t="shared" si="161"/>
        <v>3.0621348445291141</v>
      </c>
      <c r="F1658" s="23">
        <f t="shared" si="161"/>
        <v>3.6862938957438538</v>
      </c>
      <c r="G1658" s="125">
        <v>2.8260920293682767E-2</v>
      </c>
      <c r="H1658" s="8">
        <f t="shared" si="162"/>
        <v>1.0282609202936828</v>
      </c>
      <c r="I1658" s="5">
        <f t="shared" si="163"/>
        <v>2.5081502373278921</v>
      </c>
      <c r="J1658" s="5">
        <f t="shared" si="164"/>
        <v>2.9779745433236289</v>
      </c>
      <c r="K1658" s="5">
        <f t="shared" si="165"/>
        <v>3.5849790874975653</v>
      </c>
      <c r="L1658">
        <v>3.51</v>
      </c>
      <c r="M1658">
        <v>3.95</v>
      </c>
      <c r="N1658">
        <v>2.04</v>
      </c>
      <c r="O1658" s="5">
        <f t="shared" si="166"/>
        <v>3.6091958302308265</v>
      </c>
      <c r="P1658" s="5">
        <f t="shared" si="167"/>
        <v>4.0616306351600473</v>
      </c>
      <c r="Q1658" s="5">
        <f t="shared" si="168"/>
        <v>2.0976522773991131</v>
      </c>
      <c r="R1658" s="6">
        <f t="shared" si="169"/>
        <v>0.27707003084286641</v>
      </c>
      <c r="S1658" s="6">
        <f t="shared" si="169"/>
        <v>0.24620653373631926</v>
      </c>
      <c r="T1658" s="6">
        <f t="shared" si="169"/>
        <v>0.47672343542081425</v>
      </c>
      <c r="U1658">
        <f t="shared" si="170"/>
        <v>1.3994377002469551</v>
      </c>
      <c r="V1658">
        <f t="shared" si="170"/>
        <v>1.3264048911551549</v>
      </c>
      <c r="W1658">
        <f t="shared" si="170"/>
        <v>0.56904097630984729</v>
      </c>
      <c r="X1658" t="s">
        <v>542</v>
      </c>
      <c r="Y1658" t="s">
        <v>549</v>
      </c>
      <c r="Z1658" t="s">
        <v>271</v>
      </c>
      <c r="AA1658" s="26" t="s">
        <v>90</v>
      </c>
      <c r="AB1658" s="26" t="s">
        <v>75</v>
      </c>
      <c r="AC1658" t="s">
        <v>638</v>
      </c>
      <c r="AD1658" s="26" t="s">
        <v>164</v>
      </c>
      <c r="AE1658" s="72" t="str">
        <f>VLOOKUP(AD1658,cs_lookup!$A$2:$B$54,2,FALSE)</f>
        <v>1</v>
      </c>
    </row>
    <row r="1659" spans="1:31" x14ac:dyDescent="0.25">
      <c r="A1659" s="21">
        <v>0.55164933469513033</v>
      </c>
      <c r="B1659" s="21">
        <v>0.2970852896904117</v>
      </c>
      <c r="C1659" s="21">
        <v>0.14753928941853808</v>
      </c>
      <c r="D1659" s="22">
        <f t="shared" si="161"/>
        <v>1.8127457736401535</v>
      </c>
      <c r="E1659" s="23">
        <f t="shared" si="161"/>
        <v>3.3660367399613951</v>
      </c>
      <c r="F1659" s="23">
        <f t="shared" si="161"/>
        <v>6.7778556067408546</v>
      </c>
      <c r="G1659" s="125">
        <v>2.7761332605783284E-2</v>
      </c>
      <c r="H1659" s="8">
        <f t="shared" si="162"/>
        <v>1.0277613326057833</v>
      </c>
      <c r="I1659" s="5">
        <f t="shared" si="163"/>
        <v>1.7637808663652708</v>
      </c>
      <c r="J1659" s="5">
        <f t="shared" si="164"/>
        <v>3.2751151781777534</v>
      </c>
      <c r="K1659" s="5">
        <f t="shared" si="165"/>
        <v>6.5947758411539947</v>
      </c>
      <c r="L1659">
        <v>2.19</v>
      </c>
      <c r="M1659">
        <v>3.68</v>
      </c>
      <c r="N1659">
        <v>3.34</v>
      </c>
      <c r="O1659" s="5">
        <f t="shared" si="166"/>
        <v>2.2507973184066654</v>
      </c>
      <c r="P1659" s="5">
        <f t="shared" si="167"/>
        <v>3.7821617039892828</v>
      </c>
      <c r="Q1659" s="5">
        <f t="shared" si="168"/>
        <v>3.4327228509033159</v>
      </c>
      <c r="R1659" s="6">
        <f t="shared" si="169"/>
        <v>0.44428700524127951</v>
      </c>
      <c r="S1659" s="6">
        <f t="shared" si="169"/>
        <v>0.26439906018434839</v>
      </c>
      <c r="T1659" s="6">
        <f t="shared" si="169"/>
        <v>0.29131393457437194</v>
      </c>
      <c r="U1659">
        <f t="shared" si="170"/>
        <v>1.2416508432326203</v>
      </c>
      <c r="V1659">
        <f t="shared" si="170"/>
        <v>1.1236246054856371</v>
      </c>
      <c r="W1659">
        <f t="shared" si="170"/>
        <v>0.50646149019305342</v>
      </c>
      <c r="X1659" t="s">
        <v>546</v>
      </c>
      <c r="Y1659" t="s">
        <v>566</v>
      </c>
      <c r="Z1659" t="s">
        <v>271</v>
      </c>
      <c r="AA1659" s="26" t="s">
        <v>90</v>
      </c>
      <c r="AB1659" s="26" t="s">
        <v>75</v>
      </c>
      <c r="AC1659" t="s">
        <v>638</v>
      </c>
      <c r="AD1659" s="26" t="s">
        <v>94</v>
      </c>
      <c r="AE1659" s="72" t="str">
        <f>VLOOKUP(AD1659,cs_lookup!$A$2:$B$54,2,FALSE)</f>
        <v>1</v>
      </c>
    </row>
    <row r="1660" spans="1:31" x14ac:dyDescent="0.25">
      <c r="A1660" s="21">
        <v>0.32307942454020727</v>
      </c>
      <c r="B1660" s="21">
        <v>0.2559087306823114</v>
      </c>
      <c r="C1660" s="21">
        <v>0.38575121541182944</v>
      </c>
      <c r="D1660" s="22">
        <f t="shared" si="161"/>
        <v>3.0952141301574896</v>
      </c>
      <c r="E1660" s="23">
        <f t="shared" si="161"/>
        <v>3.9076431559555256</v>
      </c>
      <c r="F1660" s="23">
        <f t="shared" si="161"/>
        <v>2.5923443920517433</v>
      </c>
      <c r="G1660" s="125">
        <v>2.9462450051049416E-2</v>
      </c>
      <c r="H1660" s="8">
        <f t="shared" si="162"/>
        <v>1.0294624500510494</v>
      </c>
      <c r="I1660" s="5">
        <f t="shared" si="163"/>
        <v>3.0066314026354268</v>
      </c>
      <c r="J1660" s="5">
        <f t="shared" si="164"/>
        <v>3.7958093136488387</v>
      </c>
      <c r="K1660" s="5">
        <f t="shared" si="165"/>
        <v>2.5181534226170106</v>
      </c>
      <c r="L1660">
        <v>1.86</v>
      </c>
      <c r="M1660">
        <v>3.95</v>
      </c>
      <c r="N1660">
        <v>4.1900000000000004</v>
      </c>
      <c r="O1660" s="5">
        <f t="shared" si="166"/>
        <v>1.914800157094952</v>
      </c>
      <c r="P1660" s="5">
        <f t="shared" si="167"/>
        <v>4.066376677701645</v>
      </c>
      <c r="Q1660" s="5">
        <f t="shared" si="168"/>
        <v>4.3134476657138974</v>
      </c>
      <c r="R1660" s="6">
        <f t="shared" si="169"/>
        <v>0.52224771148815585</v>
      </c>
      <c r="S1660" s="6">
        <f t="shared" si="169"/>
        <v>0.24591917553619494</v>
      </c>
      <c r="T1660" s="6">
        <f t="shared" si="169"/>
        <v>0.23183311297564912</v>
      </c>
      <c r="U1660">
        <f t="shared" si="170"/>
        <v>0.61863253286373554</v>
      </c>
      <c r="V1660">
        <f t="shared" si="170"/>
        <v>1.0406212940667825</v>
      </c>
      <c r="W1660">
        <f t="shared" si="170"/>
        <v>1.6639176796644544</v>
      </c>
      <c r="X1660" t="s">
        <v>543</v>
      </c>
      <c r="Y1660" t="s">
        <v>570</v>
      </c>
      <c r="Z1660" t="s">
        <v>271</v>
      </c>
      <c r="AA1660" s="26" t="s">
        <v>90</v>
      </c>
      <c r="AB1660" s="26" t="s">
        <v>75</v>
      </c>
      <c r="AC1660" t="s">
        <v>638</v>
      </c>
      <c r="AD1660" s="26" t="s">
        <v>94</v>
      </c>
      <c r="AE1660" s="72" t="str">
        <f>VLOOKUP(AD1660,cs_lookup!$A$2:$B$54,2,FALSE)</f>
        <v>1</v>
      </c>
    </row>
    <row r="1661" spans="1:31" x14ac:dyDescent="0.25">
      <c r="A1661" s="21">
        <v>0.42600881355819747</v>
      </c>
      <c r="B1661" s="21">
        <v>0.243510703710274</v>
      </c>
      <c r="C1661" s="21">
        <v>0.30790504383672401</v>
      </c>
      <c r="D1661" s="22">
        <f t="shared" si="161"/>
        <v>2.3473692754091084</v>
      </c>
      <c r="E1661" s="23">
        <f t="shared" si="161"/>
        <v>4.1065956640238186</v>
      </c>
      <c r="F1661" s="23">
        <f t="shared" si="161"/>
        <v>3.2477545269777401</v>
      </c>
      <c r="G1661" s="125">
        <v>2.8873566532128914E-2</v>
      </c>
      <c r="H1661" s="8">
        <f t="shared" si="162"/>
        <v>1.0288735665321289</v>
      </c>
      <c r="I1661" s="5">
        <f t="shared" si="163"/>
        <v>2.281494395196717</v>
      </c>
      <c r="J1661" s="5">
        <f t="shared" si="164"/>
        <v>3.9913511218538833</v>
      </c>
      <c r="K1661" s="5">
        <f t="shared" si="165"/>
        <v>3.1566118837365638</v>
      </c>
      <c r="L1661">
        <v>1.92</v>
      </c>
      <c r="M1661">
        <v>4.3</v>
      </c>
      <c r="N1661">
        <v>3.63</v>
      </c>
      <c r="O1661" s="5">
        <f t="shared" si="166"/>
        <v>1.9754372477416875</v>
      </c>
      <c r="P1661" s="5">
        <f t="shared" si="167"/>
        <v>4.4241563360881537</v>
      </c>
      <c r="Q1661" s="5">
        <f t="shared" si="168"/>
        <v>3.734811046511628</v>
      </c>
      <c r="R1661" s="6">
        <f t="shared" si="169"/>
        <v>0.50621704189449512</v>
      </c>
      <c r="S1661" s="6">
        <f t="shared" si="169"/>
        <v>0.22603179545056531</v>
      </c>
      <c r="T1661" s="6">
        <f t="shared" si="169"/>
        <v>0.26775116265493959</v>
      </c>
      <c r="U1661">
        <f t="shared" si="170"/>
        <v>0.8415536781691072</v>
      </c>
      <c r="V1661">
        <f t="shared" si="170"/>
        <v>1.0773294227250938</v>
      </c>
      <c r="W1661">
        <f t="shared" si="170"/>
        <v>1.1499671589980438</v>
      </c>
      <c r="X1661" t="s">
        <v>544</v>
      </c>
      <c r="Y1661" t="s">
        <v>568</v>
      </c>
      <c r="Z1661" t="s">
        <v>271</v>
      </c>
      <c r="AA1661" s="26" t="s">
        <v>84</v>
      </c>
      <c r="AB1661" s="26" t="s">
        <v>86</v>
      </c>
      <c r="AC1661" t="s">
        <v>638</v>
      </c>
      <c r="AD1661" s="26" t="s">
        <v>77</v>
      </c>
      <c r="AE1661" s="72" t="str">
        <f>VLOOKUP(AD1661,cs_lookup!$A$2:$B$54,2,FALSE)</f>
        <v>2</v>
      </c>
    </row>
    <row r="1662" spans="1:31" x14ac:dyDescent="0.25">
      <c r="A1662" s="21">
        <v>0.3530005009812735</v>
      </c>
      <c r="B1662" s="21">
        <v>0.27933773158557812</v>
      </c>
      <c r="C1662" s="21">
        <v>0.34070169993602828</v>
      </c>
      <c r="D1662" s="22">
        <f t="shared" si="161"/>
        <v>2.8328571693813247</v>
      </c>
      <c r="E1662" s="23">
        <f t="shared" si="161"/>
        <v>3.5798958999337303</v>
      </c>
      <c r="F1662" s="23">
        <f t="shared" si="161"/>
        <v>2.9351189036854368</v>
      </c>
      <c r="G1662" s="125">
        <v>3.0570889725819228E-2</v>
      </c>
      <c r="H1662" s="8">
        <f t="shared" si="162"/>
        <v>1.0305708897258192</v>
      </c>
      <c r="I1662" s="5">
        <f t="shared" si="163"/>
        <v>2.7488231985040827</v>
      </c>
      <c r="J1662" s="5">
        <f t="shared" si="164"/>
        <v>3.4737017468891951</v>
      </c>
      <c r="K1662" s="5">
        <f t="shared" si="165"/>
        <v>2.8480514372633965</v>
      </c>
      <c r="L1662">
        <v>1.89</v>
      </c>
      <c r="M1662">
        <v>3.55</v>
      </c>
      <c r="N1662">
        <v>4.55</v>
      </c>
      <c r="O1662" s="5">
        <f t="shared" si="166"/>
        <v>1.9477789815817983</v>
      </c>
      <c r="P1662" s="5">
        <f t="shared" si="167"/>
        <v>3.6585266585266583</v>
      </c>
      <c r="Q1662" s="5">
        <f t="shared" si="168"/>
        <v>4.6890975482524775</v>
      </c>
      <c r="R1662" s="6">
        <f t="shared" si="169"/>
        <v>0.51340527311158091</v>
      </c>
      <c r="S1662" s="6">
        <f t="shared" si="169"/>
        <v>0.2733340749805318</v>
      </c>
      <c r="T1662" s="6">
        <f t="shared" si="169"/>
        <v>0.21326065190788743</v>
      </c>
      <c r="U1662">
        <f t="shared" si="170"/>
        <v>0.68756695629916942</v>
      </c>
      <c r="V1662">
        <f t="shared" si="170"/>
        <v>1.0219645377382016</v>
      </c>
      <c r="W1662">
        <f t="shared" si="170"/>
        <v>1.5975835058554815</v>
      </c>
      <c r="X1662" t="s">
        <v>435</v>
      </c>
      <c r="Y1662" t="s">
        <v>502</v>
      </c>
      <c r="Z1662" t="s">
        <v>269</v>
      </c>
      <c r="AA1662" s="26" t="s">
        <v>90</v>
      </c>
      <c r="AB1662" s="26" t="s">
        <v>75</v>
      </c>
      <c r="AC1662" t="s">
        <v>638</v>
      </c>
      <c r="AD1662" s="26" t="s">
        <v>74</v>
      </c>
      <c r="AE1662" s="72" t="str">
        <f>VLOOKUP(AD1662,cs_lookup!$A$2:$B$54,2,FALSE)</f>
        <v>X</v>
      </c>
    </row>
    <row r="1663" spans="1:31" x14ac:dyDescent="0.25">
      <c r="A1663" s="21">
        <v>0.53494085829473403</v>
      </c>
      <c r="B1663" s="21">
        <v>0.23278873244764126</v>
      </c>
      <c r="C1663" s="21">
        <v>0.22000676596668375</v>
      </c>
      <c r="D1663" s="22">
        <f t="shared" si="161"/>
        <v>1.8693655279721302</v>
      </c>
      <c r="E1663" s="23">
        <f t="shared" si="161"/>
        <v>4.295740560488337</v>
      </c>
      <c r="F1663" s="23">
        <f t="shared" si="161"/>
        <v>4.5453147570535757</v>
      </c>
      <c r="G1663" s="125">
        <v>3.2244540600348648E-2</v>
      </c>
      <c r="H1663" s="8">
        <f t="shared" si="162"/>
        <v>1.0322445406003486</v>
      </c>
      <c r="I1663" s="5">
        <f t="shared" si="163"/>
        <v>1.8109715812930489</v>
      </c>
      <c r="J1663" s="5">
        <f t="shared" si="164"/>
        <v>4.1615531897024658</v>
      </c>
      <c r="K1663" s="5">
        <f t="shared" si="165"/>
        <v>4.4033313602317934</v>
      </c>
      <c r="L1663">
        <v>1.79</v>
      </c>
      <c r="M1663">
        <v>3.77</v>
      </c>
      <c r="N1663">
        <v>4.8</v>
      </c>
      <c r="O1663" s="5">
        <f t="shared" si="166"/>
        <v>1.8477177276746242</v>
      </c>
      <c r="P1663" s="5">
        <f t="shared" si="167"/>
        <v>3.8915619180633145</v>
      </c>
      <c r="Q1663" s="5">
        <f t="shared" si="168"/>
        <v>4.9547737948816737</v>
      </c>
      <c r="R1663" s="6">
        <f t="shared" si="169"/>
        <v>0.5412082078459638</v>
      </c>
      <c r="S1663" s="6">
        <f t="shared" si="169"/>
        <v>0.25696623131147883</v>
      </c>
      <c r="T1663" s="6">
        <f t="shared" si="169"/>
        <v>0.20182556084255734</v>
      </c>
      <c r="U1663">
        <f t="shared" si="170"/>
        <v>0.98841970712865912</v>
      </c>
      <c r="V1663">
        <f t="shared" si="170"/>
        <v>0.90591176614747049</v>
      </c>
      <c r="W1663">
        <f t="shared" si="170"/>
        <v>1.0900837587083898</v>
      </c>
      <c r="X1663" t="s">
        <v>361</v>
      </c>
      <c r="Y1663" t="s">
        <v>499</v>
      </c>
      <c r="Z1663" t="s">
        <v>269</v>
      </c>
      <c r="AA1663" s="26" t="s">
        <v>84</v>
      </c>
      <c r="AB1663" s="26" t="s">
        <v>86</v>
      </c>
      <c r="AC1663" t="s">
        <v>638</v>
      </c>
      <c r="AD1663" s="26" t="s">
        <v>78</v>
      </c>
      <c r="AE1663" s="72" t="str">
        <f>VLOOKUP(AD1663,cs_lookup!$A$2:$B$54,2,FALSE)</f>
        <v>1</v>
      </c>
    </row>
    <row r="1664" spans="1:31" x14ac:dyDescent="0.25">
      <c r="A1664" s="21">
        <v>0.32275649021180758</v>
      </c>
      <c r="B1664" s="21">
        <v>0.23073892401673415</v>
      </c>
      <c r="C1664" s="21">
        <v>0.40841876296607033</v>
      </c>
      <c r="D1664" s="22">
        <f t="shared" si="161"/>
        <v>3.0983110497445123</v>
      </c>
      <c r="E1664" s="23">
        <f t="shared" si="161"/>
        <v>4.3339025015453219</v>
      </c>
      <c r="F1664" s="23">
        <f t="shared" si="161"/>
        <v>2.4484673346975385</v>
      </c>
      <c r="G1664" s="125">
        <v>2.9805576612261353E-2</v>
      </c>
      <c r="H1664" s="8">
        <f t="shared" si="162"/>
        <v>1.0298055766122614</v>
      </c>
      <c r="I1664" s="5">
        <f t="shared" si="163"/>
        <v>3.0086368923510669</v>
      </c>
      <c r="J1664" s="5">
        <f t="shared" si="164"/>
        <v>4.2084667241776907</v>
      </c>
      <c r="K1664" s="5">
        <f t="shared" si="165"/>
        <v>2.3776015495587344</v>
      </c>
      <c r="L1664">
        <v>5.29</v>
      </c>
      <c r="M1664">
        <v>4.4000000000000004</v>
      </c>
      <c r="N1664">
        <v>1.63</v>
      </c>
      <c r="O1664" s="5">
        <f t="shared" si="166"/>
        <v>5.4476715002788625</v>
      </c>
      <c r="P1664" s="5">
        <f t="shared" si="167"/>
        <v>4.53114453709395</v>
      </c>
      <c r="Q1664" s="5">
        <f t="shared" si="168"/>
        <v>1.6785830898779859</v>
      </c>
      <c r="R1664" s="6">
        <f t="shared" si="169"/>
        <v>0.18356466610529118</v>
      </c>
      <c r="S1664" s="6">
        <f t="shared" si="169"/>
        <v>0.22069479174931597</v>
      </c>
      <c r="T1664" s="6">
        <f t="shared" si="169"/>
        <v>0.59574054214539285</v>
      </c>
      <c r="U1664">
        <f t="shared" si="170"/>
        <v>1.7582713332568978</v>
      </c>
      <c r="V1664">
        <f t="shared" si="170"/>
        <v>1.0455114150533611</v>
      </c>
      <c r="W1664">
        <f t="shared" si="170"/>
        <v>0.68556482910373107</v>
      </c>
      <c r="X1664" t="s">
        <v>500</v>
      </c>
      <c r="Y1664" t="s">
        <v>437</v>
      </c>
      <c r="Z1664" t="s">
        <v>269</v>
      </c>
      <c r="AA1664" s="26" t="s">
        <v>85</v>
      </c>
      <c r="AB1664" s="26" t="s">
        <v>79</v>
      </c>
      <c r="AC1664" t="s">
        <v>638</v>
      </c>
      <c r="AD1664" s="26" t="s">
        <v>75</v>
      </c>
      <c r="AE1664" s="72" t="str">
        <f>VLOOKUP(AD1664,cs_lookup!$A$2:$B$54,2,FALSE)</f>
        <v>X</v>
      </c>
    </row>
    <row r="1665" spans="1:31" x14ac:dyDescent="0.25">
      <c r="A1665" s="21">
        <v>0.37338994055253788</v>
      </c>
      <c r="B1665" s="21">
        <v>0.2602235020457026</v>
      </c>
      <c r="C1665" s="21">
        <v>0.33917624745038411</v>
      </c>
      <c r="D1665" s="22">
        <f t="shared" si="161"/>
        <v>2.678165347786853</v>
      </c>
      <c r="E1665" s="23">
        <f t="shared" si="161"/>
        <v>3.8428504425567671</v>
      </c>
      <c r="F1665" s="23">
        <f t="shared" si="161"/>
        <v>2.9483196642367582</v>
      </c>
      <c r="G1665" s="125">
        <v>2.8662250240410359E-2</v>
      </c>
      <c r="H1665" s="8">
        <f t="shared" si="162"/>
        <v>1.0286622502404104</v>
      </c>
      <c r="I1665" s="5">
        <f t="shared" si="163"/>
        <v>2.6035419761548892</v>
      </c>
      <c r="J1665" s="5">
        <f t="shared" si="164"/>
        <v>3.7357747323367296</v>
      </c>
      <c r="K1665" s="5">
        <f t="shared" si="165"/>
        <v>2.8661688163901236</v>
      </c>
      <c r="L1665">
        <v>3.92</v>
      </c>
      <c r="M1665">
        <v>4</v>
      </c>
      <c r="N1665">
        <v>1.91</v>
      </c>
      <c r="O1665" s="5">
        <f t="shared" si="166"/>
        <v>4.0323560209424087</v>
      </c>
      <c r="P1665" s="5">
        <f t="shared" si="167"/>
        <v>4.1146490009616414</v>
      </c>
      <c r="Q1665" s="5">
        <f t="shared" si="168"/>
        <v>1.9647448979591837</v>
      </c>
      <c r="R1665" s="6">
        <f t="shared" si="169"/>
        <v>0.24799397543431403</v>
      </c>
      <c r="S1665" s="6">
        <f t="shared" si="169"/>
        <v>0.24303409592562777</v>
      </c>
      <c r="T1665" s="6">
        <f t="shared" si="169"/>
        <v>0.50897192864005814</v>
      </c>
      <c r="U1665">
        <f t="shared" si="170"/>
        <v>1.5056411749463541</v>
      </c>
      <c r="V1665">
        <f t="shared" si="170"/>
        <v>1.0707283727190899</v>
      </c>
      <c r="W1665">
        <f t="shared" si="170"/>
        <v>0.66639480168708376</v>
      </c>
      <c r="X1665" t="s">
        <v>362</v>
      </c>
      <c r="Y1665" t="s">
        <v>439</v>
      </c>
      <c r="Z1665" t="s">
        <v>269</v>
      </c>
      <c r="AA1665" s="26" t="s">
        <v>90</v>
      </c>
      <c r="AB1665" s="26" t="s">
        <v>75</v>
      </c>
      <c r="AC1665" t="s">
        <v>638</v>
      </c>
      <c r="AD1665" s="26" t="s">
        <v>76</v>
      </c>
      <c r="AE1665" s="72" t="str">
        <f>VLOOKUP(AD1665,cs_lookup!$A$2:$B$54,2,FALSE)</f>
        <v>2</v>
      </c>
    </row>
    <row r="1666" spans="1:31" x14ac:dyDescent="0.25">
      <c r="A1666" s="21">
        <v>0.19508619776013478</v>
      </c>
      <c r="B1666" s="21">
        <v>0.20327882068148756</v>
      </c>
      <c r="C1666" s="21">
        <v>0.53390019472690053</v>
      </c>
      <c r="D1666" s="22">
        <f t="shared" si="161"/>
        <v>5.1259392590629842</v>
      </c>
      <c r="E1666" s="23">
        <f t="shared" si="161"/>
        <v>4.9193516405079638</v>
      </c>
      <c r="F1666" s="23">
        <f t="shared" si="161"/>
        <v>1.873009243818534</v>
      </c>
      <c r="G1666" s="125">
        <v>3.0907926413157982E-2</v>
      </c>
      <c r="H1666" s="8">
        <f t="shared" si="162"/>
        <v>1.030907926413158</v>
      </c>
      <c r="I1666" s="5">
        <f t="shared" si="163"/>
        <v>4.9722571024336624</v>
      </c>
      <c r="J1666" s="5">
        <f t="shared" si="164"/>
        <v>4.7718632425534677</v>
      </c>
      <c r="K1666" s="5">
        <f t="shared" si="165"/>
        <v>1.8168540524616028</v>
      </c>
      <c r="L1666">
        <v>1.83</v>
      </c>
      <c r="M1666">
        <v>3.92</v>
      </c>
      <c r="N1666">
        <v>4.3600000000000003</v>
      </c>
      <c r="O1666" s="5">
        <f t="shared" si="166"/>
        <v>1.8865615053360791</v>
      </c>
      <c r="P1666" s="5">
        <f t="shared" si="167"/>
        <v>4.0411590715395791</v>
      </c>
      <c r="Q1666" s="5">
        <f t="shared" si="168"/>
        <v>4.4947585591613688</v>
      </c>
      <c r="R1666" s="6">
        <f t="shared" si="169"/>
        <v>0.53006488109268202</v>
      </c>
      <c r="S1666" s="6">
        <f t="shared" si="169"/>
        <v>0.24745375826520616</v>
      </c>
      <c r="T1666" s="6">
        <f t="shared" si="169"/>
        <v>0.22248136064211196</v>
      </c>
      <c r="U1666">
        <f t="shared" si="170"/>
        <v>0.3680421109166519</v>
      </c>
      <c r="V1666">
        <f t="shared" si="170"/>
        <v>0.8214820502488609</v>
      </c>
      <c r="W1666">
        <f t="shared" si="170"/>
        <v>2.3997524699866579</v>
      </c>
      <c r="X1666" t="s">
        <v>469</v>
      </c>
      <c r="Y1666" t="s">
        <v>508</v>
      </c>
      <c r="Z1666" t="s">
        <v>276</v>
      </c>
      <c r="AA1666" s="26" t="s">
        <v>85</v>
      </c>
      <c r="AB1666" s="26" t="s">
        <v>79</v>
      </c>
      <c r="AC1666" t="s">
        <v>638</v>
      </c>
      <c r="AD1666" s="26" t="s">
        <v>100</v>
      </c>
      <c r="AE1666" s="72" t="str">
        <f>VLOOKUP(AD1666,cs_lookup!$A$2:$B$54,2,FALSE)</f>
        <v>1</v>
      </c>
    </row>
    <row r="1667" spans="1:31" x14ac:dyDescent="0.25">
      <c r="A1667" s="21">
        <v>0.49385267754705059</v>
      </c>
      <c r="B1667" s="21">
        <v>0.28541918837696334</v>
      </c>
      <c r="C1667" s="21">
        <v>0.21126427580760862</v>
      </c>
      <c r="D1667" s="22">
        <f t="shared" si="161"/>
        <v>2.0248953695400944</v>
      </c>
      <c r="E1667" s="23">
        <f t="shared" si="161"/>
        <v>3.5036186799020119</v>
      </c>
      <c r="F1667" s="23">
        <f t="shared" si="161"/>
        <v>4.7334079374151594</v>
      </c>
      <c r="G1667" s="125">
        <v>3.713245071095761E-2</v>
      </c>
      <c r="H1667" s="8">
        <f t="shared" si="162"/>
        <v>1.0371324507109576</v>
      </c>
      <c r="I1667" s="5">
        <f t="shared" si="163"/>
        <v>1.9523980453528593</v>
      </c>
      <c r="J1667" s="5">
        <f t="shared" si="164"/>
        <v>3.3781786284869115</v>
      </c>
      <c r="K1667" s="5">
        <f t="shared" si="165"/>
        <v>4.5639377440850426</v>
      </c>
      <c r="L1667">
        <v>1.54</v>
      </c>
      <c r="M1667">
        <v>4.3099999999999996</v>
      </c>
      <c r="N1667">
        <v>6.42</v>
      </c>
      <c r="O1667" s="5">
        <f t="shared" si="166"/>
        <v>1.5971839740948748</v>
      </c>
      <c r="P1667" s="5">
        <f t="shared" si="167"/>
        <v>4.4700408625642272</v>
      </c>
      <c r="Q1667" s="5">
        <f t="shared" si="168"/>
        <v>6.6583903335643475</v>
      </c>
      <c r="R1667" s="6">
        <f t="shared" si="169"/>
        <v>0.62610194956827103</v>
      </c>
      <c r="S1667" s="6">
        <f t="shared" si="169"/>
        <v>0.22371160146986949</v>
      </c>
      <c r="T1667" s="6">
        <f t="shared" si="169"/>
        <v>0.15018644896185943</v>
      </c>
      <c r="U1667">
        <f t="shared" si="170"/>
        <v>0.78877358214199289</v>
      </c>
      <c r="V1667">
        <f t="shared" si="170"/>
        <v>1.2758354350049428</v>
      </c>
      <c r="W1667">
        <f t="shared" si="170"/>
        <v>1.4066800118648535</v>
      </c>
      <c r="X1667" t="s">
        <v>390</v>
      </c>
      <c r="Y1667" t="s">
        <v>480</v>
      </c>
      <c r="Z1667" t="s">
        <v>279</v>
      </c>
      <c r="AA1667" s="26" t="s">
        <v>90</v>
      </c>
      <c r="AB1667" s="26" t="s">
        <v>75</v>
      </c>
      <c r="AC1667" t="s">
        <v>639</v>
      </c>
      <c r="AD1667" s="26" t="s">
        <v>100</v>
      </c>
      <c r="AE1667" s="72" t="str">
        <f>VLOOKUP(AD1667,cs_lookup!$A$2:$B$54,2,FALSE)</f>
        <v>1</v>
      </c>
    </row>
    <row r="1668" spans="1:31" x14ac:dyDescent="0.25">
      <c r="A1668" s="21">
        <v>0.29355583851719713</v>
      </c>
      <c r="B1668" s="21">
        <v>0.20653355899448383</v>
      </c>
      <c r="C1668" s="21">
        <v>0.45516348288630393</v>
      </c>
      <c r="D1668" s="22">
        <f t="shared" si="161"/>
        <v>3.4065069359586859</v>
      </c>
      <c r="E1668" s="23">
        <f t="shared" si="161"/>
        <v>4.8418281506818381</v>
      </c>
      <c r="F1668" s="23">
        <f t="shared" si="161"/>
        <v>2.1970128044076676</v>
      </c>
      <c r="G1668" s="125">
        <v>2.8554363612219191E-2</v>
      </c>
      <c r="H1668" s="8">
        <f t="shared" si="162"/>
        <v>1.0285543636122192</v>
      </c>
      <c r="I1668" s="5">
        <f t="shared" si="163"/>
        <v>3.3119366914114727</v>
      </c>
      <c r="J1668" s="5">
        <f t="shared" si="164"/>
        <v>4.7074110246128731</v>
      </c>
      <c r="K1668" s="5">
        <f t="shared" si="165"/>
        <v>2.1360201095174927</v>
      </c>
      <c r="L1668">
        <v>2.2799999999999998</v>
      </c>
      <c r="M1668">
        <v>3.88</v>
      </c>
      <c r="N1668">
        <v>3.01</v>
      </c>
      <c r="O1668" s="5">
        <f t="shared" si="166"/>
        <v>2.3451039490358596</v>
      </c>
      <c r="P1668" s="5">
        <f t="shared" si="167"/>
        <v>3.9907909308154101</v>
      </c>
      <c r="Q1668" s="5">
        <f t="shared" si="168"/>
        <v>3.0959486344727796</v>
      </c>
      <c r="R1668" s="6">
        <f t="shared" si="169"/>
        <v>0.42642033007156421</v>
      </c>
      <c r="S1668" s="6">
        <f t="shared" si="169"/>
        <v>0.25057689499050684</v>
      </c>
      <c r="T1668" s="6">
        <f t="shared" si="169"/>
        <v>0.32300277493792906</v>
      </c>
      <c r="U1668">
        <f t="shared" si="170"/>
        <v>0.688418956169212</v>
      </c>
      <c r="V1668">
        <f t="shared" si="170"/>
        <v>0.82423225414421564</v>
      </c>
      <c r="W1668">
        <f t="shared" si="170"/>
        <v>1.4091627633037271</v>
      </c>
      <c r="X1668" t="s">
        <v>572</v>
      </c>
      <c r="Y1668" t="s">
        <v>548</v>
      </c>
      <c r="Z1668" t="s">
        <v>271</v>
      </c>
      <c r="AA1668" s="26" t="s">
        <v>90</v>
      </c>
      <c r="AB1668" s="26" t="s">
        <v>74</v>
      </c>
      <c r="AC1668" t="s">
        <v>639</v>
      </c>
      <c r="AD1668" s="26" t="s">
        <v>77</v>
      </c>
      <c r="AE1668" s="72" t="str">
        <f>VLOOKUP(AD1668,cs_lookup!$A$2:$B$54,2,FALSE)</f>
        <v>2</v>
      </c>
    </row>
    <row r="1669" spans="1:31" x14ac:dyDescent="0.25">
      <c r="A1669" s="21">
        <v>0.3840486945274163</v>
      </c>
      <c r="B1669" s="21">
        <v>0.29535368459643618</v>
      </c>
      <c r="C1669" s="21">
        <v>0.30057248077357179</v>
      </c>
      <c r="D1669" s="22">
        <f t="shared" si="161"/>
        <v>2.6038364776386773</v>
      </c>
      <c r="E1669" s="23">
        <f t="shared" si="161"/>
        <v>3.3857712029777951</v>
      </c>
      <c r="F1669" s="23">
        <f t="shared" si="161"/>
        <v>3.3269845510352067</v>
      </c>
      <c r="G1669" s="125">
        <v>2.7292605731240815E-2</v>
      </c>
      <c r="H1669" s="8">
        <f t="shared" si="162"/>
        <v>1.0272926057312408</v>
      </c>
      <c r="I1669" s="5">
        <f t="shared" si="163"/>
        <v>2.5346590281210397</v>
      </c>
      <c r="J1669" s="5">
        <f t="shared" si="164"/>
        <v>3.2958196954681256</v>
      </c>
      <c r="K1669" s="5">
        <f t="shared" si="165"/>
        <v>3.2385948584405648</v>
      </c>
      <c r="L1669">
        <v>2.57</v>
      </c>
      <c r="M1669">
        <v>3.66</v>
      </c>
      <c r="N1669">
        <v>2.74</v>
      </c>
      <c r="O1669" s="5">
        <f t="shared" si="166"/>
        <v>2.6401419967292887</v>
      </c>
      <c r="P1669" s="5">
        <f t="shared" si="167"/>
        <v>3.7598909369763414</v>
      </c>
      <c r="Q1669" s="5">
        <f t="shared" si="168"/>
        <v>2.8147817397036001</v>
      </c>
      <c r="R1669" s="6">
        <f t="shared" si="169"/>
        <v>0.37876750615642613</v>
      </c>
      <c r="S1669" s="6">
        <f t="shared" si="169"/>
        <v>0.26596516142678006</v>
      </c>
      <c r="T1669" s="6">
        <f t="shared" si="169"/>
        <v>0.35526733241679376</v>
      </c>
      <c r="U1669">
        <f t="shared" si="170"/>
        <v>1.0139430872108894</v>
      </c>
      <c r="V1669">
        <f t="shared" si="170"/>
        <v>1.1104976419167092</v>
      </c>
      <c r="W1669">
        <f t="shared" si="170"/>
        <v>0.84604593033886122</v>
      </c>
      <c r="X1669" t="s">
        <v>551</v>
      </c>
      <c r="Y1669" t="s">
        <v>571</v>
      </c>
      <c r="Z1669" t="s">
        <v>271</v>
      </c>
      <c r="AA1669" s="26" t="s">
        <v>90</v>
      </c>
      <c r="AB1669" s="26" t="s">
        <v>75</v>
      </c>
      <c r="AC1669" t="s">
        <v>639</v>
      </c>
      <c r="AD1669" s="26" t="s">
        <v>86</v>
      </c>
      <c r="AE1669" s="72" t="str">
        <f>VLOOKUP(AD1669,cs_lookup!$A$2:$B$54,2,FALSE)</f>
        <v>1</v>
      </c>
    </row>
    <row r="1670" spans="1:31" x14ac:dyDescent="0.25">
      <c r="A1670" s="21">
        <v>0.22163538398478883</v>
      </c>
      <c r="B1670" s="21">
        <v>0.22430128476516983</v>
      </c>
      <c r="C1670" s="21">
        <v>0.49509530371377275</v>
      </c>
      <c r="D1670" s="22">
        <f t="shared" si="161"/>
        <v>4.511914938945992</v>
      </c>
      <c r="E1670" s="23">
        <f t="shared" si="161"/>
        <v>4.4582892204426772</v>
      </c>
      <c r="F1670" s="23">
        <f t="shared" si="161"/>
        <v>2.0198131400133934</v>
      </c>
      <c r="G1670" s="125">
        <v>3.081024896224438E-2</v>
      </c>
      <c r="H1670" s="8">
        <f t="shared" si="162"/>
        <v>1.0308102489622444</v>
      </c>
      <c r="I1670" s="5">
        <f t="shared" si="163"/>
        <v>4.3770567313317921</v>
      </c>
      <c r="J1670" s="5">
        <f t="shared" si="164"/>
        <v>4.3250338507315051</v>
      </c>
      <c r="K1670" s="5">
        <f t="shared" si="165"/>
        <v>1.9594422368683428</v>
      </c>
      <c r="L1670">
        <v>4.03</v>
      </c>
      <c r="M1670">
        <v>4.13</v>
      </c>
      <c r="N1670">
        <v>1.85</v>
      </c>
      <c r="O1670" s="5">
        <f t="shared" si="166"/>
        <v>4.1541653033178454</v>
      </c>
      <c r="P1670" s="5">
        <f t="shared" si="167"/>
        <v>4.2572463282140696</v>
      </c>
      <c r="Q1670" s="5">
        <f t="shared" si="168"/>
        <v>1.9069989605801523</v>
      </c>
      <c r="R1670" s="6">
        <f t="shared" si="169"/>
        <v>0.24072224550171867</v>
      </c>
      <c r="S1670" s="6">
        <f t="shared" si="169"/>
        <v>0.23489361970264561</v>
      </c>
      <c r="T1670" s="6">
        <f t="shared" si="169"/>
        <v>0.52438413479563584</v>
      </c>
      <c r="U1670">
        <f t="shared" si="170"/>
        <v>0.92071002213713737</v>
      </c>
      <c r="V1670">
        <f t="shared" si="170"/>
        <v>0.95490582098021759</v>
      </c>
      <c r="W1670">
        <f t="shared" si="170"/>
        <v>0.94414622957027938</v>
      </c>
      <c r="X1670" t="s">
        <v>363</v>
      </c>
      <c r="Y1670" t="s">
        <v>438</v>
      </c>
      <c r="Z1670" t="s">
        <v>269</v>
      </c>
      <c r="AA1670" s="26" t="s">
        <v>85</v>
      </c>
      <c r="AB1670" s="26" t="s">
        <v>79</v>
      </c>
      <c r="AC1670" t="s">
        <v>639</v>
      </c>
      <c r="AD1670" s="26" t="s">
        <v>79</v>
      </c>
      <c r="AE1670" s="72" t="str">
        <f>VLOOKUP(AD1670,cs_lookup!$A$2:$B$54,2,FALSE)</f>
        <v>2</v>
      </c>
    </row>
    <row r="1671" spans="1:31" x14ac:dyDescent="0.25">
      <c r="A1671" s="21">
        <v>0.16820063200688659</v>
      </c>
      <c r="B1671" s="21">
        <v>0.27305662139507797</v>
      </c>
      <c r="C1671" s="21">
        <v>0.49752126124778889</v>
      </c>
      <c r="D1671" s="22">
        <f t="shared" si="161"/>
        <v>5.945280871233928</v>
      </c>
      <c r="E1671" s="23">
        <f t="shared" si="161"/>
        <v>3.6622440975460839</v>
      </c>
      <c r="F1671" s="23">
        <f t="shared" si="161"/>
        <v>2.0099643530650102</v>
      </c>
      <c r="G1671" s="125">
        <v>2.731999626734849E-2</v>
      </c>
      <c r="H1671" s="8">
        <f t="shared" si="162"/>
        <v>1.0273199962673485</v>
      </c>
      <c r="I1671" s="5">
        <f t="shared" si="163"/>
        <v>5.7871752646063896</v>
      </c>
      <c r="J1671" s="5">
        <f t="shared" si="164"/>
        <v>3.564852344792699</v>
      </c>
      <c r="K1671" s="5">
        <f t="shared" si="165"/>
        <v>1.9565124404937013</v>
      </c>
      <c r="L1671">
        <v>3.43</v>
      </c>
      <c r="M1671">
        <v>3.53</v>
      </c>
      <c r="N1671">
        <v>2.21</v>
      </c>
      <c r="O1671" s="5">
        <f t="shared" si="166"/>
        <v>3.5237075871970056</v>
      </c>
      <c r="P1671" s="5">
        <f t="shared" si="167"/>
        <v>3.6264395868237398</v>
      </c>
      <c r="Q1671" s="5">
        <f t="shared" si="168"/>
        <v>2.27037719175084</v>
      </c>
      <c r="R1671" s="6">
        <f t="shared" si="169"/>
        <v>0.28379199330653521</v>
      </c>
      <c r="S1671" s="6">
        <f t="shared" si="169"/>
        <v>0.27575256006838983</v>
      </c>
      <c r="T1671" s="6">
        <f t="shared" si="169"/>
        <v>0.44045544662507513</v>
      </c>
      <c r="U1671">
        <f t="shared" si="170"/>
        <v>0.59268984317399775</v>
      </c>
      <c r="V1671">
        <f t="shared" si="170"/>
        <v>0.99022334127145284</v>
      </c>
      <c r="W1671">
        <f t="shared" si="170"/>
        <v>1.129560923948091</v>
      </c>
      <c r="X1671" t="s">
        <v>503</v>
      </c>
      <c r="Y1671" t="s">
        <v>436</v>
      </c>
      <c r="Z1671" t="s">
        <v>269</v>
      </c>
      <c r="AA1671" s="26" t="s">
        <v>90</v>
      </c>
      <c r="AB1671" s="26" t="s">
        <v>75</v>
      </c>
      <c r="AC1671" t="s">
        <v>639</v>
      </c>
      <c r="AD1671" s="26" t="s">
        <v>100</v>
      </c>
      <c r="AE1671" s="72" t="str">
        <f>VLOOKUP(AD1671,cs_lookup!$A$2:$B$54,2,FALSE)</f>
        <v>1</v>
      </c>
    </row>
    <row r="1672" spans="1:31" x14ac:dyDescent="0.25">
      <c r="A1672" s="21">
        <v>0.57869662647612763</v>
      </c>
      <c r="B1672" s="21">
        <v>0.31172460565801041</v>
      </c>
      <c r="C1672" s="21">
        <v>0.10805431850037688</v>
      </c>
      <c r="D1672" s="22">
        <f t="shared" si="161"/>
        <v>1.7280211327467483</v>
      </c>
      <c r="E1672" s="23">
        <f t="shared" si="161"/>
        <v>3.2079597883815718</v>
      </c>
      <c r="F1672" s="23">
        <f t="shared" si="161"/>
        <v>9.2546046643800928</v>
      </c>
      <c r="G1672" s="125">
        <v>3.1509171786379131E-2</v>
      </c>
      <c r="H1672" s="8">
        <f t="shared" si="162"/>
        <v>1.0315091717863791</v>
      </c>
      <c r="I1672" s="5">
        <f t="shared" si="163"/>
        <v>1.6752358389156559</v>
      </c>
      <c r="J1672" s="5">
        <f t="shared" si="164"/>
        <v>3.1099672946445946</v>
      </c>
      <c r="K1672" s="5">
        <f t="shared" si="165"/>
        <v>8.9719072961347148</v>
      </c>
      <c r="L1672">
        <v>1.59</v>
      </c>
      <c r="M1672">
        <v>4.08</v>
      </c>
      <c r="N1672">
        <v>6.35</v>
      </c>
      <c r="O1672" s="5">
        <f t="shared" si="166"/>
        <v>1.6400995831403429</v>
      </c>
      <c r="P1672" s="5">
        <f t="shared" si="167"/>
        <v>4.2085574208884271</v>
      </c>
      <c r="Q1672" s="5">
        <f t="shared" si="168"/>
        <v>6.5500832408435068</v>
      </c>
      <c r="R1672" s="6">
        <f t="shared" si="169"/>
        <v>0.60971907454867647</v>
      </c>
      <c r="S1672" s="6">
        <f t="shared" si="169"/>
        <v>0.2376111099344107</v>
      </c>
      <c r="T1672" s="6">
        <f t="shared" si="169"/>
        <v>0.15266981551691272</v>
      </c>
      <c r="U1672">
        <f t="shared" si="170"/>
        <v>0.94912009584821977</v>
      </c>
      <c r="V1672">
        <f t="shared" si="170"/>
        <v>1.3119109024155382</v>
      </c>
      <c r="W1672">
        <f t="shared" si="170"/>
        <v>0.7077647807100852</v>
      </c>
      <c r="X1672" t="s">
        <v>501</v>
      </c>
      <c r="Y1672" t="s">
        <v>498</v>
      </c>
      <c r="Z1672" t="s">
        <v>269</v>
      </c>
      <c r="AA1672" s="26" t="s">
        <v>84</v>
      </c>
      <c r="AB1672" s="26" t="s">
        <v>78</v>
      </c>
      <c r="AC1672" t="s">
        <v>639</v>
      </c>
      <c r="AD1672" s="26" t="s">
        <v>75</v>
      </c>
      <c r="AE1672" s="72" t="str">
        <f>VLOOKUP(AD1672,cs_lookup!$A$2:$B$54,2,FALSE)</f>
        <v>X</v>
      </c>
    </row>
    <row r="1673" spans="1:31" x14ac:dyDescent="0.25">
      <c r="A1673" s="21">
        <v>0.52946910771626299</v>
      </c>
      <c r="B1673" s="21">
        <v>0.26686244394719844</v>
      </c>
      <c r="C1673" s="21">
        <v>0.19518652376230103</v>
      </c>
      <c r="D1673" s="22">
        <f t="shared" si="161"/>
        <v>1.8886843168494916</v>
      </c>
      <c r="E1673" s="23">
        <f t="shared" si="161"/>
        <v>3.7472489017520223</v>
      </c>
      <c r="F1673" s="23">
        <f t="shared" si="161"/>
        <v>5.1233045228973095</v>
      </c>
      <c r="G1673" s="125">
        <v>2.875648219513427E-2</v>
      </c>
      <c r="H1673" s="8">
        <f t="shared" si="162"/>
        <v>1.0287564821951343</v>
      </c>
      <c r="I1673" s="5">
        <f t="shared" si="163"/>
        <v>1.8358905625746</v>
      </c>
      <c r="J1673" s="5">
        <f t="shared" si="164"/>
        <v>3.6425033198879473</v>
      </c>
      <c r="K1673" s="5">
        <f t="shared" si="165"/>
        <v>4.9800945234049303</v>
      </c>
      <c r="L1673">
        <v>1.9</v>
      </c>
      <c r="M1673">
        <v>3.55</v>
      </c>
      <c r="N1673">
        <v>4.53</v>
      </c>
      <c r="O1673" s="5">
        <f t="shared" si="166"/>
        <v>1.9546373161707551</v>
      </c>
      <c r="P1673" s="5">
        <f t="shared" si="167"/>
        <v>3.6520855117927264</v>
      </c>
      <c r="Q1673" s="5">
        <f t="shared" si="168"/>
        <v>4.6602668643439582</v>
      </c>
      <c r="R1673" s="6">
        <f t="shared" si="169"/>
        <v>0.5116038621216219</v>
      </c>
      <c r="S1673" s="6">
        <f t="shared" si="169"/>
        <v>0.27381615155805117</v>
      </c>
      <c r="T1673" s="6">
        <f t="shared" si="169"/>
        <v>0.21457998632032704</v>
      </c>
      <c r="U1673">
        <f t="shared" si="170"/>
        <v>1.0349200757018406</v>
      </c>
      <c r="V1673">
        <f t="shared" si="170"/>
        <v>0.97460446518116195</v>
      </c>
      <c r="W1673">
        <f t="shared" si="170"/>
        <v>0.90962128905593609</v>
      </c>
      <c r="X1673" t="s">
        <v>440</v>
      </c>
      <c r="Y1673" t="s">
        <v>360</v>
      </c>
      <c r="Z1673" t="s">
        <v>269</v>
      </c>
      <c r="AA1673" s="26" t="s">
        <v>90</v>
      </c>
      <c r="AB1673" s="26" t="s">
        <v>75</v>
      </c>
      <c r="AC1673" t="s">
        <v>639</v>
      </c>
      <c r="AD1673" s="26" t="s">
        <v>74</v>
      </c>
      <c r="AE1673" s="72" t="str">
        <f>VLOOKUP(AD1673,cs_lookup!$A$2:$B$54,2,FALSE)</f>
        <v>X</v>
      </c>
    </row>
    <row r="1674" spans="1:31" x14ac:dyDescent="0.25">
      <c r="A1674" s="21">
        <v>0.45839957897858252</v>
      </c>
      <c r="B1674" s="21">
        <v>0.24417141663112699</v>
      </c>
      <c r="C1674" s="21">
        <v>0.27867956568418761</v>
      </c>
      <c r="D1674" s="22">
        <f t="shared" si="161"/>
        <v>2.1815028762204038</v>
      </c>
      <c r="E1674" s="23">
        <f t="shared" si="161"/>
        <v>4.0954834672999967</v>
      </c>
      <c r="F1674" s="23">
        <f t="shared" si="161"/>
        <v>3.5883506476152816</v>
      </c>
      <c r="G1674" s="125">
        <v>3.239056173718402E-2</v>
      </c>
      <c r="H1674" s="8">
        <f t="shared" si="162"/>
        <v>1.032390561737184</v>
      </c>
      <c r="I1674" s="5">
        <f t="shared" si="163"/>
        <v>2.1130596860064572</v>
      </c>
      <c r="J1674" s="5">
        <f t="shared" si="164"/>
        <v>3.9669904192155769</v>
      </c>
      <c r="K1674" s="5">
        <f t="shared" si="165"/>
        <v>3.475768551755483</v>
      </c>
      <c r="L1674">
        <v>1.72</v>
      </c>
      <c r="M1674">
        <v>4.05</v>
      </c>
      <c r="N1674">
        <v>4.9000000000000004</v>
      </c>
      <c r="O1674" s="5">
        <f t="shared" si="166"/>
        <v>1.7757117661879565</v>
      </c>
      <c r="P1674" s="5">
        <f t="shared" si="167"/>
        <v>4.1811817750355953</v>
      </c>
      <c r="Q1674" s="5">
        <f t="shared" si="168"/>
        <v>5.0587137525122019</v>
      </c>
      <c r="R1674" s="6">
        <f t="shared" si="169"/>
        <v>0.5631544595476603</v>
      </c>
      <c r="S1674" s="6">
        <f t="shared" si="169"/>
        <v>0.23916683220295698</v>
      </c>
      <c r="T1674" s="6">
        <f t="shared" si="169"/>
        <v>0.1976787082493828</v>
      </c>
      <c r="U1674">
        <f t="shared" si="170"/>
        <v>0.81398552600787444</v>
      </c>
      <c r="V1674">
        <f t="shared" si="170"/>
        <v>1.0209250772026914</v>
      </c>
      <c r="W1674">
        <f t="shared" si="170"/>
        <v>1.4097601514707274</v>
      </c>
      <c r="X1674" t="s">
        <v>471</v>
      </c>
      <c r="Y1674" t="s">
        <v>464</v>
      </c>
      <c r="Z1674" t="s">
        <v>276</v>
      </c>
      <c r="AA1674" s="26" t="s">
        <v>84</v>
      </c>
      <c r="AB1674" s="26" t="s">
        <v>86</v>
      </c>
      <c r="AC1674" t="s">
        <v>639</v>
      </c>
      <c r="AD1674" s="26" t="s">
        <v>78</v>
      </c>
      <c r="AE1674" s="72" t="str">
        <f>VLOOKUP(AD1674,cs_lookup!$A$2:$B$54,2,FALSE)</f>
        <v>1</v>
      </c>
    </row>
    <row r="1675" spans="1:31" x14ac:dyDescent="0.25">
      <c r="A1675" s="21">
        <v>0.50206346474357755</v>
      </c>
      <c r="B1675" s="21">
        <v>0.36068565847810413</v>
      </c>
      <c r="C1675" s="21">
        <v>0.13508016422569161</v>
      </c>
      <c r="D1675" s="22">
        <f t="shared" si="161"/>
        <v>1.9917800641214496</v>
      </c>
      <c r="E1675" s="23">
        <f t="shared" si="161"/>
        <v>2.7724972604107747</v>
      </c>
      <c r="F1675" s="23">
        <f t="shared" si="161"/>
        <v>7.403011432005683</v>
      </c>
      <c r="G1675" s="125">
        <v>3.3809827519272417E-2</v>
      </c>
      <c r="H1675" s="8">
        <f t="shared" si="162"/>
        <v>1.0338098275192724</v>
      </c>
      <c r="I1675" s="5">
        <f t="shared" si="163"/>
        <v>1.9266406752012797</v>
      </c>
      <c r="J1675" s="5">
        <f t="shared" si="164"/>
        <v>2.681825212538028</v>
      </c>
      <c r="K1675" s="5">
        <f t="shared" si="165"/>
        <v>7.1609025518454699</v>
      </c>
      <c r="L1675">
        <v>1.56</v>
      </c>
      <c r="M1675">
        <v>4.38</v>
      </c>
      <c r="N1675">
        <v>6.08</v>
      </c>
      <c r="O1675" s="5">
        <f t="shared" si="166"/>
        <v>1.6127433309300649</v>
      </c>
      <c r="P1675" s="5">
        <f t="shared" si="167"/>
        <v>4.5280870445344128</v>
      </c>
      <c r="Q1675" s="5">
        <f t="shared" si="168"/>
        <v>6.2855637513171763</v>
      </c>
      <c r="R1675" s="6">
        <f t="shared" si="169"/>
        <v>0.62006146968426934</v>
      </c>
      <c r="S1675" s="6">
        <f t="shared" si="169"/>
        <v>0.2208438111204247</v>
      </c>
      <c r="T1675" s="6">
        <f t="shared" si="169"/>
        <v>0.15909471919530593</v>
      </c>
      <c r="U1675">
        <f t="shared" si="170"/>
        <v>0.80969950446884653</v>
      </c>
      <c r="V1675">
        <f t="shared" si="170"/>
        <v>1.633216057304067</v>
      </c>
      <c r="W1675">
        <f t="shared" si="170"/>
        <v>0.84905498377897837</v>
      </c>
      <c r="X1675" t="s">
        <v>368</v>
      </c>
      <c r="Y1675" t="s">
        <v>504</v>
      </c>
      <c r="Z1675" t="s">
        <v>276</v>
      </c>
      <c r="AA1675" s="26" t="s">
        <v>84</v>
      </c>
      <c r="AB1675" s="26" t="s">
        <v>78</v>
      </c>
      <c r="AC1675" t="s">
        <v>639</v>
      </c>
      <c r="AD1675" s="26" t="s">
        <v>86</v>
      </c>
      <c r="AE1675" s="72" t="str">
        <f>VLOOKUP(AD1675,cs_lookup!$A$2:$B$54,2,FALSE)</f>
        <v>1</v>
      </c>
    </row>
    <row r="1676" spans="1:31" x14ac:dyDescent="0.25">
      <c r="A1676" s="21">
        <v>0.56044131101552574</v>
      </c>
      <c r="B1676" s="21">
        <v>0.21179725737237892</v>
      </c>
      <c r="C1676" s="21">
        <v>0.21475484447032542</v>
      </c>
      <c r="D1676" s="22">
        <f t="shared" si="161"/>
        <v>1.7843081520667867</v>
      </c>
      <c r="E1676" s="23">
        <f t="shared" si="161"/>
        <v>4.7214964556496319</v>
      </c>
      <c r="F1676" s="23">
        <f t="shared" si="161"/>
        <v>4.6564723718639041</v>
      </c>
      <c r="G1676" s="125">
        <v>2.723557518078068E-2</v>
      </c>
      <c r="H1676" s="8">
        <f t="shared" si="162"/>
        <v>1.0272355751807807</v>
      </c>
      <c r="I1676" s="5">
        <f t="shared" si="163"/>
        <v>1.7369999590919256</v>
      </c>
      <c r="J1676" s="5">
        <f t="shared" si="164"/>
        <v>4.5963132213550013</v>
      </c>
      <c r="K1676" s="5">
        <f t="shared" si="165"/>
        <v>4.53301315138392</v>
      </c>
      <c r="L1676">
        <v>2.19</v>
      </c>
      <c r="M1676">
        <v>3.5</v>
      </c>
      <c r="N1676">
        <v>3.51</v>
      </c>
      <c r="O1676" s="5">
        <f t="shared" si="166"/>
        <v>2.2496459096459098</v>
      </c>
      <c r="P1676" s="5">
        <f t="shared" si="167"/>
        <v>3.5953245131327325</v>
      </c>
      <c r="Q1676" s="5">
        <f t="shared" si="168"/>
        <v>3.6055968688845401</v>
      </c>
      <c r="R1676" s="6">
        <f t="shared" si="169"/>
        <v>0.44451439922712022</v>
      </c>
      <c r="S1676" s="6">
        <f t="shared" si="169"/>
        <v>0.27813900980211237</v>
      </c>
      <c r="T1676" s="6">
        <f t="shared" si="169"/>
        <v>0.27734659097076736</v>
      </c>
      <c r="U1676">
        <f t="shared" si="170"/>
        <v>1.2607945029226686</v>
      </c>
      <c r="V1676">
        <f t="shared" si="170"/>
        <v>0.76147987124519634</v>
      </c>
      <c r="W1676">
        <f t="shared" si="170"/>
        <v>0.77431939479999168</v>
      </c>
      <c r="X1676" t="s">
        <v>369</v>
      </c>
      <c r="Y1676" t="s">
        <v>474</v>
      </c>
      <c r="Z1676" t="s">
        <v>276</v>
      </c>
      <c r="AA1676" s="26" t="s">
        <v>84</v>
      </c>
      <c r="AB1676" s="26" t="s">
        <v>86</v>
      </c>
      <c r="AC1676" t="s">
        <v>639</v>
      </c>
      <c r="AD1676" s="26" t="s">
        <v>92</v>
      </c>
      <c r="AE1676" s="72" t="str">
        <f>VLOOKUP(AD1676,cs_lookup!$A$2:$B$54,2,FALSE)</f>
        <v>1</v>
      </c>
    </row>
    <row r="1677" spans="1:31" x14ac:dyDescent="0.25">
      <c r="A1677" s="21">
        <v>0.56727863519497146</v>
      </c>
      <c r="B1677" s="21">
        <v>0.24401652133178442</v>
      </c>
      <c r="C1677" s="21">
        <v>0.18085041945763791</v>
      </c>
      <c r="D1677" s="22">
        <f t="shared" si="161"/>
        <v>1.7628021539297067</v>
      </c>
      <c r="E1677" s="23">
        <f t="shared" si="161"/>
        <v>4.098083172984504</v>
      </c>
      <c r="F1677" s="23">
        <f t="shared" si="161"/>
        <v>5.5294314660643531</v>
      </c>
      <c r="G1677" s="125">
        <v>2.8053438088263105E-2</v>
      </c>
      <c r="H1677" s="8">
        <f t="shared" si="162"/>
        <v>1.0280534380882631</v>
      </c>
      <c r="I1677" s="5">
        <f t="shared" si="163"/>
        <v>1.7146989530113921</v>
      </c>
      <c r="J1677" s="5">
        <f t="shared" si="164"/>
        <v>3.986255014724891</v>
      </c>
      <c r="K1677" s="5">
        <f t="shared" si="165"/>
        <v>5.3785447927169194</v>
      </c>
      <c r="L1677">
        <v>2.27</v>
      </c>
      <c r="M1677">
        <v>3.35</v>
      </c>
      <c r="N1677">
        <v>3.46</v>
      </c>
      <c r="O1677" s="5">
        <f t="shared" si="166"/>
        <v>2.3336813044603573</v>
      </c>
      <c r="P1677" s="5">
        <f t="shared" si="167"/>
        <v>3.4439790175956815</v>
      </c>
      <c r="Q1677" s="5">
        <f t="shared" si="168"/>
        <v>3.5570648957853903</v>
      </c>
      <c r="R1677" s="6">
        <f t="shared" si="169"/>
        <v>0.42850752503724626</v>
      </c>
      <c r="S1677" s="6">
        <f t="shared" si="169"/>
        <v>0.29036181547299966</v>
      </c>
      <c r="T1677" s="6">
        <f t="shared" si="169"/>
        <v>0.28113065948975402</v>
      </c>
      <c r="U1677">
        <f t="shared" si="170"/>
        <v>1.3238475453742922</v>
      </c>
      <c r="V1677">
        <f t="shared" si="170"/>
        <v>0.84038777941335452</v>
      </c>
      <c r="W1677">
        <f t="shared" si="170"/>
        <v>0.64329667844082683</v>
      </c>
      <c r="X1677" t="s">
        <v>506</v>
      </c>
      <c r="Y1677" t="s">
        <v>507</v>
      </c>
      <c r="Z1677" t="s">
        <v>276</v>
      </c>
      <c r="AA1677" s="26" t="s">
        <v>84</v>
      </c>
      <c r="AB1677" s="26" t="s">
        <v>86</v>
      </c>
      <c r="AC1677" t="s">
        <v>639</v>
      </c>
      <c r="AD1677" s="26" t="s">
        <v>78</v>
      </c>
      <c r="AE1677" s="72" t="str">
        <f>VLOOKUP(AD1677,cs_lookup!$A$2:$B$54,2,FALSE)</f>
        <v>1</v>
      </c>
    </row>
    <row r="1678" spans="1:31" x14ac:dyDescent="0.25">
      <c r="A1678" s="21">
        <v>0.11451170833362573</v>
      </c>
      <c r="B1678" s="21">
        <v>0.3593064820004489</v>
      </c>
      <c r="C1678" s="21">
        <v>0.48109085383605854</v>
      </c>
      <c r="D1678" s="22">
        <f t="shared" si="161"/>
        <v>8.7327314783090664</v>
      </c>
      <c r="E1678" s="23">
        <f t="shared" si="161"/>
        <v>2.7831393256043477</v>
      </c>
      <c r="F1678" s="23">
        <f t="shared" si="161"/>
        <v>2.0786094602013994</v>
      </c>
      <c r="G1678" s="125">
        <v>2.8692096241965226E-2</v>
      </c>
      <c r="H1678" s="8">
        <f t="shared" si="162"/>
        <v>1.0286920962419652</v>
      </c>
      <c r="I1678" s="5">
        <f t="shared" si="163"/>
        <v>8.4891596914291689</v>
      </c>
      <c r="J1678" s="5">
        <f t="shared" si="164"/>
        <v>2.7055125005545952</v>
      </c>
      <c r="K1678" s="5">
        <f t="shared" si="165"/>
        <v>2.020633256340755</v>
      </c>
      <c r="L1678">
        <v>3.86</v>
      </c>
      <c r="M1678">
        <v>3.49</v>
      </c>
      <c r="N1678">
        <v>2.0699999999999998</v>
      </c>
      <c r="O1678" s="5">
        <f t="shared" si="166"/>
        <v>3.9707514914939854</v>
      </c>
      <c r="P1678" s="5">
        <f t="shared" si="167"/>
        <v>3.5901354158844589</v>
      </c>
      <c r="Q1678" s="5">
        <f t="shared" si="168"/>
        <v>2.129392639220868</v>
      </c>
      <c r="R1678" s="6">
        <f t="shared" si="169"/>
        <v>0.25184149704210085</v>
      </c>
      <c r="S1678" s="6">
        <f t="shared" si="169"/>
        <v>0.27854102538180775</v>
      </c>
      <c r="T1678" s="6">
        <f t="shared" si="169"/>
        <v>0.4696174775760914</v>
      </c>
      <c r="U1678">
        <f t="shared" si="170"/>
        <v>0.4546975366592686</v>
      </c>
      <c r="V1678">
        <f t="shared" si="170"/>
        <v>1.2899589261866633</v>
      </c>
      <c r="W1678">
        <f t="shared" si="170"/>
        <v>1.0244313229549855</v>
      </c>
      <c r="X1678" t="s">
        <v>461</v>
      </c>
      <c r="Y1678" t="s">
        <v>460</v>
      </c>
      <c r="Z1678" t="s">
        <v>276</v>
      </c>
      <c r="AA1678" s="26" t="s">
        <v>85</v>
      </c>
      <c r="AB1678" s="26" t="s">
        <v>76</v>
      </c>
      <c r="AC1678" t="s">
        <v>639</v>
      </c>
      <c r="AD1678" s="26" t="s">
        <v>240</v>
      </c>
      <c r="AE1678" s="72" t="str">
        <f>VLOOKUP(AD1678,cs_lookup!$A$2:$B$54,2,FALSE)</f>
        <v>2</v>
      </c>
    </row>
    <row r="1679" spans="1:31" x14ac:dyDescent="0.25">
      <c r="A1679" s="21">
        <v>0.8200123444488937</v>
      </c>
      <c r="B1679" s="21">
        <v>0.12513908162303625</v>
      </c>
      <c r="C1679" s="21">
        <v>4.3544884631412824E-2</v>
      </c>
      <c r="D1679" s="22">
        <f t="shared" si="161"/>
        <v>1.2194938366105583</v>
      </c>
      <c r="E1679" s="23">
        <f t="shared" si="161"/>
        <v>7.9911086690915498</v>
      </c>
      <c r="F1679" s="23">
        <f t="shared" si="161"/>
        <v>22.96480995332826</v>
      </c>
      <c r="G1679" s="125">
        <v>3.3146902944328094E-2</v>
      </c>
      <c r="H1679" s="8">
        <f t="shared" si="162"/>
        <v>1.0331469029443281</v>
      </c>
      <c r="I1679" s="5">
        <f t="shared" si="163"/>
        <v>1.1803682836730836</v>
      </c>
      <c r="J1679" s="5">
        <f t="shared" si="164"/>
        <v>7.7347264424042477</v>
      </c>
      <c r="K1679" s="5">
        <f t="shared" si="165"/>
        <v>22.228019933933574</v>
      </c>
      <c r="L1679">
        <v>1.46</v>
      </c>
      <c r="M1679">
        <v>4.7300000000000004</v>
      </c>
      <c r="N1679">
        <v>7.31</v>
      </c>
      <c r="O1679" s="5">
        <f t="shared" si="166"/>
        <v>1.5083944782987191</v>
      </c>
      <c r="P1679" s="5">
        <f t="shared" si="167"/>
        <v>4.8867848509266727</v>
      </c>
      <c r="Q1679" s="5">
        <f t="shared" si="168"/>
        <v>7.5523038605230379</v>
      </c>
      <c r="R1679" s="6">
        <f t="shared" si="169"/>
        <v>0.66295655041635748</v>
      </c>
      <c r="S1679" s="6">
        <f t="shared" si="169"/>
        <v>0.2046335229614972</v>
      </c>
      <c r="T1679" s="6">
        <f t="shared" si="169"/>
        <v>0.13240992662214529</v>
      </c>
      <c r="U1679">
        <f t="shared" si="170"/>
        <v>1.2369020925034984</v>
      </c>
      <c r="V1679">
        <f t="shared" si="170"/>
        <v>0.61152776833432987</v>
      </c>
      <c r="W1679">
        <f t="shared" si="170"/>
        <v>0.32886420030784935</v>
      </c>
      <c r="X1679" t="s">
        <v>473</v>
      </c>
      <c r="Y1679" t="s">
        <v>451</v>
      </c>
      <c r="Z1679" t="s">
        <v>276</v>
      </c>
      <c r="AA1679" s="26" t="s">
        <v>84</v>
      </c>
      <c r="AB1679" s="26" t="s">
        <v>100</v>
      </c>
      <c r="AC1679" t="s">
        <v>639</v>
      </c>
      <c r="AD1679" s="26" t="s">
        <v>78</v>
      </c>
      <c r="AE1679" s="72" t="str">
        <f>VLOOKUP(AD1679,cs_lookup!$A$2:$B$54,2,FALSE)</f>
        <v>1</v>
      </c>
    </row>
    <row r="1680" spans="1:31" x14ac:dyDescent="0.25">
      <c r="A1680" s="21">
        <v>0.26585599037815227</v>
      </c>
      <c r="B1680" s="21">
        <v>0.23855051898972071</v>
      </c>
      <c r="C1680" s="21">
        <v>0.44792814702832312</v>
      </c>
      <c r="D1680" s="22">
        <f t="shared" si="161"/>
        <v>3.7614348978091665</v>
      </c>
      <c r="E1680" s="23">
        <f t="shared" si="161"/>
        <v>4.1919841727239779</v>
      </c>
      <c r="F1680" s="23">
        <f t="shared" si="161"/>
        <v>2.2325009192529457</v>
      </c>
      <c r="G1680" s="125">
        <v>2.6803280285174313E-2</v>
      </c>
      <c r="H1680" s="8">
        <f t="shared" si="162"/>
        <v>1.0268032802851743</v>
      </c>
      <c r="I1680" s="5">
        <f t="shared" si="163"/>
        <v>3.6632478392204808</v>
      </c>
      <c r="J1680" s="5">
        <f t="shared" si="164"/>
        <v>4.0825582204604345</v>
      </c>
      <c r="K1680" s="5">
        <f t="shared" si="165"/>
        <v>2.1742245687342492</v>
      </c>
      <c r="L1680">
        <v>2.6</v>
      </c>
      <c r="M1680">
        <v>3.59</v>
      </c>
      <c r="N1680">
        <v>2.75</v>
      </c>
      <c r="O1680" s="5">
        <f t="shared" si="166"/>
        <v>2.6696885287414531</v>
      </c>
      <c r="P1680" s="5">
        <f t="shared" si="167"/>
        <v>3.6862237762237755</v>
      </c>
      <c r="Q1680" s="5">
        <f t="shared" si="168"/>
        <v>2.8237090207842295</v>
      </c>
      <c r="R1680" s="6">
        <f t="shared" si="169"/>
        <v>0.3745755316525336</v>
      </c>
      <c r="S1680" s="6">
        <f t="shared" si="169"/>
        <v>0.2712803293305257</v>
      </c>
      <c r="T1680" s="6">
        <f t="shared" si="169"/>
        <v>0.35414413901694081</v>
      </c>
      <c r="U1680">
        <f t="shared" si="170"/>
        <v>0.70975268780975131</v>
      </c>
      <c r="V1680">
        <f t="shared" si="170"/>
        <v>0.87935059493042977</v>
      </c>
      <c r="W1680">
        <f t="shared" si="170"/>
        <v>1.2648187494270406</v>
      </c>
      <c r="X1680" t="s">
        <v>452</v>
      </c>
      <c r="Y1680" t="s">
        <v>505</v>
      </c>
      <c r="Z1680" t="s">
        <v>276</v>
      </c>
      <c r="AA1680" s="26" t="s">
        <v>85</v>
      </c>
      <c r="AB1680" s="26" t="s">
        <v>79</v>
      </c>
      <c r="AC1680" t="s">
        <v>639</v>
      </c>
      <c r="AD1680" s="26" t="s">
        <v>74</v>
      </c>
      <c r="AE1680" s="72" t="str">
        <f>VLOOKUP(AD1680,cs_lookup!$A$2:$B$54,2,FALSE)</f>
        <v>X</v>
      </c>
    </row>
    <row r="1681" spans="1:31" x14ac:dyDescent="0.25">
      <c r="A1681" s="21">
        <v>0.47906808875976742</v>
      </c>
      <c r="B1681" s="21">
        <v>0.22281884886149131</v>
      </c>
      <c r="C1681" s="21">
        <v>0.27901900765053494</v>
      </c>
      <c r="D1681" s="22">
        <f t="shared" si="161"/>
        <v>2.0873859550713219</v>
      </c>
      <c r="E1681" s="23">
        <f t="shared" si="161"/>
        <v>4.487950660860025</v>
      </c>
      <c r="F1681" s="23">
        <f t="shared" si="161"/>
        <v>3.5839852217253871</v>
      </c>
      <c r="G1681" s="125">
        <v>2.82310927314533E-2</v>
      </c>
      <c r="H1681" s="8">
        <f t="shared" si="162"/>
        <v>1.0282310927314533</v>
      </c>
      <c r="I1681" s="5">
        <f t="shared" si="163"/>
        <v>2.03007472719607</v>
      </c>
      <c r="J1681" s="5">
        <f t="shared" si="164"/>
        <v>4.3647295754672912</v>
      </c>
      <c r="K1681" s="5">
        <f t="shared" si="165"/>
        <v>3.4855833937142271</v>
      </c>
      <c r="L1681">
        <v>2.0499999999999998</v>
      </c>
      <c r="M1681">
        <v>3.83</v>
      </c>
      <c r="N1681">
        <v>3.58</v>
      </c>
      <c r="O1681" s="5">
        <f t="shared" si="166"/>
        <v>2.1078737400994791</v>
      </c>
      <c r="P1681" s="5">
        <f t="shared" si="167"/>
        <v>3.9381250851614662</v>
      </c>
      <c r="Q1681" s="5">
        <f t="shared" si="168"/>
        <v>3.681067311978603</v>
      </c>
      <c r="R1681" s="6">
        <f t="shared" si="169"/>
        <v>0.47441171687674516</v>
      </c>
      <c r="S1681" s="6">
        <f t="shared" si="169"/>
        <v>0.25392794245361033</v>
      </c>
      <c r="T1681" s="6">
        <f t="shared" si="169"/>
        <v>0.27166034066964456</v>
      </c>
      <c r="U1681">
        <f t="shared" si="170"/>
        <v>1.0098150440163602</v>
      </c>
      <c r="V1681">
        <f t="shared" si="170"/>
        <v>0.87748849814824037</v>
      </c>
      <c r="W1681">
        <f t="shared" si="170"/>
        <v>1.027087748483092</v>
      </c>
      <c r="X1681" t="s">
        <v>457</v>
      </c>
      <c r="Y1681" t="s">
        <v>463</v>
      </c>
      <c r="Z1681" t="s">
        <v>276</v>
      </c>
      <c r="AA1681" s="26" t="s">
        <v>84</v>
      </c>
      <c r="AB1681" s="26" t="s">
        <v>86</v>
      </c>
      <c r="AC1681" t="s">
        <v>639</v>
      </c>
      <c r="AD1681" s="26" t="s">
        <v>79</v>
      </c>
      <c r="AE1681" s="72" t="str">
        <f>VLOOKUP(AD1681,cs_lookup!$A$2:$B$54,2,FALSE)</f>
        <v>2</v>
      </c>
    </row>
    <row r="1682" spans="1:31" x14ac:dyDescent="0.25">
      <c r="A1682" s="21">
        <v>0.6608461594569901</v>
      </c>
      <c r="B1682" s="21">
        <v>0.18204624116682216</v>
      </c>
      <c r="C1682" s="21">
        <v>0.14580831714237727</v>
      </c>
      <c r="D1682" s="22">
        <f t="shared" si="161"/>
        <v>1.5132114875596596</v>
      </c>
      <c r="E1682" s="23">
        <f t="shared" si="161"/>
        <v>5.4931098472043018</v>
      </c>
      <c r="F1682" s="23">
        <f t="shared" si="161"/>
        <v>6.8583193304640586</v>
      </c>
      <c r="G1682" s="125">
        <v>2.8943582676389523E-2</v>
      </c>
      <c r="H1682" s="8">
        <f t="shared" si="162"/>
        <v>1.0289435826763895</v>
      </c>
      <c r="I1682" s="5">
        <f t="shared" si="163"/>
        <v>1.4706457312495587</v>
      </c>
      <c r="J1682" s="5">
        <f t="shared" si="164"/>
        <v>5.3385918719820875</v>
      </c>
      <c r="K1682" s="5">
        <f t="shared" si="165"/>
        <v>6.6653988089656533</v>
      </c>
      <c r="L1682">
        <v>1.94</v>
      </c>
      <c r="M1682">
        <v>3.89</v>
      </c>
      <c r="N1682">
        <v>3.9</v>
      </c>
      <c r="O1682" s="5">
        <f t="shared" si="166"/>
        <v>1.9961505503921957</v>
      </c>
      <c r="P1682" s="5">
        <f t="shared" si="167"/>
        <v>4.0025905366111552</v>
      </c>
      <c r="Q1682" s="5">
        <f t="shared" si="168"/>
        <v>4.0128799724379194</v>
      </c>
      <c r="R1682" s="6">
        <f t="shared" si="169"/>
        <v>0.5009642182567462</v>
      </c>
      <c r="S1682" s="6">
        <f t="shared" si="169"/>
        <v>0.24983819625143641</v>
      </c>
      <c r="T1682" s="6">
        <f t="shared" si="169"/>
        <v>0.24919758549181734</v>
      </c>
      <c r="U1682">
        <f t="shared" si="170"/>
        <v>1.3191484249246395</v>
      </c>
      <c r="V1682">
        <f t="shared" si="170"/>
        <v>0.72865656211995455</v>
      </c>
      <c r="W1682">
        <f t="shared" si="170"/>
        <v>0.58511127567552224</v>
      </c>
      <c r="X1682" t="s">
        <v>509</v>
      </c>
      <c r="Y1682" t="s">
        <v>458</v>
      </c>
      <c r="Z1682" t="s">
        <v>276</v>
      </c>
      <c r="AA1682" s="26" t="s">
        <v>84</v>
      </c>
      <c r="AB1682" s="26" t="s">
        <v>89</v>
      </c>
      <c r="AC1682" t="s">
        <v>639</v>
      </c>
      <c r="AD1682" s="26" t="s">
        <v>94</v>
      </c>
      <c r="AE1682" s="72" t="str">
        <f>VLOOKUP(AD1682,cs_lookup!$A$2:$B$54,2,FALSE)</f>
        <v>1</v>
      </c>
    </row>
    <row r="1683" spans="1:31" x14ac:dyDescent="0.25">
      <c r="A1683" s="21">
        <v>0.52808907039916675</v>
      </c>
      <c r="B1683" s="21">
        <v>0.21756122696393476</v>
      </c>
      <c r="C1683" s="21">
        <v>0.23928843917392875</v>
      </c>
      <c r="D1683" s="22">
        <f t="shared" si="161"/>
        <v>1.8936199517330095</v>
      </c>
      <c r="E1683" s="23">
        <f t="shared" si="161"/>
        <v>4.5964072456981064</v>
      </c>
      <c r="F1683" s="23">
        <f t="shared" si="161"/>
        <v>4.1790568882149035</v>
      </c>
      <c r="G1683" s="125">
        <v>2.9632793382617706E-2</v>
      </c>
      <c r="H1683" s="8">
        <f t="shared" si="162"/>
        <v>1.0296327933826177</v>
      </c>
      <c r="I1683" s="5">
        <f t="shared" si="163"/>
        <v>1.8391216401645134</v>
      </c>
      <c r="J1683" s="5">
        <f t="shared" si="164"/>
        <v>4.4641228166380422</v>
      </c>
      <c r="K1683" s="5">
        <f t="shared" si="165"/>
        <v>4.0587837868737546</v>
      </c>
      <c r="L1683">
        <v>1.83</v>
      </c>
      <c r="M1683">
        <v>3.99</v>
      </c>
      <c r="N1683">
        <v>4.3</v>
      </c>
      <c r="O1683" s="5">
        <f t="shared" si="166"/>
        <v>1.8842280118901904</v>
      </c>
      <c r="P1683" s="5">
        <f t="shared" si="167"/>
        <v>4.1082348455966446</v>
      </c>
      <c r="Q1683" s="5">
        <f t="shared" si="168"/>
        <v>4.4274210115452561</v>
      </c>
      <c r="R1683" s="6">
        <f t="shared" si="169"/>
        <v>0.53072133186091186</v>
      </c>
      <c r="S1683" s="6">
        <f t="shared" si="169"/>
        <v>0.24341354318432801</v>
      </c>
      <c r="T1683" s="6">
        <f t="shared" si="169"/>
        <v>0.22586512495476019</v>
      </c>
      <c r="U1683">
        <f t="shared" si="170"/>
        <v>0.99504021921916086</v>
      </c>
      <c r="V1683">
        <f t="shared" si="170"/>
        <v>0.89379261366399709</v>
      </c>
      <c r="W1683">
        <f t="shared" si="170"/>
        <v>1.0594306634185213</v>
      </c>
      <c r="X1683" t="s">
        <v>455</v>
      </c>
      <c r="Y1683" t="s">
        <v>466</v>
      </c>
      <c r="Z1683" t="s">
        <v>276</v>
      </c>
      <c r="AA1683" s="26" t="s">
        <v>84</v>
      </c>
      <c r="AB1683" s="26" t="s">
        <v>86</v>
      </c>
      <c r="AC1683" t="s">
        <v>639</v>
      </c>
      <c r="AD1683" s="26" t="s">
        <v>94</v>
      </c>
      <c r="AE1683" s="72" t="str">
        <f>VLOOKUP(AD1683,cs_lookup!$A$2:$B$54,2,FALSE)</f>
        <v>1</v>
      </c>
    </row>
    <row r="1684" spans="1:31" x14ac:dyDescent="0.25">
      <c r="A1684" s="21">
        <v>0.5310193630517277</v>
      </c>
      <c r="B1684" s="21">
        <v>0.26237088416576149</v>
      </c>
      <c r="C1684" s="21">
        <v>0.19772172887750825</v>
      </c>
      <c r="D1684" s="22">
        <f t="shared" si="161"/>
        <v>1.8831705010775435</v>
      </c>
      <c r="E1684" s="23">
        <f t="shared" si="161"/>
        <v>3.8113985215227499</v>
      </c>
      <c r="F1684" s="23">
        <f t="shared" si="161"/>
        <v>5.0576130690194194</v>
      </c>
      <c r="G1684" s="125">
        <v>2.8360447892345153E-2</v>
      </c>
      <c r="H1684" s="8">
        <f t="shared" si="162"/>
        <v>1.0283604478923452</v>
      </c>
      <c r="I1684" s="5">
        <f t="shared" si="163"/>
        <v>1.8312358326666069</v>
      </c>
      <c r="J1684" s="5">
        <f t="shared" si="164"/>
        <v>3.7062865742593685</v>
      </c>
      <c r="K1684" s="5">
        <f t="shared" si="165"/>
        <v>4.9181326249810029</v>
      </c>
      <c r="L1684">
        <v>2.5499999999999998</v>
      </c>
      <c r="M1684">
        <v>3.52</v>
      </c>
      <c r="N1684">
        <v>2.84</v>
      </c>
      <c r="O1684" s="5">
        <f t="shared" si="166"/>
        <v>2.6223191421254799</v>
      </c>
      <c r="P1684" s="5">
        <f t="shared" si="167"/>
        <v>3.6198287765810551</v>
      </c>
      <c r="Q1684" s="5">
        <f t="shared" si="168"/>
        <v>2.9205436720142601</v>
      </c>
      <c r="R1684" s="6">
        <f t="shared" si="169"/>
        <v>0.38134183743534189</v>
      </c>
      <c r="S1684" s="6">
        <f t="shared" si="169"/>
        <v>0.27625616064208003</v>
      </c>
      <c r="T1684" s="6">
        <f t="shared" si="169"/>
        <v>0.34240200192257808</v>
      </c>
      <c r="U1684">
        <f t="shared" si="170"/>
        <v>1.3925022405698253</v>
      </c>
      <c r="V1684">
        <f t="shared" si="170"/>
        <v>0.94973767664023812</v>
      </c>
      <c r="W1684">
        <f t="shared" si="170"/>
        <v>0.57745494409292586</v>
      </c>
      <c r="X1684" t="s">
        <v>470</v>
      </c>
      <c r="Y1684" t="s">
        <v>454</v>
      </c>
      <c r="Z1684" t="s">
        <v>276</v>
      </c>
      <c r="AA1684" s="26" t="s">
        <v>84</v>
      </c>
      <c r="AB1684" s="26" t="s">
        <v>86</v>
      </c>
      <c r="AC1684" t="s">
        <v>639</v>
      </c>
      <c r="AD1684" s="26" t="s">
        <v>86</v>
      </c>
      <c r="AE1684" s="72" t="str">
        <f>VLOOKUP(AD1684,cs_lookup!$A$2:$B$54,2,FALSE)</f>
        <v>1</v>
      </c>
    </row>
    <row r="1685" spans="1:31" x14ac:dyDescent="0.25">
      <c r="A1685" s="124">
        <v>0.42949360159117778</v>
      </c>
      <c r="B1685" s="124">
        <v>0.33992138420483475</v>
      </c>
      <c r="C1685" s="124">
        <v>0.2220551090555786</v>
      </c>
      <c r="D1685" s="120">
        <f t="shared" si="161"/>
        <v>2.3283233936319974</v>
      </c>
      <c r="E1685" s="121">
        <f t="shared" si="161"/>
        <v>2.9418566953040104</v>
      </c>
      <c r="F1685" s="121">
        <f t="shared" si="161"/>
        <v>4.5033865883703132</v>
      </c>
      <c r="G1685" s="129">
        <v>3.0428485544078399E-2</v>
      </c>
      <c r="H1685" s="122">
        <f t="shared" si="162"/>
        <v>1.0304284855440784</v>
      </c>
      <c r="I1685" s="122">
        <f t="shared" si="163"/>
        <v>2.2595681566417638</v>
      </c>
      <c r="J1685" s="122">
        <f t="shared" si="164"/>
        <v>2.8549838601857704</v>
      </c>
      <c r="K1685" s="122">
        <f t="shared" si="165"/>
        <v>4.3704018780036655</v>
      </c>
      <c r="L1685" s="97">
        <v>1.52</v>
      </c>
      <c r="M1685" s="97">
        <v>4.28</v>
      </c>
      <c r="N1685" s="97">
        <v>7.2</v>
      </c>
      <c r="O1685" s="122">
        <f t="shared" si="166"/>
        <v>1.5662512980269991</v>
      </c>
      <c r="P1685" s="122">
        <f t="shared" si="167"/>
        <v>4.4102339181286556</v>
      </c>
      <c r="Q1685" s="122">
        <f t="shared" si="168"/>
        <v>7.4190850959173646</v>
      </c>
      <c r="R1685" s="123">
        <f t="shared" si="169"/>
        <v>0.63846714844526942</v>
      </c>
      <c r="S1685" s="123">
        <f t="shared" si="169"/>
        <v>0.22674534243850689</v>
      </c>
      <c r="T1685" s="123">
        <f t="shared" si="169"/>
        <v>0.13478750911622353</v>
      </c>
      <c r="U1685" s="97">
        <f t="shared" si="170"/>
        <v>0.67269491098647294</v>
      </c>
      <c r="V1685" s="97">
        <f t="shared" si="170"/>
        <v>1.4991328181174046</v>
      </c>
      <c r="W1685" s="97">
        <f t="shared" si="170"/>
        <v>1.6474457500665483</v>
      </c>
      <c r="X1685" s="97" t="s">
        <v>418</v>
      </c>
      <c r="Y1685" s="97" t="s">
        <v>488</v>
      </c>
      <c r="Z1685" s="97" t="s">
        <v>274</v>
      </c>
      <c r="AA1685" s="117" t="s">
        <v>90</v>
      </c>
      <c r="AB1685" s="117" t="s">
        <v>75</v>
      </c>
      <c r="AC1685" s="97" t="s">
        <v>640</v>
      </c>
      <c r="AD1685" s="117" t="s">
        <v>77</v>
      </c>
      <c r="AE1685" s="72" t="str">
        <f>VLOOKUP(AD1685,cs_lookup!$A$2:$B$54,2,FALSE)</f>
        <v>2</v>
      </c>
    </row>
    <row r="1686" spans="1:31" x14ac:dyDescent="0.25">
      <c r="A1686" s="18">
        <v>0.47490931239559941</v>
      </c>
      <c r="B1686" s="18">
        <v>0.29548810028138234</v>
      </c>
      <c r="C1686" s="18">
        <v>0.21964241942256169</v>
      </c>
      <c r="D1686" s="3">
        <f t="shared" ref="D1686:F1749" si="171">(100%/A1686)</f>
        <v>2.1056651741690846</v>
      </c>
      <c r="E1686" s="4">
        <f t="shared" si="171"/>
        <v>3.3842310368767379</v>
      </c>
      <c r="F1686" s="4">
        <f t="shared" si="171"/>
        <v>4.5528546017157918</v>
      </c>
      <c r="G1686" s="75">
        <v>4.320679658026183E-2</v>
      </c>
      <c r="H1686" s="5">
        <f t="shared" si="162"/>
        <v>1.0432067965802618</v>
      </c>
      <c r="I1686" s="5">
        <f t="shared" si="163"/>
        <v>2.0184542327289945</v>
      </c>
      <c r="J1686" s="5">
        <f t="shared" si="164"/>
        <v>3.2440653645764117</v>
      </c>
      <c r="K1686" s="5">
        <f t="shared" si="165"/>
        <v>4.3642877103950175</v>
      </c>
      <c r="L1686">
        <v>3.05</v>
      </c>
      <c r="M1686">
        <v>3.31</v>
      </c>
      <c r="N1686">
        <v>2.42</v>
      </c>
      <c r="O1686" s="5">
        <f t="shared" si="166"/>
        <v>3.1817807295697982</v>
      </c>
      <c r="P1686" s="5">
        <f t="shared" si="167"/>
        <v>3.4530144966806668</v>
      </c>
      <c r="Q1686" s="5">
        <f t="shared" si="168"/>
        <v>2.5245604477242334</v>
      </c>
      <c r="R1686" s="6">
        <f t="shared" ref="R1686:T1749" si="172">(1/O1686)</f>
        <v>0.31428941369420133</v>
      </c>
      <c r="S1686" s="6">
        <f t="shared" si="172"/>
        <v>0.28960202772426402</v>
      </c>
      <c r="T1686" s="6">
        <f t="shared" si="172"/>
        <v>0.39610855858153471</v>
      </c>
      <c r="U1686">
        <f t="shared" ref="U1686:W1749" si="173">(L1686/I1686)</f>
        <v>1.5110572984735615</v>
      </c>
      <c r="V1686">
        <f t="shared" si="173"/>
        <v>1.0203246938682438</v>
      </c>
      <c r="W1686">
        <f t="shared" si="173"/>
        <v>0.55450056471665621</v>
      </c>
      <c r="X1686" t="s">
        <v>375</v>
      </c>
      <c r="Y1686" t="s">
        <v>304</v>
      </c>
      <c r="Z1686" t="s">
        <v>275</v>
      </c>
      <c r="AA1686" s="67" t="s">
        <v>90</v>
      </c>
      <c r="AB1686" s="67" t="s">
        <v>75</v>
      </c>
      <c r="AC1686" s="128" t="s">
        <v>641</v>
      </c>
      <c r="AD1686" s="67" t="s">
        <v>94</v>
      </c>
      <c r="AE1686" s="72" t="str">
        <f>VLOOKUP(AD1686,cs_lookup!$A$2:$B$54,2,FALSE)</f>
        <v>1</v>
      </c>
    </row>
    <row r="1687" spans="1:31" x14ac:dyDescent="0.25">
      <c r="A1687" s="18">
        <v>0.16807478567026055</v>
      </c>
      <c r="B1687" s="18">
        <v>0.21013788815816334</v>
      </c>
      <c r="C1687" s="18">
        <v>0.54623832595534771</v>
      </c>
      <c r="D1687" s="3">
        <f t="shared" si="171"/>
        <v>5.9497324123432858</v>
      </c>
      <c r="E1687" s="4">
        <f t="shared" si="171"/>
        <v>4.758780097986592</v>
      </c>
      <c r="F1687" s="4">
        <f t="shared" si="171"/>
        <v>1.8307027399643596</v>
      </c>
      <c r="G1687" s="75">
        <v>3.8580474424987576E-2</v>
      </c>
      <c r="H1687" s="5">
        <f t="shared" si="162"/>
        <v>1.0385804744249876</v>
      </c>
      <c r="I1687" s="5">
        <f t="shared" si="163"/>
        <v>5.7287158374870932</v>
      </c>
      <c r="J1687" s="5">
        <f t="shared" si="164"/>
        <v>4.5820042020540601</v>
      </c>
      <c r="K1687" s="5">
        <f t="shared" si="165"/>
        <v>1.7626970514518217</v>
      </c>
      <c r="L1687">
        <v>3.15</v>
      </c>
      <c r="M1687">
        <v>3.23</v>
      </c>
      <c r="N1687">
        <v>2.4300000000000002</v>
      </c>
      <c r="O1687" s="5">
        <f t="shared" si="166"/>
        <v>3.2715284944387109</v>
      </c>
      <c r="P1687" s="5">
        <f t="shared" si="167"/>
        <v>3.3546149323927099</v>
      </c>
      <c r="Q1687" s="5">
        <f t="shared" si="168"/>
        <v>2.5237505528527198</v>
      </c>
      <c r="R1687" s="6">
        <f t="shared" si="172"/>
        <v>0.30566751954014931</v>
      </c>
      <c r="S1687" s="6">
        <f t="shared" si="172"/>
        <v>0.2980968069818794</v>
      </c>
      <c r="T1687" s="6">
        <f t="shared" si="172"/>
        <v>0.3962356734779714</v>
      </c>
      <c r="U1687">
        <f t="shared" si="173"/>
        <v>0.54986145051693658</v>
      </c>
      <c r="V1687">
        <f t="shared" si="173"/>
        <v>0.70493169747684381</v>
      </c>
      <c r="W1687">
        <f t="shared" si="173"/>
        <v>1.3785692771191529</v>
      </c>
      <c r="X1687" t="s">
        <v>513</v>
      </c>
      <c r="Y1687" t="s">
        <v>390</v>
      </c>
      <c r="Z1687" t="s">
        <v>279</v>
      </c>
      <c r="AA1687" s="67" t="s">
        <v>85</v>
      </c>
      <c r="AB1687" s="67" t="s">
        <v>79</v>
      </c>
      <c r="AC1687" s="128" t="s">
        <v>641</v>
      </c>
      <c r="AD1687" s="67" t="s">
        <v>78</v>
      </c>
      <c r="AE1687" s="72" t="str">
        <f>VLOOKUP(AD1687,cs_lookup!$A$2:$B$54,2,FALSE)</f>
        <v>1</v>
      </c>
    </row>
    <row r="1688" spans="1:31" x14ac:dyDescent="0.25">
      <c r="A1688" s="18">
        <v>0.75922027564620398</v>
      </c>
      <c r="B1688" s="18">
        <v>0.18122591188720577</v>
      </c>
      <c r="C1688" s="18">
        <v>5.7391713695896934E-2</v>
      </c>
      <c r="D1688" s="3">
        <f t="shared" si="171"/>
        <v>1.3171407983656105</v>
      </c>
      <c r="E1688" s="4">
        <f t="shared" si="171"/>
        <v>5.5179747177787455</v>
      </c>
      <c r="F1688" s="4">
        <f t="shared" si="171"/>
        <v>17.424118145325433</v>
      </c>
      <c r="G1688" s="75">
        <v>3.7412012130214611E-2</v>
      </c>
      <c r="H1688" s="5">
        <f t="shared" si="162"/>
        <v>1.0374120121302146</v>
      </c>
      <c r="I1688" s="5">
        <f t="shared" si="163"/>
        <v>1.269640974814821</v>
      </c>
      <c r="J1688" s="5">
        <f t="shared" si="164"/>
        <v>5.3189809383912712</v>
      </c>
      <c r="K1688" s="5">
        <f t="shared" si="165"/>
        <v>16.795755149920492</v>
      </c>
      <c r="L1688">
        <v>2.4700000000000002</v>
      </c>
      <c r="M1688">
        <v>3.49</v>
      </c>
      <c r="N1688">
        <v>2.89</v>
      </c>
      <c r="O1688" s="5">
        <f t="shared" si="166"/>
        <v>2.5624076699616305</v>
      </c>
      <c r="P1688" s="5">
        <f t="shared" si="167"/>
        <v>3.6205679223344491</v>
      </c>
      <c r="Q1688" s="5">
        <f t="shared" si="168"/>
        <v>2.9981207150563205</v>
      </c>
      <c r="R1688" s="6">
        <f t="shared" si="172"/>
        <v>0.3902579639152321</v>
      </c>
      <c r="S1688" s="6">
        <f t="shared" si="172"/>
        <v>0.27619976242711275</v>
      </c>
      <c r="T1688" s="6">
        <f t="shared" si="172"/>
        <v>0.33354227365765515</v>
      </c>
      <c r="U1688">
        <f t="shared" si="173"/>
        <v>1.9454318575062162</v>
      </c>
      <c r="V1688">
        <f t="shared" si="173"/>
        <v>0.65614072327462647</v>
      </c>
      <c r="W1688">
        <f t="shared" si="173"/>
        <v>0.17206728570425014</v>
      </c>
      <c r="X1688" t="s">
        <v>406</v>
      </c>
      <c r="Y1688" t="s">
        <v>404</v>
      </c>
      <c r="Z1688" t="s">
        <v>281</v>
      </c>
      <c r="AA1688" s="67" t="s">
        <v>84</v>
      </c>
      <c r="AB1688" s="67" t="s">
        <v>94</v>
      </c>
      <c r="AC1688" s="128" t="s">
        <v>641</v>
      </c>
      <c r="AD1688" s="67" t="s">
        <v>73</v>
      </c>
      <c r="AE1688" s="72" t="str">
        <f>VLOOKUP(AD1688,cs_lookup!$A$2:$B$54,2,FALSE)</f>
        <v>X</v>
      </c>
    </row>
    <row r="1689" spans="1:31" x14ac:dyDescent="0.25">
      <c r="A1689" s="18">
        <v>0.10844392838001106</v>
      </c>
      <c r="B1689" s="18">
        <v>0.15277266395110517</v>
      </c>
      <c r="C1689" s="18">
        <v>0.63380518615864501</v>
      </c>
      <c r="D1689" s="3">
        <f t="shared" si="171"/>
        <v>9.2213553579116301</v>
      </c>
      <c r="E1689" s="4">
        <f t="shared" si="171"/>
        <v>6.5456736443376391</v>
      </c>
      <c r="F1689" s="4">
        <f t="shared" si="171"/>
        <v>1.5777718798118108</v>
      </c>
      <c r="G1689" s="75">
        <v>2.7312605732493056E-2</v>
      </c>
      <c r="H1689" s="5">
        <f t="shared" si="162"/>
        <v>1.0273126057324931</v>
      </c>
      <c r="I1689" s="5">
        <f t="shared" si="163"/>
        <v>8.9761921604540529</v>
      </c>
      <c r="J1689" s="5">
        <f t="shared" si="164"/>
        <v>6.3716473523367814</v>
      </c>
      <c r="K1689" s="5">
        <f t="shared" si="165"/>
        <v>1.5358245104826977</v>
      </c>
      <c r="L1689">
        <v>3.44</v>
      </c>
      <c r="M1689">
        <v>3.47</v>
      </c>
      <c r="N1689">
        <v>2.23</v>
      </c>
      <c r="O1689" s="5">
        <f t="shared" si="166"/>
        <v>3.5339553637197763</v>
      </c>
      <c r="P1689" s="5">
        <f t="shared" si="167"/>
        <v>3.564774741891751</v>
      </c>
      <c r="Q1689" s="5">
        <f t="shared" si="168"/>
        <v>2.2909071107834595</v>
      </c>
      <c r="R1689" s="6">
        <f t="shared" si="172"/>
        <v>0.28296905225973723</v>
      </c>
      <c r="S1689" s="6">
        <f t="shared" si="172"/>
        <v>0.28052263394048876</v>
      </c>
      <c r="T1689" s="6">
        <f t="shared" si="172"/>
        <v>0.43650831379977401</v>
      </c>
      <c r="U1689">
        <f t="shared" si="173"/>
        <v>0.38323600236138333</v>
      </c>
      <c r="V1689">
        <f t="shared" si="173"/>
        <v>0.54460013370441618</v>
      </c>
      <c r="W1689">
        <f t="shared" si="173"/>
        <v>1.451988807822274</v>
      </c>
      <c r="X1689" t="s">
        <v>416</v>
      </c>
      <c r="Y1689" t="s">
        <v>486</v>
      </c>
      <c r="Z1689" t="s">
        <v>274</v>
      </c>
      <c r="AA1689" s="67" t="s">
        <v>85</v>
      </c>
      <c r="AB1689" s="67" t="s">
        <v>102</v>
      </c>
      <c r="AC1689" s="128" t="s">
        <v>641</v>
      </c>
      <c r="AD1689" s="67" t="s">
        <v>75</v>
      </c>
      <c r="AE1689" s="72" t="str">
        <f>VLOOKUP(AD1689,cs_lookup!$A$2:$B$54,2,FALSE)</f>
        <v>X</v>
      </c>
    </row>
    <row r="1690" spans="1:31" x14ac:dyDescent="0.25">
      <c r="A1690" s="18">
        <v>0.30797789879361748</v>
      </c>
      <c r="B1690" s="18">
        <v>0.57345099934083443</v>
      </c>
      <c r="C1690" s="18">
        <v>0.11791574027535191</v>
      </c>
      <c r="D1690" s="3">
        <f t="shared" si="171"/>
        <v>3.2469862412761028</v>
      </c>
      <c r="E1690" s="4">
        <f t="shared" si="171"/>
        <v>1.7438281582026562</v>
      </c>
      <c r="F1690" s="4">
        <f t="shared" si="171"/>
        <v>8.4806319976013533</v>
      </c>
      <c r="G1690" s="75">
        <v>6.4429006719635584E-2</v>
      </c>
      <c r="H1690" s="5">
        <f t="shared" si="162"/>
        <v>1.0644290067196356</v>
      </c>
      <c r="I1690" s="5">
        <f t="shared" si="163"/>
        <v>3.0504488517112915</v>
      </c>
      <c r="J1690" s="5">
        <f t="shared" si="164"/>
        <v>1.6382756832010783</v>
      </c>
      <c r="K1690" s="5">
        <f t="shared" si="165"/>
        <v>7.9673063624384133</v>
      </c>
      <c r="L1690">
        <v>1.93</v>
      </c>
      <c r="M1690">
        <v>3.1</v>
      </c>
      <c r="N1690">
        <v>4.47</v>
      </c>
      <c r="O1690" s="5">
        <f t="shared" si="166"/>
        <v>2.0543479829688964</v>
      </c>
      <c r="P1690" s="5">
        <f t="shared" si="167"/>
        <v>3.2997299208308704</v>
      </c>
      <c r="Q1690" s="5">
        <f t="shared" si="168"/>
        <v>4.7579976600367706</v>
      </c>
      <c r="R1690" s="6">
        <f t="shared" si="172"/>
        <v>0.48677244959971339</v>
      </c>
      <c r="S1690" s="6">
        <f t="shared" si="172"/>
        <v>0.30305510571853123</v>
      </c>
      <c r="T1690" s="6">
        <f t="shared" si="172"/>
        <v>0.21017244468175544</v>
      </c>
      <c r="U1690">
        <f t="shared" si="173"/>
        <v>0.63269377518566705</v>
      </c>
      <c r="V1690">
        <f t="shared" si="173"/>
        <v>1.8922334206553153</v>
      </c>
      <c r="W1690">
        <f t="shared" si="173"/>
        <v>0.561042816311628</v>
      </c>
      <c r="X1690" t="s">
        <v>296</v>
      </c>
      <c r="Y1690" t="s">
        <v>492</v>
      </c>
      <c r="Z1690" t="s">
        <v>273</v>
      </c>
      <c r="AA1690" s="67" t="s">
        <v>90</v>
      </c>
      <c r="AB1690" s="67" t="s">
        <v>73</v>
      </c>
      <c r="AC1690" s="128" t="s">
        <v>641</v>
      </c>
      <c r="AD1690" s="67" t="s">
        <v>77</v>
      </c>
      <c r="AE1690" s="72" t="str">
        <f>VLOOKUP(AD1690,cs_lookup!$A$2:$B$54,2,FALSE)</f>
        <v>2</v>
      </c>
    </row>
    <row r="1691" spans="1:31" x14ac:dyDescent="0.25">
      <c r="A1691" s="18">
        <v>0.39270614385935182</v>
      </c>
      <c r="B1691" s="18">
        <v>0.33886347857921589</v>
      </c>
      <c r="C1691" s="18">
        <v>0.25636119156165366</v>
      </c>
      <c r="D1691" s="3">
        <f t="shared" si="171"/>
        <v>2.5464332953195434</v>
      </c>
      <c r="E1691" s="4">
        <f t="shared" si="171"/>
        <v>2.9510409448453756</v>
      </c>
      <c r="F1691" s="4">
        <f t="shared" si="171"/>
        <v>3.9007464191767292</v>
      </c>
      <c r="G1691" s="75">
        <v>4.3590653146265979E-2</v>
      </c>
      <c r="H1691" s="5">
        <f t="shared" si="162"/>
        <v>1.043590653146266</v>
      </c>
      <c r="I1691" s="5">
        <f t="shared" si="163"/>
        <v>2.4400690899659145</v>
      </c>
      <c r="J1691" s="5">
        <f t="shared" si="164"/>
        <v>2.8277763277664851</v>
      </c>
      <c r="K1691" s="5">
        <f t="shared" si="165"/>
        <v>3.737812721316137</v>
      </c>
      <c r="L1691">
        <v>2.29</v>
      </c>
      <c r="M1691">
        <v>3.06</v>
      </c>
      <c r="N1691">
        <v>3.57</v>
      </c>
      <c r="O1691" s="5">
        <f t="shared" si="166"/>
        <v>2.389822595704949</v>
      </c>
      <c r="P1691" s="5">
        <f t="shared" si="167"/>
        <v>3.193387398627574</v>
      </c>
      <c r="Q1691" s="5">
        <f t="shared" si="168"/>
        <v>3.7256186317321696</v>
      </c>
      <c r="R1691" s="6">
        <f t="shared" si="172"/>
        <v>0.41844110177769089</v>
      </c>
      <c r="S1691" s="6">
        <f t="shared" si="172"/>
        <v>0.31314709904278171</v>
      </c>
      <c r="T1691" s="6">
        <f t="shared" si="172"/>
        <v>0.26841179917952718</v>
      </c>
      <c r="U1691">
        <f t="shared" si="173"/>
        <v>0.93849801606723737</v>
      </c>
      <c r="V1691">
        <f t="shared" si="173"/>
        <v>1.0821223623499729</v>
      </c>
      <c r="W1691">
        <f t="shared" si="173"/>
        <v>0.95510403173515668</v>
      </c>
      <c r="X1691" t="s">
        <v>298</v>
      </c>
      <c r="Y1691" t="s">
        <v>494</v>
      </c>
      <c r="Z1691" t="s">
        <v>273</v>
      </c>
      <c r="AA1691" s="67" t="s">
        <v>90</v>
      </c>
      <c r="AB1691" s="67" t="s">
        <v>75</v>
      </c>
      <c r="AC1691" s="128" t="s">
        <v>641</v>
      </c>
      <c r="AD1691" s="67" t="s">
        <v>73</v>
      </c>
      <c r="AE1691" s="72" t="str">
        <f>VLOOKUP(AD1691,cs_lookup!$A$2:$B$54,2,FALSE)</f>
        <v>X</v>
      </c>
    </row>
    <row r="1692" spans="1:31" x14ac:dyDescent="0.25">
      <c r="A1692" s="18">
        <v>0.40211999155350597</v>
      </c>
      <c r="B1692" s="18">
        <v>0.25261402392859739</v>
      </c>
      <c r="C1692" s="18">
        <v>0.32083468967010964</v>
      </c>
      <c r="D1692" s="3">
        <f t="shared" si="171"/>
        <v>2.4868199070051467</v>
      </c>
      <c r="E1692" s="4">
        <f t="shared" si="171"/>
        <v>3.9586084115530142</v>
      </c>
      <c r="F1692" s="4">
        <f t="shared" si="171"/>
        <v>3.1168699401807993</v>
      </c>
      <c r="G1692" s="75">
        <v>3.3423702690819512E-2</v>
      </c>
      <c r="H1692" s="5">
        <f t="shared" si="162"/>
        <v>1.0334237026908195</v>
      </c>
      <c r="I1692" s="5">
        <f t="shared" si="163"/>
        <v>2.4063894610990504</v>
      </c>
      <c r="J1692" s="5">
        <f t="shared" si="164"/>
        <v>3.8305763659626004</v>
      </c>
      <c r="K1692" s="5">
        <f t="shared" si="165"/>
        <v>3.0160619812233076</v>
      </c>
      <c r="L1692">
        <v>2.89</v>
      </c>
      <c r="M1692">
        <v>3.56</v>
      </c>
      <c r="N1692">
        <v>2.46</v>
      </c>
      <c r="O1692" s="5">
        <f t="shared" si="166"/>
        <v>2.9865945007764685</v>
      </c>
      <c r="P1692" s="5">
        <f t="shared" si="167"/>
        <v>3.6789883815793174</v>
      </c>
      <c r="Q1692" s="5">
        <f t="shared" si="168"/>
        <v>2.542222308619416</v>
      </c>
      <c r="R1692" s="6">
        <f t="shared" si="172"/>
        <v>0.33482951895210933</v>
      </c>
      <c r="S1692" s="6">
        <f t="shared" si="172"/>
        <v>0.27181385105943706</v>
      </c>
      <c r="T1692" s="6">
        <f t="shared" si="172"/>
        <v>0.39335662998845361</v>
      </c>
      <c r="U1692">
        <f t="shared" si="173"/>
        <v>1.2009693554259808</v>
      </c>
      <c r="V1692">
        <f t="shared" si="173"/>
        <v>0.92936405905730946</v>
      </c>
      <c r="W1692">
        <f t="shared" si="173"/>
        <v>0.81563310545834</v>
      </c>
      <c r="X1692" t="s">
        <v>363</v>
      </c>
      <c r="Y1692" t="s">
        <v>503</v>
      </c>
      <c r="Z1692" t="s">
        <v>269</v>
      </c>
      <c r="AA1692" s="67" t="s">
        <v>90</v>
      </c>
      <c r="AB1692" s="67" t="s">
        <v>75</v>
      </c>
      <c r="AC1692" s="128" t="s">
        <v>641</v>
      </c>
      <c r="AD1692" s="67" t="s">
        <v>76</v>
      </c>
      <c r="AE1692" s="72" t="str">
        <f>VLOOKUP(AD1692,cs_lookup!$A$2:$B$54,2,FALSE)</f>
        <v>2</v>
      </c>
    </row>
    <row r="1693" spans="1:31" x14ac:dyDescent="0.25">
      <c r="A1693" s="18">
        <v>0.28488992062808055</v>
      </c>
      <c r="B1693" s="18">
        <v>0.43240216155764677</v>
      </c>
      <c r="C1693" s="18">
        <v>0.27292175512807254</v>
      </c>
      <c r="D1693" s="3">
        <f t="shared" si="171"/>
        <v>3.5101276935152956</v>
      </c>
      <c r="E1693" s="4">
        <f t="shared" si="171"/>
        <v>2.3126618895652364</v>
      </c>
      <c r="F1693" s="4">
        <f t="shared" si="171"/>
        <v>3.6640538220587628</v>
      </c>
      <c r="G1693" s="75">
        <v>3.2895071784950547E-2</v>
      </c>
      <c r="H1693" s="5">
        <f t="shared" si="162"/>
        <v>1.0328950717849505</v>
      </c>
      <c r="I1693" s="5">
        <f t="shared" si="163"/>
        <v>3.3983390853530056</v>
      </c>
      <c r="J1693" s="5">
        <f t="shared" si="164"/>
        <v>2.239009510974542</v>
      </c>
      <c r="K1693" s="5">
        <f t="shared" si="165"/>
        <v>3.5473630595670236</v>
      </c>
      <c r="L1693">
        <v>3.2</v>
      </c>
      <c r="M1693">
        <v>3.22</v>
      </c>
      <c r="N1693">
        <v>2.44</v>
      </c>
      <c r="O1693" s="5">
        <f t="shared" si="166"/>
        <v>3.3052642297118418</v>
      </c>
      <c r="P1693" s="5">
        <f t="shared" si="167"/>
        <v>3.3259221311475411</v>
      </c>
      <c r="Q1693" s="5">
        <f t="shared" si="168"/>
        <v>2.5202639751552791</v>
      </c>
      <c r="R1693" s="6">
        <f t="shared" si="172"/>
        <v>0.30254767259172549</v>
      </c>
      <c r="S1693" s="6">
        <f t="shared" si="172"/>
        <v>0.30066849450109362</v>
      </c>
      <c r="T1693" s="6">
        <f t="shared" si="172"/>
        <v>0.396783832907181</v>
      </c>
      <c r="U1693">
        <f t="shared" si="173"/>
        <v>0.94163646405744039</v>
      </c>
      <c r="V1693">
        <f t="shared" si="173"/>
        <v>1.4381359186806117</v>
      </c>
      <c r="W1693">
        <f t="shared" si="173"/>
        <v>0.68783486748543188</v>
      </c>
      <c r="X1693" t="s">
        <v>501</v>
      </c>
      <c r="Y1693" t="s">
        <v>499</v>
      </c>
      <c r="Z1693" t="s">
        <v>269</v>
      </c>
      <c r="AA1693" s="67" t="s">
        <v>90</v>
      </c>
      <c r="AB1693" s="67" t="s">
        <v>75</v>
      </c>
      <c r="AC1693" s="128" t="s">
        <v>641</v>
      </c>
      <c r="AD1693" s="67" t="s">
        <v>78</v>
      </c>
      <c r="AE1693" s="72" t="str">
        <f>VLOOKUP(AD1693,cs_lookup!$A$2:$B$54,2,FALSE)</f>
        <v>1</v>
      </c>
    </row>
    <row r="1694" spans="1:31" x14ac:dyDescent="0.25">
      <c r="A1694" s="18">
        <v>0.4086006971529394</v>
      </c>
      <c r="B1694" s="18">
        <v>0.32392620966594093</v>
      </c>
      <c r="C1694" s="18">
        <v>0.25486284346971033</v>
      </c>
      <c r="D1694" s="3">
        <f t="shared" si="171"/>
        <v>2.4473771262942794</v>
      </c>
      <c r="E1694" s="4">
        <f t="shared" si="171"/>
        <v>3.0871228389678049</v>
      </c>
      <c r="F1694" s="4">
        <f t="shared" si="171"/>
        <v>3.9236790517831874</v>
      </c>
      <c r="G1694" s="75">
        <v>3.3186378833878205E-2</v>
      </c>
      <c r="H1694" s="5">
        <f t="shared" si="162"/>
        <v>1.0331863788338782</v>
      </c>
      <c r="I1694" s="5">
        <f t="shared" si="163"/>
        <v>2.3687663488716812</v>
      </c>
      <c r="J1694" s="5">
        <f t="shared" si="164"/>
        <v>2.9879631615470328</v>
      </c>
      <c r="K1694" s="5">
        <f t="shared" si="165"/>
        <v>3.7976488387426368</v>
      </c>
      <c r="L1694">
        <v>3.18</v>
      </c>
      <c r="M1694">
        <v>3.62</v>
      </c>
      <c r="N1694">
        <v>2.2599999999999998</v>
      </c>
      <c r="O1694" s="5">
        <f t="shared" si="166"/>
        <v>3.285532684691733</v>
      </c>
      <c r="P1694" s="5">
        <f t="shared" si="167"/>
        <v>3.7401346913786391</v>
      </c>
      <c r="Q1694" s="5">
        <f t="shared" si="168"/>
        <v>2.3350012161645646</v>
      </c>
      <c r="R1694" s="6">
        <f t="shared" si="172"/>
        <v>0.30436464828345655</v>
      </c>
      <c r="S1694" s="6">
        <f t="shared" si="172"/>
        <v>0.26737005014955578</v>
      </c>
      <c r="T1694" s="6">
        <f t="shared" si="172"/>
        <v>0.42826530156698756</v>
      </c>
      <c r="U1694">
        <f t="shared" si="173"/>
        <v>1.3424709454838106</v>
      </c>
      <c r="V1694">
        <f t="shared" si="173"/>
        <v>1.2115276542183764</v>
      </c>
      <c r="W1694">
        <f t="shared" si="173"/>
        <v>0.59510504945693266</v>
      </c>
      <c r="X1694" t="s">
        <v>360</v>
      </c>
      <c r="Y1694" t="s">
        <v>439</v>
      </c>
      <c r="Z1694" t="s">
        <v>269</v>
      </c>
      <c r="AA1694" s="67" t="s">
        <v>90</v>
      </c>
      <c r="AB1694" s="67" t="s">
        <v>75</v>
      </c>
      <c r="AC1694" s="128" t="s">
        <v>641</v>
      </c>
      <c r="AD1694" s="67" t="s">
        <v>94</v>
      </c>
      <c r="AE1694" s="72" t="str">
        <f>VLOOKUP(AD1694,cs_lookup!$A$2:$B$54,2,FALSE)</f>
        <v>1</v>
      </c>
    </row>
    <row r="1695" spans="1:31" x14ac:dyDescent="0.25">
      <c r="A1695" s="18">
        <v>0.41874814050550896</v>
      </c>
      <c r="B1695" s="18">
        <v>0.22670141086854223</v>
      </c>
      <c r="C1695" s="18">
        <v>0.32936777724503086</v>
      </c>
      <c r="D1695" s="3">
        <f t="shared" si="171"/>
        <v>2.3880703059189923</v>
      </c>
      <c r="E1695" s="4">
        <f t="shared" si="171"/>
        <v>4.4110885599202199</v>
      </c>
      <c r="F1695" s="4">
        <f t="shared" si="171"/>
        <v>3.0361197089904062</v>
      </c>
      <c r="G1695" s="75">
        <v>4.4544798026692201E-2</v>
      </c>
      <c r="H1695" s="5">
        <f t="shared" si="162"/>
        <v>1.0445447980266922</v>
      </c>
      <c r="I1695" s="5">
        <f t="shared" si="163"/>
        <v>2.2862306245078519</v>
      </c>
      <c r="J1695" s="5">
        <f t="shared" si="164"/>
        <v>4.2229769065467115</v>
      </c>
      <c r="K1695" s="5">
        <f t="shared" si="165"/>
        <v>2.9066438459375883</v>
      </c>
      <c r="L1695">
        <v>2.16</v>
      </c>
      <c r="M1695">
        <v>3.59</v>
      </c>
      <c r="N1695">
        <v>3.3</v>
      </c>
      <c r="O1695" s="5">
        <f t="shared" si="166"/>
        <v>2.2562167637376551</v>
      </c>
      <c r="P1695" s="5">
        <f t="shared" si="167"/>
        <v>3.7499158249158246</v>
      </c>
      <c r="Q1695" s="5">
        <f t="shared" si="168"/>
        <v>3.446997833488084</v>
      </c>
      <c r="R1695" s="6">
        <f t="shared" si="172"/>
        <v>0.44321982536083865</v>
      </c>
      <c r="S1695" s="6">
        <f t="shared" si="172"/>
        <v>0.26667265258479428</v>
      </c>
      <c r="T1695" s="6">
        <f t="shared" si="172"/>
        <v>0.29010752205436713</v>
      </c>
      <c r="U1695">
        <f t="shared" si="173"/>
        <v>0.94478657439250036</v>
      </c>
      <c r="V1695">
        <f t="shared" si="173"/>
        <v>0.85011120814669083</v>
      </c>
      <c r="W1695">
        <f t="shared" si="173"/>
        <v>1.1353300145844072</v>
      </c>
      <c r="X1695" t="s">
        <v>307</v>
      </c>
      <c r="Y1695" t="s">
        <v>302</v>
      </c>
      <c r="Z1695" t="s">
        <v>275</v>
      </c>
      <c r="AA1695" s="67" t="s">
        <v>90</v>
      </c>
      <c r="AB1695" s="67" t="s">
        <v>74</v>
      </c>
      <c r="AC1695" s="128" t="s">
        <v>642</v>
      </c>
      <c r="AD1695" s="67" t="s">
        <v>73</v>
      </c>
      <c r="AE1695" s="72" t="str">
        <f>VLOOKUP(AD1695,cs_lookup!$A$2:$B$54,2,FALSE)</f>
        <v>X</v>
      </c>
    </row>
    <row r="1696" spans="1:31" x14ac:dyDescent="0.25">
      <c r="A1696" s="18">
        <v>0.56700055825126439</v>
      </c>
      <c r="B1696" s="18">
        <v>0.21971401727766851</v>
      </c>
      <c r="C1696" s="18">
        <v>0.20223003474775422</v>
      </c>
      <c r="D1696" s="3">
        <f t="shared" si="171"/>
        <v>1.7636666938815488</v>
      </c>
      <c r="E1696" s="4">
        <f t="shared" si="171"/>
        <v>4.5513709702746352</v>
      </c>
      <c r="F1696" s="4">
        <f t="shared" si="171"/>
        <v>4.9448639083077897</v>
      </c>
      <c r="G1696" s="75">
        <v>4.3500863644748478E-2</v>
      </c>
      <c r="H1696" s="5">
        <f t="shared" si="162"/>
        <v>1.0435008636447485</v>
      </c>
      <c r="I1696" s="5">
        <f t="shared" si="163"/>
        <v>1.690143971439946</v>
      </c>
      <c r="J1696" s="5">
        <f t="shared" si="164"/>
        <v>4.3616360358127242</v>
      </c>
      <c r="K1696" s="5">
        <f t="shared" si="165"/>
        <v>4.7387252666340185</v>
      </c>
      <c r="L1696">
        <v>1.32</v>
      </c>
      <c r="M1696">
        <v>5.46</v>
      </c>
      <c r="N1696">
        <v>9.73</v>
      </c>
      <c r="O1696" s="5">
        <f t="shared" si="166"/>
        <v>1.3774211400110681</v>
      </c>
      <c r="P1696" s="5">
        <f t="shared" si="167"/>
        <v>5.6975147155003265</v>
      </c>
      <c r="Q1696" s="5">
        <f t="shared" si="168"/>
        <v>10.153263403263404</v>
      </c>
      <c r="R1696" s="6">
        <f t="shared" si="172"/>
        <v>0.72599437525110488</v>
      </c>
      <c r="S1696" s="6">
        <f t="shared" si="172"/>
        <v>0.1755151236870803</v>
      </c>
      <c r="T1696" s="6">
        <f t="shared" si="172"/>
        <v>9.8490501061814839E-2</v>
      </c>
      <c r="U1696">
        <f t="shared" si="173"/>
        <v>0.78099855533336859</v>
      </c>
      <c r="V1696">
        <f t="shared" si="173"/>
        <v>1.2518238466412093</v>
      </c>
      <c r="W1696">
        <f t="shared" si="173"/>
        <v>2.0532948108450593</v>
      </c>
      <c r="X1696" t="s">
        <v>514</v>
      </c>
      <c r="Y1696" t="s">
        <v>483</v>
      </c>
      <c r="Z1696" t="s">
        <v>279</v>
      </c>
      <c r="AA1696" s="67" t="s">
        <v>84</v>
      </c>
      <c r="AB1696" s="67" t="s">
        <v>86</v>
      </c>
      <c r="AC1696" s="128" t="s">
        <v>642</v>
      </c>
      <c r="AD1696" s="67" t="s">
        <v>78</v>
      </c>
      <c r="AE1696" s="72" t="str">
        <f>VLOOKUP(AD1696,cs_lookup!$A$2:$B$54,2,FALSE)</f>
        <v>1</v>
      </c>
    </row>
    <row r="1697" spans="1:31" x14ac:dyDescent="0.25">
      <c r="A1697" s="18">
        <v>0.60729026984633228</v>
      </c>
      <c r="B1697" s="18">
        <v>0.21665282405937533</v>
      </c>
      <c r="C1697" s="18">
        <v>0.16817741650608412</v>
      </c>
      <c r="D1697" s="3">
        <f t="shared" si="171"/>
        <v>1.6466590190108568</v>
      </c>
      <c r="E1697" s="4">
        <f t="shared" si="171"/>
        <v>4.6156795063328717</v>
      </c>
      <c r="F1697" s="4">
        <f t="shared" si="171"/>
        <v>5.9461015680653126</v>
      </c>
      <c r="G1697" s="75">
        <v>2.858801510178699E-2</v>
      </c>
      <c r="H1697" s="5">
        <f t="shared" si="162"/>
        <v>1.028588015101787</v>
      </c>
      <c r="I1697" s="5">
        <f t="shared" si="163"/>
        <v>1.60089267504046</v>
      </c>
      <c r="J1697" s="5">
        <f t="shared" si="164"/>
        <v>4.4873938239267872</v>
      </c>
      <c r="K1697" s="5">
        <f t="shared" si="165"/>
        <v>5.7808388594503493</v>
      </c>
      <c r="L1697">
        <v>1.92</v>
      </c>
      <c r="M1697">
        <v>3.79</v>
      </c>
      <c r="N1697">
        <v>4.0999999999999996</v>
      </c>
      <c r="O1697" s="5">
        <f t="shared" si="166"/>
        <v>1.9748889889954309</v>
      </c>
      <c r="P1697" s="5">
        <f t="shared" si="167"/>
        <v>3.8983485772357729</v>
      </c>
      <c r="Q1697" s="5">
        <f t="shared" si="168"/>
        <v>4.2172108619173265</v>
      </c>
      <c r="R1697" s="6">
        <f t="shared" si="172"/>
        <v>0.50635757532309256</v>
      </c>
      <c r="S1697" s="6">
        <f t="shared" si="172"/>
        <v>0.25651887720853234</v>
      </c>
      <c r="T1697" s="6">
        <f t="shared" si="172"/>
        <v>0.23712354746837505</v>
      </c>
      <c r="U1697">
        <f t="shared" si="173"/>
        <v>1.1993308670435856</v>
      </c>
      <c r="V1697">
        <f t="shared" si="173"/>
        <v>0.84458822842597792</v>
      </c>
      <c r="W1697">
        <f t="shared" si="173"/>
        <v>0.70923962761865222</v>
      </c>
      <c r="X1697" t="s">
        <v>508</v>
      </c>
      <c r="Y1697" t="s">
        <v>458</v>
      </c>
      <c r="Z1697" t="s">
        <v>276</v>
      </c>
      <c r="AA1697" s="67" t="s">
        <v>84</v>
      </c>
      <c r="AB1697" s="67" t="s">
        <v>86</v>
      </c>
      <c r="AC1697" s="128" t="s">
        <v>642</v>
      </c>
      <c r="AD1697" s="134" t="s">
        <v>75</v>
      </c>
      <c r="AE1697" s="72" t="str">
        <f>VLOOKUP(AD1697,cs_lookup!$A$2:$B$54,2,FALSE)</f>
        <v>X</v>
      </c>
    </row>
    <row r="1698" spans="1:31" x14ac:dyDescent="0.25">
      <c r="A1698" s="18">
        <v>0.25450067786459329</v>
      </c>
      <c r="B1698" s="18">
        <v>0.52007513078722223</v>
      </c>
      <c r="C1698" s="18">
        <v>0.22118166671701073</v>
      </c>
      <c r="D1698" s="3">
        <f t="shared" si="171"/>
        <v>3.9292626188290489</v>
      </c>
      <c r="E1698" s="4">
        <f t="shared" si="171"/>
        <v>1.9227991126711439</v>
      </c>
      <c r="F1698" s="4">
        <f t="shared" si="171"/>
        <v>4.5211703792766995</v>
      </c>
      <c r="G1698" s="75">
        <v>3.373670700403375E-2</v>
      </c>
      <c r="H1698" s="5">
        <f t="shared" si="162"/>
        <v>1.0337367070040338</v>
      </c>
      <c r="I1698" s="5">
        <f t="shared" si="163"/>
        <v>3.8010284361641773</v>
      </c>
      <c r="J1698" s="5">
        <f t="shared" si="164"/>
        <v>1.860047243793618</v>
      </c>
      <c r="K1698" s="5">
        <f t="shared" si="165"/>
        <v>4.3736188805560694</v>
      </c>
      <c r="L1698">
        <v>3</v>
      </c>
      <c r="M1698">
        <v>3.03</v>
      </c>
      <c r="N1698">
        <v>2.7</v>
      </c>
      <c r="O1698" s="5">
        <f t="shared" si="166"/>
        <v>3.1012101210121013</v>
      </c>
      <c r="P1698" s="5">
        <f t="shared" si="167"/>
        <v>3.132222222222222</v>
      </c>
      <c r="Q1698" s="5">
        <f t="shared" si="168"/>
        <v>2.7910891089108913</v>
      </c>
      <c r="R1698" s="6">
        <f t="shared" si="172"/>
        <v>0.3224547711954594</v>
      </c>
      <c r="S1698" s="6">
        <f t="shared" si="172"/>
        <v>0.31926214969847466</v>
      </c>
      <c r="T1698" s="6">
        <f t="shared" si="172"/>
        <v>0.35828307910606594</v>
      </c>
      <c r="U1698">
        <f t="shared" si="173"/>
        <v>0.78926007799811715</v>
      </c>
      <c r="V1698">
        <f t="shared" si="173"/>
        <v>1.6289908818768661</v>
      </c>
      <c r="W1698">
        <f t="shared" si="173"/>
        <v>0.61733774106460726</v>
      </c>
      <c r="X1698" t="s">
        <v>308</v>
      </c>
      <c r="Y1698" t="s">
        <v>373</v>
      </c>
      <c r="Z1698" t="s">
        <v>275</v>
      </c>
      <c r="AA1698" s="67" t="s">
        <v>90</v>
      </c>
      <c r="AB1698" s="67" t="s">
        <v>73</v>
      </c>
      <c r="AC1698" t="s">
        <v>640</v>
      </c>
      <c r="AD1698" s="67" t="s">
        <v>79</v>
      </c>
      <c r="AE1698" s="72" t="str">
        <f>VLOOKUP(AD1698,cs_lookup!$A$2:$B$54,2,FALSE)</f>
        <v>2</v>
      </c>
    </row>
    <row r="1699" spans="1:31" x14ac:dyDescent="0.25">
      <c r="A1699" s="18">
        <v>9.9756133966109203E-2</v>
      </c>
      <c r="B1699" s="18">
        <v>0.19464065997828894</v>
      </c>
      <c r="C1699" s="18">
        <v>0.60168684793932492</v>
      </c>
      <c r="D1699" s="3">
        <f t="shared" si="171"/>
        <v>10.024446219414802</v>
      </c>
      <c r="E1699" s="4">
        <f t="shared" si="171"/>
        <v>5.1376726738983738</v>
      </c>
      <c r="F1699" s="4">
        <f t="shared" si="171"/>
        <v>1.6619941144215298</v>
      </c>
      <c r="G1699" s="75">
        <v>3.3763410311683284E-2</v>
      </c>
      <c r="H1699" s="5">
        <f t="shared" si="162"/>
        <v>1.0337634103116833</v>
      </c>
      <c r="I1699" s="5">
        <f t="shared" si="163"/>
        <v>9.6970410438423205</v>
      </c>
      <c r="J1699" s="5">
        <f t="shared" si="164"/>
        <v>4.9698728187229486</v>
      </c>
      <c r="K1699" s="5">
        <f t="shared" si="165"/>
        <v>1.6077122655370757</v>
      </c>
      <c r="L1699">
        <v>9.2100000000000009</v>
      </c>
      <c r="M1699">
        <v>4.8600000000000003</v>
      </c>
      <c r="N1699">
        <v>1.39</v>
      </c>
      <c r="O1699" s="5">
        <f t="shared" si="166"/>
        <v>9.5209610089706036</v>
      </c>
      <c r="P1699" s="5">
        <f t="shared" si="167"/>
        <v>5.0240901741147814</v>
      </c>
      <c r="Q1699" s="5">
        <f t="shared" si="168"/>
        <v>1.4369311403332397</v>
      </c>
      <c r="R1699" s="6">
        <f t="shared" si="172"/>
        <v>0.10503141427192117</v>
      </c>
      <c r="S1699" s="6">
        <f t="shared" si="172"/>
        <v>0.19904101346592468</v>
      </c>
      <c r="T1699" s="6">
        <f t="shared" si="172"/>
        <v>0.69592757226215396</v>
      </c>
      <c r="U1699">
        <f t="shared" si="173"/>
        <v>0.94977426189697389</v>
      </c>
      <c r="V1699">
        <f t="shared" si="173"/>
        <v>0.97789222728013769</v>
      </c>
      <c r="W1699">
        <f t="shared" si="173"/>
        <v>0.86458256853296667</v>
      </c>
      <c r="X1699" t="s">
        <v>537</v>
      </c>
      <c r="Y1699" t="s">
        <v>534</v>
      </c>
      <c r="Z1699" t="s">
        <v>277</v>
      </c>
      <c r="AA1699" s="67" t="s">
        <v>85</v>
      </c>
      <c r="AB1699" s="67" t="s">
        <v>79</v>
      </c>
      <c r="AC1699" t="s">
        <v>640</v>
      </c>
      <c r="AD1699" s="67" t="s">
        <v>91</v>
      </c>
      <c r="AE1699" s="72" t="str">
        <f>VLOOKUP(AD1699,cs_lookup!$A$2:$B$54,2,FALSE)</f>
        <v>2</v>
      </c>
    </row>
    <row r="1700" spans="1:31" x14ac:dyDescent="0.25">
      <c r="A1700" s="18">
        <v>0.40961751266901331</v>
      </c>
      <c r="B1700" s="18">
        <v>0.26253132588151856</v>
      </c>
      <c r="C1700" s="18">
        <v>0.30573811794785066</v>
      </c>
      <c r="D1700" s="3">
        <f t="shared" si="171"/>
        <v>2.4413018708212273</v>
      </c>
      <c r="E1700" s="4">
        <f t="shared" si="171"/>
        <v>3.8090692478020851</v>
      </c>
      <c r="F1700" s="4">
        <f t="shared" si="171"/>
        <v>3.2707730613118011</v>
      </c>
      <c r="G1700" s="75">
        <v>2.8223515666034205E-2</v>
      </c>
      <c r="H1700" s="5">
        <f t="shared" si="162"/>
        <v>1.0282235156660342</v>
      </c>
      <c r="I1700" s="5">
        <f t="shared" si="163"/>
        <v>2.3742910307199776</v>
      </c>
      <c r="J1700" s="5">
        <f t="shared" si="164"/>
        <v>3.7045148158615606</v>
      </c>
      <c r="K1700" s="5">
        <f t="shared" si="165"/>
        <v>3.180994221079597</v>
      </c>
      <c r="L1700">
        <v>2.75</v>
      </c>
      <c r="M1700">
        <v>3.63</v>
      </c>
      <c r="N1700">
        <v>2.57</v>
      </c>
      <c r="O1700" s="5">
        <f t="shared" si="166"/>
        <v>2.8276146680815941</v>
      </c>
      <c r="P1700" s="5">
        <f t="shared" si="167"/>
        <v>3.732451361867704</v>
      </c>
      <c r="Q1700" s="5">
        <f t="shared" si="168"/>
        <v>2.6425344352617079</v>
      </c>
      <c r="R1700" s="6">
        <f t="shared" si="172"/>
        <v>0.35365497685667818</v>
      </c>
      <c r="S1700" s="6">
        <f t="shared" si="172"/>
        <v>0.26792043701263502</v>
      </c>
      <c r="T1700" s="6">
        <f t="shared" si="172"/>
        <v>0.3784245861306868</v>
      </c>
      <c r="U1700">
        <f t="shared" si="173"/>
        <v>1.1582404871260001</v>
      </c>
      <c r="V1700">
        <f t="shared" si="173"/>
        <v>0.979885404819408</v>
      </c>
      <c r="W1700">
        <f t="shared" si="173"/>
        <v>0.80792350484930087</v>
      </c>
      <c r="X1700" t="s">
        <v>538</v>
      </c>
      <c r="Y1700" t="s">
        <v>525</v>
      </c>
      <c r="Z1700" t="s">
        <v>277</v>
      </c>
      <c r="AA1700" s="67" t="s">
        <v>90</v>
      </c>
      <c r="AB1700" s="67" t="s">
        <v>75</v>
      </c>
      <c r="AC1700" t="s">
        <v>640</v>
      </c>
      <c r="AD1700" s="67" t="s">
        <v>75</v>
      </c>
      <c r="AE1700" s="72" t="str">
        <f>VLOOKUP(AD1700,cs_lookup!$A$2:$B$54,2,FALSE)</f>
        <v>X</v>
      </c>
    </row>
    <row r="1701" spans="1:31" x14ac:dyDescent="0.25">
      <c r="A1701" s="18">
        <v>0.47477867264455459</v>
      </c>
      <c r="B1701" s="18">
        <v>0.25803579605827875</v>
      </c>
      <c r="C1701" s="18">
        <v>0.25205905862788452</v>
      </c>
      <c r="D1701" s="3">
        <f t="shared" si="171"/>
        <v>2.1062445674527064</v>
      </c>
      <c r="E1701" s="4">
        <f t="shared" si="171"/>
        <v>3.8754312978116596</v>
      </c>
      <c r="F1701" s="4">
        <f t="shared" si="171"/>
        <v>3.9673241876075669</v>
      </c>
      <c r="G1701" s="75">
        <v>3.1955252019868707E-2</v>
      </c>
      <c r="H1701" s="5">
        <f t="shared" si="162"/>
        <v>1.0319552520198687</v>
      </c>
      <c r="I1701" s="5">
        <f t="shared" si="163"/>
        <v>2.0410231580585569</v>
      </c>
      <c r="J1701" s="5">
        <f t="shared" si="164"/>
        <v>3.7554257224101457</v>
      </c>
      <c r="K1701" s="5">
        <f t="shared" si="165"/>
        <v>3.8444730814075863</v>
      </c>
      <c r="L1701">
        <v>1.58</v>
      </c>
      <c r="M1701">
        <v>4.43</v>
      </c>
      <c r="N1701">
        <v>5.77</v>
      </c>
      <c r="O1701" s="5">
        <f t="shared" si="166"/>
        <v>1.6304892981913925</v>
      </c>
      <c r="P1701" s="5">
        <f t="shared" si="167"/>
        <v>4.5715617664480179</v>
      </c>
      <c r="Q1701" s="5">
        <f t="shared" si="168"/>
        <v>5.9543818041546421</v>
      </c>
      <c r="R1701" s="6">
        <f t="shared" si="172"/>
        <v>0.61331282646825225</v>
      </c>
      <c r="S1701" s="6">
        <f t="shared" si="172"/>
        <v>0.21874362659590038</v>
      </c>
      <c r="T1701" s="6">
        <f t="shared" si="172"/>
        <v>0.16794354693584726</v>
      </c>
      <c r="U1701">
        <f t="shared" si="173"/>
        <v>0.77412154475646078</v>
      </c>
      <c r="V1701">
        <f t="shared" si="173"/>
        <v>1.1796265796350054</v>
      </c>
      <c r="W1701">
        <f t="shared" si="173"/>
        <v>1.5008558722662237</v>
      </c>
      <c r="X1701" t="s">
        <v>527</v>
      </c>
      <c r="Y1701" t="s">
        <v>532</v>
      </c>
      <c r="Z1701" t="s">
        <v>277</v>
      </c>
      <c r="AA1701" s="67" t="s">
        <v>84</v>
      </c>
      <c r="AB1701" s="67" t="s">
        <v>86</v>
      </c>
      <c r="AC1701" t="s">
        <v>640</v>
      </c>
      <c r="AD1701" s="67" t="s">
        <v>78</v>
      </c>
      <c r="AE1701" s="72" t="str">
        <f>VLOOKUP(AD1701,cs_lookup!$A$2:$B$54,2,FALSE)</f>
        <v>1</v>
      </c>
    </row>
    <row r="1702" spans="1:31" x14ac:dyDescent="0.25">
      <c r="A1702" s="18">
        <v>0.64375552740610587</v>
      </c>
      <c r="B1702" s="18">
        <v>0.21515883720764606</v>
      </c>
      <c r="C1702" s="18">
        <v>0.13599238369666797</v>
      </c>
      <c r="D1702" s="3">
        <f t="shared" si="171"/>
        <v>1.5533847204843669</v>
      </c>
      <c r="E1702" s="4">
        <f t="shared" si="171"/>
        <v>4.6477291519981465</v>
      </c>
      <c r="F1702" s="4">
        <f t="shared" si="171"/>
        <v>7.3533529806382942</v>
      </c>
      <c r="G1702" s="75">
        <v>3.2984229389684483E-2</v>
      </c>
      <c r="H1702" s="5">
        <f t="shared" si="162"/>
        <v>1.0329842293896845</v>
      </c>
      <c r="I1702" s="5">
        <f t="shared" si="163"/>
        <v>1.5037835779953286</v>
      </c>
      <c r="J1702" s="5">
        <f t="shared" si="164"/>
        <v>4.4993224676277519</v>
      </c>
      <c r="K1702" s="5">
        <f t="shared" si="165"/>
        <v>7.1185529957053237</v>
      </c>
      <c r="L1702">
        <v>1.34</v>
      </c>
      <c r="M1702">
        <v>5.23</v>
      </c>
      <c r="N1702">
        <v>10.47</v>
      </c>
      <c r="O1702" s="5">
        <f t="shared" si="166"/>
        <v>1.3841988673821772</v>
      </c>
      <c r="P1702" s="5">
        <f t="shared" si="167"/>
        <v>5.4025075197080499</v>
      </c>
      <c r="Q1702" s="5">
        <f t="shared" si="168"/>
        <v>10.815344881709997</v>
      </c>
      <c r="R1702" s="6">
        <f t="shared" si="172"/>
        <v>0.72243954504255492</v>
      </c>
      <c r="S1702" s="6">
        <f t="shared" si="172"/>
        <v>0.18509923333786305</v>
      </c>
      <c r="T1702" s="6">
        <f t="shared" si="172"/>
        <v>9.2461221619582007E-2</v>
      </c>
      <c r="U1702">
        <f t="shared" si="173"/>
        <v>0.89108567190654797</v>
      </c>
      <c r="V1702">
        <f t="shared" si="173"/>
        <v>1.1623972359459478</v>
      </c>
      <c r="W1702">
        <f t="shared" si="173"/>
        <v>1.4708045309653002</v>
      </c>
      <c r="X1702" t="s">
        <v>533</v>
      </c>
      <c r="Y1702" t="s">
        <v>524</v>
      </c>
      <c r="Z1702" t="s">
        <v>277</v>
      </c>
      <c r="AA1702" s="67" t="s">
        <v>84</v>
      </c>
      <c r="AB1702" s="67" t="s">
        <v>86</v>
      </c>
      <c r="AC1702" t="s">
        <v>640</v>
      </c>
      <c r="AD1702" s="67" t="s">
        <v>100</v>
      </c>
      <c r="AE1702" s="72" t="str">
        <f>VLOOKUP(AD1702,cs_lookup!$A$2:$B$54,2,FALSE)</f>
        <v>1</v>
      </c>
    </row>
    <row r="1703" spans="1:31" x14ac:dyDescent="0.25">
      <c r="A1703" s="18">
        <v>0.45100666629692077</v>
      </c>
      <c r="B1703" s="18">
        <v>0.27082784948250072</v>
      </c>
      <c r="C1703" s="18">
        <v>0.26221204791468938</v>
      </c>
      <c r="D1703" s="3">
        <f t="shared" si="171"/>
        <v>2.217262126546149</v>
      </c>
      <c r="E1703" s="4">
        <f t="shared" si="171"/>
        <v>3.6923824559062344</v>
      </c>
      <c r="F1703" s="4">
        <f t="shared" si="171"/>
        <v>3.8137072951176894</v>
      </c>
      <c r="G1703" s="75">
        <v>3.0201767735400731E-2</v>
      </c>
      <c r="H1703" s="5">
        <f t="shared" si="162"/>
        <v>1.0302017677354007</v>
      </c>
      <c r="I1703" s="5">
        <f t="shared" si="163"/>
        <v>2.1522600678701567</v>
      </c>
      <c r="J1703" s="5">
        <f t="shared" si="164"/>
        <v>3.5841352359769916</v>
      </c>
      <c r="K1703" s="5">
        <f t="shared" si="165"/>
        <v>3.7019032723085079</v>
      </c>
      <c r="L1703">
        <v>1.98</v>
      </c>
      <c r="M1703">
        <v>3.47</v>
      </c>
      <c r="N1703">
        <v>4.22</v>
      </c>
      <c r="O1703" s="5">
        <f t="shared" si="166"/>
        <v>2.0397995001160933</v>
      </c>
      <c r="P1703" s="5">
        <f t="shared" si="167"/>
        <v>3.5748001340418409</v>
      </c>
      <c r="Q1703" s="5">
        <f t="shared" si="168"/>
        <v>4.3474514598433904</v>
      </c>
      <c r="R1703" s="6">
        <f t="shared" si="172"/>
        <v>0.49024426172429492</v>
      </c>
      <c r="S1703" s="6">
        <f t="shared" si="172"/>
        <v>0.27973591879368986</v>
      </c>
      <c r="T1703" s="6">
        <f t="shared" si="172"/>
        <v>0.23001981948201516</v>
      </c>
      <c r="U1703">
        <f t="shared" si="173"/>
        <v>0.91996317246148485</v>
      </c>
      <c r="V1703">
        <f t="shared" si="173"/>
        <v>0.96815543263230708</v>
      </c>
      <c r="W1703">
        <f t="shared" si="173"/>
        <v>1.1399541504952415</v>
      </c>
      <c r="X1703" t="s">
        <v>526</v>
      </c>
      <c r="Y1703" t="s">
        <v>531</v>
      </c>
      <c r="Z1703" t="s">
        <v>277</v>
      </c>
      <c r="AA1703" s="67" t="s">
        <v>90</v>
      </c>
      <c r="AB1703" s="67" t="s">
        <v>75</v>
      </c>
      <c r="AC1703" t="s">
        <v>640</v>
      </c>
      <c r="AD1703" s="67" t="s">
        <v>94</v>
      </c>
      <c r="AE1703" s="72" t="str">
        <f>VLOOKUP(AD1703,cs_lookup!$A$2:$B$54,2,FALSE)</f>
        <v>1</v>
      </c>
    </row>
    <row r="1704" spans="1:31" x14ac:dyDescent="0.25">
      <c r="A1704" s="18">
        <v>0.4415540423618442</v>
      </c>
      <c r="B1704" s="18">
        <v>0.26290151768714826</v>
      </c>
      <c r="C1704" s="18">
        <v>0.27735404016625709</v>
      </c>
      <c r="D1704" s="3">
        <f t="shared" si="171"/>
        <v>2.2647284455851979</v>
      </c>
      <c r="E1704" s="4">
        <f t="shared" si="171"/>
        <v>3.8037056948069656</v>
      </c>
      <c r="F1704" s="4">
        <f t="shared" si="171"/>
        <v>3.6055000294950097</v>
      </c>
      <c r="G1704" s="75">
        <v>2.8964921489198492E-2</v>
      </c>
      <c r="H1704" s="5">
        <f t="shared" si="162"/>
        <v>1.0289649214891985</v>
      </c>
      <c r="I1704" s="5">
        <f t="shared" si="163"/>
        <v>2.2009773105846073</v>
      </c>
      <c r="J1704" s="5">
        <f t="shared" si="164"/>
        <v>3.6966330099008093</v>
      </c>
      <c r="K1704" s="5">
        <f t="shared" si="165"/>
        <v>3.5040067491094331</v>
      </c>
      <c r="L1704">
        <v>2.23</v>
      </c>
      <c r="M1704">
        <v>3.32</v>
      </c>
      <c r="N1704">
        <v>3.58</v>
      </c>
      <c r="O1704" s="5">
        <f t="shared" si="166"/>
        <v>2.2945917749209128</v>
      </c>
      <c r="P1704" s="5">
        <f t="shared" si="167"/>
        <v>3.4161635393441387</v>
      </c>
      <c r="Q1704" s="5">
        <f t="shared" si="168"/>
        <v>3.6836944189313305</v>
      </c>
      <c r="R1704" s="6">
        <f t="shared" si="172"/>
        <v>0.43580736710104645</v>
      </c>
      <c r="S1704" s="6">
        <f t="shared" si="172"/>
        <v>0.29272603272148606</v>
      </c>
      <c r="T1704" s="6">
        <f t="shared" si="172"/>
        <v>0.27146660017746749</v>
      </c>
      <c r="U1704">
        <f t="shared" si="173"/>
        <v>1.013186273786568</v>
      </c>
      <c r="V1704">
        <f t="shared" si="173"/>
        <v>0.89811457916107407</v>
      </c>
      <c r="W1704">
        <f t="shared" si="173"/>
        <v>1.0216875298284973</v>
      </c>
      <c r="X1704" t="s">
        <v>345</v>
      </c>
      <c r="Y1704" t="s">
        <v>294</v>
      </c>
      <c r="Z1704" t="s">
        <v>270</v>
      </c>
      <c r="AA1704" s="67" t="s">
        <v>90</v>
      </c>
      <c r="AB1704" s="67" t="s">
        <v>75</v>
      </c>
      <c r="AC1704" t="s">
        <v>640</v>
      </c>
      <c r="AD1704" s="67" t="s">
        <v>79</v>
      </c>
      <c r="AE1704" s="72" t="str">
        <f>VLOOKUP(AD1704,cs_lookup!$A$2:$B$54,2,FALSE)</f>
        <v>2</v>
      </c>
    </row>
    <row r="1705" spans="1:31" x14ac:dyDescent="0.25">
      <c r="A1705" s="18">
        <v>0.1634873305645026</v>
      </c>
      <c r="B1705" s="18">
        <v>0.2065008648713472</v>
      </c>
      <c r="C1705" s="18">
        <v>0.55254294313705343</v>
      </c>
      <c r="D1705" s="3">
        <f t="shared" si="171"/>
        <v>6.1166819260374314</v>
      </c>
      <c r="E1705" s="4">
        <f t="shared" si="171"/>
        <v>4.8425947301625749</v>
      </c>
      <c r="F1705" s="4">
        <f t="shared" si="171"/>
        <v>1.8098140830874005</v>
      </c>
      <c r="G1705" s="75">
        <v>3.1956392753043517E-2</v>
      </c>
      <c r="H1705" s="5">
        <f t="shared" si="162"/>
        <v>1.0319563927530435</v>
      </c>
      <c r="I1705" s="5">
        <f t="shared" si="163"/>
        <v>5.9272678273927886</v>
      </c>
      <c r="J1705" s="5">
        <f t="shared" si="164"/>
        <v>4.6926350417225926</v>
      </c>
      <c r="K1705" s="5">
        <f t="shared" si="165"/>
        <v>1.7537699226410097</v>
      </c>
      <c r="L1705">
        <v>7.35</v>
      </c>
      <c r="M1705">
        <v>4.74</v>
      </c>
      <c r="N1705">
        <v>1.46</v>
      </c>
      <c r="O1705" s="5">
        <f t="shared" si="166"/>
        <v>7.5848794867348692</v>
      </c>
      <c r="P1705" s="5">
        <f t="shared" si="167"/>
        <v>4.8914733016494267</v>
      </c>
      <c r="Q1705" s="5">
        <f t="shared" si="168"/>
        <v>1.5066563334194436</v>
      </c>
      <c r="R1705" s="6">
        <f t="shared" si="172"/>
        <v>0.13184125097160626</v>
      </c>
      <c r="S1705" s="6">
        <f t="shared" si="172"/>
        <v>0.20443738283571855</v>
      </c>
      <c r="T1705" s="6">
        <f t="shared" si="172"/>
        <v>0.6637213661926753</v>
      </c>
      <c r="U1705">
        <f t="shared" si="173"/>
        <v>1.2400316999397385</v>
      </c>
      <c r="V1705">
        <f t="shared" si="173"/>
        <v>1.0100934672857109</v>
      </c>
      <c r="W1705">
        <f t="shared" si="173"/>
        <v>0.83249232476366097</v>
      </c>
      <c r="X1705" t="s">
        <v>292</v>
      </c>
      <c r="Y1705" t="s">
        <v>293</v>
      </c>
      <c r="Z1705" t="s">
        <v>270</v>
      </c>
      <c r="AA1705" s="67" t="s">
        <v>85</v>
      </c>
      <c r="AB1705" s="67" t="s">
        <v>79</v>
      </c>
      <c r="AC1705" t="s">
        <v>640</v>
      </c>
      <c r="AD1705" s="67" t="s">
        <v>73</v>
      </c>
      <c r="AE1705" s="72" t="str">
        <f>VLOOKUP(AD1705,cs_lookup!$A$2:$B$54,2,FALSE)</f>
        <v>X</v>
      </c>
    </row>
    <row r="1706" spans="1:31" x14ac:dyDescent="0.25">
      <c r="A1706" s="18">
        <v>0.34070982494241198</v>
      </c>
      <c r="B1706" s="18">
        <v>0.53099033474404489</v>
      </c>
      <c r="C1706" s="18">
        <v>0.12736522645405249</v>
      </c>
      <c r="D1706" s="3">
        <f t="shared" si="171"/>
        <v>2.9350489090504617</v>
      </c>
      <c r="E1706" s="4">
        <f t="shared" si="171"/>
        <v>1.8832734506966751</v>
      </c>
      <c r="F1706" s="4">
        <f t="shared" si="171"/>
        <v>7.8514365956924195</v>
      </c>
      <c r="G1706" s="75">
        <v>3.3455517279425306E-2</v>
      </c>
      <c r="H1706" s="5">
        <f t="shared" si="162"/>
        <v>1.0334555172794253</v>
      </c>
      <c r="I1706" s="5">
        <f t="shared" si="163"/>
        <v>2.8400340991714734</v>
      </c>
      <c r="J1706" s="5">
        <f t="shared" si="164"/>
        <v>1.8223072200092347</v>
      </c>
      <c r="K1706" s="5">
        <f t="shared" si="165"/>
        <v>7.597266127487857</v>
      </c>
      <c r="L1706">
        <v>2.71</v>
      </c>
      <c r="M1706">
        <v>3.01</v>
      </c>
      <c r="N1706">
        <v>3.01</v>
      </c>
      <c r="O1706" s="5">
        <f t="shared" si="166"/>
        <v>2.8006644518272426</v>
      </c>
      <c r="P1706" s="5">
        <f t="shared" si="167"/>
        <v>3.1107011070110699</v>
      </c>
      <c r="Q1706" s="5">
        <f t="shared" si="168"/>
        <v>3.1107011070110699</v>
      </c>
      <c r="R1706" s="6">
        <f t="shared" si="172"/>
        <v>0.35705812574139978</v>
      </c>
      <c r="S1706" s="6">
        <f t="shared" si="172"/>
        <v>0.32147093712930014</v>
      </c>
      <c r="T1706" s="6">
        <f t="shared" si="172"/>
        <v>0.32147093712930014</v>
      </c>
      <c r="U1706">
        <f t="shared" si="173"/>
        <v>0.95421389510449595</v>
      </c>
      <c r="V1706">
        <f t="shared" si="173"/>
        <v>1.651752222100479</v>
      </c>
      <c r="W1706">
        <f t="shared" si="173"/>
        <v>0.39619515092533669</v>
      </c>
      <c r="X1706" t="s">
        <v>351</v>
      </c>
      <c r="Y1706" t="s">
        <v>425</v>
      </c>
      <c r="Z1706" t="s">
        <v>273</v>
      </c>
      <c r="AA1706" s="67" t="s">
        <v>84</v>
      </c>
      <c r="AB1706" s="67" t="s">
        <v>78</v>
      </c>
      <c r="AC1706" t="s">
        <v>640</v>
      </c>
      <c r="AD1706" s="67" t="s">
        <v>77</v>
      </c>
      <c r="AE1706" s="72" t="str">
        <f>VLOOKUP(AD1706,cs_lookup!$A$2:$B$54,2,FALSE)</f>
        <v>2</v>
      </c>
    </row>
    <row r="1707" spans="1:31" x14ac:dyDescent="0.25">
      <c r="A1707" s="18">
        <v>0.44337203439151507</v>
      </c>
      <c r="B1707" s="18">
        <v>0.22209948257423967</v>
      </c>
      <c r="C1707" s="18">
        <v>0.31161569136104045</v>
      </c>
      <c r="D1707" s="3">
        <f t="shared" si="171"/>
        <v>2.2554422075185743</v>
      </c>
      <c r="E1707" s="4">
        <f t="shared" si="171"/>
        <v>4.5024868514303575</v>
      </c>
      <c r="F1707" s="4">
        <f t="shared" si="171"/>
        <v>3.2090810178149596</v>
      </c>
      <c r="G1707" s="75">
        <v>2.9387839083312217E-2</v>
      </c>
      <c r="H1707" s="5">
        <f t="shared" si="162"/>
        <v>1.0293878390833122</v>
      </c>
      <c r="I1707" s="5">
        <f t="shared" si="163"/>
        <v>2.1910519260914185</v>
      </c>
      <c r="J1707" s="5">
        <f t="shared" si="164"/>
        <v>4.3739460293604209</v>
      </c>
      <c r="K1707" s="5">
        <f t="shared" si="165"/>
        <v>3.1174654449703838</v>
      </c>
      <c r="L1707">
        <v>1.5</v>
      </c>
      <c r="M1707">
        <v>4.67</v>
      </c>
      <c r="N1707">
        <v>6.73</v>
      </c>
      <c r="O1707" s="5">
        <f t="shared" si="166"/>
        <v>1.5440817586249684</v>
      </c>
      <c r="P1707" s="5">
        <f t="shared" si="167"/>
        <v>4.8072412085190681</v>
      </c>
      <c r="Q1707" s="5">
        <f t="shared" si="168"/>
        <v>6.9277801570306918</v>
      </c>
      <c r="R1707" s="6">
        <f t="shared" si="172"/>
        <v>0.64763409995239973</v>
      </c>
      <c r="S1707" s="6">
        <f t="shared" si="172"/>
        <v>0.20801951818599565</v>
      </c>
      <c r="T1707" s="6">
        <f t="shared" si="172"/>
        <v>0.1443463818616047</v>
      </c>
      <c r="U1707">
        <f t="shared" si="173"/>
        <v>0.68460267058838054</v>
      </c>
      <c r="V1707">
        <f t="shared" si="173"/>
        <v>1.0676857850216477</v>
      </c>
      <c r="W1707">
        <f t="shared" si="173"/>
        <v>2.1588050032304165</v>
      </c>
      <c r="X1707" t="s">
        <v>355</v>
      </c>
      <c r="Y1707" t="s">
        <v>300</v>
      </c>
      <c r="Z1707" t="s">
        <v>278</v>
      </c>
      <c r="AA1707" s="67" t="s">
        <v>90</v>
      </c>
      <c r="AB1707" s="67" t="s">
        <v>74</v>
      </c>
      <c r="AC1707" t="s">
        <v>640</v>
      </c>
      <c r="AD1707" s="67" t="s">
        <v>99</v>
      </c>
      <c r="AE1707" s="72" t="str">
        <f>VLOOKUP(AD1707,cs_lookup!$A$2:$B$54,2,FALSE)</f>
        <v>1</v>
      </c>
    </row>
    <row r="1708" spans="1:31" x14ac:dyDescent="0.25">
      <c r="A1708" s="18">
        <v>0.43087277952659125</v>
      </c>
      <c r="B1708" s="18">
        <v>0.22520293691838075</v>
      </c>
      <c r="C1708" s="18">
        <v>0.31998015399023849</v>
      </c>
      <c r="D1708" s="3">
        <f t="shared" si="171"/>
        <v>2.3208706781122737</v>
      </c>
      <c r="E1708" s="4">
        <f t="shared" si="171"/>
        <v>4.4404394262514675</v>
      </c>
      <c r="F1708" s="4">
        <f t="shared" si="171"/>
        <v>3.1251938207096011</v>
      </c>
      <c r="G1708" s="75">
        <v>3.3613206608987145E-2</v>
      </c>
      <c r="H1708" s="5">
        <f t="shared" si="162"/>
        <v>1.0336132066089871</v>
      </c>
      <c r="I1708" s="5">
        <f t="shared" si="163"/>
        <v>2.2453957276014687</v>
      </c>
      <c r="J1708" s="5">
        <f t="shared" si="164"/>
        <v>4.2960358844672468</v>
      </c>
      <c r="K1708" s="5">
        <f t="shared" si="165"/>
        <v>3.0235621997928406</v>
      </c>
      <c r="L1708">
        <v>2.37</v>
      </c>
      <c r="M1708">
        <v>3.3</v>
      </c>
      <c r="N1708">
        <v>3.24</v>
      </c>
      <c r="O1708" s="5">
        <f t="shared" si="166"/>
        <v>2.4496632996632997</v>
      </c>
      <c r="P1708" s="5">
        <f t="shared" si="167"/>
        <v>3.4109235818096573</v>
      </c>
      <c r="Q1708" s="5">
        <f t="shared" si="168"/>
        <v>3.3489067894131184</v>
      </c>
      <c r="R1708" s="6">
        <f t="shared" si="172"/>
        <v>0.40821936636657274</v>
      </c>
      <c r="S1708" s="6">
        <f t="shared" si="172"/>
        <v>0.29317572675417503</v>
      </c>
      <c r="T1708" s="6">
        <f t="shared" si="172"/>
        <v>0.29860490687925229</v>
      </c>
      <c r="U1708">
        <f t="shared" si="173"/>
        <v>1.0554932348302069</v>
      </c>
      <c r="V1708">
        <f t="shared" si="173"/>
        <v>0.76815000822769763</v>
      </c>
      <c r="W1708">
        <f t="shared" si="173"/>
        <v>1.0715837101753649</v>
      </c>
      <c r="X1708" t="s">
        <v>510</v>
      </c>
      <c r="Y1708" t="s">
        <v>305</v>
      </c>
      <c r="Z1708" t="s">
        <v>275</v>
      </c>
      <c r="AA1708" s="67" t="s">
        <v>90</v>
      </c>
      <c r="AB1708" s="67" t="s">
        <v>74</v>
      </c>
      <c r="AC1708" t="s">
        <v>643</v>
      </c>
      <c r="AD1708" s="67" t="s">
        <v>76</v>
      </c>
      <c r="AE1708" s="72" t="str">
        <f>VLOOKUP(AD1708,cs_lookup!$A$2:$B$54,2,FALSE)</f>
        <v>2</v>
      </c>
    </row>
    <row r="1709" spans="1:31" x14ac:dyDescent="0.25">
      <c r="A1709" s="18">
        <v>0.26875378772485792</v>
      </c>
      <c r="B1709" s="18">
        <v>0.40709594911843267</v>
      </c>
      <c r="C1709" s="18">
        <v>0.30963729558362013</v>
      </c>
      <c r="D1709" s="3">
        <f t="shared" si="171"/>
        <v>3.720877791027712</v>
      </c>
      <c r="E1709" s="4">
        <f t="shared" si="171"/>
        <v>2.4564233620243647</v>
      </c>
      <c r="F1709" s="4">
        <f t="shared" si="171"/>
        <v>3.2295851122041004</v>
      </c>
      <c r="G1709" s="75">
        <v>4.3816649466804414E-2</v>
      </c>
      <c r="H1709" s="5">
        <f t="shared" si="162"/>
        <v>1.0438166494668044</v>
      </c>
      <c r="I1709" s="5">
        <f t="shared" si="163"/>
        <v>3.564685227935755</v>
      </c>
      <c r="J1709" s="5">
        <f t="shared" si="164"/>
        <v>2.3533092361375334</v>
      </c>
      <c r="K1709" s="5">
        <f t="shared" si="165"/>
        <v>3.0940157103776951</v>
      </c>
      <c r="L1709">
        <v>2.72</v>
      </c>
      <c r="M1709">
        <v>3.04</v>
      </c>
      <c r="N1709">
        <v>2.88</v>
      </c>
      <c r="O1709" s="5">
        <f t="shared" si="166"/>
        <v>2.8391812865497084</v>
      </c>
      <c r="P1709" s="5">
        <f t="shared" si="167"/>
        <v>3.1732026143790852</v>
      </c>
      <c r="Q1709" s="5">
        <f t="shared" si="168"/>
        <v>3.0061919504643968</v>
      </c>
      <c r="R1709" s="6">
        <f t="shared" si="172"/>
        <v>0.3522142121524201</v>
      </c>
      <c r="S1709" s="6">
        <f t="shared" si="172"/>
        <v>0.31513903192584963</v>
      </c>
      <c r="T1709" s="6">
        <f t="shared" si="172"/>
        <v>0.3326467559217301</v>
      </c>
      <c r="U1709">
        <f t="shared" si="173"/>
        <v>0.76304072479776941</v>
      </c>
      <c r="V1709">
        <f t="shared" si="173"/>
        <v>1.2917979300457454</v>
      </c>
      <c r="W1709">
        <f t="shared" si="173"/>
        <v>0.93082914554704388</v>
      </c>
      <c r="X1709" t="s">
        <v>479</v>
      </c>
      <c r="Y1709" t="s">
        <v>376</v>
      </c>
      <c r="Z1709" t="s">
        <v>275</v>
      </c>
      <c r="AA1709" s="67" t="s">
        <v>90</v>
      </c>
      <c r="AB1709" s="67" t="s">
        <v>75</v>
      </c>
      <c r="AC1709" t="s">
        <v>643</v>
      </c>
      <c r="AD1709" s="67" t="s">
        <v>78</v>
      </c>
      <c r="AE1709" s="72" t="str">
        <f>VLOOKUP(AD1709,cs_lookup!$A$2:$B$54,2,FALSE)</f>
        <v>1</v>
      </c>
    </row>
    <row r="1710" spans="1:31" x14ac:dyDescent="0.25">
      <c r="A1710" s="18">
        <v>0.426209756605607</v>
      </c>
      <c r="B1710" s="18">
        <v>0.31706895656505835</v>
      </c>
      <c r="C1710" s="18">
        <v>0.2449175180340564</v>
      </c>
      <c r="D1710" s="3">
        <f t="shared" si="171"/>
        <v>2.3462625725983779</v>
      </c>
      <c r="E1710" s="4">
        <f t="shared" si="171"/>
        <v>3.1538880716466902</v>
      </c>
      <c r="F1710" s="4">
        <f t="shared" si="171"/>
        <v>4.0830072427115951</v>
      </c>
      <c r="G1710" s="75">
        <v>7.8819856770285135E-2</v>
      </c>
      <c r="H1710" s="5">
        <f t="shared" si="162"/>
        <v>1.0788198567702851</v>
      </c>
      <c r="I1710" s="5">
        <f t="shared" si="163"/>
        <v>2.1748418495211026</v>
      </c>
      <c r="J1710" s="5">
        <f t="shared" si="164"/>
        <v>2.9234612728473839</v>
      </c>
      <c r="K1710" s="5">
        <f t="shared" si="165"/>
        <v>3.7846978965840417</v>
      </c>
      <c r="L1710">
        <v>2.16</v>
      </c>
      <c r="M1710">
        <v>3.16</v>
      </c>
      <c r="N1710">
        <v>3.34</v>
      </c>
      <c r="O1710" s="5">
        <f t="shared" si="166"/>
        <v>2.330250890623816</v>
      </c>
      <c r="P1710" s="5">
        <f t="shared" si="167"/>
        <v>3.4090707473941011</v>
      </c>
      <c r="Q1710" s="5">
        <f t="shared" si="168"/>
        <v>3.6032583216127523</v>
      </c>
      <c r="R1710" s="6">
        <f t="shared" si="172"/>
        <v>0.42913834043522098</v>
      </c>
      <c r="S1710" s="6">
        <f t="shared" si="172"/>
        <v>0.29333506814559407</v>
      </c>
      <c r="T1710" s="6">
        <f t="shared" si="172"/>
        <v>0.27752659141918484</v>
      </c>
      <c r="U1710">
        <f t="shared" si="173"/>
        <v>0.99317566492277565</v>
      </c>
      <c r="V1710">
        <f t="shared" si="173"/>
        <v>1.0809105047327112</v>
      </c>
      <c r="W1710">
        <f t="shared" si="173"/>
        <v>0.88250108496495505</v>
      </c>
      <c r="X1710" t="s">
        <v>301</v>
      </c>
      <c r="Y1710" t="s">
        <v>284</v>
      </c>
      <c r="Z1710" t="s">
        <v>275</v>
      </c>
      <c r="AA1710" s="67" t="s">
        <v>90</v>
      </c>
      <c r="AB1710" s="67" t="s">
        <v>75</v>
      </c>
      <c r="AC1710" t="s">
        <v>643</v>
      </c>
      <c r="AD1710" s="67" t="s">
        <v>99</v>
      </c>
      <c r="AE1710" s="72" t="str">
        <f>VLOOKUP(AD1710,cs_lookup!$A$2:$B$54,2,FALSE)</f>
        <v>1</v>
      </c>
    </row>
    <row r="1711" spans="1:31" x14ac:dyDescent="0.25">
      <c r="A1711" s="18">
        <v>0.15442364568679007</v>
      </c>
      <c r="B1711" s="18">
        <v>0.30822297063726373</v>
      </c>
      <c r="C1711" s="18">
        <v>0.48399460033086206</v>
      </c>
      <c r="D1711" s="3">
        <f t="shared" si="171"/>
        <v>6.475692213796397</v>
      </c>
      <c r="E1711" s="4">
        <f t="shared" si="171"/>
        <v>3.2444045229090444</v>
      </c>
      <c r="F1711" s="4">
        <f t="shared" si="171"/>
        <v>2.066138753028222</v>
      </c>
      <c r="G1711" s="75">
        <v>4.516670375315246E-2</v>
      </c>
      <c r="H1711" s="5">
        <f t="shared" si="162"/>
        <v>1.0451667037531525</v>
      </c>
      <c r="I1711" s="5">
        <f t="shared" si="163"/>
        <v>6.1958462612159773</v>
      </c>
      <c r="J1711" s="5">
        <f t="shared" si="164"/>
        <v>3.1041981257712434</v>
      </c>
      <c r="K1711" s="5">
        <f t="shared" si="165"/>
        <v>1.9768509134560057</v>
      </c>
      <c r="L1711">
        <v>3.84</v>
      </c>
      <c r="M1711">
        <v>3.15</v>
      </c>
      <c r="N1711">
        <v>2.14</v>
      </c>
      <c r="O1711" s="5">
        <f t="shared" si="166"/>
        <v>4.0134401424121053</v>
      </c>
      <c r="P1711" s="5">
        <f t="shared" si="167"/>
        <v>3.29227511682243</v>
      </c>
      <c r="Q1711" s="5">
        <f t="shared" si="168"/>
        <v>2.2366567460317466</v>
      </c>
      <c r="R1711" s="6">
        <f t="shared" si="172"/>
        <v>0.24916280410724975</v>
      </c>
      <c r="S1711" s="6">
        <f t="shared" si="172"/>
        <v>0.30374132310217117</v>
      </c>
      <c r="T1711" s="6">
        <f t="shared" si="172"/>
        <v>0.44709587279057894</v>
      </c>
      <c r="U1711">
        <f t="shared" si="173"/>
        <v>0.6197700585369873</v>
      </c>
      <c r="V1711">
        <f t="shared" si="173"/>
        <v>1.0147548166621538</v>
      </c>
      <c r="W1711">
        <f t="shared" si="173"/>
        <v>1.0825297878729616</v>
      </c>
      <c r="X1711" t="s">
        <v>370</v>
      </c>
      <c r="Y1711" t="s">
        <v>378</v>
      </c>
      <c r="Z1711" t="s">
        <v>275</v>
      </c>
      <c r="AA1711" s="67" t="s">
        <v>90</v>
      </c>
      <c r="AB1711" s="67" t="s">
        <v>75</v>
      </c>
      <c r="AC1711" t="s">
        <v>643</v>
      </c>
      <c r="AD1711" s="67" t="s">
        <v>86</v>
      </c>
      <c r="AE1711" s="72" t="str">
        <f>VLOOKUP(AD1711,cs_lookup!$A$2:$B$54,2,FALSE)</f>
        <v>1</v>
      </c>
    </row>
    <row r="1712" spans="1:31" x14ac:dyDescent="0.25">
      <c r="A1712" s="18">
        <v>0.39556930120501438</v>
      </c>
      <c r="B1712" s="18">
        <v>0.37748486009147603</v>
      </c>
      <c r="C1712" s="18">
        <v>0.21982857396588296</v>
      </c>
      <c r="D1712" s="3">
        <f t="shared" si="171"/>
        <v>2.5280020389694577</v>
      </c>
      <c r="E1712" s="4">
        <f t="shared" si="171"/>
        <v>2.6491128670900066</v>
      </c>
      <c r="F1712" s="4">
        <f t="shared" si="171"/>
        <v>4.5489991676659756</v>
      </c>
      <c r="G1712" s="75">
        <v>4.7386639658174579E-2</v>
      </c>
      <c r="H1712" s="5">
        <f t="shared" ref="H1712:H1775" si="174">(G1712/100%) + 1</f>
        <v>1.0473866396581746</v>
      </c>
      <c r="I1712" s="5">
        <f t="shared" ref="I1712:I1775" si="175">D1712/H1712</f>
        <v>2.413628304247319</v>
      </c>
      <c r="J1712" s="5">
        <f t="shared" ref="J1712:J1775" si="176">E1712/H1712</f>
        <v>2.5292597468634619</v>
      </c>
      <c r="K1712" s="5">
        <f t="shared" ref="K1712:K1775" si="177">F1712/H1712</f>
        <v>4.343189988704256</v>
      </c>
      <c r="L1712">
        <v>1.96</v>
      </c>
      <c r="M1712">
        <v>3.18</v>
      </c>
      <c r="N1712">
        <v>4.49</v>
      </c>
      <c r="O1712" s="5">
        <f t="shared" ref="O1712:O1775" si="178">(L1712*H1712)</f>
        <v>2.0528778137300221</v>
      </c>
      <c r="P1712" s="5">
        <f t="shared" ref="P1712:P1775" si="179">(M1712*H1712)</f>
        <v>3.3306895141129953</v>
      </c>
      <c r="Q1712" s="5">
        <f t="shared" ref="Q1712:Q1775" si="180">(N1712*H1712)</f>
        <v>4.7027660120652044</v>
      </c>
      <c r="R1712" s="6">
        <f t="shared" si="172"/>
        <v>0.48712105187742649</v>
      </c>
      <c r="S1712" s="6">
        <f t="shared" si="172"/>
        <v>0.30023813260369681</v>
      </c>
      <c r="T1712" s="6">
        <f t="shared" si="172"/>
        <v>0.21264081551887656</v>
      </c>
      <c r="U1712">
        <f t="shared" si="173"/>
        <v>0.81205544223646264</v>
      </c>
      <c r="V1712">
        <f t="shared" si="173"/>
        <v>1.2572848652430901</v>
      </c>
      <c r="W1712">
        <f t="shared" si="173"/>
        <v>1.0338023461275161</v>
      </c>
      <c r="X1712" t="s">
        <v>478</v>
      </c>
      <c r="Y1712" t="s">
        <v>285</v>
      </c>
      <c r="Z1712" t="s">
        <v>275</v>
      </c>
      <c r="AA1712" s="67" t="s">
        <v>90</v>
      </c>
      <c r="AB1712" s="67" t="s">
        <v>75</v>
      </c>
      <c r="AC1712" t="s">
        <v>643</v>
      </c>
      <c r="AD1712" s="67" t="s">
        <v>78</v>
      </c>
      <c r="AE1712" s="72" t="str">
        <f>VLOOKUP(AD1712,cs_lookup!$A$2:$B$54,2,FALSE)</f>
        <v>1</v>
      </c>
    </row>
    <row r="1713" spans="1:31" x14ac:dyDescent="0.25">
      <c r="A1713" s="18">
        <v>0.57732987543298708</v>
      </c>
      <c r="B1713" s="18">
        <v>0.20952426714696173</v>
      </c>
      <c r="C1713" s="18">
        <v>0.20130147870382475</v>
      </c>
      <c r="D1713" s="3">
        <f t="shared" si="171"/>
        <v>1.7321119909999771</v>
      </c>
      <c r="E1713" s="4">
        <f t="shared" si="171"/>
        <v>4.7727168485862936</v>
      </c>
      <c r="F1713" s="4">
        <f t="shared" si="171"/>
        <v>4.967673394348493</v>
      </c>
      <c r="G1713" s="75">
        <v>2.6813490537426654E-2</v>
      </c>
      <c r="H1713" s="5">
        <f t="shared" si="174"/>
        <v>1.0268134905374267</v>
      </c>
      <c r="I1713" s="5">
        <f t="shared" si="175"/>
        <v>1.6868808278837497</v>
      </c>
      <c r="J1713" s="5">
        <f t="shared" si="176"/>
        <v>4.6480854532679432</v>
      </c>
      <c r="K1713" s="5">
        <f t="shared" si="177"/>
        <v>4.8379510399190888</v>
      </c>
      <c r="L1713">
        <v>2.6</v>
      </c>
      <c r="M1713">
        <v>3.54</v>
      </c>
      <c r="N1713">
        <v>2.78</v>
      </c>
      <c r="O1713" s="5">
        <f t="shared" si="178"/>
        <v>2.6697150753973093</v>
      </c>
      <c r="P1713" s="5">
        <f t="shared" si="179"/>
        <v>3.6349197565024904</v>
      </c>
      <c r="Q1713" s="5">
        <f t="shared" si="180"/>
        <v>2.8545415036940458</v>
      </c>
      <c r="R1713" s="6">
        <f t="shared" si="172"/>
        <v>0.37457180701246895</v>
      </c>
      <c r="S1713" s="6">
        <f t="shared" si="172"/>
        <v>0.27510923678881899</v>
      </c>
      <c r="T1713" s="6">
        <f t="shared" si="172"/>
        <v>0.35031895619871201</v>
      </c>
      <c r="U1713">
        <f t="shared" si="173"/>
        <v>1.5413062719206962</v>
      </c>
      <c r="V1713">
        <f t="shared" si="173"/>
        <v>0.76160389811919693</v>
      </c>
      <c r="W1713">
        <f t="shared" si="173"/>
        <v>0.57462342571505087</v>
      </c>
      <c r="X1713" t="s">
        <v>381</v>
      </c>
      <c r="Y1713" t="s">
        <v>315</v>
      </c>
      <c r="Z1713" t="s">
        <v>268</v>
      </c>
      <c r="AA1713" s="67" t="s">
        <v>84</v>
      </c>
      <c r="AB1713" s="67" t="s">
        <v>86</v>
      </c>
      <c r="AC1713" t="s">
        <v>643</v>
      </c>
      <c r="AD1713" s="67" t="s">
        <v>93</v>
      </c>
      <c r="AE1713" s="72" t="str">
        <f>VLOOKUP(AD1713,cs_lookup!$A$2:$B$54,2,FALSE)</f>
        <v>X</v>
      </c>
    </row>
    <row r="1714" spans="1:31" x14ac:dyDescent="0.25">
      <c r="A1714" s="18">
        <v>8.9244791199539056E-2</v>
      </c>
      <c r="B1714" s="18">
        <v>0.15129054805738387</v>
      </c>
      <c r="C1714" s="18">
        <v>0.64304806786984736</v>
      </c>
      <c r="D1714" s="3">
        <f t="shared" si="171"/>
        <v>11.205135745840201</v>
      </c>
      <c r="E1714" s="4">
        <f t="shared" si="171"/>
        <v>6.6097982513798827</v>
      </c>
      <c r="F1714" s="4">
        <f t="shared" si="171"/>
        <v>1.555093701334936</v>
      </c>
      <c r="G1714" s="75">
        <v>2.7262958083996702E-2</v>
      </c>
      <c r="H1714" s="5">
        <f t="shared" si="174"/>
        <v>1.0272629580839967</v>
      </c>
      <c r="I1714" s="5">
        <f t="shared" si="175"/>
        <v>10.907757996783511</v>
      </c>
      <c r="J1714" s="5">
        <f t="shared" si="176"/>
        <v>6.4343780717141525</v>
      </c>
      <c r="K1714" s="5">
        <f t="shared" si="177"/>
        <v>1.5138224240416736</v>
      </c>
      <c r="L1714">
        <v>2.87</v>
      </c>
      <c r="M1714">
        <v>3.65</v>
      </c>
      <c r="N1714">
        <v>2.4700000000000002</v>
      </c>
      <c r="O1714" s="5">
        <f t="shared" si="178"/>
        <v>2.9482446897010708</v>
      </c>
      <c r="P1714" s="5">
        <f t="shared" si="179"/>
        <v>3.749509797006588</v>
      </c>
      <c r="Q1714" s="5">
        <f t="shared" si="180"/>
        <v>2.5373395064674722</v>
      </c>
      <c r="R1714" s="6">
        <f t="shared" si="172"/>
        <v>0.33918487277980724</v>
      </c>
      <c r="S1714" s="6">
        <f t="shared" si="172"/>
        <v>0.2667015301035745</v>
      </c>
      <c r="T1714" s="6">
        <f t="shared" si="172"/>
        <v>0.39411359711661814</v>
      </c>
      <c r="U1714">
        <f t="shared" si="173"/>
        <v>0.26311548173752186</v>
      </c>
      <c r="V1714">
        <f t="shared" si="173"/>
        <v>0.56726539213565674</v>
      </c>
      <c r="W1714">
        <f t="shared" si="173"/>
        <v>1.6316312671637399</v>
      </c>
      <c r="X1714" t="s">
        <v>310</v>
      </c>
      <c r="Y1714" t="s">
        <v>313</v>
      </c>
      <c r="Z1714" t="s">
        <v>268</v>
      </c>
      <c r="AA1714" s="67" t="s">
        <v>85</v>
      </c>
      <c r="AB1714" s="67" t="s">
        <v>102</v>
      </c>
      <c r="AC1714" t="s">
        <v>643</v>
      </c>
      <c r="AD1714" s="67" t="s">
        <v>77</v>
      </c>
      <c r="AE1714" s="72" t="str">
        <f>VLOOKUP(AD1714,cs_lookup!$A$2:$B$54,2,FALSE)</f>
        <v>2</v>
      </c>
    </row>
    <row r="1715" spans="1:31" x14ac:dyDescent="0.25">
      <c r="A1715" s="18">
        <v>0.11600107414846773</v>
      </c>
      <c r="B1715" s="18">
        <v>0.23367735870601716</v>
      </c>
      <c r="C1715" s="18">
        <v>0.56366611186502824</v>
      </c>
      <c r="D1715" s="3">
        <f t="shared" si="171"/>
        <v>8.6206098291824222</v>
      </c>
      <c r="E1715" s="4">
        <f t="shared" si="171"/>
        <v>4.2794047550754435</v>
      </c>
      <c r="F1715" s="4">
        <f t="shared" si="171"/>
        <v>1.7740999129631079</v>
      </c>
      <c r="G1715" s="75">
        <v>3.4670150990930848E-2</v>
      </c>
      <c r="H1715" s="5">
        <f t="shared" si="174"/>
        <v>1.0346701509909308</v>
      </c>
      <c r="I1715" s="5">
        <f t="shared" si="175"/>
        <v>8.3317469059354199</v>
      </c>
      <c r="J1715" s="5">
        <f t="shared" si="176"/>
        <v>4.1360087086468518</v>
      </c>
      <c r="K1715" s="5">
        <f t="shared" si="177"/>
        <v>1.7146526468015006</v>
      </c>
      <c r="L1715">
        <v>16.45</v>
      </c>
      <c r="M1715">
        <v>7.91</v>
      </c>
      <c r="N1715">
        <v>1.18</v>
      </c>
      <c r="O1715" s="5">
        <f t="shared" si="178"/>
        <v>17.020323983800811</v>
      </c>
      <c r="P1715" s="5">
        <f t="shared" si="179"/>
        <v>8.184240894338263</v>
      </c>
      <c r="Q1715" s="5">
        <f t="shared" si="180"/>
        <v>1.2209107781692983</v>
      </c>
      <c r="R1715" s="6">
        <f t="shared" si="172"/>
        <v>5.8753288183688843E-2</v>
      </c>
      <c r="S1715" s="6">
        <f t="shared" si="172"/>
        <v>0.12218604179793696</v>
      </c>
      <c r="T1715" s="6">
        <f t="shared" si="172"/>
        <v>0.81906067001837413</v>
      </c>
      <c r="U1715">
        <f t="shared" si="173"/>
        <v>1.974375864475822</v>
      </c>
      <c r="V1715">
        <f t="shared" si="173"/>
        <v>1.9124717952027375</v>
      </c>
      <c r="W1715">
        <f t="shared" si="173"/>
        <v>0.68818603126479438</v>
      </c>
      <c r="X1715" t="s">
        <v>383</v>
      </c>
      <c r="Y1715" t="s">
        <v>288</v>
      </c>
      <c r="Z1715" t="s">
        <v>268</v>
      </c>
      <c r="AA1715" s="67" t="s">
        <v>85</v>
      </c>
      <c r="AB1715" s="67" t="s">
        <v>79</v>
      </c>
      <c r="AC1715" t="s">
        <v>643</v>
      </c>
      <c r="AD1715" s="67" t="s">
        <v>74</v>
      </c>
      <c r="AE1715" s="72" t="str">
        <f>VLOOKUP(AD1715,cs_lookup!$A$2:$B$54,2,FALSE)</f>
        <v>X</v>
      </c>
    </row>
    <row r="1716" spans="1:31" x14ac:dyDescent="0.25">
      <c r="A1716" s="18">
        <v>0.5843831228818035</v>
      </c>
      <c r="B1716" s="18">
        <v>0.22683846512036837</v>
      </c>
      <c r="C1716" s="18">
        <v>0.18029620182987607</v>
      </c>
      <c r="D1716" s="3">
        <f t="shared" si="171"/>
        <v>1.7112061605554933</v>
      </c>
      <c r="E1716" s="4">
        <f t="shared" si="171"/>
        <v>4.4084234103301894</v>
      </c>
      <c r="F1716" s="4">
        <f t="shared" si="171"/>
        <v>5.5464285428684752</v>
      </c>
      <c r="G1716" s="75">
        <v>3.3560577333252128E-2</v>
      </c>
      <c r="H1716" s="5">
        <f t="shared" si="174"/>
        <v>1.0335605773332521</v>
      </c>
      <c r="I1716" s="5">
        <f t="shared" si="175"/>
        <v>1.6556418637509112</v>
      </c>
      <c r="J1716" s="5">
        <f t="shared" si="176"/>
        <v>4.2652782110794227</v>
      </c>
      <c r="K1716" s="5">
        <f t="shared" si="177"/>
        <v>5.3663313641268404</v>
      </c>
      <c r="L1716">
        <v>2.1800000000000002</v>
      </c>
      <c r="M1716">
        <v>3.26</v>
      </c>
      <c r="N1716">
        <v>3.73</v>
      </c>
      <c r="O1716" s="5">
        <f t="shared" si="178"/>
        <v>2.25316205858649</v>
      </c>
      <c r="P1716" s="5">
        <f t="shared" si="179"/>
        <v>3.3694074821064017</v>
      </c>
      <c r="Q1716" s="5">
        <f t="shared" si="180"/>
        <v>3.8551809534530306</v>
      </c>
      <c r="R1716" s="6">
        <f t="shared" si="172"/>
        <v>0.44382071684064528</v>
      </c>
      <c r="S1716" s="6">
        <f t="shared" si="172"/>
        <v>0.29678808672165857</v>
      </c>
      <c r="T1716" s="6">
        <f t="shared" si="172"/>
        <v>0.2593911964376962</v>
      </c>
      <c r="U1716">
        <f t="shared" si="173"/>
        <v>1.3167098801555659</v>
      </c>
      <c r="V1716">
        <f t="shared" si="173"/>
        <v>0.76431122160610121</v>
      </c>
      <c r="W1716">
        <f t="shared" si="173"/>
        <v>0.69507448327446153</v>
      </c>
      <c r="X1716" t="s">
        <v>391</v>
      </c>
      <c r="Y1716" t="s">
        <v>393</v>
      </c>
      <c r="Z1716" t="s">
        <v>279</v>
      </c>
      <c r="AA1716" s="67" t="s">
        <v>84</v>
      </c>
      <c r="AB1716" s="67" t="s">
        <v>86</v>
      </c>
      <c r="AC1716" t="s">
        <v>643</v>
      </c>
      <c r="AD1716" s="67" t="s">
        <v>76</v>
      </c>
      <c r="AE1716" s="72" t="str">
        <f>VLOOKUP(AD1716,cs_lookup!$A$2:$B$54,2,FALSE)</f>
        <v>2</v>
      </c>
    </row>
    <row r="1717" spans="1:31" x14ac:dyDescent="0.25">
      <c r="A1717" s="18">
        <v>0.37389046715990015</v>
      </c>
      <c r="B1717" s="18">
        <v>0.28278929965167854</v>
      </c>
      <c r="C1717" s="18">
        <v>0.31981154422520225</v>
      </c>
      <c r="D1717" s="3">
        <f t="shared" si="171"/>
        <v>2.6745800918543727</v>
      </c>
      <c r="E1717" s="4">
        <f t="shared" si="171"/>
        <v>3.536201692326177</v>
      </c>
      <c r="F1717" s="4">
        <f t="shared" si="171"/>
        <v>3.1268414729138994</v>
      </c>
      <c r="G1717" s="75">
        <v>3.3526140925033587E-2</v>
      </c>
      <c r="H1717" s="5">
        <f t="shared" si="174"/>
        <v>1.0335261409250336</v>
      </c>
      <c r="I1717" s="5">
        <f t="shared" si="175"/>
        <v>2.5878204584748596</v>
      </c>
      <c r="J1717" s="5">
        <f t="shared" si="176"/>
        <v>3.4214922606226308</v>
      </c>
      <c r="K1717" s="5">
        <f t="shared" si="177"/>
        <v>3.0254111135643771</v>
      </c>
      <c r="L1717">
        <v>2.2999999999999998</v>
      </c>
      <c r="M1717">
        <v>3.53</v>
      </c>
      <c r="N1717">
        <v>3.17</v>
      </c>
      <c r="O1717" s="5">
        <f t="shared" si="178"/>
        <v>2.3771101241275772</v>
      </c>
      <c r="P1717" s="5">
        <f t="shared" si="179"/>
        <v>3.6483472774653682</v>
      </c>
      <c r="Q1717" s="5">
        <f t="shared" si="180"/>
        <v>3.2762778667323564</v>
      </c>
      <c r="R1717" s="6">
        <f t="shared" si="172"/>
        <v>0.42067886962830964</v>
      </c>
      <c r="S1717" s="6">
        <f t="shared" si="172"/>
        <v>0.27409671392212809</v>
      </c>
      <c r="T1717" s="6">
        <f t="shared" si="172"/>
        <v>0.30522441644956222</v>
      </c>
      <c r="U1717">
        <f t="shared" si="173"/>
        <v>0.88877881480058796</v>
      </c>
      <c r="V1717">
        <f t="shared" si="173"/>
        <v>1.0317135714805397</v>
      </c>
      <c r="W1717">
        <f t="shared" si="173"/>
        <v>1.0477914838705262</v>
      </c>
      <c r="X1717" t="s">
        <v>387</v>
      </c>
      <c r="Y1717" t="s">
        <v>385</v>
      </c>
      <c r="Z1717" t="s">
        <v>279</v>
      </c>
      <c r="AA1717" s="67" t="s">
        <v>90</v>
      </c>
      <c r="AB1717" s="67" t="s">
        <v>75</v>
      </c>
      <c r="AC1717" t="s">
        <v>643</v>
      </c>
      <c r="AD1717" s="67" t="s">
        <v>78</v>
      </c>
      <c r="AE1717" s="72" t="str">
        <f>VLOOKUP(AD1717,cs_lookup!$A$2:$B$54,2,FALSE)</f>
        <v>1</v>
      </c>
    </row>
    <row r="1718" spans="1:31" x14ac:dyDescent="0.25">
      <c r="A1718" s="18">
        <v>0.43375435849671767</v>
      </c>
      <c r="B1718" s="18">
        <v>0.29140506868216748</v>
      </c>
      <c r="C1718" s="18">
        <v>0.26004164402761287</v>
      </c>
      <c r="D1718" s="3">
        <f t="shared" si="171"/>
        <v>2.3054523381983891</v>
      </c>
      <c r="E1718" s="4">
        <f t="shared" si="171"/>
        <v>3.4316493001385977</v>
      </c>
      <c r="F1718" s="4">
        <f t="shared" si="171"/>
        <v>3.845537908896675</v>
      </c>
      <c r="G1718" s="75">
        <v>3.2519793234312644E-2</v>
      </c>
      <c r="H1718" s="5">
        <f t="shared" si="174"/>
        <v>1.0325197932343126</v>
      </c>
      <c r="I1718" s="5">
        <f t="shared" si="175"/>
        <v>2.232840816520024</v>
      </c>
      <c r="J1718" s="5">
        <f t="shared" si="176"/>
        <v>3.3235675699631297</v>
      </c>
      <c r="K1718" s="5">
        <f t="shared" si="177"/>
        <v>3.7244205235530981</v>
      </c>
      <c r="L1718">
        <v>2.61</v>
      </c>
      <c r="M1718">
        <v>3.06</v>
      </c>
      <c r="N1718">
        <v>3.1</v>
      </c>
      <c r="O1718" s="5">
        <f t="shared" si="178"/>
        <v>2.6948766603415559</v>
      </c>
      <c r="P1718" s="5">
        <f t="shared" si="179"/>
        <v>3.1595105672969965</v>
      </c>
      <c r="Q1718" s="5">
        <f t="shared" si="180"/>
        <v>3.2008113590263694</v>
      </c>
      <c r="R1718" s="6">
        <f t="shared" si="172"/>
        <v>0.37107449654978175</v>
      </c>
      <c r="S1718" s="6">
        <f t="shared" si="172"/>
        <v>0.31650471764540206</v>
      </c>
      <c r="T1718" s="6">
        <f t="shared" si="172"/>
        <v>0.31242078580481619</v>
      </c>
      <c r="U1718">
        <f t="shared" si="173"/>
        <v>1.1689144970342285</v>
      </c>
      <c r="V1718">
        <f t="shared" si="173"/>
        <v>0.92069739386521532</v>
      </c>
      <c r="W1718">
        <f t="shared" si="173"/>
        <v>0.83234424802347495</v>
      </c>
      <c r="X1718" t="s">
        <v>482</v>
      </c>
      <c r="Y1718" t="s">
        <v>386</v>
      </c>
      <c r="Z1718" t="s">
        <v>279</v>
      </c>
      <c r="AA1718" s="67" t="s">
        <v>90</v>
      </c>
      <c r="AB1718" s="67" t="s">
        <v>75</v>
      </c>
      <c r="AC1718" t="s">
        <v>643</v>
      </c>
      <c r="AD1718" s="67" t="s">
        <v>73</v>
      </c>
      <c r="AE1718" s="72" t="str">
        <f>VLOOKUP(AD1718,cs_lookup!$A$2:$B$54,2,FALSE)</f>
        <v>X</v>
      </c>
    </row>
    <row r="1719" spans="1:31" x14ac:dyDescent="0.25">
      <c r="A1719" s="18">
        <v>0.33953155128662099</v>
      </c>
      <c r="B1719" s="18">
        <v>0.25006055933027937</v>
      </c>
      <c r="C1719" s="18">
        <v>0.37691761584346206</v>
      </c>
      <c r="D1719" s="3">
        <f t="shared" si="171"/>
        <v>2.9452343860551387</v>
      </c>
      <c r="E1719" s="4">
        <f t="shared" si="171"/>
        <v>3.9990312853743659</v>
      </c>
      <c r="F1719" s="4">
        <f t="shared" si="171"/>
        <v>2.6530996641327338</v>
      </c>
      <c r="G1719" s="75">
        <v>3.1479496052455147E-2</v>
      </c>
      <c r="H1719" s="5">
        <f t="shared" si="174"/>
        <v>1.0314794960524551</v>
      </c>
      <c r="I1719" s="5">
        <f t="shared" si="175"/>
        <v>2.8553494250993436</v>
      </c>
      <c r="J1719" s="5">
        <f t="shared" si="176"/>
        <v>3.8769857284404985</v>
      </c>
      <c r="K1719" s="5">
        <f t="shared" si="177"/>
        <v>2.5721302985530334</v>
      </c>
      <c r="L1719">
        <v>1.71</v>
      </c>
      <c r="M1719">
        <v>3.65</v>
      </c>
      <c r="N1719">
        <v>5.79</v>
      </c>
      <c r="O1719" s="5">
        <f t="shared" si="178"/>
        <v>1.7638299382496982</v>
      </c>
      <c r="P1719" s="5">
        <f t="shared" si="179"/>
        <v>3.7649001605914614</v>
      </c>
      <c r="Q1719" s="5">
        <f t="shared" si="180"/>
        <v>5.9722662821437149</v>
      </c>
      <c r="R1719" s="6">
        <f t="shared" si="172"/>
        <v>0.56694808173645705</v>
      </c>
      <c r="S1719" s="6">
        <f t="shared" si="172"/>
        <v>0.26561129308749082</v>
      </c>
      <c r="T1719" s="6">
        <f t="shared" si="172"/>
        <v>0.1674406251760521</v>
      </c>
      <c r="U1719">
        <f t="shared" si="173"/>
        <v>0.59887591513970495</v>
      </c>
      <c r="V1719">
        <f t="shared" si="173"/>
        <v>0.94145303998015939</v>
      </c>
      <c r="W1719">
        <f t="shared" si="173"/>
        <v>2.2510523682479064</v>
      </c>
      <c r="X1719" t="s">
        <v>338</v>
      </c>
      <c r="Y1719" t="s">
        <v>517</v>
      </c>
      <c r="Z1719" t="s">
        <v>274</v>
      </c>
      <c r="AA1719" s="67" t="s">
        <v>85</v>
      </c>
      <c r="AB1719" s="67" t="s">
        <v>79</v>
      </c>
      <c r="AC1719" t="s">
        <v>643</v>
      </c>
      <c r="AD1719" s="67" t="s">
        <v>86</v>
      </c>
      <c r="AE1719" s="72" t="str">
        <f>VLOOKUP(AD1719,cs_lookup!$A$2:$B$54,2,FALSE)</f>
        <v>1</v>
      </c>
    </row>
    <row r="1720" spans="1:31" x14ac:dyDescent="0.25">
      <c r="A1720" s="18">
        <v>0.23581334429638384</v>
      </c>
      <c r="B1720" s="18">
        <v>0.28841580270030615</v>
      </c>
      <c r="C1720" s="18">
        <v>0.43200176120232781</v>
      </c>
      <c r="D1720" s="3">
        <f t="shared" si="171"/>
        <v>4.2406421188070773</v>
      </c>
      <c r="E1720" s="4">
        <f t="shared" si="171"/>
        <v>3.4672163960415978</v>
      </c>
      <c r="F1720" s="4">
        <f t="shared" si="171"/>
        <v>2.3148053776837512</v>
      </c>
      <c r="G1720" s="75">
        <v>2.7603735121825235E-2</v>
      </c>
      <c r="H1720" s="5">
        <f t="shared" si="174"/>
        <v>1.0276037351218252</v>
      </c>
      <c r="I1720" s="5">
        <f t="shared" si="175"/>
        <v>4.1267289849859656</v>
      </c>
      <c r="J1720" s="5">
        <f t="shared" si="176"/>
        <v>3.3740792073226067</v>
      </c>
      <c r="K1720" s="5">
        <f t="shared" si="177"/>
        <v>2.2526245269138934</v>
      </c>
      <c r="L1720">
        <v>2.73</v>
      </c>
      <c r="M1720">
        <v>2.98</v>
      </c>
      <c r="N1720">
        <v>3.07</v>
      </c>
      <c r="O1720" s="5">
        <f t="shared" si="178"/>
        <v>2.8053581968825827</v>
      </c>
      <c r="P1720" s="5">
        <f t="shared" si="179"/>
        <v>3.0622591306630391</v>
      </c>
      <c r="Q1720" s="5">
        <f t="shared" si="180"/>
        <v>3.1547434668240033</v>
      </c>
      <c r="R1720" s="6">
        <f t="shared" si="172"/>
        <v>0.35646071903090193</v>
      </c>
      <c r="S1720" s="6">
        <f t="shared" si="172"/>
        <v>0.32655629629341015</v>
      </c>
      <c r="T1720" s="6">
        <f t="shared" si="172"/>
        <v>0.31698298467568803</v>
      </c>
      <c r="U1720">
        <f t="shared" si="173"/>
        <v>0.66154089835615515</v>
      </c>
      <c r="V1720">
        <f t="shared" si="173"/>
        <v>0.88320392524652203</v>
      </c>
      <c r="W1720">
        <f t="shared" si="173"/>
        <v>1.3628547338095065</v>
      </c>
      <c r="X1720" t="s">
        <v>340</v>
      </c>
      <c r="Y1720" t="s">
        <v>487</v>
      </c>
      <c r="Z1720" t="s">
        <v>274</v>
      </c>
      <c r="AA1720" s="67" t="s">
        <v>90</v>
      </c>
      <c r="AB1720" s="67" t="s">
        <v>75</v>
      </c>
      <c r="AC1720" t="s">
        <v>643</v>
      </c>
      <c r="AD1720" s="67" t="s">
        <v>77</v>
      </c>
      <c r="AE1720" s="72" t="str">
        <f>VLOOKUP(AD1720,cs_lookup!$A$2:$B$54,2,FALSE)</f>
        <v>2</v>
      </c>
    </row>
    <row r="1721" spans="1:31" x14ac:dyDescent="0.25">
      <c r="A1721" s="18">
        <v>0.53880263461783784</v>
      </c>
      <c r="B1721" s="18">
        <v>0.27420604269964849</v>
      </c>
      <c r="C1721" s="18">
        <v>0.1801686185191986</v>
      </c>
      <c r="D1721" s="3">
        <f t="shared" si="171"/>
        <v>1.8559671682178771</v>
      </c>
      <c r="E1721" s="4">
        <f t="shared" si="171"/>
        <v>3.646892643774994</v>
      </c>
      <c r="F1721" s="4">
        <f t="shared" si="171"/>
        <v>5.550356150915599</v>
      </c>
      <c r="G1721" s="75">
        <v>2.7729219293707086E-2</v>
      </c>
      <c r="H1721" s="5">
        <f t="shared" si="174"/>
        <v>1.0277292192937071</v>
      </c>
      <c r="I1721" s="5">
        <f t="shared" si="175"/>
        <v>1.8058912147047501</v>
      </c>
      <c r="J1721" s="5">
        <f t="shared" si="176"/>
        <v>3.5484956302801933</v>
      </c>
      <c r="K1721" s="5">
        <f t="shared" si="177"/>
        <v>5.4006016825424172</v>
      </c>
      <c r="L1721">
        <v>3.09</v>
      </c>
      <c r="M1721">
        <v>3.19</v>
      </c>
      <c r="N1721">
        <v>2.56</v>
      </c>
      <c r="O1721" s="5">
        <f t="shared" si="178"/>
        <v>3.1756832876175549</v>
      </c>
      <c r="P1721" s="5">
        <f t="shared" si="179"/>
        <v>3.2784562095469254</v>
      </c>
      <c r="Q1721" s="5">
        <f t="shared" si="180"/>
        <v>2.6309868013918902</v>
      </c>
      <c r="R1721" s="6">
        <f t="shared" si="172"/>
        <v>0.31489286223822871</v>
      </c>
      <c r="S1721" s="6">
        <f t="shared" si="172"/>
        <v>0.30502161263828426</v>
      </c>
      <c r="T1721" s="6">
        <f t="shared" si="172"/>
        <v>0.38008552512348698</v>
      </c>
      <c r="U1721">
        <f t="shared" si="173"/>
        <v>1.7110665220801753</v>
      </c>
      <c r="V1721">
        <f t="shared" si="173"/>
        <v>0.89897250338395196</v>
      </c>
      <c r="W1721">
        <f t="shared" si="173"/>
        <v>0.47402125734902195</v>
      </c>
      <c r="X1721" t="s">
        <v>529</v>
      </c>
      <c r="Y1721" t="s">
        <v>339</v>
      </c>
      <c r="Z1721" t="s">
        <v>274</v>
      </c>
      <c r="AA1721" s="67" t="s">
        <v>90</v>
      </c>
      <c r="AB1721" s="67" t="s">
        <v>75</v>
      </c>
      <c r="AC1721" t="s">
        <v>643</v>
      </c>
      <c r="AD1721" s="67" t="s">
        <v>96</v>
      </c>
      <c r="AE1721" s="72" t="str">
        <f>VLOOKUP(AD1721,cs_lookup!$A$2:$B$54,2,FALSE)</f>
        <v>2</v>
      </c>
    </row>
    <row r="1722" spans="1:31" x14ac:dyDescent="0.25">
      <c r="A1722" s="18">
        <v>0.57567652177797246</v>
      </c>
      <c r="B1722" s="18">
        <v>0.23737625113505592</v>
      </c>
      <c r="C1722" s="18">
        <v>0.17902646722290114</v>
      </c>
      <c r="D1722" s="3">
        <f t="shared" si="171"/>
        <v>1.7370866487858629</v>
      </c>
      <c r="E1722" s="4">
        <f t="shared" si="171"/>
        <v>4.2127213451991325</v>
      </c>
      <c r="F1722" s="4">
        <f t="shared" si="171"/>
        <v>5.5857662585439192</v>
      </c>
      <c r="G1722" s="75">
        <v>3.0440550458316729E-2</v>
      </c>
      <c r="H1722" s="5">
        <f t="shared" si="174"/>
        <v>1.0304405504583167</v>
      </c>
      <c r="I1722" s="5">
        <f t="shared" si="175"/>
        <v>1.6857708559831481</v>
      </c>
      <c r="J1722" s="5">
        <f t="shared" si="176"/>
        <v>4.0882720922865552</v>
      </c>
      <c r="K1722" s="5">
        <f t="shared" si="177"/>
        <v>5.4207554778968046</v>
      </c>
      <c r="L1722">
        <v>1.93</v>
      </c>
      <c r="M1722">
        <v>3.84</v>
      </c>
      <c r="N1722">
        <v>3.97</v>
      </c>
      <c r="O1722" s="5">
        <f t="shared" si="178"/>
        <v>1.9887502623845512</v>
      </c>
      <c r="P1722" s="5">
        <f t="shared" si="179"/>
        <v>3.9568917137599362</v>
      </c>
      <c r="Q1722" s="5">
        <f t="shared" si="180"/>
        <v>4.0908489853195178</v>
      </c>
      <c r="R1722" s="6">
        <f t="shared" si="172"/>
        <v>0.50282834346479488</v>
      </c>
      <c r="S1722" s="6">
        <f t="shared" si="172"/>
        <v>0.25272362054350367</v>
      </c>
      <c r="T1722" s="6">
        <f t="shared" si="172"/>
        <v>0.24444803599170126</v>
      </c>
      <c r="U1722">
        <f t="shared" si="173"/>
        <v>1.1448768337345685</v>
      </c>
      <c r="V1722">
        <f t="shared" si="173"/>
        <v>0.9392721211597006</v>
      </c>
      <c r="W1722">
        <f t="shared" si="173"/>
        <v>0.73237024178414301</v>
      </c>
      <c r="X1722" t="s">
        <v>549</v>
      </c>
      <c r="Y1722" t="s">
        <v>543</v>
      </c>
      <c r="Z1722" t="s">
        <v>271</v>
      </c>
      <c r="AA1722" s="67" t="s">
        <v>84</v>
      </c>
      <c r="AB1722" s="67" t="s">
        <v>86</v>
      </c>
      <c r="AC1722" t="s">
        <v>643</v>
      </c>
      <c r="AD1722" s="67" t="s">
        <v>75</v>
      </c>
      <c r="AE1722" s="72" t="str">
        <f>VLOOKUP(AD1722,cs_lookup!$A$2:$B$54,2,FALSE)</f>
        <v>X</v>
      </c>
    </row>
    <row r="1723" spans="1:31" x14ac:dyDescent="0.25">
      <c r="A1723" s="18">
        <v>0.56531813282251997</v>
      </c>
      <c r="B1723" s="18">
        <v>0.19468825295908165</v>
      </c>
      <c r="C1723" s="18">
        <v>0.22197375455393936</v>
      </c>
      <c r="D1723" s="3">
        <f t="shared" si="171"/>
        <v>1.7689154865901802</v>
      </c>
      <c r="E1723" s="4">
        <f t="shared" si="171"/>
        <v>5.1364167318825018</v>
      </c>
      <c r="F1723" s="4">
        <f t="shared" si="171"/>
        <v>4.505037102289501</v>
      </c>
      <c r="G1723" s="75">
        <v>2.9588690879013502E-2</v>
      </c>
      <c r="H1723" s="5">
        <f t="shared" si="174"/>
        <v>1.0295886908790135</v>
      </c>
      <c r="I1723" s="5">
        <f t="shared" si="175"/>
        <v>1.7180797557906011</v>
      </c>
      <c r="J1723" s="5">
        <f t="shared" si="176"/>
        <v>4.9888045365934186</v>
      </c>
      <c r="K1723" s="5">
        <f t="shared" si="177"/>
        <v>4.3755697223551628</v>
      </c>
      <c r="L1723">
        <v>1.56</v>
      </c>
      <c r="M1723">
        <v>4.4000000000000004</v>
      </c>
      <c r="N1723">
        <v>6.2</v>
      </c>
      <c r="O1723" s="5">
        <f t="shared" si="178"/>
        <v>1.606158357771261</v>
      </c>
      <c r="P1723" s="5">
        <f t="shared" si="179"/>
        <v>4.5301902398676601</v>
      </c>
      <c r="Q1723" s="5">
        <f t="shared" si="180"/>
        <v>6.3834498834498836</v>
      </c>
      <c r="R1723" s="6">
        <f t="shared" si="172"/>
        <v>0.62260361511776519</v>
      </c>
      <c r="S1723" s="6">
        <f t="shared" si="172"/>
        <v>0.22074128172357124</v>
      </c>
      <c r="T1723" s="6">
        <f t="shared" si="172"/>
        <v>0.15665510315866349</v>
      </c>
      <c r="U1723">
        <f t="shared" si="173"/>
        <v>0.90799044383253424</v>
      </c>
      <c r="V1723">
        <f t="shared" si="173"/>
        <v>0.88197482337211774</v>
      </c>
      <c r="W1723">
        <f t="shared" si="173"/>
        <v>1.4169583376362775</v>
      </c>
      <c r="X1723" t="s">
        <v>569</v>
      </c>
      <c r="Y1723" t="s">
        <v>547</v>
      </c>
      <c r="Z1723" t="s">
        <v>271</v>
      </c>
      <c r="AA1723" s="67" t="s">
        <v>84</v>
      </c>
      <c r="AB1723" s="67" t="s">
        <v>92</v>
      </c>
      <c r="AC1723" t="s">
        <v>643</v>
      </c>
      <c r="AD1723" s="67" t="s">
        <v>102</v>
      </c>
      <c r="AE1723" s="72" t="str">
        <f>VLOOKUP(AD1723,cs_lookup!$A$2:$B$54,2,FALSE)</f>
        <v>2</v>
      </c>
    </row>
    <row r="1724" spans="1:31" x14ac:dyDescent="0.25">
      <c r="A1724" s="18">
        <v>9.9758422658562704E-2</v>
      </c>
      <c r="B1724" s="18">
        <v>0.12994190693875141</v>
      </c>
      <c r="C1724" s="18">
        <v>0.6565743301235879</v>
      </c>
      <c r="D1724" s="3">
        <f t="shared" si="171"/>
        <v>10.024216235080633</v>
      </c>
      <c r="E1724" s="4">
        <f t="shared" si="171"/>
        <v>7.6957466883363015</v>
      </c>
      <c r="F1724" s="4">
        <f t="shared" si="171"/>
        <v>1.523056802741235</v>
      </c>
      <c r="G1724" s="75">
        <v>3.8724700247812827E-2</v>
      </c>
      <c r="H1724" s="5">
        <f t="shared" si="174"/>
        <v>1.0387247002478128</v>
      </c>
      <c r="I1724" s="5">
        <f t="shared" si="175"/>
        <v>9.6505033842837413</v>
      </c>
      <c r="J1724" s="5">
        <f t="shared" si="176"/>
        <v>7.4088415212426311</v>
      </c>
      <c r="K1724" s="5">
        <f t="shared" si="177"/>
        <v>1.4662757151898602</v>
      </c>
      <c r="L1724">
        <v>3.56</v>
      </c>
      <c r="M1724">
        <v>3.32</v>
      </c>
      <c r="N1724">
        <v>2.19</v>
      </c>
      <c r="O1724" s="5">
        <f t="shared" si="178"/>
        <v>3.6978599328822139</v>
      </c>
      <c r="P1724" s="5">
        <f t="shared" si="179"/>
        <v>3.4485660048227382</v>
      </c>
      <c r="Q1724" s="5">
        <f t="shared" si="180"/>
        <v>2.27480709354271</v>
      </c>
      <c r="R1724" s="6">
        <f t="shared" si="172"/>
        <v>0.27042668412282789</v>
      </c>
      <c r="S1724" s="6">
        <f t="shared" si="172"/>
        <v>0.28997560104736969</v>
      </c>
      <c r="T1724" s="6">
        <f t="shared" si="172"/>
        <v>0.43959771482980248</v>
      </c>
      <c r="U1724">
        <f t="shared" si="173"/>
        <v>0.36889267411662824</v>
      </c>
      <c r="V1724">
        <f t="shared" si="173"/>
        <v>0.448113242870818</v>
      </c>
      <c r="W1724">
        <f t="shared" si="173"/>
        <v>1.4935799436031909</v>
      </c>
      <c r="X1724" t="s">
        <v>291</v>
      </c>
      <c r="Y1724" t="s">
        <v>421</v>
      </c>
      <c r="Z1724" t="s">
        <v>270</v>
      </c>
      <c r="AA1724" s="67" t="s">
        <v>85</v>
      </c>
      <c r="AB1724" s="67" t="s">
        <v>102</v>
      </c>
      <c r="AC1724" t="s">
        <v>643</v>
      </c>
      <c r="AD1724" s="67" t="s">
        <v>181</v>
      </c>
      <c r="AE1724" s="72" t="str">
        <f>VLOOKUP(AD1724,cs_lookup!$A$2:$B$54,2,FALSE)</f>
        <v>1</v>
      </c>
    </row>
    <row r="1725" spans="1:31" x14ac:dyDescent="0.25">
      <c r="A1725" s="18">
        <v>5.2059966674843847E-2</v>
      </c>
      <c r="B1725" s="18">
        <v>0.26048502706197901</v>
      </c>
      <c r="C1725" s="18">
        <v>0.59384710398782414</v>
      </c>
      <c r="D1725" s="3">
        <f t="shared" si="171"/>
        <v>19.208617751252135</v>
      </c>
      <c r="E1725" s="4">
        <f t="shared" si="171"/>
        <v>3.8389922494933386</v>
      </c>
      <c r="F1725" s="4">
        <f t="shared" si="171"/>
        <v>1.683935129572516</v>
      </c>
      <c r="G1725" s="75">
        <v>4.1772954786757133E-2</v>
      </c>
      <c r="H1725" s="5">
        <f t="shared" si="174"/>
        <v>1.0417729547867571</v>
      </c>
      <c r="I1725" s="5">
        <f t="shared" si="175"/>
        <v>18.438391650495468</v>
      </c>
      <c r="J1725" s="5">
        <f t="shared" si="176"/>
        <v>3.685056548889917</v>
      </c>
      <c r="K1725" s="5">
        <f t="shared" si="177"/>
        <v>1.6164127911318302</v>
      </c>
      <c r="L1725">
        <v>4.4000000000000004</v>
      </c>
      <c r="M1725">
        <v>3.47</v>
      </c>
      <c r="N1725">
        <v>1.9</v>
      </c>
      <c r="O1725" s="5">
        <f t="shared" si="178"/>
        <v>4.5838010010617314</v>
      </c>
      <c r="P1725" s="5">
        <f t="shared" si="179"/>
        <v>3.6149521531100475</v>
      </c>
      <c r="Q1725" s="5">
        <f t="shared" si="180"/>
        <v>1.9793686140948386</v>
      </c>
      <c r="R1725" s="6">
        <f t="shared" si="172"/>
        <v>0.21815955792329841</v>
      </c>
      <c r="S1725" s="6">
        <f t="shared" si="172"/>
        <v>0.27662883425432649</v>
      </c>
      <c r="T1725" s="6">
        <f t="shared" si="172"/>
        <v>0.50521160782237529</v>
      </c>
      <c r="U1725">
        <f t="shared" si="173"/>
        <v>0.23863252735938958</v>
      </c>
      <c r="V1725">
        <f t="shared" si="173"/>
        <v>0.94164090943062995</v>
      </c>
      <c r="W1725">
        <f t="shared" si="173"/>
        <v>1.1754423192046128</v>
      </c>
      <c r="X1725" t="s">
        <v>422</v>
      </c>
      <c r="Y1725" t="s">
        <v>347</v>
      </c>
      <c r="Z1725" t="s">
        <v>270</v>
      </c>
      <c r="AA1725" s="67" t="s">
        <v>85</v>
      </c>
      <c r="AB1725" s="67" t="s">
        <v>76</v>
      </c>
      <c r="AC1725" t="s">
        <v>643</v>
      </c>
      <c r="AD1725" s="67" t="s">
        <v>77</v>
      </c>
      <c r="AE1725" s="72" t="str">
        <f>VLOOKUP(AD1725,cs_lookup!$A$2:$B$54,2,FALSE)</f>
        <v>2</v>
      </c>
    </row>
    <row r="1726" spans="1:31" x14ac:dyDescent="0.25">
      <c r="A1726" s="18">
        <v>0.51145524839817069</v>
      </c>
      <c r="B1726" s="18">
        <v>0.2531950732676938</v>
      </c>
      <c r="C1726" s="18">
        <v>0.22340674805296384</v>
      </c>
      <c r="D1726" s="3">
        <f t="shared" si="171"/>
        <v>1.9552052757927603</v>
      </c>
      <c r="E1726" s="4">
        <f t="shared" si="171"/>
        <v>3.9495239267263975</v>
      </c>
      <c r="F1726" s="4">
        <f t="shared" si="171"/>
        <v>4.4761405316321348</v>
      </c>
      <c r="G1726" s="75">
        <v>4.1323567270456163E-2</v>
      </c>
      <c r="H1726" s="5">
        <f t="shared" si="174"/>
        <v>1.0413235672704562</v>
      </c>
      <c r="I1726" s="5">
        <f t="shared" si="175"/>
        <v>1.8776155051573393</v>
      </c>
      <c r="J1726" s="5">
        <f t="shared" si="176"/>
        <v>3.7927922221898713</v>
      </c>
      <c r="K1726" s="5">
        <f t="shared" si="177"/>
        <v>4.2985107341468396</v>
      </c>
      <c r="L1726">
        <v>1.99</v>
      </c>
      <c r="M1726">
        <v>3.47</v>
      </c>
      <c r="N1726">
        <v>3.99</v>
      </c>
      <c r="O1726" s="5">
        <f t="shared" si="178"/>
        <v>2.0722338988682076</v>
      </c>
      <c r="P1726" s="5">
        <f t="shared" si="179"/>
        <v>3.6133927784284832</v>
      </c>
      <c r="Q1726" s="5">
        <f t="shared" si="180"/>
        <v>4.1548810334091204</v>
      </c>
      <c r="R1726" s="6">
        <f t="shared" si="172"/>
        <v>0.48257100732990144</v>
      </c>
      <c r="S1726" s="6">
        <f t="shared" si="172"/>
        <v>0.27674821457824311</v>
      </c>
      <c r="T1726" s="6">
        <f t="shared" si="172"/>
        <v>0.24068077809185556</v>
      </c>
      <c r="U1726">
        <f t="shared" si="173"/>
        <v>1.0598549034847489</v>
      </c>
      <c r="V1726">
        <f t="shared" si="173"/>
        <v>0.9148932492791555</v>
      </c>
      <c r="W1726">
        <f t="shared" si="173"/>
        <v>0.92822846022086947</v>
      </c>
      <c r="X1726" t="s">
        <v>424</v>
      </c>
      <c r="Y1726" t="s">
        <v>491</v>
      </c>
      <c r="Z1726" t="s">
        <v>270</v>
      </c>
      <c r="AA1726" s="67" t="s">
        <v>84</v>
      </c>
      <c r="AB1726" s="67" t="s">
        <v>86</v>
      </c>
      <c r="AC1726" t="s">
        <v>643</v>
      </c>
      <c r="AD1726" s="67" t="s">
        <v>73</v>
      </c>
      <c r="AE1726" s="72" t="str">
        <f>VLOOKUP(AD1726,cs_lookup!$A$2:$B$54,2,FALSE)</f>
        <v>X</v>
      </c>
    </row>
    <row r="1727" spans="1:31" x14ac:dyDescent="0.25">
      <c r="A1727" s="18">
        <v>0.24031363016760171</v>
      </c>
      <c r="B1727" s="18">
        <v>0.45044549750192542</v>
      </c>
      <c r="C1727" s="18">
        <v>0.29790400307898851</v>
      </c>
      <c r="D1727" s="3">
        <f t="shared" si="171"/>
        <v>4.1612288046357211</v>
      </c>
      <c r="E1727" s="4">
        <f t="shared" si="171"/>
        <v>2.2200244103799163</v>
      </c>
      <c r="F1727" s="4">
        <f t="shared" si="171"/>
        <v>3.3567860440426927</v>
      </c>
      <c r="G1727" s="75">
        <v>3.8420454400733606E-2</v>
      </c>
      <c r="H1727" s="5">
        <f t="shared" si="174"/>
        <v>1.0384204544007336</v>
      </c>
      <c r="I1727" s="5">
        <f t="shared" si="175"/>
        <v>4.0072677565246364</v>
      </c>
      <c r="J1727" s="5">
        <f t="shared" si="176"/>
        <v>2.1378858640270906</v>
      </c>
      <c r="K1727" s="5">
        <f t="shared" si="177"/>
        <v>3.2325885240577952</v>
      </c>
      <c r="L1727">
        <v>2.33</v>
      </c>
      <c r="M1727">
        <v>3.2</v>
      </c>
      <c r="N1727">
        <v>3.37</v>
      </c>
      <c r="O1727" s="5">
        <f t="shared" si="178"/>
        <v>2.4195196587537096</v>
      </c>
      <c r="P1727" s="5">
        <f t="shared" si="179"/>
        <v>3.3229454540823475</v>
      </c>
      <c r="Q1727" s="5">
        <f t="shared" si="180"/>
        <v>3.4994769313304723</v>
      </c>
      <c r="R1727" s="6">
        <f t="shared" si="172"/>
        <v>0.41330517666266797</v>
      </c>
      <c r="S1727" s="6">
        <f t="shared" si="172"/>
        <v>0.30093783175750516</v>
      </c>
      <c r="T1727" s="6">
        <f t="shared" si="172"/>
        <v>0.28575699157982681</v>
      </c>
      <c r="U1727">
        <f t="shared" si="173"/>
        <v>0.58144355245698076</v>
      </c>
      <c r="V1727">
        <f t="shared" si="173"/>
        <v>1.4968058182358845</v>
      </c>
      <c r="W1727">
        <f t="shared" si="173"/>
        <v>1.0425081865259225</v>
      </c>
      <c r="X1727" t="s">
        <v>346</v>
      </c>
      <c r="Y1727" t="s">
        <v>419</v>
      </c>
      <c r="Z1727" t="s">
        <v>270</v>
      </c>
      <c r="AA1727" s="67" t="s">
        <v>85</v>
      </c>
      <c r="AB1727" s="67" t="s">
        <v>76</v>
      </c>
      <c r="AC1727" t="s">
        <v>643</v>
      </c>
      <c r="AD1727" s="67" t="s">
        <v>93</v>
      </c>
      <c r="AE1727" s="72" t="str">
        <f>VLOOKUP(AD1727,cs_lookup!$A$2:$B$54,2,FALSE)</f>
        <v>X</v>
      </c>
    </row>
    <row r="1728" spans="1:31" x14ac:dyDescent="0.25">
      <c r="A1728" s="18">
        <v>0.86249931765134435</v>
      </c>
      <c r="B1728" s="18">
        <v>8.5976185368017252E-2</v>
      </c>
      <c r="C1728" s="18">
        <v>1.977616848571051E-2</v>
      </c>
      <c r="D1728" s="3">
        <f t="shared" si="171"/>
        <v>1.159421207106669</v>
      </c>
      <c r="E1728" s="4">
        <f t="shared" si="171"/>
        <v>11.631127802653076</v>
      </c>
      <c r="F1728" s="4">
        <f t="shared" si="171"/>
        <v>50.56591223535343</v>
      </c>
      <c r="G1728" s="75">
        <v>5.3173744375094589E-2</v>
      </c>
      <c r="H1728" s="5">
        <f t="shared" si="174"/>
        <v>1.0531737443750946</v>
      </c>
      <c r="I1728" s="5">
        <f t="shared" si="175"/>
        <v>1.1008831290174412</v>
      </c>
      <c r="J1728" s="5">
        <f t="shared" si="176"/>
        <v>11.043883181454033</v>
      </c>
      <c r="K1728" s="5">
        <f t="shared" si="177"/>
        <v>48.012887242415012</v>
      </c>
      <c r="L1728">
        <v>1.31</v>
      </c>
      <c r="M1728">
        <v>5.26</v>
      </c>
      <c r="N1728">
        <v>10.029999999999999</v>
      </c>
      <c r="O1728" s="5">
        <f t="shared" si="178"/>
        <v>1.379657605131374</v>
      </c>
      <c r="P1728" s="5">
        <f t="shared" si="179"/>
        <v>5.5396938954129977</v>
      </c>
      <c r="Q1728" s="5">
        <f t="shared" si="180"/>
        <v>10.563332656082197</v>
      </c>
      <c r="R1728" s="6">
        <f t="shared" si="172"/>
        <v>0.7248175172453587</v>
      </c>
      <c r="S1728" s="6">
        <f t="shared" si="172"/>
        <v>0.18051538927593536</v>
      </c>
      <c r="T1728" s="6">
        <f t="shared" si="172"/>
        <v>9.4667093478705888E-2</v>
      </c>
      <c r="U1728">
        <f t="shared" si="173"/>
        <v>1.189953743018298</v>
      </c>
      <c r="V1728">
        <f t="shared" si="173"/>
        <v>0.47628174923410138</v>
      </c>
      <c r="W1728">
        <f t="shared" si="173"/>
        <v>0.20890224637728946</v>
      </c>
      <c r="X1728" t="s">
        <v>428</v>
      </c>
      <c r="Y1728" t="s">
        <v>297</v>
      </c>
      <c r="Z1728" t="s">
        <v>273</v>
      </c>
      <c r="AA1728" s="67" t="s">
        <v>84</v>
      </c>
      <c r="AB1728" s="67" t="s">
        <v>100</v>
      </c>
      <c r="AC1728" t="s">
        <v>643</v>
      </c>
      <c r="AD1728" s="67" t="s">
        <v>165</v>
      </c>
      <c r="AE1728" s="72" t="str">
        <f>VLOOKUP(AD1728,cs_lookup!$A$2:$B$54,2,FALSE)</f>
        <v>1</v>
      </c>
    </row>
    <row r="1729" spans="1:31" x14ac:dyDescent="0.25">
      <c r="A1729" s="18">
        <v>0.74296334500942685</v>
      </c>
      <c r="B1729" s="18">
        <v>0.15968255964212424</v>
      </c>
      <c r="C1729" s="18">
        <v>8.8761150257651841E-2</v>
      </c>
      <c r="D1729" s="3">
        <f t="shared" si="171"/>
        <v>1.3459614215386519</v>
      </c>
      <c r="E1729" s="4">
        <f t="shared" si="171"/>
        <v>6.2624246645417632</v>
      </c>
      <c r="F1729" s="4">
        <f t="shared" si="171"/>
        <v>11.2661901867793</v>
      </c>
      <c r="G1729" s="75">
        <v>5.2742834667029781E-2</v>
      </c>
      <c r="H1729" s="5">
        <f t="shared" si="174"/>
        <v>1.0527428346670298</v>
      </c>
      <c r="I1729" s="5">
        <f t="shared" si="175"/>
        <v>1.2785282190634562</v>
      </c>
      <c r="J1729" s="5">
        <f t="shared" si="176"/>
        <v>5.9486746984342993</v>
      </c>
      <c r="K1729" s="5">
        <f t="shared" si="177"/>
        <v>10.701749578131931</v>
      </c>
      <c r="L1729">
        <v>1.42</v>
      </c>
      <c r="M1729">
        <v>4.21</v>
      </c>
      <c r="N1729">
        <v>9.01</v>
      </c>
      <c r="O1729" s="5">
        <f t="shared" si="178"/>
        <v>1.4948948252271823</v>
      </c>
      <c r="P1729" s="5">
        <f t="shared" si="179"/>
        <v>4.4320473339481952</v>
      </c>
      <c r="Q1729" s="5">
        <f t="shared" si="180"/>
        <v>9.4852129403499372</v>
      </c>
      <c r="R1729" s="6">
        <f t="shared" si="172"/>
        <v>0.66894338191854263</v>
      </c>
      <c r="S1729" s="6">
        <f t="shared" si="172"/>
        <v>0.22562935922193125</v>
      </c>
      <c r="T1729" s="6">
        <f t="shared" si="172"/>
        <v>0.10542725885952615</v>
      </c>
      <c r="U1729">
        <f t="shared" si="173"/>
        <v>1.1106520597880696</v>
      </c>
      <c r="V1729">
        <f t="shared" si="173"/>
        <v>0.70772066273990053</v>
      </c>
      <c r="W1729">
        <f t="shared" si="173"/>
        <v>0.84191841102422449</v>
      </c>
      <c r="X1729" t="s">
        <v>353</v>
      </c>
      <c r="Y1729" t="s">
        <v>350</v>
      </c>
      <c r="Z1729" t="s">
        <v>273</v>
      </c>
      <c r="AA1729" s="67" t="s">
        <v>84</v>
      </c>
      <c r="AB1729" s="67" t="s">
        <v>89</v>
      </c>
      <c r="AC1729" t="s">
        <v>643</v>
      </c>
      <c r="AD1729" s="67" t="s">
        <v>78</v>
      </c>
      <c r="AE1729" s="72" t="str">
        <f>VLOOKUP(AD1729,cs_lookup!$A$2:$B$54,2,FALSE)</f>
        <v>1</v>
      </c>
    </row>
    <row r="1730" spans="1:31" x14ac:dyDescent="0.25">
      <c r="A1730" s="18">
        <v>0.2778118839894031</v>
      </c>
      <c r="B1730" s="18">
        <v>0.26395474935332752</v>
      </c>
      <c r="C1730" s="18">
        <v>0.4166864256542967</v>
      </c>
      <c r="D1730" s="3">
        <f t="shared" si="171"/>
        <v>3.5995580377625034</v>
      </c>
      <c r="E1730" s="4">
        <f t="shared" si="171"/>
        <v>3.7885281566250915</v>
      </c>
      <c r="F1730" s="4">
        <f t="shared" si="171"/>
        <v>2.3998861936281277</v>
      </c>
      <c r="G1730" s="75">
        <v>2.6746529543613784E-2</v>
      </c>
      <c r="H1730" s="5">
        <f t="shared" si="174"/>
        <v>1.0267465295436138</v>
      </c>
      <c r="I1730" s="5">
        <f t="shared" si="175"/>
        <v>3.5057903135669695</v>
      </c>
      <c r="J1730" s="5">
        <f t="shared" si="176"/>
        <v>3.6898378008729016</v>
      </c>
      <c r="K1730" s="5">
        <f t="shared" si="177"/>
        <v>2.3373696667812172</v>
      </c>
      <c r="L1730">
        <v>3.47</v>
      </c>
      <c r="M1730">
        <v>3.4</v>
      </c>
      <c r="N1730">
        <v>2.25</v>
      </c>
      <c r="O1730" s="5">
        <f t="shared" si="178"/>
        <v>3.5628104575163402</v>
      </c>
      <c r="P1730" s="5">
        <f t="shared" si="179"/>
        <v>3.4909382004482867</v>
      </c>
      <c r="Q1730" s="5">
        <f t="shared" si="180"/>
        <v>2.310179691473131</v>
      </c>
      <c r="R1730" s="6">
        <f t="shared" si="172"/>
        <v>0.28067729449102014</v>
      </c>
      <c r="S1730" s="6">
        <f t="shared" si="172"/>
        <v>0.28645594467171764</v>
      </c>
      <c r="T1730" s="6">
        <f t="shared" si="172"/>
        <v>0.43286676083726222</v>
      </c>
      <c r="U1730">
        <f t="shared" si="173"/>
        <v>0.98979108549976158</v>
      </c>
      <c r="V1730">
        <f t="shared" si="173"/>
        <v>0.92144971770728379</v>
      </c>
      <c r="W1730">
        <f t="shared" si="173"/>
        <v>0.96262051825908501</v>
      </c>
      <c r="X1730" t="s">
        <v>358</v>
      </c>
      <c r="Y1730" t="s">
        <v>433</v>
      </c>
      <c r="Z1730" t="s">
        <v>278</v>
      </c>
      <c r="AA1730" s="67" t="s">
        <v>90</v>
      </c>
      <c r="AB1730" s="67" t="s">
        <v>75</v>
      </c>
      <c r="AC1730" t="s">
        <v>643</v>
      </c>
      <c r="AD1730" s="67" t="s">
        <v>78</v>
      </c>
      <c r="AE1730" s="72" t="str">
        <f>VLOOKUP(AD1730,cs_lookup!$A$2:$B$54,2,FALSE)</f>
        <v>1</v>
      </c>
    </row>
    <row r="1731" spans="1:31" x14ac:dyDescent="0.25">
      <c r="A1731" s="18">
        <v>0.47394879488204156</v>
      </c>
      <c r="B1731" s="18">
        <v>0.21571508956912602</v>
      </c>
      <c r="C1731" s="18">
        <v>0.28969303855396694</v>
      </c>
      <c r="D1731" s="3">
        <f t="shared" si="171"/>
        <v>2.1099325724604583</v>
      </c>
      <c r="E1731" s="4">
        <f t="shared" si="171"/>
        <v>4.6357443143983188</v>
      </c>
      <c r="F1731" s="4">
        <f t="shared" si="171"/>
        <v>3.4519296873394145</v>
      </c>
      <c r="G1731" s="75">
        <v>3.1429163532678217E-2</v>
      </c>
      <c r="H1731" s="5">
        <f t="shared" si="174"/>
        <v>1.0314291635326782</v>
      </c>
      <c r="I1731" s="5">
        <f t="shared" si="175"/>
        <v>2.045639823905959</v>
      </c>
      <c r="J1731" s="5">
        <f t="shared" si="176"/>
        <v>4.4944863673630717</v>
      </c>
      <c r="K1731" s="5">
        <f t="shared" si="177"/>
        <v>3.346744313023343</v>
      </c>
      <c r="L1731">
        <v>1.72</v>
      </c>
      <c r="M1731">
        <v>3.92</v>
      </c>
      <c r="N1731">
        <v>5.13</v>
      </c>
      <c r="O1731" s="5">
        <f t="shared" si="178"/>
        <v>1.7740581612762065</v>
      </c>
      <c r="P1731" s="5">
        <f t="shared" si="179"/>
        <v>4.0432023210480983</v>
      </c>
      <c r="Q1731" s="5">
        <f t="shared" si="180"/>
        <v>5.2912316089226392</v>
      </c>
      <c r="R1731" s="6">
        <f t="shared" si="172"/>
        <v>0.56367937750170982</v>
      </c>
      <c r="S1731" s="6">
        <f t="shared" si="172"/>
        <v>0.24732870645483188</v>
      </c>
      <c r="T1731" s="6">
        <f t="shared" si="172"/>
        <v>0.18899191604345825</v>
      </c>
      <c r="U1731">
        <f t="shared" si="173"/>
        <v>0.84081272758750847</v>
      </c>
      <c r="V1731">
        <f t="shared" si="173"/>
        <v>0.87217975083098886</v>
      </c>
      <c r="W1731">
        <f t="shared" si="173"/>
        <v>1.5328329624815946</v>
      </c>
      <c r="X1731" t="s">
        <v>359</v>
      </c>
      <c r="Y1731" t="s">
        <v>299</v>
      </c>
      <c r="Z1731" t="s">
        <v>278</v>
      </c>
      <c r="AA1731" s="67" t="s">
        <v>90</v>
      </c>
      <c r="AB1731" s="67" t="s">
        <v>74</v>
      </c>
      <c r="AC1731" t="s">
        <v>643</v>
      </c>
      <c r="AD1731" s="67" t="s">
        <v>75</v>
      </c>
      <c r="AE1731" s="72" t="str">
        <f>VLOOKUP(AD1731,cs_lookup!$A$2:$B$54,2,FALSE)</f>
        <v>X</v>
      </c>
    </row>
    <row r="1732" spans="1:31" x14ac:dyDescent="0.25">
      <c r="A1732" s="18">
        <v>0.66480620683320191</v>
      </c>
      <c r="B1732" s="18">
        <v>0.21190349043972656</v>
      </c>
      <c r="C1732" s="18">
        <v>0.11932291912549797</v>
      </c>
      <c r="D1732" s="3">
        <f t="shared" si="171"/>
        <v>1.5041977492410767</v>
      </c>
      <c r="E1732" s="4">
        <f t="shared" si="171"/>
        <v>4.7191294391841936</v>
      </c>
      <c r="F1732" s="4">
        <f t="shared" si="171"/>
        <v>8.3806196439784486</v>
      </c>
      <c r="G1732" s="75">
        <v>3.0000837699948546E-2</v>
      </c>
      <c r="H1732" s="5">
        <f t="shared" si="174"/>
        <v>1.0300008376999485</v>
      </c>
      <c r="I1732" s="5">
        <f t="shared" si="175"/>
        <v>1.4603849765792787</v>
      </c>
      <c r="J1732" s="5">
        <f t="shared" si="176"/>
        <v>4.5816753408883457</v>
      </c>
      <c r="K1732" s="5">
        <f t="shared" si="177"/>
        <v>8.1365173087556482</v>
      </c>
      <c r="L1732">
        <v>1.61</v>
      </c>
      <c r="M1732">
        <v>4.33</v>
      </c>
      <c r="N1732">
        <v>5.62</v>
      </c>
      <c r="O1732" s="5">
        <f t="shared" si="178"/>
        <v>1.6583013486969174</v>
      </c>
      <c r="P1732" s="5">
        <f t="shared" si="179"/>
        <v>4.4599036272407773</v>
      </c>
      <c r="Q1732" s="5">
        <f t="shared" si="180"/>
        <v>5.7886047078737111</v>
      </c>
      <c r="R1732" s="6">
        <f t="shared" si="172"/>
        <v>0.60302670608438791</v>
      </c>
      <c r="S1732" s="6">
        <f t="shared" si="172"/>
        <v>0.2242200916387678</v>
      </c>
      <c r="T1732" s="6">
        <f t="shared" si="172"/>
        <v>0.17275320227684424</v>
      </c>
      <c r="U1732">
        <f t="shared" si="173"/>
        <v>1.1024490294135805</v>
      </c>
      <c r="V1732">
        <f t="shared" si="173"/>
        <v>0.94506914563711797</v>
      </c>
      <c r="W1732">
        <f t="shared" si="173"/>
        <v>0.69071321140709163</v>
      </c>
      <c r="X1732" t="s">
        <v>430</v>
      </c>
      <c r="Y1732" t="s">
        <v>431</v>
      </c>
      <c r="Z1732" t="s">
        <v>278</v>
      </c>
      <c r="AA1732" s="67" t="s">
        <v>84</v>
      </c>
      <c r="AB1732" s="67" t="s">
        <v>86</v>
      </c>
      <c r="AC1732" t="s">
        <v>643</v>
      </c>
      <c r="AD1732" s="67" t="s">
        <v>76</v>
      </c>
      <c r="AE1732" s="72" t="str">
        <f>VLOOKUP(AD1732,cs_lookup!$A$2:$B$54,2,FALSE)</f>
        <v>2</v>
      </c>
    </row>
    <row r="1733" spans="1:31" x14ac:dyDescent="0.25">
      <c r="A1733" s="18">
        <v>0.10756966273125175</v>
      </c>
      <c r="B1733" s="18">
        <v>0.21341364996420922</v>
      </c>
      <c r="C1733" s="18">
        <v>0.58330067627613447</v>
      </c>
      <c r="D1733" s="3">
        <f t="shared" si="171"/>
        <v>9.2963013419347114</v>
      </c>
      <c r="E1733" s="4">
        <f t="shared" si="171"/>
        <v>4.6857358944364904</v>
      </c>
      <c r="F1733" s="4">
        <f t="shared" si="171"/>
        <v>1.7143816914187839</v>
      </c>
      <c r="G1733" s="75">
        <v>2.8090236275108094E-2</v>
      </c>
      <c r="H1733" s="5">
        <f t="shared" si="174"/>
        <v>1.0280902362751081</v>
      </c>
      <c r="I1733" s="5">
        <f t="shared" si="175"/>
        <v>9.0423009711835274</v>
      </c>
      <c r="J1733" s="5">
        <f t="shared" si="176"/>
        <v>4.5577087779896273</v>
      </c>
      <c r="K1733" s="5">
        <f t="shared" si="177"/>
        <v>1.6675400961205415</v>
      </c>
      <c r="L1733">
        <v>4.6900000000000004</v>
      </c>
      <c r="M1733">
        <v>3.37</v>
      </c>
      <c r="N1733">
        <v>1.93</v>
      </c>
      <c r="O1733" s="5">
        <f t="shared" si="178"/>
        <v>4.8217432081302576</v>
      </c>
      <c r="P1733" s="5">
        <f t="shared" si="179"/>
        <v>3.4646640962471142</v>
      </c>
      <c r="Q1733" s="5">
        <f t="shared" si="180"/>
        <v>1.9842141560109585</v>
      </c>
      <c r="R1733" s="6">
        <f t="shared" si="172"/>
        <v>0.20739387330163797</v>
      </c>
      <c r="S1733" s="6">
        <f t="shared" si="172"/>
        <v>0.28862826877883746</v>
      </c>
      <c r="T1733" s="6">
        <f t="shared" si="172"/>
        <v>0.50397785791952443</v>
      </c>
      <c r="U1733">
        <f t="shared" si="173"/>
        <v>0.51867329067527557</v>
      </c>
      <c r="V1733">
        <f t="shared" si="173"/>
        <v>0.73940661068004498</v>
      </c>
      <c r="W1733">
        <f t="shared" si="173"/>
        <v>1.1573934590778716</v>
      </c>
      <c r="X1733" t="s">
        <v>496</v>
      </c>
      <c r="Y1733" t="s">
        <v>356</v>
      </c>
      <c r="Z1733" t="s">
        <v>278</v>
      </c>
      <c r="AA1733" s="67" t="s">
        <v>85</v>
      </c>
      <c r="AB1733" s="67" t="s">
        <v>79</v>
      </c>
      <c r="AC1733" t="s">
        <v>643</v>
      </c>
      <c r="AD1733" s="67" t="s">
        <v>79</v>
      </c>
      <c r="AE1733" s="72" t="str">
        <f>VLOOKUP(AD1733,cs_lookup!$A$2:$B$54,2,FALSE)</f>
        <v>2</v>
      </c>
    </row>
    <row r="1734" spans="1:31" x14ac:dyDescent="0.25">
      <c r="A1734" s="18">
        <v>0.14529392134858474</v>
      </c>
      <c r="B1734" s="18">
        <v>0.22777713962299448</v>
      </c>
      <c r="C1734" s="18">
        <v>0.54744810801720256</v>
      </c>
      <c r="D1734" s="3">
        <f t="shared" si="171"/>
        <v>6.8826003918004979</v>
      </c>
      <c r="E1734" s="4">
        <f t="shared" si="171"/>
        <v>4.3902562024229068</v>
      </c>
      <c r="F1734" s="4">
        <f t="shared" si="171"/>
        <v>1.826657148605173</v>
      </c>
      <c r="G1734" s="75">
        <v>3.2588662961585912E-2</v>
      </c>
      <c r="H1734" s="5">
        <f t="shared" si="174"/>
        <v>1.0325886629615859</v>
      </c>
      <c r="I1734" s="5">
        <f t="shared" si="175"/>
        <v>6.6653844252564127</v>
      </c>
      <c r="J1734" s="5">
        <f t="shared" si="176"/>
        <v>4.2516990161708099</v>
      </c>
      <c r="K1734" s="5">
        <f t="shared" si="177"/>
        <v>1.7690075575361297</v>
      </c>
      <c r="L1734">
        <v>7.2</v>
      </c>
      <c r="M1734">
        <v>4.79</v>
      </c>
      <c r="N1734">
        <v>1.46</v>
      </c>
      <c r="O1734" s="5">
        <f t="shared" si="178"/>
        <v>7.4346383733234189</v>
      </c>
      <c r="P1734" s="5">
        <f t="shared" si="179"/>
        <v>4.9460996955859962</v>
      </c>
      <c r="Q1734" s="5">
        <f t="shared" si="180"/>
        <v>1.5075794479239153</v>
      </c>
      <c r="R1734" s="6">
        <f t="shared" si="172"/>
        <v>0.13450553339462318</v>
      </c>
      <c r="S1734" s="6">
        <f t="shared" si="172"/>
        <v>0.20217950739901605</v>
      </c>
      <c r="T1734" s="6">
        <f t="shared" si="172"/>
        <v>0.66331495920636097</v>
      </c>
      <c r="U1734">
        <f t="shared" si="173"/>
        <v>1.0802077630688227</v>
      </c>
      <c r="V1734">
        <f t="shared" si="173"/>
        <v>1.126608440950742</v>
      </c>
      <c r="W1734">
        <f t="shared" si="173"/>
        <v>0.82532151645156626</v>
      </c>
      <c r="X1734" t="s">
        <v>362</v>
      </c>
      <c r="Y1734" t="s">
        <v>361</v>
      </c>
      <c r="Z1734" t="s">
        <v>269</v>
      </c>
      <c r="AA1734" s="67" t="s">
        <v>85</v>
      </c>
      <c r="AB1734" s="67" t="s">
        <v>79</v>
      </c>
      <c r="AC1734" t="s">
        <v>643</v>
      </c>
      <c r="AD1734" s="67" t="s">
        <v>96</v>
      </c>
      <c r="AE1734" s="72" t="str">
        <f>VLOOKUP(AD1734,cs_lookup!$A$2:$B$54,2,FALSE)</f>
        <v>2</v>
      </c>
    </row>
    <row r="1735" spans="1:31" x14ac:dyDescent="0.25">
      <c r="A1735" s="18">
        <v>0.59666861118418835</v>
      </c>
      <c r="B1735" s="18">
        <v>0.27225700664500052</v>
      </c>
      <c r="C1735" s="18">
        <v>0.12810972449015012</v>
      </c>
      <c r="D1735" s="3">
        <f t="shared" si="171"/>
        <v>1.6759721916916883</v>
      </c>
      <c r="E1735" s="4">
        <f t="shared" si="171"/>
        <v>3.6730000535997704</v>
      </c>
      <c r="F1735" s="4">
        <f t="shared" si="171"/>
        <v>7.8058086845459282</v>
      </c>
      <c r="G1735" s="75">
        <v>3.3190311620767687E-2</v>
      </c>
      <c r="H1735" s="5">
        <f t="shared" si="174"/>
        <v>1.0331903116207677</v>
      </c>
      <c r="I1735" s="5">
        <f t="shared" si="175"/>
        <v>1.6221330889781451</v>
      </c>
      <c r="J1735" s="5">
        <f t="shared" si="176"/>
        <v>3.5550082228683775</v>
      </c>
      <c r="K1735" s="5">
        <f t="shared" si="177"/>
        <v>7.5550540851481083</v>
      </c>
      <c r="L1735">
        <v>1.48</v>
      </c>
      <c r="M1735">
        <v>4.57</v>
      </c>
      <c r="N1735">
        <v>7.21</v>
      </c>
      <c r="O1735" s="5">
        <f t="shared" si="178"/>
        <v>1.5291216611987362</v>
      </c>
      <c r="P1735" s="5">
        <f t="shared" si="179"/>
        <v>4.7216797241069086</v>
      </c>
      <c r="Q1735" s="5">
        <f t="shared" si="180"/>
        <v>7.449302146785735</v>
      </c>
      <c r="R1735" s="6">
        <f t="shared" si="172"/>
        <v>0.653970200916559</v>
      </c>
      <c r="S1735" s="6">
        <f t="shared" si="172"/>
        <v>0.21178903662067994</v>
      </c>
      <c r="T1735" s="6">
        <f t="shared" si="172"/>
        <v>0.13424076246276107</v>
      </c>
      <c r="U1735">
        <f t="shared" si="173"/>
        <v>0.91237889791910898</v>
      </c>
      <c r="V1735">
        <f t="shared" si="173"/>
        <v>1.2855103880217389</v>
      </c>
      <c r="W1735">
        <f t="shared" si="173"/>
        <v>0.95432804566860441</v>
      </c>
      <c r="X1735" t="s">
        <v>502</v>
      </c>
      <c r="Y1735" t="s">
        <v>500</v>
      </c>
      <c r="Z1735" t="s">
        <v>269</v>
      </c>
      <c r="AA1735" s="67" t="s">
        <v>90</v>
      </c>
      <c r="AB1735" s="67" t="s">
        <v>75</v>
      </c>
      <c r="AC1735" t="s">
        <v>643</v>
      </c>
      <c r="AD1735" s="67" t="s">
        <v>100</v>
      </c>
      <c r="AE1735" s="72" t="str">
        <f>VLOOKUP(AD1735,cs_lookup!$A$2:$B$54,2,FALSE)</f>
        <v>1</v>
      </c>
    </row>
    <row r="1736" spans="1:31" x14ac:dyDescent="0.25">
      <c r="A1736" s="18">
        <v>0.50145038414202991</v>
      </c>
      <c r="B1736" s="18">
        <v>0.22018593284749313</v>
      </c>
      <c r="C1736" s="18">
        <v>0.26113346114177538</v>
      </c>
      <c r="D1736" s="3">
        <f t="shared" si="171"/>
        <v>1.9942152436695746</v>
      </c>
      <c r="E1736" s="4">
        <f t="shared" si="171"/>
        <v>4.5416162016700117</v>
      </c>
      <c r="F1736" s="4">
        <f t="shared" si="171"/>
        <v>3.82945944815964</v>
      </c>
      <c r="G1736" s="75">
        <v>3.005545398681897E-2</v>
      </c>
      <c r="H1736" s="5">
        <f t="shared" si="174"/>
        <v>1.030055453986819</v>
      </c>
      <c r="I1736" s="5">
        <f t="shared" si="175"/>
        <v>1.9360270711163998</v>
      </c>
      <c r="J1736" s="5">
        <f t="shared" si="176"/>
        <v>4.4090987374434389</v>
      </c>
      <c r="K1736" s="5">
        <f t="shared" si="177"/>
        <v>3.7177216365757366</v>
      </c>
      <c r="L1736">
        <v>2.0299999999999998</v>
      </c>
      <c r="M1736">
        <v>3.55</v>
      </c>
      <c r="N1736">
        <v>3.91</v>
      </c>
      <c r="O1736" s="5">
        <f t="shared" si="178"/>
        <v>2.0910125715932422</v>
      </c>
      <c r="P1736" s="5">
        <f t="shared" si="179"/>
        <v>3.6566968616532072</v>
      </c>
      <c r="Q1736" s="5">
        <f t="shared" si="180"/>
        <v>4.0275168250884628</v>
      </c>
      <c r="R1736" s="6">
        <f t="shared" si="172"/>
        <v>0.4782372012417182</v>
      </c>
      <c r="S1736" s="6">
        <f t="shared" si="172"/>
        <v>0.27347085028751766</v>
      </c>
      <c r="T1736" s="6">
        <f t="shared" si="172"/>
        <v>0.24829194847076411</v>
      </c>
      <c r="U1736">
        <f t="shared" si="173"/>
        <v>1.0485390572712452</v>
      </c>
      <c r="V1736">
        <f t="shared" si="173"/>
        <v>0.80515320962361192</v>
      </c>
      <c r="W1736">
        <f t="shared" si="173"/>
        <v>1.0517194083420847</v>
      </c>
      <c r="X1736" t="s">
        <v>437</v>
      </c>
      <c r="Y1736" t="s">
        <v>435</v>
      </c>
      <c r="Z1736" t="s">
        <v>269</v>
      </c>
      <c r="AA1736" s="67" t="s">
        <v>84</v>
      </c>
      <c r="AB1736" s="67" t="s">
        <v>86</v>
      </c>
      <c r="AC1736" t="s">
        <v>643</v>
      </c>
      <c r="AD1736" s="67" t="s">
        <v>91</v>
      </c>
      <c r="AE1736" s="72" t="str">
        <f>VLOOKUP(AD1736,cs_lookup!$A$2:$B$54,2,FALSE)</f>
        <v>2</v>
      </c>
    </row>
    <row r="1737" spans="1:31" x14ac:dyDescent="0.25">
      <c r="A1737" s="18">
        <v>4.4548351659839169E-2</v>
      </c>
      <c r="B1737" s="18">
        <v>7.3617119257221489E-2</v>
      </c>
      <c r="C1737" s="18">
        <v>0.6949849856796555</v>
      </c>
      <c r="D1737" s="3">
        <f t="shared" si="171"/>
        <v>22.447519666625759</v>
      </c>
      <c r="E1737" s="4">
        <f t="shared" si="171"/>
        <v>13.583796949537723</v>
      </c>
      <c r="F1737" s="4">
        <f t="shared" si="171"/>
        <v>1.4388800054753086</v>
      </c>
      <c r="G1737" s="75">
        <v>5.1124192225149523E-2</v>
      </c>
      <c r="H1737" s="5">
        <f t="shared" si="174"/>
        <v>1.0511241922251495</v>
      </c>
      <c r="I1737" s="5">
        <f t="shared" si="175"/>
        <v>21.35572545343674</v>
      </c>
      <c r="J1737" s="5">
        <f t="shared" si="176"/>
        <v>12.923113224881508</v>
      </c>
      <c r="K1737" s="5">
        <f t="shared" si="177"/>
        <v>1.3688962884864344</v>
      </c>
      <c r="L1737">
        <v>5.34</v>
      </c>
      <c r="M1737">
        <v>4.33</v>
      </c>
      <c r="N1737">
        <v>1.58</v>
      </c>
      <c r="O1737" s="5">
        <f t="shared" si="178"/>
        <v>5.613003186482298</v>
      </c>
      <c r="P1737" s="5">
        <f t="shared" si="179"/>
        <v>4.5513677523348974</v>
      </c>
      <c r="Q1737" s="5">
        <f t="shared" si="180"/>
        <v>1.6607762237157364</v>
      </c>
      <c r="R1737" s="6">
        <f t="shared" si="172"/>
        <v>0.17815774671361015</v>
      </c>
      <c r="S1737" s="6">
        <f t="shared" si="172"/>
        <v>0.21971417262140375</v>
      </c>
      <c r="T1737" s="6">
        <f t="shared" si="172"/>
        <v>0.60212808066498613</v>
      </c>
      <c r="U1737">
        <f t="shared" si="173"/>
        <v>0.25005003981921126</v>
      </c>
      <c r="V1737">
        <f t="shared" si="173"/>
        <v>0.3350585826071103</v>
      </c>
      <c r="W1737">
        <f t="shared" si="173"/>
        <v>1.1542145400561934</v>
      </c>
      <c r="X1737" t="s">
        <v>367</v>
      </c>
      <c r="Y1737" t="s">
        <v>365</v>
      </c>
      <c r="Z1737" t="s">
        <v>282</v>
      </c>
      <c r="AA1737" s="67" t="s">
        <v>85</v>
      </c>
      <c r="AB1737" s="67" t="s">
        <v>91</v>
      </c>
      <c r="AC1737" t="s">
        <v>643</v>
      </c>
      <c r="AD1737" s="67" t="s">
        <v>89</v>
      </c>
      <c r="AE1737" s="72" t="str">
        <f>VLOOKUP(AD1737,cs_lookup!$A$2:$B$54,2,FALSE)</f>
        <v>1</v>
      </c>
    </row>
    <row r="1738" spans="1:31" x14ac:dyDescent="0.25">
      <c r="A1738" s="18">
        <v>0.25161496278085593</v>
      </c>
      <c r="B1738" s="18">
        <v>0.28957749184499093</v>
      </c>
      <c r="C1738" s="18">
        <v>0.41808527904132942</v>
      </c>
      <c r="D1738" s="3">
        <f t="shared" si="171"/>
        <v>3.9743264428632172</v>
      </c>
      <c r="E1738" s="4">
        <f t="shared" si="171"/>
        <v>3.4533070703412747</v>
      </c>
      <c r="F1738" s="4">
        <f t="shared" si="171"/>
        <v>2.3918565185863576</v>
      </c>
      <c r="G1738" s="75">
        <v>4.4469584720254973E-2</v>
      </c>
      <c r="H1738" s="5">
        <f t="shared" si="174"/>
        <v>1.044469584720255</v>
      </c>
      <c r="I1738" s="5">
        <f t="shared" si="175"/>
        <v>3.8051145777765076</v>
      </c>
      <c r="J1738" s="5">
        <f t="shared" si="176"/>
        <v>3.3062782496114425</v>
      </c>
      <c r="K1738" s="5">
        <f t="shared" si="177"/>
        <v>2.2900202682560442</v>
      </c>
      <c r="L1738">
        <v>2.61</v>
      </c>
      <c r="M1738">
        <v>3.95</v>
      </c>
      <c r="N1738">
        <v>2.4500000000000002</v>
      </c>
      <c r="O1738" s="5">
        <f t="shared" si="178"/>
        <v>2.7260656161198655</v>
      </c>
      <c r="P1738" s="5">
        <f t="shared" si="179"/>
        <v>4.1256548596450076</v>
      </c>
      <c r="Q1738" s="5">
        <f t="shared" si="180"/>
        <v>2.558950482564625</v>
      </c>
      <c r="R1738" s="6">
        <f t="shared" si="172"/>
        <v>0.36682902791729055</v>
      </c>
      <c r="S1738" s="6">
        <f t="shared" si="172"/>
        <v>0.24238576275041221</v>
      </c>
      <c r="T1738" s="6">
        <f t="shared" si="172"/>
        <v>0.39078520933229721</v>
      </c>
      <c r="U1738">
        <f t="shared" si="173"/>
        <v>0.68591889853817101</v>
      </c>
      <c r="V1738">
        <f t="shared" si="173"/>
        <v>1.1946967864740994</v>
      </c>
      <c r="W1738">
        <f t="shared" si="173"/>
        <v>1.0698595265559758</v>
      </c>
      <c r="X1738" t="s">
        <v>443</v>
      </c>
      <c r="Y1738" t="s">
        <v>446</v>
      </c>
      <c r="Z1738" t="s">
        <v>282</v>
      </c>
      <c r="AA1738" s="67" t="s">
        <v>90</v>
      </c>
      <c r="AB1738" s="67" t="s">
        <v>75</v>
      </c>
      <c r="AC1738" t="s">
        <v>643</v>
      </c>
      <c r="AD1738" s="67" t="s">
        <v>93</v>
      </c>
      <c r="AE1738" s="72" t="str">
        <f>VLOOKUP(AD1738,cs_lookup!$A$2:$B$54,2,FALSE)</f>
        <v>X</v>
      </c>
    </row>
    <row r="1739" spans="1:31" x14ac:dyDescent="0.25">
      <c r="A1739" s="18">
        <v>0.28501276851173768</v>
      </c>
      <c r="B1739" s="18">
        <v>0.23471214230149226</v>
      </c>
      <c r="C1739" s="18">
        <v>0.43590565642345241</v>
      </c>
      <c r="D1739" s="3">
        <f t="shared" si="171"/>
        <v>3.5086147375843515</v>
      </c>
      <c r="E1739" s="4">
        <f t="shared" si="171"/>
        <v>4.2605379943040216</v>
      </c>
      <c r="F1739" s="4">
        <f t="shared" si="171"/>
        <v>2.2940743834454138</v>
      </c>
      <c r="G1739" s="75">
        <v>2.8261853889046229E-2</v>
      </c>
      <c r="H1739" s="5">
        <f t="shared" si="174"/>
        <v>1.0282618538890462</v>
      </c>
      <c r="I1739" s="5">
        <f t="shared" si="175"/>
        <v>3.4121801993473015</v>
      </c>
      <c r="J1739" s="5">
        <f t="shared" si="176"/>
        <v>4.1434367891699999</v>
      </c>
      <c r="K1739" s="5">
        <f t="shared" si="177"/>
        <v>2.231021577596084</v>
      </c>
      <c r="L1739">
        <v>4.03</v>
      </c>
      <c r="M1739">
        <v>3.94</v>
      </c>
      <c r="N1739">
        <v>1.9</v>
      </c>
      <c r="O1739" s="5">
        <f t="shared" si="178"/>
        <v>4.1438952711728563</v>
      </c>
      <c r="P1739" s="5">
        <f t="shared" si="179"/>
        <v>4.0513517043228422</v>
      </c>
      <c r="Q1739" s="5">
        <f t="shared" si="180"/>
        <v>1.9536975223891877</v>
      </c>
      <c r="R1739" s="6">
        <f t="shared" si="172"/>
        <v>0.24131884001908371</v>
      </c>
      <c r="S1739" s="6">
        <f t="shared" si="172"/>
        <v>0.24683119930885972</v>
      </c>
      <c r="T1739" s="6">
        <f t="shared" si="172"/>
        <v>0.51184996067205657</v>
      </c>
      <c r="U1739">
        <f t="shared" si="173"/>
        <v>1.1810630636596737</v>
      </c>
      <c r="V1739">
        <f t="shared" si="173"/>
        <v>0.95090143773841629</v>
      </c>
      <c r="W1739">
        <f t="shared" si="173"/>
        <v>0.85162780094993151</v>
      </c>
      <c r="X1739" t="s">
        <v>504</v>
      </c>
      <c r="Y1739" t="s">
        <v>473</v>
      </c>
      <c r="Z1739" t="s">
        <v>276</v>
      </c>
      <c r="AA1739" s="67" t="s">
        <v>85</v>
      </c>
      <c r="AB1739" s="67" t="s">
        <v>79</v>
      </c>
      <c r="AC1739" t="s">
        <v>643</v>
      </c>
      <c r="AD1739" s="67" t="s">
        <v>102</v>
      </c>
      <c r="AE1739" s="72" t="str">
        <f>VLOOKUP(AD1739,cs_lookup!$A$2:$B$54,2,FALSE)</f>
        <v>2</v>
      </c>
    </row>
    <row r="1740" spans="1:31" x14ac:dyDescent="0.25">
      <c r="A1740" s="18">
        <v>0.58502609609468414</v>
      </c>
      <c r="B1740" s="18">
        <v>0.23401180414156778</v>
      </c>
      <c r="C1740" s="18">
        <v>0.17343925035984831</v>
      </c>
      <c r="D1740" s="3">
        <f t="shared" si="171"/>
        <v>1.7093254585999766</v>
      </c>
      <c r="E1740" s="4">
        <f t="shared" si="171"/>
        <v>4.2732887072441867</v>
      </c>
      <c r="F1740" s="4">
        <f t="shared" si="171"/>
        <v>5.7657075772941813</v>
      </c>
      <c r="G1740" s="75">
        <v>3.0127344773221543E-2</v>
      </c>
      <c r="H1740" s="5">
        <f t="shared" si="174"/>
        <v>1.0301273447732215</v>
      </c>
      <c r="I1740" s="5">
        <f t="shared" si="175"/>
        <v>1.6593341272542161</v>
      </c>
      <c r="J1740" s="5">
        <f t="shared" si="176"/>
        <v>4.1483111082590804</v>
      </c>
      <c r="K1740" s="5">
        <f t="shared" si="177"/>
        <v>5.5970823476814697</v>
      </c>
      <c r="L1740">
        <v>1.72</v>
      </c>
      <c r="M1740">
        <v>4.04</v>
      </c>
      <c r="N1740">
        <v>4.97</v>
      </c>
      <c r="O1740" s="5">
        <f t="shared" si="178"/>
        <v>1.771819033009941</v>
      </c>
      <c r="P1740" s="5">
        <f t="shared" si="179"/>
        <v>4.1617144728838147</v>
      </c>
      <c r="Q1740" s="5">
        <f t="shared" si="180"/>
        <v>5.1197329035229107</v>
      </c>
      <c r="R1740" s="6">
        <f t="shared" si="172"/>
        <v>0.56439172475826394</v>
      </c>
      <c r="S1740" s="6">
        <f t="shared" si="172"/>
        <v>0.2402855857881718</v>
      </c>
      <c r="T1740" s="6">
        <f t="shared" si="172"/>
        <v>0.19532268945356418</v>
      </c>
      <c r="U1740">
        <f t="shared" si="173"/>
        <v>1.0365603718680643</v>
      </c>
      <c r="V1740">
        <f t="shared" si="173"/>
        <v>0.97389031212161536</v>
      </c>
      <c r="W1740">
        <f t="shared" si="173"/>
        <v>0.88796263682966325</v>
      </c>
      <c r="X1740" t="s">
        <v>463</v>
      </c>
      <c r="Y1740" t="s">
        <v>466</v>
      </c>
      <c r="Z1740" t="s">
        <v>276</v>
      </c>
      <c r="AA1740" s="67" t="s">
        <v>84</v>
      </c>
      <c r="AB1740" s="67" t="s">
        <v>86</v>
      </c>
      <c r="AC1740" t="s">
        <v>643</v>
      </c>
      <c r="AD1740" s="67" t="s">
        <v>205</v>
      </c>
      <c r="AE1740" s="72" t="str">
        <f>VLOOKUP(AD1740,cs_lookup!$A$2:$B$54,2,FALSE)</f>
        <v>2</v>
      </c>
    </row>
    <row r="1741" spans="1:31" x14ac:dyDescent="0.25">
      <c r="A1741" s="18">
        <v>0.38905566326950847</v>
      </c>
      <c r="B1741" s="18">
        <v>0.35117133691933355</v>
      </c>
      <c r="C1741" s="18">
        <v>0.24903704323177953</v>
      </c>
      <c r="D1741" s="3">
        <f t="shared" si="171"/>
        <v>2.5703262910923761</v>
      </c>
      <c r="E1741" s="4">
        <f t="shared" si="171"/>
        <v>2.8476128170725583</v>
      </c>
      <c r="F1741" s="4">
        <f t="shared" si="171"/>
        <v>4.0154668840542609</v>
      </c>
      <c r="G1741" s="75">
        <v>2.8603608545245685E-2</v>
      </c>
      <c r="H1741" s="5">
        <f t="shared" si="174"/>
        <v>1.0286036085452457</v>
      </c>
      <c r="I1741" s="5">
        <f t="shared" si="175"/>
        <v>2.4988501593219072</v>
      </c>
      <c r="J1741" s="5">
        <f t="shared" si="176"/>
        <v>2.7684258478345587</v>
      </c>
      <c r="K1741" s="5">
        <f t="shared" si="177"/>
        <v>3.9038040025285703</v>
      </c>
      <c r="L1741">
        <v>1.75</v>
      </c>
      <c r="M1741">
        <v>3.83</v>
      </c>
      <c r="N1741">
        <v>5.0999999999999996</v>
      </c>
      <c r="O1741" s="5">
        <f t="shared" si="178"/>
        <v>1.8000563149541799</v>
      </c>
      <c r="P1741" s="5">
        <f t="shared" si="179"/>
        <v>3.9395518207282909</v>
      </c>
      <c r="Q1741" s="5">
        <f t="shared" si="180"/>
        <v>5.2458784035807522</v>
      </c>
      <c r="R1741" s="6">
        <f t="shared" si="172"/>
        <v>0.5555381749406294</v>
      </c>
      <c r="S1741" s="6">
        <f t="shared" si="172"/>
        <v>0.25383598071699781</v>
      </c>
      <c r="T1741" s="6">
        <f t="shared" si="172"/>
        <v>0.19062584434237287</v>
      </c>
      <c r="U1741">
        <f t="shared" si="173"/>
        <v>0.70032210353696567</v>
      </c>
      <c r="V1741">
        <f t="shared" si="173"/>
        <v>1.3834576797481488</v>
      </c>
      <c r="W1741">
        <f t="shared" si="173"/>
        <v>1.3064180467811985</v>
      </c>
      <c r="X1741" t="s">
        <v>507</v>
      </c>
      <c r="Y1741" t="s">
        <v>472</v>
      </c>
      <c r="Z1741" t="s">
        <v>276</v>
      </c>
      <c r="AA1741" s="67" t="s">
        <v>90</v>
      </c>
      <c r="AB1741" s="67" t="s">
        <v>75</v>
      </c>
      <c r="AC1741" t="s">
        <v>643</v>
      </c>
      <c r="AD1741" s="67" t="s">
        <v>78</v>
      </c>
      <c r="AE1741" s="72" t="str">
        <f>VLOOKUP(AD1741,cs_lookup!$A$2:$B$54,2,FALSE)</f>
        <v>1</v>
      </c>
    </row>
    <row r="1742" spans="1:31" x14ac:dyDescent="0.25">
      <c r="A1742" s="18">
        <v>0.72186451333328405</v>
      </c>
      <c r="B1742" s="18">
        <v>0.18330662556382904</v>
      </c>
      <c r="C1742" s="18">
        <v>9.0992838462520015E-2</v>
      </c>
      <c r="D1742" s="3">
        <f t="shared" si="171"/>
        <v>1.38530150953452</v>
      </c>
      <c r="E1742" s="4">
        <f t="shared" si="171"/>
        <v>5.4553401816443943</v>
      </c>
      <c r="F1742" s="4">
        <f t="shared" si="171"/>
        <v>10.989875872614968</v>
      </c>
      <c r="G1742" s="75">
        <v>3.2429064053927759E-2</v>
      </c>
      <c r="H1742" s="5">
        <f t="shared" si="174"/>
        <v>1.0324290640539278</v>
      </c>
      <c r="I1742" s="5">
        <f t="shared" si="175"/>
        <v>1.3417885623008385</v>
      </c>
      <c r="J1742" s="5">
        <f t="shared" si="176"/>
        <v>5.2839854781145918</v>
      </c>
      <c r="K1742" s="5">
        <f t="shared" si="177"/>
        <v>10.64467889877316</v>
      </c>
      <c r="L1742">
        <v>1.48</v>
      </c>
      <c r="M1742">
        <v>4.9000000000000004</v>
      </c>
      <c r="N1742">
        <v>6.55</v>
      </c>
      <c r="O1742" s="5">
        <f t="shared" si="178"/>
        <v>1.5279950147998131</v>
      </c>
      <c r="P1742" s="5">
        <f t="shared" si="179"/>
        <v>5.0589024138642467</v>
      </c>
      <c r="Q1742" s="5">
        <f t="shared" si="180"/>
        <v>6.7624103695532263</v>
      </c>
      <c r="R1742" s="6">
        <f t="shared" si="172"/>
        <v>0.65445239697396052</v>
      </c>
      <c r="S1742" s="6">
        <f t="shared" si="172"/>
        <v>0.1976713362288697</v>
      </c>
      <c r="T1742" s="6">
        <f t="shared" si="172"/>
        <v>0.14787626679716973</v>
      </c>
      <c r="U1742">
        <f t="shared" si="173"/>
        <v>1.1030053777341511</v>
      </c>
      <c r="V1742">
        <f t="shared" si="173"/>
        <v>0.92733033054216429</v>
      </c>
      <c r="W1742">
        <f t="shared" si="173"/>
        <v>0.61533091437402709</v>
      </c>
      <c r="X1742" t="s">
        <v>368</v>
      </c>
      <c r="Y1742" t="s">
        <v>452</v>
      </c>
      <c r="Z1742" t="s">
        <v>276</v>
      </c>
      <c r="AA1742" s="67" t="s">
        <v>84</v>
      </c>
      <c r="AB1742" s="67" t="s">
        <v>86</v>
      </c>
      <c r="AC1742" t="s">
        <v>643</v>
      </c>
      <c r="AD1742" s="67" t="s">
        <v>75</v>
      </c>
      <c r="AE1742" s="72" t="str">
        <f>VLOOKUP(AD1742,cs_lookup!$A$2:$B$54,2,FALSE)</f>
        <v>X</v>
      </c>
    </row>
    <row r="1743" spans="1:31" x14ac:dyDescent="0.25">
      <c r="A1743" s="18">
        <v>0.5210729217545037</v>
      </c>
      <c r="B1743" s="18">
        <v>0.29182884984250501</v>
      </c>
      <c r="C1743" s="18">
        <v>0.18074272468755659</v>
      </c>
      <c r="D1743" s="3">
        <f t="shared" si="171"/>
        <v>1.9191171873466419</v>
      </c>
      <c r="E1743" s="4">
        <f t="shared" si="171"/>
        <v>3.426666008311662</v>
      </c>
      <c r="F1743" s="4">
        <f t="shared" si="171"/>
        <v>5.5327261538668502</v>
      </c>
      <c r="G1743" s="75">
        <v>4.9123120973514567E-2</v>
      </c>
      <c r="H1743" s="5">
        <f t="shared" si="174"/>
        <v>1.0491231209735146</v>
      </c>
      <c r="I1743" s="5">
        <f t="shared" si="175"/>
        <v>1.8292583100883644</v>
      </c>
      <c r="J1743" s="5">
        <f t="shared" si="176"/>
        <v>3.2662191308222721</v>
      </c>
      <c r="K1743" s="5">
        <f t="shared" si="177"/>
        <v>5.2736671638051957</v>
      </c>
      <c r="L1743">
        <v>1.76</v>
      </c>
      <c r="M1743">
        <v>3.52</v>
      </c>
      <c r="N1743">
        <v>5.08</v>
      </c>
      <c r="O1743" s="5">
        <f t="shared" si="178"/>
        <v>1.8464566929133857</v>
      </c>
      <c r="P1743" s="5">
        <f t="shared" si="179"/>
        <v>3.6929133858267713</v>
      </c>
      <c r="Q1743" s="5">
        <f t="shared" si="180"/>
        <v>5.3295454545454541</v>
      </c>
      <c r="R1743" s="6">
        <f t="shared" si="172"/>
        <v>0.54157782515991482</v>
      </c>
      <c r="S1743" s="6">
        <f t="shared" si="172"/>
        <v>0.27078891257995741</v>
      </c>
      <c r="T1743" s="6">
        <f t="shared" si="172"/>
        <v>0.18763326226012794</v>
      </c>
      <c r="U1743">
        <f t="shared" si="173"/>
        <v>0.96213858386953632</v>
      </c>
      <c r="V1743">
        <f t="shared" si="173"/>
        <v>1.0776986659538175</v>
      </c>
      <c r="W1743">
        <f t="shared" si="173"/>
        <v>0.96327656680072771</v>
      </c>
      <c r="X1743" t="s">
        <v>371</v>
      </c>
      <c r="Y1743" t="s">
        <v>309</v>
      </c>
      <c r="Z1743" t="s">
        <v>275</v>
      </c>
      <c r="AA1743" s="67" t="s">
        <v>90</v>
      </c>
      <c r="AB1743" s="67" t="s">
        <v>75</v>
      </c>
      <c r="AC1743" t="s">
        <v>644</v>
      </c>
      <c r="AD1743" s="67" t="s">
        <v>76</v>
      </c>
      <c r="AE1743" s="72" t="str">
        <f>VLOOKUP(AD1743,cs_lookup!$A$2:$B$54,2,FALSE)</f>
        <v>2</v>
      </c>
    </row>
    <row r="1744" spans="1:31" x14ac:dyDescent="0.25">
      <c r="A1744" s="18">
        <v>0.33043462892812248</v>
      </c>
      <c r="B1744" s="18">
        <v>0.23718007608146804</v>
      </c>
      <c r="C1744" s="18">
        <v>0.39607581932476865</v>
      </c>
      <c r="D1744" s="3">
        <f t="shared" si="171"/>
        <v>3.0263171969712781</v>
      </c>
      <c r="E1744" s="4">
        <f t="shared" si="171"/>
        <v>4.2162057476384058</v>
      </c>
      <c r="F1744" s="4">
        <f t="shared" si="171"/>
        <v>2.5247691255295597</v>
      </c>
      <c r="G1744" s="75">
        <v>4.3517025997273251E-2</v>
      </c>
      <c r="H1744" s="5">
        <f t="shared" si="174"/>
        <v>1.0435170259972733</v>
      </c>
      <c r="I1744" s="5">
        <f t="shared" si="175"/>
        <v>2.9001129081521912</v>
      </c>
      <c r="J1744" s="5">
        <f t="shared" si="176"/>
        <v>4.0403804083685575</v>
      </c>
      <c r="K1744" s="5">
        <f t="shared" si="177"/>
        <v>2.4194805284721412</v>
      </c>
      <c r="L1744">
        <v>2.84</v>
      </c>
      <c r="M1744">
        <v>3.51</v>
      </c>
      <c r="N1744">
        <v>2.46</v>
      </c>
      <c r="O1744" s="5">
        <f t="shared" si="178"/>
        <v>2.9635883538322561</v>
      </c>
      <c r="P1744" s="5">
        <f t="shared" si="179"/>
        <v>3.6627447612504289</v>
      </c>
      <c r="Q1744" s="5">
        <f t="shared" si="180"/>
        <v>2.5670518839532921</v>
      </c>
      <c r="R1744" s="6">
        <f t="shared" si="172"/>
        <v>0.33742877910384772</v>
      </c>
      <c r="S1744" s="6">
        <f t="shared" si="172"/>
        <v>0.27301929705268591</v>
      </c>
      <c r="T1744" s="6">
        <f t="shared" si="172"/>
        <v>0.38955192384346649</v>
      </c>
      <c r="U1744">
        <f t="shared" si="173"/>
        <v>0.97927221799426689</v>
      </c>
      <c r="V1744">
        <f t="shared" si="173"/>
        <v>0.86873008114037531</v>
      </c>
      <c r="W1744">
        <f t="shared" si="173"/>
        <v>1.0167471781859911</v>
      </c>
      <c r="X1744" t="s">
        <v>306</v>
      </c>
      <c r="Y1744" t="s">
        <v>374</v>
      </c>
      <c r="Z1744" t="s">
        <v>275</v>
      </c>
      <c r="AA1744" s="67" t="s">
        <v>85</v>
      </c>
      <c r="AB1744" s="67" t="s">
        <v>79</v>
      </c>
      <c r="AC1744" t="s">
        <v>644</v>
      </c>
      <c r="AD1744" s="67" t="s">
        <v>78</v>
      </c>
      <c r="AE1744" s="72" t="str">
        <f>VLOOKUP(AD1744,cs_lookup!$A$2:$B$54,2,FALSE)</f>
        <v>1</v>
      </c>
    </row>
    <row r="1745" spans="1:31" x14ac:dyDescent="0.25">
      <c r="A1745" s="18">
        <v>0.42931692194310511</v>
      </c>
      <c r="B1745" s="18">
        <v>0.24798815878956065</v>
      </c>
      <c r="C1745" s="18">
        <v>0.30105052852616859</v>
      </c>
      <c r="D1745" s="3">
        <f t="shared" si="171"/>
        <v>2.3292815840427652</v>
      </c>
      <c r="E1745" s="4">
        <f t="shared" si="171"/>
        <v>4.0324506011941734</v>
      </c>
      <c r="F1745" s="4">
        <f t="shared" si="171"/>
        <v>3.3217015259718297</v>
      </c>
      <c r="G1745" s="75">
        <v>4.3881199747178856E-2</v>
      </c>
      <c r="H1745" s="5">
        <f t="shared" si="174"/>
        <v>1.0438811997471789</v>
      </c>
      <c r="I1745" s="5">
        <f t="shared" si="175"/>
        <v>2.2313665430576792</v>
      </c>
      <c r="J1745" s="5">
        <f t="shared" si="176"/>
        <v>3.8629401527403755</v>
      </c>
      <c r="K1745" s="5">
        <f t="shared" si="177"/>
        <v>3.1820685407269753</v>
      </c>
      <c r="L1745">
        <v>2.27</v>
      </c>
      <c r="M1745">
        <v>3.34</v>
      </c>
      <c r="N1745">
        <v>3.29</v>
      </c>
      <c r="O1745" s="5">
        <f t="shared" si="178"/>
        <v>2.3696103234260959</v>
      </c>
      <c r="P1745" s="5">
        <f t="shared" si="179"/>
        <v>3.4865632071555774</v>
      </c>
      <c r="Q1745" s="5">
        <f t="shared" si="180"/>
        <v>3.4343691471682183</v>
      </c>
      <c r="R1745" s="6">
        <f t="shared" si="172"/>
        <v>0.42201031541513212</v>
      </c>
      <c r="S1745" s="6">
        <f t="shared" si="172"/>
        <v>0.28681539400968559</v>
      </c>
      <c r="T1745" s="6">
        <f t="shared" si="172"/>
        <v>0.29117429057518235</v>
      </c>
      <c r="U1745">
        <f t="shared" si="173"/>
        <v>1.0173138102578974</v>
      </c>
      <c r="V1745">
        <f t="shared" si="173"/>
        <v>0.86462639024593713</v>
      </c>
      <c r="W1745">
        <f t="shared" si="173"/>
        <v>1.033918646908959</v>
      </c>
      <c r="X1745" t="s">
        <v>380</v>
      </c>
      <c r="Y1745" t="s">
        <v>377</v>
      </c>
      <c r="Z1745" t="s">
        <v>275</v>
      </c>
      <c r="AA1745" s="67" t="s">
        <v>84</v>
      </c>
      <c r="AB1745" s="67" t="s">
        <v>86</v>
      </c>
      <c r="AC1745" t="s">
        <v>644</v>
      </c>
      <c r="AD1745" s="67" t="s">
        <v>89</v>
      </c>
      <c r="AE1745" s="72" t="str">
        <f>VLOOKUP(AD1745,cs_lookup!$A$2:$B$54,2,FALSE)</f>
        <v>1</v>
      </c>
    </row>
    <row r="1746" spans="1:31" x14ac:dyDescent="0.25">
      <c r="A1746" s="18">
        <v>0.25239898669455557</v>
      </c>
      <c r="B1746" s="18">
        <v>0.2371659497550411</v>
      </c>
      <c r="C1746" s="18">
        <v>0.45986083881829992</v>
      </c>
      <c r="D1746" s="3">
        <f t="shared" si="171"/>
        <v>3.9619810407961942</v>
      </c>
      <c r="E1746" s="4">
        <f t="shared" si="171"/>
        <v>4.2164568776962232</v>
      </c>
      <c r="F1746" s="4">
        <f t="shared" si="171"/>
        <v>2.1745709040362962</v>
      </c>
      <c r="G1746" s="75">
        <v>4.5713208453814991E-2</v>
      </c>
      <c r="H1746" s="5">
        <f t="shared" si="174"/>
        <v>1.045713208453815</v>
      </c>
      <c r="I1746" s="5">
        <f t="shared" si="175"/>
        <v>3.788783586901761</v>
      </c>
      <c r="J1746" s="5">
        <f t="shared" si="176"/>
        <v>4.0321350477447346</v>
      </c>
      <c r="K1746" s="5">
        <f t="shared" si="177"/>
        <v>2.0795098373593301</v>
      </c>
      <c r="L1746">
        <v>3.11</v>
      </c>
      <c r="M1746">
        <v>3.39</v>
      </c>
      <c r="N1746">
        <v>2.33</v>
      </c>
      <c r="O1746" s="5">
        <f t="shared" si="178"/>
        <v>3.2521680782913647</v>
      </c>
      <c r="P1746" s="5">
        <f t="shared" si="179"/>
        <v>3.5449677766584329</v>
      </c>
      <c r="Q1746" s="5">
        <f t="shared" si="180"/>
        <v>2.4365117756973889</v>
      </c>
      <c r="R1746" s="6">
        <f t="shared" si="172"/>
        <v>0.30748718268134023</v>
      </c>
      <c r="S1746" s="6">
        <f t="shared" si="172"/>
        <v>0.28209001125043304</v>
      </c>
      <c r="T1746" s="6">
        <f t="shared" si="172"/>
        <v>0.41042280606822668</v>
      </c>
      <c r="U1746">
        <f t="shared" si="173"/>
        <v>0.82084392752112045</v>
      </c>
      <c r="V1746">
        <f t="shared" si="173"/>
        <v>0.84074564960221376</v>
      </c>
      <c r="W1746">
        <f t="shared" si="173"/>
        <v>1.1204563489628667</v>
      </c>
      <c r="X1746" t="s">
        <v>511</v>
      </c>
      <c r="Y1746" t="s">
        <v>476</v>
      </c>
      <c r="Z1746" t="s">
        <v>275</v>
      </c>
      <c r="AA1746" s="67" t="s">
        <v>85</v>
      </c>
      <c r="AB1746" s="67" t="s">
        <v>79</v>
      </c>
      <c r="AC1746" t="s">
        <v>644</v>
      </c>
      <c r="AD1746" s="67" t="s">
        <v>78</v>
      </c>
      <c r="AE1746" s="72" t="str">
        <f>VLOOKUP(AD1746,cs_lookup!$A$2:$B$54,2,FALSE)</f>
        <v>1</v>
      </c>
    </row>
    <row r="1747" spans="1:31" x14ac:dyDescent="0.25">
      <c r="A1747" s="18">
        <v>0.20498138943820976</v>
      </c>
      <c r="B1747" s="18">
        <v>0.25248951251626567</v>
      </c>
      <c r="C1747" s="18">
        <v>0.48418609724509848</v>
      </c>
      <c r="D1747" s="3">
        <f t="shared" si="171"/>
        <v>4.8784916657101851</v>
      </c>
      <c r="E1747" s="4">
        <f t="shared" si="171"/>
        <v>3.9605605398583785</v>
      </c>
      <c r="F1747" s="4">
        <f t="shared" si="171"/>
        <v>2.0653215895494679</v>
      </c>
      <c r="G1747" s="75">
        <v>4.5994020992424334E-2</v>
      </c>
      <c r="H1747" s="5">
        <f t="shared" si="174"/>
        <v>1.0459940209924243</v>
      </c>
      <c r="I1747" s="5">
        <f t="shared" si="175"/>
        <v>4.6639766268276954</v>
      </c>
      <c r="J1747" s="5">
        <f t="shared" si="176"/>
        <v>3.7864083927560643</v>
      </c>
      <c r="K1747" s="5">
        <f t="shared" si="177"/>
        <v>1.9745061138972095</v>
      </c>
      <c r="L1747">
        <v>3.87</v>
      </c>
      <c r="M1747">
        <v>3.39</v>
      </c>
      <c r="N1747">
        <v>2.0299999999999998</v>
      </c>
      <c r="O1747" s="5">
        <f t="shared" si="178"/>
        <v>4.0479968612406827</v>
      </c>
      <c r="P1747" s="5">
        <f t="shared" si="179"/>
        <v>3.5459197311643185</v>
      </c>
      <c r="Q1747" s="5">
        <f t="shared" si="180"/>
        <v>2.1233678626146211</v>
      </c>
      <c r="R1747" s="6">
        <f t="shared" si="172"/>
        <v>0.24703576467040714</v>
      </c>
      <c r="S1747" s="6">
        <f t="shared" si="172"/>
        <v>0.28201428002196927</v>
      </c>
      <c r="T1747" s="6">
        <f t="shared" si="172"/>
        <v>0.47094995530762357</v>
      </c>
      <c r="U1747">
        <f t="shared" si="173"/>
        <v>0.82976402105862701</v>
      </c>
      <c r="V1747">
        <f t="shared" si="173"/>
        <v>0.89530754434348669</v>
      </c>
      <c r="W1747">
        <f t="shared" si="173"/>
        <v>1.0281051984150398</v>
      </c>
      <c r="X1747" t="s">
        <v>475</v>
      </c>
      <c r="Y1747" t="s">
        <v>379</v>
      </c>
      <c r="Z1747" t="s">
        <v>275</v>
      </c>
      <c r="AA1747" s="67" t="s">
        <v>85</v>
      </c>
      <c r="AB1747" s="67" t="s">
        <v>79</v>
      </c>
      <c r="AC1747" t="s">
        <v>644</v>
      </c>
      <c r="AD1747" s="67" t="s">
        <v>75</v>
      </c>
      <c r="AE1747" s="72" t="str">
        <f>VLOOKUP(AD1747,cs_lookup!$A$2:$B$54,2,FALSE)</f>
        <v>X</v>
      </c>
    </row>
    <row r="1748" spans="1:31" x14ac:dyDescent="0.25">
      <c r="A1748" s="18">
        <v>0.59198792199154482</v>
      </c>
      <c r="B1748" s="18">
        <v>0.20432720158611806</v>
      </c>
      <c r="C1748" s="18">
        <v>0.19211922891165789</v>
      </c>
      <c r="D1748" s="3">
        <f t="shared" si="171"/>
        <v>1.6892236527999345</v>
      </c>
      <c r="E1748" s="4">
        <f t="shared" si="171"/>
        <v>4.8941109761077435</v>
      </c>
      <c r="F1748" s="4">
        <f t="shared" si="171"/>
        <v>5.2051010493063634</v>
      </c>
      <c r="G1748" s="75">
        <v>3.0455900632604616E-2</v>
      </c>
      <c r="H1748" s="5">
        <f t="shared" si="174"/>
        <v>1.0304559006326046</v>
      </c>
      <c r="I1748" s="5">
        <f t="shared" si="175"/>
        <v>1.6392973748443842</v>
      </c>
      <c r="J1748" s="5">
        <f t="shared" si="176"/>
        <v>4.7494618383020679</v>
      </c>
      <c r="K1748" s="5">
        <f t="shared" si="177"/>
        <v>5.0512603655439428</v>
      </c>
      <c r="L1748">
        <v>1.88</v>
      </c>
      <c r="M1748">
        <v>3.9</v>
      </c>
      <c r="N1748">
        <v>4.13</v>
      </c>
      <c r="O1748" s="5">
        <f t="shared" si="178"/>
        <v>1.9372570931892965</v>
      </c>
      <c r="P1748" s="5">
        <f t="shared" si="179"/>
        <v>4.0187780124671582</v>
      </c>
      <c r="Q1748" s="5">
        <f t="shared" si="180"/>
        <v>4.2557828696126574</v>
      </c>
      <c r="R1748" s="6">
        <f t="shared" si="172"/>
        <v>0.51619374811719243</v>
      </c>
      <c r="S1748" s="6">
        <f t="shared" si="172"/>
        <v>0.24883185806674912</v>
      </c>
      <c r="T1748" s="6">
        <f t="shared" si="172"/>
        <v>0.23497439381605847</v>
      </c>
      <c r="U1748">
        <f t="shared" si="173"/>
        <v>1.1468328009605122</v>
      </c>
      <c r="V1748">
        <f t="shared" si="173"/>
        <v>0.82114566508323594</v>
      </c>
      <c r="W1748">
        <f t="shared" si="173"/>
        <v>0.81761772332542648</v>
      </c>
      <c r="X1748" t="s">
        <v>287</v>
      </c>
      <c r="Y1748" t="s">
        <v>382</v>
      </c>
      <c r="Z1748" t="s">
        <v>268</v>
      </c>
      <c r="AA1748" s="67" t="s">
        <v>84</v>
      </c>
      <c r="AB1748" s="67" t="s">
        <v>86</v>
      </c>
      <c r="AC1748" t="s">
        <v>644</v>
      </c>
      <c r="AD1748" s="67" t="s">
        <v>87</v>
      </c>
      <c r="AE1748" s="72" t="str">
        <f>VLOOKUP(AD1748,cs_lookup!$A$2:$B$54,2,FALSE)</f>
        <v>2</v>
      </c>
    </row>
    <row r="1749" spans="1:31" x14ac:dyDescent="0.25">
      <c r="A1749" s="18">
        <v>0.30413389926806461</v>
      </c>
      <c r="B1749" s="18">
        <v>0.23712248238121991</v>
      </c>
      <c r="C1749" s="18">
        <v>0.41805735781672948</v>
      </c>
      <c r="D1749" s="3">
        <f t="shared" si="171"/>
        <v>3.2880254467082497</v>
      </c>
      <c r="E1749" s="4">
        <f t="shared" si="171"/>
        <v>4.2172298044362915</v>
      </c>
      <c r="F1749" s="4">
        <f t="shared" si="171"/>
        <v>2.3920162659555104</v>
      </c>
      <c r="G1749" s="75">
        <v>2.7422557671668013E-2</v>
      </c>
      <c r="H1749" s="5">
        <f t="shared" si="174"/>
        <v>1.027422557671668</v>
      </c>
      <c r="I1749" s="5">
        <f t="shared" si="175"/>
        <v>3.2002659686191155</v>
      </c>
      <c r="J1749" s="5">
        <f t="shared" si="176"/>
        <v>4.1046692745323057</v>
      </c>
      <c r="K1749" s="5">
        <f t="shared" si="177"/>
        <v>2.3281718394194764</v>
      </c>
      <c r="L1749">
        <v>2.81</v>
      </c>
      <c r="M1749">
        <v>3.64</v>
      </c>
      <c r="N1749">
        <v>2.52</v>
      </c>
      <c r="O1749" s="5">
        <f t="shared" si="178"/>
        <v>2.887057387057387</v>
      </c>
      <c r="P1749" s="5">
        <f t="shared" si="179"/>
        <v>3.7398181099248715</v>
      </c>
      <c r="Q1749" s="5">
        <f t="shared" si="180"/>
        <v>2.5891048453326033</v>
      </c>
      <c r="R1749" s="6">
        <f t="shared" si="172"/>
        <v>0.34637344047367308</v>
      </c>
      <c r="S1749" s="6">
        <f t="shared" si="172"/>
        <v>0.26739268344258826</v>
      </c>
      <c r="T1749" s="6">
        <f t="shared" si="172"/>
        <v>0.38623387608373866</v>
      </c>
      <c r="U1749">
        <f t="shared" si="173"/>
        <v>0.87805202053643328</v>
      </c>
      <c r="V1749">
        <f t="shared" si="173"/>
        <v>0.88679495387962748</v>
      </c>
      <c r="W1749">
        <f t="shared" si="173"/>
        <v>1.0823943307502404</v>
      </c>
      <c r="X1749" t="s">
        <v>314</v>
      </c>
      <c r="Y1749" t="s">
        <v>384</v>
      </c>
      <c r="Z1749" t="s">
        <v>268</v>
      </c>
      <c r="AA1749" s="67" t="s">
        <v>85</v>
      </c>
      <c r="AB1749" s="67" t="s">
        <v>79</v>
      </c>
      <c r="AC1749" t="s">
        <v>644</v>
      </c>
      <c r="AD1749" s="67" t="s">
        <v>75</v>
      </c>
      <c r="AE1749" s="72" t="str">
        <f>VLOOKUP(AD1749,cs_lookup!$A$2:$B$54,2,FALSE)</f>
        <v>X</v>
      </c>
    </row>
    <row r="1750" spans="1:31" x14ac:dyDescent="0.25">
      <c r="A1750" s="18">
        <v>0.49361749546253014</v>
      </c>
      <c r="B1750" s="18">
        <v>0.26883787605715531</v>
      </c>
      <c r="C1750" s="18">
        <v>0.22587675545851787</v>
      </c>
      <c r="D1750" s="3">
        <f t="shared" ref="D1750:F1796" si="181">(100%/A1750)</f>
        <v>2.0258601228527739</v>
      </c>
      <c r="E1750" s="4">
        <f t="shared" si="181"/>
        <v>3.7197139579669889</v>
      </c>
      <c r="F1750" s="4">
        <f t="shared" si="181"/>
        <v>4.4271930414887217</v>
      </c>
      <c r="G1750" s="75">
        <v>2.9289200262896609E-2</v>
      </c>
      <c r="H1750" s="5">
        <f t="shared" si="174"/>
        <v>1.0292892002628966</v>
      </c>
      <c r="I1750" s="5">
        <f t="shared" si="175"/>
        <v>1.9682127455872824</v>
      </c>
      <c r="J1750" s="5">
        <f t="shared" si="176"/>
        <v>3.6138666926816247</v>
      </c>
      <c r="K1750" s="5">
        <f t="shared" si="177"/>
        <v>4.3012139254525819</v>
      </c>
      <c r="L1750">
        <v>2</v>
      </c>
      <c r="M1750">
        <v>3.94</v>
      </c>
      <c r="N1750">
        <v>3.63</v>
      </c>
      <c r="O1750" s="5">
        <f t="shared" si="178"/>
        <v>2.0585784005257932</v>
      </c>
      <c r="P1750" s="5">
        <f t="shared" si="179"/>
        <v>4.0553994490358125</v>
      </c>
      <c r="Q1750" s="5">
        <f t="shared" si="180"/>
        <v>3.7363197969543145</v>
      </c>
      <c r="R1750" s="6">
        <f t="shared" ref="R1750:T1796" si="182">(1/O1750)</f>
        <v>0.48577212300711226</v>
      </c>
      <c r="S1750" s="6">
        <f t="shared" si="182"/>
        <v>0.24658483401376258</v>
      </c>
      <c r="T1750" s="6">
        <f t="shared" si="182"/>
        <v>0.26764304297912522</v>
      </c>
      <c r="U1750">
        <f t="shared" ref="U1750:W1796" si="183">(L1750/I1750)</f>
        <v>1.0161503142808035</v>
      </c>
      <c r="V1750">
        <f t="shared" si="183"/>
        <v>1.0902449744421459</v>
      </c>
      <c r="W1750">
        <f t="shared" si="183"/>
        <v>0.84394779309146883</v>
      </c>
      <c r="X1750" t="s">
        <v>312</v>
      </c>
      <c r="Y1750" t="s">
        <v>311</v>
      </c>
      <c r="Z1750" t="s">
        <v>268</v>
      </c>
      <c r="AA1750" s="67" t="s">
        <v>90</v>
      </c>
      <c r="AB1750" s="67" t="s">
        <v>75</v>
      </c>
      <c r="AC1750" t="s">
        <v>644</v>
      </c>
      <c r="AD1750" s="67" t="s">
        <v>92</v>
      </c>
      <c r="AE1750" s="72" t="str">
        <f>VLOOKUP(AD1750,cs_lookup!$A$2:$B$54,2,FALSE)</f>
        <v>1</v>
      </c>
    </row>
    <row r="1751" spans="1:31" x14ac:dyDescent="0.25">
      <c r="A1751" s="18">
        <v>0.37375899662624645</v>
      </c>
      <c r="B1751" s="18">
        <v>0.35029587790868244</v>
      </c>
      <c r="C1751" s="18">
        <v>0.26361916920512352</v>
      </c>
      <c r="D1751" s="3">
        <f t="shared" si="181"/>
        <v>2.6755208811735587</v>
      </c>
      <c r="E1751" s="4">
        <f t="shared" si="181"/>
        <v>2.8547295673878494</v>
      </c>
      <c r="F1751" s="4">
        <f t="shared" si="181"/>
        <v>3.7933508515911245</v>
      </c>
      <c r="G1751" s="75">
        <v>3.3187680322333879E-2</v>
      </c>
      <c r="H1751" s="5">
        <f t="shared" si="174"/>
        <v>1.0331876803223339</v>
      </c>
      <c r="I1751" s="5">
        <f t="shared" si="175"/>
        <v>2.5895787688243144</v>
      </c>
      <c r="J1751" s="5">
        <f t="shared" si="176"/>
        <v>2.7630309785509937</v>
      </c>
      <c r="K1751" s="5">
        <f t="shared" si="177"/>
        <v>3.6715022099447361</v>
      </c>
      <c r="L1751">
        <v>2.4500000000000002</v>
      </c>
      <c r="M1751">
        <v>3.18</v>
      </c>
      <c r="N1751">
        <v>3.22</v>
      </c>
      <c r="O1751" s="5">
        <f t="shared" si="178"/>
        <v>2.5313098167897183</v>
      </c>
      <c r="P1751" s="5">
        <f t="shared" si="179"/>
        <v>3.285536823425022</v>
      </c>
      <c r="Q1751" s="5">
        <f t="shared" si="180"/>
        <v>3.3268643306379153</v>
      </c>
      <c r="R1751" s="6">
        <f t="shared" si="182"/>
        <v>0.39505239278383925</v>
      </c>
      <c r="S1751" s="6">
        <f t="shared" si="182"/>
        <v>0.3043642648806309</v>
      </c>
      <c r="T1751" s="6">
        <f t="shared" si="182"/>
        <v>0.30058334233552991</v>
      </c>
      <c r="U1751">
        <f t="shared" si="183"/>
        <v>0.94609981727349279</v>
      </c>
      <c r="V1751">
        <f t="shared" si="183"/>
        <v>1.150910005962972</v>
      </c>
      <c r="W1751">
        <f t="shared" si="183"/>
        <v>0.87702521090092656</v>
      </c>
      <c r="X1751" t="s">
        <v>317</v>
      </c>
      <c r="Y1751" t="s">
        <v>389</v>
      </c>
      <c r="Z1751" t="s">
        <v>279</v>
      </c>
      <c r="AA1751" s="67" t="s">
        <v>90</v>
      </c>
      <c r="AB1751" s="67" t="s">
        <v>75</v>
      </c>
      <c r="AC1751" t="s">
        <v>644</v>
      </c>
      <c r="AD1751" s="67" t="s">
        <v>86</v>
      </c>
      <c r="AE1751" s="72" t="str">
        <f>VLOOKUP(AD1751,cs_lookup!$A$2:$B$54,2,FALSE)</f>
        <v>1</v>
      </c>
    </row>
    <row r="1752" spans="1:31" x14ac:dyDescent="0.25">
      <c r="A1752" s="18">
        <v>0.43838805569437977</v>
      </c>
      <c r="B1752" s="18">
        <v>0.29845771746279703</v>
      </c>
      <c r="C1752" s="18">
        <v>0.24991898815800201</v>
      </c>
      <c r="D1752" s="3">
        <f t="shared" si="181"/>
        <v>2.2810840464530022</v>
      </c>
      <c r="E1752" s="4">
        <f t="shared" si="181"/>
        <v>3.3505583588223034</v>
      </c>
      <c r="F1752" s="4">
        <f t="shared" si="181"/>
        <v>4.001296609634907</v>
      </c>
      <c r="G1752" s="75">
        <v>3.1647005941939144E-2</v>
      </c>
      <c r="H1752" s="5">
        <f t="shared" si="174"/>
        <v>1.0316470059419391</v>
      </c>
      <c r="I1752" s="5">
        <f t="shared" si="175"/>
        <v>2.2111090647428111</v>
      </c>
      <c r="J1752" s="5">
        <f t="shared" si="176"/>
        <v>3.2477759732972773</v>
      </c>
      <c r="K1752" s="5">
        <f t="shared" si="177"/>
        <v>3.8785520498666566</v>
      </c>
      <c r="L1752">
        <v>2.5099999999999998</v>
      </c>
      <c r="M1752">
        <v>3.02</v>
      </c>
      <c r="N1752">
        <v>3.31</v>
      </c>
      <c r="O1752" s="5">
        <f t="shared" si="178"/>
        <v>2.5894339849142671</v>
      </c>
      <c r="P1752" s="5">
        <f t="shared" si="179"/>
        <v>3.1155739579446564</v>
      </c>
      <c r="Q1752" s="5">
        <f t="shared" si="180"/>
        <v>3.4147515896678184</v>
      </c>
      <c r="R1752" s="6">
        <f t="shared" si="182"/>
        <v>0.38618478239873288</v>
      </c>
      <c r="S1752" s="6">
        <f t="shared" si="182"/>
        <v>0.32096814696053622</v>
      </c>
      <c r="T1752" s="6">
        <f t="shared" si="182"/>
        <v>0.29284707064073096</v>
      </c>
      <c r="U1752">
        <f t="shared" si="183"/>
        <v>1.1351769299955154</v>
      </c>
      <c r="V1752">
        <f t="shared" si="183"/>
        <v>0.92986709207469453</v>
      </c>
      <c r="W1752">
        <f t="shared" si="183"/>
        <v>0.85341126210071017</v>
      </c>
      <c r="X1752" t="s">
        <v>481</v>
      </c>
      <c r="Y1752" t="s">
        <v>319</v>
      </c>
      <c r="Z1752" t="s">
        <v>279</v>
      </c>
      <c r="AA1752" s="67" t="s">
        <v>90</v>
      </c>
      <c r="AB1752" s="67" t="s">
        <v>75</v>
      </c>
      <c r="AC1752" t="s">
        <v>644</v>
      </c>
      <c r="AD1752" s="67" t="s">
        <v>78</v>
      </c>
      <c r="AE1752" s="72" t="str">
        <f>VLOOKUP(AD1752,cs_lookup!$A$2:$B$54,2,FALSE)</f>
        <v>1</v>
      </c>
    </row>
    <row r="1753" spans="1:31" x14ac:dyDescent="0.25">
      <c r="A1753" s="18">
        <v>0.26546102342055172</v>
      </c>
      <c r="B1753" s="18">
        <v>0.29490460004794522</v>
      </c>
      <c r="C1753" s="18">
        <v>0.40246128499316697</v>
      </c>
      <c r="D1753" s="3">
        <f t="shared" si="181"/>
        <v>3.7670313596876648</v>
      </c>
      <c r="E1753" s="4">
        <f t="shared" si="181"/>
        <v>3.3909270992633593</v>
      </c>
      <c r="F1753" s="4">
        <f t="shared" si="181"/>
        <v>2.4847110449815766</v>
      </c>
      <c r="G1753" s="75">
        <v>3.2579698546085112E-2</v>
      </c>
      <c r="H1753" s="5">
        <f t="shared" si="174"/>
        <v>1.0325796985460851</v>
      </c>
      <c r="I1753" s="5">
        <f t="shared" si="175"/>
        <v>3.6481749205333016</v>
      </c>
      <c r="J1753" s="5">
        <f t="shared" si="176"/>
        <v>3.2839374084517883</v>
      </c>
      <c r="K1753" s="5">
        <f t="shared" si="177"/>
        <v>2.4063140583532219</v>
      </c>
      <c r="L1753">
        <v>3.06</v>
      </c>
      <c r="M1753">
        <v>3.36</v>
      </c>
      <c r="N1753">
        <v>2.4500000000000002</v>
      </c>
      <c r="O1753" s="5">
        <f t="shared" si="178"/>
        <v>3.1596938775510206</v>
      </c>
      <c r="P1753" s="5">
        <f t="shared" si="179"/>
        <v>3.469467787114846</v>
      </c>
      <c r="Q1753" s="5">
        <f t="shared" si="180"/>
        <v>2.5298202614379086</v>
      </c>
      <c r="R1753" s="6">
        <f t="shared" si="182"/>
        <v>0.31648635556273208</v>
      </c>
      <c r="S1753" s="6">
        <f t="shared" si="182"/>
        <v>0.28822864524463104</v>
      </c>
      <c r="T1753" s="6">
        <f t="shared" si="182"/>
        <v>0.39528499919263682</v>
      </c>
      <c r="U1753">
        <f t="shared" si="183"/>
        <v>0.83877557043034545</v>
      </c>
      <c r="V1753">
        <f t="shared" si="183"/>
        <v>1.0231620101383332</v>
      </c>
      <c r="W1753">
        <f t="shared" si="183"/>
        <v>1.0181547132200504</v>
      </c>
      <c r="X1753" t="s">
        <v>316</v>
      </c>
      <c r="Y1753" t="s">
        <v>318</v>
      </c>
      <c r="Z1753" t="s">
        <v>279</v>
      </c>
      <c r="AA1753" s="67" t="s">
        <v>90</v>
      </c>
      <c r="AB1753" s="67" t="s">
        <v>75</v>
      </c>
      <c r="AC1753" t="s">
        <v>644</v>
      </c>
      <c r="AD1753" s="67" t="s">
        <v>102</v>
      </c>
      <c r="AE1753" s="72" t="str">
        <f>VLOOKUP(AD1753,cs_lookup!$A$2:$B$54,2,FALSE)</f>
        <v>2</v>
      </c>
    </row>
    <row r="1754" spans="1:31" x14ac:dyDescent="0.25">
      <c r="A1754" s="18">
        <v>0.30850194393312891</v>
      </c>
      <c r="B1754" s="18">
        <v>0.38196513048992536</v>
      </c>
      <c r="C1754" s="18">
        <v>0.29528309465436858</v>
      </c>
      <c r="D1754" s="3">
        <f t="shared" si="181"/>
        <v>3.2414706606087407</v>
      </c>
      <c r="E1754" s="4">
        <f t="shared" si="181"/>
        <v>2.6180400255838951</v>
      </c>
      <c r="F1754" s="4">
        <f t="shared" si="181"/>
        <v>3.3865806004590566</v>
      </c>
      <c r="G1754" s="75">
        <v>3.4642042749887025E-2</v>
      </c>
      <c r="H1754" s="5">
        <f t="shared" si="174"/>
        <v>1.034642042749887</v>
      </c>
      <c r="I1754" s="5">
        <f t="shared" si="175"/>
        <v>3.1329392453389113</v>
      </c>
      <c r="J1754" s="5">
        <f t="shared" si="176"/>
        <v>2.5303824099643482</v>
      </c>
      <c r="K1754" s="5">
        <f t="shared" si="177"/>
        <v>3.2731905920410429</v>
      </c>
      <c r="L1754">
        <v>1.98</v>
      </c>
      <c r="M1754">
        <v>3.53</v>
      </c>
      <c r="N1754">
        <v>4.0599999999999996</v>
      </c>
      <c r="O1754" s="5">
        <f t="shared" si="178"/>
        <v>2.0485912446447765</v>
      </c>
      <c r="P1754" s="5">
        <f t="shared" si="179"/>
        <v>3.6522864109071009</v>
      </c>
      <c r="Q1754" s="5">
        <f t="shared" si="180"/>
        <v>4.2006466935645408</v>
      </c>
      <c r="R1754" s="6">
        <f t="shared" si="182"/>
        <v>0.48814032697547671</v>
      </c>
      <c r="S1754" s="6">
        <f t="shared" si="182"/>
        <v>0.27380108991825608</v>
      </c>
      <c r="T1754" s="6">
        <f t="shared" si="182"/>
        <v>0.23805858310626701</v>
      </c>
      <c r="U1754">
        <f t="shared" si="183"/>
        <v>0.63199438129730157</v>
      </c>
      <c r="V1754">
        <f t="shared" si="183"/>
        <v>1.3950460555287119</v>
      </c>
      <c r="W1754">
        <f t="shared" si="183"/>
        <v>1.2403799552253787</v>
      </c>
      <c r="X1754" t="s">
        <v>388</v>
      </c>
      <c r="Y1754" t="s">
        <v>392</v>
      </c>
      <c r="Z1754" t="s">
        <v>279</v>
      </c>
      <c r="AA1754" s="67" t="s">
        <v>90</v>
      </c>
      <c r="AB1754" s="67" t="s">
        <v>75</v>
      </c>
      <c r="AC1754" t="s">
        <v>644</v>
      </c>
      <c r="AD1754" s="67" t="s">
        <v>78</v>
      </c>
      <c r="AE1754" s="72" t="str">
        <f>VLOOKUP(AD1754,cs_lookup!$A$2:$B$54,2,FALSE)</f>
        <v>1</v>
      </c>
    </row>
    <row r="1755" spans="1:31" x14ac:dyDescent="0.25">
      <c r="A1755" s="18">
        <v>0.15145138588157356</v>
      </c>
      <c r="B1755" s="18">
        <v>0.43752416048777998</v>
      </c>
      <c r="C1755" s="18">
        <v>0.3889842110854157</v>
      </c>
      <c r="D1755" s="3">
        <f t="shared" si="181"/>
        <v>6.6027788004656731</v>
      </c>
      <c r="E1755" s="4">
        <f t="shared" si="181"/>
        <v>2.285588066462743</v>
      </c>
      <c r="F1755" s="4">
        <f t="shared" si="181"/>
        <v>2.5707984321770159</v>
      </c>
      <c r="G1755" s="75">
        <v>3.3495788862192954E-2</v>
      </c>
      <c r="H1755" s="5">
        <f t="shared" si="174"/>
        <v>1.033495788862193</v>
      </c>
      <c r="I1755" s="5">
        <f t="shared" si="175"/>
        <v>6.3887815234688805</v>
      </c>
      <c r="J1755" s="5">
        <f t="shared" si="176"/>
        <v>2.2115117362781098</v>
      </c>
      <c r="K1755" s="5">
        <f t="shared" si="177"/>
        <v>2.4874783815106651</v>
      </c>
      <c r="L1755">
        <v>2.71</v>
      </c>
      <c r="M1755">
        <v>2.89</v>
      </c>
      <c r="N1755">
        <v>3.14</v>
      </c>
      <c r="O1755" s="5">
        <f t="shared" si="178"/>
        <v>2.800773587816543</v>
      </c>
      <c r="P1755" s="5">
        <f t="shared" si="179"/>
        <v>2.9868028298117379</v>
      </c>
      <c r="Q1755" s="5">
        <f t="shared" si="180"/>
        <v>3.2451767770272859</v>
      </c>
      <c r="R1755" s="6">
        <f t="shared" si="182"/>
        <v>0.35704421248116336</v>
      </c>
      <c r="S1755" s="6">
        <f t="shared" si="182"/>
        <v>0.33480616464496632</v>
      </c>
      <c r="T1755" s="6">
        <f t="shared" si="182"/>
        <v>0.30814962287387027</v>
      </c>
      <c r="U1755">
        <f t="shared" si="183"/>
        <v>0.42418104141532242</v>
      </c>
      <c r="V1755">
        <f t="shared" si="183"/>
        <v>1.3067984006559061</v>
      </c>
      <c r="W1755">
        <f t="shared" si="183"/>
        <v>1.2623225284446706</v>
      </c>
      <c r="X1755" t="s">
        <v>480</v>
      </c>
      <c r="Y1755" t="s">
        <v>394</v>
      </c>
      <c r="Z1755" t="s">
        <v>279</v>
      </c>
      <c r="AA1755" s="67" t="s">
        <v>85</v>
      </c>
      <c r="AB1755" s="67" t="s">
        <v>76</v>
      </c>
      <c r="AC1755" t="s">
        <v>644</v>
      </c>
      <c r="AD1755" s="67" t="s">
        <v>94</v>
      </c>
      <c r="AE1755" s="72" t="str">
        <f>VLOOKUP(AD1755,cs_lookup!$A$2:$B$54,2,FALSE)</f>
        <v>1</v>
      </c>
    </row>
    <row r="1756" spans="1:31" x14ac:dyDescent="0.25">
      <c r="A1756" s="18">
        <v>0.28027904256680464</v>
      </c>
      <c r="B1756" s="18">
        <v>0.23745489366517591</v>
      </c>
      <c r="C1756" s="18">
        <v>0.43727866376885904</v>
      </c>
      <c r="D1756" s="3">
        <f t="shared" si="181"/>
        <v>3.5678728985298624</v>
      </c>
      <c r="E1756" s="4">
        <f t="shared" si="181"/>
        <v>4.2113261367864396</v>
      </c>
      <c r="F1756" s="4">
        <f t="shared" si="181"/>
        <v>2.2868712399116498</v>
      </c>
      <c r="G1756" s="75">
        <v>3.8931995410613984E-2</v>
      </c>
      <c r="H1756" s="5">
        <f t="shared" si="174"/>
        <v>1.038931995410614</v>
      </c>
      <c r="I1756" s="5">
        <f t="shared" si="175"/>
        <v>3.4341736651586543</v>
      </c>
      <c r="J1756" s="5">
        <f t="shared" si="176"/>
        <v>4.0535147202989066</v>
      </c>
      <c r="K1756" s="5">
        <f t="shared" si="177"/>
        <v>2.2011751009822511</v>
      </c>
      <c r="L1756">
        <v>2.81</v>
      </c>
      <c r="M1756">
        <v>3.66</v>
      </c>
      <c r="N1756">
        <v>2.44</v>
      </c>
      <c r="O1756" s="5">
        <f t="shared" si="178"/>
        <v>2.9193989071038255</v>
      </c>
      <c r="P1756" s="5">
        <f t="shared" si="179"/>
        <v>3.8024911032028474</v>
      </c>
      <c r="Q1756" s="5">
        <f t="shared" si="180"/>
        <v>2.5349940688018981</v>
      </c>
      <c r="R1756" s="6">
        <f t="shared" si="182"/>
        <v>0.34253626579316793</v>
      </c>
      <c r="S1756" s="6">
        <f t="shared" si="182"/>
        <v>0.26298549368273277</v>
      </c>
      <c r="T1756" s="6">
        <f t="shared" si="182"/>
        <v>0.39447824052409919</v>
      </c>
      <c r="U1756">
        <f t="shared" si="183"/>
        <v>0.81824633055363605</v>
      </c>
      <c r="V1756">
        <f t="shared" si="183"/>
        <v>0.90292012057380944</v>
      </c>
      <c r="W1756">
        <f t="shared" si="183"/>
        <v>1.108498819067677</v>
      </c>
      <c r="X1756" t="s">
        <v>403</v>
      </c>
      <c r="Y1756" t="s">
        <v>328</v>
      </c>
      <c r="Z1756" t="s">
        <v>281</v>
      </c>
      <c r="AA1756" s="67" t="s">
        <v>85</v>
      </c>
      <c r="AB1756" s="67" t="s">
        <v>79</v>
      </c>
      <c r="AC1756" t="s">
        <v>644</v>
      </c>
      <c r="AD1756" s="67" t="s">
        <v>77</v>
      </c>
      <c r="AE1756" s="72" t="str">
        <f>VLOOKUP(AD1756,cs_lookup!$A$2:$B$54,2,FALSE)</f>
        <v>2</v>
      </c>
    </row>
    <row r="1757" spans="1:31" x14ac:dyDescent="0.25">
      <c r="A1757" s="18">
        <v>0.16893131486711399</v>
      </c>
      <c r="B1757" s="18">
        <v>0.33005171406111056</v>
      </c>
      <c r="C1757" s="18">
        <v>0.45665265024974694</v>
      </c>
      <c r="D1757" s="3">
        <f t="shared" si="181"/>
        <v>5.9195655985193003</v>
      </c>
      <c r="E1757" s="4">
        <f t="shared" si="181"/>
        <v>3.0298282281147175</v>
      </c>
      <c r="F1757" s="4">
        <f t="shared" si="181"/>
        <v>2.1898482346551411</v>
      </c>
      <c r="G1757" s="75">
        <v>3.8331799917968423E-2</v>
      </c>
      <c r="H1757" s="5">
        <f t="shared" si="174"/>
        <v>1.0383317999179684</v>
      </c>
      <c r="I1757" s="5">
        <f t="shared" si="175"/>
        <v>5.7010346779198757</v>
      </c>
      <c r="J1757" s="5">
        <f t="shared" si="176"/>
        <v>2.9179769206279569</v>
      </c>
      <c r="K1757" s="5">
        <f t="shared" si="177"/>
        <v>2.1090062298276391</v>
      </c>
      <c r="L1757">
        <v>3.27</v>
      </c>
      <c r="M1757">
        <v>3.52</v>
      </c>
      <c r="N1757">
        <v>2.23</v>
      </c>
      <c r="O1757" s="5">
        <f t="shared" si="178"/>
        <v>3.3953449857317568</v>
      </c>
      <c r="P1757" s="5">
        <f t="shared" si="179"/>
        <v>3.6549279357112487</v>
      </c>
      <c r="Q1757" s="5">
        <f t="shared" si="180"/>
        <v>2.3154799138170694</v>
      </c>
      <c r="R1757" s="6">
        <f t="shared" si="182"/>
        <v>0.29452088203180987</v>
      </c>
      <c r="S1757" s="6">
        <f t="shared" si="182"/>
        <v>0.27360320575114161</v>
      </c>
      <c r="T1757" s="6">
        <f t="shared" si="182"/>
        <v>0.43187591221704863</v>
      </c>
      <c r="U1757">
        <f t="shared" si="183"/>
        <v>0.57358009286712808</v>
      </c>
      <c r="V1757">
        <f t="shared" si="183"/>
        <v>1.2063152299513342</v>
      </c>
      <c r="W1757">
        <f t="shared" si="183"/>
        <v>1.0573700392446206</v>
      </c>
      <c r="X1757" t="s">
        <v>405</v>
      </c>
      <c r="Y1757" t="s">
        <v>329</v>
      </c>
      <c r="Z1757" t="s">
        <v>281</v>
      </c>
      <c r="AA1757" s="67" t="s">
        <v>90</v>
      </c>
      <c r="AB1757" s="67" t="s">
        <v>75</v>
      </c>
      <c r="AC1757" t="s">
        <v>644</v>
      </c>
      <c r="AD1757" s="67" t="s">
        <v>102</v>
      </c>
      <c r="AE1757" s="72" t="str">
        <f>VLOOKUP(AD1757,cs_lookup!$A$2:$B$54,2,FALSE)</f>
        <v>2</v>
      </c>
    </row>
    <row r="1758" spans="1:31" x14ac:dyDescent="0.25">
      <c r="A1758" s="18">
        <v>0.82442927386029452</v>
      </c>
      <c r="B1758" s="18">
        <v>0.11671009443498345</v>
      </c>
      <c r="C1758" s="18">
        <v>4.1366323986414454E-2</v>
      </c>
      <c r="D1758" s="3">
        <f t="shared" si="181"/>
        <v>1.2129603250471881</v>
      </c>
      <c r="E1758" s="4">
        <f t="shared" si="181"/>
        <v>8.5682391471037445</v>
      </c>
      <c r="F1758" s="4">
        <f t="shared" si="181"/>
        <v>24.174253441722801</v>
      </c>
      <c r="G1758" s="75">
        <v>4.3542774618120728E-2</v>
      </c>
      <c r="H1758" s="5">
        <f t="shared" si="174"/>
        <v>1.0435427746181207</v>
      </c>
      <c r="I1758" s="5">
        <f t="shared" si="175"/>
        <v>1.1623484485253275</v>
      </c>
      <c r="J1758" s="5">
        <f t="shared" si="176"/>
        <v>8.2107215492333303</v>
      </c>
      <c r="K1758" s="5">
        <f t="shared" si="177"/>
        <v>23.165560655210562</v>
      </c>
      <c r="L1758">
        <v>1.31</v>
      </c>
      <c r="M1758">
        <v>5.63</v>
      </c>
      <c r="N1758">
        <v>9.75</v>
      </c>
      <c r="O1758" s="5">
        <f t="shared" si="178"/>
        <v>1.3670410347497381</v>
      </c>
      <c r="P1758" s="5">
        <f t="shared" si="179"/>
        <v>5.8751458211000198</v>
      </c>
      <c r="Q1758" s="5">
        <f t="shared" si="180"/>
        <v>10.174542052526677</v>
      </c>
      <c r="R1758" s="6">
        <f t="shared" si="182"/>
        <v>0.73150693693921798</v>
      </c>
      <c r="S1758" s="6">
        <f t="shared" si="182"/>
        <v>0.17020854127715374</v>
      </c>
      <c r="T1758" s="6">
        <f t="shared" si="182"/>
        <v>9.8284521783628259E-2</v>
      </c>
      <c r="U1758">
        <f t="shared" si="183"/>
        <v>1.1270286476159521</v>
      </c>
      <c r="V1758">
        <f t="shared" si="183"/>
        <v>0.68568882359988159</v>
      </c>
      <c r="W1758">
        <f t="shared" si="183"/>
        <v>0.4208834029582168</v>
      </c>
      <c r="X1758" t="s">
        <v>407</v>
      </c>
      <c r="Y1758" t="s">
        <v>485</v>
      </c>
      <c r="Z1758" t="s">
        <v>281</v>
      </c>
      <c r="AA1758" s="67" t="s">
        <v>84</v>
      </c>
      <c r="AB1758" s="67" t="s">
        <v>89</v>
      </c>
      <c r="AC1758" t="s">
        <v>644</v>
      </c>
      <c r="AD1758" s="67" t="s">
        <v>100</v>
      </c>
      <c r="AE1758" s="72" t="str">
        <f>VLOOKUP(AD1758,cs_lookup!$A$2:$B$54,2,FALSE)</f>
        <v>1</v>
      </c>
    </row>
    <row r="1759" spans="1:31" x14ac:dyDescent="0.25">
      <c r="A1759" s="18">
        <v>0.33026161241963731</v>
      </c>
      <c r="B1759" s="18">
        <v>0.23963163279188252</v>
      </c>
      <c r="C1759" s="18">
        <v>0.39400311410177508</v>
      </c>
      <c r="D1759" s="3">
        <f t="shared" si="181"/>
        <v>3.0279026153647526</v>
      </c>
      <c r="E1759" s="4">
        <f t="shared" si="181"/>
        <v>4.1730717616421247</v>
      </c>
      <c r="F1759" s="4">
        <f t="shared" si="181"/>
        <v>2.5380510057128371</v>
      </c>
      <c r="G1759" s="75">
        <v>3.7295201487792085E-2</v>
      </c>
      <c r="H1759" s="5">
        <f t="shared" si="174"/>
        <v>1.0372952014877921</v>
      </c>
      <c r="I1759" s="5">
        <f t="shared" si="175"/>
        <v>2.9190365587557263</v>
      </c>
      <c r="J1759" s="5">
        <f t="shared" si="176"/>
        <v>4.0230319735950673</v>
      </c>
      <c r="K1759" s="5">
        <f t="shared" si="177"/>
        <v>2.4467972107385743</v>
      </c>
      <c r="L1759">
        <v>2.7</v>
      </c>
      <c r="M1759">
        <v>3.66</v>
      </c>
      <c r="N1759">
        <v>2.54</v>
      </c>
      <c r="O1759" s="5">
        <f t="shared" si="178"/>
        <v>2.8006970440170389</v>
      </c>
      <c r="P1759" s="5">
        <f t="shared" si="179"/>
        <v>3.7965004374453191</v>
      </c>
      <c r="Q1759" s="5">
        <f t="shared" si="180"/>
        <v>2.6347298117789921</v>
      </c>
      <c r="R1759" s="6">
        <f t="shared" si="182"/>
        <v>0.35705397059501315</v>
      </c>
      <c r="S1759" s="6">
        <f t="shared" si="182"/>
        <v>0.26340047011107526</v>
      </c>
      <c r="T1759" s="6">
        <f t="shared" si="182"/>
        <v>0.37954555929391159</v>
      </c>
      <c r="U1759">
        <f t="shared" si="183"/>
        <v>0.92496272165597915</v>
      </c>
      <c r="V1759">
        <f t="shared" si="183"/>
        <v>0.90976159872011808</v>
      </c>
      <c r="W1759">
        <f t="shared" si="183"/>
        <v>1.0380917506577065</v>
      </c>
      <c r="X1759" t="s">
        <v>410</v>
      </c>
      <c r="Y1759" t="s">
        <v>409</v>
      </c>
      <c r="Z1759" t="s">
        <v>281</v>
      </c>
      <c r="AA1759" s="67" t="s">
        <v>85</v>
      </c>
      <c r="AB1759" s="67" t="s">
        <v>79</v>
      </c>
      <c r="AC1759" t="s">
        <v>644</v>
      </c>
      <c r="AD1759" s="67" t="s">
        <v>76</v>
      </c>
      <c r="AE1759" s="72" t="str">
        <f>VLOOKUP(AD1759,cs_lookup!$A$2:$B$54,2,FALSE)</f>
        <v>2</v>
      </c>
    </row>
    <row r="1760" spans="1:31" x14ac:dyDescent="0.25">
      <c r="A1760" s="18">
        <v>0.23993974439426288</v>
      </c>
      <c r="B1760" s="18">
        <v>0.31472786672313124</v>
      </c>
      <c r="C1760" s="18">
        <v>0.40869747789375604</v>
      </c>
      <c r="D1760" s="3">
        <f t="shared" si="181"/>
        <v>4.1677130336390853</v>
      </c>
      <c r="E1760" s="4">
        <f t="shared" si="181"/>
        <v>3.1773481338394114</v>
      </c>
      <c r="F1760" s="4">
        <f t="shared" si="181"/>
        <v>2.4467975803363227</v>
      </c>
      <c r="G1760" s="75">
        <v>3.7891992149675424E-2</v>
      </c>
      <c r="H1760" s="5">
        <f t="shared" si="174"/>
        <v>1.0378919921496754</v>
      </c>
      <c r="I1760" s="5">
        <f t="shared" si="175"/>
        <v>4.0155556311856149</v>
      </c>
      <c r="J1760" s="5">
        <f t="shared" si="176"/>
        <v>3.0613475755396355</v>
      </c>
      <c r="K1760" s="5">
        <f t="shared" si="177"/>
        <v>2.3574684060029512</v>
      </c>
      <c r="L1760">
        <v>3.05</v>
      </c>
      <c r="M1760">
        <v>3.45</v>
      </c>
      <c r="N1760">
        <v>2.38</v>
      </c>
      <c r="O1760" s="5">
        <f t="shared" si="178"/>
        <v>3.1655705760565098</v>
      </c>
      <c r="P1760" s="5">
        <f t="shared" si="179"/>
        <v>3.5807273729163804</v>
      </c>
      <c r="Q1760" s="5">
        <f t="shared" si="180"/>
        <v>2.4701829413162275</v>
      </c>
      <c r="R1760" s="6">
        <f t="shared" si="182"/>
        <v>0.31589881696643257</v>
      </c>
      <c r="S1760" s="6">
        <f t="shared" si="182"/>
        <v>0.27927286717322297</v>
      </c>
      <c r="T1760" s="6">
        <f t="shared" si="182"/>
        <v>0.40482831586034429</v>
      </c>
      <c r="U1760">
        <f t="shared" si="183"/>
        <v>0.7595461948809985</v>
      </c>
      <c r="V1760">
        <f t="shared" si="183"/>
        <v>1.1269546873950944</v>
      </c>
      <c r="W1760">
        <f t="shared" si="183"/>
        <v>1.009557538052122</v>
      </c>
      <c r="X1760" t="s">
        <v>484</v>
      </c>
      <c r="Y1760" t="s">
        <v>408</v>
      </c>
      <c r="Z1760" t="s">
        <v>281</v>
      </c>
      <c r="AA1760" s="67" t="s">
        <v>90</v>
      </c>
      <c r="AB1760" s="67" t="s">
        <v>75</v>
      </c>
      <c r="AC1760" t="s">
        <v>644</v>
      </c>
      <c r="AD1760" s="67" t="s">
        <v>237</v>
      </c>
      <c r="AE1760" s="72" t="str">
        <f>VLOOKUP(AD1760,cs_lookup!$A$2:$B$54,2,FALSE)</f>
        <v>2</v>
      </c>
    </row>
    <row r="1761" spans="1:31" x14ac:dyDescent="0.25">
      <c r="A1761" s="18">
        <v>0.41915395727488519</v>
      </c>
      <c r="B1761" s="18">
        <v>0.26816203451344761</v>
      </c>
      <c r="C1761" s="18">
        <v>0.29258778941211838</v>
      </c>
      <c r="D1761" s="3">
        <f t="shared" si="181"/>
        <v>2.3857582223521523</v>
      </c>
      <c r="E1761" s="4">
        <f t="shared" si="181"/>
        <v>3.7290886527408587</v>
      </c>
      <c r="F1761" s="4">
        <f t="shared" si="181"/>
        <v>3.4177776249967526</v>
      </c>
      <c r="G1761" s="75">
        <v>3.0007653743351792E-2</v>
      </c>
      <c r="H1761" s="5">
        <f t="shared" si="174"/>
        <v>1.0300076537433518</v>
      </c>
      <c r="I1761" s="5">
        <f t="shared" si="175"/>
        <v>2.3162529071328768</v>
      </c>
      <c r="J1761" s="5">
        <f t="shared" si="176"/>
        <v>3.6204475172473232</v>
      </c>
      <c r="K1761" s="5">
        <f t="shared" si="177"/>
        <v>3.3182060468925063</v>
      </c>
      <c r="L1761">
        <v>1.94</v>
      </c>
      <c r="M1761">
        <v>4.28</v>
      </c>
      <c r="N1761">
        <v>3.56</v>
      </c>
      <c r="O1761" s="5">
        <f t="shared" si="178"/>
        <v>1.9982148482621025</v>
      </c>
      <c r="P1761" s="5">
        <f t="shared" si="179"/>
        <v>4.4084327580215463</v>
      </c>
      <c r="Q1761" s="5">
        <f t="shared" si="180"/>
        <v>3.6668272473263324</v>
      </c>
      <c r="R1761" s="6">
        <f t="shared" si="182"/>
        <v>0.50044668663618685</v>
      </c>
      <c r="S1761" s="6">
        <f t="shared" si="182"/>
        <v>0.22683798412948653</v>
      </c>
      <c r="T1761" s="6">
        <f t="shared" si="182"/>
        <v>0.27271532923432651</v>
      </c>
      <c r="U1761">
        <f t="shared" si="183"/>
        <v>0.83755966113449443</v>
      </c>
      <c r="V1761">
        <f t="shared" si="183"/>
        <v>1.1821742974067868</v>
      </c>
      <c r="W1761">
        <f t="shared" si="183"/>
        <v>1.0728688784513347</v>
      </c>
      <c r="X1761" t="s">
        <v>333</v>
      </c>
      <c r="Y1761" t="s">
        <v>290</v>
      </c>
      <c r="Z1761" t="s">
        <v>283</v>
      </c>
      <c r="AA1761" s="67" t="s">
        <v>90</v>
      </c>
      <c r="AB1761" s="67" t="s">
        <v>75</v>
      </c>
      <c r="AC1761" t="s">
        <v>644</v>
      </c>
      <c r="AD1761" s="67" t="s">
        <v>86</v>
      </c>
      <c r="AE1761" s="72" t="str">
        <f>VLOOKUP(AD1761,cs_lookup!$A$2:$B$54,2,FALSE)</f>
        <v>1</v>
      </c>
    </row>
    <row r="1762" spans="1:31" x14ac:dyDescent="0.25">
      <c r="A1762" s="18">
        <v>0.33803372270291998</v>
      </c>
      <c r="B1762" s="18">
        <v>0.32396968097643652</v>
      </c>
      <c r="C1762" s="18">
        <v>0.31732921509676493</v>
      </c>
      <c r="D1762" s="3">
        <f t="shared" si="181"/>
        <v>2.958284729712743</v>
      </c>
      <c r="E1762" s="4">
        <f t="shared" si="181"/>
        <v>3.0867085987368479</v>
      </c>
      <c r="F1762" s="4">
        <f t="shared" si="181"/>
        <v>3.1513014006449565</v>
      </c>
      <c r="G1762" s="75">
        <v>2.9638490164805908E-2</v>
      </c>
      <c r="H1762" s="5">
        <f t="shared" si="174"/>
        <v>1.0296384901648059</v>
      </c>
      <c r="I1762" s="5">
        <f t="shared" si="175"/>
        <v>2.873129509017514</v>
      </c>
      <c r="J1762" s="5">
        <f t="shared" si="176"/>
        <v>2.9978566537880527</v>
      </c>
      <c r="K1762" s="5">
        <f t="shared" si="177"/>
        <v>3.0605901301733125</v>
      </c>
      <c r="L1762">
        <v>1.76</v>
      </c>
      <c r="M1762">
        <v>4.18</v>
      </c>
      <c r="N1762">
        <v>4.5</v>
      </c>
      <c r="O1762" s="5">
        <f t="shared" si="178"/>
        <v>1.8121637426900583</v>
      </c>
      <c r="P1762" s="5">
        <f t="shared" si="179"/>
        <v>4.3038888888888884</v>
      </c>
      <c r="Q1762" s="5">
        <f t="shared" si="180"/>
        <v>4.633373205741627</v>
      </c>
      <c r="R1762" s="6">
        <f t="shared" si="182"/>
        <v>0.55182651348909262</v>
      </c>
      <c r="S1762" s="6">
        <f t="shared" si="182"/>
        <v>0.23234800567961794</v>
      </c>
      <c r="T1762" s="6">
        <f t="shared" si="182"/>
        <v>0.21582548083128952</v>
      </c>
      <c r="U1762">
        <f t="shared" si="183"/>
        <v>0.61257245608877686</v>
      </c>
      <c r="V1762">
        <f t="shared" si="183"/>
        <v>1.3943295102913631</v>
      </c>
      <c r="W1762">
        <f t="shared" si="183"/>
        <v>1.4703046826283721</v>
      </c>
      <c r="X1762" t="s">
        <v>331</v>
      </c>
      <c r="Y1762" t="s">
        <v>540</v>
      </c>
      <c r="Z1762" t="s">
        <v>283</v>
      </c>
      <c r="AA1762" s="67" t="s">
        <v>90</v>
      </c>
      <c r="AB1762" s="67" t="s">
        <v>75</v>
      </c>
      <c r="AC1762" t="s">
        <v>644</v>
      </c>
      <c r="AD1762" s="67" t="s">
        <v>94</v>
      </c>
      <c r="AE1762" s="72" t="str">
        <f>VLOOKUP(AD1762,cs_lookup!$A$2:$B$54,2,FALSE)</f>
        <v>1</v>
      </c>
    </row>
    <row r="1763" spans="1:31" x14ac:dyDescent="0.25">
      <c r="A1763" s="18">
        <v>0.45099873986332789</v>
      </c>
      <c r="B1763" s="18">
        <v>0.26784599258766817</v>
      </c>
      <c r="C1763" s="18">
        <v>0.2647661983871209</v>
      </c>
      <c r="D1763" s="3">
        <f t="shared" si="181"/>
        <v>2.2173010955707841</v>
      </c>
      <c r="E1763" s="4">
        <f t="shared" si="181"/>
        <v>3.7334887497810589</v>
      </c>
      <c r="F1763" s="4">
        <f t="shared" si="181"/>
        <v>3.7769171672657262</v>
      </c>
      <c r="G1763" s="75">
        <v>2.7327634084417518E-2</v>
      </c>
      <c r="H1763" s="5">
        <f t="shared" si="174"/>
        <v>1.0273276340844175</v>
      </c>
      <c r="I1763" s="5">
        <f t="shared" si="175"/>
        <v>2.1583193345586422</v>
      </c>
      <c r="J1763" s="5">
        <f t="shared" si="176"/>
        <v>3.6341753360002298</v>
      </c>
      <c r="K1763" s="5">
        <f t="shared" si="177"/>
        <v>3.676448527184629</v>
      </c>
      <c r="L1763">
        <v>2.74</v>
      </c>
      <c r="M1763">
        <v>3.68</v>
      </c>
      <c r="N1763">
        <v>2.56</v>
      </c>
      <c r="O1763" s="5">
        <f t="shared" si="178"/>
        <v>2.8148777173913042</v>
      </c>
      <c r="P1763" s="5">
        <f t="shared" si="179"/>
        <v>3.7805656934306566</v>
      </c>
      <c r="Q1763" s="5">
        <f t="shared" si="180"/>
        <v>2.6299587432561089</v>
      </c>
      <c r="R1763" s="6">
        <f t="shared" si="182"/>
        <v>0.35525521901773865</v>
      </c>
      <c r="S1763" s="6">
        <f t="shared" si="182"/>
        <v>0.26451067937733802</v>
      </c>
      <c r="T1763" s="6">
        <f t="shared" si="182"/>
        <v>0.38023410160492344</v>
      </c>
      <c r="U1763">
        <f t="shared" si="183"/>
        <v>1.2695063034128389</v>
      </c>
      <c r="V1763">
        <f t="shared" si="183"/>
        <v>1.0126093706998203</v>
      </c>
      <c r="W1763">
        <f t="shared" si="183"/>
        <v>0.69632417836689009</v>
      </c>
      <c r="X1763" t="s">
        <v>412</v>
      </c>
      <c r="Y1763" t="s">
        <v>411</v>
      </c>
      <c r="Z1763" t="s">
        <v>283</v>
      </c>
      <c r="AA1763" s="67" t="s">
        <v>90</v>
      </c>
      <c r="AB1763" s="67" t="s">
        <v>75</v>
      </c>
      <c r="AC1763" t="s">
        <v>644</v>
      </c>
      <c r="AD1763" s="67" t="s">
        <v>96</v>
      </c>
      <c r="AE1763" s="72" t="str">
        <f>VLOOKUP(AD1763,cs_lookup!$A$2:$B$54,2,FALSE)</f>
        <v>2</v>
      </c>
    </row>
    <row r="1764" spans="1:31" x14ac:dyDescent="0.25">
      <c r="A1764" s="18">
        <v>0.44104889849030376</v>
      </c>
      <c r="B1764" s="18">
        <v>0.25509982316184449</v>
      </c>
      <c r="C1764" s="18">
        <v>0.28451673355756968</v>
      </c>
      <c r="D1764" s="3">
        <f t="shared" si="181"/>
        <v>2.2673222933397361</v>
      </c>
      <c r="E1764" s="4">
        <f t="shared" si="181"/>
        <v>3.920034077662077</v>
      </c>
      <c r="F1764" s="4">
        <f t="shared" si="181"/>
        <v>3.5147317611027544</v>
      </c>
      <c r="G1764" s="75">
        <v>2.7864329252300202E-2</v>
      </c>
      <c r="H1764" s="5">
        <f t="shared" si="174"/>
        <v>1.0278643292523002</v>
      </c>
      <c r="I1764" s="5">
        <f t="shared" si="175"/>
        <v>2.2058575522209778</v>
      </c>
      <c r="J1764" s="5">
        <f t="shared" si="176"/>
        <v>3.8137660448958561</v>
      </c>
      <c r="K1764" s="5">
        <f t="shared" si="177"/>
        <v>3.4194510511513494</v>
      </c>
      <c r="L1764">
        <v>2.38</v>
      </c>
      <c r="M1764">
        <v>3.56</v>
      </c>
      <c r="N1764">
        <v>3.06</v>
      </c>
      <c r="O1764" s="5">
        <f t="shared" si="178"/>
        <v>2.4463171036204745</v>
      </c>
      <c r="P1764" s="5">
        <f t="shared" si="179"/>
        <v>3.6591970121381889</v>
      </c>
      <c r="Q1764" s="5">
        <f t="shared" si="180"/>
        <v>3.1452648475120388</v>
      </c>
      <c r="R1764" s="6">
        <f t="shared" si="182"/>
        <v>0.40877774942587392</v>
      </c>
      <c r="S1764" s="6">
        <f t="shared" si="182"/>
        <v>0.27328400102066852</v>
      </c>
      <c r="T1764" s="6">
        <f t="shared" si="182"/>
        <v>0.31793824955345751</v>
      </c>
      <c r="U1764">
        <f t="shared" si="183"/>
        <v>1.0789454639098006</v>
      </c>
      <c r="V1764">
        <f t="shared" si="183"/>
        <v>0.93346051071080172</v>
      </c>
      <c r="W1764">
        <f t="shared" si="183"/>
        <v>0.89488048058757264</v>
      </c>
      <c r="X1764" t="s">
        <v>289</v>
      </c>
      <c r="Y1764" t="s">
        <v>414</v>
      </c>
      <c r="Z1764" t="s">
        <v>283</v>
      </c>
      <c r="AA1764" s="67" t="s">
        <v>84</v>
      </c>
      <c r="AB1764" s="67" t="s">
        <v>86</v>
      </c>
      <c r="AC1764" t="s">
        <v>644</v>
      </c>
      <c r="AD1764" s="67" t="s">
        <v>87</v>
      </c>
      <c r="AE1764" s="72" t="str">
        <f>VLOOKUP(AD1764,cs_lookup!$A$2:$B$54,2,FALSE)</f>
        <v>2</v>
      </c>
    </row>
    <row r="1765" spans="1:31" x14ac:dyDescent="0.25">
      <c r="A1765" s="18">
        <v>0.61300567959618413</v>
      </c>
      <c r="B1765" s="18">
        <v>0.23402080405738268</v>
      </c>
      <c r="C1765" s="18">
        <v>0.14770793505774535</v>
      </c>
      <c r="D1765" s="3">
        <f t="shared" si="181"/>
        <v>1.6313062558551616</v>
      </c>
      <c r="E1765" s="4">
        <f t="shared" si="181"/>
        <v>4.273124366134545</v>
      </c>
      <c r="F1765" s="4">
        <f t="shared" si="181"/>
        <v>6.7701169853133294</v>
      </c>
      <c r="G1765" s="75">
        <v>3.0724400289617648E-2</v>
      </c>
      <c r="H1765" s="5">
        <f t="shared" si="174"/>
        <v>1.0307244002896176</v>
      </c>
      <c r="I1765" s="5">
        <f t="shared" si="175"/>
        <v>1.5826793810225019</v>
      </c>
      <c r="J1765" s="5">
        <f t="shared" si="176"/>
        <v>4.1457487228728294</v>
      </c>
      <c r="K1765" s="5">
        <f t="shared" si="177"/>
        <v>6.5683096115809727</v>
      </c>
      <c r="L1765">
        <v>1.84</v>
      </c>
      <c r="M1765">
        <v>4.1399999999999997</v>
      </c>
      <c r="N1765">
        <v>4.07</v>
      </c>
      <c r="O1765" s="5">
        <f t="shared" si="178"/>
        <v>1.8965328965328965</v>
      </c>
      <c r="P1765" s="5">
        <f t="shared" si="179"/>
        <v>4.2671990171990171</v>
      </c>
      <c r="Q1765" s="5">
        <f t="shared" si="180"/>
        <v>4.1950483091787438</v>
      </c>
      <c r="R1765" s="6">
        <f t="shared" si="182"/>
        <v>0.52727796171009067</v>
      </c>
      <c r="S1765" s="6">
        <f t="shared" si="182"/>
        <v>0.23434576076004032</v>
      </c>
      <c r="T1765" s="6">
        <f t="shared" si="182"/>
        <v>0.23837627752986901</v>
      </c>
      <c r="U1765">
        <f t="shared" si="183"/>
        <v>1.1625854371156679</v>
      </c>
      <c r="V1765">
        <f t="shared" si="183"/>
        <v>0.9986133450777871</v>
      </c>
      <c r="W1765">
        <f t="shared" si="183"/>
        <v>0.61964192321627842</v>
      </c>
      <c r="X1765" t="s">
        <v>523</v>
      </c>
      <c r="Y1765" t="s">
        <v>332</v>
      </c>
      <c r="Z1765" t="s">
        <v>283</v>
      </c>
      <c r="AA1765" s="67" t="s">
        <v>84</v>
      </c>
      <c r="AB1765" s="67" t="s">
        <v>86</v>
      </c>
      <c r="AC1765" t="s">
        <v>644</v>
      </c>
      <c r="AD1765" s="67" t="s">
        <v>113</v>
      </c>
      <c r="AE1765" s="72" t="str">
        <f>VLOOKUP(AD1765,cs_lookup!$A$2:$B$54,2,FALSE)</f>
        <v>2</v>
      </c>
    </row>
    <row r="1766" spans="1:31" x14ac:dyDescent="0.25">
      <c r="A1766" s="18">
        <v>0.28659740386052468</v>
      </c>
      <c r="B1766" s="18">
        <v>0.42356425874776676</v>
      </c>
      <c r="C1766" s="18">
        <v>0.27915987054857422</v>
      </c>
      <c r="D1766" s="3">
        <f t="shared" si="181"/>
        <v>3.4892151377849165</v>
      </c>
      <c r="E1766" s="4">
        <f t="shared" si="181"/>
        <v>2.3609168605406379</v>
      </c>
      <c r="F1766" s="4">
        <f t="shared" si="181"/>
        <v>3.5821767578374004</v>
      </c>
      <c r="G1766" s="75">
        <v>2.7625304410727303E-2</v>
      </c>
      <c r="H1766" s="5">
        <f t="shared" si="174"/>
        <v>1.0276253044107273</v>
      </c>
      <c r="I1766" s="5">
        <f t="shared" si="175"/>
        <v>3.39541574424906</v>
      </c>
      <c r="J1766" s="5">
        <f t="shared" si="176"/>
        <v>2.2974491289842867</v>
      </c>
      <c r="K1766" s="5">
        <f t="shared" si="177"/>
        <v>3.4858783084283171</v>
      </c>
      <c r="L1766">
        <v>2.71</v>
      </c>
      <c r="M1766">
        <v>3.39</v>
      </c>
      <c r="N1766">
        <v>2.75</v>
      </c>
      <c r="O1766" s="5">
        <f t="shared" si="178"/>
        <v>2.7848645749530712</v>
      </c>
      <c r="P1766" s="5">
        <f t="shared" si="179"/>
        <v>3.4836497819523657</v>
      </c>
      <c r="Q1766" s="5">
        <f t="shared" si="180"/>
        <v>2.8259695871295003</v>
      </c>
      <c r="R1766" s="6">
        <f t="shared" si="182"/>
        <v>0.35908388831325894</v>
      </c>
      <c r="S1766" s="6">
        <f t="shared" si="182"/>
        <v>0.28705526174894741</v>
      </c>
      <c r="T1766" s="6">
        <f t="shared" si="182"/>
        <v>0.35386084993779338</v>
      </c>
      <c r="U1766">
        <f t="shared" si="183"/>
        <v>0.79813495728469375</v>
      </c>
      <c r="V1766">
        <f t="shared" si="183"/>
        <v>1.4755495376294732</v>
      </c>
      <c r="W1766">
        <f t="shared" si="183"/>
        <v>0.78889730411727899</v>
      </c>
      <c r="X1766" t="s">
        <v>413</v>
      </c>
      <c r="Y1766" t="s">
        <v>330</v>
      </c>
      <c r="Z1766" t="s">
        <v>283</v>
      </c>
      <c r="AA1766" s="67" t="s">
        <v>90</v>
      </c>
      <c r="AB1766" s="67" t="s">
        <v>75</v>
      </c>
      <c r="AC1766" t="s">
        <v>644</v>
      </c>
      <c r="AD1766" s="67" t="s">
        <v>75</v>
      </c>
      <c r="AE1766" s="72" t="str">
        <f>VLOOKUP(AD1766,cs_lookup!$A$2:$B$54,2,FALSE)</f>
        <v>X</v>
      </c>
    </row>
    <row r="1767" spans="1:31" x14ac:dyDescent="0.25">
      <c r="A1767" s="18">
        <v>0.38419055507935834</v>
      </c>
      <c r="B1767" s="18">
        <v>0.34076033974922854</v>
      </c>
      <c r="C1767" s="18">
        <v>0.26239789961700632</v>
      </c>
      <c r="D1767" s="3">
        <f t="shared" si="181"/>
        <v>2.6028750232900446</v>
      </c>
      <c r="E1767" s="4">
        <f t="shared" si="181"/>
        <v>2.9346138131447965</v>
      </c>
      <c r="F1767" s="4">
        <f t="shared" si="181"/>
        <v>3.8110061149864052</v>
      </c>
      <c r="G1767" s="75">
        <v>3.0207684168416904E-2</v>
      </c>
      <c r="H1767" s="5">
        <f t="shared" si="174"/>
        <v>1.0302076841684169</v>
      </c>
      <c r="I1767" s="5">
        <f t="shared" si="175"/>
        <v>2.526553687464566</v>
      </c>
      <c r="J1767" s="5">
        <f t="shared" si="176"/>
        <v>2.8485652536300146</v>
      </c>
      <c r="K1767" s="5">
        <f t="shared" si="177"/>
        <v>3.6992600361573182</v>
      </c>
      <c r="L1767">
        <v>1.85</v>
      </c>
      <c r="M1767">
        <v>3.56</v>
      </c>
      <c r="N1767">
        <v>4.79</v>
      </c>
      <c r="O1767" s="5">
        <f t="shared" si="178"/>
        <v>1.9058842157115714</v>
      </c>
      <c r="P1767" s="5">
        <f t="shared" si="179"/>
        <v>3.6675393556395641</v>
      </c>
      <c r="Q1767" s="5">
        <f t="shared" si="180"/>
        <v>4.9346948071667169</v>
      </c>
      <c r="R1767" s="6">
        <f t="shared" si="182"/>
        <v>0.52469084520260056</v>
      </c>
      <c r="S1767" s="6">
        <f t="shared" si="182"/>
        <v>0.27266237742269978</v>
      </c>
      <c r="T1767" s="6">
        <f t="shared" si="182"/>
        <v>0.20264677737469963</v>
      </c>
      <c r="U1767">
        <f t="shared" si="183"/>
        <v>0.73222271475121614</v>
      </c>
      <c r="V1767">
        <f t="shared" si="183"/>
        <v>1.2497519568714048</v>
      </c>
      <c r="W1767">
        <f t="shared" si="183"/>
        <v>1.2948535526514946</v>
      </c>
      <c r="X1767" t="s">
        <v>342</v>
      </c>
      <c r="Y1767" t="s">
        <v>417</v>
      </c>
      <c r="Z1767" t="s">
        <v>274</v>
      </c>
      <c r="AA1767" s="67" t="s">
        <v>90</v>
      </c>
      <c r="AB1767" s="67" t="s">
        <v>75</v>
      </c>
      <c r="AC1767" t="s">
        <v>644</v>
      </c>
      <c r="AD1767" s="67" t="s">
        <v>75</v>
      </c>
      <c r="AE1767" s="72" t="str">
        <f>VLOOKUP(AD1767,cs_lookup!$A$2:$B$54,2,FALSE)</f>
        <v>X</v>
      </c>
    </row>
    <row r="1768" spans="1:31" x14ac:dyDescent="0.25">
      <c r="A1768" s="18">
        <v>0.33467586841879354</v>
      </c>
      <c r="B1768" s="18">
        <v>0.25188138390055209</v>
      </c>
      <c r="C1768" s="18">
        <v>0.37944188696241893</v>
      </c>
      <c r="D1768" s="3">
        <f t="shared" si="181"/>
        <v>2.9879656538267625</v>
      </c>
      <c r="E1768" s="4">
        <f t="shared" si="181"/>
        <v>3.9701227002739525</v>
      </c>
      <c r="F1768" s="4">
        <f t="shared" si="181"/>
        <v>2.6354496811234838</v>
      </c>
      <c r="G1768" s="75">
        <v>3.1757292610230081E-2</v>
      </c>
      <c r="H1768" s="5">
        <f t="shared" si="174"/>
        <v>1.0317572926102301</v>
      </c>
      <c r="I1768" s="5">
        <f t="shared" si="175"/>
        <v>2.8959966410971956</v>
      </c>
      <c r="J1768" s="5">
        <f t="shared" si="176"/>
        <v>3.8479230810474698</v>
      </c>
      <c r="K1768" s="5">
        <f t="shared" si="177"/>
        <v>2.5543310427746935</v>
      </c>
      <c r="L1768">
        <v>1.76</v>
      </c>
      <c r="M1768">
        <v>3.61</v>
      </c>
      <c r="N1768">
        <v>5.36</v>
      </c>
      <c r="O1768" s="5">
        <f t="shared" si="178"/>
        <v>1.8158928349940049</v>
      </c>
      <c r="P1768" s="5">
        <f t="shared" si="179"/>
        <v>3.7246438263229305</v>
      </c>
      <c r="Q1768" s="5">
        <f t="shared" si="180"/>
        <v>5.530219088390834</v>
      </c>
      <c r="R1768" s="6">
        <f t="shared" si="182"/>
        <v>0.5506932902256324</v>
      </c>
      <c r="S1768" s="6">
        <f t="shared" si="182"/>
        <v>0.2684820473122197</v>
      </c>
      <c r="T1768" s="6">
        <f t="shared" si="182"/>
        <v>0.18082466246214793</v>
      </c>
      <c r="U1768">
        <f t="shared" si="183"/>
        <v>0.6077355115070836</v>
      </c>
      <c r="V1768">
        <f t="shared" si="183"/>
        <v>0.93816844151086742</v>
      </c>
      <c r="W1768">
        <f t="shared" si="183"/>
        <v>2.0983967662146066</v>
      </c>
      <c r="X1768" t="s">
        <v>489</v>
      </c>
      <c r="Y1768" t="s">
        <v>415</v>
      </c>
      <c r="Z1768" t="s">
        <v>274</v>
      </c>
      <c r="AA1768" s="67" t="s">
        <v>90</v>
      </c>
      <c r="AB1768" s="67" t="s">
        <v>75</v>
      </c>
      <c r="AC1768" t="s">
        <v>644</v>
      </c>
      <c r="AD1768" s="67" t="s">
        <v>86</v>
      </c>
      <c r="AE1768" s="72" t="str">
        <f>VLOOKUP(AD1768,cs_lookup!$A$2:$B$54,2,FALSE)</f>
        <v>1</v>
      </c>
    </row>
    <row r="1769" spans="1:31" x14ac:dyDescent="0.25">
      <c r="A1769" s="18">
        <v>0.42001269972335309</v>
      </c>
      <c r="B1769" s="18">
        <v>0.24106560247627551</v>
      </c>
      <c r="C1769" s="18">
        <v>0.31534789382301437</v>
      </c>
      <c r="D1769" s="3">
        <f t="shared" si="181"/>
        <v>2.3808803892326664</v>
      </c>
      <c r="E1769" s="4">
        <f t="shared" si="181"/>
        <v>4.1482484009655218</v>
      </c>
      <c r="F1769" s="4">
        <f t="shared" si="181"/>
        <v>3.1711009319797117</v>
      </c>
      <c r="G1769" s="75">
        <v>2.7409751733744603E-2</v>
      </c>
      <c r="H1769" s="5">
        <f t="shared" si="174"/>
        <v>1.0274097517337446</v>
      </c>
      <c r="I1769" s="5">
        <f t="shared" si="175"/>
        <v>2.3173620702109869</v>
      </c>
      <c r="J1769" s="5">
        <f t="shared" si="176"/>
        <v>4.0375793532866417</v>
      </c>
      <c r="K1769" s="5">
        <f t="shared" si="177"/>
        <v>3.0865007136914047</v>
      </c>
      <c r="L1769">
        <v>2.82</v>
      </c>
      <c r="M1769">
        <v>3.47</v>
      </c>
      <c r="N1769">
        <v>2.6</v>
      </c>
      <c r="O1769" s="5">
        <f t="shared" si="178"/>
        <v>2.8972954998891596</v>
      </c>
      <c r="P1769" s="5">
        <f t="shared" si="179"/>
        <v>3.5651118385160938</v>
      </c>
      <c r="Q1769" s="5">
        <f t="shared" si="180"/>
        <v>2.6712653545077361</v>
      </c>
      <c r="R1769" s="6">
        <f t="shared" si="182"/>
        <v>0.34514946785312595</v>
      </c>
      <c r="S1769" s="6">
        <f t="shared" si="182"/>
        <v>0.28049610932156055</v>
      </c>
      <c r="T1769" s="6">
        <f t="shared" si="182"/>
        <v>0.3743544228253135</v>
      </c>
      <c r="U1769">
        <f t="shared" si="183"/>
        <v>1.2169009048047679</v>
      </c>
      <c r="V1769">
        <f t="shared" si="183"/>
        <v>0.85942583324718447</v>
      </c>
      <c r="W1769">
        <f t="shared" si="183"/>
        <v>0.84237790338640239</v>
      </c>
      <c r="X1769" t="s">
        <v>341</v>
      </c>
      <c r="Y1769" t="s">
        <v>343</v>
      </c>
      <c r="Z1769" t="s">
        <v>274</v>
      </c>
      <c r="AA1769" s="67" t="s">
        <v>84</v>
      </c>
      <c r="AB1769" s="67" t="s">
        <v>86</v>
      </c>
      <c r="AC1769" t="s">
        <v>644</v>
      </c>
      <c r="AD1769" s="67" t="s">
        <v>73</v>
      </c>
      <c r="AE1769" s="72" t="str">
        <f>VLOOKUP(AD1769,cs_lookup!$A$2:$B$54,2,FALSE)</f>
        <v>X</v>
      </c>
    </row>
    <row r="1770" spans="1:31" x14ac:dyDescent="0.25">
      <c r="A1770" s="18">
        <v>0.46265732718461799</v>
      </c>
      <c r="B1770" s="18">
        <v>0.25933044428894952</v>
      </c>
      <c r="C1770" s="18">
        <v>0.26172875352462449</v>
      </c>
      <c r="D1770" s="3">
        <f t="shared" si="181"/>
        <v>2.1614269162994617</v>
      </c>
      <c r="E1770" s="4">
        <f t="shared" si="181"/>
        <v>3.8560840889386143</v>
      </c>
      <c r="F1770" s="4">
        <f t="shared" si="181"/>
        <v>3.8207494840872194</v>
      </c>
      <c r="G1770" s="75">
        <v>2.7677190896593373E-2</v>
      </c>
      <c r="H1770" s="5">
        <f t="shared" si="174"/>
        <v>1.0276771908965934</v>
      </c>
      <c r="I1770" s="5">
        <f t="shared" si="175"/>
        <v>2.1032158108070225</v>
      </c>
      <c r="J1770" s="5">
        <f t="shared" si="176"/>
        <v>3.7522328247592878</v>
      </c>
      <c r="K1770" s="5">
        <f t="shared" si="177"/>
        <v>3.7178498442237684</v>
      </c>
      <c r="L1770">
        <v>2.58</v>
      </c>
      <c r="M1770">
        <v>3.09</v>
      </c>
      <c r="N1770">
        <v>3.16</v>
      </c>
      <c r="O1770" s="5">
        <f t="shared" si="178"/>
        <v>2.6514071525132108</v>
      </c>
      <c r="P1770" s="5">
        <f t="shared" si="179"/>
        <v>3.1755225198704733</v>
      </c>
      <c r="Q1770" s="5">
        <f t="shared" si="180"/>
        <v>3.2474599232332353</v>
      </c>
      <c r="R1770" s="6">
        <f t="shared" si="182"/>
        <v>0.37715821919395587</v>
      </c>
      <c r="S1770" s="6">
        <f t="shared" si="182"/>
        <v>0.31490880437553598</v>
      </c>
      <c r="T1770" s="6">
        <f t="shared" si="182"/>
        <v>0.30793297643050827</v>
      </c>
      <c r="U1770">
        <f t="shared" si="183"/>
        <v>1.226692946459941</v>
      </c>
      <c r="V1770">
        <f t="shared" si="183"/>
        <v>0.82350966592757435</v>
      </c>
      <c r="W1770">
        <f t="shared" si="183"/>
        <v>0.84995363782900735</v>
      </c>
      <c r="X1770" t="s">
        <v>516</v>
      </c>
      <c r="Y1770" t="s">
        <v>519</v>
      </c>
      <c r="Z1770" t="s">
        <v>274</v>
      </c>
      <c r="AA1770" s="67" t="s">
        <v>90</v>
      </c>
      <c r="AB1770" s="67" t="s">
        <v>75</v>
      </c>
      <c r="AC1770" t="s">
        <v>644</v>
      </c>
      <c r="AD1770" s="67" t="s">
        <v>86</v>
      </c>
      <c r="AE1770" s="72" t="str">
        <f>VLOOKUP(AD1770,cs_lookup!$A$2:$B$54,2,FALSE)</f>
        <v>1</v>
      </c>
    </row>
    <row r="1771" spans="1:31" x14ac:dyDescent="0.25">
      <c r="A1771" s="18">
        <v>0.76385079616580076</v>
      </c>
      <c r="B1771" s="18">
        <v>0.1370956323139465</v>
      </c>
      <c r="C1771" s="18">
        <v>7.3730385394093267E-2</v>
      </c>
      <c r="D1771" s="3">
        <f t="shared" si="181"/>
        <v>1.3091561925700224</v>
      </c>
      <c r="E1771" s="4">
        <f t="shared" si="181"/>
        <v>7.2941784003010266</v>
      </c>
      <c r="F1771" s="4">
        <f t="shared" si="181"/>
        <v>13.562929240840678</v>
      </c>
      <c r="G1771" s="75">
        <v>3.5036568996341444E-2</v>
      </c>
      <c r="H1771" s="5">
        <f t="shared" si="174"/>
        <v>1.0350365689963414</v>
      </c>
      <c r="I1771" s="5">
        <f t="shared" si="175"/>
        <v>1.2648405204074</v>
      </c>
      <c r="J1771" s="5">
        <f t="shared" si="176"/>
        <v>7.0472663660319519</v>
      </c>
      <c r="K1771" s="5">
        <f t="shared" si="177"/>
        <v>13.103816470941153</v>
      </c>
      <c r="L1771">
        <v>1.27</v>
      </c>
      <c r="M1771">
        <v>6.29</v>
      </c>
      <c r="N1771">
        <v>11.28</v>
      </c>
      <c r="O1771" s="5">
        <f t="shared" si="178"/>
        <v>1.3144964426253536</v>
      </c>
      <c r="P1771" s="5">
        <f t="shared" si="179"/>
        <v>6.5103800189869876</v>
      </c>
      <c r="Q1771" s="5">
        <f t="shared" si="180"/>
        <v>11.67521249827873</v>
      </c>
      <c r="R1771" s="6">
        <f t="shared" si="182"/>
        <v>0.76074758939839238</v>
      </c>
      <c r="S1771" s="6">
        <f t="shared" si="182"/>
        <v>0.15360086463210784</v>
      </c>
      <c r="T1771" s="6">
        <f t="shared" si="182"/>
        <v>8.5651545969499865E-2</v>
      </c>
      <c r="U1771">
        <f t="shared" si="183"/>
        <v>1.0040791542564893</v>
      </c>
      <c r="V1771">
        <f t="shared" si="183"/>
        <v>0.89254466530710408</v>
      </c>
      <c r="W1771">
        <f t="shared" si="183"/>
        <v>0.86081791705602528</v>
      </c>
      <c r="X1771" t="s">
        <v>568</v>
      </c>
      <c r="Y1771" t="s">
        <v>546</v>
      </c>
      <c r="Z1771" t="s">
        <v>271</v>
      </c>
      <c r="AA1771" s="67" t="s">
        <v>84</v>
      </c>
      <c r="AB1771" s="67" t="s">
        <v>89</v>
      </c>
      <c r="AC1771" t="s">
        <v>644</v>
      </c>
      <c r="AD1771" s="67" t="s">
        <v>78</v>
      </c>
      <c r="AE1771" s="72" t="str">
        <f>VLOOKUP(AD1771,cs_lookup!$A$2:$B$54,2,FALSE)</f>
        <v>1</v>
      </c>
    </row>
    <row r="1772" spans="1:31" x14ac:dyDescent="0.25">
      <c r="A1772" s="18">
        <v>0.59434681312240312</v>
      </c>
      <c r="B1772" s="18">
        <v>0.20318329355385317</v>
      </c>
      <c r="C1772" s="18">
        <v>0.19085744979602776</v>
      </c>
      <c r="D1772" s="3">
        <f t="shared" si="181"/>
        <v>1.6825193269675267</v>
      </c>
      <c r="E1772" s="4">
        <f t="shared" si="181"/>
        <v>4.9216644858399876</v>
      </c>
      <c r="F1772" s="4">
        <f t="shared" si="181"/>
        <v>5.2395125318331308</v>
      </c>
      <c r="G1772" s="75">
        <v>2.9980259221427996E-2</v>
      </c>
      <c r="H1772" s="5">
        <f t="shared" si="174"/>
        <v>1.029980259221428</v>
      </c>
      <c r="I1772" s="5">
        <f t="shared" si="175"/>
        <v>1.6335452178853984</v>
      </c>
      <c r="J1772" s="5">
        <f t="shared" si="176"/>
        <v>4.7784066168028509</v>
      </c>
      <c r="K1772" s="5">
        <f t="shared" si="177"/>
        <v>5.0870028672139105</v>
      </c>
      <c r="L1772">
        <v>1.69</v>
      </c>
      <c r="M1772">
        <v>4.1900000000000004</v>
      </c>
      <c r="N1772">
        <v>5.01</v>
      </c>
      <c r="O1772" s="5">
        <f t="shared" si="178"/>
        <v>1.7406666380842133</v>
      </c>
      <c r="P1772" s="5">
        <f t="shared" si="179"/>
        <v>4.3156172861377833</v>
      </c>
      <c r="Q1772" s="5">
        <f t="shared" si="180"/>
        <v>5.1602010986993543</v>
      </c>
      <c r="R1772" s="6">
        <f t="shared" si="182"/>
        <v>0.57449254103048997</v>
      </c>
      <c r="S1772" s="6">
        <f t="shared" si="182"/>
        <v>0.23171656189535278</v>
      </c>
      <c r="T1772" s="6">
        <f t="shared" si="182"/>
        <v>0.19379089707415731</v>
      </c>
      <c r="U1772">
        <f t="shared" si="183"/>
        <v>1.0345596690538394</v>
      </c>
      <c r="V1772">
        <f t="shared" si="183"/>
        <v>0.87686133391541654</v>
      </c>
      <c r="W1772">
        <f t="shared" si="183"/>
        <v>0.98486282213241916</v>
      </c>
      <c r="X1772" t="s">
        <v>570</v>
      </c>
      <c r="Y1772" t="s">
        <v>542</v>
      </c>
      <c r="Z1772" t="s">
        <v>271</v>
      </c>
      <c r="AA1772" s="67" t="s">
        <v>84</v>
      </c>
      <c r="AB1772" s="67" t="s">
        <v>86</v>
      </c>
      <c r="AC1772" t="s">
        <v>644</v>
      </c>
      <c r="AD1772" s="67" t="s">
        <v>74</v>
      </c>
      <c r="AE1772" s="72" t="str">
        <f>VLOOKUP(AD1772,cs_lookup!$A$2:$B$54,2,FALSE)</f>
        <v>X</v>
      </c>
    </row>
    <row r="1773" spans="1:31" x14ac:dyDescent="0.25">
      <c r="A1773" s="18">
        <v>0.21137459941303363</v>
      </c>
      <c r="B1773" s="18">
        <v>0.22789990695503967</v>
      </c>
      <c r="C1773" s="18">
        <v>0.49961636940347426</v>
      </c>
      <c r="D1773" s="3">
        <f t="shared" si="181"/>
        <v>4.7309374105351409</v>
      </c>
      <c r="E1773" s="4">
        <f t="shared" si="181"/>
        <v>4.3878912166352091</v>
      </c>
      <c r="F1773" s="4">
        <f t="shared" si="181"/>
        <v>2.0015357006696308</v>
      </c>
      <c r="G1773" s="75">
        <v>3.2805160508257991E-2</v>
      </c>
      <c r="H1773" s="5">
        <f t="shared" si="174"/>
        <v>1.032805160508258</v>
      </c>
      <c r="I1773" s="5">
        <f t="shared" si="175"/>
        <v>4.5806678659573894</v>
      </c>
      <c r="J1773" s="5">
        <f t="shared" si="176"/>
        <v>4.2485179048445749</v>
      </c>
      <c r="K1773" s="5">
        <f t="shared" si="177"/>
        <v>1.9379605923779921</v>
      </c>
      <c r="L1773">
        <v>3.54</v>
      </c>
      <c r="M1773">
        <v>3.48</v>
      </c>
      <c r="N1773">
        <v>2.16</v>
      </c>
      <c r="O1773" s="5">
        <f t="shared" si="178"/>
        <v>3.6561302681992331</v>
      </c>
      <c r="P1773" s="5">
        <f t="shared" si="179"/>
        <v>3.5941619585687379</v>
      </c>
      <c r="Q1773" s="5">
        <f t="shared" si="180"/>
        <v>2.2308591466978376</v>
      </c>
      <c r="R1773" s="6">
        <f t="shared" si="182"/>
        <v>0.27351323028556462</v>
      </c>
      <c r="S1773" s="6">
        <f t="shared" si="182"/>
        <v>0.27822897563531573</v>
      </c>
      <c r="T1773" s="6">
        <f t="shared" si="182"/>
        <v>0.4482577940791197</v>
      </c>
      <c r="U1773">
        <f t="shared" si="183"/>
        <v>0.77281307084248008</v>
      </c>
      <c r="V1773">
        <f t="shared" si="183"/>
        <v>0.81910917593915855</v>
      </c>
      <c r="W1773">
        <f t="shared" si="183"/>
        <v>1.1145737475237061</v>
      </c>
      <c r="X1773" t="s">
        <v>550</v>
      </c>
      <c r="Y1773" t="s">
        <v>545</v>
      </c>
      <c r="Z1773" t="s">
        <v>271</v>
      </c>
      <c r="AA1773" s="67" t="s">
        <v>85</v>
      </c>
      <c r="AB1773" s="67" t="s">
        <v>79</v>
      </c>
      <c r="AC1773" t="s">
        <v>644</v>
      </c>
      <c r="AD1773" s="67" t="s">
        <v>86</v>
      </c>
      <c r="AE1773" s="72" t="str">
        <f>VLOOKUP(AD1773,cs_lookup!$A$2:$B$54,2,FALSE)</f>
        <v>1</v>
      </c>
    </row>
    <row r="1774" spans="1:31" x14ac:dyDescent="0.25">
      <c r="A1774" s="18">
        <v>0.43344086950155708</v>
      </c>
      <c r="B1774" s="18">
        <v>0.25846957582913332</v>
      </c>
      <c r="C1774" s="18">
        <v>0.28831657399879601</v>
      </c>
      <c r="D1774" s="3">
        <f t="shared" si="181"/>
        <v>2.3071197719540559</v>
      </c>
      <c r="E1774" s="4">
        <f t="shared" si="181"/>
        <v>3.8689273071778119</v>
      </c>
      <c r="F1774" s="4">
        <f t="shared" si="181"/>
        <v>3.4684096933122408</v>
      </c>
      <c r="G1774" s="75">
        <v>3.0204995030468362E-2</v>
      </c>
      <c r="H1774" s="5">
        <f t="shared" si="174"/>
        <v>1.0302049950304684</v>
      </c>
      <c r="I1774" s="5">
        <f t="shared" si="175"/>
        <v>2.2394763984674939</v>
      </c>
      <c r="J1774" s="5">
        <f t="shared" si="176"/>
        <v>3.755492669751022</v>
      </c>
      <c r="K1774" s="5">
        <f t="shared" si="177"/>
        <v>3.3667179930627906</v>
      </c>
      <c r="L1774">
        <v>4.07</v>
      </c>
      <c r="M1774">
        <v>4.3099999999999996</v>
      </c>
      <c r="N1774">
        <v>1.81</v>
      </c>
      <c r="O1774" s="5">
        <f t="shared" si="178"/>
        <v>4.1929343297740065</v>
      </c>
      <c r="P1774" s="5">
        <f t="shared" si="179"/>
        <v>4.4401835285813185</v>
      </c>
      <c r="Q1774" s="5">
        <f t="shared" si="180"/>
        <v>1.8646710410051477</v>
      </c>
      <c r="R1774" s="6">
        <f t="shared" si="182"/>
        <v>0.23849646127271892</v>
      </c>
      <c r="S1774" s="6">
        <f t="shared" si="182"/>
        <v>0.22521591586542136</v>
      </c>
      <c r="T1774" s="6">
        <f t="shared" si="182"/>
        <v>0.53628762286185971</v>
      </c>
      <c r="U1774">
        <f t="shared" si="183"/>
        <v>1.8173891016601738</v>
      </c>
      <c r="V1774">
        <f t="shared" si="183"/>
        <v>1.1476523532359177</v>
      </c>
      <c r="W1774">
        <f t="shared" si="183"/>
        <v>0.53761556617737272</v>
      </c>
      <c r="X1774" t="s">
        <v>566</v>
      </c>
      <c r="Y1774" t="s">
        <v>544</v>
      </c>
      <c r="Z1774" t="s">
        <v>271</v>
      </c>
      <c r="AA1774" s="67" t="s">
        <v>90</v>
      </c>
      <c r="AB1774" s="67" t="s">
        <v>75</v>
      </c>
      <c r="AC1774" t="s">
        <v>644</v>
      </c>
      <c r="AD1774" s="67" t="s">
        <v>182</v>
      </c>
      <c r="AE1774" s="72" t="str">
        <f>VLOOKUP(AD1774,cs_lookup!$A$2:$B$54,2,FALSE)</f>
        <v>1</v>
      </c>
    </row>
    <row r="1775" spans="1:31" x14ac:dyDescent="0.25">
      <c r="A1775" s="18">
        <v>0.68090709300275876</v>
      </c>
      <c r="B1775" s="18">
        <v>0.16942770986691708</v>
      </c>
      <c r="C1775" s="18">
        <v>0.13325167476032176</v>
      </c>
      <c r="D1775" s="3">
        <f t="shared" si="181"/>
        <v>1.4686291423255131</v>
      </c>
      <c r="E1775" s="4">
        <f t="shared" si="181"/>
        <v>5.9022222562382805</v>
      </c>
      <c r="F1775" s="4">
        <f t="shared" si="181"/>
        <v>7.5045961095700173</v>
      </c>
      <c r="G1775" s="75">
        <v>2.8573351937529079E-2</v>
      </c>
      <c r="H1775" s="5">
        <f t="shared" si="174"/>
        <v>1.0285733519375291</v>
      </c>
      <c r="I1775" s="5">
        <f t="shared" si="175"/>
        <v>1.4278312184143684</v>
      </c>
      <c r="J1775" s="5">
        <f t="shared" si="176"/>
        <v>5.7382609078100586</v>
      </c>
      <c r="K1775" s="5">
        <f t="shared" si="177"/>
        <v>7.2961214632224038</v>
      </c>
      <c r="L1775">
        <v>1.78</v>
      </c>
      <c r="M1775">
        <v>4.32</v>
      </c>
      <c r="N1775">
        <v>4.25</v>
      </c>
      <c r="O1775" s="5">
        <f t="shared" si="178"/>
        <v>1.8308605664488018</v>
      </c>
      <c r="P1775" s="5">
        <f t="shared" si="179"/>
        <v>4.4434368803701263</v>
      </c>
      <c r="Q1775" s="5">
        <f t="shared" si="180"/>
        <v>4.3714367457344983</v>
      </c>
      <c r="R1775" s="6">
        <f t="shared" si="182"/>
        <v>0.54619123833096328</v>
      </c>
      <c r="S1775" s="6">
        <f t="shared" si="182"/>
        <v>0.22505101949748021</v>
      </c>
      <c r="T1775" s="6">
        <f t="shared" si="182"/>
        <v>0.22875774217155642</v>
      </c>
      <c r="U1775">
        <f t="shared" si="183"/>
        <v>1.2466459459940378</v>
      </c>
      <c r="V1775">
        <f t="shared" si="183"/>
        <v>0.7528413345793088</v>
      </c>
      <c r="W1775">
        <f t="shared" si="183"/>
        <v>0.58250126747793285</v>
      </c>
      <c r="X1775" t="s">
        <v>548</v>
      </c>
      <c r="Y1775" t="s">
        <v>551</v>
      </c>
      <c r="Z1775" t="s">
        <v>271</v>
      </c>
      <c r="AA1775" s="67" t="s">
        <v>84</v>
      </c>
      <c r="AB1775" s="67" t="s">
        <v>89</v>
      </c>
      <c r="AC1775" t="s">
        <v>644</v>
      </c>
      <c r="AD1775" s="67" t="s">
        <v>79</v>
      </c>
      <c r="AE1775" s="72" t="str">
        <f>VLOOKUP(AD1775,cs_lookup!$A$2:$B$54,2,FALSE)</f>
        <v>2</v>
      </c>
    </row>
    <row r="1776" spans="1:31" x14ac:dyDescent="0.25">
      <c r="A1776" s="18">
        <v>0.63931754307697464</v>
      </c>
      <c r="B1776" s="18">
        <v>0.19751012481663616</v>
      </c>
      <c r="C1776" s="18">
        <v>0.15472196970887614</v>
      </c>
      <c r="D1776" s="3">
        <f t="shared" si="181"/>
        <v>1.5641679331793321</v>
      </c>
      <c r="E1776" s="4">
        <f t="shared" si="181"/>
        <v>5.0630315834612372</v>
      </c>
      <c r="F1776" s="4">
        <f t="shared" si="181"/>
        <v>6.4632062394344745</v>
      </c>
      <c r="G1776" s="75">
        <v>2.8504066697698116E-2</v>
      </c>
      <c r="H1776" s="5">
        <f t="shared" ref="H1776:H1839" si="184">(G1776/100%) + 1</f>
        <v>1.0285040666976981</v>
      </c>
      <c r="I1776" s="5">
        <f t="shared" ref="I1776:I1839" si="185">D1776/H1776</f>
        <v>1.5208184234035493</v>
      </c>
      <c r="J1776" s="5">
        <f t="shared" ref="J1776:J1839" si="186">E1776/H1776</f>
        <v>4.9227142093054876</v>
      </c>
      <c r="K1776" s="5">
        <f t="shared" ref="K1776:K1839" si="187">F1776/H1776</f>
        <v>6.2840842819284299</v>
      </c>
      <c r="L1776">
        <v>1.97</v>
      </c>
      <c r="M1776">
        <v>3.8</v>
      </c>
      <c r="N1776">
        <v>3.88</v>
      </c>
      <c r="O1776" s="5">
        <f t="shared" ref="O1776:O1839" si="188">(L1776*H1776)</f>
        <v>2.0261530113944652</v>
      </c>
      <c r="P1776" s="5">
        <f t="shared" ref="P1776:P1839" si="189">(M1776*H1776)</f>
        <v>3.9083154534512525</v>
      </c>
      <c r="Q1776" s="5">
        <f t="shared" ref="Q1776:Q1839" si="190">(N1776*H1776)</f>
        <v>3.9905957787870685</v>
      </c>
      <c r="R1776" s="6">
        <f t="shared" si="182"/>
        <v>0.49354614107439354</v>
      </c>
      <c r="S1776" s="6">
        <f t="shared" si="182"/>
        <v>0.25586470997804084</v>
      </c>
      <c r="T1776" s="6">
        <f t="shared" si="182"/>
        <v>0.25058914894756579</v>
      </c>
      <c r="U1776">
        <f t="shared" si="183"/>
        <v>1.2953551651427229</v>
      </c>
      <c r="V1776">
        <f t="shared" si="183"/>
        <v>0.77193187303394484</v>
      </c>
      <c r="W1776">
        <f t="shared" si="183"/>
        <v>0.61743283920586178</v>
      </c>
      <c r="X1776" t="s">
        <v>571</v>
      </c>
      <c r="Y1776" t="s">
        <v>572</v>
      </c>
      <c r="Z1776" t="s">
        <v>271</v>
      </c>
      <c r="AA1776" s="67" t="s">
        <v>84</v>
      </c>
      <c r="AB1776" s="67" t="s">
        <v>86</v>
      </c>
      <c r="AC1776" t="s">
        <v>644</v>
      </c>
      <c r="AD1776" s="67" t="s">
        <v>78</v>
      </c>
      <c r="AE1776" s="72" t="str">
        <f>VLOOKUP(AD1776,cs_lookup!$A$2:$B$54,2,FALSE)</f>
        <v>1</v>
      </c>
    </row>
    <row r="1777" spans="1:31" x14ac:dyDescent="0.25">
      <c r="A1777" s="18">
        <v>0.84054028708255746</v>
      </c>
      <c r="B1777" s="18">
        <v>0.13101127440967769</v>
      </c>
      <c r="C1777" s="18">
        <v>2.2838768492870552E-2</v>
      </c>
      <c r="D1777" s="3">
        <f t="shared" si="181"/>
        <v>1.1897109696798869</v>
      </c>
      <c r="E1777" s="4">
        <f t="shared" si="181"/>
        <v>7.6329308642014926</v>
      </c>
      <c r="F1777" s="4">
        <f t="shared" si="181"/>
        <v>43.785197976509295</v>
      </c>
      <c r="G1777" s="75">
        <v>4.0005983522453992E-2</v>
      </c>
      <c r="H1777" s="5">
        <f t="shared" si="184"/>
        <v>1.040005983522454</v>
      </c>
      <c r="I1777" s="5">
        <f t="shared" si="185"/>
        <v>1.1439462738958375</v>
      </c>
      <c r="J1777" s="5">
        <f t="shared" si="186"/>
        <v>7.3393143742780165</v>
      </c>
      <c r="K1777" s="5">
        <f t="shared" si="187"/>
        <v>42.100909677664333</v>
      </c>
      <c r="L1777">
        <v>2.35</v>
      </c>
      <c r="M1777">
        <v>3.39</v>
      </c>
      <c r="N1777">
        <v>3.13</v>
      </c>
      <c r="O1777" s="5">
        <f t="shared" si="188"/>
        <v>2.444014061277767</v>
      </c>
      <c r="P1777" s="5">
        <f t="shared" si="189"/>
        <v>3.5256202841411191</v>
      </c>
      <c r="Q1777" s="5">
        <f t="shared" si="190"/>
        <v>3.2552187284252807</v>
      </c>
      <c r="R1777" s="6">
        <f t="shared" si="182"/>
        <v>0.40916294870954428</v>
      </c>
      <c r="S1777" s="6">
        <f t="shared" si="182"/>
        <v>0.28363803229127704</v>
      </c>
      <c r="T1777" s="6">
        <f t="shared" si="182"/>
        <v>0.30719901899917867</v>
      </c>
      <c r="U1777">
        <f t="shared" si="183"/>
        <v>2.0542922807002215</v>
      </c>
      <c r="V1777">
        <f t="shared" si="183"/>
        <v>0.46189600650993801</v>
      </c>
      <c r="W1777">
        <f t="shared" si="183"/>
        <v>7.4345186932161453E-2</v>
      </c>
      <c r="X1777" t="s">
        <v>349</v>
      </c>
      <c r="Y1777" t="s">
        <v>490</v>
      </c>
      <c r="Z1777" t="s">
        <v>270</v>
      </c>
      <c r="AA1777" s="67" t="s">
        <v>84</v>
      </c>
      <c r="AB1777" s="67" t="s">
        <v>94</v>
      </c>
      <c r="AC1777" t="s">
        <v>644</v>
      </c>
      <c r="AD1777" s="67" t="s">
        <v>94</v>
      </c>
      <c r="AE1777" s="72" t="str">
        <f>VLOOKUP(AD1777,cs_lookup!$A$2:$B$54,2,FALSE)</f>
        <v>1</v>
      </c>
    </row>
    <row r="1778" spans="1:31" x14ac:dyDescent="0.25">
      <c r="A1778" s="18">
        <v>3.261669102258561E-2</v>
      </c>
      <c r="B1778" s="18">
        <v>6.0378739417850505E-2</v>
      </c>
      <c r="C1778" s="18">
        <v>0.69465214033888045</v>
      </c>
      <c r="D1778" s="3">
        <f t="shared" si="181"/>
        <v>30.659149308173056</v>
      </c>
      <c r="E1778" s="4">
        <f t="shared" si="181"/>
        <v>16.562121197653852</v>
      </c>
      <c r="F1778" s="4">
        <f t="shared" si="181"/>
        <v>1.4395694505629222</v>
      </c>
      <c r="G1778" s="75">
        <v>4.3673710563862489E-2</v>
      </c>
      <c r="H1778" s="5">
        <f t="shared" si="184"/>
        <v>1.0436737105638625</v>
      </c>
      <c r="I1778" s="5">
        <f t="shared" si="185"/>
        <v>29.376182419703692</v>
      </c>
      <c r="J1778" s="5">
        <f t="shared" si="186"/>
        <v>15.869060444864404</v>
      </c>
      <c r="K1778" s="5">
        <f t="shared" si="187"/>
        <v>1.3793290335781001</v>
      </c>
      <c r="L1778">
        <v>6.57</v>
      </c>
      <c r="M1778">
        <v>4.0599999999999996</v>
      </c>
      <c r="N1778">
        <v>1.55</v>
      </c>
      <c r="O1778" s="5">
        <f t="shared" si="188"/>
        <v>6.8569362784045769</v>
      </c>
      <c r="P1778" s="5">
        <f t="shared" si="189"/>
        <v>4.2373152648892809</v>
      </c>
      <c r="Q1778" s="5">
        <f t="shared" si="190"/>
        <v>1.6176942513739869</v>
      </c>
      <c r="R1778" s="6">
        <f t="shared" si="182"/>
        <v>0.14583772685031759</v>
      </c>
      <c r="S1778" s="6">
        <f t="shared" si="182"/>
        <v>0.23599848901640069</v>
      </c>
      <c r="T1778" s="6">
        <f t="shared" si="182"/>
        <v>0.61816378413328166</v>
      </c>
      <c r="U1778">
        <f t="shared" si="183"/>
        <v>0.22365057195428015</v>
      </c>
      <c r="V1778">
        <f t="shared" si="183"/>
        <v>0.25584375421003008</v>
      </c>
      <c r="W1778">
        <f t="shared" si="183"/>
        <v>1.1237347741308428</v>
      </c>
      <c r="X1778" t="s">
        <v>344</v>
      </c>
      <c r="Y1778" t="s">
        <v>420</v>
      </c>
      <c r="Z1778" t="s">
        <v>270</v>
      </c>
      <c r="AA1778" s="67" t="s">
        <v>85</v>
      </c>
      <c r="AB1778" s="67" t="s">
        <v>91</v>
      </c>
      <c r="AC1778" t="s">
        <v>644</v>
      </c>
      <c r="AD1778" s="67" t="s">
        <v>73</v>
      </c>
      <c r="AE1778" s="72" t="str">
        <f>VLOOKUP(AD1778,cs_lookup!$A$2:$B$54,2,FALSE)</f>
        <v>X</v>
      </c>
    </row>
    <row r="1779" spans="1:31" x14ac:dyDescent="0.25">
      <c r="A1779" s="18">
        <v>0.38962948537418901</v>
      </c>
      <c r="B1779" s="18">
        <v>0.34591962640289109</v>
      </c>
      <c r="C1779" s="18">
        <v>0.25306349074434215</v>
      </c>
      <c r="D1779" s="3">
        <f t="shared" si="181"/>
        <v>2.5665408741836582</v>
      </c>
      <c r="E1779" s="4">
        <f t="shared" si="181"/>
        <v>2.8908449352778391</v>
      </c>
      <c r="F1779" s="4">
        <f t="shared" si="181"/>
        <v>3.9515775154237947</v>
      </c>
      <c r="G1779" s="75">
        <v>3.838888807680374E-2</v>
      </c>
      <c r="H1779" s="5">
        <f t="shared" si="184"/>
        <v>1.0383888880768037</v>
      </c>
      <c r="I1779" s="5">
        <f t="shared" si="185"/>
        <v>2.4716567209585025</v>
      </c>
      <c r="J1779" s="5">
        <f t="shared" si="186"/>
        <v>2.7839713699478836</v>
      </c>
      <c r="K1779" s="5">
        <f t="shared" si="187"/>
        <v>3.8054890232333833</v>
      </c>
      <c r="L1779">
        <v>2.52</v>
      </c>
      <c r="M1779">
        <v>3.37</v>
      </c>
      <c r="N1779">
        <v>2.9</v>
      </c>
      <c r="O1779" s="5">
        <f t="shared" si="188"/>
        <v>2.6167399979535455</v>
      </c>
      <c r="P1779" s="5">
        <f t="shared" si="189"/>
        <v>3.4993705528188288</v>
      </c>
      <c r="Q1779" s="5">
        <f t="shared" si="190"/>
        <v>3.0113277754227306</v>
      </c>
      <c r="R1779" s="6">
        <f t="shared" si="182"/>
        <v>0.3821548953209194</v>
      </c>
      <c r="S1779" s="6">
        <f t="shared" si="182"/>
        <v>0.28576567840021272</v>
      </c>
      <c r="T1779" s="6">
        <f t="shared" si="182"/>
        <v>0.33207942627886794</v>
      </c>
      <c r="U1779">
        <f t="shared" si="183"/>
        <v>1.0195590587606964</v>
      </c>
      <c r="V1779">
        <f t="shared" si="183"/>
        <v>1.2105009542763678</v>
      </c>
      <c r="W1779">
        <f t="shared" si="183"/>
        <v>0.7620571186238706</v>
      </c>
      <c r="X1779" t="s">
        <v>348</v>
      </c>
      <c r="Y1779" t="s">
        <v>423</v>
      </c>
      <c r="Z1779" t="s">
        <v>270</v>
      </c>
      <c r="AA1779" s="67" t="s">
        <v>90</v>
      </c>
      <c r="AB1779" s="67" t="s">
        <v>75</v>
      </c>
      <c r="AC1779" t="s">
        <v>644</v>
      </c>
      <c r="AD1779" s="67" t="s">
        <v>77</v>
      </c>
      <c r="AE1779" s="72" t="str">
        <f>VLOOKUP(AD1779,cs_lookup!$A$2:$B$54,2,FALSE)</f>
        <v>2</v>
      </c>
    </row>
    <row r="1780" spans="1:31" x14ac:dyDescent="0.25">
      <c r="A1780" s="18">
        <v>0.63743939519174542</v>
      </c>
      <c r="B1780" s="18">
        <v>0.21075527993753362</v>
      </c>
      <c r="C1780" s="18">
        <v>0.14562713238115402</v>
      </c>
      <c r="D1780" s="3">
        <f t="shared" si="181"/>
        <v>1.5687765888695886</v>
      </c>
      <c r="E1780" s="4">
        <f t="shared" si="181"/>
        <v>4.7448396087461866</v>
      </c>
      <c r="F1780" s="4">
        <f t="shared" si="181"/>
        <v>6.8668522386520099</v>
      </c>
      <c r="G1780" s="75">
        <v>4.8320072797471525E-2</v>
      </c>
      <c r="H1780" s="5">
        <f t="shared" si="184"/>
        <v>1.0483200727974715</v>
      </c>
      <c r="I1780" s="5">
        <f t="shared" si="185"/>
        <v>1.4964671855259475</v>
      </c>
      <c r="J1780" s="5">
        <f t="shared" si="186"/>
        <v>4.5261363698631172</v>
      </c>
      <c r="K1780" s="5">
        <f t="shared" si="187"/>
        <v>6.5503393637475833</v>
      </c>
      <c r="L1780">
        <v>1.93</v>
      </c>
      <c r="M1780">
        <v>3.33</v>
      </c>
      <c r="N1780">
        <v>4.3499999999999996</v>
      </c>
      <c r="O1780" s="5">
        <f t="shared" si="188"/>
        <v>2.0232577404991199</v>
      </c>
      <c r="P1780" s="5">
        <f t="shared" si="189"/>
        <v>3.4909058424155801</v>
      </c>
      <c r="Q1780" s="5">
        <f t="shared" si="190"/>
        <v>4.560192316669001</v>
      </c>
      <c r="R1780" s="6">
        <f t="shared" si="182"/>
        <v>0.4942524029357272</v>
      </c>
      <c r="S1780" s="6">
        <f t="shared" si="182"/>
        <v>0.2864585998996857</v>
      </c>
      <c r="T1780" s="6">
        <f t="shared" si="182"/>
        <v>0.219288997164587</v>
      </c>
      <c r="U1780">
        <f t="shared" si="183"/>
        <v>1.2897041904207764</v>
      </c>
      <c r="V1780">
        <f t="shared" si="183"/>
        <v>0.73572683805386718</v>
      </c>
      <c r="W1780">
        <f t="shared" si="183"/>
        <v>0.66408773018307798</v>
      </c>
      <c r="X1780" t="s">
        <v>426</v>
      </c>
      <c r="Y1780" t="s">
        <v>352</v>
      </c>
      <c r="Z1780" t="s">
        <v>273</v>
      </c>
      <c r="AA1780" s="67" t="s">
        <v>84</v>
      </c>
      <c r="AB1780" s="67" t="s">
        <v>86</v>
      </c>
      <c r="AC1780" t="s">
        <v>644</v>
      </c>
      <c r="AD1780" s="67" t="s">
        <v>75</v>
      </c>
      <c r="AE1780" s="72" t="str">
        <f>VLOOKUP(AD1780,cs_lookup!$A$2:$B$54,2,FALSE)</f>
        <v>X</v>
      </c>
    </row>
    <row r="1781" spans="1:31" x14ac:dyDescent="0.25">
      <c r="A1781" s="18">
        <v>0.83470114502062576</v>
      </c>
      <c r="B1781" s="18">
        <v>0.13074004801306988</v>
      </c>
      <c r="C1781" s="18">
        <v>2.8483278408286489E-2</v>
      </c>
      <c r="D1781" s="3">
        <f t="shared" si="181"/>
        <v>1.1980335788029735</v>
      </c>
      <c r="E1781" s="4">
        <f t="shared" si="181"/>
        <v>7.648765739324431</v>
      </c>
      <c r="F1781" s="4">
        <f t="shared" si="181"/>
        <v>35.10831813900591</v>
      </c>
      <c r="G1781" s="75">
        <v>4.8262562804606945E-2</v>
      </c>
      <c r="H1781" s="5">
        <f t="shared" si="184"/>
        <v>1.0482625628046069</v>
      </c>
      <c r="I1781" s="5">
        <f t="shared" si="185"/>
        <v>1.1428754792097668</v>
      </c>
      <c r="J1781" s="5">
        <f t="shared" si="186"/>
        <v>7.2966125193484928</v>
      </c>
      <c r="K1781" s="5">
        <f t="shared" si="187"/>
        <v>33.49191260353156</v>
      </c>
      <c r="L1781">
        <v>1.52</v>
      </c>
      <c r="M1781">
        <v>4.1100000000000003</v>
      </c>
      <c r="N1781">
        <v>6.8</v>
      </c>
      <c r="O1781" s="5">
        <f t="shared" si="188"/>
        <v>1.5933590954630026</v>
      </c>
      <c r="P1781" s="5">
        <f t="shared" si="189"/>
        <v>4.3083591331269346</v>
      </c>
      <c r="Q1781" s="5">
        <f t="shared" si="190"/>
        <v>7.128185427071327</v>
      </c>
      <c r="R1781" s="6">
        <f t="shared" si="182"/>
        <v>0.62760491520551887</v>
      </c>
      <c r="S1781" s="6">
        <f t="shared" si="182"/>
        <v>0.23210692727795346</v>
      </c>
      <c r="T1781" s="6">
        <f t="shared" si="182"/>
        <v>0.14028815751652776</v>
      </c>
      <c r="U1781">
        <f t="shared" si="183"/>
        <v>1.3299786614119968</v>
      </c>
      <c r="V1781">
        <f t="shared" si="183"/>
        <v>0.56327507992256354</v>
      </c>
      <c r="W1781">
        <f t="shared" si="183"/>
        <v>0.20303409006516315</v>
      </c>
      <c r="X1781" t="s">
        <v>493</v>
      </c>
      <c r="Y1781" t="s">
        <v>495</v>
      </c>
      <c r="Z1781" t="s">
        <v>273</v>
      </c>
      <c r="AA1781" s="67" t="s">
        <v>84</v>
      </c>
      <c r="AB1781" s="67" t="s">
        <v>94</v>
      </c>
      <c r="AC1781" t="s">
        <v>644</v>
      </c>
      <c r="AD1781" s="67" t="s">
        <v>99</v>
      </c>
      <c r="AE1781" s="72" t="str">
        <f>VLOOKUP(AD1781,cs_lookup!$A$2:$B$54,2,FALSE)</f>
        <v>1</v>
      </c>
    </row>
    <row r="1782" spans="1:31" x14ac:dyDescent="0.25">
      <c r="A1782" s="18">
        <v>0.30584628388732688</v>
      </c>
      <c r="B1782" s="18">
        <v>0.27864898074991357</v>
      </c>
      <c r="C1782" s="18">
        <v>0.38140566786353342</v>
      </c>
      <c r="D1782" s="3">
        <f t="shared" si="181"/>
        <v>3.2696163160458664</v>
      </c>
      <c r="E1782" s="4">
        <f t="shared" si="181"/>
        <v>3.5887445104186342</v>
      </c>
      <c r="F1782" s="4">
        <f t="shared" si="181"/>
        <v>2.6218802819621416</v>
      </c>
      <c r="G1782" s="75">
        <v>4.9093838236245801E-2</v>
      </c>
      <c r="H1782" s="5">
        <f t="shared" si="184"/>
        <v>1.0490938382362458</v>
      </c>
      <c r="I1782" s="5">
        <f t="shared" si="185"/>
        <v>3.1166099703176222</v>
      </c>
      <c r="J1782" s="5">
        <f t="shared" si="186"/>
        <v>3.4208041069539514</v>
      </c>
      <c r="K1782" s="5">
        <f t="shared" si="187"/>
        <v>2.499185665192821</v>
      </c>
      <c r="L1782">
        <v>1.65</v>
      </c>
      <c r="M1782">
        <v>3.72</v>
      </c>
      <c r="N1782">
        <v>5.74</v>
      </c>
      <c r="O1782" s="5">
        <f t="shared" si="188"/>
        <v>1.7310048330898056</v>
      </c>
      <c r="P1782" s="5">
        <f t="shared" si="189"/>
        <v>3.9026290782388346</v>
      </c>
      <c r="Q1782" s="5">
        <f t="shared" si="190"/>
        <v>6.0217986314760514</v>
      </c>
      <c r="R1782" s="6">
        <f t="shared" si="182"/>
        <v>0.57769913802899209</v>
      </c>
      <c r="S1782" s="6">
        <f t="shared" si="182"/>
        <v>0.25623752089995616</v>
      </c>
      <c r="T1782" s="6">
        <f t="shared" si="182"/>
        <v>0.16606334107105172</v>
      </c>
      <c r="U1782">
        <f t="shared" si="183"/>
        <v>0.52942139559151957</v>
      </c>
      <c r="V1782">
        <f t="shared" si="183"/>
        <v>1.087463614896226</v>
      </c>
      <c r="W1782">
        <f t="shared" si="183"/>
        <v>2.2967481287778351</v>
      </c>
      <c r="X1782" t="s">
        <v>427</v>
      </c>
      <c r="Y1782" t="s">
        <v>295</v>
      </c>
      <c r="Z1782" t="s">
        <v>273</v>
      </c>
      <c r="AA1782" s="67" t="s">
        <v>90</v>
      </c>
      <c r="AB1782" s="67" t="s">
        <v>75</v>
      </c>
      <c r="AC1782" t="s">
        <v>644</v>
      </c>
      <c r="AD1782" s="67" t="s">
        <v>86</v>
      </c>
      <c r="AE1782" s="72" t="str">
        <f>VLOOKUP(AD1782,cs_lookup!$A$2:$B$54,2,FALSE)</f>
        <v>1</v>
      </c>
    </row>
    <row r="1783" spans="1:31" x14ac:dyDescent="0.25">
      <c r="A1783" s="18">
        <v>0.43646870596165271</v>
      </c>
      <c r="B1783" s="18">
        <v>0.24607951489380023</v>
      </c>
      <c r="C1783" s="18">
        <v>0.29642208135722814</v>
      </c>
      <c r="D1783" s="3">
        <f t="shared" si="181"/>
        <v>2.2911150016969555</v>
      </c>
      <c r="E1783" s="4">
        <f t="shared" si="181"/>
        <v>4.0637271267036059</v>
      </c>
      <c r="F1783" s="4">
        <f t="shared" si="181"/>
        <v>3.3735678375284959</v>
      </c>
      <c r="G1783" s="75">
        <v>2.8303419792836682E-2</v>
      </c>
      <c r="H1783" s="5">
        <f t="shared" si="184"/>
        <v>1.0283034197928367</v>
      </c>
      <c r="I1783" s="5">
        <f t="shared" si="185"/>
        <v>2.2280534690417801</v>
      </c>
      <c r="J1783" s="5">
        <f t="shared" si="186"/>
        <v>3.9518755344821179</v>
      </c>
      <c r="K1783" s="5">
        <f t="shared" si="187"/>
        <v>3.2807124556759124</v>
      </c>
      <c r="L1783">
        <v>2.68</v>
      </c>
      <c r="M1783">
        <v>3.21</v>
      </c>
      <c r="N1783">
        <v>2.91</v>
      </c>
      <c r="O1783" s="5">
        <f t="shared" si="188"/>
        <v>2.7558531650448024</v>
      </c>
      <c r="P1783" s="5">
        <f t="shared" si="189"/>
        <v>3.3008539775350059</v>
      </c>
      <c r="Q1783" s="5">
        <f t="shared" si="190"/>
        <v>2.9923629515971548</v>
      </c>
      <c r="R1783" s="6">
        <f t="shared" si="182"/>
        <v>0.36286403524105859</v>
      </c>
      <c r="S1783" s="6">
        <f t="shared" si="182"/>
        <v>0.30295190481184953</v>
      </c>
      <c r="T1783" s="6">
        <f t="shared" si="182"/>
        <v>0.33418405994709177</v>
      </c>
      <c r="U1783">
        <f t="shared" si="183"/>
        <v>1.2028436647674299</v>
      </c>
      <c r="V1783">
        <f t="shared" si="183"/>
        <v>0.81227254552708517</v>
      </c>
      <c r="W1783">
        <f t="shared" si="183"/>
        <v>0.88700245428868718</v>
      </c>
      <c r="X1783" t="s">
        <v>434</v>
      </c>
      <c r="Y1783" t="s">
        <v>432</v>
      </c>
      <c r="Z1783" t="s">
        <v>278</v>
      </c>
      <c r="AA1783" s="67" t="s">
        <v>84</v>
      </c>
      <c r="AB1783" s="67" t="s">
        <v>86</v>
      </c>
      <c r="AC1783" t="s">
        <v>644</v>
      </c>
      <c r="AD1783" s="67" t="s">
        <v>78</v>
      </c>
      <c r="AE1783" s="72" t="str">
        <f>VLOOKUP(AD1783,cs_lookup!$A$2:$B$54,2,FALSE)</f>
        <v>1</v>
      </c>
    </row>
    <row r="1784" spans="1:31" x14ac:dyDescent="0.25">
      <c r="A1784" s="18">
        <v>0.35708037759847783</v>
      </c>
      <c r="B1784" s="18">
        <v>0.28780199009518598</v>
      </c>
      <c r="C1784" s="18">
        <v>0.33023647468084916</v>
      </c>
      <c r="D1784" s="3">
        <f t="shared" si="181"/>
        <v>2.800489925336807</v>
      </c>
      <c r="E1784" s="4">
        <f t="shared" si="181"/>
        <v>3.4746111368766619</v>
      </c>
      <c r="F1784" s="4">
        <f t="shared" si="181"/>
        <v>3.0281331005802166</v>
      </c>
      <c r="G1784" s="75">
        <v>3.0212495827757202E-2</v>
      </c>
      <c r="H1784" s="5">
        <f t="shared" si="184"/>
        <v>1.0302124958277572</v>
      </c>
      <c r="I1784" s="5">
        <f t="shared" si="185"/>
        <v>2.7183614416234234</v>
      </c>
      <c r="J1784" s="5">
        <f t="shared" si="186"/>
        <v>3.3727130576928932</v>
      </c>
      <c r="K1784" s="5">
        <f t="shared" si="187"/>
        <v>2.9393286461228234</v>
      </c>
      <c r="L1784">
        <v>4.32</v>
      </c>
      <c r="M1784">
        <v>3.83</v>
      </c>
      <c r="N1784">
        <v>1.86</v>
      </c>
      <c r="O1784" s="5">
        <f t="shared" si="188"/>
        <v>4.4505179819759118</v>
      </c>
      <c r="P1784" s="5">
        <f t="shared" si="189"/>
        <v>3.94571385902031</v>
      </c>
      <c r="Q1784" s="5">
        <f t="shared" si="190"/>
        <v>1.9161952422396284</v>
      </c>
      <c r="R1784" s="6">
        <f t="shared" si="182"/>
        <v>0.22469294676482277</v>
      </c>
      <c r="S1784" s="6">
        <f t="shared" si="182"/>
        <v>0.25343956397494372</v>
      </c>
      <c r="T1784" s="6">
        <f t="shared" si="182"/>
        <v>0.52186748926023363</v>
      </c>
      <c r="U1784">
        <f t="shared" si="183"/>
        <v>1.589192641512774</v>
      </c>
      <c r="V1784">
        <f t="shared" si="183"/>
        <v>1.1355843009722013</v>
      </c>
      <c r="W1784">
        <f t="shared" si="183"/>
        <v>0.63279756159743072</v>
      </c>
      <c r="X1784" t="s">
        <v>357</v>
      </c>
      <c r="Y1784" t="s">
        <v>497</v>
      </c>
      <c r="Z1784" t="s">
        <v>278</v>
      </c>
      <c r="AA1784" s="67" t="s">
        <v>90</v>
      </c>
      <c r="AB1784" s="67" t="s">
        <v>75</v>
      </c>
      <c r="AC1784" t="s">
        <v>644</v>
      </c>
      <c r="AD1784" s="67" t="s">
        <v>79</v>
      </c>
      <c r="AE1784" s="72" t="str">
        <f>VLOOKUP(AD1784,cs_lookup!$A$2:$B$54,2,FALSE)</f>
        <v>2</v>
      </c>
    </row>
    <row r="1785" spans="1:31" x14ac:dyDescent="0.25">
      <c r="A1785" s="18">
        <v>0.60142313872322473</v>
      </c>
      <c r="B1785" s="18">
        <v>0.34121150354729379</v>
      </c>
      <c r="C1785" s="18">
        <v>5.7110243481118192E-2</v>
      </c>
      <c r="D1785" s="3">
        <f t="shared" si="181"/>
        <v>1.6627228578583182</v>
      </c>
      <c r="E1785" s="4">
        <f t="shared" si="181"/>
        <v>2.9307335467996452</v>
      </c>
      <c r="F1785" s="4">
        <f t="shared" si="181"/>
        <v>17.509993637667126</v>
      </c>
      <c r="G1785" s="75">
        <v>2.8005810614506466E-2</v>
      </c>
      <c r="H1785" s="5">
        <f t="shared" si="184"/>
        <v>1.0280058106145065</v>
      </c>
      <c r="I1785" s="5">
        <f t="shared" si="185"/>
        <v>1.6174255443793646</v>
      </c>
      <c r="J1785" s="5">
        <f t="shared" si="186"/>
        <v>2.8508920052190692</v>
      </c>
      <c r="K1785" s="5">
        <f t="shared" si="187"/>
        <v>17.032971464626502</v>
      </c>
      <c r="L1785">
        <v>1.98</v>
      </c>
      <c r="M1785">
        <v>3.45</v>
      </c>
      <c r="N1785">
        <v>4.29</v>
      </c>
      <c r="O1785" s="5">
        <f t="shared" si="188"/>
        <v>2.0354515050167228</v>
      </c>
      <c r="P1785" s="5">
        <f t="shared" si="189"/>
        <v>3.5466200466200477</v>
      </c>
      <c r="Q1785" s="5">
        <f t="shared" si="190"/>
        <v>4.4101449275362326</v>
      </c>
      <c r="R1785" s="6">
        <f t="shared" si="182"/>
        <v>0.49129148866250399</v>
      </c>
      <c r="S1785" s="6">
        <f t="shared" si="182"/>
        <v>0.28195859349326313</v>
      </c>
      <c r="T1785" s="6">
        <f t="shared" si="182"/>
        <v>0.22674991784423262</v>
      </c>
      <c r="U1785">
        <f t="shared" si="183"/>
        <v>1.2241676328660691</v>
      </c>
      <c r="V1785">
        <f t="shared" si="183"/>
        <v>1.2101475586181996</v>
      </c>
      <c r="W1785">
        <f t="shared" si="183"/>
        <v>0.25186445059861262</v>
      </c>
      <c r="X1785" t="s">
        <v>354</v>
      </c>
      <c r="Y1785" t="s">
        <v>429</v>
      </c>
      <c r="Z1785" t="s">
        <v>278</v>
      </c>
      <c r="AA1785" s="67" t="s">
        <v>84</v>
      </c>
      <c r="AB1785" s="67" t="s">
        <v>78</v>
      </c>
      <c r="AC1785" t="s">
        <v>644</v>
      </c>
      <c r="AD1785" s="67" t="s">
        <v>73</v>
      </c>
      <c r="AE1785" s="72" t="str">
        <f>VLOOKUP(AD1785,cs_lookup!$A$2:$B$54,2,FALSE)</f>
        <v>X</v>
      </c>
    </row>
    <row r="1786" spans="1:31" x14ac:dyDescent="0.25">
      <c r="A1786" s="18">
        <v>0.34799322629972484</v>
      </c>
      <c r="B1786" s="18">
        <v>0.25153103883222439</v>
      </c>
      <c r="C1786" s="18">
        <v>0.3684457775561748</v>
      </c>
      <c r="D1786" s="3">
        <f t="shared" si="181"/>
        <v>2.8736191523989749</v>
      </c>
      <c r="E1786" s="4">
        <f t="shared" si="181"/>
        <v>3.9756524866381104</v>
      </c>
      <c r="F1786" s="4">
        <f t="shared" si="181"/>
        <v>2.7141035694120168</v>
      </c>
      <c r="G1786" s="75">
        <v>2.7499869275812827E-2</v>
      </c>
      <c r="H1786" s="5">
        <f t="shared" si="184"/>
        <v>1.0274998692758128</v>
      </c>
      <c r="I1786" s="5">
        <f t="shared" si="185"/>
        <v>2.796709993184054</v>
      </c>
      <c r="J1786" s="5">
        <f t="shared" si="186"/>
        <v>3.8692486544452516</v>
      </c>
      <c r="K1786" s="5">
        <f t="shared" si="187"/>
        <v>2.6414636639564062</v>
      </c>
      <c r="L1786">
        <v>2.4900000000000002</v>
      </c>
      <c r="M1786">
        <v>3.62</v>
      </c>
      <c r="N1786">
        <v>2.86</v>
      </c>
      <c r="O1786" s="5">
        <f t="shared" si="188"/>
        <v>2.5584746744967743</v>
      </c>
      <c r="P1786" s="5">
        <f t="shared" si="189"/>
        <v>3.7195495267784424</v>
      </c>
      <c r="Q1786" s="5">
        <f t="shared" si="190"/>
        <v>2.9386496261288246</v>
      </c>
      <c r="R1786" s="6">
        <f t="shared" si="182"/>
        <v>0.39085788496096396</v>
      </c>
      <c r="S1786" s="6">
        <f t="shared" si="182"/>
        <v>0.26884976064994487</v>
      </c>
      <c r="T1786" s="6">
        <f t="shared" si="182"/>
        <v>0.34029235438909106</v>
      </c>
      <c r="U1786">
        <f t="shared" si="183"/>
        <v>0.89033185638427081</v>
      </c>
      <c r="V1786">
        <f t="shared" si="183"/>
        <v>0.93558215645849019</v>
      </c>
      <c r="W1786">
        <f t="shared" si="183"/>
        <v>1.0827330464641971</v>
      </c>
      <c r="X1786" t="s">
        <v>440</v>
      </c>
      <c r="Y1786" t="s">
        <v>438</v>
      </c>
      <c r="Z1786" t="s">
        <v>269</v>
      </c>
      <c r="AA1786" s="67" t="s">
        <v>90</v>
      </c>
      <c r="AB1786" s="67" t="s">
        <v>75</v>
      </c>
      <c r="AC1786" t="s">
        <v>644</v>
      </c>
      <c r="AD1786" s="67" t="s">
        <v>92</v>
      </c>
      <c r="AE1786" s="72" t="str">
        <f>VLOOKUP(AD1786,cs_lookup!$A$2:$B$54,2,FALSE)</f>
        <v>1</v>
      </c>
    </row>
    <row r="1787" spans="1:31" x14ac:dyDescent="0.25">
      <c r="A1787" s="18">
        <v>0.12052364182092842</v>
      </c>
      <c r="B1787" s="18">
        <v>0.25564073142711563</v>
      </c>
      <c r="C1787" s="18">
        <v>0.54580499438818619</v>
      </c>
      <c r="D1787" s="3">
        <f t="shared" si="181"/>
        <v>8.2971273095595599</v>
      </c>
      <c r="E1787" s="4">
        <f t="shared" si="181"/>
        <v>3.9117397075868743</v>
      </c>
      <c r="F1787" s="4">
        <f t="shared" si="181"/>
        <v>1.8321561918299016</v>
      </c>
      <c r="G1787" s="75">
        <v>3.3514821536600126E-2</v>
      </c>
      <c r="H1787" s="5">
        <f t="shared" si="184"/>
        <v>1.0335148215366001</v>
      </c>
      <c r="I1787" s="5">
        <f t="shared" si="185"/>
        <v>8.0280680418531674</v>
      </c>
      <c r="J1787" s="5">
        <f t="shared" si="186"/>
        <v>3.7848898013586414</v>
      </c>
      <c r="K1787" s="5">
        <f t="shared" si="187"/>
        <v>1.7727430256935304</v>
      </c>
      <c r="L1787">
        <v>7.5</v>
      </c>
      <c r="M1787">
        <v>4.75</v>
      </c>
      <c r="N1787">
        <v>1.45</v>
      </c>
      <c r="O1787" s="5">
        <f t="shared" si="188"/>
        <v>7.7513611615245006</v>
      </c>
      <c r="P1787" s="5">
        <f t="shared" si="189"/>
        <v>4.9091954022988507</v>
      </c>
      <c r="Q1787" s="5">
        <f t="shared" si="190"/>
        <v>1.49859649122807</v>
      </c>
      <c r="R1787" s="6">
        <f t="shared" si="182"/>
        <v>0.12900959962538047</v>
      </c>
      <c r="S1787" s="6">
        <f t="shared" si="182"/>
        <v>0.20369936782954812</v>
      </c>
      <c r="T1787" s="6">
        <f t="shared" si="182"/>
        <v>0.66729103254507149</v>
      </c>
      <c r="U1787">
        <f t="shared" si="183"/>
        <v>0.93422227625623488</v>
      </c>
      <c r="V1787">
        <f t="shared" si="183"/>
        <v>1.2549903033623113</v>
      </c>
      <c r="W1787">
        <f t="shared" si="183"/>
        <v>0.81794144948489234</v>
      </c>
      <c r="X1787" t="s">
        <v>498</v>
      </c>
      <c r="Y1787" t="s">
        <v>436</v>
      </c>
      <c r="Z1787" t="s">
        <v>269</v>
      </c>
      <c r="AA1787" s="67" t="s">
        <v>85</v>
      </c>
      <c r="AB1787" s="67" t="s">
        <v>77</v>
      </c>
      <c r="AC1787" t="s">
        <v>644</v>
      </c>
      <c r="AD1787" s="67" t="s">
        <v>76</v>
      </c>
      <c r="AE1787" s="72" t="str">
        <f>VLOOKUP(AD1787,cs_lookup!$A$2:$B$54,2,FALSE)</f>
        <v>2</v>
      </c>
    </row>
    <row r="1788" spans="1:31" x14ac:dyDescent="0.25">
      <c r="A1788" s="18">
        <v>0.38278134505830747</v>
      </c>
      <c r="B1788" s="18">
        <v>0.36562981041515846</v>
      </c>
      <c r="C1788" s="18">
        <v>0.24212075148381784</v>
      </c>
      <c r="D1788" s="3">
        <f t="shared" si="181"/>
        <v>2.6124575110829245</v>
      </c>
      <c r="E1788" s="4">
        <f t="shared" si="181"/>
        <v>2.7350067514039371</v>
      </c>
      <c r="F1788" s="4">
        <f t="shared" si="181"/>
        <v>4.1301705610592201</v>
      </c>
      <c r="G1788" s="75">
        <v>4.4971255611757854E-2</v>
      </c>
      <c r="H1788" s="5">
        <f t="shared" si="184"/>
        <v>1.0449712556117579</v>
      </c>
      <c r="I1788" s="5">
        <f t="shared" si="185"/>
        <v>2.5000281080014135</v>
      </c>
      <c r="J1788" s="5">
        <f t="shared" si="186"/>
        <v>2.6173033341503555</v>
      </c>
      <c r="K1788" s="5">
        <f t="shared" si="187"/>
        <v>3.9524250441140536</v>
      </c>
      <c r="L1788">
        <v>2.5</v>
      </c>
      <c r="M1788">
        <v>3.66</v>
      </c>
      <c r="N1788">
        <v>2.69</v>
      </c>
      <c r="O1788" s="5">
        <f t="shared" si="188"/>
        <v>2.6124281390293946</v>
      </c>
      <c r="P1788" s="5">
        <f t="shared" si="189"/>
        <v>3.824594795539034</v>
      </c>
      <c r="Q1788" s="5">
        <f t="shared" si="190"/>
        <v>2.8109726775956285</v>
      </c>
      <c r="R1788" s="6">
        <f t="shared" si="182"/>
        <v>0.38278564874574267</v>
      </c>
      <c r="S1788" s="6">
        <f t="shared" si="182"/>
        <v>0.26146560706676408</v>
      </c>
      <c r="T1788" s="6">
        <f t="shared" si="182"/>
        <v>0.35574874418749319</v>
      </c>
      <c r="U1788">
        <f t="shared" si="183"/>
        <v>0.99998875692584277</v>
      </c>
      <c r="V1788">
        <f t="shared" si="183"/>
        <v>1.3983858700077387</v>
      </c>
      <c r="W1788">
        <f t="shared" si="183"/>
        <v>0.6805948170999333</v>
      </c>
      <c r="X1788" t="s">
        <v>448</v>
      </c>
      <c r="Y1788" t="s">
        <v>445</v>
      </c>
      <c r="Z1788" t="s">
        <v>282</v>
      </c>
      <c r="AA1788" s="67" t="s">
        <v>90</v>
      </c>
      <c r="AB1788" s="67" t="s">
        <v>75</v>
      </c>
      <c r="AC1788" t="s">
        <v>644</v>
      </c>
      <c r="AD1788" s="67" t="s">
        <v>102</v>
      </c>
      <c r="AE1788" s="72" t="str">
        <f>VLOOKUP(AD1788,cs_lookup!$A$2:$B$54,2,FALSE)</f>
        <v>2</v>
      </c>
    </row>
    <row r="1789" spans="1:31" x14ac:dyDescent="0.25">
      <c r="A1789" s="18">
        <v>0.29877930874772585</v>
      </c>
      <c r="B1789" s="18">
        <v>0.2234982436767072</v>
      </c>
      <c r="C1789" s="18">
        <v>0.43502689680805429</v>
      </c>
      <c r="D1789" s="3">
        <f t="shared" si="181"/>
        <v>3.346951983359562</v>
      </c>
      <c r="E1789" s="4">
        <f t="shared" si="181"/>
        <v>4.4743080909687665</v>
      </c>
      <c r="F1789" s="4">
        <f t="shared" si="181"/>
        <v>2.2987084415638495</v>
      </c>
      <c r="G1789" s="75">
        <v>4.4054702385219358E-2</v>
      </c>
      <c r="H1789" s="5">
        <f t="shared" si="184"/>
        <v>1.0440547023852194</v>
      </c>
      <c r="I1789" s="5">
        <f t="shared" si="185"/>
        <v>3.2057247342626831</v>
      </c>
      <c r="J1789" s="5">
        <f t="shared" si="186"/>
        <v>4.2855111717296825</v>
      </c>
      <c r="K1789" s="5">
        <f t="shared" si="187"/>
        <v>2.2017126461978305</v>
      </c>
      <c r="L1789">
        <v>2.69</v>
      </c>
      <c r="M1789">
        <v>3.63</v>
      </c>
      <c r="N1789">
        <v>2.52</v>
      </c>
      <c r="O1789" s="5">
        <f t="shared" si="188"/>
        <v>2.8085071494162399</v>
      </c>
      <c r="P1789" s="5">
        <f t="shared" si="189"/>
        <v>3.7899185696583459</v>
      </c>
      <c r="Q1789" s="5">
        <f t="shared" si="190"/>
        <v>2.6310178500107528</v>
      </c>
      <c r="R1789" s="6">
        <f t="shared" si="182"/>
        <v>0.35606104837862146</v>
      </c>
      <c r="S1789" s="6">
        <f t="shared" si="182"/>
        <v>0.26385791188388202</v>
      </c>
      <c r="T1789" s="6">
        <f t="shared" si="182"/>
        <v>0.38008103973749668</v>
      </c>
      <c r="U1789">
        <f t="shared" si="183"/>
        <v>0.83912382471563018</v>
      </c>
      <c r="V1789">
        <f t="shared" si="183"/>
        <v>0.84704014399637872</v>
      </c>
      <c r="W1789">
        <f t="shared" si="183"/>
        <v>1.1445635307367765</v>
      </c>
      <c r="X1789" t="s">
        <v>366</v>
      </c>
      <c r="Y1789" t="s">
        <v>364</v>
      </c>
      <c r="Z1789" t="s">
        <v>282</v>
      </c>
      <c r="AA1789" s="67" t="s">
        <v>85</v>
      </c>
      <c r="AB1789" s="67" t="s">
        <v>79</v>
      </c>
      <c r="AC1789" t="s">
        <v>644</v>
      </c>
      <c r="AD1789" s="67" t="s">
        <v>75</v>
      </c>
      <c r="AE1789" s="72" t="str">
        <f>VLOOKUP(AD1789,cs_lookup!$A$2:$B$54,2,FALSE)</f>
        <v>X</v>
      </c>
    </row>
    <row r="1790" spans="1:31" x14ac:dyDescent="0.25">
      <c r="A1790" s="18">
        <v>0.46479086906820888</v>
      </c>
      <c r="B1790" s="18">
        <v>0.27870483779162852</v>
      </c>
      <c r="C1790" s="18">
        <v>0.24320919028615842</v>
      </c>
      <c r="D1790" s="3">
        <f t="shared" si="181"/>
        <v>2.1515052608601231</v>
      </c>
      <c r="E1790" s="4">
        <f t="shared" si="181"/>
        <v>3.5880252668869788</v>
      </c>
      <c r="F1790" s="4">
        <f t="shared" si="181"/>
        <v>4.1116867287104002</v>
      </c>
      <c r="G1790" s="75">
        <v>4.4633965205274073E-2</v>
      </c>
      <c r="H1790" s="5">
        <f t="shared" si="184"/>
        <v>1.0446339652052741</v>
      </c>
      <c r="I1790" s="5">
        <f t="shared" si="185"/>
        <v>2.0595781225985172</v>
      </c>
      <c r="J1790" s="5">
        <f t="shared" si="186"/>
        <v>3.4347200899043329</v>
      </c>
      <c r="K1790" s="5">
        <f t="shared" si="187"/>
        <v>3.9360071237033156</v>
      </c>
      <c r="L1790">
        <v>2.72</v>
      </c>
      <c r="M1790">
        <v>3.53</v>
      </c>
      <c r="N1790">
        <v>2.54</v>
      </c>
      <c r="O1790" s="5">
        <f t="shared" si="188"/>
        <v>2.8414043853583455</v>
      </c>
      <c r="P1790" s="5">
        <f t="shared" si="189"/>
        <v>3.6875578971746172</v>
      </c>
      <c r="Q1790" s="5">
        <f t="shared" si="190"/>
        <v>2.6533702716213963</v>
      </c>
      <c r="R1790" s="6">
        <f t="shared" si="182"/>
        <v>0.35193864173398337</v>
      </c>
      <c r="S1790" s="6">
        <f t="shared" si="182"/>
        <v>0.27118218286584556</v>
      </c>
      <c r="T1790" s="6">
        <f t="shared" si="182"/>
        <v>0.37687917540017118</v>
      </c>
      <c r="U1790">
        <f t="shared" si="183"/>
        <v>1.3206588136449253</v>
      </c>
      <c r="V1790">
        <f t="shared" si="183"/>
        <v>1.0277402255792905</v>
      </c>
      <c r="W1790">
        <f t="shared" si="183"/>
        <v>0.64532403529040405</v>
      </c>
      <c r="X1790" t="s">
        <v>442</v>
      </c>
      <c r="Y1790" t="s">
        <v>449</v>
      </c>
      <c r="Z1790" t="s">
        <v>282</v>
      </c>
      <c r="AA1790" s="67" t="s">
        <v>90</v>
      </c>
      <c r="AB1790" s="67" t="s">
        <v>75</v>
      </c>
      <c r="AC1790" t="s">
        <v>644</v>
      </c>
      <c r="AD1790" s="67" t="s">
        <v>86</v>
      </c>
      <c r="AE1790" s="72" t="str">
        <f>VLOOKUP(AD1790,cs_lookup!$A$2:$B$54,2,FALSE)</f>
        <v>1</v>
      </c>
    </row>
    <row r="1791" spans="1:31" x14ac:dyDescent="0.25">
      <c r="A1791" s="18">
        <v>0.65345244002290181</v>
      </c>
      <c r="B1791" s="18">
        <v>0.24028141748572865</v>
      </c>
      <c r="C1791" s="18">
        <v>0.10405401850032987</v>
      </c>
      <c r="D1791" s="3">
        <f t="shared" si="181"/>
        <v>1.5303332557224096</v>
      </c>
      <c r="E1791" s="4">
        <f t="shared" si="181"/>
        <v>4.1617866685816196</v>
      </c>
      <c r="F1791" s="4">
        <f t="shared" si="181"/>
        <v>9.6103928941180659</v>
      </c>
      <c r="G1791" s="75">
        <v>2.9669740383428067E-2</v>
      </c>
      <c r="H1791" s="5">
        <f t="shared" si="184"/>
        <v>1.0296697403834281</v>
      </c>
      <c r="I1791" s="5">
        <f t="shared" si="185"/>
        <v>1.4862369900785319</v>
      </c>
      <c r="J1791" s="5">
        <f t="shared" si="186"/>
        <v>4.0418655665571519</v>
      </c>
      <c r="K1791" s="5">
        <f t="shared" si="187"/>
        <v>9.3334712259674166</v>
      </c>
      <c r="L1791">
        <v>1.7</v>
      </c>
      <c r="M1791">
        <v>4.0199999999999996</v>
      </c>
      <c r="N1791">
        <v>5.19</v>
      </c>
      <c r="O1791" s="5">
        <f t="shared" si="188"/>
        <v>1.7504385586518276</v>
      </c>
      <c r="P1791" s="5">
        <f t="shared" si="189"/>
        <v>4.1392723563413805</v>
      </c>
      <c r="Q1791" s="5">
        <f t="shared" si="190"/>
        <v>5.3439859525899918</v>
      </c>
      <c r="R1791" s="6">
        <f t="shared" si="182"/>
        <v>0.57128540448182952</v>
      </c>
      <c r="S1791" s="6">
        <f t="shared" si="182"/>
        <v>0.2415883551291319</v>
      </c>
      <c r="T1791" s="6">
        <f t="shared" si="182"/>
        <v>0.18712624038903855</v>
      </c>
      <c r="U1791">
        <f t="shared" si="183"/>
        <v>1.1438283472612083</v>
      </c>
      <c r="V1791">
        <f t="shared" si="183"/>
        <v>0.99459022914119899</v>
      </c>
      <c r="W1791">
        <f t="shared" si="183"/>
        <v>0.55606321317630203</v>
      </c>
      <c r="X1791" t="s">
        <v>506</v>
      </c>
      <c r="Y1791" t="s">
        <v>369</v>
      </c>
      <c r="Z1791" t="s">
        <v>276</v>
      </c>
      <c r="AA1791" s="67" t="s">
        <v>84</v>
      </c>
      <c r="AB1791" s="67" t="s">
        <v>94</v>
      </c>
      <c r="AC1791" t="s">
        <v>644</v>
      </c>
      <c r="AD1791" s="67" t="s">
        <v>102</v>
      </c>
      <c r="AE1791" s="72" t="str">
        <f>VLOOKUP(AD1791,cs_lookup!$A$2:$B$54,2,FALSE)</f>
        <v>2</v>
      </c>
    </row>
    <row r="1792" spans="1:31" x14ac:dyDescent="0.25">
      <c r="A1792" s="18">
        <v>0.61885025062910648</v>
      </c>
      <c r="B1792" s="18">
        <v>0.25754951748696786</v>
      </c>
      <c r="C1792" s="18">
        <v>0.12080373797595706</v>
      </c>
      <c r="D1792" s="3">
        <f t="shared" si="181"/>
        <v>1.6158998061056402</v>
      </c>
      <c r="E1792" s="4">
        <f t="shared" si="181"/>
        <v>3.8827484895233808</v>
      </c>
      <c r="F1792" s="4">
        <f t="shared" si="181"/>
        <v>8.2778895484097088</v>
      </c>
      <c r="G1792" s="75">
        <v>2.9469808970602029E-2</v>
      </c>
      <c r="H1792" s="5">
        <f t="shared" si="184"/>
        <v>1.029469808970602</v>
      </c>
      <c r="I1792" s="5">
        <f t="shared" si="185"/>
        <v>1.5696427345658901</v>
      </c>
      <c r="J1792" s="5">
        <f t="shared" si="186"/>
        <v>3.7716001534866361</v>
      </c>
      <c r="K1792" s="5">
        <f t="shared" si="187"/>
        <v>8.0409250240053378</v>
      </c>
      <c r="L1792">
        <v>1.87</v>
      </c>
      <c r="M1792">
        <v>3.95</v>
      </c>
      <c r="N1792">
        <v>4.1399999999999997</v>
      </c>
      <c r="O1792" s="5">
        <f t="shared" si="188"/>
        <v>1.9251085427750259</v>
      </c>
      <c r="P1792" s="5">
        <f t="shared" si="189"/>
        <v>4.0664057454338778</v>
      </c>
      <c r="Q1792" s="5">
        <f t="shared" si="190"/>
        <v>4.2620050091382922</v>
      </c>
      <c r="R1792" s="6">
        <f t="shared" si="182"/>
        <v>0.51945122977767755</v>
      </c>
      <c r="S1792" s="6">
        <f t="shared" si="182"/>
        <v>0.24591741764158409</v>
      </c>
      <c r="T1792" s="6">
        <f t="shared" si="182"/>
        <v>0.23463135258073844</v>
      </c>
      <c r="U1792">
        <f t="shared" si="183"/>
        <v>1.1913539041845587</v>
      </c>
      <c r="V1792">
        <f t="shared" si="183"/>
        <v>1.0473008376427293</v>
      </c>
      <c r="W1792">
        <f t="shared" si="183"/>
        <v>0.51486613637615875</v>
      </c>
      <c r="X1792" t="s">
        <v>457</v>
      </c>
      <c r="Y1792" t="s">
        <v>522</v>
      </c>
      <c r="Z1792" t="s">
        <v>276</v>
      </c>
      <c r="AA1792" s="67" t="s">
        <v>84</v>
      </c>
      <c r="AB1792" s="67" t="s">
        <v>86</v>
      </c>
      <c r="AC1792" t="s">
        <v>644</v>
      </c>
      <c r="AD1792" s="67" t="s">
        <v>86</v>
      </c>
      <c r="AE1792" s="72" t="str">
        <f>VLOOKUP(AD1792,cs_lookup!$A$2:$B$54,2,FALSE)</f>
        <v>1</v>
      </c>
    </row>
    <row r="1793" spans="1:31" x14ac:dyDescent="0.25">
      <c r="A1793" s="18">
        <v>0.31676654177055313</v>
      </c>
      <c r="B1793" s="18">
        <v>0.2956044636010538</v>
      </c>
      <c r="C1793" s="18">
        <v>0.35854735543799965</v>
      </c>
      <c r="D1793" s="3">
        <f t="shared" si="181"/>
        <v>3.1568990664561429</v>
      </c>
      <c r="E1793" s="4">
        <f t="shared" si="181"/>
        <v>3.3828988500985377</v>
      </c>
      <c r="F1793" s="4">
        <f t="shared" si="181"/>
        <v>2.789031866595153</v>
      </c>
      <c r="G1793" s="75">
        <v>2.7580122227641723E-2</v>
      </c>
      <c r="H1793" s="5">
        <f t="shared" si="184"/>
        <v>1.0275801222276417</v>
      </c>
      <c r="I1793" s="5">
        <f t="shared" si="185"/>
        <v>3.0721682895271005</v>
      </c>
      <c r="J1793" s="5">
        <f t="shared" si="186"/>
        <v>3.2921022671837146</v>
      </c>
      <c r="K1793" s="5">
        <f t="shared" si="187"/>
        <v>2.7141745993966335</v>
      </c>
      <c r="L1793">
        <v>2.08</v>
      </c>
      <c r="M1793">
        <v>3.83</v>
      </c>
      <c r="N1793">
        <v>3.5</v>
      </c>
      <c r="O1793" s="5">
        <f t="shared" si="188"/>
        <v>2.137366654233495</v>
      </c>
      <c r="P1793" s="5">
        <f t="shared" si="189"/>
        <v>3.935631868131868</v>
      </c>
      <c r="Q1793" s="5">
        <f t="shared" si="190"/>
        <v>3.596530427796746</v>
      </c>
      <c r="R1793" s="6">
        <f t="shared" si="182"/>
        <v>0.46786544462050716</v>
      </c>
      <c r="S1793" s="6">
        <f t="shared" si="182"/>
        <v>0.25408880543359136</v>
      </c>
      <c r="T1793" s="6">
        <f t="shared" si="182"/>
        <v>0.27804574994590142</v>
      </c>
      <c r="U1793">
        <f t="shared" si="183"/>
        <v>0.67704624355724174</v>
      </c>
      <c r="V1793">
        <f t="shared" si="183"/>
        <v>1.1633903473103342</v>
      </c>
      <c r="W1793">
        <f t="shared" si="183"/>
        <v>1.2895264736388208</v>
      </c>
      <c r="X1793" t="s">
        <v>454</v>
      </c>
      <c r="Y1793" t="s">
        <v>509</v>
      </c>
      <c r="Z1793" t="s">
        <v>276</v>
      </c>
      <c r="AA1793" s="67" t="s">
        <v>90</v>
      </c>
      <c r="AB1793" s="67" t="s">
        <v>75</v>
      </c>
      <c r="AC1793" t="s">
        <v>644</v>
      </c>
      <c r="AD1793" s="67" t="s">
        <v>86</v>
      </c>
      <c r="AE1793" s="72" t="str">
        <f>VLOOKUP(AD1793,cs_lookup!$A$2:$B$54,2,FALSE)</f>
        <v>1</v>
      </c>
    </row>
    <row r="1794" spans="1:31" x14ac:dyDescent="0.25">
      <c r="A1794" s="18">
        <v>0.28656719660936847</v>
      </c>
      <c r="B1794" s="18">
        <v>0.27183535903480277</v>
      </c>
      <c r="C1794" s="18">
        <v>0.4030427446605454</v>
      </c>
      <c r="D1794" s="3">
        <f t="shared" si="181"/>
        <v>3.4895829384238319</v>
      </c>
      <c r="E1794" s="4">
        <f t="shared" si="181"/>
        <v>3.6786972951225638</v>
      </c>
      <c r="F1794" s="4">
        <f t="shared" si="181"/>
        <v>2.4811264146244087</v>
      </c>
      <c r="G1794" s="75">
        <v>2.8443636152718499E-2</v>
      </c>
      <c r="H1794" s="5">
        <f t="shared" si="184"/>
        <v>1.0284436361527185</v>
      </c>
      <c r="I1794" s="5">
        <f t="shared" si="185"/>
        <v>3.3930716431655252</v>
      </c>
      <c r="J1794" s="5">
        <f t="shared" si="186"/>
        <v>3.5769556695242133</v>
      </c>
      <c r="K1794" s="5">
        <f t="shared" si="187"/>
        <v>2.4125059725256293</v>
      </c>
      <c r="L1794">
        <v>2.52</v>
      </c>
      <c r="M1794">
        <v>3.61</v>
      </c>
      <c r="N1794">
        <v>2.82</v>
      </c>
      <c r="O1794" s="5">
        <f t="shared" si="188"/>
        <v>2.5916779631048508</v>
      </c>
      <c r="P1794" s="5">
        <f t="shared" si="189"/>
        <v>3.7126815265113136</v>
      </c>
      <c r="Q1794" s="5">
        <f t="shared" si="190"/>
        <v>2.9002110539506658</v>
      </c>
      <c r="R1794" s="6">
        <f t="shared" si="182"/>
        <v>0.38585040820503486</v>
      </c>
      <c r="S1794" s="6">
        <f t="shared" si="182"/>
        <v>0.26934709935642326</v>
      </c>
      <c r="T1794" s="6">
        <f t="shared" si="182"/>
        <v>0.34480249243854189</v>
      </c>
      <c r="U1794">
        <f t="shared" si="183"/>
        <v>0.74268988840123529</v>
      </c>
      <c r="V1794">
        <f t="shared" si="183"/>
        <v>1.0092381157410826</v>
      </c>
      <c r="W1794">
        <f t="shared" si="183"/>
        <v>1.1689090232791295</v>
      </c>
      <c r="X1794" t="s">
        <v>467</v>
      </c>
      <c r="Y1794" t="s">
        <v>464</v>
      </c>
      <c r="Z1794" t="s">
        <v>276</v>
      </c>
      <c r="AA1794" s="67" t="s">
        <v>90</v>
      </c>
      <c r="AB1794" s="67" t="s">
        <v>75</v>
      </c>
      <c r="AC1794" t="s">
        <v>644</v>
      </c>
      <c r="AD1794" s="67" t="s">
        <v>76</v>
      </c>
      <c r="AE1794" s="72" t="str">
        <f>VLOOKUP(AD1794,cs_lookup!$A$2:$B$54,2,FALSE)</f>
        <v>2</v>
      </c>
    </row>
    <row r="1795" spans="1:31" x14ac:dyDescent="0.25">
      <c r="A1795" s="18">
        <v>0.30186278489265905</v>
      </c>
      <c r="B1795" s="18">
        <v>0.30400664185157955</v>
      </c>
      <c r="C1795" s="18">
        <v>0.36459033768421339</v>
      </c>
      <c r="D1795" s="3">
        <f t="shared" si="181"/>
        <v>3.3127634476558452</v>
      </c>
      <c r="E1795" s="4">
        <f t="shared" si="181"/>
        <v>3.2894018167149599</v>
      </c>
      <c r="F1795" s="4">
        <f t="shared" si="181"/>
        <v>2.7428044482795397</v>
      </c>
      <c r="G1795" s="75">
        <v>2.7579432543730409E-2</v>
      </c>
      <c r="H1795" s="5">
        <f t="shared" si="184"/>
        <v>1.0275794325437304</v>
      </c>
      <c r="I1795" s="5">
        <f t="shared" si="185"/>
        <v>3.2238514539506071</v>
      </c>
      <c r="J1795" s="5">
        <f t="shared" si="186"/>
        <v>3.2011168310095326</v>
      </c>
      <c r="K1795" s="5">
        <f t="shared" si="187"/>
        <v>2.6691897107066853</v>
      </c>
      <c r="L1795">
        <v>2.25</v>
      </c>
      <c r="M1795">
        <v>3.46</v>
      </c>
      <c r="N1795">
        <v>3.4</v>
      </c>
      <c r="O1795" s="5">
        <f t="shared" si="188"/>
        <v>2.3120537232233933</v>
      </c>
      <c r="P1795" s="5">
        <f t="shared" si="189"/>
        <v>3.5554248366013073</v>
      </c>
      <c r="Q1795" s="5">
        <f t="shared" si="190"/>
        <v>3.4937700706486834</v>
      </c>
      <c r="R1795" s="6">
        <f t="shared" si="182"/>
        <v>0.43251590131990147</v>
      </c>
      <c r="S1795" s="6">
        <f t="shared" si="182"/>
        <v>0.28126034045369314</v>
      </c>
      <c r="T1795" s="6">
        <f t="shared" si="182"/>
        <v>0.28622375822640539</v>
      </c>
      <c r="U1795">
        <f t="shared" si="183"/>
        <v>0.69792297571365469</v>
      </c>
      <c r="V1795">
        <f t="shared" si="183"/>
        <v>1.0808727649308643</v>
      </c>
      <c r="W1795">
        <f t="shared" si="183"/>
        <v>1.2737948098488017</v>
      </c>
      <c r="X1795" t="s">
        <v>474</v>
      </c>
      <c r="Y1795" t="s">
        <v>460</v>
      </c>
      <c r="Z1795" t="s">
        <v>276</v>
      </c>
      <c r="AA1795" s="67" t="s">
        <v>90</v>
      </c>
      <c r="AB1795" s="67" t="s">
        <v>75</v>
      </c>
      <c r="AC1795" t="s">
        <v>644</v>
      </c>
      <c r="AD1795" s="67" t="s">
        <v>75</v>
      </c>
      <c r="AE1795" s="72" t="str">
        <f>VLOOKUP(AD1795,cs_lookup!$A$2:$B$54,2,FALSE)</f>
        <v>X</v>
      </c>
    </row>
    <row r="1796" spans="1:31" x14ac:dyDescent="0.25">
      <c r="A1796" s="124">
        <v>0.73478176522966709</v>
      </c>
      <c r="B1796" s="124">
        <v>0.17127295563697525</v>
      </c>
      <c r="C1796" s="124">
        <v>8.871232272969623E-2</v>
      </c>
      <c r="D1796" s="120">
        <f t="shared" si="181"/>
        <v>1.3609483078114153</v>
      </c>
      <c r="E1796" s="121">
        <f t="shared" si="181"/>
        <v>5.8386334040942716</v>
      </c>
      <c r="F1796" s="121">
        <f t="shared" si="181"/>
        <v>11.272391131578978</v>
      </c>
      <c r="G1796" s="129">
        <v>3.1592184651918931E-2</v>
      </c>
      <c r="H1796" s="122">
        <f t="shared" si="184"/>
        <v>1.0315921846519189</v>
      </c>
      <c r="I1796" s="122">
        <f t="shared" si="185"/>
        <v>1.3192696959706303</v>
      </c>
      <c r="J1796" s="122">
        <f t="shared" si="186"/>
        <v>5.6598271012147601</v>
      </c>
      <c r="K1796" s="122">
        <f t="shared" si="187"/>
        <v>10.927177715467591</v>
      </c>
      <c r="L1796" s="97">
        <v>1.32</v>
      </c>
      <c r="M1796" s="97">
        <v>5.74</v>
      </c>
      <c r="N1796" s="97">
        <v>10.02</v>
      </c>
      <c r="O1796" s="122">
        <f t="shared" si="188"/>
        <v>1.3617016837405331</v>
      </c>
      <c r="P1796" s="122">
        <f t="shared" si="189"/>
        <v>5.921339139902015</v>
      </c>
      <c r="Q1796" s="122">
        <f t="shared" si="190"/>
        <v>10.336553690212227</v>
      </c>
      <c r="R1796" s="123">
        <f t="shared" si="182"/>
        <v>0.73437523940856497</v>
      </c>
      <c r="S1796" s="123">
        <f t="shared" si="182"/>
        <v>0.1688807170765341</v>
      </c>
      <c r="T1796" s="123">
        <f t="shared" si="182"/>
        <v>9.674404351490079E-2</v>
      </c>
      <c r="U1796" s="97">
        <f t="shared" si="183"/>
        <v>1.0005535668950787</v>
      </c>
      <c r="V1796" s="97">
        <f t="shared" si="183"/>
        <v>1.014165255819923</v>
      </c>
      <c r="W1796" s="97">
        <f t="shared" si="183"/>
        <v>0.91697968687893971</v>
      </c>
      <c r="X1796" s="97" t="s">
        <v>505</v>
      </c>
      <c r="Y1796" s="97" t="s">
        <v>461</v>
      </c>
      <c r="Z1796" s="97" t="s">
        <v>276</v>
      </c>
      <c r="AA1796" s="117" t="s">
        <v>84</v>
      </c>
      <c r="AB1796" s="117" t="s">
        <v>86</v>
      </c>
      <c r="AC1796" s="97" t="s">
        <v>644</v>
      </c>
      <c r="AD1796" s="117" t="s">
        <v>94</v>
      </c>
      <c r="AE1796" s="72" t="str">
        <f>VLOOKUP(AD1796,cs_lookup!$A$2:$B$54,2,FALSE)</f>
        <v>1</v>
      </c>
    </row>
    <row r="1797" spans="1:31" x14ac:dyDescent="0.25">
      <c r="A1797" s="18">
        <v>0.11537826539725481</v>
      </c>
      <c r="B1797" s="18">
        <v>0.15712341124483808</v>
      </c>
      <c r="C1797" s="18">
        <v>0.62644012743153143</v>
      </c>
      <c r="D1797" s="3">
        <f t="shared" ref="D1797:F1824" si="191">(100%/A1797)</f>
        <v>8.6671436475226553</v>
      </c>
      <c r="E1797" s="4">
        <f t="shared" si="191"/>
        <v>6.3644239396110525</v>
      </c>
      <c r="F1797" s="4">
        <f t="shared" si="191"/>
        <v>1.5963217492150483</v>
      </c>
      <c r="G1797" s="75">
        <v>3.3599132855203218E-2</v>
      </c>
      <c r="H1797" s="5">
        <f t="shared" si="184"/>
        <v>1.0335991328552032</v>
      </c>
      <c r="I1797" s="5">
        <f t="shared" si="185"/>
        <v>8.3854014308048335</v>
      </c>
      <c r="J1797" s="5">
        <f t="shared" si="186"/>
        <v>6.1575360672275679</v>
      </c>
      <c r="K1797" s="5">
        <f t="shared" si="187"/>
        <v>1.5444302326428876</v>
      </c>
      <c r="L1797">
        <v>3.54</v>
      </c>
      <c r="M1797">
        <v>3.42</v>
      </c>
      <c r="N1797">
        <v>2.1800000000000002</v>
      </c>
      <c r="O1797" s="5">
        <f t="shared" si="188"/>
        <v>3.6589409303074194</v>
      </c>
      <c r="P1797" s="5">
        <f t="shared" si="189"/>
        <v>3.5349090343647949</v>
      </c>
      <c r="Q1797" s="5">
        <f t="shared" si="190"/>
        <v>2.2532461096243432</v>
      </c>
      <c r="R1797" s="6">
        <f t="shared" ref="R1797:T1824" si="192">(1/O1797)</f>
        <v>0.27330312761184183</v>
      </c>
      <c r="S1797" s="6">
        <f t="shared" si="192"/>
        <v>0.28289271103681879</v>
      </c>
      <c r="T1797" s="6">
        <f t="shared" si="192"/>
        <v>0.44380416135133949</v>
      </c>
      <c r="U1797">
        <f t="shared" ref="U1797:W1824" si="193">(L1797/I1797)</f>
        <v>0.4221622577298878</v>
      </c>
      <c r="V1797">
        <f t="shared" si="193"/>
        <v>0.55541696591959322</v>
      </c>
      <c r="W1797">
        <f t="shared" si="193"/>
        <v>1.4115237800476759</v>
      </c>
      <c r="X1797" t="s">
        <v>391</v>
      </c>
      <c r="Y1797" t="s">
        <v>387</v>
      </c>
      <c r="Z1797" t="s">
        <v>279</v>
      </c>
      <c r="AA1797" s="67" t="s">
        <v>85</v>
      </c>
      <c r="AB1797" s="67" t="s">
        <v>102</v>
      </c>
      <c r="AC1797" s="128" t="s">
        <v>642</v>
      </c>
      <c r="AD1797" s="67" t="s">
        <v>74</v>
      </c>
      <c r="AE1797" s="72" t="str">
        <f>VLOOKUP(AD1797,cs_lookup!$A$2:$B$54,2,FALSE)</f>
        <v>X</v>
      </c>
    </row>
    <row r="1798" spans="1:31" x14ac:dyDescent="0.25">
      <c r="A1798" s="18">
        <v>0.2275614162934346</v>
      </c>
      <c r="B1798" s="18">
        <v>0.24569966949830691</v>
      </c>
      <c r="C1798" s="18">
        <v>0.47209218702040495</v>
      </c>
      <c r="D1798" s="3">
        <f t="shared" si="191"/>
        <v>4.3944180709023435</v>
      </c>
      <c r="E1798" s="4">
        <f t="shared" si="191"/>
        <v>4.0700095447498796</v>
      </c>
      <c r="F1798" s="4">
        <f t="shared" si="191"/>
        <v>2.118230353083089</v>
      </c>
      <c r="G1798" s="75">
        <v>2.7044721647617731E-2</v>
      </c>
      <c r="H1798" s="5">
        <f t="shared" si="184"/>
        <v>1.0270447216476177</v>
      </c>
      <c r="I1798" s="5">
        <f t="shared" si="185"/>
        <v>4.2787017724531786</v>
      </c>
      <c r="J1798" s="5">
        <f t="shared" si="186"/>
        <v>3.9628357548253996</v>
      </c>
      <c r="K1798" s="5">
        <f t="shared" si="187"/>
        <v>2.0624519151268861</v>
      </c>
      <c r="L1798">
        <v>3.01</v>
      </c>
      <c r="M1798">
        <v>3.15</v>
      </c>
      <c r="N1798">
        <v>2.65</v>
      </c>
      <c r="O1798" s="5">
        <f t="shared" si="188"/>
        <v>3.0914046121593293</v>
      </c>
      <c r="P1798" s="5">
        <f t="shared" si="189"/>
        <v>3.2351908731899957</v>
      </c>
      <c r="Q1798" s="5">
        <f t="shared" si="190"/>
        <v>2.721668512366187</v>
      </c>
      <c r="R1798" s="6">
        <f t="shared" si="192"/>
        <v>0.32347755323477551</v>
      </c>
      <c r="S1798" s="6">
        <f t="shared" si="192"/>
        <v>0.30910077309100775</v>
      </c>
      <c r="T1798" s="6">
        <f t="shared" si="192"/>
        <v>0.36742167367421669</v>
      </c>
      <c r="U1798">
        <f t="shared" si="193"/>
        <v>0.70348441187903288</v>
      </c>
      <c r="V1798">
        <f t="shared" si="193"/>
        <v>0.79488532830672087</v>
      </c>
      <c r="W1798">
        <f t="shared" si="193"/>
        <v>1.2848784403475253</v>
      </c>
      <c r="X1798" t="s">
        <v>532</v>
      </c>
      <c r="Y1798" t="s">
        <v>538</v>
      </c>
      <c r="Z1798" t="s">
        <v>277</v>
      </c>
      <c r="AA1798" s="67" t="s">
        <v>85</v>
      </c>
      <c r="AB1798" s="67" t="s">
        <v>79</v>
      </c>
      <c r="AC1798" s="128" t="s">
        <v>642</v>
      </c>
      <c r="AD1798" s="67" t="s">
        <v>74</v>
      </c>
      <c r="AE1798" s="72" t="str">
        <f>VLOOKUP(AD1798,cs_lookup!$A$2:$B$54,2,FALSE)</f>
        <v>X</v>
      </c>
    </row>
    <row r="1799" spans="1:31" x14ac:dyDescent="0.25">
      <c r="A1799" s="18" t="e">
        <v>#N/A</v>
      </c>
      <c r="B1799" s="18" t="e">
        <v>#N/A</v>
      </c>
      <c r="C1799" s="18" t="e">
        <v>#N/A</v>
      </c>
      <c r="D1799" s="3" t="e">
        <f t="shared" si="191"/>
        <v>#N/A</v>
      </c>
      <c r="E1799" s="4" t="e">
        <f t="shared" si="191"/>
        <v>#N/A</v>
      </c>
      <c r="F1799" s="4" t="e">
        <f t="shared" si="191"/>
        <v>#N/A</v>
      </c>
      <c r="G1799" s="75">
        <v>3.1111693454460632E-2</v>
      </c>
      <c r="H1799" s="5">
        <f t="shared" si="184"/>
        <v>1.0311116934544606</v>
      </c>
      <c r="I1799" s="5" t="e">
        <f t="shared" si="185"/>
        <v>#N/A</v>
      </c>
      <c r="J1799" s="5" t="e">
        <f t="shared" si="186"/>
        <v>#N/A</v>
      </c>
      <c r="K1799" s="5" t="e">
        <f t="shared" si="187"/>
        <v>#N/A</v>
      </c>
      <c r="L1799">
        <v>4.05</v>
      </c>
      <c r="M1799">
        <v>3.2</v>
      </c>
      <c r="N1799">
        <v>2.12</v>
      </c>
      <c r="O1799" s="5">
        <f t="shared" si="188"/>
        <v>4.1760023584905657</v>
      </c>
      <c r="P1799" s="5">
        <f t="shared" si="189"/>
        <v>3.299557419054274</v>
      </c>
      <c r="Q1799" s="5">
        <f t="shared" si="190"/>
        <v>2.1859567901234565</v>
      </c>
      <c r="R1799" s="6">
        <f t="shared" si="192"/>
        <v>0.23946346629015181</v>
      </c>
      <c r="S1799" s="6">
        <f t="shared" si="192"/>
        <v>0.30307094952347341</v>
      </c>
      <c r="T1799" s="6">
        <f t="shared" si="192"/>
        <v>0.45746558418637495</v>
      </c>
      <c r="U1799" t="e">
        <f t="shared" si="193"/>
        <v>#N/A</v>
      </c>
      <c r="V1799" t="e">
        <f t="shared" si="193"/>
        <v>#N/A</v>
      </c>
      <c r="W1799" t="e">
        <f t="shared" si="193"/>
        <v>#N/A</v>
      </c>
      <c r="X1799" t="s">
        <v>645</v>
      </c>
      <c r="Y1799" t="s">
        <v>333</v>
      </c>
      <c r="Z1799" t="s">
        <v>283</v>
      </c>
      <c r="AA1799" s="67" t="e">
        <v>#N/A</v>
      </c>
      <c r="AB1799" s="67" t="e">
        <v>#N/A</v>
      </c>
      <c r="AC1799" s="128" t="s">
        <v>646</v>
      </c>
      <c r="AD1799" s="67" t="e">
        <v>#N/A</v>
      </c>
      <c r="AE1799" s="72" t="e">
        <f>VLOOKUP(AD1799,cs_lookup!$A$2:$B$54,2,FALSE)</f>
        <v>#N/A</v>
      </c>
    </row>
    <row r="1800" spans="1:31" x14ac:dyDescent="0.25">
      <c r="A1800" s="18" t="e">
        <v>#N/A</v>
      </c>
      <c r="B1800" s="18" t="e">
        <v>#N/A</v>
      </c>
      <c r="C1800" s="18" t="e">
        <v>#N/A</v>
      </c>
      <c r="D1800" s="3" t="e">
        <f t="shared" si="191"/>
        <v>#N/A</v>
      </c>
      <c r="E1800" s="4" t="e">
        <f t="shared" si="191"/>
        <v>#N/A</v>
      </c>
      <c r="F1800" s="4" t="e">
        <f t="shared" si="191"/>
        <v>#N/A</v>
      </c>
      <c r="G1800" s="75">
        <v>8.0808080808080884E-2</v>
      </c>
      <c r="H1800" s="5">
        <f t="shared" si="184"/>
        <v>1.0808080808080809</v>
      </c>
      <c r="I1800" s="5" t="e">
        <f t="shared" si="185"/>
        <v>#N/A</v>
      </c>
      <c r="J1800" s="5" t="e">
        <f t="shared" si="186"/>
        <v>#N/A</v>
      </c>
      <c r="K1800" s="5" t="e">
        <f t="shared" si="187"/>
        <v>#N/A</v>
      </c>
      <c r="L1800">
        <v>3</v>
      </c>
      <c r="M1800">
        <v>3.3</v>
      </c>
      <c r="N1800">
        <v>2.25</v>
      </c>
      <c r="O1800" s="5">
        <f t="shared" si="188"/>
        <v>3.2424242424242427</v>
      </c>
      <c r="P1800" s="5">
        <f t="shared" si="189"/>
        <v>3.5666666666666669</v>
      </c>
      <c r="Q1800" s="5">
        <f t="shared" si="190"/>
        <v>2.4318181818181821</v>
      </c>
      <c r="R1800" s="6">
        <f t="shared" si="192"/>
        <v>0.30841121495327101</v>
      </c>
      <c r="S1800" s="6">
        <f t="shared" si="192"/>
        <v>0.28037383177570091</v>
      </c>
      <c r="T1800" s="6">
        <f t="shared" si="192"/>
        <v>0.41121495327102797</v>
      </c>
      <c r="U1800" t="e">
        <f t="shared" si="193"/>
        <v>#N/A</v>
      </c>
      <c r="V1800" t="e">
        <f t="shared" si="193"/>
        <v>#N/A</v>
      </c>
      <c r="W1800" t="e">
        <f t="shared" si="193"/>
        <v>#N/A</v>
      </c>
      <c r="X1800" t="s">
        <v>647</v>
      </c>
      <c r="Y1800" t="s">
        <v>648</v>
      </c>
      <c r="Z1800" t="s">
        <v>277</v>
      </c>
      <c r="AA1800" s="67" t="e">
        <v>#N/A</v>
      </c>
      <c r="AB1800" s="67" t="e">
        <v>#N/A</v>
      </c>
      <c r="AC1800" s="128" t="s">
        <v>646</v>
      </c>
      <c r="AD1800" s="67" t="e">
        <v>#N/A</v>
      </c>
      <c r="AE1800" s="72" t="e">
        <f>VLOOKUP(AD1800,cs_lookup!$A$2:$B$54,2,FALSE)</f>
        <v>#N/A</v>
      </c>
    </row>
    <row r="1801" spans="1:31" x14ac:dyDescent="0.25">
      <c r="A1801" s="18" t="e">
        <v>#N/A</v>
      </c>
      <c r="B1801" s="18" t="e">
        <v>#N/A</v>
      </c>
      <c r="C1801" s="18" t="e">
        <v>#N/A</v>
      </c>
      <c r="D1801" s="3" t="e">
        <f t="shared" si="191"/>
        <v>#N/A</v>
      </c>
      <c r="E1801" s="4" t="e">
        <f t="shared" si="191"/>
        <v>#N/A</v>
      </c>
      <c r="F1801" s="4" t="e">
        <f t="shared" si="191"/>
        <v>#N/A</v>
      </c>
      <c r="G1801" s="75">
        <v>5.8006535947712434E-2</v>
      </c>
      <c r="H1801" s="5">
        <f t="shared" si="184"/>
        <v>1.0580065359477124</v>
      </c>
      <c r="I1801" s="5" t="e">
        <f t="shared" si="185"/>
        <v>#N/A</v>
      </c>
      <c r="J1801" s="5" t="e">
        <f t="shared" si="186"/>
        <v>#N/A</v>
      </c>
      <c r="K1801" s="5" t="e">
        <f t="shared" si="187"/>
        <v>#N/A</v>
      </c>
      <c r="L1801">
        <v>2.88</v>
      </c>
      <c r="M1801">
        <v>3.4</v>
      </c>
      <c r="N1801">
        <v>2.4</v>
      </c>
      <c r="O1801" s="5">
        <f t="shared" si="188"/>
        <v>3.0470588235294116</v>
      </c>
      <c r="P1801" s="5">
        <f t="shared" si="189"/>
        <v>3.5972222222222223</v>
      </c>
      <c r="Q1801" s="5">
        <f t="shared" si="190"/>
        <v>2.5392156862745097</v>
      </c>
      <c r="R1801" s="6">
        <f t="shared" si="192"/>
        <v>0.3281853281853282</v>
      </c>
      <c r="S1801" s="6">
        <f t="shared" si="192"/>
        <v>0.27799227799227799</v>
      </c>
      <c r="T1801" s="6">
        <f t="shared" si="192"/>
        <v>0.39382239382239387</v>
      </c>
      <c r="U1801" t="e">
        <f t="shared" si="193"/>
        <v>#N/A</v>
      </c>
      <c r="V1801" t="e">
        <f t="shared" si="193"/>
        <v>#N/A</v>
      </c>
      <c r="W1801" t="e">
        <f t="shared" si="193"/>
        <v>#N/A</v>
      </c>
      <c r="X1801" t="s">
        <v>649</v>
      </c>
      <c r="Y1801" t="s">
        <v>650</v>
      </c>
      <c r="Z1801" t="s">
        <v>277</v>
      </c>
      <c r="AA1801" s="67" t="e">
        <v>#N/A</v>
      </c>
      <c r="AB1801" s="67" t="e">
        <v>#N/A</v>
      </c>
      <c r="AC1801" s="128" t="s">
        <v>646</v>
      </c>
      <c r="AD1801" s="67" t="e">
        <v>#N/A</v>
      </c>
      <c r="AE1801" s="72" t="e">
        <f>VLOOKUP(AD1801,cs_lookup!$A$2:$B$54,2,FALSE)</f>
        <v>#N/A</v>
      </c>
    </row>
    <row r="1802" spans="1:31" x14ac:dyDescent="0.25">
      <c r="A1802" s="18">
        <v>0.65457759823567974</v>
      </c>
      <c r="B1802" s="18">
        <v>0.2219041230845504</v>
      </c>
      <c r="C1802" s="18">
        <v>0.11991128126273715</v>
      </c>
      <c r="D1802" s="3">
        <f t="shared" si="191"/>
        <v>1.5277027547159525</v>
      </c>
      <c r="E1802" s="4">
        <f t="shared" si="191"/>
        <v>4.5064507414266375</v>
      </c>
      <c r="F1802" s="4">
        <f t="shared" si="191"/>
        <v>8.3394989151096119</v>
      </c>
      <c r="G1802" s="75">
        <v>2.7964676198485972E-2</v>
      </c>
      <c r="H1802" s="5">
        <f t="shared" si="184"/>
        <v>1.027964676198486</v>
      </c>
      <c r="I1802" s="5">
        <f t="shared" si="185"/>
        <v>1.4861432402186687</v>
      </c>
      <c r="J1802" s="5">
        <f t="shared" si="186"/>
        <v>4.3838575836009595</v>
      </c>
      <c r="K1802" s="5">
        <f t="shared" si="187"/>
        <v>8.1126317938763179</v>
      </c>
      <c r="L1802">
        <v>1.74</v>
      </c>
      <c r="M1802">
        <v>4</v>
      </c>
      <c r="N1802">
        <v>4.92</v>
      </c>
      <c r="O1802" s="5">
        <f t="shared" si="188"/>
        <v>1.7886585365853656</v>
      </c>
      <c r="P1802" s="5">
        <f t="shared" si="189"/>
        <v>4.1118587047939439</v>
      </c>
      <c r="Q1802" s="5">
        <f t="shared" si="190"/>
        <v>5.0575862068965511</v>
      </c>
      <c r="R1802" s="6">
        <f t="shared" si="192"/>
        <v>0.55907820276811904</v>
      </c>
      <c r="S1802" s="6">
        <f t="shared" si="192"/>
        <v>0.24319901820413176</v>
      </c>
      <c r="T1802" s="6">
        <f t="shared" si="192"/>
        <v>0.1977227790277494</v>
      </c>
      <c r="U1802">
        <f t="shared" si="193"/>
        <v>1.1708158089417944</v>
      </c>
      <c r="V1802">
        <f t="shared" si="193"/>
        <v>0.91243840013487532</v>
      </c>
      <c r="W1802">
        <f t="shared" si="193"/>
        <v>0.6064616421657123</v>
      </c>
      <c r="X1802" t="s">
        <v>560</v>
      </c>
      <c r="Y1802" t="s">
        <v>552</v>
      </c>
      <c r="Z1802" t="s">
        <v>272</v>
      </c>
      <c r="AA1802" s="67" t="s">
        <v>84</v>
      </c>
      <c r="AB1802" s="67" t="s">
        <v>86</v>
      </c>
      <c r="AC1802" s="128" t="s">
        <v>646</v>
      </c>
      <c r="AD1802" s="67" t="s">
        <v>75</v>
      </c>
      <c r="AE1802" s="72" t="str">
        <f>VLOOKUP(AD1802,cs_lookup!$A$2:$B$54,2,FALSE)</f>
        <v>X</v>
      </c>
    </row>
    <row r="1803" spans="1:31" x14ac:dyDescent="0.25">
      <c r="A1803" s="18">
        <v>0.68913628422550011</v>
      </c>
      <c r="B1803" s="18">
        <v>0.22939593633037902</v>
      </c>
      <c r="C1803" s="18">
        <v>8.0058732771509614E-2</v>
      </c>
      <c r="D1803" s="3">
        <f t="shared" si="191"/>
        <v>1.4510917838608228</v>
      </c>
      <c r="E1803" s="4">
        <f t="shared" si="191"/>
        <v>4.3592751292672727</v>
      </c>
      <c r="F1803" s="4">
        <f t="shared" si="191"/>
        <v>12.490829736888722</v>
      </c>
      <c r="G1803" s="75">
        <v>3.048538075102103E-2</v>
      </c>
      <c r="H1803" s="5">
        <f t="shared" si="184"/>
        <v>1.030485380751021</v>
      </c>
      <c r="I1803" s="5">
        <f t="shared" si="185"/>
        <v>1.4081633868529628</v>
      </c>
      <c r="J1803" s="5">
        <f t="shared" si="186"/>
        <v>4.2303124437245474</v>
      </c>
      <c r="K1803" s="5">
        <f t="shared" si="187"/>
        <v>12.121307075492295</v>
      </c>
      <c r="L1803">
        <v>1.38</v>
      </c>
      <c r="M1803">
        <v>5.52</v>
      </c>
      <c r="N1803">
        <v>8.02</v>
      </c>
      <c r="O1803" s="5">
        <f t="shared" si="188"/>
        <v>1.4220698254364088</v>
      </c>
      <c r="P1803" s="5">
        <f t="shared" si="189"/>
        <v>5.6882793017456352</v>
      </c>
      <c r="Q1803" s="5">
        <f t="shared" si="190"/>
        <v>8.2644927536231876</v>
      </c>
      <c r="R1803" s="6">
        <f t="shared" si="192"/>
        <v>0.70320035072336706</v>
      </c>
      <c r="S1803" s="6">
        <f t="shared" si="192"/>
        <v>0.17580008768084177</v>
      </c>
      <c r="T1803" s="6">
        <f t="shared" si="192"/>
        <v>0.12099956159579134</v>
      </c>
      <c r="U1803">
        <f t="shared" si="193"/>
        <v>0.9799999154104525</v>
      </c>
      <c r="V1803">
        <f t="shared" si="193"/>
        <v>1.3048681565326548</v>
      </c>
      <c r="W1803">
        <f t="shared" si="193"/>
        <v>0.66164481685439647</v>
      </c>
      <c r="X1803" t="s">
        <v>539</v>
      </c>
      <c r="Y1803" t="s">
        <v>334</v>
      </c>
      <c r="Z1803" t="s">
        <v>272</v>
      </c>
      <c r="AA1803" s="67" t="s">
        <v>84</v>
      </c>
      <c r="AB1803" s="67" t="s">
        <v>94</v>
      </c>
      <c r="AC1803" s="128" t="s">
        <v>646</v>
      </c>
      <c r="AD1803" s="67" t="s">
        <v>76</v>
      </c>
      <c r="AE1803" s="72" t="str">
        <f>VLOOKUP(AD1803,cs_lookup!$A$2:$B$54,2,FALSE)</f>
        <v>2</v>
      </c>
    </row>
    <row r="1804" spans="1:31" x14ac:dyDescent="0.25">
      <c r="A1804" s="18">
        <v>0.40196331821983777</v>
      </c>
      <c r="B1804" s="18">
        <v>0.23997753037546424</v>
      </c>
      <c r="C1804" s="18">
        <v>0.33213281504237269</v>
      </c>
      <c r="D1804" s="3">
        <f t="shared" si="191"/>
        <v>2.4877891953640656</v>
      </c>
      <c r="E1804" s="4">
        <f t="shared" si="191"/>
        <v>4.1670568008405589</v>
      </c>
      <c r="F1804" s="4">
        <f t="shared" si="191"/>
        <v>3.0108437188671719</v>
      </c>
      <c r="G1804" s="75">
        <v>2.8672111537139777E-2</v>
      </c>
      <c r="H1804" s="5">
        <f t="shared" si="184"/>
        <v>1.0286721115371398</v>
      </c>
      <c r="I1804" s="5">
        <f t="shared" si="185"/>
        <v>2.4184472072899634</v>
      </c>
      <c r="J1804" s="5">
        <f t="shared" si="186"/>
        <v>4.0509086949132369</v>
      </c>
      <c r="K1804" s="5">
        <f t="shared" si="187"/>
        <v>2.9269226657346459</v>
      </c>
      <c r="L1804">
        <v>2.04</v>
      </c>
      <c r="M1804">
        <v>3.77</v>
      </c>
      <c r="N1804">
        <v>3.66</v>
      </c>
      <c r="O1804" s="5">
        <f t="shared" si="188"/>
        <v>2.0984911075357653</v>
      </c>
      <c r="P1804" s="5">
        <f t="shared" si="189"/>
        <v>3.8780938604950168</v>
      </c>
      <c r="Q1804" s="5">
        <f t="shared" si="190"/>
        <v>3.7649399282259317</v>
      </c>
      <c r="R1804" s="6">
        <f t="shared" si="192"/>
        <v>0.47653287469694777</v>
      </c>
      <c r="S1804" s="6">
        <f t="shared" si="192"/>
        <v>0.2578586377670487</v>
      </c>
      <c r="T1804" s="6">
        <f t="shared" si="192"/>
        <v>0.26560848753600369</v>
      </c>
      <c r="U1804">
        <f t="shared" si="193"/>
        <v>0.84351644883989862</v>
      </c>
      <c r="V1804">
        <f t="shared" si="193"/>
        <v>0.93065538720584429</v>
      </c>
      <c r="W1804">
        <f t="shared" si="193"/>
        <v>1.2504600968271073</v>
      </c>
      <c r="X1804" t="s">
        <v>561</v>
      </c>
      <c r="Y1804" t="s">
        <v>553</v>
      </c>
      <c r="Z1804" t="s">
        <v>272</v>
      </c>
      <c r="AA1804" s="67" t="s">
        <v>84</v>
      </c>
      <c r="AB1804" s="67" t="s">
        <v>86</v>
      </c>
      <c r="AC1804" s="128" t="s">
        <v>646</v>
      </c>
      <c r="AD1804" s="67" t="s">
        <v>88</v>
      </c>
      <c r="AE1804" s="72" t="str">
        <f>VLOOKUP(AD1804,cs_lookup!$A$2:$B$54,2,FALSE)</f>
        <v>1</v>
      </c>
    </row>
    <row r="1805" spans="1:31" x14ac:dyDescent="0.25">
      <c r="A1805" s="18">
        <v>0.27712878329624901</v>
      </c>
      <c r="B1805" s="18">
        <v>0.29727245712374617</v>
      </c>
      <c r="C1805" s="18">
        <v>0.39083604495966245</v>
      </c>
      <c r="D1805" s="3">
        <f t="shared" si="191"/>
        <v>3.6084306657205145</v>
      </c>
      <c r="E1805" s="4">
        <f t="shared" si="191"/>
        <v>3.3639174300756967</v>
      </c>
      <c r="F1805" s="4">
        <f t="shared" si="191"/>
        <v>2.5586176426056313</v>
      </c>
      <c r="G1805" s="75">
        <v>2.8739678102622346E-2</v>
      </c>
      <c r="H1805" s="5">
        <f t="shared" si="184"/>
        <v>1.0287396781026223</v>
      </c>
      <c r="I1805" s="5">
        <f t="shared" si="185"/>
        <v>3.5076227179025499</v>
      </c>
      <c r="J1805" s="5">
        <f t="shared" si="186"/>
        <v>3.2699403956888378</v>
      </c>
      <c r="K1805" s="5">
        <f t="shared" si="187"/>
        <v>2.4871380943764816</v>
      </c>
      <c r="L1805">
        <v>3.03</v>
      </c>
      <c r="M1805">
        <v>3.33</v>
      </c>
      <c r="N1805">
        <v>2.5099999999999998</v>
      </c>
      <c r="O1805" s="5">
        <f t="shared" si="188"/>
        <v>3.1170812246509456</v>
      </c>
      <c r="P1805" s="5">
        <f t="shared" si="189"/>
        <v>3.4257031280817323</v>
      </c>
      <c r="Q1805" s="5">
        <f t="shared" si="190"/>
        <v>2.5821365920375818</v>
      </c>
      <c r="R1805" s="6">
        <f t="shared" si="192"/>
        <v>0.3208129425988831</v>
      </c>
      <c r="S1805" s="6">
        <f t="shared" si="192"/>
        <v>0.29191087569808283</v>
      </c>
      <c r="T1805" s="6">
        <f t="shared" si="192"/>
        <v>0.38727618170303418</v>
      </c>
      <c r="U1805">
        <f t="shared" si="193"/>
        <v>0.86383292722309835</v>
      </c>
      <c r="V1805">
        <f t="shared" si="193"/>
        <v>1.0183671862613601</v>
      </c>
      <c r="W1805">
        <f t="shared" si="193"/>
        <v>1.00919205317759</v>
      </c>
      <c r="X1805" t="s">
        <v>563</v>
      </c>
      <c r="Y1805" t="s">
        <v>337</v>
      </c>
      <c r="Z1805" t="s">
        <v>272</v>
      </c>
      <c r="AA1805" s="67" t="s">
        <v>90</v>
      </c>
      <c r="AB1805" s="67" t="s">
        <v>75</v>
      </c>
      <c r="AC1805" s="128" t="s">
        <v>646</v>
      </c>
      <c r="AD1805" s="67" t="s">
        <v>76</v>
      </c>
      <c r="AE1805" s="72" t="str">
        <f>VLOOKUP(AD1805,cs_lookup!$A$2:$B$54,2,FALSE)</f>
        <v>2</v>
      </c>
    </row>
    <row r="1806" spans="1:31" x14ac:dyDescent="0.25">
      <c r="A1806" s="18">
        <v>0.33918044549265725</v>
      </c>
      <c r="B1806" s="18">
        <v>0.28308824625410745</v>
      </c>
      <c r="C1806" s="18">
        <v>0.34948468104137898</v>
      </c>
      <c r="D1806" s="3">
        <f t="shared" si="191"/>
        <v>2.9482831728329941</v>
      </c>
      <c r="E1806" s="4">
        <f t="shared" si="191"/>
        <v>3.5324673957052024</v>
      </c>
      <c r="F1806" s="4">
        <f t="shared" si="191"/>
        <v>2.8613557453226397</v>
      </c>
      <c r="G1806" s="75">
        <v>2.8035258026111176E-2</v>
      </c>
      <c r="H1806" s="5">
        <f t="shared" si="184"/>
        <v>1.0280352580261112</v>
      </c>
      <c r="I1806" s="5">
        <f t="shared" si="185"/>
        <v>2.8678813784012362</v>
      </c>
      <c r="J1806" s="5">
        <f t="shared" si="186"/>
        <v>3.4361344789747288</v>
      </c>
      <c r="K1806" s="5">
        <f t="shared" si="187"/>
        <v>2.7833245241185725</v>
      </c>
      <c r="L1806">
        <v>3.37</v>
      </c>
      <c r="M1806">
        <v>3.31</v>
      </c>
      <c r="N1806">
        <v>2.33</v>
      </c>
      <c r="O1806" s="5">
        <f t="shared" si="188"/>
        <v>3.464478819547995</v>
      </c>
      <c r="P1806" s="5">
        <f t="shared" si="189"/>
        <v>3.4027967040664282</v>
      </c>
      <c r="Q1806" s="5">
        <f t="shared" si="190"/>
        <v>2.3953221512008391</v>
      </c>
      <c r="R1806" s="6">
        <f t="shared" si="192"/>
        <v>0.28864370431638786</v>
      </c>
      <c r="S1806" s="6">
        <f t="shared" si="192"/>
        <v>0.29387591647922273</v>
      </c>
      <c r="T1806" s="6">
        <f t="shared" si="192"/>
        <v>0.41748037920438935</v>
      </c>
      <c r="U1806">
        <f t="shared" si="193"/>
        <v>1.1750834694141641</v>
      </c>
      <c r="V1806">
        <f t="shared" si="193"/>
        <v>0.96329175131342226</v>
      </c>
      <c r="W1806">
        <f t="shared" si="193"/>
        <v>0.83712839800377503</v>
      </c>
      <c r="X1806" t="s">
        <v>556</v>
      </c>
      <c r="Y1806" t="s">
        <v>336</v>
      </c>
      <c r="Z1806" t="s">
        <v>272</v>
      </c>
      <c r="AA1806" s="67" t="s">
        <v>90</v>
      </c>
      <c r="AB1806" s="67" t="s">
        <v>75</v>
      </c>
      <c r="AC1806" s="128" t="s">
        <v>646</v>
      </c>
      <c r="AD1806" s="67" t="s">
        <v>73</v>
      </c>
      <c r="AE1806" s="72" t="str">
        <f>VLOOKUP(AD1806,cs_lookup!$A$2:$B$54,2,FALSE)</f>
        <v>X</v>
      </c>
    </row>
    <row r="1807" spans="1:31" x14ac:dyDescent="0.25">
      <c r="A1807" s="18">
        <v>0.73860291171081549</v>
      </c>
      <c r="B1807" s="18">
        <v>0.18545439728109334</v>
      </c>
      <c r="C1807" s="18">
        <v>7.3381394013816145E-2</v>
      </c>
      <c r="D1807" s="3">
        <f t="shared" si="191"/>
        <v>1.3539074706376586</v>
      </c>
      <c r="E1807" s="4">
        <f t="shared" si="191"/>
        <v>5.3921611709443562</v>
      </c>
      <c r="F1807" s="4">
        <f t="shared" si="191"/>
        <v>13.6274325861365</v>
      </c>
      <c r="G1807" s="75">
        <v>2.8825559257496414E-2</v>
      </c>
      <c r="H1807" s="5">
        <f t="shared" si="184"/>
        <v>1.0288255592574964</v>
      </c>
      <c r="I1807" s="5">
        <f t="shared" si="185"/>
        <v>1.3159737901678628</v>
      </c>
      <c r="J1807" s="5">
        <f t="shared" si="186"/>
        <v>5.2410839937101485</v>
      </c>
      <c r="K1807" s="5">
        <f t="shared" si="187"/>
        <v>13.245620176827082</v>
      </c>
      <c r="L1807">
        <v>2.2000000000000002</v>
      </c>
      <c r="M1807">
        <v>3.2</v>
      </c>
      <c r="N1807">
        <v>3.82</v>
      </c>
      <c r="O1807" s="5">
        <f t="shared" si="188"/>
        <v>2.2634162303664924</v>
      </c>
      <c r="P1807" s="5">
        <f t="shared" si="189"/>
        <v>3.2922417896239886</v>
      </c>
      <c r="Q1807" s="5">
        <f t="shared" si="190"/>
        <v>3.930113636363636</v>
      </c>
      <c r="R1807" s="6">
        <f t="shared" si="192"/>
        <v>0.4418100332514095</v>
      </c>
      <c r="S1807" s="6">
        <f t="shared" si="192"/>
        <v>0.30374439786034407</v>
      </c>
      <c r="T1807" s="6">
        <f t="shared" si="192"/>
        <v>0.25444556888824638</v>
      </c>
      <c r="U1807">
        <f t="shared" si="193"/>
        <v>1.671765818162209</v>
      </c>
      <c r="V1807">
        <f t="shared" si="193"/>
        <v>0.61056071679834489</v>
      </c>
      <c r="W1807">
        <f t="shared" si="193"/>
        <v>0.28839721726907169</v>
      </c>
      <c r="X1807" t="s">
        <v>558</v>
      </c>
      <c r="Y1807" t="s">
        <v>515</v>
      </c>
      <c r="Z1807" t="s">
        <v>272</v>
      </c>
      <c r="AA1807" s="67" t="s">
        <v>84</v>
      </c>
      <c r="AB1807" s="67" t="s">
        <v>94</v>
      </c>
      <c r="AC1807" s="128" t="s">
        <v>646</v>
      </c>
      <c r="AD1807" s="67" t="s">
        <v>78</v>
      </c>
      <c r="AE1807" s="72" t="str">
        <f>VLOOKUP(AD1807,cs_lookup!$A$2:$B$54,2,FALSE)</f>
        <v>1</v>
      </c>
    </row>
    <row r="1808" spans="1:31" x14ac:dyDescent="0.25">
      <c r="A1808" s="18">
        <v>0.49331909808011631</v>
      </c>
      <c r="B1808" s="18">
        <v>0.31499230948999923</v>
      </c>
      <c r="C1808" s="18">
        <v>0.18557619819800955</v>
      </c>
      <c r="D1808" s="3">
        <f t="shared" si="191"/>
        <v>2.0270855190722767</v>
      </c>
      <c r="E1808" s="4">
        <f t="shared" si="191"/>
        <v>3.1746806822651941</v>
      </c>
      <c r="F1808" s="4">
        <f t="shared" si="191"/>
        <v>5.3886220846759745</v>
      </c>
      <c r="G1808" s="75">
        <v>3.1130741647958704E-2</v>
      </c>
      <c r="H1808" s="5">
        <f t="shared" si="184"/>
        <v>1.0311307416479587</v>
      </c>
      <c r="I1808" s="5">
        <f t="shared" si="185"/>
        <v>1.965886028994323</v>
      </c>
      <c r="J1808" s="5">
        <f t="shared" si="186"/>
        <v>3.0788342874846331</v>
      </c>
      <c r="K1808" s="5">
        <f t="shared" si="187"/>
        <v>5.2259348567804791</v>
      </c>
      <c r="L1808">
        <v>1.94</v>
      </c>
      <c r="M1808">
        <v>3.48</v>
      </c>
      <c r="N1808">
        <v>4.38</v>
      </c>
      <c r="O1808" s="5">
        <f t="shared" si="188"/>
        <v>2.00039363879704</v>
      </c>
      <c r="P1808" s="5">
        <f t="shared" si="189"/>
        <v>3.5883349809348961</v>
      </c>
      <c r="Q1808" s="5">
        <f t="shared" si="190"/>
        <v>4.5163526484180592</v>
      </c>
      <c r="R1808" s="6">
        <f t="shared" si="192"/>
        <v>0.49990160966586639</v>
      </c>
      <c r="S1808" s="6">
        <f t="shared" si="192"/>
        <v>0.27868078239993704</v>
      </c>
      <c r="T1808" s="6">
        <f t="shared" si="192"/>
        <v>0.22141760793419654</v>
      </c>
      <c r="U1808">
        <f t="shared" si="193"/>
        <v>0.98683238569655773</v>
      </c>
      <c r="V1808">
        <f t="shared" si="193"/>
        <v>1.1302979228684353</v>
      </c>
      <c r="W1808">
        <f t="shared" si="193"/>
        <v>0.83812755421493501</v>
      </c>
      <c r="X1808" t="s">
        <v>557</v>
      </c>
      <c r="Y1808" t="s">
        <v>555</v>
      </c>
      <c r="Z1808" t="s">
        <v>272</v>
      </c>
      <c r="AA1808" s="67" t="s">
        <v>90</v>
      </c>
      <c r="AB1808" s="67" t="s">
        <v>75</v>
      </c>
      <c r="AC1808" s="128" t="s">
        <v>646</v>
      </c>
      <c r="AD1808" s="67" t="s">
        <v>94</v>
      </c>
      <c r="AE1808" s="72" t="str">
        <f>VLOOKUP(AD1808,cs_lookup!$A$2:$B$54,2,FALSE)</f>
        <v>1</v>
      </c>
    </row>
    <row r="1809" spans="1:31" x14ac:dyDescent="0.25">
      <c r="A1809" s="18">
        <v>0.19078547749151475</v>
      </c>
      <c r="B1809" s="18">
        <v>0.28835492729987461</v>
      </c>
      <c r="C1809" s="18">
        <v>0.46865648122871972</v>
      </c>
      <c r="D1809" s="3">
        <f t="shared" si="191"/>
        <v>5.2414890962781762</v>
      </c>
      <c r="E1809" s="4">
        <f t="shared" si="191"/>
        <v>3.4679483696148194</v>
      </c>
      <c r="F1809" s="4">
        <f t="shared" si="191"/>
        <v>2.1337590325822617</v>
      </c>
      <c r="G1809" s="75">
        <v>2.7570345089057646E-2</v>
      </c>
      <c r="H1809" s="5">
        <f t="shared" si="184"/>
        <v>1.0275703450890576</v>
      </c>
      <c r="I1809" s="5">
        <f t="shared" si="185"/>
        <v>5.1008567163583391</v>
      </c>
      <c r="J1809" s="5">
        <f t="shared" si="186"/>
        <v>3.3749011794557564</v>
      </c>
      <c r="K1809" s="5">
        <f t="shared" si="187"/>
        <v>2.076508963867902</v>
      </c>
      <c r="L1809">
        <v>2.99</v>
      </c>
      <c r="M1809">
        <v>3.53</v>
      </c>
      <c r="N1809">
        <v>2.44</v>
      </c>
      <c r="O1809" s="5">
        <f t="shared" si="188"/>
        <v>3.0724353318162825</v>
      </c>
      <c r="P1809" s="5">
        <f t="shared" si="189"/>
        <v>3.6273233181643731</v>
      </c>
      <c r="Q1809" s="5">
        <f t="shared" si="190"/>
        <v>2.5072716420173005</v>
      </c>
      <c r="R1809" s="6">
        <f t="shared" si="192"/>
        <v>0.32547471045024273</v>
      </c>
      <c r="S1809" s="6">
        <f t="shared" si="192"/>
        <v>0.27568537797343512</v>
      </c>
      <c r="T1809" s="6">
        <f t="shared" si="192"/>
        <v>0.39883991157632209</v>
      </c>
      <c r="U1809">
        <f t="shared" si="193"/>
        <v>0.58617604184237004</v>
      </c>
      <c r="V1809">
        <f t="shared" si="193"/>
        <v>1.0459565517024279</v>
      </c>
      <c r="W1809">
        <f t="shared" si="193"/>
        <v>1.1750491052323826</v>
      </c>
      <c r="X1809" t="s">
        <v>559</v>
      </c>
      <c r="Y1809" t="s">
        <v>335</v>
      </c>
      <c r="Z1809" t="s">
        <v>272</v>
      </c>
      <c r="AA1809" s="67" t="s">
        <v>90</v>
      </c>
      <c r="AB1809" s="67" t="s">
        <v>75</v>
      </c>
      <c r="AC1809" s="128" t="s">
        <v>646</v>
      </c>
      <c r="AD1809" s="67" t="s">
        <v>91</v>
      </c>
      <c r="AE1809" s="72" t="str">
        <f>VLOOKUP(AD1809,cs_lookup!$A$2:$B$54,2,FALSE)</f>
        <v>2</v>
      </c>
    </row>
    <row r="1810" spans="1:31" x14ac:dyDescent="0.25">
      <c r="A1810" s="18">
        <v>0.40445412430005923</v>
      </c>
      <c r="B1810" s="18">
        <v>0.22918160704910553</v>
      </c>
      <c r="C1810" s="18">
        <v>0.33970446909585578</v>
      </c>
      <c r="D1810" s="3">
        <f t="shared" si="191"/>
        <v>2.4724682971908898</v>
      </c>
      <c r="E1810" s="4">
        <f t="shared" si="191"/>
        <v>4.3633518975444447</v>
      </c>
      <c r="F1810" s="4">
        <f t="shared" si="191"/>
        <v>2.9437351903599067</v>
      </c>
      <c r="G1810" s="75">
        <v>3.1427510051340146E-2</v>
      </c>
      <c r="H1810" s="5">
        <f t="shared" si="184"/>
        <v>1.0314275100513401</v>
      </c>
      <c r="I1810" s="5">
        <f t="shared" si="185"/>
        <v>2.3971323947601713</v>
      </c>
      <c r="J1810" s="5">
        <f t="shared" si="186"/>
        <v>4.2304009298018972</v>
      </c>
      <c r="K1810" s="5">
        <f t="shared" si="187"/>
        <v>2.8540398250705761</v>
      </c>
      <c r="L1810">
        <v>1.85</v>
      </c>
      <c r="M1810">
        <v>4.0199999999999996</v>
      </c>
      <c r="N1810">
        <v>4.13</v>
      </c>
      <c r="O1810" s="5">
        <f t="shared" si="188"/>
        <v>1.9081408935949793</v>
      </c>
      <c r="P1810" s="5">
        <f t="shared" si="189"/>
        <v>4.146338590406387</v>
      </c>
      <c r="Q1810" s="5">
        <f t="shared" si="190"/>
        <v>4.2597956165120348</v>
      </c>
      <c r="R1810" s="6">
        <f t="shared" si="192"/>
        <v>0.52407031543461036</v>
      </c>
      <c r="S1810" s="6">
        <f t="shared" si="192"/>
        <v>0.24117663770000727</v>
      </c>
      <c r="T1810" s="6">
        <f t="shared" si="192"/>
        <v>0.23475304686538234</v>
      </c>
      <c r="U1810">
        <f t="shared" si="193"/>
        <v>0.77175545416008995</v>
      </c>
      <c r="V1810">
        <f t="shared" si="193"/>
        <v>0.9502645415190587</v>
      </c>
      <c r="W1810">
        <f t="shared" si="193"/>
        <v>1.4470716083640744</v>
      </c>
      <c r="X1810" t="s">
        <v>535</v>
      </c>
      <c r="Y1810" t="s">
        <v>562</v>
      </c>
      <c r="Z1810" t="s">
        <v>272</v>
      </c>
      <c r="AA1810" s="67" t="s">
        <v>90</v>
      </c>
      <c r="AB1810" s="67" t="s">
        <v>74</v>
      </c>
      <c r="AC1810" s="128" t="s">
        <v>646</v>
      </c>
      <c r="AD1810" s="67" t="s">
        <v>75</v>
      </c>
      <c r="AE1810" s="72" t="str">
        <f>VLOOKUP(AD1810,cs_lookup!$A$2:$B$54,2,FALSE)</f>
        <v>X</v>
      </c>
    </row>
    <row r="1811" spans="1:31" x14ac:dyDescent="0.25">
      <c r="A1811" s="18">
        <v>0.78691461834713783</v>
      </c>
      <c r="B1811" s="18">
        <v>0.15037315141119503</v>
      </c>
      <c r="C1811" s="18">
        <v>5.7275818098902385E-2</v>
      </c>
      <c r="D1811" s="3">
        <f t="shared" si="191"/>
        <v>1.270785898094553</v>
      </c>
      <c r="E1811" s="4">
        <f t="shared" si="191"/>
        <v>6.6501233140050537</v>
      </c>
      <c r="F1811" s="4">
        <f t="shared" si="191"/>
        <v>17.459375233597296</v>
      </c>
      <c r="G1811" s="75">
        <v>3.2177676839763913E-2</v>
      </c>
      <c r="H1811" s="5">
        <f t="shared" si="184"/>
        <v>1.0321776768397639</v>
      </c>
      <c r="I1811" s="5">
        <f t="shared" si="185"/>
        <v>1.2311697168120705</v>
      </c>
      <c r="J1811" s="5">
        <f t="shared" si="186"/>
        <v>6.4428086977872363</v>
      </c>
      <c r="K1811" s="5">
        <f t="shared" si="187"/>
        <v>16.91508702944726</v>
      </c>
      <c r="L1811">
        <v>1.52</v>
      </c>
      <c r="M1811">
        <v>4.7300000000000004</v>
      </c>
      <c r="N1811">
        <v>6.14</v>
      </c>
      <c r="O1811" s="5">
        <f t="shared" si="188"/>
        <v>1.5689100687964412</v>
      </c>
      <c r="P1811" s="5">
        <f t="shared" si="189"/>
        <v>4.8822004114520841</v>
      </c>
      <c r="Q1811" s="5">
        <f t="shared" si="190"/>
        <v>6.3375709357961503</v>
      </c>
      <c r="R1811" s="6">
        <f t="shared" si="192"/>
        <v>0.63738516304323967</v>
      </c>
      <c r="S1811" s="6">
        <f t="shared" si="192"/>
        <v>0.20482567607309179</v>
      </c>
      <c r="T1811" s="6">
        <f t="shared" si="192"/>
        <v>0.15778916088366846</v>
      </c>
      <c r="U1811">
        <f t="shared" si="193"/>
        <v>1.2345982680079333</v>
      </c>
      <c r="V1811">
        <f t="shared" si="193"/>
        <v>0.73415186169108282</v>
      </c>
      <c r="W1811">
        <f t="shared" si="193"/>
        <v>0.36298956010755085</v>
      </c>
      <c r="X1811" t="s">
        <v>554</v>
      </c>
      <c r="Y1811" t="s">
        <v>528</v>
      </c>
      <c r="Z1811" t="s">
        <v>272</v>
      </c>
      <c r="AA1811" s="67" t="s">
        <v>84</v>
      </c>
      <c r="AB1811" s="67" t="s">
        <v>94</v>
      </c>
      <c r="AC1811" s="128" t="s">
        <v>646</v>
      </c>
      <c r="AD1811" s="67" t="s">
        <v>204</v>
      </c>
      <c r="AE1811" s="72" t="str">
        <f>VLOOKUP(AD1811,cs_lookup!$A$2:$B$54,2,FALSE)</f>
        <v>1</v>
      </c>
    </row>
    <row r="1812" spans="1:31" x14ac:dyDescent="0.25">
      <c r="A1812" s="18">
        <v>0.5254255149277145</v>
      </c>
      <c r="B1812" s="18">
        <v>0.21460922178825292</v>
      </c>
      <c r="C1812" s="18">
        <v>0.24414457761186559</v>
      </c>
      <c r="D1812" s="3">
        <f t="shared" si="191"/>
        <v>1.9032193366886174</v>
      </c>
      <c r="E1812" s="4">
        <f t="shared" si="191"/>
        <v>4.6596320123962958</v>
      </c>
      <c r="F1812" s="4">
        <f t="shared" si="191"/>
        <v>4.0959336872505636</v>
      </c>
      <c r="G1812" s="75">
        <v>3.0952107566315501E-2</v>
      </c>
      <c r="H1812" s="5">
        <f t="shared" si="184"/>
        <v>1.0309521075663155</v>
      </c>
      <c r="I1812" s="5">
        <f t="shared" si="185"/>
        <v>1.8460792918706883</v>
      </c>
      <c r="J1812" s="5">
        <f t="shared" si="186"/>
        <v>4.5197366378113424</v>
      </c>
      <c r="K1812" s="5">
        <f t="shared" si="187"/>
        <v>3.9729621358643903</v>
      </c>
      <c r="L1812">
        <v>1.55</v>
      </c>
      <c r="M1812">
        <v>4.38</v>
      </c>
      <c r="N1812">
        <v>6.35</v>
      </c>
      <c r="O1812" s="5">
        <f t="shared" si="188"/>
        <v>1.5979757667277892</v>
      </c>
      <c r="P1812" s="5">
        <f t="shared" si="189"/>
        <v>4.5155702311404617</v>
      </c>
      <c r="Q1812" s="5">
        <f t="shared" si="190"/>
        <v>6.546545883046103</v>
      </c>
      <c r="R1812" s="6">
        <f t="shared" si="192"/>
        <v>0.62579171776035281</v>
      </c>
      <c r="S1812" s="6">
        <f t="shared" si="192"/>
        <v>0.22145597318003354</v>
      </c>
      <c r="T1812" s="6">
        <f t="shared" si="192"/>
        <v>0.15275230905961371</v>
      </c>
      <c r="U1812">
        <f t="shared" si="193"/>
        <v>0.83961724007495797</v>
      </c>
      <c r="V1812">
        <f t="shared" si="193"/>
        <v>0.96908301323525581</v>
      </c>
      <c r="W1812">
        <f t="shared" si="193"/>
        <v>1.5983036794329886</v>
      </c>
      <c r="X1812" t="s">
        <v>469</v>
      </c>
      <c r="Y1812" t="s">
        <v>470</v>
      </c>
      <c r="Z1812" t="s">
        <v>276</v>
      </c>
      <c r="AA1812" s="67" t="s">
        <v>84</v>
      </c>
      <c r="AB1812" s="67" t="s">
        <v>86</v>
      </c>
      <c r="AC1812" s="128" t="s">
        <v>646</v>
      </c>
      <c r="AD1812" s="67" t="s">
        <v>75</v>
      </c>
      <c r="AE1812" s="72" t="str">
        <f>VLOOKUP(AD1812,cs_lookup!$A$2:$B$54,2,FALSE)</f>
        <v>X</v>
      </c>
    </row>
    <row r="1813" spans="1:31" x14ac:dyDescent="0.25">
      <c r="A1813" s="18">
        <v>0.57495368568721228</v>
      </c>
      <c r="B1813" s="18">
        <v>0.21599200881283115</v>
      </c>
      <c r="C1813" s="18">
        <v>0.19815317487554907</v>
      </c>
      <c r="D1813" s="3">
        <f t="shared" si="191"/>
        <v>1.7392705271638567</v>
      </c>
      <c r="E1813" s="4">
        <f t="shared" si="191"/>
        <v>4.6298009148410415</v>
      </c>
      <c r="F1813" s="4">
        <f t="shared" si="191"/>
        <v>5.0466009471110125</v>
      </c>
      <c r="G1813" s="75">
        <v>2.9103970590558914E-2</v>
      </c>
      <c r="H1813" s="5">
        <f t="shared" si="184"/>
        <v>1.0291039705905589</v>
      </c>
      <c r="I1813" s="5">
        <f t="shared" si="185"/>
        <v>1.6900824181698215</v>
      </c>
      <c r="J1813" s="5">
        <f t="shared" si="186"/>
        <v>4.4988660496414141</v>
      </c>
      <c r="K1813" s="5">
        <f t="shared" si="187"/>
        <v>4.903878608314943</v>
      </c>
      <c r="L1813">
        <v>1.64</v>
      </c>
      <c r="M1813">
        <v>4.21</v>
      </c>
      <c r="N1813">
        <v>5.5</v>
      </c>
      <c r="O1813" s="5">
        <f t="shared" si="188"/>
        <v>1.6877305117685166</v>
      </c>
      <c r="P1813" s="5">
        <f t="shared" si="189"/>
        <v>4.3325277161862532</v>
      </c>
      <c r="Q1813" s="5">
        <f t="shared" si="190"/>
        <v>5.6600718382480739</v>
      </c>
      <c r="R1813" s="6">
        <f t="shared" si="192"/>
        <v>0.59251165575725318</v>
      </c>
      <c r="S1813" s="6">
        <f t="shared" si="192"/>
        <v>0.23081214143512949</v>
      </c>
      <c r="T1813" s="6">
        <f t="shared" si="192"/>
        <v>0.17667620280761731</v>
      </c>
      <c r="U1813">
        <f t="shared" si="193"/>
        <v>0.97036687818807354</v>
      </c>
      <c r="V1813">
        <f t="shared" si="193"/>
        <v>0.93579136465633639</v>
      </c>
      <c r="W1813">
        <f t="shared" si="193"/>
        <v>1.1215612047725412</v>
      </c>
      <c r="X1813" t="s">
        <v>472</v>
      </c>
      <c r="Y1813" t="s">
        <v>467</v>
      </c>
      <c r="Z1813" t="s">
        <v>276</v>
      </c>
      <c r="AA1813" s="67" t="s">
        <v>84</v>
      </c>
      <c r="AB1813" s="67" t="s">
        <v>86</v>
      </c>
      <c r="AC1813" s="128" t="s">
        <v>646</v>
      </c>
      <c r="AD1813" s="67" t="s">
        <v>94</v>
      </c>
      <c r="AE1813" s="72" t="str">
        <f>VLOOKUP(AD1813,cs_lookup!$A$2:$B$54,2,FALSE)</f>
        <v>1</v>
      </c>
    </row>
    <row r="1814" spans="1:31" x14ac:dyDescent="0.25">
      <c r="A1814" s="18">
        <v>0.41965485641123179</v>
      </c>
      <c r="B1814" s="18">
        <v>0.32000967720395873</v>
      </c>
      <c r="C1814" s="18">
        <v>0.24828774653237415</v>
      </c>
      <c r="D1814" s="3">
        <f t="shared" si="191"/>
        <v>2.3829105864560076</v>
      </c>
      <c r="E1814" s="4">
        <f t="shared" si="191"/>
        <v>3.1249054989129226</v>
      </c>
      <c r="F1814" s="4">
        <f t="shared" si="191"/>
        <v>4.02758498542984</v>
      </c>
      <c r="G1814" s="75">
        <v>2.9238521581175458E-2</v>
      </c>
      <c r="H1814" s="5">
        <f t="shared" si="184"/>
        <v>1.0292385215811755</v>
      </c>
      <c r="I1814" s="5">
        <f t="shared" si="185"/>
        <v>2.3152170624115809</v>
      </c>
      <c r="J1814" s="5">
        <f t="shared" si="186"/>
        <v>3.0361334456392703</v>
      </c>
      <c r="K1814" s="5">
        <f t="shared" si="187"/>
        <v>3.9131696890264389</v>
      </c>
      <c r="L1814">
        <v>1.95</v>
      </c>
      <c r="M1814">
        <v>3.49</v>
      </c>
      <c r="N1814">
        <v>4.3499999999999996</v>
      </c>
      <c r="O1814" s="5">
        <f t="shared" si="188"/>
        <v>2.0070151170832919</v>
      </c>
      <c r="P1814" s="5">
        <f t="shared" si="189"/>
        <v>3.5920424403183024</v>
      </c>
      <c r="Q1814" s="5">
        <f t="shared" si="190"/>
        <v>4.4771875688781133</v>
      </c>
      <c r="R1814" s="6">
        <f t="shared" si="192"/>
        <v>0.49825235071136714</v>
      </c>
      <c r="S1814" s="6">
        <f t="shared" si="192"/>
        <v>0.27839314724560627</v>
      </c>
      <c r="T1814" s="6">
        <f t="shared" si="192"/>
        <v>0.22335450204302662</v>
      </c>
      <c r="U1814">
        <f t="shared" si="193"/>
        <v>0.8422536407747605</v>
      </c>
      <c r="V1814">
        <f t="shared" si="193"/>
        <v>1.1494883418291801</v>
      </c>
      <c r="W1814">
        <f t="shared" si="193"/>
        <v>1.1116308122795053</v>
      </c>
      <c r="X1814" t="s">
        <v>507</v>
      </c>
      <c r="Y1814" t="s">
        <v>368</v>
      </c>
      <c r="Z1814" t="s">
        <v>276</v>
      </c>
      <c r="AA1814" s="67" t="s">
        <v>90</v>
      </c>
      <c r="AB1814" s="67" t="s">
        <v>75</v>
      </c>
      <c r="AC1814" s="128" t="s">
        <v>646</v>
      </c>
      <c r="AD1814" s="67" t="s">
        <v>73</v>
      </c>
      <c r="AE1814" s="72" t="str">
        <f>VLOOKUP(AD1814,cs_lookup!$A$2:$B$54,2,FALSE)</f>
        <v>X</v>
      </c>
    </row>
    <row r="1815" spans="1:31" x14ac:dyDescent="0.25">
      <c r="A1815" s="18">
        <v>0.83605349294585785</v>
      </c>
      <c r="B1815" s="18">
        <v>0.12190069232961279</v>
      </c>
      <c r="C1815" s="18">
        <v>3.2998104291772294E-2</v>
      </c>
      <c r="D1815" s="3">
        <f t="shared" si="191"/>
        <v>1.1960957144936648</v>
      </c>
      <c r="E1815" s="4">
        <f t="shared" si="191"/>
        <v>8.2033988559806925</v>
      </c>
      <c r="F1815" s="4">
        <f t="shared" si="191"/>
        <v>30.304771181941465</v>
      </c>
      <c r="G1815" s="75">
        <v>3.6832999042301529E-2</v>
      </c>
      <c r="H1815" s="5">
        <f t="shared" si="184"/>
        <v>1.0368329990423015</v>
      </c>
      <c r="I1815" s="5">
        <f t="shared" si="185"/>
        <v>1.1536049832504083</v>
      </c>
      <c r="J1815" s="5">
        <f t="shared" si="186"/>
        <v>7.911977014194167</v>
      </c>
      <c r="K1815" s="5">
        <f t="shared" si="187"/>
        <v>29.228208602478198</v>
      </c>
      <c r="L1815">
        <v>1.43</v>
      </c>
      <c r="M1815">
        <v>4.8</v>
      </c>
      <c r="N1815">
        <v>7.74</v>
      </c>
      <c r="O1815" s="5">
        <f t="shared" si="188"/>
        <v>1.4826711886304911</v>
      </c>
      <c r="P1815" s="5">
        <f t="shared" si="189"/>
        <v>4.9767983954030468</v>
      </c>
      <c r="Q1815" s="5">
        <f t="shared" si="190"/>
        <v>8.0250874125874141</v>
      </c>
      <c r="R1815" s="6">
        <f t="shared" si="192"/>
        <v>0.67445837463374247</v>
      </c>
      <c r="S1815" s="6">
        <f t="shared" si="192"/>
        <v>0.20093239077630246</v>
      </c>
      <c r="T1815" s="6">
        <f t="shared" si="192"/>
        <v>0.12460923458995499</v>
      </c>
      <c r="U1815">
        <f t="shared" si="193"/>
        <v>1.2395924261447089</v>
      </c>
      <c r="V1815">
        <f t="shared" si="193"/>
        <v>0.60667516998453752</v>
      </c>
      <c r="W1815">
        <f t="shared" si="193"/>
        <v>0.26481267139114856</v>
      </c>
      <c r="X1815" t="s">
        <v>385</v>
      </c>
      <c r="Y1815" t="s">
        <v>316</v>
      </c>
      <c r="Z1815" t="s">
        <v>279</v>
      </c>
      <c r="AA1815" s="67" t="s">
        <v>84</v>
      </c>
      <c r="AB1815" s="67" t="s">
        <v>100</v>
      </c>
      <c r="AC1815" s="128" t="s">
        <v>651</v>
      </c>
      <c r="AD1815" s="67" t="s">
        <v>86</v>
      </c>
      <c r="AE1815" s="72" t="str">
        <f>VLOOKUP(AD1815,cs_lookup!$A$2:$B$54,2,FALSE)</f>
        <v>1</v>
      </c>
    </row>
    <row r="1816" spans="1:31" x14ac:dyDescent="0.25">
      <c r="A1816" s="18">
        <v>0.46619182732505998</v>
      </c>
      <c r="B1816" s="18">
        <v>0.28077152572570063</v>
      </c>
      <c r="C1816" s="18">
        <v>0.24018468399306248</v>
      </c>
      <c r="D1816" s="3">
        <f t="shared" si="191"/>
        <v>2.1450397484182697</v>
      </c>
      <c r="E1816" s="4">
        <f t="shared" si="191"/>
        <v>3.5616147236274545</v>
      </c>
      <c r="F1816" s="4">
        <f t="shared" si="191"/>
        <v>4.1634628127615505</v>
      </c>
      <c r="G1816" s="75">
        <v>3.8925478937198443E-2</v>
      </c>
      <c r="H1816" s="5">
        <f t="shared" si="184"/>
        <v>1.0389254789371984</v>
      </c>
      <c r="I1816" s="5">
        <f t="shared" si="185"/>
        <v>2.0646714243764679</v>
      </c>
      <c r="J1816" s="5">
        <f t="shared" si="186"/>
        <v>3.4281715058821356</v>
      </c>
      <c r="K1816" s="5">
        <f t="shared" si="187"/>
        <v>4.0074701190509794</v>
      </c>
      <c r="L1816">
        <v>3.54</v>
      </c>
      <c r="M1816">
        <v>3.69</v>
      </c>
      <c r="N1816">
        <v>2.06</v>
      </c>
      <c r="O1816" s="5">
        <f t="shared" si="188"/>
        <v>3.6777961954376823</v>
      </c>
      <c r="P1816" s="5">
        <f t="shared" si="189"/>
        <v>3.8336350172782621</v>
      </c>
      <c r="Q1816" s="5">
        <f t="shared" si="190"/>
        <v>2.140186486610629</v>
      </c>
      <c r="R1816" s="6">
        <f t="shared" si="192"/>
        <v>0.27190196162596042</v>
      </c>
      <c r="S1816" s="6">
        <f t="shared" si="192"/>
        <v>0.26084903635661244</v>
      </c>
      <c r="T1816" s="6">
        <f t="shared" si="192"/>
        <v>0.46724900201742708</v>
      </c>
      <c r="U1816">
        <f t="shared" si="193"/>
        <v>1.7145585288802465</v>
      </c>
      <c r="V1816">
        <f t="shared" si="193"/>
        <v>1.0763755528766903</v>
      </c>
      <c r="W1816">
        <f t="shared" si="193"/>
        <v>0.5140400149727965</v>
      </c>
      <c r="X1816" t="s">
        <v>531</v>
      </c>
      <c r="Y1816" t="s">
        <v>527</v>
      </c>
      <c r="Z1816" t="s">
        <v>277</v>
      </c>
      <c r="AA1816" s="67" t="s">
        <v>90</v>
      </c>
      <c r="AB1816" s="67" t="s">
        <v>75</v>
      </c>
      <c r="AC1816" s="128" t="s">
        <v>651</v>
      </c>
      <c r="AD1816" s="67" t="s">
        <v>76</v>
      </c>
      <c r="AE1816" s="72" t="str">
        <f>VLOOKUP(AD1816,cs_lookup!$A$2:$B$54,2,FALSE)</f>
        <v>2</v>
      </c>
    </row>
    <row r="1817" spans="1:31" x14ac:dyDescent="0.25">
      <c r="A1817" s="18">
        <v>0.55094720161354915</v>
      </c>
      <c r="B1817" s="18">
        <v>0.23752719232984232</v>
      </c>
      <c r="C1817" s="18">
        <v>0.20139195093758239</v>
      </c>
      <c r="D1817" s="3">
        <f t="shared" si="191"/>
        <v>1.8150559564896926</v>
      </c>
      <c r="E1817" s="4">
        <f t="shared" si="191"/>
        <v>4.2100442908925952</v>
      </c>
      <c r="F1817" s="4">
        <f t="shared" si="191"/>
        <v>4.9654417435477898</v>
      </c>
      <c r="G1817" s="75">
        <v>2.9478891996480128E-2</v>
      </c>
      <c r="H1817" s="5">
        <f t="shared" si="184"/>
        <v>1.0294788919964801</v>
      </c>
      <c r="I1817" s="5">
        <f t="shared" si="185"/>
        <v>1.7630822453967308</v>
      </c>
      <c r="J1817" s="5">
        <f t="shared" si="186"/>
        <v>4.08949063805282</v>
      </c>
      <c r="K1817" s="5">
        <f t="shared" si="187"/>
        <v>4.82325745787585</v>
      </c>
      <c r="L1817">
        <v>1.78</v>
      </c>
      <c r="M1817">
        <v>3.77</v>
      </c>
      <c r="N1817">
        <v>4.9400000000000004</v>
      </c>
      <c r="O1817" s="5">
        <f t="shared" si="188"/>
        <v>1.8324724277537348</v>
      </c>
      <c r="P1817" s="5">
        <f t="shared" si="189"/>
        <v>3.8811354228267301</v>
      </c>
      <c r="Q1817" s="5">
        <f t="shared" si="190"/>
        <v>5.0856257264626121</v>
      </c>
      <c r="R1817" s="6">
        <f t="shared" si="192"/>
        <v>0.54571080298643904</v>
      </c>
      <c r="S1817" s="6">
        <f t="shared" si="192"/>
        <v>0.25765655950022853</v>
      </c>
      <c r="T1817" s="6">
        <f t="shared" si="192"/>
        <v>0.19663263751333229</v>
      </c>
      <c r="U1817">
        <f t="shared" si="193"/>
        <v>1.0095955561049068</v>
      </c>
      <c r="V1817">
        <f t="shared" si="193"/>
        <v>0.92187520003592838</v>
      </c>
      <c r="W1817">
        <f t="shared" si="193"/>
        <v>1.0242040867906652</v>
      </c>
      <c r="X1817" t="s">
        <v>342</v>
      </c>
      <c r="Y1817" t="s">
        <v>416</v>
      </c>
      <c r="Z1817" t="s">
        <v>274</v>
      </c>
      <c r="AA1817" s="67" t="s">
        <v>84</v>
      </c>
      <c r="AB1817" s="67" t="s">
        <v>86</v>
      </c>
      <c r="AC1817" s="128" t="s">
        <v>651</v>
      </c>
      <c r="AD1817" s="67" t="s">
        <v>73</v>
      </c>
      <c r="AE1817" s="72" t="str">
        <f>VLOOKUP(AD1817,cs_lookup!$A$2:$B$54,2,FALSE)</f>
        <v>X</v>
      </c>
    </row>
    <row r="1818" spans="1:31" x14ac:dyDescent="0.25">
      <c r="A1818" s="18">
        <v>0.48146633795782962</v>
      </c>
      <c r="B1818" s="18">
        <v>0.26265361860567749</v>
      </c>
      <c r="C1818" s="18">
        <v>0.24210620233372662</v>
      </c>
      <c r="D1818" s="3">
        <f t="shared" si="191"/>
        <v>2.0769884022246794</v>
      </c>
      <c r="E1818" s="4">
        <f t="shared" si="191"/>
        <v>3.8072957277672326</v>
      </c>
      <c r="F1818" s="4">
        <f t="shared" si="191"/>
        <v>4.1304187598695608</v>
      </c>
      <c r="G1818" s="75">
        <v>2.769019128033845E-2</v>
      </c>
      <c r="H1818" s="5">
        <f t="shared" si="184"/>
        <v>1.0276901912803384</v>
      </c>
      <c r="I1818" s="5">
        <f t="shared" si="185"/>
        <v>2.0210258109373238</v>
      </c>
      <c r="J1818" s="5">
        <f t="shared" si="186"/>
        <v>3.7047115561392561</v>
      </c>
      <c r="K1818" s="5">
        <f t="shared" si="187"/>
        <v>4.019128327695447</v>
      </c>
      <c r="L1818">
        <v>2.17</v>
      </c>
      <c r="M1818">
        <v>3.38</v>
      </c>
      <c r="N1818">
        <v>3.69</v>
      </c>
      <c r="O1818" s="5">
        <f t="shared" si="188"/>
        <v>2.2300877150783345</v>
      </c>
      <c r="P1818" s="5">
        <f t="shared" si="189"/>
        <v>3.4735928465275436</v>
      </c>
      <c r="Q1818" s="5">
        <f t="shared" si="190"/>
        <v>3.7921768058244489</v>
      </c>
      <c r="R1818" s="6">
        <f t="shared" si="192"/>
        <v>0.44841285535034386</v>
      </c>
      <c r="S1818" s="6">
        <f t="shared" si="192"/>
        <v>0.28788635979593086</v>
      </c>
      <c r="T1818" s="6">
        <f t="shared" si="192"/>
        <v>0.26370078485372522</v>
      </c>
      <c r="U1818">
        <f t="shared" si="193"/>
        <v>1.0737121655035093</v>
      </c>
      <c r="V1818">
        <f t="shared" si="193"/>
        <v>0.91235173070325515</v>
      </c>
      <c r="W1818">
        <f t="shared" si="193"/>
        <v>0.91810952503619903</v>
      </c>
      <c r="X1818" t="s">
        <v>516</v>
      </c>
      <c r="Y1818" t="s">
        <v>343</v>
      </c>
      <c r="Z1818" t="s">
        <v>274</v>
      </c>
      <c r="AA1818" s="67" t="s">
        <v>90</v>
      </c>
      <c r="AB1818" s="67" t="s">
        <v>75</v>
      </c>
      <c r="AC1818" s="128" t="s">
        <v>651</v>
      </c>
      <c r="AD1818" s="67" t="s">
        <v>76</v>
      </c>
      <c r="AE1818" s="72" t="str">
        <f>VLOOKUP(AD1818,cs_lookup!$A$2:$B$54,2,FALSE)</f>
        <v>2</v>
      </c>
    </row>
    <row r="1819" spans="1:31" x14ac:dyDescent="0.25">
      <c r="A1819" s="18">
        <v>0.82102774267601941</v>
      </c>
      <c r="B1819" s="18">
        <v>0.15318349075225493</v>
      </c>
      <c r="C1819" s="18">
        <v>2.2555991113274262E-2</v>
      </c>
      <c r="D1819" s="3">
        <f t="shared" si="191"/>
        <v>1.2179856392436226</v>
      </c>
      <c r="E1819" s="4">
        <f t="shared" si="191"/>
        <v>6.5281186313824717</v>
      </c>
      <c r="F1819" s="4">
        <f t="shared" si="191"/>
        <v>44.334119258075837</v>
      </c>
      <c r="G1819" s="75">
        <v>4.3953312654100074E-2</v>
      </c>
      <c r="H1819" s="5">
        <f t="shared" si="184"/>
        <v>1.0439533126541001</v>
      </c>
      <c r="I1819" s="5">
        <f t="shared" si="185"/>
        <v>1.1667050858309655</v>
      </c>
      <c r="J1819" s="5">
        <f t="shared" si="186"/>
        <v>6.2532668389026664</v>
      </c>
      <c r="K1819" s="5">
        <f t="shared" si="187"/>
        <v>42.467530607631062</v>
      </c>
      <c r="L1819">
        <v>2.54</v>
      </c>
      <c r="M1819">
        <v>3.3</v>
      </c>
      <c r="N1819">
        <v>2.88</v>
      </c>
      <c r="O1819" s="5">
        <f t="shared" si="188"/>
        <v>2.6516414141414142</v>
      </c>
      <c r="P1819" s="5">
        <f t="shared" si="189"/>
        <v>3.4450459317585302</v>
      </c>
      <c r="Q1819" s="5">
        <f t="shared" si="190"/>
        <v>3.0065855404438082</v>
      </c>
      <c r="R1819" s="6">
        <f t="shared" si="192"/>
        <v>0.37712489881434219</v>
      </c>
      <c r="S1819" s="6">
        <f t="shared" si="192"/>
        <v>0.2902718918146755</v>
      </c>
      <c r="T1819" s="6">
        <f t="shared" si="192"/>
        <v>0.33260320937098231</v>
      </c>
      <c r="U1819">
        <f t="shared" si="193"/>
        <v>2.177071164638773</v>
      </c>
      <c r="V1819">
        <f t="shared" si="193"/>
        <v>0.52772416162862634</v>
      </c>
      <c r="W1819">
        <f t="shared" si="193"/>
        <v>6.7816516731549439E-2</v>
      </c>
      <c r="X1819" t="s">
        <v>425</v>
      </c>
      <c r="Y1819" t="s">
        <v>427</v>
      </c>
      <c r="Z1819" t="s">
        <v>273</v>
      </c>
      <c r="AA1819" s="67" t="s">
        <v>84</v>
      </c>
      <c r="AB1819" s="67" t="s">
        <v>94</v>
      </c>
      <c r="AC1819" s="128" t="s">
        <v>651</v>
      </c>
      <c r="AD1819" s="67" t="s">
        <v>76</v>
      </c>
      <c r="AE1819" s="72" t="str">
        <f>VLOOKUP(AD1819,cs_lookup!$A$2:$B$54,2,FALSE)</f>
        <v>2</v>
      </c>
    </row>
    <row r="1820" spans="1:31" x14ac:dyDescent="0.25">
      <c r="A1820" s="18">
        <v>0.18902146375948442</v>
      </c>
      <c r="B1820" s="18">
        <v>0.20525095632212409</v>
      </c>
      <c r="C1820" s="18">
        <v>0.53629204237742356</v>
      </c>
      <c r="D1820" s="3">
        <f t="shared" si="191"/>
        <v>5.2904044869339533</v>
      </c>
      <c r="E1820" s="4">
        <f t="shared" si="191"/>
        <v>4.8720844858358872</v>
      </c>
      <c r="F1820" s="4">
        <f t="shared" si="191"/>
        <v>1.864655674484603</v>
      </c>
      <c r="G1820" s="75">
        <v>2.7543743221035033E-2</v>
      </c>
      <c r="H1820" s="5">
        <f t="shared" si="184"/>
        <v>1.027543743221035</v>
      </c>
      <c r="I1820" s="5">
        <f t="shared" si="185"/>
        <v>5.148592964373619</v>
      </c>
      <c r="J1820" s="5">
        <f t="shared" si="186"/>
        <v>4.7414862072571182</v>
      </c>
      <c r="K1820" s="5">
        <f t="shared" si="187"/>
        <v>1.8146727930428328</v>
      </c>
      <c r="L1820">
        <v>3.15</v>
      </c>
      <c r="M1820">
        <v>3.56</v>
      </c>
      <c r="N1820">
        <v>2.33</v>
      </c>
      <c r="O1820" s="5">
        <f t="shared" si="188"/>
        <v>3.2367627911462602</v>
      </c>
      <c r="P1820" s="5">
        <f t="shared" si="189"/>
        <v>3.6580557258668849</v>
      </c>
      <c r="Q1820" s="5">
        <f t="shared" si="190"/>
        <v>2.3941769217050117</v>
      </c>
      <c r="R1820" s="6">
        <f t="shared" si="192"/>
        <v>0.30895065981831255</v>
      </c>
      <c r="S1820" s="6">
        <f t="shared" si="192"/>
        <v>0.27336926360328212</v>
      </c>
      <c r="T1820" s="6">
        <f t="shared" si="192"/>
        <v>0.41768007657840533</v>
      </c>
      <c r="U1820">
        <f t="shared" si="193"/>
        <v>0.61181764062470045</v>
      </c>
      <c r="V1820">
        <f t="shared" si="193"/>
        <v>0.75081943601379975</v>
      </c>
      <c r="W1820">
        <f t="shared" si="193"/>
        <v>1.2839780311540736</v>
      </c>
      <c r="X1820" t="s">
        <v>522</v>
      </c>
      <c r="Y1820" t="s">
        <v>509</v>
      </c>
      <c r="Z1820" t="s">
        <v>276</v>
      </c>
      <c r="AA1820" s="67" t="s">
        <v>85</v>
      </c>
      <c r="AB1820" s="67" t="s">
        <v>79</v>
      </c>
      <c r="AC1820" s="128" t="s">
        <v>651</v>
      </c>
      <c r="AD1820" s="67" t="s">
        <v>89</v>
      </c>
      <c r="AE1820" s="72" t="str">
        <f>VLOOKUP(AD1820,cs_lookup!$A$2:$B$54,2,FALSE)</f>
        <v>1</v>
      </c>
    </row>
    <row r="1821" spans="1:31" x14ac:dyDescent="0.25">
      <c r="A1821" s="18">
        <v>0.60072892315504067</v>
      </c>
      <c r="B1821" s="18">
        <v>0.2225364056908723</v>
      </c>
      <c r="C1821" s="18">
        <v>0.16910527863236641</v>
      </c>
      <c r="D1821" s="3">
        <f t="shared" si="191"/>
        <v>1.6646443369964266</v>
      </c>
      <c r="E1821" s="4">
        <f t="shared" si="191"/>
        <v>4.4936467671231766</v>
      </c>
      <c r="F1821" s="4">
        <f t="shared" si="191"/>
        <v>5.9134759605818834</v>
      </c>
      <c r="G1821" s="75">
        <v>2.9193120489433566E-2</v>
      </c>
      <c r="H1821" s="5">
        <f t="shared" si="184"/>
        <v>1.0291931204894336</v>
      </c>
      <c r="I1821" s="5">
        <f t="shared" si="185"/>
        <v>1.6174266071704828</v>
      </c>
      <c r="J1821" s="5">
        <f t="shared" si="186"/>
        <v>4.3661842249647176</v>
      </c>
      <c r="K1821" s="5">
        <f t="shared" si="187"/>
        <v>5.745739883851658</v>
      </c>
      <c r="L1821">
        <v>2</v>
      </c>
      <c r="M1821">
        <v>3.83</v>
      </c>
      <c r="N1821">
        <v>3.73</v>
      </c>
      <c r="O1821" s="5">
        <f t="shared" si="188"/>
        <v>2.0583862409788671</v>
      </c>
      <c r="P1821" s="5">
        <f t="shared" si="189"/>
        <v>3.9418096514745304</v>
      </c>
      <c r="Q1821" s="5">
        <f t="shared" si="190"/>
        <v>3.8388903394255873</v>
      </c>
      <c r="R1821" s="6">
        <f t="shared" si="192"/>
        <v>0.48581747200391762</v>
      </c>
      <c r="S1821" s="6">
        <f t="shared" si="192"/>
        <v>0.25369058590282906</v>
      </c>
      <c r="T1821" s="6">
        <f t="shared" si="192"/>
        <v>0.26049194209325338</v>
      </c>
      <c r="U1821">
        <f t="shared" si="193"/>
        <v>1.236532149980387</v>
      </c>
      <c r="V1821">
        <f t="shared" si="193"/>
        <v>0.87719615175673205</v>
      </c>
      <c r="W1821">
        <f t="shared" si="193"/>
        <v>0.64917662048766356</v>
      </c>
      <c r="X1821" t="s">
        <v>463</v>
      </c>
      <c r="Y1821" t="s">
        <v>455</v>
      </c>
      <c r="Z1821" t="s">
        <v>276</v>
      </c>
      <c r="AA1821" s="67" t="s">
        <v>84</v>
      </c>
      <c r="AB1821" s="67" t="s">
        <v>86</v>
      </c>
      <c r="AC1821" s="128" t="s">
        <v>651</v>
      </c>
      <c r="AD1821" s="67" t="s">
        <v>102</v>
      </c>
      <c r="AE1821" s="72" t="str">
        <f>VLOOKUP(AD1821,cs_lookup!$A$2:$B$54,2,FALSE)</f>
        <v>2</v>
      </c>
    </row>
    <row r="1822" spans="1:31" x14ac:dyDescent="0.25">
      <c r="A1822" s="18">
        <v>0.44673269783313924</v>
      </c>
      <c r="B1822" s="18">
        <v>0.25454811343840356</v>
      </c>
      <c r="C1822" s="18">
        <v>0.27997225408201148</v>
      </c>
      <c r="D1822" s="3">
        <f t="shared" si="191"/>
        <v>2.2384750542113077</v>
      </c>
      <c r="E1822" s="4">
        <f t="shared" si="191"/>
        <v>3.9285303925145119</v>
      </c>
      <c r="F1822" s="4">
        <f t="shared" si="191"/>
        <v>3.5717825085162644</v>
      </c>
      <c r="G1822" s="75">
        <v>3.7956541840036939E-2</v>
      </c>
      <c r="H1822" s="5">
        <f t="shared" si="184"/>
        <v>1.0379565418400369</v>
      </c>
      <c r="I1822" s="5">
        <f t="shared" si="185"/>
        <v>2.1566173187203503</v>
      </c>
      <c r="J1822" s="5">
        <f t="shared" si="186"/>
        <v>3.784869822729005</v>
      </c>
      <c r="K1822" s="5">
        <f t="shared" si="187"/>
        <v>3.441167683364073</v>
      </c>
      <c r="L1822">
        <v>1.68</v>
      </c>
      <c r="M1822">
        <v>4.12</v>
      </c>
      <c r="N1822">
        <v>5</v>
      </c>
      <c r="O1822" s="5">
        <f t="shared" si="188"/>
        <v>1.743766990291262</v>
      </c>
      <c r="P1822" s="5">
        <f t="shared" si="189"/>
        <v>4.2763809523809524</v>
      </c>
      <c r="Q1822" s="5">
        <f t="shared" si="190"/>
        <v>5.1897827092001849</v>
      </c>
      <c r="R1822" s="6">
        <f t="shared" si="192"/>
        <v>0.57347111487238878</v>
      </c>
      <c r="S1822" s="6">
        <f t="shared" si="192"/>
        <v>0.23384259053048861</v>
      </c>
      <c r="T1822" s="6">
        <f t="shared" si="192"/>
        <v>0.19268629459712261</v>
      </c>
      <c r="U1822">
        <f t="shared" si="193"/>
        <v>0.77899773196518896</v>
      </c>
      <c r="V1822">
        <f t="shared" si="193"/>
        <v>1.0885447037724949</v>
      </c>
      <c r="W1822">
        <f t="shared" si="193"/>
        <v>1.4529951632906242</v>
      </c>
      <c r="X1822" t="s">
        <v>513</v>
      </c>
      <c r="Y1822" t="s">
        <v>483</v>
      </c>
      <c r="Z1822" t="s">
        <v>279</v>
      </c>
      <c r="AA1822" s="67" t="s">
        <v>84</v>
      </c>
      <c r="AB1822" s="67" t="s">
        <v>86</v>
      </c>
      <c r="AC1822" s="128" t="s">
        <v>652</v>
      </c>
      <c r="AD1822" s="67" t="s">
        <v>73</v>
      </c>
      <c r="AE1822" s="72" t="str">
        <f>VLOOKUP(AD1822,cs_lookup!$A$2:$B$54,2,FALSE)</f>
        <v>X</v>
      </c>
    </row>
    <row r="1823" spans="1:31" x14ac:dyDescent="0.25">
      <c r="A1823" s="18">
        <v>0.56306824106334996</v>
      </c>
      <c r="B1823" s="18">
        <v>0.29421743163206349</v>
      </c>
      <c r="C1823" s="18">
        <v>0.13944422859515512</v>
      </c>
      <c r="D1823" s="3">
        <f t="shared" si="191"/>
        <v>1.7759836678259597</v>
      </c>
      <c r="E1823" s="4">
        <f t="shared" si="191"/>
        <v>3.3988468815490167</v>
      </c>
      <c r="F1823" s="4">
        <f t="shared" si="191"/>
        <v>7.1713258416974321</v>
      </c>
      <c r="G1823" s="75">
        <v>2.6851556709142077E-2</v>
      </c>
      <c r="H1823" s="5">
        <f t="shared" si="184"/>
        <v>1.0268515567091421</v>
      </c>
      <c r="I1823" s="5">
        <f t="shared" si="185"/>
        <v>1.7295427525256319</v>
      </c>
      <c r="J1823" s="5">
        <f t="shared" si="186"/>
        <v>3.3099690596386244</v>
      </c>
      <c r="K1823" s="5">
        <f t="shared" si="187"/>
        <v>6.9837999415223422</v>
      </c>
      <c r="L1823">
        <v>2.63</v>
      </c>
      <c r="M1823">
        <v>3.34</v>
      </c>
      <c r="N1823">
        <v>2.88</v>
      </c>
      <c r="O1823" s="5">
        <f t="shared" si="188"/>
        <v>2.7006195941450435</v>
      </c>
      <c r="P1823" s="5">
        <f t="shared" si="189"/>
        <v>3.4296841994085345</v>
      </c>
      <c r="Q1823" s="5">
        <f t="shared" si="190"/>
        <v>2.9573324833223289</v>
      </c>
      <c r="R1823" s="6">
        <f t="shared" si="192"/>
        <v>0.37028539753173861</v>
      </c>
      <c r="S1823" s="6">
        <f t="shared" si="192"/>
        <v>0.29157203458337499</v>
      </c>
      <c r="T1823" s="6">
        <f t="shared" si="192"/>
        <v>0.33814256788488628</v>
      </c>
      <c r="U1823">
        <f t="shared" si="193"/>
        <v>1.5206331246564679</v>
      </c>
      <c r="V1823">
        <f t="shared" si="193"/>
        <v>1.0090728764590489</v>
      </c>
      <c r="W1823">
        <f t="shared" si="193"/>
        <v>0.41238294683627663</v>
      </c>
      <c r="X1823" t="s">
        <v>417</v>
      </c>
      <c r="Y1823" t="s">
        <v>339</v>
      </c>
      <c r="Z1823" t="s">
        <v>274</v>
      </c>
      <c r="AA1823" s="67" t="s">
        <v>84</v>
      </c>
      <c r="AB1823" s="67" t="s">
        <v>78</v>
      </c>
      <c r="AC1823" s="128" t="s">
        <v>652</v>
      </c>
      <c r="AD1823" s="67" t="s">
        <v>87</v>
      </c>
      <c r="AE1823" s="72" t="str">
        <f>VLOOKUP(AD1823,cs_lookup!$A$2:$B$54,2,FALSE)</f>
        <v>2</v>
      </c>
    </row>
    <row r="1824" spans="1:31" x14ac:dyDescent="0.25">
      <c r="A1824" s="124">
        <v>0.48589226125365959</v>
      </c>
      <c r="B1824" s="124">
        <v>0.29016920427319765</v>
      </c>
      <c r="C1824" s="124">
        <v>0.21433211417300665</v>
      </c>
      <c r="D1824" s="120">
        <f t="shared" si="191"/>
        <v>2.0580694111486393</v>
      </c>
      <c r="E1824" s="121">
        <f t="shared" si="191"/>
        <v>3.4462650938605068</v>
      </c>
      <c r="F1824" s="121">
        <f t="shared" si="191"/>
        <v>4.6656563989883963</v>
      </c>
      <c r="G1824" s="129">
        <v>3.7401378208329117E-2</v>
      </c>
      <c r="H1824" s="122">
        <f t="shared" si="184"/>
        <v>1.0374013782083291</v>
      </c>
      <c r="I1824" s="122">
        <f t="shared" si="185"/>
        <v>1.9838699411630638</v>
      </c>
      <c r="J1824" s="122">
        <f t="shared" si="186"/>
        <v>3.3220170767581476</v>
      </c>
      <c r="K1824" s="122">
        <f t="shared" si="187"/>
        <v>4.4974457302595248</v>
      </c>
      <c r="L1824" s="97">
        <v>1.52</v>
      </c>
      <c r="M1824" s="97">
        <v>4.08</v>
      </c>
      <c r="N1824" s="97">
        <v>7.44</v>
      </c>
      <c r="O1824" s="122">
        <f t="shared" si="188"/>
        <v>1.5768500948766602</v>
      </c>
      <c r="P1824" s="122">
        <f t="shared" si="189"/>
        <v>4.2325976230899824</v>
      </c>
      <c r="Q1824" s="122">
        <f t="shared" si="190"/>
        <v>7.7182662538699693</v>
      </c>
      <c r="R1824" s="123">
        <f t="shared" si="192"/>
        <v>0.63417569193742485</v>
      </c>
      <c r="S1824" s="123">
        <f t="shared" si="192"/>
        <v>0.23626153229041319</v>
      </c>
      <c r="T1824" s="123">
        <f t="shared" si="192"/>
        <v>0.12956277577216205</v>
      </c>
      <c r="U1824" s="97">
        <f t="shared" si="193"/>
        <v>0.76617925825766819</v>
      </c>
      <c r="V1824" s="97">
        <f t="shared" si="193"/>
        <v>1.2281694843006479</v>
      </c>
      <c r="W1824" s="97">
        <f t="shared" si="193"/>
        <v>1.6542723239421224</v>
      </c>
      <c r="X1824" s="97" t="s">
        <v>418</v>
      </c>
      <c r="Y1824" s="97" t="s">
        <v>529</v>
      </c>
      <c r="Z1824" s="97" t="s">
        <v>274</v>
      </c>
      <c r="AA1824" s="117" t="s">
        <v>90</v>
      </c>
      <c r="AB1824" s="117" t="s">
        <v>75</v>
      </c>
      <c r="AC1824" s="130" t="s">
        <v>652</v>
      </c>
      <c r="AD1824" s="117" t="s">
        <v>94</v>
      </c>
      <c r="AE1824" s="72" t="str">
        <f>VLOOKUP(AD1824,cs_lookup!$A$2:$B$54,2,FALSE)</f>
        <v>1</v>
      </c>
    </row>
    <row r="1825" spans="1:31" x14ac:dyDescent="0.25">
      <c r="A1825" s="18">
        <v>0.62556670301005002</v>
      </c>
      <c r="B1825" s="18">
        <v>0.18769500101622047</v>
      </c>
      <c r="C1825" s="18">
        <v>0.17304637933168571</v>
      </c>
      <c r="D1825" s="3">
        <f t="shared" ref="D1825:F1888" si="194">(100%/A1825)</f>
        <v>1.5985505545424379</v>
      </c>
      <c r="E1825" s="4">
        <f t="shared" si="194"/>
        <v>5.3277924003611616</v>
      </c>
      <c r="F1825" s="4">
        <f t="shared" si="194"/>
        <v>5.7787975909236184</v>
      </c>
      <c r="G1825" s="75">
        <v>3.7545787545787412E-2</v>
      </c>
      <c r="H1825" s="5">
        <f t="shared" si="184"/>
        <v>1.0375457875457874</v>
      </c>
      <c r="I1825" s="5">
        <f t="shared" si="185"/>
        <v>1.5407036236190137</v>
      </c>
      <c r="J1825" s="5">
        <f t="shared" si="186"/>
        <v>5.1349949701627446</v>
      </c>
      <c r="K1825" s="5">
        <f t="shared" si="187"/>
        <v>5.569679584544212</v>
      </c>
      <c r="L1825">
        <v>1.68</v>
      </c>
      <c r="M1825">
        <v>4</v>
      </c>
      <c r="N1825">
        <v>5.2</v>
      </c>
      <c r="O1825" s="5">
        <f t="shared" si="188"/>
        <v>1.7430769230769227</v>
      </c>
      <c r="P1825" s="5">
        <f t="shared" si="189"/>
        <v>4.1501831501831496</v>
      </c>
      <c r="Q1825" s="5">
        <f t="shared" si="190"/>
        <v>5.3952380952380947</v>
      </c>
      <c r="R1825" s="6">
        <f t="shared" ref="R1825:T1888" si="195">(1/O1825)</f>
        <v>0.57369814651368056</v>
      </c>
      <c r="S1825" s="6">
        <f t="shared" si="195"/>
        <v>0.24095322153574583</v>
      </c>
      <c r="T1825" s="6">
        <f t="shared" si="195"/>
        <v>0.18534863195057372</v>
      </c>
      <c r="U1825">
        <f t="shared" ref="U1825:W1888" si="196">(L1825/I1825)</f>
        <v>1.0904108838621331</v>
      </c>
      <c r="V1825">
        <f t="shared" si="196"/>
        <v>0.77896863059112731</v>
      </c>
      <c r="W1825">
        <f t="shared" si="196"/>
        <v>0.93362641801333279</v>
      </c>
      <c r="X1825" t="s">
        <v>373</v>
      </c>
      <c r="Y1825" t="s">
        <v>377</v>
      </c>
      <c r="Z1825" t="s">
        <v>275</v>
      </c>
      <c r="AA1825" s="67" t="s">
        <v>84</v>
      </c>
      <c r="AB1825" s="67" t="s">
        <v>89</v>
      </c>
      <c r="AC1825" s="128" t="s">
        <v>652</v>
      </c>
      <c r="AD1825" s="67" t="s">
        <v>100</v>
      </c>
      <c r="AE1825" s="72" t="str">
        <f>VLOOKUP(AD1825,cs_lookup!$A$2:$B$54,2,FALSE)</f>
        <v>1</v>
      </c>
    </row>
    <row r="1826" spans="1:31" x14ac:dyDescent="0.25">
      <c r="A1826" s="18">
        <v>0.41637019294654282</v>
      </c>
      <c r="B1826" s="18">
        <v>0.25970224126400265</v>
      </c>
      <c r="C1826" s="18">
        <v>0.30225259133381627</v>
      </c>
      <c r="D1826" s="3">
        <f t="shared" si="194"/>
        <v>2.4017089045766267</v>
      </c>
      <c r="E1826" s="4">
        <f t="shared" si="194"/>
        <v>3.8505636113607546</v>
      </c>
      <c r="F1826" s="4">
        <f t="shared" si="194"/>
        <v>3.3084910722752805</v>
      </c>
      <c r="G1826" s="75">
        <v>2.929037270379431E-2</v>
      </c>
      <c r="H1826" s="5">
        <f t="shared" si="184"/>
        <v>1.0292903727037943</v>
      </c>
      <c r="I1826" s="5">
        <f t="shared" si="185"/>
        <v>2.3333638089586817</v>
      </c>
      <c r="J1826" s="5">
        <f t="shared" si="186"/>
        <v>3.7409886592506356</v>
      </c>
      <c r="K1826" s="5">
        <f t="shared" si="187"/>
        <v>3.2143418028717798</v>
      </c>
      <c r="L1826">
        <v>1.82</v>
      </c>
      <c r="M1826">
        <v>4.26</v>
      </c>
      <c r="N1826">
        <v>4.08</v>
      </c>
      <c r="O1826" s="5">
        <f t="shared" si="188"/>
        <v>1.8733084783209057</v>
      </c>
      <c r="P1826" s="5">
        <f t="shared" si="189"/>
        <v>4.3847769877181637</v>
      </c>
      <c r="Q1826" s="5">
        <f t="shared" si="190"/>
        <v>4.1995047206314808</v>
      </c>
      <c r="R1826" s="6">
        <f t="shared" si="195"/>
        <v>0.5338149117311024</v>
      </c>
      <c r="S1826" s="6">
        <f t="shared" si="195"/>
        <v>0.22806176980061182</v>
      </c>
      <c r="T1826" s="6">
        <f t="shared" si="195"/>
        <v>0.23812331846828588</v>
      </c>
      <c r="U1826">
        <f t="shared" si="196"/>
        <v>0.77998981256687006</v>
      </c>
      <c r="V1826">
        <f t="shared" si="196"/>
        <v>1.1387364111532292</v>
      </c>
      <c r="W1826">
        <f t="shared" si="196"/>
        <v>1.2693111841294593</v>
      </c>
      <c r="X1826" t="s">
        <v>410</v>
      </c>
      <c r="Y1826" t="s">
        <v>403</v>
      </c>
      <c r="Z1826" t="s">
        <v>281</v>
      </c>
      <c r="AA1826" s="67" t="s">
        <v>90</v>
      </c>
      <c r="AB1826" s="67" t="s">
        <v>75</v>
      </c>
      <c r="AC1826" s="128" t="s">
        <v>652</v>
      </c>
      <c r="AD1826" s="67" t="s">
        <v>74</v>
      </c>
      <c r="AE1826" s="72" t="str">
        <f>VLOOKUP(AD1826,cs_lookup!$A$2:$B$54,2,FALSE)</f>
        <v>X</v>
      </c>
    </row>
    <row r="1827" spans="1:31" x14ac:dyDescent="0.25">
      <c r="A1827" s="18">
        <v>0.54084967168597964</v>
      </c>
      <c r="B1827" s="18">
        <v>0.2848397664242539</v>
      </c>
      <c r="C1827" s="18">
        <v>0.16876360650758829</v>
      </c>
      <c r="D1827" s="3">
        <f t="shared" si="194"/>
        <v>1.8489426033720617</v>
      </c>
      <c r="E1827" s="4">
        <f t="shared" si="194"/>
        <v>3.5107457520890972</v>
      </c>
      <c r="F1827" s="4">
        <f t="shared" si="194"/>
        <v>5.9254481501912917</v>
      </c>
      <c r="G1827" s="75">
        <v>2.731999626734849E-2</v>
      </c>
      <c r="H1827" s="5">
        <f t="shared" si="184"/>
        <v>1.0273199962673485</v>
      </c>
      <c r="I1827" s="5">
        <f t="shared" si="185"/>
        <v>1.7997728167367388</v>
      </c>
      <c r="J1827" s="5">
        <f t="shared" si="186"/>
        <v>3.4173828649739093</v>
      </c>
      <c r="K1827" s="5">
        <f t="shared" si="187"/>
        <v>5.7678699642961693</v>
      </c>
      <c r="L1827">
        <v>2.21</v>
      </c>
      <c r="M1827">
        <v>3.43</v>
      </c>
      <c r="N1827">
        <v>3.53</v>
      </c>
      <c r="O1827" s="5">
        <f t="shared" si="188"/>
        <v>2.27037719175084</v>
      </c>
      <c r="P1827" s="5">
        <f t="shared" si="189"/>
        <v>3.5237075871970056</v>
      </c>
      <c r="Q1827" s="5">
        <f t="shared" si="190"/>
        <v>3.6264395868237398</v>
      </c>
      <c r="R1827" s="6">
        <f t="shared" si="195"/>
        <v>0.44045544662507513</v>
      </c>
      <c r="S1827" s="6">
        <f t="shared" si="195"/>
        <v>0.28379199330653521</v>
      </c>
      <c r="T1827" s="6">
        <f t="shared" si="195"/>
        <v>0.27575256006838983</v>
      </c>
      <c r="U1827">
        <f t="shared" si="196"/>
        <v>1.2279327587617781</v>
      </c>
      <c r="V1827">
        <f t="shared" si="196"/>
        <v>1.0036920460845662</v>
      </c>
      <c r="W1827">
        <f t="shared" si="196"/>
        <v>0.61201102345426261</v>
      </c>
      <c r="X1827" t="s">
        <v>534</v>
      </c>
      <c r="Y1827" t="s">
        <v>526</v>
      </c>
      <c r="Z1827" t="s">
        <v>277</v>
      </c>
      <c r="AA1827" s="67" t="s">
        <v>90</v>
      </c>
      <c r="AB1827" s="67" t="s">
        <v>75</v>
      </c>
      <c r="AC1827" s="128" t="s">
        <v>652</v>
      </c>
      <c r="AD1827" s="67" t="s">
        <v>87</v>
      </c>
      <c r="AE1827" s="72" t="str">
        <f>VLOOKUP(AD1827,cs_lookup!$A$2:$B$54,2,FALSE)</f>
        <v>2</v>
      </c>
    </row>
    <row r="1828" spans="1:31" x14ac:dyDescent="0.25">
      <c r="A1828" s="18">
        <v>9.6915104674434094E-2</v>
      </c>
      <c r="B1828" s="18">
        <v>0.19533055147879613</v>
      </c>
      <c r="C1828" s="18">
        <v>0.60279752622245275</v>
      </c>
      <c r="D1828" s="3">
        <f t="shared" si="194"/>
        <v>10.318309033037622</v>
      </c>
      <c r="E1828" s="4">
        <f t="shared" si="194"/>
        <v>5.1195268350458418</v>
      </c>
      <c r="F1828" s="4">
        <f t="shared" si="194"/>
        <v>1.6589318245326807</v>
      </c>
      <c r="G1828" s="75">
        <v>2.9471617706911868E-2</v>
      </c>
      <c r="H1828" s="5">
        <f t="shared" si="184"/>
        <v>1.0294716177069119</v>
      </c>
      <c r="I1828" s="5">
        <f t="shared" si="185"/>
        <v>10.022917441882521</v>
      </c>
      <c r="J1828" s="5">
        <f t="shared" si="186"/>
        <v>4.9729654970472037</v>
      </c>
      <c r="K1828" s="5">
        <f t="shared" si="187"/>
        <v>1.6114400785791985</v>
      </c>
      <c r="L1828">
        <v>3.64</v>
      </c>
      <c r="M1828">
        <v>3.78</v>
      </c>
      <c r="N1828">
        <v>2.04</v>
      </c>
      <c r="O1828" s="5">
        <f t="shared" si="188"/>
        <v>3.7472766884531592</v>
      </c>
      <c r="P1828" s="5">
        <f t="shared" si="189"/>
        <v>3.8914027149321266</v>
      </c>
      <c r="Q1828" s="5">
        <f t="shared" si="190"/>
        <v>2.1001221001221002</v>
      </c>
      <c r="R1828" s="6">
        <f t="shared" si="195"/>
        <v>0.26686046511627903</v>
      </c>
      <c r="S1828" s="6">
        <f t="shared" si="195"/>
        <v>0.25697674418604649</v>
      </c>
      <c r="T1828" s="6">
        <f t="shared" si="195"/>
        <v>0.47616279069767442</v>
      </c>
      <c r="U1828">
        <f t="shared" si="196"/>
        <v>0.36316771250550473</v>
      </c>
      <c r="V1828">
        <f t="shared" si="196"/>
        <v>0.76010983833377677</v>
      </c>
      <c r="W1828">
        <f t="shared" si="196"/>
        <v>1.2659484067187043</v>
      </c>
      <c r="X1828" t="s">
        <v>532</v>
      </c>
      <c r="Y1828" t="s">
        <v>533</v>
      </c>
      <c r="Z1828" t="s">
        <v>277</v>
      </c>
      <c r="AA1828" s="67" t="s">
        <v>85</v>
      </c>
      <c r="AB1828" s="67" t="s">
        <v>79</v>
      </c>
      <c r="AC1828" s="128" t="s">
        <v>652</v>
      </c>
      <c r="AD1828" s="67" t="s">
        <v>102</v>
      </c>
      <c r="AE1828" s="72" t="str">
        <f>VLOOKUP(AD1828,cs_lookup!$A$2:$B$54,2,FALSE)</f>
        <v>2</v>
      </c>
    </row>
    <row r="1829" spans="1:31" x14ac:dyDescent="0.25">
      <c r="A1829" s="18">
        <v>0.25971318015299155</v>
      </c>
      <c r="B1829" s="18">
        <v>0.26616101501738271</v>
      </c>
      <c r="C1829" s="18">
        <v>0.4297350787267229</v>
      </c>
      <c r="D1829" s="3">
        <f t="shared" si="194"/>
        <v>3.8504014290338331</v>
      </c>
      <c r="E1829" s="4">
        <f t="shared" si="194"/>
        <v>3.7571242352479421</v>
      </c>
      <c r="F1829" s="4">
        <f t="shared" si="194"/>
        <v>2.3270150599828505</v>
      </c>
      <c r="G1829" s="75">
        <v>2.6683541834135571E-2</v>
      </c>
      <c r="H1829" s="5">
        <f t="shared" si="184"/>
        <v>1.0266835418341356</v>
      </c>
      <c r="I1829" s="5">
        <f t="shared" si="185"/>
        <v>3.7503293586991964</v>
      </c>
      <c r="J1829" s="5">
        <f t="shared" si="186"/>
        <v>3.6594764425033697</v>
      </c>
      <c r="K1829" s="5">
        <f t="shared" si="187"/>
        <v>2.2665358556597845</v>
      </c>
      <c r="L1829">
        <v>2.76</v>
      </c>
      <c r="M1829">
        <v>3.34</v>
      </c>
      <c r="N1829">
        <v>2.74</v>
      </c>
      <c r="O1829" s="5">
        <f t="shared" si="188"/>
        <v>2.8336465754622138</v>
      </c>
      <c r="P1829" s="5">
        <f t="shared" si="189"/>
        <v>3.4291230297260125</v>
      </c>
      <c r="Q1829" s="5">
        <f t="shared" si="190"/>
        <v>2.8131129046255317</v>
      </c>
      <c r="R1829" s="6">
        <f t="shared" si="195"/>
        <v>0.3529021610032238</v>
      </c>
      <c r="S1829" s="6">
        <f t="shared" si="195"/>
        <v>0.29161974981104721</v>
      </c>
      <c r="T1829" s="6">
        <f t="shared" si="195"/>
        <v>0.35547808918572904</v>
      </c>
      <c r="U1829">
        <f t="shared" si="196"/>
        <v>0.73593536354292555</v>
      </c>
      <c r="V1829">
        <f t="shared" si="196"/>
        <v>0.9126988662113581</v>
      </c>
      <c r="W1829">
        <f t="shared" si="196"/>
        <v>1.2088932955364129</v>
      </c>
      <c r="X1829" t="s">
        <v>524</v>
      </c>
      <c r="Y1829" t="s">
        <v>538</v>
      </c>
      <c r="Z1829" t="s">
        <v>277</v>
      </c>
      <c r="AA1829" s="67" t="s">
        <v>90</v>
      </c>
      <c r="AB1829" s="67" t="s">
        <v>75</v>
      </c>
      <c r="AC1829" s="128" t="s">
        <v>652</v>
      </c>
      <c r="AD1829" s="67" t="s">
        <v>75</v>
      </c>
      <c r="AE1829" s="72" t="str">
        <f>VLOOKUP(AD1829,cs_lookup!$A$2:$B$54,2,FALSE)</f>
        <v>X</v>
      </c>
    </row>
    <row r="1830" spans="1:31" x14ac:dyDescent="0.25">
      <c r="A1830" s="18">
        <v>0.77939728467530467</v>
      </c>
      <c r="B1830" s="18">
        <v>0.19417611502539159</v>
      </c>
      <c r="C1830" s="18">
        <v>2.5080356793044455E-2</v>
      </c>
      <c r="D1830" s="3">
        <f t="shared" si="194"/>
        <v>1.2830427044874784</v>
      </c>
      <c r="E1830" s="4">
        <f t="shared" si="194"/>
        <v>5.1499639894908507</v>
      </c>
      <c r="F1830" s="4">
        <f t="shared" si="194"/>
        <v>39.871841068757462</v>
      </c>
      <c r="G1830" s="75">
        <v>3.0092465519184985E-2</v>
      </c>
      <c r="H1830" s="5">
        <f t="shared" si="184"/>
        <v>1.030092465519185</v>
      </c>
      <c r="I1830" s="5">
        <f t="shared" si="185"/>
        <v>1.2455607117180514</v>
      </c>
      <c r="J1830" s="5">
        <f t="shared" si="186"/>
        <v>4.99951622002708</v>
      </c>
      <c r="K1830" s="5">
        <f t="shared" si="187"/>
        <v>38.707050486638927</v>
      </c>
      <c r="L1830">
        <v>1.94</v>
      </c>
      <c r="M1830">
        <v>3.77</v>
      </c>
      <c r="N1830">
        <v>4.01</v>
      </c>
      <c r="O1830" s="5">
        <f t="shared" si="188"/>
        <v>1.9983793831072187</v>
      </c>
      <c r="P1830" s="5">
        <f t="shared" si="189"/>
        <v>3.8834485950073274</v>
      </c>
      <c r="Q1830" s="5">
        <f t="shared" si="190"/>
        <v>4.1306707867319314</v>
      </c>
      <c r="R1830" s="6">
        <f t="shared" si="195"/>
        <v>0.5004054827893244</v>
      </c>
      <c r="S1830" s="6">
        <f t="shared" si="195"/>
        <v>0.25750308663429422</v>
      </c>
      <c r="T1830" s="6">
        <f t="shared" si="195"/>
        <v>0.24209143057638138</v>
      </c>
      <c r="U1830">
        <f t="shared" si="196"/>
        <v>1.5575314649448768</v>
      </c>
      <c r="V1830">
        <f t="shared" si="196"/>
        <v>0.75407296107933819</v>
      </c>
      <c r="W1830">
        <f t="shared" si="196"/>
        <v>0.10359869712584248</v>
      </c>
      <c r="X1830" t="s">
        <v>349</v>
      </c>
      <c r="Y1830" t="s">
        <v>291</v>
      </c>
      <c r="Z1830" t="s">
        <v>270</v>
      </c>
      <c r="AA1830" s="67" t="s">
        <v>84</v>
      </c>
      <c r="AB1830" s="67" t="s">
        <v>94</v>
      </c>
      <c r="AC1830" s="128" t="s">
        <v>652</v>
      </c>
      <c r="AD1830" s="67" t="s">
        <v>75</v>
      </c>
      <c r="AE1830" s="72" t="str">
        <f>VLOOKUP(AD1830,cs_lookup!$A$2:$B$54,2,FALSE)</f>
        <v>X</v>
      </c>
    </row>
    <row r="1831" spans="1:31" x14ac:dyDescent="0.25">
      <c r="A1831" s="18">
        <v>0.60624584587216879</v>
      </c>
      <c r="B1831" s="18">
        <v>0.24331501770264188</v>
      </c>
      <c r="C1831" s="18">
        <v>0.14562977875630512</v>
      </c>
      <c r="D1831" s="3">
        <f t="shared" si="194"/>
        <v>1.6494958387077461</v>
      </c>
      <c r="E1831" s="4">
        <f t="shared" si="194"/>
        <v>4.1098983919772332</v>
      </c>
      <c r="F1831" s="4">
        <f t="shared" si="194"/>
        <v>6.8667274546463899</v>
      </c>
      <c r="G1831" s="75">
        <v>2.9088678084023822E-2</v>
      </c>
      <c r="H1831" s="5">
        <f t="shared" si="184"/>
        <v>1.0290886780840238</v>
      </c>
      <c r="I1831" s="5">
        <f t="shared" si="185"/>
        <v>1.6028704560026914</v>
      </c>
      <c r="J1831" s="5">
        <f t="shared" si="186"/>
        <v>3.9937261768627339</v>
      </c>
      <c r="K1831" s="5">
        <f t="shared" si="187"/>
        <v>6.6726294836233055</v>
      </c>
      <c r="L1831">
        <v>2.0699999999999998</v>
      </c>
      <c r="M1831">
        <v>3.51</v>
      </c>
      <c r="N1831">
        <v>3.83</v>
      </c>
      <c r="O1831" s="5">
        <f t="shared" si="188"/>
        <v>2.1302135636339292</v>
      </c>
      <c r="P1831" s="5">
        <f t="shared" si="189"/>
        <v>3.6121012600749234</v>
      </c>
      <c r="Q1831" s="5">
        <f t="shared" si="190"/>
        <v>3.9414096370618115</v>
      </c>
      <c r="R1831" s="6">
        <f t="shared" si="195"/>
        <v>0.46943650020428046</v>
      </c>
      <c r="S1831" s="6">
        <f t="shared" si="195"/>
        <v>0.27684716678713978</v>
      </c>
      <c r="T1831" s="6">
        <f t="shared" si="195"/>
        <v>0.25371633300857976</v>
      </c>
      <c r="U1831">
        <f t="shared" si="196"/>
        <v>1.2914331237736183</v>
      </c>
      <c r="V1831">
        <f t="shared" si="196"/>
        <v>0.87887848203886509</v>
      </c>
      <c r="W1831">
        <f t="shared" si="196"/>
        <v>0.5739866134332805</v>
      </c>
      <c r="X1831" t="s">
        <v>421</v>
      </c>
      <c r="Y1831" t="s">
        <v>346</v>
      </c>
      <c r="Z1831" t="s">
        <v>270</v>
      </c>
      <c r="AA1831" s="67" t="s">
        <v>84</v>
      </c>
      <c r="AB1831" s="67" t="s">
        <v>86</v>
      </c>
      <c r="AC1831" s="128" t="s">
        <v>652</v>
      </c>
      <c r="AD1831" s="67" t="s">
        <v>74</v>
      </c>
      <c r="AE1831" s="72" t="str">
        <f>VLOOKUP(AD1831,cs_lookup!$A$2:$B$54,2,FALSE)</f>
        <v>X</v>
      </c>
    </row>
    <row r="1832" spans="1:31" x14ac:dyDescent="0.25">
      <c r="A1832" s="18">
        <v>0.51878382759280095</v>
      </c>
      <c r="B1832" s="18">
        <v>0.29070237336256954</v>
      </c>
      <c r="C1832" s="18">
        <v>0.18385511268544658</v>
      </c>
      <c r="D1832" s="3">
        <f t="shared" si="194"/>
        <v>1.9275851458980153</v>
      </c>
      <c r="E1832" s="4">
        <f t="shared" si="194"/>
        <v>3.4399443954755089</v>
      </c>
      <c r="F1832" s="4">
        <f t="shared" si="194"/>
        <v>5.4390654977916046</v>
      </c>
      <c r="G1832" s="75">
        <v>3.252641812113044E-2</v>
      </c>
      <c r="H1832" s="5">
        <f t="shared" si="184"/>
        <v>1.0325264181211304</v>
      </c>
      <c r="I1832" s="5">
        <f t="shared" si="185"/>
        <v>1.8668627863349074</v>
      </c>
      <c r="J1832" s="5">
        <f t="shared" si="186"/>
        <v>3.3315800304026246</v>
      </c>
      <c r="K1832" s="5">
        <f t="shared" si="187"/>
        <v>5.2677252633293135</v>
      </c>
      <c r="L1832">
        <v>2.61</v>
      </c>
      <c r="M1832">
        <v>2.85</v>
      </c>
      <c r="N1832">
        <v>3.35</v>
      </c>
      <c r="O1832" s="5">
        <f t="shared" si="188"/>
        <v>2.6948939512961503</v>
      </c>
      <c r="P1832" s="5">
        <f t="shared" si="189"/>
        <v>2.9427002916452221</v>
      </c>
      <c r="Q1832" s="5">
        <f t="shared" si="190"/>
        <v>3.4589635007057873</v>
      </c>
      <c r="R1832" s="6">
        <f t="shared" si="195"/>
        <v>0.37107211566489834</v>
      </c>
      <c r="S1832" s="6">
        <f t="shared" si="195"/>
        <v>0.3398239375036437</v>
      </c>
      <c r="T1832" s="6">
        <f t="shared" si="195"/>
        <v>0.28910394683145807</v>
      </c>
      <c r="U1832">
        <f t="shared" si="196"/>
        <v>1.3980673990101042</v>
      </c>
      <c r="V1832">
        <f t="shared" si="196"/>
        <v>0.85544995887599162</v>
      </c>
      <c r="W1832">
        <f t="shared" si="196"/>
        <v>0.63594812419710922</v>
      </c>
      <c r="X1832" t="s">
        <v>492</v>
      </c>
      <c r="Y1832" t="s">
        <v>426</v>
      </c>
      <c r="Z1832" t="s">
        <v>273</v>
      </c>
      <c r="AA1832" s="67" t="s">
        <v>90</v>
      </c>
      <c r="AB1832" s="67" t="s">
        <v>75</v>
      </c>
      <c r="AC1832" s="128" t="s">
        <v>652</v>
      </c>
      <c r="AD1832" s="67" t="s">
        <v>76</v>
      </c>
      <c r="AE1832" s="72" t="str">
        <f>VLOOKUP(AD1832,cs_lookup!$A$2:$B$54,2,FALSE)</f>
        <v>2</v>
      </c>
    </row>
    <row r="1833" spans="1:31" x14ac:dyDescent="0.25">
      <c r="A1833" s="18">
        <v>9.9563748383990916E-2</v>
      </c>
      <c r="B1833" s="18">
        <v>0.35440327220235895</v>
      </c>
      <c r="C1833" s="18">
        <v>0.49705418122153733</v>
      </c>
      <c r="D1833" s="3">
        <f t="shared" si="194"/>
        <v>10.043816310965571</v>
      </c>
      <c r="E1833" s="4">
        <f t="shared" si="194"/>
        <v>2.8216443764351449</v>
      </c>
      <c r="F1833" s="4">
        <f t="shared" si="194"/>
        <v>2.0118531093379928</v>
      </c>
      <c r="G1833" s="75">
        <v>3.2482010742880263E-2</v>
      </c>
      <c r="H1833" s="5">
        <f t="shared" si="184"/>
        <v>1.0324820107428803</v>
      </c>
      <c r="I1833" s="5">
        <f t="shared" si="185"/>
        <v>9.7278366174524944</v>
      </c>
      <c r="J1833" s="5">
        <f t="shared" si="186"/>
        <v>2.7328750981384613</v>
      </c>
      <c r="K1833" s="5">
        <f t="shared" si="187"/>
        <v>1.9485599636650774</v>
      </c>
      <c r="L1833">
        <v>3.12</v>
      </c>
      <c r="M1833">
        <v>2.86</v>
      </c>
      <c r="N1833">
        <v>2.76</v>
      </c>
      <c r="O1833" s="5">
        <f t="shared" si="188"/>
        <v>3.2213438735177866</v>
      </c>
      <c r="P1833" s="5">
        <f t="shared" si="189"/>
        <v>2.9528985507246372</v>
      </c>
      <c r="Q1833" s="5">
        <f t="shared" si="190"/>
        <v>2.8496503496503491</v>
      </c>
      <c r="R1833" s="6">
        <f t="shared" si="195"/>
        <v>0.31042944785276072</v>
      </c>
      <c r="S1833" s="6">
        <f t="shared" si="195"/>
        <v>0.3386503067484663</v>
      </c>
      <c r="T1833" s="6">
        <f t="shared" si="195"/>
        <v>0.35092024539877309</v>
      </c>
      <c r="U1833">
        <f t="shared" si="196"/>
        <v>0.32072907088123559</v>
      </c>
      <c r="V1833">
        <f t="shared" si="196"/>
        <v>1.046516908858415</v>
      </c>
      <c r="W1833">
        <f t="shared" si="196"/>
        <v>1.4164306213131219</v>
      </c>
      <c r="X1833" t="s">
        <v>295</v>
      </c>
      <c r="Y1833" t="s">
        <v>351</v>
      </c>
      <c r="Z1833" t="s">
        <v>273</v>
      </c>
      <c r="AA1833" s="67" t="s">
        <v>85</v>
      </c>
      <c r="AB1833" s="67" t="s">
        <v>76</v>
      </c>
      <c r="AC1833" s="128" t="s">
        <v>652</v>
      </c>
      <c r="AD1833" s="67" t="s">
        <v>76</v>
      </c>
      <c r="AE1833" s="72" t="str">
        <f>VLOOKUP(AD1833,cs_lookup!$A$2:$B$54,2,FALSE)</f>
        <v>2</v>
      </c>
    </row>
    <row r="1834" spans="1:31" x14ac:dyDescent="0.25">
      <c r="A1834" s="18">
        <v>0.33970448981246132</v>
      </c>
      <c r="B1834" s="18">
        <v>0.20294256560952023</v>
      </c>
      <c r="C1834" s="18">
        <v>0.41913941153941675</v>
      </c>
      <c r="D1834" s="3">
        <f t="shared" si="194"/>
        <v>2.9437350108385796</v>
      </c>
      <c r="E1834" s="4">
        <f t="shared" si="194"/>
        <v>4.9275025029696824</v>
      </c>
      <c r="F1834" s="4">
        <f t="shared" si="194"/>
        <v>2.38584101725771</v>
      </c>
      <c r="G1834" s="75">
        <v>3.2041945080650613E-2</v>
      </c>
      <c r="H1834" s="5">
        <f t="shared" si="184"/>
        <v>1.0320419450806506</v>
      </c>
      <c r="I1834" s="5">
        <f t="shared" si="185"/>
        <v>2.8523404740187539</v>
      </c>
      <c r="J1834" s="5">
        <f t="shared" si="186"/>
        <v>4.7745176700009173</v>
      </c>
      <c r="K1834" s="5">
        <f t="shared" si="187"/>
        <v>2.3117674902944616</v>
      </c>
      <c r="L1834">
        <v>2.44</v>
      </c>
      <c r="M1834">
        <v>3.26</v>
      </c>
      <c r="N1834">
        <v>3.17</v>
      </c>
      <c r="O1834" s="5">
        <f t="shared" si="188"/>
        <v>2.5181823459967876</v>
      </c>
      <c r="P1834" s="5">
        <f t="shared" si="189"/>
        <v>3.3644567409629209</v>
      </c>
      <c r="Q1834" s="5">
        <f t="shared" si="190"/>
        <v>3.2715729659056625</v>
      </c>
      <c r="R1834" s="6">
        <f t="shared" si="195"/>
        <v>0.39711183012212081</v>
      </c>
      <c r="S1834" s="6">
        <f t="shared" si="195"/>
        <v>0.29722480536747697</v>
      </c>
      <c r="T1834" s="6">
        <f t="shared" si="195"/>
        <v>0.30566336451040216</v>
      </c>
      <c r="U1834">
        <f t="shared" si="196"/>
        <v>0.8554378491015856</v>
      </c>
      <c r="V1834">
        <f t="shared" si="196"/>
        <v>0.68279148289326019</v>
      </c>
      <c r="W1834">
        <f t="shared" si="196"/>
        <v>1.3712451677379636</v>
      </c>
      <c r="X1834" t="s">
        <v>305</v>
      </c>
      <c r="Y1834" t="s">
        <v>475</v>
      </c>
      <c r="Z1834" t="s">
        <v>275</v>
      </c>
      <c r="AA1834" s="67" t="s">
        <v>90</v>
      </c>
      <c r="AB1834" s="67" t="s">
        <v>74</v>
      </c>
      <c r="AC1834" s="128" t="s">
        <v>653</v>
      </c>
      <c r="AD1834" s="67" t="s">
        <v>75</v>
      </c>
      <c r="AE1834" s="72" t="str">
        <f>VLOOKUP(AD1834,cs_lookup!$A$2:$B$54,2,FALSE)</f>
        <v>X</v>
      </c>
    </row>
    <row r="1835" spans="1:31" x14ac:dyDescent="0.25">
      <c r="A1835" s="18">
        <v>0.3509215680263475</v>
      </c>
      <c r="B1835" s="18">
        <v>0.29531467925846905</v>
      </c>
      <c r="C1835" s="18">
        <v>0.32942571772969476</v>
      </c>
      <c r="D1835" s="3">
        <f t="shared" si="194"/>
        <v>2.8496396092842007</v>
      </c>
      <c r="E1835" s="4">
        <f t="shared" si="194"/>
        <v>3.3862183976461506</v>
      </c>
      <c r="F1835" s="4">
        <f t="shared" si="194"/>
        <v>3.0355857062153682</v>
      </c>
      <c r="G1835" s="75">
        <v>4.6007532446419308E-2</v>
      </c>
      <c r="H1835" s="5">
        <f t="shared" si="184"/>
        <v>1.0460075324464193</v>
      </c>
      <c r="I1835" s="5">
        <f t="shared" si="185"/>
        <v>2.7243012319609377</v>
      </c>
      <c r="J1835" s="5">
        <f t="shared" si="186"/>
        <v>3.2372791711417301</v>
      </c>
      <c r="K1835" s="5">
        <f t="shared" si="187"/>
        <v>2.902068686939272</v>
      </c>
      <c r="L1835">
        <v>2.04</v>
      </c>
      <c r="M1835">
        <v>3.34</v>
      </c>
      <c r="N1835">
        <v>3.9</v>
      </c>
      <c r="O1835" s="5">
        <f t="shared" si="188"/>
        <v>2.1338553661906956</v>
      </c>
      <c r="P1835" s="5">
        <f t="shared" si="189"/>
        <v>3.4936651583710403</v>
      </c>
      <c r="Q1835" s="5">
        <f t="shared" si="190"/>
        <v>4.079429376541035</v>
      </c>
      <c r="R1835" s="6">
        <f t="shared" si="195"/>
        <v>0.46863532357639337</v>
      </c>
      <c r="S1835" s="6">
        <f t="shared" si="195"/>
        <v>0.28623235332210856</v>
      </c>
      <c r="T1835" s="6">
        <f t="shared" si="195"/>
        <v>0.2451323231014981</v>
      </c>
      <c r="U1835">
        <f t="shared" si="196"/>
        <v>0.74881587104507485</v>
      </c>
      <c r="V1835">
        <f t="shared" si="196"/>
        <v>1.0317306056808322</v>
      </c>
      <c r="W1835">
        <f t="shared" si="196"/>
        <v>1.3438689502946317</v>
      </c>
      <c r="X1835" t="s">
        <v>304</v>
      </c>
      <c r="Y1835" t="s">
        <v>301</v>
      </c>
      <c r="Z1835" t="s">
        <v>275</v>
      </c>
      <c r="AA1835" s="67" t="s">
        <v>90</v>
      </c>
      <c r="AB1835" s="67" t="s">
        <v>75</v>
      </c>
      <c r="AC1835" s="128" t="s">
        <v>653</v>
      </c>
      <c r="AD1835" s="67" t="s">
        <v>100</v>
      </c>
      <c r="AE1835" s="72" t="str">
        <f>VLOOKUP(AD1835,cs_lookup!$A$2:$B$54,2,FALSE)</f>
        <v>1</v>
      </c>
    </row>
    <row r="1836" spans="1:31" x14ac:dyDescent="0.25">
      <c r="A1836" s="18">
        <v>0.47290659771704774</v>
      </c>
      <c r="B1836" s="18">
        <v>0.22955134200461177</v>
      </c>
      <c r="C1836" s="18">
        <v>0.27864005397516067</v>
      </c>
      <c r="D1836" s="3">
        <f t="shared" si="194"/>
        <v>2.1145824668708171</v>
      </c>
      <c r="E1836" s="4">
        <f t="shared" si="194"/>
        <v>4.3563239111009402</v>
      </c>
      <c r="F1836" s="4">
        <f t="shared" si="194"/>
        <v>3.5888594828119897</v>
      </c>
      <c r="G1836" s="75">
        <v>4.4269270237342173E-2</v>
      </c>
      <c r="H1836" s="5">
        <f t="shared" si="184"/>
        <v>1.0442692702373422</v>
      </c>
      <c r="I1836" s="5">
        <f t="shared" si="185"/>
        <v>2.0249398571215385</v>
      </c>
      <c r="J1836" s="5">
        <f t="shared" si="186"/>
        <v>4.1716480942801581</v>
      </c>
      <c r="K1836" s="5">
        <f t="shared" si="187"/>
        <v>3.4367184643825741</v>
      </c>
      <c r="L1836">
        <v>2.63</v>
      </c>
      <c r="M1836">
        <v>3.3</v>
      </c>
      <c r="N1836">
        <v>2.77</v>
      </c>
      <c r="O1836" s="5">
        <f t="shared" si="188"/>
        <v>2.7464281807242097</v>
      </c>
      <c r="P1836" s="5">
        <f t="shared" si="189"/>
        <v>3.4460885917832291</v>
      </c>
      <c r="Q1836" s="5">
        <f t="shared" si="190"/>
        <v>2.8926258785574377</v>
      </c>
      <c r="R1836" s="6">
        <f t="shared" si="195"/>
        <v>0.36410928456767749</v>
      </c>
      <c r="S1836" s="6">
        <f t="shared" si="195"/>
        <v>0.29018406618575504</v>
      </c>
      <c r="T1836" s="6">
        <f t="shared" si="195"/>
        <v>0.34570664924656741</v>
      </c>
      <c r="U1836">
        <f t="shared" si="196"/>
        <v>1.2988040068205073</v>
      </c>
      <c r="V1836">
        <f t="shared" si="196"/>
        <v>0.79105426091062314</v>
      </c>
      <c r="W1836">
        <f t="shared" si="196"/>
        <v>0.80600143093119092</v>
      </c>
      <c r="X1836" t="s">
        <v>374</v>
      </c>
      <c r="Y1836" t="s">
        <v>478</v>
      </c>
      <c r="Z1836" t="s">
        <v>275</v>
      </c>
      <c r="AA1836" s="67" t="s">
        <v>84</v>
      </c>
      <c r="AB1836" s="67" t="s">
        <v>86</v>
      </c>
      <c r="AC1836" s="128" t="s">
        <v>653</v>
      </c>
      <c r="AD1836" s="67" t="s">
        <v>77</v>
      </c>
      <c r="AE1836" s="72" t="str">
        <f>VLOOKUP(AD1836,cs_lookup!$A$2:$B$54,2,FALSE)</f>
        <v>2</v>
      </c>
    </row>
    <row r="1837" spans="1:31" x14ac:dyDescent="0.25">
      <c r="A1837" s="18">
        <v>0.69137463494064522</v>
      </c>
      <c r="B1837" s="18">
        <v>0.26798350616493283</v>
      </c>
      <c r="C1837" s="18">
        <v>4.0275390589129476E-2</v>
      </c>
      <c r="D1837" s="3">
        <f t="shared" si="194"/>
        <v>1.4463938210372014</v>
      </c>
      <c r="E1837" s="4">
        <f t="shared" si="194"/>
        <v>3.7315729401067732</v>
      </c>
      <c r="F1837" s="4">
        <f t="shared" si="194"/>
        <v>24.829057778769371</v>
      </c>
      <c r="G1837" s="75">
        <v>4.9569629112568236E-2</v>
      </c>
      <c r="H1837" s="5">
        <f t="shared" si="184"/>
        <v>1.0495696291125682</v>
      </c>
      <c r="I1837" s="5">
        <f t="shared" si="185"/>
        <v>1.3780827692776856</v>
      </c>
      <c r="J1837" s="5">
        <f t="shared" si="186"/>
        <v>3.5553362412571823</v>
      </c>
      <c r="K1837" s="5">
        <f t="shared" si="187"/>
        <v>23.656417916515771</v>
      </c>
      <c r="L1837">
        <v>1.72</v>
      </c>
      <c r="M1837">
        <v>3.67</v>
      </c>
      <c r="N1837">
        <v>5.1100000000000003</v>
      </c>
      <c r="O1837" s="5">
        <f t="shared" si="188"/>
        <v>1.8052597620736173</v>
      </c>
      <c r="P1837" s="5">
        <f t="shared" si="189"/>
        <v>3.8519205388431255</v>
      </c>
      <c r="Q1837" s="5">
        <f t="shared" si="190"/>
        <v>5.363300804765224</v>
      </c>
      <c r="R1837" s="6">
        <f t="shared" si="195"/>
        <v>0.55393690205078683</v>
      </c>
      <c r="S1837" s="6">
        <f t="shared" si="195"/>
        <v>0.25961075518456489</v>
      </c>
      <c r="T1837" s="6">
        <f t="shared" si="195"/>
        <v>0.18645234276464837</v>
      </c>
      <c r="U1837">
        <f t="shared" si="196"/>
        <v>1.2481108089766833</v>
      </c>
      <c r="V1837">
        <f t="shared" si="196"/>
        <v>1.0322511714678981</v>
      </c>
      <c r="W1837">
        <f t="shared" si="196"/>
        <v>0.21600903475891187</v>
      </c>
      <c r="X1837" t="s">
        <v>476</v>
      </c>
      <c r="Y1837" t="s">
        <v>479</v>
      </c>
      <c r="Z1837" t="s">
        <v>275</v>
      </c>
      <c r="AA1837" s="67" t="s">
        <v>84</v>
      </c>
      <c r="AB1837" s="67" t="s">
        <v>78</v>
      </c>
      <c r="AC1837" s="128" t="s">
        <v>653</v>
      </c>
      <c r="AD1837" s="67" t="s">
        <v>100</v>
      </c>
      <c r="AE1837" s="72" t="str">
        <f>VLOOKUP(AD1837,cs_lookup!$A$2:$B$54,2,FALSE)</f>
        <v>1</v>
      </c>
    </row>
    <row r="1838" spans="1:31" x14ac:dyDescent="0.25">
      <c r="A1838" s="18">
        <v>0.28983882133890065</v>
      </c>
      <c r="B1838" s="18">
        <v>0.32602663046472607</v>
      </c>
      <c r="C1838" s="18">
        <v>0.35750429806933554</v>
      </c>
      <c r="D1838" s="3">
        <f t="shared" si="194"/>
        <v>3.4501934398592078</v>
      </c>
      <c r="E1838" s="4">
        <f t="shared" si="194"/>
        <v>3.0672341046943812</v>
      </c>
      <c r="F1838" s="4">
        <f t="shared" si="194"/>
        <v>2.7971691680362869</v>
      </c>
      <c r="G1838" s="75">
        <v>4.3415978496684327E-2</v>
      </c>
      <c r="H1838" s="5">
        <f t="shared" si="184"/>
        <v>1.0434159784966843</v>
      </c>
      <c r="I1838" s="5">
        <f t="shared" si="185"/>
        <v>3.3066327437597041</v>
      </c>
      <c r="J1838" s="5">
        <f t="shared" si="186"/>
        <v>2.9396081408620369</v>
      </c>
      <c r="K1838" s="5">
        <f t="shared" si="187"/>
        <v>2.6807804611793911</v>
      </c>
      <c r="L1838">
        <v>2.29</v>
      </c>
      <c r="M1838">
        <v>3.41</v>
      </c>
      <c r="N1838">
        <v>3.19</v>
      </c>
      <c r="O1838" s="5">
        <f t="shared" si="188"/>
        <v>2.3894225907574071</v>
      </c>
      <c r="P1838" s="5">
        <f t="shared" si="189"/>
        <v>3.5580484866736937</v>
      </c>
      <c r="Q1838" s="5">
        <f t="shared" si="190"/>
        <v>3.328496971404423</v>
      </c>
      <c r="R1838" s="6">
        <f t="shared" si="195"/>
        <v>0.41851115155106017</v>
      </c>
      <c r="S1838" s="6">
        <f t="shared" si="195"/>
        <v>0.28105294341698761</v>
      </c>
      <c r="T1838" s="6">
        <f t="shared" si="195"/>
        <v>0.30043590503195228</v>
      </c>
      <c r="U1838">
        <f t="shared" si="196"/>
        <v>0.69254742738566932</v>
      </c>
      <c r="V1838">
        <f t="shared" si="196"/>
        <v>1.1600185591403422</v>
      </c>
      <c r="W1838">
        <f t="shared" si="196"/>
        <v>1.1899519733878474</v>
      </c>
      <c r="X1838" t="s">
        <v>284</v>
      </c>
      <c r="Y1838" t="s">
        <v>308</v>
      </c>
      <c r="Z1838" t="s">
        <v>275</v>
      </c>
      <c r="AA1838" s="67" t="s">
        <v>90</v>
      </c>
      <c r="AB1838" s="67" t="s">
        <v>75</v>
      </c>
      <c r="AC1838" s="128" t="s">
        <v>653</v>
      </c>
      <c r="AD1838" s="67" t="s">
        <v>77</v>
      </c>
      <c r="AE1838" s="72" t="str">
        <f>VLOOKUP(AD1838,cs_lookup!$A$2:$B$54,2,FALSE)</f>
        <v>2</v>
      </c>
    </row>
    <row r="1839" spans="1:31" x14ac:dyDescent="0.25">
      <c r="A1839" s="18">
        <v>0.80052201879488261</v>
      </c>
      <c r="B1839" s="18">
        <v>0.14458762959241261</v>
      </c>
      <c r="C1839" s="18">
        <v>4.9261247614706148E-2</v>
      </c>
      <c r="D1839" s="3">
        <f t="shared" si="194"/>
        <v>1.2491848775195646</v>
      </c>
      <c r="E1839" s="4">
        <f t="shared" si="194"/>
        <v>6.9162209991198029</v>
      </c>
      <c r="F1839" s="4">
        <f t="shared" si="194"/>
        <v>20.299932470680385</v>
      </c>
      <c r="G1839" s="75">
        <v>2.8021165954936533E-2</v>
      </c>
      <c r="H1839" s="5">
        <f t="shared" si="184"/>
        <v>1.0280211659549365</v>
      </c>
      <c r="I1839" s="5">
        <f t="shared" si="185"/>
        <v>1.2151353677228887</v>
      </c>
      <c r="J1839" s="5">
        <f t="shared" si="186"/>
        <v>6.727702919127422</v>
      </c>
      <c r="K1839" s="5">
        <f t="shared" si="187"/>
        <v>19.746609450228224</v>
      </c>
      <c r="L1839">
        <v>1.92</v>
      </c>
      <c r="M1839">
        <v>3.74</v>
      </c>
      <c r="N1839">
        <v>4.17</v>
      </c>
      <c r="O1839" s="5">
        <f t="shared" si="188"/>
        <v>1.9738006386334781</v>
      </c>
      <c r="P1839" s="5">
        <f t="shared" si="189"/>
        <v>3.8447991606714629</v>
      </c>
      <c r="Q1839" s="5">
        <f t="shared" si="190"/>
        <v>4.2868482620320849</v>
      </c>
      <c r="R1839" s="6">
        <f t="shared" si="195"/>
        <v>0.50663678004093171</v>
      </c>
      <c r="S1839" s="6">
        <f t="shared" si="195"/>
        <v>0.26009160900497025</v>
      </c>
      <c r="T1839" s="6">
        <f t="shared" si="195"/>
        <v>0.23327161095409807</v>
      </c>
      <c r="U1839">
        <f t="shared" si="196"/>
        <v>1.5800708719375005</v>
      </c>
      <c r="V1839">
        <f t="shared" si="196"/>
        <v>0.55591039690038446</v>
      </c>
      <c r="W1839">
        <f t="shared" si="196"/>
        <v>0.21117549372263525</v>
      </c>
      <c r="X1839" t="s">
        <v>315</v>
      </c>
      <c r="Y1839" t="s">
        <v>383</v>
      </c>
      <c r="Z1839" t="s">
        <v>268</v>
      </c>
      <c r="AA1839" s="67" t="s">
        <v>84</v>
      </c>
      <c r="AB1839" s="67" t="s">
        <v>94</v>
      </c>
      <c r="AC1839" s="128" t="s">
        <v>653</v>
      </c>
      <c r="AD1839" s="67" t="s">
        <v>79</v>
      </c>
      <c r="AE1839" s="72" t="str">
        <f>VLOOKUP(AD1839,cs_lookup!$A$2:$B$54,2,FALSE)</f>
        <v>2</v>
      </c>
    </row>
    <row r="1840" spans="1:31" x14ac:dyDescent="0.25">
      <c r="A1840" s="18">
        <v>0.11918495945766154</v>
      </c>
      <c r="B1840" s="18">
        <v>0.27491363268776076</v>
      </c>
      <c r="C1840" s="18">
        <v>0.53426551505782738</v>
      </c>
      <c r="D1840" s="3">
        <f t="shared" si="194"/>
        <v>8.3903204275975209</v>
      </c>
      <c r="E1840" s="4">
        <f t="shared" si="194"/>
        <v>3.6375060422549947</v>
      </c>
      <c r="F1840" s="4">
        <f t="shared" si="194"/>
        <v>1.8717285166566717</v>
      </c>
      <c r="G1840" s="75">
        <v>3.2757030889810856E-2</v>
      </c>
      <c r="H1840" s="5">
        <f t="shared" ref="H1840:H1903" si="197">(G1840/100%) + 1</f>
        <v>1.0327570308898109</v>
      </c>
      <c r="I1840" s="5">
        <f t="shared" ref="I1840:I1903" si="198">D1840/H1840</f>
        <v>8.1241958918144803</v>
      </c>
      <c r="J1840" s="5">
        <f t="shared" ref="J1840:J1903" si="199">E1840/H1840</f>
        <v>3.5221314728024304</v>
      </c>
      <c r="K1840" s="5">
        <f t="shared" ref="K1840:K1903" si="200">F1840/H1840</f>
        <v>1.8123609529378011</v>
      </c>
      <c r="L1840">
        <v>7.23</v>
      </c>
      <c r="M1840">
        <v>5</v>
      </c>
      <c r="N1840">
        <v>1.44</v>
      </c>
      <c r="O1840" s="5">
        <f t="shared" ref="O1840:O1903" si="201">(L1840*H1840)</f>
        <v>7.4668333333333328</v>
      </c>
      <c r="P1840" s="5">
        <f t="shared" ref="P1840:P1903" si="202">(M1840*H1840)</f>
        <v>5.1637851544490543</v>
      </c>
      <c r="Q1840" s="5">
        <f t="shared" ref="Q1840:Q1903" si="203">(N1840*H1840)</f>
        <v>1.4871701244813276</v>
      </c>
      <c r="R1840" s="6">
        <f t="shared" si="195"/>
        <v>0.13392558201825852</v>
      </c>
      <c r="S1840" s="6">
        <f t="shared" si="195"/>
        <v>0.19365639159840184</v>
      </c>
      <c r="T1840" s="6">
        <f t="shared" si="195"/>
        <v>0.67241802638333981</v>
      </c>
      <c r="U1840">
        <f t="shared" si="196"/>
        <v>0.88993422811044898</v>
      </c>
      <c r="V1840">
        <f t="shared" si="196"/>
        <v>1.4195949352287194</v>
      </c>
      <c r="W1840">
        <f t="shared" si="196"/>
        <v>0.79454371253462974</v>
      </c>
      <c r="X1840" t="s">
        <v>384</v>
      </c>
      <c r="Y1840" t="s">
        <v>288</v>
      </c>
      <c r="Z1840" t="s">
        <v>268</v>
      </c>
      <c r="AA1840" s="67" t="s">
        <v>85</v>
      </c>
      <c r="AB1840" s="67" t="s">
        <v>76</v>
      </c>
      <c r="AC1840" s="128" t="s">
        <v>653</v>
      </c>
      <c r="AD1840" s="67" t="s">
        <v>76</v>
      </c>
      <c r="AE1840" s="72" t="str">
        <f>VLOOKUP(AD1840,cs_lookup!$A$2:$B$54,2,FALSE)</f>
        <v>2</v>
      </c>
    </row>
    <row r="1841" spans="1:31" x14ac:dyDescent="0.25">
      <c r="A1841" s="18">
        <v>0.36260437989773603</v>
      </c>
      <c r="B1841" s="18">
        <v>0.22560147048207493</v>
      </c>
      <c r="C1841" s="18">
        <v>0.37935766443597285</v>
      </c>
      <c r="D1841" s="3">
        <f t="shared" si="194"/>
        <v>2.7578265885316284</v>
      </c>
      <c r="E1841" s="4">
        <f t="shared" si="194"/>
        <v>4.4325952214015141</v>
      </c>
      <c r="F1841" s="4">
        <f t="shared" si="194"/>
        <v>2.6360347865563627</v>
      </c>
      <c r="G1841" s="75">
        <v>2.9546091954910203E-2</v>
      </c>
      <c r="H1841" s="5">
        <f t="shared" si="197"/>
        <v>1.0295460919549102</v>
      </c>
      <c r="I1841" s="5">
        <f t="shared" si="198"/>
        <v>2.6786820037314167</v>
      </c>
      <c r="J1841" s="5">
        <f t="shared" si="199"/>
        <v>4.305387836483229</v>
      </c>
      <c r="K1841" s="5">
        <f t="shared" si="200"/>
        <v>2.5603854039706362</v>
      </c>
      <c r="L1841">
        <v>2.17</v>
      </c>
      <c r="M1841">
        <v>3.98</v>
      </c>
      <c r="N1841">
        <v>3.15</v>
      </c>
      <c r="O1841" s="5">
        <f t="shared" si="201"/>
        <v>2.2341150195421551</v>
      </c>
      <c r="P1841" s="5">
        <f t="shared" si="202"/>
        <v>4.097593445980543</v>
      </c>
      <c r="Q1841" s="5">
        <f t="shared" si="203"/>
        <v>3.243070189657967</v>
      </c>
      <c r="R1841" s="6">
        <f t="shared" si="195"/>
        <v>0.44760452852822835</v>
      </c>
      <c r="S1841" s="6">
        <f t="shared" si="195"/>
        <v>0.24404568515232547</v>
      </c>
      <c r="T1841" s="6">
        <f t="shared" si="195"/>
        <v>0.30834978631944621</v>
      </c>
      <c r="U1841">
        <f t="shared" si="196"/>
        <v>0.81009989128130167</v>
      </c>
      <c r="V1841">
        <f t="shared" si="196"/>
        <v>0.92442310685092299</v>
      </c>
      <c r="W1841">
        <f t="shared" si="196"/>
        <v>1.2302835327505741</v>
      </c>
      <c r="X1841" t="s">
        <v>313</v>
      </c>
      <c r="Y1841" t="s">
        <v>381</v>
      </c>
      <c r="Z1841" t="s">
        <v>268</v>
      </c>
      <c r="AA1841" s="67" t="s">
        <v>90</v>
      </c>
      <c r="AB1841" s="67" t="s">
        <v>74</v>
      </c>
      <c r="AC1841" s="128" t="s">
        <v>653</v>
      </c>
      <c r="AD1841" s="67" t="s">
        <v>77</v>
      </c>
      <c r="AE1841" s="72" t="str">
        <f>VLOOKUP(AD1841,cs_lookup!$A$2:$B$54,2,FALSE)</f>
        <v>2</v>
      </c>
    </row>
    <row r="1842" spans="1:31" x14ac:dyDescent="0.25">
      <c r="A1842" s="18">
        <v>0.46077890993236453</v>
      </c>
      <c r="B1842" s="18">
        <v>0.27234281498027163</v>
      </c>
      <c r="C1842" s="18">
        <v>0.2522334454074267</v>
      </c>
      <c r="D1842" s="3">
        <f t="shared" si="194"/>
        <v>2.1702382171675025</v>
      </c>
      <c r="E1842" s="4">
        <f t="shared" si="194"/>
        <v>3.6718427841484984</v>
      </c>
      <c r="F1842" s="4">
        <f t="shared" si="194"/>
        <v>3.9645812964443463</v>
      </c>
      <c r="G1842" s="75">
        <v>3.8006520525910803E-2</v>
      </c>
      <c r="H1842" s="5">
        <f t="shared" si="197"/>
        <v>1.0380065205259108</v>
      </c>
      <c r="I1842" s="5">
        <f t="shared" si="198"/>
        <v>2.0907751293006727</v>
      </c>
      <c r="J1842" s="5">
        <f t="shared" si="199"/>
        <v>3.53739857268733</v>
      </c>
      <c r="K1842" s="5">
        <f t="shared" si="200"/>
        <v>3.8194184892361496</v>
      </c>
      <c r="L1842">
        <v>1.31</v>
      </c>
      <c r="M1842">
        <v>5.62</v>
      </c>
      <c r="N1842">
        <v>10.34</v>
      </c>
      <c r="O1842" s="5">
        <f t="shared" si="201"/>
        <v>1.3597885418889433</v>
      </c>
      <c r="P1842" s="5">
        <f t="shared" si="202"/>
        <v>5.8335966453556187</v>
      </c>
      <c r="Q1842" s="5">
        <f t="shared" si="203"/>
        <v>10.732987422237917</v>
      </c>
      <c r="R1842" s="6">
        <f t="shared" si="195"/>
        <v>0.73540846182661246</v>
      </c>
      <c r="S1842" s="6">
        <f t="shared" si="195"/>
        <v>0.1714208336286232</v>
      </c>
      <c r="T1842" s="6">
        <f t="shared" si="195"/>
        <v>9.3170704544764268E-2</v>
      </c>
      <c r="U1842">
        <f t="shared" si="196"/>
        <v>0.62656188207010666</v>
      </c>
      <c r="V1842">
        <f t="shared" si="196"/>
        <v>1.5887381318556184</v>
      </c>
      <c r="W1842">
        <f t="shared" si="196"/>
        <v>2.7072183970256449</v>
      </c>
      <c r="X1842" t="s">
        <v>387</v>
      </c>
      <c r="Y1842" t="s">
        <v>394</v>
      </c>
      <c r="Z1842" t="s">
        <v>279</v>
      </c>
      <c r="AA1842" s="67" t="s">
        <v>90</v>
      </c>
      <c r="AB1842" s="67" t="s">
        <v>75</v>
      </c>
      <c r="AC1842" s="128" t="s">
        <v>653</v>
      </c>
      <c r="AD1842" s="67" t="s">
        <v>94</v>
      </c>
      <c r="AE1842" s="72" t="str">
        <f>VLOOKUP(AD1842,cs_lookup!$A$2:$B$54,2,FALSE)</f>
        <v>1</v>
      </c>
    </row>
    <row r="1843" spans="1:31" x14ac:dyDescent="0.25">
      <c r="A1843" s="18">
        <v>0.38488328509920661</v>
      </c>
      <c r="B1843" s="18">
        <v>0.2617685846111788</v>
      </c>
      <c r="C1843" s="18">
        <v>0.32792018353477626</v>
      </c>
      <c r="D1843" s="3">
        <f t="shared" si="194"/>
        <v>2.5981902532926116</v>
      </c>
      <c r="E1843" s="4">
        <f t="shared" si="194"/>
        <v>3.820168113317961</v>
      </c>
      <c r="F1843" s="4">
        <f t="shared" si="194"/>
        <v>3.0495225674144848</v>
      </c>
      <c r="G1843" s="75">
        <v>3.6030921238795921E-2</v>
      </c>
      <c r="H1843" s="5">
        <f t="shared" si="197"/>
        <v>1.0360309212387959</v>
      </c>
      <c r="I1843" s="5">
        <f t="shared" si="198"/>
        <v>2.5078307992834046</v>
      </c>
      <c r="J1843" s="5">
        <f t="shared" si="199"/>
        <v>3.687310904533752</v>
      </c>
      <c r="K1843" s="5">
        <f t="shared" si="200"/>
        <v>2.9434667488187807</v>
      </c>
      <c r="L1843">
        <v>1.87</v>
      </c>
      <c r="M1843">
        <v>3.45</v>
      </c>
      <c r="N1843">
        <v>4.7300000000000004</v>
      </c>
      <c r="O1843" s="5">
        <f t="shared" si="201"/>
        <v>1.9373778227165486</v>
      </c>
      <c r="P1843" s="5">
        <f t="shared" si="202"/>
        <v>3.574306678273846</v>
      </c>
      <c r="Q1843" s="5">
        <f t="shared" si="203"/>
        <v>4.9004262574595048</v>
      </c>
      <c r="R1843" s="6">
        <f t="shared" si="195"/>
        <v>0.51616158101666609</v>
      </c>
      <c r="S1843" s="6">
        <f t="shared" si="195"/>
        <v>0.27977453811627995</v>
      </c>
      <c r="T1843" s="6">
        <f t="shared" si="195"/>
        <v>0.20406388086705407</v>
      </c>
      <c r="U1843">
        <f t="shared" si="196"/>
        <v>0.74566434088549349</v>
      </c>
      <c r="V1843">
        <f t="shared" si="196"/>
        <v>0.93564120013802876</v>
      </c>
      <c r="W1843">
        <f t="shared" si="196"/>
        <v>1.6069486777447577</v>
      </c>
      <c r="X1843" t="s">
        <v>514</v>
      </c>
      <c r="Y1843" t="s">
        <v>389</v>
      </c>
      <c r="Z1843" t="s">
        <v>279</v>
      </c>
      <c r="AA1843" s="67" t="s">
        <v>90</v>
      </c>
      <c r="AB1843" s="67" t="s">
        <v>75</v>
      </c>
      <c r="AC1843" s="128" t="s">
        <v>653</v>
      </c>
      <c r="AD1843" s="67" t="s">
        <v>78</v>
      </c>
      <c r="AE1843" s="72" t="str">
        <f>VLOOKUP(AD1843,cs_lookup!$A$2:$B$54,2,FALSE)</f>
        <v>1</v>
      </c>
    </row>
    <row r="1844" spans="1:31" x14ac:dyDescent="0.25">
      <c r="A1844" s="18">
        <v>0.67749877352356558</v>
      </c>
      <c r="B1844" s="18">
        <v>0.20364977387556929</v>
      </c>
      <c r="C1844" s="18">
        <v>0.1147795849779194</v>
      </c>
      <c r="D1844" s="3">
        <f t="shared" si="194"/>
        <v>1.4760174321780035</v>
      </c>
      <c r="E1844" s="4">
        <f t="shared" si="194"/>
        <v>4.9103909175514406</v>
      </c>
      <c r="F1844" s="4">
        <f t="shared" si="194"/>
        <v>8.7123507215361862</v>
      </c>
      <c r="G1844" s="75">
        <v>3.3894970889415843E-2</v>
      </c>
      <c r="H1844" s="5">
        <f t="shared" si="197"/>
        <v>1.0338949708894158</v>
      </c>
      <c r="I1844" s="5">
        <f t="shared" si="198"/>
        <v>1.4276280219336481</v>
      </c>
      <c r="J1844" s="5">
        <f t="shared" si="199"/>
        <v>4.7494098102897633</v>
      </c>
      <c r="K1844" s="5">
        <f t="shared" si="200"/>
        <v>8.4267270533691843</v>
      </c>
      <c r="L1844">
        <v>2.16</v>
      </c>
      <c r="M1844">
        <v>3.31</v>
      </c>
      <c r="N1844">
        <v>3.72</v>
      </c>
      <c r="O1844" s="5">
        <f t="shared" si="201"/>
        <v>2.2332131371211386</v>
      </c>
      <c r="P1844" s="5">
        <f t="shared" si="202"/>
        <v>3.4221923536439665</v>
      </c>
      <c r="Q1844" s="5">
        <f t="shared" si="203"/>
        <v>3.8460892917086271</v>
      </c>
      <c r="R1844" s="6">
        <f t="shared" si="195"/>
        <v>0.44778529347588908</v>
      </c>
      <c r="S1844" s="6">
        <f t="shared" si="195"/>
        <v>0.29221034257036876</v>
      </c>
      <c r="T1844" s="6">
        <f t="shared" si="195"/>
        <v>0.2600043639537421</v>
      </c>
      <c r="U1844">
        <f t="shared" si="196"/>
        <v>1.5129991614162857</v>
      </c>
      <c r="V1844">
        <f t="shared" si="196"/>
        <v>0.6969286989782959</v>
      </c>
      <c r="W1844">
        <f t="shared" si="196"/>
        <v>0.44145253269033619</v>
      </c>
      <c r="X1844" t="s">
        <v>392</v>
      </c>
      <c r="Y1844" t="s">
        <v>316</v>
      </c>
      <c r="Z1844" t="s">
        <v>279</v>
      </c>
      <c r="AA1844" s="67" t="s">
        <v>84</v>
      </c>
      <c r="AB1844" s="67" t="s">
        <v>86</v>
      </c>
      <c r="AC1844" s="128" t="s">
        <v>653</v>
      </c>
      <c r="AD1844" s="67" t="s">
        <v>78</v>
      </c>
      <c r="AE1844" s="72" t="str">
        <f>VLOOKUP(AD1844,cs_lookup!$A$2:$B$54,2,FALSE)</f>
        <v>1</v>
      </c>
    </row>
    <row r="1845" spans="1:31" x14ac:dyDescent="0.25">
      <c r="A1845" s="18">
        <v>0.16869140823944082</v>
      </c>
      <c r="B1845" s="18">
        <v>0.25265547150547829</v>
      </c>
      <c r="C1845" s="18">
        <v>0.51182856092231988</v>
      </c>
      <c r="D1845" s="3">
        <f t="shared" si="194"/>
        <v>5.9279841838808922</v>
      </c>
      <c r="E1845" s="4">
        <f t="shared" si="194"/>
        <v>3.9579590105109483</v>
      </c>
      <c r="F1845" s="4">
        <f t="shared" si="194"/>
        <v>1.9537792072368736</v>
      </c>
      <c r="G1845" s="75">
        <v>2.7372419435942152E-2</v>
      </c>
      <c r="H1845" s="5">
        <f t="shared" si="197"/>
        <v>1.0273724194359422</v>
      </c>
      <c r="I1845" s="5">
        <f t="shared" si="198"/>
        <v>5.7700441161692186</v>
      </c>
      <c r="J1845" s="5">
        <f t="shared" si="199"/>
        <v>3.852506584402942</v>
      </c>
      <c r="K1845" s="5">
        <f t="shared" si="200"/>
        <v>1.9017244090605003</v>
      </c>
      <c r="L1845">
        <v>2.67</v>
      </c>
      <c r="M1845">
        <v>3.63</v>
      </c>
      <c r="N1845">
        <v>2.65</v>
      </c>
      <c r="O1845" s="5">
        <f t="shared" si="201"/>
        <v>2.7430843598939654</v>
      </c>
      <c r="P1845" s="5">
        <f t="shared" si="202"/>
        <v>3.7293618825524697</v>
      </c>
      <c r="Q1845" s="5">
        <f t="shared" si="203"/>
        <v>2.7225369115052467</v>
      </c>
      <c r="R1845" s="6">
        <f t="shared" si="195"/>
        <v>0.36455313391770977</v>
      </c>
      <c r="S1845" s="6">
        <f t="shared" si="195"/>
        <v>0.26814238775765431</v>
      </c>
      <c r="T1845" s="6">
        <f t="shared" si="195"/>
        <v>0.36730447832463586</v>
      </c>
      <c r="U1845">
        <f t="shared" si="196"/>
        <v>0.46273476359009807</v>
      </c>
      <c r="V1845">
        <f t="shared" si="196"/>
        <v>0.94224368485085253</v>
      </c>
      <c r="W1845">
        <f t="shared" si="196"/>
        <v>1.3934721494736277</v>
      </c>
      <c r="X1845" t="s">
        <v>553</v>
      </c>
      <c r="Y1845" t="s">
        <v>535</v>
      </c>
      <c r="Z1845" t="s">
        <v>272</v>
      </c>
      <c r="AA1845" s="67" t="s">
        <v>85</v>
      </c>
      <c r="AB1845" s="67" t="s">
        <v>79</v>
      </c>
      <c r="AC1845" s="128" t="s">
        <v>653</v>
      </c>
      <c r="AD1845" s="67" t="s">
        <v>74</v>
      </c>
      <c r="AE1845" s="72" t="str">
        <f>VLOOKUP(AD1845,cs_lookup!$A$2:$B$54,2,FALSE)</f>
        <v>X</v>
      </c>
    </row>
    <row r="1846" spans="1:31" x14ac:dyDescent="0.25">
      <c r="A1846" s="18">
        <v>0.78589815724199397</v>
      </c>
      <c r="B1846" s="18">
        <v>0.15396024470484057</v>
      </c>
      <c r="C1846" s="18">
        <v>5.5555954067159449E-2</v>
      </c>
      <c r="D1846" s="3">
        <f t="shared" si="194"/>
        <v>1.2724295009284259</v>
      </c>
      <c r="E1846" s="4">
        <f t="shared" si="194"/>
        <v>6.4951832332893114</v>
      </c>
      <c r="F1846" s="4">
        <f t="shared" si="194"/>
        <v>17.999870883166519</v>
      </c>
      <c r="G1846" s="75">
        <v>3.2525347192638776E-2</v>
      </c>
      <c r="H1846" s="5">
        <f t="shared" si="197"/>
        <v>1.0325253471926388</v>
      </c>
      <c r="I1846" s="5">
        <f t="shared" si="198"/>
        <v>1.2323469873045432</v>
      </c>
      <c r="J1846" s="5">
        <f t="shared" si="199"/>
        <v>6.2905799368017856</v>
      </c>
      <c r="K1846" s="5">
        <f t="shared" si="200"/>
        <v>17.4328610257432</v>
      </c>
      <c r="L1846">
        <v>1.76</v>
      </c>
      <c r="M1846">
        <v>3.88</v>
      </c>
      <c r="N1846">
        <v>4.84</v>
      </c>
      <c r="O1846" s="5">
        <f t="shared" si="201"/>
        <v>1.8172446110590443</v>
      </c>
      <c r="P1846" s="5">
        <f t="shared" si="202"/>
        <v>4.0061983471074383</v>
      </c>
      <c r="Q1846" s="5">
        <f t="shared" si="203"/>
        <v>4.9974226804123711</v>
      </c>
      <c r="R1846" s="6">
        <f t="shared" si="195"/>
        <v>0.55028365136668378</v>
      </c>
      <c r="S1846" s="6">
        <f t="shared" si="195"/>
        <v>0.24961320268179471</v>
      </c>
      <c r="T1846" s="6">
        <f t="shared" si="195"/>
        <v>0.2001031459515214</v>
      </c>
      <c r="U1846">
        <f t="shared" si="196"/>
        <v>1.4281691910892471</v>
      </c>
      <c r="V1846">
        <f t="shared" si="196"/>
        <v>0.616795277856789</v>
      </c>
      <c r="W1846">
        <f t="shared" si="196"/>
        <v>0.27763658488717058</v>
      </c>
      <c r="X1846" t="s">
        <v>554</v>
      </c>
      <c r="Y1846" t="s">
        <v>563</v>
      </c>
      <c r="Z1846" t="s">
        <v>272</v>
      </c>
      <c r="AA1846" s="67" t="s">
        <v>84</v>
      </c>
      <c r="AB1846" s="67" t="s">
        <v>94</v>
      </c>
      <c r="AC1846" s="128" t="s">
        <v>653</v>
      </c>
      <c r="AD1846" s="67" t="s">
        <v>78</v>
      </c>
      <c r="AE1846" s="72" t="str">
        <f>VLOOKUP(AD1846,cs_lookup!$A$2:$B$54,2,FALSE)</f>
        <v>1</v>
      </c>
    </row>
    <row r="1847" spans="1:31" x14ac:dyDescent="0.25">
      <c r="A1847" s="18">
        <v>0.68538423218342737</v>
      </c>
      <c r="B1847" s="18">
        <v>0.21112497266529842</v>
      </c>
      <c r="C1847" s="18">
        <v>0.1007013578942357</v>
      </c>
      <c r="D1847" s="3">
        <f t="shared" si="194"/>
        <v>1.4590356081205746</v>
      </c>
      <c r="E1847" s="4">
        <f t="shared" si="194"/>
        <v>4.7365311046615242</v>
      </c>
      <c r="F1847" s="4">
        <f t="shared" si="194"/>
        <v>9.9303526875007666</v>
      </c>
      <c r="G1847" s="75">
        <v>2.9197691010931059E-2</v>
      </c>
      <c r="H1847" s="5">
        <f t="shared" si="197"/>
        <v>1.0291976910109311</v>
      </c>
      <c r="I1847" s="5">
        <f t="shared" si="198"/>
        <v>1.41764368581845</v>
      </c>
      <c r="J1847" s="5">
        <f t="shared" si="199"/>
        <v>4.6021586970420225</v>
      </c>
      <c r="K1847" s="5">
        <f t="shared" si="200"/>
        <v>9.6486348290838677</v>
      </c>
      <c r="L1847">
        <v>1.87</v>
      </c>
      <c r="M1847">
        <v>4.05</v>
      </c>
      <c r="N1847">
        <v>4.04</v>
      </c>
      <c r="O1847" s="5">
        <f t="shared" si="201"/>
        <v>1.9245996821904412</v>
      </c>
      <c r="P1847" s="5">
        <f t="shared" si="202"/>
        <v>4.1682506485942703</v>
      </c>
      <c r="Q1847" s="5">
        <f t="shared" si="203"/>
        <v>4.1579586716841614</v>
      </c>
      <c r="R1847" s="6">
        <f t="shared" si="195"/>
        <v>0.51958857171891026</v>
      </c>
      <c r="S1847" s="6">
        <f t="shared" si="195"/>
        <v>0.23990879731218825</v>
      </c>
      <c r="T1847" s="6">
        <f t="shared" si="195"/>
        <v>0.24050263096890157</v>
      </c>
      <c r="U1847">
        <f t="shared" si="196"/>
        <v>1.3190902754385638</v>
      </c>
      <c r="V1847">
        <f t="shared" si="196"/>
        <v>0.88002180424657772</v>
      </c>
      <c r="W1847">
        <f t="shared" si="196"/>
        <v>0.41871208430670764</v>
      </c>
      <c r="X1847" t="s">
        <v>539</v>
      </c>
      <c r="Y1847" t="s">
        <v>561</v>
      </c>
      <c r="Z1847" t="s">
        <v>272</v>
      </c>
      <c r="AA1847" s="67" t="s">
        <v>84</v>
      </c>
      <c r="AB1847" s="67" t="s">
        <v>86</v>
      </c>
      <c r="AC1847" s="128" t="s">
        <v>653</v>
      </c>
      <c r="AD1847" s="67" t="s">
        <v>654</v>
      </c>
      <c r="AE1847" s="72" t="e">
        <f>VLOOKUP(AD1847,cs_lookup!$A$2:$B$54,2,FALSE)</f>
        <v>#N/A</v>
      </c>
    </row>
    <row r="1848" spans="1:31" x14ac:dyDescent="0.25">
      <c r="A1848" s="18">
        <v>0.57600705871680125</v>
      </c>
      <c r="B1848" s="18">
        <v>0.23133499001608587</v>
      </c>
      <c r="C1848" s="18">
        <v>0.18401555431215297</v>
      </c>
      <c r="D1848" s="3">
        <f t="shared" si="194"/>
        <v>1.7360898358220616</v>
      </c>
      <c r="E1848" s="4">
        <f t="shared" si="194"/>
        <v>4.3227356135380344</v>
      </c>
      <c r="F1848" s="4">
        <f t="shared" si="194"/>
        <v>5.4343232219579649</v>
      </c>
      <c r="G1848" s="75">
        <v>2.7160919632756242E-2</v>
      </c>
      <c r="H1848" s="5">
        <f t="shared" si="197"/>
        <v>1.0271609196327562</v>
      </c>
      <c r="I1848" s="5">
        <f t="shared" si="198"/>
        <v>1.6901829135426714</v>
      </c>
      <c r="J1848" s="5">
        <f t="shared" si="199"/>
        <v>4.2084307637829079</v>
      </c>
      <c r="K1848" s="5">
        <f t="shared" si="200"/>
        <v>5.2906249820144184</v>
      </c>
      <c r="L1848">
        <v>2.38</v>
      </c>
      <c r="M1848">
        <v>3.28</v>
      </c>
      <c r="N1848">
        <v>3.31</v>
      </c>
      <c r="O1848" s="5">
        <f t="shared" si="201"/>
        <v>2.4446429887259598</v>
      </c>
      <c r="P1848" s="5">
        <f t="shared" si="202"/>
        <v>3.3690878163954401</v>
      </c>
      <c r="Q1848" s="5">
        <f t="shared" si="203"/>
        <v>3.3999026439844231</v>
      </c>
      <c r="R1848" s="6">
        <f t="shared" si="195"/>
        <v>0.40905768433744016</v>
      </c>
      <c r="S1848" s="6">
        <f t="shared" si="195"/>
        <v>0.29681624656192307</v>
      </c>
      <c r="T1848" s="6">
        <f t="shared" si="195"/>
        <v>0.29412606910063677</v>
      </c>
      <c r="U1848">
        <f t="shared" si="196"/>
        <v>1.4081316175486902</v>
      </c>
      <c r="V1848">
        <f t="shared" si="196"/>
        <v>0.77938789636915573</v>
      </c>
      <c r="W1848">
        <f t="shared" si="196"/>
        <v>0.6256349696401482</v>
      </c>
      <c r="X1848" t="s">
        <v>487</v>
      </c>
      <c r="Y1848" t="s">
        <v>341</v>
      </c>
      <c r="Z1848" t="s">
        <v>274</v>
      </c>
      <c r="AA1848" s="67" t="s">
        <v>84</v>
      </c>
      <c r="AB1848" s="67" t="s">
        <v>86</v>
      </c>
      <c r="AC1848" s="128" t="s">
        <v>653</v>
      </c>
      <c r="AD1848" s="67" t="s">
        <v>78</v>
      </c>
      <c r="AE1848" s="72" t="str">
        <f>VLOOKUP(AD1848,cs_lookup!$A$2:$B$54,2,FALSE)</f>
        <v>1</v>
      </c>
    </row>
    <row r="1849" spans="1:31" x14ac:dyDescent="0.25">
      <c r="A1849" s="18">
        <v>0.28890698361912914</v>
      </c>
      <c r="B1849" s="18">
        <v>0.24748794801032625</v>
      </c>
      <c r="C1849" s="18">
        <v>0.42141096204308254</v>
      </c>
      <c r="D1849" s="3">
        <f t="shared" si="194"/>
        <v>3.4613216595633305</v>
      </c>
      <c r="E1849" s="4">
        <f t="shared" si="194"/>
        <v>4.0406007970872011</v>
      </c>
      <c r="F1849" s="4">
        <f t="shared" si="194"/>
        <v>2.3729805108813613</v>
      </c>
      <c r="G1849" s="75">
        <v>2.7398011118941357E-2</v>
      </c>
      <c r="H1849" s="5">
        <f t="shared" si="197"/>
        <v>1.0273980111189414</v>
      </c>
      <c r="I1849" s="5">
        <f t="shared" si="198"/>
        <v>3.3690172864882206</v>
      </c>
      <c r="J1849" s="5">
        <f t="shared" si="199"/>
        <v>3.9328485682842369</v>
      </c>
      <c r="K1849" s="5">
        <f t="shared" si="200"/>
        <v>2.3096993426110912</v>
      </c>
      <c r="L1849">
        <v>3.44</v>
      </c>
      <c r="M1849">
        <v>2.97</v>
      </c>
      <c r="N1849">
        <v>2.5</v>
      </c>
      <c r="O1849" s="5">
        <f t="shared" si="201"/>
        <v>3.5342491582491582</v>
      </c>
      <c r="P1849" s="5">
        <f t="shared" si="202"/>
        <v>3.051372093023256</v>
      </c>
      <c r="Q1849" s="5">
        <f t="shared" si="203"/>
        <v>2.5684950277973533</v>
      </c>
      <c r="R1849" s="6">
        <f t="shared" si="195"/>
        <v>0.2829455296511672</v>
      </c>
      <c r="S1849" s="6">
        <f t="shared" si="195"/>
        <v>0.32772142154882666</v>
      </c>
      <c r="T1849" s="6">
        <f t="shared" si="195"/>
        <v>0.38933304880000613</v>
      </c>
      <c r="U1849">
        <f t="shared" si="196"/>
        <v>1.0210692636682104</v>
      </c>
      <c r="V1849">
        <f t="shared" si="196"/>
        <v>0.75517781791829997</v>
      </c>
      <c r="W1849">
        <f t="shared" si="196"/>
        <v>1.0823919606669568</v>
      </c>
      <c r="X1849" t="s">
        <v>517</v>
      </c>
      <c r="Y1849" t="s">
        <v>415</v>
      </c>
      <c r="Z1849" t="s">
        <v>274</v>
      </c>
      <c r="AA1849" s="67" t="s">
        <v>85</v>
      </c>
      <c r="AB1849" s="67" t="s">
        <v>79</v>
      </c>
      <c r="AC1849" s="128" t="s">
        <v>653</v>
      </c>
      <c r="AD1849" s="67" t="s">
        <v>76</v>
      </c>
      <c r="AE1849" s="72" t="str">
        <f>VLOOKUP(AD1849,cs_lookup!$A$2:$B$54,2,FALSE)</f>
        <v>2</v>
      </c>
    </row>
    <row r="1850" spans="1:31" x14ac:dyDescent="0.25">
      <c r="A1850" s="18">
        <v>0.65235872059987643</v>
      </c>
      <c r="B1850" s="18">
        <v>0.21962214406029718</v>
      </c>
      <c r="C1850" s="18">
        <v>0.1240412098777447</v>
      </c>
      <c r="D1850" s="3">
        <f t="shared" si="194"/>
        <v>1.5328989533250204</v>
      </c>
      <c r="E1850" s="4">
        <f t="shared" si="194"/>
        <v>4.553274918058583</v>
      </c>
      <c r="F1850" s="4">
        <f t="shared" si="194"/>
        <v>8.0618368765154926</v>
      </c>
      <c r="G1850" s="75">
        <v>2.9615314616320498E-2</v>
      </c>
      <c r="H1850" s="5">
        <f t="shared" si="197"/>
        <v>1.0296153146163205</v>
      </c>
      <c r="I1850" s="5">
        <f t="shared" si="198"/>
        <v>1.4888074522242758</v>
      </c>
      <c r="J1850" s="5">
        <f t="shared" si="199"/>
        <v>4.4223069076583537</v>
      </c>
      <c r="K1850" s="5">
        <f t="shared" si="200"/>
        <v>7.8299504310691841</v>
      </c>
      <c r="L1850">
        <v>1.78</v>
      </c>
      <c r="M1850">
        <v>3.68</v>
      </c>
      <c r="N1850">
        <v>5.0999999999999996</v>
      </c>
      <c r="O1850" s="5">
        <f t="shared" si="201"/>
        <v>1.8327152600170504</v>
      </c>
      <c r="P1850" s="5">
        <f t="shared" si="202"/>
        <v>3.7889843577880598</v>
      </c>
      <c r="Q1850" s="5">
        <f t="shared" si="203"/>
        <v>5.2510381045432339</v>
      </c>
      <c r="R1850" s="6">
        <f t="shared" si="195"/>
        <v>0.54563849705201706</v>
      </c>
      <c r="S1850" s="6">
        <f t="shared" si="195"/>
        <v>0.2639229686827691</v>
      </c>
      <c r="T1850" s="6">
        <f t="shared" si="195"/>
        <v>0.19043853426521382</v>
      </c>
      <c r="U1850">
        <f t="shared" si="196"/>
        <v>1.195587782248593</v>
      </c>
      <c r="V1850">
        <f t="shared" si="196"/>
        <v>0.83214486846834179</v>
      </c>
      <c r="W1850">
        <f t="shared" si="196"/>
        <v>0.65134511960168207</v>
      </c>
      <c r="X1850" t="s">
        <v>343</v>
      </c>
      <c r="Y1850" t="s">
        <v>338</v>
      </c>
      <c r="Z1850" t="s">
        <v>274</v>
      </c>
      <c r="AA1850" s="67" t="s">
        <v>84</v>
      </c>
      <c r="AB1850" s="67" t="s">
        <v>86</v>
      </c>
      <c r="AC1850" s="128" t="s">
        <v>653</v>
      </c>
      <c r="AD1850" s="67" t="s">
        <v>100</v>
      </c>
      <c r="AE1850" s="72" t="str">
        <f>VLOOKUP(AD1850,cs_lookup!$A$2:$B$54,2,FALSE)</f>
        <v>1</v>
      </c>
    </row>
    <row r="1851" spans="1:31" x14ac:dyDescent="0.25">
      <c r="A1851" s="18">
        <v>0.18234921725212261</v>
      </c>
      <c r="B1851" s="18">
        <v>0.21681052995065411</v>
      </c>
      <c r="C1851" s="18">
        <v>0.53047976896491911</v>
      </c>
      <c r="D1851" s="3">
        <f t="shared" si="194"/>
        <v>5.4839829590130016</v>
      </c>
      <c r="E1851" s="4">
        <f t="shared" si="194"/>
        <v>4.6123221055158119</v>
      </c>
      <c r="F1851" s="4">
        <f t="shared" si="194"/>
        <v>1.8850860268455034</v>
      </c>
      <c r="G1851" s="75">
        <v>2.8676307685200131E-2</v>
      </c>
      <c r="H1851" s="5">
        <f t="shared" si="197"/>
        <v>1.0286763076852001</v>
      </c>
      <c r="I1851" s="5">
        <f t="shared" si="198"/>
        <v>5.3311065084734439</v>
      </c>
      <c r="J1851" s="5">
        <f t="shared" si="199"/>
        <v>4.4837448583751129</v>
      </c>
      <c r="K1851" s="5">
        <f t="shared" si="200"/>
        <v>1.8325356701248974</v>
      </c>
      <c r="L1851">
        <v>2.67</v>
      </c>
      <c r="M1851">
        <v>3.69</v>
      </c>
      <c r="N1851">
        <v>2.61</v>
      </c>
      <c r="O1851" s="5">
        <f t="shared" si="201"/>
        <v>2.7465657415194844</v>
      </c>
      <c r="P1851" s="5">
        <f t="shared" si="202"/>
        <v>3.7958155753583886</v>
      </c>
      <c r="Q1851" s="5">
        <f t="shared" si="203"/>
        <v>2.6848451630583723</v>
      </c>
      <c r="R1851" s="6">
        <f t="shared" si="195"/>
        <v>0.36409104828008571</v>
      </c>
      <c r="S1851" s="6">
        <f t="shared" si="195"/>
        <v>0.26344799428396443</v>
      </c>
      <c r="T1851" s="6">
        <f t="shared" si="195"/>
        <v>0.37246095743594976</v>
      </c>
      <c r="U1851">
        <f t="shared" si="196"/>
        <v>0.50083411309757364</v>
      </c>
      <c r="V1851">
        <f t="shared" si="196"/>
        <v>0.82297278648839933</v>
      </c>
      <c r="W1851">
        <f t="shared" si="196"/>
        <v>1.4242560418057859</v>
      </c>
      <c r="X1851" t="s">
        <v>572</v>
      </c>
      <c r="Y1851" t="s">
        <v>569</v>
      </c>
      <c r="Z1851" t="s">
        <v>271</v>
      </c>
      <c r="AA1851" s="67" t="s">
        <v>85</v>
      </c>
      <c r="AB1851" s="67" t="s">
        <v>79</v>
      </c>
      <c r="AC1851" s="128" t="s">
        <v>653</v>
      </c>
      <c r="AD1851" s="67" t="s">
        <v>74</v>
      </c>
      <c r="AE1851" s="72" t="str">
        <f>VLOOKUP(AD1851,cs_lookup!$A$2:$B$54,2,FALSE)</f>
        <v>X</v>
      </c>
    </row>
    <row r="1852" spans="1:31" x14ac:dyDescent="0.25">
      <c r="A1852" s="18">
        <v>0.53238767911026297</v>
      </c>
      <c r="B1852" s="18">
        <v>0.24365114230462562</v>
      </c>
      <c r="C1852" s="18">
        <v>0.21284744946670611</v>
      </c>
      <c r="D1852" s="3">
        <f t="shared" si="194"/>
        <v>1.8783304708914754</v>
      </c>
      <c r="E1852" s="4">
        <f t="shared" si="194"/>
        <v>4.1042286547121822</v>
      </c>
      <c r="F1852" s="4">
        <f t="shared" si="194"/>
        <v>4.6982005304997623</v>
      </c>
      <c r="G1852" s="75">
        <v>3.2185655841569849E-2</v>
      </c>
      <c r="H1852" s="5">
        <f t="shared" si="197"/>
        <v>1.0321856558415698</v>
      </c>
      <c r="I1852" s="5">
        <f t="shared" si="198"/>
        <v>1.8197602924059433</v>
      </c>
      <c r="J1852" s="5">
        <f t="shared" si="199"/>
        <v>3.9762504269310832</v>
      </c>
      <c r="K1852" s="5">
        <f t="shared" si="200"/>
        <v>4.5517010471039612</v>
      </c>
      <c r="L1852">
        <v>1.65</v>
      </c>
      <c r="M1852">
        <v>4.05</v>
      </c>
      <c r="N1852">
        <v>5.58</v>
      </c>
      <c r="O1852" s="5">
        <f t="shared" si="201"/>
        <v>1.7031063321385902</v>
      </c>
      <c r="P1852" s="5">
        <f t="shared" si="202"/>
        <v>4.1803519061583581</v>
      </c>
      <c r="Q1852" s="5">
        <f t="shared" si="203"/>
        <v>5.75959595959596</v>
      </c>
      <c r="R1852" s="6">
        <f t="shared" si="195"/>
        <v>0.58716239915819013</v>
      </c>
      <c r="S1852" s="6">
        <f t="shared" si="195"/>
        <v>0.2392143107681515</v>
      </c>
      <c r="T1852" s="6">
        <f t="shared" si="195"/>
        <v>0.17362329007365834</v>
      </c>
      <c r="U1852">
        <f t="shared" si="196"/>
        <v>0.90671282744525672</v>
      </c>
      <c r="V1852">
        <f t="shared" si="196"/>
        <v>1.0185475171708029</v>
      </c>
      <c r="W1852">
        <f t="shared" si="196"/>
        <v>1.2259153099587456</v>
      </c>
      <c r="X1852" t="s">
        <v>551</v>
      </c>
      <c r="Y1852" t="s">
        <v>550</v>
      </c>
      <c r="Z1852" t="s">
        <v>271</v>
      </c>
      <c r="AA1852" s="67" t="s">
        <v>84</v>
      </c>
      <c r="AB1852" s="67" t="s">
        <v>86</v>
      </c>
      <c r="AC1852" s="128" t="s">
        <v>653</v>
      </c>
      <c r="AD1852" s="67" t="s">
        <v>99</v>
      </c>
      <c r="AE1852" s="72" t="str">
        <f>VLOOKUP(AD1852,cs_lookup!$A$2:$B$54,2,FALSE)</f>
        <v>1</v>
      </c>
    </row>
    <row r="1853" spans="1:31" x14ac:dyDescent="0.25">
      <c r="A1853" s="18">
        <v>0.44326985803918045</v>
      </c>
      <c r="B1853" s="18">
        <v>0.22616775376751677</v>
      </c>
      <c r="C1853" s="18">
        <v>0.30810051005660138</v>
      </c>
      <c r="D1853" s="3">
        <f t="shared" si="194"/>
        <v>2.2559621004314043</v>
      </c>
      <c r="E1853" s="4">
        <f t="shared" si="194"/>
        <v>4.4214968020061951</v>
      </c>
      <c r="F1853" s="4">
        <f t="shared" si="194"/>
        <v>3.2456940750156149</v>
      </c>
      <c r="G1853" s="75">
        <v>4.2271171655027473E-2</v>
      </c>
      <c r="H1853" s="5">
        <f t="shared" si="197"/>
        <v>1.0422711716550275</v>
      </c>
      <c r="I1853" s="5">
        <f t="shared" si="198"/>
        <v>2.1644675222563734</v>
      </c>
      <c r="J1853" s="5">
        <f t="shared" si="199"/>
        <v>4.2421750905623519</v>
      </c>
      <c r="K1853" s="5">
        <f t="shared" si="200"/>
        <v>3.1140591462985219</v>
      </c>
      <c r="L1853">
        <v>1.81</v>
      </c>
      <c r="M1853">
        <v>3.49</v>
      </c>
      <c r="N1853">
        <v>4.92</v>
      </c>
      <c r="O1853" s="5">
        <f t="shared" si="201"/>
        <v>1.8865108206955998</v>
      </c>
      <c r="P1853" s="5">
        <f t="shared" si="202"/>
        <v>3.6375263890760463</v>
      </c>
      <c r="Q1853" s="5">
        <f t="shared" si="203"/>
        <v>5.127974164542735</v>
      </c>
      <c r="R1853" s="6">
        <f t="shared" si="195"/>
        <v>0.5300791222767951</v>
      </c>
      <c r="S1853" s="6">
        <f t="shared" si="195"/>
        <v>0.27491209493438368</v>
      </c>
      <c r="T1853" s="6">
        <f t="shared" si="195"/>
        <v>0.195008782788821</v>
      </c>
      <c r="U1853">
        <f t="shared" si="196"/>
        <v>0.83623338367911626</v>
      </c>
      <c r="V1853">
        <f t="shared" si="196"/>
        <v>0.82269117268739567</v>
      </c>
      <c r="W1853">
        <f t="shared" si="196"/>
        <v>1.5799314556526911</v>
      </c>
      <c r="X1853" t="s">
        <v>419</v>
      </c>
      <c r="Y1853" t="s">
        <v>422</v>
      </c>
      <c r="Z1853" t="s">
        <v>270</v>
      </c>
      <c r="AA1853" s="67" t="s">
        <v>90</v>
      </c>
      <c r="AB1853" s="67" t="s">
        <v>74</v>
      </c>
      <c r="AC1853" s="128" t="s">
        <v>653</v>
      </c>
      <c r="AD1853" s="67" t="s">
        <v>76</v>
      </c>
      <c r="AE1853" s="72" t="str">
        <f>VLOOKUP(AD1853,cs_lookup!$A$2:$B$54,2,FALSE)</f>
        <v>2</v>
      </c>
    </row>
    <row r="1854" spans="1:31" x14ac:dyDescent="0.25">
      <c r="A1854" s="18">
        <v>0.57349702660723634</v>
      </c>
      <c r="B1854" s="18">
        <v>0.22854738480431838</v>
      </c>
      <c r="C1854" s="18">
        <v>0.18872821149834099</v>
      </c>
      <c r="D1854" s="3">
        <f t="shared" si="194"/>
        <v>1.7436882034348495</v>
      </c>
      <c r="E1854" s="4">
        <f t="shared" si="194"/>
        <v>4.3754602611453954</v>
      </c>
      <c r="F1854" s="4">
        <f t="shared" si="194"/>
        <v>5.2986248958799171</v>
      </c>
      <c r="G1854" s="75">
        <v>3.9897752641667061E-2</v>
      </c>
      <c r="H1854" s="5">
        <f t="shared" si="197"/>
        <v>1.0398977526416671</v>
      </c>
      <c r="I1854" s="5">
        <f t="shared" si="198"/>
        <v>1.6767881255684356</v>
      </c>
      <c r="J1854" s="5">
        <f t="shared" si="199"/>
        <v>4.2075869959622008</v>
      </c>
      <c r="K1854" s="5">
        <f t="shared" si="200"/>
        <v>5.0953325770920701</v>
      </c>
      <c r="L1854">
        <v>2.3199999999999998</v>
      </c>
      <c r="M1854">
        <v>3.26</v>
      </c>
      <c r="N1854">
        <v>3.31</v>
      </c>
      <c r="O1854" s="5">
        <f t="shared" si="201"/>
        <v>2.4125627861286674</v>
      </c>
      <c r="P1854" s="5">
        <f t="shared" si="202"/>
        <v>3.3900666736118343</v>
      </c>
      <c r="Q1854" s="5">
        <f t="shared" si="203"/>
        <v>3.4420615612439178</v>
      </c>
      <c r="R1854" s="6">
        <f t="shared" si="195"/>
        <v>0.41449698459647372</v>
      </c>
      <c r="S1854" s="6">
        <f t="shared" si="195"/>
        <v>0.2949794491606807</v>
      </c>
      <c r="T1854" s="6">
        <f t="shared" si="195"/>
        <v>0.29052356624284564</v>
      </c>
      <c r="U1854">
        <f t="shared" si="196"/>
        <v>1.3835975843480606</v>
      </c>
      <c r="V1854">
        <f t="shared" si="196"/>
        <v>0.77479087256625945</v>
      </c>
      <c r="W1854">
        <f t="shared" si="196"/>
        <v>0.64961412232075189</v>
      </c>
      <c r="X1854" t="s">
        <v>294</v>
      </c>
      <c r="Y1854" t="s">
        <v>424</v>
      </c>
      <c r="Z1854" t="s">
        <v>270</v>
      </c>
      <c r="AA1854" s="67" t="s">
        <v>84</v>
      </c>
      <c r="AB1854" s="67" t="s">
        <v>86</v>
      </c>
      <c r="AC1854" s="128" t="s">
        <v>653</v>
      </c>
      <c r="AD1854" s="67" t="s">
        <v>78</v>
      </c>
      <c r="AE1854" s="72" t="str">
        <f>VLOOKUP(AD1854,cs_lookup!$A$2:$B$54,2,FALSE)</f>
        <v>1</v>
      </c>
    </row>
    <row r="1855" spans="1:31" x14ac:dyDescent="0.25">
      <c r="A1855" s="18">
        <v>0.78132776318416397</v>
      </c>
      <c r="B1855" s="18">
        <v>0.14937939702396563</v>
      </c>
      <c r="C1855" s="18">
        <v>6.2757158581760189E-2</v>
      </c>
      <c r="D1855" s="3">
        <f t="shared" si="194"/>
        <v>1.2798726054795182</v>
      </c>
      <c r="E1855" s="4">
        <f t="shared" si="194"/>
        <v>6.6943636132067486</v>
      </c>
      <c r="F1855" s="4">
        <f t="shared" si="194"/>
        <v>15.934437163804946</v>
      </c>
      <c r="G1855" s="75">
        <v>4.137630632653444E-2</v>
      </c>
      <c r="H1855" s="5">
        <f t="shared" si="197"/>
        <v>1.0413763063265344</v>
      </c>
      <c r="I1855" s="5">
        <f t="shared" si="198"/>
        <v>1.2290202856585837</v>
      </c>
      <c r="J1855" s="5">
        <f t="shared" si="199"/>
        <v>6.4283809536834813</v>
      </c>
      <c r="K1855" s="5">
        <f t="shared" si="200"/>
        <v>15.301324859227723</v>
      </c>
      <c r="L1855">
        <v>1.85</v>
      </c>
      <c r="M1855">
        <v>3.72</v>
      </c>
      <c r="N1855">
        <v>4.3099999999999996</v>
      </c>
      <c r="O1855" s="5">
        <f t="shared" si="201"/>
        <v>1.9265461667040888</v>
      </c>
      <c r="P1855" s="5">
        <f t="shared" si="202"/>
        <v>3.8739198595347082</v>
      </c>
      <c r="Q1855" s="5">
        <f t="shared" si="203"/>
        <v>4.4883318802673626</v>
      </c>
      <c r="R1855" s="6">
        <f t="shared" si="195"/>
        <v>0.51906360578463973</v>
      </c>
      <c r="S1855" s="6">
        <f t="shared" si="195"/>
        <v>0.25813647061870526</v>
      </c>
      <c r="T1855" s="6">
        <f t="shared" si="195"/>
        <v>0.22279992359665515</v>
      </c>
      <c r="U1855">
        <f t="shared" si="196"/>
        <v>1.5052640071019314</v>
      </c>
      <c r="V1855">
        <f t="shared" si="196"/>
        <v>0.57868381273646041</v>
      </c>
      <c r="W1855">
        <f t="shared" si="196"/>
        <v>0.28167495557750877</v>
      </c>
      <c r="X1855" t="s">
        <v>347</v>
      </c>
      <c r="Y1855" t="s">
        <v>491</v>
      </c>
      <c r="Z1855" t="s">
        <v>270</v>
      </c>
      <c r="AA1855" s="67" t="s">
        <v>84</v>
      </c>
      <c r="AB1855" s="67" t="s">
        <v>86</v>
      </c>
      <c r="AC1855" s="128" t="s">
        <v>653</v>
      </c>
      <c r="AD1855" s="67" t="s">
        <v>86</v>
      </c>
      <c r="AE1855" s="72" t="str">
        <f>VLOOKUP(AD1855,cs_lookup!$A$2:$B$54,2,FALSE)</f>
        <v>1</v>
      </c>
    </row>
    <row r="1856" spans="1:31" x14ac:dyDescent="0.25">
      <c r="A1856" s="18">
        <v>2.5835983037928997E-2</v>
      </c>
      <c r="B1856" s="18">
        <v>6.159353142113063E-2</v>
      </c>
      <c r="C1856" s="18">
        <v>0.71063830200722478</v>
      </c>
      <c r="D1856" s="3">
        <f t="shared" si="194"/>
        <v>38.705707405517778</v>
      </c>
      <c r="E1856" s="4">
        <f t="shared" si="194"/>
        <v>16.235471110801324</v>
      </c>
      <c r="F1856" s="4">
        <f t="shared" si="194"/>
        <v>1.4071856205547353</v>
      </c>
      <c r="G1856" s="75">
        <v>4.617989731807115E-2</v>
      </c>
      <c r="H1856" s="5">
        <f t="shared" si="197"/>
        <v>1.0461798973180712</v>
      </c>
      <c r="I1856" s="5">
        <f t="shared" si="198"/>
        <v>36.997181368846398</v>
      </c>
      <c r="J1856" s="5">
        <f t="shared" si="199"/>
        <v>15.518813879354477</v>
      </c>
      <c r="K1856" s="5">
        <f t="shared" si="200"/>
        <v>1.3450704072618087</v>
      </c>
      <c r="L1856">
        <v>10.09</v>
      </c>
      <c r="M1856">
        <v>4.9800000000000004</v>
      </c>
      <c r="N1856">
        <v>1.34</v>
      </c>
      <c r="O1856" s="5">
        <f t="shared" si="201"/>
        <v>10.555955163939338</v>
      </c>
      <c r="P1856" s="5">
        <f t="shared" si="202"/>
        <v>5.2099758886439949</v>
      </c>
      <c r="Q1856" s="5">
        <f t="shared" si="203"/>
        <v>1.4018810624062155</v>
      </c>
      <c r="R1856" s="6">
        <f t="shared" si="195"/>
        <v>9.4733255728116764E-2</v>
      </c>
      <c r="S1856" s="6">
        <f t="shared" si="195"/>
        <v>0.19193946793106387</v>
      </c>
      <c r="T1856" s="6">
        <f t="shared" si="195"/>
        <v>0.71332727634081949</v>
      </c>
      <c r="U1856">
        <f t="shared" si="196"/>
        <v>0.27272347856467571</v>
      </c>
      <c r="V1856">
        <f t="shared" si="196"/>
        <v>0.32090081360052686</v>
      </c>
      <c r="W1856">
        <f t="shared" si="196"/>
        <v>0.99623037780443735</v>
      </c>
      <c r="X1856" t="s">
        <v>344</v>
      </c>
      <c r="Y1856" t="s">
        <v>293</v>
      </c>
      <c r="Z1856" t="s">
        <v>270</v>
      </c>
      <c r="AA1856" s="67" t="s">
        <v>85</v>
      </c>
      <c r="AB1856" s="67" t="s">
        <v>91</v>
      </c>
      <c r="AC1856" s="128" t="s">
        <v>653</v>
      </c>
      <c r="AD1856" s="67" t="s">
        <v>75</v>
      </c>
      <c r="AE1856" s="72" t="str">
        <f>VLOOKUP(AD1856,cs_lookup!$A$2:$B$54,2,FALSE)</f>
        <v>X</v>
      </c>
    </row>
    <row r="1857" spans="1:31" x14ac:dyDescent="0.25">
      <c r="A1857" s="18">
        <v>4.6974346294937221E-2</v>
      </c>
      <c r="B1857" s="18">
        <v>0.27653647506584494</v>
      </c>
      <c r="C1857" s="18">
        <v>0.58876074061223416</v>
      </c>
      <c r="D1857" s="3">
        <f t="shared" si="194"/>
        <v>21.288215353148566</v>
      </c>
      <c r="E1857" s="4">
        <f t="shared" si="194"/>
        <v>3.6161594949161557</v>
      </c>
      <c r="F1857" s="4">
        <f t="shared" si="194"/>
        <v>1.6984828148699773</v>
      </c>
      <c r="G1857" s="75">
        <v>4.574253254738081E-2</v>
      </c>
      <c r="H1857" s="5">
        <f t="shared" si="197"/>
        <v>1.0457425325473808</v>
      </c>
      <c r="I1857" s="5">
        <f t="shared" si="198"/>
        <v>20.357033103828577</v>
      </c>
      <c r="J1857" s="5">
        <f t="shared" si="199"/>
        <v>3.457982612706167</v>
      </c>
      <c r="K1857" s="5">
        <f t="shared" si="200"/>
        <v>1.6241883274390219</v>
      </c>
      <c r="L1857">
        <v>4.49</v>
      </c>
      <c r="M1857">
        <v>3.12</v>
      </c>
      <c r="N1857">
        <v>1.99</v>
      </c>
      <c r="O1857" s="5">
        <f t="shared" si="201"/>
        <v>4.6953839711377396</v>
      </c>
      <c r="P1857" s="5">
        <f t="shared" si="202"/>
        <v>3.2627167015478284</v>
      </c>
      <c r="Q1857" s="5">
        <f t="shared" si="203"/>
        <v>2.081027639769288</v>
      </c>
      <c r="R1857" s="6">
        <f t="shared" si="195"/>
        <v>0.21297512751820588</v>
      </c>
      <c r="S1857" s="6">
        <f t="shared" si="195"/>
        <v>0.30649305210152061</v>
      </c>
      <c r="T1857" s="6">
        <f t="shared" si="195"/>
        <v>0.48053182038027353</v>
      </c>
      <c r="U1857">
        <f t="shared" si="196"/>
        <v>0.22056259264792172</v>
      </c>
      <c r="V1857">
        <f t="shared" si="196"/>
        <v>0.90226017578449691</v>
      </c>
      <c r="W1857">
        <f t="shared" si="196"/>
        <v>1.2252273744250954</v>
      </c>
      <c r="X1857" t="s">
        <v>297</v>
      </c>
      <c r="Y1857" t="s">
        <v>296</v>
      </c>
      <c r="Z1857" t="s">
        <v>273</v>
      </c>
      <c r="AA1857" s="67" t="s">
        <v>85</v>
      </c>
      <c r="AB1857" s="67" t="s">
        <v>76</v>
      </c>
      <c r="AC1857" s="128" t="s">
        <v>653</v>
      </c>
      <c r="AD1857" s="67" t="s">
        <v>73</v>
      </c>
      <c r="AE1857" s="72" t="str">
        <f>VLOOKUP(AD1857,cs_lookup!$A$2:$B$54,2,FALSE)</f>
        <v>X</v>
      </c>
    </row>
    <row r="1858" spans="1:31" x14ac:dyDescent="0.25">
      <c r="A1858" s="18">
        <v>0.29878748986990228</v>
      </c>
      <c r="B1858" s="18">
        <v>0.48596497973672409</v>
      </c>
      <c r="C1858" s="18">
        <v>0.21102254998768313</v>
      </c>
      <c r="D1858" s="3">
        <f t="shared" si="194"/>
        <v>3.346860340221804</v>
      </c>
      <c r="E1858" s="4">
        <f t="shared" si="194"/>
        <v>2.0577614472173673</v>
      </c>
      <c r="F1858" s="4">
        <f t="shared" si="194"/>
        <v>4.7388300447434055</v>
      </c>
      <c r="G1858" s="75">
        <v>4.3844574679622106E-2</v>
      </c>
      <c r="H1858" s="5">
        <f t="shared" si="197"/>
        <v>1.0438445746796221</v>
      </c>
      <c r="I1858" s="5">
        <f t="shared" si="198"/>
        <v>3.2062822583036619</v>
      </c>
      <c r="J1858" s="5">
        <f t="shared" si="199"/>
        <v>1.9713293503000078</v>
      </c>
      <c r="K1858" s="5">
        <f t="shared" si="200"/>
        <v>4.5397850979853516</v>
      </c>
      <c r="L1858">
        <v>3.58</v>
      </c>
      <c r="M1858">
        <v>2.95</v>
      </c>
      <c r="N1858">
        <v>2.35</v>
      </c>
      <c r="O1858" s="5">
        <f t="shared" si="201"/>
        <v>3.7369635773530474</v>
      </c>
      <c r="P1858" s="5">
        <f t="shared" si="202"/>
        <v>3.0793414953048854</v>
      </c>
      <c r="Q1858" s="5">
        <f t="shared" si="203"/>
        <v>2.4530347504971122</v>
      </c>
      <c r="R1858" s="6">
        <f t="shared" si="195"/>
        <v>0.26759693513210969</v>
      </c>
      <c r="S1858" s="6">
        <f t="shared" si="195"/>
        <v>0.32474475517727208</v>
      </c>
      <c r="T1858" s="6">
        <f t="shared" si="195"/>
        <v>0.40765830969061817</v>
      </c>
      <c r="U1858">
        <f t="shared" si="196"/>
        <v>1.1165579670125674</v>
      </c>
      <c r="V1858">
        <f t="shared" si="196"/>
        <v>1.4964521273682923</v>
      </c>
      <c r="W1858">
        <f t="shared" si="196"/>
        <v>0.51764564825830062</v>
      </c>
      <c r="X1858" t="s">
        <v>494</v>
      </c>
      <c r="Y1858" t="s">
        <v>493</v>
      </c>
      <c r="Z1858" t="s">
        <v>273</v>
      </c>
      <c r="AA1858" s="67" t="s">
        <v>84</v>
      </c>
      <c r="AB1858" s="67" t="s">
        <v>78</v>
      </c>
      <c r="AC1858" s="128" t="s">
        <v>653</v>
      </c>
      <c r="AD1858" s="67" t="s">
        <v>75</v>
      </c>
      <c r="AE1858" s="72" t="str">
        <f>VLOOKUP(AD1858,cs_lookup!$A$2:$B$54,2,FALSE)</f>
        <v>X</v>
      </c>
    </row>
    <row r="1859" spans="1:31" x14ac:dyDescent="0.25">
      <c r="A1859" s="18">
        <v>0.44731124926283522</v>
      </c>
      <c r="B1859" s="18">
        <v>0.28863090717042272</v>
      </c>
      <c r="C1859" s="18">
        <v>0.25032893787643373</v>
      </c>
      <c r="D1859" s="3">
        <f t="shared" si="194"/>
        <v>2.235579815280726</v>
      </c>
      <c r="E1859" s="4">
        <f t="shared" si="194"/>
        <v>3.4646324255549938</v>
      </c>
      <c r="F1859" s="4">
        <f t="shared" si="194"/>
        <v>3.9947439096858055</v>
      </c>
      <c r="G1859" s="75">
        <v>2.7729637149342068E-2</v>
      </c>
      <c r="H1859" s="5">
        <f t="shared" si="197"/>
        <v>1.0277296371493421</v>
      </c>
      <c r="I1859" s="5">
        <f t="shared" si="198"/>
        <v>2.1752606273782762</v>
      </c>
      <c r="J1859" s="5">
        <f t="shared" si="199"/>
        <v>3.371151614509234</v>
      </c>
      <c r="K1859" s="5">
        <f t="shared" si="200"/>
        <v>3.8869599214499631</v>
      </c>
      <c r="L1859">
        <v>2.58</v>
      </c>
      <c r="M1859">
        <v>3.17</v>
      </c>
      <c r="N1859">
        <v>3.08</v>
      </c>
      <c r="O1859" s="5">
        <f t="shared" si="201"/>
        <v>2.6515424638453027</v>
      </c>
      <c r="P1859" s="5">
        <f t="shared" si="202"/>
        <v>3.2579029497634142</v>
      </c>
      <c r="Q1859" s="5">
        <f t="shared" si="203"/>
        <v>3.1654072824199737</v>
      </c>
      <c r="R1859" s="6">
        <f t="shared" si="195"/>
        <v>0.3771389723662153</v>
      </c>
      <c r="S1859" s="6">
        <f t="shared" si="195"/>
        <v>0.30694591441792918</v>
      </c>
      <c r="T1859" s="6">
        <f t="shared" si="195"/>
        <v>0.31591511321585569</v>
      </c>
      <c r="U1859">
        <f t="shared" si="196"/>
        <v>1.1860647719760984</v>
      </c>
      <c r="V1859">
        <f t="shared" si="196"/>
        <v>0.94033148386341048</v>
      </c>
      <c r="W1859">
        <f t="shared" si="196"/>
        <v>0.79239304295452051</v>
      </c>
      <c r="X1859" t="s">
        <v>357</v>
      </c>
      <c r="Y1859" t="s">
        <v>434</v>
      </c>
      <c r="Z1859" t="s">
        <v>278</v>
      </c>
      <c r="AA1859" s="67" t="s">
        <v>90</v>
      </c>
      <c r="AB1859" s="67" t="s">
        <v>75</v>
      </c>
      <c r="AC1859" s="128" t="s">
        <v>653</v>
      </c>
      <c r="AD1859" s="67" t="s">
        <v>73</v>
      </c>
      <c r="AE1859" s="72" t="str">
        <f>VLOOKUP(AD1859,cs_lookup!$A$2:$B$54,2,FALSE)</f>
        <v>X</v>
      </c>
    </row>
    <row r="1860" spans="1:31" x14ac:dyDescent="0.25">
      <c r="A1860" s="18">
        <v>0.27392783098738921</v>
      </c>
      <c r="B1860" s="18">
        <v>0.25186394742861939</v>
      </c>
      <c r="C1860" s="18">
        <v>0.42990950147591955</v>
      </c>
      <c r="D1860" s="3">
        <f t="shared" si="194"/>
        <v>3.6505965691599878</v>
      </c>
      <c r="E1860" s="4">
        <f t="shared" si="194"/>
        <v>3.9703975507785185</v>
      </c>
      <c r="F1860" s="4">
        <f t="shared" si="194"/>
        <v>2.3260709441566338</v>
      </c>
      <c r="G1860" s="75">
        <v>2.7358357804641908E-2</v>
      </c>
      <c r="H1860" s="5">
        <f t="shared" si="197"/>
        <v>1.0273583578046419</v>
      </c>
      <c r="I1860" s="5">
        <f t="shared" si="198"/>
        <v>3.5533818763697349</v>
      </c>
      <c r="J1860" s="5">
        <f t="shared" si="199"/>
        <v>3.8646666186303733</v>
      </c>
      <c r="K1860" s="5">
        <f t="shared" si="200"/>
        <v>2.2641281170157663</v>
      </c>
      <c r="L1860">
        <v>2.81</v>
      </c>
      <c r="M1860">
        <v>3.58</v>
      </c>
      <c r="N1860">
        <v>2.5499999999999998</v>
      </c>
      <c r="O1860" s="5">
        <f t="shared" si="201"/>
        <v>2.8868769854310439</v>
      </c>
      <c r="P1860" s="5">
        <f t="shared" si="202"/>
        <v>3.6779429209406183</v>
      </c>
      <c r="Q1860" s="5">
        <f t="shared" si="203"/>
        <v>2.6197638124018368</v>
      </c>
      <c r="R1860" s="6">
        <f t="shared" si="195"/>
        <v>0.34639508543197883</v>
      </c>
      <c r="S1860" s="6">
        <f t="shared" si="195"/>
        <v>0.27189111454297782</v>
      </c>
      <c r="T1860" s="6">
        <f t="shared" si="195"/>
        <v>0.3817138000250434</v>
      </c>
      <c r="U1860">
        <f t="shared" si="196"/>
        <v>0.79079595094653854</v>
      </c>
      <c r="V1860">
        <f t="shared" si="196"/>
        <v>0.92634122248525064</v>
      </c>
      <c r="W1860">
        <f t="shared" si="196"/>
        <v>1.1262613545743281</v>
      </c>
      <c r="X1860" t="s">
        <v>300</v>
      </c>
      <c r="Y1860" t="s">
        <v>430</v>
      </c>
      <c r="Z1860" t="s">
        <v>278</v>
      </c>
      <c r="AA1860" s="67" t="s">
        <v>85</v>
      </c>
      <c r="AB1860" s="67" t="s">
        <v>79</v>
      </c>
      <c r="AC1860" s="128" t="s">
        <v>653</v>
      </c>
      <c r="AD1860" s="67" t="s">
        <v>78</v>
      </c>
      <c r="AE1860" s="72" t="str">
        <f>VLOOKUP(AD1860,cs_lookup!$A$2:$B$54,2,FALSE)</f>
        <v>1</v>
      </c>
    </row>
    <row r="1861" spans="1:31" x14ac:dyDescent="0.25">
      <c r="A1861" s="18">
        <v>0.73125290752175365</v>
      </c>
      <c r="B1861" s="18">
        <v>0.17220069074814745</v>
      </c>
      <c r="C1861" s="18">
        <v>9.1184935974340325E-2</v>
      </c>
      <c r="D1861" s="3">
        <f t="shared" si="194"/>
        <v>1.3675159301438422</v>
      </c>
      <c r="E1861" s="4">
        <f t="shared" si="194"/>
        <v>5.8071776347433621</v>
      </c>
      <c r="F1861" s="4">
        <f t="shared" si="194"/>
        <v>10.966723717187262</v>
      </c>
      <c r="G1861" s="75">
        <v>2.9448337974180117E-2</v>
      </c>
      <c r="H1861" s="5">
        <f t="shared" si="197"/>
        <v>1.0294483379741801</v>
      </c>
      <c r="I1861" s="5">
        <f t="shared" si="198"/>
        <v>1.328396850720003</v>
      </c>
      <c r="J1861" s="5">
        <f t="shared" si="199"/>
        <v>5.6410578564545837</v>
      </c>
      <c r="K1861" s="5">
        <f t="shared" si="200"/>
        <v>10.653010270304911</v>
      </c>
      <c r="L1861">
        <v>1.93</v>
      </c>
      <c r="M1861">
        <v>3.56</v>
      </c>
      <c r="N1861">
        <v>4.34</v>
      </c>
      <c r="O1861" s="5">
        <f t="shared" si="201"/>
        <v>1.9868352922901675</v>
      </c>
      <c r="P1861" s="5">
        <f t="shared" si="202"/>
        <v>3.6648360831880811</v>
      </c>
      <c r="Q1861" s="5">
        <f t="shared" si="203"/>
        <v>4.4678057868079417</v>
      </c>
      <c r="R1861" s="6">
        <f t="shared" si="195"/>
        <v>0.50331298416152503</v>
      </c>
      <c r="S1861" s="6">
        <f t="shared" si="195"/>
        <v>0.27286349984037733</v>
      </c>
      <c r="T1861" s="6">
        <f t="shared" si="195"/>
        <v>0.22382351599809752</v>
      </c>
      <c r="U1861">
        <f t="shared" si="196"/>
        <v>1.4528790842540185</v>
      </c>
      <c r="V1861">
        <f t="shared" si="196"/>
        <v>0.63108730500372268</v>
      </c>
      <c r="W1861">
        <f t="shared" si="196"/>
        <v>0.40739658461586936</v>
      </c>
      <c r="X1861" t="s">
        <v>431</v>
      </c>
      <c r="Y1861" t="s">
        <v>354</v>
      </c>
      <c r="Z1861" t="s">
        <v>278</v>
      </c>
      <c r="AA1861" s="67" t="s">
        <v>84</v>
      </c>
      <c r="AB1861" s="67" t="s">
        <v>86</v>
      </c>
      <c r="AC1861" s="128" t="s">
        <v>653</v>
      </c>
      <c r="AD1861" s="67" t="s">
        <v>100</v>
      </c>
      <c r="AE1861" s="72" t="str">
        <f>VLOOKUP(AD1861,cs_lookup!$A$2:$B$54,2,FALSE)</f>
        <v>1</v>
      </c>
    </row>
    <row r="1862" spans="1:31" x14ac:dyDescent="0.25">
      <c r="A1862" s="18">
        <v>0.48118247564392386</v>
      </c>
      <c r="B1862" s="18">
        <v>0.26214550216689397</v>
      </c>
      <c r="C1862" s="18">
        <v>0.24279813777410833</v>
      </c>
      <c r="D1862" s="3">
        <f t="shared" si="194"/>
        <v>2.0782136728104836</v>
      </c>
      <c r="E1862" s="4">
        <f t="shared" si="194"/>
        <v>3.8146754063449606</v>
      </c>
      <c r="F1862" s="4">
        <f t="shared" si="194"/>
        <v>4.1186477341534156</v>
      </c>
      <c r="G1862" s="75">
        <v>2.7358311745750985E-2</v>
      </c>
      <c r="H1862" s="5">
        <f t="shared" si="197"/>
        <v>1.027358311745751</v>
      </c>
      <c r="I1862" s="5">
        <f t="shared" si="198"/>
        <v>2.0228713283869326</v>
      </c>
      <c r="J1862" s="5">
        <f t="shared" si="199"/>
        <v>3.7130914917725515</v>
      </c>
      <c r="K1862" s="5">
        <f t="shared" si="200"/>
        <v>4.0089691075305112</v>
      </c>
      <c r="L1862">
        <v>2.4500000000000002</v>
      </c>
      <c r="M1862">
        <v>3.23</v>
      </c>
      <c r="N1862">
        <v>3.23</v>
      </c>
      <c r="O1862" s="5">
        <f t="shared" si="201"/>
        <v>2.51702786377709</v>
      </c>
      <c r="P1862" s="5">
        <f t="shared" si="202"/>
        <v>3.3183673469387758</v>
      </c>
      <c r="Q1862" s="5">
        <f t="shared" si="203"/>
        <v>3.3183673469387758</v>
      </c>
      <c r="R1862" s="6">
        <f t="shared" si="195"/>
        <v>0.39729397293972935</v>
      </c>
      <c r="S1862" s="6">
        <f t="shared" si="195"/>
        <v>0.30135301353013527</v>
      </c>
      <c r="T1862" s="6">
        <f t="shared" si="195"/>
        <v>0.30135301353013527</v>
      </c>
      <c r="U1862">
        <f t="shared" si="196"/>
        <v>1.2111496987569972</v>
      </c>
      <c r="V1862">
        <f t="shared" si="196"/>
        <v>0.86989507453748904</v>
      </c>
      <c r="W1862">
        <f t="shared" si="196"/>
        <v>0.80569341228714308</v>
      </c>
      <c r="X1862" t="s">
        <v>497</v>
      </c>
      <c r="Y1862" t="s">
        <v>433</v>
      </c>
      <c r="Z1862" t="s">
        <v>278</v>
      </c>
      <c r="AA1862" s="67" t="s">
        <v>90</v>
      </c>
      <c r="AB1862" s="67" t="s">
        <v>75</v>
      </c>
      <c r="AC1862" s="128" t="s">
        <v>653</v>
      </c>
      <c r="AD1862" s="67" t="s">
        <v>99</v>
      </c>
      <c r="AE1862" s="72" t="str">
        <f>VLOOKUP(AD1862,cs_lookup!$A$2:$B$54,2,FALSE)</f>
        <v>1</v>
      </c>
    </row>
    <row r="1863" spans="1:31" x14ac:dyDescent="0.25">
      <c r="A1863" s="18">
        <v>0.49989818114974027</v>
      </c>
      <c r="B1863" s="18">
        <v>0.23673410666378511</v>
      </c>
      <c r="C1863" s="18">
        <v>0.24813334677429028</v>
      </c>
      <c r="D1863" s="3">
        <f t="shared" si="194"/>
        <v>2.0004073583545576</v>
      </c>
      <c r="E1863" s="4">
        <f t="shared" si="194"/>
        <v>4.2241484089160908</v>
      </c>
      <c r="F1863" s="4">
        <f t="shared" si="194"/>
        <v>4.0300911304341156</v>
      </c>
      <c r="G1863" s="75">
        <v>3.0120393696174252E-2</v>
      </c>
      <c r="H1863" s="5">
        <f t="shared" si="197"/>
        <v>1.0301203936961743</v>
      </c>
      <c r="I1863" s="5">
        <f t="shared" si="198"/>
        <v>1.941916081456166</v>
      </c>
      <c r="J1863" s="5">
        <f t="shared" si="199"/>
        <v>4.1006356487705551</v>
      </c>
      <c r="K1863" s="5">
        <f t="shared" si="200"/>
        <v>3.9122525435825501</v>
      </c>
      <c r="L1863">
        <v>1.69</v>
      </c>
      <c r="M1863">
        <v>4.16</v>
      </c>
      <c r="N1863">
        <v>5.05</v>
      </c>
      <c r="O1863" s="5">
        <f t="shared" si="201"/>
        <v>1.7409034653465345</v>
      </c>
      <c r="P1863" s="5">
        <f t="shared" si="202"/>
        <v>4.2853008377760853</v>
      </c>
      <c r="Q1863" s="5">
        <f t="shared" si="203"/>
        <v>5.2021079881656798</v>
      </c>
      <c r="R1863" s="6">
        <f t="shared" si="195"/>
        <v>0.57441438879607587</v>
      </c>
      <c r="S1863" s="6">
        <f t="shared" si="195"/>
        <v>0.23335584544840579</v>
      </c>
      <c r="T1863" s="6">
        <f t="shared" si="195"/>
        <v>0.19222976575551845</v>
      </c>
      <c r="U1863">
        <f t="shared" si="196"/>
        <v>0.87027447588401241</v>
      </c>
      <c r="V1863">
        <f t="shared" si="196"/>
        <v>1.0144768656164913</v>
      </c>
      <c r="W1863">
        <f t="shared" si="196"/>
        <v>1.2908164653848202</v>
      </c>
      <c r="X1863" t="s">
        <v>438</v>
      </c>
      <c r="Y1863" t="s">
        <v>502</v>
      </c>
      <c r="Z1863" t="s">
        <v>269</v>
      </c>
      <c r="AA1863" s="67" t="s">
        <v>84</v>
      </c>
      <c r="AB1863" s="67" t="s">
        <v>86</v>
      </c>
      <c r="AC1863" s="128" t="s">
        <v>653</v>
      </c>
      <c r="AD1863" s="67" t="s">
        <v>73</v>
      </c>
      <c r="AE1863" s="72" t="str">
        <f>VLOOKUP(AD1863,cs_lookup!$A$2:$B$54,2,FALSE)</f>
        <v>X</v>
      </c>
    </row>
    <row r="1864" spans="1:31" x14ac:dyDescent="0.25">
      <c r="A1864" s="18">
        <v>0.55184197919204703</v>
      </c>
      <c r="B1864" s="18">
        <v>0.24479950231914047</v>
      </c>
      <c r="C1864" s="18">
        <v>0.1942198356269414</v>
      </c>
      <c r="D1864" s="3">
        <f t="shared" si="194"/>
        <v>1.8121129557126154</v>
      </c>
      <c r="E1864" s="4">
        <f t="shared" si="194"/>
        <v>4.0849756250579254</v>
      </c>
      <c r="F1864" s="4">
        <f t="shared" si="194"/>
        <v>5.1488046870804993</v>
      </c>
      <c r="G1864" s="75">
        <v>2.8976128469947904E-2</v>
      </c>
      <c r="H1864" s="5">
        <f t="shared" si="197"/>
        <v>1.0289761284699479</v>
      </c>
      <c r="I1864" s="5">
        <f t="shared" si="198"/>
        <v>1.7610835718872944</v>
      </c>
      <c r="J1864" s="5">
        <f t="shared" si="199"/>
        <v>3.9699420735174331</v>
      </c>
      <c r="K1864" s="5">
        <f t="shared" si="200"/>
        <v>5.0038135430183353</v>
      </c>
      <c r="L1864">
        <v>1.68</v>
      </c>
      <c r="M1864">
        <v>3.98</v>
      </c>
      <c r="N1864">
        <v>5.48</v>
      </c>
      <c r="O1864" s="5">
        <f t="shared" si="201"/>
        <v>1.7286798958295124</v>
      </c>
      <c r="P1864" s="5">
        <f t="shared" si="202"/>
        <v>4.0953249913103926</v>
      </c>
      <c r="Q1864" s="5">
        <f t="shared" si="203"/>
        <v>5.638789184015315</v>
      </c>
      <c r="R1864" s="6">
        <f t="shared" si="195"/>
        <v>0.57847609751957396</v>
      </c>
      <c r="S1864" s="6">
        <f t="shared" si="195"/>
        <v>0.24418086528464428</v>
      </c>
      <c r="T1864" s="6">
        <f t="shared" si="195"/>
        <v>0.17734303719578179</v>
      </c>
      <c r="U1864">
        <f t="shared" si="196"/>
        <v>0.95395813510405991</v>
      </c>
      <c r="V1864">
        <f t="shared" si="196"/>
        <v>1.0025335197079224</v>
      </c>
      <c r="W1864">
        <f t="shared" si="196"/>
        <v>1.0951647084544294</v>
      </c>
      <c r="X1864" t="s">
        <v>436</v>
      </c>
      <c r="Y1864" t="s">
        <v>501</v>
      </c>
      <c r="Z1864" t="s">
        <v>269</v>
      </c>
      <c r="AA1864" s="67" t="s">
        <v>84</v>
      </c>
      <c r="AB1864" s="67" t="s">
        <v>86</v>
      </c>
      <c r="AC1864" s="128" t="s">
        <v>653</v>
      </c>
      <c r="AD1864" s="67" t="s">
        <v>78</v>
      </c>
      <c r="AE1864" s="72" t="str">
        <f>VLOOKUP(AD1864,cs_lookup!$A$2:$B$54,2,FALSE)</f>
        <v>1</v>
      </c>
    </row>
    <row r="1865" spans="1:31" x14ac:dyDescent="0.25">
      <c r="A1865" s="18">
        <v>0.56126137390748465</v>
      </c>
      <c r="B1865" s="18">
        <v>0.27504595172976681</v>
      </c>
      <c r="C1865" s="18">
        <v>0.15869587071973079</v>
      </c>
      <c r="D1865" s="3">
        <f t="shared" si="194"/>
        <v>1.7817010870319301</v>
      </c>
      <c r="E1865" s="4">
        <f t="shared" si="194"/>
        <v>3.6357561117005712</v>
      </c>
      <c r="F1865" s="4">
        <f t="shared" si="194"/>
        <v>6.3013611851695721</v>
      </c>
      <c r="G1865" s="75">
        <v>2.8939727069475785E-2</v>
      </c>
      <c r="H1865" s="5">
        <f t="shared" si="197"/>
        <v>1.0289397270694758</v>
      </c>
      <c r="I1865" s="5">
        <f t="shared" si="198"/>
        <v>1.7315893634570749</v>
      </c>
      <c r="J1865" s="5">
        <f t="shared" si="199"/>
        <v>3.5334976539933702</v>
      </c>
      <c r="K1865" s="5">
        <f t="shared" si="200"/>
        <v>6.1241305194002811</v>
      </c>
      <c r="L1865">
        <v>1.68</v>
      </c>
      <c r="M1865">
        <v>4.13</v>
      </c>
      <c r="N1865">
        <v>5.22</v>
      </c>
      <c r="O1865" s="5">
        <f t="shared" si="201"/>
        <v>1.7286187414767193</v>
      </c>
      <c r="P1865" s="5">
        <f t="shared" si="202"/>
        <v>4.2495210727969353</v>
      </c>
      <c r="Q1865" s="5">
        <f t="shared" si="203"/>
        <v>5.3710653753026634</v>
      </c>
      <c r="R1865" s="6">
        <f t="shared" si="195"/>
        <v>0.57849656260565763</v>
      </c>
      <c r="S1865" s="6">
        <f t="shared" si="195"/>
        <v>0.23532063563619968</v>
      </c>
      <c r="T1865" s="6">
        <f t="shared" si="195"/>
        <v>0.18618280175814267</v>
      </c>
      <c r="U1865">
        <f t="shared" si="196"/>
        <v>0.97020692980345058</v>
      </c>
      <c r="V1865">
        <f t="shared" si="196"/>
        <v>1.1688135678631326</v>
      </c>
      <c r="W1865">
        <f t="shared" si="196"/>
        <v>0.85236589642625382</v>
      </c>
      <c r="X1865" t="s">
        <v>360</v>
      </c>
      <c r="Y1865" t="s">
        <v>362</v>
      </c>
      <c r="Z1865" t="s">
        <v>269</v>
      </c>
      <c r="AA1865" s="67" t="s">
        <v>90</v>
      </c>
      <c r="AB1865" s="67" t="s">
        <v>75</v>
      </c>
      <c r="AC1865" s="128" t="s">
        <v>653</v>
      </c>
      <c r="AD1865" s="67" t="s">
        <v>96</v>
      </c>
      <c r="AE1865" s="72" t="str">
        <f>VLOOKUP(AD1865,cs_lookup!$A$2:$B$54,2,FALSE)</f>
        <v>2</v>
      </c>
    </row>
    <row r="1866" spans="1:31" x14ac:dyDescent="0.25">
      <c r="A1866" s="18">
        <v>0.1102529461403329</v>
      </c>
      <c r="B1866" s="18">
        <v>0.11589183555943422</v>
      </c>
      <c r="C1866" s="18">
        <v>0.6432662076507486</v>
      </c>
      <c r="D1866" s="3">
        <f t="shared" si="194"/>
        <v>9.0700524113629868</v>
      </c>
      <c r="E1866" s="4">
        <f t="shared" si="194"/>
        <v>8.6287355375190149</v>
      </c>
      <c r="F1866" s="4">
        <f t="shared" si="194"/>
        <v>1.5545663492134418</v>
      </c>
      <c r="G1866" s="75">
        <v>4.9452781197202977E-2</v>
      </c>
      <c r="H1866" s="5">
        <f t="shared" si="197"/>
        <v>1.049452781197203</v>
      </c>
      <c r="I1866" s="5">
        <f t="shared" si="198"/>
        <v>8.6426493634291788</v>
      </c>
      <c r="J1866" s="5">
        <f t="shared" si="199"/>
        <v>8.2221284197993718</v>
      </c>
      <c r="K1866" s="5">
        <f t="shared" si="200"/>
        <v>1.4813113815754639</v>
      </c>
      <c r="L1866">
        <v>4.6399999999999997</v>
      </c>
      <c r="M1866">
        <v>4.07</v>
      </c>
      <c r="N1866">
        <v>1.7</v>
      </c>
      <c r="O1866" s="5">
        <f t="shared" si="201"/>
        <v>4.8694609047550212</v>
      </c>
      <c r="P1866" s="5">
        <f t="shared" si="202"/>
        <v>4.2712728194726166</v>
      </c>
      <c r="Q1866" s="5">
        <f t="shared" si="203"/>
        <v>1.7840697280352451</v>
      </c>
      <c r="R1866" s="6">
        <f t="shared" si="195"/>
        <v>0.20536154197757323</v>
      </c>
      <c r="S1866" s="6">
        <f t="shared" si="195"/>
        <v>0.23412224933069767</v>
      </c>
      <c r="T1866" s="6">
        <f t="shared" si="195"/>
        <v>0.56051620869172925</v>
      </c>
      <c r="U1866">
        <f t="shared" si="196"/>
        <v>0.53687241086441206</v>
      </c>
      <c r="V1866">
        <f t="shared" si="196"/>
        <v>0.49500564722380147</v>
      </c>
      <c r="W1866">
        <f t="shared" si="196"/>
        <v>1.1476317681377344</v>
      </c>
      <c r="X1866" t="s">
        <v>445</v>
      </c>
      <c r="Y1866" t="s">
        <v>365</v>
      </c>
      <c r="Z1866" t="s">
        <v>282</v>
      </c>
      <c r="AA1866" s="67" t="s">
        <v>85</v>
      </c>
      <c r="AB1866" s="67" t="s">
        <v>125</v>
      </c>
      <c r="AC1866" s="128" t="s">
        <v>653</v>
      </c>
      <c r="AD1866" s="67" t="s">
        <v>75</v>
      </c>
      <c r="AE1866" s="72" t="str">
        <f>VLOOKUP(AD1866,cs_lookup!$A$2:$B$54,2,FALSE)</f>
        <v>X</v>
      </c>
    </row>
    <row r="1867" spans="1:31" x14ac:dyDescent="0.25">
      <c r="A1867" s="18">
        <v>0.53585783830151246</v>
      </c>
      <c r="B1867" s="18">
        <v>0.19538838038754097</v>
      </c>
      <c r="C1867" s="18">
        <v>0.24759220700443094</v>
      </c>
      <c r="D1867" s="3">
        <f t="shared" si="194"/>
        <v>1.8661665996519912</v>
      </c>
      <c r="E1867" s="4">
        <f t="shared" si="194"/>
        <v>5.1180116136720146</v>
      </c>
      <c r="F1867" s="4">
        <f t="shared" si="194"/>
        <v>4.0388993341058743</v>
      </c>
      <c r="G1867" s="75">
        <v>4.6340363681482977E-2</v>
      </c>
      <c r="H1867" s="5">
        <f t="shared" si="197"/>
        <v>1.046340363681483</v>
      </c>
      <c r="I1867" s="5">
        <f t="shared" si="198"/>
        <v>1.7835177389946049</v>
      </c>
      <c r="J1867" s="5">
        <f t="shared" si="199"/>
        <v>4.8913449115779226</v>
      </c>
      <c r="K1867" s="5">
        <f t="shared" si="200"/>
        <v>3.860024399608613</v>
      </c>
      <c r="L1867">
        <v>1.86</v>
      </c>
      <c r="M1867">
        <v>3.68</v>
      </c>
      <c r="N1867">
        <v>4.22</v>
      </c>
      <c r="O1867" s="5">
        <f t="shared" si="201"/>
        <v>1.9461930764475583</v>
      </c>
      <c r="P1867" s="5">
        <f t="shared" si="202"/>
        <v>3.8505325383478577</v>
      </c>
      <c r="Q1867" s="5">
        <f t="shared" si="203"/>
        <v>4.4155563347358582</v>
      </c>
      <c r="R1867" s="6">
        <f t="shared" si="195"/>
        <v>0.51382363451077961</v>
      </c>
      <c r="S1867" s="6">
        <f t="shared" si="195"/>
        <v>0.25970433700816575</v>
      </c>
      <c r="T1867" s="6">
        <f t="shared" si="195"/>
        <v>0.22647202848105452</v>
      </c>
      <c r="U1867">
        <f t="shared" si="196"/>
        <v>1.0428828148625588</v>
      </c>
      <c r="V1867">
        <f t="shared" si="196"/>
        <v>0.75234931629731483</v>
      </c>
      <c r="W1867">
        <f t="shared" si="196"/>
        <v>1.0932573380696471</v>
      </c>
      <c r="X1867" t="s">
        <v>364</v>
      </c>
      <c r="Y1867" t="s">
        <v>448</v>
      </c>
      <c r="Z1867" t="s">
        <v>282</v>
      </c>
      <c r="AA1867" s="67" t="s">
        <v>84</v>
      </c>
      <c r="AB1867" s="67" t="s">
        <v>92</v>
      </c>
      <c r="AC1867" s="128" t="s">
        <v>653</v>
      </c>
      <c r="AD1867" s="67" t="s">
        <v>76</v>
      </c>
      <c r="AE1867" s="72" t="str">
        <f>VLOOKUP(AD1867,cs_lookup!$A$2:$B$54,2,FALSE)</f>
        <v>2</v>
      </c>
    </row>
    <row r="1868" spans="1:31" x14ac:dyDescent="0.25">
      <c r="A1868" s="18">
        <v>0.32448421539053268</v>
      </c>
      <c r="B1868" s="18">
        <v>0.48621704221602191</v>
      </c>
      <c r="C1868" s="18">
        <v>0.18625012121053916</v>
      </c>
      <c r="D1868" s="3">
        <f t="shared" si="194"/>
        <v>3.0818140068738042</v>
      </c>
      <c r="E1868" s="4">
        <f t="shared" si="194"/>
        <v>2.0566946716682728</v>
      </c>
      <c r="F1868" s="4">
        <f t="shared" si="194"/>
        <v>5.3691240225803085</v>
      </c>
      <c r="G1868" s="75">
        <v>4.3227444855807207E-2</v>
      </c>
      <c r="H1868" s="5">
        <f t="shared" si="197"/>
        <v>1.0432274448558072</v>
      </c>
      <c r="I1868" s="5">
        <f t="shared" si="198"/>
        <v>2.9541151568340558</v>
      </c>
      <c r="J1868" s="5">
        <f t="shared" si="199"/>
        <v>1.9714729341237232</v>
      </c>
      <c r="K1868" s="5">
        <f t="shared" si="200"/>
        <v>5.1466475973726116</v>
      </c>
      <c r="L1868">
        <v>2.48</v>
      </c>
      <c r="M1868">
        <v>3.12</v>
      </c>
      <c r="N1868">
        <v>3.13</v>
      </c>
      <c r="O1868" s="5">
        <f t="shared" si="201"/>
        <v>2.5872040632424018</v>
      </c>
      <c r="P1868" s="5">
        <f t="shared" si="202"/>
        <v>3.2548696279501188</v>
      </c>
      <c r="Q1868" s="5">
        <f t="shared" si="203"/>
        <v>3.2653019023986762</v>
      </c>
      <c r="R1868" s="6">
        <f t="shared" si="195"/>
        <v>0.38651763662845928</v>
      </c>
      <c r="S1868" s="6">
        <f t="shared" si="195"/>
        <v>0.30723196757646759</v>
      </c>
      <c r="T1868" s="6">
        <f t="shared" si="195"/>
        <v>0.30625039579507318</v>
      </c>
      <c r="U1868">
        <f t="shared" si="196"/>
        <v>0.83950688051640887</v>
      </c>
      <c r="V1868">
        <f t="shared" si="196"/>
        <v>1.5825730833006704</v>
      </c>
      <c r="W1868">
        <f t="shared" si="196"/>
        <v>0.60816287511075751</v>
      </c>
      <c r="X1868" t="s">
        <v>309</v>
      </c>
      <c r="Y1868" t="s">
        <v>370</v>
      </c>
      <c r="Z1868" t="s">
        <v>275</v>
      </c>
      <c r="AA1868" s="67" t="s">
        <v>84</v>
      </c>
      <c r="AB1868" s="67" t="s">
        <v>78</v>
      </c>
      <c r="AC1868" s="128" t="s">
        <v>655</v>
      </c>
      <c r="AD1868" s="67" t="s">
        <v>76</v>
      </c>
      <c r="AE1868" s="72" t="str">
        <f>VLOOKUP(AD1868,cs_lookup!$A$2:$B$54,2,FALSE)</f>
        <v>2</v>
      </c>
    </row>
    <row r="1869" spans="1:31" x14ac:dyDescent="0.25">
      <c r="A1869" s="18">
        <v>0.46535669236848737</v>
      </c>
      <c r="B1869" s="18">
        <v>0.3291288268698998</v>
      </c>
      <c r="C1869" s="18">
        <v>0.19871137384845872</v>
      </c>
      <c r="D1869" s="3">
        <f t="shared" si="194"/>
        <v>2.1488892636536137</v>
      </c>
      <c r="E1869" s="4">
        <f t="shared" si="194"/>
        <v>3.0383239581602695</v>
      </c>
      <c r="F1869" s="4">
        <f t="shared" si="194"/>
        <v>5.0324245695297751</v>
      </c>
      <c r="G1869" s="75">
        <v>4.5439507927561351E-2</v>
      </c>
      <c r="H1869" s="5">
        <f t="shared" si="197"/>
        <v>1.0454395079275614</v>
      </c>
      <c r="I1869" s="5">
        <f t="shared" si="198"/>
        <v>2.0554888612479245</v>
      </c>
      <c r="J1869" s="5">
        <f t="shared" si="199"/>
        <v>2.9062647194033491</v>
      </c>
      <c r="K1869" s="5">
        <f t="shared" si="200"/>
        <v>4.8136927401049325</v>
      </c>
      <c r="L1869">
        <v>2.08</v>
      </c>
      <c r="M1869">
        <v>3.44</v>
      </c>
      <c r="N1869">
        <v>3.65</v>
      </c>
      <c r="O1869" s="5">
        <f t="shared" si="201"/>
        <v>2.1745141764893279</v>
      </c>
      <c r="P1869" s="5">
        <f t="shared" si="202"/>
        <v>3.596311907270811</v>
      </c>
      <c r="Q1869" s="5">
        <f t="shared" si="203"/>
        <v>3.8158542039355989</v>
      </c>
      <c r="R1869" s="6">
        <f t="shared" si="195"/>
        <v>0.459872835418559</v>
      </c>
      <c r="S1869" s="6">
        <f t="shared" si="195"/>
        <v>0.27806264467168684</v>
      </c>
      <c r="T1869" s="6">
        <f t="shared" si="195"/>
        <v>0.26206451990975421</v>
      </c>
      <c r="U1869">
        <f t="shared" si="196"/>
        <v>1.0119247246794587</v>
      </c>
      <c r="V1869">
        <f t="shared" si="196"/>
        <v>1.1836499190982939</v>
      </c>
      <c r="W1869">
        <f t="shared" si="196"/>
        <v>0.75825363126945955</v>
      </c>
      <c r="X1869" t="s">
        <v>376</v>
      </c>
      <c r="Y1869" t="s">
        <v>307</v>
      </c>
      <c r="Z1869" t="s">
        <v>275</v>
      </c>
      <c r="AA1869" s="67" t="s">
        <v>90</v>
      </c>
      <c r="AB1869" s="67" t="s">
        <v>75</v>
      </c>
      <c r="AC1869" s="128" t="s">
        <v>655</v>
      </c>
      <c r="AD1869" s="67" t="s">
        <v>102</v>
      </c>
      <c r="AE1869" s="72" t="str">
        <f>VLOOKUP(AD1869,cs_lookup!$A$2:$B$54,2,FALSE)</f>
        <v>2</v>
      </c>
    </row>
    <row r="1870" spans="1:31" x14ac:dyDescent="0.25">
      <c r="A1870" s="18">
        <v>0.81030551272176143</v>
      </c>
      <c r="B1870" s="18">
        <v>0.1382455420216494</v>
      </c>
      <c r="C1870" s="18">
        <v>4.496063698686905E-2</v>
      </c>
      <c r="D1870" s="3">
        <f t="shared" si="194"/>
        <v>1.2341024271710401</v>
      </c>
      <c r="E1870" s="4">
        <f t="shared" si="194"/>
        <v>7.2335063060724147</v>
      </c>
      <c r="F1870" s="4">
        <f t="shared" si="194"/>
        <v>22.241677765643185</v>
      </c>
      <c r="G1870" s="75">
        <v>5.025932953826695E-2</v>
      </c>
      <c r="H1870" s="5">
        <f t="shared" si="197"/>
        <v>1.050259329538267</v>
      </c>
      <c r="I1870" s="5">
        <f t="shared" si="198"/>
        <v>1.1750454316017336</v>
      </c>
      <c r="J1870" s="5">
        <f t="shared" si="199"/>
        <v>6.8873525829592328</v>
      </c>
      <c r="K1870" s="5">
        <f t="shared" si="200"/>
        <v>21.177319867676353</v>
      </c>
      <c r="L1870">
        <v>1.55</v>
      </c>
      <c r="M1870">
        <v>4.08</v>
      </c>
      <c r="N1870">
        <v>6.25</v>
      </c>
      <c r="O1870" s="5">
        <f t="shared" si="201"/>
        <v>1.6279019607843139</v>
      </c>
      <c r="P1870" s="5">
        <f t="shared" si="202"/>
        <v>4.2850580645161296</v>
      </c>
      <c r="Q1870" s="5">
        <f t="shared" si="203"/>
        <v>6.5641208096141686</v>
      </c>
      <c r="R1870" s="6">
        <f t="shared" si="195"/>
        <v>0.61428760704864904</v>
      </c>
      <c r="S1870" s="6">
        <f t="shared" si="195"/>
        <v>0.23336906640328581</v>
      </c>
      <c r="T1870" s="6">
        <f t="shared" si="195"/>
        <v>0.15234332654806498</v>
      </c>
      <c r="U1870">
        <f t="shared" si="196"/>
        <v>1.3190979329940942</v>
      </c>
      <c r="V1870">
        <f t="shared" si="196"/>
        <v>0.59239017472327216</v>
      </c>
      <c r="W1870">
        <f t="shared" si="196"/>
        <v>0.29512705285901558</v>
      </c>
      <c r="X1870" t="s">
        <v>378</v>
      </c>
      <c r="Y1870" t="s">
        <v>306</v>
      </c>
      <c r="Z1870" t="s">
        <v>275</v>
      </c>
      <c r="AA1870" s="67" t="s">
        <v>84</v>
      </c>
      <c r="AB1870" s="67" t="s">
        <v>94</v>
      </c>
      <c r="AC1870" s="128" t="s">
        <v>655</v>
      </c>
      <c r="AD1870" s="67" t="s">
        <v>86</v>
      </c>
      <c r="AE1870" s="72" t="str">
        <f>VLOOKUP(AD1870,cs_lookup!$A$2:$B$54,2,FALSE)</f>
        <v>1</v>
      </c>
    </row>
    <row r="1871" spans="1:31" x14ac:dyDescent="0.25">
      <c r="A1871" s="18">
        <v>0.78367170910612372</v>
      </c>
      <c r="B1871" s="18">
        <v>0.14966909154845312</v>
      </c>
      <c r="C1871" s="18">
        <v>6.0579473982198831E-2</v>
      </c>
      <c r="D1871" s="3">
        <f t="shared" si="194"/>
        <v>1.2760445329085899</v>
      </c>
      <c r="E1871" s="4">
        <f t="shared" si="194"/>
        <v>6.6814062252543645</v>
      </c>
      <c r="F1871" s="4">
        <f t="shared" si="194"/>
        <v>16.507241384992021</v>
      </c>
      <c r="G1871" s="75">
        <v>5.0028870345756316E-2</v>
      </c>
      <c r="H1871" s="5">
        <f t="shared" si="197"/>
        <v>1.0500288703457563</v>
      </c>
      <c r="I1871" s="5">
        <f t="shared" si="198"/>
        <v>1.2152470936236359</v>
      </c>
      <c r="J1871" s="5">
        <f t="shared" si="199"/>
        <v>6.3630690678574329</v>
      </c>
      <c r="K1871" s="5">
        <f t="shared" si="200"/>
        <v>15.720750020479411</v>
      </c>
      <c r="L1871">
        <v>1.36</v>
      </c>
      <c r="M1871">
        <v>4.92</v>
      </c>
      <c r="N1871">
        <v>8.9700000000000006</v>
      </c>
      <c r="O1871" s="5">
        <f t="shared" si="201"/>
        <v>1.4280392636702286</v>
      </c>
      <c r="P1871" s="5">
        <f t="shared" si="202"/>
        <v>5.1661420421011206</v>
      </c>
      <c r="Q1871" s="5">
        <f t="shared" si="203"/>
        <v>9.418758967001434</v>
      </c>
      <c r="R1871" s="6">
        <f t="shared" si="195"/>
        <v>0.70026085797520898</v>
      </c>
      <c r="S1871" s="6">
        <f t="shared" si="195"/>
        <v>0.19356804204192771</v>
      </c>
      <c r="T1871" s="6">
        <f t="shared" si="195"/>
        <v>0.10617109998286335</v>
      </c>
      <c r="U1871">
        <f t="shared" si="196"/>
        <v>1.1191139704310986</v>
      </c>
      <c r="V1871">
        <f t="shared" si="196"/>
        <v>0.77321178625154519</v>
      </c>
      <c r="W1871">
        <f t="shared" si="196"/>
        <v>0.57058346378606539</v>
      </c>
      <c r="X1871" t="s">
        <v>379</v>
      </c>
      <c r="Y1871" t="s">
        <v>375</v>
      </c>
      <c r="Z1871" t="s">
        <v>275</v>
      </c>
      <c r="AA1871" s="67" t="s">
        <v>84</v>
      </c>
      <c r="AB1871" s="67" t="s">
        <v>86</v>
      </c>
      <c r="AC1871" s="128" t="s">
        <v>655</v>
      </c>
      <c r="AD1871" s="67" t="s">
        <v>164</v>
      </c>
      <c r="AE1871" s="72" t="str">
        <f>VLOOKUP(AD1871,cs_lookup!$A$2:$B$54,2,FALSE)</f>
        <v>1</v>
      </c>
    </row>
    <row r="1872" spans="1:31" x14ac:dyDescent="0.25">
      <c r="A1872" s="18">
        <v>7.5637941187424895E-2</v>
      </c>
      <c r="B1872" s="18">
        <v>0.12421173139997417</v>
      </c>
      <c r="C1872" s="18">
        <v>0.67189358886519523</v>
      </c>
      <c r="D1872" s="3">
        <f t="shared" si="194"/>
        <v>13.220878097700707</v>
      </c>
      <c r="E1872" s="4">
        <f t="shared" si="194"/>
        <v>8.0507693494739261</v>
      </c>
      <c r="F1872" s="4">
        <f t="shared" si="194"/>
        <v>1.4883309151512594</v>
      </c>
      <c r="G1872" s="75">
        <v>3.0412164865946334E-2</v>
      </c>
      <c r="H1872" s="5">
        <f t="shared" si="197"/>
        <v>1.0304121648659463</v>
      </c>
      <c r="I1872" s="5">
        <f t="shared" si="198"/>
        <v>12.830669656758861</v>
      </c>
      <c r="J1872" s="5">
        <f t="shared" si="199"/>
        <v>7.8131544094506182</v>
      </c>
      <c r="K1872" s="5">
        <f t="shared" si="200"/>
        <v>1.4444034784322319</v>
      </c>
      <c r="L1872">
        <v>4.9000000000000004</v>
      </c>
      <c r="M1872">
        <v>4.2</v>
      </c>
      <c r="N1872">
        <v>1.7</v>
      </c>
      <c r="O1872" s="5">
        <f t="shared" si="201"/>
        <v>5.0490196078431371</v>
      </c>
      <c r="P1872" s="5">
        <f t="shared" si="202"/>
        <v>4.3277310924369745</v>
      </c>
      <c r="Q1872" s="5">
        <f t="shared" si="203"/>
        <v>1.7517006802721087</v>
      </c>
      <c r="R1872" s="6">
        <f t="shared" si="195"/>
        <v>0.19805825242718447</v>
      </c>
      <c r="S1872" s="6">
        <f t="shared" si="195"/>
        <v>0.23106796116504855</v>
      </c>
      <c r="T1872" s="6">
        <f t="shared" si="195"/>
        <v>0.57087378640776709</v>
      </c>
      <c r="U1872">
        <f t="shared" si="196"/>
        <v>0.38189744815219434</v>
      </c>
      <c r="V1872">
        <f t="shared" si="196"/>
        <v>0.53755497202509828</v>
      </c>
      <c r="W1872">
        <f t="shared" si="196"/>
        <v>1.176956456685631</v>
      </c>
      <c r="X1872" t="s">
        <v>310</v>
      </c>
      <c r="Y1872" t="s">
        <v>287</v>
      </c>
      <c r="Z1872" t="s">
        <v>268</v>
      </c>
      <c r="AA1872" s="67" t="s">
        <v>85</v>
      </c>
      <c r="AB1872" s="67" t="s">
        <v>102</v>
      </c>
      <c r="AC1872" s="128" t="s">
        <v>655</v>
      </c>
      <c r="AD1872" s="67" t="e">
        <v>#N/A</v>
      </c>
      <c r="AE1872" s="72" t="e">
        <f>VLOOKUP(AD1872,cs_lookup!$A$2:$B$54,2,FALSE)</f>
        <v>#N/A</v>
      </c>
    </row>
    <row r="1873" spans="1:31" x14ac:dyDescent="0.25">
      <c r="A1873" s="18">
        <v>0.37149407292143077</v>
      </c>
      <c r="B1873" s="18">
        <v>0.26759316719763215</v>
      </c>
      <c r="C1873" s="18">
        <v>0.33455704514838236</v>
      </c>
      <c r="D1873" s="3">
        <f t="shared" si="194"/>
        <v>2.6918329870945081</v>
      </c>
      <c r="E1873" s="4">
        <f t="shared" si="194"/>
        <v>3.7370161969100111</v>
      </c>
      <c r="F1873" s="4">
        <f t="shared" si="194"/>
        <v>2.9890268774835729</v>
      </c>
      <c r="G1873" s="75">
        <v>2.9977731605712155E-2</v>
      </c>
      <c r="H1873" s="5">
        <f t="shared" si="197"/>
        <v>1.0299777316057122</v>
      </c>
      <c r="I1873" s="5">
        <f t="shared" si="198"/>
        <v>2.6134865876158324</v>
      </c>
      <c r="J1873" s="5">
        <f t="shared" si="199"/>
        <v>3.6282495069908811</v>
      </c>
      <c r="K1873" s="5">
        <f t="shared" si="200"/>
        <v>2.9020305835386822</v>
      </c>
      <c r="L1873">
        <v>1.51</v>
      </c>
      <c r="M1873">
        <v>5.03</v>
      </c>
      <c r="N1873">
        <v>5.92</v>
      </c>
      <c r="O1873" s="5">
        <f t="shared" si="201"/>
        <v>1.5552663747246254</v>
      </c>
      <c r="P1873" s="5">
        <f t="shared" si="202"/>
        <v>5.1807879899767322</v>
      </c>
      <c r="Q1873" s="5">
        <f t="shared" si="203"/>
        <v>6.0974681711058158</v>
      </c>
      <c r="R1873" s="6">
        <f t="shared" si="195"/>
        <v>0.6429766734827399</v>
      </c>
      <c r="S1873" s="6">
        <f t="shared" si="195"/>
        <v>0.19302083040933146</v>
      </c>
      <c r="T1873" s="6">
        <f t="shared" si="195"/>
        <v>0.16400249610792858</v>
      </c>
      <c r="U1873">
        <f t="shared" si="196"/>
        <v>0.57777224002419914</v>
      </c>
      <c r="V1873">
        <f t="shared" si="196"/>
        <v>1.3863434668173282</v>
      </c>
      <c r="W1873">
        <f t="shared" si="196"/>
        <v>2.0399509342114728</v>
      </c>
      <c r="X1873" t="s">
        <v>311</v>
      </c>
      <c r="Y1873" t="s">
        <v>314</v>
      </c>
      <c r="Z1873" t="s">
        <v>268</v>
      </c>
      <c r="AA1873" s="67" t="s">
        <v>90</v>
      </c>
      <c r="AB1873" s="67" t="s">
        <v>75</v>
      </c>
      <c r="AC1873" s="128" t="s">
        <v>655</v>
      </c>
      <c r="AD1873" s="67" t="s">
        <v>100</v>
      </c>
      <c r="AE1873" s="72" t="str">
        <f>VLOOKUP(AD1873,cs_lookup!$A$2:$B$54,2,FALSE)</f>
        <v>1</v>
      </c>
    </row>
    <row r="1874" spans="1:31" x14ac:dyDescent="0.25">
      <c r="A1874" s="18">
        <v>0.37028724735930241</v>
      </c>
      <c r="B1874" s="18">
        <v>0.28950083820259898</v>
      </c>
      <c r="C1874" s="18">
        <v>0.31740076587797367</v>
      </c>
      <c r="D1874" s="3">
        <f t="shared" si="194"/>
        <v>2.7006061027796231</v>
      </c>
      <c r="E1874" s="4">
        <f t="shared" si="194"/>
        <v>3.4542214323406495</v>
      </c>
      <c r="F1874" s="4">
        <f t="shared" si="194"/>
        <v>3.150591011442156</v>
      </c>
      <c r="G1874" s="75">
        <v>2.6273428338487115E-2</v>
      </c>
      <c r="H1874" s="5">
        <f t="shared" si="197"/>
        <v>1.0262734283384871</v>
      </c>
      <c r="I1874" s="5">
        <f t="shared" si="198"/>
        <v>2.6314684061847355</v>
      </c>
      <c r="J1874" s="5">
        <f t="shared" si="199"/>
        <v>3.3657905748694614</v>
      </c>
      <c r="K1874" s="5">
        <f t="shared" si="200"/>
        <v>3.0699333378852942</v>
      </c>
      <c r="L1874">
        <v>2.4500000000000002</v>
      </c>
      <c r="M1874">
        <v>3.87</v>
      </c>
      <c r="N1874">
        <v>2.78</v>
      </c>
      <c r="O1874" s="5">
        <f t="shared" si="201"/>
        <v>2.5143698994292936</v>
      </c>
      <c r="P1874" s="5">
        <f t="shared" si="202"/>
        <v>3.9716781676699453</v>
      </c>
      <c r="Q1874" s="5">
        <f t="shared" si="203"/>
        <v>2.8530401307809941</v>
      </c>
      <c r="R1874" s="6">
        <f t="shared" si="195"/>
        <v>0.39771395617923117</v>
      </c>
      <c r="S1874" s="6">
        <f t="shared" si="195"/>
        <v>0.25178273711605076</v>
      </c>
      <c r="T1874" s="6">
        <f t="shared" si="195"/>
        <v>0.35050330670471819</v>
      </c>
      <c r="U1874">
        <f t="shared" si="196"/>
        <v>0.9310391089027592</v>
      </c>
      <c r="V1874">
        <f t="shared" si="196"/>
        <v>1.1498041586114114</v>
      </c>
      <c r="W1874">
        <f t="shared" si="196"/>
        <v>0.9055571225904816</v>
      </c>
      <c r="X1874" t="s">
        <v>382</v>
      </c>
      <c r="Y1874" t="s">
        <v>312</v>
      </c>
      <c r="Z1874" t="s">
        <v>268</v>
      </c>
      <c r="AA1874" s="67" t="s">
        <v>90</v>
      </c>
      <c r="AB1874" s="67" t="s">
        <v>75</v>
      </c>
      <c r="AC1874" s="128" t="s">
        <v>655</v>
      </c>
      <c r="AD1874" s="67" t="e">
        <v>#N/A</v>
      </c>
      <c r="AE1874" s="72" t="e">
        <f>VLOOKUP(AD1874,cs_lookup!$A$2:$B$54,2,FALSE)</f>
        <v>#N/A</v>
      </c>
    </row>
    <row r="1875" spans="1:31" x14ac:dyDescent="0.25">
      <c r="A1875" s="18">
        <v>0.49360515180074438</v>
      </c>
      <c r="B1875" s="18">
        <v>0.32502760509961792</v>
      </c>
      <c r="C1875" s="18">
        <v>0.17623613433233212</v>
      </c>
      <c r="D1875" s="3">
        <f t="shared" si="194"/>
        <v>2.0259107838559882</v>
      </c>
      <c r="E1875" s="4">
        <f t="shared" si="194"/>
        <v>3.0766617490643888</v>
      </c>
      <c r="F1875" s="4">
        <f t="shared" si="194"/>
        <v>5.6742052575567694</v>
      </c>
      <c r="G1875" s="75">
        <v>3.9334228989401421E-2</v>
      </c>
      <c r="H1875" s="5">
        <f t="shared" si="197"/>
        <v>1.0393342289894014</v>
      </c>
      <c r="I1875" s="5">
        <f t="shared" si="198"/>
        <v>1.9492389717847418</v>
      </c>
      <c r="J1875" s="5">
        <f t="shared" si="199"/>
        <v>2.9602236347550939</v>
      </c>
      <c r="K1875" s="5">
        <f t="shared" si="200"/>
        <v>5.4594615469117125</v>
      </c>
      <c r="L1875">
        <v>1.54</v>
      </c>
      <c r="M1875">
        <v>4.0599999999999996</v>
      </c>
      <c r="N1875">
        <v>6.96</v>
      </c>
      <c r="O1875" s="5">
        <f t="shared" si="201"/>
        <v>1.6005747126436782</v>
      </c>
      <c r="P1875" s="5">
        <f t="shared" si="202"/>
        <v>4.2196969696969697</v>
      </c>
      <c r="Q1875" s="5">
        <f t="shared" si="203"/>
        <v>7.2337662337662341</v>
      </c>
      <c r="R1875" s="6">
        <f t="shared" si="195"/>
        <v>0.62477558348294426</v>
      </c>
      <c r="S1875" s="6">
        <f t="shared" si="195"/>
        <v>0.23698384201077199</v>
      </c>
      <c r="T1875" s="6">
        <f t="shared" si="195"/>
        <v>0.13824057450628366</v>
      </c>
      <c r="U1875">
        <f t="shared" si="196"/>
        <v>0.79005192400291557</v>
      </c>
      <c r="V1875">
        <f t="shared" si="196"/>
        <v>1.3715180003067211</v>
      </c>
      <c r="W1875">
        <f t="shared" si="196"/>
        <v>1.2748509977027143</v>
      </c>
      <c r="X1875" t="s">
        <v>319</v>
      </c>
      <c r="Y1875" t="s">
        <v>480</v>
      </c>
      <c r="Z1875" t="s">
        <v>279</v>
      </c>
      <c r="AA1875" s="67" t="s">
        <v>90</v>
      </c>
      <c r="AB1875" s="67" t="s">
        <v>75</v>
      </c>
      <c r="AC1875" s="128" t="s">
        <v>655</v>
      </c>
      <c r="AD1875" s="67" t="s">
        <v>78</v>
      </c>
      <c r="AE1875" s="72" t="str">
        <f>VLOOKUP(AD1875,cs_lookup!$A$2:$B$54,2,FALSE)</f>
        <v>1</v>
      </c>
    </row>
    <row r="1876" spans="1:31" x14ac:dyDescent="0.25">
      <c r="A1876" s="18">
        <v>0.77473927908887052</v>
      </c>
      <c r="B1876" s="18">
        <v>0.1513503030589943</v>
      </c>
      <c r="C1876" s="18">
        <v>6.713229119192482E-2</v>
      </c>
      <c r="D1876" s="3">
        <f t="shared" si="194"/>
        <v>1.2907568094082522</v>
      </c>
      <c r="E1876" s="4">
        <f t="shared" si="194"/>
        <v>6.6071886199673715</v>
      </c>
      <c r="F1876" s="4">
        <f t="shared" si="194"/>
        <v>14.89596112757563</v>
      </c>
      <c r="G1876" s="75">
        <v>3.8172548001984552E-2</v>
      </c>
      <c r="H1876" s="5">
        <f t="shared" si="197"/>
        <v>1.0381725480019846</v>
      </c>
      <c r="I1876" s="5">
        <f t="shared" si="198"/>
        <v>1.2432969951790565</v>
      </c>
      <c r="J1876" s="5">
        <f t="shared" si="199"/>
        <v>6.3642490188006215</v>
      </c>
      <c r="K1876" s="5">
        <f t="shared" si="200"/>
        <v>14.348251797106039</v>
      </c>
      <c r="L1876">
        <v>1.47</v>
      </c>
      <c r="M1876">
        <v>4.57</v>
      </c>
      <c r="N1876">
        <v>7.19</v>
      </c>
      <c r="O1876" s="5">
        <f t="shared" si="201"/>
        <v>1.5261136455629172</v>
      </c>
      <c r="P1876" s="5">
        <f t="shared" si="202"/>
        <v>4.74444854436907</v>
      </c>
      <c r="Q1876" s="5">
        <f t="shared" si="203"/>
        <v>7.4644606201342691</v>
      </c>
      <c r="R1876" s="6">
        <f t="shared" si="195"/>
        <v>0.65525919574039548</v>
      </c>
      <c r="S1876" s="6">
        <f t="shared" si="195"/>
        <v>0.21077265158389083</v>
      </c>
      <c r="T1876" s="6">
        <f t="shared" si="195"/>
        <v>0.13396815267571366</v>
      </c>
      <c r="U1876">
        <f t="shared" si="196"/>
        <v>1.1823401855711027</v>
      </c>
      <c r="V1876">
        <f t="shared" si="196"/>
        <v>0.7180737250380631</v>
      </c>
      <c r="W1876">
        <f t="shared" si="196"/>
        <v>0.50110634394150944</v>
      </c>
      <c r="X1876" t="s">
        <v>385</v>
      </c>
      <c r="Y1876" t="s">
        <v>317</v>
      </c>
      <c r="Z1876" t="s">
        <v>279</v>
      </c>
      <c r="AA1876" s="67" t="s">
        <v>84</v>
      </c>
      <c r="AB1876" s="67" t="s">
        <v>89</v>
      </c>
      <c r="AC1876" s="128" t="s">
        <v>655</v>
      </c>
      <c r="AD1876" s="67" t="s">
        <v>78</v>
      </c>
      <c r="AE1876" s="72" t="str">
        <f>VLOOKUP(AD1876,cs_lookup!$A$2:$B$54,2,FALSE)</f>
        <v>1</v>
      </c>
    </row>
    <row r="1877" spans="1:31" x14ac:dyDescent="0.25">
      <c r="A1877" s="18">
        <v>0.48518841943119589</v>
      </c>
      <c r="B1877" s="18">
        <v>0.24337225809434004</v>
      </c>
      <c r="C1877" s="18">
        <v>0.25550592067848366</v>
      </c>
      <c r="D1877" s="3">
        <f t="shared" si="194"/>
        <v>2.0610549632910375</v>
      </c>
      <c r="E1877" s="4">
        <f t="shared" si="194"/>
        <v>4.1089317567672943</v>
      </c>
      <c r="F1877" s="4">
        <f t="shared" si="194"/>
        <v>3.9138036306342654</v>
      </c>
      <c r="G1877" s="75">
        <v>3.5203394460777693E-2</v>
      </c>
      <c r="H1877" s="5">
        <f t="shared" si="197"/>
        <v>1.0352033944607777</v>
      </c>
      <c r="I1877" s="5">
        <f t="shared" si="198"/>
        <v>1.9909661949713862</v>
      </c>
      <c r="J1877" s="5">
        <f t="shared" si="199"/>
        <v>3.9692023603801809</v>
      </c>
      <c r="K1877" s="5">
        <f t="shared" si="200"/>
        <v>3.7807098117881544</v>
      </c>
      <c r="L1877">
        <v>1.96</v>
      </c>
      <c r="M1877">
        <v>3.62</v>
      </c>
      <c r="N1877">
        <v>4.0199999999999996</v>
      </c>
      <c r="O1877" s="5">
        <f t="shared" si="201"/>
        <v>2.0289986531431241</v>
      </c>
      <c r="P1877" s="5">
        <f t="shared" si="202"/>
        <v>3.7474362879480152</v>
      </c>
      <c r="Q1877" s="5">
        <f t="shared" si="203"/>
        <v>4.1615176457323262</v>
      </c>
      <c r="R1877" s="6">
        <f t="shared" si="195"/>
        <v>0.49285394963219858</v>
      </c>
      <c r="S1877" s="6">
        <f t="shared" si="195"/>
        <v>0.26684909980085886</v>
      </c>
      <c r="T1877" s="6">
        <f t="shared" si="195"/>
        <v>0.24029695056694256</v>
      </c>
      <c r="U1877">
        <f t="shared" si="196"/>
        <v>0.98444664954653771</v>
      </c>
      <c r="V1877">
        <f t="shared" si="196"/>
        <v>0.91202203146257999</v>
      </c>
      <c r="W1877">
        <f t="shared" si="196"/>
        <v>1.0632923974925939</v>
      </c>
      <c r="X1877" t="s">
        <v>390</v>
      </c>
      <c r="Y1877" t="s">
        <v>391</v>
      </c>
      <c r="Z1877" t="s">
        <v>279</v>
      </c>
      <c r="AA1877" s="67" t="s">
        <v>84</v>
      </c>
      <c r="AB1877" s="67" t="s">
        <v>86</v>
      </c>
      <c r="AC1877" s="128" t="s">
        <v>655</v>
      </c>
      <c r="AD1877" s="67" t="s">
        <v>77</v>
      </c>
      <c r="AE1877" s="72" t="str">
        <f>VLOOKUP(AD1877,cs_lookup!$A$2:$B$54,2,FALSE)</f>
        <v>2</v>
      </c>
    </row>
    <row r="1878" spans="1:31" x14ac:dyDescent="0.25">
      <c r="A1878" s="18">
        <v>0.2768071172059931</v>
      </c>
      <c r="B1878" s="18">
        <v>0.33686489166195266</v>
      </c>
      <c r="C1878" s="18">
        <v>0.36017176314995186</v>
      </c>
      <c r="D1878" s="3">
        <f t="shared" si="194"/>
        <v>3.61262387359724</v>
      </c>
      <c r="E1878" s="4">
        <f t="shared" si="194"/>
        <v>2.9685491861927544</v>
      </c>
      <c r="F1878" s="4">
        <f t="shared" si="194"/>
        <v>2.7764530768717304</v>
      </c>
      <c r="G1878" s="75">
        <v>3.5371751484283287E-2</v>
      </c>
      <c r="H1878" s="5">
        <f t="shared" si="197"/>
        <v>1.0353717514842833</v>
      </c>
      <c r="I1878" s="5">
        <f t="shared" si="198"/>
        <v>3.4892045957582596</v>
      </c>
      <c r="J1878" s="5">
        <f t="shared" si="199"/>
        <v>2.8671336473465843</v>
      </c>
      <c r="K1878" s="5">
        <f t="shared" si="200"/>
        <v>2.6816001816656443</v>
      </c>
      <c r="L1878">
        <v>3.74</v>
      </c>
      <c r="M1878">
        <v>3.51</v>
      </c>
      <c r="N1878">
        <v>2.0699999999999998</v>
      </c>
      <c r="O1878" s="5">
        <f t="shared" si="201"/>
        <v>3.8722903505512196</v>
      </c>
      <c r="P1878" s="5">
        <f t="shared" si="202"/>
        <v>3.634154847709834</v>
      </c>
      <c r="Q1878" s="5">
        <f t="shared" si="203"/>
        <v>2.1432195255724662</v>
      </c>
      <c r="R1878" s="6">
        <f t="shared" si="195"/>
        <v>0.25824509772560061</v>
      </c>
      <c r="S1878" s="6">
        <f t="shared" si="195"/>
        <v>0.27516714116630953</v>
      </c>
      <c r="T1878" s="6">
        <f t="shared" si="195"/>
        <v>0.46658776110809008</v>
      </c>
      <c r="U1878">
        <f t="shared" si="196"/>
        <v>1.0718775289206677</v>
      </c>
      <c r="V1878">
        <f t="shared" si="196"/>
        <v>1.2242191790565333</v>
      </c>
      <c r="W1878">
        <f t="shared" si="196"/>
        <v>0.77192715534283851</v>
      </c>
      <c r="X1878" t="s">
        <v>393</v>
      </c>
      <c r="Y1878" t="s">
        <v>318</v>
      </c>
      <c r="Z1878" t="s">
        <v>279</v>
      </c>
      <c r="AA1878" s="67" t="s">
        <v>90</v>
      </c>
      <c r="AB1878" s="67" t="s">
        <v>75</v>
      </c>
      <c r="AC1878" s="128" t="s">
        <v>655</v>
      </c>
      <c r="AD1878" s="67" t="s">
        <v>77</v>
      </c>
      <c r="AE1878" s="72" t="str">
        <f>VLOOKUP(AD1878,cs_lookup!$A$2:$B$54,2,FALSE)</f>
        <v>2</v>
      </c>
    </row>
    <row r="1879" spans="1:31" x14ac:dyDescent="0.25">
      <c r="A1879" s="18">
        <v>0.4803654223341654</v>
      </c>
      <c r="B1879" s="18">
        <v>0.27168245547107883</v>
      </c>
      <c r="C1879" s="18">
        <v>0.23531069354234538</v>
      </c>
      <c r="D1879" s="3">
        <f t="shared" si="194"/>
        <v>2.0817485054208413</v>
      </c>
      <c r="E1879" s="4">
        <f t="shared" si="194"/>
        <v>3.6807676751377567</v>
      </c>
      <c r="F1879" s="4">
        <f t="shared" si="194"/>
        <v>4.2497006189820477</v>
      </c>
      <c r="G1879" s="75">
        <v>3.3561905720782104E-2</v>
      </c>
      <c r="H1879" s="5">
        <f t="shared" si="197"/>
        <v>1.0335619057207821</v>
      </c>
      <c r="I1879" s="5">
        <f t="shared" si="198"/>
        <v>2.0141497997346161</v>
      </c>
      <c r="J1879" s="5">
        <f t="shared" si="199"/>
        <v>3.5612454897618102</v>
      </c>
      <c r="K1879" s="5">
        <f t="shared" si="200"/>
        <v>4.1117039970802765</v>
      </c>
      <c r="L1879">
        <v>3.23</v>
      </c>
      <c r="M1879">
        <v>3.15</v>
      </c>
      <c r="N1879">
        <v>2.46</v>
      </c>
      <c r="O1879" s="5">
        <f t="shared" si="201"/>
        <v>3.3384049554781261</v>
      </c>
      <c r="P1879" s="5">
        <f t="shared" si="202"/>
        <v>3.2557200030204636</v>
      </c>
      <c r="Q1879" s="5">
        <f t="shared" si="203"/>
        <v>2.5425622880731238</v>
      </c>
      <c r="R1879" s="6">
        <f t="shared" si="195"/>
        <v>0.29954424742841901</v>
      </c>
      <c r="S1879" s="6">
        <f t="shared" si="195"/>
        <v>0.30715172037898203</v>
      </c>
      <c r="T1879" s="6">
        <f t="shared" si="195"/>
        <v>0.39330403219259896</v>
      </c>
      <c r="U1879">
        <f t="shared" si="196"/>
        <v>1.6036543063607205</v>
      </c>
      <c r="V1879">
        <f t="shared" si="196"/>
        <v>0.88452200474690779</v>
      </c>
      <c r="W1879">
        <f t="shared" si="196"/>
        <v>0.59829209538109929</v>
      </c>
      <c r="X1879" t="s">
        <v>386</v>
      </c>
      <c r="Y1879" t="s">
        <v>388</v>
      </c>
      <c r="Z1879" t="s">
        <v>279</v>
      </c>
      <c r="AA1879" s="67" t="s">
        <v>90</v>
      </c>
      <c r="AB1879" s="67" t="s">
        <v>75</v>
      </c>
      <c r="AC1879" s="128" t="s">
        <v>655</v>
      </c>
      <c r="AD1879" s="67" t="s">
        <v>78</v>
      </c>
      <c r="AE1879" s="72" t="str">
        <f>VLOOKUP(AD1879,cs_lookup!$A$2:$B$54,2,FALSE)</f>
        <v>1</v>
      </c>
    </row>
    <row r="1880" spans="1:31" x14ac:dyDescent="0.25">
      <c r="A1880" s="18">
        <v>0.3021652749475679</v>
      </c>
      <c r="B1880" s="18">
        <v>0.34926950315250266</v>
      </c>
      <c r="C1880" s="18">
        <v>0.32813524371119407</v>
      </c>
      <c r="D1880" s="3">
        <f t="shared" si="194"/>
        <v>3.30944712351054</v>
      </c>
      <c r="E1880" s="4">
        <f t="shared" si="194"/>
        <v>2.8631185688243925</v>
      </c>
      <c r="F1880" s="4">
        <f t="shared" si="194"/>
        <v>3.0475239071854867</v>
      </c>
      <c r="G1880" s="75">
        <v>3.4709900141570937E-2</v>
      </c>
      <c r="H1880" s="5">
        <f t="shared" si="197"/>
        <v>1.0347099001415709</v>
      </c>
      <c r="I1880" s="5">
        <f t="shared" si="198"/>
        <v>3.1984299396939524</v>
      </c>
      <c r="J1880" s="5">
        <f t="shared" si="199"/>
        <v>2.7670737164423143</v>
      </c>
      <c r="K1880" s="5">
        <f t="shared" si="200"/>
        <v>2.945293078541646</v>
      </c>
      <c r="L1880">
        <v>2.04</v>
      </c>
      <c r="M1880">
        <v>3.32</v>
      </c>
      <c r="N1880">
        <v>4.1100000000000003</v>
      </c>
      <c r="O1880" s="5">
        <f t="shared" si="201"/>
        <v>2.1108081962888048</v>
      </c>
      <c r="P1880" s="5">
        <f t="shared" si="202"/>
        <v>3.4352368684700152</v>
      </c>
      <c r="Q1880" s="5">
        <f t="shared" si="203"/>
        <v>4.2526576895818566</v>
      </c>
      <c r="R1880" s="6">
        <f t="shared" si="195"/>
        <v>0.47375218731772356</v>
      </c>
      <c r="S1880" s="6">
        <f t="shared" si="195"/>
        <v>0.29110074160486632</v>
      </c>
      <c r="T1880" s="6">
        <f t="shared" si="195"/>
        <v>0.23514707107741023</v>
      </c>
      <c r="U1880">
        <f t="shared" si="196"/>
        <v>0.63781293899318647</v>
      </c>
      <c r="V1880">
        <f t="shared" si="196"/>
        <v>1.1998234742616813</v>
      </c>
      <c r="W1880">
        <f t="shared" si="196"/>
        <v>1.3954468673912261</v>
      </c>
      <c r="X1880" t="s">
        <v>481</v>
      </c>
      <c r="Y1880" t="s">
        <v>513</v>
      </c>
      <c r="Z1880" t="s">
        <v>279</v>
      </c>
      <c r="AA1880" s="67" t="s">
        <v>90</v>
      </c>
      <c r="AB1880" s="67" t="s">
        <v>75</v>
      </c>
      <c r="AC1880" s="128" t="s">
        <v>655</v>
      </c>
      <c r="AD1880" s="67" t="s">
        <v>78</v>
      </c>
      <c r="AE1880" s="72" t="str">
        <f>VLOOKUP(AD1880,cs_lookup!$A$2:$B$54,2,FALSE)</f>
        <v>1</v>
      </c>
    </row>
    <row r="1881" spans="1:31" x14ac:dyDescent="0.25">
      <c r="A1881" s="18">
        <v>0.34612462935893495</v>
      </c>
      <c r="B1881" s="18">
        <v>0.25516352106455242</v>
      </c>
      <c r="C1881" s="18">
        <v>0.36688774326377643</v>
      </c>
      <c r="D1881" s="3">
        <f t="shared" si="194"/>
        <v>2.889132743463307</v>
      </c>
      <c r="E1881" s="4">
        <f t="shared" si="194"/>
        <v>3.9190554975411844</v>
      </c>
      <c r="F1881" s="4">
        <f t="shared" si="194"/>
        <v>2.7256293467428354</v>
      </c>
      <c r="G1881" s="75">
        <v>3.8770542354770399E-2</v>
      </c>
      <c r="H1881" s="5">
        <f t="shared" si="197"/>
        <v>1.0387705423547704</v>
      </c>
      <c r="I1881" s="5">
        <f t="shared" si="198"/>
        <v>2.7813002252778398</v>
      </c>
      <c r="J1881" s="5">
        <f t="shared" si="199"/>
        <v>3.7727826673416707</v>
      </c>
      <c r="K1881" s="5">
        <f t="shared" si="200"/>
        <v>2.6238993460135625</v>
      </c>
      <c r="L1881">
        <v>2.39</v>
      </c>
      <c r="M1881">
        <v>3.37</v>
      </c>
      <c r="N1881">
        <v>3.09</v>
      </c>
      <c r="O1881" s="5">
        <f t="shared" si="201"/>
        <v>2.4826615962279015</v>
      </c>
      <c r="P1881" s="5">
        <f t="shared" si="202"/>
        <v>3.5006567277355765</v>
      </c>
      <c r="Q1881" s="5">
        <f t="shared" si="203"/>
        <v>3.2098009758762402</v>
      </c>
      <c r="R1881" s="6">
        <f t="shared" si="195"/>
        <v>0.40279351866536173</v>
      </c>
      <c r="S1881" s="6">
        <f t="shared" si="195"/>
        <v>0.2856606853442773</v>
      </c>
      <c r="T1881" s="6">
        <f t="shared" si="195"/>
        <v>0.31154579599036075</v>
      </c>
      <c r="U1881">
        <f t="shared" si="196"/>
        <v>0.85931032481804426</v>
      </c>
      <c r="V1881">
        <f t="shared" si="196"/>
        <v>0.89323989668732384</v>
      </c>
      <c r="W1881">
        <f t="shared" si="196"/>
        <v>1.177636636365101</v>
      </c>
      <c r="X1881" t="s">
        <v>328</v>
      </c>
      <c r="Y1881" t="s">
        <v>405</v>
      </c>
      <c r="Z1881" t="s">
        <v>281</v>
      </c>
      <c r="AA1881" s="67" t="s">
        <v>90</v>
      </c>
      <c r="AB1881" s="67" t="s">
        <v>75</v>
      </c>
      <c r="AC1881" s="128" t="s">
        <v>655</v>
      </c>
      <c r="AD1881" s="67" t="s">
        <v>75</v>
      </c>
      <c r="AE1881" s="72" t="str">
        <f>VLOOKUP(AD1881,cs_lookup!$A$2:$B$54,2,FALSE)</f>
        <v>X</v>
      </c>
    </row>
    <row r="1882" spans="1:31" x14ac:dyDescent="0.25">
      <c r="A1882" s="18">
        <v>0.48697030799301733</v>
      </c>
      <c r="B1882" s="18">
        <v>0.30045806690345161</v>
      </c>
      <c r="C1882" s="18">
        <v>0.20433720469425584</v>
      </c>
      <c r="D1882" s="3">
        <f t="shared" si="194"/>
        <v>2.0535132914394012</v>
      </c>
      <c r="E1882" s="4">
        <f t="shared" si="194"/>
        <v>3.3282514605318863</v>
      </c>
      <c r="F1882" s="4">
        <f t="shared" si="194"/>
        <v>4.8938713901674076</v>
      </c>
      <c r="G1882" s="75">
        <v>3.9114854449707082E-2</v>
      </c>
      <c r="H1882" s="5">
        <f t="shared" si="197"/>
        <v>1.0391148544497071</v>
      </c>
      <c r="I1882" s="5">
        <f t="shared" si="198"/>
        <v>1.9762139696548731</v>
      </c>
      <c r="J1882" s="5">
        <f t="shared" si="199"/>
        <v>3.2029678396758716</v>
      </c>
      <c r="K1882" s="5">
        <f t="shared" si="200"/>
        <v>4.7096539609753698</v>
      </c>
      <c r="L1882">
        <v>2.23</v>
      </c>
      <c r="M1882">
        <v>3.66</v>
      </c>
      <c r="N1882">
        <v>3.15</v>
      </c>
      <c r="O1882" s="5">
        <f t="shared" si="201"/>
        <v>2.3172261254228466</v>
      </c>
      <c r="P1882" s="5">
        <f t="shared" si="202"/>
        <v>3.803160367285928</v>
      </c>
      <c r="Q1882" s="5">
        <f t="shared" si="203"/>
        <v>3.273211791516577</v>
      </c>
      <c r="R1882" s="6">
        <f t="shared" si="195"/>
        <v>0.43155045984885071</v>
      </c>
      <c r="S1882" s="6">
        <f t="shared" si="195"/>
        <v>0.26293921460735981</v>
      </c>
      <c r="T1882" s="6">
        <f t="shared" si="195"/>
        <v>0.30551032554378954</v>
      </c>
      <c r="U1882">
        <f t="shared" si="196"/>
        <v>1.1284203199866298</v>
      </c>
      <c r="V1882">
        <f t="shared" si="196"/>
        <v>1.1426902120785509</v>
      </c>
      <c r="W1882">
        <f t="shared" si="196"/>
        <v>0.66883894785077469</v>
      </c>
      <c r="X1882" t="s">
        <v>485</v>
      </c>
      <c r="Y1882" t="s">
        <v>484</v>
      </c>
      <c r="Z1882" t="s">
        <v>281</v>
      </c>
      <c r="AA1882" s="67" t="s">
        <v>90</v>
      </c>
      <c r="AB1882" s="67" t="s">
        <v>75</v>
      </c>
      <c r="AC1882" s="128" t="s">
        <v>655</v>
      </c>
      <c r="AD1882" s="67" t="s">
        <v>89</v>
      </c>
      <c r="AE1882" s="72" t="str">
        <f>VLOOKUP(AD1882,cs_lookup!$A$2:$B$54,2,FALSE)</f>
        <v>1</v>
      </c>
    </row>
    <row r="1883" spans="1:31" x14ac:dyDescent="0.25">
      <c r="A1883" s="18">
        <v>0.14938736931245572</v>
      </c>
      <c r="B1883" s="18">
        <v>0.30032954776064275</v>
      </c>
      <c r="C1883" s="18">
        <v>0.49350952661570502</v>
      </c>
      <c r="D1883" s="3">
        <f t="shared" si="194"/>
        <v>6.6940063581173277</v>
      </c>
      <c r="E1883" s="4">
        <f t="shared" si="194"/>
        <v>3.3296757094209792</v>
      </c>
      <c r="F1883" s="4">
        <f t="shared" si="194"/>
        <v>2.0263033357382345</v>
      </c>
      <c r="G1883" s="75">
        <v>4.0644782431822346E-2</v>
      </c>
      <c r="H1883" s="5">
        <f t="shared" si="197"/>
        <v>1.0406447824318223</v>
      </c>
      <c r="I1883" s="5">
        <f t="shared" si="198"/>
        <v>6.4325564987454156</v>
      </c>
      <c r="J1883" s="5">
        <f t="shared" si="199"/>
        <v>3.199627544030974</v>
      </c>
      <c r="K1883" s="5">
        <f t="shared" si="200"/>
        <v>1.9471613848897449</v>
      </c>
      <c r="L1883">
        <v>3.97</v>
      </c>
      <c r="M1883">
        <v>3.59</v>
      </c>
      <c r="N1883">
        <v>1.96</v>
      </c>
      <c r="O1883" s="5">
        <f t="shared" si="201"/>
        <v>4.1313597862543352</v>
      </c>
      <c r="P1883" s="5">
        <f t="shared" si="202"/>
        <v>3.7359147689302419</v>
      </c>
      <c r="Q1883" s="5">
        <f t="shared" si="203"/>
        <v>2.0396637735663719</v>
      </c>
      <c r="R1883" s="6">
        <f t="shared" si="195"/>
        <v>0.24205105624718348</v>
      </c>
      <c r="S1883" s="6">
        <f t="shared" si="195"/>
        <v>0.26767205941540906</v>
      </c>
      <c r="T1883" s="6">
        <f t="shared" si="195"/>
        <v>0.4902768843374074</v>
      </c>
      <c r="U1883">
        <f t="shared" si="196"/>
        <v>0.6171729701518045</v>
      </c>
      <c r="V1883">
        <f t="shared" si="196"/>
        <v>1.1220055930251258</v>
      </c>
      <c r="W1883">
        <f t="shared" si="196"/>
        <v>1.0065935033479425</v>
      </c>
      <c r="X1883" t="s">
        <v>404</v>
      </c>
      <c r="Y1883" t="s">
        <v>329</v>
      </c>
      <c r="Z1883" t="s">
        <v>281</v>
      </c>
      <c r="AA1883" s="67" t="s">
        <v>90</v>
      </c>
      <c r="AB1883" s="67" t="s">
        <v>75</v>
      </c>
      <c r="AC1883" s="128" t="s">
        <v>655</v>
      </c>
      <c r="AD1883" s="67" t="s">
        <v>100</v>
      </c>
      <c r="AE1883" s="72" t="str">
        <f>VLOOKUP(AD1883,cs_lookup!$A$2:$B$54,2,FALSE)</f>
        <v>1</v>
      </c>
    </row>
    <row r="1884" spans="1:31" x14ac:dyDescent="0.25">
      <c r="A1884" s="18">
        <v>0.53513691750872017</v>
      </c>
      <c r="B1884" s="18">
        <v>0.24877442570633768</v>
      </c>
      <c r="C1884" s="18">
        <v>0.20588934026875133</v>
      </c>
      <c r="D1884" s="3">
        <f t="shared" si="194"/>
        <v>1.8686806446757709</v>
      </c>
      <c r="E1884" s="4">
        <f t="shared" si="194"/>
        <v>4.0197057923487529</v>
      </c>
      <c r="F1884" s="4">
        <f t="shared" si="194"/>
        <v>4.8569780188458553</v>
      </c>
      <c r="G1884" s="75">
        <v>4.0592262265906287E-2</v>
      </c>
      <c r="H1884" s="5">
        <f t="shared" si="197"/>
        <v>1.0405922622659063</v>
      </c>
      <c r="I1884" s="5">
        <f t="shared" si="198"/>
        <v>1.7957856428863779</v>
      </c>
      <c r="J1884" s="5">
        <f t="shared" si="199"/>
        <v>3.8629018666694477</v>
      </c>
      <c r="K1884" s="5">
        <f t="shared" si="200"/>
        <v>4.667513102845593</v>
      </c>
      <c r="L1884">
        <v>1.92</v>
      </c>
      <c r="M1884">
        <v>3.69</v>
      </c>
      <c r="N1884">
        <v>4.0199999999999996</v>
      </c>
      <c r="O1884" s="5">
        <f t="shared" si="201"/>
        <v>1.99793714355054</v>
      </c>
      <c r="P1884" s="5">
        <f t="shared" si="202"/>
        <v>3.8397854477611943</v>
      </c>
      <c r="Q1884" s="5">
        <f t="shared" si="203"/>
        <v>4.1831808943089426</v>
      </c>
      <c r="R1884" s="6">
        <f t="shared" si="195"/>
        <v>0.50051624658366234</v>
      </c>
      <c r="S1884" s="6">
        <f t="shared" si="195"/>
        <v>0.26043121773458849</v>
      </c>
      <c r="T1884" s="6">
        <f t="shared" si="195"/>
        <v>0.2390525356817492</v>
      </c>
      <c r="U1884">
        <f t="shared" si="196"/>
        <v>1.0691699243758133</v>
      </c>
      <c r="V1884">
        <f t="shared" si="196"/>
        <v>0.95524041960234374</v>
      </c>
      <c r="W1884">
        <f t="shared" si="196"/>
        <v>0.86127235455411344</v>
      </c>
      <c r="X1884" t="s">
        <v>409</v>
      </c>
      <c r="Y1884" t="s">
        <v>406</v>
      </c>
      <c r="Z1884" t="s">
        <v>281</v>
      </c>
      <c r="AA1884" s="67" t="s">
        <v>84</v>
      </c>
      <c r="AB1884" s="67" t="s">
        <v>86</v>
      </c>
      <c r="AC1884" s="128" t="s">
        <v>655</v>
      </c>
      <c r="AD1884" s="67" t="s">
        <v>86</v>
      </c>
      <c r="AE1884" s="72" t="str">
        <f>VLOOKUP(AD1884,cs_lookup!$A$2:$B$54,2,FALSE)</f>
        <v>1</v>
      </c>
    </row>
    <row r="1885" spans="1:31" x14ac:dyDescent="0.25">
      <c r="A1885" s="18">
        <v>0.14805302026770792</v>
      </c>
      <c r="B1885" s="18">
        <v>0.22348529506984707</v>
      </c>
      <c r="C1885" s="18">
        <v>0.54883524396416739</v>
      </c>
      <c r="D1885" s="3">
        <f t="shared" si="194"/>
        <v>6.7543370489288934</v>
      </c>
      <c r="E1885" s="4">
        <f t="shared" si="194"/>
        <v>4.4745673297541328</v>
      </c>
      <c r="F1885" s="4">
        <f t="shared" si="194"/>
        <v>1.8220404228728584</v>
      </c>
      <c r="G1885" s="75">
        <v>3.8640623085914649E-2</v>
      </c>
      <c r="H1885" s="5">
        <f t="shared" si="197"/>
        <v>1.0386406230859146</v>
      </c>
      <c r="I1885" s="5">
        <f t="shared" si="198"/>
        <v>6.5030549535613398</v>
      </c>
      <c r="J1885" s="5">
        <f t="shared" si="199"/>
        <v>4.3080996740332616</v>
      </c>
      <c r="K1885" s="5">
        <f t="shared" si="200"/>
        <v>1.754254919723222</v>
      </c>
      <c r="L1885">
        <v>3.33</v>
      </c>
      <c r="M1885">
        <v>3.66</v>
      </c>
      <c r="N1885">
        <v>2.15</v>
      </c>
      <c r="O1885" s="5">
        <f t="shared" si="201"/>
        <v>3.4586732748760958</v>
      </c>
      <c r="P1885" s="5">
        <f t="shared" si="202"/>
        <v>3.8014246804944478</v>
      </c>
      <c r="Q1885" s="5">
        <f t="shared" si="203"/>
        <v>2.2330773396347166</v>
      </c>
      <c r="R1885" s="6">
        <f t="shared" si="195"/>
        <v>0.28912820625874935</v>
      </c>
      <c r="S1885" s="6">
        <f t="shared" si="195"/>
        <v>0.26305926962886211</v>
      </c>
      <c r="T1885" s="6">
        <f t="shared" si="195"/>
        <v>0.44781252411238853</v>
      </c>
      <c r="U1885">
        <f t="shared" si="196"/>
        <v>0.51206702446461039</v>
      </c>
      <c r="V1885">
        <f t="shared" si="196"/>
        <v>0.84956251640610081</v>
      </c>
      <c r="W1885">
        <f t="shared" si="196"/>
        <v>1.2255915464892735</v>
      </c>
      <c r="X1885" t="s">
        <v>408</v>
      </c>
      <c r="Y1885" t="s">
        <v>407</v>
      </c>
      <c r="Z1885" t="s">
        <v>281</v>
      </c>
      <c r="AA1885" s="67" t="s">
        <v>85</v>
      </c>
      <c r="AB1885" s="67" t="s">
        <v>79</v>
      </c>
      <c r="AC1885" s="128" t="s">
        <v>655</v>
      </c>
      <c r="AD1885" s="67" t="s">
        <v>73</v>
      </c>
      <c r="AE1885" s="72" t="str">
        <f>VLOOKUP(AD1885,cs_lookup!$A$2:$B$54,2,FALSE)</f>
        <v>X</v>
      </c>
    </row>
    <row r="1886" spans="1:31" x14ac:dyDescent="0.25">
      <c r="A1886" s="18" t="e">
        <v>#N/A</v>
      </c>
      <c r="B1886" s="18" t="e">
        <v>#N/A</v>
      </c>
      <c r="C1886" s="18" t="e">
        <v>#N/A</v>
      </c>
      <c r="D1886" s="3" t="e">
        <f t="shared" si="194"/>
        <v>#N/A</v>
      </c>
      <c r="E1886" s="4" t="e">
        <f t="shared" si="194"/>
        <v>#N/A</v>
      </c>
      <c r="F1886" s="4" t="e">
        <f t="shared" si="194"/>
        <v>#N/A</v>
      </c>
      <c r="G1886" s="75">
        <v>2.919914953933378E-2</v>
      </c>
      <c r="H1886" s="5">
        <f t="shared" si="197"/>
        <v>1.0291991495393338</v>
      </c>
      <c r="I1886" s="5" t="e">
        <f t="shared" si="198"/>
        <v>#N/A</v>
      </c>
      <c r="J1886" s="5" t="e">
        <f t="shared" si="199"/>
        <v>#N/A</v>
      </c>
      <c r="K1886" s="5" t="e">
        <f t="shared" si="200"/>
        <v>#N/A</v>
      </c>
      <c r="L1886">
        <v>1.7</v>
      </c>
      <c r="M1886">
        <v>4.1500000000000004</v>
      </c>
      <c r="N1886">
        <v>5</v>
      </c>
      <c r="O1886" s="5">
        <f t="shared" si="201"/>
        <v>1.7496385542168673</v>
      </c>
      <c r="P1886" s="5">
        <f t="shared" si="202"/>
        <v>4.2711764705882356</v>
      </c>
      <c r="Q1886" s="5">
        <f t="shared" si="203"/>
        <v>5.1459957476966691</v>
      </c>
      <c r="R1886" s="6">
        <f t="shared" si="195"/>
        <v>0.57154661892301339</v>
      </c>
      <c r="S1886" s="6">
        <f t="shared" si="195"/>
        <v>0.23412753064316208</v>
      </c>
      <c r="T1886" s="6">
        <f t="shared" si="195"/>
        <v>0.19432585043382453</v>
      </c>
      <c r="U1886" t="e">
        <f t="shared" si="196"/>
        <v>#N/A</v>
      </c>
      <c r="V1886" t="e">
        <f t="shared" si="196"/>
        <v>#N/A</v>
      </c>
      <c r="W1886" t="e">
        <f t="shared" si="196"/>
        <v>#N/A</v>
      </c>
      <c r="X1886" t="s">
        <v>333</v>
      </c>
      <c r="Y1886" t="s">
        <v>645</v>
      </c>
      <c r="Z1886" t="s">
        <v>283</v>
      </c>
      <c r="AA1886" s="67" t="e">
        <v>#N/A</v>
      </c>
      <c r="AB1886" s="67" t="e">
        <v>#N/A</v>
      </c>
      <c r="AC1886" s="128" t="s">
        <v>655</v>
      </c>
      <c r="AD1886" s="67" t="s">
        <v>94</v>
      </c>
      <c r="AE1886" s="72" t="str">
        <f>VLOOKUP(AD1886,cs_lookup!$A$2:$B$54,2,FALSE)</f>
        <v>1</v>
      </c>
    </row>
    <row r="1887" spans="1:31" x14ac:dyDescent="0.25">
      <c r="A1887" s="18">
        <v>0.49612668148077954</v>
      </c>
      <c r="B1887" s="18">
        <v>0.2123129599080438</v>
      </c>
      <c r="C1887" s="18">
        <v>0.27247089033542021</v>
      </c>
      <c r="D1887" s="3">
        <f t="shared" si="194"/>
        <v>2.0156142318637644</v>
      </c>
      <c r="E1887" s="4">
        <f t="shared" si="194"/>
        <v>4.7100280662712075</v>
      </c>
      <c r="F1887" s="4">
        <f t="shared" si="194"/>
        <v>3.6701168288802104</v>
      </c>
      <c r="G1887" s="75">
        <v>4.2261030836811431E-2</v>
      </c>
      <c r="H1887" s="5">
        <f t="shared" si="197"/>
        <v>1.0422610308368114</v>
      </c>
      <c r="I1887" s="5">
        <f t="shared" si="198"/>
        <v>1.9338862072253304</v>
      </c>
      <c r="J1887" s="5">
        <f t="shared" si="199"/>
        <v>4.5190484215740234</v>
      </c>
      <c r="K1887" s="5">
        <f t="shared" si="200"/>
        <v>3.5213029368790116</v>
      </c>
      <c r="L1887">
        <v>1.69</v>
      </c>
      <c r="M1887">
        <v>3.96</v>
      </c>
      <c r="N1887">
        <v>5.05</v>
      </c>
      <c r="O1887" s="5">
        <f t="shared" si="201"/>
        <v>1.7614211421142112</v>
      </c>
      <c r="P1887" s="5">
        <f t="shared" si="202"/>
        <v>4.1273536821137728</v>
      </c>
      <c r="Q1887" s="5">
        <f t="shared" si="203"/>
        <v>5.2634182057258974</v>
      </c>
      <c r="R1887" s="6">
        <f t="shared" si="195"/>
        <v>0.56772340020837542</v>
      </c>
      <c r="S1887" s="6">
        <f t="shared" si="195"/>
        <v>0.24228599655357436</v>
      </c>
      <c r="T1887" s="6">
        <f t="shared" si="195"/>
        <v>0.18999060323805039</v>
      </c>
      <c r="U1887">
        <f t="shared" si="196"/>
        <v>0.87388802592720827</v>
      </c>
      <c r="V1887">
        <f t="shared" si="196"/>
        <v>0.87629067683693862</v>
      </c>
      <c r="W1887">
        <f t="shared" si="196"/>
        <v>1.4341282447217953</v>
      </c>
      <c r="X1887" t="s">
        <v>525</v>
      </c>
      <c r="Y1887" t="s">
        <v>531</v>
      </c>
      <c r="Z1887" t="s">
        <v>277</v>
      </c>
      <c r="AA1887" s="67" t="s">
        <v>90</v>
      </c>
      <c r="AB1887" s="67" t="s">
        <v>74</v>
      </c>
      <c r="AC1887" s="128" t="s">
        <v>655</v>
      </c>
      <c r="AD1887" s="67" t="s">
        <v>86</v>
      </c>
      <c r="AE1887" s="72" t="str">
        <f>VLOOKUP(AD1887,cs_lookup!$A$2:$B$54,2,FALSE)</f>
        <v>1</v>
      </c>
    </row>
    <row r="1888" spans="1:31" x14ac:dyDescent="0.25">
      <c r="A1888" s="18">
        <v>0.64215066700646539</v>
      </c>
      <c r="B1888" s="18">
        <v>0.20982605313507216</v>
      </c>
      <c r="C1888" s="18">
        <v>0.14209713410730132</v>
      </c>
      <c r="D1888" s="3">
        <f t="shared" si="194"/>
        <v>1.5572669334156928</v>
      </c>
      <c r="E1888" s="4">
        <f t="shared" si="194"/>
        <v>4.7658524051647007</v>
      </c>
      <c r="F1888" s="4">
        <f t="shared" si="194"/>
        <v>7.0374396097592893</v>
      </c>
      <c r="G1888" s="75">
        <v>4.7619161101217333E-2</v>
      </c>
      <c r="H1888" s="5">
        <f t="shared" si="197"/>
        <v>1.0476191611012173</v>
      </c>
      <c r="I1888" s="5">
        <f t="shared" si="198"/>
        <v>1.4864819117843866</v>
      </c>
      <c r="J1888" s="5">
        <f t="shared" si="199"/>
        <v>4.549222257595039</v>
      </c>
      <c r="K1888" s="5">
        <f t="shared" si="200"/>
        <v>6.7175552634621543</v>
      </c>
      <c r="L1888">
        <v>1.32</v>
      </c>
      <c r="M1888">
        <v>5.18</v>
      </c>
      <c r="N1888">
        <v>10.31</v>
      </c>
      <c r="O1888" s="5">
        <f t="shared" si="201"/>
        <v>1.3828572926536069</v>
      </c>
      <c r="P1888" s="5">
        <f t="shared" si="202"/>
        <v>5.4266672545043058</v>
      </c>
      <c r="Q1888" s="5">
        <f t="shared" si="203"/>
        <v>10.800953550953551</v>
      </c>
      <c r="R1888" s="6">
        <f t="shared" si="195"/>
        <v>0.72314041753438607</v>
      </c>
      <c r="S1888" s="6">
        <f t="shared" si="195"/>
        <v>0.18427516431378177</v>
      </c>
      <c r="T1888" s="6">
        <f t="shared" si="195"/>
        <v>9.258441815183216E-2</v>
      </c>
      <c r="U1888">
        <f t="shared" si="196"/>
        <v>0.88800273285226849</v>
      </c>
      <c r="V1888">
        <f t="shared" si="196"/>
        <v>1.1386561716899766</v>
      </c>
      <c r="W1888">
        <f t="shared" si="196"/>
        <v>1.5347845452165791</v>
      </c>
      <c r="X1888" t="s">
        <v>527</v>
      </c>
      <c r="Y1888" t="s">
        <v>537</v>
      </c>
      <c r="Z1888" t="s">
        <v>277</v>
      </c>
      <c r="AA1888" s="67" t="s">
        <v>84</v>
      </c>
      <c r="AB1888" s="67" t="s">
        <v>86</v>
      </c>
      <c r="AC1888" s="128" t="s">
        <v>655</v>
      </c>
      <c r="AD1888" s="67" t="s">
        <v>94</v>
      </c>
      <c r="AE1888" s="72" t="str">
        <f>VLOOKUP(AD1888,cs_lookup!$A$2:$B$54,2,FALSE)</f>
        <v>1</v>
      </c>
    </row>
    <row r="1889" spans="1:31" x14ac:dyDescent="0.25">
      <c r="A1889" s="18">
        <v>0.50698800846518599</v>
      </c>
      <c r="B1889" s="18">
        <v>0.2428539586617546</v>
      </c>
      <c r="C1889" s="18">
        <v>0.23642264403227453</v>
      </c>
      <c r="D1889" s="3">
        <f t="shared" ref="D1889:F1942" si="204">(100%/A1889)</f>
        <v>1.9724332396486421</v>
      </c>
      <c r="E1889" s="4">
        <f t="shared" si="204"/>
        <v>4.1177010476192955</v>
      </c>
      <c r="F1889" s="4">
        <f t="shared" si="204"/>
        <v>4.229713292029202</v>
      </c>
      <c r="G1889" s="75">
        <v>2.7755649799298343E-2</v>
      </c>
      <c r="H1889" s="5">
        <f t="shared" si="197"/>
        <v>1.0277556497992983</v>
      </c>
      <c r="I1889" s="5">
        <f t="shared" si="198"/>
        <v>1.9191655526620768</v>
      </c>
      <c r="J1889" s="5">
        <f t="shared" si="199"/>
        <v>4.006498089719484</v>
      </c>
      <c r="K1889" s="5">
        <f t="shared" si="200"/>
        <v>4.1154853226593175</v>
      </c>
      <c r="L1889">
        <v>2.13</v>
      </c>
      <c r="M1889">
        <v>3.68</v>
      </c>
      <c r="N1889">
        <v>3.49</v>
      </c>
      <c r="O1889" s="5">
        <f t="shared" si="201"/>
        <v>2.1891195340725051</v>
      </c>
      <c r="P1889" s="5">
        <f t="shared" si="202"/>
        <v>3.7821407912614182</v>
      </c>
      <c r="Q1889" s="5">
        <f t="shared" si="203"/>
        <v>3.5868672177995515</v>
      </c>
      <c r="R1889" s="6">
        <f t="shared" ref="R1889:T1942" si="205">(1/O1889)</f>
        <v>0.45680465796203495</v>
      </c>
      <c r="S1889" s="6">
        <f t="shared" si="205"/>
        <v>0.26440052213563431</v>
      </c>
      <c r="T1889" s="6">
        <f t="shared" si="205"/>
        <v>0.27879481990233074</v>
      </c>
      <c r="U1889">
        <f t="shared" ref="U1889:W1942" si="206">(L1889/I1889)</f>
        <v>1.1098573528716553</v>
      </c>
      <c r="V1889">
        <f t="shared" si="206"/>
        <v>0.9185078633739362</v>
      </c>
      <c r="W1889">
        <f t="shared" si="206"/>
        <v>0.84801663142485817</v>
      </c>
      <c r="X1889" t="s">
        <v>335</v>
      </c>
      <c r="Y1889" t="s">
        <v>552</v>
      </c>
      <c r="Z1889" t="s">
        <v>272</v>
      </c>
      <c r="AA1889" s="67" t="s">
        <v>84</v>
      </c>
      <c r="AB1889" s="67" t="s">
        <v>86</v>
      </c>
      <c r="AC1889" s="128" t="s">
        <v>655</v>
      </c>
      <c r="AD1889" s="67" t="s">
        <v>78</v>
      </c>
      <c r="AE1889" s="72" t="str">
        <f>VLOOKUP(AD1889,cs_lookup!$A$2:$B$54,2,FALSE)</f>
        <v>1</v>
      </c>
    </row>
    <row r="1890" spans="1:31" x14ac:dyDescent="0.25">
      <c r="A1890" s="18">
        <v>0.29146491847089578</v>
      </c>
      <c r="B1890" s="18">
        <v>0.40443680638621399</v>
      </c>
      <c r="C1890" s="18">
        <v>0.29139703368572945</v>
      </c>
      <c r="D1890" s="3">
        <f t="shared" si="204"/>
        <v>3.4309446407693658</v>
      </c>
      <c r="E1890" s="4">
        <f t="shared" si="204"/>
        <v>2.4725741678541922</v>
      </c>
      <c r="F1890" s="4">
        <f t="shared" si="204"/>
        <v>3.4317439246087043</v>
      </c>
      <c r="G1890" s="75">
        <v>2.7796734405014512E-2</v>
      </c>
      <c r="H1890" s="5">
        <f t="shared" si="197"/>
        <v>1.0277967344050145</v>
      </c>
      <c r="I1890" s="5">
        <f t="shared" si="198"/>
        <v>3.3381548373526595</v>
      </c>
      <c r="J1890" s="5">
        <f t="shared" si="199"/>
        <v>2.4057034675105782</v>
      </c>
      <c r="K1890" s="5">
        <f t="shared" si="200"/>
        <v>3.3389325045825533</v>
      </c>
      <c r="L1890">
        <v>2.52</v>
      </c>
      <c r="M1890">
        <v>3.2</v>
      </c>
      <c r="N1890">
        <v>3.14</v>
      </c>
      <c r="O1890" s="5">
        <f t="shared" si="201"/>
        <v>2.5900477707006364</v>
      </c>
      <c r="P1890" s="5">
        <f t="shared" si="202"/>
        <v>3.2889495500960466</v>
      </c>
      <c r="Q1890" s="5">
        <f t="shared" si="203"/>
        <v>3.2272817460317458</v>
      </c>
      <c r="R1890" s="6">
        <f t="shared" si="205"/>
        <v>0.38609326488580131</v>
      </c>
      <c r="S1890" s="6">
        <f t="shared" si="205"/>
        <v>0.30404844609756848</v>
      </c>
      <c r="T1890" s="6">
        <f t="shared" si="205"/>
        <v>0.30985828901663032</v>
      </c>
      <c r="U1890">
        <f t="shared" si="206"/>
        <v>0.75490806232298635</v>
      </c>
      <c r="V1890">
        <f t="shared" si="206"/>
        <v>1.3301722524062203</v>
      </c>
      <c r="W1890">
        <f t="shared" si="206"/>
        <v>0.94042032766175232</v>
      </c>
      <c r="X1890" t="s">
        <v>515</v>
      </c>
      <c r="Y1890" t="s">
        <v>334</v>
      </c>
      <c r="Z1890" t="s">
        <v>272</v>
      </c>
      <c r="AA1890" s="67" t="s">
        <v>90</v>
      </c>
      <c r="AB1890" s="67" t="s">
        <v>75</v>
      </c>
      <c r="AC1890" s="128" t="s">
        <v>655</v>
      </c>
      <c r="AD1890" s="67" t="s">
        <v>96</v>
      </c>
      <c r="AE1890" s="72" t="str">
        <f>VLOOKUP(AD1890,cs_lookup!$A$2:$B$54,2,FALSE)</f>
        <v>2</v>
      </c>
    </row>
    <row r="1891" spans="1:31" x14ac:dyDescent="0.25">
      <c r="A1891" s="18">
        <v>0.17186810954841267</v>
      </c>
      <c r="B1891" s="18">
        <v>0.2607899055983624</v>
      </c>
      <c r="C1891" s="18">
        <v>0.50346314538616532</v>
      </c>
      <c r="D1891" s="3">
        <f t="shared" si="204"/>
        <v>5.8184150778612889</v>
      </c>
      <c r="E1891" s="4">
        <f t="shared" si="204"/>
        <v>3.8345042447313165</v>
      </c>
      <c r="F1891" s="4">
        <f t="shared" si="204"/>
        <v>1.9862427054774425</v>
      </c>
      <c r="G1891" s="75">
        <v>3.0946191594739103E-2</v>
      </c>
      <c r="H1891" s="5">
        <f t="shared" si="197"/>
        <v>1.0309461915947391</v>
      </c>
      <c r="I1891" s="5">
        <f t="shared" si="198"/>
        <v>5.6437621335609771</v>
      </c>
      <c r="J1891" s="5">
        <f t="shared" si="199"/>
        <v>3.7194028902709646</v>
      </c>
      <c r="K1891" s="5">
        <f t="shared" si="200"/>
        <v>1.9266211191924425</v>
      </c>
      <c r="L1891">
        <v>4.6900000000000004</v>
      </c>
      <c r="M1891">
        <v>3.86</v>
      </c>
      <c r="N1891">
        <v>1.79</v>
      </c>
      <c r="O1891" s="5">
        <f t="shared" si="201"/>
        <v>4.8351376385793268</v>
      </c>
      <c r="P1891" s="5">
        <f t="shared" si="202"/>
        <v>3.9794522995556929</v>
      </c>
      <c r="Q1891" s="5">
        <f t="shared" si="203"/>
        <v>1.8453936829545829</v>
      </c>
      <c r="R1891" s="6">
        <f t="shared" si="205"/>
        <v>0.20681934512495548</v>
      </c>
      <c r="S1891" s="6">
        <f t="shared" si="205"/>
        <v>0.25129086234094333</v>
      </c>
      <c r="T1891" s="6">
        <f t="shared" si="205"/>
        <v>0.5418897925341013</v>
      </c>
      <c r="U1891">
        <f t="shared" si="206"/>
        <v>0.83100596534900506</v>
      </c>
      <c r="V1891">
        <f t="shared" si="206"/>
        <v>1.0378009895343154</v>
      </c>
      <c r="W1891">
        <f t="shared" si="206"/>
        <v>0.92908770809607433</v>
      </c>
      <c r="X1891" t="s">
        <v>336</v>
      </c>
      <c r="Y1891" t="s">
        <v>560</v>
      </c>
      <c r="Z1891" t="s">
        <v>272</v>
      </c>
      <c r="AA1891" s="67" t="s">
        <v>85</v>
      </c>
      <c r="AB1891" s="67" t="s">
        <v>79</v>
      </c>
      <c r="AC1891" s="128" t="s">
        <v>655</v>
      </c>
      <c r="AD1891" s="67" t="s">
        <v>89</v>
      </c>
      <c r="AE1891" s="72" t="str">
        <f>VLOOKUP(AD1891,cs_lookup!$A$2:$B$54,2,FALSE)</f>
        <v>1</v>
      </c>
    </row>
    <row r="1892" spans="1:31" x14ac:dyDescent="0.25">
      <c r="A1892" s="18">
        <v>0.13925036931342064</v>
      </c>
      <c r="B1892" s="18">
        <v>0.32648160680207955</v>
      </c>
      <c r="C1892" s="18">
        <v>0.48369672483494963</v>
      </c>
      <c r="D1892" s="3">
        <f t="shared" si="204"/>
        <v>7.1813094997919134</v>
      </c>
      <c r="E1892" s="4">
        <f t="shared" si="204"/>
        <v>3.0629596864432926</v>
      </c>
      <c r="F1892" s="4">
        <f t="shared" si="204"/>
        <v>2.0674111455710746</v>
      </c>
      <c r="G1892" s="75">
        <v>2.9958073833209031E-2</v>
      </c>
      <c r="H1892" s="5">
        <f t="shared" si="197"/>
        <v>1.029958073833209</v>
      </c>
      <c r="I1892" s="5">
        <f t="shared" si="198"/>
        <v>6.9724289582634524</v>
      </c>
      <c r="J1892" s="5">
        <f t="shared" si="199"/>
        <v>2.9738683197499816</v>
      </c>
      <c r="K1892" s="5">
        <f t="shared" si="200"/>
        <v>2.0072769932049392</v>
      </c>
      <c r="L1892">
        <v>5.19</v>
      </c>
      <c r="M1892">
        <v>3.63</v>
      </c>
      <c r="N1892">
        <v>1.78</v>
      </c>
      <c r="O1892" s="5">
        <f t="shared" si="201"/>
        <v>5.3454824031943549</v>
      </c>
      <c r="P1892" s="5">
        <f t="shared" si="202"/>
        <v>3.7387478080145486</v>
      </c>
      <c r="Q1892" s="5">
        <f t="shared" si="203"/>
        <v>1.8333253714231121</v>
      </c>
      <c r="R1892" s="6">
        <f t="shared" si="205"/>
        <v>0.18707385499995655</v>
      </c>
      <c r="S1892" s="6">
        <f t="shared" si="205"/>
        <v>0.26746923070241724</v>
      </c>
      <c r="T1892" s="6">
        <f t="shared" si="205"/>
        <v>0.54545691429762611</v>
      </c>
      <c r="U1892">
        <f t="shared" si="206"/>
        <v>0.74436039880320526</v>
      </c>
      <c r="V1892">
        <f t="shared" si="206"/>
        <v>1.2206323917883426</v>
      </c>
      <c r="W1892">
        <f t="shared" si="206"/>
        <v>0.88677347771417681</v>
      </c>
      <c r="X1892" t="s">
        <v>528</v>
      </c>
      <c r="Y1892" t="s">
        <v>557</v>
      </c>
      <c r="Z1892" t="s">
        <v>272</v>
      </c>
      <c r="AA1892" s="67" t="s">
        <v>85</v>
      </c>
      <c r="AB1892" s="67" t="s">
        <v>76</v>
      </c>
      <c r="AC1892" s="128" t="s">
        <v>655</v>
      </c>
      <c r="AD1892" s="67" t="s">
        <v>75</v>
      </c>
      <c r="AE1892" s="72" t="str">
        <f>VLOOKUP(AD1892,cs_lookup!$A$2:$B$54,2,FALSE)</f>
        <v>X</v>
      </c>
    </row>
    <row r="1893" spans="1:31" x14ac:dyDescent="0.25">
      <c r="A1893" s="18">
        <v>0.81227810856404437</v>
      </c>
      <c r="B1893" s="18">
        <v>0.13135085350314984</v>
      </c>
      <c r="C1893" s="18">
        <v>4.7028673366665996E-2</v>
      </c>
      <c r="D1893" s="3">
        <f t="shared" si="204"/>
        <v>1.2311054421592289</v>
      </c>
      <c r="E1893" s="4">
        <f t="shared" si="204"/>
        <v>7.6131975798392482</v>
      </c>
      <c r="F1893" s="4">
        <f t="shared" si="204"/>
        <v>21.263623411261303</v>
      </c>
      <c r="G1893" s="75">
        <v>2.8721820168083667E-2</v>
      </c>
      <c r="H1893" s="5">
        <f t="shared" si="197"/>
        <v>1.0287218201680837</v>
      </c>
      <c r="I1893" s="5">
        <f t="shared" si="198"/>
        <v>1.196733089571365</v>
      </c>
      <c r="J1893" s="5">
        <f t="shared" si="199"/>
        <v>7.4006377920469522</v>
      </c>
      <c r="K1893" s="5">
        <f t="shared" si="200"/>
        <v>20.669944968978129</v>
      </c>
      <c r="L1893">
        <v>2.2200000000000002</v>
      </c>
      <c r="M1893">
        <v>3.39</v>
      </c>
      <c r="N1893">
        <v>3.53</v>
      </c>
      <c r="O1893" s="5">
        <f t="shared" si="201"/>
        <v>2.2837624407731458</v>
      </c>
      <c r="P1893" s="5">
        <f t="shared" si="202"/>
        <v>3.4873669703698038</v>
      </c>
      <c r="Q1893" s="5">
        <f t="shared" si="203"/>
        <v>3.6313880251933353</v>
      </c>
      <c r="R1893" s="6">
        <f t="shared" si="205"/>
        <v>0.43787391461848352</v>
      </c>
      <c r="S1893" s="6">
        <f t="shared" si="205"/>
        <v>0.28674928921918391</v>
      </c>
      <c r="T1893" s="6">
        <f t="shared" si="205"/>
        <v>0.27537679616233246</v>
      </c>
      <c r="U1893">
        <f t="shared" si="206"/>
        <v>1.8550502358008163</v>
      </c>
      <c r="V1893">
        <f t="shared" si="206"/>
        <v>0.45806862803676757</v>
      </c>
      <c r="W1893">
        <f t="shared" si="206"/>
        <v>0.1707793613044396</v>
      </c>
      <c r="X1893" t="s">
        <v>558</v>
      </c>
      <c r="Y1893" t="s">
        <v>556</v>
      </c>
      <c r="Z1893" t="s">
        <v>272</v>
      </c>
      <c r="AA1893" s="67" t="s">
        <v>84</v>
      </c>
      <c r="AB1893" s="67" t="s">
        <v>100</v>
      </c>
      <c r="AC1893" s="128" t="s">
        <v>655</v>
      </c>
      <c r="AD1893" s="67" t="s">
        <v>75</v>
      </c>
      <c r="AE1893" s="72" t="str">
        <f>VLOOKUP(AD1893,cs_lookup!$A$2:$B$54,2,FALSE)</f>
        <v>X</v>
      </c>
    </row>
    <row r="1894" spans="1:31" x14ac:dyDescent="0.25">
      <c r="A1894" s="18">
        <v>0.21465312894289054</v>
      </c>
      <c r="B1894" s="18">
        <v>0.35056961085356514</v>
      </c>
      <c r="C1894" s="18">
        <v>0.40288101652403802</v>
      </c>
      <c r="D1894" s="3">
        <f t="shared" si="204"/>
        <v>4.658678887769927</v>
      </c>
      <c r="E1894" s="4">
        <f t="shared" si="204"/>
        <v>2.8525005278272837</v>
      </c>
      <c r="F1894" s="4">
        <f t="shared" si="204"/>
        <v>2.4821224107995037</v>
      </c>
      <c r="G1894" s="75">
        <v>2.7439961097841303E-2</v>
      </c>
      <c r="H1894" s="5">
        <f t="shared" si="197"/>
        <v>1.0274399610978413</v>
      </c>
      <c r="I1894" s="5">
        <f t="shared" si="198"/>
        <v>4.5342589972771066</v>
      </c>
      <c r="J1894" s="5">
        <f t="shared" si="199"/>
        <v>2.7763184573620503</v>
      </c>
      <c r="K1894" s="5">
        <f t="shared" si="200"/>
        <v>2.415832072705546</v>
      </c>
      <c r="L1894">
        <v>2.89</v>
      </c>
      <c r="M1894">
        <v>3.16</v>
      </c>
      <c r="N1894">
        <v>2.74</v>
      </c>
      <c r="O1894" s="5">
        <f t="shared" si="201"/>
        <v>2.9693014875727615</v>
      </c>
      <c r="P1894" s="5">
        <f t="shared" si="202"/>
        <v>3.2467102770691785</v>
      </c>
      <c r="Q1894" s="5">
        <f t="shared" si="203"/>
        <v>2.8151854934080855</v>
      </c>
      <c r="R1894" s="6">
        <f t="shared" si="205"/>
        <v>0.33677954366885265</v>
      </c>
      <c r="S1894" s="6">
        <f t="shared" si="205"/>
        <v>0.30800407633005833</v>
      </c>
      <c r="T1894" s="6">
        <f t="shared" si="205"/>
        <v>0.35521638000108907</v>
      </c>
      <c r="U1894">
        <f t="shared" si="206"/>
        <v>0.63736985508227262</v>
      </c>
      <c r="V1894">
        <f t="shared" si="206"/>
        <v>1.1381979583864126</v>
      </c>
      <c r="W1894">
        <f t="shared" si="206"/>
        <v>1.1341847932879752</v>
      </c>
      <c r="X1894" t="s">
        <v>562</v>
      </c>
      <c r="Y1894" t="s">
        <v>559</v>
      </c>
      <c r="Z1894" t="s">
        <v>272</v>
      </c>
      <c r="AA1894" s="67" t="s">
        <v>90</v>
      </c>
      <c r="AB1894" s="67" t="s">
        <v>75</v>
      </c>
      <c r="AC1894" s="128" t="s">
        <v>655</v>
      </c>
      <c r="AD1894" s="67" t="s">
        <v>73</v>
      </c>
      <c r="AE1894" s="72" t="str">
        <f>VLOOKUP(AD1894,cs_lookup!$A$2:$B$54,2,FALSE)</f>
        <v>X</v>
      </c>
    </row>
    <row r="1895" spans="1:31" x14ac:dyDescent="0.25">
      <c r="A1895" s="18">
        <v>0.23521223273544953</v>
      </c>
      <c r="B1895" s="18">
        <v>0.2385492468586238</v>
      </c>
      <c r="C1895" s="18">
        <v>0.47215235688892138</v>
      </c>
      <c r="D1895" s="3">
        <f t="shared" si="204"/>
        <v>4.2514795611193019</v>
      </c>
      <c r="E1895" s="4">
        <f t="shared" si="204"/>
        <v>4.1920065276611416</v>
      </c>
      <c r="F1895" s="4">
        <f t="shared" si="204"/>
        <v>2.1179604113154098</v>
      </c>
      <c r="G1895" s="75">
        <v>2.7332888314202108E-2</v>
      </c>
      <c r="H1895" s="5">
        <f t="shared" si="197"/>
        <v>1.0273328883142021</v>
      </c>
      <c r="I1895" s="5">
        <f t="shared" si="198"/>
        <v>4.1383660636969877</v>
      </c>
      <c r="J1895" s="5">
        <f t="shared" si="199"/>
        <v>4.0804753506334235</v>
      </c>
      <c r="K1895" s="5">
        <f t="shared" si="200"/>
        <v>2.0616106379995958</v>
      </c>
      <c r="L1895">
        <v>2.4900000000000002</v>
      </c>
      <c r="M1895">
        <v>3.56</v>
      </c>
      <c r="N1895">
        <v>2.9</v>
      </c>
      <c r="O1895" s="5">
        <f t="shared" si="201"/>
        <v>2.5580588919023635</v>
      </c>
      <c r="P1895" s="5">
        <f t="shared" si="202"/>
        <v>3.6573050823985596</v>
      </c>
      <c r="Q1895" s="5">
        <f t="shared" si="203"/>
        <v>2.979265376111186</v>
      </c>
      <c r="R1895" s="6">
        <f t="shared" si="205"/>
        <v>0.39092141434489236</v>
      </c>
      <c r="S1895" s="6">
        <f t="shared" si="205"/>
        <v>0.27342537126932076</v>
      </c>
      <c r="T1895" s="6">
        <f t="shared" si="205"/>
        <v>0.33565321438578694</v>
      </c>
      <c r="U1895">
        <f t="shared" si="206"/>
        <v>0.60168674343312489</v>
      </c>
      <c r="V1895">
        <f t="shared" si="206"/>
        <v>0.87244737293839336</v>
      </c>
      <c r="W1895">
        <f t="shared" si="206"/>
        <v>1.4066671691284554</v>
      </c>
      <c r="X1895" t="s">
        <v>555</v>
      </c>
      <c r="Y1895" t="s">
        <v>337</v>
      </c>
      <c r="Z1895" t="s">
        <v>272</v>
      </c>
      <c r="AA1895" s="67" t="s">
        <v>85</v>
      </c>
      <c r="AB1895" s="67" t="s">
        <v>79</v>
      </c>
      <c r="AC1895" s="128" t="s">
        <v>655</v>
      </c>
      <c r="AD1895" s="67" t="s">
        <v>78</v>
      </c>
      <c r="AE1895" s="72" t="str">
        <f>VLOOKUP(AD1895,cs_lookup!$A$2:$B$54,2,FALSE)</f>
        <v>1</v>
      </c>
    </row>
    <row r="1896" spans="1:31" x14ac:dyDescent="0.25">
      <c r="A1896" s="18">
        <v>0.46110168272202823</v>
      </c>
      <c r="B1896" s="18">
        <v>0.24206871694725968</v>
      </c>
      <c r="C1896" s="18">
        <v>0.2781249860697862</v>
      </c>
      <c r="D1896" s="3">
        <f t="shared" si="204"/>
        <v>2.1687190428295242</v>
      </c>
      <c r="E1896" s="4">
        <f t="shared" si="204"/>
        <v>4.1310583730564137</v>
      </c>
      <c r="F1896" s="4">
        <f t="shared" si="204"/>
        <v>3.5955057980626139</v>
      </c>
      <c r="G1896" s="75">
        <v>2.7088109899958024E-2</v>
      </c>
      <c r="H1896" s="5">
        <f t="shared" si="197"/>
        <v>1.027088109899958</v>
      </c>
      <c r="I1896" s="5">
        <f t="shared" si="198"/>
        <v>2.1115219053998833</v>
      </c>
      <c r="J1896" s="5">
        <f t="shared" si="199"/>
        <v>4.022107094063033</v>
      </c>
      <c r="K1896" s="5">
        <f t="shared" si="200"/>
        <v>3.5006790200432061</v>
      </c>
      <c r="L1896">
        <v>2.21</v>
      </c>
      <c r="M1896">
        <v>3.24</v>
      </c>
      <c r="N1896">
        <v>3.76</v>
      </c>
      <c r="O1896" s="5">
        <f t="shared" si="201"/>
        <v>2.2698647228789071</v>
      </c>
      <c r="P1896" s="5">
        <f t="shared" si="202"/>
        <v>3.3277654760758644</v>
      </c>
      <c r="Q1896" s="5">
        <f t="shared" si="203"/>
        <v>3.8618512932238418</v>
      </c>
      <c r="R1896" s="6">
        <f t="shared" si="205"/>
        <v>0.44055488854493646</v>
      </c>
      <c r="S1896" s="6">
        <f t="shared" si="205"/>
        <v>0.300501945581577</v>
      </c>
      <c r="T1896" s="6">
        <f t="shared" si="205"/>
        <v>0.25894316587348659</v>
      </c>
      <c r="U1896">
        <f t="shared" si="206"/>
        <v>1.0466384432708344</v>
      </c>
      <c r="V1896">
        <f t="shared" si="206"/>
        <v>0.80554791909507129</v>
      </c>
      <c r="W1896">
        <f t="shared" si="206"/>
        <v>1.0740773371314669</v>
      </c>
      <c r="X1896" t="s">
        <v>519</v>
      </c>
      <c r="Y1896" t="s">
        <v>486</v>
      </c>
      <c r="Z1896" t="s">
        <v>274</v>
      </c>
      <c r="AA1896" s="67" t="s">
        <v>84</v>
      </c>
      <c r="AB1896" s="67" t="s">
        <v>86</v>
      </c>
      <c r="AC1896" s="128" t="s">
        <v>655</v>
      </c>
      <c r="AD1896" s="67" t="s">
        <v>73</v>
      </c>
      <c r="AE1896" s="72" t="str">
        <f>VLOOKUP(AD1896,cs_lookup!$A$2:$B$54,2,FALSE)</f>
        <v>X</v>
      </c>
    </row>
    <row r="1897" spans="1:31" x14ac:dyDescent="0.25">
      <c r="A1897" s="18">
        <v>0.55954494037000346</v>
      </c>
      <c r="B1897" s="18">
        <v>0.22883203570293587</v>
      </c>
      <c r="C1897" s="18">
        <v>0.20115966390076859</v>
      </c>
      <c r="D1897" s="3">
        <f t="shared" si="204"/>
        <v>1.787166548836528</v>
      </c>
      <c r="E1897" s="4">
        <f t="shared" si="204"/>
        <v>4.3700174974546631</v>
      </c>
      <c r="F1897" s="4">
        <f t="shared" si="204"/>
        <v>4.9711755359329732</v>
      </c>
      <c r="G1897" s="75">
        <v>3.3074775861148487E-2</v>
      </c>
      <c r="H1897" s="5">
        <f t="shared" si="197"/>
        <v>1.0330747758611485</v>
      </c>
      <c r="I1897" s="5">
        <f t="shared" si="198"/>
        <v>1.7299488774631877</v>
      </c>
      <c r="J1897" s="5">
        <f t="shared" si="199"/>
        <v>4.230107635540624</v>
      </c>
      <c r="K1897" s="5">
        <f t="shared" si="200"/>
        <v>4.8120190833128325</v>
      </c>
      <c r="L1897">
        <v>1.49</v>
      </c>
      <c r="M1897">
        <v>4.18</v>
      </c>
      <c r="N1897">
        <v>8.15</v>
      </c>
      <c r="O1897" s="5">
        <f t="shared" si="201"/>
        <v>1.5392814160331112</v>
      </c>
      <c r="P1897" s="5">
        <f t="shared" si="202"/>
        <v>4.3182525630996</v>
      </c>
      <c r="Q1897" s="5">
        <f t="shared" si="203"/>
        <v>8.4195594232683604</v>
      </c>
      <c r="R1897" s="6">
        <f t="shared" si="205"/>
        <v>0.6496537862303986</v>
      </c>
      <c r="S1897" s="6">
        <f t="shared" si="205"/>
        <v>0.23157515346490287</v>
      </c>
      <c r="T1897" s="6">
        <f t="shared" si="205"/>
        <v>0.11877106030469863</v>
      </c>
      <c r="U1897">
        <f t="shared" si="206"/>
        <v>0.86129712814690174</v>
      </c>
      <c r="V1897">
        <f t="shared" si="206"/>
        <v>0.98815452469350218</v>
      </c>
      <c r="W1897">
        <f t="shared" si="206"/>
        <v>1.6936757437772123</v>
      </c>
      <c r="X1897" t="s">
        <v>489</v>
      </c>
      <c r="Y1897" t="s">
        <v>340</v>
      </c>
      <c r="Z1897" t="s">
        <v>274</v>
      </c>
      <c r="AA1897" s="67" t="s">
        <v>84</v>
      </c>
      <c r="AB1897" s="67" t="s">
        <v>86</v>
      </c>
      <c r="AC1897" s="128" t="s">
        <v>655</v>
      </c>
      <c r="AD1897" s="67" t="s">
        <v>100</v>
      </c>
      <c r="AE1897" s="72" t="str">
        <f>VLOOKUP(AD1897,cs_lookup!$A$2:$B$54,2,FALSE)</f>
        <v>1</v>
      </c>
    </row>
    <row r="1898" spans="1:31" x14ac:dyDescent="0.25">
      <c r="A1898" s="18">
        <v>0.24809979309613769</v>
      </c>
      <c r="B1898" s="18">
        <v>0.30115031880184967</v>
      </c>
      <c r="C1898" s="18">
        <v>0.41216918924991969</v>
      </c>
      <c r="D1898" s="3">
        <f t="shared" si="204"/>
        <v>4.0306361707141933</v>
      </c>
      <c r="E1898" s="4">
        <f t="shared" si="204"/>
        <v>3.3206008347544809</v>
      </c>
      <c r="F1898" s="4">
        <f t="shared" si="204"/>
        <v>2.4261881433200672</v>
      </c>
      <c r="G1898" s="75">
        <v>2.847093237144116E-2</v>
      </c>
      <c r="H1898" s="5">
        <f t="shared" si="197"/>
        <v>1.0284709323714412</v>
      </c>
      <c r="I1898" s="5">
        <f t="shared" si="198"/>
        <v>3.9190569649065146</v>
      </c>
      <c r="J1898" s="5">
        <f t="shared" si="199"/>
        <v>3.2286773794353745</v>
      </c>
      <c r="K1898" s="5">
        <f t="shared" si="200"/>
        <v>2.3590245158662668</v>
      </c>
      <c r="L1898">
        <v>3.05</v>
      </c>
      <c r="M1898">
        <v>3.15</v>
      </c>
      <c r="N1898">
        <v>2.61</v>
      </c>
      <c r="O1898" s="5">
        <f t="shared" si="201"/>
        <v>3.1368363437328952</v>
      </c>
      <c r="P1898" s="5">
        <f t="shared" si="202"/>
        <v>3.2396834369700396</v>
      </c>
      <c r="Q1898" s="5">
        <f t="shared" si="203"/>
        <v>2.6843091334894611</v>
      </c>
      <c r="R1898" s="6">
        <f t="shared" si="205"/>
        <v>0.3187925318443553</v>
      </c>
      <c r="S1898" s="6">
        <f t="shared" si="205"/>
        <v>0.30867213400802651</v>
      </c>
      <c r="T1898" s="6">
        <f t="shared" si="205"/>
        <v>0.37253533414761825</v>
      </c>
      <c r="U1898">
        <f t="shared" si="206"/>
        <v>0.77824844785657632</v>
      </c>
      <c r="V1898">
        <f t="shared" si="206"/>
        <v>0.97563169986059939</v>
      </c>
      <c r="W1898">
        <f t="shared" si="206"/>
        <v>1.1063895192465056</v>
      </c>
      <c r="X1898" t="s">
        <v>488</v>
      </c>
      <c r="Y1898" t="s">
        <v>342</v>
      </c>
      <c r="Z1898" t="s">
        <v>274</v>
      </c>
      <c r="AA1898" s="67" t="s">
        <v>90</v>
      </c>
      <c r="AB1898" s="67" t="s">
        <v>75</v>
      </c>
      <c r="AC1898" s="128" t="s">
        <v>655</v>
      </c>
      <c r="AD1898" s="67" t="s">
        <v>92</v>
      </c>
      <c r="AE1898" s="72" t="str">
        <f>VLOOKUP(AD1898,cs_lookup!$A$2:$B$54,2,FALSE)</f>
        <v>1</v>
      </c>
    </row>
    <row r="1899" spans="1:31" x14ac:dyDescent="0.25">
      <c r="A1899" s="18">
        <v>0.37853870033787862</v>
      </c>
      <c r="B1899" s="18">
        <v>0.34130568459017219</v>
      </c>
      <c r="C1899" s="18">
        <v>0.26700796312004083</v>
      </c>
      <c r="D1899" s="3">
        <f t="shared" si="204"/>
        <v>2.6417378173154114</v>
      </c>
      <c r="E1899" s="4">
        <f t="shared" si="204"/>
        <v>2.9299248302903735</v>
      </c>
      <c r="F1899" s="4">
        <f t="shared" si="204"/>
        <v>3.7452066534450972</v>
      </c>
      <c r="G1899" s="75">
        <v>2.6272577996715896E-2</v>
      </c>
      <c r="H1899" s="5">
        <f t="shared" si="197"/>
        <v>1.0262725779967159</v>
      </c>
      <c r="I1899" s="5">
        <f t="shared" si="198"/>
        <v>2.5741093291921371</v>
      </c>
      <c r="J1899" s="5">
        <f t="shared" si="199"/>
        <v>2.8549187546349399</v>
      </c>
      <c r="K1899" s="5">
        <f t="shared" si="200"/>
        <v>3.6493293631169026</v>
      </c>
      <c r="L1899">
        <v>3.64</v>
      </c>
      <c r="M1899">
        <v>3.12</v>
      </c>
      <c r="N1899">
        <v>2.3199999999999998</v>
      </c>
      <c r="O1899" s="5">
        <f t="shared" si="201"/>
        <v>3.735632183908046</v>
      </c>
      <c r="P1899" s="5">
        <f t="shared" si="202"/>
        <v>3.2019704433497536</v>
      </c>
      <c r="Q1899" s="5">
        <f t="shared" si="203"/>
        <v>2.3809523809523809</v>
      </c>
      <c r="R1899" s="6">
        <f t="shared" si="205"/>
        <v>0.26769230769230767</v>
      </c>
      <c r="S1899" s="6">
        <f t="shared" si="205"/>
        <v>0.31230769230769234</v>
      </c>
      <c r="T1899" s="6">
        <f t="shared" si="205"/>
        <v>0.42</v>
      </c>
      <c r="U1899">
        <f t="shared" si="206"/>
        <v>1.4140813518369026</v>
      </c>
      <c r="V1899">
        <f t="shared" si="206"/>
        <v>1.0928507142049848</v>
      </c>
      <c r="W1899">
        <f t="shared" si="206"/>
        <v>0.63573324552390664</v>
      </c>
      <c r="X1899" t="s">
        <v>417</v>
      </c>
      <c r="Y1899" t="s">
        <v>516</v>
      </c>
      <c r="Z1899" t="s">
        <v>274</v>
      </c>
      <c r="AA1899" s="67" t="s">
        <v>90</v>
      </c>
      <c r="AB1899" s="67" t="s">
        <v>75</v>
      </c>
      <c r="AC1899" s="128" t="s">
        <v>655</v>
      </c>
      <c r="AD1899" s="67" t="s">
        <v>181</v>
      </c>
      <c r="AE1899" s="72" t="str">
        <f>VLOOKUP(AD1899,cs_lookup!$A$2:$B$54,2,FALSE)</f>
        <v>1</v>
      </c>
    </row>
    <row r="1900" spans="1:31" x14ac:dyDescent="0.25">
      <c r="A1900" s="18">
        <v>0.28897759364913544</v>
      </c>
      <c r="B1900" s="18">
        <v>0.28536381287404744</v>
      </c>
      <c r="C1900" s="18">
        <v>0.39022429732710462</v>
      </c>
      <c r="D1900" s="3">
        <f t="shared" si="204"/>
        <v>3.4604759053193526</v>
      </c>
      <c r="E1900" s="4">
        <f t="shared" si="204"/>
        <v>3.5042985651490977</v>
      </c>
      <c r="F1900" s="4">
        <f t="shared" si="204"/>
        <v>2.5626287415971749</v>
      </c>
      <c r="G1900" s="75">
        <v>2.8650391751763982E-2</v>
      </c>
      <c r="H1900" s="5">
        <f t="shared" si="197"/>
        <v>1.028650391751764</v>
      </c>
      <c r="I1900" s="5">
        <f t="shared" si="198"/>
        <v>3.3640933139842151</v>
      </c>
      <c r="J1900" s="5">
        <f t="shared" si="199"/>
        <v>3.4066954071551669</v>
      </c>
      <c r="K1900" s="5">
        <f t="shared" si="200"/>
        <v>2.4912533569671682</v>
      </c>
      <c r="L1900">
        <v>4.4000000000000004</v>
      </c>
      <c r="M1900">
        <v>4.12</v>
      </c>
      <c r="N1900">
        <v>1.79</v>
      </c>
      <c r="O1900" s="5">
        <f t="shared" si="201"/>
        <v>4.5260617237077616</v>
      </c>
      <c r="P1900" s="5">
        <f t="shared" si="202"/>
        <v>4.2380396140172678</v>
      </c>
      <c r="Q1900" s="5">
        <f t="shared" si="203"/>
        <v>1.8412842012356576</v>
      </c>
      <c r="R1900" s="6">
        <f t="shared" si="205"/>
        <v>0.22094263424688723</v>
      </c>
      <c r="S1900" s="6">
        <f t="shared" si="205"/>
        <v>0.23595815307919996</v>
      </c>
      <c r="T1900" s="6">
        <f t="shared" si="205"/>
        <v>0.54309921267391281</v>
      </c>
      <c r="U1900">
        <f t="shared" si="206"/>
        <v>1.3079304256245272</v>
      </c>
      <c r="V1900">
        <f t="shared" si="206"/>
        <v>1.2093831433672237</v>
      </c>
      <c r="W1900">
        <f t="shared" si="206"/>
        <v>0.71851383360668364</v>
      </c>
      <c r="X1900" t="s">
        <v>545</v>
      </c>
      <c r="Y1900" t="s">
        <v>568</v>
      </c>
      <c r="Z1900" t="s">
        <v>271</v>
      </c>
      <c r="AA1900" s="67" t="s">
        <v>90</v>
      </c>
      <c r="AB1900" s="67" t="s">
        <v>75</v>
      </c>
      <c r="AC1900" s="128" t="s">
        <v>655</v>
      </c>
      <c r="AD1900" s="67" t="s">
        <v>74</v>
      </c>
      <c r="AE1900" s="72" t="str">
        <f>VLOOKUP(AD1900,cs_lookup!$A$2:$B$54,2,FALSE)</f>
        <v>X</v>
      </c>
    </row>
    <row r="1901" spans="1:31" x14ac:dyDescent="0.25">
      <c r="A1901" s="18">
        <v>0.35168002237739443</v>
      </c>
      <c r="B1901" s="18">
        <v>0.23209912197213181</v>
      </c>
      <c r="C1901" s="18">
        <v>0.382723153236944</v>
      </c>
      <c r="D1901" s="3">
        <f t="shared" si="204"/>
        <v>2.843493904600817</v>
      </c>
      <c r="E1901" s="4">
        <f t="shared" si="204"/>
        <v>4.3085040197613083</v>
      </c>
      <c r="F1901" s="4">
        <f t="shared" si="204"/>
        <v>2.6128547268236466</v>
      </c>
      <c r="G1901" s="75">
        <v>2.8662250240410359E-2</v>
      </c>
      <c r="H1901" s="5">
        <f t="shared" si="197"/>
        <v>1.0286622502404104</v>
      </c>
      <c r="I1901" s="5">
        <f t="shared" si="198"/>
        <v>2.764263881498771</v>
      </c>
      <c r="J1901" s="5">
        <f t="shared" si="199"/>
        <v>4.1884535169384902</v>
      </c>
      <c r="K1901" s="5">
        <f t="shared" si="200"/>
        <v>2.5400511452743522</v>
      </c>
      <c r="L1901">
        <v>3.92</v>
      </c>
      <c r="M1901">
        <v>4</v>
      </c>
      <c r="N1901">
        <v>1.91</v>
      </c>
      <c r="O1901" s="5">
        <f t="shared" si="201"/>
        <v>4.0323560209424087</v>
      </c>
      <c r="P1901" s="5">
        <f t="shared" si="202"/>
        <v>4.1146490009616414</v>
      </c>
      <c r="Q1901" s="5">
        <f t="shared" si="203"/>
        <v>1.9647448979591837</v>
      </c>
      <c r="R1901" s="6">
        <f t="shared" si="205"/>
        <v>0.24799397543431403</v>
      </c>
      <c r="S1901" s="6">
        <f t="shared" si="205"/>
        <v>0.24303409592562777</v>
      </c>
      <c r="T1901" s="6">
        <f t="shared" si="205"/>
        <v>0.50897192864005814</v>
      </c>
      <c r="U1901">
        <f t="shared" si="206"/>
        <v>1.4180990556786475</v>
      </c>
      <c r="V1901">
        <f t="shared" si="206"/>
        <v>0.95500642034670624</v>
      </c>
      <c r="W1901">
        <f t="shared" si="206"/>
        <v>0.75195336265313661</v>
      </c>
      <c r="X1901" t="s">
        <v>542</v>
      </c>
      <c r="Y1901" t="s">
        <v>548</v>
      </c>
      <c r="Z1901" t="s">
        <v>271</v>
      </c>
      <c r="AA1901" s="67" t="s">
        <v>90</v>
      </c>
      <c r="AB1901" s="67" t="s">
        <v>74</v>
      </c>
      <c r="AC1901" s="128" t="s">
        <v>655</v>
      </c>
      <c r="AD1901" s="67" t="s">
        <v>76</v>
      </c>
      <c r="AE1901" s="72" t="str">
        <f>VLOOKUP(AD1901,cs_lookup!$A$2:$B$54,2,FALSE)</f>
        <v>2</v>
      </c>
    </row>
    <row r="1902" spans="1:31" x14ac:dyDescent="0.25">
      <c r="A1902" s="18">
        <v>0.74847593209806751</v>
      </c>
      <c r="B1902" s="18">
        <v>0.12137765993208631</v>
      </c>
      <c r="C1902" s="18">
        <v>5.6350432459592911E-2</v>
      </c>
      <c r="D1902" s="3">
        <f t="shared" si="204"/>
        <v>1.3360483044483213</v>
      </c>
      <c r="E1902" s="4">
        <f t="shared" si="204"/>
        <v>8.2387483871375</v>
      </c>
      <c r="F1902" s="4">
        <f t="shared" si="204"/>
        <v>17.746092733486435</v>
      </c>
      <c r="G1902" s="75">
        <v>4.0641546036497278E-2</v>
      </c>
      <c r="H1902" s="5">
        <f t="shared" si="197"/>
        <v>1.0406415460364973</v>
      </c>
      <c r="I1902" s="5">
        <f t="shared" si="198"/>
        <v>1.2838698488801865</v>
      </c>
      <c r="J1902" s="5">
        <f t="shared" si="199"/>
        <v>7.9169896863300435</v>
      </c>
      <c r="K1902" s="5">
        <f t="shared" si="200"/>
        <v>17.053031181655363</v>
      </c>
      <c r="L1902">
        <v>1.28</v>
      </c>
      <c r="M1902">
        <v>6.14</v>
      </c>
      <c r="N1902">
        <v>10.36</v>
      </c>
      <c r="O1902" s="5">
        <f t="shared" si="201"/>
        <v>1.3320211789267165</v>
      </c>
      <c r="P1902" s="5">
        <f t="shared" si="202"/>
        <v>6.3895390926640934</v>
      </c>
      <c r="Q1902" s="5">
        <f t="shared" si="203"/>
        <v>10.781046416938111</v>
      </c>
      <c r="R1902" s="6">
        <f t="shared" si="205"/>
        <v>0.75073881393218955</v>
      </c>
      <c r="S1902" s="6">
        <f t="shared" si="205"/>
        <v>0.15650581137348576</v>
      </c>
      <c r="T1902" s="6">
        <f t="shared" si="205"/>
        <v>9.2755374694324585E-2</v>
      </c>
      <c r="U1902">
        <f t="shared" si="206"/>
        <v>0.99698579347154093</v>
      </c>
      <c r="V1902">
        <f t="shared" si="206"/>
        <v>0.77554730311215359</v>
      </c>
      <c r="W1902">
        <f t="shared" si="206"/>
        <v>0.60751662796140726</v>
      </c>
      <c r="X1902" t="s">
        <v>544</v>
      </c>
      <c r="Y1902" t="s">
        <v>546</v>
      </c>
      <c r="Z1902" t="s">
        <v>271</v>
      </c>
      <c r="AA1902" s="67" t="s">
        <v>84</v>
      </c>
      <c r="AB1902" s="67" t="s">
        <v>99</v>
      </c>
      <c r="AC1902" s="128" t="s">
        <v>655</v>
      </c>
      <c r="AD1902" s="67" t="s">
        <v>89</v>
      </c>
      <c r="AE1902" s="72" t="str">
        <f>VLOOKUP(AD1902,cs_lookup!$A$2:$B$54,2,FALSE)</f>
        <v>1</v>
      </c>
    </row>
    <row r="1903" spans="1:31" x14ac:dyDescent="0.25">
      <c r="A1903" s="18">
        <v>0.60017966233661402</v>
      </c>
      <c r="B1903" s="18">
        <v>0.21694668021969302</v>
      </c>
      <c r="C1903" s="18">
        <v>0.17441279021725875</v>
      </c>
      <c r="D1903" s="3">
        <f t="shared" si="204"/>
        <v>1.6661677540135382</v>
      </c>
      <c r="E1903" s="4">
        <f t="shared" si="204"/>
        <v>4.6094275284016373</v>
      </c>
      <c r="F1903" s="4">
        <f t="shared" si="204"/>
        <v>5.7335244666078768</v>
      </c>
      <c r="G1903" s="75">
        <v>2.9075180746131801E-2</v>
      </c>
      <c r="H1903" s="5">
        <f t="shared" si="197"/>
        <v>1.0290751807461318</v>
      </c>
      <c r="I1903" s="5">
        <f t="shared" si="198"/>
        <v>1.619092351256088</v>
      </c>
      <c r="J1903" s="5">
        <f t="shared" si="199"/>
        <v>4.4791941489246376</v>
      </c>
      <c r="K1903" s="5">
        <f t="shared" si="200"/>
        <v>5.5715311902195328</v>
      </c>
      <c r="L1903">
        <v>2.2000000000000002</v>
      </c>
      <c r="M1903">
        <v>3.89</v>
      </c>
      <c r="N1903">
        <v>3.15</v>
      </c>
      <c r="O1903" s="5">
        <f t="shared" si="201"/>
        <v>2.2639653976414902</v>
      </c>
      <c r="P1903" s="5">
        <f t="shared" si="202"/>
        <v>4.0031024531024526</v>
      </c>
      <c r="Q1903" s="5">
        <f t="shared" si="203"/>
        <v>3.241586819350315</v>
      </c>
      <c r="R1903" s="6">
        <f t="shared" si="205"/>
        <v>0.44170286394030606</v>
      </c>
      <c r="S1903" s="6">
        <f t="shared" si="205"/>
        <v>0.24980624695852788</v>
      </c>
      <c r="T1903" s="6">
        <f t="shared" si="205"/>
        <v>0.30849088910116618</v>
      </c>
      <c r="U1903">
        <f t="shared" si="206"/>
        <v>1.3587859878982478</v>
      </c>
      <c r="V1903">
        <f t="shared" si="206"/>
        <v>0.86845978777988653</v>
      </c>
      <c r="W1903">
        <f t="shared" si="206"/>
        <v>0.56537420189437759</v>
      </c>
      <c r="X1903" t="s">
        <v>570</v>
      </c>
      <c r="Y1903" t="s">
        <v>549</v>
      </c>
      <c r="Z1903" t="s">
        <v>271</v>
      </c>
      <c r="AA1903" s="67" t="s">
        <v>84</v>
      </c>
      <c r="AB1903" s="67" t="s">
        <v>86</v>
      </c>
      <c r="AC1903" s="128" t="s">
        <v>655</v>
      </c>
      <c r="AD1903" s="67" t="s">
        <v>125</v>
      </c>
      <c r="AE1903" s="72" t="str">
        <f>VLOOKUP(AD1903,cs_lookup!$A$2:$B$54,2,FALSE)</f>
        <v>2</v>
      </c>
    </row>
    <row r="1904" spans="1:31" x14ac:dyDescent="0.25">
      <c r="A1904" s="18">
        <v>0.54830849655634373</v>
      </c>
      <c r="B1904" s="18">
        <v>0.28286031307671566</v>
      </c>
      <c r="C1904" s="18">
        <v>0.16364196035872622</v>
      </c>
      <c r="D1904" s="3">
        <f t="shared" si="204"/>
        <v>1.8237908153539635</v>
      </c>
      <c r="E1904" s="4">
        <f t="shared" si="204"/>
        <v>3.5353139120962016</v>
      </c>
      <c r="F1904" s="4">
        <f t="shared" si="204"/>
        <v>6.110902104862709</v>
      </c>
      <c r="G1904" s="75">
        <v>3.1478065421238544E-2</v>
      </c>
      <c r="H1904" s="5">
        <f t="shared" ref="H1904:H1967" si="207">(G1904/100%) + 1</f>
        <v>1.0314780654212385</v>
      </c>
      <c r="I1904" s="5">
        <f t="shared" ref="I1904:I1967" si="208">D1904/H1904</f>
        <v>1.768133396621631</v>
      </c>
      <c r="J1904" s="5">
        <f t="shared" ref="J1904:J1967" si="209">E1904/H1904</f>
        <v>3.4274251975028069</v>
      </c>
      <c r="K1904" s="5">
        <f t="shared" ref="K1904:K1967" si="210">F1904/H1904</f>
        <v>5.9244130434970694</v>
      </c>
      <c r="L1904">
        <v>1.78</v>
      </c>
      <c r="M1904">
        <v>3.82</v>
      </c>
      <c r="N1904">
        <v>4.8099999999999996</v>
      </c>
      <c r="O1904" s="5">
        <f t="shared" ref="O1904:O1967" si="211">(L1904*H1904)</f>
        <v>1.8360309564498047</v>
      </c>
      <c r="P1904" s="5">
        <f t="shared" ref="P1904:P1967" si="212">(M1904*H1904)</f>
        <v>3.9402462099091311</v>
      </c>
      <c r="Q1904" s="5">
        <f t="shared" ref="Q1904:Q1967" si="213">(N1904*H1904)</f>
        <v>4.9614094946761567</v>
      </c>
      <c r="R1904" s="6">
        <f t="shared" si="205"/>
        <v>0.54465312607453253</v>
      </c>
      <c r="S1904" s="6">
        <f t="shared" si="205"/>
        <v>0.25379124722844709</v>
      </c>
      <c r="T1904" s="6">
        <f t="shared" si="205"/>
        <v>0.2015556266970204</v>
      </c>
      <c r="U1904">
        <f t="shared" si="206"/>
        <v>1.0067113733618982</v>
      </c>
      <c r="V1904">
        <f t="shared" si="206"/>
        <v>1.114539276534239</v>
      </c>
      <c r="W1904">
        <f t="shared" si="206"/>
        <v>0.81189477585120351</v>
      </c>
      <c r="X1904" t="s">
        <v>543</v>
      </c>
      <c r="Y1904" t="s">
        <v>566</v>
      </c>
      <c r="Z1904" t="s">
        <v>271</v>
      </c>
      <c r="AA1904" s="67" t="s">
        <v>90</v>
      </c>
      <c r="AB1904" s="67" t="s">
        <v>75</v>
      </c>
      <c r="AC1904" s="128" t="s">
        <v>655</v>
      </c>
      <c r="AD1904" s="67" t="s">
        <v>75</v>
      </c>
      <c r="AE1904" s="72" t="str">
        <f>VLOOKUP(AD1904,cs_lookup!$A$2:$B$54,2,FALSE)</f>
        <v>X</v>
      </c>
    </row>
    <row r="1905" spans="1:31" x14ac:dyDescent="0.25">
      <c r="A1905" s="18">
        <v>0.40656157005412735</v>
      </c>
      <c r="B1905" s="18">
        <v>0.27747250694240322</v>
      </c>
      <c r="C1905" s="18">
        <v>0.29576483579832108</v>
      </c>
      <c r="D1905" s="3">
        <f t="shared" si="204"/>
        <v>2.4596520518819953</v>
      </c>
      <c r="E1905" s="4">
        <f t="shared" si="204"/>
        <v>3.6039606626957696</v>
      </c>
      <c r="F1905" s="4">
        <f t="shared" si="204"/>
        <v>3.3810645450830044</v>
      </c>
      <c r="G1905" s="75">
        <v>2.8668887092673456E-2</v>
      </c>
      <c r="H1905" s="5">
        <f t="shared" si="207"/>
        <v>1.0286688870926735</v>
      </c>
      <c r="I1905" s="5">
        <f t="shared" si="208"/>
        <v>2.3911018236720554</v>
      </c>
      <c r="J1905" s="5">
        <f t="shared" si="209"/>
        <v>3.5035186811974479</v>
      </c>
      <c r="K1905" s="5">
        <f t="shared" si="210"/>
        <v>3.2868346535092607</v>
      </c>
      <c r="L1905">
        <v>2.19</v>
      </c>
      <c r="M1905">
        <v>3.73</v>
      </c>
      <c r="N1905">
        <v>3.29</v>
      </c>
      <c r="O1905" s="5">
        <f t="shared" si="211"/>
        <v>2.252784862732955</v>
      </c>
      <c r="P1905" s="5">
        <f t="shared" si="212"/>
        <v>3.8369349488556721</v>
      </c>
      <c r="Q1905" s="5">
        <f t="shared" si="213"/>
        <v>3.3843206385348958</v>
      </c>
      <c r="R1905" s="6">
        <f t="shared" si="205"/>
        <v>0.44389502812392606</v>
      </c>
      <c r="S1905" s="6">
        <f t="shared" si="205"/>
        <v>0.26062469479662148</v>
      </c>
      <c r="T1905" s="6">
        <f t="shared" si="205"/>
        <v>0.29548027707945229</v>
      </c>
      <c r="U1905">
        <f t="shared" si="206"/>
        <v>0.91589575078688201</v>
      </c>
      <c r="V1905">
        <f t="shared" si="206"/>
        <v>1.064643959233905</v>
      </c>
      <c r="W1905">
        <f t="shared" si="206"/>
        <v>1.0009630379451426</v>
      </c>
      <c r="X1905" t="s">
        <v>547</v>
      </c>
      <c r="Y1905" t="s">
        <v>571</v>
      </c>
      <c r="Z1905" t="s">
        <v>271</v>
      </c>
      <c r="AA1905" s="67" t="s">
        <v>90</v>
      </c>
      <c r="AB1905" s="67" t="s">
        <v>75</v>
      </c>
      <c r="AC1905" s="128" t="s">
        <v>655</v>
      </c>
      <c r="AD1905" s="67" t="s">
        <v>73</v>
      </c>
      <c r="AE1905" s="72" t="str">
        <f>VLOOKUP(AD1905,cs_lookup!$A$2:$B$54,2,FALSE)</f>
        <v>X</v>
      </c>
    </row>
    <row r="1906" spans="1:31" x14ac:dyDescent="0.25">
      <c r="A1906" s="18">
        <v>0.53647114729173873</v>
      </c>
      <c r="B1906" s="18">
        <v>0.25799025061017072</v>
      </c>
      <c r="C1906" s="18">
        <v>0.19661339740158335</v>
      </c>
      <c r="D1906" s="3">
        <f t="shared" si="204"/>
        <v>1.8640331452088128</v>
      </c>
      <c r="E1906" s="4">
        <f t="shared" si="204"/>
        <v>3.8761154641886963</v>
      </c>
      <c r="F1906" s="4">
        <f t="shared" si="204"/>
        <v>5.0861233935014996</v>
      </c>
      <c r="G1906" s="75">
        <v>3.9414894303903658E-2</v>
      </c>
      <c r="H1906" s="5">
        <f t="shared" si="207"/>
        <v>1.0394148943039037</v>
      </c>
      <c r="I1906" s="5">
        <f t="shared" si="208"/>
        <v>1.7933485034935508</v>
      </c>
      <c r="J1906" s="5">
        <f t="shared" si="209"/>
        <v>3.7291321159915949</v>
      </c>
      <c r="K1906" s="5">
        <f t="shared" si="210"/>
        <v>4.8932562169100695</v>
      </c>
      <c r="L1906">
        <v>2.4</v>
      </c>
      <c r="M1906">
        <v>3.11</v>
      </c>
      <c r="N1906">
        <v>3.32</v>
      </c>
      <c r="O1906" s="5">
        <f t="shared" si="211"/>
        <v>2.4945957463293689</v>
      </c>
      <c r="P1906" s="5">
        <f t="shared" si="212"/>
        <v>3.2325803212851403</v>
      </c>
      <c r="Q1906" s="5">
        <f t="shared" si="213"/>
        <v>3.4508574490889599</v>
      </c>
      <c r="R1906" s="6">
        <f t="shared" si="205"/>
        <v>0.4008665538179616</v>
      </c>
      <c r="S1906" s="6">
        <f t="shared" si="205"/>
        <v>0.30935039522929514</v>
      </c>
      <c r="T1906" s="6">
        <f t="shared" si="205"/>
        <v>0.28978305095274337</v>
      </c>
      <c r="U1906">
        <f t="shared" si="206"/>
        <v>1.3382786420624075</v>
      </c>
      <c r="V1906">
        <f t="shared" si="206"/>
        <v>0.83397420720585957</v>
      </c>
      <c r="W1906">
        <f t="shared" si="206"/>
        <v>0.67848480701394187</v>
      </c>
      <c r="X1906" t="s">
        <v>420</v>
      </c>
      <c r="Y1906" t="s">
        <v>423</v>
      </c>
      <c r="Z1906" t="s">
        <v>270</v>
      </c>
      <c r="AA1906" s="67" t="s">
        <v>84</v>
      </c>
      <c r="AB1906" s="67" t="s">
        <v>86</v>
      </c>
      <c r="AC1906" s="128" t="s">
        <v>655</v>
      </c>
      <c r="AD1906" s="67" t="s">
        <v>73</v>
      </c>
      <c r="AE1906" s="72" t="str">
        <f>VLOOKUP(AD1906,cs_lookup!$A$2:$B$54,2,FALSE)</f>
        <v>X</v>
      </c>
    </row>
    <row r="1907" spans="1:31" x14ac:dyDescent="0.25">
      <c r="A1907" s="18">
        <v>0.48422918287173711</v>
      </c>
      <c r="B1907" s="18">
        <v>0.256075422478165</v>
      </c>
      <c r="C1907" s="18">
        <v>0.24532009535802815</v>
      </c>
      <c r="D1907" s="3">
        <f t="shared" si="204"/>
        <v>2.0651378218666356</v>
      </c>
      <c r="E1907" s="4">
        <f t="shared" si="204"/>
        <v>3.9050994832792587</v>
      </c>
      <c r="F1907" s="4">
        <f t="shared" si="204"/>
        <v>4.0763069105307794</v>
      </c>
      <c r="G1907" s="75">
        <v>4.357920893071543E-2</v>
      </c>
      <c r="H1907" s="5">
        <f t="shared" si="207"/>
        <v>1.0435792089307154</v>
      </c>
      <c r="I1907" s="5">
        <f t="shared" si="208"/>
        <v>1.9788989701918667</v>
      </c>
      <c r="J1907" s="5">
        <f t="shared" si="209"/>
        <v>3.7420249942316772</v>
      </c>
      <c r="K1907" s="5">
        <f t="shared" si="210"/>
        <v>3.9060829074081433</v>
      </c>
      <c r="L1907">
        <v>1.43</v>
      </c>
      <c r="M1907">
        <v>4.51</v>
      </c>
      <c r="N1907">
        <v>8.16</v>
      </c>
      <c r="O1907" s="5">
        <f t="shared" si="211"/>
        <v>1.4923182687709231</v>
      </c>
      <c r="P1907" s="5">
        <f t="shared" si="212"/>
        <v>4.7065422322775268</v>
      </c>
      <c r="Q1907" s="5">
        <f t="shared" si="213"/>
        <v>8.5156063448746373</v>
      </c>
      <c r="R1907" s="6">
        <f t="shared" si="205"/>
        <v>0.67009834358162912</v>
      </c>
      <c r="S1907" s="6">
        <f t="shared" si="205"/>
        <v>0.21247020650149215</v>
      </c>
      <c r="T1907" s="6">
        <f t="shared" si="205"/>
        <v>0.11743144991687865</v>
      </c>
      <c r="U1907">
        <f t="shared" si="206"/>
        <v>0.72262405587150946</v>
      </c>
      <c r="V1907">
        <f t="shared" si="206"/>
        <v>1.2052297905417932</v>
      </c>
      <c r="W1907">
        <f t="shared" si="206"/>
        <v>2.0890493605560758</v>
      </c>
      <c r="X1907" t="s">
        <v>348</v>
      </c>
      <c r="Y1907" t="s">
        <v>292</v>
      </c>
      <c r="Z1907" t="s">
        <v>270</v>
      </c>
      <c r="AA1907" s="67" t="s">
        <v>84</v>
      </c>
      <c r="AB1907" s="67" t="s">
        <v>86</v>
      </c>
      <c r="AC1907" s="128" t="s">
        <v>655</v>
      </c>
      <c r="AD1907" s="67" t="s">
        <v>102</v>
      </c>
      <c r="AE1907" s="72" t="str">
        <f>VLOOKUP(AD1907,cs_lookup!$A$2:$B$54,2,FALSE)</f>
        <v>2</v>
      </c>
    </row>
    <row r="1908" spans="1:31" x14ac:dyDescent="0.25">
      <c r="A1908" s="18">
        <v>0.23624662728860393</v>
      </c>
      <c r="B1908" s="18">
        <v>0.23048842502116651</v>
      </c>
      <c r="C1908" s="18">
        <v>0.47839875132092086</v>
      </c>
      <c r="D1908" s="3">
        <f t="shared" si="204"/>
        <v>4.2328646612947347</v>
      </c>
      <c r="E1908" s="4">
        <f t="shared" si="204"/>
        <v>4.3386126652918326</v>
      </c>
      <c r="F1908" s="4">
        <f t="shared" si="204"/>
        <v>2.0903064592850016</v>
      </c>
      <c r="G1908" s="75">
        <v>3.8976358193737237E-2</v>
      </c>
      <c r="H1908" s="5">
        <f t="shared" si="207"/>
        <v>1.0389763581937372</v>
      </c>
      <c r="I1908" s="5">
        <f t="shared" si="208"/>
        <v>4.0740721652738854</v>
      </c>
      <c r="J1908" s="5">
        <f t="shared" si="209"/>
        <v>4.1758531183852154</v>
      </c>
      <c r="K1908" s="5">
        <f t="shared" si="210"/>
        <v>2.0118903022191996</v>
      </c>
      <c r="L1908">
        <v>2.72</v>
      </c>
      <c r="M1908">
        <v>3.17</v>
      </c>
      <c r="N1908">
        <v>2.81</v>
      </c>
      <c r="O1908" s="5">
        <f t="shared" si="211"/>
        <v>2.8260156942869656</v>
      </c>
      <c r="P1908" s="5">
        <f t="shared" si="212"/>
        <v>3.2935550554741471</v>
      </c>
      <c r="Q1908" s="5">
        <f t="shared" si="213"/>
        <v>2.9195235665244015</v>
      </c>
      <c r="R1908" s="6">
        <f t="shared" si="205"/>
        <v>0.35385507660894672</v>
      </c>
      <c r="S1908" s="6">
        <f t="shared" si="205"/>
        <v>0.30362328339947481</v>
      </c>
      <c r="T1908" s="6">
        <f t="shared" si="205"/>
        <v>0.34252163999157836</v>
      </c>
      <c r="U1908">
        <f t="shared" si="206"/>
        <v>0.66763667643995805</v>
      </c>
      <c r="V1908">
        <f t="shared" si="206"/>
        <v>0.75912631745673698</v>
      </c>
      <c r="W1908">
        <f t="shared" si="206"/>
        <v>1.3966964286772752</v>
      </c>
      <c r="X1908" t="s">
        <v>490</v>
      </c>
      <c r="Y1908" t="s">
        <v>345</v>
      </c>
      <c r="Z1908" t="s">
        <v>270</v>
      </c>
      <c r="AA1908" s="67" t="s">
        <v>85</v>
      </c>
      <c r="AB1908" s="67" t="s">
        <v>79</v>
      </c>
      <c r="AC1908" s="128" t="s">
        <v>655</v>
      </c>
      <c r="AD1908" s="67" t="s">
        <v>78</v>
      </c>
      <c r="AE1908" s="72" t="str">
        <f>VLOOKUP(AD1908,cs_lookup!$A$2:$B$54,2,FALSE)</f>
        <v>1</v>
      </c>
    </row>
    <row r="1909" spans="1:31" x14ac:dyDescent="0.25">
      <c r="A1909" s="18">
        <v>0.84128619568924512</v>
      </c>
      <c r="B1909" s="18">
        <v>0.12627925652357369</v>
      </c>
      <c r="C1909" s="18">
        <v>2.5767313070513064E-2</v>
      </c>
      <c r="D1909" s="3">
        <f t="shared" si="204"/>
        <v>1.1886561376188094</v>
      </c>
      <c r="E1909" s="4">
        <f t="shared" si="204"/>
        <v>7.9189569809774811</v>
      </c>
      <c r="F1909" s="4">
        <f t="shared" si="204"/>
        <v>38.808858233043878</v>
      </c>
      <c r="G1909" s="75">
        <v>4.3387018483154627E-2</v>
      </c>
      <c r="H1909" s="5">
        <f t="shared" si="207"/>
        <v>1.0433870184831546</v>
      </c>
      <c r="I1909" s="5">
        <f t="shared" si="208"/>
        <v>1.1392284133905008</v>
      </c>
      <c r="J1909" s="5">
        <f t="shared" si="209"/>
        <v>7.5896640850389607</v>
      </c>
      <c r="K1909" s="5">
        <f t="shared" si="210"/>
        <v>37.195074833749665</v>
      </c>
      <c r="L1909">
        <v>3.01</v>
      </c>
      <c r="M1909">
        <v>3.15</v>
      </c>
      <c r="N1909">
        <v>2.54</v>
      </c>
      <c r="O1909" s="5">
        <f t="shared" si="211"/>
        <v>3.1405949256342951</v>
      </c>
      <c r="P1909" s="5">
        <f t="shared" si="212"/>
        <v>3.286669108221937</v>
      </c>
      <c r="Q1909" s="5">
        <f t="shared" si="213"/>
        <v>2.6502030269472128</v>
      </c>
      <c r="R1909" s="6">
        <f t="shared" si="205"/>
        <v>0.31841100927654126</v>
      </c>
      <c r="S1909" s="6">
        <f t="shared" si="205"/>
        <v>0.30425940886425051</v>
      </c>
      <c r="T1909" s="6">
        <f t="shared" si="205"/>
        <v>0.37732958185920834</v>
      </c>
      <c r="U1909">
        <f t="shared" si="206"/>
        <v>2.6421391571878239</v>
      </c>
      <c r="V1909">
        <f t="shared" si="206"/>
        <v>0.41503813142526319</v>
      </c>
      <c r="W1909">
        <f t="shared" si="206"/>
        <v>6.8288611095770196E-2</v>
      </c>
      <c r="X1909" t="s">
        <v>425</v>
      </c>
      <c r="Y1909" t="s">
        <v>428</v>
      </c>
      <c r="Z1909" t="s">
        <v>273</v>
      </c>
      <c r="AA1909" s="67" t="s">
        <v>84</v>
      </c>
      <c r="AB1909" s="67" t="s">
        <v>94</v>
      </c>
      <c r="AC1909" s="128" t="s">
        <v>655</v>
      </c>
      <c r="AD1909" s="67" t="s">
        <v>78</v>
      </c>
      <c r="AE1909" s="72" t="str">
        <f>VLOOKUP(AD1909,cs_lookup!$A$2:$B$54,2,FALSE)</f>
        <v>1</v>
      </c>
    </row>
    <row r="1910" spans="1:31" x14ac:dyDescent="0.25">
      <c r="A1910" s="18">
        <v>0.17628588021365321</v>
      </c>
      <c r="B1910" s="18">
        <v>0.25302012385187506</v>
      </c>
      <c r="C1910" s="18">
        <v>0.50580114818133259</v>
      </c>
      <c r="D1910" s="3">
        <f t="shared" si="204"/>
        <v>5.672604061017422</v>
      </c>
      <c r="E1910" s="4">
        <f t="shared" si="204"/>
        <v>3.9522548039911145</v>
      </c>
      <c r="F1910" s="4">
        <f t="shared" si="204"/>
        <v>1.9770615460158947</v>
      </c>
      <c r="G1910" s="75">
        <v>5.1247965505193838E-2</v>
      </c>
      <c r="H1910" s="5">
        <f t="shared" si="207"/>
        <v>1.0512479655051938</v>
      </c>
      <c r="I1910" s="5">
        <f t="shared" si="208"/>
        <v>5.3960666247676041</v>
      </c>
      <c r="J1910" s="5">
        <f t="shared" si="209"/>
        <v>3.7595837839189499</v>
      </c>
      <c r="K1910" s="5">
        <f t="shared" si="210"/>
        <v>1.8806804967901045</v>
      </c>
      <c r="L1910">
        <v>7.08</v>
      </c>
      <c r="M1910">
        <v>3.9</v>
      </c>
      <c r="N1910">
        <v>1.53</v>
      </c>
      <c r="O1910" s="5">
        <f t="shared" si="211"/>
        <v>7.4428355957767725</v>
      </c>
      <c r="P1910" s="5">
        <f t="shared" si="212"/>
        <v>4.0998670654702556</v>
      </c>
      <c r="Q1910" s="5">
        <f t="shared" si="213"/>
        <v>1.6084093872229466</v>
      </c>
      <c r="R1910" s="6">
        <f t="shared" si="205"/>
        <v>0.13435739472297653</v>
      </c>
      <c r="S1910" s="6">
        <f t="shared" si="205"/>
        <v>0.24391034734324973</v>
      </c>
      <c r="T1910" s="6">
        <f t="shared" si="205"/>
        <v>0.62173225793377374</v>
      </c>
      <c r="U1910">
        <f t="shared" si="206"/>
        <v>1.3120668242870184</v>
      </c>
      <c r="V1910">
        <f t="shared" si="206"/>
        <v>1.0373488726815077</v>
      </c>
      <c r="W1910">
        <f t="shared" si="206"/>
        <v>0.81353531480300001</v>
      </c>
      <c r="X1910" t="s">
        <v>495</v>
      </c>
      <c r="Y1910" t="s">
        <v>353</v>
      </c>
      <c r="Z1910" t="s">
        <v>273</v>
      </c>
      <c r="AA1910" s="67" t="s">
        <v>85</v>
      </c>
      <c r="AB1910" s="67" t="s">
        <v>79</v>
      </c>
      <c r="AC1910" s="128" t="s">
        <v>655</v>
      </c>
      <c r="AD1910" s="67" t="s">
        <v>87</v>
      </c>
      <c r="AE1910" s="72" t="str">
        <f>VLOOKUP(AD1910,cs_lookup!$A$2:$B$54,2,FALSE)</f>
        <v>2</v>
      </c>
    </row>
    <row r="1911" spans="1:31" x14ac:dyDescent="0.25">
      <c r="A1911" s="18">
        <v>0.48845881516950385</v>
      </c>
      <c r="B1911" s="18">
        <v>0.3237241210602575</v>
      </c>
      <c r="C1911" s="18">
        <v>0.18220340399498619</v>
      </c>
      <c r="D1911" s="3">
        <f t="shared" si="204"/>
        <v>2.0472555084362276</v>
      </c>
      <c r="E1911" s="4">
        <f t="shared" si="204"/>
        <v>3.0890500118582809</v>
      </c>
      <c r="F1911" s="4">
        <f t="shared" si="204"/>
        <v>5.4883716663576587</v>
      </c>
      <c r="G1911" s="75">
        <v>4.731036958007051E-2</v>
      </c>
      <c r="H1911" s="5">
        <f t="shared" si="207"/>
        <v>1.0473103695800705</v>
      </c>
      <c r="I1911" s="5">
        <f t="shared" si="208"/>
        <v>1.9547744087142906</v>
      </c>
      <c r="J1911" s="5">
        <f t="shared" si="209"/>
        <v>2.9495077119277124</v>
      </c>
      <c r="K1911" s="5">
        <f t="shared" si="210"/>
        <v>5.2404443093199546</v>
      </c>
      <c r="L1911">
        <v>4.0599999999999996</v>
      </c>
      <c r="M1911">
        <v>3.47</v>
      </c>
      <c r="N1911">
        <v>1.95</v>
      </c>
      <c r="O1911" s="5">
        <f t="shared" si="211"/>
        <v>4.2520801004950854</v>
      </c>
      <c r="P1911" s="5">
        <f t="shared" si="212"/>
        <v>3.6341669824428449</v>
      </c>
      <c r="Q1911" s="5">
        <f t="shared" si="213"/>
        <v>2.0422552206811373</v>
      </c>
      <c r="R1911" s="6">
        <f t="shared" si="205"/>
        <v>0.23517901271040645</v>
      </c>
      <c r="S1911" s="6">
        <f t="shared" si="205"/>
        <v>0.27516622236433713</v>
      </c>
      <c r="T1911" s="6">
        <f t="shared" si="205"/>
        <v>0.48965476492525645</v>
      </c>
      <c r="U1911">
        <f t="shared" si="206"/>
        <v>2.0769660078936547</v>
      </c>
      <c r="V1911">
        <f t="shared" si="206"/>
        <v>1.1764675121775183</v>
      </c>
      <c r="W1911">
        <f t="shared" si="206"/>
        <v>0.37210585303463495</v>
      </c>
      <c r="X1911" t="s">
        <v>350</v>
      </c>
      <c r="Y1911" t="s">
        <v>427</v>
      </c>
      <c r="Z1911" t="s">
        <v>273</v>
      </c>
      <c r="AA1911" s="67" t="s">
        <v>90</v>
      </c>
      <c r="AB1911" s="67" t="s">
        <v>75</v>
      </c>
      <c r="AC1911" s="128" t="s">
        <v>655</v>
      </c>
      <c r="AD1911" s="67" t="s">
        <v>73</v>
      </c>
      <c r="AE1911" s="72" t="str">
        <f>VLOOKUP(AD1911,cs_lookup!$A$2:$B$54,2,FALSE)</f>
        <v>X</v>
      </c>
    </row>
    <row r="1912" spans="1:31" x14ac:dyDescent="0.25">
      <c r="A1912" s="18">
        <v>9.7332549857749778E-2</v>
      </c>
      <c r="B1912" s="18">
        <v>0.21055774594995924</v>
      </c>
      <c r="C1912" s="18">
        <v>0.59179274033366336</v>
      </c>
      <c r="D1912" s="3">
        <f t="shared" si="204"/>
        <v>10.274055302789115</v>
      </c>
      <c r="E1912" s="4">
        <f t="shared" si="204"/>
        <v>4.7492909628585123</v>
      </c>
      <c r="F1912" s="4">
        <f t="shared" si="204"/>
        <v>1.6897807827723301</v>
      </c>
      <c r="G1912" s="75">
        <v>3.2304644021027951E-2</v>
      </c>
      <c r="H1912" s="5">
        <f t="shared" si="207"/>
        <v>1.032304644021028</v>
      </c>
      <c r="I1912" s="5">
        <f t="shared" si="208"/>
        <v>9.952541977114107</v>
      </c>
      <c r="J1912" s="5">
        <f t="shared" si="209"/>
        <v>4.600668020206804</v>
      </c>
      <c r="K1912" s="5">
        <f t="shared" si="210"/>
        <v>1.6369012699490573</v>
      </c>
      <c r="L1912">
        <v>10.210000000000001</v>
      </c>
      <c r="M1912">
        <v>5.48</v>
      </c>
      <c r="N1912">
        <v>1.33</v>
      </c>
      <c r="O1912" s="5">
        <f t="shared" si="211"/>
        <v>10.539830415454697</v>
      </c>
      <c r="P1912" s="5">
        <f t="shared" si="212"/>
        <v>5.6570294492352335</v>
      </c>
      <c r="Q1912" s="5">
        <f t="shared" si="213"/>
        <v>1.3729651765479673</v>
      </c>
      <c r="R1912" s="6">
        <f t="shared" si="205"/>
        <v>9.4878186895083857E-2</v>
      </c>
      <c r="S1912" s="6">
        <f t="shared" si="205"/>
        <v>0.17677122047423471</v>
      </c>
      <c r="T1912" s="6">
        <f t="shared" si="205"/>
        <v>0.72835059263068125</v>
      </c>
      <c r="U1912">
        <f t="shared" si="206"/>
        <v>1.0258685694044716</v>
      </c>
      <c r="V1912">
        <f t="shared" si="206"/>
        <v>1.1911313696035102</v>
      </c>
      <c r="W1912">
        <f t="shared" si="206"/>
        <v>0.81251082421201348</v>
      </c>
      <c r="X1912" t="s">
        <v>429</v>
      </c>
      <c r="Y1912" t="s">
        <v>355</v>
      </c>
      <c r="Z1912" t="s">
        <v>278</v>
      </c>
      <c r="AA1912" s="67" t="s">
        <v>85</v>
      </c>
      <c r="AB1912" s="67" t="s">
        <v>79</v>
      </c>
      <c r="AC1912" s="128" t="s">
        <v>655</v>
      </c>
      <c r="AD1912" s="67" t="s">
        <v>73</v>
      </c>
      <c r="AE1912" s="72" t="str">
        <f>VLOOKUP(AD1912,cs_lookup!$A$2:$B$54,2,FALSE)</f>
        <v>X</v>
      </c>
    </row>
    <row r="1913" spans="1:31" x14ac:dyDescent="0.25">
      <c r="A1913" s="18">
        <v>0.27615353583183577</v>
      </c>
      <c r="B1913" s="18">
        <v>0.24071036137760951</v>
      </c>
      <c r="C1913" s="18">
        <v>0.43772901665633607</v>
      </c>
      <c r="D1913" s="3">
        <f t="shared" si="204"/>
        <v>3.6211739856517786</v>
      </c>
      <c r="E1913" s="4">
        <f t="shared" si="204"/>
        <v>4.1543703988349314</v>
      </c>
      <c r="F1913" s="4">
        <f t="shared" si="204"/>
        <v>2.2845184165277912</v>
      </c>
      <c r="G1913" s="75">
        <v>3.3658041447405918E-2</v>
      </c>
      <c r="H1913" s="5">
        <f t="shared" si="207"/>
        <v>1.0336580414474059</v>
      </c>
      <c r="I1913" s="5">
        <f t="shared" si="208"/>
        <v>3.5032610790519638</v>
      </c>
      <c r="J1913" s="5">
        <f t="shared" si="209"/>
        <v>4.0190955153966286</v>
      </c>
      <c r="K1913" s="5">
        <f t="shared" si="210"/>
        <v>2.2101297768929813</v>
      </c>
      <c r="L1913">
        <v>2.4500000000000002</v>
      </c>
      <c r="M1913">
        <v>3.29</v>
      </c>
      <c r="N1913">
        <v>3.11</v>
      </c>
      <c r="O1913" s="5">
        <f t="shared" si="211"/>
        <v>2.5324622015461449</v>
      </c>
      <c r="P1913" s="5">
        <f t="shared" si="212"/>
        <v>3.4007349563619655</v>
      </c>
      <c r="Q1913" s="5">
        <f t="shared" si="213"/>
        <v>3.2146765089014324</v>
      </c>
      <c r="R1913" s="6">
        <f t="shared" si="205"/>
        <v>0.39487262609071511</v>
      </c>
      <c r="S1913" s="6">
        <f t="shared" si="205"/>
        <v>0.2940540832590432</v>
      </c>
      <c r="T1913" s="6">
        <f t="shared" si="205"/>
        <v>0.31107329065024181</v>
      </c>
      <c r="U1913">
        <f t="shared" si="206"/>
        <v>0.69934839131744297</v>
      </c>
      <c r="V1913">
        <f t="shared" si="206"/>
        <v>0.81859214029535776</v>
      </c>
      <c r="W1913">
        <f t="shared" si="206"/>
        <v>1.4071571871096473</v>
      </c>
      <c r="X1913" t="s">
        <v>299</v>
      </c>
      <c r="Y1913" t="s">
        <v>358</v>
      </c>
      <c r="Z1913" t="s">
        <v>278</v>
      </c>
      <c r="AA1913" s="67" t="s">
        <v>85</v>
      </c>
      <c r="AB1913" s="67" t="s">
        <v>79</v>
      </c>
      <c r="AC1913" s="128" t="s">
        <v>655</v>
      </c>
      <c r="AD1913" s="67" t="s">
        <v>109</v>
      </c>
      <c r="AE1913" s="72" t="str">
        <f>VLOOKUP(AD1913,cs_lookup!$A$2:$B$54,2,FALSE)</f>
        <v>1</v>
      </c>
    </row>
    <row r="1914" spans="1:31" x14ac:dyDescent="0.25">
      <c r="A1914" s="18">
        <v>0.21682977669849637</v>
      </c>
      <c r="B1914" s="18">
        <v>0.31340557060218455</v>
      </c>
      <c r="C1914" s="18">
        <v>0.42900785867353769</v>
      </c>
      <c r="D1914" s="3">
        <f t="shared" si="204"/>
        <v>4.6119126958771366</v>
      </c>
      <c r="E1914" s="4">
        <f t="shared" si="204"/>
        <v>3.1907537510535549</v>
      </c>
      <c r="F1914" s="4">
        <f t="shared" si="204"/>
        <v>2.3309596311170853</v>
      </c>
      <c r="G1914" s="75">
        <v>3.1368769534015017E-2</v>
      </c>
      <c r="H1914" s="5">
        <f t="shared" si="207"/>
        <v>1.031368769534015</v>
      </c>
      <c r="I1914" s="5">
        <f t="shared" si="208"/>
        <v>4.4716427645572931</v>
      </c>
      <c r="J1914" s="5">
        <f t="shared" si="209"/>
        <v>3.0937079396879317</v>
      </c>
      <c r="K1914" s="5">
        <f t="shared" si="210"/>
        <v>2.2600641981531409</v>
      </c>
      <c r="L1914">
        <v>1.79</v>
      </c>
      <c r="M1914">
        <v>3.6</v>
      </c>
      <c r="N1914">
        <v>5.13</v>
      </c>
      <c r="O1914" s="5">
        <f t="shared" si="211"/>
        <v>1.8461500974658869</v>
      </c>
      <c r="P1914" s="5">
        <f t="shared" si="212"/>
        <v>3.7129275703224542</v>
      </c>
      <c r="Q1914" s="5">
        <f t="shared" si="213"/>
        <v>5.2909217877094967</v>
      </c>
      <c r="R1914" s="6">
        <f t="shared" si="205"/>
        <v>0.54166776654436033</v>
      </c>
      <c r="S1914" s="6">
        <f t="shared" si="205"/>
        <v>0.2693292505873347</v>
      </c>
      <c r="T1914" s="6">
        <f t="shared" si="205"/>
        <v>0.18900298286830505</v>
      </c>
      <c r="U1914">
        <f t="shared" si="206"/>
        <v>0.40030031338543559</v>
      </c>
      <c r="V1914">
        <f t="shared" si="206"/>
        <v>1.1636521837814913</v>
      </c>
      <c r="W1914">
        <f t="shared" si="206"/>
        <v>2.2698470265544173</v>
      </c>
      <c r="X1914" t="s">
        <v>432</v>
      </c>
      <c r="Y1914" t="s">
        <v>496</v>
      </c>
      <c r="Z1914" t="s">
        <v>278</v>
      </c>
      <c r="AA1914" s="67" t="s">
        <v>90</v>
      </c>
      <c r="AB1914" s="67" t="s">
        <v>75</v>
      </c>
      <c r="AC1914" s="128" t="s">
        <v>655</v>
      </c>
      <c r="AD1914" s="67" t="s">
        <v>89</v>
      </c>
      <c r="AE1914" s="72" t="str">
        <f>VLOOKUP(AD1914,cs_lookup!$A$2:$B$54,2,FALSE)</f>
        <v>1</v>
      </c>
    </row>
    <row r="1915" spans="1:31" x14ac:dyDescent="0.25">
      <c r="A1915" s="18">
        <v>0.33037054490425233</v>
      </c>
      <c r="B1915" s="18">
        <v>0.31611217427443694</v>
      </c>
      <c r="C1915" s="18">
        <v>0.33038322461811714</v>
      </c>
      <c r="D1915" s="3">
        <f t="shared" si="204"/>
        <v>3.0269042304900973</v>
      </c>
      <c r="E1915" s="4">
        <f t="shared" si="204"/>
        <v>3.1634340002730701</v>
      </c>
      <c r="F1915" s="4">
        <f t="shared" si="204"/>
        <v>3.0267880615181912</v>
      </c>
      <c r="G1915" s="75">
        <v>2.848206290473998E-2</v>
      </c>
      <c r="H1915" s="5">
        <f t="shared" si="207"/>
        <v>1.02848206290474</v>
      </c>
      <c r="I1915" s="5">
        <f t="shared" si="208"/>
        <v>2.9430792618212682</v>
      </c>
      <c r="J1915" s="5">
        <f t="shared" si="209"/>
        <v>3.0758280716521096</v>
      </c>
      <c r="K1915" s="5">
        <f t="shared" si="210"/>
        <v>2.9429663099516188</v>
      </c>
      <c r="L1915">
        <v>2.2400000000000002</v>
      </c>
      <c r="M1915">
        <v>3.62</v>
      </c>
      <c r="N1915">
        <v>3.27</v>
      </c>
      <c r="O1915" s="5">
        <f t="shared" si="211"/>
        <v>2.3037998209066179</v>
      </c>
      <c r="P1915" s="5">
        <f t="shared" si="212"/>
        <v>3.7231050677151587</v>
      </c>
      <c r="Q1915" s="5">
        <f t="shared" si="213"/>
        <v>3.3631363456985</v>
      </c>
      <c r="R1915" s="6">
        <f t="shared" si="205"/>
        <v>0.43406549081441825</v>
      </c>
      <c r="S1915" s="6">
        <f t="shared" si="205"/>
        <v>0.26859301089068982</v>
      </c>
      <c r="T1915" s="6">
        <f t="shared" si="205"/>
        <v>0.29734149829489204</v>
      </c>
      <c r="U1915">
        <f t="shared" si="206"/>
        <v>0.76110760218323825</v>
      </c>
      <c r="V1915">
        <f t="shared" si="206"/>
        <v>1.1769188380076137</v>
      </c>
      <c r="W1915">
        <f t="shared" si="206"/>
        <v>1.1111238307222611</v>
      </c>
      <c r="X1915" t="s">
        <v>359</v>
      </c>
      <c r="Y1915" t="s">
        <v>356</v>
      </c>
      <c r="Z1915" t="s">
        <v>278</v>
      </c>
      <c r="AA1915" s="67" t="s">
        <v>90</v>
      </c>
      <c r="AB1915" s="67" t="s">
        <v>75</v>
      </c>
      <c r="AC1915" s="128" t="s">
        <v>655</v>
      </c>
      <c r="AD1915" s="67" t="s">
        <v>75</v>
      </c>
      <c r="AE1915" s="72" t="str">
        <f>VLOOKUP(AD1915,cs_lookup!$A$2:$B$54,2,FALSE)</f>
        <v>X</v>
      </c>
    </row>
    <row r="1916" spans="1:31" x14ac:dyDescent="0.25">
      <c r="A1916" s="18">
        <v>0.84978300756789604</v>
      </c>
      <c r="B1916" s="18">
        <v>0.12052529359176502</v>
      </c>
      <c r="C1916" s="18">
        <v>2.2208426024409787E-2</v>
      </c>
      <c r="D1916" s="3">
        <f t="shared" si="204"/>
        <v>1.1767710004722611</v>
      </c>
      <c r="E1916" s="4">
        <f t="shared" si="204"/>
        <v>8.2970135993788254</v>
      </c>
      <c r="F1916" s="4">
        <f t="shared" si="204"/>
        <v>45.027954655628328</v>
      </c>
      <c r="G1916" s="75">
        <v>3.0735835596463534E-2</v>
      </c>
      <c r="H1916" s="5">
        <f t="shared" si="207"/>
        <v>1.0307358355964635</v>
      </c>
      <c r="I1916" s="5">
        <f t="shared" si="208"/>
        <v>1.1416804964302909</v>
      </c>
      <c r="J1916" s="5">
        <f t="shared" si="209"/>
        <v>8.049602345083434</v>
      </c>
      <c r="K1916" s="5">
        <f t="shared" si="210"/>
        <v>43.685251934189004</v>
      </c>
      <c r="L1916">
        <v>1.1499999999999999</v>
      </c>
      <c r="M1916">
        <v>8.4</v>
      </c>
      <c r="N1916">
        <v>23.74</v>
      </c>
      <c r="O1916" s="5">
        <f t="shared" si="211"/>
        <v>1.185346210935933</v>
      </c>
      <c r="P1916" s="5">
        <f t="shared" si="212"/>
        <v>8.6581810190102946</v>
      </c>
      <c r="Q1916" s="5">
        <f t="shared" si="213"/>
        <v>24.469668737060044</v>
      </c>
      <c r="R1916" s="6">
        <f t="shared" si="205"/>
        <v>0.84363537907664454</v>
      </c>
      <c r="S1916" s="6">
        <f t="shared" si="205"/>
        <v>0.11549770070692154</v>
      </c>
      <c r="T1916" s="6">
        <f t="shared" si="205"/>
        <v>4.0866920216433913E-2</v>
      </c>
      <c r="U1916">
        <f t="shared" si="206"/>
        <v>1.0072870681383468</v>
      </c>
      <c r="V1916">
        <f t="shared" si="206"/>
        <v>1.043529809286863</v>
      </c>
      <c r="W1916">
        <f t="shared" si="206"/>
        <v>0.54343282798881087</v>
      </c>
      <c r="X1916" t="s">
        <v>499</v>
      </c>
      <c r="Y1916" t="s">
        <v>500</v>
      </c>
      <c r="Z1916" t="s">
        <v>269</v>
      </c>
      <c r="AA1916" s="67" t="s">
        <v>84</v>
      </c>
      <c r="AB1916" s="67" t="s">
        <v>94</v>
      </c>
      <c r="AC1916" s="128" t="s">
        <v>655</v>
      </c>
      <c r="AD1916" s="67" t="s">
        <v>100</v>
      </c>
      <c r="AE1916" s="72" t="str">
        <f>VLOOKUP(AD1916,cs_lookup!$A$2:$B$54,2,FALSE)</f>
        <v>1</v>
      </c>
    </row>
    <row r="1917" spans="1:31" x14ac:dyDescent="0.25">
      <c r="A1917" s="18">
        <v>0.74545061970489179</v>
      </c>
      <c r="B1917" s="18">
        <v>0.14981206359150182</v>
      </c>
      <c r="C1917" s="18">
        <v>8.8528775152462463E-2</v>
      </c>
      <c r="D1917" s="3">
        <f t="shared" si="204"/>
        <v>1.3414704791524339</v>
      </c>
      <c r="E1917" s="4">
        <f t="shared" si="204"/>
        <v>6.6750298742745953</v>
      </c>
      <c r="F1917" s="4">
        <f t="shared" si="204"/>
        <v>11.295762290597834</v>
      </c>
      <c r="G1917" s="75">
        <v>3.1543604007372217E-2</v>
      </c>
      <c r="H1917" s="5">
        <f t="shared" si="207"/>
        <v>1.0315436040073722</v>
      </c>
      <c r="I1917" s="5">
        <f t="shared" si="208"/>
        <v>1.300449611573421</v>
      </c>
      <c r="J1917" s="5">
        <f t="shared" si="209"/>
        <v>6.4709139277711909</v>
      </c>
      <c r="K1917" s="5">
        <f t="shared" si="210"/>
        <v>10.950348823564713</v>
      </c>
      <c r="L1917">
        <v>1.62</v>
      </c>
      <c r="M1917">
        <v>4.29</v>
      </c>
      <c r="N1917">
        <v>5.52</v>
      </c>
      <c r="O1917" s="5">
        <f t="shared" si="211"/>
        <v>1.6711006384919431</v>
      </c>
      <c r="P1917" s="5">
        <f t="shared" si="212"/>
        <v>4.4253220611916264</v>
      </c>
      <c r="Q1917" s="5">
        <f t="shared" si="213"/>
        <v>5.6941206941206941</v>
      </c>
      <c r="R1917" s="6">
        <f t="shared" si="205"/>
        <v>0.59840800545826689</v>
      </c>
      <c r="S1917" s="6">
        <f t="shared" si="205"/>
        <v>0.22597225380941552</v>
      </c>
      <c r="T1917" s="6">
        <f t="shared" si="205"/>
        <v>0.17561974073231748</v>
      </c>
      <c r="U1917">
        <f t="shared" si="206"/>
        <v>1.2457230065530593</v>
      </c>
      <c r="V1917">
        <f t="shared" si="206"/>
        <v>0.66296663004411593</v>
      </c>
      <c r="W1917">
        <f t="shared" si="206"/>
        <v>0.50409353062079443</v>
      </c>
      <c r="X1917" t="s">
        <v>437</v>
      </c>
      <c r="Y1917" t="s">
        <v>363</v>
      </c>
      <c r="Z1917" t="s">
        <v>269</v>
      </c>
      <c r="AA1917" s="67" t="s">
        <v>84</v>
      </c>
      <c r="AB1917" s="67" t="s">
        <v>89</v>
      </c>
      <c r="AC1917" s="128" t="s">
        <v>655</v>
      </c>
      <c r="AD1917" s="67" t="s">
        <v>94</v>
      </c>
      <c r="AE1917" s="72" t="str">
        <f>VLOOKUP(AD1917,cs_lookup!$A$2:$B$54,2,FALSE)</f>
        <v>1</v>
      </c>
    </row>
    <row r="1918" spans="1:31" x14ac:dyDescent="0.25">
      <c r="A1918" s="18">
        <v>0.82286641483643252</v>
      </c>
      <c r="B1918" s="18">
        <v>0.11083249373947723</v>
      </c>
      <c r="C1918" s="18">
        <v>3.9442946073767624E-2</v>
      </c>
      <c r="D1918" s="3">
        <f t="shared" si="204"/>
        <v>1.2152640841451496</v>
      </c>
      <c r="E1918" s="4">
        <f t="shared" si="204"/>
        <v>9.0226247399124588</v>
      </c>
      <c r="F1918" s="4">
        <f t="shared" si="204"/>
        <v>25.353075759852317</v>
      </c>
      <c r="G1918" s="75">
        <v>3.543943671678762E-2</v>
      </c>
      <c r="H1918" s="5">
        <f t="shared" si="207"/>
        <v>1.0354394367167876</v>
      </c>
      <c r="I1918" s="5">
        <f t="shared" si="208"/>
        <v>1.1736698845454034</v>
      </c>
      <c r="J1918" s="5">
        <f t="shared" si="209"/>
        <v>8.7138121458090829</v>
      </c>
      <c r="K1918" s="5">
        <f t="shared" si="210"/>
        <v>24.485329475418528</v>
      </c>
      <c r="L1918">
        <v>1.23</v>
      </c>
      <c r="M1918">
        <v>7.04</v>
      </c>
      <c r="N1918">
        <v>12.44</v>
      </c>
      <c r="O1918" s="5">
        <f t="shared" si="211"/>
        <v>1.2735905071616487</v>
      </c>
      <c r="P1918" s="5">
        <f t="shared" si="212"/>
        <v>7.2894936344861847</v>
      </c>
      <c r="Q1918" s="5">
        <f t="shared" si="213"/>
        <v>12.880866592756837</v>
      </c>
      <c r="R1918" s="6">
        <f t="shared" si="205"/>
        <v>0.78518173178647632</v>
      </c>
      <c r="S1918" s="6">
        <f t="shared" si="205"/>
        <v>0.13718374007064857</v>
      </c>
      <c r="T1918" s="6">
        <f t="shared" si="205"/>
        <v>7.7634528142875067E-2</v>
      </c>
      <c r="U1918">
        <f t="shared" si="206"/>
        <v>1.0479948545978197</v>
      </c>
      <c r="V1918">
        <f t="shared" si="206"/>
        <v>0.80791275760814918</v>
      </c>
      <c r="W1918">
        <f t="shared" si="206"/>
        <v>0.50805932640150286</v>
      </c>
      <c r="X1918" t="s">
        <v>439</v>
      </c>
      <c r="Y1918" t="s">
        <v>498</v>
      </c>
      <c r="Z1918" t="s">
        <v>269</v>
      </c>
      <c r="AA1918" s="67" t="s">
        <v>84</v>
      </c>
      <c r="AB1918" s="67" t="s">
        <v>89</v>
      </c>
      <c r="AC1918" s="128" t="s">
        <v>655</v>
      </c>
      <c r="AD1918" s="67" t="s">
        <v>92</v>
      </c>
      <c r="AE1918" s="72" t="str">
        <f>VLOOKUP(AD1918,cs_lookup!$A$2:$B$54,2,FALSE)</f>
        <v>1</v>
      </c>
    </row>
    <row r="1919" spans="1:31" x14ac:dyDescent="0.25">
      <c r="A1919" s="18">
        <v>0.1876377206533362</v>
      </c>
      <c r="B1919" s="18">
        <v>0.22232931179730728</v>
      </c>
      <c r="C1919" s="18">
        <v>0.52190410157150802</v>
      </c>
      <c r="D1919" s="3">
        <f t="shared" si="204"/>
        <v>5.3294188211096243</v>
      </c>
      <c r="E1919" s="4">
        <f t="shared" si="204"/>
        <v>4.4978324806388006</v>
      </c>
      <c r="F1919" s="4">
        <f t="shared" si="204"/>
        <v>1.9160608184317676</v>
      </c>
      <c r="G1919" s="75">
        <v>3.0635075099481046E-2</v>
      </c>
      <c r="H1919" s="5">
        <f t="shared" si="207"/>
        <v>1.030635075099481</v>
      </c>
      <c r="I1919" s="5">
        <f t="shared" si="208"/>
        <v>5.1710047036728373</v>
      </c>
      <c r="J1919" s="5">
        <f t="shared" si="209"/>
        <v>4.3641368213716687</v>
      </c>
      <c r="K1919" s="5">
        <f t="shared" si="210"/>
        <v>1.8591069377750622</v>
      </c>
      <c r="L1919">
        <v>4.38</v>
      </c>
      <c r="M1919">
        <v>3.66</v>
      </c>
      <c r="N1919">
        <v>1.89</v>
      </c>
      <c r="O1919" s="5">
        <f t="shared" si="211"/>
        <v>4.5141816289357273</v>
      </c>
      <c r="P1919" s="5">
        <f t="shared" si="212"/>
        <v>3.7721243748641009</v>
      </c>
      <c r="Q1919" s="5">
        <f t="shared" si="213"/>
        <v>1.9479002919380191</v>
      </c>
      <c r="R1919" s="6">
        <f t="shared" si="205"/>
        <v>0.22152409499654138</v>
      </c>
      <c r="S1919" s="6">
        <f t="shared" si="205"/>
        <v>0.26510260548766429</v>
      </c>
      <c r="T1919" s="6">
        <f t="shared" si="205"/>
        <v>0.51337329951579436</v>
      </c>
      <c r="U1919">
        <f t="shared" si="206"/>
        <v>0.84703075146866402</v>
      </c>
      <c r="V1919">
        <f t="shared" si="206"/>
        <v>0.83865381627738356</v>
      </c>
      <c r="W1919">
        <f t="shared" si="206"/>
        <v>1.0166171518147902</v>
      </c>
      <c r="X1919" t="s">
        <v>503</v>
      </c>
      <c r="Y1919" t="s">
        <v>361</v>
      </c>
      <c r="Z1919" t="s">
        <v>269</v>
      </c>
      <c r="AA1919" s="67" t="s">
        <v>85</v>
      </c>
      <c r="AB1919" s="67" t="s">
        <v>79</v>
      </c>
      <c r="AC1919" s="128" t="s">
        <v>655</v>
      </c>
      <c r="AD1919" s="67" t="s">
        <v>77</v>
      </c>
      <c r="AE1919" s="72" t="str">
        <f>VLOOKUP(AD1919,cs_lookup!$A$2:$B$54,2,FALSE)</f>
        <v>2</v>
      </c>
    </row>
    <row r="1920" spans="1:31" x14ac:dyDescent="0.25">
      <c r="A1920" s="18">
        <v>0.36798130752833441</v>
      </c>
      <c r="B1920" s="18">
        <v>0.2717124484873667</v>
      </c>
      <c r="C1920" s="18">
        <v>0.33413004450501593</v>
      </c>
      <c r="D1920" s="3">
        <f t="shared" si="204"/>
        <v>2.7175293405983685</v>
      </c>
      <c r="E1920" s="4">
        <f t="shared" si="204"/>
        <v>3.6803613730877522</v>
      </c>
      <c r="F1920" s="4">
        <f t="shared" si="204"/>
        <v>2.9928466968045675</v>
      </c>
      <c r="G1920" s="75">
        <v>2.7851251921381381E-2</v>
      </c>
      <c r="H1920" s="5">
        <f t="shared" si="207"/>
        <v>1.0278512519213814</v>
      </c>
      <c r="I1920" s="5">
        <f t="shared" si="208"/>
        <v>2.6438935940569617</v>
      </c>
      <c r="J1920" s="5">
        <f t="shared" si="209"/>
        <v>3.5806361729948613</v>
      </c>
      <c r="K1920" s="5">
        <f t="shared" si="210"/>
        <v>2.9117507919652614</v>
      </c>
      <c r="L1920">
        <v>2.5499999999999998</v>
      </c>
      <c r="M1920">
        <v>3.59</v>
      </c>
      <c r="N1920">
        <v>2.8</v>
      </c>
      <c r="O1920" s="5">
        <f t="shared" si="211"/>
        <v>2.6210206923995223</v>
      </c>
      <c r="P1920" s="5">
        <f t="shared" si="212"/>
        <v>3.6899859943977589</v>
      </c>
      <c r="Q1920" s="5">
        <f t="shared" si="213"/>
        <v>2.8779835053798677</v>
      </c>
      <c r="R1920" s="6">
        <f t="shared" si="205"/>
        <v>0.38153075361053651</v>
      </c>
      <c r="S1920" s="6">
        <f t="shared" si="205"/>
        <v>0.2710037386370106</v>
      </c>
      <c r="T1920" s="6">
        <f t="shared" si="205"/>
        <v>0.34746550775245288</v>
      </c>
      <c r="U1920">
        <f t="shared" si="206"/>
        <v>0.96448662144799657</v>
      </c>
      <c r="V1920">
        <f t="shared" si="206"/>
        <v>1.0026151294219057</v>
      </c>
      <c r="W1920">
        <f t="shared" si="206"/>
        <v>0.96162075673727687</v>
      </c>
      <c r="X1920" t="s">
        <v>435</v>
      </c>
      <c r="Y1920" t="s">
        <v>440</v>
      </c>
      <c r="Z1920" t="s">
        <v>269</v>
      </c>
      <c r="AA1920" s="67" t="s">
        <v>90</v>
      </c>
      <c r="AB1920" s="67" t="s">
        <v>75</v>
      </c>
      <c r="AC1920" s="128" t="s">
        <v>655</v>
      </c>
      <c r="AD1920" s="67" t="s">
        <v>78</v>
      </c>
      <c r="AE1920" s="72" t="str">
        <f>VLOOKUP(AD1920,cs_lookup!$A$2:$B$54,2,FALSE)</f>
        <v>1</v>
      </c>
    </row>
    <row r="1921" spans="1:31" x14ac:dyDescent="0.25">
      <c r="A1921" s="18">
        <v>0.28982236948514722</v>
      </c>
      <c r="B1921" s="18">
        <v>0.17756932462745367</v>
      </c>
      <c r="C1921" s="18">
        <v>0.47581947496171384</v>
      </c>
      <c r="D1921" s="3">
        <f t="shared" si="204"/>
        <v>3.4503892911249139</v>
      </c>
      <c r="E1921" s="4">
        <f t="shared" si="204"/>
        <v>5.6316033306880744</v>
      </c>
      <c r="F1921" s="4">
        <f t="shared" si="204"/>
        <v>2.1016373911144846</v>
      </c>
      <c r="G1921" s="75">
        <v>4.6108639439606414E-2</v>
      </c>
      <c r="H1921" s="5">
        <f t="shared" si="207"/>
        <v>1.0461086394396064</v>
      </c>
      <c r="I1921" s="5">
        <f t="shared" si="208"/>
        <v>3.2983087616724633</v>
      </c>
      <c r="J1921" s="5">
        <f t="shared" si="209"/>
        <v>5.3833828709271412</v>
      </c>
      <c r="K1921" s="5">
        <f t="shared" si="210"/>
        <v>2.0090049081712182</v>
      </c>
      <c r="L1921">
        <v>2.13</v>
      </c>
      <c r="M1921">
        <v>4.0199999999999996</v>
      </c>
      <c r="N1921">
        <v>3.05</v>
      </c>
      <c r="O1921" s="5">
        <f t="shared" si="211"/>
        <v>2.2282114020063615</v>
      </c>
      <c r="P1921" s="5">
        <f t="shared" si="212"/>
        <v>4.2053567305472175</v>
      </c>
      <c r="Q1921" s="5">
        <f t="shared" si="213"/>
        <v>3.1906313502907993</v>
      </c>
      <c r="R1921" s="6">
        <f t="shared" si="205"/>
        <v>0.44879045098663622</v>
      </c>
      <c r="S1921" s="6">
        <f t="shared" si="205"/>
        <v>0.23779195537351622</v>
      </c>
      <c r="T1921" s="6">
        <f t="shared" si="205"/>
        <v>0.31341759363984761</v>
      </c>
      <c r="U1921">
        <f t="shared" si="206"/>
        <v>0.64578550824330572</v>
      </c>
      <c r="V1921">
        <f t="shared" si="206"/>
        <v>0.74674235446078607</v>
      </c>
      <c r="W1921">
        <f t="shared" si="206"/>
        <v>1.5181645338917522</v>
      </c>
      <c r="X1921" t="s">
        <v>449</v>
      </c>
      <c r="Y1921" t="s">
        <v>443</v>
      </c>
      <c r="Z1921" t="s">
        <v>282</v>
      </c>
      <c r="AA1921" s="67" t="s">
        <v>85</v>
      </c>
      <c r="AB1921" s="67" t="s">
        <v>96</v>
      </c>
      <c r="AC1921" s="128" t="s">
        <v>655</v>
      </c>
      <c r="AD1921" s="67" t="s">
        <v>79</v>
      </c>
      <c r="AE1921" s="72" t="str">
        <f>VLOOKUP(AD1921,cs_lookup!$A$2:$B$54,2,FALSE)</f>
        <v>2</v>
      </c>
    </row>
    <row r="1922" spans="1:31" x14ac:dyDescent="0.25">
      <c r="A1922" s="18">
        <v>0.78957311540122066</v>
      </c>
      <c r="B1922" s="18">
        <v>8.5099299084995916E-2</v>
      </c>
      <c r="C1922" s="18">
        <v>1.7861161521226486E-2</v>
      </c>
      <c r="D1922" s="3">
        <f t="shared" si="204"/>
        <v>1.2665071549350451</v>
      </c>
      <c r="E1922" s="4">
        <f t="shared" si="204"/>
        <v>11.750978101490764</v>
      </c>
      <c r="F1922" s="4">
        <f t="shared" si="204"/>
        <v>55.987400304934496</v>
      </c>
      <c r="G1922" s="75">
        <v>4.8808303405247777E-2</v>
      </c>
      <c r="H1922" s="5">
        <f t="shared" si="207"/>
        <v>1.0488083034052478</v>
      </c>
      <c r="I1922" s="5">
        <f t="shared" si="208"/>
        <v>1.2075678184688063</v>
      </c>
      <c r="J1922" s="5">
        <f t="shared" si="209"/>
        <v>11.204123826382711</v>
      </c>
      <c r="K1922" s="5">
        <f t="shared" si="210"/>
        <v>53.381919387132839</v>
      </c>
      <c r="L1922">
        <v>1.74</v>
      </c>
      <c r="M1922">
        <v>4.01</v>
      </c>
      <c r="N1922">
        <v>4.45</v>
      </c>
      <c r="O1922" s="5">
        <f t="shared" si="211"/>
        <v>1.824926447925131</v>
      </c>
      <c r="P1922" s="5">
        <f t="shared" si="212"/>
        <v>4.2057212966550432</v>
      </c>
      <c r="Q1922" s="5">
        <f t="shared" si="213"/>
        <v>4.667196950153353</v>
      </c>
      <c r="R1922" s="6">
        <f t="shared" si="205"/>
        <v>0.54796728993486854</v>
      </c>
      <c r="S1922" s="6">
        <f t="shared" si="205"/>
        <v>0.23777134276475592</v>
      </c>
      <c r="T1922" s="6">
        <f t="shared" si="205"/>
        <v>0.21426136730037551</v>
      </c>
      <c r="U1922">
        <f t="shared" si="206"/>
        <v>1.4409128608663293</v>
      </c>
      <c r="V1922">
        <f t="shared" si="206"/>
        <v>0.35790393449218438</v>
      </c>
      <c r="W1922">
        <f t="shared" si="206"/>
        <v>8.3361558578064668E-2</v>
      </c>
      <c r="X1922" t="s">
        <v>446</v>
      </c>
      <c r="Y1922" t="s">
        <v>367</v>
      </c>
      <c r="Z1922" t="s">
        <v>282</v>
      </c>
      <c r="AA1922" s="67" t="s">
        <v>84</v>
      </c>
      <c r="AB1922" s="67" t="s">
        <v>99</v>
      </c>
      <c r="AC1922" s="128" t="s">
        <v>655</v>
      </c>
      <c r="AD1922" s="67" t="s">
        <v>76</v>
      </c>
      <c r="AE1922" s="72" t="str">
        <f>VLOOKUP(AD1922,cs_lookup!$A$2:$B$54,2,FALSE)</f>
        <v>2</v>
      </c>
    </row>
    <row r="1923" spans="1:31" x14ac:dyDescent="0.25">
      <c r="A1923" s="18">
        <v>0.21841259676512384</v>
      </c>
      <c r="B1923" s="18">
        <v>0.20144215592583367</v>
      </c>
      <c r="C1923" s="18">
        <v>0.51885395207330753</v>
      </c>
      <c r="D1923" s="3">
        <f t="shared" si="204"/>
        <v>4.5784905028869662</v>
      </c>
      <c r="E1923" s="4">
        <f t="shared" si="204"/>
        <v>4.9642042173544692</v>
      </c>
      <c r="F1923" s="4">
        <f t="shared" si="204"/>
        <v>1.9273246276800309</v>
      </c>
      <c r="G1923" s="75">
        <v>4.3395631321804018E-2</v>
      </c>
      <c r="H1923" s="5">
        <f t="shared" si="207"/>
        <v>1.043395631321804</v>
      </c>
      <c r="I1923" s="5">
        <f t="shared" si="208"/>
        <v>4.3880675416349986</v>
      </c>
      <c r="J1923" s="5">
        <f t="shared" si="209"/>
        <v>4.7577391243872382</v>
      </c>
      <c r="K1923" s="5">
        <f t="shared" si="210"/>
        <v>1.847165705724146</v>
      </c>
      <c r="L1923">
        <v>2.96</v>
      </c>
      <c r="M1923">
        <v>3.29</v>
      </c>
      <c r="N1923">
        <v>2.4900000000000002</v>
      </c>
      <c r="O1923" s="5">
        <f t="shared" si="211"/>
        <v>3.0884510687125397</v>
      </c>
      <c r="P1923" s="5">
        <f t="shared" si="212"/>
        <v>3.4327716270487354</v>
      </c>
      <c r="Q1923" s="5">
        <f t="shared" si="213"/>
        <v>2.5980551219912922</v>
      </c>
      <c r="R1923" s="6">
        <f t="shared" si="205"/>
        <v>0.32378690086123424</v>
      </c>
      <c r="S1923" s="6">
        <f t="shared" si="205"/>
        <v>0.29130979530372436</v>
      </c>
      <c r="T1923" s="6">
        <f t="shared" si="205"/>
        <v>0.38490330383504145</v>
      </c>
      <c r="U1923">
        <f t="shared" si="206"/>
        <v>0.67455661789952781</v>
      </c>
      <c r="V1923">
        <f t="shared" si="206"/>
        <v>0.69150491735372899</v>
      </c>
      <c r="W1923">
        <f t="shared" si="206"/>
        <v>1.348011167749481</v>
      </c>
      <c r="X1923" t="s">
        <v>366</v>
      </c>
      <c r="Y1923" t="s">
        <v>442</v>
      </c>
      <c r="Z1923" t="s">
        <v>282</v>
      </c>
      <c r="AA1923" s="67" t="s">
        <v>85</v>
      </c>
      <c r="AB1923" s="67" t="s">
        <v>79</v>
      </c>
      <c r="AC1923" s="128" t="s">
        <v>655</v>
      </c>
      <c r="AD1923" s="67" t="s">
        <v>77</v>
      </c>
      <c r="AE1923" s="72" t="str">
        <f>VLOOKUP(AD1923,cs_lookup!$A$2:$B$54,2,FALSE)</f>
        <v>2</v>
      </c>
    </row>
    <row r="1924" spans="1:31" x14ac:dyDescent="0.25">
      <c r="A1924" s="18">
        <v>0.50722786718016044</v>
      </c>
      <c r="B1924" s="18">
        <v>0.2181042366859855</v>
      </c>
      <c r="C1924" s="18">
        <v>0.25768477887920505</v>
      </c>
      <c r="D1924" s="3">
        <f t="shared" si="204"/>
        <v>1.9715005123029126</v>
      </c>
      <c r="E1924" s="4">
        <f t="shared" si="204"/>
        <v>4.5849636632219353</v>
      </c>
      <c r="F1924" s="4">
        <f t="shared" si="204"/>
        <v>3.8807103948843258</v>
      </c>
      <c r="G1924" s="75">
        <v>2.9556192599670794E-2</v>
      </c>
      <c r="H1924" s="5">
        <f t="shared" si="207"/>
        <v>1.0295561925996708</v>
      </c>
      <c r="I1924" s="5">
        <f t="shared" si="208"/>
        <v>1.9149032626619382</v>
      </c>
      <c r="J1924" s="5">
        <f t="shared" si="209"/>
        <v>4.4533398916718836</v>
      </c>
      <c r="K1924" s="5">
        <f t="shared" si="210"/>
        <v>3.769304116451746</v>
      </c>
      <c r="L1924">
        <v>2.0699999999999998</v>
      </c>
      <c r="M1924">
        <v>3.64</v>
      </c>
      <c r="N1924">
        <v>3.68</v>
      </c>
      <c r="O1924" s="5">
        <f t="shared" si="211"/>
        <v>2.1311813186813184</v>
      </c>
      <c r="P1924" s="5">
        <f t="shared" si="212"/>
        <v>3.7475845410628019</v>
      </c>
      <c r="Q1924" s="5">
        <f t="shared" si="213"/>
        <v>3.7887667887667886</v>
      </c>
      <c r="R1924" s="6">
        <f t="shared" si="205"/>
        <v>0.46922333225910412</v>
      </c>
      <c r="S1924" s="6">
        <f t="shared" si="205"/>
        <v>0.26683854334514984</v>
      </c>
      <c r="T1924" s="6">
        <f t="shared" si="205"/>
        <v>0.26393812439574604</v>
      </c>
      <c r="U1924">
        <f t="shared" si="206"/>
        <v>1.080994554848927</v>
      </c>
      <c r="V1924">
        <f t="shared" si="206"/>
        <v>0.81736406574470166</v>
      </c>
      <c r="W1924">
        <f t="shared" si="206"/>
        <v>0.97630753218824573</v>
      </c>
      <c r="X1924" t="s">
        <v>472</v>
      </c>
      <c r="Y1924" t="s">
        <v>474</v>
      </c>
      <c r="Z1924" t="s">
        <v>276</v>
      </c>
      <c r="AA1924" s="67" t="s">
        <v>84</v>
      </c>
      <c r="AB1924" s="67" t="s">
        <v>86</v>
      </c>
      <c r="AC1924" s="128" t="s">
        <v>655</v>
      </c>
      <c r="AD1924" s="67" t="s">
        <v>77</v>
      </c>
      <c r="AE1924" s="72" t="str">
        <f>VLOOKUP(AD1924,cs_lookup!$A$2:$B$54,2,FALSE)</f>
        <v>2</v>
      </c>
    </row>
    <row r="1925" spans="1:31" x14ac:dyDescent="0.25">
      <c r="A1925" s="18">
        <v>0.69008817470666017</v>
      </c>
      <c r="B1925" s="18">
        <v>0.17781024210181628</v>
      </c>
      <c r="C1925" s="18">
        <v>0.12330806730238311</v>
      </c>
      <c r="D1925" s="3">
        <f t="shared" si="204"/>
        <v>1.4490901839103036</v>
      </c>
      <c r="E1925" s="4">
        <f t="shared" si="204"/>
        <v>5.6239729960402842</v>
      </c>
      <c r="F1925" s="4">
        <f t="shared" si="204"/>
        <v>8.1097694731338432</v>
      </c>
      <c r="G1925" s="75">
        <v>3.2207303932502596E-2</v>
      </c>
      <c r="H1925" s="5">
        <f t="shared" si="207"/>
        <v>1.0322073039325026</v>
      </c>
      <c r="I1925" s="5">
        <f t="shared" si="208"/>
        <v>1.4038751502625111</v>
      </c>
      <c r="J1925" s="5">
        <f t="shared" si="209"/>
        <v>5.4484917657665051</v>
      </c>
      <c r="K1925" s="5">
        <f t="shared" si="210"/>
        <v>7.8567255261973541</v>
      </c>
      <c r="L1925">
        <v>1.5</v>
      </c>
      <c r="M1925">
        <v>5.17</v>
      </c>
      <c r="N1925">
        <v>5.81</v>
      </c>
      <c r="O1925" s="5">
        <f t="shared" si="211"/>
        <v>1.5483109558987538</v>
      </c>
      <c r="P1925" s="5">
        <f t="shared" si="212"/>
        <v>5.336511761331038</v>
      </c>
      <c r="Q1925" s="5">
        <f t="shared" si="213"/>
        <v>5.9971244358478399</v>
      </c>
      <c r="R1925" s="6">
        <f t="shared" si="205"/>
        <v>0.64586509330712982</v>
      </c>
      <c r="S1925" s="6">
        <f t="shared" si="205"/>
        <v>0.18738832494404153</v>
      </c>
      <c r="T1925" s="6">
        <f t="shared" si="205"/>
        <v>0.1667465817488287</v>
      </c>
      <c r="U1925">
        <f t="shared" si="206"/>
        <v>1.0684710814344955</v>
      </c>
      <c r="V1925">
        <f t="shared" si="206"/>
        <v>0.94888644826146185</v>
      </c>
      <c r="W1925">
        <f t="shared" si="206"/>
        <v>0.73949382355629178</v>
      </c>
      <c r="X1925" t="s">
        <v>369</v>
      </c>
      <c r="Y1925" t="s">
        <v>451</v>
      </c>
      <c r="Z1925" t="s">
        <v>276</v>
      </c>
      <c r="AA1925" s="67" t="s">
        <v>84</v>
      </c>
      <c r="AB1925" s="67" t="s">
        <v>86</v>
      </c>
      <c r="AC1925" s="128" t="s">
        <v>655</v>
      </c>
      <c r="AD1925" s="67" t="s">
        <v>94</v>
      </c>
      <c r="AE1925" s="72" t="str">
        <f>VLOOKUP(AD1925,cs_lookup!$A$2:$B$54,2,FALSE)</f>
        <v>1</v>
      </c>
    </row>
    <row r="1926" spans="1:31" x14ac:dyDescent="0.25">
      <c r="A1926" s="18">
        <v>0.18552629346961272</v>
      </c>
      <c r="B1926" s="18">
        <v>0.2316139031629986</v>
      </c>
      <c r="C1926" s="18">
        <v>0.51561679307981978</v>
      </c>
      <c r="D1926" s="3">
        <f t="shared" si="204"/>
        <v>5.3900715704417905</v>
      </c>
      <c r="E1926" s="4">
        <f t="shared" si="204"/>
        <v>4.3175301065422165</v>
      </c>
      <c r="F1926" s="4">
        <f t="shared" si="204"/>
        <v>1.9394248081543681</v>
      </c>
      <c r="G1926" s="75">
        <v>3.0178606181340495E-2</v>
      </c>
      <c r="H1926" s="5">
        <f t="shared" si="207"/>
        <v>1.0301786061813405</v>
      </c>
      <c r="I1926" s="5">
        <f t="shared" si="208"/>
        <v>5.2321719147533781</v>
      </c>
      <c r="J1926" s="5">
        <f t="shared" si="209"/>
        <v>4.1910500573744294</v>
      </c>
      <c r="K1926" s="5">
        <f t="shared" si="210"/>
        <v>1.8826102546852683</v>
      </c>
      <c r="L1926">
        <v>4.3600000000000003</v>
      </c>
      <c r="M1926">
        <v>4.24</v>
      </c>
      <c r="N1926">
        <v>1.77</v>
      </c>
      <c r="O1926" s="5">
        <f t="shared" si="211"/>
        <v>4.4915787229506448</v>
      </c>
      <c r="P1926" s="5">
        <f t="shared" si="212"/>
        <v>4.3679572902088841</v>
      </c>
      <c r="Q1926" s="5">
        <f t="shared" si="213"/>
        <v>1.8234161329409726</v>
      </c>
      <c r="R1926" s="6">
        <f t="shared" si="205"/>
        <v>0.22263886746330291</v>
      </c>
      <c r="S1926" s="6">
        <f t="shared" si="205"/>
        <v>0.22893996748584922</v>
      </c>
      <c r="T1926" s="6">
        <f t="shared" si="205"/>
        <v>0.54842116505084793</v>
      </c>
      <c r="U1926">
        <f t="shared" si="206"/>
        <v>0.83330595229600968</v>
      </c>
      <c r="V1926">
        <f t="shared" si="206"/>
        <v>1.0116796368345542</v>
      </c>
      <c r="W1926">
        <f t="shared" si="206"/>
        <v>0.94018397891703065</v>
      </c>
      <c r="X1926" t="s">
        <v>461</v>
      </c>
      <c r="Y1926" t="s">
        <v>368</v>
      </c>
      <c r="Z1926" t="s">
        <v>276</v>
      </c>
      <c r="AA1926" s="67" t="s">
        <v>85</v>
      </c>
      <c r="AB1926" s="67" t="s">
        <v>79</v>
      </c>
      <c r="AC1926" s="128" t="s">
        <v>655</v>
      </c>
      <c r="AD1926" s="67" t="s">
        <v>79</v>
      </c>
      <c r="AE1926" s="72" t="str">
        <f>VLOOKUP(AD1926,cs_lookup!$A$2:$B$54,2,FALSE)</f>
        <v>2</v>
      </c>
    </row>
    <row r="1927" spans="1:31" x14ac:dyDescent="0.25">
      <c r="A1927" s="18">
        <v>0.50843563926699975</v>
      </c>
      <c r="B1927" s="18">
        <v>0.24322779685792292</v>
      </c>
      <c r="C1927" s="18">
        <v>0.23479618906261046</v>
      </c>
      <c r="D1927" s="3">
        <f t="shared" si="204"/>
        <v>1.9668172778794137</v>
      </c>
      <c r="E1927" s="4">
        <f t="shared" si="204"/>
        <v>4.11137219067166</v>
      </c>
      <c r="F1927" s="4">
        <f t="shared" si="204"/>
        <v>4.2590129081411163</v>
      </c>
      <c r="G1927" s="75">
        <v>2.62270013231376E-2</v>
      </c>
      <c r="H1927" s="5">
        <f t="shared" si="207"/>
        <v>1.0262270013231376</v>
      </c>
      <c r="I1927" s="5">
        <f t="shared" si="208"/>
        <v>1.916551869463142</v>
      </c>
      <c r="J1927" s="5">
        <f t="shared" si="209"/>
        <v>4.0062989819706312</v>
      </c>
      <c r="K1927" s="5">
        <f t="shared" si="210"/>
        <v>4.1501664862158911</v>
      </c>
      <c r="L1927">
        <v>2.54</v>
      </c>
      <c r="M1927">
        <v>3.01</v>
      </c>
      <c r="N1927">
        <v>3.33</v>
      </c>
      <c r="O1927" s="5">
        <f t="shared" si="211"/>
        <v>2.6066165833607697</v>
      </c>
      <c r="P1927" s="5">
        <f t="shared" si="212"/>
        <v>3.0889432739826441</v>
      </c>
      <c r="Q1927" s="5">
        <f t="shared" si="213"/>
        <v>3.4173359144060482</v>
      </c>
      <c r="R1927" s="6">
        <f t="shared" si="205"/>
        <v>0.38363908462159685</v>
      </c>
      <c r="S1927" s="6">
        <f t="shared" si="205"/>
        <v>0.32373530728865652</v>
      </c>
      <c r="T1927" s="6">
        <f t="shared" si="205"/>
        <v>0.29262560808974658</v>
      </c>
      <c r="U1927">
        <f t="shared" si="206"/>
        <v>1.3252967688849957</v>
      </c>
      <c r="V1927">
        <f t="shared" si="206"/>
        <v>0.75131686714989787</v>
      </c>
      <c r="W1927">
        <f t="shared" si="206"/>
        <v>0.80237744944933131</v>
      </c>
      <c r="X1927" t="s">
        <v>460</v>
      </c>
      <c r="Y1927" t="s">
        <v>507</v>
      </c>
      <c r="Z1927" t="s">
        <v>276</v>
      </c>
      <c r="AA1927" s="67" t="s">
        <v>84</v>
      </c>
      <c r="AB1927" s="67" t="s">
        <v>86</v>
      </c>
      <c r="AC1927" s="128" t="s">
        <v>655</v>
      </c>
      <c r="AD1927" s="67" t="s">
        <v>75</v>
      </c>
      <c r="AE1927" s="72" t="str">
        <f>VLOOKUP(AD1927,cs_lookup!$A$2:$B$54,2,FALSE)</f>
        <v>X</v>
      </c>
    </row>
    <row r="1928" spans="1:31" x14ac:dyDescent="0.25">
      <c r="A1928" s="18">
        <v>0.56434266037692327</v>
      </c>
      <c r="B1928" s="18">
        <v>0.28863619407906821</v>
      </c>
      <c r="C1928" s="18">
        <v>0.14340452593795225</v>
      </c>
      <c r="D1928" s="3">
        <f t="shared" si="204"/>
        <v>1.7719730763081105</v>
      </c>
      <c r="E1928" s="4">
        <f t="shared" si="204"/>
        <v>3.4645689643692528</v>
      </c>
      <c r="F1928" s="4">
        <f t="shared" si="204"/>
        <v>6.9732806092373707</v>
      </c>
      <c r="G1928" s="75">
        <v>3.1256211067498096E-2</v>
      </c>
      <c r="H1928" s="5">
        <f t="shared" si="207"/>
        <v>1.0312562110674981</v>
      </c>
      <c r="I1928" s="5">
        <f t="shared" si="208"/>
        <v>1.7182665736130347</v>
      </c>
      <c r="J1928" s="5">
        <f t="shared" si="209"/>
        <v>3.3595617919071024</v>
      </c>
      <c r="K1928" s="5">
        <f t="shared" si="210"/>
        <v>6.7619283495214297</v>
      </c>
      <c r="L1928">
        <v>1.37</v>
      </c>
      <c r="M1928">
        <v>5.4</v>
      </c>
      <c r="N1928">
        <v>8.61</v>
      </c>
      <c r="O1928" s="5">
        <f t="shared" si="211"/>
        <v>1.4128210091624724</v>
      </c>
      <c r="P1928" s="5">
        <f t="shared" si="212"/>
        <v>5.5687835397644898</v>
      </c>
      <c r="Q1928" s="5">
        <f t="shared" si="213"/>
        <v>8.8791159772911588</v>
      </c>
      <c r="R1928" s="6">
        <f t="shared" si="205"/>
        <v>0.70780374407994195</v>
      </c>
      <c r="S1928" s="6">
        <f t="shared" si="205"/>
        <v>0.17957243136842974</v>
      </c>
      <c r="T1928" s="6">
        <f t="shared" si="205"/>
        <v>0.11262382455162839</v>
      </c>
      <c r="U1928">
        <f t="shared" si="206"/>
        <v>0.79731516694715932</v>
      </c>
      <c r="V1928">
        <f t="shared" si="206"/>
        <v>1.6073524865677837</v>
      </c>
      <c r="W1928">
        <f t="shared" si="206"/>
        <v>1.2733054174715361</v>
      </c>
      <c r="X1928" t="s">
        <v>471</v>
      </c>
      <c r="Y1928" t="s">
        <v>504</v>
      </c>
      <c r="Z1928" t="s">
        <v>276</v>
      </c>
      <c r="AA1928" s="67" t="s">
        <v>90</v>
      </c>
      <c r="AB1928" s="67" t="s">
        <v>75</v>
      </c>
      <c r="AC1928" s="128" t="s">
        <v>655</v>
      </c>
      <c r="AD1928" s="67" t="s">
        <v>76</v>
      </c>
      <c r="AE1928" s="72" t="str">
        <f>VLOOKUP(AD1928,cs_lookup!$A$2:$B$54,2,FALSE)</f>
        <v>2</v>
      </c>
    </row>
    <row r="1929" spans="1:31" x14ac:dyDescent="0.25">
      <c r="A1929" s="18">
        <v>0.63303394122294887</v>
      </c>
      <c r="B1929" s="18">
        <v>0.20922731081585089</v>
      </c>
      <c r="C1929" s="18">
        <v>0.15096137936182835</v>
      </c>
      <c r="D1929" s="3">
        <f t="shared" si="204"/>
        <v>1.5796941283560797</v>
      </c>
      <c r="E1929" s="4">
        <f t="shared" si="204"/>
        <v>4.7794907658118255</v>
      </c>
      <c r="F1929" s="4">
        <f t="shared" si="204"/>
        <v>6.6242108029708229</v>
      </c>
      <c r="G1929" s="75">
        <v>3.0450533427533122E-2</v>
      </c>
      <c r="H1929" s="5">
        <f t="shared" si="207"/>
        <v>1.0304505334275331</v>
      </c>
      <c r="I1929" s="5">
        <f t="shared" si="208"/>
        <v>1.5330130628411891</v>
      </c>
      <c r="J1929" s="5">
        <f t="shared" si="209"/>
        <v>4.6382534733754355</v>
      </c>
      <c r="K1929" s="5">
        <f t="shared" si="210"/>
        <v>6.428460744192213</v>
      </c>
      <c r="L1929">
        <v>1.77</v>
      </c>
      <c r="M1929">
        <v>3.95</v>
      </c>
      <c r="N1929">
        <v>4.71</v>
      </c>
      <c r="O1929" s="5">
        <f t="shared" si="211"/>
        <v>1.8238974441667337</v>
      </c>
      <c r="P1929" s="5">
        <f t="shared" si="212"/>
        <v>4.0702796070387564</v>
      </c>
      <c r="Q1929" s="5">
        <f t="shared" si="213"/>
        <v>4.8534220124436809</v>
      </c>
      <c r="R1929" s="6">
        <f t="shared" si="205"/>
        <v>0.54827644130882602</v>
      </c>
      <c r="S1929" s="6">
        <f t="shared" si="205"/>
        <v>0.2456833673712967</v>
      </c>
      <c r="T1929" s="6">
        <f t="shared" si="205"/>
        <v>0.20604019131987733</v>
      </c>
      <c r="U1929">
        <f t="shared" si="206"/>
        <v>1.1545889874673307</v>
      </c>
      <c r="V1929">
        <f t="shared" si="206"/>
        <v>0.85161365644931719</v>
      </c>
      <c r="W1929">
        <f t="shared" si="206"/>
        <v>0.732679281623559</v>
      </c>
      <c r="X1929" t="s">
        <v>473</v>
      </c>
      <c r="Y1929" t="s">
        <v>505</v>
      </c>
      <c r="Z1929" t="s">
        <v>276</v>
      </c>
      <c r="AA1929" s="67" t="s">
        <v>84</v>
      </c>
      <c r="AB1929" s="67" t="s">
        <v>86</v>
      </c>
      <c r="AC1929" s="128" t="s">
        <v>655</v>
      </c>
      <c r="AD1929" s="67" t="s">
        <v>75</v>
      </c>
      <c r="AE1929" s="72" t="str">
        <f>VLOOKUP(AD1929,cs_lookup!$A$2:$B$54,2,FALSE)</f>
        <v>X</v>
      </c>
    </row>
    <row r="1930" spans="1:31" x14ac:dyDescent="0.25">
      <c r="A1930" s="18">
        <v>0.43526990922845032</v>
      </c>
      <c r="B1930" s="18">
        <v>0.2185537790676349</v>
      </c>
      <c r="C1930" s="18">
        <v>0.32194669759681277</v>
      </c>
      <c r="D1930" s="3">
        <f t="shared" si="204"/>
        <v>2.2974250661447688</v>
      </c>
      <c r="E1930" s="4">
        <f t="shared" si="204"/>
        <v>4.5755328700609397</v>
      </c>
      <c r="F1930" s="4">
        <f t="shared" si="204"/>
        <v>3.1061042323606673</v>
      </c>
      <c r="G1930" s="75">
        <v>2.8615408296775335E-2</v>
      </c>
      <c r="H1930" s="5">
        <f t="shared" si="207"/>
        <v>1.0286154082967753</v>
      </c>
      <c r="I1930" s="5">
        <f t="shared" si="208"/>
        <v>2.2335122025334444</v>
      </c>
      <c r="J1930" s="5">
        <f t="shared" si="209"/>
        <v>4.4482445364466194</v>
      </c>
      <c r="K1930" s="5">
        <f t="shared" si="210"/>
        <v>3.0196944429443122</v>
      </c>
      <c r="L1930">
        <v>2.84</v>
      </c>
      <c r="M1930">
        <v>3.75</v>
      </c>
      <c r="N1930">
        <v>2.44</v>
      </c>
      <c r="O1930" s="5">
        <f t="shared" si="211"/>
        <v>2.9212677595628418</v>
      </c>
      <c r="P1930" s="5">
        <f t="shared" si="212"/>
        <v>3.8573077811129073</v>
      </c>
      <c r="Q1930" s="5">
        <f t="shared" si="213"/>
        <v>2.5098215962441319</v>
      </c>
      <c r="R1930" s="6">
        <f t="shared" si="205"/>
        <v>0.34231713156949595</v>
      </c>
      <c r="S1930" s="6">
        <f t="shared" si="205"/>
        <v>0.25924817430863162</v>
      </c>
      <c r="T1930" s="6">
        <f t="shared" si="205"/>
        <v>0.39843469412187232</v>
      </c>
      <c r="U1930">
        <f t="shared" si="206"/>
        <v>1.2715399525369167</v>
      </c>
      <c r="V1930">
        <f t="shared" si="206"/>
        <v>0.84302919258921938</v>
      </c>
      <c r="W1930">
        <f t="shared" si="206"/>
        <v>0.8080287744679594</v>
      </c>
      <c r="X1930" t="s">
        <v>452</v>
      </c>
      <c r="Y1930" t="s">
        <v>506</v>
      </c>
      <c r="Z1930" t="s">
        <v>276</v>
      </c>
      <c r="AA1930" s="67" t="s">
        <v>90</v>
      </c>
      <c r="AB1930" s="67" t="s">
        <v>74</v>
      </c>
      <c r="AC1930" s="128" t="s">
        <v>655</v>
      </c>
      <c r="AD1930" s="67" t="s">
        <v>102</v>
      </c>
      <c r="AE1930" s="72" t="str">
        <f>VLOOKUP(AD1930,cs_lookup!$A$2:$B$54,2,FALSE)</f>
        <v>2</v>
      </c>
    </row>
    <row r="1931" spans="1:31" x14ac:dyDescent="0.25">
      <c r="A1931" s="18">
        <v>0.54180637336830617</v>
      </c>
      <c r="B1931" s="18">
        <v>0.27416472306219092</v>
      </c>
      <c r="C1931" s="18">
        <v>0.17744811199138066</v>
      </c>
      <c r="D1931" s="3">
        <f t="shared" si="204"/>
        <v>1.8456778088142303</v>
      </c>
      <c r="E1931" s="4">
        <f t="shared" si="204"/>
        <v>3.6474422705840319</v>
      </c>
      <c r="F1931" s="4">
        <f t="shared" si="204"/>
        <v>5.6354502100792923</v>
      </c>
      <c r="G1931" s="75">
        <v>2.9443636669397089E-2</v>
      </c>
      <c r="H1931" s="5">
        <f t="shared" si="207"/>
        <v>1.0294436366693971</v>
      </c>
      <c r="I1931" s="5">
        <f t="shared" si="208"/>
        <v>1.7928886469060419</v>
      </c>
      <c r="J1931" s="5">
        <f t="shared" si="209"/>
        <v>3.5431199345548996</v>
      </c>
      <c r="K1931" s="5">
        <f t="shared" si="210"/>
        <v>5.4742678562877956</v>
      </c>
      <c r="L1931">
        <v>2.25</v>
      </c>
      <c r="M1931">
        <v>3.71</v>
      </c>
      <c r="N1931">
        <v>3.17</v>
      </c>
      <c r="O1931" s="5">
        <f t="shared" si="211"/>
        <v>2.3162481825061434</v>
      </c>
      <c r="P1931" s="5">
        <f t="shared" si="212"/>
        <v>3.819235892043463</v>
      </c>
      <c r="Q1931" s="5">
        <f t="shared" si="213"/>
        <v>3.2633363282419885</v>
      </c>
      <c r="R1931" s="6">
        <f t="shared" si="205"/>
        <v>0.43173266472594318</v>
      </c>
      <c r="S1931" s="6">
        <f t="shared" si="205"/>
        <v>0.26183247860737791</v>
      </c>
      <c r="T1931" s="6">
        <f t="shared" si="205"/>
        <v>0.30643485666667891</v>
      </c>
      <c r="U1931">
        <f t="shared" si="206"/>
        <v>1.254958027584584</v>
      </c>
      <c r="V1931">
        <f t="shared" si="206"/>
        <v>1.0470997506512758</v>
      </c>
      <c r="W1931">
        <f t="shared" si="206"/>
        <v>0.57907287023942533</v>
      </c>
      <c r="X1931" t="s">
        <v>464</v>
      </c>
      <c r="Y1931" t="s">
        <v>469</v>
      </c>
      <c r="Z1931" t="s">
        <v>276</v>
      </c>
      <c r="AA1931" s="67" t="s">
        <v>90</v>
      </c>
      <c r="AB1931" s="67" t="s">
        <v>75</v>
      </c>
      <c r="AC1931" s="128" t="s">
        <v>655</v>
      </c>
      <c r="AD1931" s="67" t="s">
        <v>165</v>
      </c>
      <c r="AE1931" s="72" t="str">
        <f>VLOOKUP(AD1931,cs_lookup!$A$2:$B$54,2,FALSE)</f>
        <v>1</v>
      </c>
    </row>
    <row r="1932" spans="1:31" x14ac:dyDescent="0.25">
      <c r="A1932" s="18">
        <v>0.53291210840856795</v>
      </c>
      <c r="B1932" s="18">
        <v>0.24608609321387817</v>
      </c>
      <c r="C1932" s="18">
        <v>0.21024895474515004</v>
      </c>
      <c r="D1932" s="3">
        <f t="shared" si="204"/>
        <v>1.8764820393859949</v>
      </c>
      <c r="E1932" s="4">
        <f t="shared" si="204"/>
        <v>4.0636184960313084</v>
      </c>
      <c r="F1932" s="4">
        <f t="shared" si="204"/>
        <v>4.7562662140800382</v>
      </c>
      <c r="G1932" s="75">
        <v>2.8226700244684766E-2</v>
      </c>
      <c r="H1932" s="5">
        <f t="shared" si="207"/>
        <v>1.0282267002446848</v>
      </c>
      <c r="I1932" s="5">
        <f t="shared" si="208"/>
        <v>1.8249691813482889</v>
      </c>
      <c r="J1932" s="5">
        <f t="shared" si="209"/>
        <v>3.9520647490133238</v>
      </c>
      <c r="K1932" s="5">
        <f t="shared" si="210"/>
        <v>4.6256980225744</v>
      </c>
      <c r="L1932">
        <v>2.06</v>
      </c>
      <c r="M1932">
        <v>3.72</v>
      </c>
      <c r="N1932">
        <v>3.65</v>
      </c>
      <c r="O1932" s="5">
        <f t="shared" si="211"/>
        <v>2.1181470025040507</v>
      </c>
      <c r="P1932" s="5">
        <f t="shared" si="212"/>
        <v>3.8250033249102273</v>
      </c>
      <c r="Q1932" s="5">
        <f t="shared" si="213"/>
        <v>3.7530274558930992</v>
      </c>
      <c r="R1932" s="6">
        <f t="shared" si="205"/>
        <v>0.47211076418105574</v>
      </c>
      <c r="S1932" s="6">
        <f t="shared" si="205"/>
        <v>0.26143768124004702</v>
      </c>
      <c r="T1932" s="6">
        <f t="shared" si="205"/>
        <v>0.26645155457889724</v>
      </c>
      <c r="U1932">
        <f t="shared" si="206"/>
        <v>1.128786185023722</v>
      </c>
      <c r="V1932">
        <f t="shared" si="206"/>
        <v>0.9412801247572522</v>
      </c>
      <c r="W1932">
        <f t="shared" si="206"/>
        <v>0.78907009973137365</v>
      </c>
      <c r="X1932" t="s">
        <v>458</v>
      </c>
      <c r="Y1932" t="s">
        <v>454</v>
      </c>
      <c r="Z1932" t="s">
        <v>276</v>
      </c>
      <c r="AA1932" s="67" t="s">
        <v>84</v>
      </c>
      <c r="AB1932" s="67" t="s">
        <v>86</v>
      </c>
      <c r="AC1932" s="128" t="s">
        <v>655</v>
      </c>
      <c r="AD1932" s="67" t="s">
        <v>93</v>
      </c>
      <c r="AE1932" s="72" t="str">
        <f>VLOOKUP(AD1932,cs_lookup!$A$2:$B$54,2,FALSE)</f>
        <v>X</v>
      </c>
    </row>
    <row r="1933" spans="1:31" x14ac:dyDescent="0.25">
      <c r="A1933" s="18">
        <v>0.72747404296014695</v>
      </c>
      <c r="B1933" s="18">
        <v>0.18467778347355099</v>
      </c>
      <c r="C1933" s="18">
        <v>8.4594531980686838E-2</v>
      </c>
      <c r="D1933" s="3">
        <f t="shared" si="204"/>
        <v>1.3746194928563009</v>
      </c>
      <c r="E1933" s="4">
        <f t="shared" si="204"/>
        <v>5.4148364854249893</v>
      </c>
      <c r="F1933" s="4">
        <f t="shared" si="204"/>
        <v>11.821095011534585</v>
      </c>
      <c r="G1933" s="75">
        <v>2.9909082688958977E-2</v>
      </c>
      <c r="H1933" s="5">
        <f t="shared" si="207"/>
        <v>1.029909082688959</v>
      </c>
      <c r="I1933" s="5">
        <f t="shared" si="208"/>
        <v>1.3346998448322718</v>
      </c>
      <c r="J1933" s="5">
        <f t="shared" si="209"/>
        <v>5.2575868845505802</v>
      </c>
      <c r="K1933" s="5">
        <f t="shared" si="210"/>
        <v>11.477804410338084</v>
      </c>
      <c r="L1933">
        <v>1.72</v>
      </c>
      <c r="M1933">
        <v>4.25</v>
      </c>
      <c r="N1933">
        <v>4.6900000000000004</v>
      </c>
      <c r="O1933" s="5">
        <f t="shared" si="211"/>
        <v>1.7714436222250094</v>
      </c>
      <c r="P1933" s="5">
        <f t="shared" si="212"/>
        <v>4.3771136014280758</v>
      </c>
      <c r="Q1933" s="5">
        <f t="shared" si="213"/>
        <v>4.8302735978112183</v>
      </c>
      <c r="R1933" s="6">
        <f t="shared" si="205"/>
        <v>0.56451133270837994</v>
      </c>
      <c r="S1933" s="6">
        <f t="shared" si="205"/>
        <v>0.22846105700197963</v>
      </c>
      <c r="T1933" s="6">
        <f t="shared" si="205"/>
        <v>0.20702761028964037</v>
      </c>
      <c r="U1933">
        <f t="shared" si="206"/>
        <v>1.2886792537359948</v>
      </c>
      <c r="V1933">
        <f t="shared" si="206"/>
        <v>0.80835563792366905</v>
      </c>
      <c r="W1933">
        <f t="shared" si="206"/>
        <v>0.40861473434550832</v>
      </c>
      <c r="X1933" t="s">
        <v>455</v>
      </c>
      <c r="Y1933" t="s">
        <v>522</v>
      </c>
      <c r="Z1933" t="s">
        <v>276</v>
      </c>
      <c r="AA1933" s="67" t="s">
        <v>84</v>
      </c>
      <c r="AB1933" s="67" t="s">
        <v>86</v>
      </c>
      <c r="AC1933" s="128" t="s">
        <v>655</v>
      </c>
      <c r="AD1933" s="67" t="s">
        <v>100</v>
      </c>
      <c r="AE1933" s="72" t="str">
        <f>VLOOKUP(AD1933,cs_lookup!$A$2:$B$54,2,FALSE)</f>
        <v>1</v>
      </c>
    </row>
    <row r="1934" spans="1:31" x14ac:dyDescent="0.25">
      <c r="A1934" s="18">
        <v>0.44354221000081478</v>
      </c>
      <c r="B1934" s="18">
        <v>0.22117808188763816</v>
      </c>
      <c r="C1934" s="18">
        <v>0.31227419336282464</v>
      </c>
      <c r="D1934" s="3">
        <f t="shared" si="204"/>
        <v>2.254576853008337</v>
      </c>
      <c r="E1934" s="4">
        <f t="shared" si="204"/>
        <v>4.5212436578956101</v>
      </c>
      <c r="F1934" s="4">
        <f t="shared" si="204"/>
        <v>3.2023139319685043</v>
      </c>
      <c r="G1934" s="75">
        <v>2.9774185835997669E-2</v>
      </c>
      <c r="H1934" s="5">
        <f t="shared" si="207"/>
        <v>1.0297741858359977</v>
      </c>
      <c r="I1934" s="5">
        <f t="shared" si="208"/>
        <v>2.1893895613415602</v>
      </c>
      <c r="J1934" s="5">
        <f t="shared" si="209"/>
        <v>4.3905195139700908</v>
      </c>
      <c r="K1934" s="5">
        <f t="shared" si="210"/>
        <v>3.1097244192121423</v>
      </c>
      <c r="L1934">
        <v>2.11</v>
      </c>
      <c r="M1934">
        <v>3.97</v>
      </c>
      <c r="N1934">
        <v>3.29</v>
      </c>
      <c r="O1934" s="5">
        <f t="shared" si="211"/>
        <v>2.1728235321139548</v>
      </c>
      <c r="P1934" s="5">
        <f t="shared" si="212"/>
        <v>4.0882035177689113</v>
      </c>
      <c r="Q1934" s="5">
        <f t="shared" si="213"/>
        <v>3.3879570714004323</v>
      </c>
      <c r="R1934" s="6">
        <f t="shared" si="205"/>
        <v>0.46023065620386261</v>
      </c>
      <c r="S1934" s="6">
        <f t="shared" si="205"/>
        <v>0.24460621778089417</v>
      </c>
      <c r="T1934" s="6">
        <f t="shared" si="205"/>
        <v>0.29516312601524319</v>
      </c>
      <c r="U1934">
        <f t="shared" si="206"/>
        <v>0.96373895137559995</v>
      </c>
      <c r="V1934">
        <f t="shared" si="206"/>
        <v>0.90422101242642261</v>
      </c>
      <c r="W1934">
        <f t="shared" si="206"/>
        <v>1.0579715616194476</v>
      </c>
      <c r="X1934" t="s">
        <v>466</v>
      </c>
      <c r="Y1934" t="s">
        <v>457</v>
      </c>
      <c r="Z1934" t="s">
        <v>276</v>
      </c>
      <c r="AA1934" s="67" t="s">
        <v>90</v>
      </c>
      <c r="AB1934" s="67" t="s">
        <v>74</v>
      </c>
      <c r="AC1934" s="128" t="s">
        <v>655</v>
      </c>
      <c r="AD1934" s="67" t="s">
        <v>75</v>
      </c>
      <c r="AE1934" s="72" t="str">
        <f>VLOOKUP(AD1934,cs_lookup!$A$2:$B$54,2,FALSE)</f>
        <v>X</v>
      </c>
    </row>
    <row r="1935" spans="1:31" x14ac:dyDescent="0.25">
      <c r="A1935" s="18">
        <v>0.61848509999484091</v>
      </c>
      <c r="B1935" s="18">
        <v>0.19072909061205851</v>
      </c>
      <c r="C1935" s="18">
        <v>0.17762650927489773</v>
      </c>
      <c r="D1935" s="3">
        <f t="shared" si="204"/>
        <v>1.6168538255947338</v>
      </c>
      <c r="E1935" s="4">
        <f t="shared" si="204"/>
        <v>5.2430386827250821</v>
      </c>
      <c r="F1935" s="4">
        <f t="shared" si="204"/>
        <v>5.6297903059750132</v>
      </c>
      <c r="G1935" s="75">
        <v>2.9231440673465281E-2</v>
      </c>
      <c r="H1935" s="5">
        <f t="shared" si="207"/>
        <v>1.0292314406734653</v>
      </c>
      <c r="I1935" s="5">
        <f t="shared" si="208"/>
        <v>1.5709331853841977</v>
      </c>
      <c r="J1935" s="5">
        <f t="shared" si="209"/>
        <v>5.0941299260099964</v>
      </c>
      <c r="K1935" s="5">
        <f t="shared" si="210"/>
        <v>5.4698973267773736</v>
      </c>
      <c r="L1935">
        <v>1.68</v>
      </c>
      <c r="M1935">
        <v>4.21</v>
      </c>
      <c r="N1935">
        <v>5.09</v>
      </c>
      <c r="O1935" s="5">
        <f t="shared" si="211"/>
        <v>1.7291088203314215</v>
      </c>
      <c r="P1935" s="5">
        <f t="shared" si="212"/>
        <v>4.3330643652352885</v>
      </c>
      <c r="Q1935" s="5">
        <f t="shared" si="213"/>
        <v>5.2387880330279382</v>
      </c>
      <c r="R1935" s="6">
        <f t="shared" si="205"/>
        <v>0.57833260014735688</v>
      </c>
      <c r="S1935" s="6">
        <f t="shared" si="205"/>
        <v>0.23078355540322082</v>
      </c>
      <c r="T1935" s="6">
        <f t="shared" si="205"/>
        <v>0.1908838444494223</v>
      </c>
      <c r="U1935">
        <f t="shared" si="206"/>
        <v>1.0694280416446407</v>
      </c>
      <c r="V1935">
        <f t="shared" si="206"/>
        <v>0.82644142594484316</v>
      </c>
      <c r="W1935">
        <f t="shared" si="206"/>
        <v>0.93054763113786032</v>
      </c>
      <c r="X1935" t="s">
        <v>509</v>
      </c>
      <c r="Y1935" t="s">
        <v>463</v>
      </c>
      <c r="Z1935" t="s">
        <v>276</v>
      </c>
      <c r="AA1935" s="67" t="s">
        <v>84</v>
      </c>
      <c r="AB1935" s="67" t="s">
        <v>86</v>
      </c>
      <c r="AC1935" s="128" t="s">
        <v>655</v>
      </c>
      <c r="AD1935" s="67" t="s">
        <v>76</v>
      </c>
      <c r="AE1935" s="72" t="str">
        <f>VLOOKUP(AD1935,cs_lookup!$A$2:$B$54,2,FALSE)</f>
        <v>2</v>
      </c>
    </row>
    <row r="1936" spans="1:31" x14ac:dyDescent="0.25">
      <c r="A1936" s="18">
        <v>0.27418672999365074</v>
      </c>
      <c r="B1936" s="18">
        <v>0.27983945454137765</v>
      </c>
      <c r="C1936" s="18">
        <v>0.40694413629198012</v>
      </c>
      <c r="D1936" s="3">
        <f t="shared" si="204"/>
        <v>3.6471495174954556</v>
      </c>
      <c r="E1936" s="4">
        <f t="shared" si="204"/>
        <v>3.5734775199547064</v>
      </c>
      <c r="F1936" s="4">
        <f t="shared" si="204"/>
        <v>2.4573397447420291</v>
      </c>
      <c r="G1936" s="75">
        <v>2.7405079216047845E-2</v>
      </c>
      <c r="H1936" s="5">
        <f t="shared" si="207"/>
        <v>1.0274050792160478</v>
      </c>
      <c r="I1936" s="5">
        <f t="shared" si="208"/>
        <v>3.5498651810037574</v>
      </c>
      <c r="J1936" s="5">
        <f t="shared" si="209"/>
        <v>3.4781583157846718</v>
      </c>
      <c r="K1936" s="5">
        <f t="shared" si="210"/>
        <v>2.3917924822963501</v>
      </c>
      <c r="L1936">
        <v>2.92</v>
      </c>
      <c r="M1936">
        <v>3.49</v>
      </c>
      <c r="N1936">
        <v>2.5099999999999998</v>
      </c>
      <c r="O1936" s="5">
        <f t="shared" si="211"/>
        <v>3.0000228313108597</v>
      </c>
      <c r="P1936" s="5">
        <f t="shared" si="212"/>
        <v>3.5856437264640073</v>
      </c>
      <c r="Q1936" s="5">
        <f t="shared" si="213"/>
        <v>2.5787867488322798</v>
      </c>
      <c r="R1936" s="6">
        <f t="shared" si="205"/>
        <v>0.33333079654032172</v>
      </c>
      <c r="S1936" s="6">
        <f t="shared" si="205"/>
        <v>0.27888995011396539</v>
      </c>
      <c r="T1936" s="6">
        <f t="shared" si="205"/>
        <v>0.38777925334571295</v>
      </c>
      <c r="U1936">
        <f t="shared" si="206"/>
        <v>0.82256645002341833</v>
      </c>
      <c r="V1936">
        <f t="shared" si="206"/>
        <v>1.0034045845934005</v>
      </c>
      <c r="W1936">
        <f t="shared" si="206"/>
        <v>1.0494221461847555</v>
      </c>
      <c r="X1936" t="s">
        <v>470</v>
      </c>
      <c r="Y1936" t="s">
        <v>508</v>
      </c>
      <c r="Z1936" t="s">
        <v>276</v>
      </c>
      <c r="AA1936" s="67" t="s">
        <v>90</v>
      </c>
      <c r="AB1936" s="67" t="s">
        <v>75</v>
      </c>
      <c r="AC1936" s="128" t="s">
        <v>655</v>
      </c>
      <c r="AD1936" s="67" t="s">
        <v>75</v>
      </c>
      <c r="AE1936" s="72" t="str">
        <f>VLOOKUP(AD1936,cs_lookup!$A$2:$B$54,2,FALSE)</f>
        <v>X</v>
      </c>
    </row>
    <row r="1937" spans="1:31" x14ac:dyDescent="0.25">
      <c r="A1937" s="18">
        <v>0.44197511771179787</v>
      </c>
      <c r="B1937" s="18">
        <v>0.22839604500616237</v>
      </c>
      <c r="C1937" s="18">
        <v>0.30726489518788308</v>
      </c>
      <c r="D1937" s="3">
        <f t="shared" si="204"/>
        <v>2.2625708098166686</v>
      </c>
      <c r="E1937" s="4">
        <f t="shared" si="204"/>
        <v>4.3783595288308028</v>
      </c>
      <c r="F1937" s="4">
        <f t="shared" si="204"/>
        <v>3.2545208244128592</v>
      </c>
      <c r="G1937" s="75">
        <v>4.5143692202515684E-2</v>
      </c>
      <c r="H1937" s="5">
        <f t="shared" si="207"/>
        <v>1.0451436922025157</v>
      </c>
      <c r="I1937" s="5">
        <f t="shared" si="208"/>
        <v>2.1648418554280995</v>
      </c>
      <c r="J1937" s="5">
        <f t="shared" si="209"/>
        <v>4.189241691354356</v>
      </c>
      <c r="K1937" s="5">
        <f t="shared" si="210"/>
        <v>3.1139458130913509</v>
      </c>
      <c r="L1937">
        <v>3.08</v>
      </c>
      <c r="M1937">
        <v>3.33</v>
      </c>
      <c r="N1937">
        <v>2.38</v>
      </c>
      <c r="O1937" s="5">
        <f t="shared" si="211"/>
        <v>3.2190425719837483</v>
      </c>
      <c r="P1937" s="5">
        <f t="shared" si="212"/>
        <v>3.4803284950343771</v>
      </c>
      <c r="Q1937" s="5">
        <f t="shared" si="213"/>
        <v>2.4874419874419873</v>
      </c>
      <c r="R1937" s="6">
        <f t="shared" si="205"/>
        <v>0.31065137463644843</v>
      </c>
      <c r="S1937" s="6">
        <f t="shared" si="205"/>
        <v>0.28732919936344181</v>
      </c>
      <c r="T1937" s="6">
        <f t="shared" si="205"/>
        <v>0.40201942600010976</v>
      </c>
      <c r="U1937">
        <f t="shared" si="206"/>
        <v>1.4227367196718059</v>
      </c>
      <c r="V1937">
        <f t="shared" si="206"/>
        <v>0.79489326358810097</v>
      </c>
      <c r="W1937">
        <f t="shared" si="206"/>
        <v>0.7643036015573017</v>
      </c>
      <c r="X1937" t="s">
        <v>511</v>
      </c>
      <c r="Y1937" t="s">
        <v>380</v>
      </c>
      <c r="Z1937" t="s">
        <v>275</v>
      </c>
      <c r="AA1937" s="67" t="s">
        <v>90</v>
      </c>
      <c r="AB1937" s="67" t="s">
        <v>74</v>
      </c>
      <c r="AC1937" s="128" t="s">
        <v>656</v>
      </c>
      <c r="AD1937" s="67" t="s">
        <v>78</v>
      </c>
      <c r="AE1937" s="72" t="str">
        <f>VLOOKUP(AD1937,cs_lookup!$A$2:$B$54,2,FALSE)</f>
        <v>1</v>
      </c>
    </row>
    <row r="1938" spans="1:31" x14ac:dyDescent="0.25">
      <c r="A1938" s="18">
        <v>0.34853714569714034</v>
      </c>
      <c r="B1938" s="18">
        <v>0.38429558843152828</v>
      </c>
      <c r="C1938" s="18">
        <v>0.25701145234294753</v>
      </c>
      <c r="D1938" s="3">
        <f t="shared" si="204"/>
        <v>2.8691346456051634</v>
      </c>
      <c r="E1938" s="4">
        <f t="shared" si="204"/>
        <v>2.6021636211891477</v>
      </c>
      <c r="F1938" s="4">
        <f t="shared" si="204"/>
        <v>3.8908771997663094</v>
      </c>
      <c r="G1938" s="75">
        <v>4.516800382938424E-2</v>
      </c>
      <c r="H1938" s="5">
        <f t="shared" si="207"/>
        <v>1.0451680038293842</v>
      </c>
      <c r="I1938" s="5">
        <f t="shared" si="208"/>
        <v>2.7451420585905422</v>
      </c>
      <c r="J1938" s="5">
        <f t="shared" si="209"/>
        <v>2.4897084599366774</v>
      </c>
      <c r="K1938" s="5">
        <f t="shared" si="210"/>
        <v>3.7227289636790926</v>
      </c>
      <c r="L1938">
        <v>2.5</v>
      </c>
      <c r="M1938">
        <v>3.09</v>
      </c>
      <c r="N1938">
        <v>3.11</v>
      </c>
      <c r="O1938" s="5">
        <f t="shared" si="211"/>
        <v>2.6129200095734606</v>
      </c>
      <c r="P1938" s="5">
        <f t="shared" si="212"/>
        <v>3.2295691318327973</v>
      </c>
      <c r="Q1938" s="5">
        <f t="shared" si="213"/>
        <v>3.250472491909385</v>
      </c>
      <c r="R1938" s="6">
        <f t="shared" si="205"/>
        <v>0.38271359105372782</v>
      </c>
      <c r="S1938" s="6">
        <f t="shared" si="205"/>
        <v>0.30963882771337203</v>
      </c>
      <c r="T1938" s="6">
        <f t="shared" si="205"/>
        <v>0.3076475812329002</v>
      </c>
      <c r="U1938">
        <f t="shared" si="206"/>
        <v>0.91069968207167862</v>
      </c>
      <c r="V1938">
        <f t="shared" si="206"/>
        <v>1.2411091698979848</v>
      </c>
      <c r="W1938">
        <f t="shared" si="206"/>
        <v>0.83540865594643077</v>
      </c>
      <c r="X1938" t="s">
        <v>285</v>
      </c>
      <c r="Y1938" t="s">
        <v>510</v>
      </c>
      <c r="Z1938" t="s">
        <v>275</v>
      </c>
      <c r="AA1938" s="67" t="s">
        <v>90</v>
      </c>
      <c r="AB1938" s="67" t="s">
        <v>75</v>
      </c>
      <c r="AC1938" s="128" t="s">
        <v>656</v>
      </c>
      <c r="AD1938" s="67" t="s">
        <v>75</v>
      </c>
      <c r="AE1938" s="72" t="str">
        <f>VLOOKUP(AD1938,cs_lookup!$A$2:$B$54,2,FALSE)</f>
        <v>X</v>
      </c>
    </row>
    <row r="1939" spans="1:31" x14ac:dyDescent="0.25">
      <c r="A1939" s="18">
        <v>2.4395623185878897E-2</v>
      </c>
      <c r="B1939" s="18">
        <v>6.7630602592167799E-2</v>
      </c>
      <c r="C1939" s="18">
        <v>0.7118399194285765</v>
      </c>
      <c r="D1939" s="3">
        <f t="shared" si="204"/>
        <v>40.990959418443452</v>
      </c>
      <c r="E1939" s="4">
        <f t="shared" si="204"/>
        <v>14.786205677188637</v>
      </c>
      <c r="F1939" s="4">
        <f t="shared" si="204"/>
        <v>1.4048102286856032</v>
      </c>
      <c r="G1939" s="75">
        <v>-9.8053352559481777E-3</v>
      </c>
      <c r="H1939" s="5">
        <f t="shared" si="207"/>
        <v>0.99019466474405182</v>
      </c>
      <c r="I1939" s="5">
        <f t="shared" si="208"/>
        <v>41.396869603452068</v>
      </c>
      <c r="J1939" s="5">
        <f t="shared" si="209"/>
        <v>14.932625072273657</v>
      </c>
      <c r="K1939" s="5">
        <f t="shared" si="210"/>
        <v>1.4187212663367788</v>
      </c>
      <c r="L1939">
        <v>9.5</v>
      </c>
      <c r="M1939">
        <v>5</v>
      </c>
      <c r="N1939">
        <v>1.46</v>
      </c>
      <c r="O1939" s="5">
        <f t="shared" si="211"/>
        <v>9.4068493150684915</v>
      </c>
      <c r="P1939" s="5">
        <f t="shared" si="212"/>
        <v>4.9509733237202589</v>
      </c>
      <c r="Q1939" s="5">
        <f t="shared" si="213"/>
        <v>1.4456842105263157</v>
      </c>
      <c r="R1939" s="6">
        <f t="shared" si="205"/>
        <v>0.10630551914955587</v>
      </c>
      <c r="S1939" s="6">
        <f t="shared" si="205"/>
        <v>0.20198048638415614</v>
      </c>
      <c r="T1939" s="6">
        <f t="shared" si="205"/>
        <v>0.69171399446628812</v>
      </c>
      <c r="U1939">
        <f t="shared" si="206"/>
        <v>0.22948595125675395</v>
      </c>
      <c r="V1939">
        <f t="shared" si="206"/>
        <v>0.33483730930094896</v>
      </c>
      <c r="W1939">
        <f t="shared" si="206"/>
        <v>1.0290957319402179</v>
      </c>
      <c r="X1939" t="s">
        <v>483</v>
      </c>
      <c r="Y1939" t="s">
        <v>387</v>
      </c>
      <c r="Z1939" t="s">
        <v>279</v>
      </c>
      <c r="AA1939" s="67" t="s">
        <v>85</v>
      </c>
      <c r="AB1939" s="67" t="s">
        <v>87</v>
      </c>
      <c r="AC1939" s="128" t="s">
        <v>656</v>
      </c>
      <c r="AD1939" s="67" t="s">
        <v>74</v>
      </c>
      <c r="AE1939" s="72" t="str">
        <f>VLOOKUP(AD1939,cs_lookup!$A$2:$B$54,2,FALSE)</f>
        <v>X</v>
      </c>
    </row>
    <row r="1940" spans="1:31" x14ac:dyDescent="0.25">
      <c r="A1940" s="18">
        <v>0.75874978110530944</v>
      </c>
      <c r="B1940" s="18">
        <v>0.15407082503409902</v>
      </c>
      <c r="C1940" s="18">
        <v>7.8715846641851314E-2</v>
      </c>
      <c r="D1940" s="3">
        <f t="shared" si="204"/>
        <v>1.3179575466147075</v>
      </c>
      <c r="E1940" s="4">
        <f t="shared" si="204"/>
        <v>6.4905214843801842</v>
      </c>
      <c r="F1940" s="4">
        <f t="shared" si="204"/>
        <v>12.703922306138599</v>
      </c>
      <c r="G1940" s="75">
        <v>4.4062602736833822E-2</v>
      </c>
      <c r="H1940" s="5">
        <f t="shared" si="207"/>
        <v>1.0440626027368338</v>
      </c>
      <c r="I1940" s="5">
        <f t="shared" si="208"/>
        <v>1.2623357480288102</v>
      </c>
      <c r="J1940" s="5">
        <f t="shared" si="209"/>
        <v>6.2166018276742969</v>
      </c>
      <c r="K1940" s="5">
        <f t="shared" si="210"/>
        <v>12.167778323672749</v>
      </c>
      <c r="L1940">
        <v>1.7</v>
      </c>
      <c r="M1940">
        <v>3.94</v>
      </c>
      <c r="N1940">
        <v>4.95</v>
      </c>
      <c r="O1940" s="5">
        <f t="shared" si="211"/>
        <v>1.7749064246526174</v>
      </c>
      <c r="P1940" s="5">
        <f t="shared" si="212"/>
        <v>4.1136066547831254</v>
      </c>
      <c r="Q1940" s="5">
        <f t="shared" si="213"/>
        <v>5.168109883547328</v>
      </c>
      <c r="R1940" s="6">
        <f t="shared" si="205"/>
        <v>0.56340998382250984</v>
      </c>
      <c r="S1940" s="6">
        <f t="shared" si="205"/>
        <v>0.24309567829905246</v>
      </c>
      <c r="T1940" s="6">
        <f t="shared" si="205"/>
        <v>0.1934943378784377</v>
      </c>
      <c r="U1940">
        <f t="shared" si="206"/>
        <v>1.3467098611875807</v>
      </c>
      <c r="V1940">
        <f t="shared" si="206"/>
        <v>0.63378677116819626</v>
      </c>
      <c r="W1940">
        <f t="shared" si="206"/>
        <v>0.40681214502154744</v>
      </c>
      <c r="X1940" t="s">
        <v>339</v>
      </c>
      <c r="Y1940" t="s">
        <v>416</v>
      </c>
      <c r="Z1940" t="s">
        <v>274</v>
      </c>
      <c r="AA1940" s="67" t="s">
        <v>84</v>
      </c>
      <c r="AB1940" s="67" t="s">
        <v>89</v>
      </c>
      <c r="AC1940" s="128" t="s">
        <v>656</v>
      </c>
      <c r="AD1940" s="67" t="s">
        <v>73</v>
      </c>
      <c r="AE1940" s="72" t="str">
        <f>VLOOKUP(AD1940,cs_lookup!$A$2:$B$54,2,FALSE)</f>
        <v>X</v>
      </c>
    </row>
    <row r="1941" spans="1:31" x14ac:dyDescent="0.25">
      <c r="A1941" s="18">
        <v>2.3287277809016196E-2</v>
      </c>
      <c r="B1941" s="18">
        <v>7.1079876538912096E-2</v>
      </c>
      <c r="C1941" s="18">
        <v>0.71003928443545383</v>
      </c>
      <c r="D1941" s="3">
        <f t="shared" si="204"/>
        <v>42.941901934661828</v>
      </c>
      <c r="E1941" s="4">
        <f t="shared" si="204"/>
        <v>14.068679472910427</v>
      </c>
      <c r="F1941" s="4">
        <f t="shared" si="204"/>
        <v>1.4083727786908178</v>
      </c>
      <c r="G1941" s="75">
        <v>4.4721421694408736E-2</v>
      </c>
      <c r="H1941" s="5">
        <f t="shared" si="207"/>
        <v>1.0447214216944087</v>
      </c>
      <c r="I1941" s="5">
        <f t="shared" si="208"/>
        <v>41.103686631614565</v>
      </c>
      <c r="J1941" s="5">
        <f t="shared" si="209"/>
        <v>13.466441082535448</v>
      </c>
      <c r="K1941" s="5">
        <f t="shared" si="210"/>
        <v>1.3480845222897906</v>
      </c>
      <c r="L1941">
        <v>3.94</v>
      </c>
      <c r="M1941">
        <v>3.09</v>
      </c>
      <c r="N1941">
        <v>2.14</v>
      </c>
      <c r="O1941" s="5">
        <f t="shared" si="211"/>
        <v>4.1162024014759702</v>
      </c>
      <c r="P1941" s="5">
        <f t="shared" si="212"/>
        <v>3.2281891930357229</v>
      </c>
      <c r="Q1941" s="5">
        <f t="shared" si="213"/>
        <v>2.2357038424260347</v>
      </c>
      <c r="R1941" s="6">
        <f t="shared" si="205"/>
        <v>0.24294237806222169</v>
      </c>
      <c r="S1941" s="6">
        <f t="shared" si="205"/>
        <v>0.30977118756153832</v>
      </c>
      <c r="T1941" s="6">
        <f t="shared" si="205"/>
        <v>0.44728643437623994</v>
      </c>
      <c r="U1941">
        <f t="shared" si="206"/>
        <v>9.5855148841310536E-2</v>
      </c>
      <c r="V1941">
        <f t="shared" si="206"/>
        <v>0.22945928928522946</v>
      </c>
      <c r="W1941">
        <f t="shared" si="206"/>
        <v>1.5874375564857763</v>
      </c>
      <c r="X1941" t="s">
        <v>352</v>
      </c>
      <c r="Y1941" t="s">
        <v>298</v>
      </c>
      <c r="Z1941" t="s">
        <v>273</v>
      </c>
      <c r="AA1941" s="67" t="s">
        <v>85</v>
      </c>
      <c r="AB1941" s="67" t="s">
        <v>87</v>
      </c>
      <c r="AC1941" s="128" t="s">
        <v>656</v>
      </c>
      <c r="AD1941" s="67" t="s">
        <v>96</v>
      </c>
      <c r="AE1941" s="72" t="str">
        <f>VLOOKUP(AD1941,cs_lookup!$A$2:$B$54,2,FALSE)</f>
        <v>2</v>
      </c>
    </row>
    <row r="1942" spans="1:31" x14ac:dyDescent="0.25">
      <c r="A1942" s="124">
        <v>0.14441538353721201</v>
      </c>
      <c r="B1942" s="124">
        <v>0.20359545634147794</v>
      </c>
      <c r="C1942" s="124">
        <v>0.56751600447652517</v>
      </c>
      <c r="D1942" s="120">
        <f t="shared" si="204"/>
        <v>6.9244700634148622</v>
      </c>
      <c r="E1942" s="121">
        <f t="shared" si="204"/>
        <v>4.9117009680351726</v>
      </c>
      <c r="F1942" s="121">
        <f t="shared" si="204"/>
        <v>1.7620648441842564</v>
      </c>
      <c r="G1942" s="129">
        <v>4.8370880743096478E-2</v>
      </c>
      <c r="H1942" s="122">
        <f t="shared" si="207"/>
        <v>1.0483708807430965</v>
      </c>
      <c r="I1942" s="122">
        <f t="shared" si="208"/>
        <v>6.6049813006125504</v>
      </c>
      <c r="J1942" s="122">
        <f t="shared" si="209"/>
        <v>4.6850795441339486</v>
      </c>
      <c r="K1942" s="122">
        <f t="shared" si="210"/>
        <v>1.680764771847999</v>
      </c>
      <c r="L1942" s="97">
        <v>4.84</v>
      </c>
      <c r="M1942" s="97">
        <v>3.09</v>
      </c>
      <c r="N1942" s="97">
        <v>1.93</v>
      </c>
      <c r="O1942" s="122">
        <f t="shared" si="211"/>
        <v>5.0741150627965865</v>
      </c>
      <c r="P1942" s="122">
        <f t="shared" si="212"/>
        <v>3.2394660214961681</v>
      </c>
      <c r="Q1942" s="122">
        <f t="shared" si="213"/>
        <v>2.0233557998341762</v>
      </c>
      <c r="R1942" s="123">
        <f t="shared" si="205"/>
        <v>0.19707869995538738</v>
      </c>
      <c r="S1942" s="123">
        <f t="shared" si="205"/>
        <v>0.30869285041555816</v>
      </c>
      <c r="T1942" s="123">
        <f t="shared" si="205"/>
        <v>0.49422844962905427</v>
      </c>
      <c r="U1942" s="97">
        <f t="shared" si="206"/>
        <v>0.73278027290571357</v>
      </c>
      <c r="V1942" s="97">
        <f t="shared" si="206"/>
        <v>0.65954056294922436</v>
      </c>
      <c r="W1942" s="97">
        <f t="shared" si="206"/>
        <v>1.1482867991562955</v>
      </c>
      <c r="X1942" s="97" t="s">
        <v>302</v>
      </c>
      <c r="Y1942" s="97" t="s">
        <v>371</v>
      </c>
      <c r="Z1942" s="97" t="s">
        <v>275</v>
      </c>
      <c r="AA1942" s="117" t="s">
        <v>85</v>
      </c>
      <c r="AB1942" s="117" t="s">
        <v>79</v>
      </c>
      <c r="AC1942" s="130" t="s">
        <v>657</v>
      </c>
      <c r="AD1942" s="117" t="s">
        <v>87</v>
      </c>
      <c r="AE1942" s="72" t="str">
        <f>VLOOKUP(AD1942,cs_lookup!$A$2:$B$54,2,FALSE)</f>
        <v>2</v>
      </c>
    </row>
    <row r="1943" spans="1:31" x14ac:dyDescent="0.25">
      <c r="A1943" s="18">
        <v>0.25433782675123734</v>
      </c>
      <c r="B1943" s="18">
        <v>0.25558405313419474</v>
      </c>
      <c r="C1943" s="18">
        <v>0.44267604516573544</v>
      </c>
      <c r="D1943" s="3">
        <f t="shared" ref="D1943:F1958" si="214">(100%/A1943)</f>
        <v>3.9317785040999023</v>
      </c>
      <c r="E1943" s="4">
        <f t="shared" si="214"/>
        <v>3.9126071745757498</v>
      </c>
      <c r="F1943" s="4">
        <f t="shared" si="214"/>
        <v>2.2589882848203491</v>
      </c>
      <c r="G1943" s="75">
        <v>2.8751863992138693E-2</v>
      </c>
      <c r="H1943" s="5">
        <f t="shared" si="207"/>
        <v>1.0287518639921387</v>
      </c>
      <c r="I1943" s="5">
        <f t="shared" si="208"/>
        <v>3.8218919855390387</v>
      </c>
      <c r="J1943" s="5">
        <f t="shared" si="209"/>
        <v>3.8032564620516189</v>
      </c>
      <c r="K1943" s="5">
        <f t="shared" si="210"/>
        <v>2.1958534063347384</v>
      </c>
      <c r="L1943">
        <v>3.33</v>
      </c>
      <c r="M1943">
        <v>3.45</v>
      </c>
      <c r="N1943">
        <v>2.2799999999999998</v>
      </c>
      <c r="O1943" s="5">
        <f t="shared" si="211"/>
        <v>3.4257437070938219</v>
      </c>
      <c r="P1943" s="5">
        <f t="shared" si="212"/>
        <v>3.5491939307728786</v>
      </c>
      <c r="Q1943" s="5">
        <f t="shared" si="213"/>
        <v>2.3455542499020758</v>
      </c>
      <c r="R1943" s="6">
        <f t="shared" ref="R1943:T1958" si="215">(1/O1943)</f>
        <v>0.29190741792191305</v>
      </c>
      <c r="S1943" s="6">
        <f t="shared" si="215"/>
        <v>0.28175411642897696</v>
      </c>
      <c r="T1943" s="6">
        <f t="shared" si="215"/>
        <v>0.42633846564910993</v>
      </c>
      <c r="U1943">
        <f t="shared" ref="U1943:W1958" si="216">(L1943/I1943)</f>
        <v>0.87129620946897002</v>
      </c>
      <c r="V1943">
        <f t="shared" si="216"/>
        <v>0.90711737018621696</v>
      </c>
      <c r="W1943">
        <f t="shared" si="216"/>
        <v>1.0383206790683339</v>
      </c>
      <c r="X1943" t="s">
        <v>525</v>
      </c>
      <c r="Y1943" t="s">
        <v>533</v>
      </c>
      <c r="Z1943" t="s">
        <v>277</v>
      </c>
      <c r="AA1943" s="67" t="s">
        <v>85</v>
      </c>
      <c r="AB1943" s="67" t="s">
        <v>79</v>
      </c>
      <c r="AC1943" s="128" t="s">
        <v>658</v>
      </c>
      <c r="AD1943" s="67" t="s">
        <v>89</v>
      </c>
      <c r="AE1943" s="72" t="str">
        <f>VLOOKUP(AD1943,cs_lookup!$A$2:$B$54,2,FALSE)</f>
        <v>1</v>
      </c>
    </row>
    <row r="1944" spans="1:31" x14ac:dyDescent="0.25">
      <c r="A1944" s="18">
        <v>0.37597426573082798</v>
      </c>
      <c r="B1944" s="18">
        <v>0.29678747972257413</v>
      </c>
      <c r="C1944" s="18">
        <v>0.30644663101721159</v>
      </c>
      <c r="D1944" s="3">
        <f t="shared" si="214"/>
        <v>2.6597565076859064</v>
      </c>
      <c r="E1944" s="4">
        <f t="shared" si="214"/>
        <v>3.3694143733245174</v>
      </c>
      <c r="F1944" s="4">
        <f t="shared" si="214"/>
        <v>3.2632109437151389</v>
      </c>
      <c r="G1944" s="75">
        <v>3.0716509007562287E-2</v>
      </c>
      <c r="H1944" s="5">
        <f t="shared" si="207"/>
        <v>1.0307165090075623</v>
      </c>
      <c r="I1944" s="5">
        <f t="shared" si="208"/>
        <v>2.5804927780257296</v>
      </c>
      <c r="J1944" s="5">
        <f t="shared" si="209"/>
        <v>3.2690020426361448</v>
      </c>
      <c r="K1944" s="5">
        <f t="shared" si="210"/>
        <v>3.1659635944486428</v>
      </c>
      <c r="L1944">
        <v>1.81</v>
      </c>
      <c r="M1944">
        <v>3.82</v>
      </c>
      <c r="N1944">
        <v>4.62</v>
      </c>
      <c r="O1944" s="5">
        <f t="shared" si="211"/>
        <v>1.8655968813036878</v>
      </c>
      <c r="P1944" s="5">
        <f t="shared" si="212"/>
        <v>3.9373370644088879</v>
      </c>
      <c r="Q1944" s="5">
        <f t="shared" si="213"/>
        <v>4.761910271614938</v>
      </c>
      <c r="R1944" s="6">
        <f t="shared" si="215"/>
        <v>0.53602147924968402</v>
      </c>
      <c r="S1944" s="6">
        <f t="shared" si="215"/>
        <v>0.25397876372825345</v>
      </c>
      <c r="T1944" s="6">
        <f t="shared" si="215"/>
        <v>0.20999975702206236</v>
      </c>
      <c r="U1944">
        <f t="shared" si="216"/>
        <v>0.70141641759787665</v>
      </c>
      <c r="V1944">
        <f t="shared" si="216"/>
        <v>1.1685523441641923</v>
      </c>
      <c r="W1944">
        <f t="shared" si="216"/>
        <v>1.4592713599426528</v>
      </c>
      <c r="X1944" t="s">
        <v>538</v>
      </c>
      <c r="Y1944" t="s">
        <v>526</v>
      </c>
      <c r="Z1944" t="s">
        <v>277</v>
      </c>
      <c r="AA1944" s="67" t="s">
        <v>90</v>
      </c>
      <c r="AB1944" s="67" t="s">
        <v>75</v>
      </c>
      <c r="AC1944" s="128" t="s">
        <v>658</v>
      </c>
      <c r="AD1944" s="67" t="s">
        <v>94</v>
      </c>
      <c r="AE1944" s="72" t="str">
        <f>VLOOKUP(AD1944,cs_lookup!$A$2:$B$54,2,FALSE)</f>
        <v>1</v>
      </c>
    </row>
    <row r="1945" spans="1:31" x14ac:dyDescent="0.25">
      <c r="A1945" s="18">
        <v>0.65832756163612838</v>
      </c>
      <c r="B1945" s="18">
        <v>0.20904886972750436</v>
      </c>
      <c r="C1945" s="18">
        <v>0.12785494450049112</v>
      </c>
      <c r="D1945" s="3">
        <f t="shared" si="214"/>
        <v>1.5190006590559872</v>
      </c>
      <c r="E1945" s="4">
        <f t="shared" si="214"/>
        <v>4.7835704699264916</v>
      </c>
      <c r="F1945" s="4">
        <f t="shared" si="214"/>
        <v>7.8213635296377513</v>
      </c>
      <c r="G1945" s="75">
        <v>2.8436429840912103E-2</v>
      </c>
      <c r="H1945" s="5">
        <f t="shared" si="207"/>
        <v>1.0284364298409121</v>
      </c>
      <c r="I1945" s="5">
        <f t="shared" si="208"/>
        <v>1.4770000507381482</v>
      </c>
      <c r="J1945" s="5">
        <f t="shared" si="209"/>
        <v>4.6513039903365323</v>
      </c>
      <c r="K1945" s="5">
        <f t="shared" si="210"/>
        <v>7.6051015917898113</v>
      </c>
      <c r="L1945">
        <v>2.04</v>
      </c>
      <c r="M1945">
        <v>3.54</v>
      </c>
      <c r="N1945">
        <v>3.91</v>
      </c>
      <c r="O1945" s="5">
        <f t="shared" si="211"/>
        <v>2.0980103168754609</v>
      </c>
      <c r="P1945" s="5">
        <f t="shared" si="212"/>
        <v>3.640664961636829</v>
      </c>
      <c r="Q1945" s="5">
        <f t="shared" si="213"/>
        <v>4.0211864406779663</v>
      </c>
      <c r="R1945" s="6">
        <f t="shared" si="215"/>
        <v>0.47664207938180531</v>
      </c>
      <c r="S1945" s="6">
        <f t="shared" si="215"/>
        <v>0.27467509659290479</v>
      </c>
      <c r="T1945" s="6">
        <f t="shared" si="215"/>
        <v>0.24868282402528977</v>
      </c>
      <c r="U1945">
        <f t="shared" si="216"/>
        <v>1.381178016196063</v>
      </c>
      <c r="V1945">
        <f t="shared" si="216"/>
        <v>0.76107689528670708</v>
      </c>
      <c r="W1945">
        <f t="shared" si="216"/>
        <v>0.51412856919900884</v>
      </c>
      <c r="X1945" t="s">
        <v>534</v>
      </c>
      <c r="Y1945" t="s">
        <v>524</v>
      </c>
      <c r="Z1945" t="s">
        <v>277</v>
      </c>
      <c r="AA1945" s="67" t="s">
        <v>84</v>
      </c>
      <c r="AB1945" s="67" t="s">
        <v>86</v>
      </c>
      <c r="AC1945" s="128" t="s">
        <v>658</v>
      </c>
      <c r="AD1945" s="67" t="s">
        <v>74</v>
      </c>
      <c r="AE1945" s="72" t="str">
        <f>VLOOKUP(AD1945,cs_lookup!$A$2:$B$54,2,FALSE)</f>
        <v>X</v>
      </c>
    </row>
    <row r="1946" spans="1:31" x14ac:dyDescent="0.25">
      <c r="A1946" s="18">
        <v>0.49130652720973478</v>
      </c>
      <c r="B1946" s="18">
        <v>0.31274912702834601</v>
      </c>
      <c r="C1946" s="18">
        <v>0.18944672873797072</v>
      </c>
      <c r="D1946" s="3">
        <f t="shared" si="214"/>
        <v>2.0353892012778165</v>
      </c>
      <c r="E1946" s="4">
        <f t="shared" si="214"/>
        <v>3.1974509713319361</v>
      </c>
      <c r="F1946" s="4">
        <f t="shared" si="214"/>
        <v>5.2785287276357726</v>
      </c>
      <c r="G1946" s="75">
        <v>3.3767421727287861E-2</v>
      </c>
      <c r="H1946" s="5">
        <f t="shared" si="207"/>
        <v>1.0337674217272879</v>
      </c>
      <c r="I1946" s="5">
        <f t="shared" si="208"/>
        <v>1.9689043768442149</v>
      </c>
      <c r="J1946" s="5">
        <f t="shared" si="209"/>
        <v>3.0930080636410664</v>
      </c>
      <c r="K1946" s="5">
        <f t="shared" si="210"/>
        <v>5.1061086049858808</v>
      </c>
      <c r="L1946">
        <v>2.34</v>
      </c>
      <c r="M1946">
        <v>3.38</v>
      </c>
      <c r="N1946">
        <v>3.22</v>
      </c>
      <c r="O1946" s="5">
        <f t="shared" si="211"/>
        <v>2.4190157668418535</v>
      </c>
      <c r="P1946" s="5">
        <f t="shared" si="212"/>
        <v>3.4941338854382327</v>
      </c>
      <c r="Q1946" s="5">
        <f t="shared" si="213"/>
        <v>3.3287310979618669</v>
      </c>
      <c r="R1946" s="6">
        <f t="shared" si="215"/>
        <v>0.41339126999802495</v>
      </c>
      <c r="S1946" s="6">
        <f t="shared" si="215"/>
        <v>0.28619395615247883</v>
      </c>
      <c r="T1946" s="6">
        <f t="shared" si="215"/>
        <v>0.30041477384949639</v>
      </c>
      <c r="U1946">
        <f t="shared" si="216"/>
        <v>1.1884782356726646</v>
      </c>
      <c r="V1946">
        <f t="shared" si="216"/>
        <v>1.0927873223909701</v>
      </c>
      <c r="W1946">
        <f t="shared" si="216"/>
        <v>0.63061721735722931</v>
      </c>
      <c r="X1946" t="s">
        <v>394</v>
      </c>
      <c r="Y1946" t="s">
        <v>393</v>
      </c>
      <c r="Z1946" t="s">
        <v>279</v>
      </c>
      <c r="AA1946" s="67" t="s">
        <v>90</v>
      </c>
      <c r="AB1946" s="67" t="s">
        <v>75</v>
      </c>
      <c r="AC1946" s="128" t="s">
        <v>659</v>
      </c>
      <c r="AD1946" s="67" t="s">
        <v>73</v>
      </c>
      <c r="AE1946" s="72" t="str">
        <f>VLOOKUP(AD1946,cs_lookup!$A$2:$B$54,2,FALSE)</f>
        <v>X</v>
      </c>
    </row>
    <row r="1947" spans="1:31" x14ac:dyDescent="0.25">
      <c r="A1947" s="18">
        <v>0.5113784058015346</v>
      </c>
      <c r="B1947" s="18">
        <v>0.34988558017809668</v>
      </c>
      <c r="C1947" s="18">
        <v>0.13639296564989964</v>
      </c>
      <c r="D1947" s="3">
        <f t="shared" si="214"/>
        <v>1.9554990759388828</v>
      </c>
      <c r="E1947" s="4">
        <f t="shared" si="214"/>
        <v>2.8580772019555249</v>
      </c>
      <c r="F1947" s="4">
        <f t="shared" si="214"/>
        <v>7.3317564086615032</v>
      </c>
      <c r="G1947" s="75">
        <v>3.2523560473988855E-2</v>
      </c>
      <c r="H1947" s="5">
        <f t="shared" si="207"/>
        <v>1.0325235604739889</v>
      </c>
      <c r="I1947" s="5">
        <f t="shared" si="208"/>
        <v>1.8939026195597843</v>
      </c>
      <c r="J1947" s="5">
        <f t="shared" si="209"/>
        <v>2.7680503490336821</v>
      </c>
      <c r="K1947" s="5">
        <f t="shared" si="210"/>
        <v>7.100812697480527</v>
      </c>
      <c r="L1947">
        <v>2.4</v>
      </c>
      <c r="M1947">
        <v>3.16</v>
      </c>
      <c r="N1947">
        <v>3.34</v>
      </c>
      <c r="O1947" s="5">
        <f t="shared" si="211"/>
        <v>2.4780565451375733</v>
      </c>
      <c r="P1947" s="5">
        <f t="shared" si="212"/>
        <v>3.2627744510978047</v>
      </c>
      <c r="Q1947" s="5">
        <f t="shared" si="213"/>
        <v>3.4486286919831226</v>
      </c>
      <c r="R1947" s="6">
        <f t="shared" si="215"/>
        <v>0.40354204263909699</v>
      </c>
      <c r="S1947" s="6">
        <f t="shared" si="215"/>
        <v>0.30648762732083318</v>
      </c>
      <c r="T1947" s="6">
        <f t="shared" si="215"/>
        <v>0.28997033004006972</v>
      </c>
      <c r="U1947">
        <f t="shared" si="216"/>
        <v>1.2672246055385108</v>
      </c>
      <c r="V1947">
        <f t="shared" si="216"/>
        <v>1.1415977318126262</v>
      </c>
      <c r="W1947">
        <f t="shared" si="216"/>
        <v>0.47036869472491244</v>
      </c>
      <c r="X1947" t="s">
        <v>317</v>
      </c>
      <c r="Y1947" t="s">
        <v>316</v>
      </c>
      <c r="Z1947" t="s">
        <v>279</v>
      </c>
      <c r="AA1947" s="67" t="s">
        <v>84</v>
      </c>
      <c r="AB1947" s="67" t="s">
        <v>78</v>
      </c>
      <c r="AC1947" s="128" t="s">
        <v>659</v>
      </c>
      <c r="AD1947" s="67" t="s">
        <v>89</v>
      </c>
      <c r="AE1947" s="72" t="str">
        <f>VLOOKUP(AD1947,cs_lookup!$A$2:$B$54,2,FALSE)</f>
        <v>1</v>
      </c>
    </row>
    <row r="1948" spans="1:31" x14ac:dyDescent="0.25">
      <c r="A1948" s="18">
        <v>0.44846034724818151</v>
      </c>
      <c r="B1948" s="18">
        <v>0.24776651196558255</v>
      </c>
      <c r="C1948" s="18">
        <v>0.28434404317868905</v>
      </c>
      <c r="D1948" s="3">
        <f t="shared" si="214"/>
        <v>2.2298515490525457</v>
      </c>
      <c r="E1948" s="4">
        <f t="shared" si="214"/>
        <v>4.036057948537092</v>
      </c>
      <c r="F1948" s="4">
        <f t="shared" si="214"/>
        <v>3.5168663595726337</v>
      </c>
      <c r="G1948" s="75">
        <v>3.3307917507230389E-2</v>
      </c>
      <c r="H1948" s="5">
        <f t="shared" si="207"/>
        <v>1.0333079175072304</v>
      </c>
      <c r="I1948" s="5">
        <f t="shared" si="208"/>
        <v>2.1579739313639226</v>
      </c>
      <c r="J1948" s="5">
        <f t="shared" si="209"/>
        <v>3.905958601646784</v>
      </c>
      <c r="K1948" s="5">
        <f t="shared" si="210"/>
        <v>3.4035027700714635</v>
      </c>
      <c r="L1948">
        <v>2.19</v>
      </c>
      <c r="M1948">
        <v>3.32</v>
      </c>
      <c r="N1948">
        <v>3.63</v>
      </c>
      <c r="O1948" s="5">
        <f t="shared" si="211"/>
        <v>2.2629443393408346</v>
      </c>
      <c r="P1948" s="5">
        <f t="shared" si="212"/>
        <v>3.4305822861240047</v>
      </c>
      <c r="Q1948" s="5">
        <f t="shared" si="213"/>
        <v>3.7509077405512463</v>
      </c>
      <c r="R1948" s="6">
        <f t="shared" si="215"/>
        <v>0.44190216374976621</v>
      </c>
      <c r="S1948" s="6">
        <f t="shared" si="215"/>
        <v>0.29149570440120121</v>
      </c>
      <c r="T1948" s="6">
        <f t="shared" si="215"/>
        <v>0.26660213184903253</v>
      </c>
      <c r="U1948">
        <f t="shared" si="216"/>
        <v>1.0148408042240973</v>
      </c>
      <c r="V1948">
        <f t="shared" si="216"/>
        <v>0.84998340704385877</v>
      </c>
      <c r="W1948">
        <f t="shared" si="216"/>
        <v>1.0665482725385826</v>
      </c>
      <c r="X1948" t="s">
        <v>390</v>
      </c>
      <c r="Y1948" t="s">
        <v>389</v>
      </c>
      <c r="Z1948" t="s">
        <v>279</v>
      </c>
      <c r="AA1948" s="67" t="s">
        <v>84</v>
      </c>
      <c r="AB1948" s="67" t="s">
        <v>86</v>
      </c>
      <c r="AC1948" s="128" t="s">
        <v>659</v>
      </c>
      <c r="AD1948" s="67" t="s">
        <v>100</v>
      </c>
      <c r="AE1948" s="72" t="str">
        <f>VLOOKUP(AD1948,cs_lookup!$A$2:$B$54,2,FALSE)</f>
        <v>1</v>
      </c>
    </row>
    <row r="1949" spans="1:31" x14ac:dyDescent="0.25">
      <c r="A1949" s="18">
        <v>0.51849830769632466</v>
      </c>
      <c r="B1949" s="18">
        <v>0.23264586942441978</v>
      </c>
      <c r="C1949" s="18">
        <v>0.23497080534145467</v>
      </c>
      <c r="D1949" s="3">
        <f t="shared" si="214"/>
        <v>1.928646603386182</v>
      </c>
      <c r="E1949" s="4">
        <f t="shared" si="214"/>
        <v>4.2983784860400132</v>
      </c>
      <c r="F1949" s="4">
        <f t="shared" si="214"/>
        <v>4.2558478639370572</v>
      </c>
      <c r="G1949" s="75">
        <v>3.6108948114311534E-2</v>
      </c>
      <c r="H1949" s="5">
        <f t="shared" si="207"/>
        <v>1.0361089481143115</v>
      </c>
      <c r="I1949" s="5">
        <f t="shared" si="208"/>
        <v>1.8614322431017156</v>
      </c>
      <c r="J1949" s="5">
        <f t="shared" si="209"/>
        <v>4.1485777088045985</v>
      </c>
      <c r="K1949" s="5">
        <f t="shared" si="210"/>
        <v>4.1075293015107901</v>
      </c>
      <c r="L1949">
        <v>1.93</v>
      </c>
      <c r="M1949">
        <v>3.41</v>
      </c>
      <c r="N1949">
        <v>4.45</v>
      </c>
      <c r="O1949" s="5">
        <f t="shared" si="211"/>
        <v>1.9996902698606212</v>
      </c>
      <c r="P1949" s="5">
        <f t="shared" si="212"/>
        <v>3.5331315130698027</v>
      </c>
      <c r="Q1949" s="5">
        <f t="shared" si="213"/>
        <v>4.6106848191086867</v>
      </c>
      <c r="R1949" s="6">
        <f t="shared" si="215"/>
        <v>0.50007744452829694</v>
      </c>
      <c r="S1949" s="6">
        <f t="shared" si="215"/>
        <v>0.28303503458639678</v>
      </c>
      <c r="T1949" s="6">
        <f t="shared" si="215"/>
        <v>0.2168875208853063</v>
      </c>
      <c r="U1949">
        <f t="shared" si="216"/>
        <v>1.0368360208395389</v>
      </c>
      <c r="V1949">
        <f t="shared" si="216"/>
        <v>0.82196845264893992</v>
      </c>
      <c r="W1949">
        <f t="shared" si="216"/>
        <v>1.0833763251215873</v>
      </c>
      <c r="X1949" t="s">
        <v>392</v>
      </c>
      <c r="Y1949" t="s">
        <v>391</v>
      </c>
      <c r="Z1949" t="s">
        <v>279</v>
      </c>
      <c r="AA1949" s="67" t="s">
        <v>84</v>
      </c>
      <c r="AB1949" s="67" t="s">
        <v>86</v>
      </c>
      <c r="AC1949" s="128" t="s">
        <v>659</v>
      </c>
      <c r="AD1949" s="67" t="s">
        <v>86</v>
      </c>
      <c r="AE1949" s="72" t="str">
        <f>VLOOKUP(AD1949,cs_lookup!$A$2:$B$54,2,FALSE)</f>
        <v>1</v>
      </c>
    </row>
    <row r="1950" spans="1:31" x14ac:dyDescent="0.25">
      <c r="A1950" s="18">
        <v>0.17617494196466052</v>
      </c>
      <c r="B1950" s="18">
        <v>0.28201392832590061</v>
      </c>
      <c r="C1950" s="18">
        <v>0.48488292738685224</v>
      </c>
      <c r="D1950" s="3">
        <f t="shared" si="214"/>
        <v>5.676176128388299</v>
      </c>
      <c r="E1950" s="4">
        <f t="shared" si="214"/>
        <v>3.5459241532367902</v>
      </c>
      <c r="F1950" s="4">
        <f t="shared" si="214"/>
        <v>2.0623534950781508</v>
      </c>
      <c r="G1950" s="75">
        <v>4.3963652680669041E-2</v>
      </c>
      <c r="H1950" s="5">
        <f t="shared" si="207"/>
        <v>1.043963652680669</v>
      </c>
      <c r="I1950" s="5">
        <f t="shared" si="208"/>
        <v>5.4371396109559251</v>
      </c>
      <c r="J1950" s="5">
        <f t="shared" si="209"/>
        <v>3.3965973280119828</v>
      </c>
      <c r="K1950" s="5">
        <f t="shared" si="210"/>
        <v>1.9755031602704565</v>
      </c>
      <c r="L1950">
        <v>6.11</v>
      </c>
      <c r="M1950">
        <v>4.33</v>
      </c>
      <c r="N1950">
        <v>1.54</v>
      </c>
      <c r="O1950" s="5">
        <f t="shared" si="211"/>
        <v>6.3786179178788878</v>
      </c>
      <c r="P1950" s="5">
        <f t="shared" si="212"/>
        <v>4.5203626161072972</v>
      </c>
      <c r="Q1950" s="5">
        <f t="shared" si="213"/>
        <v>1.6077040251282304</v>
      </c>
      <c r="R1950" s="6">
        <f t="shared" si="215"/>
        <v>0.15677377339016643</v>
      </c>
      <c r="S1950" s="6">
        <f t="shared" si="215"/>
        <v>0.22122119062677065</v>
      </c>
      <c r="T1950" s="6">
        <f t="shared" si="215"/>
        <v>0.62200503598306289</v>
      </c>
      <c r="U1950">
        <f t="shared" si="216"/>
        <v>1.1237526414970567</v>
      </c>
      <c r="V1950">
        <f t="shared" si="216"/>
        <v>1.274805218825964</v>
      </c>
      <c r="W1950">
        <f t="shared" si="216"/>
        <v>0.77954823407580187</v>
      </c>
      <c r="X1950" t="s">
        <v>537</v>
      </c>
      <c r="Y1950" t="s">
        <v>532</v>
      </c>
      <c r="Z1950" t="s">
        <v>277</v>
      </c>
      <c r="AA1950" s="67" t="s">
        <v>90</v>
      </c>
      <c r="AB1950" s="67" t="s">
        <v>75</v>
      </c>
      <c r="AC1950" s="128" t="s">
        <v>659</v>
      </c>
      <c r="AD1950" s="67" t="s">
        <v>75</v>
      </c>
      <c r="AE1950" s="72" t="str">
        <f>VLOOKUP(AD1950,cs_lookup!$A$2:$B$54,2,FALSE)</f>
        <v>X</v>
      </c>
    </row>
    <row r="1951" spans="1:31" x14ac:dyDescent="0.25">
      <c r="A1951" s="18">
        <v>0.28493768980962786</v>
      </c>
      <c r="B1951" s="18">
        <v>0.31583578884408509</v>
      </c>
      <c r="C1951" s="18">
        <v>0.36972969740201367</v>
      </c>
      <c r="D1951" s="3">
        <f t="shared" si="214"/>
        <v>3.5095392282716915</v>
      </c>
      <c r="E1951" s="4">
        <f t="shared" si="214"/>
        <v>3.1662022966423802</v>
      </c>
      <c r="F1951" s="4">
        <f t="shared" si="214"/>
        <v>2.7046785990595779</v>
      </c>
      <c r="G1951" s="75">
        <v>3.881500166255325E-2</v>
      </c>
      <c r="H1951" s="5">
        <f t="shared" si="207"/>
        <v>1.0388150016625533</v>
      </c>
      <c r="I1951" s="5">
        <f t="shared" si="208"/>
        <v>3.3784063790520071</v>
      </c>
      <c r="J1951" s="5">
        <f t="shared" si="209"/>
        <v>3.047898125821332</v>
      </c>
      <c r="K1951" s="5">
        <f t="shared" si="210"/>
        <v>2.6036191186408768</v>
      </c>
      <c r="L1951">
        <v>1.52</v>
      </c>
      <c r="M1951">
        <v>4.28</v>
      </c>
      <c r="N1951">
        <v>6.79</v>
      </c>
      <c r="O1951" s="5">
        <f t="shared" si="211"/>
        <v>1.5789988025270809</v>
      </c>
      <c r="P1951" s="5">
        <f t="shared" si="212"/>
        <v>4.446128207115728</v>
      </c>
      <c r="Q1951" s="5">
        <f t="shared" si="213"/>
        <v>7.0535538612887363</v>
      </c>
      <c r="R1951" s="6">
        <f t="shared" si="215"/>
        <v>0.63331270321394006</v>
      </c>
      <c r="S1951" s="6">
        <f t="shared" si="215"/>
        <v>0.22491479179560489</v>
      </c>
      <c r="T1951" s="6">
        <f t="shared" si="215"/>
        <v>0.14177250499045493</v>
      </c>
      <c r="U1951">
        <f t="shared" si="216"/>
        <v>0.44991627100423526</v>
      </c>
      <c r="V1951">
        <f t="shared" si="216"/>
        <v>1.4042464095963338</v>
      </c>
      <c r="W1951">
        <f t="shared" si="216"/>
        <v>2.6079083347430898</v>
      </c>
      <c r="X1951" t="s">
        <v>514</v>
      </c>
      <c r="Y1951" t="s">
        <v>513</v>
      </c>
      <c r="Z1951" t="s">
        <v>279</v>
      </c>
      <c r="AA1951" s="67" t="s">
        <v>90</v>
      </c>
      <c r="AB1951" s="67" t="s">
        <v>75</v>
      </c>
      <c r="AC1951" s="128" t="s">
        <v>660</v>
      </c>
      <c r="AD1951" s="67" t="s">
        <v>92</v>
      </c>
      <c r="AE1951" s="72" t="str">
        <f>VLOOKUP(AD1951,cs_lookup!$A$2:$B$54,2,FALSE)</f>
        <v>1</v>
      </c>
    </row>
    <row r="1952" spans="1:31" x14ac:dyDescent="0.25">
      <c r="A1952" s="18">
        <v>0.14440752896852646</v>
      </c>
      <c r="B1952" s="18">
        <v>0.25747405263566392</v>
      </c>
      <c r="C1952" s="18">
        <v>0.52670504176380684</v>
      </c>
      <c r="D1952" s="3">
        <f t="shared" si="214"/>
        <v>6.9248466970025468</v>
      </c>
      <c r="E1952" s="4">
        <f t="shared" si="214"/>
        <v>3.883886511139202</v>
      </c>
      <c r="F1952" s="4">
        <f t="shared" si="214"/>
        <v>1.898595837722084</v>
      </c>
      <c r="G1952" s="75">
        <v>3.4105968316494595E-2</v>
      </c>
      <c r="H1952" s="5">
        <f t="shared" si="207"/>
        <v>1.0341059683164946</v>
      </c>
      <c r="I1952" s="5">
        <f t="shared" si="208"/>
        <v>6.6964575286960866</v>
      </c>
      <c r="J1952" s="5">
        <f t="shared" si="209"/>
        <v>3.7557916017660138</v>
      </c>
      <c r="K1952" s="5">
        <f t="shared" si="210"/>
        <v>1.8359780292274717</v>
      </c>
      <c r="L1952">
        <v>3.04</v>
      </c>
      <c r="M1952">
        <v>3.33</v>
      </c>
      <c r="N1952">
        <v>2.4700000000000002</v>
      </c>
      <c r="O1952" s="5">
        <f t="shared" si="211"/>
        <v>3.1436821436821436</v>
      </c>
      <c r="P1952" s="5">
        <f t="shared" si="212"/>
        <v>3.4435728744939271</v>
      </c>
      <c r="Q1952" s="5">
        <f t="shared" si="213"/>
        <v>2.554241741741742</v>
      </c>
      <c r="R1952" s="6">
        <f t="shared" si="215"/>
        <v>0.31809831729002869</v>
      </c>
      <c r="S1952" s="6">
        <f t="shared" si="215"/>
        <v>0.29039606142993607</v>
      </c>
      <c r="T1952" s="6">
        <f t="shared" si="215"/>
        <v>0.39150562128003524</v>
      </c>
      <c r="U1952">
        <f t="shared" si="216"/>
        <v>0.45397137023161849</v>
      </c>
      <c r="V1952">
        <f t="shared" si="216"/>
        <v>0.88663066354219389</v>
      </c>
      <c r="W1952">
        <f t="shared" si="216"/>
        <v>1.3453320032589426</v>
      </c>
      <c r="X1952" t="s">
        <v>388</v>
      </c>
      <c r="Y1952" t="s">
        <v>387</v>
      </c>
      <c r="Z1952" t="s">
        <v>279</v>
      </c>
      <c r="AA1952" s="67" t="s">
        <v>85</v>
      </c>
      <c r="AB1952" s="67" t="s">
        <v>79</v>
      </c>
      <c r="AC1952" s="128" t="s">
        <v>660</v>
      </c>
      <c r="AD1952" s="67" t="s">
        <v>103</v>
      </c>
      <c r="AE1952" s="72" t="str">
        <f>VLOOKUP(AD1952,cs_lookup!$A$2:$B$54,2,FALSE)</f>
        <v>2</v>
      </c>
    </row>
    <row r="1953" spans="1:31" x14ac:dyDescent="0.25">
      <c r="A1953" s="18">
        <v>0.26206032588901729</v>
      </c>
      <c r="B1953" s="18">
        <v>0.30900385879759429</v>
      </c>
      <c r="C1953" s="18">
        <v>0.39445225318688898</v>
      </c>
      <c r="D1953" s="3">
        <f t="shared" si="214"/>
        <v>3.8159152729723025</v>
      </c>
      <c r="E1953" s="4">
        <f t="shared" si="214"/>
        <v>3.2362055408991721</v>
      </c>
      <c r="F1953" s="4">
        <f t="shared" si="214"/>
        <v>2.5351610794987813</v>
      </c>
      <c r="G1953" s="75">
        <v>3.4199031888168197E-2</v>
      </c>
      <c r="H1953" s="5">
        <f t="shared" si="207"/>
        <v>1.0341990318881682</v>
      </c>
      <c r="I1953" s="5">
        <f t="shared" si="208"/>
        <v>3.6897300764297483</v>
      </c>
      <c r="J1953" s="5">
        <f t="shared" si="209"/>
        <v>3.1291902633004156</v>
      </c>
      <c r="K1953" s="5">
        <f t="shared" si="210"/>
        <v>2.451328033899105</v>
      </c>
      <c r="L1953">
        <v>3.37</v>
      </c>
      <c r="M1953">
        <v>3.39</v>
      </c>
      <c r="N1953">
        <v>2.2599999999999998</v>
      </c>
      <c r="O1953" s="5">
        <f t="shared" si="211"/>
        <v>3.4852507374631267</v>
      </c>
      <c r="P1953" s="5">
        <f t="shared" si="212"/>
        <v>3.5059347181008902</v>
      </c>
      <c r="Q1953" s="5">
        <f t="shared" si="213"/>
        <v>2.3372898120672598</v>
      </c>
      <c r="R1953" s="6">
        <f t="shared" si="215"/>
        <v>0.28692340245450698</v>
      </c>
      <c r="S1953" s="6">
        <f t="shared" si="215"/>
        <v>0.28523063901819723</v>
      </c>
      <c r="T1953" s="6">
        <f t="shared" si="215"/>
        <v>0.42784595852729584</v>
      </c>
      <c r="U1953">
        <f t="shared" si="216"/>
        <v>0.91334594406452496</v>
      </c>
      <c r="V1953">
        <f t="shared" si="216"/>
        <v>1.0833473565856311</v>
      </c>
      <c r="W1953">
        <f t="shared" si="216"/>
        <v>0.92194923272069096</v>
      </c>
      <c r="X1953" t="s">
        <v>319</v>
      </c>
      <c r="Y1953" t="s">
        <v>318</v>
      </c>
      <c r="Z1953" t="s">
        <v>279</v>
      </c>
      <c r="AA1953" s="67" t="s">
        <v>90</v>
      </c>
      <c r="AB1953" s="67" t="s">
        <v>75</v>
      </c>
      <c r="AC1953" s="128" t="s">
        <v>660</v>
      </c>
      <c r="AD1953" s="67" t="s">
        <v>86</v>
      </c>
      <c r="AE1953" s="72" t="str">
        <f>VLOOKUP(AD1953,cs_lookup!$A$2:$B$54,2,FALSE)</f>
        <v>1</v>
      </c>
    </row>
    <row r="1954" spans="1:31" x14ac:dyDescent="0.25">
      <c r="A1954" s="18">
        <v>0.53438012346191466</v>
      </c>
      <c r="B1954" s="18">
        <v>0.30117654352863982</v>
      </c>
      <c r="C1954" s="18">
        <v>0.15995562130196475</v>
      </c>
      <c r="D1954" s="3">
        <f t="shared" si="214"/>
        <v>1.8713270873954393</v>
      </c>
      <c r="E1954" s="4">
        <f t="shared" si="214"/>
        <v>3.3203116958705214</v>
      </c>
      <c r="F1954" s="4">
        <f t="shared" si="214"/>
        <v>6.2517340238527579</v>
      </c>
      <c r="G1954" s="75">
        <v>3.7181006284346729E-2</v>
      </c>
      <c r="H1954" s="5">
        <f t="shared" si="207"/>
        <v>1.0371810062843467</v>
      </c>
      <c r="I1954" s="5">
        <f t="shared" si="208"/>
        <v>1.8042434985378131</v>
      </c>
      <c r="J1954" s="5">
        <f t="shared" si="209"/>
        <v>3.2012847089876679</v>
      </c>
      <c r="K1954" s="5">
        <f t="shared" si="210"/>
        <v>6.0276210092289553</v>
      </c>
      <c r="L1954">
        <v>1.88</v>
      </c>
      <c r="M1954">
        <v>3.07</v>
      </c>
      <c r="N1954">
        <v>5.57</v>
      </c>
      <c r="O1954" s="5">
        <f t="shared" si="211"/>
        <v>1.9499002918145718</v>
      </c>
      <c r="P1954" s="5">
        <f t="shared" si="212"/>
        <v>3.1841456892929445</v>
      </c>
      <c r="Q1954" s="5">
        <f t="shared" si="213"/>
        <v>5.7770982050038118</v>
      </c>
      <c r="R1954" s="6">
        <f t="shared" si="215"/>
        <v>0.51284673590637953</v>
      </c>
      <c r="S1954" s="6">
        <f t="shared" si="215"/>
        <v>0.31405598159739201</v>
      </c>
      <c r="T1954" s="6">
        <f t="shared" si="215"/>
        <v>0.1730972824962286</v>
      </c>
      <c r="U1954">
        <f t="shared" si="216"/>
        <v>1.0419879586782943</v>
      </c>
      <c r="V1954">
        <f t="shared" si="216"/>
        <v>0.95898999279286723</v>
      </c>
      <c r="W1954">
        <f t="shared" si="216"/>
        <v>0.92407933270385012</v>
      </c>
      <c r="X1954" t="s">
        <v>481</v>
      </c>
      <c r="Y1954" t="s">
        <v>480</v>
      </c>
      <c r="Z1954" t="s">
        <v>279</v>
      </c>
      <c r="AA1954" s="67" t="s">
        <v>90</v>
      </c>
      <c r="AB1954" s="67" t="s">
        <v>75</v>
      </c>
      <c r="AC1954" s="128" t="s">
        <v>660</v>
      </c>
      <c r="AD1954" s="67" t="s">
        <v>86</v>
      </c>
      <c r="AE1954" s="72" t="str">
        <f>VLOOKUP(AD1954,cs_lookup!$A$2:$B$54,2,FALSE)</f>
        <v>1</v>
      </c>
    </row>
    <row r="1955" spans="1:31" x14ac:dyDescent="0.25">
      <c r="A1955" s="124">
        <v>0.23069612818604207</v>
      </c>
      <c r="B1955" s="124">
        <v>0.26070350051314439</v>
      </c>
      <c r="C1955" s="124">
        <v>0.45749514387950313</v>
      </c>
      <c r="D1955" s="120">
        <f t="shared" si="214"/>
        <v>4.3347064723754798</v>
      </c>
      <c r="E1955" s="121">
        <f t="shared" si="214"/>
        <v>3.8357751162976084</v>
      </c>
      <c r="F1955" s="121">
        <f t="shared" si="214"/>
        <v>2.185815551002622</v>
      </c>
      <c r="G1955" s="129">
        <v>3.1376841198739625E-2</v>
      </c>
      <c r="H1955" s="122">
        <f t="shared" si="207"/>
        <v>1.0313768411987396</v>
      </c>
      <c r="I1955" s="122">
        <f t="shared" si="208"/>
        <v>4.2028347925064669</v>
      </c>
      <c r="J1955" s="122">
        <f t="shared" si="209"/>
        <v>3.7190820688191888</v>
      </c>
      <c r="K1955" s="122">
        <f t="shared" si="210"/>
        <v>2.1193180452472751</v>
      </c>
      <c r="L1955" s="97">
        <v>2.85</v>
      </c>
      <c r="M1955" s="97">
        <v>3.13</v>
      </c>
      <c r="N1955" s="97">
        <v>2.77</v>
      </c>
      <c r="O1955" s="122">
        <f t="shared" si="211"/>
        <v>2.9394239974164078</v>
      </c>
      <c r="P1955" s="122">
        <f t="shared" si="212"/>
        <v>3.2282095129520547</v>
      </c>
      <c r="Q1955" s="122">
        <f t="shared" si="213"/>
        <v>2.8569138501205087</v>
      </c>
      <c r="R1955" s="123">
        <f t="shared" si="215"/>
        <v>0.3402027066795893</v>
      </c>
      <c r="S1955" s="123">
        <f t="shared" si="215"/>
        <v>0.30976923771144715</v>
      </c>
      <c r="T1955" s="123">
        <f t="shared" si="215"/>
        <v>0.35002805560896372</v>
      </c>
      <c r="U1955" s="97">
        <f t="shared" si="216"/>
        <v>0.67811373530110386</v>
      </c>
      <c r="V1955" s="97">
        <f t="shared" si="216"/>
        <v>0.84160552041643355</v>
      </c>
      <c r="W1955" s="97">
        <f t="shared" si="216"/>
        <v>1.3070242129122274</v>
      </c>
      <c r="X1955" s="97" t="s">
        <v>483</v>
      </c>
      <c r="Y1955" s="97" t="s">
        <v>482</v>
      </c>
      <c r="Z1955" s="97" t="s">
        <v>279</v>
      </c>
      <c r="AA1955" s="117" t="s">
        <v>85</v>
      </c>
      <c r="AB1955" s="117" t="s">
        <v>79</v>
      </c>
      <c r="AC1955" s="130" t="s">
        <v>660</v>
      </c>
      <c r="AD1955" s="117" t="s">
        <v>77</v>
      </c>
      <c r="AE1955" s="72" t="str">
        <f>VLOOKUP(AD1955,cs_lookup!$A$2:$B$54,2,FALSE)</f>
        <v>2</v>
      </c>
    </row>
    <row r="1956" spans="1:31" x14ac:dyDescent="0.25">
      <c r="A1956" s="18">
        <v>0.26359766297920451</v>
      </c>
      <c r="B1956" s="18">
        <v>0.27202541825666532</v>
      </c>
      <c r="C1956" s="18">
        <v>0.42187713906093116</v>
      </c>
      <c r="D1956" s="3">
        <f t="shared" si="214"/>
        <v>3.7936603409070857</v>
      </c>
      <c r="E1956" s="4">
        <f t="shared" si="214"/>
        <v>3.6761270560990948</v>
      </c>
      <c r="F1956" s="4">
        <f t="shared" si="214"/>
        <v>2.3703583517844309</v>
      </c>
      <c r="G1956" s="75">
        <v>3.7307030626799742E-2</v>
      </c>
      <c r="H1956" s="5">
        <f t="shared" si="207"/>
        <v>1.0373070306267997</v>
      </c>
      <c r="I1956" s="5">
        <f t="shared" si="208"/>
        <v>3.6572203107644428</v>
      </c>
      <c r="J1956" s="5">
        <f t="shared" si="209"/>
        <v>3.543914142640844</v>
      </c>
      <c r="K1956" s="5">
        <f t="shared" si="210"/>
        <v>2.2851077663593258</v>
      </c>
      <c r="L1956">
        <v>6.53</v>
      </c>
      <c r="M1956">
        <v>3.98</v>
      </c>
      <c r="N1956">
        <v>1.58</v>
      </c>
      <c r="O1956" s="5">
        <f t="shared" si="211"/>
        <v>6.773614909993003</v>
      </c>
      <c r="P1956" s="5">
        <f t="shared" si="212"/>
        <v>4.1284819818946632</v>
      </c>
      <c r="Q1956" s="5">
        <f t="shared" si="213"/>
        <v>1.6389451083903437</v>
      </c>
      <c r="R1956" s="6">
        <f t="shared" si="215"/>
        <v>0.14763165802719555</v>
      </c>
      <c r="S1956" s="6">
        <f t="shared" si="215"/>
        <v>0.24221978063255956</v>
      </c>
      <c r="T1956" s="6">
        <f t="shared" si="215"/>
        <v>0.61014856134024498</v>
      </c>
      <c r="U1956">
        <f t="shared" si="216"/>
        <v>1.7855090601952499</v>
      </c>
      <c r="V1956">
        <f t="shared" si="216"/>
        <v>1.1230520378900022</v>
      </c>
      <c r="W1956">
        <f t="shared" si="216"/>
        <v>0.69143347340562589</v>
      </c>
      <c r="X1956" t="s">
        <v>391</v>
      </c>
      <c r="Y1956" t="s">
        <v>385</v>
      </c>
      <c r="Z1956" t="s">
        <v>661</v>
      </c>
      <c r="AA1956" s="67" t="s">
        <v>90</v>
      </c>
      <c r="AB1956" s="67" t="s">
        <v>75</v>
      </c>
      <c r="AC1956" t="s">
        <v>662</v>
      </c>
      <c r="AD1956" s="67" t="s">
        <v>76</v>
      </c>
      <c r="AE1956" s="72" t="str">
        <f>VLOOKUP(AD1956,cs_lookup!$A$2:$B$54,2,FALSE)</f>
        <v>2</v>
      </c>
    </row>
    <row r="1957" spans="1:31" x14ac:dyDescent="0.25">
      <c r="A1957" s="18">
        <v>0.24762329205518158</v>
      </c>
      <c r="B1957" s="18">
        <v>0.24559033154693352</v>
      </c>
      <c r="C1957" s="18">
        <v>0.45638077023271334</v>
      </c>
      <c r="D1957" s="3">
        <f t="shared" si="214"/>
        <v>4.0383923164108291</v>
      </c>
      <c r="E1957" s="4">
        <f t="shared" si="214"/>
        <v>4.0718215318215618</v>
      </c>
      <c r="F1957" s="4">
        <f t="shared" si="214"/>
        <v>2.1911527943872162</v>
      </c>
      <c r="G1957" s="75">
        <v>3.7615307903266171E-2</v>
      </c>
      <c r="H1957" s="5">
        <f t="shared" si="207"/>
        <v>1.0376153079032662</v>
      </c>
      <c r="I1957" s="5">
        <f t="shared" si="208"/>
        <v>3.8919937723078739</v>
      </c>
      <c r="J1957" s="5">
        <f t="shared" si="209"/>
        <v>3.9242111221832183</v>
      </c>
      <c r="K1957" s="5">
        <f t="shared" si="210"/>
        <v>2.1117198037632372</v>
      </c>
      <c r="L1957">
        <v>1.6</v>
      </c>
      <c r="M1957">
        <v>4.2</v>
      </c>
      <c r="N1957">
        <v>5.73</v>
      </c>
      <c r="O1957" s="5">
        <f t="shared" si="211"/>
        <v>1.6601844926452261</v>
      </c>
      <c r="P1957" s="5">
        <f t="shared" si="212"/>
        <v>4.3579842931937183</v>
      </c>
      <c r="Q1957" s="5">
        <f t="shared" si="213"/>
        <v>5.9455357142857155</v>
      </c>
      <c r="R1957" s="6">
        <f t="shared" si="215"/>
        <v>0.60234269409821284</v>
      </c>
      <c r="S1957" s="6">
        <f t="shared" si="215"/>
        <v>0.22946388346598584</v>
      </c>
      <c r="T1957" s="6">
        <f t="shared" si="215"/>
        <v>0.16819342243580113</v>
      </c>
      <c r="U1957">
        <f t="shared" si="216"/>
        <v>0.41110034948777224</v>
      </c>
      <c r="V1957">
        <f t="shared" si="216"/>
        <v>1.0702788074417739</v>
      </c>
      <c r="W1957">
        <f t="shared" si="216"/>
        <v>2.7134281687318205</v>
      </c>
      <c r="X1957" t="s">
        <v>316</v>
      </c>
      <c r="Y1957" t="s">
        <v>390</v>
      </c>
      <c r="Z1957" t="s">
        <v>661</v>
      </c>
      <c r="AA1957" s="67" t="s">
        <v>85</v>
      </c>
      <c r="AB1957" s="67" t="s">
        <v>79</v>
      </c>
      <c r="AC1957" t="s">
        <v>662</v>
      </c>
      <c r="AD1957" s="67" t="s">
        <v>100</v>
      </c>
      <c r="AE1957" s="72" t="str">
        <f>VLOOKUP(AD1957,cs_lookup!$A$2:$B$54,2,FALSE)</f>
        <v>1</v>
      </c>
    </row>
    <row r="1958" spans="1:31" x14ac:dyDescent="0.25">
      <c r="A1958" s="18">
        <v>0.32424020436022427</v>
      </c>
      <c r="B1958" s="18">
        <v>0.39352062639486141</v>
      </c>
      <c r="C1958" s="18">
        <v>0.27109761182675363</v>
      </c>
      <c r="D1958" s="3">
        <f t="shared" si="214"/>
        <v>3.0841332646367947</v>
      </c>
      <c r="E1958" s="4">
        <f t="shared" si="214"/>
        <v>2.5411628588855542</v>
      </c>
      <c r="F1958" s="4">
        <f t="shared" si="214"/>
        <v>3.6887082599571381</v>
      </c>
      <c r="G1958" s="75">
        <v>3.8672410530727008E-2</v>
      </c>
      <c r="H1958" s="5">
        <f t="shared" si="207"/>
        <v>1.038672410530727</v>
      </c>
      <c r="I1958" s="5">
        <f t="shared" si="208"/>
        <v>2.9693031540723269</v>
      </c>
      <c r="J1958" s="5">
        <f t="shared" si="209"/>
        <v>2.4465489148663386</v>
      </c>
      <c r="K1958" s="5">
        <f t="shared" si="210"/>
        <v>3.5513682875935166</v>
      </c>
      <c r="L1958">
        <v>1.7</v>
      </c>
      <c r="M1958">
        <v>3.81</v>
      </c>
      <c r="N1958">
        <v>5.32</v>
      </c>
      <c r="O1958" s="5">
        <f t="shared" si="211"/>
        <v>1.7657430979022359</v>
      </c>
      <c r="P1958" s="5">
        <f t="shared" si="212"/>
        <v>3.9573418841220698</v>
      </c>
      <c r="Q1958" s="5">
        <f t="shared" si="213"/>
        <v>5.5257372240234677</v>
      </c>
      <c r="R1958" s="6">
        <f t="shared" si="215"/>
        <v>0.56633380087286467</v>
      </c>
      <c r="S1958" s="6">
        <f t="shared" si="215"/>
        <v>0.25269487178054328</v>
      </c>
      <c r="T1958" s="6">
        <f t="shared" si="215"/>
        <v>0.18097132734659208</v>
      </c>
      <c r="U1958">
        <f t="shared" si="216"/>
        <v>0.57252490291147651</v>
      </c>
      <c r="V1958">
        <f t="shared" si="216"/>
        <v>1.5572956570983378</v>
      </c>
      <c r="W1958">
        <f t="shared" si="216"/>
        <v>1.4980141650149572</v>
      </c>
      <c r="X1958" t="s">
        <v>317</v>
      </c>
      <c r="Y1958" t="s">
        <v>394</v>
      </c>
      <c r="Z1958" t="s">
        <v>661</v>
      </c>
      <c r="AA1958" s="67" t="s">
        <v>90</v>
      </c>
      <c r="AB1958" s="67" t="s">
        <v>75</v>
      </c>
      <c r="AC1958" t="s">
        <v>663</v>
      </c>
      <c r="AD1958" s="67" t="s">
        <v>73</v>
      </c>
      <c r="AE1958" s="72" t="str">
        <f>VLOOKUP(AD1958,cs_lookup!$A$2:$B$54,2,FALSE)</f>
        <v>X</v>
      </c>
    </row>
    <row r="1959" spans="1:31" x14ac:dyDescent="0.25">
      <c r="A1959" s="18">
        <v>0.25240580962798503</v>
      </c>
      <c r="B1959" s="18">
        <v>0.29946151907696694</v>
      </c>
      <c r="C1959" s="18">
        <v>0.40986454827054752</v>
      </c>
      <c r="D1959" s="3">
        <f t="shared" ref="D1959:F1974" si="217">(100%/A1959)</f>
        <v>3.9618739421009224</v>
      </c>
      <c r="E1959" s="4">
        <f t="shared" si="217"/>
        <v>3.3393272133338181</v>
      </c>
      <c r="F1959" s="4">
        <f t="shared" si="217"/>
        <v>2.4398304372007065</v>
      </c>
      <c r="G1959" s="75">
        <v>3.2523623145505498E-2</v>
      </c>
      <c r="H1959" s="5">
        <f t="shared" si="207"/>
        <v>1.0325236231455055</v>
      </c>
      <c r="I1959" s="5">
        <f t="shared" si="208"/>
        <v>3.8370782549568907</v>
      </c>
      <c r="J1959" s="5">
        <f t="shared" si="209"/>
        <v>3.2341412229976969</v>
      </c>
      <c r="K1959" s="5">
        <f t="shared" si="210"/>
        <v>2.362977836543775</v>
      </c>
      <c r="L1959">
        <v>2.91</v>
      </c>
      <c r="M1959">
        <v>3.1</v>
      </c>
      <c r="N1959">
        <v>2.73</v>
      </c>
      <c r="O1959" s="5">
        <f t="shared" si="211"/>
        <v>3.0046437433534212</v>
      </c>
      <c r="P1959" s="5">
        <f t="shared" si="212"/>
        <v>3.200823231751067</v>
      </c>
      <c r="Q1959" s="5">
        <f t="shared" si="213"/>
        <v>2.8187894911872302</v>
      </c>
      <c r="R1959" s="6">
        <f t="shared" ref="R1959:T1974" si="218">(1/O1959)</f>
        <v>0.33281815929495873</v>
      </c>
      <c r="S1959" s="6">
        <f t="shared" si="218"/>
        <v>0.31241962695107417</v>
      </c>
      <c r="T1959" s="6">
        <f t="shared" si="218"/>
        <v>0.35476221375396699</v>
      </c>
      <c r="U1959">
        <f t="shared" ref="U1959:W1974" si="219">(L1959/I1959)</f>
        <v>0.75838953668477993</v>
      </c>
      <c r="V1959">
        <f t="shared" si="219"/>
        <v>0.95852338727702113</v>
      </c>
      <c r="W1959">
        <f t="shared" si="219"/>
        <v>1.1553218814752204</v>
      </c>
      <c r="X1959" t="s">
        <v>513</v>
      </c>
      <c r="Y1959" t="s">
        <v>392</v>
      </c>
      <c r="Z1959" t="s">
        <v>661</v>
      </c>
      <c r="AA1959" s="67" t="s">
        <v>90</v>
      </c>
      <c r="AB1959" s="67" t="s">
        <v>75</v>
      </c>
      <c r="AC1959" t="s">
        <v>663</v>
      </c>
      <c r="AD1959" s="67" t="s">
        <v>78</v>
      </c>
      <c r="AE1959" s="72" t="str">
        <f>VLOOKUP(AD1959,cs_lookup!$A$2:$B$54,2,FALSE)</f>
        <v>1</v>
      </c>
    </row>
    <row r="1960" spans="1:31" x14ac:dyDescent="0.25">
      <c r="A1960" s="18">
        <v>0.54959631075571524</v>
      </c>
      <c r="B1960" s="18">
        <v>0.26039674633821375</v>
      </c>
      <c r="C1960" s="18">
        <v>0.18253641347429075</v>
      </c>
      <c r="D1960" s="3">
        <f t="shared" si="217"/>
        <v>1.8195173083039131</v>
      </c>
      <c r="E1960" s="4">
        <f t="shared" si="217"/>
        <v>3.8402937596661051</v>
      </c>
      <c r="F1960" s="4">
        <f t="shared" si="217"/>
        <v>5.4783589803622634</v>
      </c>
      <c r="G1960" s="75">
        <v>3.8734000508523714E-2</v>
      </c>
      <c r="H1960" s="5">
        <f t="shared" si="207"/>
        <v>1.0387340005085237</v>
      </c>
      <c r="I1960" s="5">
        <f t="shared" si="208"/>
        <v>1.7516681916767414</v>
      </c>
      <c r="J1960" s="5">
        <f t="shared" si="209"/>
        <v>3.6970906486030559</v>
      </c>
      <c r="K1960" s="5">
        <f t="shared" si="210"/>
        <v>5.2740730328267604</v>
      </c>
      <c r="L1960">
        <v>1.39</v>
      </c>
      <c r="M1960">
        <v>4.8899999999999997</v>
      </c>
      <c r="N1960">
        <v>8.7100000000000009</v>
      </c>
      <c r="O1960" s="5">
        <f t="shared" si="211"/>
        <v>1.4438402607068479</v>
      </c>
      <c r="P1960" s="5">
        <f t="shared" si="212"/>
        <v>5.0794092624866805</v>
      </c>
      <c r="Q1960" s="5">
        <f t="shared" si="213"/>
        <v>9.0473731444292422</v>
      </c>
      <c r="R1960" s="6">
        <f t="shared" si="218"/>
        <v>0.69259739267170661</v>
      </c>
      <c r="S1960" s="6">
        <f t="shared" si="218"/>
        <v>0.19687328748745855</v>
      </c>
      <c r="T1960" s="6">
        <f t="shared" si="218"/>
        <v>0.11052931984083492</v>
      </c>
      <c r="U1960">
        <f t="shared" si="219"/>
        <v>0.79352928060505368</v>
      </c>
      <c r="V1960">
        <f t="shared" si="219"/>
        <v>1.3226616452717177</v>
      </c>
      <c r="W1960">
        <f t="shared" si="219"/>
        <v>1.6514750451477302</v>
      </c>
      <c r="X1960" t="s">
        <v>393</v>
      </c>
      <c r="Y1960" t="s">
        <v>483</v>
      </c>
      <c r="Z1960" t="s">
        <v>661</v>
      </c>
      <c r="AA1960" s="67" t="s">
        <v>84</v>
      </c>
      <c r="AB1960" s="67" t="s">
        <v>86</v>
      </c>
      <c r="AC1960" t="s">
        <v>663</v>
      </c>
      <c r="AD1960" s="67" t="s">
        <v>94</v>
      </c>
      <c r="AE1960" s="72" t="str">
        <f>VLOOKUP(AD1960,cs_lookup!$A$2:$B$54,2,FALSE)</f>
        <v>1</v>
      </c>
    </row>
    <row r="1961" spans="1:31" x14ac:dyDescent="0.25">
      <c r="A1961" s="18">
        <v>0.63311965870351716</v>
      </c>
      <c r="B1961" s="18">
        <v>0.24707525864062529</v>
      </c>
      <c r="C1961" s="18">
        <v>0.11702832824235862</v>
      </c>
      <c r="D1961" s="3">
        <f t="shared" si="217"/>
        <v>1.5794802550402069</v>
      </c>
      <c r="E1961" s="4">
        <f t="shared" si="217"/>
        <v>4.0473498054878698</v>
      </c>
      <c r="F1961" s="4">
        <f t="shared" si="217"/>
        <v>8.5449396314459882</v>
      </c>
      <c r="G1961" s="75">
        <v>3.374652829319702E-2</v>
      </c>
      <c r="H1961" s="5">
        <f t="shared" si="207"/>
        <v>1.033746528293197</v>
      </c>
      <c r="I1961" s="5">
        <f t="shared" si="208"/>
        <v>1.5279183163478793</v>
      </c>
      <c r="J1961" s="5">
        <f t="shared" si="209"/>
        <v>3.9152245688025542</v>
      </c>
      <c r="K1961" s="5">
        <f t="shared" si="210"/>
        <v>8.2659911279744822</v>
      </c>
      <c r="L1961">
        <v>2.14</v>
      </c>
      <c r="M1961">
        <v>3.32</v>
      </c>
      <c r="N1961">
        <v>3.77</v>
      </c>
      <c r="O1961" s="5">
        <f t="shared" si="211"/>
        <v>2.2122175705474416</v>
      </c>
      <c r="P1961" s="5">
        <f t="shared" si="212"/>
        <v>3.4320384739334138</v>
      </c>
      <c r="Q1961" s="5">
        <f t="shared" si="213"/>
        <v>3.8972244116653529</v>
      </c>
      <c r="R1961" s="6">
        <f t="shared" si="218"/>
        <v>0.45203510419300086</v>
      </c>
      <c r="S1961" s="6">
        <f t="shared" si="218"/>
        <v>0.29137202499187409</v>
      </c>
      <c r="T1961" s="6">
        <f t="shared" si="218"/>
        <v>0.25659287081512516</v>
      </c>
      <c r="U1961">
        <f t="shared" si="219"/>
        <v>1.40059843324292</v>
      </c>
      <c r="V1961">
        <f t="shared" si="219"/>
        <v>0.8479717936116753</v>
      </c>
      <c r="W1961">
        <f t="shared" si="219"/>
        <v>0.45608565768250586</v>
      </c>
      <c r="X1961" t="s">
        <v>389</v>
      </c>
      <c r="Y1961" t="s">
        <v>481</v>
      </c>
      <c r="Z1961" t="s">
        <v>661</v>
      </c>
      <c r="AA1961" s="67" t="s">
        <v>84</v>
      </c>
      <c r="AB1961" s="67" t="s">
        <v>86</v>
      </c>
      <c r="AC1961" t="s">
        <v>663</v>
      </c>
      <c r="AD1961" s="67" t="s">
        <v>103</v>
      </c>
      <c r="AE1961" s="72" t="str">
        <f>VLOOKUP(AD1961,cs_lookup!$A$2:$B$54,2,FALSE)</f>
        <v>2</v>
      </c>
    </row>
    <row r="1962" spans="1:31" x14ac:dyDescent="0.25">
      <c r="A1962" s="18">
        <v>0.3628027534615022</v>
      </c>
      <c r="B1962" s="18">
        <v>0.31695794490863072</v>
      </c>
      <c r="C1962" s="18">
        <v>0.30136723196761811</v>
      </c>
      <c r="D1962" s="3">
        <f t="shared" si="217"/>
        <v>2.7563186620250173</v>
      </c>
      <c r="E1962" s="4">
        <f t="shared" si="217"/>
        <v>3.1549926924477929</v>
      </c>
      <c r="F1962" s="4">
        <f t="shared" si="217"/>
        <v>3.3182107871218394</v>
      </c>
      <c r="G1962" s="75">
        <v>3.2756070504129209E-2</v>
      </c>
      <c r="H1962" s="5">
        <f t="shared" si="207"/>
        <v>1.0327560705041292</v>
      </c>
      <c r="I1962" s="5">
        <f t="shared" si="208"/>
        <v>2.6688961127863897</v>
      </c>
      <c r="J1962" s="5">
        <f t="shared" si="209"/>
        <v>3.0549253425426159</v>
      </c>
      <c r="K1962" s="5">
        <f t="shared" si="210"/>
        <v>3.2129666257997291</v>
      </c>
      <c r="L1962">
        <v>2.66</v>
      </c>
      <c r="M1962">
        <v>3.04</v>
      </c>
      <c r="N1962">
        <v>3.05</v>
      </c>
      <c r="O1962" s="5">
        <f t="shared" si="211"/>
        <v>2.7471311475409839</v>
      </c>
      <c r="P1962" s="5">
        <f t="shared" si="212"/>
        <v>3.1395784543325527</v>
      </c>
      <c r="Q1962" s="5">
        <f t="shared" si="213"/>
        <v>3.1499060150375939</v>
      </c>
      <c r="R1962" s="6">
        <f t="shared" si="218"/>
        <v>0.36401611218857227</v>
      </c>
      <c r="S1962" s="6">
        <f t="shared" si="218"/>
        <v>0.31851409816500076</v>
      </c>
      <c r="T1962" s="6">
        <f t="shared" si="218"/>
        <v>0.31746978964642697</v>
      </c>
      <c r="U1962">
        <f t="shared" si="219"/>
        <v>0.99666674444772529</v>
      </c>
      <c r="V1962">
        <f t="shared" si="219"/>
        <v>0.99511433476466116</v>
      </c>
      <c r="W1962">
        <f t="shared" si="219"/>
        <v>0.94927845671003019</v>
      </c>
      <c r="X1962" t="s">
        <v>482</v>
      </c>
      <c r="Y1962" t="s">
        <v>319</v>
      </c>
      <c r="Z1962" t="s">
        <v>661</v>
      </c>
      <c r="AA1962" s="67" t="s">
        <v>90</v>
      </c>
      <c r="AB1962" s="67" t="s">
        <v>75</v>
      </c>
      <c r="AC1962" t="s">
        <v>663</v>
      </c>
      <c r="AD1962" s="67" t="s">
        <v>78</v>
      </c>
      <c r="AE1962" s="72" t="str">
        <f>VLOOKUP(AD1962,cs_lookup!$A$2:$B$54,2,FALSE)</f>
        <v>1</v>
      </c>
    </row>
    <row r="1963" spans="1:31" x14ac:dyDescent="0.25">
      <c r="A1963" s="18">
        <v>0.54431850714060426</v>
      </c>
      <c r="B1963" s="18">
        <v>0.23401952761737715</v>
      </c>
      <c r="C1963" s="18">
        <v>0.21045430272308227</v>
      </c>
      <c r="D1963" s="3">
        <f t="shared" si="217"/>
        <v>1.8371596535513122</v>
      </c>
      <c r="E1963" s="4">
        <f t="shared" si="217"/>
        <v>4.2731476735351928</v>
      </c>
      <c r="F1963" s="4">
        <f t="shared" si="217"/>
        <v>4.7516253507813015</v>
      </c>
      <c r="G1963" s="75">
        <v>3.4140027275038953E-2</v>
      </c>
      <c r="H1963" s="5">
        <f t="shared" si="207"/>
        <v>1.034140027275039</v>
      </c>
      <c r="I1963" s="5">
        <f t="shared" si="208"/>
        <v>1.7765095684307197</v>
      </c>
      <c r="J1963" s="5">
        <f t="shared" si="209"/>
        <v>4.1320784041160703</v>
      </c>
      <c r="K1963" s="5">
        <f t="shared" si="210"/>
        <v>4.594760115128552</v>
      </c>
      <c r="L1963">
        <v>1.98</v>
      </c>
      <c r="M1963">
        <v>3.45</v>
      </c>
      <c r="N1963">
        <v>4.18</v>
      </c>
      <c r="O1963" s="5">
        <f t="shared" si="211"/>
        <v>2.047597254004577</v>
      </c>
      <c r="P1963" s="5">
        <f t="shared" si="212"/>
        <v>3.5677830940988846</v>
      </c>
      <c r="Q1963" s="5">
        <f t="shared" si="213"/>
        <v>4.3227053140096627</v>
      </c>
      <c r="R1963" s="6">
        <f t="shared" si="218"/>
        <v>0.4883772910147518</v>
      </c>
      <c r="S1963" s="6">
        <f t="shared" si="218"/>
        <v>0.28028609745194449</v>
      </c>
      <c r="T1963" s="6">
        <f t="shared" si="218"/>
        <v>0.23133661153330348</v>
      </c>
      <c r="U1963">
        <f t="shared" si="219"/>
        <v>1.1145450805249721</v>
      </c>
      <c r="V1963">
        <f t="shared" si="219"/>
        <v>0.83493091432228528</v>
      </c>
      <c r="W1963">
        <f t="shared" si="219"/>
        <v>0.90973193273726582</v>
      </c>
      <c r="X1963" t="s">
        <v>318</v>
      </c>
      <c r="Y1963" t="s">
        <v>388</v>
      </c>
      <c r="Z1963" t="s">
        <v>661</v>
      </c>
      <c r="AA1963" s="67" t="s">
        <v>84</v>
      </c>
      <c r="AB1963" s="67" t="s">
        <v>86</v>
      </c>
      <c r="AC1963" t="s">
        <v>663</v>
      </c>
      <c r="AD1963" s="67" t="s">
        <v>77</v>
      </c>
      <c r="AE1963" s="72" t="str">
        <f>VLOOKUP(AD1963,cs_lookup!$A$2:$B$54,2,FALSE)</f>
        <v>2</v>
      </c>
    </row>
    <row r="1964" spans="1:31" x14ac:dyDescent="0.25">
      <c r="A1964" s="18">
        <v>0.34157614427359295</v>
      </c>
      <c r="B1964" s="18">
        <v>0.35248430489016047</v>
      </c>
      <c r="C1964" s="18">
        <v>0.29060637358111058</v>
      </c>
      <c r="D1964" s="3">
        <f t="shared" si="217"/>
        <v>2.9276049184483677</v>
      </c>
      <c r="E1964" s="4">
        <f t="shared" si="217"/>
        <v>2.837005750686163</v>
      </c>
      <c r="F1964" s="4">
        <f t="shared" si="217"/>
        <v>3.441080757029205</v>
      </c>
      <c r="G1964" s="75">
        <v>4.2934418628612692E-2</v>
      </c>
      <c r="H1964" s="5">
        <f t="shared" si="207"/>
        <v>1.0429344186286127</v>
      </c>
      <c r="I1964" s="5">
        <f t="shared" si="208"/>
        <v>2.8070843824465661</v>
      </c>
      <c r="J1964" s="5">
        <f t="shared" si="209"/>
        <v>2.7202149051870692</v>
      </c>
      <c r="K1964" s="5">
        <f t="shared" si="210"/>
        <v>3.299421991992546</v>
      </c>
      <c r="L1964">
        <v>2.5</v>
      </c>
      <c r="M1964">
        <v>3.29</v>
      </c>
      <c r="N1964">
        <v>2.95</v>
      </c>
      <c r="O1964" s="5">
        <f t="shared" si="211"/>
        <v>2.6073360465715316</v>
      </c>
      <c r="P1964" s="5">
        <f t="shared" si="212"/>
        <v>3.4312542372881358</v>
      </c>
      <c r="Q1964" s="5">
        <f t="shared" si="213"/>
        <v>3.0766565349544077</v>
      </c>
      <c r="R1964" s="6">
        <f t="shared" si="218"/>
        <v>0.38353322400268713</v>
      </c>
      <c r="S1964" s="6">
        <f t="shared" si="218"/>
        <v>0.29143862006283217</v>
      </c>
      <c r="T1964" s="6">
        <f t="shared" si="218"/>
        <v>0.32502815593448059</v>
      </c>
      <c r="U1964">
        <f t="shared" si="219"/>
        <v>0.89060379361345698</v>
      </c>
      <c r="V1964">
        <f t="shared" si="219"/>
        <v>1.2094632647319263</v>
      </c>
      <c r="W1964">
        <f t="shared" si="219"/>
        <v>0.8940959983777258</v>
      </c>
      <c r="X1964" t="s">
        <v>380</v>
      </c>
      <c r="Y1964" t="s">
        <v>373</v>
      </c>
      <c r="Z1964" t="s">
        <v>664</v>
      </c>
      <c r="AA1964" s="67" t="s">
        <v>90</v>
      </c>
      <c r="AB1964" s="67" t="s">
        <v>75</v>
      </c>
      <c r="AC1964" t="s">
        <v>665</v>
      </c>
      <c r="AD1964" s="67" t="s">
        <v>96</v>
      </c>
      <c r="AE1964" s="72" t="str">
        <f>VLOOKUP(AD1964,cs_lookup!$A$2:$B$54,2,FALSE)</f>
        <v>2</v>
      </c>
    </row>
    <row r="1965" spans="1:31" x14ac:dyDescent="0.25">
      <c r="A1965" s="18">
        <v>0.31447423910828498</v>
      </c>
      <c r="B1965" s="18">
        <v>0.2251810241748054</v>
      </c>
      <c r="C1965" s="18">
        <v>0.4204902323463926</v>
      </c>
      <c r="D1965" s="3">
        <f t="shared" si="217"/>
        <v>3.1799107069487604</v>
      </c>
      <c r="E1965" s="4">
        <f t="shared" si="217"/>
        <v>4.4408715328682034</v>
      </c>
      <c r="F1965" s="4">
        <f t="shared" si="217"/>
        <v>2.378176526051186</v>
      </c>
      <c r="G1965" s="75">
        <v>4.3274853801169577E-2</v>
      </c>
      <c r="H1965" s="5">
        <f t="shared" si="207"/>
        <v>1.0432748538011696</v>
      </c>
      <c r="I1965" s="5">
        <f t="shared" si="208"/>
        <v>3.0480085812120965</v>
      </c>
      <c r="J1965" s="5">
        <f t="shared" si="209"/>
        <v>4.2566649782537151</v>
      </c>
      <c r="K1965" s="5">
        <f t="shared" si="210"/>
        <v>2.2795301903293321</v>
      </c>
      <c r="L1965">
        <v>2.85</v>
      </c>
      <c r="M1965">
        <v>3.42</v>
      </c>
      <c r="N1965">
        <v>2.5</v>
      </c>
      <c r="O1965" s="5">
        <f t="shared" si="211"/>
        <v>2.9733333333333336</v>
      </c>
      <c r="P1965" s="5">
        <f t="shared" si="212"/>
        <v>3.5680000000000001</v>
      </c>
      <c r="Q1965" s="5">
        <f t="shared" si="213"/>
        <v>2.6081871345029239</v>
      </c>
      <c r="R1965" s="6">
        <f t="shared" si="218"/>
        <v>0.33632286995515692</v>
      </c>
      <c r="S1965" s="6">
        <f t="shared" si="218"/>
        <v>0.2802690582959641</v>
      </c>
      <c r="T1965" s="6">
        <f t="shared" si="218"/>
        <v>0.38340807174887892</v>
      </c>
      <c r="U1965">
        <f t="shared" si="219"/>
        <v>0.93503673761530071</v>
      </c>
      <c r="V1965">
        <f t="shared" si="219"/>
        <v>0.80344589425570567</v>
      </c>
      <c r="W1965">
        <f t="shared" si="219"/>
        <v>1.0967172141900063</v>
      </c>
      <c r="X1965" t="s">
        <v>375</v>
      </c>
      <c r="Y1965" t="s">
        <v>305</v>
      </c>
      <c r="Z1965" t="s">
        <v>664</v>
      </c>
      <c r="AA1965" s="67" t="s">
        <v>90</v>
      </c>
      <c r="AB1965" s="67" t="s">
        <v>74</v>
      </c>
      <c r="AC1965" t="s">
        <v>665</v>
      </c>
      <c r="AD1965" s="67" t="s">
        <v>92</v>
      </c>
      <c r="AE1965" s="72" t="str">
        <f>VLOOKUP(AD1965,cs_lookup!$A$2:$B$54,2,FALSE)</f>
        <v>1</v>
      </c>
    </row>
    <row r="1966" spans="1:31" x14ac:dyDescent="0.25">
      <c r="A1966" s="135">
        <v>0.38383814630888863</v>
      </c>
      <c r="B1966" s="135">
        <v>0.31981569048929237</v>
      </c>
      <c r="C1966" s="135">
        <v>0.28042595977399537</v>
      </c>
      <c r="D1966" s="136">
        <f t="shared" si="217"/>
        <v>2.6052647701025093</v>
      </c>
      <c r="E1966" s="137">
        <f t="shared" si="217"/>
        <v>3.1268009348449421</v>
      </c>
      <c r="F1966" s="137">
        <f t="shared" si="217"/>
        <v>3.5660036638759598</v>
      </c>
      <c r="G1966" s="138">
        <v>3.7466482876832741E-2</v>
      </c>
      <c r="H1966" s="139">
        <f t="shared" si="207"/>
        <v>1.0374664828768327</v>
      </c>
      <c r="I1966" s="139">
        <f t="shared" si="208"/>
        <v>2.5111796989125521</v>
      </c>
      <c r="J1966" s="139">
        <f t="shared" si="209"/>
        <v>3.0138813990159079</v>
      </c>
      <c r="K1966" s="139">
        <f t="shared" si="210"/>
        <v>3.4372230069424932</v>
      </c>
      <c r="L1966" s="140">
        <v>1.53</v>
      </c>
      <c r="M1966" s="140">
        <v>4.37</v>
      </c>
      <c r="N1966" s="140">
        <v>6.45</v>
      </c>
      <c r="O1966" s="139">
        <f t="shared" si="211"/>
        <v>1.5873237188015541</v>
      </c>
      <c r="P1966" s="139">
        <f t="shared" si="212"/>
        <v>4.5337285301717589</v>
      </c>
      <c r="Q1966" s="139">
        <f t="shared" si="213"/>
        <v>6.6916588145555718</v>
      </c>
      <c r="R1966" s="141">
        <f t="shared" si="218"/>
        <v>0.62999121613013531</v>
      </c>
      <c r="S1966" s="141">
        <f t="shared" si="218"/>
        <v>0.22056900702039064</v>
      </c>
      <c r="T1966" s="141">
        <f t="shared" si="218"/>
        <v>0.14943977684947393</v>
      </c>
      <c r="U1966" s="140">
        <f t="shared" si="219"/>
        <v>0.60927539381692009</v>
      </c>
      <c r="V1966" s="140">
        <f t="shared" si="219"/>
        <v>1.4499575203678856</v>
      </c>
      <c r="W1966" s="140">
        <f t="shared" si="219"/>
        <v>1.8765148455518623</v>
      </c>
      <c r="X1966" s="140" t="s">
        <v>387</v>
      </c>
      <c r="Y1966" s="140" t="s">
        <v>514</v>
      </c>
      <c r="Z1966" s="140" t="s">
        <v>661</v>
      </c>
      <c r="AA1966" s="142" t="s">
        <v>90</v>
      </c>
      <c r="AB1966" s="142" t="s">
        <v>75</v>
      </c>
      <c r="AC1966" s="140" t="s">
        <v>665</v>
      </c>
      <c r="AD1966" s="142" t="s">
        <v>78</v>
      </c>
      <c r="AE1966" s="72" t="str">
        <f>VLOOKUP(AD1966,cs_lookup!$A$2:$B$54,2,FALSE)</f>
        <v>1</v>
      </c>
    </row>
    <row r="1967" spans="1:31" x14ac:dyDescent="0.25">
      <c r="A1967" s="18">
        <v>0.29126551135084555</v>
      </c>
      <c r="B1967" s="18">
        <v>0.26609018713051985</v>
      </c>
      <c r="C1967" s="18">
        <v>0.40381129888048206</v>
      </c>
      <c r="D1967" s="3">
        <f t="shared" si="217"/>
        <v>3.4332935449931945</v>
      </c>
      <c r="E1967" s="4">
        <f t="shared" si="217"/>
        <v>3.7581243065889165</v>
      </c>
      <c r="F1967" s="4">
        <f t="shared" si="217"/>
        <v>2.4764042085310116</v>
      </c>
      <c r="G1967" s="75">
        <v>4.8679342573285211E-2</v>
      </c>
      <c r="H1967" s="5">
        <f t="shared" si="207"/>
        <v>1.0486793425732852</v>
      </c>
      <c r="I1967" s="5">
        <f t="shared" si="208"/>
        <v>3.2739212127211941</v>
      </c>
      <c r="J1967" s="5">
        <f t="shared" si="209"/>
        <v>3.5836734395540799</v>
      </c>
      <c r="K1967" s="5">
        <f t="shared" si="210"/>
        <v>2.3614503576034274</v>
      </c>
      <c r="L1967">
        <v>1.61</v>
      </c>
      <c r="M1967">
        <v>4.12</v>
      </c>
      <c r="N1967">
        <v>5.41</v>
      </c>
      <c r="O1967" s="5">
        <f t="shared" si="211"/>
        <v>1.6883737415429894</v>
      </c>
      <c r="P1967" s="5">
        <f t="shared" si="212"/>
        <v>4.3205588914019355</v>
      </c>
      <c r="Q1967" s="5">
        <f t="shared" si="213"/>
        <v>5.6733552433214731</v>
      </c>
      <c r="R1967" s="6">
        <f t="shared" si="218"/>
        <v>0.59228592307181294</v>
      </c>
      <c r="S1967" s="6">
        <f t="shared" si="218"/>
        <v>0.23145153789942205</v>
      </c>
      <c r="T1967" s="6">
        <f t="shared" si="218"/>
        <v>0.17626253902876504</v>
      </c>
      <c r="U1967">
        <f t="shared" si="219"/>
        <v>0.4917650411818591</v>
      </c>
      <c r="V1967">
        <f t="shared" si="219"/>
        <v>1.1496583239215725</v>
      </c>
      <c r="W1967">
        <f t="shared" si="219"/>
        <v>2.2909649498160376</v>
      </c>
      <c r="X1967" t="s">
        <v>370</v>
      </c>
      <c r="Y1967" t="s">
        <v>302</v>
      </c>
      <c r="Z1967" t="s">
        <v>664</v>
      </c>
      <c r="AA1967" s="67" t="s">
        <v>90</v>
      </c>
      <c r="AB1967" s="67" t="s">
        <v>75</v>
      </c>
      <c r="AC1967" t="s">
        <v>666</v>
      </c>
      <c r="AD1967" s="67" t="s">
        <v>77</v>
      </c>
      <c r="AE1967" s="72" t="str">
        <f>VLOOKUP(AD1967,cs_lookup!$A$2:$B$54,2,FALSE)</f>
        <v>2</v>
      </c>
    </row>
    <row r="1968" spans="1:31" x14ac:dyDescent="0.25">
      <c r="A1968" s="124">
        <v>0.23024107252034398</v>
      </c>
      <c r="B1968" s="124">
        <v>0.42448014217077912</v>
      </c>
      <c r="C1968" s="124">
        <v>0.32950964704779784</v>
      </c>
      <c r="D1968" s="120">
        <f t="shared" si="217"/>
        <v>4.343273721988246</v>
      </c>
      <c r="E1968" s="121">
        <f t="shared" si="217"/>
        <v>2.3558228068951097</v>
      </c>
      <c r="F1968" s="121">
        <f t="shared" si="217"/>
        <v>3.0348125129548711</v>
      </c>
      <c r="G1968" s="129">
        <v>3.3459260527801238E-2</v>
      </c>
      <c r="H1968" s="122">
        <f t="shared" ref="H1968:H2031" si="220">(G1968/100%) + 1</f>
        <v>1.0334592605278012</v>
      </c>
      <c r="I1968" s="122">
        <f t="shared" ref="I1968:I2031" si="221">D1968/H1968</f>
        <v>4.2026559612713505</v>
      </c>
      <c r="J1968" s="122">
        <f t="shared" ref="J1968:J2031" si="222">E1968/H1968</f>
        <v>2.2795507252912515</v>
      </c>
      <c r="K1968" s="122">
        <f t="shared" ref="K1968:K2031" si="223">F1968/H1968</f>
        <v>2.936557471462351</v>
      </c>
      <c r="L1968" s="97">
        <v>2.68</v>
      </c>
      <c r="M1968" s="97">
        <v>3.09</v>
      </c>
      <c r="N1968" s="97">
        <v>2.97</v>
      </c>
      <c r="O1968" s="122">
        <f t="shared" ref="O1968:O2031" si="224">(L1968*H1968)</f>
        <v>2.7696708182145073</v>
      </c>
      <c r="P1968" s="122">
        <f t="shared" ref="P1968:P2031" si="225">(M1968*H1968)</f>
        <v>3.1933891150309055</v>
      </c>
      <c r="Q1968" s="122">
        <f t="shared" ref="Q1968:Q2031" si="226">(N1968*H1968)</f>
        <v>3.0693740037675701</v>
      </c>
      <c r="R1968" s="123">
        <f t="shared" si="218"/>
        <v>0.36105373729743767</v>
      </c>
      <c r="S1968" s="123">
        <f t="shared" si="218"/>
        <v>0.31314693073046379</v>
      </c>
      <c r="T1968" s="123">
        <f t="shared" si="218"/>
        <v>0.32579933197209859</v>
      </c>
      <c r="U1968" s="97">
        <f t="shared" si="219"/>
        <v>0.63769197971400693</v>
      </c>
      <c r="V1968" s="97">
        <f t="shared" si="219"/>
        <v>1.3555302655549373</v>
      </c>
      <c r="W1968" s="97">
        <f t="shared" si="219"/>
        <v>1.0113883446391381</v>
      </c>
      <c r="X1968" s="97" t="s">
        <v>480</v>
      </c>
      <c r="Y1968" s="97" t="s">
        <v>386</v>
      </c>
      <c r="Z1968" s="97" t="s">
        <v>661</v>
      </c>
      <c r="AA1968" s="117" t="s">
        <v>85</v>
      </c>
      <c r="AB1968" s="117" t="s">
        <v>76</v>
      </c>
      <c r="AC1968" s="97" t="s">
        <v>666</v>
      </c>
      <c r="AD1968" s="117" t="s">
        <v>78</v>
      </c>
      <c r="AE1968" s="72" t="str">
        <f>VLOOKUP(AD1968,cs_lookup!$A$2:$B$54,2,FALSE)</f>
        <v>1</v>
      </c>
    </row>
    <row r="1969" spans="1:31" x14ac:dyDescent="0.25">
      <c r="A1969" s="18">
        <v>0.2868525908301221</v>
      </c>
      <c r="B1969" s="18">
        <v>0.35843531505081316</v>
      </c>
      <c r="C1969" s="18">
        <v>0.3341125586753716</v>
      </c>
      <c r="D1969" s="3">
        <f t="shared" si="217"/>
        <v>3.4861110966650228</v>
      </c>
      <c r="E1969" s="4">
        <f t="shared" si="217"/>
        <v>2.7899036674392312</v>
      </c>
      <c r="F1969" s="4">
        <f t="shared" si="217"/>
        <v>2.9930033278743462</v>
      </c>
      <c r="G1969" s="75">
        <v>3.3803872426163561E-2</v>
      </c>
      <c r="H1969" s="5">
        <f t="shared" si="220"/>
        <v>1.0338038724261636</v>
      </c>
      <c r="I1969" s="5">
        <f t="shared" si="221"/>
        <v>3.3721203698760647</v>
      </c>
      <c r="J1969" s="5">
        <f t="shared" si="222"/>
        <v>2.6986779038579121</v>
      </c>
      <c r="K1969" s="5">
        <f t="shared" si="223"/>
        <v>2.8951365028748359</v>
      </c>
      <c r="L1969">
        <v>2.2400000000000002</v>
      </c>
      <c r="M1969">
        <v>3.23</v>
      </c>
      <c r="N1969">
        <v>3.6</v>
      </c>
      <c r="O1969" s="5">
        <f t="shared" si="224"/>
        <v>2.3157206742346066</v>
      </c>
      <c r="P1969" s="5">
        <f t="shared" si="225"/>
        <v>3.3391865079365082</v>
      </c>
      <c r="Q1969" s="5">
        <f t="shared" si="226"/>
        <v>3.7216939407341889</v>
      </c>
      <c r="R1969" s="6">
        <f t="shared" si="218"/>
        <v>0.43183101102231192</v>
      </c>
      <c r="S1969" s="6">
        <f t="shared" si="218"/>
        <v>0.29947413767491604</v>
      </c>
      <c r="T1969" s="6">
        <f t="shared" si="218"/>
        <v>0.26869485130277188</v>
      </c>
      <c r="U1969">
        <f t="shared" si="219"/>
        <v>0.66427047504307413</v>
      </c>
      <c r="V1969">
        <f t="shared" si="219"/>
        <v>1.1968823679856471</v>
      </c>
      <c r="W1969">
        <f t="shared" si="219"/>
        <v>1.2434646851453266</v>
      </c>
      <c r="X1969" t="s">
        <v>475</v>
      </c>
      <c r="Y1969" t="s">
        <v>285</v>
      </c>
      <c r="Z1969" t="s">
        <v>275</v>
      </c>
      <c r="AA1969" s="67" t="s">
        <v>90</v>
      </c>
      <c r="AB1969" s="67" t="s">
        <v>75</v>
      </c>
      <c r="AC1969" t="s">
        <v>666</v>
      </c>
      <c r="AD1969" s="67" t="s">
        <v>99</v>
      </c>
      <c r="AE1969" s="72" t="str">
        <f>VLOOKUP(AD1969,cs_lookup!$A$2:$B$54,2,FALSE)</f>
        <v>1</v>
      </c>
    </row>
    <row r="1970" spans="1:31" x14ac:dyDescent="0.25">
      <c r="A1970" s="18">
        <v>0.47682618512162145</v>
      </c>
      <c r="B1970" s="18">
        <v>0.26759347402245287</v>
      </c>
      <c r="C1970" s="18">
        <v>0.2419969771012323</v>
      </c>
      <c r="D1970" s="3">
        <f t="shared" si="217"/>
        <v>2.0972002612334211</v>
      </c>
      <c r="E1970" s="4">
        <f t="shared" si="217"/>
        <v>3.7370119120173064</v>
      </c>
      <c r="F1970" s="4">
        <f t="shared" si="217"/>
        <v>4.1322830226167637</v>
      </c>
      <c r="G1970" s="75">
        <v>3.4689580885232996E-2</v>
      </c>
      <c r="H1970" s="5">
        <f t="shared" si="220"/>
        <v>1.034689580885233</v>
      </c>
      <c r="I1970" s="5">
        <f t="shared" si="221"/>
        <v>2.0268883537409863</v>
      </c>
      <c r="J1970" s="5">
        <f t="shared" si="222"/>
        <v>3.6117227630919895</v>
      </c>
      <c r="K1970" s="5">
        <f t="shared" si="223"/>
        <v>3.9937417936318367</v>
      </c>
      <c r="L1970">
        <v>2.2200000000000002</v>
      </c>
      <c r="M1970">
        <v>3.2</v>
      </c>
      <c r="N1970">
        <v>3.68</v>
      </c>
      <c r="O1970" s="5">
        <f t="shared" si="224"/>
        <v>2.2970108695652174</v>
      </c>
      <c r="P1970" s="5">
        <f t="shared" si="225"/>
        <v>3.3110066588327456</v>
      </c>
      <c r="Q1970" s="5">
        <f t="shared" si="226"/>
        <v>3.8076576576576575</v>
      </c>
      <c r="R1970" s="6">
        <f t="shared" si="218"/>
        <v>0.4353483970188099</v>
      </c>
      <c r="S1970" s="6">
        <f t="shared" si="218"/>
        <v>0.30202295043179939</v>
      </c>
      <c r="T1970" s="6">
        <f t="shared" si="218"/>
        <v>0.26262865254939077</v>
      </c>
      <c r="U1970">
        <f t="shared" si="219"/>
        <v>1.095274930117681</v>
      </c>
      <c r="V1970">
        <f t="shared" si="219"/>
        <v>0.88600377434852884</v>
      </c>
      <c r="W1970">
        <f t="shared" si="219"/>
        <v>0.92144164298951203</v>
      </c>
      <c r="X1970" t="s">
        <v>306</v>
      </c>
      <c r="Y1970" t="s">
        <v>309</v>
      </c>
      <c r="Z1970" t="s">
        <v>275</v>
      </c>
      <c r="AA1970" s="67" t="s">
        <v>90</v>
      </c>
      <c r="AB1970" s="67" t="s">
        <v>75</v>
      </c>
      <c r="AC1970" t="s">
        <v>666</v>
      </c>
      <c r="AD1970" s="67" t="s">
        <v>76</v>
      </c>
      <c r="AE1970" s="72" t="str">
        <f>VLOOKUP(AD1970,cs_lookup!$A$2:$B$54,2,FALSE)</f>
        <v>2</v>
      </c>
    </row>
    <row r="1971" spans="1:31" x14ac:dyDescent="0.25">
      <c r="A1971" s="18">
        <v>0.43580794196243205</v>
      </c>
      <c r="B1971" s="18">
        <v>0.20285135034355412</v>
      </c>
      <c r="C1971" s="18">
        <v>0.33367811388948571</v>
      </c>
      <c r="D1971" s="3">
        <f t="shared" si="217"/>
        <v>2.2945887481926683</v>
      </c>
      <c r="E1971" s="4">
        <f t="shared" si="217"/>
        <v>4.9297182311400691</v>
      </c>
      <c r="F1971" s="4">
        <f t="shared" si="217"/>
        <v>2.9969001812663096</v>
      </c>
      <c r="G1971" s="75">
        <v>2.8031347221675329E-2</v>
      </c>
      <c r="H1971" s="5">
        <f t="shared" si="220"/>
        <v>1.0280313472216753</v>
      </c>
      <c r="I1971" s="5">
        <f t="shared" si="221"/>
        <v>2.23202216001871</v>
      </c>
      <c r="J1971" s="5">
        <f t="shared" si="222"/>
        <v>4.7952995251195096</v>
      </c>
      <c r="K1971" s="5">
        <f t="shared" si="223"/>
        <v>2.9151836559902926</v>
      </c>
      <c r="L1971">
        <v>2.0099999999999998</v>
      </c>
      <c r="M1971">
        <v>3.75</v>
      </c>
      <c r="N1971">
        <v>3.79</v>
      </c>
      <c r="O1971" s="5">
        <f t="shared" si="224"/>
        <v>2.0663430079155671</v>
      </c>
      <c r="P1971" s="5">
        <f t="shared" si="225"/>
        <v>3.8551175520812824</v>
      </c>
      <c r="Q1971" s="5">
        <f t="shared" si="226"/>
        <v>3.8962388059701496</v>
      </c>
      <c r="R1971" s="6">
        <f t="shared" si="218"/>
        <v>0.4839467581951723</v>
      </c>
      <c r="S1971" s="6">
        <f t="shared" si="218"/>
        <v>0.25939546239261235</v>
      </c>
      <c r="T1971" s="6">
        <f t="shared" si="218"/>
        <v>0.25665777941221535</v>
      </c>
      <c r="U1971">
        <f t="shared" si="219"/>
        <v>0.90052869366814481</v>
      </c>
      <c r="V1971">
        <f t="shared" si="219"/>
        <v>0.78201580117282488</v>
      </c>
      <c r="W1971">
        <f t="shared" si="219"/>
        <v>1.3000896160391415</v>
      </c>
      <c r="X1971" t="s">
        <v>406</v>
      </c>
      <c r="Y1971" t="s">
        <v>410</v>
      </c>
      <c r="Z1971" t="s">
        <v>281</v>
      </c>
      <c r="AA1971" s="67" t="s">
        <v>90</v>
      </c>
      <c r="AB1971" s="67" t="s">
        <v>74</v>
      </c>
      <c r="AC1971" t="s">
        <v>666</v>
      </c>
      <c r="AD1971" s="67" t="s">
        <v>96</v>
      </c>
      <c r="AE1971" s="72" t="str">
        <f>VLOOKUP(AD1971,cs_lookup!$A$2:$B$54,2,FALSE)</f>
        <v>2</v>
      </c>
    </row>
    <row r="1972" spans="1:31" x14ac:dyDescent="0.25">
      <c r="A1972" s="18" t="e">
        <v>#N/A</v>
      </c>
      <c r="B1972" s="18" t="e">
        <v>#N/A</v>
      </c>
      <c r="C1972" s="18" t="e">
        <v>#N/A</v>
      </c>
      <c r="D1972" s="3" t="e">
        <f t="shared" si="217"/>
        <v>#N/A</v>
      </c>
      <c r="E1972" s="4" t="e">
        <f t="shared" si="217"/>
        <v>#N/A</v>
      </c>
      <c r="F1972" s="4" t="e">
        <f t="shared" si="217"/>
        <v>#N/A</v>
      </c>
      <c r="G1972" s="75">
        <v>2.2730313897417753E-2</v>
      </c>
      <c r="H1972" s="5">
        <f t="shared" si="220"/>
        <v>1.0227303138974178</v>
      </c>
      <c r="I1972" s="5" t="e">
        <f t="shared" si="221"/>
        <v>#N/A</v>
      </c>
      <c r="J1972" s="5" t="e">
        <f t="shared" si="222"/>
        <v>#N/A</v>
      </c>
      <c r="K1972" s="5" t="e">
        <f t="shared" si="223"/>
        <v>#N/A</v>
      </c>
      <c r="L1972">
        <v>3.14</v>
      </c>
      <c r="M1972">
        <v>3.52</v>
      </c>
      <c r="N1972">
        <v>2.38</v>
      </c>
      <c r="O1972" s="5">
        <f t="shared" si="224"/>
        <v>3.2113731856378918</v>
      </c>
      <c r="P1972" s="5">
        <f t="shared" si="225"/>
        <v>3.6000107049189105</v>
      </c>
      <c r="Q1972" s="5">
        <f t="shared" si="226"/>
        <v>2.4340981470758543</v>
      </c>
      <c r="R1972" s="6">
        <f t="shared" si="218"/>
        <v>0.31139327078903939</v>
      </c>
      <c r="S1972" s="6">
        <f t="shared" si="218"/>
        <v>0.27777695178340445</v>
      </c>
      <c r="T1972" s="6">
        <f t="shared" si="218"/>
        <v>0.41082977742755611</v>
      </c>
      <c r="U1972" t="e">
        <f t="shared" si="219"/>
        <v>#N/A</v>
      </c>
      <c r="V1972" t="e">
        <f t="shared" si="219"/>
        <v>#N/A</v>
      </c>
      <c r="W1972" t="e">
        <f t="shared" si="219"/>
        <v>#N/A</v>
      </c>
      <c r="X1972" t="s">
        <v>647</v>
      </c>
      <c r="Y1972" t="s">
        <v>650</v>
      </c>
      <c r="Z1972" t="s">
        <v>277</v>
      </c>
      <c r="AA1972" s="67" t="e">
        <v>#N/A</v>
      </c>
      <c r="AB1972" s="67" t="e">
        <v>#N/A</v>
      </c>
      <c r="AC1972" t="s">
        <v>666</v>
      </c>
      <c r="AD1972" s="67" t="s">
        <v>77</v>
      </c>
      <c r="AE1972" s="72" t="str">
        <f>VLOOKUP(AD1972,cs_lookup!$A$2:$B$54,2,FALSE)</f>
        <v>2</v>
      </c>
    </row>
    <row r="1973" spans="1:31" x14ac:dyDescent="0.25">
      <c r="A1973" s="18">
        <v>0.31838088301913431</v>
      </c>
      <c r="B1973" s="18">
        <v>0.26635976955360552</v>
      </c>
      <c r="C1973" s="18">
        <v>0.38090072398322317</v>
      </c>
      <c r="D1973" s="3">
        <f t="shared" si="217"/>
        <v>3.1408920991650784</v>
      </c>
      <c r="E1973" s="4">
        <f t="shared" si="217"/>
        <v>3.7543207132064578</v>
      </c>
      <c r="F1973" s="4">
        <f t="shared" si="217"/>
        <v>2.6253559970761442</v>
      </c>
      <c r="G1973" s="75">
        <v>2.8683588822481454E-2</v>
      </c>
      <c r="H1973" s="5">
        <f t="shared" si="220"/>
        <v>1.0286835888224815</v>
      </c>
      <c r="I1973" s="5">
        <f t="shared" si="221"/>
        <v>3.0533121489382467</v>
      </c>
      <c r="J1973" s="5">
        <f t="shared" si="222"/>
        <v>3.6496360533018435</v>
      </c>
      <c r="K1973" s="5">
        <f t="shared" si="223"/>
        <v>2.5521511430753452</v>
      </c>
      <c r="L1973">
        <v>2.2599999999999998</v>
      </c>
      <c r="M1973">
        <v>3.52</v>
      </c>
      <c r="N1973">
        <v>3.31</v>
      </c>
      <c r="O1973" s="5">
        <f t="shared" si="224"/>
        <v>2.3248249107388079</v>
      </c>
      <c r="P1973" s="5">
        <f t="shared" si="225"/>
        <v>3.6209662326551348</v>
      </c>
      <c r="Q1973" s="5">
        <f t="shared" si="226"/>
        <v>3.4049426790024135</v>
      </c>
      <c r="R1973" s="6">
        <f t="shared" si="218"/>
        <v>0.43013991951858827</v>
      </c>
      <c r="S1973" s="6">
        <f t="shared" si="218"/>
        <v>0.27616938014545722</v>
      </c>
      <c r="T1973" s="6">
        <f t="shared" si="218"/>
        <v>0.29369070033595451</v>
      </c>
      <c r="U1973">
        <f t="shared" si="219"/>
        <v>0.74017980794590166</v>
      </c>
      <c r="V1973">
        <f t="shared" si="219"/>
        <v>0.96447973129140885</v>
      </c>
      <c r="W1973">
        <f t="shared" si="219"/>
        <v>1.2969451315533946</v>
      </c>
      <c r="X1973" t="s">
        <v>527</v>
      </c>
      <c r="Y1973" t="s">
        <v>538</v>
      </c>
      <c r="Z1973" t="s">
        <v>277</v>
      </c>
      <c r="AA1973" s="67" t="s">
        <v>90</v>
      </c>
      <c r="AB1973" s="67" t="s">
        <v>75</v>
      </c>
      <c r="AC1973" t="s">
        <v>666</v>
      </c>
      <c r="AD1973" s="67" t="s">
        <v>79</v>
      </c>
      <c r="AE1973" s="72" t="str">
        <f>VLOOKUP(AD1973,cs_lookup!$A$2:$B$54,2,FALSE)</f>
        <v>2</v>
      </c>
    </row>
    <row r="1974" spans="1:31" x14ac:dyDescent="0.25">
      <c r="A1974" s="18">
        <v>0.56752144250572245</v>
      </c>
      <c r="B1974" s="18">
        <v>0.24074469397542764</v>
      </c>
      <c r="C1974" s="18">
        <v>0.18350737955175089</v>
      </c>
      <c r="D1974" s="3">
        <f t="shared" si="217"/>
        <v>1.7620479599586527</v>
      </c>
      <c r="E1974" s="4">
        <f t="shared" si="217"/>
        <v>4.1537779441239442</v>
      </c>
      <c r="F1974" s="4">
        <f t="shared" si="217"/>
        <v>5.449372131206256</v>
      </c>
      <c r="G1974" s="75">
        <v>3.231899781263059E-2</v>
      </c>
      <c r="H1974" s="5">
        <f t="shared" si="220"/>
        <v>1.0323189978126306</v>
      </c>
      <c r="I1974" s="5">
        <f t="shared" si="221"/>
        <v>1.706883205377637</v>
      </c>
      <c r="J1974" s="5">
        <f t="shared" si="222"/>
        <v>4.0237348657976257</v>
      </c>
      <c r="K1974" s="5">
        <f t="shared" si="223"/>
        <v>5.278767651038943</v>
      </c>
      <c r="L1974">
        <v>1.34</v>
      </c>
      <c r="M1974">
        <v>5.45</v>
      </c>
      <c r="N1974">
        <v>9.75</v>
      </c>
      <c r="O1974" s="5">
        <f t="shared" si="224"/>
        <v>1.383307457068925</v>
      </c>
      <c r="P1974" s="5">
        <f t="shared" si="225"/>
        <v>5.6261385380788367</v>
      </c>
      <c r="Q1974" s="5">
        <f t="shared" si="226"/>
        <v>10.065110228673149</v>
      </c>
      <c r="R1974" s="6">
        <f t="shared" si="218"/>
        <v>0.72290508873485659</v>
      </c>
      <c r="S1974" s="6">
        <f t="shared" si="218"/>
        <v>0.17774180163389133</v>
      </c>
      <c r="T1974" s="6">
        <f t="shared" si="218"/>
        <v>9.9353109631252073E-2</v>
      </c>
      <c r="U1974">
        <f t="shared" si="219"/>
        <v>0.78505664346467896</v>
      </c>
      <c r="V1974">
        <f t="shared" si="219"/>
        <v>1.3544630006131495</v>
      </c>
      <c r="W1974">
        <f t="shared" si="219"/>
        <v>1.8470220029633335</v>
      </c>
      <c r="X1974" t="s">
        <v>524</v>
      </c>
      <c r="Y1974" t="s">
        <v>537</v>
      </c>
      <c r="Z1974" t="s">
        <v>277</v>
      </c>
      <c r="AA1974" s="67" t="s">
        <v>84</v>
      </c>
      <c r="AB1974" s="67" t="s">
        <v>86</v>
      </c>
      <c r="AC1974" t="s">
        <v>666</v>
      </c>
      <c r="AD1974" s="67" t="s">
        <v>164</v>
      </c>
      <c r="AE1974" s="72" t="str">
        <f>VLOOKUP(AD1974,cs_lookup!$A$2:$B$54,2,FALSE)</f>
        <v>1</v>
      </c>
    </row>
    <row r="1975" spans="1:31" x14ac:dyDescent="0.25">
      <c r="A1975" s="18">
        <v>0.55803947840489188</v>
      </c>
      <c r="B1975" s="18">
        <v>0.23692228756277026</v>
      </c>
      <c r="C1975" s="18">
        <v>0.1954834660841912</v>
      </c>
      <c r="D1975" s="3">
        <f t="shared" ref="D1975:F2038" si="227">(100%/A1975)</f>
        <v>1.7919879125011271</v>
      </c>
      <c r="E1975" s="4">
        <f t="shared" si="227"/>
        <v>4.2207932832619628</v>
      </c>
      <c r="F1975" s="4">
        <f t="shared" si="227"/>
        <v>5.1155221463554268</v>
      </c>
      <c r="G1975" s="75">
        <v>2.9602608847608236E-2</v>
      </c>
      <c r="H1975" s="5">
        <f t="shared" si="220"/>
        <v>1.0296026088476082</v>
      </c>
      <c r="I1975" s="5">
        <f t="shared" si="221"/>
        <v>1.7404655904153403</v>
      </c>
      <c r="J1975" s="5">
        <f t="shared" si="222"/>
        <v>4.0994391884710968</v>
      </c>
      <c r="K1975" s="5">
        <f t="shared" si="223"/>
        <v>4.9684432638345974</v>
      </c>
      <c r="L1975">
        <v>1.52</v>
      </c>
      <c r="M1975">
        <v>4.46</v>
      </c>
      <c r="N1975">
        <v>6.78</v>
      </c>
      <c r="O1975" s="5">
        <f t="shared" si="224"/>
        <v>1.5649959654483645</v>
      </c>
      <c r="P1975" s="5">
        <f t="shared" si="225"/>
        <v>4.5920276354603331</v>
      </c>
      <c r="Q1975" s="5">
        <f t="shared" si="226"/>
        <v>6.9807056879867844</v>
      </c>
      <c r="R1975" s="6">
        <f t="shared" ref="R1975:T2038" si="228">(1/O1975)</f>
        <v>0.63897928306384122</v>
      </c>
      <c r="S1975" s="6">
        <f t="shared" si="228"/>
        <v>0.21776872427287861</v>
      </c>
      <c r="T1975" s="6">
        <f t="shared" si="228"/>
        <v>0.14325199266328004</v>
      </c>
      <c r="U1975">
        <f t="shared" ref="U1975:W2038" si="229">(L1975/I1975)</f>
        <v>0.87332953226456556</v>
      </c>
      <c r="V1975">
        <f t="shared" si="229"/>
        <v>1.0879536919447208</v>
      </c>
      <c r="W1975">
        <f t="shared" si="229"/>
        <v>1.364612543601285</v>
      </c>
      <c r="X1975" t="s">
        <v>533</v>
      </c>
      <c r="Y1975" t="s">
        <v>531</v>
      </c>
      <c r="Z1975" t="s">
        <v>277</v>
      </c>
      <c r="AA1975" s="67" t="s">
        <v>84</v>
      </c>
      <c r="AB1975" s="67" t="s">
        <v>86</v>
      </c>
      <c r="AC1975" t="s">
        <v>666</v>
      </c>
      <c r="AD1975" s="67" t="s">
        <v>86</v>
      </c>
      <c r="AE1975" s="72" t="str">
        <f>VLOOKUP(AD1975,cs_lookup!$A$2:$B$54,2,FALSE)</f>
        <v>1</v>
      </c>
    </row>
    <row r="1976" spans="1:31" x14ac:dyDescent="0.25">
      <c r="A1976" s="18">
        <v>0.47592470882965993</v>
      </c>
      <c r="B1976" s="18">
        <v>0.28746082365098319</v>
      </c>
      <c r="C1976" s="18">
        <v>0.22568721742038489</v>
      </c>
      <c r="D1976" s="3">
        <f t="shared" si="227"/>
        <v>2.1011726885521171</v>
      </c>
      <c r="E1976" s="4">
        <f t="shared" si="227"/>
        <v>3.4787349013308924</v>
      </c>
      <c r="F1976" s="4">
        <f t="shared" si="227"/>
        <v>4.4309111141962108</v>
      </c>
      <c r="G1976" s="75">
        <v>2.9189713979126397E-2</v>
      </c>
      <c r="H1976" s="5">
        <f t="shared" si="220"/>
        <v>1.0291897139791264</v>
      </c>
      <c r="I1976" s="5">
        <f t="shared" si="221"/>
        <v>2.0415795649845876</v>
      </c>
      <c r="J1976" s="5">
        <f t="shared" si="222"/>
        <v>3.3800715787191074</v>
      </c>
      <c r="K1976" s="5">
        <f t="shared" si="223"/>
        <v>4.3052423222003524</v>
      </c>
      <c r="L1976">
        <v>3.5</v>
      </c>
      <c r="M1976">
        <v>3.71</v>
      </c>
      <c r="N1976">
        <v>2.11</v>
      </c>
      <c r="O1976" s="5">
        <f t="shared" si="224"/>
        <v>3.6021639989269425</v>
      </c>
      <c r="P1976" s="5">
        <f t="shared" si="225"/>
        <v>3.8182938388625587</v>
      </c>
      <c r="Q1976" s="5">
        <f t="shared" si="226"/>
        <v>2.1715902964959564</v>
      </c>
      <c r="R1976" s="6">
        <f t="shared" si="228"/>
        <v>0.2776109028622496</v>
      </c>
      <c r="S1976" s="6">
        <f t="shared" si="228"/>
        <v>0.26189707817193358</v>
      </c>
      <c r="T1976" s="6">
        <f t="shared" si="228"/>
        <v>0.46049201896581693</v>
      </c>
      <c r="U1976">
        <f t="shared" si="229"/>
        <v>1.7143588523459885</v>
      </c>
      <c r="V1976">
        <f t="shared" si="229"/>
        <v>1.0976098918609056</v>
      </c>
      <c r="W1976">
        <f t="shared" si="229"/>
        <v>0.49010017139328099</v>
      </c>
      <c r="X1976" t="s">
        <v>526</v>
      </c>
      <c r="Y1976" t="s">
        <v>525</v>
      </c>
      <c r="Z1976" t="s">
        <v>277</v>
      </c>
      <c r="AA1976" s="67" t="s">
        <v>90</v>
      </c>
      <c r="AB1976" s="67" t="s">
        <v>75</v>
      </c>
      <c r="AC1976" t="s">
        <v>666</v>
      </c>
      <c r="AD1976" s="67" t="s">
        <v>75</v>
      </c>
      <c r="AE1976" s="72" t="str">
        <f>VLOOKUP(AD1976,cs_lookup!$A$2:$B$54,2,FALSE)</f>
        <v>X</v>
      </c>
    </row>
    <row r="1977" spans="1:31" x14ac:dyDescent="0.25">
      <c r="A1977" s="18">
        <v>0.23845773633875411</v>
      </c>
      <c r="B1977" s="18">
        <v>0.22487798701946388</v>
      </c>
      <c r="C1977" s="18">
        <v>0.48174931430010326</v>
      </c>
      <c r="D1977" s="3">
        <f t="shared" si="227"/>
        <v>4.1936152517165377</v>
      </c>
      <c r="E1977" s="4">
        <f t="shared" si="227"/>
        <v>4.4468558850691196</v>
      </c>
      <c r="F1977" s="4">
        <f t="shared" si="227"/>
        <v>2.0757683930548474</v>
      </c>
      <c r="G1977" s="75">
        <v>2.813852813852824E-2</v>
      </c>
      <c r="H1977" s="5">
        <f t="shared" si="220"/>
        <v>1.0281385281385282</v>
      </c>
      <c r="I1977" s="5">
        <f t="shared" si="221"/>
        <v>4.0788426237748219</v>
      </c>
      <c r="J1977" s="5">
        <f t="shared" si="222"/>
        <v>4.3251524608461747</v>
      </c>
      <c r="K1977" s="5">
        <f t="shared" si="223"/>
        <v>2.0189578896659777</v>
      </c>
      <c r="L1977">
        <v>2.52</v>
      </c>
      <c r="M1977">
        <v>3.52</v>
      </c>
      <c r="N1977">
        <v>2.88</v>
      </c>
      <c r="O1977" s="5">
        <f t="shared" si="224"/>
        <v>2.5909090909090913</v>
      </c>
      <c r="P1977" s="5">
        <f t="shared" si="225"/>
        <v>3.6190476190476195</v>
      </c>
      <c r="Q1977" s="5">
        <f t="shared" si="226"/>
        <v>2.9610389610389611</v>
      </c>
      <c r="R1977" s="6">
        <f t="shared" si="228"/>
        <v>0.38596491228070168</v>
      </c>
      <c r="S1977" s="6">
        <f t="shared" si="228"/>
        <v>0.27631578947368418</v>
      </c>
      <c r="T1977" s="6">
        <f t="shared" si="228"/>
        <v>0.33771929824561403</v>
      </c>
      <c r="U1977">
        <f t="shared" si="229"/>
        <v>0.61782231687768108</v>
      </c>
      <c r="V1977">
        <f t="shared" si="229"/>
        <v>0.81384414349901224</v>
      </c>
      <c r="W1977">
        <f t="shared" si="229"/>
        <v>1.4264784890964097</v>
      </c>
      <c r="X1977" t="s">
        <v>532</v>
      </c>
      <c r="Y1977" t="s">
        <v>534</v>
      </c>
      <c r="Z1977" t="s">
        <v>277</v>
      </c>
      <c r="AA1977" s="67" t="s">
        <v>85</v>
      </c>
      <c r="AB1977" s="67" t="s">
        <v>79</v>
      </c>
      <c r="AC1977" t="s">
        <v>666</v>
      </c>
      <c r="AD1977" s="67" t="s">
        <v>73</v>
      </c>
      <c r="AE1977" s="72" t="str">
        <f>VLOOKUP(AD1977,cs_lookup!$A$2:$B$54,2,FALSE)</f>
        <v>X</v>
      </c>
    </row>
    <row r="1978" spans="1:31" x14ac:dyDescent="0.25">
      <c r="A1978" s="18">
        <v>0.18803263244979004</v>
      </c>
      <c r="B1978" s="18">
        <v>0.34850611236842594</v>
      </c>
      <c r="C1978" s="18">
        <v>0.42708566233120998</v>
      </c>
      <c r="D1978" s="3">
        <f t="shared" si="227"/>
        <v>5.3182258152293214</v>
      </c>
      <c r="E1978" s="4">
        <f t="shared" si="227"/>
        <v>2.8693901326552411</v>
      </c>
      <c r="F1978" s="4">
        <f t="shared" si="227"/>
        <v>2.3414506460872202</v>
      </c>
      <c r="G1978" s="75">
        <v>3.7445026229637524E-2</v>
      </c>
      <c r="H1978" s="5">
        <f t="shared" si="220"/>
        <v>1.0374450262296375</v>
      </c>
      <c r="I1978" s="5">
        <f t="shared" si="221"/>
        <v>5.1262724103630113</v>
      </c>
      <c r="J1978" s="5">
        <f t="shared" si="222"/>
        <v>2.7658237883537784</v>
      </c>
      <c r="K1978" s="5">
        <f t="shared" si="223"/>
        <v>2.2569394877690052</v>
      </c>
      <c r="L1978">
        <v>6.26</v>
      </c>
      <c r="M1978">
        <v>3.84</v>
      </c>
      <c r="N1978">
        <v>1.62</v>
      </c>
      <c r="O1978" s="5">
        <f t="shared" si="224"/>
        <v>6.4944058641975309</v>
      </c>
      <c r="P1978" s="5">
        <f t="shared" si="225"/>
        <v>3.9837889007218079</v>
      </c>
      <c r="Q1978" s="5">
        <f t="shared" si="226"/>
        <v>1.6806609424920129</v>
      </c>
      <c r="R1978" s="6">
        <f t="shared" si="228"/>
        <v>0.1539786734784804</v>
      </c>
      <c r="S1978" s="6">
        <f t="shared" si="228"/>
        <v>0.25101731666023108</v>
      </c>
      <c r="T1978" s="6">
        <f t="shared" si="228"/>
        <v>0.59500400986128843</v>
      </c>
      <c r="U1978">
        <f t="shared" si="229"/>
        <v>1.2211602308424154</v>
      </c>
      <c r="V1978">
        <f t="shared" si="229"/>
        <v>1.3883747822870425</v>
      </c>
      <c r="W1978">
        <f t="shared" si="229"/>
        <v>0.71778619177839698</v>
      </c>
      <c r="X1978" t="s">
        <v>352</v>
      </c>
      <c r="Y1978" t="s">
        <v>493</v>
      </c>
      <c r="Z1978" t="s">
        <v>273</v>
      </c>
      <c r="AA1978" s="67" t="s">
        <v>90</v>
      </c>
      <c r="AB1978" s="67" t="s">
        <v>75</v>
      </c>
      <c r="AC1978" t="s">
        <v>666</v>
      </c>
      <c r="AD1978" s="67" t="s">
        <v>77</v>
      </c>
      <c r="AE1978" s="72" t="str">
        <f>VLOOKUP(AD1978,cs_lookup!$A$2:$B$54,2,FALSE)</f>
        <v>2</v>
      </c>
    </row>
    <row r="1979" spans="1:31" x14ac:dyDescent="0.25">
      <c r="A1979" s="18">
        <v>0.14243117605297392</v>
      </c>
      <c r="B1979" s="18">
        <v>0.23854557373691981</v>
      </c>
      <c r="C1979" s="18">
        <v>0.54151269517410627</v>
      </c>
      <c r="D1979" s="3">
        <f t="shared" si="227"/>
        <v>7.0209347961016171</v>
      </c>
      <c r="E1979" s="4">
        <f t="shared" si="227"/>
        <v>4.1920710761242246</v>
      </c>
      <c r="F1979" s="4">
        <f t="shared" si="227"/>
        <v>1.8466787739454227</v>
      </c>
      <c r="G1979" s="75">
        <v>3.2535379473457304E-2</v>
      </c>
      <c r="H1979" s="5">
        <f t="shared" si="220"/>
        <v>1.0325353794734573</v>
      </c>
      <c r="I1979" s="5">
        <f t="shared" si="221"/>
        <v>6.7997038510021337</v>
      </c>
      <c r="J1979" s="5">
        <f t="shared" si="222"/>
        <v>4.0599781464747258</v>
      </c>
      <c r="K1979" s="5">
        <f t="shared" si="223"/>
        <v>1.7884895865622918</v>
      </c>
      <c r="L1979">
        <v>3.37</v>
      </c>
      <c r="M1979">
        <v>2.91</v>
      </c>
      <c r="N1979">
        <v>2.5499999999999998</v>
      </c>
      <c r="O1979" s="5">
        <f t="shared" si="224"/>
        <v>3.4796442288255514</v>
      </c>
      <c r="P1979" s="5">
        <f t="shared" si="225"/>
        <v>3.0046779542677609</v>
      </c>
      <c r="Q1979" s="5">
        <f t="shared" si="226"/>
        <v>2.6329652176573157</v>
      </c>
      <c r="R1979" s="6">
        <f t="shared" si="228"/>
        <v>0.28738570216918979</v>
      </c>
      <c r="S1979" s="6">
        <f t="shared" si="228"/>
        <v>0.33281436986603768</v>
      </c>
      <c r="T1979" s="6">
        <f t="shared" si="228"/>
        <v>0.37979992796477247</v>
      </c>
      <c r="U1979">
        <f t="shared" si="229"/>
        <v>0.49560981975756674</v>
      </c>
      <c r="V1979">
        <f t="shared" si="229"/>
        <v>0.71675262649547744</v>
      </c>
      <c r="W1979">
        <f t="shared" si="229"/>
        <v>1.4257840913132904</v>
      </c>
      <c r="X1979" t="s">
        <v>492</v>
      </c>
      <c r="Y1979" t="s">
        <v>298</v>
      </c>
      <c r="Z1979" t="s">
        <v>273</v>
      </c>
      <c r="AA1979" s="67" t="s">
        <v>85</v>
      </c>
      <c r="AB1979" s="67" t="s">
        <v>79</v>
      </c>
      <c r="AC1979" t="s">
        <v>666</v>
      </c>
      <c r="AD1979" s="67" t="s">
        <v>74</v>
      </c>
      <c r="AE1979" s="72" t="str">
        <f>VLOOKUP(AD1979,cs_lookup!$A$2:$B$54,2,FALSE)</f>
        <v>X</v>
      </c>
    </row>
    <row r="1980" spans="1:31" x14ac:dyDescent="0.25">
      <c r="A1980" s="18">
        <v>0.54930835362582398</v>
      </c>
      <c r="B1980" s="18">
        <v>0.22549898686425054</v>
      </c>
      <c r="C1980" s="18">
        <v>0.21332132191430739</v>
      </c>
      <c r="D1980" s="3">
        <f t="shared" si="227"/>
        <v>1.8204711313769255</v>
      </c>
      <c r="E1980" s="4">
        <f t="shared" si="227"/>
        <v>4.4346097244418923</v>
      </c>
      <c r="F1980" s="4">
        <f t="shared" si="227"/>
        <v>4.687763937641952</v>
      </c>
      <c r="G1980" s="75">
        <v>3.0328761471630994E-2</v>
      </c>
      <c r="H1980" s="5">
        <f t="shared" si="220"/>
        <v>1.030328761471631</v>
      </c>
      <c r="I1980" s="5">
        <f t="shared" si="221"/>
        <v>1.7668837359996867</v>
      </c>
      <c r="J1980" s="5">
        <f t="shared" si="222"/>
        <v>4.3040725351662372</v>
      </c>
      <c r="K1980" s="5">
        <f t="shared" si="223"/>
        <v>4.5497748999517027</v>
      </c>
      <c r="L1980">
        <v>1.1499999999999999</v>
      </c>
      <c r="M1980">
        <v>9</v>
      </c>
      <c r="N1980">
        <v>20.14</v>
      </c>
      <c r="O1980" s="5">
        <f t="shared" si="224"/>
        <v>1.1848780756923756</v>
      </c>
      <c r="P1980" s="5">
        <f t="shared" si="225"/>
        <v>9.2729588532446794</v>
      </c>
      <c r="Q1980" s="5">
        <f t="shared" si="226"/>
        <v>20.750821256038648</v>
      </c>
      <c r="R1980" s="6">
        <f t="shared" si="228"/>
        <v>0.84396869223498516</v>
      </c>
      <c r="S1980" s="6">
        <f t="shared" si="228"/>
        <v>0.10784044400780365</v>
      </c>
      <c r="T1980" s="6">
        <f t="shared" si="228"/>
        <v>4.8190863757211169E-2</v>
      </c>
      <c r="U1980">
        <f t="shared" si="229"/>
        <v>0.65086342500591321</v>
      </c>
      <c r="V1980">
        <f t="shared" si="229"/>
        <v>2.0910428266405576</v>
      </c>
      <c r="W1980">
        <f t="shared" si="229"/>
        <v>4.426592621145673</v>
      </c>
      <c r="X1980" t="s">
        <v>355</v>
      </c>
      <c r="Y1980" t="s">
        <v>496</v>
      </c>
      <c r="Z1980" t="s">
        <v>278</v>
      </c>
      <c r="AA1980" s="67" t="s">
        <v>84</v>
      </c>
      <c r="AB1980" s="67" t="s">
        <v>86</v>
      </c>
      <c r="AC1980" t="s">
        <v>666</v>
      </c>
      <c r="AD1980" s="67" t="s">
        <v>109</v>
      </c>
      <c r="AE1980" s="72" t="str">
        <f>VLOOKUP(AD1980,cs_lookup!$A$2:$B$54,2,FALSE)</f>
        <v>1</v>
      </c>
    </row>
    <row r="1981" spans="1:31" x14ac:dyDescent="0.25">
      <c r="A1981" s="18">
        <v>0.43849084044714287</v>
      </c>
      <c r="B1981" s="18">
        <v>0.24742125614140817</v>
      </c>
      <c r="C1981" s="18">
        <v>0.29345995642544126</v>
      </c>
      <c r="D1981" s="3">
        <f t="shared" si="227"/>
        <v>2.2805493473484386</v>
      </c>
      <c r="E1981" s="4">
        <f t="shared" si="227"/>
        <v>4.0416899323656814</v>
      </c>
      <c r="F1981" s="4">
        <f t="shared" si="227"/>
        <v>3.4076199430434655</v>
      </c>
      <c r="G1981" s="75">
        <v>3.3084480857464627E-2</v>
      </c>
      <c r="H1981" s="5">
        <f t="shared" si="220"/>
        <v>1.0330844808574646</v>
      </c>
      <c r="I1981" s="5">
        <f t="shared" si="221"/>
        <v>2.2075148640850482</v>
      </c>
      <c r="J1981" s="5">
        <f t="shared" si="222"/>
        <v>3.9122550064938166</v>
      </c>
      <c r="K1981" s="5">
        <f t="shared" si="223"/>
        <v>3.2984910781111783</v>
      </c>
      <c r="L1981">
        <v>2.06</v>
      </c>
      <c r="M1981">
        <v>3.76</v>
      </c>
      <c r="N1981">
        <v>3.55</v>
      </c>
      <c r="O1981" s="5">
        <f t="shared" si="224"/>
        <v>2.1281540305663773</v>
      </c>
      <c r="P1981" s="5">
        <f t="shared" si="225"/>
        <v>3.8843976480240667</v>
      </c>
      <c r="Q1981" s="5">
        <f t="shared" si="226"/>
        <v>3.6674499070439994</v>
      </c>
      <c r="R1981" s="6">
        <f t="shared" si="228"/>
        <v>0.46989080002534617</v>
      </c>
      <c r="S1981" s="6">
        <f t="shared" si="228"/>
        <v>0.25744017235431205</v>
      </c>
      <c r="T1981" s="6">
        <f t="shared" si="228"/>
        <v>0.27266902762034173</v>
      </c>
      <c r="U1981">
        <f t="shared" si="229"/>
        <v>0.93317604946402533</v>
      </c>
      <c r="V1981">
        <f t="shared" si="229"/>
        <v>0.96108254542684612</v>
      </c>
      <c r="W1981">
        <f t="shared" si="229"/>
        <v>1.0762496899136207</v>
      </c>
      <c r="X1981" t="s">
        <v>510</v>
      </c>
      <c r="Y1981" t="s">
        <v>374</v>
      </c>
      <c r="Z1981" t="s">
        <v>275</v>
      </c>
      <c r="AA1981" s="67" t="s">
        <v>84</v>
      </c>
      <c r="AB1981" s="67" t="s">
        <v>86</v>
      </c>
      <c r="AC1981" t="s">
        <v>667</v>
      </c>
      <c r="AD1981" s="67" t="s">
        <v>73</v>
      </c>
      <c r="AE1981" s="72" t="str">
        <f>VLOOKUP(AD1981,cs_lookup!$A$2:$B$54,2,FALSE)</f>
        <v>X</v>
      </c>
    </row>
    <row r="1982" spans="1:31" x14ac:dyDescent="0.25">
      <c r="A1982" s="18">
        <v>0.50988157745507068</v>
      </c>
      <c r="B1982" s="18">
        <v>0.35554065409223168</v>
      </c>
      <c r="C1982" s="18">
        <v>0.13246767006393501</v>
      </c>
      <c r="D1982" s="3">
        <f t="shared" si="227"/>
        <v>1.9612397156830346</v>
      </c>
      <c r="E1982" s="4">
        <f t="shared" si="227"/>
        <v>2.8126178778435489</v>
      </c>
      <c r="F1982" s="4">
        <f t="shared" si="227"/>
        <v>7.5490117665491807</v>
      </c>
      <c r="G1982" s="75">
        <v>3.3708840274119911E-2</v>
      </c>
      <c r="H1982" s="5">
        <f t="shared" si="220"/>
        <v>1.0337088402741199</v>
      </c>
      <c r="I1982" s="5">
        <f t="shared" si="221"/>
        <v>1.8972844569685126</v>
      </c>
      <c r="J1982" s="5">
        <f t="shared" si="222"/>
        <v>2.720899510831015</v>
      </c>
      <c r="K1982" s="5">
        <f t="shared" si="223"/>
        <v>7.3028414505455199</v>
      </c>
      <c r="L1982">
        <v>2.4900000000000002</v>
      </c>
      <c r="M1982">
        <v>3.11</v>
      </c>
      <c r="N1982">
        <v>3.22</v>
      </c>
      <c r="O1982" s="5">
        <f t="shared" si="224"/>
        <v>2.5739350122825586</v>
      </c>
      <c r="P1982" s="5">
        <f t="shared" si="225"/>
        <v>3.2148344932525128</v>
      </c>
      <c r="Q1982" s="5">
        <f t="shared" si="226"/>
        <v>3.3285424656826663</v>
      </c>
      <c r="R1982" s="6">
        <f t="shared" si="228"/>
        <v>0.38851019751007726</v>
      </c>
      <c r="S1982" s="6">
        <f t="shared" si="228"/>
        <v>0.31105800379424192</v>
      </c>
      <c r="T1982" s="6">
        <f t="shared" si="228"/>
        <v>0.30043179869568087</v>
      </c>
      <c r="U1982">
        <f t="shared" si="229"/>
        <v>1.3124020443294679</v>
      </c>
      <c r="V1982">
        <f t="shared" si="229"/>
        <v>1.1430043585292666</v>
      </c>
      <c r="W1982">
        <f t="shared" si="229"/>
        <v>0.4409242651378481</v>
      </c>
      <c r="X1982" t="s">
        <v>478</v>
      </c>
      <c r="Y1982" t="s">
        <v>378</v>
      </c>
      <c r="Z1982" t="s">
        <v>275</v>
      </c>
      <c r="AA1982" s="67" t="s">
        <v>84</v>
      </c>
      <c r="AB1982" s="67" t="s">
        <v>78</v>
      </c>
      <c r="AC1982" t="s">
        <v>667</v>
      </c>
      <c r="AD1982" s="67" t="s">
        <v>75</v>
      </c>
      <c r="AE1982" s="72" t="str">
        <f>VLOOKUP(AD1982,cs_lookup!$A$2:$B$54,2,FALSE)</f>
        <v>X</v>
      </c>
    </row>
    <row r="1983" spans="1:31" x14ac:dyDescent="0.25">
      <c r="A1983" s="18">
        <v>0.68138449646189014</v>
      </c>
      <c r="B1983" s="18">
        <v>0.18918568641978581</v>
      </c>
      <c r="C1983" s="18">
        <v>0.12322643261778615</v>
      </c>
      <c r="D1983" s="3">
        <f t="shared" si="227"/>
        <v>1.4676001658278559</v>
      </c>
      <c r="E1983" s="4">
        <f t="shared" si="227"/>
        <v>5.2858121506142437</v>
      </c>
      <c r="F1983" s="4">
        <f t="shared" si="227"/>
        <v>8.1151420093586548</v>
      </c>
      <c r="G1983" s="75">
        <v>4.4131952425063403E-2</v>
      </c>
      <c r="H1983" s="5">
        <f t="shared" si="220"/>
        <v>1.0441319524250634</v>
      </c>
      <c r="I1983" s="5">
        <f t="shared" si="221"/>
        <v>1.4055696336265358</v>
      </c>
      <c r="J1983" s="5">
        <f t="shared" si="222"/>
        <v>5.0623986157473739</v>
      </c>
      <c r="K1983" s="5">
        <f t="shared" si="223"/>
        <v>7.7721421995665558</v>
      </c>
      <c r="L1983">
        <v>2.15</v>
      </c>
      <c r="M1983">
        <v>3.78</v>
      </c>
      <c r="N1983">
        <v>3.18</v>
      </c>
      <c r="O1983" s="5">
        <f t="shared" si="224"/>
        <v>2.2448836977138864</v>
      </c>
      <c r="P1983" s="5">
        <f t="shared" si="225"/>
        <v>3.9468187801667396</v>
      </c>
      <c r="Q1983" s="5">
        <f t="shared" si="226"/>
        <v>3.3203396087117016</v>
      </c>
      <c r="R1983" s="6">
        <f t="shared" si="228"/>
        <v>0.4454573753724374</v>
      </c>
      <c r="S1983" s="6">
        <f t="shared" si="228"/>
        <v>0.25336861297638635</v>
      </c>
      <c r="T1983" s="6">
        <f t="shared" si="228"/>
        <v>0.30117401165117624</v>
      </c>
      <c r="U1983">
        <f t="shared" si="229"/>
        <v>1.5296289479822824</v>
      </c>
      <c r="V1983">
        <f t="shared" si="229"/>
        <v>0.74668162010034633</v>
      </c>
      <c r="W1983">
        <f t="shared" si="229"/>
        <v>0.40915360506107895</v>
      </c>
      <c r="X1983" t="s">
        <v>377</v>
      </c>
      <c r="Y1983" t="s">
        <v>284</v>
      </c>
      <c r="Z1983" t="s">
        <v>275</v>
      </c>
      <c r="AA1983" s="67" t="s">
        <v>84</v>
      </c>
      <c r="AB1983" s="67" t="s">
        <v>86</v>
      </c>
      <c r="AC1983" t="s">
        <v>667</v>
      </c>
      <c r="AD1983" s="67" t="s">
        <v>89</v>
      </c>
      <c r="AE1983" s="72" t="str">
        <f>VLOOKUP(AD1983,cs_lookup!$A$2:$B$54,2,FALSE)</f>
        <v>1</v>
      </c>
    </row>
    <row r="1984" spans="1:31" x14ac:dyDescent="0.25">
      <c r="A1984" s="18">
        <v>0.48891120686783196</v>
      </c>
      <c r="B1984" s="18">
        <v>0.30845801766155528</v>
      </c>
      <c r="C1984" s="18">
        <v>0.19548012298934664</v>
      </c>
      <c r="D1984" s="3">
        <f t="shared" si="227"/>
        <v>2.0453611738753441</v>
      </c>
      <c r="E1984" s="4">
        <f t="shared" si="227"/>
        <v>3.2419322654702878</v>
      </c>
      <c r="F1984" s="4">
        <f t="shared" si="227"/>
        <v>5.1156096318524336</v>
      </c>
      <c r="G1984" s="75">
        <v>5.2962626139924085E-2</v>
      </c>
      <c r="H1984" s="5">
        <f t="shared" si="220"/>
        <v>1.0529626261399241</v>
      </c>
      <c r="I1984" s="5">
        <f t="shared" si="221"/>
        <v>1.9424822145620428</v>
      </c>
      <c r="J1984" s="5">
        <f t="shared" si="222"/>
        <v>3.0788673643194246</v>
      </c>
      <c r="K1984" s="5">
        <f t="shared" si="223"/>
        <v>4.8583012396231435</v>
      </c>
      <c r="L1984">
        <v>1.36</v>
      </c>
      <c r="M1984">
        <v>4.92</v>
      </c>
      <c r="N1984">
        <v>8.74</v>
      </c>
      <c r="O1984" s="5">
        <f t="shared" si="224"/>
        <v>1.4320291715502969</v>
      </c>
      <c r="P1984" s="5">
        <f t="shared" si="225"/>
        <v>5.1805761206084266</v>
      </c>
      <c r="Q1984" s="5">
        <f t="shared" si="226"/>
        <v>9.2028933524629366</v>
      </c>
      <c r="R1984" s="6">
        <f t="shared" si="228"/>
        <v>0.69830979694178474</v>
      </c>
      <c r="S1984" s="6">
        <f t="shared" si="228"/>
        <v>0.19302872435789173</v>
      </c>
      <c r="T1984" s="6">
        <f t="shared" si="228"/>
        <v>0.10866147870032349</v>
      </c>
      <c r="U1984">
        <f t="shared" si="229"/>
        <v>0.70013511053259725</v>
      </c>
      <c r="V1984">
        <f t="shared" si="229"/>
        <v>1.5979902405076656</v>
      </c>
      <c r="W1984">
        <f t="shared" si="229"/>
        <v>1.7989827243972953</v>
      </c>
      <c r="X1984" t="s">
        <v>371</v>
      </c>
      <c r="Y1984" t="s">
        <v>376</v>
      </c>
      <c r="Z1984" t="s">
        <v>275</v>
      </c>
      <c r="AA1984" s="67" t="s">
        <v>90</v>
      </c>
      <c r="AB1984" s="67" t="s">
        <v>75</v>
      </c>
      <c r="AC1984" t="s">
        <v>667</v>
      </c>
      <c r="AD1984" s="67" t="s">
        <v>94</v>
      </c>
      <c r="AE1984" s="72" t="str">
        <f>VLOOKUP(AD1984,cs_lookup!$A$2:$B$54,2,FALSE)</f>
        <v>1</v>
      </c>
    </row>
    <row r="1985" spans="1:31" x14ac:dyDescent="0.25">
      <c r="A1985" s="18">
        <v>0.46448665945665701</v>
      </c>
      <c r="B1985" s="18">
        <v>0.30228201857505055</v>
      </c>
      <c r="C1985" s="18">
        <v>0.22316547097837111</v>
      </c>
      <c r="D1985" s="3">
        <f t="shared" si="227"/>
        <v>2.1529143617811779</v>
      </c>
      <c r="E1985" s="4">
        <f t="shared" si="227"/>
        <v>3.3081689897201745</v>
      </c>
      <c r="F1985" s="4">
        <f t="shared" si="227"/>
        <v>4.4809799455800157</v>
      </c>
      <c r="G1985" s="75">
        <v>3.430732741077569E-2</v>
      </c>
      <c r="H1985" s="5">
        <f t="shared" si="220"/>
        <v>1.0343073274107757</v>
      </c>
      <c r="I1985" s="5">
        <f t="shared" si="221"/>
        <v>2.0815035383831781</v>
      </c>
      <c r="J1985" s="5">
        <f t="shared" si="222"/>
        <v>3.1984390925680191</v>
      </c>
      <c r="K1985" s="5">
        <f t="shared" si="223"/>
        <v>4.3323486422526249</v>
      </c>
      <c r="L1985">
        <v>1.4</v>
      </c>
      <c r="M1985">
        <v>5.2</v>
      </c>
      <c r="N1985">
        <v>7.83</v>
      </c>
      <c r="O1985" s="5">
        <f t="shared" si="224"/>
        <v>1.4480302583750859</v>
      </c>
      <c r="P1985" s="5">
        <f t="shared" si="225"/>
        <v>5.3783981025360337</v>
      </c>
      <c r="Q1985" s="5">
        <f t="shared" si="226"/>
        <v>8.0986263736263737</v>
      </c>
      <c r="R1985" s="6">
        <f t="shared" si="228"/>
        <v>0.6905933037077242</v>
      </c>
      <c r="S1985" s="6">
        <f t="shared" si="228"/>
        <v>0.18592896638284881</v>
      </c>
      <c r="T1985" s="6">
        <f t="shared" si="228"/>
        <v>0.12347772990942704</v>
      </c>
      <c r="U1985">
        <f t="shared" si="229"/>
        <v>0.67259073750480358</v>
      </c>
      <c r="V1985">
        <f t="shared" si="229"/>
        <v>1.625793035134814</v>
      </c>
      <c r="W1985">
        <f t="shared" si="229"/>
        <v>1.8073337689481876</v>
      </c>
      <c r="X1985" t="s">
        <v>312</v>
      </c>
      <c r="Y1985" t="s">
        <v>310</v>
      </c>
      <c r="Z1985" t="s">
        <v>268</v>
      </c>
      <c r="AA1985" s="67" t="s">
        <v>90</v>
      </c>
      <c r="AB1985" s="67" t="s">
        <v>75</v>
      </c>
      <c r="AC1985" t="s">
        <v>667</v>
      </c>
      <c r="AD1985" s="67" t="s">
        <v>78</v>
      </c>
      <c r="AE1985" s="72" t="str">
        <f>VLOOKUP(AD1985,cs_lookup!$A$2:$B$54,2,FALSE)</f>
        <v>1</v>
      </c>
    </row>
    <row r="1986" spans="1:31" x14ac:dyDescent="0.25">
      <c r="A1986" s="18">
        <v>0.34554493321013968</v>
      </c>
      <c r="B1986" s="18">
        <v>0.22533542481643409</v>
      </c>
      <c r="C1986" s="18">
        <v>0.39420111318415385</v>
      </c>
      <c r="D1986" s="3">
        <f t="shared" si="227"/>
        <v>2.893979635904139</v>
      </c>
      <c r="E1986" s="4">
        <f t="shared" si="227"/>
        <v>4.4378286317592277</v>
      </c>
      <c r="F1986" s="4">
        <f t="shared" si="227"/>
        <v>2.536776195081019</v>
      </c>
      <c r="G1986" s="75">
        <v>2.8435311400496044E-2</v>
      </c>
      <c r="H1986" s="5">
        <f t="shared" si="220"/>
        <v>1.028435311400496</v>
      </c>
      <c r="I1986" s="5">
        <f t="shared" si="221"/>
        <v>2.813963701774489</v>
      </c>
      <c r="J1986" s="5">
        <f t="shared" si="222"/>
        <v>4.315126661409467</v>
      </c>
      <c r="K1986" s="5">
        <f t="shared" si="223"/>
        <v>2.4666366148265602</v>
      </c>
      <c r="L1986">
        <v>2.65</v>
      </c>
      <c r="M1986">
        <v>3.58</v>
      </c>
      <c r="N1986">
        <v>2.69</v>
      </c>
      <c r="O1986" s="5">
        <f t="shared" si="224"/>
        <v>2.7253535752113143</v>
      </c>
      <c r="P1986" s="5">
        <f t="shared" si="225"/>
        <v>3.6817984148137759</v>
      </c>
      <c r="Q1986" s="5">
        <f t="shared" si="226"/>
        <v>2.7664909876673343</v>
      </c>
      <c r="R1986" s="6">
        <f t="shared" si="228"/>
        <v>0.36692486769261251</v>
      </c>
      <c r="S1986" s="6">
        <f t="shared" si="228"/>
        <v>0.27160639647637519</v>
      </c>
      <c r="T1986" s="6">
        <f t="shared" si="228"/>
        <v>0.3614687358310123</v>
      </c>
      <c r="U1986">
        <f t="shared" si="229"/>
        <v>0.94173211912040888</v>
      </c>
      <c r="V1986">
        <f t="shared" si="229"/>
        <v>0.82963960989053576</v>
      </c>
      <c r="W1986">
        <f t="shared" si="229"/>
        <v>1.0905538269523927</v>
      </c>
      <c r="X1986" t="s">
        <v>383</v>
      </c>
      <c r="Y1986" t="s">
        <v>313</v>
      </c>
      <c r="Z1986" t="s">
        <v>268</v>
      </c>
      <c r="AA1986" s="67" t="s">
        <v>90</v>
      </c>
      <c r="AB1986" s="67" t="s">
        <v>74</v>
      </c>
      <c r="AC1986" t="s">
        <v>667</v>
      </c>
      <c r="AD1986" s="67" t="s">
        <v>78</v>
      </c>
      <c r="AE1986" s="72" t="str">
        <f>VLOOKUP(AD1986,cs_lookup!$A$2:$B$54,2,FALSE)</f>
        <v>1</v>
      </c>
    </row>
    <row r="1987" spans="1:31" x14ac:dyDescent="0.25">
      <c r="A1987" s="18">
        <v>0.81602700178759502</v>
      </c>
      <c r="B1987" s="18">
        <v>8.658963508624945E-2</v>
      </c>
      <c r="C1987" s="18">
        <v>2.0415065170527297E-2</v>
      </c>
      <c r="D1987" s="3">
        <f t="shared" si="227"/>
        <v>1.2254496454276542</v>
      </c>
      <c r="E1987" s="4">
        <f t="shared" si="227"/>
        <v>11.548726345871867</v>
      </c>
      <c r="F1987" s="4">
        <f t="shared" si="227"/>
        <v>48.983434128031796</v>
      </c>
      <c r="G1987" s="75">
        <v>3.188858943699624E-2</v>
      </c>
      <c r="H1987" s="5">
        <f t="shared" si="220"/>
        <v>1.0318885894369962</v>
      </c>
      <c r="I1987" s="5">
        <f t="shared" si="221"/>
        <v>1.1875794130994954</v>
      </c>
      <c r="J1987" s="5">
        <f t="shared" si="222"/>
        <v>11.191834529513415</v>
      </c>
      <c r="K1987" s="5">
        <f t="shared" si="223"/>
        <v>47.469692590318701</v>
      </c>
      <c r="L1987">
        <v>1.1100000000000001</v>
      </c>
      <c r="M1987">
        <v>10.58</v>
      </c>
      <c r="N1987">
        <v>27.42</v>
      </c>
      <c r="O1987" s="5">
        <f t="shared" si="224"/>
        <v>1.1453963342750659</v>
      </c>
      <c r="P1987" s="5">
        <f t="shared" si="225"/>
        <v>10.91738127624342</v>
      </c>
      <c r="Q1987" s="5">
        <f t="shared" si="226"/>
        <v>28.294385122362439</v>
      </c>
      <c r="R1987" s="6">
        <f t="shared" si="228"/>
        <v>0.87306024131193949</v>
      </c>
      <c r="S1987" s="6">
        <f t="shared" si="228"/>
        <v>9.1597057453332034E-2</v>
      </c>
      <c r="T1987" s="6">
        <f t="shared" si="228"/>
        <v>3.5342701234728408E-2</v>
      </c>
      <c r="U1987">
        <f t="shared" si="229"/>
        <v>0.93467433651698395</v>
      </c>
      <c r="V1987">
        <f t="shared" si="229"/>
        <v>0.9453320608073702</v>
      </c>
      <c r="W1987">
        <f t="shared" si="229"/>
        <v>0.57763171623302711</v>
      </c>
      <c r="X1987" t="s">
        <v>288</v>
      </c>
      <c r="Y1987" t="s">
        <v>315</v>
      </c>
      <c r="Z1987" t="s">
        <v>268</v>
      </c>
      <c r="AA1987" s="67" t="s">
        <v>84</v>
      </c>
      <c r="AB1987" s="67" t="s">
        <v>99</v>
      </c>
      <c r="AC1987" t="s">
        <v>667</v>
      </c>
      <c r="AD1987" s="67" t="s">
        <v>73</v>
      </c>
      <c r="AE1987" s="72" t="str">
        <f>VLOOKUP(AD1987,cs_lookup!$A$2:$B$54,2,FALSE)</f>
        <v>X</v>
      </c>
    </row>
    <row r="1988" spans="1:31" x14ac:dyDescent="0.25">
      <c r="A1988" s="18">
        <v>0.8153758533209573</v>
      </c>
      <c r="B1988" s="18">
        <v>0.12667784947518151</v>
      </c>
      <c r="C1988" s="18">
        <v>4.6266401281124706E-2</v>
      </c>
      <c r="D1988" s="3">
        <f t="shared" si="227"/>
        <v>1.2264282734484766</v>
      </c>
      <c r="E1988" s="4">
        <f t="shared" si="227"/>
        <v>7.8940399141834039</v>
      </c>
      <c r="F1988" s="4">
        <f t="shared" si="227"/>
        <v>21.613956830655205</v>
      </c>
      <c r="G1988" s="75">
        <v>4.0847184864839514E-2</v>
      </c>
      <c r="H1988" s="5">
        <f t="shared" si="220"/>
        <v>1.0408471848648395</v>
      </c>
      <c r="I1988" s="5">
        <f t="shared" si="221"/>
        <v>1.1782981126165375</v>
      </c>
      <c r="J1988" s="5">
        <f t="shared" si="222"/>
        <v>7.5842448622354626</v>
      </c>
      <c r="K1988" s="5">
        <f t="shared" si="223"/>
        <v>20.765735013696474</v>
      </c>
      <c r="L1988">
        <v>1.28</v>
      </c>
      <c r="M1988">
        <v>5.66</v>
      </c>
      <c r="N1988">
        <v>12.06</v>
      </c>
      <c r="O1988" s="5">
        <f t="shared" si="224"/>
        <v>1.3322843966269946</v>
      </c>
      <c r="P1988" s="5">
        <f t="shared" si="225"/>
        <v>5.8911950663349915</v>
      </c>
      <c r="Q1988" s="5">
        <f t="shared" si="226"/>
        <v>12.552617049469966</v>
      </c>
      <c r="R1988" s="6">
        <f t="shared" si="228"/>
        <v>0.75059049143842393</v>
      </c>
      <c r="S1988" s="6">
        <f t="shared" si="228"/>
        <v>0.16974484612035029</v>
      </c>
      <c r="T1988" s="6">
        <f t="shared" si="228"/>
        <v>7.9664662441225748E-2</v>
      </c>
      <c r="U1988">
        <f t="shared" si="229"/>
        <v>1.0863125267659324</v>
      </c>
      <c r="V1988">
        <f t="shared" si="229"/>
        <v>0.746283921842116</v>
      </c>
      <c r="W1988">
        <f t="shared" si="229"/>
        <v>0.58076441753906494</v>
      </c>
      <c r="X1988" t="s">
        <v>385</v>
      </c>
      <c r="Y1988" t="s">
        <v>482</v>
      </c>
      <c r="Z1988" t="s">
        <v>279</v>
      </c>
      <c r="AA1988" s="67" t="s">
        <v>84</v>
      </c>
      <c r="AB1988" s="67" t="s">
        <v>89</v>
      </c>
      <c r="AC1988" t="s">
        <v>667</v>
      </c>
      <c r="AD1988" s="67" t="s">
        <v>94</v>
      </c>
      <c r="AE1988" s="72" t="str">
        <f>VLOOKUP(AD1988,cs_lookup!$A$2:$B$54,2,FALSE)</f>
        <v>1</v>
      </c>
    </row>
    <row r="1989" spans="1:31" x14ac:dyDescent="0.25">
      <c r="A1989" s="18">
        <v>0.30087338488389914</v>
      </c>
      <c r="B1989" s="18">
        <v>0.32207503829630196</v>
      </c>
      <c r="C1989" s="18">
        <v>0.35112802447700614</v>
      </c>
      <c r="D1989" s="3">
        <f t="shared" si="227"/>
        <v>3.3236572267297073</v>
      </c>
      <c r="E1989" s="4">
        <f t="shared" si="227"/>
        <v>3.1048665096486676</v>
      </c>
      <c r="F1989" s="4">
        <f t="shared" si="227"/>
        <v>2.8479640766055847</v>
      </c>
      <c r="G1989" s="75">
        <v>3.4614146810806101E-2</v>
      </c>
      <c r="H1989" s="5">
        <f t="shared" si="220"/>
        <v>1.0346141468108061</v>
      </c>
      <c r="I1989" s="5">
        <f t="shared" si="221"/>
        <v>3.2124606424287423</v>
      </c>
      <c r="J1989" s="5">
        <f t="shared" si="222"/>
        <v>3.0009898078616128</v>
      </c>
      <c r="K1989" s="5">
        <f t="shared" si="223"/>
        <v>2.7526823264348574</v>
      </c>
      <c r="L1989">
        <v>5.4</v>
      </c>
      <c r="M1989">
        <v>3.99</v>
      </c>
      <c r="N1989">
        <v>1.67</v>
      </c>
      <c r="O1989" s="5">
        <f t="shared" si="224"/>
        <v>5.5869163927783534</v>
      </c>
      <c r="P1989" s="5">
        <f t="shared" si="225"/>
        <v>4.1281104457751168</v>
      </c>
      <c r="Q1989" s="5">
        <f t="shared" si="226"/>
        <v>1.7278056251740461</v>
      </c>
      <c r="R1989" s="6">
        <f t="shared" si="228"/>
        <v>0.17898961246182235</v>
      </c>
      <c r="S1989" s="6">
        <f t="shared" si="228"/>
        <v>0.24224158077539867</v>
      </c>
      <c r="T1989" s="6">
        <f t="shared" si="228"/>
        <v>0.57876880676277898</v>
      </c>
      <c r="U1989">
        <f t="shared" si="229"/>
        <v>1.6809544461585668</v>
      </c>
      <c r="V1989">
        <f t="shared" si="229"/>
        <v>1.3295613299143849</v>
      </c>
      <c r="W1989">
        <f t="shared" si="229"/>
        <v>0.60668097584762137</v>
      </c>
      <c r="X1989" t="s">
        <v>483</v>
      </c>
      <c r="Y1989" t="s">
        <v>316</v>
      </c>
      <c r="Z1989" t="s">
        <v>279</v>
      </c>
      <c r="AA1989" s="67" t="s">
        <v>90</v>
      </c>
      <c r="AB1989" s="67" t="s">
        <v>75</v>
      </c>
      <c r="AC1989" t="s">
        <v>667</v>
      </c>
      <c r="AD1989" s="67" t="s">
        <v>102</v>
      </c>
      <c r="AE1989" s="72" t="str">
        <f>VLOOKUP(AD1989,cs_lookup!$A$2:$B$54,2,FALSE)</f>
        <v>2</v>
      </c>
    </row>
    <row r="1990" spans="1:31" x14ac:dyDescent="0.25">
      <c r="A1990" s="18">
        <v>0.35859301392160675</v>
      </c>
      <c r="B1990" s="18">
        <v>0.28687366279432458</v>
      </c>
      <c r="C1990" s="18">
        <v>0.3296904739449289</v>
      </c>
      <c r="D1990" s="3">
        <f t="shared" si="227"/>
        <v>2.7886767482274863</v>
      </c>
      <c r="E1990" s="4">
        <f t="shared" si="227"/>
        <v>3.4858550285146066</v>
      </c>
      <c r="F1990" s="4">
        <f t="shared" si="227"/>
        <v>3.0331479949494651</v>
      </c>
      <c r="G1990" s="75">
        <v>3.2454887810462907E-2</v>
      </c>
      <c r="H1990" s="5">
        <f t="shared" si="220"/>
        <v>1.0324548878104629</v>
      </c>
      <c r="I1990" s="5">
        <f t="shared" si="221"/>
        <v>2.7010155902709321</v>
      </c>
      <c r="J1990" s="5">
        <f t="shared" si="222"/>
        <v>3.3762782952261414</v>
      </c>
      <c r="K1990" s="5">
        <f t="shared" si="223"/>
        <v>2.9378019618676912</v>
      </c>
      <c r="L1990">
        <v>2.73</v>
      </c>
      <c r="M1990">
        <v>3.35</v>
      </c>
      <c r="N1990">
        <v>2.72</v>
      </c>
      <c r="O1990" s="5">
        <f t="shared" si="224"/>
        <v>2.8186018437225635</v>
      </c>
      <c r="P1990" s="5">
        <f t="shared" si="225"/>
        <v>3.458723874165051</v>
      </c>
      <c r="Q1990" s="5">
        <f t="shared" si="226"/>
        <v>2.8082772948444594</v>
      </c>
      <c r="R1990" s="6">
        <f t="shared" si="228"/>
        <v>0.35478583192838875</v>
      </c>
      <c r="S1990" s="6">
        <f t="shared" si="228"/>
        <v>0.28912397646701526</v>
      </c>
      <c r="T1990" s="6">
        <f t="shared" si="228"/>
        <v>0.35609019160459598</v>
      </c>
      <c r="U1990">
        <f t="shared" si="229"/>
        <v>1.0107309301854717</v>
      </c>
      <c r="V1990">
        <f t="shared" si="229"/>
        <v>0.99221678637590471</v>
      </c>
      <c r="W1990">
        <f t="shared" si="229"/>
        <v>0.92586227230605278</v>
      </c>
      <c r="X1990" t="s">
        <v>389</v>
      </c>
      <c r="Y1990" t="s">
        <v>318</v>
      </c>
      <c r="Z1990" t="s">
        <v>279</v>
      </c>
      <c r="AA1990" s="67" t="s">
        <v>90</v>
      </c>
      <c r="AB1990" s="67" t="s">
        <v>75</v>
      </c>
      <c r="AC1990" t="s">
        <v>667</v>
      </c>
      <c r="AD1990" s="67" t="s">
        <v>78</v>
      </c>
      <c r="AE1990" s="72" t="str">
        <f>VLOOKUP(AD1990,cs_lookup!$A$2:$B$54,2,FALSE)</f>
        <v>1</v>
      </c>
    </row>
    <row r="1991" spans="1:31" x14ac:dyDescent="0.25">
      <c r="A1991" s="18">
        <v>5.558095165890381E-2</v>
      </c>
      <c r="B1991" s="18">
        <v>0.12274786588638628</v>
      </c>
      <c r="C1991" s="18">
        <v>0.67674465741551326</v>
      </c>
      <c r="D1991" s="3">
        <f t="shared" si="227"/>
        <v>17.991775422215259</v>
      </c>
      <c r="E1991" s="4">
        <f t="shared" si="227"/>
        <v>8.1467811499516092</v>
      </c>
      <c r="F1991" s="4">
        <f t="shared" si="227"/>
        <v>1.477662201012415</v>
      </c>
      <c r="G1991" s="75">
        <v>2.8416973801834944E-2</v>
      </c>
      <c r="H1991" s="5">
        <f t="shared" si="220"/>
        <v>1.0284169738018349</v>
      </c>
      <c r="I1991" s="5">
        <f t="shared" si="221"/>
        <v>17.494630952757966</v>
      </c>
      <c r="J1991" s="5">
        <f t="shared" si="222"/>
        <v>7.921671226248554</v>
      </c>
      <c r="K1991" s="5">
        <f t="shared" si="223"/>
        <v>1.4368317896872294</v>
      </c>
      <c r="L1991">
        <v>3.72</v>
      </c>
      <c r="M1991">
        <v>3.78</v>
      </c>
      <c r="N1991">
        <v>2.02</v>
      </c>
      <c r="O1991" s="5">
        <f t="shared" si="224"/>
        <v>3.8257111425428261</v>
      </c>
      <c r="P1991" s="5">
        <f t="shared" si="225"/>
        <v>3.8874161609709357</v>
      </c>
      <c r="Q1991" s="5">
        <f t="shared" si="226"/>
        <v>2.0774022870797064</v>
      </c>
      <c r="R1991" s="6">
        <f t="shared" si="228"/>
        <v>0.26138931109559216</v>
      </c>
      <c r="S1991" s="6">
        <f t="shared" si="228"/>
        <v>0.25724027441153513</v>
      </c>
      <c r="T1991" s="6">
        <f t="shared" si="228"/>
        <v>0.48137041449287271</v>
      </c>
      <c r="U1991">
        <f t="shared" si="229"/>
        <v>0.21263666607460249</v>
      </c>
      <c r="V1991">
        <f t="shared" si="229"/>
        <v>0.47717203757143112</v>
      </c>
      <c r="W1991">
        <f t="shared" si="229"/>
        <v>1.4058708990839597</v>
      </c>
      <c r="X1991" t="s">
        <v>337</v>
      </c>
      <c r="Y1991" t="s">
        <v>560</v>
      </c>
      <c r="Z1991" t="s">
        <v>272</v>
      </c>
      <c r="AA1991" s="67" t="s">
        <v>85</v>
      </c>
      <c r="AB1991" s="67" t="s">
        <v>102</v>
      </c>
      <c r="AC1991" t="s">
        <v>667</v>
      </c>
      <c r="AD1991" s="67" t="s">
        <v>91</v>
      </c>
      <c r="AE1991" s="72" t="str">
        <f>VLOOKUP(AD1991,cs_lookup!$A$2:$B$54,2,FALSE)</f>
        <v>2</v>
      </c>
    </row>
    <row r="1992" spans="1:31" x14ac:dyDescent="0.25">
      <c r="A1992" s="18">
        <v>0.6388484896878146</v>
      </c>
      <c r="B1992" s="18">
        <v>0.19476667708493053</v>
      </c>
      <c r="C1992" s="18">
        <v>0.15716257770412045</v>
      </c>
      <c r="D1992" s="3">
        <f t="shared" si="227"/>
        <v>1.5653163717874155</v>
      </c>
      <c r="E1992" s="4">
        <f t="shared" si="227"/>
        <v>5.1343485187865943</v>
      </c>
      <c r="F1992" s="4">
        <f t="shared" si="227"/>
        <v>6.3628378626025945</v>
      </c>
      <c r="G1992" s="75">
        <v>2.9386485873488244E-2</v>
      </c>
      <c r="H1992" s="5">
        <f t="shared" si="220"/>
        <v>1.0293864858734882</v>
      </c>
      <c r="I1992" s="5">
        <f t="shared" si="221"/>
        <v>1.5206303883610466</v>
      </c>
      <c r="J1992" s="5">
        <f t="shared" si="222"/>
        <v>4.9877753295253644</v>
      </c>
      <c r="K1992" s="5">
        <f t="shared" si="223"/>
        <v>6.181194284091843</v>
      </c>
      <c r="L1992">
        <v>2.11</v>
      </c>
      <c r="M1992">
        <v>3.48</v>
      </c>
      <c r="N1992">
        <v>3.73</v>
      </c>
      <c r="O1992" s="5">
        <f t="shared" si="224"/>
        <v>2.1720054851930599</v>
      </c>
      <c r="P1992" s="5">
        <f t="shared" si="225"/>
        <v>3.5822649708397392</v>
      </c>
      <c r="Q1992" s="5">
        <f t="shared" si="226"/>
        <v>3.8396115923081111</v>
      </c>
      <c r="R1992" s="6">
        <f t="shared" si="228"/>
        <v>0.46040399382836478</v>
      </c>
      <c r="S1992" s="6">
        <f t="shared" si="228"/>
        <v>0.27915299625800272</v>
      </c>
      <c r="T1992" s="6">
        <f t="shared" si="228"/>
        <v>0.26044300991363262</v>
      </c>
      <c r="U1992">
        <f t="shared" si="229"/>
        <v>1.3875824238092354</v>
      </c>
      <c r="V1992">
        <f t="shared" si="229"/>
        <v>0.69770584480820153</v>
      </c>
      <c r="W1992">
        <f t="shared" si="229"/>
        <v>0.60344325522976527</v>
      </c>
      <c r="X1992" t="s">
        <v>561</v>
      </c>
      <c r="Y1992" t="s">
        <v>563</v>
      </c>
      <c r="Z1992" t="s">
        <v>272</v>
      </c>
      <c r="AA1992" s="67" t="s">
        <v>84</v>
      </c>
      <c r="AB1992" s="67" t="s">
        <v>86</v>
      </c>
      <c r="AC1992" t="s">
        <v>667</v>
      </c>
      <c r="AD1992" s="67" t="s">
        <v>77</v>
      </c>
      <c r="AE1992" s="72" t="str">
        <f>VLOOKUP(AD1992,cs_lookup!$A$2:$B$54,2,FALSE)</f>
        <v>2</v>
      </c>
    </row>
    <row r="1993" spans="1:31" x14ac:dyDescent="0.25">
      <c r="A1993" s="18">
        <v>0.15498397398027308</v>
      </c>
      <c r="B1993" s="18">
        <v>0.27614753659570662</v>
      </c>
      <c r="C1993" s="18">
        <v>0.50568607332524362</v>
      </c>
      <c r="D1993" s="3">
        <f t="shared" si="227"/>
        <v>6.4522800281742914</v>
      </c>
      <c r="E1993" s="4">
        <f t="shared" si="227"/>
        <v>3.6212526547504513</v>
      </c>
      <c r="F1993" s="4">
        <f t="shared" si="227"/>
        <v>1.9775114497899708</v>
      </c>
      <c r="G1993" s="75">
        <v>2.9550798095278275E-2</v>
      </c>
      <c r="H1993" s="5">
        <f t="shared" si="220"/>
        <v>1.0295507980952783</v>
      </c>
      <c r="I1993" s="5">
        <f t="shared" si="221"/>
        <v>6.2670827317227475</v>
      </c>
      <c r="J1993" s="5">
        <f t="shared" si="222"/>
        <v>3.5173132413184023</v>
      </c>
      <c r="K1993" s="5">
        <f t="shared" si="223"/>
        <v>1.92075170399408</v>
      </c>
      <c r="L1993">
        <v>4.83</v>
      </c>
      <c r="M1993">
        <v>3.79</v>
      </c>
      <c r="N1993">
        <v>1.79</v>
      </c>
      <c r="O1993" s="5">
        <f t="shared" si="224"/>
        <v>4.972730354800194</v>
      </c>
      <c r="P1993" s="5">
        <f t="shared" si="225"/>
        <v>3.9019975247811045</v>
      </c>
      <c r="Q1993" s="5">
        <f t="shared" si="226"/>
        <v>1.8428959285905482</v>
      </c>
      <c r="R1993" s="6">
        <f t="shared" si="228"/>
        <v>0.20109676750011118</v>
      </c>
      <c r="S1993" s="6">
        <f t="shared" si="228"/>
        <v>0.25627899393813641</v>
      </c>
      <c r="T1993" s="6">
        <f t="shared" si="228"/>
        <v>0.54262423856175246</v>
      </c>
      <c r="U1993">
        <f t="shared" si="229"/>
        <v>0.77069351191926738</v>
      </c>
      <c r="V1993">
        <f t="shared" si="229"/>
        <v>1.0775270042708467</v>
      </c>
      <c r="W1993">
        <f t="shared" si="229"/>
        <v>0.93192680567603292</v>
      </c>
      <c r="X1993" t="s">
        <v>334</v>
      </c>
      <c r="Y1993" t="s">
        <v>557</v>
      </c>
      <c r="Z1993" t="s">
        <v>272</v>
      </c>
      <c r="AA1993" s="67" t="s">
        <v>90</v>
      </c>
      <c r="AB1993" s="67" t="s">
        <v>75</v>
      </c>
      <c r="AC1993" t="s">
        <v>667</v>
      </c>
      <c r="AD1993" s="67" t="s">
        <v>102</v>
      </c>
      <c r="AE1993" s="72" t="str">
        <f>VLOOKUP(AD1993,cs_lookup!$A$2:$B$54,2,FALSE)</f>
        <v>2</v>
      </c>
    </row>
    <row r="1994" spans="1:31" x14ac:dyDescent="0.25">
      <c r="A1994" s="18">
        <v>0.5610645603371095</v>
      </c>
      <c r="B1994" s="18">
        <v>0.2575443523739156</v>
      </c>
      <c r="C1994" s="18">
        <v>0.17456702146902664</v>
      </c>
      <c r="D1994" s="3">
        <f t="shared" si="227"/>
        <v>1.7823260827580358</v>
      </c>
      <c r="E1994" s="4">
        <f t="shared" si="227"/>
        <v>3.8828263589649623</v>
      </c>
      <c r="F1994" s="4">
        <f t="shared" si="227"/>
        <v>5.7284588554283697</v>
      </c>
      <c r="G1994" s="75">
        <v>2.8203951982893827E-2</v>
      </c>
      <c r="H1994" s="5">
        <f t="shared" si="220"/>
        <v>1.0282039519828938</v>
      </c>
      <c r="I1994" s="5">
        <f t="shared" si="221"/>
        <v>1.7334363278032687</v>
      </c>
      <c r="J1994" s="5">
        <f t="shared" si="222"/>
        <v>3.7763192326550801</v>
      </c>
      <c r="K1994" s="5">
        <f t="shared" si="223"/>
        <v>5.5713254596824129</v>
      </c>
      <c r="L1994">
        <v>2.44</v>
      </c>
      <c r="M1994">
        <v>3.64</v>
      </c>
      <c r="N1994">
        <v>2.91</v>
      </c>
      <c r="O1994" s="5">
        <f t="shared" si="224"/>
        <v>2.5088176428382609</v>
      </c>
      <c r="P1994" s="5">
        <f t="shared" si="225"/>
        <v>3.7426623852177339</v>
      </c>
      <c r="Q1994" s="5">
        <f t="shared" si="226"/>
        <v>2.9920735002702212</v>
      </c>
      <c r="R1994" s="6">
        <f t="shared" si="228"/>
        <v>0.39859413570955515</v>
      </c>
      <c r="S1994" s="6">
        <f t="shared" si="228"/>
        <v>0.26718947558552597</v>
      </c>
      <c r="T1994" s="6">
        <f t="shared" si="228"/>
        <v>0.33421638870491904</v>
      </c>
      <c r="U1994">
        <f t="shared" si="229"/>
        <v>1.4076086677450321</v>
      </c>
      <c r="V1994">
        <f t="shared" si="229"/>
        <v>0.96390156015511541</v>
      </c>
      <c r="W1994">
        <f t="shared" si="229"/>
        <v>0.52231735895857745</v>
      </c>
      <c r="X1994" t="s">
        <v>336</v>
      </c>
      <c r="Y1994" t="s">
        <v>535</v>
      </c>
      <c r="Z1994" t="s">
        <v>272</v>
      </c>
      <c r="AA1994" s="67" t="s">
        <v>84</v>
      </c>
      <c r="AB1994" s="67" t="s">
        <v>86</v>
      </c>
      <c r="AC1994" t="s">
        <v>667</v>
      </c>
      <c r="AD1994" s="67" t="s">
        <v>78</v>
      </c>
      <c r="AE1994" s="72" t="str">
        <f>VLOOKUP(AD1994,cs_lookup!$A$2:$B$54,2,FALSE)</f>
        <v>1</v>
      </c>
    </row>
    <row r="1995" spans="1:31" x14ac:dyDescent="0.25">
      <c r="A1995" s="18">
        <v>0.38326716176293457</v>
      </c>
      <c r="B1995" s="18">
        <v>0.24094566501750692</v>
      </c>
      <c r="C1995" s="18">
        <v>0.3475263547254851</v>
      </c>
      <c r="D1995" s="3">
        <f t="shared" si="227"/>
        <v>2.6091460468469205</v>
      </c>
      <c r="E1995" s="4">
        <f t="shared" si="227"/>
        <v>4.1503133078876555</v>
      </c>
      <c r="F1995" s="4">
        <f t="shared" si="227"/>
        <v>2.8774796109777374</v>
      </c>
      <c r="G1995" s="75">
        <v>2.8716622310322348E-2</v>
      </c>
      <c r="H1995" s="5">
        <f t="shared" si="220"/>
        <v>1.0287166223103223</v>
      </c>
      <c r="I1995" s="5">
        <f t="shared" si="221"/>
        <v>2.5363117405328035</v>
      </c>
      <c r="J1995" s="5">
        <f t="shared" si="222"/>
        <v>4.0344573207797092</v>
      </c>
      <c r="K1995" s="5">
        <f t="shared" si="223"/>
        <v>2.797154773795147</v>
      </c>
      <c r="L1995">
        <v>3.13</v>
      </c>
      <c r="M1995">
        <v>4.21</v>
      </c>
      <c r="N1995">
        <v>2.12</v>
      </c>
      <c r="O1995" s="5">
        <f t="shared" si="224"/>
        <v>3.2198830278313086</v>
      </c>
      <c r="P1995" s="5">
        <f t="shared" si="225"/>
        <v>4.3308969799264574</v>
      </c>
      <c r="Q1995" s="5">
        <f t="shared" si="226"/>
        <v>2.1808792392978833</v>
      </c>
      <c r="R1995" s="6">
        <f t="shared" si="228"/>
        <v>0.31057028822364741</v>
      </c>
      <c r="S1995" s="6">
        <f t="shared" si="228"/>
        <v>0.23089905038955255</v>
      </c>
      <c r="T1995" s="6">
        <f t="shared" si="228"/>
        <v>0.45853066138680015</v>
      </c>
      <c r="U1995">
        <f t="shared" si="229"/>
        <v>1.23407542928555</v>
      </c>
      <c r="V1995">
        <f t="shared" si="229"/>
        <v>1.0435108529506925</v>
      </c>
      <c r="W1995">
        <f t="shared" si="229"/>
        <v>0.75791301212968232</v>
      </c>
      <c r="X1995" t="s">
        <v>552</v>
      </c>
      <c r="Y1995" t="s">
        <v>539</v>
      </c>
      <c r="Z1995" t="s">
        <v>272</v>
      </c>
      <c r="AA1995" s="67" t="s">
        <v>90</v>
      </c>
      <c r="AB1995" s="67" t="s">
        <v>74</v>
      </c>
      <c r="AC1995" t="s">
        <v>667</v>
      </c>
      <c r="AD1995" s="67" t="s">
        <v>86</v>
      </c>
      <c r="AE1995" s="72" t="str">
        <f>VLOOKUP(AD1995,cs_lookup!$A$2:$B$54,2,FALSE)</f>
        <v>1</v>
      </c>
    </row>
    <row r="1996" spans="1:31" x14ac:dyDescent="0.25">
      <c r="A1996" s="18">
        <v>0.24910505296206106</v>
      </c>
      <c r="B1996" s="18">
        <v>0.28165633961873987</v>
      </c>
      <c r="C1996" s="18">
        <v>0.42624955721170477</v>
      </c>
      <c r="D1996" s="3">
        <f t="shared" si="227"/>
        <v>4.0143705962973817</v>
      </c>
      <c r="E1996" s="4">
        <f t="shared" si="227"/>
        <v>3.5504260310761544</v>
      </c>
      <c r="F1996" s="4">
        <f t="shared" si="227"/>
        <v>2.3460434927873282</v>
      </c>
      <c r="G1996" s="75">
        <v>2.8706408453243792E-2</v>
      </c>
      <c r="H1996" s="5">
        <f t="shared" si="220"/>
        <v>1.0287064084532438</v>
      </c>
      <c r="I1996" s="5">
        <f t="shared" si="221"/>
        <v>3.9023481950825629</v>
      </c>
      <c r="J1996" s="5">
        <f t="shared" si="222"/>
        <v>3.4513501635656687</v>
      </c>
      <c r="K1996" s="5">
        <f t="shared" si="223"/>
        <v>2.280576336950038</v>
      </c>
      <c r="L1996">
        <v>3.16</v>
      </c>
      <c r="M1996">
        <v>3.51</v>
      </c>
      <c r="N1996">
        <v>2.34</v>
      </c>
      <c r="O1996" s="5">
        <f t="shared" si="224"/>
        <v>3.2507122507122506</v>
      </c>
      <c r="P1996" s="5">
        <f t="shared" si="225"/>
        <v>3.6107594936708853</v>
      </c>
      <c r="Q1996" s="5">
        <f t="shared" si="226"/>
        <v>2.4071729957805905</v>
      </c>
      <c r="R1996" s="6">
        <f t="shared" si="228"/>
        <v>0.30762489044697633</v>
      </c>
      <c r="S1996" s="6">
        <f t="shared" si="228"/>
        <v>0.27695004382120952</v>
      </c>
      <c r="T1996" s="6">
        <f t="shared" si="228"/>
        <v>0.41542506573181426</v>
      </c>
      <c r="U1996">
        <f t="shared" si="229"/>
        <v>0.80976884737809596</v>
      </c>
      <c r="V1996">
        <f t="shared" si="229"/>
        <v>1.0169933022309561</v>
      </c>
      <c r="W1996">
        <f t="shared" si="229"/>
        <v>1.0260564235834495</v>
      </c>
      <c r="X1996" t="s">
        <v>528</v>
      </c>
      <c r="Y1996" t="s">
        <v>562</v>
      </c>
      <c r="Z1996" t="s">
        <v>272</v>
      </c>
      <c r="AA1996" s="67" t="s">
        <v>90</v>
      </c>
      <c r="AB1996" s="67" t="s">
        <v>75</v>
      </c>
      <c r="AC1996" t="s">
        <v>667</v>
      </c>
      <c r="AD1996" s="67" t="s">
        <v>77</v>
      </c>
      <c r="AE1996" s="72" t="str">
        <f>VLOOKUP(AD1996,cs_lookup!$A$2:$B$54,2,FALSE)</f>
        <v>2</v>
      </c>
    </row>
    <row r="1997" spans="1:31" x14ac:dyDescent="0.25">
      <c r="A1997" s="18">
        <v>0.79474657241369395</v>
      </c>
      <c r="B1997" s="18">
        <v>0.13595291755810876</v>
      </c>
      <c r="C1997" s="18">
        <v>5.8052571620548624E-2</v>
      </c>
      <c r="D1997" s="3">
        <f t="shared" si="227"/>
        <v>1.258262740237984</v>
      </c>
      <c r="E1997" s="4">
        <f t="shared" si="227"/>
        <v>7.3554876052776264</v>
      </c>
      <c r="F1997" s="4">
        <f t="shared" si="227"/>
        <v>17.225765751366545</v>
      </c>
      <c r="G1997" s="75">
        <v>3.2623912887767004E-2</v>
      </c>
      <c r="H1997" s="5">
        <f t="shared" si="220"/>
        <v>1.032623912887767</v>
      </c>
      <c r="I1997" s="5">
        <f t="shared" si="221"/>
        <v>1.21851017058012</v>
      </c>
      <c r="J1997" s="5">
        <f t="shared" si="222"/>
        <v>7.1231040783355111</v>
      </c>
      <c r="K1997" s="5">
        <f t="shared" si="223"/>
        <v>16.681548370494461</v>
      </c>
      <c r="L1997">
        <v>1.42</v>
      </c>
      <c r="M1997">
        <v>4.83</v>
      </c>
      <c r="N1997">
        <v>8.24</v>
      </c>
      <c r="O1997" s="5">
        <f t="shared" si="224"/>
        <v>1.466325956300629</v>
      </c>
      <c r="P1997" s="5">
        <f t="shared" si="225"/>
        <v>4.9875734992479144</v>
      </c>
      <c r="Q1997" s="5">
        <f t="shared" si="226"/>
        <v>8.5088210421951995</v>
      </c>
      <c r="R1997" s="6">
        <f t="shared" si="228"/>
        <v>0.68197660670406768</v>
      </c>
      <c r="S1997" s="6">
        <f t="shared" si="228"/>
        <v>0.20049829845129938</v>
      </c>
      <c r="T1997" s="6">
        <f t="shared" si="228"/>
        <v>0.11752509484463301</v>
      </c>
      <c r="U1997">
        <f t="shared" si="229"/>
        <v>1.165357527811157</v>
      </c>
      <c r="V1997">
        <f t="shared" si="229"/>
        <v>0.67807516875825979</v>
      </c>
      <c r="W1997">
        <f t="shared" si="229"/>
        <v>0.49395894295846809</v>
      </c>
      <c r="X1997" t="s">
        <v>335</v>
      </c>
      <c r="Y1997" t="s">
        <v>515</v>
      </c>
      <c r="Z1997" t="s">
        <v>272</v>
      </c>
      <c r="AA1997" s="67" t="s">
        <v>84</v>
      </c>
      <c r="AB1997" s="67" t="s">
        <v>89</v>
      </c>
      <c r="AC1997" t="s">
        <v>667</v>
      </c>
      <c r="AD1997" s="67" t="s">
        <v>73</v>
      </c>
      <c r="AE1997" s="72" t="str">
        <f>VLOOKUP(AD1997,cs_lookup!$A$2:$B$54,2,FALSE)</f>
        <v>X</v>
      </c>
    </row>
    <row r="1998" spans="1:31" x14ac:dyDescent="0.25">
      <c r="A1998" s="18">
        <v>0.108667753016396</v>
      </c>
      <c r="B1998" s="18">
        <v>0.21322025703809835</v>
      </c>
      <c r="C1998" s="18">
        <v>0.58273267883968993</v>
      </c>
      <c r="D1998" s="3">
        <f t="shared" si="227"/>
        <v>9.2023619909497718</v>
      </c>
      <c r="E1998" s="4">
        <f t="shared" si="227"/>
        <v>4.6899859042066501</v>
      </c>
      <c r="F1998" s="4">
        <f t="shared" si="227"/>
        <v>1.7160527224784325</v>
      </c>
      <c r="G1998" s="75">
        <v>2.7099889718839698E-2</v>
      </c>
      <c r="H1998" s="5">
        <f t="shared" si="220"/>
        <v>1.0270998897188397</v>
      </c>
      <c r="I1998" s="5">
        <f t="shared" si="221"/>
        <v>8.9595589319641</v>
      </c>
      <c r="J1998" s="5">
        <f t="shared" si="222"/>
        <v>4.5662412693769205</v>
      </c>
      <c r="K1998" s="5">
        <f t="shared" si="223"/>
        <v>1.6707749067602258</v>
      </c>
      <c r="L1998">
        <v>2.61</v>
      </c>
      <c r="M1998">
        <v>3.37</v>
      </c>
      <c r="N1998">
        <v>2.88</v>
      </c>
      <c r="O1998" s="5">
        <f t="shared" si="224"/>
        <v>2.6807307121661714</v>
      </c>
      <c r="P1998" s="5">
        <f t="shared" si="225"/>
        <v>3.4613266283524897</v>
      </c>
      <c r="Q1998" s="5">
        <f t="shared" si="226"/>
        <v>2.9580476823902582</v>
      </c>
      <c r="R1998" s="6">
        <f t="shared" si="228"/>
        <v>0.37303261959943279</v>
      </c>
      <c r="S1998" s="6">
        <f t="shared" si="228"/>
        <v>0.28890656888858146</v>
      </c>
      <c r="T1998" s="6">
        <f t="shared" si="228"/>
        <v>0.33806081151198597</v>
      </c>
      <c r="U1998">
        <f t="shared" si="229"/>
        <v>0.29130898293314089</v>
      </c>
      <c r="V1998">
        <f t="shared" si="229"/>
        <v>0.7380249533901323</v>
      </c>
      <c r="W1998">
        <f t="shared" si="229"/>
        <v>1.7237510500948114</v>
      </c>
      <c r="X1998" t="s">
        <v>553</v>
      </c>
      <c r="Y1998" t="s">
        <v>559</v>
      </c>
      <c r="Z1998" t="s">
        <v>272</v>
      </c>
      <c r="AA1998" s="67" t="s">
        <v>85</v>
      </c>
      <c r="AB1998" s="67" t="s">
        <v>79</v>
      </c>
      <c r="AC1998" t="s">
        <v>667</v>
      </c>
      <c r="AD1998" s="67" t="s">
        <v>78</v>
      </c>
      <c r="AE1998" s="72" t="str">
        <f>VLOOKUP(AD1998,cs_lookup!$A$2:$B$54,2,FALSE)</f>
        <v>1</v>
      </c>
    </row>
    <row r="1999" spans="1:31" x14ac:dyDescent="0.25">
      <c r="A1999" s="18">
        <v>0.18415049023489735</v>
      </c>
      <c r="B1999" s="18">
        <v>0.18197505800110328</v>
      </c>
      <c r="C1999" s="18">
        <v>0.56170148503844175</v>
      </c>
      <c r="D1999" s="3">
        <f t="shared" si="227"/>
        <v>5.4303412319154143</v>
      </c>
      <c r="E1999" s="4">
        <f t="shared" si="227"/>
        <v>5.4952585864483536</v>
      </c>
      <c r="F1999" s="4">
        <f t="shared" si="227"/>
        <v>1.7803050670794682</v>
      </c>
      <c r="G1999" s="75">
        <v>3.0009563016898166E-2</v>
      </c>
      <c r="H1999" s="5">
        <f t="shared" si="220"/>
        <v>1.0300095630168982</v>
      </c>
      <c r="I1999" s="5">
        <f t="shared" si="221"/>
        <v>5.2721270043454203</v>
      </c>
      <c r="J1999" s="5">
        <f t="shared" si="222"/>
        <v>5.3351529769808552</v>
      </c>
      <c r="K1999" s="5">
        <f t="shared" si="223"/>
        <v>1.7284354738075969</v>
      </c>
      <c r="L1999">
        <v>4.09</v>
      </c>
      <c r="M1999">
        <v>3.9</v>
      </c>
      <c r="N1999">
        <v>1.89</v>
      </c>
      <c r="O1999" s="5">
        <f t="shared" si="224"/>
        <v>4.2127391127391132</v>
      </c>
      <c r="P1999" s="5">
        <f t="shared" si="225"/>
        <v>4.0170372957659026</v>
      </c>
      <c r="Q1999" s="5">
        <f t="shared" si="226"/>
        <v>1.9467180741019374</v>
      </c>
      <c r="R1999" s="6">
        <f t="shared" si="228"/>
        <v>0.2373752499830929</v>
      </c>
      <c r="S1999" s="6">
        <f t="shared" si="228"/>
        <v>0.24893968523867949</v>
      </c>
      <c r="T1999" s="6">
        <f t="shared" si="228"/>
        <v>0.51368506477822751</v>
      </c>
      <c r="U1999">
        <f t="shared" si="229"/>
        <v>0.77577797284263417</v>
      </c>
      <c r="V1999">
        <f t="shared" si="229"/>
        <v>0.73100059488959523</v>
      </c>
      <c r="W1999">
        <f t="shared" si="229"/>
        <v>1.0934744331742337</v>
      </c>
      <c r="X1999" t="s">
        <v>556</v>
      </c>
      <c r="Y1999" t="s">
        <v>554</v>
      </c>
      <c r="Z1999" t="s">
        <v>272</v>
      </c>
      <c r="AA1999" s="67" t="s">
        <v>85</v>
      </c>
      <c r="AB1999" s="67" t="s">
        <v>79</v>
      </c>
      <c r="AC1999" t="s">
        <v>667</v>
      </c>
      <c r="AD1999" s="67" t="s">
        <v>77</v>
      </c>
      <c r="AE1999" s="72" t="str">
        <f>VLOOKUP(AD1999,cs_lookup!$A$2:$B$54,2,FALSE)</f>
        <v>2</v>
      </c>
    </row>
    <row r="2000" spans="1:31" x14ac:dyDescent="0.25">
      <c r="A2000" s="18">
        <v>0.26291412116941698</v>
      </c>
      <c r="B2000" s="18">
        <v>0.27491005980893046</v>
      </c>
      <c r="C2000" s="18">
        <v>0.42015654088298887</v>
      </c>
      <c r="D2000" s="3">
        <f t="shared" si="227"/>
        <v>3.8035233541359252</v>
      </c>
      <c r="E2000" s="4">
        <f t="shared" si="227"/>
        <v>3.6375533172377383</v>
      </c>
      <c r="F2000" s="4">
        <f t="shared" si="227"/>
        <v>2.3800652916135232</v>
      </c>
      <c r="G2000" s="75">
        <v>2.8423628879741925E-2</v>
      </c>
      <c r="H2000" s="5">
        <f t="shared" si="220"/>
        <v>1.0284236288797419</v>
      </c>
      <c r="I2000" s="5">
        <f t="shared" si="221"/>
        <v>3.6984013662532136</v>
      </c>
      <c r="J2000" s="5">
        <f t="shared" si="222"/>
        <v>3.5370184183730897</v>
      </c>
      <c r="K2000" s="5">
        <f t="shared" si="223"/>
        <v>2.3142849160380723</v>
      </c>
      <c r="L2000">
        <v>2</v>
      </c>
      <c r="M2000">
        <v>3.56</v>
      </c>
      <c r="N2000">
        <v>4.04</v>
      </c>
      <c r="O2000" s="5">
        <f t="shared" si="224"/>
        <v>2.0568472577594838</v>
      </c>
      <c r="P2000" s="5">
        <f t="shared" si="225"/>
        <v>3.6611881188118813</v>
      </c>
      <c r="Q2000" s="5">
        <f t="shared" si="226"/>
        <v>4.1548314606741572</v>
      </c>
      <c r="R2000" s="6">
        <f t="shared" si="228"/>
        <v>0.48618097247011738</v>
      </c>
      <c r="S2000" s="6">
        <f t="shared" si="228"/>
        <v>0.27313537779220076</v>
      </c>
      <c r="T2000" s="6">
        <f t="shared" si="228"/>
        <v>0.24068364973768186</v>
      </c>
      <c r="U2000">
        <f t="shared" si="229"/>
        <v>0.54077418915356001</v>
      </c>
      <c r="V2000">
        <f t="shared" si="229"/>
        <v>1.0064974447143198</v>
      </c>
      <c r="W2000">
        <f t="shared" si="229"/>
        <v>1.7456796144686699</v>
      </c>
      <c r="X2000" t="s">
        <v>555</v>
      </c>
      <c r="Y2000" t="s">
        <v>558</v>
      </c>
      <c r="Z2000" t="s">
        <v>272</v>
      </c>
      <c r="AA2000" s="67" t="s">
        <v>90</v>
      </c>
      <c r="AB2000" s="67" t="s">
        <v>75</v>
      </c>
      <c r="AC2000" t="s">
        <v>667</v>
      </c>
      <c r="AD2000" s="67" t="s">
        <v>73</v>
      </c>
      <c r="AE2000" s="72" t="str">
        <f>VLOOKUP(AD2000,cs_lookup!$A$2:$B$54,2,FALSE)</f>
        <v>X</v>
      </c>
    </row>
    <row r="2001" spans="1:31" x14ac:dyDescent="0.25">
      <c r="A2001" s="18">
        <v>0.77513566153080538</v>
      </c>
      <c r="B2001" s="18">
        <v>0.15326194390721853</v>
      </c>
      <c r="C2001" s="18">
        <v>6.5628200857795832E-2</v>
      </c>
      <c r="D2001" s="3">
        <f t="shared" si="227"/>
        <v>1.2900967529027281</v>
      </c>
      <c r="E2001" s="4">
        <f t="shared" si="227"/>
        <v>6.5247769570597276</v>
      </c>
      <c r="F2001" s="4">
        <f t="shared" si="227"/>
        <v>15.237352036616317</v>
      </c>
      <c r="G2001" s="75">
        <v>3.250139331918267E-2</v>
      </c>
      <c r="H2001" s="5">
        <f t="shared" si="220"/>
        <v>1.0325013933191827</v>
      </c>
      <c r="I2001" s="5">
        <f t="shared" si="221"/>
        <v>1.2494866944009184</v>
      </c>
      <c r="J2001" s="5">
        <f t="shared" si="222"/>
        <v>6.3193880408088594</v>
      </c>
      <c r="K2001" s="5">
        <f t="shared" si="223"/>
        <v>14.757706028495317</v>
      </c>
      <c r="L2001">
        <v>1.69</v>
      </c>
      <c r="M2001">
        <v>4.16</v>
      </c>
      <c r="N2001">
        <v>4.99</v>
      </c>
      <c r="O2001" s="5">
        <f t="shared" si="224"/>
        <v>1.7449273547094186</v>
      </c>
      <c r="P2001" s="5">
        <f t="shared" si="225"/>
        <v>4.2952057962078003</v>
      </c>
      <c r="Q2001" s="5">
        <f t="shared" si="226"/>
        <v>5.1521819526627217</v>
      </c>
      <c r="R2001" s="6">
        <f t="shared" si="228"/>
        <v>0.57308976061443495</v>
      </c>
      <c r="S2001" s="6">
        <f t="shared" si="228"/>
        <v>0.23281771524961417</v>
      </c>
      <c r="T2001" s="6">
        <f t="shared" si="228"/>
        <v>0.19409252413595091</v>
      </c>
      <c r="U2001">
        <f t="shared" si="229"/>
        <v>1.3525554194158833</v>
      </c>
      <c r="V2001">
        <f t="shared" si="229"/>
        <v>0.65829158980835978</v>
      </c>
      <c r="W2001">
        <f t="shared" si="229"/>
        <v>0.33812843204525983</v>
      </c>
      <c r="X2001" t="s">
        <v>566</v>
      </c>
      <c r="Y2001" t="s">
        <v>542</v>
      </c>
      <c r="Z2001" t="s">
        <v>271</v>
      </c>
      <c r="AA2001" s="67" t="s">
        <v>84</v>
      </c>
      <c r="AB2001" s="67" t="s">
        <v>86</v>
      </c>
      <c r="AC2001" t="s">
        <v>667</v>
      </c>
      <c r="AD2001" s="67" t="s">
        <v>79</v>
      </c>
      <c r="AE2001" s="72" t="str">
        <f>VLOOKUP(AD2001,cs_lookup!$A$2:$B$54,2,FALSE)</f>
        <v>2</v>
      </c>
    </row>
    <row r="2002" spans="1:31" x14ac:dyDescent="0.25">
      <c r="A2002" s="18">
        <v>0.62640108248940496</v>
      </c>
      <c r="B2002" s="18">
        <v>0.18204023499135996</v>
      </c>
      <c r="C2002" s="18">
        <v>0.17421794380613786</v>
      </c>
      <c r="D2002" s="3">
        <f t="shared" si="227"/>
        <v>1.5964212514222693</v>
      </c>
      <c r="E2002" s="4">
        <f t="shared" si="227"/>
        <v>5.4932910850585435</v>
      </c>
      <c r="F2002" s="4">
        <f t="shared" si="227"/>
        <v>5.7399368753471025</v>
      </c>
      <c r="G2002" s="75">
        <v>3.0662901151027322E-2</v>
      </c>
      <c r="H2002" s="5">
        <f t="shared" si="220"/>
        <v>1.0306629011510273</v>
      </c>
      <c r="I2002" s="5">
        <f t="shared" si="221"/>
        <v>1.5489266661673884</v>
      </c>
      <c r="J2002" s="5">
        <f t="shared" si="222"/>
        <v>5.329862051815125</v>
      </c>
      <c r="K2002" s="5">
        <f t="shared" si="223"/>
        <v>5.5691699671510788</v>
      </c>
      <c r="L2002">
        <v>1.53</v>
      </c>
      <c r="M2002">
        <v>4.6399999999999997</v>
      </c>
      <c r="N2002">
        <v>6.19</v>
      </c>
      <c r="O2002" s="5">
        <f t="shared" si="224"/>
        <v>1.5769142387610717</v>
      </c>
      <c r="P2002" s="5">
        <f t="shared" si="225"/>
        <v>4.7822758613407661</v>
      </c>
      <c r="Q2002" s="5">
        <f t="shared" si="226"/>
        <v>6.3798033581248594</v>
      </c>
      <c r="R2002" s="6">
        <f t="shared" si="228"/>
        <v>0.63414989567578905</v>
      </c>
      <c r="S2002" s="6">
        <f t="shared" si="228"/>
        <v>0.20910546128964599</v>
      </c>
      <c r="T2002" s="6">
        <f t="shared" si="228"/>
        <v>0.15674464303456498</v>
      </c>
      <c r="U2002">
        <f t="shared" si="229"/>
        <v>0.98778078615289133</v>
      </c>
      <c r="V2002">
        <f t="shared" si="229"/>
        <v>0.87056662159198139</v>
      </c>
      <c r="W2002">
        <f t="shared" si="229"/>
        <v>1.1114762229400064</v>
      </c>
      <c r="X2002" t="s">
        <v>548</v>
      </c>
      <c r="Y2002" t="s">
        <v>545</v>
      </c>
      <c r="Z2002" t="s">
        <v>271</v>
      </c>
      <c r="AA2002" s="67" t="s">
        <v>84</v>
      </c>
      <c r="AB2002" s="67" t="s">
        <v>89</v>
      </c>
      <c r="AC2002" t="s">
        <v>667</v>
      </c>
      <c r="AD2002" s="67" t="s">
        <v>75</v>
      </c>
      <c r="AE2002" s="72" t="str">
        <f>VLOOKUP(AD2002,cs_lookup!$A$2:$B$54,2,FALSE)</f>
        <v>X</v>
      </c>
    </row>
    <row r="2003" spans="1:31" x14ac:dyDescent="0.25">
      <c r="A2003" s="18">
        <v>0.19761524427227467</v>
      </c>
      <c r="B2003" s="18">
        <v>0.32727389291175868</v>
      </c>
      <c r="C2003" s="18">
        <v>0.43478023264643739</v>
      </c>
      <c r="D2003" s="3">
        <f t="shared" si="227"/>
        <v>5.0603383543741094</v>
      </c>
      <c r="E2003" s="4">
        <f t="shared" si="227"/>
        <v>3.055544672699039</v>
      </c>
      <c r="F2003" s="4">
        <f t="shared" si="227"/>
        <v>2.3000125693690365</v>
      </c>
      <c r="G2003" s="75">
        <v>2.7687868108860814E-2</v>
      </c>
      <c r="H2003" s="5">
        <f t="shared" si="220"/>
        <v>1.0276878681088608</v>
      </c>
      <c r="I2003" s="5">
        <f t="shared" si="221"/>
        <v>4.9240032031185548</v>
      </c>
      <c r="J2003" s="5">
        <f t="shared" si="222"/>
        <v>2.9732224807925549</v>
      </c>
      <c r="K2003" s="5">
        <f t="shared" si="223"/>
        <v>2.2380458510242929</v>
      </c>
      <c r="L2003">
        <v>2.67</v>
      </c>
      <c r="M2003">
        <v>3.16</v>
      </c>
      <c r="N2003">
        <v>2.97</v>
      </c>
      <c r="O2003" s="5">
        <f t="shared" si="224"/>
        <v>2.7439266078506583</v>
      </c>
      <c r="P2003" s="5">
        <f t="shared" si="225"/>
        <v>3.2474936632240001</v>
      </c>
      <c r="Q2003" s="5">
        <f t="shared" si="226"/>
        <v>3.0522329682833167</v>
      </c>
      <c r="R2003" s="6">
        <f t="shared" si="228"/>
        <v>0.36444123437518205</v>
      </c>
      <c r="S2003" s="6">
        <f t="shared" si="228"/>
        <v>0.30792977714611902</v>
      </c>
      <c r="T2003" s="6">
        <f t="shared" si="228"/>
        <v>0.32762898847869898</v>
      </c>
      <c r="U2003">
        <f t="shared" si="229"/>
        <v>0.54224172687560179</v>
      </c>
      <c r="V2003">
        <f t="shared" si="229"/>
        <v>1.0628198933695863</v>
      </c>
      <c r="W2003">
        <f t="shared" si="229"/>
        <v>1.3270505600413467</v>
      </c>
      <c r="X2003" t="s">
        <v>422</v>
      </c>
      <c r="Y2003" t="s">
        <v>349</v>
      </c>
      <c r="Z2003" t="s">
        <v>270</v>
      </c>
      <c r="AA2003" s="67" t="s">
        <v>90</v>
      </c>
      <c r="AB2003" s="67" t="s">
        <v>75</v>
      </c>
      <c r="AC2003" t="s">
        <v>667</v>
      </c>
      <c r="AD2003" s="67" t="s">
        <v>79</v>
      </c>
      <c r="AE2003" s="72" t="str">
        <f>VLOOKUP(AD2003,cs_lookup!$A$2:$B$54,2,FALSE)</f>
        <v>2</v>
      </c>
    </row>
    <row r="2004" spans="1:31" x14ac:dyDescent="0.25">
      <c r="A2004" s="18">
        <v>0.51363133552695917</v>
      </c>
      <c r="B2004" s="18">
        <v>0.26800296936294005</v>
      </c>
      <c r="C2004" s="18">
        <v>0.208555619851643</v>
      </c>
      <c r="D2004" s="3">
        <f t="shared" si="227"/>
        <v>1.9469217137502948</v>
      </c>
      <c r="E2004" s="4">
        <f t="shared" si="227"/>
        <v>3.7313019418294622</v>
      </c>
      <c r="F2004" s="4">
        <f t="shared" si="227"/>
        <v>4.7948839772879515</v>
      </c>
      <c r="G2004" s="75">
        <v>3.9317431941761294E-2</v>
      </c>
      <c r="H2004" s="5">
        <f t="shared" si="220"/>
        <v>1.0393174319417613</v>
      </c>
      <c r="I2004" s="5">
        <f t="shared" si="221"/>
        <v>1.8732695651153011</v>
      </c>
      <c r="J2004" s="5">
        <f t="shared" si="222"/>
        <v>3.59014659732807</v>
      </c>
      <c r="K2004" s="5">
        <f t="shared" si="223"/>
        <v>4.6134932696449136</v>
      </c>
      <c r="L2004">
        <v>2.44</v>
      </c>
      <c r="M2004">
        <v>3.47</v>
      </c>
      <c r="N2004">
        <v>2.93</v>
      </c>
      <c r="O2004" s="5">
        <f t="shared" si="224"/>
        <v>2.5359345339378976</v>
      </c>
      <c r="P2004" s="5">
        <f t="shared" si="225"/>
        <v>3.6064314888379121</v>
      </c>
      <c r="Q2004" s="5">
        <f t="shared" si="226"/>
        <v>3.0452000755893609</v>
      </c>
      <c r="R2004" s="6">
        <f t="shared" si="228"/>
        <v>0.39433194611974515</v>
      </c>
      <c r="S2004" s="6">
        <f t="shared" si="228"/>
        <v>0.27728240591705416</v>
      </c>
      <c r="T2004" s="6">
        <f t="shared" si="228"/>
        <v>0.32838564796320069</v>
      </c>
      <c r="U2004">
        <f t="shared" si="229"/>
        <v>1.3025354414754591</v>
      </c>
      <c r="V2004">
        <f t="shared" si="229"/>
        <v>0.96653434781256908</v>
      </c>
      <c r="W2004">
        <f t="shared" si="229"/>
        <v>0.63509358933680926</v>
      </c>
      <c r="X2004" t="s">
        <v>346</v>
      </c>
      <c r="Y2004" t="s">
        <v>490</v>
      </c>
      <c r="Z2004" t="s">
        <v>270</v>
      </c>
      <c r="AA2004" s="67" t="s">
        <v>90</v>
      </c>
      <c r="AB2004" s="67" t="s">
        <v>75</v>
      </c>
      <c r="AC2004" t="s">
        <v>667</v>
      </c>
      <c r="AD2004" s="67" t="s">
        <v>89</v>
      </c>
      <c r="AE2004" s="72" t="str">
        <f>VLOOKUP(AD2004,cs_lookup!$A$2:$B$54,2,FALSE)</f>
        <v>1</v>
      </c>
    </row>
    <row r="2005" spans="1:31" x14ac:dyDescent="0.25">
      <c r="A2005" s="18">
        <v>0.18086150719943703</v>
      </c>
      <c r="B2005" s="18">
        <v>0.22131450353959814</v>
      </c>
      <c r="C2005" s="18">
        <v>0.52762994678300557</v>
      </c>
      <c r="D2005" s="3">
        <f t="shared" si="227"/>
        <v>5.529092483439797</v>
      </c>
      <c r="E2005" s="4">
        <f t="shared" si="227"/>
        <v>4.5184566940100135</v>
      </c>
      <c r="F2005" s="4">
        <f t="shared" si="227"/>
        <v>1.8952677081675626</v>
      </c>
      <c r="G2005" s="75">
        <v>4.0547752494560108E-2</v>
      </c>
      <c r="H2005" s="5">
        <f t="shared" si="220"/>
        <v>1.0405477524945601</v>
      </c>
      <c r="I2005" s="5">
        <f t="shared" si="221"/>
        <v>5.3136364671247538</v>
      </c>
      <c r="J2005" s="5">
        <f t="shared" si="222"/>
        <v>4.3423828297910196</v>
      </c>
      <c r="K2005" s="5">
        <f t="shared" si="223"/>
        <v>1.8214134849880144</v>
      </c>
      <c r="L2005">
        <v>3.94</v>
      </c>
      <c r="M2005">
        <v>3.55</v>
      </c>
      <c r="N2005">
        <v>1.98</v>
      </c>
      <c r="O2005" s="5">
        <f t="shared" si="224"/>
        <v>4.0997581448285665</v>
      </c>
      <c r="P2005" s="5">
        <f t="shared" si="225"/>
        <v>3.6939445213556881</v>
      </c>
      <c r="Q2005" s="5">
        <f t="shared" si="226"/>
        <v>2.060284549939229</v>
      </c>
      <c r="R2005" s="6">
        <f t="shared" si="228"/>
        <v>0.24391682745027279</v>
      </c>
      <c r="S2005" s="6">
        <f t="shared" si="228"/>
        <v>0.27071332398706333</v>
      </c>
      <c r="T2005" s="6">
        <f t="shared" si="228"/>
        <v>0.48536984856266402</v>
      </c>
      <c r="U2005">
        <f t="shared" si="229"/>
        <v>0.74148843722686242</v>
      </c>
      <c r="V2005">
        <f t="shared" si="229"/>
        <v>0.81752349784665257</v>
      </c>
      <c r="W2005">
        <f t="shared" si="229"/>
        <v>1.087067827442284</v>
      </c>
      <c r="X2005" t="s">
        <v>292</v>
      </c>
      <c r="Y2005" t="s">
        <v>347</v>
      </c>
      <c r="Z2005" t="s">
        <v>270</v>
      </c>
      <c r="AA2005" s="67" t="s">
        <v>85</v>
      </c>
      <c r="AB2005" s="67" t="s">
        <v>79</v>
      </c>
      <c r="AC2005" t="s">
        <v>667</v>
      </c>
      <c r="AD2005" s="67" t="s">
        <v>93</v>
      </c>
      <c r="AE2005" s="72" t="str">
        <f>VLOOKUP(AD2005,cs_lookup!$A$2:$B$54,2,FALSE)</f>
        <v>X</v>
      </c>
    </row>
    <row r="2006" spans="1:31" x14ac:dyDescent="0.25">
      <c r="A2006" s="18">
        <v>0.54675105613291097</v>
      </c>
      <c r="B2006" s="18">
        <v>0.37916694610939639</v>
      </c>
      <c r="C2006" s="18">
        <v>7.3700275131182685E-2</v>
      </c>
      <c r="D2006" s="3">
        <f t="shared" si="227"/>
        <v>1.8289859503388095</v>
      </c>
      <c r="E2006" s="4">
        <f t="shared" si="227"/>
        <v>2.6373606936493941</v>
      </c>
      <c r="F2006" s="4">
        <f t="shared" si="227"/>
        <v>13.568470378435515</v>
      </c>
      <c r="G2006" s="75">
        <v>4.5333119673647282E-2</v>
      </c>
      <c r="H2006" s="5">
        <f t="shared" si="220"/>
        <v>1.0453331196736473</v>
      </c>
      <c r="I2006" s="5">
        <f t="shared" si="221"/>
        <v>1.7496680397056763</v>
      </c>
      <c r="J2006" s="5">
        <f t="shared" si="222"/>
        <v>2.5229858731279626</v>
      </c>
      <c r="K2006" s="5">
        <f t="shared" si="223"/>
        <v>12.980044469146437</v>
      </c>
      <c r="L2006">
        <v>1.39</v>
      </c>
      <c r="M2006">
        <v>4.68</v>
      </c>
      <c r="N2006">
        <v>8.91</v>
      </c>
      <c r="O2006" s="5">
        <f t="shared" si="224"/>
        <v>1.4530130363463696</v>
      </c>
      <c r="P2006" s="5">
        <f t="shared" si="225"/>
        <v>4.8921590000726694</v>
      </c>
      <c r="Q2006" s="5">
        <f t="shared" si="226"/>
        <v>9.3139180962921966</v>
      </c>
      <c r="R2006" s="6">
        <f t="shared" si="228"/>
        <v>0.68822507092883356</v>
      </c>
      <c r="S2006" s="6">
        <f t="shared" si="228"/>
        <v>0.20440872833142704</v>
      </c>
      <c r="T2006" s="6">
        <f t="shared" si="228"/>
        <v>0.10736620073973946</v>
      </c>
      <c r="U2006">
        <f t="shared" si="229"/>
        <v>0.79443641219726535</v>
      </c>
      <c r="V2006">
        <f t="shared" si="229"/>
        <v>1.854944987939152</v>
      </c>
      <c r="W2006">
        <f t="shared" si="229"/>
        <v>0.68643832624603629</v>
      </c>
      <c r="X2006" t="s">
        <v>293</v>
      </c>
      <c r="Y2006" t="s">
        <v>419</v>
      </c>
      <c r="Z2006" t="s">
        <v>270</v>
      </c>
      <c r="AA2006" s="67" t="s">
        <v>84</v>
      </c>
      <c r="AB2006" s="67" t="s">
        <v>78</v>
      </c>
      <c r="AC2006" t="s">
        <v>667</v>
      </c>
      <c r="AD2006" s="67" t="s">
        <v>78</v>
      </c>
      <c r="AE2006" s="72" t="str">
        <f>VLOOKUP(AD2006,cs_lookup!$A$2:$B$54,2,FALSE)</f>
        <v>1</v>
      </c>
    </row>
    <row r="2007" spans="1:31" x14ac:dyDescent="0.25">
      <c r="A2007" s="18">
        <v>0.63504861671979129</v>
      </c>
      <c r="B2007" s="18">
        <v>0.27875955521235968</v>
      </c>
      <c r="C2007" s="18">
        <v>8.5173079977159186E-2</v>
      </c>
      <c r="D2007" s="3">
        <f t="shared" si="227"/>
        <v>1.5746825891303999</v>
      </c>
      <c r="E2007" s="4">
        <f t="shared" si="227"/>
        <v>3.5873209771704424</v>
      </c>
      <c r="F2007" s="4">
        <f t="shared" si="227"/>
        <v>11.740798856495143</v>
      </c>
      <c r="G2007" s="75">
        <v>4.4836716681376787E-2</v>
      </c>
      <c r="H2007" s="5">
        <f t="shared" si="220"/>
        <v>1.0448367166813768</v>
      </c>
      <c r="I2007" s="5">
        <f t="shared" si="221"/>
        <v>1.5071087797641014</v>
      </c>
      <c r="J2007" s="5">
        <f t="shared" si="222"/>
        <v>3.4333795126998745</v>
      </c>
      <c r="K2007" s="5">
        <f t="shared" si="223"/>
        <v>11.236970015550767</v>
      </c>
      <c r="L2007">
        <v>2.2000000000000002</v>
      </c>
      <c r="M2007">
        <v>3.09</v>
      </c>
      <c r="N2007">
        <v>3.75</v>
      </c>
      <c r="O2007" s="5">
        <f t="shared" si="224"/>
        <v>2.2986407766990293</v>
      </c>
      <c r="P2007" s="5">
        <f t="shared" si="225"/>
        <v>3.2285454545454542</v>
      </c>
      <c r="Q2007" s="5">
        <f t="shared" si="226"/>
        <v>3.9181376875551628</v>
      </c>
      <c r="R2007" s="6">
        <f t="shared" si="228"/>
        <v>0.43503970265247505</v>
      </c>
      <c r="S2007" s="6">
        <f t="shared" si="228"/>
        <v>0.30973700512473956</v>
      </c>
      <c r="T2007" s="6">
        <f t="shared" si="228"/>
        <v>0.25522329222278539</v>
      </c>
      <c r="U2007">
        <f t="shared" si="229"/>
        <v>1.4597486455784252</v>
      </c>
      <c r="V2007">
        <f t="shared" si="229"/>
        <v>0.89998789489197639</v>
      </c>
      <c r="W2007">
        <f t="shared" si="229"/>
        <v>0.33371985462365744</v>
      </c>
      <c r="X2007" t="s">
        <v>425</v>
      </c>
      <c r="Y2007" t="s">
        <v>296</v>
      </c>
      <c r="Z2007" t="s">
        <v>273</v>
      </c>
      <c r="AA2007" s="67" t="s">
        <v>84</v>
      </c>
      <c r="AB2007" s="67" t="s">
        <v>78</v>
      </c>
      <c r="AC2007" t="s">
        <v>667</v>
      </c>
      <c r="AD2007" s="67" t="s">
        <v>73</v>
      </c>
      <c r="AE2007" s="72" t="str">
        <f>VLOOKUP(AD2007,cs_lookup!$A$2:$B$54,2,FALSE)</f>
        <v>X</v>
      </c>
    </row>
    <row r="2008" spans="1:31" x14ac:dyDescent="0.25">
      <c r="A2008" s="18">
        <v>0.16766638641610235</v>
      </c>
      <c r="B2008" s="18">
        <v>0.45226533006654968</v>
      </c>
      <c r="C2008" s="18">
        <v>0.36222241027224689</v>
      </c>
      <c r="D2008" s="3">
        <f t="shared" si="227"/>
        <v>5.9642246807793189</v>
      </c>
      <c r="E2008" s="4">
        <f t="shared" si="227"/>
        <v>2.2110914401792696</v>
      </c>
      <c r="F2008" s="4">
        <f t="shared" si="227"/>
        <v>2.7607347630655945</v>
      </c>
      <c r="G2008" s="75">
        <v>4.6377010789408146E-2</v>
      </c>
      <c r="H2008" s="5">
        <f t="shared" si="220"/>
        <v>1.0463770107894081</v>
      </c>
      <c r="I2008" s="5">
        <f t="shared" si="221"/>
        <v>5.6998812275890751</v>
      </c>
      <c r="J2008" s="5">
        <f t="shared" si="222"/>
        <v>2.1130925253328887</v>
      </c>
      <c r="K2008" s="5">
        <f t="shared" si="223"/>
        <v>2.6383748253249943</v>
      </c>
      <c r="L2008">
        <v>5.93</v>
      </c>
      <c r="M2008">
        <v>3.3</v>
      </c>
      <c r="N2008">
        <v>1.74</v>
      </c>
      <c r="O2008" s="5">
        <f t="shared" si="224"/>
        <v>6.2050156739811904</v>
      </c>
      <c r="P2008" s="5">
        <f t="shared" si="225"/>
        <v>3.4530441356050465</v>
      </c>
      <c r="Q2008" s="5">
        <f t="shared" si="226"/>
        <v>1.8206959987735702</v>
      </c>
      <c r="R2008" s="6">
        <f t="shared" si="228"/>
        <v>0.16115994745882592</v>
      </c>
      <c r="S2008" s="6">
        <f t="shared" si="228"/>
        <v>0.28959954194873877</v>
      </c>
      <c r="T2008" s="6">
        <f t="shared" si="228"/>
        <v>0.5492405105924355</v>
      </c>
      <c r="U2008">
        <f t="shared" si="229"/>
        <v>1.0403725557117021</v>
      </c>
      <c r="V2008">
        <f t="shared" si="229"/>
        <v>1.56169214572378</v>
      </c>
      <c r="W2008">
        <f t="shared" si="229"/>
        <v>0.65949689304879844</v>
      </c>
      <c r="X2008" t="s">
        <v>494</v>
      </c>
      <c r="Y2008" t="s">
        <v>353</v>
      </c>
      <c r="Z2008" t="s">
        <v>273</v>
      </c>
      <c r="AA2008" s="67" t="s">
        <v>85</v>
      </c>
      <c r="AB2008" s="67" t="s">
        <v>76</v>
      </c>
      <c r="AC2008" t="s">
        <v>667</v>
      </c>
      <c r="AD2008" s="67" t="s">
        <v>77</v>
      </c>
      <c r="AE2008" s="72" t="str">
        <f>VLOOKUP(AD2008,cs_lookup!$A$2:$B$54,2,FALSE)</f>
        <v>2</v>
      </c>
    </row>
    <row r="2009" spans="1:31" x14ac:dyDescent="0.25">
      <c r="A2009" s="18">
        <v>0.7697890227591484</v>
      </c>
      <c r="B2009" s="18">
        <v>0.19754670030142829</v>
      </c>
      <c r="C2009" s="18">
        <v>3.1415245876013492E-2</v>
      </c>
      <c r="D2009" s="3">
        <f t="shared" si="227"/>
        <v>1.2990572357289643</v>
      </c>
      <c r="E2009" s="4">
        <f t="shared" si="227"/>
        <v>5.0620941705133093</v>
      </c>
      <c r="F2009" s="4">
        <f t="shared" si="227"/>
        <v>31.831678285972952</v>
      </c>
      <c r="G2009" s="75">
        <v>2.9618859681304066E-2</v>
      </c>
      <c r="H2009" s="5">
        <f t="shared" si="220"/>
        <v>1.0296188596813041</v>
      </c>
      <c r="I2009" s="5">
        <f t="shared" si="221"/>
        <v>1.261687490972202</v>
      </c>
      <c r="J2009" s="5">
        <f t="shared" si="222"/>
        <v>4.9164738222454174</v>
      </c>
      <c r="K2009" s="5">
        <f t="shared" si="223"/>
        <v>30.915982148798001</v>
      </c>
      <c r="L2009">
        <v>1.71</v>
      </c>
      <c r="M2009">
        <v>3.54</v>
      </c>
      <c r="N2009">
        <v>6.16</v>
      </c>
      <c r="O2009" s="5">
        <f t="shared" si="224"/>
        <v>1.76064825005503</v>
      </c>
      <c r="P2009" s="5">
        <f t="shared" si="225"/>
        <v>3.6448507632718163</v>
      </c>
      <c r="Q2009" s="5">
        <f t="shared" si="226"/>
        <v>6.3424521756368328</v>
      </c>
      <c r="R2009" s="6">
        <f t="shared" si="228"/>
        <v>0.567972620294113</v>
      </c>
      <c r="S2009" s="6">
        <f t="shared" si="228"/>
        <v>0.27435965556580033</v>
      </c>
      <c r="T2009" s="6">
        <f t="shared" si="228"/>
        <v>0.15766772414008656</v>
      </c>
      <c r="U2009">
        <f t="shared" si="229"/>
        <v>1.355327695832466</v>
      </c>
      <c r="V2009">
        <f t="shared" si="229"/>
        <v>0.72002824137548971</v>
      </c>
      <c r="W2009">
        <f t="shared" si="229"/>
        <v>0.19924969455448782</v>
      </c>
      <c r="X2009" t="s">
        <v>431</v>
      </c>
      <c r="Y2009" t="s">
        <v>429</v>
      </c>
      <c r="Z2009" t="s">
        <v>278</v>
      </c>
      <c r="AA2009" s="67" t="s">
        <v>84</v>
      </c>
      <c r="AB2009" s="67" t="s">
        <v>94</v>
      </c>
      <c r="AC2009" t="s">
        <v>667</v>
      </c>
      <c r="AD2009" s="67" t="s">
        <v>75</v>
      </c>
      <c r="AE2009" s="72" t="str">
        <f>VLOOKUP(AD2009,cs_lookup!$A$2:$B$54,2,FALSE)</f>
        <v>X</v>
      </c>
    </row>
    <row r="2010" spans="1:31" x14ac:dyDescent="0.25">
      <c r="A2010" s="18">
        <v>0.687718019193999</v>
      </c>
      <c r="B2010" s="18">
        <v>0.18693226983962691</v>
      </c>
      <c r="C2010" s="18">
        <v>0.11924362970369967</v>
      </c>
      <c r="D2010" s="3">
        <f t="shared" si="227"/>
        <v>1.4540843370252148</v>
      </c>
      <c r="E2010" s="4">
        <f t="shared" si="227"/>
        <v>5.3495311476072098</v>
      </c>
      <c r="F2010" s="4">
        <f t="shared" si="227"/>
        <v>8.3861922224678285</v>
      </c>
      <c r="G2010" s="75">
        <v>2.8726626156645008E-2</v>
      </c>
      <c r="H2010" s="5">
        <f t="shared" si="220"/>
        <v>1.028726626156645</v>
      </c>
      <c r="I2010" s="5">
        <f t="shared" si="221"/>
        <v>1.4134798303585467</v>
      </c>
      <c r="J2010" s="5">
        <f t="shared" si="222"/>
        <v>5.2001484277637742</v>
      </c>
      <c r="K2010" s="5">
        <f t="shared" si="223"/>
        <v>8.1520124095542332</v>
      </c>
      <c r="L2010">
        <v>2.0499999999999998</v>
      </c>
      <c r="M2010">
        <v>3.43</v>
      </c>
      <c r="N2010">
        <v>4.01</v>
      </c>
      <c r="O2010" s="5">
        <f t="shared" si="224"/>
        <v>2.1088895836211221</v>
      </c>
      <c r="P2010" s="5">
        <f t="shared" si="225"/>
        <v>3.5285323277172926</v>
      </c>
      <c r="Q2010" s="5">
        <f t="shared" si="226"/>
        <v>4.1251937708881465</v>
      </c>
      <c r="R2010" s="6">
        <f t="shared" si="228"/>
        <v>0.47418319468529252</v>
      </c>
      <c r="S2010" s="6">
        <f t="shared" si="228"/>
        <v>0.28340395017634096</v>
      </c>
      <c r="T2010" s="6">
        <f t="shared" si="228"/>
        <v>0.24241285513836647</v>
      </c>
      <c r="U2010">
        <f t="shared" si="229"/>
        <v>1.4503213671467754</v>
      </c>
      <c r="V2010">
        <f t="shared" si="229"/>
        <v>0.65959655722269583</v>
      </c>
      <c r="W2010">
        <f t="shared" si="229"/>
        <v>0.49190307847179465</v>
      </c>
      <c r="X2010" t="s">
        <v>356</v>
      </c>
      <c r="Y2010" t="s">
        <v>432</v>
      </c>
      <c r="Z2010" t="s">
        <v>278</v>
      </c>
      <c r="AA2010" s="67" t="s">
        <v>84</v>
      </c>
      <c r="AB2010" s="67" t="s">
        <v>86</v>
      </c>
      <c r="AC2010" t="s">
        <v>667</v>
      </c>
      <c r="AD2010" s="67" t="s">
        <v>79</v>
      </c>
      <c r="AE2010" s="72" t="str">
        <f>VLOOKUP(AD2010,cs_lookup!$A$2:$B$54,2,FALSE)</f>
        <v>2</v>
      </c>
    </row>
    <row r="2011" spans="1:31" x14ac:dyDescent="0.25">
      <c r="A2011" s="18">
        <v>0.74453440272741456</v>
      </c>
      <c r="B2011" s="18">
        <v>0.18339773925750633</v>
      </c>
      <c r="C2011" s="18">
        <v>6.956306858877695E-2</v>
      </c>
      <c r="D2011" s="3">
        <f t="shared" si="227"/>
        <v>1.3431212800063388</v>
      </c>
      <c r="E2011" s="4">
        <f t="shared" si="227"/>
        <v>5.4526299181688023</v>
      </c>
      <c r="F2011" s="4">
        <f t="shared" si="227"/>
        <v>14.375444043613342</v>
      </c>
      <c r="G2011" s="75">
        <v>2.9839091642238191E-2</v>
      </c>
      <c r="H2011" s="5">
        <f t="shared" si="220"/>
        <v>1.0298390916422382</v>
      </c>
      <c r="I2011" s="5">
        <f t="shared" si="221"/>
        <v>1.3042049878535136</v>
      </c>
      <c r="J2011" s="5">
        <f t="shared" si="222"/>
        <v>5.2946425926342897</v>
      </c>
      <c r="K2011" s="5">
        <f t="shared" si="223"/>
        <v>13.958922476606968</v>
      </c>
      <c r="L2011">
        <v>1.91</v>
      </c>
      <c r="M2011">
        <v>4.09</v>
      </c>
      <c r="N2011">
        <v>3.82</v>
      </c>
      <c r="O2011" s="5">
        <f t="shared" si="224"/>
        <v>1.9669926650366749</v>
      </c>
      <c r="P2011" s="5">
        <f t="shared" si="225"/>
        <v>4.2120418848167542</v>
      </c>
      <c r="Q2011" s="5">
        <f t="shared" si="226"/>
        <v>3.9339853300733498</v>
      </c>
      <c r="R2011" s="6">
        <f t="shared" si="228"/>
        <v>0.50839030453697942</v>
      </c>
      <c r="S2011" s="6">
        <f t="shared" si="228"/>
        <v>0.23741454319453076</v>
      </c>
      <c r="T2011" s="6">
        <f t="shared" si="228"/>
        <v>0.25419515226848971</v>
      </c>
      <c r="U2011">
        <f t="shared" si="229"/>
        <v>1.4644937090322863</v>
      </c>
      <c r="V2011">
        <f t="shared" si="229"/>
        <v>0.77247895933331856</v>
      </c>
      <c r="W2011">
        <f t="shared" si="229"/>
        <v>0.27366009134313474</v>
      </c>
      <c r="X2011" t="s">
        <v>430</v>
      </c>
      <c r="Y2011" t="s">
        <v>359</v>
      </c>
      <c r="Z2011" t="s">
        <v>278</v>
      </c>
      <c r="AA2011" s="67" t="s">
        <v>84</v>
      </c>
      <c r="AB2011" s="67" t="s">
        <v>94</v>
      </c>
      <c r="AC2011" t="s">
        <v>667</v>
      </c>
      <c r="AD2011" s="67" t="s">
        <v>86</v>
      </c>
      <c r="AE2011" s="72" t="str">
        <f>VLOOKUP(AD2011,cs_lookup!$A$2:$B$54,2,FALSE)</f>
        <v>1</v>
      </c>
    </row>
    <row r="2012" spans="1:31" x14ac:dyDescent="0.25">
      <c r="A2012" s="18">
        <v>0.61078786249497008</v>
      </c>
      <c r="B2012" s="18">
        <v>0.20207301548500783</v>
      </c>
      <c r="C2012" s="18">
        <v>0.1769115933431154</v>
      </c>
      <c r="D2012" s="3">
        <f t="shared" si="227"/>
        <v>1.6372296527228962</v>
      </c>
      <c r="E2012" s="4">
        <f t="shared" si="227"/>
        <v>4.9487062762924516</v>
      </c>
      <c r="F2012" s="4">
        <f t="shared" si="227"/>
        <v>5.6525408035895435</v>
      </c>
      <c r="G2012" s="75">
        <v>3.1022587442820937E-2</v>
      </c>
      <c r="H2012" s="5">
        <f t="shared" si="220"/>
        <v>1.0310225874428209</v>
      </c>
      <c r="I2012" s="5">
        <f t="shared" si="221"/>
        <v>1.5879668133979603</v>
      </c>
      <c r="J2012" s="5">
        <f t="shared" si="222"/>
        <v>4.7998039388898448</v>
      </c>
      <c r="K2012" s="5">
        <f t="shared" si="223"/>
        <v>5.4824606875094535</v>
      </c>
      <c r="L2012">
        <v>1.43</v>
      </c>
      <c r="M2012">
        <v>4.95</v>
      </c>
      <c r="N2012">
        <v>7.71</v>
      </c>
      <c r="O2012" s="5">
        <f t="shared" si="224"/>
        <v>1.474362300043234</v>
      </c>
      <c r="P2012" s="5">
        <f t="shared" si="225"/>
        <v>5.103561807841964</v>
      </c>
      <c r="Q2012" s="5">
        <f t="shared" si="226"/>
        <v>7.9491841491841493</v>
      </c>
      <c r="R2012" s="6">
        <f t="shared" si="228"/>
        <v>0.67825933962817431</v>
      </c>
      <c r="S2012" s="6">
        <f t="shared" si="228"/>
        <v>0.19594158700369477</v>
      </c>
      <c r="T2012" s="6">
        <f t="shared" si="228"/>
        <v>0.1257990733681309</v>
      </c>
      <c r="U2012">
        <f t="shared" si="229"/>
        <v>0.90052259778657462</v>
      </c>
      <c r="V2012">
        <f t="shared" si="229"/>
        <v>1.0312921242247437</v>
      </c>
      <c r="W2012">
        <f t="shared" si="229"/>
        <v>1.406302833610005</v>
      </c>
      <c r="X2012" t="s">
        <v>361</v>
      </c>
      <c r="Y2012" t="s">
        <v>437</v>
      </c>
      <c r="Z2012" t="s">
        <v>269</v>
      </c>
      <c r="AA2012" s="67" t="s">
        <v>84</v>
      </c>
      <c r="AB2012" s="67" t="s">
        <v>86</v>
      </c>
      <c r="AC2012" t="s">
        <v>667</v>
      </c>
      <c r="AD2012" s="67" t="s">
        <v>74</v>
      </c>
      <c r="AE2012" s="72" t="str">
        <f>VLOOKUP(AD2012,cs_lookup!$A$2:$B$54,2,FALSE)</f>
        <v>X</v>
      </c>
    </row>
    <row r="2013" spans="1:31" x14ac:dyDescent="0.25">
      <c r="A2013" s="18">
        <v>0.34451485979834556</v>
      </c>
      <c r="B2013" s="18">
        <v>0.24280069802117052</v>
      </c>
      <c r="C2013" s="18">
        <v>0.37910875434738062</v>
      </c>
      <c r="D2013" s="3">
        <f t="shared" si="227"/>
        <v>2.9026324164517279</v>
      </c>
      <c r="E2013" s="4">
        <f t="shared" si="227"/>
        <v>4.1186043044769463</v>
      </c>
      <c r="F2013" s="4">
        <f t="shared" si="227"/>
        <v>2.6377655185553732</v>
      </c>
      <c r="G2013" s="75">
        <v>4.5942070992436523E-2</v>
      </c>
      <c r="H2013" s="5">
        <f t="shared" si="220"/>
        <v>1.0459420709924365</v>
      </c>
      <c r="I2013" s="5">
        <f t="shared" si="221"/>
        <v>2.7751368808576373</v>
      </c>
      <c r="J2013" s="5">
        <f t="shared" si="222"/>
        <v>3.9376982900869746</v>
      </c>
      <c r="K2013" s="5">
        <f t="shared" si="223"/>
        <v>2.5219040248113775</v>
      </c>
      <c r="L2013">
        <v>3.44</v>
      </c>
      <c r="M2013">
        <v>3.88</v>
      </c>
      <c r="N2013">
        <v>2.0099999999999998</v>
      </c>
      <c r="O2013" s="5">
        <f t="shared" si="224"/>
        <v>3.5980407242139818</v>
      </c>
      <c r="P2013" s="5">
        <f t="shared" si="225"/>
        <v>4.0582552354506536</v>
      </c>
      <c r="Q2013" s="5">
        <f t="shared" si="226"/>
        <v>2.1023435626947973</v>
      </c>
      <c r="R2013" s="6">
        <f t="shared" si="228"/>
        <v>0.27792903878775782</v>
      </c>
      <c r="S2013" s="6">
        <f t="shared" si="228"/>
        <v>0.2464113127396616</v>
      </c>
      <c r="T2013" s="6">
        <f t="shared" si="228"/>
        <v>0.47565964847258063</v>
      </c>
      <c r="U2013">
        <f t="shared" si="229"/>
        <v>1.2395784956513176</v>
      </c>
      <c r="V2013">
        <f t="shared" si="229"/>
        <v>0.98534720391548836</v>
      </c>
      <c r="W2013">
        <f t="shared" si="229"/>
        <v>0.79701684926345884</v>
      </c>
      <c r="X2013" t="s">
        <v>448</v>
      </c>
      <c r="Y2013" t="s">
        <v>443</v>
      </c>
      <c r="Z2013" t="s">
        <v>282</v>
      </c>
      <c r="AA2013" s="67" t="s">
        <v>85</v>
      </c>
      <c r="AB2013" s="67" t="s">
        <v>79</v>
      </c>
      <c r="AC2013" t="s">
        <v>667</v>
      </c>
      <c r="AD2013" s="67" t="s">
        <v>76</v>
      </c>
      <c r="AE2013" s="72" t="str">
        <f>VLOOKUP(AD2013,cs_lookup!$A$2:$B$54,2,FALSE)</f>
        <v>2</v>
      </c>
    </row>
    <row r="2014" spans="1:31" x14ac:dyDescent="0.25">
      <c r="A2014" s="18">
        <v>0.47546251778394411</v>
      </c>
      <c r="B2014" s="18">
        <v>0.31547707619371446</v>
      </c>
      <c r="C2014" s="18">
        <v>0.20158368168441662</v>
      </c>
      <c r="D2014" s="3">
        <f t="shared" si="227"/>
        <v>2.1032152117076284</v>
      </c>
      <c r="E2014" s="4">
        <f t="shared" si="227"/>
        <v>3.169802421352363</v>
      </c>
      <c r="F2014" s="4">
        <f t="shared" si="227"/>
        <v>4.960719000883814</v>
      </c>
      <c r="G2014" s="75">
        <v>2.7653317964353885E-2</v>
      </c>
      <c r="H2014" s="5">
        <f t="shared" si="220"/>
        <v>1.0276533179643539</v>
      </c>
      <c r="I2014" s="5">
        <f t="shared" si="221"/>
        <v>2.0466193948303708</v>
      </c>
      <c r="J2014" s="5">
        <f t="shared" si="222"/>
        <v>3.0845056070381061</v>
      </c>
      <c r="K2014" s="5">
        <f t="shared" si="223"/>
        <v>4.8272300727937569</v>
      </c>
      <c r="L2014">
        <v>2.38</v>
      </c>
      <c r="M2014">
        <v>3.2</v>
      </c>
      <c r="N2014">
        <v>3.39</v>
      </c>
      <c r="O2014" s="5">
        <f t="shared" si="224"/>
        <v>2.4458148967551621</v>
      </c>
      <c r="P2014" s="5">
        <f t="shared" si="225"/>
        <v>3.2884906174859325</v>
      </c>
      <c r="Q2014" s="5">
        <f t="shared" si="226"/>
        <v>3.4837447478991597</v>
      </c>
      <c r="R2014" s="6">
        <f t="shared" si="228"/>
        <v>0.40886168504684878</v>
      </c>
      <c r="S2014" s="6">
        <f t="shared" si="228"/>
        <v>0.30409087825359371</v>
      </c>
      <c r="T2014" s="6">
        <f t="shared" si="228"/>
        <v>0.28704743669955751</v>
      </c>
      <c r="U2014">
        <f t="shared" si="229"/>
        <v>1.1628933088446864</v>
      </c>
      <c r="V2014">
        <f t="shared" si="229"/>
        <v>1.0374434050949246</v>
      </c>
      <c r="W2014">
        <f t="shared" si="229"/>
        <v>0.70226609233026249</v>
      </c>
      <c r="X2014" t="s">
        <v>505</v>
      </c>
      <c r="Y2014" t="s">
        <v>507</v>
      </c>
      <c r="Z2014" t="s">
        <v>276</v>
      </c>
      <c r="AA2014" s="67" t="s">
        <v>90</v>
      </c>
      <c r="AB2014" s="67" t="s">
        <v>75</v>
      </c>
      <c r="AC2014" t="s">
        <v>667</v>
      </c>
      <c r="AD2014" s="67" t="s">
        <v>73</v>
      </c>
      <c r="AE2014" s="72" t="str">
        <f>VLOOKUP(AD2014,cs_lookup!$A$2:$B$54,2,FALSE)</f>
        <v>X</v>
      </c>
    </row>
    <row r="2015" spans="1:31" x14ac:dyDescent="0.25">
      <c r="A2015" s="18">
        <v>0.60041367535202517</v>
      </c>
      <c r="B2015" s="18">
        <v>0.21359669394040251</v>
      </c>
      <c r="C2015" s="18">
        <v>0.17703142923637621</v>
      </c>
      <c r="D2015" s="3">
        <f t="shared" si="227"/>
        <v>1.6655183601767491</v>
      </c>
      <c r="E2015" s="4">
        <f t="shared" si="227"/>
        <v>4.6817204028402184</v>
      </c>
      <c r="F2015" s="4">
        <f t="shared" si="227"/>
        <v>5.6487144927513313</v>
      </c>
      <c r="G2015" s="75">
        <v>3.177915248319807E-2</v>
      </c>
      <c r="H2015" s="5">
        <f t="shared" si="220"/>
        <v>1.0317791524831981</v>
      </c>
      <c r="I2015" s="5">
        <f t="shared" si="221"/>
        <v>1.6142198223024002</v>
      </c>
      <c r="J2015" s="5">
        <f t="shared" si="222"/>
        <v>4.5375218054877857</v>
      </c>
      <c r="K2015" s="5">
        <f t="shared" si="223"/>
        <v>5.4747321451073008</v>
      </c>
      <c r="L2015">
        <v>1.71</v>
      </c>
      <c r="M2015">
        <v>3.84</v>
      </c>
      <c r="N2015">
        <v>5.36</v>
      </c>
      <c r="O2015" s="5">
        <f t="shared" si="224"/>
        <v>1.7643423507462688</v>
      </c>
      <c r="P2015" s="5">
        <f t="shared" si="225"/>
        <v>3.9620319455354807</v>
      </c>
      <c r="Q2015" s="5">
        <f t="shared" si="226"/>
        <v>5.5303362573099424</v>
      </c>
      <c r="R2015" s="6">
        <f t="shared" si="228"/>
        <v>0.56678342475712107</v>
      </c>
      <c r="S2015" s="6">
        <f t="shared" si="228"/>
        <v>0.25239574383715552</v>
      </c>
      <c r="T2015" s="6">
        <f t="shared" si="228"/>
        <v>0.18082083140572333</v>
      </c>
      <c r="U2015">
        <f t="shared" si="229"/>
        <v>1.0593352753907992</v>
      </c>
      <c r="V2015">
        <f t="shared" si="229"/>
        <v>0.8462769248526395</v>
      </c>
      <c r="W2015">
        <f t="shared" si="229"/>
        <v>0.97904333178933056</v>
      </c>
      <c r="X2015" t="s">
        <v>509</v>
      </c>
      <c r="Y2015" t="s">
        <v>470</v>
      </c>
      <c r="Z2015" t="s">
        <v>276</v>
      </c>
      <c r="AA2015" s="67" t="s">
        <v>84</v>
      </c>
      <c r="AB2015" s="67" t="s">
        <v>86</v>
      </c>
      <c r="AC2015" t="s">
        <v>667</v>
      </c>
      <c r="AD2015" s="67" t="s">
        <v>89</v>
      </c>
      <c r="AE2015" s="72" t="str">
        <f>VLOOKUP(AD2015,cs_lookup!$A$2:$B$54,2,FALSE)</f>
        <v>1</v>
      </c>
    </row>
    <row r="2016" spans="1:31" x14ac:dyDescent="0.25">
      <c r="A2016" s="18">
        <v>0.2205500214624537</v>
      </c>
      <c r="B2016" s="18">
        <v>0.20824004965779663</v>
      </c>
      <c r="C2016" s="18">
        <v>0.51079541289635955</v>
      </c>
      <c r="D2016" s="3">
        <f t="shared" si="227"/>
        <v>4.5341188061060302</v>
      </c>
      <c r="E2016" s="4">
        <f t="shared" si="227"/>
        <v>4.8021502186698086</v>
      </c>
      <c r="F2016" s="4">
        <f t="shared" si="227"/>
        <v>1.9577309716422613</v>
      </c>
      <c r="G2016" s="75">
        <v>4.3435638337983473E-2</v>
      </c>
      <c r="H2016" s="5">
        <f t="shared" si="220"/>
        <v>1.0434356383379835</v>
      </c>
      <c r="I2016" s="5">
        <f t="shared" si="221"/>
        <v>4.3453746829350344</v>
      </c>
      <c r="J2016" s="5">
        <f t="shared" si="222"/>
        <v>4.6022486124001114</v>
      </c>
      <c r="K2016" s="5">
        <f t="shared" si="223"/>
        <v>1.8762354856506489</v>
      </c>
      <c r="L2016">
        <v>3</v>
      </c>
      <c r="M2016">
        <v>2.98</v>
      </c>
      <c r="N2016">
        <v>2.67</v>
      </c>
      <c r="O2016" s="5">
        <f t="shared" si="224"/>
        <v>3.1303069150139504</v>
      </c>
      <c r="P2016" s="5">
        <f t="shared" si="225"/>
        <v>3.1094382022471909</v>
      </c>
      <c r="Q2016" s="5">
        <f t="shared" si="226"/>
        <v>2.785973154362416</v>
      </c>
      <c r="R2016" s="6">
        <f t="shared" si="228"/>
        <v>0.31945749319457495</v>
      </c>
      <c r="S2016" s="6">
        <f t="shared" si="228"/>
        <v>0.32160150321601505</v>
      </c>
      <c r="T2016" s="6">
        <f t="shared" si="228"/>
        <v>0.35894100358941006</v>
      </c>
      <c r="U2016">
        <f t="shared" si="229"/>
        <v>0.69038925729039402</v>
      </c>
      <c r="V2016">
        <f t="shared" si="229"/>
        <v>0.64750956564380491</v>
      </c>
      <c r="W2016">
        <f t="shared" si="229"/>
        <v>1.4230623077007234</v>
      </c>
      <c r="X2016" t="s">
        <v>307</v>
      </c>
      <c r="Y2016" t="s">
        <v>476</v>
      </c>
      <c r="Z2016" t="s">
        <v>275</v>
      </c>
      <c r="AA2016" s="67" t="s">
        <v>85</v>
      </c>
      <c r="AB2016" s="67" t="s">
        <v>79</v>
      </c>
      <c r="AC2016" t="s">
        <v>668</v>
      </c>
      <c r="AD2016" s="67" t="s">
        <v>78</v>
      </c>
      <c r="AE2016" s="72" t="str">
        <f>VLOOKUP(AD2016,cs_lookup!$A$2:$B$54,2,FALSE)</f>
        <v>1</v>
      </c>
    </row>
    <row r="2017" spans="1:31" x14ac:dyDescent="0.25">
      <c r="A2017" s="18">
        <v>0.29518052569674597</v>
      </c>
      <c r="B2017" s="18">
        <v>0.44524192331975132</v>
      </c>
      <c r="C2017" s="18">
        <v>0.2519101670759889</v>
      </c>
      <c r="D2017" s="3">
        <f t="shared" si="227"/>
        <v>3.3877573652245307</v>
      </c>
      <c r="E2017" s="4">
        <f t="shared" si="227"/>
        <v>2.2459699943436102</v>
      </c>
      <c r="F2017" s="4">
        <f t="shared" si="227"/>
        <v>3.9696690753190174</v>
      </c>
      <c r="G2017" s="75">
        <v>4.3294236174698186E-2</v>
      </c>
      <c r="H2017" s="5">
        <f t="shared" si="220"/>
        <v>1.0432942361746982</v>
      </c>
      <c r="I2017" s="5">
        <f t="shared" si="221"/>
        <v>3.2471734701093999</v>
      </c>
      <c r="J2017" s="5">
        <f t="shared" si="222"/>
        <v>2.1527675668741311</v>
      </c>
      <c r="K2017" s="5">
        <f t="shared" si="223"/>
        <v>3.8049372244919617</v>
      </c>
      <c r="L2017">
        <v>3.02</v>
      </c>
      <c r="M2017">
        <v>3.11</v>
      </c>
      <c r="N2017">
        <v>2.56</v>
      </c>
      <c r="O2017" s="5">
        <f t="shared" si="224"/>
        <v>3.1507485932475885</v>
      </c>
      <c r="P2017" s="5">
        <f t="shared" si="225"/>
        <v>3.2446450745033113</v>
      </c>
      <c r="Q2017" s="5">
        <f t="shared" si="226"/>
        <v>2.6708332446072274</v>
      </c>
      <c r="R2017" s="6">
        <f t="shared" si="228"/>
        <v>0.31738489136934422</v>
      </c>
      <c r="S2017" s="6">
        <f t="shared" si="228"/>
        <v>0.3082001195933825</v>
      </c>
      <c r="T2017" s="6">
        <f t="shared" si="228"/>
        <v>0.37441498903727327</v>
      </c>
      <c r="U2017">
        <f t="shared" si="229"/>
        <v>0.93003962609310609</v>
      </c>
      <c r="V2017">
        <f t="shared" si="229"/>
        <v>1.4446520134618122</v>
      </c>
      <c r="W2017">
        <f t="shared" si="229"/>
        <v>0.67281004888111218</v>
      </c>
      <c r="X2017" t="s">
        <v>479</v>
      </c>
      <c r="Y2017" t="s">
        <v>511</v>
      </c>
      <c r="Z2017" t="s">
        <v>275</v>
      </c>
      <c r="AA2017" s="67" t="s">
        <v>90</v>
      </c>
      <c r="AB2017" s="67" t="s">
        <v>75</v>
      </c>
      <c r="AC2017" t="s">
        <v>668</v>
      </c>
      <c r="AD2017" s="67" t="s">
        <v>89</v>
      </c>
      <c r="AE2017" s="72" t="str">
        <f>VLOOKUP(AD2017,cs_lookup!$A$2:$B$54,2,FALSE)</f>
        <v>1</v>
      </c>
    </row>
    <row r="2018" spans="1:31" x14ac:dyDescent="0.25">
      <c r="A2018" s="18">
        <v>0.38172508838573826</v>
      </c>
      <c r="B2018" s="18">
        <v>0.43733202496578588</v>
      </c>
      <c r="C2018" s="18">
        <v>0.17770338697236127</v>
      </c>
      <c r="D2018" s="3">
        <f t="shared" si="227"/>
        <v>2.6196863408398423</v>
      </c>
      <c r="E2018" s="4">
        <f t="shared" si="227"/>
        <v>2.2865922066380429</v>
      </c>
      <c r="F2018" s="4">
        <f t="shared" si="227"/>
        <v>5.6273547569216165</v>
      </c>
      <c r="G2018" s="75">
        <v>4.42103938725118E-2</v>
      </c>
      <c r="H2018" s="5">
        <f t="shared" si="220"/>
        <v>1.0442103938725118</v>
      </c>
      <c r="I2018" s="5">
        <f t="shared" si="221"/>
        <v>2.5087725196112931</v>
      </c>
      <c r="J2018" s="5">
        <f t="shared" si="222"/>
        <v>2.1897811207931857</v>
      </c>
      <c r="K2018" s="5">
        <f t="shared" si="223"/>
        <v>5.3891005011473414</v>
      </c>
      <c r="L2018">
        <v>2.65</v>
      </c>
      <c r="M2018">
        <v>2.95</v>
      </c>
      <c r="N2018">
        <v>3.05</v>
      </c>
      <c r="O2018" s="5">
        <f t="shared" si="224"/>
        <v>2.7671575437621563</v>
      </c>
      <c r="P2018" s="5">
        <f t="shared" si="225"/>
        <v>3.0804206619239101</v>
      </c>
      <c r="Q2018" s="5">
        <f t="shared" si="226"/>
        <v>3.1848417013111607</v>
      </c>
      <c r="R2018" s="6">
        <f t="shared" si="228"/>
        <v>0.36138166482578571</v>
      </c>
      <c r="S2018" s="6">
        <f t="shared" si="228"/>
        <v>0.32463098704689219</v>
      </c>
      <c r="T2018" s="6">
        <f t="shared" si="228"/>
        <v>0.31398734812732204</v>
      </c>
      <c r="U2018">
        <f t="shared" si="229"/>
        <v>1.0562934579698715</v>
      </c>
      <c r="V2018">
        <f t="shared" si="229"/>
        <v>1.3471666058256302</v>
      </c>
      <c r="W2018">
        <f t="shared" si="229"/>
        <v>0.56595715729381069</v>
      </c>
      <c r="X2018" t="s">
        <v>308</v>
      </c>
      <c r="Y2018" t="s">
        <v>304</v>
      </c>
      <c r="Z2018" t="s">
        <v>275</v>
      </c>
      <c r="AA2018" s="67" t="s">
        <v>84</v>
      </c>
      <c r="AB2018" s="67" t="s">
        <v>78</v>
      </c>
      <c r="AC2018" t="s">
        <v>668</v>
      </c>
      <c r="AD2018" s="67" t="s">
        <v>79</v>
      </c>
      <c r="AE2018" s="72" t="str">
        <f>VLOOKUP(AD2018,cs_lookup!$A$2:$B$54,2,FALSE)</f>
        <v>2</v>
      </c>
    </row>
    <row r="2019" spans="1:31" x14ac:dyDescent="0.25">
      <c r="A2019" s="18">
        <v>0.38773467904941911</v>
      </c>
      <c r="B2019" s="18">
        <v>0.23534867020017916</v>
      </c>
      <c r="C2019" s="18">
        <v>0.34869992141172246</v>
      </c>
      <c r="D2019" s="3">
        <f t="shared" si="227"/>
        <v>2.5790832082691888</v>
      </c>
      <c r="E2019" s="4">
        <f t="shared" si="227"/>
        <v>4.2490148729093553</v>
      </c>
      <c r="F2019" s="4">
        <f t="shared" si="227"/>
        <v>2.8677953122314137</v>
      </c>
      <c r="G2019" s="75">
        <v>2.8612022463761821E-2</v>
      </c>
      <c r="H2019" s="5">
        <f t="shared" si="220"/>
        <v>1.0286120224637618</v>
      </c>
      <c r="I2019" s="5">
        <f t="shared" si="221"/>
        <v>2.5073430525259588</v>
      </c>
      <c r="J2019" s="5">
        <f t="shared" si="222"/>
        <v>4.130823653734855</v>
      </c>
      <c r="K2019" s="5">
        <f t="shared" si="223"/>
        <v>2.7880242983767447</v>
      </c>
      <c r="L2019">
        <v>3.07</v>
      </c>
      <c r="M2019">
        <v>3.73</v>
      </c>
      <c r="N2019">
        <v>2.2999999999999998</v>
      </c>
      <c r="O2019" s="5">
        <f t="shared" si="224"/>
        <v>3.1578389089637486</v>
      </c>
      <c r="P2019" s="5">
        <f t="shared" si="225"/>
        <v>3.8367228437898317</v>
      </c>
      <c r="Q2019" s="5">
        <f t="shared" si="226"/>
        <v>2.365807651666652</v>
      </c>
      <c r="R2019" s="6">
        <f t="shared" si="228"/>
        <v>0.31667226506121937</v>
      </c>
      <c r="S2019" s="6">
        <f t="shared" si="228"/>
        <v>0.26063910287880521</v>
      </c>
      <c r="T2019" s="6">
        <f t="shared" si="228"/>
        <v>0.42268863205997542</v>
      </c>
      <c r="U2019">
        <f t="shared" si="229"/>
        <v>1.224403655856827</v>
      </c>
      <c r="V2019">
        <f t="shared" si="229"/>
        <v>0.9029676192125865</v>
      </c>
      <c r="W2019">
        <f t="shared" si="229"/>
        <v>0.82495694221141314</v>
      </c>
      <c r="X2019" t="s">
        <v>381</v>
      </c>
      <c r="Y2019" t="s">
        <v>384</v>
      </c>
      <c r="Z2019" t="s">
        <v>268</v>
      </c>
      <c r="AA2019" s="67" t="s">
        <v>90</v>
      </c>
      <c r="AB2019" s="67" t="s">
        <v>74</v>
      </c>
      <c r="AC2019" t="s">
        <v>668</v>
      </c>
      <c r="AD2019" s="67" t="s">
        <v>73</v>
      </c>
      <c r="AE2019" s="72" t="str">
        <f>VLOOKUP(AD2019,cs_lookup!$A$2:$B$54,2,FALSE)</f>
        <v>X</v>
      </c>
    </row>
    <row r="2020" spans="1:31" x14ac:dyDescent="0.25">
      <c r="A2020" s="18" t="e">
        <v>#N/A</v>
      </c>
      <c r="B2020" s="18" t="e">
        <v>#N/A</v>
      </c>
      <c r="C2020" s="18" t="e">
        <v>#N/A</v>
      </c>
      <c r="D2020" s="3" t="e">
        <f t="shared" si="227"/>
        <v>#N/A</v>
      </c>
      <c r="E2020" s="4" t="e">
        <f t="shared" si="227"/>
        <v>#N/A</v>
      </c>
      <c r="F2020" s="4" t="e">
        <f t="shared" si="227"/>
        <v>#N/A</v>
      </c>
      <c r="G2020" s="75">
        <v>2.9250937885017425E-2</v>
      </c>
      <c r="H2020" s="5">
        <f t="shared" si="220"/>
        <v>1.0292509378850174</v>
      </c>
      <c r="I2020" s="5" t="e">
        <f t="shared" si="221"/>
        <v>#N/A</v>
      </c>
      <c r="J2020" s="5" t="e">
        <f t="shared" si="222"/>
        <v>#N/A</v>
      </c>
      <c r="K2020" s="5" t="e">
        <f t="shared" si="223"/>
        <v>#N/A</v>
      </c>
      <c r="L2020">
        <v>3.63</v>
      </c>
      <c r="M2020">
        <v>3.98</v>
      </c>
      <c r="N2020">
        <v>1.99</v>
      </c>
      <c r="O2020" s="5">
        <f t="shared" si="224"/>
        <v>3.7361809045226133</v>
      </c>
      <c r="P2020" s="5">
        <f t="shared" si="225"/>
        <v>4.0964187327823689</v>
      </c>
      <c r="Q2020" s="5">
        <f t="shared" si="226"/>
        <v>2.0482093663911844</v>
      </c>
      <c r="R2020" s="6">
        <f t="shared" si="228"/>
        <v>0.26765299260255548</v>
      </c>
      <c r="S2020" s="6">
        <f t="shared" si="228"/>
        <v>0.24411566913248153</v>
      </c>
      <c r="T2020" s="6">
        <f t="shared" si="228"/>
        <v>0.48823133826496307</v>
      </c>
      <c r="U2020" t="e">
        <f t="shared" si="229"/>
        <v>#N/A</v>
      </c>
      <c r="V2020" t="e">
        <f t="shared" si="229"/>
        <v>#N/A</v>
      </c>
      <c r="W2020" t="e">
        <f t="shared" si="229"/>
        <v>#N/A</v>
      </c>
      <c r="X2020" t="s">
        <v>314</v>
      </c>
      <c r="Y2020" t="s">
        <v>669</v>
      </c>
      <c r="Z2020" t="s">
        <v>268</v>
      </c>
      <c r="AA2020" s="67" t="e">
        <v>#N/A</v>
      </c>
      <c r="AB2020" s="67" t="e">
        <v>#N/A</v>
      </c>
      <c r="AC2020" t="s">
        <v>668</v>
      </c>
      <c r="AD2020" s="67" t="s">
        <v>109</v>
      </c>
      <c r="AE2020" s="72" t="str">
        <f>VLOOKUP(AD2020,cs_lookup!$A$2:$B$54,2,FALSE)</f>
        <v>1</v>
      </c>
    </row>
    <row r="2021" spans="1:31" x14ac:dyDescent="0.25">
      <c r="A2021" s="18">
        <v>0.60592556851900337</v>
      </c>
      <c r="B2021" s="18">
        <v>0.240124927641125</v>
      </c>
      <c r="C2021" s="18">
        <v>0.14879462153666037</v>
      </c>
      <c r="D2021" s="3">
        <f t="shared" si="227"/>
        <v>1.6503677216397865</v>
      </c>
      <c r="E2021" s="4">
        <f t="shared" si="227"/>
        <v>4.1644989123933627</v>
      </c>
      <c r="F2021" s="4">
        <f t="shared" si="227"/>
        <v>6.7206730301983235</v>
      </c>
      <c r="G2021" s="75">
        <v>2.9127881919760013E-2</v>
      </c>
      <c r="H2021" s="5">
        <f t="shared" si="220"/>
        <v>1.02912788191976</v>
      </c>
      <c r="I2021" s="5">
        <f t="shared" si="221"/>
        <v>1.6036566015111269</v>
      </c>
      <c r="J2021" s="5">
        <f t="shared" si="222"/>
        <v>4.0466291755936163</v>
      </c>
      <c r="K2021" s="5">
        <f t="shared" si="223"/>
        <v>6.5304547163384763</v>
      </c>
      <c r="L2021">
        <v>1.98</v>
      </c>
      <c r="M2021">
        <v>3.94</v>
      </c>
      <c r="N2021">
        <v>3.7</v>
      </c>
      <c r="O2021" s="5">
        <f t="shared" si="224"/>
        <v>2.0376732062011249</v>
      </c>
      <c r="P2021" s="5">
        <f t="shared" si="225"/>
        <v>4.0547638547638547</v>
      </c>
      <c r="Q2021" s="5">
        <f t="shared" si="226"/>
        <v>3.8077731631031124</v>
      </c>
      <c r="R2021" s="6">
        <f t="shared" si="228"/>
        <v>0.49075582726256683</v>
      </c>
      <c r="S2021" s="6">
        <f t="shared" si="228"/>
        <v>0.24662348679692445</v>
      </c>
      <c r="T2021" s="6">
        <f t="shared" si="228"/>
        <v>0.26262068594050875</v>
      </c>
      <c r="U2021">
        <f t="shared" si="229"/>
        <v>1.2346782959233569</v>
      </c>
      <c r="V2021">
        <f t="shared" si="229"/>
        <v>0.97364987722701957</v>
      </c>
      <c r="W2021">
        <f t="shared" si="229"/>
        <v>0.56657616670137978</v>
      </c>
      <c r="X2021" t="s">
        <v>287</v>
      </c>
      <c r="Y2021" t="s">
        <v>311</v>
      </c>
      <c r="Z2021" t="s">
        <v>268</v>
      </c>
      <c r="AA2021" s="67" t="s">
        <v>84</v>
      </c>
      <c r="AB2021" s="67" t="s">
        <v>86</v>
      </c>
      <c r="AC2021" t="s">
        <v>668</v>
      </c>
      <c r="AD2021" s="67" t="s">
        <v>93</v>
      </c>
      <c r="AE2021" s="72" t="str">
        <f>VLOOKUP(AD2021,cs_lookup!$A$2:$B$54,2,FALSE)</f>
        <v>X</v>
      </c>
    </row>
    <row r="2022" spans="1:31" x14ac:dyDescent="0.25">
      <c r="A2022" s="18">
        <v>0.60592556851900337</v>
      </c>
      <c r="B2022" s="18">
        <v>0.240124927641125</v>
      </c>
      <c r="C2022" s="18">
        <v>0.14879462153666037</v>
      </c>
      <c r="D2022" s="3">
        <f t="shared" si="227"/>
        <v>1.6503677216397865</v>
      </c>
      <c r="E2022" s="4">
        <f t="shared" si="227"/>
        <v>4.1644989123933627</v>
      </c>
      <c r="F2022" s="4">
        <f t="shared" si="227"/>
        <v>6.7206730301983235</v>
      </c>
      <c r="G2022" s="75">
        <v>2.9127881919760013E-2</v>
      </c>
      <c r="H2022" s="5">
        <f t="shared" si="220"/>
        <v>1.02912788191976</v>
      </c>
      <c r="I2022" s="5">
        <f t="shared" si="221"/>
        <v>1.6036566015111269</v>
      </c>
      <c r="J2022" s="5">
        <f t="shared" si="222"/>
        <v>4.0466291755936163</v>
      </c>
      <c r="K2022" s="5">
        <f t="shared" si="223"/>
        <v>6.5304547163384763</v>
      </c>
      <c r="L2022">
        <v>1.98</v>
      </c>
      <c r="M2022">
        <v>3.94</v>
      </c>
      <c r="N2022">
        <v>3.7</v>
      </c>
      <c r="O2022" s="5">
        <f t="shared" si="224"/>
        <v>2.0376732062011249</v>
      </c>
      <c r="P2022" s="5">
        <f t="shared" si="225"/>
        <v>4.0547638547638547</v>
      </c>
      <c r="Q2022" s="5">
        <f t="shared" si="226"/>
        <v>3.8077731631031124</v>
      </c>
      <c r="R2022" s="6">
        <f t="shared" si="228"/>
        <v>0.49075582726256683</v>
      </c>
      <c r="S2022" s="6">
        <f t="shared" si="228"/>
        <v>0.24662348679692445</v>
      </c>
      <c r="T2022" s="6">
        <f t="shared" si="228"/>
        <v>0.26262068594050875</v>
      </c>
      <c r="U2022">
        <f t="shared" si="229"/>
        <v>1.2346782959233569</v>
      </c>
      <c r="V2022">
        <f t="shared" si="229"/>
        <v>0.97364987722701957</v>
      </c>
      <c r="W2022">
        <f t="shared" si="229"/>
        <v>0.56657616670137978</v>
      </c>
      <c r="X2022" t="s">
        <v>287</v>
      </c>
      <c r="Y2022" t="s">
        <v>311</v>
      </c>
      <c r="Z2022" t="s">
        <v>268</v>
      </c>
      <c r="AA2022" s="67" t="s">
        <v>84</v>
      </c>
      <c r="AB2022" s="67" t="s">
        <v>86</v>
      </c>
      <c r="AC2022" t="s">
        <v>668</v>
      </c>
      <c r="AD2022" s="67" t="s">
        <v>93</v>
      </c>
      <c r="AE2022" s="72" t="str">
        <f>VLOOKUP(AD2022,cs_lookup!$A$2:$B$54,2,FALSE)</f>
        <v>X</v>
      </c>
    </row>
    <row r="2023" spans="1:31" x14ac:dyDescent="0.25">
      <c r="A2023" s="18">
        <v>0.45262230071002674</v>
      </c>
      <c r="B2023" s="18">
        <v>0.37226352526429785</v>
      </c>
      <c r="C2023" s="18">
        <v>0.1712583826234681</v>
      </c>
      <c r="D2023" s="3">
        <f t="shared" si="227"/>
        <v>2.2093476137417536</v>
      </c>
      <c r="E2023" s="4">
        <f t="shared" si="227"/>
        <v>2.6862690866370129</v>
      </c>
      <c r="F2023" s="4">
        <f t="shared" si="227"/>
        <v>5.839130235152453</v>
      </c>
      <c r="G2023" s="75">
        <v>3.2943449687443893E-2</v>
      </c>
      <c r="H2023" s="5">
        <f t="shared" si="220"/>
        <v>1.0329434496874439</v>
      </c>
      <c r="I2023" s="5">
        <f t="shared" si="221"/>
        <v>2.1388853517685553</v>
      </c>
      <c r="J2023" s="5">
        <f t="shared" si="222"/>
        <v>2.6005964677445266</v>
      </c>
      <c r="K2023" s="5">
        <f t="shared" si="223"/>
        <v>5.6529040741962229</v>
      </c>
      <c r="L2023">
        <v>2.44</v>
      </c>
      <c r="M2023">
        <v>3.18</v>
      </c>
      <c r="N2023">
        <v>3.24</v>
      </c>
      <c r="O2023" s="5">
        <f t="shared" si="224"/>
        <v>2.5203820172373632</v>
      </c>
      <c r="P2023" s="5">
        <f t="shared" si="225"/>
        <v>3.2847601700060718</v>
      </c>
      <c r="Q2023" s="5">
        <f t="shared" si="226"/>
        <v>3.3467367769873184</v>
      </c>
      <c r="R2023" s="6">
        <f t="shared" si="228"/>
        <v>0.39676524953789277</v>
      </c>
      <c r="S2023" s="6">
        <f t="shared" si="228"/>
        <v>0.3044362292051756</v>
      </c>
      <c r="T2023" s="6">
        <f t="shared" si="228"/>
        <v>0.29879852125693157</v>
      </c>
      <c r="U2023">
        <f t="shared" si="229"/>
        <v>1.1407811073101537</v>
      </c>
      <c r="V2023">
        <f t="shared" si="229"/>
        <v>1.2227964005342147</v>
      </c>
      <c r="W2023">
        <f t="shared" si="229"/>
        <v>0.57315672749332658</v>
      </c>
      <c r="X2023" t="s">
        <v>394</v>
      </c>
      <c r="Y2023" t="s">
        <v>481</v>
      </c>
      <c r="Z2023" t="s">
        <v>279</v>
      </c>
      <c r="AA2023" s="67" t="s">
        <v>84</v>
      </c>
      <c r="AB2023" s="67" t="s">
        <v>78</v>
      </c>
      <c r="AC2023" t="s">
        <v>668</v>
      </c>
      <c r="AD2023" s="67" t="s">
        <v>75</v>
      </c>
      <c r="AE2023" s="72" t="str">
        <f>VLOOKUP(AD2023,cs_lookup!$A$2:$B$54,2,FALSE)</f>
        <v>X</v>
      </c>
    </row>
    <row r="2024" spans="1:31" x14ac:dyDescent="0.25">
      <c r="A2024" s="18">
        <v>0.16744229128310237</v>
      </c>
      <c r="B2024" s="18">
        <v>0.18260416325427084</v>
      </c>
      <c r="C2024" s="18">
        <v>0.57229324478778143</v>
      </c>
      <c r="D2024" s="3">
        <f t="shared" si="227"/>
        <v>5.9722068560878334</v>
      </c>
      <c r="E2024" s="4">
        <f t="shared" si="227"/>
        <v>5.4763264001135061</v>
      </c>
      <c r="F2024" s="4">
        <f t="shared" si="227"/>
        <v>1.7473559387736988</v>
      </c>
      <c r="G2024" s="75">
        <v>3.3735277708423883E-2</v>
      </c>
      <c r="H2024" s="5">
        <f t="shared" si="220"/>
        <v>1.0337352777084239</v>
      </c>
      <c r="I2024" s="5">
        <f t="shared" si="221"/>
        <v>5.7773077739273582</v>
      </c>
      <c r="J2024" s="5">
        <f t="shared" si="222"/>
        <v>5.2976100537590076</v>
      </c>
      <c r="K2024" s="5">
        <f t="shared" si="223"/>
        <v>1.6903321154398672</v>
      </c>
      <c r="L2024">
        <v>3.19</v>
      </c>
      <c r="M2024">
        <v>3.6</v>
      </c>
      <c r="N2024">
        <v>2.2599999999999998</v>
      </c>
      <c r="O2024" s="5">
        <f t="shared" si="224"/>
        <v>3.297615535889872</v>
      </c>
      <c r="P2024" s="5">
        <f t="shared" si="225"/>
        <v>3.7214469997503259</v>
      </c>
      <c r="Q2024" s="5">
        <f t="shared" si="226"/>
        <v>2.3362417276210379</v>
      </c>
      <c r="R2024" s="6">
        <f t="shared" si="228"/>
        <v>0.3032494204119362</v>
      </c>
      <c r="S2024" s="6">
        <f t="shared" si="228"/>
        <v>0.2687126808650212</v>
      </c>
      <c r="T2024" s="6">
        <f t="shared" si="228"/>
        <v>0.42803789872304265</v>
      </c>
      <c r="U2024">
        <f t="shared" si="229"/>
        <v>0.55216030110015568</v>
      </c>
      <c r="V2024">
        <f t="shared" si="229"/>
        <v>0.67955171548452498</v>
      </c>
      <c r="W2024">
        <f t="shared" si="229"/>
        <v>1.337015358908856</v>
      </c>
      <c r="X2024" t="s">
        <v>392</v>
      </c>
      <c r="Y2024" t="s">
        <v>387</v>
      </c>
      <c r="Z2024" t="s">
        <v>279</v>
      </c>
      <c r="AA2024" s="67" t="s">
        <v>85</v>
      </c>
      <c r="AB2024" s="67" t="s">
        <v>79</v>
      </c>
      <c r="AC2024" t="s">
        <v>668</v>
      </c>
      <c r="AD2024" s="67" t="s">
        <v>79</v>
      </c>
      <c r="AE2024" s="72" t="str">
        <f>VLOOKUP(AD2024,cs_lookup!$A$2:$B$54,2,FALSE)</f>
        <v>2</v>
      </c>
    </row>
    <row r="2025" spans="1:31" x14ac:dyDescent="0.25">
      <c r="A2025" s="18">
        <v>0.5763400184686357</v>
      </c>
      <c r="B2025" s="18">
        <v>0.23553768544831125</v>
      </c>
      <c r="C2025" s="18">
        <v>0.18003485595629659</v>
      </c>
      <c r="D2025" s="3">
        <f t="shared" si="227"/>
        <v>1.7350868722547674</v>
      </c>
      <c r="E2025" s="4">
        <f t="shared" si="227"/>
        <v>4.2456051060221958</v>
      </c>
      <c r="F2025" s="4">
        <f t="shared" si="227"/>
        <v>5.5544799627176067</v>
      </c>
      <c r="G2025" s="75">
        <v>3.5224366426412468E-2</v>
      </c>
      <c r="H2025" s="5">
        <f t="shared" si="220"/>
        <v>1.0352243664264125</v>
      </c>
      <c r="I2025" s="5">
        <f t="shared" si="221"/>
        <v>1.6760491044509276</v>
      </c>
      <c r="J2025" s="5">
        <f t="shared" si="222"/>
        <v>4.1011448761373304</v>
      </c>
      <c r="K2025" s="5">
        <f t="shared" si="223"/>
        <v>5.3654841818413086</v>
      </c>
      <c r="L2025">
        <v>1.84</v>
      </c>
      <c r="M2025">
        <v>3.4</v>
      </c>
      <c r="N2025">
        <v>5.0599999999999996</v>
      </c>
      <c r="O2025" s="5">
        <f t="shared" si="224"/>
        <v>1.9048128342245991</v>
      </c>
      <c r="P2025" s="5">
        <f t="shared" si="225"/>
        <v>3.5197628458498023</v>
      </c>
      <c r="Q2025" s="5">
        <f t="shared" si="226"/>
        <v>5.2382352941176471</v>
      </c>
      <c r="R2025" s="6">
        <f t="shared" si="228"/>
        <v>0.52498596294216726</v>
      </c>
      <c r="S2025" s="6">
        <f t="shared" si="228"/>
        <v>0.28411005053340821</v>
      </c>
      <c r="T2025" s="6">
        <f t="shared" si="228"/>
        <v>0.19090398652442447</v>
      </c>
      <c r="U2025">
        <f t="shared" si="229"/>
        <v>1.0978198640562997</v>
      </c>
      <c r="V2025">
        <f t="shared" si="229"/>
        <v>0.82903679403842356</v>
      </c>
      <c r="W2025">
        <f t="shared" si="229"/>
        <v>0.94306493664165947</v>
      </c>
      <c r="X2025" t="s">
        <v>514</v>
      </c>
      <c r="Y2025" t="s">
        <v>393</v>
      </c>
      <c r="Z2025" t="s">
        <v>279</v>
      </c>
      <c r="AA2025" s="67" t="s">
        <v>84</v>
      </c>
      <c r="AB2025" s="67" t="s">
        <v>86</v>
      </c>
      <c r="AC2025" t="s">
        <v>668</v>
      </c>
      <c r="AD2025" s="67" t="s">
        <v>94</v>
      </c>
      <c r="AE2025" s="72" t="str">
        <f>VLOOKUP(AD2025,cs_lookup!$A$2:$B$54,2,FALSE)</f>
        <v>1</v>
      </c>
    </row>
    <row r="2026" spans="1:31" x14ac:dyDescent="0.25">
      <c r="A2026" s="18">
        <v>0.42538399079212241</v>
      </c>
      <c r="B2026" s="18">
        <v>0.28556175155701052</v>
      </c>
      <c r="C2026" s="18">
        <v>0.27239956527351478</v>
      </c>
      <c r="D2026" s="3">
        <f t="shared" si="227"/>
        <v>2.3508171949251429</v>
      </c>
      <c r="E2026" s="4">
        <f t="shared" si="227"/>
        <v>3.5018695415179106</v>
      </c>
      <c r="F2026" s="4">
        <f t="shared" si="227"/>
        <v>3.6710778117281722</v>
      </c>
      <c r="G2026" s="75">
        <v>3.2569514143141909E-2</v>
      </c>
      <c r="H2026" s="5">
        <f t="shared" si="220"/>
        <v>1.0325695141431419</v>
      </c>
      <c r="I2026" s="5">
        <f t="shared" si="221"/>
        <v>2.276667248767192</v>
      </c>
      <c r="J2026" s="5">
        <f t="shared" si="222"/>
        <v>3.391412872017503</v>
      </c>
      <c r="K2026" s="5">
        <f t="shared" si="223"/>
        <v>3.5552839411248218</v>
      </c>
      <c r="L2026">
        <v>2.36</v>
      </c>
      <c r="M2026">
        <v>3.27</v>
      </c>
      <c r="N2026">
        <v>3.3</v>
      </c>
      <c r="O2026" s="5">
        <f t="shared" si="224"/>
        <v>2.436864053377815</v>
      </c>
      <c r="P2026" s="5">
        <f t="shared" si="225"/>
        <v>3.3765023112480739</v>
      </c>
      <c r="Q2026" s="5">
        <f t="shared" si="226"/>
        <v>3.4074793966723682</v>
      </c>
      <c r="R2026" s="6">
        <f t="shared" si="228"/>
        <v>0.41036347457047023</v>
      </c>
      <c r="S2026" s="6">
        <f t="shared" si="228"/>
        <v>0.29616446482761771</v>
      </c>
      <c r="T2026" s="6">
        <f t="shared" si="228"/>
        <v>0.29347206060191205</v>
      </c>
      <c r="U2026">
        <f t="shared" si="229"/>
        <v>1.0366029560437224</v>
      </c>
      <c r="V2026">
        <f t="shared" si="229"/>
        <v>0.96419991413629447</v>
      </c>
      <c r="W2026">
        <f t="shared" si="229"/>
        <v>0.92819590633201154</v>
      </c>
      <c r="X2026" t="s">
        <v>319</v>
      </c>
      <c r="Y2026" t="s">
        <v>317</v>
      </c>
      <c r="Z2026" t="s">
        <v>279</v>
      </c>
      <c r="AA2026" s="67" t="s">
        <v>90</v>
      </c>
      <c r="AB2026" s="67" t="s">
        <v>75</v>
      </c>
      <c r="AC2026" t="s">
        <v>668</v>
      </c>
      <c r="AD2026" s="67" t="s">
        <v>94</v>
      </c>
      <c r="AE2026" s="72" t="str">
        <f>VLOOKUP(AD2026,cs_lookup!$A$2:$B$54,2,FALSE)</f>
        <v>1</v>
      </c>
    </row>
    <row r="2027" spans="1:31" x14ac:dyDescent="0.25">
      <c r="A2027" s="18">
        <v>0.27224750991407187</v>
      </c>
      <c r="B2027" s="18">
        <v>0.29914001356482989</v>
      </c>
      <c r="C2027" s="18">
        <v>0.39349092526604462</v>
      </c>
      <c r="D2027" s="3">
        <f t="shared" si="227"/>
        <v>3.6731281777953635</v>
      </c>
      <c r="E2027" s="4">
        <f t="shared" si="227"/>
        <v>3.3429162086444819</v>
      </c>
      <c r="F2027" s="4">
        <f t="shared" si="227"/>
        <v>2.5413546686594772</v>
      </c>
      <c r="G2027" s="75">
        <v>3.6456365385345135E-2</v>
      </c>
      <c r="H2027" s="5">
        <f t="shared" si="220"/>
        <v>1.0364563653853451</v>
      </c>
      <c r="I2027" s="5">
        <f t="shared" si="221"/>
        <v>3.5439293929462505</v>
      </c>
      <c r="J2027" s="5">
        <f t="shared" si="222"/>
        <v>3.2253323152698434</v>
      </c>
      <c r="K2027" s="5">
        <f t="shared" si="223"/>
        <v>2.4519649389336564</v>
      </c>
      <c r="L2027">
        <v>1.87</v>
      </c>
      <c r="M2027">
        <v>3.5</v>
      </c>
      <c r="N2027">
        <v>4.63</v>
      </c>
      <c r="O2027" s="5">
        <f t="shared" si="224"/>
        <v>1.9381734032705955</v>
      </c>
      <c r="P2027" s="5">
        <f t="shared" si="225"/>
        <v>3.6275972788487079</v>
      </c>
      <c r="Q2027" s="5">
        <f t="shared" si="226"/>
        <v>4.798792971734148</v>
      </c>
      <c r="R2027" s="6">
        <f t="shared" si="228"/>
        <v>0.51594970724112565</v>
      </c>
      <c r="S2027" s="6">
        <f t="shared" si="228"/>
        <v>0.27566455786883004</v>
      </c>
      <c r="T2027" s="6">
        <f t="shared" si="228"/>
        <v>0.20838573489004431</v>
      </c>
      <c r="U2027">
        <f t="shared" si="229"/>
        <v>0.52766288282210194</v>
      </c>
      <c r="V2027">
        <f t="shared" si="229"/>
        <v>1.0851594992025424</v>
      </c>
      <c r="W2027">
        <f t="shared" si="229"/>
        <v>1.8882814866078619</v>
      </c>
      <c r="X2027" t="s">
        <v>386</v>
      </c>
      <c r="Y2027" t="s">
        <v>513</v>
      </c>
      <c r="Z2027" t="s">
        <v>279</v>
      </c>
      <c r="AA2027" s="67" t="s">
        <v>90</v>
      </c>
      <c r="AB2027" s="67" t="s">
        <v>75</v>
      </c>
      <c r="AC2027" t="s">
        <v>668</v>
      </c>
      <c r="AD2027" s="67" t="s">
        <v>73</v>
      </c>
      <c r="AE2027" s="72" t="str">
        <f>VLOOKUP(AD2027,cs_lookup!$A$2:$B$54,2,FALSE)</f>
        <v>X</v>
      </c>
    </row>
    <row r="2028" spans="1:31" x14ac:dyDescent="0.25">
      <c r="A2028" s="18">
        <v>0.32285046972834003</v>
      </c>
      <c r="B2028" s="18">
        <v>0.23173817285600046</v>
      </c>
      <c r="C2028" s="18">
        <v>0.40741827815876863</v>
      </c>
      <c r="D2028" s="3">
        <f t="shared" si="227"/>
        <v>3.0974091530405454</v>
      </c>
      <c r="E2028" s="4">
        <f t="shared" si="227"/>
        <v>4.3152148292003192</v>
      </c>
      <c r="F2028" s="4">
        <f t="shared" si="227"/>
        <v>2.4544799622620408</v>
      </c>
      <c r="G2028" s="75">
        <v>4.031026444819541E-2</v>
      </c>
      <c r="H2028" s="5">
        <f t="shared" si="220"/>
        <v>1.0403102644481954</v>
      </c>
      <c r="I2028" s="5">
        <f t="shared" si="221"/>
        <v>2.9773897835022156</v>
      </c>
      <c r="J2028" s="5">
        <f t="shared" si="222"/>
        <v>4.1480075480070449</v>
      </c>
      <c r="K2028" s="5">
        <f t="shared" si="223"/>
        <v>2.359373012208001</v>
      </c>
      <c r="L2028">
        <v>3.12</v>
      </c>
      <c r="M2028">
        <v>3.77</v>
      </c>
      <c r="N2028">
        <v>2.2000000000000002</v>
      </c>
      <c r="O2028" s="5">
        <f t="shared" si="224"/>
        <v>3.2457680250783696</v>
      </c>
      <c r="P2028" s="5">
        <f t="shared" si="225"/>
        <v>3.9219696969696969</v>
      </c>
      <c r="Q2028" s="5">
        <f t="shared" si="226"/>
        <v>2.2886825817860301</v>
      </c>
      <c r="R2028" s="6">
        <f t="shared" si="228"/>
        <v>0.30809349043847789</v>
      </c>
      <c r="S2028" s="6">
        <f t="shared" si="228"/>
        <v>0.25497392312149897</v>
      </c>
      <c r="T2028" s="6">
        <f t="shared" si="228"/>
        <v>0.43693258644002314</v>
      </c>
      <c r="U2028">
        <f t="shared" si="229"/>
        <v>1.0478977315257785</v>
      </c>
      <c r="V2028">
        <f t="shared" si="229"/>
        <v>0.90887009157235921</v>
      </c>
      <c r="W2028">
        <f t="shared" si="229"/>
        <v>0.93245111672322945</v>
      </c>
      <c r="X2028" t="s">
        <v>403</v>
      </c>
      <c r="Y2028" t="s">
        <v>408</v>
      </c>
      <c r="Z2028" t="s">
        <v>281</v>
      </c>
      <c r="AA2028" s="67" t="s">
        <v>85</v>
      </c>
      <c r="AB2028" s="67" t="s">
        <v>79</v>
      </c>
      <c r="AC2028" t="s">
        <v>668</v>
      </c>
      <c r="AD2028" s="67" t="s">
        <v>75</v>
      </c>
      <c r="AE2028" s="72" t="str">
        <f>VLOOKUP(AD2028,cs_lookup!$A$2:$B$54,2,FALSE)</f>
        <v>X</v>
      </c>
    </row>
    <row r="2029" spans="1:31" x14ac:dyDescent="0.25">
      <c r="A2029" s="18">
        <v>0.75668841294089884</v>
      </c>
      <c r="B2029" s="18">
        <v>0.16707284127668323</v>
      </c>
      <c r="C2029" s="18">
        <v>7.2087861928929867E-2</v>
      </c>
      <c r="D2029" s="3">
        <f t="shared" si="227"/>
        <v>1.3215479223653779</v>
      </c>
      <c r="E2029" s="4">
        <f t="shared" si="227"/>
        <v>5.9854132626136201</v>
      </c>
      <c r="F2029" s="4">
        <f t="shared" si="227"/>
        <v>13.871960871663555</v>
      </c>
      <c r="G2029" s="75">
        <v>4.4741187332238974E-2</v>
      </c>
      <c r="H2029" s="5">
        <f t="shared" si="220"/>
        <v>1.044741187332239</v>
      </c>
      <c r="I2029" s="5">
        <f t="shared" si="221"/>
        <v>1.2649524479263317</v>
      </c>
      <c r="J2029" s="5">
        <f t="shared" si="222"/>
        <v>5.7290871032829243</v>
      </c>
      <c r="K2029" s="5">
        <f t="shared" si="223"/>
        <v>13.277892208964976</v>
      </c>
      <c r="L2029">
        <v>1.49</v>
      </c>
      <c r="M2029">
        <v>4.41</v>
      </c>
      <c r="N2029">
        <v>6.81</v>
      </c>
      <c r="O2029" s="5">
        <f t="shared" si="224"/>
        <v>1.5566643691250361</v>
      </c>
      <c r="P2029" s="5">
        <f t="shared" si="225"/>
        <v>4.6073086361351736</v>
      </c>
      <c r="Q2029" s="5">
        <f t="shared" si="226"/>
        <v>7.1146874857325466</v>
      </c>
      <c r="R2029" s="6">
        <f t="shared" si="228"/>
        <v>0.64239923507857777</v>
      </c>
      <c r="S2029" s="6">
        <f t="shared" si="228"/>
        <v>0.21704645357530181</v>
      </c>
      <c r="T2029" s="6">
        <f t="shared" si="228"/>
        <v>0.14055431134612056</v>
      </c>
      <c r="U2029">
        <f t="shared" si="229"/>
        <v>1.1779098909548691</v>
      </c>
      <c r="V2029">
        <f t="shared" si="229"/>
        <v>0.7697561444777038</v>
      </c>
      <c r="W2029">
        <f t="shared" si="229"/>
        <v>0.5128826091389731</v>
      </c>
      <c r="X2029" t="s">
        <v>405</v>
      </c>
      <c r="Y2029" t="s">
        <v>485</v>
      </c>
      <c r="Z2029" t="s">
        <v>281</v>
      </c>
      <c r="AA2029" s="67" t="s">
        <v>84</v>
      </c>
      <c r="AB2029" s="67" t="s">
        <v>86</v>
      </c>
      <c r="AC2029" t="s">
        <v>668</v>
      </c>
      <c r="AD2029" s="67" t="s">
        <v>99</v>
      </c>
      <c r="AE2029" s="72" t="str">
        <f>VLOOKUP(AD2029,cs_lookup!$A$2:$B$54,2,FALSE)</f>
        <v>1</v>
      </c>
    </row>
    <row r="2030" spans="1:31" x14ac:dyDescent="0.25">
      <c r="A2030" s="18">
        <v>0.68446044813554852</v>
      </c>
      <c r="B2030" s="18">
        <v>0.25001657817142853</v>
      </c>
      <c r="C2030" s="18">
        <v>6.4760869860922998E-2</v>
      </c>
      <c r="D2030" s="3">
        <f t="shared" si="227"/>
        <v>1.4610047998010296</v>
      </c>
      <c r="E2030" s="4">
        <f t="shared" si="227"/>
        <v>3.9997347668454664</v>
      </c>
      <c r="F2030" s="4">
        <f t="shared" si="227"/>
        <v>15.44142322590087</v>
      </c>
      <c r="G2030" s="75">
        <v>4.3753215053020877E-2</v>
      </c>
      <c r="H2030" s="5">
        <f t="shared" si="220"/>
        <v>1.0437532150530209</v>
      </c>
      <c r="I2030" s="5">
        <f t="shared" si="221"/>
        <v>1.399760765984144</v>
      </c>
      <c r="J2030" s="5">
        <f t="shared" si="222"/>
        <v>3.8320694098578527</v>
      </c>
      <c r="K2030" s="5">
        <f t="shared" si="223"/>
        <v>14.794132370760144</v>
      </c>
      <c r="L2030">
        <v>1.81</v>
      </c>
      <c r="M2030">
        <v>3.69</v>
      </c>
      <c r="N2030">
        <v>4.54</v>
      </c>
      <c r="O2030" s="5">
        <f t="shared" si="224"/>
        <v>1.8891933192459678</v>
      </c>
      <c r="P2030" s="5">
        <f t="shared" si="225"/>
        <v>3.851449363545647</v>
      </c>
      <c r="Q2030" s="5">
        <f t="shared" si="226"/>
        <v>4.7386395963407146</v>
      </c>
      <c r="R2030" s="6">
        <f t="shared" si="228"/>
        <v>0.52932645368401432</v>
      </c>
      <c r="S2030" s="6">
        <f t="shared" si="228"/>
        <v>0.25964251522169807</v>
      </c>
      <c r="T2030" s="6">
        <f t="shared" si="228"/>
        <v>0.21103103109428764</v>
      </c>
      <c r="U2030">
        <f t="shared" si="229"/>
        <v>1.2930781059057794</v>
      </c>
      <c r="V2030">
        <f t="shared" si="229"/>
        <v>0.96292619087420894</v>
      </c>
      <c r="W2030">
        <f t="shared" si="229"/>
        <v>0.30687842221643774</v>
      </c>
      <c r="X2030" t="s">
        <v>407</v>
      </c>
      <c r="Y2030" t="s">
        <v>404</v>
      </c>
      <c r="Z2030" t="s">
        <v>281</v>
      </c>
      <c r="AA2030" s="67" t="s">
        <v>84</v>
      </c>
      <c r="AB2030" s="67" t="s">
        <v>78</v>
      </c>
      <c r="AC2030" t="s">
        <v>668</v>
      </c>
      <c r="AD2030" s="67" t="s">
        <v>75</v>
      </c>
      <c r="AE2030" s="72" t="str">
        <f>VLOOKUP(AD2030,cs_lookup!$A$2:$B$54,2,FALSE)</f>
        <v>X</v>
      </c>
    </row>
    <row r="2031" spans="1:31" x14ac:dyDescent="0.25">
      <c r="A2031" s="18">
        <v>0.78963042817449558</v>
      </c>
      <c r="B2031" s="18">
        <v>0.12947486798559354</v>
      </c>
      <c r="C2031" s="18">
        <v>5.9704883581648452E-2</v>
      </c>
      <c r="D2031" s="3">
        <f t="shared" si="227"/>
        <v>1.2664152296053821</v>
      </c>
      <c r="E2031" s="4">
        <f t="shared" si="227"/>
        <v>7.7235066199200011</v>
      </c>
      <c r="F2031" s="4">
        <f t="shared" si="227"/>
        <v>16.749048654160195</v>
      </c>
      <c r="G2031" s="75">
        <v>4.0076157183432715E-2</v>
      </c>
      <c r="H2031" s="5">
        <f t="shared" si="220"/>
        <v>1.0400761571834327</v>
      </c>
      <c r="I2031" s="5">
        <f t="shared" si="221"/>
        <v>1.2176177877540089</v>
      </c>
      <c r="J2031" s="5">
        <f t="shared" si="222"/>
        <v>7.4259048883839061</v>
      </c>
      <c r="K2031" s="5">
        <f t="shared" si="223"/>
        <v>16.10367523424177</v>
      </c>
      <c r="L2031">
        <v>1.75</v>
      </c>
      <c r="M2031">
        <v>3.98</v>
      </c>
      <c r="N2031">
        <v>4.5999999999999996</v>
      </c>
      <c r="O2031" s="5">
        <f t="shared" si="224"/>
        <v>1.8201332750710073</v>
      </c>
      <c r="P2031" s="5">
        <f t="shared" si="225"/>
        <v>4.1395031055900624</v>
      </c>
      <c r="Q2031" s="5">
        <f t="shared" si="226"/>
        <v>4.7843503230437898</v>
      </c>
      <c r="R2031" s="6">
        <f t="shared" si="228"/>
        <v>0.54941031719833144</v>
      </c>
      <c r="S2031" s="6">
        <f t="shared" si="228"/>
        <v>0.24157488821534673</v>
      </c>
      <c r="T2031" s="6">
        <f t="shared" si="228"/>
        <v>0.20901479458632177</v>
      </c>
      <c r="U2031">
        <f t="shared" si="229"/>
        <v>1.4372326173289665</v>
      </c>
      <c r="V2031">
        <f t="shared" si="229"/>
        <v>0.53596161812222787</v>
      </c>
      <c r="W2031">
        <f t="shared" si="229"/>
        <v>0.28564907905115161</v>
      </c>
      <c r="X2031" t="s">
        <v>329</v>
      </c>
      <c r="Y2031" t="s">
        <v>409</v>
      </c>
      <c r="Z2031" t="s">
        <v>281</v>
      </c>
      <c r="AA2031" s="67" t="s">
        <v>84</v>
      </c>
      <c r="AB2031" s="67" t="s">
        <v>89</v>
      </c>
      <c r="AC2031" t="s">
        <v>668</v>
      </c>
      <c r="AD2031" s="67" t="s">
        <v>79</v>
      </c>
      <c r="AE2031" s="72" t="str">
        <f>VLOOKUP(AD2031,cs_lookup!$A$2:$B$54,2,FALSE)</f>
        <v>2</v>
      </c>
    </row>
    <row r="2032" spans="1:31" x14ac:dyDescent="0.25">
      <c r="A2032" s="18">
        <v>0.75874978110530944</v>
      </c>
      <c r="B2032" s="18">
        <v>0.15407082503409902</v>
      </c>
      <c r="C2032" s="18">
        <v>7.8715846641851314E-2</v>
      </c>
      <c r="D2032" s="3">
        <f t="shared" si="227"/>
        <v>1.3179575466147075</v>
      </c>
      <c r="E2032" s="4">
        <f t="shared" si="227"/>
        <v>6.4905214843801842</v>
      </c>
      <c r="F2032" s="4">
        <f t="shared" si="227"/>
        <v>12.703922306138599</v>
      </c>
      <c r="G2032" s="75">
        <v>3.0392502497208929E-2</v>
      </c>
      <c r="H2032" s="5">
        <f t="shared" ref="H2032:H2095" si="230">(G2032/100%) + 1</f>
        <v>1.0303925024972089</v>
      </c>
      <c r="I2032" s="5">
        <f t="shared" ref="I2032:I2095" si="231">D2032/H2032</f>
        <v>1.2790830129495023</v>
      </c>
      <c r="J2032" s="5">
        <f t="shared" ref="J2032:J2095" si="232">E2032/H2032</f>
        <v>6.2990767776843031</v>
      </c>
      <c r="K2032" s="5">
        <f t="shared" ref="K2032:K2095" si="233">F2032/H2032</f>
        <v>12.329206855979633</v>
      </c>
      <c r="L2032">
        <v>1.8</v>
      </c>
      <c r="M2032">
        <v>3.66</v>
      </c>
      <c r="N2032">
        <v>4.96</v>
      </c>
      <c r="O2032" s="5">
        <f t="shared" ref="O2032:O2095" si="234">(L2032*H2032)</f>
        <v>1.8547065044949762</v>
      </c>
      <c r="P2032" s="5">
        <f t="shared" ref="P2032:P2095" si="235">(M2032*H2032)</f>
        <v>3.7712365591397847</v>
      </c>
      <c r="Q2032" s="5">
        <f t="shared" ref="Q2032:Q2095" si="236">(N2032*H2032)</f>
        <v>5.1107468123861564</v>
      </c>
      <c r="R2032" s="6">
        <f t="shared" si="228"/>
        <v>0.5391688644949747</v>
      </c>
      <c r="S2032" s="6">
        <f t="shared" si="228"/>
        <v>0.26516501532539738</v>
      </c>
      <c r="T2032" s="6">
        <f t="shared" si="228"/>
        <v>0.19566612017962792</v>
      </c>
      <c r="U2032">
        <f t="shared" si="229"/>
        <v>1.4072581543001568</v>
      </c>
      <c r="V2032">
        <f t="shared" si="229"/>
        <v>0.58103752806542341</v>
      </c>
      <c r="W2032">
        <f t="shared" si="229"/>
        <v>0.40229676230911909</v>
      </c>
      <c r="X2032" t="s">
        <v>339</v>
      </c>
      <c r="Y2032" t="s">
        <v>416</v>
      </c>
      <c r="Z2032" t="s">
        <v>274</v>
      </c>
      <c r="AA2032" s="67" t="s">
        <v>84</v>
      </c>
      <c r="AB2032" s="67" t="s">
        <v>89</v>
      </c>
      <c r="AC2032" t="s">
        <v>668</v>
      </c>
      <c r="AD2032" s="67" t="s">
        <v>94</v>
      </c>
      <c r="AE2032" s="72" t="str">
        <f>VLOOKUP(AD2032,cs_lookup!$A$2:$B$54,2,FALSE)</f>
        <v>1</v>
      </c>
    </row>
    <row r="2033" spans="1:31" x14ac:dyDescent="0.25">
      <c r="A2033" s="18">
        <v>0.36749946474710082</v>
      </c>
      <c r="B2033" s="18">
        <v>0.28515492602299602</v>
      </c>
      <c r="C2033" s="18">
        <v>0.32339814481810747</v>
      </c>
      <c r="D2033" s="3">
        <f t="shared" si="227"/>
        <v>2.7210923985648852</v>
      </c>
      <c r="E2033" s="4">
        <f t="shared" si="227"/>
        <v>3.506865597402852</v>
      </c>
      <c r="F2033" s="4">
        <f t="shared" si="227"/>
        <v>3.0921636874646929</v>
      </c>
      <c r="G2033" s="75">
        <v>3.287280797486658E-2</v>
      </c>
      <c r="H2033" s="5">
        <f t="shared" si="230"/>
        <v>1.0328728079748666</v>
      </c>
      <c r="I2033" s="5">
        <f t="shared" si="231"/>
        <v>2.634489336494469</v>
      </c>
      <c r="J2033" s="5">
        <f t="shared" si="232"/>
        <v>3.3952540625778447</v>
      </c>
      <c r="K2033" s="5">
        <f t="shared" si="233"/>
        <v>2.9937506957196769</v>
      </c>
      <c r="L2033">
        <v>2.37</v>
      </c>
      <c r="M2033">
        <v>3.03</v>
      </c>
      <c r="N2033">
        <v>3.56</v>
      </c>
      <c r="O2033" s="5">
        <f t="shared" si="234"/>
        <v>2.447908554900434</v>
      </c>
      <c r="P2033" s="5">
        <f t="shared" si="235"/>
        <v>3.1296046081638456</v>
      </c>
      <c r="Q2033" s="5">
        <f t="shared" si="236"/>
        <v>3.677027196390525</v>
      </c>
      <c r="R2033" s="6">
        <f t="shared" si="228"/>
        <v>0.40851199200154514</v>
      </c>
      <c r="S2033" s="6">
        <f t="shared" si="228"/>
        <v>0.31952918186259477</v>
      </c>
      <c r="T2033" s="6">
        <f t="shared" si="228"/>
        <v>0.27195882613586014</v>
      </c>
      <c r="U2033">
        <f t="shared" si="229"/>
        <v>0.89960508367575842</v>
      </c>
      <c r="V2033">
        <f t="shared" si="229"/>
        <v>0.89242217052218886</v>
      </c>
      <c r="W2033">
        <f t="shared" si="229"/>
        <v>1.1891437737584227</v>
      </c>
      <c r="X2033" t="s">
        <v>487</v>
      </c>
      <c r="Y2033" t="s">
        <v>415</v>
      </c>
      <c r="Z2033" t="s">
        <v>274</v>
      </c>
      <c r="AA2033" s="67" t="s">
        <v>90</v>
      </c>
      <c r="AB2033" s="67" t="s">
        <v>75</v>
      </c>
      <c r="AC2033" t="s">
        <v>668</v>
      </c>
      <c r="AD2033" s="67" t="s">
        <v>74</v>
      </c>
      <c r="AE2033" s="72" t="str">
        <f>VLOOKUP(AD2033,cs_lookup!$A$2:$B$54,2,FALSE)</f>
        <v>X</v>
      </c>
    </row>
    <row r="2034" spans="1:31" x14ac:dyDescent="0.25">
      <c r="A2034" s="18">
        <v>0.52685238515666477</v>
      </c>
      <c r="B2034" s="18">
        <v>0.26462602092123472</v>
      </c>
      <c r="C2034" s="18">
        <v>0.19952764258402858</v>
      </c>
      <c r="D2034" s="3">
        <f t="shared" si="227"/>
        <v>1.8980648625186354</v>
      </c>
      <c r="E2034" s="4">
        <f t="shared" si="227"/>
        <v>3.7789178725460544</v>
      </c>
      <c r="F2034" s="4">
        <f t="shared" si="227"/>
        <v>5.011836891616972</v>
      </c>
      <c r="G2034" s="75">
        <v>2.7931254188993782E-2</v>
      </c>
      <c r="H2034" s="5">
        <f t="shared" si="230"/>
        <v>1.0279312541889938</v>
      </c>
      <c r="I2034" s="5">
        <f t="shared" si="231"/>
        <v>1.8464900787710268</v>
      </c>
      <c r="J2034" s="5">
        <f t="shared" si="232"/>
        <v>3.676235990632958</v>
      </c>
      <c r="K2034" s="5">
        <f t="shared" si="233"/>
        <v>4.8756537669157236</v>
      </c>
      <c r="L2034">
        <v>2.1800000000000002</v>
      </c>
      <c r="M2034">
        <v>3.26</v>
      </c>
      <c r="N2034">
        <v>3.81</v>
      </c>
      <c r="O2034" s="5">
        <f t="shared" si="234"/>
        <v>2.2408901341320067</v>
      </c>
      <c r="P2034" s="5">
        <f t="shared" si="235"/>
        <v>3.3510558886561195</v>
      </c>
      <c r="Q2034" s="5">
        <f t="shared" si="236"/>
        <v>3.9164180784600662</v>
      </c>
      <c r="R2034" s="6">
        <f t="shared" si="228"/>
        <v>0.44625123952689588</v>
      </c>
      <c r="S2034" s="6">
        <f t="shared" si="228"/>
        <v>0.2984134055732004</v>
      </c>
      <c r="T2034" s="6">
        <f t="shared" si="228"/>
        <v>0.25533535489990372</v>
      </c>
      <c r="U2034">
        <f t="shared" si="229"/>
        <v>1.1806183120414859</v>
      </c>
      <c r="V2034">
        <f t="shared" si="229"/>
        <v>0.88677658569974105</v>
      </c>
      <c r="W2034">
        <f t="shared" si="229"/>
        <v>0.78143366656860813</v>
      </c>
      <c r="X2034" t="s">
        <v>341</v>
      </c>
      <c r="Y2034" t="s">
        <v>417</v>
      </c>
      <c r="Z2034" t="s">
        <v>274</v>
      </c>
      <c r="AA2034" s="67" t="s">
        <v>90</v>
      </c>
      <c r="AB2034" s="67" t="s">
        <v>75</v>
      </c>
      <c r="AC2034" t="s">
        <v>668</v>
      </c>
      <c r="AD2034" s="67" t="s">
        <v>79</v>
      </c>
      <c r="AE2034" s="72" t="str">
        <f>VLOOKUP(AD2034,cs_lookup!$A$2:$B$54,2,FALSE)</f>
        <v>2</v>
      </c>
    </row>
    <row r="2035" spans="1:31" x14ac:dyDescent="0.25">
      <c r="A2035" s="18">
        <v>0.59799716551188775</v>
      </c>
      <c r="B2035" s="18">
        <v>0.20128771778185373</v>
      </c>
      <c r="C2035" s="18">
        <v>0.18897498783739225</v>
      </c>
      <c r="D2035" s="3">
        <f t="shared" si="227"/>
        <v>1.67224872904539</v>
      </c>
      <c r="E2035" s="4">
        <f t="shared" si="227"/>
        <v>4.9680130065548935</v>
      </c>
      <c r="F2035" s="4">
        <f t="shared" si="227"/>
        <v>5.2917055925965837</v>
      </c>
      <c r="G2035" s="75">
        <v>3.3768668656438683E-2</v>
      </c>
      <c r="H2035" s="5">
        <f t="shared" si="230"/>
        <v>1.0337686686564387</v>
      </c>
      <c r="I2035" s="5">
        <f t="shared" si="231"/>
        <v>1.6176237293192168</v>
      </c>
      <c r="J2035" s="5">
        <f t="shared" si="232"/>
        <v>4.8057299057164178</v>
      </c>
      <c r="K2035" s="5">
        <f t="shared" si="233"/>
        <v>5.1188488808372101</v>
      </c>
      <c r="L2035">
        <v>1.41</v>
      </c>
      <c r="M2035">
        <v>5.3</v>
      </c>
      <c r="N2035">
        <v>7.36</v>
      </c>
      <c r="O2035" s="5">
        <f t="shared" si="234"/>
        <v>1.4576138228055784</v>
      </c>
      <c r="P2035" s="5">
        <f t="shared" si="235"/>
        <v>5.478973943879125</v>
      </c>
      <c r="Q2035" s="5">
        <f t="shared" si="236"/>
        <v>7.6085374013113887</v>
      </c>
      <c r="R2035" s="6">
        <f t="shared" si="228"/>
        <v>0.68605276950188709</v>
      </c>
      <c r="S2035" s="6">
        <f t="shared" si="228"/>
        <v>0.18251592547125675</v>
      </c>
      <c r="T2035" s="6">
        <f t="shared" si="228"/>
        <v>0.13143130502685607</v>
      </c>
      <c r="U2035">
        <f t="shared" si="229"/>
        <v>0.87164893444868285</v>
      </c>
      <c r="V2035">
        <f t="shared" si="229"/>
        <v>1.1028501609496713</v>
      </c>
      <c r="W2035">
        <f t="shared" si="229"/>
        <v>1.4378232628731638</v>
      </c>
      <c r="X2035" t="s">
        <v>568</v>
      </c>
      <c r="Y2035" t="s">
        <v>547</v>
      </c>
      <c r="Z2035" t="s">
        <v>271</v>
      </c>
      <c r="AA2035" s="67" t="s">
        <v>84</v>
      </c>
      <c r="AB2035" s="67" t="s">
        <v>86</v>
      </c>
      <c r="AC2035" t="s">
        <v>668</v>
      </c>
      <c r="AD2035" s="67" t="s">
        <v>94</v>
      </c>
      <c r="AE2035" s="72" t="str">
        <f>VLOOKUP(AD2035,cs_lookup!$A$2:$B$54,2,FALSE)</f>
        <v>1</v>
      </c>
    </row>
    <row r="2036" spans="1:31" x14ac:dyDescent="0.25">
      <c r="A2036" s="18">
        <v>0.46571104637136823</v>
      </c>
      <c r="B2036" s="18">
        <v>0.26546363129427575</v>
      </c>
      <c r="C2036" s="18">
        <v>0.25373926273848524</v>
      </c>
      <c r="D2036" s="3">
        <f t="shared" si="227"/>
        <v>2.1472541993401162</v>
      </c>
      <c r="E2036" s="4">
        <f t="shared" si="227"/>
        <v>3.7669943529532484</v>
      </c>
      <c r="F2036" s="4">
        <f t="shared" si="227"/>
        <v>3.9410534625484575</v>
      </c>
      <c r="G2036" s="75">
        <v>2.7503604302983264E-2</v>
      </c>
      <c r="H2036" s="5">
        <f t="shared" si="230"/>
        <v>1.0275036043029833</v>
      </c>
      <c r="I2036" s="5">
        <f t="shared" si="231"/>
        <v>2.0897777782460687</v>
      </c>
      <c r="J2036" s="5">
        <f t="shared" si="232"/>
        <v>3.6661616924532585</v>
      </c>
      <c r="K2036" s="5">
        <f t="shared" si="233"/>
        <v>3.8355616915056059</v>
      </c>
      <c r="L2036">
        <v>2.84</v>
      </c>
      <c r="M2036">
        <v>3.55</v>
      </c>
      <c r="N2036">
        <v>2.54</v>
      </c>
      <c r="O2036" s="5">
        <f t="shared" si="234"/>
        <v>2.9181102362204725</v>
      </c>
      <c r="P2036" s="5">
        <f t="shared" si="235"/>
        <v>3.6476377952755903</v>
      </c>
      <c r="Q2036" s="5">
        <f t="shared" si="236"/>
        <v>2.6098591549295773</v>
      </c>
      <c r="R2036" s="6">
        <f t="shared" si="228"/>
        <v>0.34268753372908795</v>
      </c>
      <c r="S2036" s="6">
        <f t="shared" si="228"/>
        <v>0.2741500269832704</v>
      </c>
      <c r="T2036" s="6">
        <f t="shared" si="228"/>
        <v>0.38316243928764171</v>
      </c>
      <c r="U2036">
        <f t="shared" si="229"/>
        <v>1.3589961715372367</v>
      </c>
      <c r="V2036">
        <f t="shared" si="229"/>
        <v>0.9683151747801042</v>
      </c>
      <c r="W2036">
        <f t="shared" si="229"/>
        <v>0.66222373782311716</v>
      </c>
      <c r="X2036" t="s">
        <v>546</v>
      </c>
      <c r="Y2036" t="s">
        <v>572</v>
      </c>
      <c r="Z2036" t="s">
        <v>271</v>
      </c>
      <c r="AA2036" s="67" t="s">
        <v>90</v>
      </c>
      <c r="AB2036" s="67" t="s">
        <v>75</v>
      </c>
      <c r="AC2036" t="s">
        <v>668</v>
      </c>
      <c r="AD2036" s="67" t="s">
        <v>74</v>
      </c>
      <c r="AE2036" s="72" t="str">
        <f>VLOOKUP(AD2036,cs_lookup!$A$2:$B$54,2,FALSE)</f>
        <v>X</v>
      </c>
    </row>
    <row r="2037" spans="1:31" x14ac:dyDescent="0.25">
      <c r="A2037" s="18">
        <v>0.53621841646768709</v>
      </c>
      <c r="B2037" s="18">
        <v>0.27749364733841003</v>
      </c>
      <c r="C2037" s="18">
        <v>0.17961340358983729</v>
      </c>
      <c r="D2037" s="3">
        <f t="shared" si="227"/>
        <v>1.8649117025622726</v>
      </c>
      <c r="E2037" s="4">
        <f t="shared" si="227"/>
        <v>3.6036861008946861</v>
      </c>
      <c r="F2037" s="4">
        <f t="shared" si="227"/>
        <v>5.5675132257032791</v>
      </c>
      <c r="G2037" s="75">
        <v>2.891515407344869E-2</v>
      </c>
      <c r="H2037" s="5">
        <f t="shared" si="230"/>
        <v>1.0289151540734487</v>
      </c>
      <c r="I2037" s="5">
        <f t="shared" si="231"/>
        <v>1.8125029018953944</v>
      </c>
      <c r="J2037" s="5">
        <f t="shared" si="232"/>
        <v>3.5024132812387738</v>
      </c>
      <c r="K2037" s="5">
        <f t="shared" si="233"/>
        <v>5.4110518283860793</v>
      </c>
      <c r="L2037">
        <v>2.06</v>
      </c>
      <c r="M2037">
        <v>3.68</v>
      </c>
      <c r="N2037">
        <v>3.68</v>
      </c>
      <c r="O2037" s="5">
        <f t="shared" si="234"/>
        <v>2.1195652173913042</v>
      </c>
      <c r="P2037" s="5">
        <f t="shared" si="235"/>
        <v>3.7864077669902914</v>
      </c>
      <c r="Q2037" s="5">
        <f t="shared" si="236"/>
        <v>3.7864077669902914</v>
      </c>
      <c r="R2037" s="6">
        <f t="shared" si="228"/>
        <v>0.47179487179487184</v>
      </c>
      <c r="S2037" s="6">
        <f t="shared" si="228"/>
        <v>0.26410256410256411</v>
      </c>
      <c r="T2037" s="6">
        <f t="shared" si="228"/>
        <v>0.26410256410256411</v>
      </c>
      <c r="U2037">
        <f t="shared" si="229"/>
        <v>1.1365499044695542</v>
      </c>
      <c r="V2037">
        <f t="shared" si="229"/>
        <v>1.0507041015726206</v>
      </c>
      <c r="W2037">
        <f t="shared" si="229"/>
        <v>0.68008958640812178</v>
      </c>
      <c r="X2037" t="s">
        <v>551</v>
      </c>
      <c r="Y2037" t="s">
        <v>570</v>
      </c>
      <c r="Z2037" t="s">
        <v>271</v>
      </c>
      <c r="AA2037" s="67" t="s">
        <v>90</v>
      </c>
      <c r="AB2037" s="67" t="s">
        <v>75</v>
      </c>
      <c r="AC2037" t="s">
        <v>668</v>
      </c>
      <c r="AD2037" s="67" t="s">
        <v>75</v>
      </c>
      <c r="AE2037" s="72" t="str">
        <f>VLOOKUP(AD2037,cs_lookup!$A$2:$B$54,2,FALSE)</f>
        <v>X</v>
      </c>
    </row>
    <row r="2038" spans="1:31" x14ac:dyDescent="0.25">
      <c r="A2038" s="18">
        <v>0.30819319968060555</v>
      </c>
      <c r="B2038" s="18">
        <v>0.31139427280875964</v>
      </c>
      <c r="C2038" s="18">
        <v>0.3533152889494196</v>
      </c>
      <c r="D2038" s="3">
        <f t="shared" si="227"/>
        <v>3.2447179270546687</v>
      </c>
      <c r="E2038" s="4">
        <f t="shared" si="227"/>
        <v>3.2113628519241977</v>
      </c>
      <c r="F2038" s="4">
        <f t="shared" si="227"/>
        <v>2.8303332215639254</v>
      </c>
      <c r="G2038" s="75">
        <v>2.7140781830536476E-2</v>
      </c>
      <c r="H2038" s="5">
        <f t="shared" si="230"/>
        <v>1.0271407818305365</v>
      </c>
      <c r="I2038" s="5">
        <f t="shared" si="231"/>
        <v>3.1589807205123717</v>
      </c>
      <c r="J2038" s="5">
        <f t="shared" si="232"/>
        <v>3.1265070073461718</v>
      </c>
      <c r="K2038" s="5">
        <f t="shared" si="233"/>
        <v>2.7555455606774748</v>
      </c>
      <c r="L2038">
        <v>2.94</v>
      </c>
      <c r="M2038">
        <v>3.63</v>
      </c>
      <c r="N2038">
        <v>2.4300000000000002</v>
      </c>
      <c r="O2038" s="5">
        <f t="shared" si="234"/>
        <v>3.0197938985817774</v>
      </c>
      <c r="P2038" s="5">
        <f t="shared" si="235"/>
        <v>3.7285210380448475</v>
      </c>
      <c r="Q2038" s="5">
        <f t="shared" si="236"/>
        <v>2.4959520998482039</v>
      </c>
      <c r="R2038" s="6">
        <f t="shared" si="228"/>
        <v>0.33114842720546001</v>
      </c>
      <c r="S2038" s="6">
        <f t="shared" si="228"/>
        <v>0.26820285839781061</v>
      </c>
      <c r="T2038" s="6">
        <f t="shared" si="228"/>
        <v>0.40064871439672939</v>
      </c>
      <c r="U2038">
        <f t="shared" si="229"/>
        <v>0.93067994397988785</v>
      </c>
      <c r="V2038">
        <f t="shared" si="229"/>
        <v>1.1610400972941368</v>
      </c>
      <c r="W2038">
        <f t="shared" si="229"/>
        <v>0.8818580373617787</v>
      </c>
      <c r="X2038" t="s">
        <v>550</v>
      </c>
      <c r="Y2038" t="s">
        <v>549</v>
      </c>
      <c r="Z2038" t="s">
        <v>271</v>
      </c>
      <c r="AA2038" s="67" t="s">
        <v>90</v>
      </c>
      <c r="AB2038" s="67" t="s">
        <v>75</v>
      </c>
      <c r="AC2038" t="s">
        <v>668</v>
      </c>
      <c r="AD2038" s="67" t="s">
        <v>100</v>
      </c>
      <c r="AE2038" s="72" t="str">
        <f>VLOOKUP(AD2038,cs_lookup!$A$2:$B$54,2,FALSE)</f>
        <v>1</v>
      </c>
    </row>
    <row r="2039" spans="1:31" x14ac:dyDescent="0.25">
      <c r="A2039" s="18">
        <v>0.55422770522343201</v>
      </c>
      <c r="B2039" s="18">
        <v>0.232176942480604</v>
      </c>
      <c r="C2039" s="18">
        <v>0.20307897939121672</v>
      </c>
      <c r="D2039" s="3">
        <f t="shared" ref="D2039:F2076" si="237">(100%/A2039)</f>
        <v>1.8043125426161415</v>
      </c>
      <c r="E2039" s="4">
        <f t="shared" si="237"/>
        <v>4.3070599057593313</v>
      </c>
      <c r="F2039" s="4">
        <f t="shared" si="237"/>
        <v>4.9241925629022072</v>
      </c>
      <c r="G2039" s="75">
        <v>3.5158679442808261E-2</v>
      </c>
      <c r="H2039" s="5">
        <f t="shared" si="230"/>
        <v>1.0351586794428083</v>
      </c>
      <c r="I2039" s="5">
        <f t="shared" si="231"/>
        <v>1.7430299126577804</v>
      </c>
      <c r="J2039" s="5">
        <f t="shared" si="232"/>
        <v>4.1607726344696054</v>
      </c>
      <c r="K2039" s="5">
        <f t="shared" si="233"/>
        <v>4.7569446701183411</v>
      </c>
      <c r="L2039">
        <v>1.87</v>
      </c>
      <c r="M2039">
        <v>3.78</v>
      </c>
      <c r="N2039">
        <v>4.24</v>
      </c>
      <c r="O2039" s="5">
        <f t="shared" si="234"/>
        <v>1.9357467305580516</v>
      </c>
      <c r="P2039" s="5">
        <f t="shared" si="235"/>
        <v>3.9128998082938149</v>
      </c>
      <c r="Q2039" s="5">
        <f t="shared" si="236"/>
        <v>4.3890728008375071</v>
      </c>
      <c r="R2039" s="6">
        <f t="shared" ref="R2039:T2076" si="238">(1/O2039)</f>
        <v>0.51659650728776507</v>
      </c>
      <c r="S2039" s="6">
        <f t="shared" si="238"/>
        <v>0.25556493879050818</v>
      </c>
      <c r="T2039" s="6">
        <f t="shared" si="238"/>
        <v>0.22783855392172661</v>
      </c>
      <c r="U2039">
        <f t="shared" ref="U2039:W2076" si="239">(L2039/I2039)</f>
        <v>1.0728444683709502</v>
      </c>
      <c r="V2039">
        <f t="shared" si="239"/>
        <v>0.90848511372259955</v>
      </c>
      <c r="W2039">
        <f t="shared" si="239"/>
        <v>0.89132842486783004</v>
      </c>
      <c r="X2039" t="s">
        <v>571</v>
      </c>
      <c r="Y2039" t="s">
        <v>543</v>
      </c>
      <c r="Z2039" t="s">
        <v>271</v>
      </c>
      <c r="AA2039" s="67" t="s">
        <v>84</v>
      </c>
      <c r="AB2039" s="67" t="s">
        <v>86</v>
      </c>
      <c r="AC2039" t="s">
        <v>668</v>
      </c>
      <c r="AD2039" s="67" t="s">
        <v>75</v>
      </c>
      <c r="AE2039" s="72" t="str">
        <f>VLOOKUP(AD2039,cs_lookup!$A$2:$B$54,2,FALSE)</f>
        <v>X</v>
      </c>
    </row>
    <row r="2040" spans="1:31" x14ac:dyDescent="0.25">
      <c r="A2040" s="18">
        <v>0.57432773021936812</v>
      </c>
      <c r="B2040" s="18">
        <v>0.20929204970036497</v>
      </c>
      <c r="C2040" s="18">
        <v>0.20420042188501325</v>
      </c>
      <c r="D2040" s="3">
        <f t="shared" si="237"/>
        <v>1.7411661450127851</v>
      </c>
      <c r="E2040" s="4">
        <f t="shared" si="237"/>
        <v>4.7780123584802192</v>
      </c>
      <c r="F2040" s="4">
        <f t="shared" si="237"/>
        <v>4.8971495297061987</v>
      </c>
      <c r="G2040" s="75">
        <v>2.9849779849779878E-2</v>
      </c>
      <c r="H2040" s="5">
        <f t="shared" si="230"/>
        <v>1.0298497798497799</v>
      </c>
      <c r="I2040" s="5">
        <f t="shared" si="231"/>
        <v>1.6906991476628388</v>
      </c>
      <c r="J2040" s="5">
        <f t="shared" si="232"/>
        <v>4.639523600400409</v>
      </c>
      <c r="K2040" s="5">
        <f t="shared" si="233"/>
        <v>4.7552076288451763</v>
      </c>
      <c r="L2040">
        <v>1.65</v>
      </c>
      <c r="M2040">
        <v>4.32</v>
      </c>
      <c r="N2040">
        <v>5.2</v>
      </c>
      <c r="O2040" s="5">
        <f t="shared" si="234"/>
        <v>1.6992521367521367</v>
      </c>
      <c r="P2040" s="5">
        <f t="shared" si="235"/>
        <v>4.4489510489510495</v>
      </c>
      <c r="Q2040" s="5">
        <f t="shared" si="236"/>
        <v>5.3552188552188555</v>
      </c>
      <c r="R2040" s="6">
        <f t="shared" si="238"/>
        <v>0.58849418421879918</v>
      </c>
      <c r="S2040" s="6">
        <f t="shared" si="238"/>
        <v>0.22477208425023573</v>
      </c>
      <c r="T2040" s="6">
        <f t="shared" si="238"/>
        <v>0.18673373153096509</v>
      </c>
      <c r="U2040">
        <f t="shared" si="239"/>
        <v>0.97592762277126599</v>
      </c>
      <c r="V2040">
        <f t="shared" si="239"/>
        <v>0.93113008405155384</v>
      </c>
      <c r="W2040">
        <f t="shared" si="239"/>
        <v>1.0935379495222679</v>
      </c>
      <c r="X2040" t="s">
        <v>544</v>
      </c>
      <c r="Y2040" t="s">
        <v>569</v>
      </c>
      <c r="Z2040" t="s">
        <v>271</v>
      </c>
      <c r="AA2040" s="67" t="s">
        <v>84</v>
      </c>
      <c r="AB2040" s="67" t="s">
        <v>86</v>
      </c>
      <c r="AC2040" t="s">
        <v>668</v>
      </c>
      <c r="AD2040" s="67" t="s">
        <v>99</v>
      </c>
      <c r="AE2040" s="72" t="str">
        <f>VLOOKUP(AD2040,cs_lookup!$A$2:$B$54,2,FALSE)</f>
        <v>1</v>
      </c>
    </row>
    <row r="2041" spans="1:31" x14ac:dyDescent="0.25">
      <c r="A2041" s="18">
        <v>0.60451318194846104</v>
      </c>
      <c r="B2041" s="18">
        <v>0.21225917286956117</v>
      </c>
      <c r="C2041" s="18">
        <v>0.17442140098794326</v>
      </c>
      <c r="D2041" s="3">
        <f t="shared" si="237"/>
        <v>1.6542236461689879</v>
      </c>
      <c r="E2041" s="4">
        <f t="shared" si="237"/>
        <v>4.7112215999000719</v>
      </c>
      <c r="F2041" s="4">
        <f t="shared" si="237"/>
        <v>5.7332414161099656</v>
      </c>
      <c r="G2041" s="75">
        <v>4.2118076232129154E-2</v>
      </c>
      <c r="H2041" s="5">
        <f t="shared" si="230"/>
        <v>1.0421180762321292</v>
      </c>
      <c r="I2041" s="5">
        <f t="shared" si="231"/>
        <v>1.5873668098628333</v>
      </c>
      <c r="J2041" s="5">
        <f t="shared" si="232"/>
        <v>4.5208136269297947</v>
      </c>
      <c r="K2041" s="5">
        <f t="shared" si="233"/>
        <v>5.5015276549457921</v>
      </c>
      <c r="L2041">
        <v>1.76</v>
      </c>
      <c r="M2041">
        <v>3.7</v>
      </c>
      <c r="N2041">
        <v>4.91</v>
      </c>
      <c r="O2041" s="5">
        <f t="shared" si="234"/>
        <v>1.8341278141685473</v>
      </c>
      <c r="P2041" s="5">
        <f t="shared" si="235"/>
        <v>3.855836882058878</v>
      </c>
      <c r="Q2041" s="5">
        <f t="shared" si="236"/>
        <v>5.1167997542997545</v>
      </c>
      <c r="R2041" s="6">
        <f t="shared" si="238"/>
        <v>0.54521827338043138</v>
      </c>
      <c r="S2041" s="6">
        <f t="shared" si="238"/>
        <v>0.2593470705809619</v>
      </c>
      <c r="T2041" s="6">
        <f t="shared" si="238"/>
        <v>0.19543465603860674</v>
      </c>
      <c r="U2041">
        <f t="shared" si="239"/>
        <v>1.1087544410432042</v>
      </c>
      <c r="V2041">
        <f t="shared" si="239"/>
        <v>0.81843674730576521</v>
      </c>
      <c r="W2041">
        <f t="shared" si="239"/>
        <v>0.89247938171972696</v>
      </c>
      <c r="X2041" t="s">
        <v>291</v>
      </c>
      <c r="Y2041" t="s">
        <v>344</v>
      </c>
      <c r="Z2041" t="s">
        <v>270</v>
      </c>
      <c r="AA2041" s="67" t="s">
        <v>84</v>
      </c>
      <c r="AB2041" s="67" t="s">
        <v>86</v>
      </c>
      <c r="AC2041" t="s">
        <v>668</v>
      </c>
      <c r="AD2041" s="67" t="s">
        <v>75</v>
      </c>
      <c r="AE2041" s="72" t="str">
        <f>VLOOKUP(AD2041,cs_lookup!$A$2:$B$54,2,FALSE)</f>
        <v>X</v>
      </c>
    </row>
    <row r="2042" spans="1:31" x14ac:dyDescent="0.25">
      <c r="A2042" s="18">
        <v>0.60849378626203932</v>
      </c>
      <c r="B2042" s="18">
        <v>0.20456802397504739</v>
      </c>
      <c r="C2042" s="18">
        <v>0.17705589497242588</v>
      </c>
      <c r="D2042" s="3">
        <f t="shared" si="237"/>
        <v>1.643402155579883</v>
      </c>
      <c r="E2042" s="4">
        <f t="shared" si="237"/>
        <v>4.8883495111727582</v>
      </c>
      <c r="F2042" s="4">
        <f t="shared" si="237"/>
        <v>5.6479339485179905</v>
      </c>
      <c r="G2042" s="75">
        <v>4.2717188891587821E-2</v>
      </c>
      <c r="H2042" s="5">
        <f t="shared" si="230"/>
        <v>1.0427171888915878</v>
      </c>
      <c r="I2042" s="5">
        <f t="shared" si="231"/>
        <v>1.5760765940061134</v>
      </c>
      <c r="J2042" s="5">
        <f t="shared" si="232"/>
        <v>4.6880875881302879</v>
      </c>
      <c r="K2042" s="5">
        <f t="shared" si="233"/>
        <v>5.416553988643618</v>
      </c>
      <c r="L2042">
        <v>1.79</v>
      </c>
      <c r="M2042">
        <v>3.75</v>
      </c>
      <c r="N2042">
        <v>4.5999999999999996</v>
      </c>
      <c r="O2042" s="5">
        <f t="shared" si="234"/>
        <v>1.8664637681159422</v>
      </c>
      <c r="P2042" s="5">
        <f t="shared" si="235"/>
        <v>3.9101894583434542</v>
      </c>
      <c r="Q2042" s="5">
        <f t="shared" si="236"/>
        <v>4.7964990689013032</v>
      </c>
      <c r="R2042" s="6">
        <f t="shared" si="238"/>
        <v>0.53577252185796587</v>
      </c>
      <c r="S2042" s="6">
        <f t="shared" si="238"/>
        <v>0.25574208376686908</v>
      </c>
      <c r="T2042" s="6">
        <f t="shared" si="238"/>
        <v>0.20848539437516503</v>
      </c>
      <c r="U2042">
        <f t="shared" si="239"/>
        <v>1.1357316051817827</v>
      </c>
      <c r="V2042">
        <f t="shared" si="239"/>
        <v>0.79989973086138144</v>
      </c>
      <c r="W2042">
        <f t="shared" si="239"/>
        <v>0.84924843537872774</v>
      </c>
      <c r="X2042" t="s">
        <v>423</v>
      </c>
      <c r="Y2042" t="s">
        <v>421</v>
      </c>
      <c r="Z2042" t="s">
        <v>270</v>
      </c>
      <c r="AA2042" s="67" t="s">
        <v>84</v>
      </c>
      <c r="AB2042" s="67" t="s">
        <v>86</v>
      </c>
      <c r="AC2042" t="s">
        <v>668</v>
      </c>
      <c r="AD2042" s="67" t="s">
        <v>86</v>
      </c>
      <c r="AE2042" s="72" t="str">
        <f>VLOOKUP(AD2042,cs_lookup!$A$2:$B$54,2,FALSE)</f>
        <v>1</v>
      </c>
    </row>
    <row r="2043" spans="1:31" x14ac:dyDescent="0.25">
      <c r="A2043" s="18">
        <v>0.51579020817001464</v>
      </c>
      <c r="B2043" s="18">
        <v>0.26996954191610056</v>
      </c>
      <c r="C2043" s="18">
        <v>0.20488277506459285</v>
      </c>
      <c r="D2043" s="3">
        <f t="shared" si="237"/>
        <v>1.9387727493856965</v>
      </c>
      <c r="E2043" s="4">
        <f t="shared" si="237"/>
        <v>3.7041215572043074</v>
      </c>
      <c r="F2043" s="4">
        <f t="shared" si="237"/>
        <v>4.8808397859933939</v>
      </c>
      <c r="G2043" s="75">
        <v>4.0062312032709713E-2</v>
      </c>
      <c r="H2043" s="5">
        <f t="shared" si="230"/>
        <v>1.0400623120327097</v>
      </c>
      <c r="I2043" s="5">
        <f t="shared" si="231"/>
        <v>1.864092878816594</v>
      </c>
      <c r="J2043" s="5">
        <f t="shared" si="232"/>
        <v>3.5614419581889565</v>
      </c>
      <c r="K2043" s="5">
        <f t="shared" si="233"/>
        <v>4.6928340057378142</v>
      </c>
      <c r="L2043">
        <v>3.08</v>
      </c>
      <c r="M2043">
        <v>3.45</v>
      </c>
      <c r="N2043">
        <v>2.35</v>
      </c>
      <c r="O2043" s="5">
        <f t="shared" si="234"/>
        <v>3.2033919210607458</v>
      </c>
      <c r="P2043" s="5">
        <f t="shared" si="235"/>
        <v>3.5882149765128486</v>
      </c>
      <c r="Q2043" s="5">
        <f t="shared" si="236"/>
        <v>2.4441464332768681</v>
      </c>
      <c r="R2043" s="6">
        <f t="shared" si="238"/>
        <v>0.31216910844579637</v>
      </c>
      <c r="S2043" s="6">
        <f t="shared" si="238"/>
        <v>0.27869010261247906</v>
      </c>
      <c r="T2043" s="6">
        <f t="shared" si="238"/>
        <v>0.40914078894172456</v>
      </c>
      <c r="U2043">
        <f t="shared" si="239"/>
        <v>1.6522781858140652</v>
      </c>
      <c r="V2043">
        <f t="shared" si="239"/>
        <v>0.96870875350566543</v>
      </c>
      <c r="W2043">
        <f t="shared" si="239"/>
        <v>0.50076350391399149</v>
      </c>
      <c r="X2043" t="s">
        <v>424</v>
      </c>
      <c r="Y2043" t="s">
        <v>348</v>
      </c>
      <c r="Z2043" t="s">
        <v>270</v>
      </c>
      <c r="AA2043" s="67" t="s">
        <v>90</v>
      </c>
      <c r="AB2043" s="67" t="s">
        <v>75</v>
      </c>
      <c r="AC2043" t="s">
        <v>668</v>
      </c>
      <c r="AD2043" s="67" t="s">
        <v>92</v>
      </c>
      <c r="AE2043" s="72" t="str">
        <f>VLOOKUP(AD2043,cs_lookup!$A$2:$B$54,2,FALSE)</f>
        <v>1</v>
      </c>
    </row>
    <row r="2044" spans="1:31" x14ac:dyDescent="0.25">
      <c r="A2044" s="18">
        <v>0.19383794278452904</v>
      </c>
      <c r="B2044" s="18">
        <v>0.3990574677784971</v>
      </c>
      <c r="C2044" s="18">
        <v>0.38286964160534448</v>
      </c>
      <c r="D2044" s="3">
        <f t="shared" si="237"/>
        <v>5.1589486848382604</v>
      </c>
      <c r="E2044" s="4">
        <f t="shared" si="237"/>
        <v>2.5059047399034395</v>
      </c>
      <c r="F2044" s="4">
        <f t="shared" si="237"/>
        <v>2.6118550319295961</v>
      </c>
      <c r="G2044" s="75">
        <v>4.6801253433641943E-2</v>
      </c>
      <c r="H2044" s="5">
        <f t="shared" si="230"/>
        <v>1.0468012534336419</v>
      </c>
      <c r="I2044" s="5">
        <f t="shared" si="231"/>
        <v>4.9282981539392017</v>
      </c>
      <c r="J2044" s="5">
        <f t="shared" si="232"/>
        <v>2.3938686848948181</v>
      </c>
      <c r="K2044" s="5">
        <f t="shared" si="233"/>
        <v>2.4950820639184159</v>
      </c>
      <c r="L2044">
        <v>4.6500000000000004</v>
      </c>
      <c r="M2044">
        <v>3.11</v>
      </c>
      <c r="N2044">
        <v>1.96</v>
      </c>
      <c r="O2044" s="5">
        <f t="shared" si="234"/>
        <v>4.8676258284664353</v>
      </c>
      <c r="P2044" s="5">
        <f t="shared" si="235"/>
        <v>3.2555518981786262</v>
      </c>
      <c r="Q2044" s="5">
        <f t="shared" si="236"/>
        <v>2.0517304567299384</v>
      </c>
      <c r="R2044" s="6">
        <f t="shared" si="238"/>
        <v>0.20543896249212193</v>
      </c>
      <c r="S2044" s="6">
        <f t="shared" si="238"/>
        <v>0.30716758057503768</v>
      </c>
      <c r="T2044" s="6">
        <f t="shared" si="238"/>
        <v>0.48739345693284031</v>
      </c>
      <c r="U2044">
        <f t="shared" si="239"/>
        <v>0.94353057683477271</v>
      </c>
      <c r="V2044">
        <f t="shared" si="239"/>
        <v>1.2991522967086422</v>
      </c>
      <c r="W2044">
        <f t="shared" si="239"/>
        <v>0.78554530463896111</v>
      </c>
      <c r="X2044" t="s">
        <v>295</v>
      </c>
      <c r="Y2044" t="s">
        <v>428</v>
      </c>
      <c r="Z2044" t="s">
        <v>273</v>
      </c>
      <c r="AA2044" s="67" t="s">
        <v>85</v>
      </c>
      <c r="AB2044" s="67" t="s">
        <v>76</v>
      </c>
      <c r="AC2044" t="s">
        <v>668</v>
      </c>
      <c r="AD2044" s="67" t="s">
        <v>92</v>
      </c>
      <c r="AE2044" s="72" t="str">
        <f>VLOOKUP(AD2044,cs_lookup!$A$2:$B$54,2,FALSE)</f>
        <v>1</v>
      </c>
    </row>
    <row r="2045" spans="1:31" x14ac:dyDescent="0.25">
      <c r="A2045" s="18">
        <v>0.48520803026372866</v>
      </c>
      <c r="B2045" s="18">
        <v>0.23598409607750651</v>
      </c>
      <c r="C2045" s="18">
        <v>0.26196203331246887</v>
      </c>
      <c r="D2045" s="3">
        <f t="shared" si="237"/>
        <v>2.0609716608697979</v>
      </c>
      <c r="E2045" s="4">
        <f t="shared" si="237"/>
        <v>4.2375737035751788</v>
      </c>
      <c r="F2045" s="4">
        <f t="shared" si="237"/>
        <v>3.8173470687914453</v>
      </c>
      <c r="G2045" s="75">
        <v>4.7760698292085069E-2</v>
      </c>
      <c r="H2045" s="5">
        <f t="shared" si="230"/>
        <v>1.0477606982920851</v>
      </c>
      <c r="I2045" s="5">
        <f t="shared" si="231"/>
        <v>1.9670251654116342</v>
      </c>
      <c r="J2045" s="5">
        <f t="shared" si="232"/>
        <v>4.0444098642778705</v>
      </c>
      <c r="K2045" s="5">
        <f t="shared" si="233"/>
        <v>3.6433386698069108</v>
      </c>
      <c r="L2045">
        <v>1.71</v>
      </c>
      <c r="M2045">
        <v>3.71</v>
      </c>
      <c r="N2045">
        <v>5.17</v>
      </c>
      <c r="O2045" s="5">
        <f t="shared" si="234"/>
        <v>1.7916707940794654</v>
      </c>
      <c r="P2045" s="5">
        <f t="shared" si="235"/>
        <v>3.8871921906636357</v>
      </c>
      <c r="Q2045" s="5">
        <f t="shared" si="236"/>
        <v>5.4169228101700799</v>
      </c>
      <c r="R2045" s="6">
        <f t="shared" si="238"/>
        <v>0.55813824911611931</v>
      </c>
      <c r="S2045" s="6">
        <f t="shared" si="238"/>
        <v>0.25725509595379081</v>
      </c>
      <c r="T2045" s="6">
        <f t="shared" si="238"/>
        <v>0.18460665493008974</v>
      </c>
      <c r="U2045">
        <f t="shared" si="239"/>
        <v>0.86933305687634799</v>
      </c>
      <c r="V2045">
        <f t="shared" si="239"/>
        <v>0.91731553539330035</v>
      </c>
      <c r="W2045">
        <f t="shared" si="239"/>
        <v>1.419028113648847</v>
      </c>
      <c r="X2045" t="s">
        <v>427</v>
      </c>
      <c r="Y2045" t="s">
        <v>351</v>
      </c>
      <c r="Z2045" t="s">
        <v>273</v>
      </c>
      <c r="AA2045" s="67" t="s">
        <v>84</v>
      </c>
      <c r="AB2045" s="67" t="s">
        <v>86</v>
      </c>
      <c r="AC2045" t="s">
        <v>668</v>
      </c>
      <c r="AD2045" s="67" t="s">
        <v>89</v>
      </c>
      <c r="AE2045" s="72" t="str">
        <f>VLOOKUP(AD2045,cs_lookup!$A$2:$B$54,2,FALSE)</f>
        <v>1</v>
      </c>
    </row>
    <row r="2046" spans="1:31" x14ac:dyDescent="0.25">
      <c r="A2046" s="18">
        <v>0.75793135527837185</v>
      </c>
      <c r="B2046" s="18">
        <v>0.18365999951632436</v>
      </c>
      <c r="C2046" s="18">
        <v>5.6395268306227812E-2</v>
      </c>
      <c r="D2046" s="3">
        <f t="shared" si="237"/>
        <v>1.31938069725684</v>
      </c>
      <c r="E2046" s="4">
        <f t="shared" si="237"/>
        <v>5.4448437473240681</v>
      </c>
      <c r="F2046" s="4">
        <f t="shared" si="237"/>
        <v>17.731984083664134</v>
      </c>
      <c r="G2046" s="75">
        <v>3.1734321491455386E-2</v>
      </c>
      <c r="H2046" s="5">
        <f t="shared" si="230"/>
        <v>1.0317343214914554</v>
      </c>
      <c r="I2046" s="5">
        <f t="shared" si="231"/>
        <v>1.2787988823998493</v>
      </c>
      <c r="J2046" s="5">
        <f t="shared" si="232"/>
        <v>5.2773699913880021</v>
      </c>
      <c r="K2046" s="5">
        <f t="shared" si="233"/>
        <v>17.186579640028953</v>
      </c>
      <c r="L2046">
        <v>1.47</v>
      </c>
      <c r="M2046">
        <v>4.7</v>
      </c>
      <c r="N2046">
        <v>7.21</v>
      </c>
      <c r="O2046" s="5">
        <f t="shared" si="234"/>
        <v>1.5166494525924394</v>
      </c>
      <c r="P2046" s="5">
        <f t="shared" si="235"/>
        <v>4.8491513110098401</v>
      </c>
      <c r="Q2046" s="5">
        <f t="shared" si="236"/>
        <v>7.4388044579533936</v>
      </c>
      <c r="R2046" s="6">
        <f t="shared" si="238"/>
        <v>0.65934814290189458</v>
      </c>
      <c r="S2046" s="6">
        <f t="shared" si="238"/>
        <v>0.20622165320548619</v>
      </c>
      <c r="T2046" s="6">
        <f t="shared" si="238"/>
        <v>0.13443020389261928</v>
      </c>
      <c r="U2046">
        <f t="shared" si="239"/>
        <v>1.1495161750855885</v>
      </c>
      <c r="V2046">
        <f t="shared" si="239"/>
        <v>0.89059512743465086</v>
      </c>
      <c r="W2046">
        <f t="shared" si="239"/>
        <v>0.41951337328384519</v>
      </c>
      <c r="X2046" t="s">
        <v>433</v>
      </c>
      <c r="Y2046" t="s">
        <v>354</v>
      </c>
      <c r="Z2046" t="s">
        <v>278</v>
      </c>
      <c r="AA2046" s="67" t="s">
        <v>84</v>
      </c>
      <c r="AB2046" s="67" t="s">
        <v>94</v>
      </c>
      <c r="AC2046" t="s">
        <v>668</v>
      </c>
      <c r="AD2046" s="67" t="s">
        <v>73</v>
      </c>
      <c r="AE2046" s="72" t="str">
        <f>VLOOKUP(AD2046,cs_lookup!$A$2:$B$54,2,FALSE)</f>
        <v>X</v>
      </c>
    </row>
    <row r="2047" spans="1:31" x14ac:dyDescent="0.25">
      <c r="A2047" s="18">
        <v>0.4382273029131411</v>
      </c>
      <c r="B2047" s="18">
        <v>0.24363020353413722</v>
      </c>
      <c r="C2047" s="18">
        <v>0.29702545967334715</v>
      </c>
      <c r="D2047" s="3">
        <f t="shared" si="237"/>
        <v>2.2819208053730171</v>
      </c>
      <c r="E2047" s="4">
        <f t="shared" si="237"/>
        <v>4.1045813921830963</v>
      </c>
      <c r="F2047" s="4">
        <f t="shared" si="237"/>
        <v>3.366714762767296</v>
      </c>
      <c r="G2047" s="75">
        <v>3.1286639965345753E-2</v>
      </c>
      <c r="H2047" s="5">
        <f t="shared" si="230"/>
        <v>1.0312866399653458</v>
      </c>
      <c r="I2047" s="5">
        <f t="shared" si="231"/>
        <v>2.212693073818639</v>
      </c>
      <c r="J2047" s="5">
        <f t="shared" si="232"/>
        <v>3.9800587277277462</v>
      </c>
      <c r="K2047" s="5">
        <f t="shared" si="233"/>
        <v>3.2645771139636088</v>
      </c>
      <c r="L2047">
        <v>1.85</v>
      </c>
      <c r="M2047">
        <v>3.58</v>
      </c>
      <c r="N2047">
        <v>4.7300000000000004</v>
      </c>
      <c r="O2047" s="5">
        <f t="shared" si="234"/>
        <v>1.9078802839358897</v>
      </c>
      <c r="P2047" s="5">
        <f t="shared" si="235"/>
        <v>3.692006171075938</v>
      </c>
      <c r="Q2047" s="5">
        <f t="shared" si="236"/>
        <v>4.8779858070360858</v>
      </c>
      <c r="R2047" s="6">
        <f t="shared" si="238"/>
        <v>0.52414190157520535</v>
      </c>
      <c r="S2047" s="6">
        <f t="shared" si="238"/>
        <v>0.27085545193132121</v>
      </c>
      <c r="T2047" s="6">
        <f t="shared" si="238"/>
        <v>0.20500264649347355</v>
      </c>
      <c r="U2047">
        <f t="shared" si="239"/>
        <v>0.8360852311103828</v>
      </c>
      <c r="V2047">
        <f t="shared" si="239"/>
        <v>0.89948421490852137</v>
      </c>
      <c r="W2047">
        <f t="shared" si="239"/>
        <v>1.4488859766149569</v>
      </c>
      <c r="X2047" t="s">
        <v>299</v>
      </c>
      <c r="Y2047" t="s">
        <v>434</v>
      </c>
      <c r="Z2047" t="s">
        <v>278</v>
      </c>
      <c r="AA2047" s="67" t="s">
        <v>84</v>
      </c>
      <c r="AB2047" s="67" t="s">
        <v>86</v>
      </c>
      <c r="AC2047" t="s">
        <v>668</v>
      </c>
      <c r="AD2047" s="67" t="s">
        <v>74</v>
      </c>
      <c r="AE2047" s="72" t="str">
        <f>VLOOKUP(AD2047,cs_lookup!$A$2:$B$54,2,FALSE)</f>
        <v>X</v>
      </c>
    </row>
    <row r="2048" spans="1:31" x14ac:dyDescent="0.25">
      <c r="A2048" s="18">
        <v>0.74520612638307981</v>
      </c>
      <c r="B2048" s="18">
        <v>0.14836522074681546</v>
      </c>
      <c r="C2048" s="18">
        <v>8.8287029115820814E-2</v>
      </c>
      <c r="D2048" s="3">
        <f t="shared" si="237"/>
        <v>1.3419105997606107</v>
      </c>
      <c r="E2048" s="4">
        <f t="shared" si="237"/>
        <v>6.7401241002869208</v>
      </c>
      <c r="F2048" s="4">
        <f t="shared" si="237"/>
        <v>11.326692154157019</v>
      </c>
      <c r="G2048" s="75">
        <v>3.2468509202252971E-2</v>
      </c>
      <c r="H2048" s="5">
        <f t="shared" si="230"/>
        <v>1.032468509202253</v>
      </c>
      <c r="I2048" s="5">
        <f t="shared" si="231"/>
        <v>1.2997109236750002</v>
      </c>
      <c r="J2048" s="5">
        <f t="shared" si="232"/>
        <v>6.5281643364549149</v>
      </c>
      <c r="K2048" s="5">
        <f t="shared" si="233"/>
        <v>10.970496487983638</v>
      </c>
      <c r="L2048">
        <v>1.45</v>
      </c>
      <c r="M2048">
        <v>4.54</v>
      </c>
      <c r="N2048">
        <v>8.16</v>
      </c>
      <c r="O2048" s="5">
        <f t="shared" si="234"/>
        <v>1.4970793383432668</v>
      </c>
      <c r="P2048" s="5">
        <f t="shared" si="235"/>
        <v>4.6874070317782284</v>
      </c>
      <c r="Q2048" s="5">
        <f t="shared" si="236"/>
        <v>8.4249430350903847</v>
      </c>
      <c r="R2048" s="6">
        <f t="shared" si="238"/>
        <v>0.66796727093077346</v>
      </c>
      <c r="S2048" s="6">
        <f t="shared" si="238"/>
        <v>0.21333756450432192</v>
      </c>
      <c r="T2048" s="6">
        <f t="shared" si="238"/>
        <v>0.1186951645649046</v>
      </c>
      <c r="U2048">
        <f t="shared" si="239"/>
        <v>1.11563269461493</v>
      </c>
      <c r="V2048">
        <f t="shared" si="239"/>
        <v>0.69544817899995193</v>
      </c>
      <c r="W2048">
        <f t="shared" si="239"/>
        <v>0.74381319103815657</v>
      </c>
      <c r="X2048" t="s">
        <v>300</v>
      </c>
      <c r="Y2048" t="s">
        <v>357</v>
      </c>
      <c r="Z2048" t="s">
        <v>278</v>
      </c>
      <c r="AA2048" s="67" t="s">
        <v>84</v>
      </c>
      <c r="AB2048" s="67" t="s">
        <v>89</v>
      </c>
      <c r="AC2048" t="s">
        <v>668</v>
      </c>
      <c r="AD2048" s="67" t="s">
        <v>109</v>
      </c>
      <c r="AE2048" s="72" t="str">
        <f>VLOOKUP(AD2048,cs_lookup!$A$2:$B$54,2,FALSE)</f>
        <v>1</v>
      </c>
    </row>
    <row r="2049" spans="1:31" x14ac:dyDescent="0.25">
      <c r="A2049" s="18">
        <v>0.63832727005536083</v>
      </c>
      <c r="B2049" s="18">
        <v>0.22643584030309971</v>
      </c>
      <c r="C2049" s="18">
        <v>0.13100370521768057</v>
      </c>
      <c r="D2049" s="3">
        <f t="shared" si="237"/>
        <v>1.5665945149316149</v>
      </c>
      <c r="E2049" s="4">
        <f t="shared" si="237"/>
        <v>4.4162620133872457</v>
      </c>
      <c r="F2049" s="4">
        <f t="shared" si="237"/>
        <v>7.6333718831720319</v>
      </c>
      <c r="G2049" s="75">
        <v>2.952307110089647E-2</v>
      </c>
      <c r="H2049" s="5">
        <f t="shared" si="230"/>
        <v>1.0295230711008965</v>
      </c>
      <c r="I2049" s="5">
        <f t="shared" si="231"/>
        <v>1.5216701392193317</v>
      </c>
      <c r="J2049" s="5">
        <f t="shared" si="232"/>
        <v>4.2896192784342553</v>
      </c>
      <c r="K2049" s="5">
        <f t="shared" si="233"/>
        <v>7.4144738446798124</v>
      </c>
      <c r="L2049">
        <v>1.68</v>
      </c>
      <c r="M2049">
        <v>4.0199999999999996</v>
      </c>
      <c r="N2049">
        <v>5.39</v>
      </c>
      <c r="O2049" s="5">
        <f t="shared" si="234"/>
        <v>1.7295987594495059</v>
      </c>
      <c r="P2049" s="5">
        <f t="shared" si="235"/>
        <v>4.1386827458256032</v>
      </c>
      <c r="Q2049" s="5">
        <f t="shared" si="236"/>
        <v>5.5491293532338313</v>
      </c>
      <c r="R2049" s="6">
        <f t="shared" si="238"/>
        <v>0.57816877731704575</v>
      </c>
      <c r="S2049" s="6">
        <f t="shared" si="238"/>
        <v>0.2416227726101087</v>
      </c>
      <c r="T2049" s="6">
        <f t="shared" si="238"/>
        <v>0.18020845007284544</v>
      </c>
      <c r="U2049">
        <f t="shared" si="239"/>
        <v>1.1040500544105418</v>
      </c>
      <c r="V2049">
        <f t="shared" si="239"/>
        <v>0.93714610529896047</v>
      </c>
      <c r="W2049">
        <f t="shared" si="239"/>
        <v>0.72695650600582329</v>
      </c>
      <c r="X2049" t="s">
        <v>497</v>
      </c>
      <c r="Y2049" t="s">
        <v>358</v>
      </c>
      <c r="Z2049" t="s">
        <v>278</v>
      </c>
      <c r="AA2049" s="67" t="s">
        <v>84</v>
      </c>
      <c r="AB2049" s="67" t="s">
        <v>86</v>
      </c>
      <c r="AC2049" t="s">
        <v>668</v>
      </c>
      <c r="AD2049" s="67" t="s">
        <v>79</v>
      </c>
      <c r="AE2049" s="72" t="str">
        <f>VLOOKUP(AD2049,cs_lookup!$A$2:$B$54,2,FALSE)</f>
        <v>2</v>
      </c>
    </row>
    <row r="2050" spans="1:31" x14ac:dyDescent="0.25">
      <c r="A2050" s="18">
        <v>0.38010666815275329</v>
      </c>
      <c r="B2050" s="18">
        <v>0.23972875205083916</v>
      </c>
      <c r="C2050" s="18">
        <v>0.35135540063704473</v>
      </c>
      <c r="D2050" s="3">
        <f t="shared" si="237"/>
        <v>2.6308404555484683</v>
      </c>
      <c r="E2050" s="4">
        <f t="shared" si="237"/>
        <v>4.171381160770947</v>
      </c>
      <c r="F2050" s="4">
        <f t="shared" si="237"/>
        <v>2.8461210449217331</v>
      </c>
      <c r="G2050" s="75">
        <v>2.9597067090866513E-2</v>
      </c>
      <c r="H2050" s="5">
        <f t="shared" si="230"/>
        <v>1.0295970670908665</v>
      </c>
      <c r="I2050" s="5">
        <f t="shared" si="231"/>
        <v>2.5552136264159393</v>
      </c>
      <c r="J2050" s="5">
        <f t="shared" si="232"/>
        <v>4.0514695448358387</v>
      </c>
      <c r="K2050" s="5">
        <f t="shared" si="233"/>
        <v>2.7643057035539811</v>
      </c>
      <c r="L2050">
        <v>3.62</v>
      </c>
      <c r="M2050">
        <v>3.8</v>
      </c>
      <c r="N2050">
        <v>2.04</v>
      </c>
      <c r="O2050" s="5">
        <f t="shared" si="234"/>
        <v>3.727141382868937</v>
      </c>
      <c r="P2050" s="5">
        <f t="shared" si="235"/>
        <v>3.9124688549452924</v>
      </c>
      <c r="Q2050" s="5">
        <f t="shared" si="236"/>
        <v>2.1003780168653678</v>
      </c>
      <c r="R2050" s="6">
        <f t="shared" si="238"/>
        <v>0.26830213755676152</v>
      </c>
      <c r="S2050" s="6">
        <f t="shared" si="238"/>
        <v>0.25559308893565186</v>
      </c>
      <c r="T2050" s="6">
        <f t="shared" si="238"/>
        <v>0.47610477350758668</v>
      </c>
      <c r="U2050">
        <f t="shared" si="239"/>
        <v>1.4167112927765571</v>
      </c>
      <c r="V2050">
        <f t="shared" si="239"/>
        <v>0.93793127603381055</v>
      </c>
      <c r="W2050">
        <f t="shared" si="239"/>
        <v>0.73797915960497285</v>
      </c>
      <c r="X2050" t="s">
        <v>363</v>
      </c>
      <c r="Y2050" t="s">
        <v>439</v>
      </c>
      <c r="Z2050" t="s">
        <v>269</v>
      </c>
      <c r="AA2050" s="67" t="s">
        <v>90</v>
      </c>
      <c r="AB2050" s="67" t="s">
        <v>74</v>
      </c>
      <c r="AC2050" t="s">
        <v>668</v>
      </c>
      <c r="AD2050" s="67" t="s">
        <v>91</v>
      </c>
      <c r="AE2050" s="72" t="str">
        <f>VLOOKUP(AD2050,cs_lookup!$A$2:$B$54,2,FALSE)</f>
        <v>2</v>
      </c>
    </row>
    <row r="2051" spans="1:31" x14ac:dyDescent="0.25">
      <c r="A2051" s="18">
        <v>0.19420186014701882</v>
      </c>
      <c r="B2051" s="18">
        <v>0.35096270390108136</v>
      </c>
      <c r="C2051" s="18">
        <v>0.42000738728609743</v>
      </c>
      <c r="D2051" s="3">
        <f t="shared" si="237"/>
        <v>5.1492812645716102</v>
      </c>
      <c r="E2051" s="4">
        <f t="shared" si="237"/>
        <v>2.84930560679134</v>
      </c>
      <c r="F2051" s="4">
        <f t="shared" si="237"/>
        <v>2.3809105036498504</v>
      </c>
      <c r="G2051" s="75">
        <v>2.7402208403492168E-2</v>
      </c>
      <c r="H2051" s="5">
        <f t="shared" si="230"/>
        <v>1.0274022084034922</v>
      </c>
      <c r="I2051" s="5">
        <f t="shared" si="231"/>
        <v>5.0119429590999385</v>
      </c>
      <c r="J2051" s="5">
        <f t="shared" si="232"/>
        <v>2.7733107671813868</v>
      </c>
      <c r="K2051" s="5">
        <f t="shared" si="233"/>
        <v>2.3174083958312792</v>
      </c>
      <c r="L2051">
        <v>2.87</v>
      </c>
      <c r="M2051">
        <v>3.3</v>
      </c>
      <c r="N2051">
        <v>2.66</v>
      </c>
      <c r="O2051" s="5">
        <f t="shared" si="234"/>
        <v>2.9486443381180227</v>
      </c>
      <c r="P2051" s="5">
        <f t="shared" si="235"/>
        <v>3.3904272877315238</v>
      </c>
      <c r="Q2051" s="5">
        <f t="shared" si="236"/>
        <v>2.7328898743532894</v>
      </c>
      <c r="R2051" s="6">
        <f t="shared" si="238"/>
        <v>0.33913890090869747</v>
      </c>
      <c r="S2051" s="6">
        <f t="shared" si="238"/>
        <v>0.29494807442665516</v>
      </c>
      <c r="T2051" s="6">
        <f t="shared" si="238"/>
        <v>0.36591302466464726</v>
      </c>
      <c r="U2051">
        <f t="shared" si="239"/>
        <v>0.57263221537449505</v>
      </c>
      <c r="V2051">
        <f t="shared" si="239"/>
        <v>1.1899135282822653</v>
      </c>
      <c r="W2051">
        <f t="shared" si="239"/>
        <v>1.1478339358677561</v>
      </c>
      <c r="X2051" t="s">
        <v>501</v>
      </c>
      <c r="Y2051" t="s">
        <v>438</v>
      </c>
      <c r="Z2051" t="s">
        <v>269</v>
      </c>
      <c r="AA2051" s="67" t="s">
        <v>90</v>
      </c>
      <c r="AB2051" s="67" t="s">
        <v>75</v>
      </c>
      <c r="AC2051" t="s">
        <v>668</v>
      </c>
      <c r="AD2051" s="67" t="s">
        <v>76</v>
      </c>
      <c r="AE2051" s="72" t="str">
        <f>VLOOKUP(AD2051,cs_lookup!$A$2:$B$54,2,FALSE)</f>
        <v>2</v>
      </c>
    </row>
    <row r="2052" spans="1:31" x14ac:dyDescent="0.25">
      <c r="A2052" s="18">
        <v>0.34485074011442518</v>
      </c>
      <c r="B2052" s="18">
        <v>0.29523780722682891</v>
      </c>
      <c r="C2052" s="18">
        <v>0.3347327325568189</v>
      </c>
      <c r="D2052" s="3">
        <f t="shared" si="237"/>
        <v>2.8998052887118329</v>
      </c>
      <c r="E2052" s="4">
        <f t="shared" si="237"/>
        <v>3.3871000783842966</v>
      </c>
      <c r="F2052" s="4">
        <f t="shared" si="237"/>
        <v>2.987458060529697</v>
      </c>
      <c r="G2052" s="75">
        <v>2.7353637177227608E-2</v>
      </c>
      <c r="H2052" s="5">
        <f t="shared" si="230"/>
        <v>1.0273536371772276</v>
      </c>
      <c r="I2052" s="5">
        <f t="shared" si="231"/>
        <v>2.822596994623372</v>
      </c>
      <c r="J2052" s="5">
        <f t="shared" si="232"/>
        <v>3.2969173961273395</v>
      </c>
      <c r="K2052" s="5">
        <f t="shared" si="233"/>
        <v>2.9079159818211009</v>
      </c>
      <c r="L2052">
        <v>2.95</v>
      </c>
      <c r="M2052">
        <v>3.43</v>
      </c>
      <c r="N2052">
        <v>2.52</v>
      </c>
      <c r="O2052" s="5">
        <f t="shared" si="234"/>
        <v>3.0306932296728215</v>
      </c>
      <c r="P2052" s="5">
        <f t="shared" si="235"/>
        <v>3.5238229755178909</v>
      </c>
      <c r="Q2052" s="5">
        <f t="shared" si="236"/>
        <v>2.5889311656866134</v>
      </c>
      <c r="R2052" s="6">
        <f t="shared" si="238"/>
        <v>0.32995751275953289</v>
      </c>
      <c r="S2052" s="6">
        <f t="shared" si="238"/>
        <v>0.28378270047831544</v>
      </c>
      <c r="T2052" s="6">
        <f t="shared" si="238"/>
        <v>0.38625978676215167</v>
      </c>
      <c r="U2052">
        <f t="shared" si="239"/>
        <v>1.0451368033124502</v>
      </c>
      <c r="V2052">
        <f t="shared" si="239"/>
        <v>1.0403657683474217</v>
      </c>
      <c r="W2052">
        <f t="shared" si="239"/>
        <v>0.86660000349179067</v>
      </c>
      <c r="X2052" t="s">
        <v>362</v>
      </c>
      <c r="Y2052" t="s">
        <v>503</v>
      </c>
      <c r="Z2052" t="s">
        <v>269</v>
      </c>
      <c r="AA2052" s="67" t="s">
        <v>90</v>
      </c>
      <c r="AB2052" s="67" t="s">
        <v>75</v>
      </c>
      <c r="AC2052" t="s">
        <v>668</v>
      </c>
      <c r="AD2052" s="67" t="s">
        <v>93</v>
      </c>
      <c r="AE2052" s="72" t="str">
        <f>VLOOKUP(AD2052,cs_lookup!$A$2:$B$54,2,FALSE)</f>
        <v>X</v>
      </c>
    </row>
    <row r="2053" spans="1:31" x14ac:dyDescent="0.25">
      <c r="A2053" s="18">
        <v>0.28456062219202899</v>
      </c>
      <c r="B2053" s="18">
        <v>0.34055895090868316</v>
      </c>
      <c r="C2053" s="18">
        <v>0.35052572111269137</v>
      </c>
      <c r="D2053" s="3">
        <f t="shared" si="237"/>
        <v>3.514189673528243</v>
      </c>
      <c r="E2053" s="4">
        <f t="shared" si="237"/>
        <v>2.9363491910337078</v>
      </c>
      <c r="F2053" s="4">
        <f t="shared" si="237"/>
        <v>2.852857692798263</v>
      </c>
      <c r="G2053" s="75">
        <v>2.6859406105946171E-2</v>
      </c>
      <c r="H2053" s="5">
        <f t="shared" si="230"/>
        <v>1.0268594061059462</v>
      </c>
      <c r="I2053" s="5">
        <f t="shared" si="231"/>
        <v>3.4222695459885251</v>
      </c>
      <c r="J2053" s="5">
        <f t="shared" si="232"/>
        <v>2.8595435495584778</v>
      </c>
      <c r="K2053" s="5">
        <f t="shared" si="233"/>
        <v>2.7782359258088341</v>
      </c>
      <c r="L2053">
        <v>3.54</v>
      </c>
      <c r="M2053">
        <v>3.25</v>
      </c>
      <c r="N2053">
        <v>2.29</v>
      </c>
      <c r="O2053" s="5">
        <f t="shared" si="234"/>
        <v>3.6350822976150496</v>
      </c>
      <c r="P2053" s="5">
        <f t="shared" si="235"/>
        <v>3.3372930698443248</v>
      </c>
      <c r="Q2053" s="5">
        <f t="shared" si="236"/>
        <v>2.3515080399826167</v>
      </c>
      <c r="R2053" s="6">
        <f t="shared" si="238"/>
        <v>0.27509693539980995</v>
      </c>
      <c r="S2053" s="6">
        <f t="shared" si="238"/>
        <v>0.29964404655856225</v>
      </c>
      <c r="T2053" s="6">
        <f t="shared" si="238"/>
        <v>0.42525901804162763</v>
      </c>
      <c r="U2053">
        <f t="shared" si="239"/>
        <v>1.0344012803285687</v>
      </c>
      <c r="V2053">
        <f t="shared" si="239"/>
        <v>1.136545026741002</v>
      </c>
      <c r="W2053">
        <f t="shared" si="239"/>
        <v>0.82426405141719816</v>
      </c>
      <c r="X2053" t="s">
        <v>502</v>
      </c>
      <c r="Y2053" t="s">
        <v>499</v>
      </c>
      <c r="Z2053" t="s">
        <v>269</v>
      </c>
      <c r="AA2053" s="67" t="s">
        <v>90</v>
      </c>
      <c r="AB2053" s="67" t="s">
        <v>75</v>
      </c>
      <c r="AC2053" t="s">
        <v>668</v>
      </c>
      <c r="AD2053" s="67" t="s">
        <v>76</v>
      </c>
      <c r="AE2053" s="72" t="str">
        <f>VLOOKUP(AD2053,cs_lookup!$A$2:$B$54,2,FALSE)</f>
        <v>2</v>
      </c>
    </row>
    <row r="2054" spans="1:31" x14ac:dyDescent="0.25">
      <c r="A2054" s="18">
        <v>0.50757645928525974</v>
      </c>
      <c r="B2054" s="18">
        <v>0.23675465553554917</v>
      </c>
      <c r="C2054" s="18">
        <v>0.241217225584786</v>
      </c>
      <c r="D2054" s="3">
        <f t="shared" si="237"/>
        <v>1.970146530058039</v>
      </c>
      <c r="E2054" s="4">
        <f t="shared" si="237"/>
        <v>4.2237817783897729</v>
      </c>
      <c r="F2054" s="4">
        <f t="shared" si="237"/>
        <v>4.1456409158827165</v>
      </c>
      <c r="G2054" s="75">
        <v>4.9391143869578658E-2</v>
      </c>
      <c r="H2054" s="5">
        <f t="shared" si="230"/>
        <v>1.0493911438695787</v>
      </c>
      <c r="I2054" s="5">
        <f t="shared" si="231"/>
        <v>1.8774186742163839</v>
      </c>
      <c r="J2054" s="5">
        <f t="shared" si="232"/>
        <v>4.0249832515403012</v>
      </c>
      <c r="K2054" s="5">
        <f t="shared" si="233"/>
        <v>3.9505202041212848</v>
      </c>
      <c r="L2054">
        <v>1.78</v>
      </c>
      <c r="M2054">
        <v>3.99</v>
      </c>
      <c r="N2054">
        <v>4.22</v>
      </c>
      <c r="O2054" s="5">
        <f t="shared" si="234"/>
        <v>1.8679162360878501</v>
      </c>
      <c r="P2054" s="5">
        <f t="shared" si="235"/>
        <v>4.1870706640396191</v>
      </c>
      <c r="Q2054" s="5">
        <f t="shared" si="236"/>
        <v>4.4284306271296217</v>
      </c>
      <c r="R2054" s="6">
        <f t="shared" si="238"/>
        <v>0.53535591194088694</v>
      </c>
      <c r="S2054" s="6">
        <f t="shared" si="238"/>
        <v>0.23883045695608487</v>
      </c>
      <c r="T2054" s="6">
        <f t="shared" si="238"/>
        <v>0.22581363110302816</v>
      </c>
      <c r="U2054">
        <f t="shared" si="239"/>
        <v>0.94811030935492024</v>
      </c>
      <c r="V2054">
        <f t="shared" si="239"/>
        <v>0.99130847276770317</v>
      </c>
      <c r="W2054">
        <f t="shared" si="239"/>
        <v>1.0682137495709012</v>
      </c>
      <c r="X2054" t="s">
        <v>367</v>
      </c>
      <c r="Y2054" t="s">
        <v>366</v>
      </c>
      <c r="Z2054" t="s">
        <v>282</v>
      </c>
      <c r="AA2054" s="67" t="s">
        <v>84</v>
      </c>
      <c r="AB2054" s="67" t="s">
        <v>86</v>
      </c>
      <c r="AC2054" t="s">
        <v>668</v>
      </c>
      <c r="AD2054" s="67" t="s">
        <v>76</v>
      </c>
      <c r="AE2054" s="72" t="str">
        <f>VLOOKUP(AD2054,cs_lookup!$A$2:$B$54,2,FALSE)</f>
        <v>2</v>
      </c>
    </row>
    <row r="2055" spans="1:31" x14ac:dyDescent="0.25">
      <c r="A2055" s="18">
        <v>0.42569634003463508</v>
      </c>
      <c r="B2055" s="18">
        <v>0.31400952579210506</v>
      </c>
      <c r="C2055" s="18">
        <v>0.24800199408876655</v>
      </c>
      <c r="D2055" s="3">
        <f t="shared" si="237"/>
        <v>2.3490923128881938</v>
      </c>
      <c r="E2055" s="4">
        <f t="shared" si="237"/>
        <v>3.1846167643400274</v>
      </c>
      <c r="F2055" s="4">
        <f t="shared" si="237"/>
        <v>4.0322256426779912</v>
      </c>
      <c r="G2055" s="75">
        <v>4.676655155497933E-2</v>
      </c>
      <c r="H2055" s="5">
        <f t="shared" si="230"/>
        <v>1.0467665515549793</v>
      </c>
      <c r="I2055" s="5">
        <f t="shared" si="231"/>
        <v>2.2441415513311922</v>
      </c>
      <c r="J2055" s="5">
        <f t="shared" si="232"/>
        <v>3.0423371472934972</v>
      </c>
      <c r="K2055" s="5">
        <f t="shared" si="233"/>
        <v>3.8520772723279042</v>
      </c>
      <c r="L2055">
        <v>2.04</v>
      </c>
      <c r="M2055">
        <v>3.52</v>
      </c>
      <c r="N2055">
        <v>3.67</v>
      </c>
      <c r="O2055" s="5">
        <f t="shared" si="234"/>
        <v>2.1354037651721578</v>
      </c>
      <c r="P2055" s="5">
        <f t="shared" si="235"/>
        <v>3.6846182614735272</v>
      </c>
      <c r="Q2055" s="5">
        <f t="shared" si="236"/>
        <v>3.8416332442067742</v>
      </c>
      <c r="R2055" s="6">
        <f t="shared" si="238"/>
        <v>0.46829551221634158</v>
      </c>
      <c r="S2055" s="6">
        <f t="shared" si="238"/>
        <v>0.27139853548901616</v>
      </c>
      <c r="T2055" s="6">
        <f t="shared" si="238"/>
        <v>0.26030595229464215</v>
      </c>
      <c r="U2055">
        <f t="shared" si="239"/>
        <v>0.9090335673299671</v>
      </c>
      <c r="V2055">
        <f t="shared" si="239"/>
        <v>1.1570052330102329</v>
      </c>
      <c r="W2055">
        <f t="shared" si="239"/>
        <v>0.95273270512097741</v>
      </c>
      <c r="X2055" t="s">
        <v>442</v>
      </c>
      <c r="Y2055" t="s">
        <v>364</v>
      </c>
      <c r="Z2055" t="s">
        <v>282</v>
      </c>
      <c r="AA2055" s="67" t="s">
        <v>90</v>
      </c>
      <c r="AB2055" s="67" t="s">
        <v>75</v>
      </c>
      <c r="AC2055" t="s">
        <v>668</v>
      </c>
      <c r="AD2055" s="67" t="s">
        <v>89</v>
      </c>
      <c r="AE2055" s="72" t="str">
        <f>VLOOKUP(AD2055,cs_lookup!$A$2:$B$54,2,FALSE)</f>
        <v>1</v>
      </c>
    </row>
    <row r="2056" spans="1:31" x14ac:dyDescent="0.25">
      <c r="A2056" s="18">
        <v>0.40338345813955417</v>
      </c>
      <c r="B2056" s="18">
        <v>0.27286721625263621</v>
      </c>
      <c r="C2056" s="18">
        <v>0.30241893410129084</v>
      </c>
      <c r="D2056" s="3">
        <f t="shared" si="237"/>
        <v>2.479030758009023</v>
      </c>
      <c r="E2056" s="4">
        <f t="shared" si="237"/>
        <v>3.6647861686474723</v>
      </c>
      <c r="F2056" s="4">
        <f t="shared" si="237"/>
        <v>3.3066712670347038</v>
      </c>
      <c r="G2056" s="75">
        <v>4.6785801213556466E-2</v>
      </c>
      <c r="H2056" s="5">
        <f t="shared" si="230"/>
        <v>1.0467858012135565</v>
      </c>
      <c r="I2056" s="5">
        <f t="shared" si="231"/>
        <v>2.3682311654734338</v>
      </c>
      <c r="J2056" s="5">
        <f t="shared" si="232"/>
        <v>3.5009895667278097</v>
      </c>
      <c r="K2056" s="5">
        <f t="shared" si="233"/>
        <v>3.1588805113722636</v>
      </c>
      <c r="L2056">
        <v>1.94</v>
      </c>
      <c r="M2056">
        <v>3.82</v>
      </c>
      <c r="N2056">
        <v>3.71</v>
      </c>
      <c r="O2056" s="5">
        <f t="shared" si="234"/>
        <v>2.0307644543542995</v>
      </c>
      <c r="P2056" s="5">
        <f t="shared" si="235"/>
        <v>3.9987217606357857</v>
      </c>
      <c r="Q2056" s="5">
        <f t="shared" si="236"/>
        <v>3.8835753225022946</v>
      </c>
      <c r="R2056" s="6">
        <f t="shared" si="238"/>
        <v>0.49242540061986623</v>
      </c>
      <c r="S2056" s="6">
        <f t="shared" si="238"/>
        <v>0.25007991549804726</v>
      </c>
      <c r="T2056" s="6">
        <f t="shared" si="238"/>
        <v>0.25749468388208635</v>
      </c>
      <c r="U2056">
        <f t="shared" si="239"/>
        <v>0.81917678826432216</v>
      </c>
      <c r="V2056">
        <f t="shared" si="239"/>
        <v>1.0911200753935273</v>
      </c>
      <c r="W2056">
        <f t="shared" si="239"/>
        <v>1.1744667095332206</v>
      </c>
      <c r="X2056" t="s">
        <v>449</v>
      </c>
      <c r="Y2056" t="s">
        <v>445</v>
      </c>
      <c r="Z2056" t="s">
        <v>282</v>
      </c>
      <c r="AA2056" s="67" t="s">
        <v>90</v>
      </c>
      <c r="AB2056" s="67" t="s">
        <v>75</v>
      </c>
      <c r="AC2056" t="s">
        <v>668</v>
      </c>
      <c r="AD2056" s="67" t="s">
        <v>92</v>
      </c>
      <c r="AE2056" s="72" t="str">
        <f>VLOOKUP(AD2056,cs_lookup!$A$2:$B$54,2,FALSE)</f>
        <v>1</v>
      </c>
    </row>
    <row r="2057" spans="1:31" x14ac:dyDescent="0.25">
      <c r="A2057" s="18">
        <v>0.65252894189365163</v>
      </c>
      <c r="B2057" s="18">
        <v>0.20862228419229795</v>
      </c>
      <c r="C2057" s="18">
        <v>0.13358131916483304</v>
      </c>
      <c r="D2057" s="3">
        <f t="shared" si="237"/>
        <v>1.5324990752103358</v>
      </c>
      <c r="E2057" s="4">
        <f t="shared" si="237"/>
        <v>4.7933517930339997</v>
      </c>
      <c r="F2057" s="4">
        <f t="shared" si="237"/>
        <v>7.4860766928498981</v>
      </c>
      <c r="G2057" s="75">
        <v>3.1618051060898766E-2</v>
      </c>
      <c r="H2057" s="5">
        <f t="shared" si="230"/>
        <v>1.0316180510608988</v>
      </c>
      <c r="I2057" s="5">
        <f t="shared" si="231"/>
        <v>1.485529526780129</v>
      </c>
      <c r="J2057" s="5">
        <f t="shared" si="232"/>
        <v>4.6464404031168289</v>
      </c>
      <c r="K2057" s="5">
        <f t="shared" si="233"/>
        <v>7.2566360051099741</v>
      </c>
      <c r="L2057">
        <v>1.71</v>
      </c>
      <c r="M2057">
        <v>3.89</v>
      </c>
      <c r="N2057">
        <v>5.27</v>
      </c>
      <c r="O2057" s="5">
        <f t="shared" si="234"/>
        <v>1.7640668673141369</v>
      </c>
      <c r="P2057" s="5">
        <f t="shared" si="235"/>
        <v>4.0129942186268961</v>
      </c>
      <c r="Q2057" s="5">
        <f t="shared" si="236"/>
        <v>5.4366271290909358</v>
      </c>
      <c r="R2057" s="6">
        <f t="shared" si="238"/>
        <v>0.56687193582550555</v>
      </c>
      <c r="S2057" s="6">
        <f t="shared" si="238"/>
        <v>0.24919049106982377</v>
      </c>
      <c r="T2057" s="6">
        <f t="shared" si="238"/>
        <v>0.18393757310467071</v>
      </c>
      <c r="U2057">
        <f t="shared" si="239"/>
        <v>1.1511046863581424</v>
      </c>
      <c r="V2057">
        <f t="shared" si="239"/>
        <v>0.83720002034042895</v>
      </c>
      <c r="W2057">
        <f t="shared" si="239"/>
        <v>0.72623182371128625</v>
      </c>
      <c r="X2057" t="s">
        <v>473</v>
      </c>
      <c r="Y2057" t="s">
        <v>368</v>
      </c>
      <c r="Z2057" t="s">
        <v>276</v>
      </c>
      <c r="AA2057" s="67" t="s">
        <v>84</v>
      </c>
      <c r="AB2057" s="67" t="s">
        <v>86</v>
      </c>
      <c r="AC2057" t="s">
        <v>668</v>
      </c>
      <c r="AD2057" s="67" t="s">
        <v>94</v>
      </c>
      <c r="AE2057" s="72" t="str">
        <f>VLOOKUP(AD2057,cs_lookup!$A$2:$B$54,2,FALSE)</f>
        <v>1</v>
      </c>
    </row>
    <row r="2058" spans="1:31" x14ac:dyDescent="0.25">
      <c r="A2058" s="18">
        <v>0.57968881357761382</v>
      </c>
      <c r="B2058" s="18">
        <v>0.21561055734604573</v>
      </c>
      <c r="C2058" s="18">
        <v>0.19417540462585622</v>
      </c>
      <c r="D2058" s="3">
        <f t="shared" si="237"/>
        <v>1.7250634764338284</v>
      </c>
      <c r="E2058" s="4">
        <f t="shared" si="237"/>
        <v>4.6379918140791352</v>
      </c>
      <c r="F2058" s="4">
        <f t="shared" si="237"/>
        <v>5.1499828308679669</v>
      </c>
      <c r="G2058" s="75">
        <v>2.7605326072653424E-2</v>
      </c>
      <c r="H2058" s="5">
        <f t="shared" si="230"/>
        <v>1.0276053260726534</v>
      </c>
      <c r="I2058" s="5">
        <f t="shared" si="231"/>
        <v>1.6787218133899235</v>
      </c>
      <c r="J2058" s="5">
        <f t="shared" si="232"/>
        <v>4.5133979908461681</v>
      </c>
      <c r="K2058" s="5">
        <f t="shared" si="233"/>
        <v>5.0116350121990845</v>
      </c>
      <c r="L2058">
        <v>2.09</v>
      </c>
      <c r="M2058">
        <v>3.82</v>
      </c>
      <c r="N2058">
        <v>3.48</v>
      </c>
      <c r="O2058" s="5">
        <f t="shared" si="234"/>
        <v>2.1476951314918455</v>
      </c>
      <c r="P2058" s="5">
        <f t="shared" si="235"/>
        <v>3.9254523455975359</v>
      </c>
      <c r="Q2058" s="5">
        <f t="shared" si="236"/>
        <v>3.576066534732834</v>
      </c>
      <c r="R2058" s="6">
        <f t="shared" si="238"/>
        <v>0.46561543365113173</v>
      </c>
      <c r="S2058" s="6">
        <f t="shared" si="238"/>
        <v>0.25474771108137834</v>
      </c>
      <c r="T2058" s="6">
        <f t="shared" si="238"/>
        <v>0.27963685526748999</v>
      </c>
      <c r="U2058">
        <f t="shared" si="239"/>
        <v>1.2449948427009252</v>
      </c>
      <c r="V2058">
        <f t="shared" si="239"/>
        <v>0.84636896806962714</v>
      </c>
      <c r="W2058">
        <f t="shared" si="239"/>
        <v>0.69438416635073164</v>
      </c>
      <c r="X2058" t="s">
        <v>455</v>
      </c>
      <c r="Y2058" t="s">
        <v>454</v>
      </c>
      <c r="Z2058" t="s">
        <v>276</v>
      </c>
      <c r="AA2058" s="67" t="s">
        <v>84</v>
      </c>
      <c r="AB2058" s="67" t="s">
        <v>86</v>
      </c>
      <c r="AC2058" t="s">
        <v>668</v>
      </c>
      <c r="AD2058" s="67" t="s">
        <v>89</v>
      </c>
      <c r="AE2058" s="72" t="str">
        <f>VLOOKUP(AD2058,cs_lookup!$A$2:$B$54,2,FALSE)</f>
        <v>1</v>
      </c>
    </row>
    <row r="2059" spans="1:31" x14ac:dyDescent="0.25">
      <c r="A2059" s="18">
        <v>6.3426959219580942E-2</v>
      </c>
      <c r="B2059" s="18">
        <v>0.16884928667947324</v>
      </c>
      <c r="C2059" s="18">
        <v>0.63861742269809563</v>
      </c>
      <c r="D2059" s="3">
        <f t="shared" si="237"/>
        <v>15.76616650560293</v>
      </c>
      <c r="E2059" s="4">
        <f t="shared" si="237"/>
        <v>5.9224413657032553</v>
      </c>
      <c r="F2059" s="4">
        <f t="shared" si="237"/>
        <v>1.5658827405226412</v>
      </c>
      <c r="G2059" s="75">
        <v>4.9049155347575812E-2</v>
      </c>
      <c r="H2059" s="5">
        <f t="shared" si="230"/>
        <v>1.0490491553475758</v>
      </c>
      <c r="I2059" s="5">
        <f t="shared" si="231"/>
        <v>15.02900643428783</v>
      </c>
      <c r="J2059" s="5">
        <f t="shared" si="232"/>
        <v>5.645532752696421</v>
      </c>
      <c r="K2059" s="5">
        <f t="shared" si="233"/>
        <v>1.4926686061758714</v>
      </c>
      <c r="L2059">
        <v>6.83</v>
      </c>
      <c r="M2059">
        <v>4.16</v>
      </c>
      <c r="N2059">
        <v>1.51</v>
      </c>
      <c r="O2059" s="5">
        <f t="shared" si="234"/>
        <v>7.1650057310239426</v>
      </c>
      <c r="P2059" s="5">
        <f t="shared" si="235"/>
        <v>4.3640444862459153</v>
      </c>
      <c r="Q2059" s="5">
        <f t="shared" si="236"/>
        <v>1.5840642245748395</v>
      </c>
      <c r="R2059" s="6">
        <f t="shared" si="238"/>
        <v>0.1395672296073783</v>
      </c>
      <c r="S2059" s="6">
        <f t="shared" si="238"/>
        <v>0.22914523514865234</v>
      </c>
      <c r="T2059" s="6">
        <f t="shared" si="238"/>
        <v>0.63128753524396941</v>
      </c>
      <c r="U2059">
        <f t="shared" si="239"/>
        <v>0.45445452630971939</v>
      </c>
      <c r="V2059">
        <f t="shared" si="239"/>
        <v>0.73686579854011114</v>
      </c>
      <c r="W2059">
        <f t="shared" si="239"/>
        <v>1.0116110124862414</v>
      </c>
      <c r="X2059" t="s">
        <v>301</v>
      </c>
      <c r="Y2059" t="s">
        <v>379</v>
      </c>
      <c r="Z2059" t="s">
        <v>275</v>
      </c>
      <c r="AA2059" s="132" t="s">
        <v>85</v>
      </c>
      <c r="AB2059" s="67" t="s">
        <v>77</v>
      </c>
      <c r="AC2059" t="s">
        <v>670</v>
      </c>
      <c r="AD2059" s="67" t="s">
        <v>76</v>
      </c>
      <c r="AE2059" s="72" t="str">
        <f>VLOOKUP(AD2059,cs_lookup!$A$2:$B$54,2,FALSE)</f>
        <v>2</v>
      </c>
    </row>
    <row r="2060" spans="1:31" x14ac:dyDescent="0.25">
      <c r="A2060" s="18">
        <v>0.21014258048316964</v>
      </c>
      <c r="B2060" s="18">
        <v>0.32405677837551627</v>
      </c>
      <c r="C2060" s="18">
        <v>0.42668210789513356</v>
      </c>
      <c r="D2060" s="3">
        <f t="shared" si="237"/>
        <v>4.7586738380234666</v>
      </c>
      <c r="E2060" s="4">
        <f t="shared" si="237"/>
        <v>3.0858789777919791</v>
      </c>
      <c r="F2060" s="4">
        <f t="shared" si="237"/>
        <v>2.343665181868305</v>
      </c>
      <c r="G2060" s="75">
        <v>3.8502395070730167E-2</v>
      </c>
      <c r="H2060" s="5">
        <f t="shared" si="230"/>
        <v>1.0385023950707302</v>
      </c>
      <c r="I2060" s="5">
        <f t="shared" si="231"/>
        <v>4.5822463776786604</v>
      </c>
      <c r="J2060" s="5">
        <f t="shared" si="232"/>
        <v>2.971470256052521</v>
      </c>
      <c r="K2060" s="5">
        <f t="shared" si="233"/>
        <v>2.2567739785604277</v>
      </c>
      <c r="L2060">
        <v>3.54</v>
      </c>
      <c r="M2060">
        <v>3.49</v>
      </c>
      <c r="N2060">
        <v>2.13</v>
      </c>
      <c r="O2060" s="5">
        <f t="shared" si="234"/>
        <v>3.6762984785503847</v>
      </c>
      <c r="P2060" s="5">
        <f t="shared" si="235"/>
        <v>3.6243733587968485</v>
      </c>
      <c r="Q2060" s="5">
        <f t="shared" si="236"/>
        <v>2.2120101015006552</v>
      </c>
      <c r="R2060" s="6">
        <f t="shared" si="238"/>
        <v>0.27201273395905379</v>
      </c>
      <c r="S2060" s="6">
        <f t="shared" si="238"/>
        <v>0.27590976453153304</v>
      </c>
      <c r="T2060" s="6">
        <f t="shared" si="238"/>
        <v>0.45207750150941334</v>
      </c>
      <c r="U2060">
        <f t="shared" si="239"/>
        <v>0.77254684890892833</v>
      </c>
      <c r="V2060">
        <f t="shared" si="239"/>
        <v>1.1745027542817559</v>
      </c>
      <c r="W2060">
        <f t="shared" si="239"/>
        <v>0.94382513279362801</v>
      </c>
      <c r="X2060" t="s">
        <v>484</v>
      </c>
      <c r="Y2060" t="s">
        <v>328</v>
      </c>
      <c r="Z2060" t="s">
        <v>281</v>
      </c>
      <c r="AA2060" s="67" t="s">
        <v>90</v>
      </c>
      <c r="AB2060" s="67" t="s">
        <v>75</v>
      </c>
      <c r="AC2060" t="s">
        <v>670</v>
      </c>
      <c r="AD2060" s="67" t="s">
        <v>102</v>
      </c>
      <c r="AE2060" s="72" t="str">
        <f>VLOOKUP(AD2060,cs_lookup!$A$2:$B$54,2,FALSE)</f>
        <v>2</v>
      </c>
    </row>
    <row r="2061" spans="1:31" x14ac:dyDescent="0.25">
      <c r="A2061" s="18">
        <v>0.44454837399980207</v>
      </c>
      <c r="B2061" s="18">
        <v>0.26327153565017908</v>
      </c>
      <c r="C2061" s="18">
        <v>0.27439096858732792</v>
      </c>
      <c r="D2061" s="3">
        <f t="shared" si="237"/>
        <v>2.2494739796313938</v>
      </c>
      <c r="E2061" s="4">
        <f t="shared" si="237"/>
        <v>3.7983597335366546</v>
      </c>
      <c r="F2061" s="4">
        <f t="shared" si="237"/>
        <v>3.6444348192230644</v>
      </c>
      <c r="G2061" s="75">
        <v>2.7747356680740021E-2</v>
      </c>
      <c r="H2061" s="5">
        <f t="shared" si="230"/>
        <v>1.02774735668074</v>
      </c>
      <c r="I2061" s="5">
        <f t="shared" si="231"/>
        <v>2.1887421699593546</v>
      </c>
      <c r="J2061" s="5">
        <f t="shared" si="232"/>
        <v>3.6958107543122383</v>
      </c>
      <c r="K2061" s="5">
        <f t="shared" si="233"/>
        <v>3.5460415398131486</v>
      </c>
      <c r="L2061">
        <v>2.4300000000000002</v>
      </c>
      <c r="M2061">
        <v>3.13</v>
      </c>
      <c r="N2061">
        <v>3.37</v>
      </c>
      <c r="O2061" s="5">
        <f t="shared" si="234"/>
        <v>2.4974260767341985</v>
      </c>
      <c r="P2061" s="5">
        <f t="shared" si="235"/>
        <v>3.2168492264107162</v>
      </c>
      <c r="Q2061" s="5">
        <f t="shared" si="236"/>
        <v>3.4635085920140938</v>
      </c>
      <c r="R2061" s="6">
        <f t="shared" si="238"/>
        <v>0.4004122521647035</v>
      </c>
      <c r="S2061" s="6">
        <f t="shared" si="238"/>
        <v>0.31086318618537684</v>
      </c>
      <c r="T2061" s="6">
        <f t="shared" si="238"/>
        <v>0.28872456164991978</v>
      </c>
      <c r="U2061">
        <f t="shared" si="239"/>
        <v>1.110226701596893</v>
      </c>
      <c r="V2061">
        <f t="shared" si="239"/>
        <v>0.84690483579223974</v>
      </c>
      <c r="W2061">
        <f t="shared" si="239"/>
        <v>0.95035547727327963</v>
      </c>
      <c r="X2061" t="s">
        <v>516</v>
      </c>
      <c r="Y2061" t="s">
        <v>486</v>
      </c>
      <c r="Z2061" t="s">
        <v>274</v>
      </c>
      <c r="AA2061" s="67" t="s">
        <v>90</v>
      </c>
      <c r="AB2061" s="67" t="s">
        <v>75</v>
      </c>
      <c r="AC2061" t="s">
        <v>670</v>
      </c>
      <c r="AD2061" s="67" t="s">
        <v>91</v>
      </c>
      <c r="AE2061" s="72" t="str">
        <f>VLOOKUP(AD2061,cs_lookup!$A$2:$B$54,2,FALSE)</f>
        <v>2</v>
      </c>
    </row>
    <row r="2062" spans="1:31" x14ac:dyDescent="0.25">
      <c r="A2062" s="18">
        <v>0.41145379081934497</v>
      </c>
      <c r="B2062" s="18">
        <v>0.31433345253284378</v>
      </c>
      <c r="C2062" s="18">
        <v>0.26047526508900692</v>
      </c>
      <c r="D2062" s="3">
        <f t="shared" si="237"/>
        <v>2.4304065786066973</v>
      </c>
      <c r="E2062" s="4">
        <f t="shared" si="237"/>
        <v>3.1813349547818586</v>
      </c>
      <c r="F2062" s="4">
        <f t="shared" si="237"/>
        <v>3.8391361254908034</v>
      </c>
      <c r="G2062" s="75">
        <v>3.8726628238998417E-2</v>
      </c>
      <c r="H2062" s="5">
        <f t="shared" si="230"/>
        <v>1.0387266282389984</v>
      </c>
      <c r="I2062" s="5">
        <f t="shared" si="231"/>
        <v>2.3397942370333555</v>
      </c>
      <c r="J2062" s="5">
        <f t="shared" si="232"/>
        <v>3.0627259071766781</v>
      </c>
      <c r="K2062" s="5">
        <f t="shared" si="233"/>
        <v>3.6960024140321401</v>
      </c>
      <c r="L2062">
        <v>2.68</v>
      </c>
      <c r="M2062">
        <v>3.19</v>
      </c>
      <c r="N2062">
        <v>2.84</v>
      </c>
      <c r="O2062" s="5">
        <f t="shared" si="234"/>
        <v>2.7837873636805157</v>
      </c>
      <c r="P2062" s="5">
        <f t="shared" si="235"/>
        <v>3.3135379440824049</v>
      </c>
      <c r="Q2062" s="5">
        <f t="shared" si="236"/>
        <v>2.9499836241987554</v>
      </c>
      <c r="R2062" s="6">
        <f t="shared" si="238"/>
        <v>0.35922283901665347</v>
      </c>
      <c r="S2062" s="6">
        <f t="shared" si="238"/>
        <v>0.30179222839016656</v>
      </c>
      <c r="T2062" s="6">
        <f t="shared" si="238"/>
        <v>0.33898493259318002</v>
      </c>
      <c r="U2062">
        <f t="shared" si="239"/>
        <v>1.1453998636213389</v>
      </c>
      <c r="V2062">
        <f t="shared" si="239"/>
        <v>1.0415558220620034</v>
      </c>
      <c r="W2062">
        <f t="shared" si="239"/>
        <v>0.76839776652140013</v>
      </c>
      <c r="X2062" t="s">
        <v>491</v>
      </c>
      <c r="Y2062" t="s">
        <v>294</v>
      </c>
      <c r="Z2062" t="s">
        <v>270</v>
      </c>
      <c r="AA2062" s="67" t="s">
        <v>90</v>
      </c>
      <c r="AB2062" s="67" t="s">
        <v>75</v>
      </c>
      <c r="AC2062" t="s">
        <v>670</v>
      </c>
      <c r="AD2062" s="67" t="s">
        <v>77</v>
      </c>
      <c r="AE2062" s="72" t="str">
        <f>VLOOKUP(AD2062,cs_lookup!$A$2:$B$54,2,FALSE)</f>
        <v>2</v>
      </c>
    </row>
    <row r="2063" spans="1:31" x14ac:dyDescent="0.25">
      <c r="A2063" s="18">
        <v>0.24008362448853152</v>
      </c>
      <c r="B2063" s="18">
        <v>0.17928515057272404</v>
      </c>
      <c r="C2063" s="18">
        <v>0.52069702116617811</v>
      </c>
      <c r="D2063" s="3">
        <f t="shared" si="237"/>
        <v>4.1652153583168214</v>
      </c>
      <c r="E2063" s="4">
        <f t="shared" si="237"/>
        <v>5.5777067805421323</v>
      </c>
      <c r="F2063" s="4">
        <f t="shared" si="237"/>
        <v>1.9205026327217158</v>
      </c>
      <c r="G2063" s="75">
        <v>3.8027335164486198E-2</v>
      </c>
      <c r="H2063" s="5">
        <f t="shared" si="230"/>
        <v>1.0380273351644862</v>
      </c>
      <c r="I2063" s="5">
        <f t="shared" si="231"/>
        <v>4.0126258887554247</v>
      </c>
      <c r="J2063" s="5">
        <f t="shared" si="232"/>
        <v>5.3733717712340274</v>
      </c>
      <c r="K2063" s="5">
        <f t="shared" si="233"/>
        <v>1.8501464919682411</v>
      </c>
      <c r="L2063">
        <v>3.31</v>
      </c>
      <c r="M2063">
        <v>3.28</v>
      </c>
      <c r="N2063">
        <v>2.3199999999999998</v>
      </c>
      <c r="O2063" s="5">
        <f t="shared" si="234"/>
        <v>3.4358704793944495</v>
      </c>
      <c r="P2063" s="5">
        <f t="shared" si="235"/>
        <v>3.4047296593395147</v>
      </c>
      <c r="Q2063" s="5">
        <f t="shared" si="236"/>
        <v>2.408223417581608</v>
      </c>
      <c r="R2063" s="6">
        <f t="shared" si="238"/>
        <v>0.29104705954347954</v>
      </c>
      <c r="S2063" s="6">
        <f t="shared" si="238"/>
        <v>0.29370907533198704</v>
      </c>
      <c r="T2063" s="6">
        <f t="shared" si="238"/>
        <v>0.41524386512453337</v>
      </c>
      <c r="U2063">
        <f t="shared" si="239"/>
        <v>0.82489623796616773</v>
      </c>
      <c r="V2063">
        <f t="shared" si="239"/>
        <v>0.61041746963410426</v>
      </c>
      <c r="W2063">
        <f t="shared" si="239"/>
        <v>1.2539547598373761</v>
      </c>
      <c r="X2063" t="s">
        <v>345</v>
      </c>
      <c r="Y2063" t="s">
        <v>420</v>
      </c>
      <c r="Z2063" t="s">
        <v>270</v>
      </c>
      <c r="AA2063" s="67" t="s">
        <v>85</v>
      </c>
      <c r="AB2063" s="67" t="s">
        <v>96</v>
      </c>
      <c r="AC2063" t="s">
        <v>670</v>
      </c>
      <c r="AD2063" s="67" t="s">
        <v>78</v>
      </c>
      <c r="AE2063" s="72" t="str">
        <f>VLOOKUP(AD2063,cs_lookup!$A$2:$B$54,2,FALSE)</f>
        <v>1</v>
      </c>
    </row>
    <row r="2064" spans="1:31" x14ac:dyDescent="0.25">
      <c r="A2064" s="18">
        <v>0.20619663573408287</v>
      </c>
      <c r="B2064" s="18">
        <v>0.43653618592557608</v>
      </c>
      <c r="C2064" s="18">
        <v>0.34090407790368371</v>
      </c>
      <c r="D2064" s="3">
        <f t="shared" si="237"/>
        <v>4.8497396499214895</v>
      </c>
      <c r="E2064" s="4">
        <f t="shared" si="237"/>
        <v>2.2907608400887236</v>
      </c>
      <c r="F2064" s="4">
        <f t="shared" si="237"/>
        <v>2.9333764680941479</v>
      </c>
      <c r="G2064" s="75">
        <v>4.3124423189864869E-2</v>
      </c>
      <c r="H2064" s="5">
        <f t="shared" si="230"/>
        <v>1.0431244231898649</v>
      </c>
      <c r="I2064" s="5">
        <f t="shared" si="231"/>
        <v>4.6492436972101858</v>
      </c>
      <c r="J2064" s="5">
        <f t="shared" si="232"/>
        <v>2.1960571425253357</v>
      </c>
      <c r="K2064" s="5">
        <f t="shared" si="233"/>
        <v>2.8121060181142243</v>
      </c>
      <c r="L2064">
        <v>2.74</v>
      </c>
      <c r="M2064">
        <v>3</v>
      </c>
      <c r="N2064">
        <v>2.9</v>
      </c>
      <c r="O2064" s="5">
        <f t="shared" si="234"/>
        <v>2.85816091954023</v>
      </c>
      <c r="P2064" s="5">
        <f t="shared" si="235"/>
        <v>3.1293732695695944</v>
      </c>
      <c r="Q2064" s="5">
        <f t="shared" si="236"/>
        <v>3.0250608272506079</v>
      </c>
      <c r="R2064" s="6">
        <f t="shared" si="238"/>
        <v>0.34987533177833186</v>
      </c>
      <c r="S2064" s="6">
        <f t="shared" si="238"/>
        <v>0.3195528030242098</v>
      </c>
      <c r="T2064" s="6">
        <f t="shared" si="238"/>
        <v>0.3305718651974584</v>
      </c>
      <c r="U2064">
        <f t="shared" si="239"/>
        <v>0.58934316599582814</v>
      </c>
      <c r="V2064">
        <f t="shared" si="239"/>
        <v>1.3660846714353605</v>
      </c>
      <c r="W2064">
        <f t="shared" si="239"/>
        <v>1.0312555719164231</v>
      </c>
      <c r="X2064" t="s">
        <v>297</v>
      </c>
      <c r="Y2064" t="s">
        <v>426</v>
      </c>
      <c r="Z2064" t="s">
        <v>273</v>
      </c>
      <c r="AA2064" s="67" t="s">
        <v>85</v>
      </c>
      <c r="AB2064" s="67" t="s">
        <v>76</v>
      </c>
      <c r="AC2064" t="s">
        <v>670</v>
      </c>
      <c r="AD2064" s="67" t="s">
        <v>78</v>
      </c>
      <c r="AE2064" s="72" t="str">
        <f>VLOOKUP(AD2064,cs_lookup!$A$2:$B$54,2,FALSE)</f>
        <v>1</v>
      </c>
    </row>
    <row r="2065" spans="1:31" x14ac:dyDescent="0.25">
      <c r="A2065" s="18">
        <v>0.89316855400180806</v>
      </c>
      <c r="B2065" s="18">
        <v>5.5502419691238723E-2</v>
      </c>
      <c r="C2065" s="18">
        <v>5.8550312654466656E-3</v>
      </c>
      <c r="D2065" s="3">
        <f t="shared" si="237"/>
        <v>1.1196095020581924</v>
      </c>
      <c r="E2065" s="4">
        <f t="shared" si="237"/>
        <v>18.01723250198863</v>
      </c>
      <c r="F2065" s="4">
        <f t="shared" si="237"/>
        <v>170.79328096870759</v>
      </c>
      <c r="G2065" s="75">
        <v>4.8366048366048187E-2</v>
      </c>
      <c r="H2065" s="5">
        <f t="shared" si="230"/>
        <v>1.0483660483660482</v>
      </c>
      <c r="I2065" s="5">
        <f t="shared" si="231"/>
        <v>1.067956658652941</v>
      </c>
      <c r="J2065" s="5">
        <f t="shared" si="232"/>
        <v>17.186012967579163</v>
      </c>
      <c r="K2065" s="5">
        <f t="shared" si="233"/>
        <v>162.913784965567</v>
      </c>
      <c r="L2065">
        <v>1.85</v>
      </c>
      <c r="M2065">
        <v>3.64</v>
      </c>
      <c r="N2065">
        <v>4.29</v>
      </c>
      <c r="O2065" s="5">
        <f t="shared" si="234"/>
        <v>1.9394771894771892</v>
      </c>
      <c r="P2065" s="5">
        <f t="shared" si="235"/>
        <v>3.8160524160524156</v>
      </c>
      <c r="Q2065" s="5">
        <f t="shared" si="236"/>
        <v>4.4974903474903467</v>
      </c>
      <c r="R2065" s="6">
        <f t="shared" si="238"/>
        <v>0.51560286732197291</v>
      </c>
      <c r="S2065" s="6">
        <f t="shared" si="238"/>
        <v>0.26205090784221147</v>
      </c>
      <c r="T2065" s="6">
        <f t="shared" si="238"/>
        <v>0.22234622483581581</v>
      </c>
      <c r="U2065">
        <f t="shared" si="239"/>
        <v>1.7322800368448319</v>
      </c>
      <c r="V2065">
        <f t="shared" si="239"/>
        <v>0.2118001427595067</v>
      </c>
      <c r="W2065">
        <f t="shared" si="239"/>
        <v>2.6332946600600572E-2</v>
      </c>
      <c r="X2065" t="s">
        <v>350</v>
      </c>
      <c r="Y2065" t="s">
        <v>495</v>
      </c>
      <c r="Z2065" t="s">
        <v>273</v>
      </c>
      <c r="AA2065" s="67" t="s">
        <v>84</v>
      </c>
      <c r="AB2065" s="67" t="s">
        <v>100</v>
      </c>
      <c r="AC2065" t="s">
        <v>670</v>
      </c>
      <c r="AD2065" s="67" t="s">
        <v>86</v>
      </c>
      <c r="AE2065" s="72" t="str">
        <f>VLOOKUP(AD2065,cs_lookup!$A$2:$B$54,2,FALSE)</f>
        <v>1</v>
      </c>
    </row>
    <row r="2066" spans="1:31" x14ac:dyDescent="0.25">
      <c r="A2066" s="18">
        <v>0.38849180660625354</v>
      </c>
      <c r="B2066" s="18">
        <v>0.29426079022319107</v>
      </c>
      <c r="C2066" s="18">
        <v>0.29758766525374281</v>
      </c>
      <c r="D2066" s="3">
        <f t="shared" si="237"/>
        <v>2.5740568603896601</v>
      </c>
      <c r="E2066" s="4">
        <f t="shared" si="237"/>
        <v>3.3983460699657591</v>
      </c>
      <c r="F2066" s="4">
        <f t="shared" si="237"/>
        <v>3.3603543317137632</v>
      </c>
      <c r="G2066" s="75">
        <v>3.3395102280568079E-2</v>
      </c>
      <c r="H2066" s="5">
        <f t="shared" si="230"/>
        <v>1.0333951022805681</v>
      </c>
      <c r="I2066" s="5">
        <f t="shared" si="231"/>
        <v>2.4908738726446957</v>
      </c>
      <c r="J2066" s="5">
        <f t="shared" si="232"/>
        <v>3.288525426979529</v>
      </c>
      <c r="K2066" s="5">
        <f t="shared" si="233"/>
        <v>3.2517614262907766</v>
      </c>
      <c r="L2066">
        <v>2.87</v>
      </c>
      <c r="M2066">
        <v>3.38</v>
      </c>
      <c r="N2066">
        <v>2.57</v>
      </c>
      <c r="O2066" s="5">
        <f t="shared" si="234"/>
        <v>2.9658439435452304</v>
      </c>
      <c r="P2066" s="5">
        <f t="shared" si="235"/>
        <v>3.4928754457083202</v>
      </c>
      <c r="Q2066" s="5">
        <f t="shared" si="236"/>
        <v>2.6558254128610597</v>
      </c>
      <c r="R2066" s="6">
        <f t="shared" si="238"/>
        <v>0.33717215707737036</v>
      </c>
      <c r="S2066" s="6">
        <f t="shared" si="238"/>
        <v>0.28629706828758961</v>
      </c>
      <c r="T2066" s="6">
        <f t="shared" si="238"/>
        <v>0.37653077463504009</v>
      </c>
      <c r="U2066">
        <f t="shared" si="239"/>
        <v>1.1522060717401021</v>
      </c>
      <c r="V2066">
        <f t="shared" si="239"/>
        <v>1.0278162888053108</v>
      </c>
      <c r="W2066">
        <f t="shared" si="239"/>
        <v>0.79034088393488044</v>
      </c>
      <c r="X2066" t="s">
        <v>440</v>
      </c>
      <c r="Y2066" t="s">
        <v>436</v>
      </c>
      <c r="Z2066" t="s">
        <v>269</v>
      </c>
      <c r="AA2066" s="67" t="s">
        <v>90</v>
      </c>
      <c r="AB2066" s="67" t="s">
        <v>75</v>
      </c>
      <c r="AC2066" t="s">
        <v>670</v>
      </c>
      <c r="AD2066" s="67" t="s">
        <v>75</v>
      </c>
      <c r="AE2066" s="72" t="str">
        <f>VLOOKUP(AD2066,cs_lookup!$A$2:$B$54,2,FALSE)</f>
        <v>X</v>
      </c>
    </row>
    <row r="2067" spans="1:31" x14ac:dyDescent="0.25">
      <c r="A2067" s="18">
        <v>0.17593949054383837</v>
      </c>
      <c r="B2067" s="18">
        <v>0.24602385504276506</v>
      </c>
      <c r="C2067" s="18">
        <v>0.51133418321774737</v>
      </c>
      <c r="D2067" s="3">
        <f t="shared" si="237"/>
        <v>5.6837722839195823</v>
      </c>
      <c r="E2067" s="4">
        <f t="shared" si="237"/>
        <v>4.0646464946505905</v>
      </c>
      <c r="F2067" s="4">
        <f t="shared" si="237"/>
        <v>1.9556681966911615</v>
      </c>
      <c r="G2067" s="75">
        <v>3.7421997298237919E-2</v>
      </c>
      <c r="H2067" s="5">
        <f t="shared" si="230"/>
        <v>1.0374219972982379</v>
      </c>
      <c r="I2067" s="5">
        <f t="shared" si="231"/>
        <v>5.4787466418890789</v>
      </c>
      <c r="J2067" s="5">
        <f t="shared" si="232"/>
        <v>3.9180261313488289</v>
      </c>
      <c r="K2067" s="5">
        <f t="shared" si="233"/>
        <v>1.8851231242294031</v>
      </c>
      <c r="L2067">
        <v>4.97</v>
      </c>
      <c r="M2067">
        <v>4.09</v>
      </c>
      <c r="N2067">
        <v>1.69</v>
      </c>
      <c r="O2067" s="5">
        <f t="shared" si="234"/>
        <v>5.1559873265722418</v>
      </c>
      <c r="P2067" s="5">
        <f t="shared" si="235"/>
        <v>4.2430559689497933</v>
      </c>
      <c r="Q2067" s="5">
        <f t="shared" si="236"/>
        <v>1.7532431754340221</v>
      </c>
      <c r="R2067" s="6">
        <f t="shared" si="238"/>
        <v>0.19394927424401007</v>
      </c>
      <c r="S2067" s="6">
        <f t="shared" si="238"/>
        <v>0.23567919144076524</v>
      </c>
      <c r="T2067" s="6">
        <f t="shared" si="238"/>
        <v>0.5703715343152248</v>
      </c>
      <c r="U2067">
        <f t="shared" si="239"/>
        <v>0.90714178348760754</v>
      </c>
      <c r="V2067">
        <f t="shared" si="239"/>
        <v>1.0438929866432429</v>
      </c>
      <c r="W2067">
        <f t="shared" si="239"/>
        <v>0.89649316709264537</v>
      </c>
      <c r="X2067" t="s">
        <v>498</v>
      </c>
      <c r="Y2067" t="s">
        <v>435</v>
      </c>
      <c r="Z2067" t="s">
        <v>269</v>
      </c>
      <c r="AA2067" s="67" t="s">
        <v>85</v>
      </c>
      <c r="AB2067" s="67" t="s">
        <v>79</v>
      </c>
      <c r="AC2067" t="s">
        <v>670</v>
      </c>
      <c r="AD2067" s="67" t="s">
        <v>79</v>
      </c>
      <c r="AE2067" s="72" t="str">
        <f>VLOOKUP(AD2067,cs_lookup!$A$2:$B$54,2,FALSE)</f>
        <v>2</v>
      </c>
    </row>
    <row r="2068" spans="1:31" x14ac:dyDescent="0.25">
      <c r="A2068" s="18">
        <v>0.29354507803818097</v>
      </c>
      <c r="B2068" s="18">
        <v>0.26349136572617349</v>
      </c>
      <c r="C2068" s="18">
        <v>0.40405713596086412</v>
      </c>
      <c r="D2068" s="3">
        <f t="shared" si="237"/>
        <v>3.4066318082496738</v>
      </c>
      <c r="E2068" s="4">
        <f t="shared" si="237"/>
        <v>3.7951907731171119</v>
      </c>
      <c r="F2068" s="4">
        <f t="shared" si="237"/>
        <v>2.4748975107739648</v>
      </c>
      <c r="G2068" s="75">
        <v>3.6476242888637378E-2</v>
      </c>
      <c r="H2068" s="5">
        <f t="shared" si="230"/>
        <v>1.0364762428886374</v>
      </c>
      <c r="I2068" s="5">
        <f t="shared" si="231"/>
        <v>3.286743745091024</v>
      </c>
      <c r="J2068" s="5">
        <f t="shared" si="232"/>
        <v>3.6616283288269065</v>
      </c>
      <c r="K2068" s="5">
        <f t="shared" si="233"/>
        <v>2.3877995542632773</v>
      </c>
      <c r="L2068">
        <v>5.27</v>
      </c>
      <c r="M2068">
        <v>4.22</v>
      </c>
      <c r="N2068">
        <v>1.64</v>
      </c>
      <c r="O2068" s="5">
        <f t="shared" si="234"/>
        <v>5.4622298000231186</v>
      </c>
      <c r="P2068" s="5">
        <f t="shared" si="235"/>
        <v>4.3739297449900496</v>
      </c>
      <c r="Q2068" s="5">
        <f t="shared" si="236"/>
        <v>1.6998210383373653</v>
      </c>
      <c r="R2068" s="6">
        <f t="shared" si="238"/>
        <v>0.18307541729492369</v>
      </c>
      <c r="S2068" s="6">
        <f t="shared" si="238"/>
        <v>0.22862735761712033</v>
      </c>
      <c r="T2068" s="6">
        <f t="shared" si="238"/>
        <v>0.5882972250879559</v>
      </c>
      <c r="U2068">
        <f t="shared" si="239"/>
        <v>1.603410672910264</v>
      </c>
      <c r="V2068">
        <f t="shared" si="239"/>
        <v>1.1524927220977617</v>
      </c>
      <c r="W2068">
        <f t="shared" si="239"/>
        <v>0.68682482039661796</v>
      </c>
      <c r="X2068" t="s">
        <v>500</v>
      </c>
      <c r="Y2068" t="s">
        <v>360</v>
      </c>
      <c r="Z2068" t="s">
        <v>269</v>
      </c>
      <c r="AA2068" s="67" t="s">
        <v>90</v>
      </c>
      <c r="AB2068" s="67" t="s">
        <v>75</v>
      </c>
      <c r="AC2068" t="s">
        <v>670</v>
      </c>
      <c r="AD2068" s="67" t="s">
        <v>77</v>
      </c>
      <c r="AE2068" s="72" t="str">
        <f>VLOOKUP(AD2068,cs_lookup!$A$2:$B$54,2,FALSE)</f>
        <v>2</v>
      </c>
    </row>
    <row r="2069" spans="1:31" x14ac:dyDescent="0.25">
      <c r="A2069" s="18">
        <v>0.65033057043996778</v>
      </c>
      <c r="B2069" s="18">
        <v>0.18894373669603504</v>
      </c>
      <c r="C2069" s="18">
        <v>0.15096110180855801</v>
      </c>
      <c r="D2069" s="3">
        <f t="shared" si="237"/>
        <v>1.5376795209295953</v>
      </c>
      <c r="E2069" s="4">
        <f t="shared" si="237"/>
        <v>5.2925808364251798</v>
      </c>
      <c r="F2069" s="4">
        <f t="shared" si="237"/>
        <v>6.6242229820775584</v>
      </c>
      <c r="G2069" s="75">
        <v>3.4402052329540078E-2</v>
      </c>
      <c r="H2069" s="5">
        <f t="shared" si="230"/>
        <v>1.0344020523295401</v>
      </c>
      <c r="I2069" s="5">
        <f t="shared" si="231"/>
        <v>1.4865395108861605</v>
      </c>
      <c r="J2069" s="5">
        <f t="shared" si="232"/>
        <v>5.1165606492233335</v>
      </c>
      <c r="K2069" s="5">
        <f t="shared" si="233"/>
        <v>6.4039151577081475</v>
      </c>
      <c r="L2069">
        <v>1.92</v>
      </c>
      <c r="M2069">
        <v>3.45</v>
      </c>
      <c r="N2069">
        <v>4.47</v>
      </c>
      <c r="O2069" s="5">
        <f t="shared" si="234"/>
        <v>1.9860519404727168</v>
      </c>
      <c r="P2069" s="5">
        <f t="shared" si="235"/>
        <v>3.5686870805369133</v>
      </c>
      <c r="Q2069" s="5">
        <f t="shared" si="236"/>
        <v>4.6237771739130435</v>
      </c>
      <c r="R2069" s="6">
        <f t="shared" si="238"/>
        <v>0.50351150421674351</v>
      </c>
      <c r="S2069" s="6">
        <f t="shared" si="238"/>
        <v>0.28021509799888333</v>
      </c>
      <c r="T2069" s="6">
        <f t="shared" si="238"/>
        <v>0.21627339778437307</v>
      </c>
      <c r="U2069">
        <f t="shared" si="239"/>
        <v>1.2915902913710269</v>
      </c>
      <c r="V2069">
        <f t="shared" si="239"/>
        <v>0.67428107209550847</v>
      </c>
      <c r="W2069">
        <f t="shared" si="239"/>
        <v>0.69801049669117365</v>
      </c>
      <c r="X2069" t="s">
        <v>460</v>
      </c>
      <c r="Y2069" t="s">
        <v>474</v>
      </c>
      <c r="Z2069" t="s">
        <v>276</v>
      </c>
      <c r="AA2069" s="67" t="s">
        <v>84</v>
      </c>
      <c r="AB2069" s="67" t="s">
        <v>86</v>
      </c>
      <c r="AC2069" t="s">
        <v>671</v>
      </c>
      <c r="AD2069" s="67" t="s">
        <v>89</v>
      </c>
      <c r="AE2069" s="72" t="str">
        <f>VLOOKUP(AD2069,cs_lookup!$A$2:$B$54,2,FALSE)</f>
        <v>1</v>
      </c>
    </row>
    <row r="2070" spans="1:31" x14ac:dyDescent="0.25">
      <c r="A2070" s="124">
        <v>0.58739868139026141</v>
      </c>
      <c r="B2070" s="124">
        <v>0.21136430030742737</v>
      </c>
      <c r="C2070" s="124">
        <v>0.19069861781111364</v>
      </c>
      <c r="D2070" s="120">
        <f t="shared" si="237"/>
        <v>1.702421254390952</v>
      </c>
      <c r="E2070" s="121">
        <f t="shared" si="237"/>
        <v>4.7311679339676074</v>
      </c>
      <c r="F2070" s="121">
        <f t="shared" si="237"/>
        <v>5.2438764972617511</v>
      </c>
      <c r="G2070" s="129">
        <v>3.7851037851037717E-2</v>
      </c>
      <c r="H2070" s="122">
        <f t="shared" si="230"/>
        <v>1.0378510378510377</v>
      </c>
      <c r="I2070" s="122">
        <f t="shared" si="231"/>
        <v>1.6403329498190469</v>
      </c>
      <c r="J2070" s="122">
        <f t="shared" si="232"/>
        <v>4.5586194563758484</v>
      </c>
      <c r="K2070" s="122">
        <f t="shared" si="233"/>
        <v>5.0526292367733818</v>
      </c>
      <c r="L2070" s="97">
        <v>1.71</v>
      </c>
      <c r="M2070" s="97">
        <v>3.99</v>
      </c>
      <c r="N2070" s="97">
        <v>4.9400000000000004</v>
      </c>
      <c r="O2070" s="122">
        <f t="shared" si="234"/>
        <v>1.7747252747252744</v>
      </c>
      <c r="P2070" s="122">
        <f t="shared" si="235"/>
        <v>4.1410256410256405</v>
      </c>
      <c r="Q2070" s="122">
        <f t="shared" si="236"/>
        <v>5.1269841269841265</v>
      </c>
      <c r="R2070" s="123">
        <f t="shared" si="238"/>
        <v>0.56346749226006199</v>
      </c>
      <c r="S2070" s="123">
        <f t="shared" si="238"/>
        <v>0.24148606811145515</v>
      </c>
      <c r="T2070" s="123">
        <f t="shared" si="238"/>
        <v>0.19504643962848298</v>
      </c>
      <c r="U2070" s="97">
        <f t="shared" si="239"/>
        <v>1.0424712862035956</v>
      </c>
      <c r="V2070" s="97">
        <f t="shared" si="239"/>
        <v>0.87526498717050039</v>
      </c>
      <c r="W2070" s="97">
        <f t="shared" si="239"/>
        <v>0.97770878655539217</v>
      </c>
      <c r="X2070" s="97" t="s">
        <v>508</v>
      </c>
      <c r="Y2070" s="97" t="s">
        <v>463</v>
      </c>
      <c r="Z2070" s="97" t="s">
        <v>276</v>
      </c>
      <c r="AA2070" s="117" t="s">
        <v>84</v>
      </c>
      <c r="AB2070" s="117" t="s">
        <v>86</v>
      </c>
      <c r="AC2070" s="97" t="s">
        <v>671</v>
      </c>
      <c r="AD2070" s="117" t="s">
        <v>73</v>
      </c>
      <c r="AE2070" s="72" t="str">
        <f>VLOOKUP(AD2070,cs_lookup!$A$2:$B$54,2,FALSE)</f>
        <v>X</v>
      </c>
    </row>
    <row r="2071" spans="1:31" x14ac:dyDescent="0.25">
      <c r="A2071" s="18">
        <v>0.3257467435220448</v>
      </c>
      <c r="B2071" s="18">
        <v>0.33974366857908372</v>
      </c>
      <c r="C2071" s="18">
        <v>0.31520533300791276</v>
      </c>
      <c r="D2071" s="3">
        <f t="shared" si="237"/>
        <v>3.0698695225247135</v>
      </c>
      <c r="E2071" s="4">
        <f t="shared" si="237"/>
        <v>2.9433955434175378</v>
      </c>
      <c r="F2071" s="4">
        <f t="shared" si="237"/>
        <v>3.172535154964832</v>
      </c>
      <c r="G2071" s="75">
        <v>3.2516790318781297E-2</v>
      </c>
      <c r="H2071" s="5">
        <f t="shared" si="230"/>
        <v>1.0325167903187813</v>
      </c>
      <c r="I2071" s="5">
        <f t="shared" si="231"/>
        <v>2.9731908975319574</v>
      </c>
      <c r="J2071" s="5">
        <f t="shared" si="232"/>
        <v>2.8506999314837178</v>
      </c>
      <c r="K2071" s="5">
        <f t="shared" si="233"/>
        <v>3.0726233071573947</v>
      </c>
      <c r="L2071">
        <v>3.31</v>
      </c>
      <c r="M2071">
        <v>2.93</v>
      </c>
      <c r="N2071">
        <v>2.57</v>
      </c>
      <c r="O2071" s="5">
        <f t="shared" si="234"/>
        <v>3.4176305759551662</v>
      </c>
      <c r="P2071" s="5">
        <f t="shared" si="235"/>
        <v>3.0252741956340294</v>
      </c>
      <c r="Q2071" s="5">
        <f t="shared" si="236"/>
        <v>2.6535681511192677</v>
      </c>
      <c r="R2071" s="6">
        <f t="shared" si="238"/>
        <v>0.29260037847142623</v>
      </c>
      <c r="S2071" s="6">
        <f t="shared" si="238"/>
        <v>0.33054855042335179</v>
      </c>
      <c r="T2071" s="6">
        <f t="shared" si="238"/>
        <v>0.37685107110522215</v>
      </c>
      <c r="U2071">
        <f t="shared" si="239"/>
        <v>1.1132820306787659</v>
      </c>
      <c r="V2071">
        <f t="shared" si="239"/>
        <v>1.0278177536823416</v>
      </c>
      <c r="W2071">
        <f t="shared" si="239"/>
        <v>0.8364188327327402</v>
      </c>
      <c r="X2071" t="s">
        <v>309</v>
      </c>
      <c r="Y2071" t="s">
        <v>478</v>
      </c>
      <c r="Z2071" t="s">
        <v>275</v>
      </c>
      <c r="AA2071" s="67" t="s">
        <v>75</v>
      </c>
      <c r="AB2071" s="67" t="s">
        <v>90</v>
      </c>
      <c r="AC2071" t="s">
        <v>672</v>
      </c>
      <c r="AD2071" s="67" t="s">
        <v>165</v>
      </c>
      <c r="AE2071" s="72" t="str">
        <f>VLOOKUP(AD2071,cs_lookup!$A$2:$B$54,2,FALSE)</f>
        <v>1</v>
      </c>
    </row>
    <row r="2072" spans="1:31" x14ac:dyDescent="0.25">
      <c r="A2072" s="18">
        <v>0.50342535028349034</v>
      </c>
      <c r="B2072" s="18">
        <v>0.28722509628895432</v>
      </c>
      <c r="C2072" s="18">
        <v>0.20098609867867501</v>
      </c>
      <c r="D2072" s="3">
        <f t="shared" si="237"/>
        <v>1.9863918244023213</v>
      </c>
      <c r="E2072" s="4">
        <f t="shared" si="237"/>
        <v>3.4815899199629117</v>
      </c>
      <c r="F2072" s="4">
        <f t="shared" si="237"/>
        <v>4.9754684855032805</v>
      </c>
      <c r="G2072" s="75">
        <v>3.3901186739901279E-2</v>
      </c>
      <c r="H2072" s="5">
        <f t="shared" si="230"/>
        <v>1.0339011867399013</v>
      </c>
      <c r="I2072" s="5">
        <f t="shared" si="231"/>
        <v>1.9212588687182137</v>
      </c>
      <c r="J2072" s="5">
        <f t="shared" si="232"/>
        <v>3.3674300451681134</v>
      </c>
      <c r="K2072" s="5">
        <f t="shared" si="233"/>
        <v>4.8123249584343109</v>
      </c>
      <c r="L2072">
        <v>1.97</v>
      </c>
      <c r="M2072">
        <v>3.43</v>
      </c>
      <c r="N2072">
        <v>4.26</v>
      </c>
      <c r="O2072" s="5">
        <f t="shared" si="234"/>
        <v>2.0367853378776055</v>
      </c>
      <c r="P2072" s="5">
        <f t="shared" si="235"/>
        <v>3.5462810705178613</v>
      </c>
      <c r="Q2072" s="5">
        <f t="shared" si="236"/>
        <v>4.4044190555119789</v>
      </c>
      <c r="R2072" s="6">
        <f t="shared" si="238"/>
        <v>0.49096975582219748</v>
      </c>
      <c r="S2072" s="6">
        <f t="shared" si="238"/>
        <v>0.28198554488913385</v>
      </c>
      <c r="T2072" s="6">
        <f t="shared" si="238"/>
        <v>0.22704469928866883</v>
      </c>
      <c r="U2072">
        <f t="shared" si="239"/>
        <v>1.0253693721733108</v>
      </c>
      <c r="V2072">
        <f t="shared" si="239"/>
        <v>1.0185809219471886</v>
      </c>
      <c r="W2072">
        <f t="shared" si="239"/>
        <v>0.88522700291336731</v>
      </c>
      <c r="X2072" t="s">
        <v>285</v>
      </c>
      <c r="Y2072" t="s">
        <v>375</v>
      </c>
      <c r="Z2072" t="s">
        <v>275</v>
      </c>
      <c r="AA2072" s="67" t="s">
        <v>75</v>
      </c>
      <c r="AB2072" s="67" t="s">
        <v>90</v>
      </c>
      <c r="AC2072" t="s">
        <v>672</v>
      </c>
      <c r="AD2072" s="67" t="s">
        <v>78</v>
      </c>
      <c r="AE2072" s="72" t="str">
        <f>VLOOKUP(AD2072,cs_lookup!$A$2:$B$54,2,FALSE)</f>
        <v>1</v>
      </c>
    </row>
    <row r="2073" spans="1:31" x14ac:dyDescent="0.25">
      <c r="A2073" s="18">
        <v>0.4140116905745736</v>
      </c>
      <c r="B2073" s="18">
        <v>0.26904035906751861</v>
      </c>
      <c r="C2073" s="18">
        <v>0.29635226750182059</v>
      </c>
      <c r="D2073" s="3">
        <f t="shared" si="237"/>
        <v>2.4153907311462155</v>
      </c>
      <c r="E2073" s="4">
        <f t="shared" si="237"/>
        <v>3.7169144564999601</v>
      </c>
      <c r="F2073" s="4">
        <f t="shared" si="237"/>
        <v>3.3743625733987566</v>
      </c>
      <c r="G2073" s="75">
        <v>3.3882042265833689E-2</v>
      </c>
      <c r="H2073" s="5">
        <f t="shared" si="230"/>
        <v>1.0338820422658337</v>
      </c>
      <c r="I2073" s="5">
        <f t="shared" si="231"/>
        <v>2.3362343404792068</v>
      </c>
      <c r="J2073" s="5">
        <f t="shared" si="232"/>
        <v>3.5951049583510031</v>
      </c>
      <c r="K2073" s="5">
        <f t="shared" si="233"/>
        <v>3.2637790729042706</v>
      </c>
      <c r="L2073">
        <v>3.33</v>
      </c>
      <c r="M2073">
        <v>3.39</v>
      </c>
      <c r="N2073">
        <v>2.2799999999999998</v>
      </c>
      <c r="O2073" s="5">
        <f t="shared" si="234"/>
        <v>3.4428272007452261</v>
      </c>
      <c r="P2073" s="5">
        <f t="shared" si="235"/>
        <v>3.5048601232811762</v>
      </c>
      <c r="Q2073" s="5">
        <f t="shared" si="236"/>
        <v>2.3572510563661004</v>
      </c>
      <c r="R2073" s="6">
        <f t="shared" si="238"/>
        <v>0.29045895762167279</v>
      </c>
      <c r="S2073" s="6">
        <f t="shared" si="238"/>
        <v>0.28531809111509449</v>
      </c>
      <c r="T2073" s="6">
        <f t="shared" si="238"/>
        <v>0.42422295126323267</v>
      </c>
      <c r="U2073">
        <f t="shared" si="239"/>
        <v>1.4253707097366579</v>
      </c>
      <c r="V2073">
        <f t="shared" si="239"/>
        <v>0.94294882604899521</v>
      </c>
      <c r="W2073">
        <f t="shared" si="239"/>
        <v>0.69857669562515579</v>
      </c>
      <c r="X2073" t="s">
        <v>302</v>
      </c>
      <c r="Y2073" t="s">
        <v>306</v>
      </c>
      <c r="Z2073" t="s">
        <v>275</v>
      </c>
      <c r="AA2073" s="67" t="s">
        <v>75</v>
      </c>
      <c r="AB2073" s="67" t="s">
        <v>90</v>
      </c>
      <c r="AC2073" t="s">
        <v>672</v>
      </c>
      <c r="AD2073" s="67" t="s">
        <v>94</v>
      </c>
      <c r="AE2073" s="72" t="str">
        <f>VLOOKUP(AD2073,cs_lookup!$A$2:$B$54,2,FALSE)</f>
        <v>1</v>
      </c>
    </row>
    <row r="2074" spans="1:31" x14ac:dyDescent="0.25">
      <c r="A2074" s="18">
        <v>0.35736758082396308</v>
      </c>
      <c r="B2074" s="18">
        <v>0.34919926056318751</v>
      </c>
      <c r="C2074" s="18">
        <v>0.27927224619317209</v>
      </c>
      <c r="D2074" s="3">
        <f t="shared" si="237"/>
        <v>2.7982392742351001</v>
      </c>
      <c r="E2074" s="4">
        <f t="shared" si="237"/>
        <v>2.8636944946194989</v>
      </c>
      <c r="F2074" s="4">
        <f t="shared" si="237"/>
        <v>3.5807353348971951</v>
      </c>
      <c r="G2074" s="75">
        <v>3.4127612287078835E-2</v>
      </c>
      <c r="H2074" s="5">
        <f t="shared" si="230"/>
        <v>1.0341276122870788</v>
      </c>
      <c r="I2074" s="5">
        <f t="shared" si="231"/>
        <v>2.7058935870076115</v>
      </c>
      <c r="J2074" s="5">
        <f t="shared" si="232"/>
        <v>2.7691886964377113</v>
      </c>
      <c r="K2074" s="5">
        <f t="shared" si="233"/>
        <v>3.4625662175077534</v>
      </c>
      <c r="L2074">
        <v>2.1800000000000002</v>
      </c>
      <c r="M2074">
        <v>2.99</v>
      </c>
      <c r="N2074">
        <v>4.1500000000000004</v>
      </c>
      <c r="O2074" s="5">
        <f t="shared" si="234"/>
        <v>2.254398194785832</v>
      </c>
      <c r="P2074" s="5">
        <f t="shared" si="235"/>
        <v>3.092041560738366</v>
      </c>
      <c r="Q2074" s="5">
        <f t="shared" si="236"/>
        <v>4.291629590991378</v>
      </c>
      <c r="R2074" s="6">
        <f t="shared" si="238"/>
        <v>0.4435773601632963</v>
      </c>
      <c r="S2074" s="6">
        <f t="shared" si="238"/>
        <v>0.32341091811236988</v>
      </c>
      <c r="T2074" s="6">
        <f t="shared" si="238"/>
        <v>0.23301172172433393</v>
      </c>
      <c r="U2074">
        <f t="shared" si="239"/>
        <v>0.80564882908452229</v>
      </c>
      <c r="V2074">
        <f t="shared" si="239"/>
        <v>1.0797386266404818</v>
      </c>
      <c r="W2074">
        <f t="shared" si="239"/>
        <v>1.1985330357052464</v>
      </c>
      <c r="X2074" t="s">
        <v>394</v>
      </c>
      <c r="Y2074" t="s">
        <v>482</v>
      </c>
      <c r="Z2074" t="s">
        <v>279</v>
      </c>
      <c r="AA2074" s="67" t="s">
        <v>75</v>
      </c>
      <c r="AB2074" s="67" t="s">
        <v>90</v>
      </c>
      <c r="AC2074" t="s">
        <v>672</v>
      </c>
      <c r="AD2074" s="67" t="s">
        <v>75</v>
      </c>
      <c r="AE2074" s="72" t="str">
        <f>VLOOKUP(AD2074,cs_lookup!$A$2:$B$54,2,FALSE)</f>
        <v>X</v>
      </c>
    </row>
    <row r="2075" spans="1:31" x14ac:dyDescent="0.25">
      <c r="A2075" s="18">
        <v>0.33953081179209227</v>
      </c>
      <c r="B2075" s="18">
        <v>0.23373314695644148</v>
      </c>
      <c r="C2075" s="18">
        <v>0.3915460699508968</v>
      </c>
      <c r="D2075" s="3">
        <f t="shared" si="237"/>
        <v>2.9452408007445827</v>
      </c>
      <c r="E2075" s="4">
        <f t="shared" si="237"/>
        <v>4.27838333168192</v>
      </c>
      <c r="F2075" s="4">
        <f t="shared" si="237"/>
        <v>2.5539778757718308</v>
      </c>
      <c r="G2075" s="75">
        <v>3.3136012869818821E-2</v>
      </c>
      <c r="H2075" s="5">
        <f t="shared" si="230"/>
        <v>1.0331360128698188</v>
      </c>
      <c r="I2075" s="5">
        <f t="shared" si="231"/>
        <v>2.8507774039967573</v>
      </c>
      <c r="J2075" s="5">
        <f t="shared" si="232"/>
        <v>4.1411617428740444</v>
      </c>
      <c r="K2075" s="5">
        <f t="shared" si="233"/>
        <v>2.4720635462870528</v>
      </c>
      <c r="L2075">
        <v>2.4</v>
      </c>
      <c r="M2075">
        <v>3.56</v>
      </c>
      <c r="N2075">
        <v>2.98</v>
      </c>
      <c r="O2075" s="5">
        <f t="shared" si="234"/>
        <v>2.4795264308875651</v>
      </c>
      <c r="P2075" s="5">
        <f t="shared" si="235"/>
        <v>3.6779642058165551</v>
      </c>
      <c r="Q2075" s="5">
        <f t="shared" si="236"/>
        <v>3.0787453183520599</v>
      </c>
      <c r="R2075" s="6">
        <f t="shared" si="238"/>
        <v>0.40330281925732187</v>
      </c>
      <c r="S2075" s="6">
        <f t="shared" si="238"/>
        <v>0.2718895410723518</v>
      </c>
      <c r="T2075" s="6">
        <f t="shared" si="238"/>
        <v>0.32480763967032633</v>
      </c>
      <c r="U2075">
        <f t="shared" si="239"/>
        <v>0.84187562193920418</v>
      </c>
      <c r="V2075">
        <f t="shared" si="239"/>
        <v>0.8596621482186525</v>
      </c>
      <c r="W2075">
        <f t="shared" si="239"/>
        <v>1.2054706297804718</v>
      </c>
      <c r="X2075" t="s">
        <v>374</v>
      </c>
      <c r="Y2075" t="s">
        <v>475</v>
      </c>
      <c r="Z2075" t="s">
        <v>275</v>
      </c>
      <c r="AA2075" s="67" t="s">
        <v>74</v>
      </c>
      <c r="AB2075" s="67" t="s">
        <v>90</v>
      </c>
      <c r="AC2075" t="s">
        <v>671</v>
      </c>
      <c r="AD2075" s="67" t="s">
        <v>102</v>
      </c>
      <c r="AE2075" s="72" t="str">
        <f>VLOOKUP(AD2075,cs_lookup!$A$2:$B$54,2,FALSE)</f>
        <v>2</v>
      </c>
    </row>
    <row r="2076" spans="1:31" x14ac:dyDescent="0.25">
      <c r="A2076" s="18">
        <v>0.64969574572660693</v>
      </c>
      <c r="B2076" s="18">
        <v>0.23666653937322968</v>
      </c>
      <c r="C2076" s="18">
        <v>0.1109870176587134</v>
      </c>
      <c r="D2076" s="3">
        <f t="shared" si="237"/>
        <v>1.5391820041573763</v>
      </c>
      <c r="E2076" s="4">
        <f t="shared" si="237"/>
        <v>4.2253543853234463</v>
      </c>
      <c r="F2076" s="4">
        <f t="shared" si="237"/>
        <v>9.0100628082017096</v>
      </c>
      <c r="G2076" s="75">
        <v>3.4917808714477028E-2</v>
      </c>
      <c r="H2076" s="5">
        <f t="shared" si="230"/>
        <v>1.034917808714477</v>
      </c>
      <c r="I2076" s="5">
        <f t="shared" si="231"/>
        <v>1.4872504765081498</v>
      </c>
      <c r="J2076" s="5">
        <f t="shared" si="232"/>
        <v>4.082792227309306</v>
      </c>
      <c r="K2076" s="5">
        <f t="shared" si="233"/>
        <v>8.7060660589013903</v>
      </c>
      <c r="L2076">
        <v>2.02</v>
      </c>
      <c r="M2076">
        <v>3.32</v>
      </c>
      <c r="N2076">
        <v>4.1900000000000004</v>
      </c>
      <c r="O2076" s="5">
        <f t="shared" si="234"/>
        <v>2.0905339736032436</v>
      </c>
      <c r="P2076" s="5">
        <f t="shared" si="235"/>
        <v>3.4359271249320638</v>
      </c>
      <c r="Q2076" s="5">
        <f t="shared" si="236"/>
        <v>4.3363056185136593</v>
      </c>
      <c r="R2076" s="6">
        <f t="shared" si="238"/>
        <v>0.47834668684020493</v>
      </c>
      <c r="S2076" s="6">
        <f t="shared" si="238"/>
        <v>0.29104226127024518</v>
      </c>
      <c r="T2076" s="6">
        <f t="shared" si="238"/>
        <v>0.23061105188954983</v>
      </c>
      <c r="U2076">
        <f t="shared" si="239"/>
        <v>1.3582110289469662</v>
      </c>
      <c r="V2076">
        <f t="shared" si="239"/>
        <v>0.81316898219628209</v>
      </c>
      <c r="W2076">
        <f t="shared" si="239"/>
        <v>0.48127362825555359</v>
      </c>
      <c r="X2076" t="s">
        <v>378</v>
      </c>
      <c r="Y2076" t="s">
        <v>510</v>
      </c>
      <c r="Z2076" t="s">
        <v>275</v>
      </c>
      <c r="AA2076" s="67" t="s">
        <v>86</v>
      </c>
      <c r="AB2076" s="67" t="s">
        <v>84</v>
      </c>
      <c r="AC2076" t="s">
        <v>671</v>
      </c>
      <c r="AD2076" s="67" t="s">
        <v>94</v>
      </c>
      <c r="AE2076" s="72" t="str">
        <f>VLOOKUP(AD2076,cs_lookup!$A$2:$B$54,2,FALSE)</f>
        <v>1</v>
      </c>
    </row>
    <row r="2077" spans="1:31" x14ac:dyDescent="0.25">
      <c r="A2077" s="18">
        <v>0.3324691545853985</v>
      </c>
      <c r="B2077" s="18">
        <v>0.31089626089666106</v>
      </c>
      <c r="C2077" s="18">
        <v>0.33277337591329031</v>
      </c>
      <c r="D2077" s="3">
        <f t="shared" ref="D2077:F2101" si="240">(100%/A2077)</f>
        <v>3.0077978248750248</v>
      </c>
      <c r="E2077" s="4">
        <f t="shared" si="240"/>
        <v>3.216507001775716</v>
      </c>
      <c r="F2077" s="4">
        <f t="shared" si="240"/>
        <v>3.0050480969384004</v>
      </c>
      <c r="G2077" s="75">
        <v>4.4396088896035968E-2</v>
      </c>
      <c r="H2077" s="5">
        <f t="shared" si="230"/>
        <v>1.044396088896036</v>
      </c>
      <c r="I2077" s="5">
        <f t="shared" si="231"/>
        <v>2.8799397631356269</v>
      </c>
      <c r="J2077" s="5">
        <f t="shared" si="232"/>
        <v>3.079776950501298</v>
      </c>
      <c r="K2077" s="5">
        <f t="shared" si="233"/>
        <v>2.8773069230035548</v>
      </c>
      <c r="L2077">
        <v>2.62</v>
      </c>
      <c r="M2077">
        <v>3.1</v>
      </c>
      <c r="N2077">
        <v>2.94</v>
      </c>
      <c r="O2077" s="5">
        <f t="shared" si="234"/>
        <v>2.7363177529076141</v>
      </c>
      <c r="P2077" s="5">
        <f t="shared" si="235"/>
        <v>3.2376278755777115</v>
      </c>
      <c r="Q2077" s="5">
        <f t="shared" si="236"/>
        <v>3.0705245013543458</v>
      </c>
      <c r="R2077" s="6">
        <f t="shared" ref="R2077:T2101" si="241">(1/O2077)</f>
        <v>0.3654546329414407</v>
      </c>
      <c r="S2077" s="6">
        <f t="shared" si="241"/>
        <v>0.30886810913115309</v>
      </c>
      <c r="T2077" s="6">
        <f t="shared" si="241"/>
        <v>0.32567725792740632</v>
      </c>
      <c r="U2077">
        <f t="shared" ref="U2077:W2101" si="242">(L2077/I2077)</f>
        <v>0.90974124998621186</v>
      </c>
      <c r="V2077">
        <f t="shared" si="242"/>
        <v>1.0065664006919106</v>
      </c>
      <c r="W2077">
        <f t="shared" si="242"/>
        <v>1.0217888041401579</v>
      </c>
      <c r="X2077" t="s">
        <v>511</v>
      </c>
      <c r="Y2077" t="s">
        <v>307</v>
      </c>
      <c r="Z2077" t="s">
        <v>275</v>
      </c>
      <c r="AA2077" s="67" t="s">
        <v>75</v>
      </c>
      <c r="AB2077" s="67" t="s">
        <v>90</v>
      </c>
      <c r="AC2077" t="s">
        <v>671</v>
      </c>
      <c r="AD2077" s="67" t="s">
        <v>78</v>
      </c>
      <c r="AE2077" s="72" t="str">
        <f>VLOOKUP(AD2077,cs_lookup!$A$2:$B$54,2,FALSE)</f>
        <v>1</v>
      </c>
    </row>
    <row r="2078" spans="1:31" x14ac:dyDescent="0.25">
      <c r="A2078" s="18">
        <v>0.30526354499631508</v>
      </c>
      <c r="B2078" s="18">
        <v>0.35928118419007432</v>
      </c>
      <c r="C2078" s="18">
        <v>0.31718861630690387</v>
      </c>
      <c r="D2078" s="3">
        <f t="shared" si="240"/>
        <v>3.2758579148783431</v>
      </c>
      <c r="E2078" s="4">
        <f t="shared" si="240"/>
        <v>2.7833352928133288</v>
      </c>
      <c r="F2078" s="4">
        <f t="shared" si="240"/>
        <v>3.1526982640273089</v>
      </c>
      <c r="G2078" s="75">
        <v>4.3999033075497795E-2</v>
      </c>
      <c r="H2078" s="5">
        <f t="shared" si="230"/>
        <v>1.0439990330754978</v>
      </c>
      <c r="I2078" s="5">
        <f t="shared" si="231"/>
        <v>3.1377978437662462</v>
      </c>
      <c r="J2078" s="5">
        <f t="shared" si="232"/>
        <v>2.6660324431661127</v>
      </c>
      <c r="K2078" s="5">
        <f t="shared" si="233"/>
        <v>3.0198287202813132</v>
      </c>
      <c r="L2078">
        <v>3.18</v>
      </c>
      <c r="M2078">
        <v>3.08</v>
      </c>
      <c r="N2078">
        <v>2.4700000000000002</v>
      </c>
      <c r="O2078" s="5">
        <f t="shared" si="234"/>
        <v>3.3199169251800833</v>
      </c>
      <c r="P2078" s="5">
        <f t="shared" si="235"/>
        <v>3.2155170218725333</v>
      </c>
      <c r="Q2078" s="5">
        <f t="shared" si="236"/>
        <v>2.5786776116964796</v>
      </c>
      <c r="R2078" s="6">
        <f t="shared" si="241"/>
        <v>0.30121235637417543</v>
      </c>
      <c r="S2078" s="6">
        <f t="shared" si="241"/>
        <v>0.31099197833437597</v>
      </c>
      <c r="T2078" s="6">
        <f t="shared" si="241"/>
        <v>0.3877956652914486</v>
      </c>
      <c r="U2078">
        <f t="shared" si="242"/>
        <v>1.0134496096737384</v>
      </c>
      <c r="V2078">
        <f t="shared" si="242"/>
        <v>1.1552747634017049</v>
      </c>
      <c r="W2078">
        <f t="shared" si="242"/>
        <v>0.81792718355559801</v>
      </c>
      <c r="X2078" t="s">
        <v>376</v>
      </c>
      <c r="Y2078" t="s">
        <v>370</v>
      </c>
      <c r="Z2078" t="s">
        <v>275</v>
      </c>
      <c r="AA2078" s="67" t="s">
        <v>75</v>
      </c>
      <c r="AB2078" s="67" t="s">
        <v>90</v>
      </c>
      <c r="AC2078" t="s">
        <v>671</v>
      </c>
      <c r="AD2078" s="67" t="s">
        <v>73</v>
      </c>
      <c r="AE2078" s="72" t="str">
        <f>VLOOKUP(AD2078,cs_lookup!$A$2:$B$54,2,FALSE)</f>
        <v>X</v>
      </c>
    </row>
    <row r="2079" spans="1:31" x14ac:dyDescent="0.25">
      <c r="A2079" s="18">
        <v>0.28023200936344744</v>
      </c>
      <c r="B2079" s="18">
        <v>0.29562479383648821</v>
      </c>
      <c r="C2079" s="18">
        <v>0.38950932473561167</v>
      </c>
      <c r="D2079" s="3">
        <f t="shared" si="240"/>
        <v>3.5684717183862036</v>
      </c>
      <c r="E2079" s="4">
        <f t="shared" si="240"/>
        <v>3.3826662067901712</v>
      </c>
      <c r="F2079" s="4">
        <f t="shared" si="240"/>
        <v>2.5673326323542391</v>
      </c>
      <c r="G2079" s="75">
        <v>4.4264799611249517E-2</v>
      </c>
      <c r="H2079" s="5">
        <f t="shared" si="230"/>
        <v>1.0442647996112495</v>
      </c>
      <c r="I2079" s="5">
        <f t="shared" si="231"/>
        <v>3.4172096193557855</v>
      </c>
      <c r="J2079" s="5">
        <f t="shared" si="232"/>
        <v>3.2392801213345916</v>
      </c>
      <c r="K2079" s="5">
        <f t="shared" si="233"/>
        <v>2.4585072994033554</v>
      </c>
      <c r="L2079">
        <v>2.97</v>
      </c>
      <c r="M2079">
        <v>3.34</v>
      </c>
      <c r="N2079">
        <v>2.4500000000000002</v>
      </c>
      <c r="O2079" s="5">
        <f t="shared" si="234"/>
        <v>3.1014664548454114</v>
      </c>
      <c r="P2079" s="5">
        <f t="shared" si="235"/>
        <v>3.487844430701573</v>
      </c>
      <c r="Q2079" s="5">
        <f t="shared" si="236"/>
        <v>2.5584487590475615</v>
      </c>
      <c r="R2079" s="6">
        <f t="shared" si="241"/>
        <v>0.32242812055494041</v>
      </c>
      <c r="S2079" s="6">
        <f t="shared" si="241"/>
        <v>0.28671003534376444</v>
      </c>
      <c r="T2079" s="6">
        <f t="shared" si="241"/>
        <v>0.39086184410129515</v>
      </c>
      <c r="U2079">
        <f t="shared" si="242"/>
        <v>0.86913017661465741</v>
      </c>
      <c r="V2079">
        <f t="shared" si="242"/>
        <v>1.0310932907598962</v>
      </c>
      <c r="W2079">
        <f t="shared" si="242"/>
        <v>0.99653964850727927</v>
      </c>
      <c r="X2079" t="s">
        <v>284</v>
      </c>
      <c r="Y2079" t="s">
        <v>373</v>
      </c>
      <c r="Z2079" t="s">
        <v>275</v>
      </c>
      <c r="AA2079" s="67" t="s">
        <v>75</v>
      </c>
      <c r="AB2079" s="67" t="s">
        <v>90</v>
      </c>
      <c r="AC2079" t="s">
        <v>671</v>
      </c>
      <c r="AD2079" s="67" t="s">
        <v>103</v>
      </c>
      <c r="AE2079" s="72" t="str">
        <f>VLOOKUP(AD2079,cs_lookup!$A$2:$B$54,2,FALSE)</f>
        <v>2</v>
      </c>
    </row>
    <row r="2080" spans="1:31" x14ac:dyDescent="0.25">
      <c r="A2080" s="18">
        <v>0.15477154902181314</v>
      </c>
      <c r="B2080" s="18">
        <v>0.18809756311350548</v>
      </c>
      <c r="C2080" s="18">
        <v>0.57506828905692098</v>
      </c>
      <c r="D2080" s="3">
        <f t="shared" si="240"/>
        <v>6.461135824511663</v>
      </c>
      <c r="E2080" s="4">
        <f t="shared" si="240"/>
        <v>5.3163899810682853</v>
      </c>
      <c r="F2080" s="4">
        <f t="shared" si="240"/>
        <v>1.7389239139580148</v>
      </c>
      <c r="G2080" s="75">
        <v>3.4423392042991718E-2</v>
      </c>
      <c r="H2080" s="5">
        <f t="shared" si="230"/>
        <v>1.0344233920429917</v>
      </c>
      <c r="I2080" s="5">
        <f t="shared" si="231"/>
        <v>6.24612308094743</v>
      </c>
      <c r="J2080" s="5">
        <f t="shared" si="232"/>
        <v>5.1394719241300093</v>
      </c>
      <c r="K2080" s="5">
        <f t="shared" si="233"/>
        <v>1.6810562554309902</v>
      </c>
      <c r="L2080">
        <v>1.91</v>
      </c>
      <c r="M2080">
        <v>3.9</v>
      </c>
      <c r="N2080">
        <v>3.93</v>
      </c>
      <c r="O2080" s="5">
        <f t="shared" si="234"/>
        <v>1.9757486788021141</v>
      </c>
      <c r="P2080" s="5">
        <f t="shared" si="235"/>
        <v>4.0342512289676673</v>
      </c>
      <c r="Q2080" s="5">
        <f t="shared" si="236"/>
        <v>4.0652839307289579</v>
      </c>
      <c r="R2080" s="6">
        <f t="shared" si="241"/>
        <v>0.50613724849169306</v>
      </c>
      <c r="S2080" s="6">
        <f t="shared" si="241"/>
        <v>0.2478774729792651</v>
      </c>
      <c r="T2080" s="6">
        <f t="shared" si="241"/>
        <v>0.24598527852904165</v>
      </c>
      <c r="U2080">
        <f t="shared" si="242"/>
        <v>0.30578968349600399</v>
      </c>
      <c r="V2080">
        <f t="shared" si="242"/>
        <v>0.75883282515648287</v>
      </c>
      <c r="W2080">
        <f t="shared" si="242"/>
        <v>2.337815874574896</v>
      </c>
      <c r="X2080" t="s">
        <v>316</v>
      </c>
      <c r="Y2080" t="s">
        <v>387</v>
      </c>
      <c r="Z2080" t="s">
        <v>279</v>
      </c>
      <c r="AA2080" s="67" t="s">
        <v>79</v>
      </c>
      <c r="AB2080" s="67" t="s">
        <v>85</v>
      </c>
      <c r="AC2080" t="s">
        <v>671</v>
      </c>
      <c r="AD2080" s="67" t="s">
        <v>74</v>
      </c>
      <c r="AE2080" s="72" t="str">
        <f>VLOOKUP(AD2080,cs_lookup!$A$2:$B$54,2,FALSE)</f>
        <v>X</v>
      </c>
    </row>
    <row r="2081" spans="1:31" x14ac:dyDescent="0.25">
      <c r="A2081" s="18">
        <v>0.28471396041885993</v>
      </c>
      <c r="B2081" s="18">
        <v>0.2525977538505918</v>
      </c>
      <c r="C2081" s="18">
        <v>0.42046939198446798</v>
      </c>
      <c r="D2081" s="3">
        <f t="shared" si="240"/>
        <v>3.5122970385043271</v>
      </c>
      <c r="E2081" s="4">
        <f t="shared" si="240"/>
        <v>3.9588633895433869</v>
      </c>
      <c r="F2081" s="4">
        <f t="shared" si="240"/>
        <v>2.3782943992197647</v>
      </c>
      <c r="G2081" s="75">
        <v>3.3648735224336646E-2</v>
      </c>
      <c r="H2081" s="5">
        <f t="shared" si="230"/>
        <v>1.0336487352243366</v>
      </c>
      <c r="I2081" s="5">
        <f t="shared" si="231"/>
        <v>3.3979599827421452</v>
      </c>
      <c r="J2081" s="5">
        <f t="shared" si="232"/>
        <v>3.8299891003921944</v>
      </c>
      <c r="K2081" s="5">
        <f t="shared" si="233"/>
        <v>2.300872935043639</v>
      </c>
      <c r="L2081">
        <v>4.1900000000000004</v>
      </c>
      <c r="M2081">
        <v>3.39</v>
      </c>
      <c r="N2081">
        <v>2</v>
      </c>
      <c r="O2081" s="5">
        <f t="shared" si="234"/>
        <v>4.3309882005899709</v>
      </c>
      <c r="P2081" s="5">
        <f t="shared" si="235"/>
        <v>3.5040692124105015</v>
      </c>
      <c r="Q2081" s="5">
        <f t="shared" si="236"/>
        <v>2.0672974704486733</v>
      </c>
      <c r="R2081" s="6">
        <f t="shared" si="241"/>
        <v>0.23089418711964607</v>
      </c>
      <c r="S2081" s="6">
        <f t="shared" si="241"/>
        <v>0.2853824908646953</v>
      </c>
      <c r="T2081" s="6">
        <f t="shared" si="241"/>
        <v>0.4837233220156586</v>
      </c>
      <c r="U2081">
        <f t="shared" si="242"/>
        <v>1.2330928031173225</v>
      </c>
      <c r="V2081">
        <f t="shared" si="242"/>
        <v>0.88512001239190496</v>
      </c>
      <c r="W2081">
        <f t="shared" si="242"/>
        <v>0.86923531045058233</v>
      </c>
      <c r="X2081" t="s">
        <v>318</v>
      </c>
      <c r="Y2081" t="s">
        <v>385</v>
      </c>
      <c r="Z2081" t="s">
        <v>279</v>
      </c>
      <c r="AA2081" s="67" t="s">
        <v>79</v>
      </c>
      <c r="AB2081" s="67" t="s">
        <v>85</v>
      </c>
      <c r="AC2081" t="s">
        <v>671</v>
      </c>
      <c r="AD2081" s="67" t="s">
        <v>74</v>
      </c>
      <c r="AE2081" s="72" t="str">
        <f>VLOOKUP(AD2081,cs_lookup!$A$2:$B$54,2,FALSE)</f>
        <v>X</v>
      </c>
    </row>
    <row r="2082" spans="1:31" x14ac:dyDescent="0.25">
      <c r="A2082" s="18">
        <v>0.28671688006194412</v>
      </c>
      <c r="B2082" s="18">
        <v>0.35301026679304637</v>
      </c>
      <c r="C2082" s="18">
        <v>0.33863856218656335</v>
      </c>
      <c r="D2082" s="3">
        <f t="shared" si="240"/>
        <v>3.4877611662904315</v>
      </c>
      <c r="E2082" s="4">
        <f t="shared" si="240"/>
        <v>2.832778800131198</v>
      </c>
      <c r="F2082" s="4">
        <f t="shared" si="240"/>
        <v>2.9530009622739843</v>
      </c>
      <c r="G2082" s="75">
        <v>4.3817548250203897E-2</v>
      </c>
      <c r="H2082" s="5">
        <f t="shared" si="230"/>
        <v>1.0438175482502039</v>
      </c>
      <c r="I2082" s="5">
        <f t="shared" si="231"/>
        <v>3.3413513426145354</v>
      </c>
      <c r="J2082" s="5">
        <f t="shared" si="232"/>
        <v>2.7138639361638504</v>
      </c>
      <c r="K2082" s="5">
        <f t="shared" si="233"/>
        <v>2.8290393922043431</v>
      </c>
      <c r="L2082">
        <v>3.68</v>
      </c>
      <c r="M2082">
        <v>3.17</v>
      </c>
      <c r="N2082">
        <v>2.19</v>
      </c>
      <c r="O2082" s="5">
        <f t="shared" si="234"/>
        <v>3.8412485775607506</v>
      </c>
      <c r="P2082" s="5">
        <f t="shared" si="235"/>
        <v>3.3089016279531465</v>
      </c>
      <c r="Q2082" s="5">
        <f t="shared" si="236"/>
        <v>2.2859604306679464</v>
      </c>
      <c r="R2082" s="6">
        <f t="shared" si="241"/>
        <v>0.26033201960468144</v>
      </c>
      <c r="S2082" s="6">
        <f t="shared" si="241"/>
        <v>0.30221508900480371</v>
      </c>
      <c r="T2082" s="6">
        <f t="shared" si="241"/>
        <v>0.43745289139051496</v>
      </c>
      <c r="U2082">
        <f t="shared" si="242"/>
        <v>1.1013508077005991</v>
      </c>
      <c r="V2082">
        <f t="shared" si="242"/>
        <v>1.1680762464756855</v>
      </c>
      <c r="W2082">
        <f t="shared" si="242"/>
        <v>0.77411435345677049</v>
      </c>
      <c r="X2082" t="s">
        <v>476</v>
      </c>
      <c r="Y2082" t="s">
        <v>371</v>
      </c>
      <c r="Z2082" t="s">
        <v>275</v>
      </c>
      <c r="AA2082" s="67" t="s">
        <v>75</v>
      </c>
      <c r="AB2082" s="67" t="s">
        <v>90</v>
      </c>
      <c r="AC2082" t="s">
        <v>673</v>
      </c>
      <c r="AD2082" s="67" t="s">
        <v>78</v>
      </c>
      <c r="AE2082" s="72" t="str">
        <f>VLOOKUP(AD2082,cs_lookup!$A$2:$B$54,2,FALSE)</f>
        <v>1</v>
      </c>
    </row>
    <row r="2083" spans="1:31" x14ac:dyDescent="0.25">
      <c r="A2083" s="18">
        <v>0.35364120204532473</v>
      </c>
      <c r="B2083" s="18">
        <v>0.3816632179735574</v>
      </c>
      <c r="C2083" s="18">
        <v>0.25465957369426806</v>
      </c>
      <c r="D2083" s="3">
        <f t="shared" si="240"/>
        <v>2.8277248075631021</v>
      </c>
      <c r="E2083" s="4">
        <f t="shared" si="240"/>
        <v>2.6201110112457382</v>
      </c>
      <c r="F2083" s="4">
        <f t="shared" si="240"/>
        <v>3.9268109401634024</v>
      </c>
      <c r="G2083" s="75">
        <v>4.3625323306199615E-2</v>
      </c>
      <c r="H2083" s="5">
        <f t="shared" si="230"/>
        <v>1.0436253233061996</v>
      </c>
      <c r="I2083" s="5">
        <f t="shared" si="231"/>
        <v>2.709521074675425</v>
      </c>
      <c r="J2083" s="5">
        <f t="shared" si="232"/>
        <v>2.5105858901020532</v>
      </c>
      <c r="K2083" s="5">
        <f t="shared" si="233"/>
        <v>3.7626635272928084</v>
      </c>
      <c r="L2083">
        <v>3.25</v>
      </c>
      <c r="M2083">
        <v>3.26</v>
      </c>
      <c r="N2083">
        <v>2.33</v>
      </c>
      <c r="O2083" s="5">
        <f t="shared" si="234"/>
        <v>3.3917823007451489</v>
      </c>
      <c r="P2083" s="5">
        <f t="shared" si="235"/>
        <v>3.4022185539782104</v>
      </c>
      <c r="Q2083" s="5">
        <f t="shared" si="236"/>
        <v>2.431647003303445</v>
      </c>
      <c r="R2083" s="6">
        <f t="shared" si="241"/>
        <v>0.29483024302010996</v>
      </c>
      <c r="S2083" s="6">
        <f t="shared" si="241"/>
        <v>0.29392585577158209</v>
      </c>
      <c r="T2083" s="6">
        <f t="shared" si="241"/>
        <v>0.41124390120830795</v>
      </c>
      <c r="U2083">
        <f t="shared" si="242"/>
        <v>1.1994739699115717</v>
      </c>
      <c r="V2083">
        <f t="shared" si="242"/>
        <v>1.2985016815606669</v>
      </c>
      <c r="W2083">
        <f t="shared" si="242"/>
        <v>0.61924218923619978</v>
      </c>
      <c r="X2083" t="s">
        <v>479</v>
      </c>
      <c r="Y2083" t="s">
        <v>380</v>
      </c>
      <c r="Z2083" t="s">
        <v>275</v>
      </c>
      <c r="AA2083" s="67" t="s">
        <v>75</v>
      </c>
      <c r="AB2083" s="67" t="s">
        <v>90</v>
      </c>
      <c r="AC2083" t="s">
        <v>673</v>
      </c>
      <c r="AD2083" s="67" t="s">
        <v>76</v>
      </c>
      <c r="AE2083" s="72" t="str">
        <f>VLOOKUP(AD2083,cs_lookup!$A$2:$B$54,2,FALSE)</f>
        <v>2</v>
      </c>
    </row>
    <row r="2084" spans="1:31" x14ac:dyDescent="0.25">
      <c r="A2084" s="18">
        <v>0.58916972359354136</v>
      </c>
      <c r="B2084" s="18">
        <v>0.23663724512834747</v>
      </c>
      <c r="C2084" s="18">
        <v>0.16733190344571164</v>
      </c>
      <c r="D2084" s="3">
        <f t="shared" si="240"/>
        <v>1.6973037818383956</v>
      </c>
      <c r="E2084" s="4">
        <f t="shared" si="240"/>
        <v>4.2258774583756642</v>
      </c>
      <c r="F2084" s="4">
        <f t="shared" si="240"/>
        <v>5.9761466845707352</v>
      </c>
      <c r="G2084" s="75">
        <v>4.428072598902566E-2</v>
      </c>
      <c r="H2084" s="5">
        <f t="shared" si="230"/>
        <v>1.0442807259890257</v>
      </c>
      <c r="I2084" s="5">
        <f t="shared" si="231"/>
        <v>1.6253328627040393</v>
      </c>
      <c r="J2084" s="5">
        <f t="shared" si="232"/>
        <v>4.0466872108296235</v>
      </c>
      <c r="K2084" s="5">
        <f t="shared" si="233"/>
        <v>5.7227396195700146</v>
      </c>
      <c r="L2084">
        <v>2.04</v>
      </c>
      <c r="M2084">
        <v>3.57</v>
      </c>
      <c r="N2084">
        <v>3.65</v>
      </c>
      <c r="O2084" s="5">
        <f t="shared" si="234"/>
        <v>2.1303326810176122</v>
      </c>
      <c r="P2084" s="5">
        <f t="shared" si="235"/>
        <v>3.7280821917808216</v>
      </c>
      <c r="Q2084" s="5">
        <f t="shared" si="236"/>
        <v>3.8116246498599438</v>
      </c>
      <c r="R2084" s="6">
        <f t="shared" si="241"/>
        <v>0.46941025169943051</v>
      </c>
      <c r="S2084" s="6">
        <f t="shared" si="241"/>
        <v>0.26823442954253174</v>
      </c>
      <c r="T2084" s="6">
        <f t="shared" si="241"/>
        <v>0.26235531875803786</v>
      </c>
      <c r="U2084">
        <f t="shared" si="242"/>
        <v>1.2551275168374347</v>
      </c>
      <c r="V2084">
        <f t="shared" si="242"/>
        <v>0.88220309947506503</v>
      </c>
      <c r="W2084">
        <f t="shared" si="242"/>
        <v>0.63780640788165854</v>
      </c>
      <c r="X2084" t="s">
        <v>304</v>
      </c>
      <c r="Y2084" t="s">
        <v>377</v>
      </c>
      <c r="Z2084" t="s">
        <v>275</v>
      </c>
      <c r="AA2084" s="67" t="s">
        <v>86</v>
      </c>
      <c r="AB2084" s="67" t="s">
        <v>84</v>
      </c>
      <c r="AC2084" t="s">
        <v>673</v>
      </c>
      <c r="AD2084" s="67" t="s">
        <v>91</v>
      </c>
      <c r="AE2084" s="72" t="str">
        <f>VLOOKUP(AD2084,cs_lookup!$A$2:$B$54,2,FALSE)</f>
        <v>2</v>
      </c>
    </row>
    <row r="2085" spans="1:31" x14ac:dyDescent="0.25">
      <c r="A2085" s="18">
        <v>0.42645957875754043</v>
      </c>
      <c r="B2085" s="18">
        <v>0.2138259545426387</v>
      </c>
      <c r="C2085" s="18">
        <v>0.33384580764023336</v>
      </c>
      <c r="D2085" s="3">
        <f t="shared" si="240"/>
        <v>2.3448881202608431</v>
      </c>
      <c r="E2085" s="4">
        <f t="shared" si="240"/>
        <v>4.6767007407446952</v>
      </c>
      <c r="F2085" s="4">
        <f t="shared" si="240"/>
        <v>2.9953948113604683</v>
      </c>
      <c r="G2085" s="75">
        <v>4.9129910137321042E-2</v>
      </c>
      <c r="H2085" s="5">
        <f t="shared" si="230"/>
        <v>1.049129910137321</v>
      </c>
      <c r="I2085" s="5">
        <f t="shared" si="231"/>
        <v>2.2350788949996856</v>
      </c>
      <c r="J2085" s="5">
        <f t="shared" si="232"/>
        <v>4.4576946053635629</v>
      </c>
      <c r="K2085" s="5">
        <f t="shared" si="233"/>
        <v>2.8551228807959537</v>
      </c>
      <c r="L2085">
        <v>1.88</v>
      </c>
      <c r="M2085">
        <v>3.59</v>
      </c>
      <c r="N2085">
        <v>4.1900000000000004</v>
      </c>
      <c r="O2085" s="5">
        <f t="shared" si="234"/>
        <v>1.9723642310581635</v>
      </c>
      <c r="P2085" s="5">
        <f t="shared" si="235"/>
        <v>3.7663763773929824</v>
      </c>
      <c r="Q2085" s="5">
        <f t="shared" si="236"/>
        <v>4.3958543234753753</v>
      </c>
      <c r="R2085" s="6">
        <f t="shared" si="241"/>
        <v>0.50700574683586963</v>
      </c>
      <c r="S2085" s="6">
        <f t="shared" si="241"/>
        <v>0.26550718775805987</v>
      </c>
      <c r="T2085" s="6">
        <f t="shared" si="241"/>
        <v>0.22748706540607039</v>
      </c>
      <c r="U2085">
        <f t="shared" si="242"/>
        <v>0.8411336191335046</v>
      </c>
      <c r="V2085">
        <f t="shared" si="242"/>
        <v>0.8053490240629001</v>
      </c>
      <c r="W2085">
        <f t="shared" si="242"/>
        <v>1.4675375368894485</v>
      </c>
      <c r="X2085" t="s">
        <v>305</v>
      </c>
      <c r="Y2085" t="s">
        <v>301</v>
      </c>
      <c r="Z2085" t="s">
        <v>275</v>
      </c>
      <c r="AA2085" s="67" t="s">
        <v>74</v>
      </c>
      <c r="AB2085" s="67" t="s">
        <v>90</v>
      </c>
      <c r="AC2085" t="s">
        <v>673</v>
      </c>
      <c r="AD2085" s="67" t="s">
        <v>93</v>
      </c>
      <c r="AE2085" s="72" t="str">
        <f>VLOOKUP(AD2085,cs_lookup!$A$2:$B$54,2,FALSE)</f>
        <v>X</v>
      </c>
    </row>
    <row r="2086" spans="1:31" x14ac:dyDescent="0.25">
      <c r="A2086" s="18">
        <v>0.3797446247904725</v>
      </c>
      <c r="B2086" s="18">
        <v>0.33199804081383799</v>
      </c>
      <c r="C2086" s="18">
        <v>0.27382431854101541</v>
      </c>
      <c r="D2086" s="3">
        <f t="shared" si="240"/>
        <v>2.6333486630699747</v>
      </c>
      <c r="E2086" s="4">
        <f t="shared" si="240"/>
        <v>3.0120659674637427</v>
      </c>
      <c r="F2086" s="4">
        <f t="shared" si="240"/>
        <v>3.6519765860394635</v>
      </c>
      <c r="G2086" s="75">
        <v>3.3731427170152983E-2</v>
      </c>
      <c r="H2086" s="5">
        <f t="shared" si="230"/>
        <v>1.033731427170153</v>
      </c>
      <c r="I2086" s="5">
        <f t="shared" si="231"/>
        <v>2.5474205328929442</v>
      </c>
      <c r="J2086" s="5">
        <f t="shared" si="232"/>
        <v>2.913780009290512</v>
      </c>
      <c r="K2086" s="5">
        <f t="shared" si="233"/>
        <v>3.5328098672948109</v>
      </c>
      <c r="L2086">
        <v>2.2200000000000002</v>
      </c>
      <c r="M2086">
        <v>3.29</v>
      </c>
      <c r="N2086">
        <v>3.58</v>
      </c>
      <c r="O2086" s="5">
        <f t="shared" si="234"/>
        <v>2.2948837683177397</v>
      </c>
      <c r="P2086" s="5">
        <f t="shared" si="235"/>
        <v>3.4009763953898036</v>
      </c>
      <c r="Q2086" s="5">
        <f t="shared" si="236"/>
        <v>3.7007585092691477</v>
      </c>
      <c r="R2086" s="6">
        <f t="shared" si="241"/>
        <v>0.43575191641755701</v>
      </c>
      <c r="S2086" s="6">
        <f t="shared" si="241"/>
        <v>0.29403320803859467</v>
      </c>
      <c r="T2086" s="6">
        <f t="shared" si="241"/>
        <v>0.27021487554384821</v>
      </c>
      <c r="U2086">
        <f t="shared" si="242"/>
        <v>0.87146977553756577</v>
      </c>
      <c r="V2086">
        <f t="shared" si="242"/>
        <v>1.1291175001235236</v>
      </c>
      <c r="W2086">
        <f t="shared" si="242"/>
        <v>1.0133576768854884</v>
      </c>
      <c r="X2086" t="s">
        <v>319</v>
      </c>
      <c r="Y2086" t="s">
        <v>392</v>
      </c>
      <c r="Z2086" t="s">
        <v>279</v>
      </c>
      <c r="AA2086" s="67" t="s">
        <v>75</v>
      </c>
      <c r="AB2086" s="67" t="s">
        <v>90</v>
      </c>
      <c r="AC2086" t="s">
        <v>673</v>
      </c>
      <c r="AD2086" s="67" t="s">
        <v>78</v>
      </c>
      <c r="AE2086" s="72" t="str">
        <f>VLOOKUP(AD2086,cs_lookup!$A$2:$B$54,2,FALSE)</f>
        <v>1</v>
      </c>
    </row>
    <row r="2087" spans="1:31" x14ac:dyDescent="0.25">
      <c r="A2087" s="18">
        <v>0.32373432533483315</v>
      </c>
      <c r="B2087" s="18">
        <v>0.32216026016722882</v>
      </c>
      <c r="C2087" s="18">
        <v>0.33126584582073199</v>
      </c>
      <c r="D2087" s="3">
        <f t="shared" si="240"/>
        <v>3.0889526433927457</v>
      </c>
      <c r="E2087" s="4">
        <f t="shared" si="240"/>
        <v>3.1040451714339756</v>
      </c>
      <c r="F2087" s="4">
        <f t="shared" si="240"/>
        <v>3.0187235195419468</v>
      </c>
      <c r="G2087" s="75">
        <v>3.7363147222346793E-2</v>
      </c>
      <c r="H2087" s="5">
        <f t="shared" si="230"/>
        <v>1.0373631472223468</v>
      </c>
      <c r="I2087" s="5">
        <f t="shared" si="231"/>
        <v>2.9776965295747724</v>
      </c>
      <c r="J2087" s="5">
        <f t="shared" si="232"/>
        <v>2.9922454636502134</v>
      </c>
      <c r="K2087" s="5">
        <f t="shared" si="233"/>
        <v>2.9099968777808516</v>
      </c>
      <c r="L2087">
        <v>1.78</v>
      </c>
      <c r="M2087">
        <v>3.73</v>
      </c>
      <c r="N2087">
        <v>4.82</v>
      </c>
      <c r="O2087" s="5">
        <f t="shared" si="234"/>
        <v>1.8465064020557773</v>
      </c>
      <c r="P2087" s="5">
        <f t="shared" si="235"/>
        <v>3.8693645391393536</v>
      </c>
      <c r="Q2087" s="5">
        <f t="shared" si="236"/>
        <v>5.000090369611712</v>
      </c>
      <c r="R2087" s="6">
        <f t="shared" si="241"/>
        <v>0.54156324553582191</v>
      </c>
      <c r="S2087" s="6">
        <f t="shared" si="241"/>
        <v>0.25844036918331448</v>
      </c>
      <c r="T2087" s="6">
        <f t="shared" si="241"/>
        <v>0.19999638528086366</v>
      </c>
      <c r="U2087">
        <f t="shared" si="242"/>
        <v>0.5977775042959772</v>
      </c>
      <c r="V2087">
        <f t="shared" si="242"/>
        <v>1.2465554866109836</v>
      </c>
      <c r="W2087">
        <f t="shared" si="242"/>
        <v>1.65635916546952</v>
      </c>
      <c r="X2087" t="s">
        <v>388</v>
      </c>
      <c r="Y2087" t="s">
        <v>391</v>
      </c>
      <c r="Z2087" t="s">
        <v>279</v>
      </c>
      <c r="AA2087" s="67" t="s">
        <v>75</v>
      </c>
      <c r="AB2087" s="67" t="s">
        <v>90</v>
      </c>
      <c r="AC2087" t="s">
        <v>673</v>
      </c>
      <c r="AD2087" s="67" t="s">
        <v>73</v>
      </c>
      <c r="AE2087" s="72" t="str">
        <f>VLOOKUP(AD2087,cs_lookup!$A$2:$B$54,2,FALSE)</f>
        <v>X</v>
      </c>
    </row>
    <row r="2088" spans="1:31" x14ac:dyDescent="0.25">
      <c r="A2088" s="18">
        <v>0.43203729378644723</v>
      </c>
      <c r="B2088" s="18">
        <v>0.30401724247029077</v>
      </c>
      <c r="C2088" s="18">
        <v>0.25085657241492026</v>
      </c>
      <c r="D2088" s="3">
        <f t="shared" si="240"/>
        <v>2.3146149982466384</v>
      </c>
      <c r="E2088" s="4">
        <f t="shared" si="240"/>
        <v>3.2892871202781278</v>
      </c>
      <c r="F2088" s="4">
        <f t="shared" si="240"/>
        <v>3.9863416388628083</v>
      </c>
      <c r="G2088" s="75">
        <v>3.2554917870571964E-2</v>
      </c>
      <c r="H2088" s="5">
        <f t="shared" si="230"/>
        <v>1.032554917870572</v>
      </c>
      <c r="I2088" s="5">
        <f t="shared" si="231"/>
        <v>2.2416386365386227</v>
      </c>
      <c r="J2088" s="5">
        <f t="shared" si="232"/>
        <v>3.1855807989967184</v>
      </c>
      <c r="K2088" s="5">
        <f t="shared" si="233"/>
        <v>3.8606582273452363</v>
      </c>
      <c r="L2088">
        <v>2.48</v>
      </c>
      <c r="M2088">
        <v>3.26</v>
      </c>
      <c r="N2088">
        <v>3.1</v>
      </c>
      <c r="O2088" s="5">
        <f t="shared" si="234"/>
        <v>2.5607361963190183</v>
      </c>
      <c r="P2088" s="5">
        <f t="shared" si="235"/>
        <v>3.3661290322580646</v>
      </c>
      <c r="Q2088" s="5">
        <f t="shared" si="236"/>
        <v>3.2009202453987733</v>
      </c>
      <c r="R2088" s="6">
        <f t="shared" si="241"/>
        <v>0.39051269765213226</v>
      </c>
      <c r="S2088" s="6">
        <f t="shared" si="241"/>
        <v>0.29707714422616194</v>
      </c>
      <c r="T2088" s="6">
        <f t="shared" si="241"/>
        <v>0.31241015812170575</v>
      </c>
      <c r="U2088">
        <f t="shared" si="242"/>
        <v>1.1063335363586693</v>
      </c>
      <c r="V2088">
        <f t="shared" si="242"/>
        <v>1.0233612661862852</v>
      </c>
      <c r="W2088">
        <f t="shared" si="242"/>
        <v>0.80297188133426167</v>
      </c>
      <c r="X2088" t="s">
        <v>393</v>
      </c>
      <c r="Y2088" t="s">
        <v>389</v>
      </c>
      <c r="Z2088" t="s">
        <v>279</v>
      </c>
      <c r="AA2088" s="67" t="s">
        <v>75</v>
      </c>
      <c r="AB2088" s="67" t="s">
        <v>90</v>
      </c>
      <c r="AC2088" t="s">
        <v>673</v>
      </c>
      <c r="AD2088" s="67" t="s">
        <v>94</v>
      </c>
      <c r="AE2088" s="72" t="str">
        <f>VLOOKUP(AD2088,cs_lookup!$A$2:$B$54,2,FALSE)</f>
        <v>1</v>
      </c>
    </row>
    <row r="2089" spans="1:31" x14ac:dyDescent="0.25">
      <c r="A2089" s="18">
        <v>0.41424031401176897</v>
      </c>
      <c r="B2089" s="18">
        <v>0.35651083090149527</v>
      </c>
      <c r="C2089" s="18">
        <v>0.22135100284706194</v>
      </c>
      <c r="D2089" s="3">
        <f t="shared" si="240"/>
        <v>2.4140576524659285</v>
      </c>
      <c r="E2089" s="4">
        <f t="shared" si="240"/>
        <v>2.8049638701616395</v>
      </c>
      <c r="F2089" s="4">
        <f t="shared" si="240"/>
        <v>4.5177116305677192</v>
      </c>
      <c r="G2089" s="75">
        <v>3.3731962425420425E-2</v>
      </c>
      <c r="H2089" s="5">
        <f t="shared" si="230"/>
        <v>1.0337319624254204</v>
      </c>
      <c r="I2089" s="5">
        <f t="shared" si="231"/>
        <v>2.3352839422725049</v>
      </c>
      <c r="J2089" s="5">
        <f t="shared" si="232"/>
        <v>2.7134344028411586</v>
      </c>
      <c r="K2089" s="5">
        <f t="shared" si="233"/>
        <v>4.3702930689769142</v>
      </c>
      <c r="L2089">
        <v>2.76</v>
      </c>
      <c r="M2089">
        <v>3.04</v>
      </c>
      <c r="N2089">
        <v>2.92</v>
      </c>
      <c r="O2089" s="5">
        <f t="shared" si="234"/>
        <v>2.8531002162941603</v>
      </c>
      <c r="P2089" s="5">
        <f t="shared" si="235"/>
        <v>3.1425451657732779</v>
      </c>
      <c r="Q2089" s="5">
        <f t="shared" si="236"/>
        <v>3.0184973302822278</v>
      </c>
      <c r="R2089" s="6">
        <f t="shared" si="241"/>
        <v>0.3504959252005812</v>
      </c>
      <c r="S2089" s="6">
        <f t="shared" si="241"/>
        <v>0.31821340577421187</v>
      </c>
      <c r="T2089" s="6">
        <f t="shared" si="241"/>
        <v>0.33129066902520687</v>
      </c>
      <c r="U2089">
        <f t="shared" si="242"/>
        <v>1.1818691295047388</v>
      </c>
      <c r="V2089">
        <f t="shared" si="242"/>
        <v>1.1203513881953084</v>
      </c>
      <c r="W2089">
        <f t="shared" si="242"/>
        <v>0.66814741114915022</v>
      </c>
      <c r="X2089" t="s">
        <v>481</v>
      </c>
      <c r="Y2089" t="s">
        <v>514</v>
      </c>
      <c r="Z2089" t="s">
        <v>279</v>
      </c>
      <c r="AA2089" s="67" t="s">
        <v>75</v>
      </c>
      <c r="AB2089" s="67" t="s">
        <v>90</v>
      </c>
      <c r="AC2089" t="s">
        <v>673</v>
      </c>
      <c r="AD2089" s="67" t="s">
        <v>86</v>
      </c>
      <c r="AE2089" s="72" t="str">
        <f>VLOOKUP(AD2089,cs_lookup!$A$2:$B$54,2,FALSE)</f>
        <v>1</v>
      </c>
    </row>
    <row r="2090" spans="1:31" x14ac:dyDescent="0.25">
      <c r="A2090" s="18">
        <v>0.44775302695987496</v>
      </c>
      <c r="B2090" s="18">
        <v>0.28289210399120918</v>
      </c>
      <c r="C2090" s="18">
        <v>0.25482341905633382</v>
      </c>
      <c r="D2090" s="3">
        <f t="shared" si="240"/>
        <v>2.233374069606489</v>
      </c>
      <c r="E2090" s="4">
        <f t="shared" si="240"/>
        <v>3.5349166197691924</v>
      </c>
      <c r="F2090" s="4">
        <f t="shared" si="240"/>
        <v>3.9242860946737785</v>
      </c>
      <c r="G2090" s="75">
        <v>2.8217500645621563E-2</v>
      </c>
      <c r="H2090" s="5">
        <f t="shared" si="230"/>
        <v>1.0282175006456216</v>
      </c>
      <c r="I2090" s="5">
        <f t="shared" si="231"/>
        <v>2.1720833074754564</v>
      </c>
      <c r="J2090" s="5">
        <f t="shared" si="232"/>
        <v>3.4379074636928522</v>
      </c>
      <c r="K2090" s="5">
        <f t="shared" si="233"/>
        <v>3.8165914237111358</v>
      </c>
      <c r="L2090">
        <v>3.49</v>
      </c>
      <c r="M2090">
        <v>3.2</v>
      </c>
      <c r="N2090">
        <v>2.33</v>
      </c>
      <c r="O2090" s="5">
        <f t="shared" si="234"/>
        <v>3.5884790772532194</v>
      </c>
      <c r="P2090" s="5">
        <f t="shared" si="235"/>
        <v>3.2902960020659893</v>
      </c>
      <c r="Q2090" s="5">
        <f t="shared" si="236"/>
        <v>2.3957467765042981</v>
      </c>
      <c r="R2090" s="6">
        <f t="shared" si="241"/>
        <v>0.2786695919000437</v>
      </c>
      <c r="S2090" s="6">
        <f t="shared" si="241"/>
        <v>0.30392402366598514</v>
      </c>
      <c r="T2090" s="6">
        <f t="shared" si="241"/>
        <v>0.41740638443397104</v>
      </c>
      <c r="U2090">
        <f t="shared" si="242"/>
        <v>1.6067523690223082</v>
      </c>
      <c r="V2090">
        <f t="shared" si="242"/>
        <v>0.93079875877831164</v>
      </c>
      <c r="W2090">
        <f t="shared" si="242"/>
        <v>0.61049238478201573</v>
      </c>
      <c r="X2090" t="s">
        <v>417</v>
      </c>
      <c r="Y2090" t="s">
        <v>519</v>
      </c>
      <c r="Z2090" t="s">
        <v>274</v>
      </c>
      <c r="AA2090" s="67" t="s">
        <v>75</v>
      </c>
      <c r="AB2090" s="67" t="s">
        <v>90</v>
      </c>
      <c r="AC2090" t="s">
        <v>673</v>
      </c>
      <c r="AD2090" s="67" t="s">
        <v>73</v>
      </c>
      <c r="AE2090" s="72" t="str">
        <f>VLOOKUP(AD2090,cs_lookup!$A$2:$B$54,2,FALSE)</f>
        <v>X</v>
      </c>
    </row>
    <row r="2091" spans="1:31" x14ac:dyDescent="0.25">
      <c r="A2091" s="18">
        <v>0.37373602427139935</v>
      </c>
      <c r="B2091" s="18">
        <v>0.32529029102399898</v>
      </c>
      <c r="C2091" s="18">
        <v>0.28480286685041351</v>
      </c>
      <c r="D2091" s="3">
        <f t="shared" si="240"/>
        <v>2.6756853368617759</v>
      </c>
      <c r="E2091" s="4">
        <f t="shared" si="240"/>
        <v>3.0741772121511701</v>
      </c>
      <c r="F2091" s="4">
        <f t="shared" si="240"/>
        <v>3.5112006106498508</v>
      </c>
      <c r="G2091" s="75">
        <v>2.8660529456734807E-2</v>
      </c>
      <c r="H2091" s="5">
        <f t="shared" si="230"/>
        <v>1.0286605294567348</v>
      </c>
      <c r="I2091" s="5">
        <f t="shared" si="231"/>
        <v>2.6011354185767019</v>
      </c>
      <c r="J2091" s="5">
        <f t="shared" si="232"/>
        <v>2.9885245171939587</v>
      </c>
      <c r="K2091" s="5">
        <f t="shared" si="233"/>
        <v>3.4133715741034769</v>
      </c>
      <c r="L2091">
        <v>2.0099999999999998</v>
      </c>
      <c r="M2091">
        <v>3.46</v>
      </c>
      <c r="N2091">
        <v>4.13</v>
      </c>
      <c r="O2091" s="5">
        <f t="shared" si="234"/>
        <v>2.0676076642080368</v>
      </c>
      <c r="P2091" s="5">
        <f t="shared" si="235"/>
        <v>3.5591654319203023</v>
      </c>
      <c r="Q2091" s="5">
        <f t="shared" si="236"/>
        <v>4.2483679866563149</v>
      </c>
      <c r="R2091" s="6">
        <f t="shared" si="241"/>
        <v>0.48365075120914375</v>
      </c>
      <c r="S2091" s="6">
        <f t="shared" si="241"/>
        <v>0.28096474275444477</v>
      </c>
      <c r="T2091" s="6">
        <f t="shared" si="241"/>
        <v>0.23538450603641134</v>
      </c>
      <c r="U2091">
        <f t="shared" si="242"/>
        <v>0.77273946817418615</v>
      </c>
      <c r="V2091">
        <f t="shared" si="242"/>
        <v>1.1577619591519122</v>
      </c>
      <c r="W2091">
        <f t="shared" si="242"/>
        <v>1.2099473820352376</v>
      </c>
      <c r="X2091" t="s">
        <v>486</v>
      </c>
      <c r="Y2091" t="s">
        <v>418</v>
      </c>
      <c r="Z2091" t="s">
        <v>274</v>
      </c>
      <c r="AA2091" s="67" t="s">
        <v>75</v>
      </c>
      <c r="AB2091" s="67" t="s">
        <v>90</v>
      </c>
      <c r="AC2091" t="s">
        <v>673</v>
      </c>
      <c r="AD2091" s="67" t="s">
        <v>73</v>
      </c>
      <c r="AE2091" s="72" t="str">
        <f>VLOOKUP(AD2091,cs_lookup!$A$2:$B$54,2,FALSE)</f>
        <v>X</v>
      </c>
    </row>
    <row r="2092" spans="1:31" x14ac:dyDescent="0.25">
      <c r="A2092" s="18">
        <v>0.62332039145223661</v>
      </c>
      <c r="B2092" s="18">
        <v>0.21540043914598697</v>
      </c>
      <c r="C2092" s="18">
        <v>0.154589373838775</v>
      </c>
      <c r="D2092" s="3">
        <f t="shared" si="240"/>
        <v>1.6043113841826355</v>
      </c>
      <c r="E2092" s="4">
        <f t="shared" si="240"/>
        <v>4.6425160689772467</v>
      </c>
      <c r="F2092" s="4">
        <f t="shared" si="240"/>
        <v>6.46874992224837</v>
      </c>
      <c r="G2092" s="75">
        <v>3.0812052765140319E-2</v>
      </c>
      <c r="H2092" s="5">
        <f t="shared" si="230"/>
        <v>1.0308120527651403</v>
      </c>
      <c r="I2092" s="5">
        <f t="shared" si="231"/>
        <v>1.5563568352534203</v>
      </c>
      <c r="J2092" s="5">
        <f t="shared" si="232"/>
        <v>4.5037463973415486</v>
      </c>
      <c r="K2092" s="5">
        <f t="shared" si="233"/>
        <v>6.2753922064609453</v>
      </c>
      <c r="L2092">
        <v>1.7</v>
      </c>
      <c r="M2092">
        <v>4.1500000000000004</v>
      </c>
      <c r="N2092">
        <v>4.96</v>
      </c>
      <c r="O2092" s="5">
        <f t="shared" si="234"/>
        <v>1.7523804897007385</v>
      </c>
      <c r="P2092" s="5">
        <f t="shared" si="235"/>
        <v>4.2778700189753325</v>
      </c>
      <c r="Q2092" s="5">
        <f t="shared" si="236"/>
        <v>5.1128277817150956</v>
      </c>
      <c r="R2092" s="6">
        <f t="shared" si="241"/>
        <v>0.57065232458207427</v>
      </c>
      <c r="S2092" s="6">
        <f t="shared" si="241"/>
        <v>0.23376119320229546</v>
      </c>
      <c r="T2092" s="6">
        <f t="shared" si="241"/>
        <v>0.1955864822156303</v>
      </c>
      <c r="U2092">
        <f t="shared" si="242"/>
        <v>1.0922944928135265</v>
      </c>
      <c r="V2092">
        <f t="shared" si="242"/>
        <v>0.92145508069673809</v>
      </c>
      <c r="W2092">
        <f t="shared" si="242"/>
        <v>0.79038884532082965</v>
      </c>
      <c r="X2092" t="s">
        <v>464</v>
      </c>
      <c r="Y2092" t="s">
        <v>455</v>
      </c>
      <c r="Z2092" t="s">
        <v>276</v>
      </c>
      <c r="AA2092" s="67" t="s">
        <v>86</v>
      </c>
      <c r="AB2092" s="67" t="s">
        <v>84</v>
      </c>
      <c r="AC2092" t="s">
        <v>673</v>
      </c>
      <c r="AD2092" s="67" t="s">
        <v>76</v>
      </c>
      <c r="AE2092" s="72" t="str">
        <f>VLOOKUP(AD2092,cs_lookup!$A$2:$B$54,2,FALSE)</f>
        <v>2</v>
      </c>
    </row>
    <row r="2093" spans="1:31" x14ac:dyDescent="0.25">
      <c r="A2093" s="18">
        <v>0.52551092761766494</v>
      </c>
      <c r="B2093" s="18">
        <v>0.29943831199595872</v>
      </c>
      <c r="C2093" s="18">
        <v>0.16979205456196511</v>
      </c>
      <c r="D2093" s="3">
        <f t="shared" si="240"/>
        <v>1.9029100013835474</v>
      </c>
      <c r="E2093" s="4">
        <f t="shared" si="240"/>
        <v>3.3395860180159453</v>
      </c>
      <c r="F2093" s="4">
        <f t="shared" si="240"/>
        <v>5.8895570972377449</v>
      </c>
      <c r="G2093" s="75">
        <v>5.1480340563898608E-2</v>
      </c>
      <c r="H2093" s="5">
        <f t="shared" si="230"/>
        <v>1.0514803405638986</v>
      </c>
      <c r="I2093" s="5">
        <f t="shared" si="231"/>
        <v>1.8097437754880281</v>
      </c>
      <c r="J2093" s="5">
        <f t="shared" si="232"/>
        <v>3.1760803214113906</v>
      </c>
      <c r="K2093" s="5">
        <f t="shared" si="233"/>
        <v>5.6012051486185976</v>
      </c>
      <c r="L2093">
        <v>1.4</v>
      </c>
      <c r="M2093">
        <v>4.7699999999999996</v>
      </c>
      <c r="N2093">
        <v>7.84</v>
      </c>
      <c r="O2093" s="5">
        <f t="shared" si="234"/>
        <v>1.472072476789458</v>
      </c>
      <c r="P2093" s="5">
        <f t="shared" si="235"/>
        <v>5.0155612244897956</v>
      </c>
      <c r="Q2093" s="5">
        <f t="shared" si="236"/>
        <v>8.2436058700209642</v>
      </c>
      <c r="R2093" s="6">
        <f t="shared" si="241"/>
        <v>0.67931437871929201</v>
      </c>
      <c r="S2093" s="6">
        <f t="shared" si="241"/>
        <v>0.19937948222369159</v>
      </c>
      <c r="T2093" s="6">
        <f t="shared" si="241"/>
        <v>0.12130613905701643</v>
      </c>
      <c r="U2093">
        <f t="shared" si="242"/>
        <v>0.77359017279806153</v>
      </c>
      <c r="V2093">
        <f t="shared" si="242"/>
        <v>1.501851186773608</v>
      </c>
      <c r="W2093">
        <f t="shared" si="242"/>
        <v>1.3996987776699354</v>
      </c>
      <c r="X2093" t="s">
        <v>379</v>
      </c>
      <c r="Y2093" t="s">
        <v>308</v>
      </c>
      <c r="Z2093" t="s">
        <v>275</v>
      </c>
      <c r="AA2093" s="67" t="s">
        <v>75</v>
      </c>
      <c r="AB2093" s="67" t="s">
        <v>90</v>
      </c>
      <c r="AC2093" t="s">
        <v>674</v>
      </c>
      <c r="AD2093" s="67" t="s">
        <v>88</v>
      </c>
      <c r="AE2093" s="72" t="str">
        <f>VLOOKUP(AD2093,cs_lookup!$A$2:$B$54,2,FALSE)</f>
        <v>1</v>
      </c>
    </row>
    <row r="2094" spans="1:31" x14ac:dyDescent="0.25">
      <c r="A2094" s="18">
        <v>0.34488131443734005</v>
      </c>
      <c r="B2094" s="18">
        <v>0.28515059384864283</v>
      </c>
      <c r="C2094" s="18">
        <v>0.34291283584330323</v>
      </c>
      <c r="D2094" s="3">
        <f t="shared" si="240"/>
        <v>2.8995482159752832</v>
      </c>
      <c r="E2094" s="4">
        <f t="shared" si="240"/>
        <v>3.50691887575306</v>
      </c>
      <c r="F2094" s="4">
        <f t="shared" si="240"/>
        <v>2.9161929664743083</v>
      </c>
      <c r="G2094" s="75">
        <v>2.6803979840717584E-2</v>
      </c>
      <c r="H2094" s="5">
        <f t="shared" si="230"/>
        <v>1.0268039798407176</v>
      </c>
      <c r="I2094" s="5">
        <f t="shared" si="231"/>
        <v>2.8238575939538859</v>
      </c>
      <c r="J2094" s="5">
        <f t="shared" si="232"/>
        <v>3.4153732792281044</v>
      </c>
      <c r="K2094" s="5">
        <f t="shared" si="233"/>
        <v>2.8400678452051591</v>
      </c>
      <c r="L2094">
        <v>3.07</v>
      </c>
      <c r="M2094">
        <v>3.16</v>
      </c>
      <c r="N2094">
        <v>2.6</v>
      </c>
      <c r="O2094" s="5">
        <f t="shared" si="234"/>
        <v>3.152288218111003</v>
      </c>
      <c r="P2094" s="5">
        <f t="shared" si="235"/>
        <v>3.2447005762966676</v>
      </c>
      <c r="Q2094" s="5">
        <f t="shared" si="236"/>
        <v>2.669690347585866</v>
      </c>
      <c r="R2094" s="6">
        <f t="shared" si="241"/>
        <v>0.31722987582628032</v>
      </c>
      <c r="S2094" s="6">
        <f t="shared" si="241"/>
        <v>0.30819484771730399</v>
      </c>
      <c r="T2094" s="6">
        <f t="shared" si="241"/>
        <v>0.37457527645641558</v>
      </c>
      <c r="U2094">
        <f t="shared" si="242"/>
        <v>1.0871653041474632</v>
      </c>
      <c r="V2094">
        <f t="shared" si="242"/>
        <v>0.92522829619202851</v>
      </c>
      <c r="W2094">
        <f t="shared" si="242"/>
        <v>0.9154710879141631</v>
      </c>
      <c r="X2094" t="s">
        <v>487</v>
      </c>
      <c r="Y2094" t="s">
        <v>343</v>
      </c>
      <c r="Z2094" t="s">
        <v>274</v>
      </c>
      <c r="AA2094" s="67" t="s">
        <v>75</v>
      </c>
      <c r="AB2094" s="67" t="s">
        <v>90</v>
      </c>
      <c r="AC2094" t="s">
        <v>674</v>
      </c>
      <c r="AD2094" s="67" t="s">
        <v>86</v>
      </c>
      <c r="AE2094" s="72" t="str">
        <f>VLOOKUP(AD2094,cs_lookup!$A$2:$B$54,2,FALSE)</f>
        <v>1</v>
      </c>
    </row>
    <row r="2095" spans="1:31" x14ac:dyDescent="0.25">
      <c r="A2095" s="124">
        <v>0.42269680690241801</v>
      </c>
      <c r="B2095" s="124">
        <v>0.30619803503139931</v>
      </c>
      <c r="C2095" s="124">
        <v>0.25734470087777062</v>
      </c>
      <c r="D2095" s="120">
        <f t="shared" si="240"/>
        <v>2.3657618975836168</v>
      </c>
      <c r="E2095" s="121">
        <f t="shared" si="240"/>
        <v>3.2658602786182289</v>
      </c>
      <c r="F2095" s="121">
        <f t="shared" si="240"/>
        <v>3.8858387081184302</v>
      </c>
      <c r="G2095" s="129">
        <v>2.8613582062178455E-2</v>
      </c>
      <c r="H2095" s="122">
        <f t="shared" si="230"/>
        <v>1.0286135820621785</v>
      </c>
      <c r="I2095" s="122">
        <f t="shared" si="231"/>
        <v>2.2999520313942434</v>
      </c>
      <c r="J2095" s="122">
        <f t="shared" si="232"/>
        <v>3.1750118174317588</v>
      </c>
      <c r="K2095" s="122">
        <f t="shared" si="233"/>
        <v>3.7777439223853606</v>
      </c>
      <c r="L2095" s="97">
        <v>2.42</v>
      </c>
      <c r="M2095" s="97">
        <v>3.24</v>
      </c>
      <c r="N2095" s="97">
        <v>3.26</v>
      </c>
      <c r="O2095" s="122">
        <f t="shared" si="234"/>
        <v>2.4892448685904718</v>
      </c>
      <c r="P2095" s="122">
        <f t="shared" si="235"/>
        <v>3.3327080058814582</v>
      </c>
      <c r="Q2095" s="122">
        <f t="shared" si="236"/>
        <v>3.3532802775227015</v>
      </c>
      <c r="R2095" s="123">
        <f t="shared" si="241"/>
        <v>0.40172825607399859</v>
      </c>
      <c r="S2095" s="123">
        <f t="shared" si="241"/>
        <v>0.30005629003057915</v>
      </c>
      <c r="T2095" s="123">
        <f t="shared" si="241"/>
        <v>0.29821545389542226</v>
      </c>
      <c r="U2095" s="97">
        <f t="shared" si="242"/>
        <v>1.0521958575514214</v>
      </c>
      <c r="V2095" s="97">
        <f t="shared" si="242"/>
        <v>1.0204686427343159</v>
      </c>
      <c r="W2095" s="97">
        <f t="shared" si="242"/>
        <v>0.86294890997840723</v>
      </c>
      <c r="X2095" s="97" t="s">
        <v>339</v>
      </c>
      <c r="Y2095" s="97" t="s">
        <v>489</v>
      </c>
      <c r="Z2095" s="97" t="s">
        <v>274</v>
      </c>
      <c r="AA2095" s="117" t="s">
        <v>75</v>
      </c>
      <c r="AB2095" s="117" t="s">
        <v>90</v>
      </c>
      <c r="AC2095" s="97" t="s">
        <v>674</v>
      </c>
      <c r="AD2095" s="117" t="s">
        <v>86</v>
      </c>
      <c r="AE2095" s="72" t="str">
        <f>VLOOKUP(AD2095,cs_lookup!$A$2:$B$54,2,FALSE)</f>
        <v>1</v>
      </c>
    </row>
    <row r="2096" spans="1:31" x14ac:dyDescent="0.25">
      <c r="A2096" s="18">
        <v>0.48305324767318175</v>
      </c>
      <c r="B2096" s="18">
        <v>0.25994324521462858</v>
      </c>
      <c r="C2096" s="18">
        <v>0.24302723812232341</v>
      </c>
      <c r="D2096" s="3">
        <f t="shared" si="240"/>
        <v>2.0701651522205844</v>
      </c>
      <c r="E2096" s="4">
        <f t="shared" si="240"/>
        <v>3.8469935972920752</v>
      </c>
      <c r="F2096" s="4">
        <f t="shared" si="240"/>
        <v>4.1147651091548347</v>
      </c>
      <c r="G2096" s="75">
        <v>3.3286023113655805E-2</v>
      </c>
      <c r="H2096" s="5">
        <f t="shared" ref="H2096:H2159" si="243">(G2096/100%) + 1</f>
        <v>1.0332860231136558</v>
      </c>
      <c r="I2096" s="5">
        <f t="shared" ref="I2096:I2159" si="244">D2096/H2096</f>
        <v>2.0034773585560033</v>
      </c>
      <c r="J2096" s="5">
        <f t="shared" ref="J2096:J2159" si="245">E2096/H2096</f>
        <v>3.7230674868704066</v>
      </c>
      <c r="K2096" s="5">
        <f t="shared" ref="K2096:K2159" si="246">F2096/H2096</f>
        <v>3.9822130727710743</v>
      </c>
      <c r="L2096">
        <v>2.13</v>
      </c>
      <c r="M2096">
        <v>3.72</v>
      </c>
      <c r="N2096">
        <v>3.39</v>
      </c>
      <c r="O2096" s="5">
        <f t="shared" ref="O2096:O2159" si="247">(L2096*H2096)</f>
        <v>2.2008992292320868</v>
      </c>
      <c r="P2096" s="5">
        <f t="shared" ref="P2096:P2159" si="248">(M2096*H2096)</f>
        <v>3.8438240059827997</v>
      </c>
      <c r="Q2096" s="5">
        <f t="shared" ref="Q2096:Q2159" si="249">(N2096*H2096)</f>
        <v>3.5028396183552934</v>
      </c>
      <c r="R2096" s="6">
        <f t="shared" si="241"/>
        <v>0.45435973929115731</v>
      </c>
      <c r="S2096" s="6">
        <f t="shared" si="241"/>
        <v>0.26015759265864652</v>
      </c>
      <c r="T2096" s="6">
        <f t="shared" si="241"/>
        <v>0.28548266805019612</v>
      </c>
      <c r="U2096">
        <f t="shared" si="242"/>
        <v>1.0631515204819619</v>
      </c>
      <c r="V2096">
        <f t="shared" si="242"/>
        <v>0.99917608614906284</v>
      </c>
      <c r="W2096">
        <f t="shared" si="242"/>
        <v>0.85128543803434031</v>
      </c>
      <c r="X2096" t="s">
        <v>471</v>
      </c>
      <c r="Y2096" t="s">
        <v>473</v>
      </c>
      <c r="Z2096" t="s">
        <v>276</v>
      </c>
      <c r="AA2096" s="67" t="s">
        <v>86</v>
      </c>
      <c r="AB2096" s="67" t="s">
        <v>84</v>
      </c>
      <c r="AC2096" s="128" t="s">
        <v>675</v>
      </c>
      <c r="AD2096" s="67" t="s">
        <v>75</v>
      </c>
      <c r="AE2096" s="72" t="str">
        <f>VLOOKUP(AD2096,cs_lookup!$A$2:$B$54,2,FALSE)</f>
        <v>X</v>
      </c>
    </row>
    <row r="2097" spans="1:31" x14ac:dyDescent="0.25">
      <c r="A2097" s="18">
        <v>0.58915321090388684</v>
      </c>
      <c r="B2097" s="18">
        <v>0.24145632168916897</v>
      </c>
      <c r="C2097" s="18">
        <v>0.16307747239095205</v>
      </c>
      <c r="D2097" s="3">
        <f t="shared" si="240"/>
        <v>1.697351353590667</v>
      </c>
      <c r="E2097" s="4">
        <f t="shared" si="240"/>
        <v>4.1415357982936465</v>
      </c>
      <c r="F2097" s="4">
        <f t="shared" si="240"/>
        <v>6.1320548162695374</v>
      </c>
      <c r="G2097" s="75">
        <v>3.2996202433542621E-2</v>
      </c>
      <c r="H2097" s="5">
        <f t="shared" si="243"/>
        <v>1.0329962024335426</v>
      </c>
      <c r="I2097" s="5">
        <f t="shared" si="244"/>
        <v>1.6431341660230987</v>
      </c>
      <c r="J2097" s="5">
        <f t="shared" si="245"/>
        <v>4.0092459086848296</v>
      </c>
      <c r="K2097" s="5">
        <f t="shared" si="246"/>
        <v>5.9361833100872801</v>
      </c>
      <c r="L2097">
        <v>2.76</v>
      </c>
      <c r="M2097">
        <v>3.3</v>
      </c>
      <c r="N2097">
        <v>2.72</v>
      </c>
      <c r="O2097" s="5">
        <f t="shared" si="247"/>
        <v>2.8510695187165775</v>
      </c>
      <c r="P2097" s="5">
        <f t="shared" si="248"/>
        <v>3.4088874680306906</v>
      </c>
      <c r="Q2097" s="5">
        <f t="shared" si="249"/>
        <v>2.8097496706192362</v>
      </c>
      <c r="R2097" s="6">
        <f t="shared" si="241"/>
        <v>0.35074556878927132</v>
      </c>
      <c r="S2097" s="6">
        <f t="shared" si="241"/>
        <v>0.2933508393510269</v>
      </c>
      <c r="T2097" s="6">
        <f t="shared" si="241"/>
        <v>0.35590359185970172</v>
      </c>
      <c r="U2097">
        <f t="shared" si="242"/>
        <v>1.6797167614620707</v>
      </c>
      <c r="V2097">
        <f t="shared" si="242"/>
        <v>0.8230974290829951</v>
      </c>
      <c r="W2097">
        <f t="shared" si="242"/>
        <v>0.45820687433589513</v>
      </c>
      <c r="X2097" t="s">
        <v>386</v>
      </c>
      <c r="Y2097" t="s">
        <v>316</v>
      </c>
      <c r="Z2097" t="s">
        <v>279</v>
      </c>
      <c r="AA2097" s="67" t="s">
        <v>86</v>
      </c>
      <c r="AB2097" s="67" t="s">
        <v>84</v>
      </c>
      <c r="AC2097" t="s">
        <v>674</v>
      </c>
      <c r="AD2097" s="67" t="s">
        <v>89</v>
      </c>
      <c r="AE2097" s="72" t="str">
        <f>VLOOKUP(AD2097,cs_lookup!$A$2:$B$54,2,FALSE)</f>
        <v>1</v>
      </c>
    </row>
    <row r="2098" spans="1:31" x14ac:dyDescent="0.25">
      <c r="A2098" s="18">
        <v>0.26978905646522133</v>
      </c>
      <c r="B2098" s="18">
        <v>0.25947243418119575</v>
      </c>
      <c r="C2098" s="18">
        <v>0.42694094316335224</v>
      </c>
      <c r="D2098" s="3">
        <f t="shared" si="240"/>
        <v>3.7065995674621095</v>
      </c>
      <c r="E2098" s="4">
        <f t="shared" si="240"/>
        <v>3.8539739419936851</v>
      </c>
      <c r="F2098" s="4">
        <f t="shared" si="240"/>
        <v>2.3422443221084777</v>
      </c>
      <c r="G2098" s="75">
        <v>2.8433098449105021E-2</v>
      </c>
      <c r="H2098" s="5">
        <f t="shared" si="243"/>
        <v>1.028433098449105</v>
      </c>
      <c r="I2098" s="5">
        <f t="shared" si="244"/>
        <v>3.6041231783105054</v>
      </c>
      <c r="J2098" s="5">
        <f t="shared" si="245"/>
        <v>3.7474230922804264</v>
      </c>
      <c r="K2098" s="5">
        <f t="shared" si="246"/>
        <v>2.2774882738027613</v>
      </c>
      <c r="L2098">
        <v>2.14</v>
      </c>
      <c r="M2098">
        <v>3.62</v>
      </c>
      <c r="N2098">
        <v>3.51</v>
      </c>
      <c r="O2098" s="5">
        <f t="shared" si="247"/>
        <v>2.2008468306810847</v>
      </c>
      <c r="P2098" s="5">
        <f t="shared" si="248"/>
        <v>3.7229278163857602</v>
      </c>
      <c r="Q2098" s="5">
        <f t="shared" si="249"/>
        <v>3.6098001755563582</v>
      </c>
      <c r="R2098" s="6">
        <f t="shared" si="241"/>
        <v>0.45437055685085326</v>
      </c>
      <c r="S2098" s="6">
        <f t="shared" si="241"/>
        <v>0.26860579880133312</v>
      </c>
      <c r="T2098" s="6">
        <f t="shared" si="241"/>
        <v>0.27702364434781368</v>
      </c>
      <c r="U2098">
        <f t="shared" si="242"/>
        <v>0.59376438987392266</v>
      </c>
      <c r="V2098">
        <f t="shared" si="242"/>
        <v>0.96599714279849702</v>
      </c>
      <c r="W2098">
        <f t="shared" si="242"/>
        <v>1.5411714915832662</v>
      </c>
      <c r="X2098" t="s">
        <v>404</v>
      </c>
      <c r="Y2098" t="s">
        <v>408</v>
      </c>
      <c r="Z2098" t="s">
        <v>281</v>
      </c>
      <c r="AA2098" s="67" t="s">
        <v>75</v>
      </c>
      <c r="AB2098" s="67" t="s">
        <v>90</v>
      </c>
      <c r="AC2098" t="s">
        <v>674</v>
      </c>
      <c r="AD2098" s="67" t="s">
        <v>75</v>
      </c>
      <c r="AE2098" s="72" t="str">
        <f>VLOOKUP(AD2098,cs_lookup!$A$2:$B$54,2,FALSE)</f>
        <v>X</v>
      </c>
    </row>
    <row r="2099" spans="1:31" x14ac:dyDescent="0.25">
      <c r="A2099" s="18">
        <v>0</v>
      </c>
      <c r="B2099" s="18">
        <v>1.2753047033882418E-2</v>
      </c>
      <c r="C2099" s="18">
        <v>0.65915638273978316</v>
      </c>
      <c r="D2099" s="3" t="e">
        <f t="shared" si="240"/>
        <v>#DIV/0!</v>
      </c>
      <c r="E2099" s="4">
        <f t="shared" si="240"/>
        <v>78.412633258796149</v>
      </c>
      <c r="F2099" s="4">
        <f t="shared" si="240"/>
        <v>1.5170906725404076</v>
      </c>
      <c r="G2099" s="75">
        <v>1.6938736316497005E-2</v>
      </c>
      <c r="H2099" s="5">
        <f t="shared" si="243"/>
        <v>1.016938736316497</v>
      </c>
      <c r="I2099" s="5" t="e">
        <f t="shared" si="244"/>
        <v>#DIV/0!</v>
      </c>
      <c r="J2099" s="5">
        <f t="shared" si="245"/>
        <v>77.10654581102726</v>
      </c>
      <c r="K2099" s="5">
        <f t="shared" si="246"/>
        <v>1.491821108157936</v>
      </c>
      <c r="L2099">
        <v>2.0499999999999998</v>
      </c>
      <c r="M2099">
        <v>3.75</v>
      </c>
      <c r="N2099">
        <v>3.81</v>
      </c>
      <c r="O2099" s="5">
        <f t="shared" si="247"/>
        <v>2.0847244094488189</v>
      </c>
      <c r="P2099" s="5">
        <f t="shared" si="248"/>
        <v>3.8135202611868637</v>
      </c>
      <c r="Q2099" s="5">
        <f t="shared" si="249"/>
        <v>3.8745365853658535</v>
      </c>
      <c r="R2099" s="6">
        <f t="shared" si="241"/>
        <v>0.4796797099259707</v>
      </c>
      <c r="S2099" s="6">
        <f t="shared" si="241"/>
        <v>0.26222490809286397</v>
      </c>
      <c r="T2099" s="6">
        <f t="shared" si="241"/>
        <v>0.25809538198116533</v>
      </c>
      <c r="U2099" t="e">
        <f t="shared" si="242"/>
        <v>#DIV/0!</v>
      </c>
      <c r="V2099">
        <f t="shared" si="242"/>
        <v>4.8634003255579636E-2</v>
      </c>
      <c r="W2099">
        <f t="shared" si="242"/>
        <v>2.5539255204027071</v>
      </c>
      <c r="X2099" t="s">
        <v>532</v>
      </c>
      <c r="Y2099" t="s">
        <v>650</v>
      </c>
      <c r="Z2099" t="s">
        <v>277</v>
      </c>
      <c r="AA2099" s="67" t="s">
        <v>103</v>
      </c>
      <c r="AB2099" s="67" t="s">
        <v>85</v>
      </c>
      <c r="AC2099" t="s">
        <v>674</v>
      </c>
      <c r="AD2099" s="67" t="s">
        <v>79</v>
      </c>
      <c r="AE2099" s="72" t="str">
        <f>VLOOKUP(AD2099,cs_lookup!$A$2:$B$54,2,FALSE)</f>
        <v>2</v>
      </c>
    </row>
    <row r="2100" spans="1:31" x14ac:dyDescent="0.25">
      <c r="A2100" s="18">
        <v>0.43694510178843549</v>
      </c>
      <c r="B2100" s="18">
        <v>0.25359922537051782</v>
      </c>
      <c r="C2100" s="18">
        <v>0.28943771244874494</v>
      </c>
      <c r="D2100" s="3">
        <f t="shared" si="240"/>
        <v>2.2886170274182183</v>
      </c>
      <c r="E2100" s="4">
        <f t="shared" si="240"/>
        <v>3.9432297103390717</v>
      </c>
      <c r="F2100" s="4">
        <f t="shared" si="240"/>
        <v>3.4549747907404602</v>
      </c>
      <c r="G2100" s="75">
        <v>2.9851820479389835E-2</v>
      </c>
      <c r="H2100" s="5">
        <f t="shared" si="243"/>
        <v>1.0298518204793898</v>
      </c>
      <c r="I2100" s="5">
        <f t="shared" si="244"/>
        <v>2.2222779839849975</v>
      </c>
      <c r="J2100" s="5">
        <f t="shared" si="245"/>
        <v>3.8289292031386823</v>
      </c>
      <c r="K2100" s="5">
        <f t="shared" si="246"/>
        <v>3.3548270945738485</v>
      </c>
      <c r="L2100">
        <v>1.98</v>
      </c>
      <c r="M2100">
        <v>3.56</v>
      </c>
      <c r="N2100">
        <v>4.0999999999999996</v>
      </c>
      <c r="O2100" s="5">
        <f t="shared" si="247"/>
        <v>2.0391066045491919</v>
      </c>
      <c r="P2100" s="5">
        <f t="shared" si="248"/>
        <v>3.6662724809066281</v>
      </c>
      <c r="Q2100" s="5">
        <f t="shared" si="249"/>
        <v>4.2223924639654982</v>
      </c>
      <c r="R2100" s="6">
        <f t="shared" si="241"/>
        <v>0.49041084844167881</v>
      </c>
      <c r="S2100" s="6">
        <f t="shared" si="241"/>
        <v>0.27275659548160786</v>
      </c>
      <c r="T2100" s="6">
        <f t="shared" si="241"/>
        <v>0.23683255607671319</v>
      </c>
      <c r="U2100">
        <f t="shared" si="242"/>
        <v>0.89097764288221781</v>
      </c>
      <c r="V2100">
        <f t="shared" si="242"/>
        <v>0.92976386115516751</v>
      </c>
      <c r="W2100">
        <f t="shared" si="242"/>
        <v>1.2221196158309935</v>
      </c>
      <c r="X2100" t="s">
        <v>419</v>
      </c>
      <c r="Y2100" t="s">
        <v>291</v>
      </c>
      <c r="Z2100" t="s">
        <v>270</v>
      </c>
      <c r="AA2100" s="67" t="s">
        <v>86</v>
      </c>
      <c r="AB2100" s="67" t="s">
        <v>84</v>
      </c>
      <c r="AC2100" t="s">
        <v>674</v>
      </c>
      <c r="AD2100" s="67" t="s">
        <v>86</v>
      </c>
      <c r="AE2100" s="72" t="str">
        <f>VLOOKUP(AD2100,cs_lookup!$A$2:$B$54,2,FALSE)</f>
        <v>1</v>
      </c>
    </row>
    <row r="2101" spans="1:31" x14ac:dyDescent="0.25">
      <c r="A2101" s="18">
        <v>0.25896590927581853</v>
      </c>
      <c r="B2101" s="18">
        <v>0.2962203235038694</v>
      </c>
      <c r="C2101" s="18">
        <v>0.40687334003884801</v>
      </c>
      <c r="D2101" s="3">
        <f t="shared" si="240"/>
        <v>3.8615121302894098</v>
      </c>
      <c r="E2101" s="4">
        <f t="shared" si="240"/>
        <v>3.3758655995355342</v>
      </c>
      <c r="F2101" s="4">
        <f t="shared" si="240"/>
        <v>2.4577673236209594</v>
      </c>
      <c r="G2101" s="75">
        <v>2.8035144271854495E-2</v>
      </c>
      <c r="H2101" s="5">
        <f t="shared" si="243"/>
        <v>1.0280351442718545</v>
      </c>
      <c r="I2101" s="5">
        <f t="shared" si="244"/>
        <v>3.7562063435335906</v>
      </c>
      <c r="J2101" s="5">
        <f t="shared" si="245"/>
        <v>3.2838036893443183</v>
      </c>
      <c r="K2101" s="5">
        <f t="shared" si="246"/>
        <v>2.3907425123698158</v>
      </c>
      <c r="L2101">
        <v>2.56</v>
      </c>
      <c r="M2101">
        <v>3.49</v>
      </c>
      <c r="N2101">
        <v>2.85</v>
      </c>
      <c r="O2101" s="5">
        <f t="shared" si="247"/>
        <v>2.6317699693359478</v>
      </c>
      <c r="P2101" s="5">
        <f t="shared" si="248"/>
        <v>3.5878426535087726</v>
      </c>
      <c r="Q2101" s="5">
        <f t="shared" si="249"/>
        <v>2.9299001611747855</v>
      </c>
      <c r="R2101" s="6">
        <f t="shared" si="241"/>
        <v>0.37997241842998974</v>
      </c>
      <c r="S2101" s="6">
        <f t="shared" si="241"/>
        <v>0.2787190232609667</v>
      </c>
      <c r="T2101" s="6">
        <f t="shared" si="241"/>
        <v>0.34130855830904344</v>
      </c>
      <c r="U2101">
        <f t="shared" si="242"/>
        <v>0.68153870311387665</v>
      </c>
      <c r="V2101">
        <f t="shared" si="242"/>
        <v>1.0627919115033497</v>
      </c>
      <c r="W2101">
        <f t="shared" si="242"/>
        <v>1.192098264557544</v>
      </c>
      <c r="X2101" t="s">
        <v>490</v>
      </c>
      <c r="Y2101" t="s">
        <v>294</v>
      </c>
      <c r="Z2101" t="s">
        <v>270</v>
      </c>
      <c r="AA2101" s="67" t="s">
        <v>75</v>
      </c>
      <c r="AB2101" s="67" t="s">
        <v>90</v>
      </c>
      <c r="AC2101" t="s">
        <v>674</v>
      </c>
      <c r="AD2101" s="67" t="s">
        <v>76</v>
      </c>
      <c r="AE2101" s="72" t="str">
        <f>VLOOKUP(AD2101,cs_lookup!$A$2:$B$54,2,FALSE)</f>
        <v>2</v>
      </c>
    </row>
    <row r="2102" spans="1:31" x14ac:dyDescent="0.25">
      <c r="A2102" s="18">
        <v>0.31822307403741451</v>
      </c>
      <c r="B2102" s="18">
        <v>0.25339773282446659</v>
      </c>
      <c r="C2102" s="18">
        <v>0.39198348278252176</v>
      </c>
      <c r="D2102" s="3">
        <f t="shared" ref="D2102:F2165" si="250">(100%/A2102)</f>
        <v>3.142449688869597</v>
      </c>
      <c r="E2102" s="4">
        <f t="shared" si="250"/>
        <v>3.9463652213996681</v>
      </c>
      <c r="F2102" s="4">
        <f t="shared" si="250"/>
        <v>2.551127901873393</v>
      </c>
      <c r="G2102" s="75">
        <v>4.3801581752945129E-2</v>
      </c>
      <c r="H2102" s="5">
        <f t="shared" si="243"/>
        <v>1.0438015817529451</v>
      </c>
      <c r="I2102" s="5">
        <f t="shared" si="244"/>
        <v>3.0105814589705955</v>
      </c>
      <c r="J2102" s="5">
        <f t="shared" si="245"/>
        <v>3.7807618712094686</v>
      </c>
      <c r="K2102" s="5">
        <f t="shared" si="246"/>
        <v>2.4440736117577693</v>
      </c>
      <c r="L2102">
        <v>2.95</v>
      </c>
      <c r="M2102">
        <v>2.99</v>
      </c>
      <c r="N2102">
        <v>2.7</v>
      </c>
      <c r="O2102" s="5">
        <f t="shared" si="247"/>
        <v>3.0792146661711883</v>
      </c>
      <c r="P2102" s="5">
        <f t="shared" si="248"/>
        <v>3.1209667294413062</v>
      </c>
      <c r="Q2102" s="5">
        <f t="shared" si="249"/>
        <v>2.8182642707329522</v>
      </c>
      <c r="R2102" s="6">
        <f t="shared" ref="R2102:T2165" si="251">(1/O2102)</f>
        <v>0.32475813102158213</v>
      </c>
      <c r="S2102" s="6">
        <f t="shared" si="251"/>
        <v>0.32041354064002248</v>
      </c>
      <c r="T2102" s="6">
        <f t="shared" si="251"/>
        <v>0.35482832833839523</v>
      </c>
      <c r="U2102">
        <f t="shared" ref="U2102:W2165" si="252">(L2102/I2102)</f>
        <v>0.97987715669008679</v>
      </c>
      <c r="V2102">
        <f t="shared" si="252"/>
        <v>0.79084589346101741</v>
      </c>
      <c r="W2102">
        <f t="shared" si="252"/>
        <v>1.1047130442434463</v>
      </c>
      <c r="X2102" t="s">
        <v>495</v>
      </c>
      <c r="Y2102" t="s">
        <v>494</v>
      </c>
      <c r="Z2102" t="s">
        <v>273</v>
      </c>
      <c r="AA2102" s="67" t="s">
        <v>75</v>
      </c>
      <c r="AB2102" s="67" t="s">
        <v>90</v>
      </c>
      <c r="AC2102" t="s">
        <v>674</v>
      </c>
      <c r="AD2102" s="67" t="s">
        <v>73</v>
      </c>
      <c r="AE2102" s="72" t="str">
        <f>VLOOKUP(AD2102,cs_lookup!$A$2:$B$54,2,FALSE)</f>
        <v>X</v>
      </c>
    </row>
    <row r="2103" spans="1:31" x14ac:dyDescent="0.25">
      <c r="A2103" s="18">
        <v>0.6837370175560098</v>
      </c>
      <c r="B2103" s="18">
        <v>0.23125652756257101</v>
      </c>
      <c r="C2103" s="18">
        <v>8.3510465679706283E-2</v>
      </c>
      <c r="D2103" s="3">
        <f t="shared" si="250"/>
        <v>1.4625506215451949</v>
      </c>
      <c r="E2103" s="4">
        <f t="shared" si="250"/>
        <v>4.3242022637801227</v>
      </c>
      <c r="F2103" s="4">
        <f t="shared" si="250"/>
        <v>11.974547044622792</v>
      </c>
      <c r="G2103" s="75">
        <v>5.2669683867404782E-2</v>
      </c>
      <c r="H2103" s="5">
        <f t="shared" si="243"/>
        <v>1.0526696838674048</v>
      </c>
      <c r="I2103" s="5">
        <f t="shared" si="244"/>
        <v>1.389372795625621</v>
      </c>
      <c r="J2103" s="5">
        <f t="shared" si="245"/>
        <v>4.1078434479973138</v>
      </c>
      <c r="K2103" s="5">
        <f t="shared" si="246"/>
        <v>11.375407906333432</v>
      </c>
      <c r="L2103">
        <v>1.44</v>
      </c>
      <c r="M2103">
        <v>4.5199999999999996</v>
      </c>
      <c r="N2103">
        <v>7.3</v>
      </c>
      <c r="O2103" s="5">
        <f t="shared" si="247"/>
        <v>1.5158443447690628</v>
      </c>
      <c r="P2103" s="5">
        <f t="shared" si="248"/>
        <v>4.7580669710806696</v>
      </c>
      <c r="Q2103" s="5">
        <f t="shared" si="249"/>
        <v>7.6844886922320548</v>
      </c>
      <c r="R2103" s="6">
        <f t="shared" si="251"/>
        <v>0.65969834135730399</v>
      </c>
      <c r="S2103" s="6">
        <f t="shared" si="251"/>
        <v>0.21016938308728267</v>
      </c>
      <c r="T2103" s="6">
        <f t="shared" si="251"/>
        <v>0.13013227555541337</v>
      </c>
      <c r="U2103">
        <f t="shared" si="252"/>
        <v>1.036438891371543</v>
      </c>
      <c r="V2103">
        <f t="shared" si="252"/>
        <v>1.1003340456422757</v>
      </c>
      <c r="W2103">
        <f t="shared" si="252"/>
        <v>0.64173522919873605</v>
      </c>
      <c r="X2103" t="s">
        <v>478</v>
      </c>
      <c r="Y2103" t="s">
        <v>302</v>
      </c>
      <c r="Z2103" t="s">
        <v>275</v>
      </c>
      <c r="AA2103" s="67" t="s">
        <v>94</v>
      </c>
      <c r="AB2103" s="67" t="s">
        <v>84</v>
      </c>
      <c r="AC2103" t="s">
        <v>676</v>
      </c>
      <c r="AD2103" s="67" t="s">
        <v>94</v>
      </c>
      <c r="AE2103" s="72" t="str">
        <f>VLOOKUP(AD2103,cs_lookup!$A$2:$B$54,2,FALSE)</f>
        <v>1</v>
      </c>
    </row>
    <row r="2104" spans="1:31" x14ac:dyDescent="0.25">
      <c r="A2104" s="18">
        <v>0.42173283809468332</v>
      </c>
      <c r="B2104" s="18">
        <v>0.24976809826715471</v>
      </c>
      <c r="C2104" s="18">
        <v>0.30615928816000904</v>
      </c>
      <c r="D2104" s="3">
        <f t="shared" si="250"/>
        <v>2.3711693984225382</v>
      </c>
      <c r="E2104" s="4">
        <f t="shared" si="250"/>
        <v>4.0037138727396204</v>
      </c>
      <c r="F2104" s="4">
        <f t="shared" si="250"/>
        <v>3.2662735989814777</v>
      </c>
      <c r="G2104" s="75">
        <v>4.4378432893471764E-2</v>
      </c>
      <c r="H2104" s="5">
        <f t="shared" si="243"/>
        <v>1.0443784328934718</v>
      </c>
      <c r="I2104" s="5">
        <f t="shared" si="244"/>
        <v>2.2704120687873313</v>
      </c>
      <c r="J2104" s="5">
        <f t="shared" si="245"/>
        <v>3.8335853620102527</v>
      </c>
      <c r="K2104" s="5">
        <f t="shared" si="246"/>
        <v>3.1274808978314499</v>
      </c>
      <c r="L2104">
        <v>2.1800000000000002</v>
      </c>
      <c r="M2104">
        <v>3.4</v>
      </c>
      <c r="N2104">
        <v>3.43</v>
      </c>
      <c r="O2104" s="5">
        <f t="shared" si="247"/>
        <v>2.2767449837077685</v>
      </c>
      <c r="P2104" s="5">
        <f t="shared" si="248"/>
        <v>3.5508866718378038</v>
      </c>
      <c r="Q2104" s="5">
        <f t="shared" si="249"/>
        <v>3.5822180248246083</v>
      </c>
      <c r="R2104" s="6">
        <f t="shared" si="251"/>
        <v>0.43922354376793699</v>
      </c>
      <c r="S2104" s="6">
        <f t="shared" si="251"/>
        <v>0.28161980159238315</v>
      </c>
      <c r="T2104" s="6">
        <f t="shared" si="251"/>
        <v>0.27915665463968004</v>
      </c>
      <c r="U2104">
        <f t="shared" si="252"/>
        <v>0.96017812359691079</v>
      </c>
      <c r="V2104">
        <f t="shared" si="252"/>
        <v>0.88689821118711454</v>
      </c>
      <c r="W2104">
        <f t="shared" si="252"/>
        <v>1.0967293205142556</v>
      </c>
      <c r="X2104" t="s">
        <v>375</v>
      </c>
      <c r="Y2104" t="s">
        <v>374</v>
      </c>
      <c r="Z2104" t="s">
        <v>275</v>
      </c>
      <c r="AA2104" s="67" t="s">
        <v>86</v>
      </c>
      <c r="AB2104" s="67" t="s">
        <v>84</v>
      </c>
      <c r="AC2104" t="s">
        <v>676</v>
      </c>
      <c r="AD2104" s="67" t="s">
        <v>87</v>
      </c>
      <c r="AE2104" s="72" t="str">
        <f>VLOOKUP(AD2104,cs_lookup!$A$2:$B$54,2,FALSE)</f>
        <v>2</v>
      </c>
    </row>
    <row r="2105" spans="1:31" x14ac:dyDescent="0.25">
      <c r="A2105" s="18">
        <v>0.12097025952565044</v>
      </c>
      <c r="B2105" s="18">
        <v>0.18977065528414763</v>
      </c>
      <c r="C2105" s="18">
        <v>0.59356173936866818</v>
      </c>
      <c r="D2105" s="3">
        <f t="shared" si="250"/>
        <v>8.2664946237298995</v>
      </c>
      <c r="E2105" s="4">
        <f t="shared" si="250"/>
        <v>5.2695186118353163</v>
      </c>
      <c r="F2105" s="4">
        <f t="shared" si="250"/>
        <v>1.6847447092254175</v>
      </c>
      <c r="G2105" s="75">
        <v>3.9552138849241913E-2</v>
      </c>
      <c r="H2105" s="5">
        <f t="shared" si="243"/>
        <v>1.0395521388492419</v>
      </c>
      <c r="I2105" s="5">
        <f t="shared" si="244"/>
        <v>7.9519769281420567</v>
      </c>
      <c r="J2105" s="5">
        <f t="shared" si="245"/>
        <v>5.0690277234853669</v>
      </c>
      <c r="K2105" s="5">
        <f t="shared" si="246"/>
        <v>1.6206447433126228</v>
      </c>
      <c r="L2105">
        <v>12.65</v>
      </c>
      <c r="M2105">
        <v>6.78</v>
      </c>
      <c r="N2105">
        <v>1.23</v>
      </c>
      <c r="O2105" s="5">
        <f t="shared" si="247"/>
        <v>13.15033455644291</v>
      </c>
      <c r="P2105" s="5">
        <f t="shared" si="248"/>
        <v>7.0481635013978607</v>
      </c>
      <c r="Q2105" s="5">
        <f t="shared" si="249"/>
        <v>1.2786491307845675</v>
      </c>
      <c r="R2105" s="6">
        <f t="shared" si="251"/>
        <v>7.6043692706666333E-2</v>
      </c>
      <c r="S2105" s="6">
        <f t="shared" si="251"/>
        <v>0.14188093108249691</v>
      </c>
      <c r="T2105" s="6">
        <f t="shared" si="251"/>
        <v>0.78207537621083667</v>
      </c>
      <c r="U2105">
        <f t="shared" si="252"/>
        <v>1.590799384142028</v>
      </c>
      <c r="V2105">
        <f t="shared" si="252"/>
        <v>1.3375346062100844</v>
      </c>
      <c r="W2105">
        <f t="shared" si="252"/>
        <v>0.75895720211072359</v>
      </c>
      <c r="X2105" t="s">
        <v>381</v>
      </c>
      <c r="Y2105" t="s">
        <v>288</v>
      </c>
      <c r="Z2105" t="s">
        <v>268</v>
      </c>
      <c r="AA2105" s="67" t="s">
        <v>79</v>
      </c>
      <c r="AB2105" s="67" t="s">
        <v>85</v>
      </c>
      <c r="AC2105" t="s">
        <v>676</v>
      </c>
      <c r="AD2105" s="67" t="s">
        <v>86</v>
      </c>
      <c r="AE2105" s="72" t="str">
        <f>VLOOKUP(AD2105,cs_lookup!$A$2:$B$54,2,FALSE)</f>
        <v>1</v>
      </c>
    </row>
    <row r="2106" spans="1:31" x14ac:dyDescent="0.25">
      <c r="A2106" s="18" t="e">
        <v>#VALUE!</v>
      </c>
      <c r="B2106" s="18" t="e">
        <v>#VALUE!</v>
      </c>
      <c r="C2106" s="18" t="e">
        <v>#VALUE!</v>
      </c>
      <c r="D2106" s="3" t="e">
        <f t="shared" si="250"/>
        <v>#VALUE!</v>
      </c>
      <c r="E2106" s="4" t="e">
        <f t="shared" si="250"/>
        <v>#VALUE!</v>
      </c>
      <c r="F2106" s="4" t="e">
        <f t="shared" si="250"/>
        <v>#VALUE!</v>
      </c>
      <c r="G2106" s="75">
        <v>2.8826913598753556E-2</v>
      </c>
      <c r="H2106" s="5">
        <f t="shared" si="243"/>
        <v>1.0288269135987536</v>
      </c>
      <c r="I2106" s="5" t="e">
        <f t="shared" si="244"/>
        <v>#VALUE!</v>
      </c>
      <c r="J2106" s="5" t="e">
        <f t="shared" si="245"/>
        <v>#VALUE!</v>
      </c>
      <c r="K2106" s="5" t="e">
        <f t="shared" si="246"/>
        <v>#VALUE!</v>
      </c>
      <c r="L2106">
        <v>3.56</v>
      </c>
      <c r="M2106">
        <v>3.88</v>
      </c>
      <c r="N2106">
        <v>2.04</v>
      </c>
      <c r="O2106" s="5">
        <f t="shared" si="247"/>
        <v>3.6626238124115629</v>
      </c>
      <c r="P2106" s="5">
        <f t="shared" si="248"/>
        <v>3.9918484247631638</v>
      </c>
      <c r="Q2106" s="5">
        <f t="shared" si="249"/>
        <v>2.0988069037414574</v>
      </c>
      <c r="R2106" s="6">
        <f t="shared" si="251"/>
        <v>0.27302831282079582</v>
      </c>
      <c r="S2106" s="6">
        <f t="shared" si="251"/>
        <v>0.25051051382526629</v>
      </c>
      <c r="T2106" s="6">
        <f t="shared" si="251"/>
        <v>0.47646117335393778</v>
      </c>
      <c r="U2106" t="e">
        <f t="shared" si="252"/>
        <v>#VALUE!</v>
      </c>
      <c r="V2106" t="e">
        <f t="shared" si="252"/>
        <v>#VALUE!</v>
      </c>
      <c r="W2106" t="e">
        <f t="shared" si="252"/>
        <v>#VALUE!</v>
      </c>
      <c r="X2106" t="s">
        <v>315</v>
      </c>
      <c r="Y2106" t="s">
        <v>669</v>
      </c>
      <c r="Z2106" t="s">
        <v>268</v>
      </c>
      <c r="AA2106" s="67" t="e">
        <v>#VALUE!</v>
      </c>
      <c r="AB2106" s="67" t="e">
        <v>#VALUE!</v>
      </c>
      <c r="AC2106" t="s">
        <v>676</v>
      </c>
      <c r="AD2106" s="67" t="s">
        <v>76</v>
      </c>
      <c r="AE2106" s="72" t="str">
        <f>VLOOKUP(AD2106,cs_lookup!$A$2:$B$54,2,FALSE)</f>
        <v>2</v>
      </c>
    </row>
    <row r="2107" spans="1:31" x14ac:dyDescent="0.25">
      <c r="A2107" s="18">
        <v>0.32751512810441508</v>
      </c>
      <c r="B2107" s="18">
        <v>0.27882625168605907</v>
      </c>
      <c r="C2107" s="18">
        <v>0.36291633171553533</v>
      </c>
      <c r="D2107" s="3">
        <f t="shared" si="250"/>
        <v>3.0532940746516908</v>
      </c>
      <c r="E2107" s="4">
        <f t="shared" si="250"/>
        <v>3.5864628741125046</v>
      </c>
      <c r="F2107" s="4">
        <f t="shared" si="250"/>
        <v>2.7554560448490091</v>
      </c>
      <c r="G2107" s="75">
        <v>2.720889341054189E-2</v>
      </c>
      <c r="H2107" s="5">
        <f t="shared" si="243"/>
        <v>1.0272088934105419</v>
      </c>
      <c r="I2107" s="5">
        <f t="shared" si="244"/>
        <v>2.9724178735584492</v>
      </c>
      <c r="J2107" s="5">
        <f t="shared" si="245"/>
        <v>3.491464002229109</v>
      </c>
      <c r="K2107" s="5">
        <f t="shared" si="246"/>
        <v>2.682469030909902</v>
      </c>
      <c r="L2107">
        <v>2.85</v>
      </c>
      <c r="M2107">
        <v>3.64</v>
      </c>
      <c r="N2107">
        <v>2.4900000000000002</v>
      </c>
      <c r="O2107" s="5">
        <f t="shared" si="247"/>
        <v>2.9275453462200445</v>
      </c>
      <c r="P2107" s="5">
        <f t="shared" si="248"/>
        <v>3.7390403720143728</v>
      </c>
      <c r="Q2107" s="5">
        <f t="shared" si="249"/>
        <v>2.5577501445922497</v>
      </c>
      <c r="R2107" s="6">
        <f t="shared" si="251"/>
        <v>0.34158309496082406</v>
      </c>
      <c r="S2107" s="6">
        <f t="shared" si="251"/>
        <v>0.26744830237317269</v>
      </c>
      <c r="T2107" s="6">
        <f t="shared" si="251"/>
        <v>0.39096860266600342</v>
      </c>
      <c r="U2107">
        <f t="shared" si="252"/>
        <v>0.95881538909874209</v>
      </c>
      <c r="V2107">
        <f t="shared" si="252"/>
        <v>1.0425426118316152</v>
      </c>
      <c r="W2107">
        <f t="shared" si="252"/>
        <v>0.92824929992029925</v>
      </c>
      <c r="X2107" t="s">
        <v>310</v>
      </c>
      <c r="Y2107" t="s">
        <v>314</v>
      </c>
      <c r="Z2107" t="s">
        <v>268</v>
      </c>
      <c r="AA2107" s="67" t="s">
        <v>75</v>
      </c>
      <c r="AB2107" s="67" t="s">
        <v>90</v>
      </c>
      <c r="AC2107" t="s">
        <v>676</v>
      </c>
      <c r="AD2107" s="67" t="s">
        <v>87</v>
      </c>
      <c r="AE2107" s="72" t="str">
        <f>VLOOKUP(AD2107,cs_lookup!$A$2:$B$54,2,FALSE)</f>
        <v>2</v>
      </c>
    </row>
    <row r="2108" spans="1:31" x14ac:dyDescent="0.25">
      <c r="A2108" s="18">
        <v>0.21018606707425333</v>
      </c>
      <c r="B2108" s="18">
        <v>0.28421315057539454</v>
      </c>
      <c r="C2108" s="18">
        <v>0.45603526763140173</v>
      </c>
      <c r="D2108" s="3">
        <f t="shared" si="250"/>
        <v>4.757689288922875</v>
      </c>
      <c r="E2108" s="4">
        <f t="shared" si="250"/>
        <v>3.5184860305565819</v>
      </c>
      <c r="F2108" s="4">
        <f t="shared" si="250"/>
        <v>2.1928128611497368</v>
      </c>
      <c r="G2108" s="75">
        <v>3.6193858248936062E-2</v>
      </c>
      <c r="H2108" s="5">
        <f t="shared" si="243"/>
        <v>1.0361938582489361</v>
      </c>
      <c r="I2108" s="5">
        <f t="shared" si="244"/>
        <v>4.5915050075310173</v>
      </c>
      <c r="J2108" s="5">
        <f t="shared" si="245"/>
        <v>3.3955866487208013</v>
      </c>
      <c r="K2108" s="5">
        <f t="shared" si="246"/>
        <v>2.1162187400486729</v>
      </c>
      <c r="L2108">
        <v>4.82</v>
      </c>
      <c r="M2108">
        <v>3.47</v>
      </c>
      <c r="N2108">
        <v>1.85</v>
      </c>
      <c r="O2108" s="5">
        <f t="shared" si="247"/>
        <v>4.9944543967598722</v>
      </c>
      <c r="P2108" s="5">
        <f t="shared" si="248"/>
        <v>3.5955926881238085</v>
      </c>
      <c r="Q2108" s="5">
        <f t="shared" si="249"/>
        <v>1.9169586377605319</v>
      </c>
      <c r="R2108" s="6">
        <f t="shared" si="251"/>
        <v>0.20022207043250712</v>
      </c>
      <c r="S2108" s="6">
        <f t="shared" si="251"/>
        <v>0.27811826498117703</v>
      </c>
      <c r="T2108" s="6">
        <f t="shared" si="251"/>
        <v>0.52165966458631585</v>
      </c>
      <c r="U2108">
        <f t="shared" si="252"/>
        <v>1.0497647268366699</v>
      </c>
      <c r="V2108">
        <f t="shared" si="252"/>
        <v>1.0219147260775194</v>
      </c>
      <c r="W2108">
        <f t="shared" si="252"/>
        <v>0.87420074540945147</v>
      </c>
      <c r="X2108" t="s">
        <v>483</v>
      </c>
      <c r="Y2108" t="s">
        <v>394</v>
      </c>
      <c r="Z2108" t="s">
        <v>279</v>
      </c>
      <c r="AA2108" s="67" t="s">
        <v>75</v>
      </c>
      <c r="AB2108" s="67" t="s">
        <v>90</v>
      </c>
      <c r="AC2108" t="s">
        <v>676</v>
      </c>
      <c r="AD2108" s="67" t="s">
        <v>183</v>
      </c>
      <c r="AE2108" s="72" t="e">
        <f>VLOOKUP(AD2108,cs_lookup!$A$2:$B$54,2,FALSE)</f>
        <v>#N/A</v>
      </c>
    </row>
    <row r="2109" spans="1:31" x14ac:dyDescent="0.25">
      <c r="A2109" s="18">
        <v>0.48471696562813182</v>
      </c>
      <c r="B2109" s="18">
        <v>0.23507765715504272</v>
      </c>
      <c r="C2109" s="18">
        <v>0.26319811696483042</v>
      </c>
      <c r="D2109" s="3">
        <f t="shared" si="250"/>
        <v>2.0630596222356825</v>
      </c>
      <c r="E2109" s="4">
        <f t="shared" si="250"/>
        <v>4.253913417813509</v>
      </c>
      <c r="F2109" s="4">
        <f t="shared" si="250"/>
        <v>3.7994192797877195</v>
      </c>
      <c r="G2109" s="75">
        <v>3.4568460398293865E-2</v>
      </c>
      <c r="H2109" s="5">
        <f t="shared" si="243"/>
        <v>1.0345684603982939</v>
      </c>
      <c r="I2109" s="5">
        <f t="shared" si="244"/>
        <v>1.994125764709118</v>
      </c>
      <c r="J2109" s="5">
        <f t="shared" si="245"/>
        <v>4.1117756636190261</v>
      </c>
      <c r="K2109" s="5">
        <f t="shared" si="246"/>
        <v>3.6724677246830026</v>
      </c>
      <c r="L2109">
        <v>2.11</v>
      </c>
      <c r="M2109">
        <v>3.41</v>
      </c>
      <c r="N2109">
        <v>3.74</v>
      </c>
      <c r="O2109" s="5">
        <f t="shared" si="247"/>
        <v>2.1829394514403999</v>
      </c>
      <c r="P2109" s="5">
        <f t="shared" si="248"/>
        <v>3.5278784499581821</v>
      </c>
      <c r="Q2109" s="5">
        <f t="shared" si="249"/>
        <v>3.8692860418896191</v>
      </c>
      <c r="R2109" s="6">
        <f t="shared" si="251"/>
        <v>0.45809790983444632</v>
      </c>
      <c r="S2109" s="6">
        <f t="shared" si="251"/>
        <v>0.28345647793275119</v>
      </c>
      <c r="T2109" s="6">
        <f t="shared" si="251"/>
        <v>0.2584456122328026</v>
      </c>
      <c r="U2109">
        <f t="shared" si="252"/>
        <v>1.0581077870521294</v>
      </c>
      <c r="V2109">
        <f t="shared" si="252"/>
        <v>0.82932540074393302</v>
      </c>
      <c r="W2109">
        <f t="shared" si="252"/>
        <v>1.0183888002236499</v>
      </c>
      <c r="X2109" t="s">
        <v>390</v>
      </c>
      <c r="Y2109" t="s">
        <v>317</v>
      </c>
      <c r="Z2109" t="s">
        <v>279</v>
      </c>
      <c r="AA2109" s="67" t="s">
        <v>86</v>
      </c>
      <c r="AB2109" s="67" t="s">
        <v>84</v>
      </c>
      <c r="AC2109" t="s">
        <v>676</v>
      </c>
      <c r="AD2109" s="67" t="s">
        <v>75</v>
      </c>
      <c r="AE2109" s="72" t="str">
        <f>VLOOKUP(AD2109,cs_lookup!$A$2:$B$54,2,FALSE)</f>
        <v>X</v>
      </c>
    </row>
    <row r="2110" spans="1:31" x14ac:dyDescent="0.25">
      <c r="A2110" s="18">
        <v>0.66989923517957417</v>
      </c>
      <c r="B2110" s="18">
        <v>0.20211287314691834</v>
      </c>
      <c r="C2110" s="18">
        <v>0.12314928148423544</v>
      </c>
      <c r="D2110" s="3">
        <f t="shared" si="250"/>
        <v>1.4927618177261219</v>
      </c>
      <c r="E2110" s="4">
        <f t="shared" si="250"/>
        <v>4.9477303668484671</v>
      </c>
      <c r="F2110" s="4">
        <f t="shared" si="250"/>
        <v>8.120226021196979</v>
      </c>
      <c r="G2110" s="75">
        <v>2.838993466018036E-2</v>
      </c>
      <c r="H2110" s="5">
        <f t="shared" si="243"/>
        <v>1.0283899346601804</v>
      </c>
      <c r="I2110" s="5">
        <f t="shared" si="244"/>
        <v>1.4515523415924796</v>
      </c>
      <c r="J2110" s="5">
        <f t="shared" si="245"/>
        <v>4.8111423498941459</v>
      </c>
      <c r="K2110" s="5">
        <f t="shared" si="246"/>
        <v>7.8960574656734792</v>
      </c>
      <c r="L2110">
        <v>2.0099999999999998</v>
      </c>
      <c r="M2110">
        <v>3.67</v>
      </c>
      <c r="N2110">
        <v>3.87</v>
      </c>
      <c r="O2110" s="5">
        <f t="shared" si="247"/>
        <v>2.0670637686669622</v>
      </c>
      <c r="P2110" s="5">
        <f t="shared" si="248"/>
        <v>3.7741910602028619</v>
      </c>
      <c r="Q2110" s="5">
        <f t="shared" si="249"/>
        <v>3.9798690471348981</v>
      </c>
      <c r="R2110" s="6">
        <f t="shared" si="251"/>
        <v>0.48377801166961309</v>
      </c>
      <c r="S2110" s="6">
        <f t="shared" si="251"/>
        <v>0.26495743963376622</v>
      </c>
      <c r="T2110" s="6">
        <f t="shared" si="251"/>
        <v>0.25126454869662068</v>
      </c>
      <c r="U2110">
        <f t="shared" si="252"/>
        <v>1.3847244376974064</v>
      </c>
      <c r="V2110">
        <f t="shared" si="252"/>
        <v>0.76281259898301423</v>
      </c>
      <c r="W2110">
        <f t="shared" si="252"/>
        <v>0.49011801355601148</v>
      </c>
      <c r="X2110" t="s">
        <v>558</v>
      </c>
      <c r="Y2110" t="s">
        <v>528</v>
      </c>
      <c r="Z2110" t="s">
        <v>272</v>
      </c>
      <c r="AA2110" s="67" t="s">
        <v>86</v>
      </c>
      <c r="AB2110" s="67" t="s">
        <v>84</v>
      </c>
      <c r="AC2110" t="s">
        <v>676</v>
      </c>
      <c r="AD2110" s="67" t="s">
        <v>74</v>
      </c>
      <c r="AE2110" s="72" t="str">
        <f>VLOOKUP(AD2110,cs_lookup!$A$2:$B$54,2,FALSE)</f>
        <v>X</v>
      </c>
    </row>
    <row r="2111" spans="1:31" x14ac:dyDescent="0.25">
      <c r="A2111" s="18">
        <v>0.24046325758673551</v>
      </c>
      <c r="B2111" s="18">
        <v>0.28702167203499379</v>
      </c>
      <c r="C2111" s="18">
        <v>0.42923963860127212</v>
      </c>
      <c r="D2111" s="3">
        <f t="shared" si="250"/>
        <v>4.1586394945984555</v>
      </c>
      <c r="E2111" s="4">
        <f t="shared" si="250"/>
        <v>3.4840574682391217</v>
      </c>
      <c r="F2111" s="4">
        <f t="shared" si="250"/>
        <v>2.3297009643811499</v>
      </c>
      <c r="G2111" s="75">
        <v>2.7625391849529946E-2</v>
      </c>
      <c r="H2111" s="5">
        <f t="shared" si="243"/>
        <v>1.0276253918495299</v>
      </c>
      <c r="I2111" s="5">
        <f t="shared" si="244"/>
        <v>4.0468438475558655</v>
      </c>
      <c r="J2111" s="5">
        <f t="shared" si="245"/>
        <v>3.3903964381110532</v>
      </c>
      <c r="K2111" s="5">
        <f t="shared" si="246"/>
        <v>2.2670722063301025</v>
      </c>
      <c r="L2111">
        <v>3.2</v>
      </c>
      <c r="M2111">
        <v>3.52</v>
      </c>
      <c r="N2111">
        <v>2.3199999999999998</v>
      </c>
      <c r="O2111" s="5">
        <f t="shared" si="247"/>
        <v>3.2884012539184959</v>
      </c>
      <c r="P2111" s="5">
        <f t="shared" si="248"/>
        <v>3.6172413793103453</v>
      </c>
      <c r="Q2111" s="5">
        <f t="shared" si="249"/>
        <v>2.3840909090909093</v>
      </c>
      <c r="R2111" s="6">
        <f t="shared" si="251"/>
        <v>0.30409914204003807</v>
      </c>
      <c r="S2111" s="6">
        <f t="shared" si="251"/>
        <v>0.27645376549094375</v>
      </c>
      <c r="T2111" s="6">
        <f t="shared" si="251"/>
        <v>0.41944709246901807</v>
      </c>
      <c r="U2111">
        <f t="shared" si="252"/>
        <v>0.79073967776954734</v>
      </c>
      <c r="V2111">
        <f t="shared" si="252"/>
        <v>1.0382266688438226</v>
      </c>
      <c r="W2111">
        <f t="shared" si="252"/>
        <v>1.0233463202107602</v>
      </c>
      <c r="X2111" t="s">
        <v>337</v>
      </c>
      <c r="Y2111" t="s">
        <v>557</v>
      </c>
      <c r="Z2111" t="s">
        <v>272</v>
      </c>
      <c r="AA2111" s="67" t="s">
        <v>75</v>
      </c>
      <c r="AB2111" s="67" t="s">
        <v>90</v>
      </c>
      <c r="AC2111" t="s">
        <v>676</v>
      </c>
      <c r="AD2111" s="67" t="s">
        <v>86</v>
      </c>
      <c r="AE2111" s="72" t="str">
        <f>VLOOKUP(AD2111,cs_lookup!$A$2:$B$54,2,FALSE)</f>
        <v>1</v>
      </c>
    </row>
    <row r="2112" spans="1:31" x14ac:dyDescent="0.25">
      <c r="A2112" s="18">
        <v>0.42186035759437146</v>
      </c>
      <c r="B2112" s="18">
        <v>0.27376793096079854</v>
      </c>
      <c r="C2112" s="18">
        <v>0.28545929382656876</v>
      </c>
      <c r="D2112" s="3">
        <f t="shared" si="250"/>
        <v>2.3704526438616527</v>
      </c>
      <c r="E2112" s="4">
        <f t="shared" si="250"/>
        <v>3.6527287783140396</v>
      </c>
      <c r="F2112" s="4">
        <f t="shared" si="250"/>
        <v>3.5031264408842531</v>
      </c>
      <c r="G2112" s="75">
        <v>2.7946030394522481E-2</v>
      </c>
      <c r="H2112" s="5">
        <f t="shared" si="243"/>
        <v>1.0279460303945225</v>
      </c>
      <c r="I2112" s="5">
        <f t="shared" si="244"/>
        <v>2.3060088504372942</v>
      </c>
      <c r="J2112" s="5">
        <f t="shared" si="245"/>
        <v>3.5534246646315992</v>
      </c>
      <c r="K2112" s="5">
        <f t="shared" si="246"/>
        <v>3.4078894584959523</v>
      </c>
      <c r="L2112">
        <v>2.11</v>
      </c>
      <c r="M2112">
        <v>3.81</v>
      </c>
      <c r="N2112">
        <v>3.43</v>
      </c>
      <c r="O2112" s="5">
        <f t="shared" si="247"/>
        <v>2.1689661241324423</v>
      </c>
      <c r="P2112" s="5">
        <f t="shared" si="248"/>
        <v>3.9164743758031308</v>
      </c>
      <c r="Q2112" s="5">
        <f t="shared" si="249"/>
        <v>3.5258548842532123</v>
      </c>
      <c r="R2112" s="6">
        <f t="shared" si="251"/>
        <v>0.46104915557405801</v>
      </c>
      <c r="S2112" s="6">
        <f t="shared" si="251"/>
        <v>0.25533168458300848</v>
      </c>
      <c r="T2112" s="6">
        <f t="shared" si="251"/>
        <v>0.28361915984293362</v>
      </c>
      <c r="U2112">
        <f t="shared" si="252"/>
        <v>0.91500082473658995</v>
      </c>
      <c r="V2112">
        <f t="shared" si="252"/>
        <v>1.072205086524608</v>
      </c>
      <c r="W2112">
        <f t="shared" si="252"/>
        <v>1.0064880453938803</v>
      </c>
      <c r="X2112" t="s">
        <v>535</v>
      </c>
      <c r="Y2112" t="s">
        <v>555</v>
      </c>
      <c r="Z2112" t="s">
        <v>272</v>
      </c>
      <c r="AA2112" s="67" t="s">
        <v>75</v>
      </c>
      <c r="AB2112" s="67" t="s">
        <v>90</v>
      </c>
      <c r="AC2112" t="s">
        <v>676</v>
      </c>
      <c r="AD2112" s="67" t="s">
        <v>89</v>
      </c>
      <c r="AE2112" s="72" t="str">
        <f>VLOOKUP(AD2112,cs_lookup!$A$2:$B$54,2,FALSE)</f>
        <v>1</v>
      </c>
    </row>
    <row r="2113" spans="1:31" x14ac:dyDescent="0.25">
      <c r="A2113" s="18">
        <v>0.53015435168866798</v>
      </c>
      <c r="B2113" s="18">
        <v>0.27063810815983319</v>
      </c>
      <c r="C2113" s="18">
        <v>0.19123800265680355</v>
      </c>
      <c r="D2113" s="3">
        <f t="shared" si="250"/>
        <v>1.886243122997598</v>
      </c>
      <c r="E2113" s="4">
        <f t="shared" si="250"/>
        <v>3.6949711435664523</v>
      </c>
      <c r="F2113" s="4">
        <f t="shared" si="250"/>
        <v>5.2290861968193836</v>
      </c>
      <c r="G2113" s="75">
        <v>3.3015398276377006E-2</v>
      </c>
      <c r="H2113" s="5">
        <f t="shared" si="243"/>
        <v>1.033015398276377</v>
      </c>
      <c r="I2113" s="5">
        <f t="shared" si="244"/>
        <v>1.8259583798507377</v>
      </c>
      <c r="J2113" s="5">
        <f t="shared" si="245"/>
        <v>3.5768790569159408</v>
      </c>
      <c r="K2113" s="5">
        <f t="shared" si="246"/>
        <v>5.0619634572188374</v>
      </c>
      <c r="L2113">
        <v>1.63</v>
      </c>
      <c r="M2113">
        <v>4.28</v>
      </c>
      <c r="N2113">
        <v>5.38</v>
      </c>
      <c r="O2113" s="5">
        <f t="shared" si="247"/>
        <v>1.6838150991904943</v>
      </c>
      <c r="P2113" s="5">
        <f t="shared" si="248"/>
        <v>4.4213059046228942</v>
      </c>
      <c r="Q2113" s="5">
        <f t="shared" si="249"/>
        <v>5.5576228427269081</v>
      </c>
      <c r="R2113" s="6">
        <f t="shared" si="251"/>
        <v>0.59388943624555746</v>
      </c>
      <c r="S2113" s="6">
        <f t="shared" si="251"/>
        <v>0.22617751894398558</v>
      </c>
      <c r="T2113" s="6">
        <f t="shared" si="251"/>
        <v>0.17993304481045697</v>
      </c>
      <c r="U2113">
        <f t="shared" si="252"/>
        <v>0.89268190227492683</v>
      </c>
      <c r="V2113">
        <f t="shared" si="252"/>
        <v>1.1965738656230398</v>
      </c>
      <c r="W2113">
        <f t="shared" si="252"/>
        <v>1.0628286919629204</v>
      </c>
      <c r="X2113" t="s">
        <v>335</v>
      </c>
      <c r="Y2113" t="s">
        <v>336</v>
      </c>
      <c r="Z2113" t="s">
        <v>272</v>
      </c>
      <c r="AA2113" s="67" t="s">
        <v>75</v>
      </c>
      <c r="AB2113" s="67" t="s">
        <v>90</v>
      </c>
      <c r="AC2113" t="s">
        <v>676</v>
      </c>
      <c r="AD2113" s="67" t="s">
        <v>78</v>
      </c>
      <c r="AE2113" s="72" t="str">
        <f>VLOOKUP(AD2113,cs_lookup!$A$2:$B$54,2,FALSE)</f>
        <v>1</v>
      </c>
    </row>
    <row r="2114" spans="1:31" x14ac:dyDescent="0.25">
      <c r="A2114" s="18">
        <v>0.57370884948346756</v>
      </c>
      <c r="B2114" s="18">
        <v>0.27985118003703408</v>
      </c>
      <c r="C2114" s="18">
        <v>0.1427012409162659</v>
      </c>
      <c r="D2114" s="3">
        <f t="shared" si="250"/>
        <v>1.7430444046668252</v>
      </c>
      <c r="E2114" s="4">
        <f t="shared" si="250"/>
        <v>3.5733277946788187</v>
      </c>
      <c r="F2114" s="4">
        <f t="shared" si="250"/>
        <v>7.0076475409683301</v>
      </c>
      <c r="G2114" s="75">
        <v>3.2597280126320793E-2</v>
      </c>
      <c r="H2114" s="5">
        <f t="shared" si="243"/>
        <v>1.0325972801263208</v>
      </c>
      <c r="I2114" s="5">
        <f t="shared" si="244"/>
        <v>1.6880195582672783</v>
      </c>
      <c r="J2114" s="5">
        <f t="shared" si="245"/>
        <v>3.4605241205377593</v>
      </c>
      <c r="K2114" s="5">
        <f t="shared" si="246"/>
        <v>6.7864284323033113</v>
      </c>
      <c r="L2114">
        <v>1.33</v>
      </c>
      <c r="M2114">
        <v>5.64</v>
      </c>
      <c r="N2114">
        <v>9.67</v>
      </c>
      <c r="O2114" s="5">
        <f t="shared" si="247"/>
        <v>1.3733543825680068</v>
      </c>
      <c r="P2114" s="5">
        <f t="shared" si="248"/>
        <v>5.823848659912449</v>
      </c>
      <c r="Q2114" s="5">
        <f t="shared" si="249"/>
        <v>9.9852156988215217</v>
      </c>
      <c r="R2114" s="6">
        <f t="shared" si="251"/>
        <v>0.72814417945797849</v>
      </c>
      <c r="S2114" s="6">
        <f t="shared" si="251"/>
        <v>0.17170775863104815</v>
      </c>
      <c r="T2114" s="6">
        <f t="shared" si="251"/>
        <v>0.10014806191097327</v>
      </c>
      <c r="U2114">
        <f t="shared" si="252"/>
        <v>0.78790556275616919</v>
      </c>
      <c r="V2114">
        <f t="shared" si="252"/>
        <v>1.6298109198335984</v>
      </c>
      <c r="W2114">
        <f t="shared" si="252"/>
        <v>1.4249026710384103</v>
      </c>
      <c r="X2114" t="s">
        <v>560</v>
      </c>
      <c r="Y2114" t="s">
        <v>334</v>
      </c>
      <c r="Z2114" t="s">
        <v>272</v>
      </c>
      <c r="AA2114" s="67" t="s">
        <v>75</v>
      </c>
      <c r="AB2114" s="67" t="s">
        <v>90</v>
      </c>
      <c r="AC2114" t="s">
        <v>676</v>
      </c>
      <c r="AD2114" s="67" t="s">
        <v>99</v>
      </c>
      <c r="AE2114" s="72" t="str">
        <f>VLOOKUP(AD2114,cs_lookup!$A$2:$B$54,2,FALSE)</f>
        <v>1</v>
      </c>
    </row>
    <row r="2115" spans="1:31" x14ac:dyDescent="0.25">
      <c r="A2115" s="18">
        <v>0.63372870874835685</v>
      </c>
      <c r="B2115" s="18">
        <v>0.23219442291998132</v>
      </c>
      <c r="C2115" s="18">
        <v>0.13009565419967373</v>
      </c>
      <c r="D2115" s="3">
        <f t="shared" si="250"/>
        <v>1.5779622829065858</v>
      </c>
      <c r="E2115" s="4">
        <f t="shared" si="250"/>
        <v>4.3067356546484294</v>
      </c>
      <c r="F2115" s="4">
        <f t="shared" si="250"/>
        <v>7.6866518420759666</v>
      </c>
      <c r="G2115" s="75">
        <v>2.7216833784859729E-2</v>
      </c>
      <c r="H2115" s="5">
        <f t="shared" si="243"/>
        <v>1.0272168337848597</v>
      </c>
      <c r="I2115" s="5">
        <f t="shared" si="244"/>
        <v>1.5361530603937457</v>
      </c>
      <c r="J2115" s="5">
        <f t="shared" si="245"/>
        <v>4.1926256589662083</v>
      </c>
      <c r="K2115" s="5">
        <f t="shared" si="246"/>
        <v>7.482988585529605</v>
      </c>
      <c r="L2115">
        <v>2.38</v>
      </c>
      <c r="M2115">
        <v>3.33</v>
      </c>
      <c r="N2115">
        <v>3.26</v>
      </c>
      <c r="O2115" s="5">
        <f t="shared" si="247"/>
        <v>2.4447760644079661</v>
      </c>
      <c r="P2115" s="5">
        <f t="shared" si="248"/>
        <v>3.420632056503583</v>
      </c>
      <c r="Q2115" s="5">
        <f t="shared" si="249"/>
        <v>3.3487268781386423</v>
      </c>
      <c r="R2115" s="6">
        <f t="shared" si="251"/>
        <v>0.40903541823662398</v>
      </c>
      <c r="S2115" s="6">
        <f t="shared" si="251"/>
        <v>0.2923436322532027</v>
      </c>
      <c r="T2115" s="6">
        <f t="shared" si="251"/>
        <v>0.29862094951017337</v>
      </c>
      <c r="U2115">
        <f t="shared" si="252"/>
        <v>1.5493247784761499</v>
      </c>
      <c r="V2115">
        <f t="shared" si="252"/>
        <v>0.79425168638143828</v>
      </c>
      <c r="W2115">
        <f t="shared" si="252"/>
        <v>0.43565481394747774</v>
      </c>
      <c r="X2115" t="s">
        <v>515</v>
      </c>
      <c r="Y2115" t="s">
        <v>556</v>
      </c>
      <c r="Z2115" t="s">
        <v>272</v>
      </c>
      <c r="AA2115" s="67" t="s">
        <v>86</v>
      </c>
      <c r="AB2115" s="67" t="s">
        <v>84</v>
      </c>
      <c r="AC2115" t="s">
        <v>676</v>
      </c>
      <c r="AD2115" s="67" t="s">
        <v>94</v>
      </c>
      <c r="AE2115" s="72" t="str">
        <f>VLOOKUP(AD2115,cs_lookup!$A$2:$B$54,2,FALSE)</f>
        <v>1</v>
      </c>
    </row>
    <row r="2116" spans="1:31" x14ac:dyDescent="0.25">
      <c r="A2116" s="18">
        <v>0.37144489836134525</v>
      </c>
      <c r="B2116" s="18">
        <v>0.30168869337875881</v>
      </c>
      <c r="C2116" s="18">
        <v>0.30636653909519507</v>
      </c>
      <c r="D2116" s="3">
        <f t="shared" si="250"/>
        <v>2.6921893513992758</v>
      </c>
      <c r="E2116" s="4">
        <f t="shared" si="250"/>
        <v>3.314675100351002</v>
      </c>
      <c r="F2116" s="4">
        <f t="shared" si="250"/>
        <v>3.264064029163698</v>
      </c>
      <c r="G2116" s="75">
        <v>3.4257660768234777E-2</v>
      </c>
      <c r="H2116" s="5">
        <f t="shared" si="243"/>
        <v>1.0342576607682348</v>
      </c>
      <c r="I2116" s="5">
        <f t="shared" si="244"/>
        <v>2.6030161085773815</v>
      </c>
      <c r="J2116" s="5">
        <f t="shared" si="245"/>
        <v>3.2048832956082713</v>
      </c>
      <c r="K2116" s="5">
        <f t="shared" si="246"/>
        <v>3.1559486122048046</v>
      </c>
      <c r="L2116">
        <v>2.2400000000000002</v>
      </c>
      <c r="M2116">
        <v>3.5</v>
      </c>
      <c r="N2116">
        <v>3.31</v>
      </c>
      <c r="O2116" s="5">
        <f t="shared" si="247"/>
        <v>2.3167371601208462</v>
      </c>
      <c r="P2116" s="5">
        <f t="shared" si="248"/>
        <v>3.6199018126888216</v>
      </c>
      <c r="Q2116" s="5">
        <f t="shared" si="249"/>
        <v>3.4233928571428573</v>
      </c>
      <c r="R2116" s="6">
        <f t="shared" si="251"/>
        <v>0.43164154191226328</v>
      </c>
      <c r="S2116" s="6">
        <f t="shared" si="251"/>
        <v>0.27625058682384851</v>
      </c>
      <c r="T2116" s="6">
        <f t="shared" si="251"/>
        <v>0.29210787126388815</v>
      </c>
      <c r="U2116">
        <f t="shared" si="252"/>
        <v>0.86054019897103928</v>
      </c>
      <c r="V2116">
        <f t="shared" si="252"/>
        <v>1.0920834480294912</v>
      </c>
      <c r="W2116">
        <f t="shared" si="252"/>
        <v>1.0488130216060687</v>
      </c>
      <c r="X2116" t="s">
        <v>559</v>
      </c>
      <c r="Y2116" t="s">
        <v>561</v>
      </c>
      <c r="Z2116" t="s">
        <v>272</v>
      </c>
      <c r="AA2116" s="67" t="s">
        <v>75</v>
      </c>
      <c r="AB2116" s="67" t="s">
        <v>90</v>
      </c>
      <c r="AC2116" t="s">
        <v>676</v>
      </c>
      <c r="AD2116" s="67" t="s">
        <v>79</v>
      </c>
      <c r="AE2116" s="72" t="str">
        <f>VLOOKUP(AD2116,cs_lookup!$A$2:$B$54,2,FALSE)</f>
        <v>2</v>
      </c>
    </row>
    <row r="2117" spans="1:31" x14ac:dyDescent="0.25">
      <c r="A2117" s="18">
        <v>0.45426669438752215</v>
      </c>
      <c r="B2117" s="18">
        <v>0.3501300481461429</v>
      </c>
      <c r="C2117" s="18">
        <v>0.19005266318529465</v>
      </c>
      <c r="D2117" s="3">
        <f t="shared" si="250"/>
        <v>2.2013500270986808</v>
      </c>
      <c r="E2117" s="4">
        <f t="shared" si="250"/>
        <v>2.8560816339379245</v>
      </c>
      <c r="F2117" s="4">
        <f t="shared" si="250"/>
        <v>5.26169948497399</v>
      </c>
      <c r="G2117" s="75">
        <v>2.8519472924319667E-2</v>
      </c>
      <c r="H2117" s="5">
        <f t="shared" si="243"/>
        <v>1.0285194729243197</v>
      </c>
      <c r="I2117" s="5">
        <f t="shared" si="244"/>
        <v>2.1403095274800501</v>
      </c>
      <c r="J2117" s="5">
        <f t="shared" si="245"/>
        <v>2.7768863002830866</v>
      </c>
      <c r="K2117" s="5">
        <f t="shared" si="246"/>
        <v>5.1157995774389731</v>
      </c>
      <c r="L2117">
        <v>2.2999999999999998</v>
      </c>
      <c r="M2117">
        <v>3.12</v>
      </c>
      <c r="N2117">
        <v>3.66</v>
      </c>
      <c r="O2117" s="5">
        <f t="shared" si="247"/>
        <v>2.3655947877259349</v>
      </c>
      <c r="P2117" s="5">
        <f t="shared" si="248"/>
        <v>3.2089807555238776</v>
      </c>
      <c r="Q2117" s="5">
        <f t="shared" si="249"/>
        <v>3.76438127090301</v>
      </c>
      <c r="R2117" s="6">
        <f t="shared" si="251"/>
        <v>0.42272666696281824</v>
      </c>
      <c r="S2117" s="6">
        <f t="shared" si="251"/>
        <v>0.31162542756874417</v>
      </c>
      <c r="T2117" s="6">
        <f t="shared" si="251"/>
        <v>0.26564790546843764</v>
      </c>
      <c r="U2117">
        <f t="shared" si="252"/>
        <v>1.0746109244806126</v>
      </c>
      <c r="V2117">
        <f t="shared" si="252"/>
        <v>1.1235605864316214</v>
      </c>
      <c r="W2117">
        <f t="shared" si="252"/>
        <v>0.71543068577996116</v>
      </c>
      <c r="X2117" t="s">
        <v>562</v>
      </c>
      <c r="Y2117" t="s">
        <v>563</v>
      </c>
      <c r="Z2117" t="s">
        <v>272</v>
      </c>
      <c r="AA2117" s="67" t="s">
        <v>75</v>
      </c>
      <c r="AB2117" s="67" t="s">
        <v>90</v>
      </c>
      <c r="AC2117" t="s">
        <v>676</v>
      </c>
      <c r="AD2117" s="67" t="s">
        <v>76</v>
      </c>
      <c r="AE2117" s="72" t="str">
        <f>VLOOKUP(AD2117,cs_lookup!$A$2:$B$54,2,FALSE)</f>
        <v>2</v>
      </c>
    </row>
    <row r="2118" spans="1:31" x14ac:dyDescent="0.25">
      <c r="A2118" s="18">
        <v>0.59396385108203276</v>
      </c>
      <c r="B2118" s="18">
        <v>0.23255538195303757</v>
      </c>
      <c r="C2118" s="18">
        <v>0.1665367660909633</v>
      </c>
      <c r="D2118" s="3">
        <f t="shared" si="250"/>
        <v>1.6836041422020636</v>
      </c>
      <c r="E2118" s="4">
        <f t="shared" si="250"/>
        <v>4.3000509882929343</v>
      </c>
      <c r="F2118" s="4">
        <f t="shared" si="250"/>
        <v>6.0046800683867882</v>
      </c>
      <c r="G2118" s="75">
        <v>3.0297276946070539E-2</v>
      </c>
      <c r="H2118" s="5">
        <f t="shared" si="243"/>
        <v>1.0302972769460705</v>
      </c>
      <c r="I2118" s="5">
        <f t="shared" si="244"/>
        <v>1.6340954983327491</v>
      </c>
      <c r="J2118" s="5">
        <f t="shared" si="245"/>
        <v>4.1736022063834053</v>
      </c>
      <c r="K2118" s="5">
        <f t="shared" si="246"/>
        <v>5.8281043760354372</v>
      </c>
      <c r="L2118">
        <v>1.89</v>
      </c>
      <c r="M2118">
        <v>3.73</v>
      </c>
      <c r="N2118">
        <v>4.29</v>
      </c>
      <c r="O2118" s="5">
        <f t="shared" si="247"/>
        <v>1.9472618534280732</v>
      </c>
      <c r="P2118" s="5">
        <f t="shared" si="248"/>
        <v>3.8430088430088429</v>
      </c>
      <c r="Q2118" s="5">
        <f t="shared" si="249"/>
        <v>4.4199753180986425</v>
      </c>
      <c r="R2118" s="6">
        <f t="shared" si="251"/>
        <v>0.51354161652144614</v>
      </c>
      <c r="S2118" s="6">
        <f t="shared" si="251"/>
        <v>0.26021277619987482</v>
      </c>
      <c r="T2118" s="6">
        <f t="shared" si="251"/>
        <v>0.22624560727867904</v>
      </c>
      <c r="U2118">
        <f t="shared" si="252"/>
        <v>1.1566031495272753</v>
      </c>
      <c r="V2118">
        <f t="shared" si="252"/>
        <v>0.89371238933482244</v>
      </c>
      <c r="W2118">
        <f t="shared" si="252"/>
        <v>0.73608839567802464</v>
      </c>
      <c r="X2118" t="s">
        <v>552</v>
      </c>
      <c r="Y2118" t="s">
        <v>553</v>
      </c>
      <c r="Z2118" t="s">
        <v>272</v>
      </c>
      <c r="AA2118" s="67" t="s">
        <v>86</v>
      </c>
      <c r="AB2118" s="67" t="s">
        <v>84</v>
      </c>
      <c r="AC2118" t="s">
        <v>676</v>
      </c>
      <c r="AD2118" s="67" t="s">
        <v>76</v>
      </c>
      <c r="AE2118" s="72" t="str">
        <f>VLOOKUP(AD2118,cs_lookup!$A$2:$B$54,2,FALSE)</f>
        <v>2</v>
      </c>
    </row>
    <row r="2119" spans="1:31" x14ac:dyDescent="0.25">
      <c r="A2119" s="18">
        <v>0.47047207230433508</v>
      </c>
      <c r="B2119" s="18">
        <v>0.25015364815123936</v>
      </c>
      <c r="C2119" s="18">
        <v>0.26272215123634124</v>
      </c>
      <c r="D2119" s="3">
        <f t="shared" si="250"/>
        <v>2.1255246780155916</v>
      </c>
      <c r="E2119" s="4">
        <f t="shared" si="250"/>
        <v>3.9975431395484353</v>
      </c>
      <c r="F2119" s="4">
        <f t="shared" si="250"/>
        <v>3.8063025721055919</v>
      </c>
      <c r="G2119" s="75">
        <v>2.7809564446123147E-2</v>
      </c>
      <c r="H2119" s="5">
        <f t="shared" si="243"/>
        <v>1.0278095644461231</v>
      </c>
      <c r="I2119" s="5">
        <f t="shared" si="244"/>
        <v>2.0680141064468658</v>
      </c>
      <c r="J2119" s="5">
        <f t="shared" si="245"/>
        <v>3.8893811439696746</v>
      </c>
      <c r="K2119" s="5">
        <f t="shared" si="246"/>
        <v>3.7033149950854685</v>
      </c>
      <c r="L2119">
        <v>3.09</v>
      </c>
      <c r="M2119">
        <v>3.91</v>
      </c>
      <c r="N2119">
        <v>2.23</v>
      </c>
      <c r="O2119" s="5">
        <f t="shared" si="247"/>
        <v>3.1759315541385202</v>
      </c>
      <c r="P2119" s="5">
        <f t="shared" si="248"/>
        <v>4.0187353969843418</v>
      </c>
      <c r="Q2119" s="5">
        <f t="shared" si="249"/>
        <v>2.2920153287148546</v>
      </c>
      <c r="R2119" s="6">
        <f t="shared" si="251"/>
        <v>0.31486824667140934</v>
      </c>
      <c r="S2119" s="6">
        <f t="shared" si="251"/>
        <v>0.24883449673009073</v>
      </c>
      <c r="T2119" s="6">
        <f t="shared" si="251"/>
        <v>0.43629725659849988</v>
      </c>
      <c r="U2119">
        <f t="shared" si="252"/>
        <v>1.4941870997722773</v>
      </c>
      <c r="V2119">
        <f t="shared" si="252"/>
        <v>1.0053013205101522</v>
      </c>
      <c r="W2119">
        <f t="shared" si="252"/>
        <v>0.60216319782663641</v>
      </c>
      <c r="X2119" t="s">
        <v>554</v>
      </c>
      <c r="Y2119" t="s">
        <v>539</v>
      </c>
      <c r="Z2119" t="s">
        <v>272</v>
      </c>
      <c r="AA2119" s="67" t="s">
        <v>86</v>
      </c>
      <c r="AB2119" s="67" t="s">
        <v>84</v>
      </c>
      <c r="AC2119" t="s">
        <v>676</v>
      </c>
      <c r="AD2119" s="67" t="s">
        <v>77</v>
      </c>
      <c r="AE2119" s="72" t="str">
        <f>VLOOKUP(AD2119,cs_lookup!$A$2:$B$54,2,FALSE)</f>
        <v>2</v>
      </c>
    </row>
    <row r="2120" spans="1:31" x14ac:dyDescent="0.25">
      <c r="A2120" s="18">
        <v>0.61219452716954104</v>
      </c>
      <c r="B2120" s="18">
        <v>0.27882897010473739</v>
      </c>
      <c r="C2120" s="18">
        <v>0.10716975618109868</v>
      </c>
      <c r="D2120" s="3">
        <f t="shared" si="250"/>
        <v>1.6334677224630925</v>
      </c>
      <c r="E2120" s="4">
        <f t="shared" si="250"/>
        <v>3.5864279082061197</v>
      </c>
      <c r="F2120" s="4">
        <f t="shared" si="250"/>
        <v>9.3309907163563004</v>
      </c>
      <c r="G2120" s="75">
        <v>3.1527209273137347E-2</v>
      </c>
      <c r="H2120" s="5">
        <f t="shared" si="243"/>
        <v>1.0315272092731373</v>
      </c>
      <c r="I2120" s="5">
        <f t="shared" si="244"/>
        <v>1.5835430299643871</v>
      </c>
      <c r="J2120" s="5">
        <f t="shared" si="245"/>
        <v>3.4768136758440775</v>
      </c>
      <c r="K2120" s="5">
        <f t="shared" si="246"/>
        <v>9.0458018290485587</v>
      </c>
      <c r="L2120">
        <v>1.67</v>
      </c>
      <c r="M2120">
        <v>4.3499999999999996</v>
      </c>
      <c r="N2120">
        <v>4.93</v>
      </c>
      <c r="O2120" s="5">
        <f t="shared" si="247"/>
        <v>1.7226504394861393</v>
      </c>
      <c r="P2120" s="5">
        <f t="shared" si="248"/>
        <v>4.4871433603381474</v>
      </c>
      <c r="Q2120" s="5">
        <f t="shared" si="249"/>
        <v>5.0854291417165669</v>
      </c>
      <c r="R2120" s="6">
        <f t="shared" si="251"/>
        <v>0.58050082424052118</v>
      </c>
      <c r="S2120" s="6">
        <f t="shared" si="251"/>
        <v>0.22285893712222307</v>
      </c>
      <c r="T2120" s="6">
        <f t="shared" si="251"/>
        <v>0.19664023863725566</v>
      </c>
      <c r="U2120">
        <f t="shared" si="252"/>
        <v>1.0545971712796192</v>
      </c>
      <c r="V2120">
        <f t="shared" si="252"/>
        <v>1.2511455618753962</v>
      </c>
      <c r="W2120">
        <f t="shared" si="252"/>
        <v>0.54500420119401838</v>
      </c>
      <c r="X2120" t="s">
        <v>547</v>
      </c>
      <c r="Y2120" t="s">
        <v>566</v>
      </c>
      <c r="Z2120" t="s">
        <v>271</v>
      </c>
      <c r="AA2120" s="67" t="s">
        <v>78</v>
      </c>
      <c r="AB2120" s="67" t="s">
        <v>84</v>
      </c>
      <c r="AC2120" t="s">
        <v>676</v>
      </c>
      <c r="AD2120" s="67" t="s">
        <v>99</v>
      </c>
      <c r="AE2120" s="72" t="str">
        <f>VLOOKUP(AD2120,cs_lookup!$A$2:$B$54,2,FALSE)</f>
        <v>1</v>
      </c>
    </row>
    <row r="2121" spans="1:31" x14ac:dyDescent="0.25">
      <c r="A2121" s="18">
        <v>0.3240963772050881</v>
      </c>
      <c r="B2121" s="18">
        <v>0.21536916548712448</v>
      </c>
      <c r="C2121" s="18">
        <v>0.42160851889979561</v>
      </c>
      <c r="D2121" s="3">
        <f t="shared" si="250"/>
        <v>3.0855019381077509</v>
      </c>
      <c r="E2121" s="4">
        <f t="shared" si="250"/>
        <v>4.6431902066305009</v>
      </c>
      <c r="F2121" s="4">
        <f t="shared" si="250"/>
        <v>2.3718685822799315</v>
      </c>
      <c r="G2121" s="75">
        <v>2.6935809018894696E-2</v>
      </c>
      <c r="H2121" s="5">
        <f t="shared" si="243"/>
        <v>1.0269358090188947</v>
      </c>
      <c r="I2121" s="5">
        <f t="shared" si="244"/>
        <v>3.0045713773050253</v>
      </c>
      <c r="J2121" s="5">
        <f t="shared" si="245"/>
        <v>4.5214025704941312</v>
      </c>
      <c r="K2121" s="5">
        <f t="shared" si="246"/>
        <v>2.3096561259714443</v>
      </c>
      <c r="L2121">
        <v>2.5099999999999998</v>
      </c>
      <c r="M2121">
        <v>3.72</v>
      </c>
      <c r="N2121">
        <v>2.78</v>
      </c>
      <c r="O2121" s="5">
        <f t="shared" si="247"/>
        <v>2.5776088806374253</v>
      </c>
      <c r="P2121" s="5">
        <f t="shared" si="248"/>
        <v>3.8202012095502886</v>
      </c>
      <c r="Q2121" s="5">
        <f t="shared" si="249"/>
        <v>2.8548815490725272</v>
      </c>
      <c r="R2121" s="6">
        <f t="shared" si="251"/>
        <v>0.38795645356121938</v>
      </c>
      <c r="S2121" s="6">
        <f t="shared" si="251"/>
        <v>0.26176631678458612</v>
      </c>
      <c r="T2121" s="6">
        <f t="shared" si="251"/>
        <v>0.35027722965419444</v>
      </c>
      <c r="U2121">
        <f t="shared" si="252"/>
        <v>0.83539370006625191</v>
      </c>
      <c r="V2121">
        <f t="shared" si="252"/>
        <v>0.82275354649374921</v>
      </c>
      <c r="W2121">
        <f t="shared" si="252"/>
        <v>1.2036423815388224</v>
      </c>
      <c r="X2121" t="s">
        <v>570</v>
      </c>
      <c r="Y2121" t="s">
        <v>571</v>
      </c>
      <c r="Z2121" t="s">
        <v>271</v>
      </c>
      <c r="AA2121" s="67" t="s">
        <v>74</v>
      </c>
      <c r="AB2121" s="67" t="s">
        <v>90</v>
      </c>
      <c r="AC2121" t="s">
        <v>676</v>
      </c>
      <c r="AD2121" s="67" t="s">
        <v>79</v>
      </c>
      <c r="AE2121" s="72" t="str">
        <f>VLOOKUP(AD2121,cs_lookup!$A$2:$B$54,2,FALSE)</f>
        <v>2</v>
      </c>
    </row>
    <row r="2122" spans="1:31" x14ac:dyDescent="0.25">
      <c r="A2122" s="18">
        <v>0.17415081147172759</v>
      </c>
      <c r="B2122" s="18">
        <v>0.212341329143927</v>
      </c>
      <c r="C2122" s="18">
        <v>0.54013693975893351</v>
      </c>
      <c r="D2122" s="3">
        <f t="shared" si="250"/>
        <v>5.7421495286132753</v>
      </c>
      <c r="E2122" s="4">
        <f t="shared" si="250"/>
        <v>4.7093987968879594</v>
      </c>
      <c r="F2122" s="4">
        <f t="shared" si="250"/>
        <v>1.8513823558268505</v>
      </c>
      <c r="G2122" s="75">
        <v>4.1480080224183702E-2</v>
      </c>
      <c r="H2122" s="5">
        <f t="shared" si="243"/>
        <v>1.0414800802241837</v>
      </c>
      <c r="I2122" s="5">
        <f t="shared" si="244"/>
        <v>5.5134511332921985</v>
      </c>
      <c r="J2122" s="5">
        <f t="shared" si="245"/>
        <v>4.5218328092019178</v>
      </c>
      <c r="K2122" s="5">
        <f t="shared" si="246"/>
        <v>1.7776454787578186</v>
      </c>
      <c r="L2122">
        <v>3.86</v>
      </c>
      <c r="M2122">
        <v>3.51</v>
      </c>
      <c r="N2122">
        <v>2.0099999999999998</v>
      </c>
      <c r="O2122" s="5">
        <f t="shared" si="247"/>
        <v>4.0201131096653491</v>
      </c>
      <c r="P2122" s="5">
        <f t="shared" si="248"/>
        <v>3.6555950815868847</v>
      </c>
      <c r="Q2122" s="5">
        <f t="shared" si="249"/>
        <v>2.0933749612506092</v>
      </c>
      <c r="R2122" s="6">
        <f t="shared" si="251"/>
        <v>0.24874921991516905</v>
      </c>
      <c r="S2122" s="6">
        <f t="shared" si="251"/>
        <v>0.27355327318306338</v>
      </c>
      <c r="T2122" s="6">
        <f t="shared" si="251"/>
        <v>0.47769750690176743</v>
      </c>
      <c r="U2122">
        <f t="shared" si="252"/>
        <v>0.70010596025635075</v>
      </c>
      <c r="V2122">
        <f t="shared" si="252"/>
        <v>0.7762339184361613</v>
      </c>
      <c r="W2122">
        <f t="shared" si="252"/>
        <v>1.1307091453378801</v>
      </c>
      <c r="X2122" t="s">
        <v>344</v>
      </c>
      <c r="Y2122" t="s">
        <v>424</v>
      </c>
      <c r="Z2122" t="s">
        <v>270</v>
      </c>
      <c r="AA2122" s="67" t="s">
        <v>79</v>
      </c>
      <c r="AB2122" s="67" t="s">
        <v>85</v>
      </c>
      <c r="AC2122" t="s">
        <v>676</v>
      </c>
      <c r="AD2122" s="67" t="s">
        <v>79</v>
      </c>
      <c r="AE2122" s="72" t="str">
        <f>VLOOKUP(AD2122,cs_lookup!$A$2:$B$54,2,FALSE)</f>
        <v>2</v>
      </c>
    </row>
    <row r="2123" spans="1:31" x14ac:dyDescent="0.25">
      <c r="A2123" s="18">
        <v>0.42048554798763793</v>
      </c>
      <c r="B2123" s="18">
        <v>0.25717088861964582</v>
      </c>
      <c r="C2123" s="18">
        <v>0.30082416378497245</v>
      </c>
      <c r="D2123" s="3">
        <f t="shared" si="250"/>
        <v>2.3782030197846407</v>
      </c>
      <c r="E2123" s="4">
        <f t="shared" si="250"/>
        <v>3.888465002269343</v>
      </c>
      <c r="F2123" s="4">
        <f t="shared" si="250"/>
        <v>3.3242010462789646</v>
      </c>
      <c r="G2123" s="75">
        <v>4.0808720076392468E-2</v>
      </c>
      <c r="H2123" s="5">
        <f t="shared" si="243"/>
        <v>1.0408087200763925</v>
      </c>
      <c r="I2123" s="5">
        <f t="shared" si="244"/>
        <v>2.2849568550982999</v>
      </c>
      <c r="J2123" s="5">
        <f t="shared" si="245"/>
        <v>3.7360034819692332</v>
      </c>
      <c r="K2123" s="5">
        <f t="shared" si="246"/>
        <v>3.1938635622066824</v>
      </c>
      <c r="L2123">
        <v>1.87</v>
      </c>
      <c r="M2123">
        <v>3.47</v>
      </c>
      <c r="N2123">
        <v>4.59</v>
      </c>
      <c r="O2123" s="5">
        <f t="shared" si="247"/>
        <v>1.946312306542854</v>
      </c>
      <c r="P2123" s="5">
        <f t="shared" si="248"/>
        <v>3.6116062586650819</v>
      </c>
      <c r="Q2123" s="5">
        <f t="shared" si="249"/>
        <v>4.7773120251506409</v>
      </c>
      <c r="R2123" s="6">
        <f t="shared" si="251"/>
        <v>0.51379215793803124</v>
      </c>
      <c r="S2123" s="6">
        <f t="shared" si="251"/>
        <v>0.27688511105017827</v>
      </c>
      <c r="T2123" s="6">
        <f t="shared" si="251"/>
        <v>0.20932273101179055</v>
      </c>
      <c r="U2123">
        <f t="shared" si="252"/>
        <v>0.81839619677175557</v>
      </c>
      <c r="V2123">
        <f t="shared" si="252"/>
        <v>0.92879999088517351</v>
      </c>
      <c r="W2123">
        <f t="shared" si="252"/>
        <v>1.4371308951058348</v>
      </c>
      <c r="X2123" t="s">
        <v>421</v>
      </c>
      <c r="Y2123" t="s">
        <v>292</v>
      </c>
      <c r="Z2123" t="s">
        <v>270</v>
      </c>
      <c r="AA2123" s="67" t="s">
        <v>75</v>
      </c>
      <c r="AB2123" s="67" t="s">
        <v>90</v>
      </c>
      <c r="AC2123" t="s">
        <v>676</v>
      </c>
      <c r="AD2123" s="67" t="s">
        <v>86</v>
      </c>
      <c r="AE2123" s="72" t="str">
        <f>VLOOKUP(AD2123,cs_lookup!$A$2:$B$54,2,FALSE)</f>
        <v>1</v>
      </c>
    </row>
    <row r="2124" spans="1:31" x14ac:dyDescent="0.25">
      <c r="A2124" s="18">
        <v>0.49122309643465417</v>
      </c>
      <c r="B2124" s="18">
        <v>0.26290193296849729</v>
      </c>
      <c r="C2124" s="18">
        <v>0.233159306982197</v>
      </c>
      <c r="D2124" s="3">
        <f t="shared" si="250"/>
        <v>2.0357348977645775</v>
      </c>
      <c r="E2124" s="4">
        <f t="shared" si="250"/>
        <v>3.8036996864523887</v>
      </c>
      <c r="F2124" s="4">
        <f t="shared" si="250"/>
        <v>4.2889130738253378</v>
      </c>
      <c r="G2124" s="75">
        <v>4.0498863150311815E-2</v>
      </c>
      <c r="H2124" s="5">
        <f t="shared" si="243"/>
        <v>1.0404988631503118</v>
      </c>
      <c r="I2124" s="5">
        <f t="shared" si="244"/>
        <v>1.9564989159151946</v>
      </c>
      <c r="J2124" s="5">
        <f t="shared" si="245"/>
        <v>3.6556500167005961</v>
      </c>
      <c r="K2124" s="5">
        <f t="shared" si="246"/>
        <v>4.1219776644828068</v>
      </c>
      <c r="L2124">
        <v>2.0099999999999998</v>
      </c>
      <c r="M2124">
        <v>3.25</v>
      </c>
      <c r="N2124">
        <v>4.25</v>
      </c>
      <c r="O2124" s="5">
        <f t="shared" si="247"/>
        <v>2.0914027149321264</v>
      </c>
      <c r="P2124" s="5">
        <f t="shared" si="248"/>
        <v>3.3816213052385136</v>
      </c>
      <c r="Q2124" s="5">
        <f t="shared" si="249"/>
        <v>4.4221201683888252</v>
      </c>
      <c r="R2124" s="6">
        <f t="shared" si="251"/>
        <v>0.47814798788403295</v>
      </c>
      <c r="S2124" s="6">
        <f t="shared" si="251"/>
        <v>0.29571614019904802</v>
      </c>
      <c r="T2124" s="6">
        <f t="shared" si="251"/>
        <v>0.22613587191691908</v>
      </c>
      <c r="U2124">
        <f t="shared" si="252"/>
        <v>1.0273453175208016</v>
      </c>
      <c r="V2124">
        <f t="shared" si="252"/>
        <v>0.88903477771465789</v>
      </c>
      <c r="W2124">
        <f t="shared" si="252"/>
        <v>1.0310584738535347</v>
      </c>
      <c r="X2124" t="s">
        <v>423</v>
      </c>
      <c r="Y2124" t="s">
        <v>347</v>
      </c>
      <c r="Z2124" t="s">
        <v>270</v>
      </c>
      <c r="AA2124" s="67" t="s">
        <v>75</v>
      </c>
      <c r="AB2124" s="67" t="s">
        <v>90</v>
      </c>
      <c r="AC2124" t="s">
        <v>676</v>
      </c>
      <c r="AD2124" s="67" t="s">
        <v>109</v>
      </c>
      <c r="AE2124" s="72" t="str">
        <f>VLOOKUP(AD2124,cs_lookup!$A$2:$B$54,2,FALSE)</f>
        <v>1</v>
      </c>
    </row>
    <row r="2125" spans="1:31" x14ac:dyDescent="0.25">
      <c r="A2125" s="18">
        <v>0.70276480740723757</v>
      </c>
      <c r="B2125" s="18">
        <v>0.17739876536953389</v>
      </c>
      <c r="C2125" s="18">
        <v>0.11266303923557733</v>
      </c>
      <c r="D2125" s="3">
        <f t="shared" si="250"/>
        <v>1.4229511629778024</v>
      </c>
      <c r="E2125" s="4">
        <f t="shared" si="250"/>
        <v>5.637017810788767</v>
      </c>
      <c r="F2125" s="4">
        <f t="shared" si="250"/>
        <v>8.8760254186735512</v>
      </c>
      <c r="G2125" s="75">
        <v>4.2788518293181088E-2</v>
      </c>
      <c r="H2125" s="5">
        <f t="shared" si="243"/>
        <v>1.0427885182931811</v>
      </c>
      <c r="I2125" s="5">
        <f t="shared" si="244"/>
        <v>1.3645635121748994</v>
      </c>
      <c r="J2125" s="5">
        <f t="shared" si="245"/>
        <v>5.4057152643139412</v>
      </c>
      <c r="K2125" s="5">
        <f t="shared" si="246"/>
        <v>8.5118173656166469</v>
      </c>
      <c r="L2125">
        <v>1.56</v>
      </c>
      <c r="M2125">
        <v>4.3</v>
      </c>
      <c r="N2125">
        <v>5.91</v>
      </c>
      <c r="O2125" s="5">
        <f t="shared" si="247"/>
        <v>1.6267500885373625</v>
      </c>
      <c r="P2125" s="5">
        <f t="shared" si="248"/>
        <v>4.4839906286606785</v>
      </c>
      <c r="Q2125" s="5">
        <f t="shared" si="249"/>
        <v>6.1628801431127007</v>
      </c>
      <c r="R2125" s="6">
        <f t="shared" si="251"/>
        <v>0.61472257296701072</v>
      </c>
      <c r="S2125" s="6">
        <f t="shared" si="251"/>
        <v>0.22301563112291553</v>
      </c>
      <c r="T2125" s="6">
        <f t="shared" si="251"/>
        <v>0.16226179591007389</v>
      </c>
      <c r="U2125">
        <f t="shared" si="252"/>
        <v>1.1432227126706662</v>
      </c>
      <c r="V2125">
        <f t="shared" si="252"/>
        <v>0.79545440145296453</v>
      </c>
      <c r="W2125">
        <f t="shared" si="252"/>
        <v>0.69432880736766656</v>
      </c>
      <c r="X2125" t="s">
        <v>420</v>
      </c>
      <c r="Y2125" t="s">
        <v>491</v>
      </c>
      <c r="Z2125" t="s">
        <v>270</v>
      </c>
      <c r="AA2125" s="67" t="s">
        <v>86</v>
      </c>
      <c r="AB2125" s="67" t="s">
        <v>84</v>
      </c>
      <c r="AC2125" t="s">
        <v>676</v>
      </c>
      <c r="AD2125" s="67" t="s">
        <v>88</v>
      </c>
      <c r="AE2125" s="72" t="str">
        <f>VLOOKUP(AD2125,cs_lookup!$A$2:$B$54,2,FALSE)</f>
        <v>1</v>
      </c>
    </row>
    <row r="2126" spans="1:31" x14ac:dyDescent="0.25">
      <c r="A2126" s="18">
        <v>0.24796469500494001</v>
      </c>
      <c r="B2126" s="18">
        <v>0.40419737863681249</v>
      </c>
      <c r="C2126" s="18">
        <v>0.33074399323642811</v>
      </c>
      <c r="D2126" s="3">
        <f t="shared" si="250"/>
        <v>4.0328321738708723</v>
      </c>
      <c r="E2126" s="4">
        <f t="shared" si="250"/>
        <v>2.47403880592343</v>
      </c>
      <c r="F2126" s="4">
        <f t="shared" si="250"/>
        <v>3.0234865045157835</v>
      </c>
      <c r="G2126" s="75">
        <v>6.005146686839935E-2</v>
      </c>
      <c r="H2126" s="5">
        <f t="shared" si="243"/>
        <v>1.0600514668683994</v>
      </c>
      <c r="I2126" s="5">
        <f t="shared" si="244"/>
        <v>3.8043739383566462</v>
      </c>
      <c r="J2126" s="5">
        <f t="shared" si="245"/>
        <v>2.333885554851622</v>
      </c>
      <c r="K2126" s="5">
        <f t="shared" si="246"/>
        <v>2.8522072739050657</v>
      </c>
      <c r="L2126">
        <v>1.7</v>
      </c>
      <c r="M2126">
        <v>3.51</v>
      </c>
      <c r="N2126">
        <v>5.35</v>
      </c>
      <c r="O2126" s="5">
        <f t="shared" si="247"/>
        <v>1.8020874936762787</v>
      </c>
      <c r="P2126" s="5">
        <f t="shared" si="248"/>
        <v>3.7207806487080815</v>
      </c>
      <c r="Q2126" s="5">
        <f t="shared" si="249"/>
        <v>5.6712753477459366</v>
      </c>
      <c r="R2126" s="6">
        <f t="shared" si="251"/>
        <v>0.55491201371138132</v>
      </c>
      <c r="S2126" s="6">
        <f t="shared" si="251"/>
        <v>0.26876080436163768</v>
      </c>
      <c r="T2126" s="6">
        <f t="shared" si="251"/>
        <v>0.17632718192698096</v>
      </c>
      <c r="U2126">
        <f t="shared" si="252"/>
        <v>0.4468540757416552</v>
      </c>
      <c r="V2126">
        <f t="shared" si="252"/>
        <v>1.5039297846903852</v>
      </c>
      <c r="W2126">
        <f t="shared" si="252"/>
        <v>1.8757402552568034</v>
      </c>
      <c r="X2126" t="s">
        <v>493</v>
      </c>
      <c r="Y2126" t="s">
        <v>492</v>
      </c>
      <c r="Z2126" t="s">
        <v>273</v>
      </c>
      <c r="AA2126" s="67" t="s">
        <v>75</v>
      </c>
      <c r="AB2126" s="67" t="s">
        <v>90</v>
      </c>
      <c r="AC2126" t="s">
        <v>676</v>
      </c>
      <c r="AD2126" s="67" t="s">
        <v>73</v>
      </c>
      <c r="AE2126" s="72" t="str">
        <f>VLOOKUP(AD2126,cs_lookup!$A$2:$B$54,2,FALSE)</f>
        <v>X</v>
      </c>
    </row>
    <row r="2127" spans="1:31" x14ac:dyDescent="0.25">
      <c r="A2127" s="18">
        <v>0.15079468915941588</v>
      </c>
      <c r="B2127" s="18">
        <v>0.33749994601692757</v>
      </c>
      <c r="C2127" s="18">
        <v>0.46638091030380502</v>
      </c>
      <c r="D2127" s="3">
        <f t="shared" si="250"/>
        <v>6.6315332826000803</v>
      </c>
      <c r="E2127" s="4">
        <f t="shared" si="250"/>
        <v>2.9629634368885034</v>
      </c>
      <c r="F2127" s="4">
        <f t="shared" si="250"/>
        <v>2.1441700933869492</v>
      </c>
      <c r="G2127" s="75">
        <v>5.8509417744952774E-2</v>
      </c>
      <c r="H2127" s="5">
        <f t="shared" si="243"/>
        <v>1.0585094177449528</v>
      </c>
      <c r="I2127" s="5">
        <f t="shared" si="244"/>
        <v>6.2649733402730519</v>
      </c>
      <c r="J2127" s="5">
        <f t="shared" si="245"/>
        <v>2.799184766065471</v>
      </c>
      <c r="K2127" s="5">
        <f t="shared" si="246"/>
        <v>2.0256504641733719</v>
      </c>
      <c r="L2127">
        <v>1.78</v>
      </c>
      <c r="M2127">
        <v>3.21</v>
      </c>
      <c r="N2127">
        <v>5.4</v>
      </c>
      <c r="O2127" s="5">
        <f t="shared" si="247"/>
        <v>1.8841467635860161</v>
      </c>
      <c r="P2127" s="5">
        <f t="shared" si="248"/>
        <v>3.3978152309612986</v>
      </c>
      <c r="Q2127" s="5">
        <f t="shared" si="249"/>
        <v>5.7159508558227454</v>
      </c>
      <c r="R2127" s="6">
        <f t="shared" si="251"/>
        <v>0.53074421766207991</v>
      </c>
      <c r="S2127" s="6">
        <f t="shared" si="251"/>
        <v>0.29430676244190102</v>
      </c>
      <c r="T2127" s="6">
        <f t="shared" si="251"/>
        <v>0.17494901989601894</v>
      </c>
      <c r="U2127">
        <f t="shared" si="252"/>
        <v>0.28411932554567276</v>
      </c>
      <c r="V2127">
        <f t="shared" si="252"/>
        <v>1.1467624570249324</v>
      </c>
      <c r="W2127">
        <f t="shared" si="252"/>
        <v>2.6658103633904253</v>
      </c>
      <c r="X2127" t="s">
        <v>296</v>
      </c>
      <c r="Y2127" t="s">
        <v>295</v>
      </c>
      <c r="Z2127" t="s">
        <v>273</v>
      </c>
      <c r="AA2127" s="67" t="s">
        <v>76</v>
      </c>
      <c r="AB2127" s="67" t="s">
        <v>85</v>
      </c>
      <c r="AC2127" t="s">
        <v>676</v>
      </c>
      <c r="AD2127" s="67" t="s">
        <v>76</v>
      </c>
      <c r="AE2127" s="72" t="str">
        <f>VLOOKUP(AD2127,cs_lookup!$A$2:$B$54,2,FALSE)</f>
        <v>2</v>
      </c>
    </row>
    <row r="2128" spans="1:31" x14ac:dyDescent="0.25">
      <c r="A2128" s="18">
        <v>0.52495263810439019</v>
      </c>
      <c r="B2128" s="18">
        <v>0.29393524174877794</v>
      </c>
      <c r="C2128" s="18">
        <v>0.17527441539684918</v>
      </c>
      <c r="D2128" s="3">
        <f t="shared" si="250"/>
        <v>1.9049337548069309</v>
      </c>
      <c r="E2128" s="4">
        <f t="shared" si="250"/>
        <v>3.4021099139064277</v>
      </c>
      <c r="F2128" s="4">
        <f t="shared" si="250"/>
        <v>5.7053392403896526</v>
      </c>
      <c r="G2128" s="75">
        <v>5.84042939898064E-2</v>
      </c>
      <c r="H2128" s="5">
        <f t="shared" si="243"/>
        <v>1.0584042939898064</v>
      </c>
      <c r="I2128" s="5">
        <f t="shared" si="244"/>
        <v>1.7998167294144383</v>
      </c>
      <c r="J2128" s="5">
        <f t="shared" si="245"/>
        <v>3.2143765224928251</v>
      </c>
      <c r="K2128" s="5">
        <f t="shared" si="246"/>
        <v>5.3905102925107755</v>
      </c>
      <c r="L2128">
        <v>2</v>
      </c>
      <c r="M2128">
        <v>3.29</v>
      </c>
      <c r="N2128">
        <v>3.93</v>
      </c>
      <c r="O2128" s="5">
        <f t="shared" si="247"/>
        <v>2.1168085879796128</v>
      </c>
      <c r="P2128" s="5">
        <f t="shared" si="248"/>
        <v>3.482150127226463</v>
      </c>
      <c r="Q2128" s="5">
        <f t="shared" si="249"/>
        <v>4.1595288753799391</v>
      </c>
      <c r="R2128" s="6">
        <f t="shared" si="251"/>
        <v>0.4724092701052624</v>
      </c>
      <c r="S2128" s="6">
        <f t="shared" si="251"/>
        <v>0.28717888760198323</v>
      </c>
      <c r="T2128" s="6">
        <f t="shared" si="251"/>
        <v>0.24041184229275439</v>
      </c>
      <c r="U2128">
        <f t="shared" si="252"/>
        <v>1.1112242526219269</v>
      </c>
      <c r="V2128">
        <f t="shared" si="252"/>
        <v>1.0235266394518483</v>
      </c>
      <c r="W2128">
        <f t="shared" si="252"/>
        <v>0.72905899195853252</v>
      </c>
      <c r="X2128" t="s">
        <v>298</v>
      </c>
      <c r="Y2128" t="s">
        <v>297</v>
      </c>
      <c r="Z2128" t="s">
        <v>273</v>
      </c>
      <c r="AA2128" s="67" t="s">
        <v>75</v>
      </c>
      <c r="AB2128" s="67" t="s">
        <v>90</v>
      </c>
      <c r="AC2128" t="s">
        <v>676</v>
      </c>
      <c r="AD2128" s="67" t="s">
        <v>75</v>
      </c>
      <c r="AE2128" s="72" t="str">
        <f>VLOOKUP(AD2128,cs_lookup!$A$2:$B$54,2,FALSE)</f>
        <v>X</v>
      </c>
    </row>
    <row r="2129" spans="1:31" x14ac:dyDescent="0.25">
      <c r="A2129" s="18">
        <v>0.18250299800156669</v>
      </c>
      <c r="B2129" s="18">
        <v>0.37876149078815624</v>
      </c>
      <c r="C2129" s="18">
        <v>0.40876380880795865</v>
      </c>
      <c r="D2129" s="3">
        <f t="shared" si="250"/>
        <v>5.4793620430904673</v>
      </c>
      <c r="E2129" s="4">
        <f t="shared" si="250"/>
        <v>2.6401839266159888</v>
      </c>
      <c r="F2129" s="4">
        <f t="shared" si="250"/>
        <v>2.4464005336387546</v>
      </c>
      <c r="G2129" s="75">
        <v>2.9776113633759316E-2</v>
      </c>
      <c r="H2129" s="5">
        <f t="shared" si="243"/>
        <v>1.0297761136337593</v>
      </c>
      <c r="I2129" s="5">
        <f t="shared" si="244"/>
        <v>5.3209255590086517</v>
      </c>
      <c r="J2129" s="5">
        <f t="shared" si="245"/>
        <v>2.5638426563416794</v>
      </c>
      <c r="K2129" s="5">
        <f t="shared" si="246"/>
        <v>2.3756625360110255</v>
      </c>
      <c r="L2129">
        <v>4.9400000000000004</v>
      </c>
      <c r="M2129">
        <v>3.56</v>
      </c>
      <c r="N2129">
        <v>1.83</v>
      </c>
      <c r="O2129" s="5">
        <f t="shared" si="247"/>
        <v>5.0870940013507715</v>
      </c>
      <c r="P2129" s="5">
        <f t="shared" si="248"/>
        <v>3.6660029645361831</v>
      </c>
      <c r="Q2129" s="5">
        <f t="shared" si="249"/>
        <v>1.8844902879497796</v>
      </c>
      <c r="R2129" s="6">
        <f t="shared" si="251"/>
        <v>0.19657588393972489</v>
      </c>
      <c r="S2129" s="6">
        <f t="shared" si="251"/>
        <v>0.27277664793883177</v>
      </c>
      <c r="T2129" s="6">
        <f t="shared" si="251"/>
        <v>0.53064746812144326</v>
      </c>
      <c r="U2129">
        <f t="shared" si="252"/>
        <v>0.9284099063623017</v>
      </c>
      <c r="V2129">
        <f t="shared" si="252"/>
        <v>1.3885407480815251</v>
      </c>
      <c r="W2129">
        <f t="shared" si="252"/>
        <v>0.77031142776395878</v>
      </c>
      <c r="X2129" t="s">
        <v>429</v>
      </c>
      <c r="Y2129" t="s">
        <v>497</v>
      </c>
      <c r="Z2129" t="s">
        <v>278</v>
      </c>
      <c r="AA2129" s="67" t="s">
        <v>76</v>
      </c>
      <c r="AB2129" s="67" t="s">
        <v>85</v>
      </c>
      <c r="AC2129" t="s">
        <v>676</v>
      </c>
      <c r="AD2129" s="67" t="s">
        <v>75</v>
      </c>
      <c r="AE2129" s="72" t="str">
        <f>VLOOKUP(AD2129,cs_lookup!$A$2:$B$54,2,FALSE)</f>
        <v>X</v>
      </c>
    </row>
    <row r="2130" spans="1:31" x14ac:dyDescent="0.25">
      <c r="A2130" s="18">
        <v>0.34939101714795345</v>
      </c>
      <c r="B2130" s="18">
        <v>0.23985325775027594</v>
      </c>
      <c r="C2130" s="18">
        <v>0.37760994355683769</v>
      </c>
      <c r="D2130" s="3">
        <f t="shared" si="250"/>
        <v>2.8621228106060297</v>
      </c>
      <c r="E2130" s="4">
        <f t="shared" si="250"/>
        <v>4.1692158337959846</v>
      </c>
      <c r="F2130" s="4">
        <f t="shared" si="250"/>
        <v>2.6482353472492188</v>
      </c>
      <c r="G2130" s="75">
        <v>2.81033541668676E-2</v>
      </c>
      <c r="H2130" s="5">
        <f t="shared" si="243"/>
        <v>1.0281033541668676</v>
      </c>
      <c r="I2130" s="5">
        <f t="shared" si="244"/>
        <v>2.7838862688327435</v>
      </c>
      <c r="J2130" s="5">
        <f t="shared" si="245"/>
        <v>4.0552497148251643</v>
      </c>
      <c r="K2130" s="5">
        <f t="shared" si="246"/>
        <v>2.5758454502808612</v>
      </c>
      <c r="L2130">
        <v>2.11</v>
      </c>
      <c r="M2130">
        <v>3.55</v>
      </c>
      <c r="N2130">
        <v>3.67</v>
      </c>
      <c r="O2130" s="5">
        <f t="shared" si="247"/>
        <v>2.1692980772920905</v>
      </c>
      <c r="P2130" s="5">
        <f t="shared" si="248"/>
        <v>3.64976690729238</v>
      </c>
      <c r="Q2130" s="5">
        <f t="shared" si="249"/>
        <v>3.7731393097924042</v>
      </c>
      <c r="R2130" s="6">
        <f t="shared" si="251"/>
        <v>0.4609786043088594</v>
      </c>
      <c r="S2130" s="6">
        <f t="shared" si="251"/>
        <v>0.27399010002582908</v>
      </c>
      <c r="T2130" s="6">
        <f t="shared" si="251"/>
        <v>0.26503129566531147</v>
      </c>
      <c r="U2130">
        <f t="shared" si="252"/>
        <v>0.75793326172218323</v>
      </c>
      <c r="V2130">
        <f t="shared" si="252"/>
        <v>0.87540848274322669</v>
      </c>
      <c r="W2130">
        <f t="shared" si="252"/>
        <v>1.4247749218027952</v>
      </c>
      <c r="X2130" t="s">
        <v>432</v>
      </c>
      <c r="Y2130" t="s">
        <v>299</v>
      </c>
      <c r="Z2130" t="s">
        <v>278</v>
      </c>
      <c r="AA2130" s="67" t="s">
        <v>79</v>
      </c>
      <c r="AB2130" s="67" t="s">
        <v>85</v>
      </c>
      <c r="AC2130" t="s">
        <v>676</v>
      </c>
      <c r="AD2130" s="67" t="s">
        <v>94</v>
      </c>
      <c r="AE2130" s="72" t="str">
        <f>VLOOKUP(AD2130,cs_lookup!$A$2:$B$54,2,FALSE)</f>
        <v>1</v>
      </c>
    </row>
    <row r="2131" spans="1:31" x14ac:dyDescent="0.25">
      <c r="A2131" s="18">
        <v>0.1701199313505507</v>
      </c>
      <c r="B2131" s="18">
        <v>0.30005665560711631</v>
      </c>
      <c r="C2131" s="18">
        <v>0.47699124910120005</v>
      </c>
      <c r="D2131" s="3">
        <f t="shared" si="250"/>
        <v>5.8782059930378807</v>
      </c>
      <c r="E2131" s="4">
        <f t="shared" si="250"/>
        <v>3.3327039454487721</v>
      </c>
      <c r="F2131" s="4">
        <f t="shared" si="250"/>
        <v>2.0964745199923711</v>
      </c>
      <c r="G2131" s="75">
        <v>2.8858567235457322E-2</v>
      </c>
      <c r="H2131" s="5">
        <f t="shared" si="243"/>
        <v>1.0288585672354573</v>
      </c>
      <c r="I2131" s="5">
        <f t="shared" si="244"/>
        <v>5.7133275459158774</v>
      </c>
      <c r="J2131" s="5">
        <f t="shared" si="245"/>
        <v>3.2392245655335765</v>
      </c>
      <c r="K2131" s="5">
        <f t="shared" si="246"/>
        <v>2.0376702753475606</v>
      </c>
      <c r="L2131">
        <v>4.66</v>
      </c>
      <c r="M2131">
        <v>3.82</v>
      </c>
      <c r="N2131">
        <v>1.81</v>
      </c>
      <c r="O2131" s="5">
        <f t="shared" si="247"/>
        <v>4.7944809233172316</v>
      </c>
      <c r="P2131" s="5">
        <f t="shared" si="248"/>
        <v>3.9302397268394467</v>
      </c>
      <c r="Q2131" s="5">
        <f t="shared" si="249"/>
        <v>1.8622340066961778</v>
      </c>
      <c r="R2131" s="6">
        <f t="shared" si="251"/>
        <v>0.2085731523378582</v>
      </c>
      <c r="S2131" s="6">
        <f t="shared" si="251"/>
        <v>0.2544374057315234</v>
      </c>
      <c r="T2131" s="6">
        <f t="shared" si="251"/>
        <v>0.53698944193061837</v>
      </c>
      <c r="U2131">
        <f t="shared" si="252"/>
        <v>0.81563676553625231</v>
      </c>
      <c r="V2131">
        <f t="shared" si="252"/>
        <v>1.1792945881696708</v>
      </c>
      <c r="W2131">
        <f t="shared" si="252"/>
        <v>0.88826932497274247</v>
      </c>
      <c r="X2131" t="s">
        <v>354</v>
      </c>
      <c r="Y2131" t="s">
        <v>430</v>
      </c>
      <c r="Z2131" t="s">
        <v>278</v>
      </c>
      <c r="AA2131" s="67" t="s">
        <v>75</v>
      </c>
      <c r="AB2131" s="67" t="s">
        <v>90</v>
      </c>
      <c r="AC2131" t="s">
        <v>676</v>
      </c>
      <c r="AD2131" s="67" t="s">
        <v>93</v>
      </c>
      <c r="AE2131" s="72" t="str">
        <f>VLOOKUP(AD2131,cs_lookup!$A$2:$B$54,2,FALSE)</f>
        <v>X</v>
      </c>
    </row>
    <row r="2132" spans="1:31" x14ac:dyDescent="0.25">
      <c r="A2132" s="18">
        <v>0.40554206055431824</v>
      </c>
      <c r="B2132" s="18">
        <v>0.23596884876537533</v>
      </c>
      <c r="C2132" s="18">
        <v>0.33260649399272768</v>
      </c>
      <c r="D2132" s="3">
        <f t="shared" si="250"/>
        <v>2.4658354761849917</v>
      </c>
      <c r="E2132" s="4">
        <f t="shared" si="250"/>
        <v>4.237847517721729</v>
      </c>
      <c r="F2132" s="4">
        <f t="shared" si="250"/>
        <v>3.0065558492128077</v>
      </c>
      <c r="G2132" s="75">
        <v>4.4892980031872476E-2</v>
      </c>
      <c r="H2132" s="5">
        <f t="shared" si="243"/>
        <v>1.0448929800318725</v>
      </c>
      <c r="I2132" s="5">
        <f t="shared" si="244"/>
        <v>2.3598928534382306</v>
      </c>
      <c r="J2132" s="5">
        <f t="shared" si="245"/>
        <v>4.0557718337742701</v>
      </c>
      <c r="K2132" s="5">
        <f t="shared" si="246"/>
        <v>2.8773816138769526</v>
      </c>
      <c r="L2132">
        <v>2.2599999999999998</v>
      </c>
      <c r="M2132">
        <v>3.31</v>
      </c>
      <c r="N2132">
        <v>3.33</v>
      </c>
      <c r="O2132" s="5">
        <f t="shared" si="247"/>
        <v>2.3614581348720316</v>
      </c>
      <c r="P2132" s="5">
        <f t="shared" si="248"/>
        <v>3.4585957639054978</v>
      </c>
      <c r="Q2132" s="5">
        <f t="shared" si="249"/>
        <v>3.4794936235061353</v>
      </c>
      <c r="R2132" s="6">
        <f t="shared" si="251"/>
        <v>0.42346717277466805</v>
      </c>
      <c r="S2132" s="6">
        <f t="shared" si="251"/>
        <v>0.28913468594282471</v>
      </c>
      <c r="T2132" s="6">
        <f t="shared" si="251"/>
        <v>0.28739814128250746</v>
      </c>
      <c r="U2132">
        <f t="shared" si="252"/>
        <v>0.95767059792876075</v>
      </c>
      <c r="V2132">
        <f t="shared" si="252"/>
        <v>0.81612086075358425</v>
      </c>
      <c r="W2132">
        <f t="shared" si="252"/>
        <v>1.1573021749844277</v>
      </c>
      <c r="X2132" t="s">
        <v>445</v>
      </c>
      <c r="Y2132" t="s">
        <v>442</v>
      </c>
      <c r="Z2132" t="s">
        <v>282</v>
      </c>
      <c r="AA2132" s="67" t="s">
        <v>74</v>
      </c>
      <c r="AB2132" s="67" t="s">
        <v>90</v>
      </c>
      <c r="AC2132" t="s">
        <v>676</v>
      </c>
      <c r="AD2132" s="67" t="s">
        <v>76</v>
      </c>
      <c r="AE2132" s="72" t="str">
        <f>VLOOKUP(AD2132,cs_lookup!$A$2:$B$54,2,FALSE)</f>
        <v>2</v>
      </c>
    </row>
    <row r="2133" spans="1:31" x14ac:dyDescent="0.25">
      <c r="A2133" s="18">
        <v>0.46806919977941291</v>
      </c>
      <c r="B2133" s="18">
        <v>0.25545322282674221</v>
      </c>
      <c r="C2133" s="18">
        <v>0.26026491707575899</v>
      </c>
      <c r="D2133" s="3">
        <f t="shared" si="250"/>
        <v>2.136436237358216</v>
      </c>
      <c r="E2133" s="4">
        <f t="shared" si="250"/>
        <v>3.9146110154117602</v>
      </c>
      <c r="F2133" s="4">
        <f t="shared" si="250"/>
        <v>3.8422389434412931</v>
      </c>
      <c r="G2133" s="75">
        <v>4.3223329182233261E-2</v>
      </c>
      <c r="H2133" s="5">
        <f t="shared" si="243"/>
        <v>1.0432233291822333</v>
      </c>
      <c r="I2133" s="5">
        <f t="shared" si="244"/>
        <v>2.0479183867877415</v>
      </c>
      <c r="J2133" s="5">
        <f t="shared" si="245"/>
        <v>3.7524189748328993</v>
      </c>
      <c r="K2133" s="5">
        <f t="shared" si="246"/>
        <v>3.6830454572494706</v>
      </c>
      <c r="L2133">
        <v>2.92</v>
      </c>
      <c r="M2133">
        <v>3.52</v>
      </c>
      <c r="N2133">
        <v>2.4</v>
      </c>
      <c r="O2133" s="5">
        <f t="shared" si="247"/>
        <v>3.0462121212121209</v>
      </c>
      <c r="P2133" s="5">
        <f t="shared" si="248"/>
        <v>3.6721461187214612</v>
      </c>
      <c r="Q2133" s="5">
        <f t="shared" si="249"/>
        <v>2.5037359900373599</v>
      </c>
      <c r="R2133" s="6">
        <f t="shared" si="251"/>
        <v>0.32827654812235768</v>
      </c>
      <c r="S2133" s="6">
        <f t="shared" si="251"/>
        <v>0.27232031832877396</v>
      </c>
      <c r="T2133" s="6">
        <f t="shared" si="251"/>
        <v>0.39940313354886842</v>
      </c>
      <c r="U2133">
        <f t="shared" si="252"/>
        <v>1.4258380699341053</v>
      </c>
      <c r="V2133">
        <f t="shared" si="252"/>
        <v>0.93806156071811009</v>
      </c>
      <c r="W2133">
        <f t="shared" si="252"/>
        <v>0.6516346398266667</v>
      </c>
      <c r="X2133" t="s">
        <v>448</v>
      </c>
      <c r="Y2133" t="s">
        <v>367</v>
      </c>
      <c r="Z2133" t="s">
        <v>282</v>
      </c>
      <c r="AA2133" s="67" t="s">
        <v>86</v>
      </c>
      <c r="AB2133" s="67" t="s">
        <v>84</v>
      </c>
      <c r="AC2133" t="s">
        <v>676</v>
      </c>
      <c r="AD2133" s="67" t="s">
        <v>89</v>
      </c>
      <c r="AE2133" s="72" t="str">
        <f>VLOOKUP(AD2133,cs_lookup!$A$2:$B$54,2,FALSE)</f>
        <v>1</v>
      </c>
    </row>
    <row r="2134" spans="1:31" x14ac:dyDescent="0.25">
      <c r="A2134" s="18">
        <v>0.43281709883193975</v>
      </c>
      <c r="B2134" s="18">
        <v>0.34746902734576501</v>
      </c>
      <c r="C2134" s="18">
        <v>0.21231016346276152</v>
      </c>
      <c r="D2134" s="3">
        <f t="shared" si="250"/>
        <v>2.3104447645408159</v>
      </c>
      <c r="E2134" s="4">
        <f t="shared" si="250"/>
        <v>2.8779543536261838</v>
      </c>
      <c r="F2134" s="4">
        <f t="shared" si="250"/>
        <v>4.7100901044494581</v>
      </c>
      <c r="G2134" s="75">
        <v>5.917240069298435E-2</v>
      </c>
      <c r="H2134" s="5">
        <f t="shared" si="243"/>
        <v>1.0591724006929844</v>
      </c>
      <c r="I2134" s="5">
        <f t="shared" si="244"/>
        <v>2.181367984125306</v>
      </c>
      <c r="J2134" s="5">
        <f t="shared" si="245"/>
        <v>2.7171727206479566</v>
      </c>
      <c r="K2134" s="5">
        <f t="shared" si="246"/>
        <v>4.446953207398332</v>
      </c>
      <c r="L2134">
        <v>2.57</v>
      </c>
      <c r="M2134">
        <v>3.17</v>
      </c>
      <c r="N2134">
        <v>2.82</v>
      </c>
      <c r="O2134" s="5">
        <f t="shared" si="247"/>
        <v>2.7220730697809694</v>
      </c>
      <c r="P2134" s="5">
        <f t="shared" si="248"/>
        <v>3.3575765101967603</v>
      </c>
      <c r="Q2134" s="5">
        <f t="shared" si="249"/>
        <v>2.9868661699542156</v>
      </c>
      <c r="R2134" s="6">
        <f t="shared" si="251"/>
        <v>0.36736706707159211</v>
      </c>
      <c r="S2134" s="6">
        <f t="shared" si="251"/>
        <v>0.29783386825677971</v>
      </c>
      <c r="T2134" s="6">
        <f t="shared" si="251"/>
        <v>0.33479906467162823</v>
      </c>
      <c r="U2134">
        <f t="shared" si="252"/>
        <v>1.1781597688711514</v>
      </c>
      <c r="V2134">
        <f t="shared" si="252"/>
        <v>1.1666538442370564</v>
      </c>
      <c r="W2134">
        <f t="shared" si="252"/>
        <v>0.63414204478437197</v>
      </c>
      <c r="X2134" t="s">
        <v>475</v>
      </c>
      <c r="Y2134" t="s">
        <v>378</v>
      </c>
      <c r="Z2134" t="s">
        <v>275</v>
      </c>
      <c r="AA2134" s="67" t="s">
        <v>75</v>
      </c>
      <c r="AB2134" s="67" t="s">
        <v>90</v>
      </c>
      <c r="AC2134" t="s">
        <v>677</v>
      </c>
      <c r="AD2134" s="67" t="s">
        <v>78</v>
      </c>
      <c r="AE2134" s="72" t="str">
        <f>VLOOKUP(AD2134,cs_lookup!$A$2:$B$54,2,FALSE)</f>
        <v>1</v>
      </c>
    </row>
    <row r="2135" spans="1:31" x14ac:dyDescent="0.25">
      <c r="A2135" s="18">
        <v>0.14364096108517971</v>
      </c>
      <c r="B2135" s="18">
        <v>0.1897660435880141</v>
      </c>
      <c r="C2135" s="18">
        <v>0.58031107613544586</v>
      </c>
      <c r="D2135" s="3">
        <f t="shared" si="250"/>
        <v>6.9618024861793826</v>
      </c>
      <c r="E2135" s="4">
        <f t="shared" si="250"/>
        <v>5.2696466717250008</v>
      </c>
      <c r="F2135" s="4">
        <f t="shared" si="250"/>
        <v>1.7232137057583885</v>
      </c>
      <c r="G2135" s="75">
        <v>4.4420712018419906E-2</v>
      </c>
      <c r="H2135" s="5">
        <f t="shared" si="243"/>
        <v>1.0444207120184199</v>
      </c>
      <c r="I2135" s="5">
        <f t="shared" si="244"/>
        <v>6.6657070336389506</v>
      </c>
      <c r="J2135" s="5">
        <f t="shared" si="245"/>
        <v>5.0455210348529196</v>
      </c>
      <c r="K2135" s="5">
        <f t="shared" si="246"/>
        <v>1.6499229533931314</v>
      </c>
      <c r="L2135">
        <v>3.48</v>
      </c>
      <c r="M2135">
        <v>3.65</v>
      </c>
      <c r="N2135">
        <v>2.0699999999999998</v>
      </c>
      <c r="O2135" s="5">
        <f t="shared" si="247"/>
        <v>3.6345840778241012</v>
      </c>
      <c r="P2135" s="5">
        <f t="shared" si="248"/>
        <v>3.8121355988672327</v>
      </c>
      <c r="Q2135" s="5">
        <f t="shared" si="249"/>
        <v>2.161950873878129</v>
      </c>
      <c r="R2135" s="6">
        <f t="shared" si="251"/>
        <v>0.27513464500693713</v>
      </c>
      <c r="S2135" s="6">
        <f t="shared" si="251"/>
        <v>0.26232015469154552</v>
      </c>
      <c r="T2135" s="6">
        <f t="shared" si="251"/>
        <v>0.46254520030151752</v>
      </c>
      <c r="U2135">
        <f t="shared" si="252"/>
        <v>0.52207515008354555</v>
      </c>
      <c r="V2135">
        <f t="shared" si="252"/>
        <v>0.72341389021805946</v>
      </c>
      <c r="W2135">
        <f t="shared" si="252"/>
        <v>1.2546040381721846</v>
      </c>
      <c r="X2135" t="s">
        <v>377</v>
      </c>
      <c r="Y2135" t="s">
        <v>379</v>
      </c>
      <c r="Z2135" t="s">
        <v>275</v>
      </c>
      <c r="AA2135" s="67" t="s">
        <v>79</v>
      </c>
      <c r="AB2135" s="67" t="s">
        <v>85</v>
      </c>
      <c r="AC2135" t="s">
        <v>677</v>
      </c>
      <c r="AD2135" s="67" t="s">
        <v>74</v>
      </c>
      <c r="AE2135" s="72" t="str">
        <f>VLOOKUP(AD2135,cs_lookup!$A$2:$B$54,2,FALSE)</f>
        <v>X</v>
      </c>
    </row>
    <row r="2136" spans="1:31" x14ac:dyDescent="0.25">
      <c r="A2136" s="18">
        <v>0.46815780130177032</v>
      </c>
      <c r="B2136" s="18">
        <v>0.29653007703877615</v>
      </c>
      <c r="C2136" s="18">
        <v>0.22483930668174387</v>
      </c>
      <c r="D2136" s="3">
        <f t="shared" si="250"/>
        <v>2.1360319046684197</v>
      </c>
      <c r="E2136" s="4">
        <f t="shared" si="250"/>
        <v>3.3723391906354028</v>
      </c>
      <c r="F2136" s="4">
        <f t="shared" si="250"/>
        <v>4.447620902049314</v>
      </c>
      <c r="G2136" s="75">
        <v>4.5809625713484348E-2</v>
      </c>
      <c r="H2136" s="5">
        <f t="shared" si="243"/>
        <v>1.0458096257134843</v>
      </c>
      <c r="I2136" s="5">
        <f t="shared" si="244"/>
        <v>2.0424672446585594</v>
      </c>
      <c r="J2136" s="5">
        <f t="shared" si="245"/>
        <v>3.2246205310404239</v>
      </c>
      <c r="K2136" s="5">
        <f t="shared" si="246"/>
        <v>4.2528016502190891</v>
      </c>
      <c r="L2136">
        <v>2.0499999999999998</v>
      </c>
      <c r="M2136">
        <v>3.26</v>
      </c>
      <c r="N2136">
        <v>3.98</v>
      </c>
      <c r="O2136" s="5">
        <f t="shared" si="247"/>
        <v>2.1439097327126428</v>
      </c>
      <c r="P2136" s="5">
        <f t="shared" si="248"/>
        <v>3.4093393798259588</v>
      </c>
      <c r="Q2136" s="5">
        <f t="shared" si="249"/>
        <v>4.1623223103396674</v>
      </c>
      <c r="R2136" s="6">
        <f t="shared" si="251"/>
        <v>0.46643754853182251</v>
      </c>
      <c r="S2136" s="6">
        <f t="shared" si="251"/>
        <v>0.29331195536510313</v>
      </c>
      <c r="T2136" s="6">
        <f t="shared" si="251"/>
        <v>0.24025049610307442</v>
      </c>
      <c r="U2136">
        <f t="shared" si="252"/>
        <v>1.0036880666562169</v>
      </c>
      <c r="V2136">
        <f t="shared" si="252"/>
        <v>1.0109716689511248</v>
      </c>
      <c r="W2136">
        <f t="shared" si="252"/>
        <v>0.93585366244272516</v>
      </c>
      <c r="X2136" t="s">
        <v>510</v>
      </c>
      <c r="Y2136" t="s">
        <v>309</v>
      </c>
      <c r="Z2136" t="s">
        <v>275</v>
      </c>
      <c r="AA2136" s="67" t="s">
        <v>75</v>
      </c>
      <c r="AB2136" s="67" t="s">
        <v>90</v>
      </c>
      <c r="AC2136" t="s">
        <v>677</v>
      </c>
      <c r="AD2136" s="67" t="s">
        <v>100</v>
      </c>
      <c r="AE2136" s="72" t="str">
        <f>VLOOKUP(AD2136,cs_lookup!$A$2:$B$54,2,FALSE)</f>
        <v>1</v>
      </c>
    </row>
    <row r="2137" spans="1:31" x14ac:dyDescent="0.25">
      <c r="A2137" s="18">
        <v>0.75491864725669799</v>
      </c>
      <c r="B2137" s="18">
        <v>0.16282115226298574</v>
      </c>
      <c r="C2137" s="18">
        <v>7.6863135758684115E-2</v>
      </c>
      <c r="D2137" s="3">
        <f t="shared" si="250"/>
        <v>1.3246460444895674</v>
      </c>
      <c r="E2137" s="4">
        <f t="shared" si="250"/>
        <v>6.1417081632294206</v>
      </c>
      <c r="F2137" s="4">
        <f t="shared" si="250"/>
        <v>13.010137956634413</v>
      </c>
      <c r="G2137" s="75">
        <v>6.2791840491343232E-2</v>
      </c>
      <c r="H2137" s="5">
        <f t="shared" si="243"/>
        <v>1.0627918404913432</v>
      </c>
      <c r="I2137" s="5">
        <f t="shared" si="244"/>
        <v>1.2463833405769895</v>
      </c>
      <c r="J2137" s="5">
        <f t="shared" si="245"/>
        <v>5.7788439177233659</v>
      </c>
      <c r="K2137" s="5">
        <f t="shared" si="246"/>
        <v>12.241473316750012</v>
      </c>
      <c r="L2137">
        <v>1.91</v>
      </c>
      <c r="M2137">
        <v>3.45</v>
      </c>
      <c r="N2137">
        <v>4.01</v>
      </c>
      <c r="O2137" s="5">
        <f t="shared" si="247"/>
        <v>2.0299324153384655</v>
      </c>
      <c r="P2137" s="5">
        <f t="shared" si="248"/>
        <v>3.6666318496951344</v>
      </c>
      <c r="Q2137" s="5">
        <f t="shared" si="249"/>
        <v>4.2617952803702863</v>
      </c>
      <c r="R2137" s="6">
        <f t="shared" si="251"/>
        <v>0.49262723844589806</v>
      </c>
      <c r="S2137" s="6">
        <f t="shared" si="251"/>
        <v>0.27272986244396091</v>
      </c>
      <c r="T2137" s="6">
        <f t="shared" si="251"/>
        <v>0.23464289911014097</v>
      </c>
      <c r="U2137">
        <f t="shared" si="252"/>
        <v>1.5324338330098359</v>
      </c>
      <c r="V2137">
        <f t="shared" si="252"/>
        <v>0.59700522269152456</v>
      </c>
      <c r="W2137">
        <f t="shared" si="252"/>
        <v>0.32757494921082053</v>
      </c>
      <c r="X2137" t="s">
        <v>373</v>
      </c>
      <c r="Y2137" t="s">
        <v>304</v>
      </c>
      <c r="Z2137" t="s">
        <v>275</v>
      </c>
      <c r="AA2137" s="67" t="s">
        <v>86</v>
      </c>
      <c r="AB2137" s="67" t="s">
        <v>84</v>
      </c>
      <c r="AC2137" t="s">
        <v>677</v>
      </c>
      <c r="AD2137" s="67" t="s">
        <v>75</v>
      </c>
      <c r="AE2137" s="72" t="str">
        <f>VLOOKUP(AD2137,cs_lookup!$A$2:$B$54,2,FALSE)</f>
        <v>X</v>
      </c>
    </row>
    <row r="2138" spans="1:31" x14ac:dyDescent="0.25">
      <c r="A2138" s="18">
        <v>0.29302808643469402</v>
      </c>
      <c r="B2138" s="18">
        <v>0.2384558226799757</v>
      </c>
      <c r="C2138" s="18">
        <v>0.42599239983072712</v>
      </c>
      <c r="D2138" s="3">
        <f t="shared" si="250"/>
        <v>3.4126421537509031</v>
      </c>
      <c r="E2138" s="4">
        <f t="shared" si="250"/>
        <v>4.1936489063723537</v>
      </c>
      <c r="F2138" s="4">
        <f t="shared" si="250"/>
        <v>2.3474597208714552</v>
      </c>
      <c r="G2138" s="75">
        <v>2.7280087248723328E-2</v>
      </c>
      <c r="H2138" s="5">
        <f t="shared" si="243"/>
        <v>1.0272800872487233</v>
      </c>
      <c r="I2138" s="5">
        <f t="shared" si="244"/>
        <v>3.3220172337718448</v>
      </c>
      <c r="J2138" s="5">
        <f t="shared" si="245"/>
        <v>4.0822838468560665</v>
      </c>
      <c r="K2138" s="5">
        <f t="shared" si="246"/>
        <v>2.2851214094477936</v>
      </c>
      <c r="L2138">
        <v>2.91</v>
      </c>
      <c r="M2138">
        <v>3.93</v>
      </c>
      <c r="N2138">
        <v>2.33</v>
      </c>
      <c r="O2138" s="5">
        <f t="shared" si="247"/>
        <v>2.9893850538937849</v>
      </c>
      <c r="P2138" s="5">
        <f t="shared" si="248"/>
        <v>4.0372107428874831</v>
      </c>
      <c r="Q2138" s="5">
        <f t="shared" si="249"/>
        <v>2.3935626032895256</v>
      </c>
      <c r="R2138" s="6">
        <f t="shared" si="251"/>
        <v>0.33451695983341556</v>
      </c>
      <c r="S2138" s="6">
        <f t="shared" si="251"/>
        <v>0.24769576415146033</v>
      </c>
      <c r="T2138" s="6">
        <f t="shared" si="251"/>
        <v>0.41778727601512411</v>
      </c>
      <c r="U2138">
        <f t="shared" si="252"/>
        <v>0.87597378195897047</v>
      </c>
      <c r="V2138">
        <f t="shared" si="252"/>
        <v>0.96269640902767051</v>
      </c>
      <c r="W2138">
        <f t="shared" si="252"/>
        <v>1.0196394775203876</v>
      </c>
      <c r="X2138" t="s">
        <v>384</v>
      </c>
      <c r="Y2138" t="s">
        <v>287</v>
      </c>
      <c r="Z2138" t="s">
        <v>268</v>
      </c>
      <c r="AA2138" s="67" t="s">
        <v>79</v>
      </c>
      <c r="AB2138" s="67" t="s">
        <v>85</v>
      </c>
      <c r="AC2138" t="s">
        <v>677</v>
      </c>
      <c r="AD2138" s="67" t="s">
        <v>86</v>
      </c>
      <c r="AE2138" s="72" t="str">
        <f>VLOOKUP(AD2138,cs_lookup!$A$2:$B$54,2,FALSE)</f>
        <v>1</v>
      </c>
    </row>
    <row r="2139" spans="1:31" x14ac:dyDescent="0.25">
      <c r="A2139" s="18">
        <v>0.32252618969180197</v>
      </c>
      <c r="B2139" s="18">
        <v>0.26775375062905382</v>
      </c>
      <c r="C2139" s="18">
        <v>0.37624607890338385</v>
      </c>
      <c r="D2139" s="3">
        <f t="shared" si="250"/>
        <v>3.1005234054188753</v>
      </c>
      <c r="E2139" s="4">
        <f t="shared" si="250"/>
        <v>3.7347749476921446</v>
      </c>
      <c r="F2139" s="4">
        <f t="shared" si="250"/>
        <v>2.6578350076487833</v>
      </c>
      <c r="G2139" s="75">
        <v>3.0440550458316507E-2</v>
      </c>
      <c r="H2139" s="5">
        <f t="shared" si="243"/>
        <v>1.0304405504583165</v>
      </c>
      <c r="I2139" s="5">
        <f t="shared" si="244"/>
        <v>3.008929922293754</v>
      </c>
      <c r="J2139" s="5">
        <f t="shared" si="245"/>
        <v>3.6244448513123846</v>
      </c>
      <c r="K2139" s="5">
        <f t="shared" si="246"/>
        <v>2.5793191140106422</v>
      </c>
      <c r="L2139">
        <v>3.84</v>
      </c>
      <c r="M2139">
        <v>3.97</v>
      </c>
      <c r="N2139">
        <v>1.93</v>
      </c>
      <c r="O2139" s="5">
        <f t="shared" si="247"/>
        <v>3.9568917137599353</v>
      </c>
      <c r="P2139" s="5">
        <f t="shared" si="248"/>
        <v>4.0908489853195169</v>
      </c>
      <c r="Q2139" s="5">
        <f t="shared" si="249"/>
        <v>1.9887502623845508</v>
      </c>
      <c r="R2139" s="6">
        <f t="shared" si="251"/>
        <v>0.25272362054350372</v>
      </c>
      <c r="S2139" s="6">
        <f t="shared" si="251"/>
        <v>0.24444803599170128</v>
      </c>
      <c r="T2139" s="6">
        <f t="shared" si="251"/>
        <v>0.50282834346479499</v>
      </c>
      <c r="U2139">
        <f t="shared" si="252"/>
        <v>1.2762012074620561</v>
      </c>
      <c r="V2139">
        <f t="shared" si="252"/>
        <v>1.0953401590763596</v>
      </c>
      <c r="W2139">
        <f t="shared" si="252"/>
        <v>0.74825948814026311</v>
      </c>
      <c r="X2139" t="s">
        <v>313</v>
      </c>
      <c r="Y2139" t="s">
        <v>311</v>
      </c>
      <c r="Z2139" t="s">
        <v>268</v>
      </c>
      <c r="AA2139" s="67" t="s">
        <v>75</v>
      </c>
      <c r="AB2139" s="67" t="s">
        <v>90</v>
      </c>
      <c r="AC2139" t="s">
        <v>677</v>
      </c>
      <c r="AD2139" s="67" t="s">
        <v>86</v>
      </c>
      <c r="AE2139" s="72" t="str">
        <f>VLOOKUP(AD2139,cs_lookup!$A$2:$B$54,2,FALSE)</f>
        <v>1</v>
      </c>
    </row>
    <row r="2140" spans="1:31" x14ac:dyDescent="0.25">
      <c r="A2140" s="18">
        <v>0.62272820659121764</v>
      </c>
      <c r="B2140" s="18">
        <v>0.21967734006614348</v>
      </c>
      <c r="C2140" s="18">
        <v>0.1514245672841999</v>
      </c>
      <c r="D2140" s="3">
        <f t="shared" si="250"/>
        <v>1.6058370078881585</v>
      </c>
      <c r="E2140" s="4">
        <f t="shared" si="250"/>
        <v>4.5521308647442025</v>
      </c>
      <c r="F2140" s="4">
        <f t="shared" si="250"/>
        <v>6.6039482095607287</v>
      </c>
      <c r="G2140" s="75">
        <v>3.1204698638530592E-2</v>
      </c>
      <c r="H2140" s="5">
        <f t="shared" si="243"/>
        <v>1.0312046986385306</v>
      </c>
      <c r="I2140" s="5">
        <f t="shared" si="244"/>
        <v>1.5572436879004703</v>
      </c>
      <c r="J2140" s="5">
        <f t="shared" si="245"/>
        <v>4.4143814227711022</v>
      </c>
      <c r="K2140" s="5">
        <f t="shared" si="246"/>
        <v>6.4041098903832854</v>
      </c>
      <c r="L2140">
        <v>4.84</v>
      </c>
      <c r="M2140">
        <v>3.95</v>
      </c>
      <c r="N2140">
        <v>1.75</v>
      </c>
      <c r="O2140" s="5">
        <f t="shared" si="247"/>
        <v>4.991030741410488</v>
      </c>
      <c r="P2140" s="5">
        <f t="shared" si="248"/>
        <v>4.0732585596221957</v>
      </c>
      <c r="Q2140" s="5">
        <f t="shared" si="249"/>
        <v>1.8046082226174285</v>
      </c>
      <c r="R2140" s="6">
        <f t="shared" si="251"/>
        <v>0.20035941508094088</v>
      </c>
      <c r="S2140" s="6">
        <f t="shared" si="251"/>
        <v>0.24550368835234274</v>
      </c>
      <c r="T2140" s="6">
        <f t="shared" si="251"/>
        <v>0.5541368965667165</v>
      </c>
      <c r="U2140">
        <f t="shared" si="252"/>
        <v>3.1080556226401885</v>
      </c>
      <c r="V2140">
        <f t="shared" si="252"/>
        <v>0.89480260577945503</v>
      </c>
      <c r="W2140">
        <f t="shared" si="252"/>
        <v>0.27326201922735316</v>
      </c>
      <c r="X2140" t="s">
        <v>383</v>
      </c>
      <c r="Y2140" t="s">
        <v>312</v>
      </c>
      <c r="Z2140" t="s">
        <v>268</v>
      </c>
      <c r="AA2140" s="67" t="s">
        <v>86</v>
      </c>
      <c r="AB2140" s="67" t="s">
        <v>84</v>
      </c>
      <c r="AC2140" t="s">
        <v>677</v>
      </c>
      <c r="AD2140" s="67" t="s">
        <v>74</v>
      </c>
      <c r="AE2140" s="72" t="str">
        <f>VLOOKUP(AD2140,cs_lookup!$A$2:$B$54,2,FALSE)</f>
        <v>X</v>
      </c>
    </row>
    <row r="2141" spans="1:31" x14ac:dyDescent="0.25">
      <c r="A2141" s="18">
        <v>0.40655790026622701</v>
      </c>
      <c r="B2141" s="18">
        <v>0.37842538930794301</v>
      </c>
      <c r="C2141" s="18">
        <v>0.20878422562634466</v>
      </c>
      <c r="D2141" s="3">
        <f t="shared" si="250"/>
        <v>2.4596742538889744</v>
      </c>
      <c r="E2141" s="4">
        <f t="shared" si="250"/>
        <v>2.6425288266962759</v>
      </c>
      <c r="F2141" s="4">
        <f t="shared" si="250"/>
        <v>4.7896338767933182</v>
      </c>
      <c r="G2141" s="75">
        <v>4.0744873225347256E-2</v>
      </c>
      <c r="H2141" s="5">
        <f t="shared" si="243"/>
        <v>1.0407448732253473</v>
      </c>
      <c r="I2141" s="5">
        <f t="shared" si="244"/>
        <v>2.3633786888291435</v>
      </c>
      <c r="J2141" s="5">
        <f t="shared" si="245"/>
        <v>2.5390745558100889</v>
      </c>
      <c r="K2141" s="5">
        <f t="shared" si="246"/>
        <v>4.6021210385114655</v>
      </c>
      <c r="L2141">
        <v>1.41</v>
      </c>
      <c r="M2141">
        <v>4.62</v>
      </c>
      <c r="N2141">
        <v>8.69</v>
      </c>
      <c r="O2141" s="5">
        <f t="shared" si="247"/>
        <v>1.4674502712477395</v>
      </c>
      <c r="P2141" s="5">
        <f t="shared" si="248"/>
        <v>4.808241314301104</v>
      </c>
      <c r="Q2141" s="5">
        <f t="shared" si="249"/>
        <v>9.0440729483282674</v>
      </c>
      <c r="R2141" s="6">
        <f t="shared" si="251"/>
        <v>0.68145409735058537</v>
      </c>
      <c r="S2141" s="6">
        <f t="shared" si="251"/>
        <v>0.20797625049011373</v>
      </c>
      <c r="T2141" s="6">
        <f t="shared" si="251"/>
        <v>0.11056965215930097</v>
      </c>
      <c r="U2141">
        <f t="shared" si="252"/>
        <v>0.59660350102358628</v>
      </c>
      <c r="V2141">
        <f t="shared" si="252"/>
        <v>1.8195605912509309</v>
      </c>
      <c r="W2141">
        <f t="shared" si="252"/>
        <v>1.8882597670248888</v>
      </c>
      <c r="X2141" t="s">
        <v>388</v>
      </c>
      <c r="Y2141" t="s">
        <v>480</v>
      </c>
      <c r="Z2141" t="s">
        <v>279</v>
      </c>
      <c r="AA2141" s="67" t="s">
        <v>75</v>
      </c>
      <c r="AB2141" s="67" t="s">
        <v>90</v>
      </c>
      <c r="AC2141" t="s">
        <v>677</v>
      </c>
      <c r="AD2141" s="67" t="s">
        <v>94</v>
      </c>
      <c r="AE2141" s="72" t="str">
        <f>VLOOKUP(AD2141,cs_lookup!$A$2:$B$54,2,FALSE)</f>
        <v>1</v>
      </c>
    </row>
    <row r="2142" spans="1:31" x14ac:dyDescent="0.25">
      <c r="A2142" s="18">
        <v>0.74457166639063399</v>
      </c>
      <c r="B2142" s="18">
        <v>0.18388470898646586</v>
      </c>
      <c r="C2142" s="18">
        <v>6.9088826650855875E-2</v>
      </c>
      <c r="D2142" s="3">
        <f t="shared" si="250"/>
        <v>1.3430540606622512</v>
      </c>
      <c r="E2142" s="4">
        <f t="shared" si="250"/>
        <v>5.4381900785105586</v>
      </c>
      <c r="F2142" s="4">
        <f t="shared" si="250"/>
        <v>14.474120468908151</v>
      </c>
      <c r="G2142" s="75">
        <v>3.5996002479400602E-2</v>
      </c>
      <c r="H2142" s="5">
        <f t="shared" si="243"/>
        <v>1.0359960024794006</v>
      </c>
      <c r="I2142" s="5">
        <f t="shared" si="244"/>
        <v>1.296389230699716</v>
      </c>
      <c r="J2142" s="5">
        <f t="shared" si="245"/>
        <v>5.24923847726786</v>
      </c>
      <c r="K2142" s="5">
        <f t="shared" si="246"/>
        <v>13.971212663241863</v>
      </c>
      <c r="L2142">
        <v>1.47</v>
      </c>
      <c r="M2142">
        <v>4.5599999999999996</v>
      </c>
      <c r="N2142">
        <v>7.33</v>
      </c>
      <c r="O2142" s="5">
        <f t="shared" si="247"/>
        <v>1.5229141236447188</v>
      </c>
      <c r="P2142" s="5">
        <f t="shared" si="248"/>
        <v>4.7241417713060665</v>
      </c>
      <c r="Q2142" s="5">
        <f t="shared" si="249"/>
        <v>7.5938506981740064</v>
      </c>
      <c r="R2142" s="6">
        <f t="shared" si="251"/>
        <v>0.65663584339657122</v>
      </c>
      <c r="S2142" s="6">
        <f t="shared" si="251"/>
        <v>0.2116786600423157</v>
      </c>
      <c r="T2142" s="6">
        <f t="shared" si="251"/>
        <v>0.13168549656111317</v>
      </c>
      <c r="U2142">
        <f t="shared" si="252"/>
        <v>1.1339187068119803</v>
      </c>
      <c r="V2142">
        <f t="shared" si="252"/>
        <v>0.86869743482742334</v>
      </c>
      <c r="W2142">
        <f t="shared" si="252"/>
        <v>0.5246502344986248</v>
      </c>
      <c r="X2142" t="s">
        <v>385</v>
      </c>
      <c r="Y2142" t="s">
        <v>319</v>
      </c>
      <c r="Z2142" t="s">
        <v>279</v>
      </c>
      <c r="AA2142" s="67" t="s">
        <v>94</v>
      </c>
      <c r="AB2142" s="67" t="s">
        <v>84</v>
      </c>
      <c r="AC2142" t="s">
        <v>677</v>
      </c>
      <c r="AD2142" s="67" t="s">
        <v>86</v>
      </c>
      <c r="AE2142" s="72" t="str">
        <f>VLOOKUP(AD2142,cs_lookup!$A$2:$B$54,2,FALSE)</f>
        <v>1</v>
      </c>
    </row>
    <row r="2143" spans="1:31" x14ac:dyDescent="0.25">
      <c r="A2143" s="18">
        <v>0.45540549522802998</v>
      </c>
      <c r="B2143" s="18">
        <v>0.2550995256825167</v>
      </c>
      <c r="C2143" s="18">
        <v>0.27181626570056233</v>
      </c>
      <c r="D2143" s="3">
        <f t="shared" si="250"/>
        <v>2.1958452642282706</v>
      </c>
      <c r="E2143" s="4">
        <f t="shared" si="250"/>
        <v>3.9200386489332275</v>
      </c>
      <c r="F2143" s="4">
        <f t="shared" si="250"/>
        <v>3.6789556998094364</v>
      </c>
      <c r="G2143" s="75">
        <v>3.4629655349357691E-2</v>
      </c>
      <c r="H2143" s="5">
        <f t="shared" si="243"/>
        <v>1.0346296553493577</v>
      </c>
      <c r="I2143" s="5">
        <f t="shared" si="244"/>
        <v>2.1223490481594709</v>
      </c>
      <c r="J2143" s="5">
        <f t="shared" si="245"/>
        <v>3.7888326790802935</v>
      </c>
      <c r="K2143" s="5">
        <f t="shared" si="246"/>
        <v>3.5558189162548057</v>
      </c>
      <c r="L2143">
        <v>1.93</v>
      </c>
      <c r="M2143">
        <v>3.47</v>
      </c>
      <c r="N2143">
        <v>4.38</v>
      </c>
      <c r="O2143" s="5">
        <f t="shared" si="247"/>
        <v>1.9968352348242602</v>
      </c>
      <c r="P2143" s="5">
        <f t="shared" si="248"/>
        <v>3.5901649040622714</v>
      </c>
      <c r="Q2143" s="5">
        <f t="shared" si="249"/>
        <v>4.5316778904301867</v>
      </c>
      <c r="R2143" s="6">
        <f t="shared" si="251"/>
        <v>0.50079244524549327</v>
      </c>
      <c r="S2143" s="6">
        <f t="shared" si="251"/>
        <v>0.27853873755729158</v>
      </c>
      <c r="T2143" s="6">
        <f t="shared" si="251"/>
        <v>0.22066881719721504</v>
      </c>
      <c r="U2143">
        <f t="shared" si="252"/>
        <v>0.90936973900392182</v>
      </c>
      <c r="V2143">
        <f t="shared" si="252"/>
        <v>0.91584936414830354</v>
      </c>
      <c r="W2143">
        <f t="shared" si="252"/>
        <v>1.2317837615345355</v>
      </c>
      <c r="X2143" t="s">
        <v>514</v>
      </c>
      <c r="Y2143" t="s">
        <v>391</v>
      </c>
      <c r="Z2143" t="s">
        <v>279</v>
      </c>
      <c r="AA2143" s="67" t="s">
        <v>86</v>
      </c>
      <c r="AB2143" s="67" t="s">
        <v>84</v>
      </c>
      <c r="AC2143" t="s">
        <v>677</v>
      </c>
      <c r="AD2143" s="67" t="s">
        <v>78</v>
      </c>
      <c r="AE2143" s="72" t="str">
        <f>VLOOKUP(AD2143,cs_lookup!$A$2:$B$54,2,FALSE)</f>
        <v>1</v>
      </c>
    </row>
    <row r="2144" spans="1:31" x14ac:dyDescent="0.25">
      <c r="A2144" s="18">
        <v>0.62178097143285493</v>
      </c>
      <c r="B2144" s="18">
        <v>0.22101034693962091</v>
      </c>
      <c r="C2144" s="18">
        <v>0.15113053970614512</v>
      </c>
      <c r="D2144" s="3">
        <f t="shared" si="250"/>
        <v>1.6082833762113422</v>
      </c>
      <c r="E2144" s="4">
        <f t="shared" si="250"/>
        <v>4.5246750382831431</v>
      </c>
      <c r="F2144" s="4">
        <f t="shared" si="250"/>
        <v>6.6167963268335965</v>
      </c>
      <c r="G2144" s="75">
        <v>3.7485463480511516E-2</v>
      </c>
      <c r="H2144" s="5">
        <f t="shared" si="243"/>
        <v>1.0374854634805115</v>
      </c>
      <c r="I2144" s="5">
        <f t="shared" si="244"/>
        <v>1.5501743714229426</v>
      </c>
      <c r="J2144" s="5">
        <f t="shared" si="245"/>
        <v>4.3611936721541698</v>
      </c>
      <c r="K2144" s="5">
        <f t="shared" si="246"/>
        <v>6.3777243727693813</v>
      </c>
      <c r="L2144">
        <v>1.83</v>
      </c>
      <c r="M2144">
        <v>3.68</v>
      </c>
      <c r="N2144">
        <v>4.5599999999999996</v>
      </c>
      <c r="O2144" s="5">
        <f t="shared" si="247"/>
        <v>1.8985983981693362</v>
      </c>
      <c r="P2144" s="5">
        <f t="shared" si="248"/>
        <v>3.8179465056082824</v>
      </c>
      <c r="Q2144" s="5">
        <f t="shared" si="249"/>
        <v>4.7309337134711322</v>
      </c>
      <c r="R2144" s="6">
        <f t="shared" si="251"/>
        <v>0.52670433145009421</v>
      </c>
      <c r="S2144" s="6">
        <f t="shared" si="251"/>
        <v>0.26192090395480228</v>
      </c>
      <c r="T2144" s="6">
        <f t="shared" si="251"/>
        <v>0.21137476459510363</v>
      </c>
      <c r="U2144">
        <f t="shared" si="252"/>
        <v>1.1805123563745921</v>
      </c>
      <c r="V2144">
        <f t="shared" si="252"/>
        <v>0.84380568180139992</v>
      </c>
      <c r="W2144">
        <f t="shared" si="252"/>
        <v>0.71498856543088951</v>
      </c>
      <c r="X2144" t="s">
        <v>392</v>
      </c>
      <c r="Y2144" t="s">
        <v>393</v>
      </c>
      <c r="Z2144" t="s">
        <v>279</v>
      </c>
      <c r="AA2144" s="67" t="s">
        <v>86</v>
      </c>
      <c r="AB2144" s="67" t="s">
        <v>84</v>
      </c>
      <c r="AC2144" t="s">
        <v>677</v>
      </c>
      <c r="AD2144" s="67" t="s">
        <v>75</v>
      </c>
      <c r="AE2144" s="72" t="str">
        <f>VLOOKUP(AD2144,cs_lookup!$A$2:$B$54,2,FALSE)</f>
        <v>X</v>
      </c>
    </row>
    <row r="2145" spans="1:31" x14ac:dyDescent="0.25">
      <c r="A2145" s="18">
        <v>0.62660603342256571</v>
      </c>
      <c r="B2145" s="18">
        <v>0.2031604558594528</v>
      </c>
      <c r="C2145" s="18">
        <v>0.16179728001242083</v>
      </c>
      <c r="D2145" s="3">
        <f t="shared" si="250"/>
        <v>1.5958990923498302</v>
      </c>
      <c r="E2145" s="4">
        <f t="shared" si="250"/>
        <v>4.9222177405026297</v>
      </c>
      <c r="F2145" s="4">
        <f t="shared" si="250"/>
        <v>6.1805736160906548</v>
      </c>
      <c r="G2145" s="75">
        <v>4.1161624074543601E-2</v>
      </c>
      <c r="H2145" s="5">
        <f t="shared" si="243"/>
        <v>1.0411616240745436</v>
      </c>
      <c r="I2145" s="5">
        <f t="shared" si="244"/>
        <v>1.5328062958221069</v>
      </c>
      <c r="J2145" s="5">
        <f t="shared" si="245"/>
        <v>4.7276211749331782</v>
      </c>
      <c r="K2145" s="5">
        <f t="shared" si="246"/>
        <v>5.9362287978913706</v>
      </c>
      <c r="L2145">
        <v>1.94</v>
      </c>
      <c r="M2145">
        <v>3.85</v>
      </c>
      <c r="N2145">
        <v>3.76</v>
      </c>
      <c r="O2145" s="5">
        <f t="shared" si="247"/>
        <v>2.0198535507046147</v>
      </c>
      <c r="P2145" s="5">
        <f t="shared" si="248"/>
        <v>4.0084722526869934</v>
      </c>
      <c r="Q2145" s="5">
        <f t="shared" si="249"/>
        <v>3.9147677065202835</v>
      </c>
      <c r="R2145" s="6">
        <f t="shared" si="251"/>
        <v>0.49508539846918881</v>
      </c>
      <c r="S2145" s="6">
        <f t="shared" si="251"/>
        <v>0.24947160338447433</v>
      </c>
      <c r="T2145" s="6">
        <f t="shared" si="251"/>
        <v>0.25544299814633681</v>
      </c>
      <c r="U2145">
        <f t="shared" si="252"/>
        <v>1.2656524215015037</v>
      </c>
      <c r="V2145">
        <f t="shared" si="252"/>
        <v>0.81436305015585719</v>
      </c>
      <c r="W2145">
        <f t="shared" si="252"/>
        <v>0.63339876679544482</v>
      </c>
      <c r="X2145" t="s">
        <v>406</v>
      </c>
      <c r="Y2145" t="s">
        <v>403</v>
      </c>
      <c r="Z2145" t="s">
        <v>281</v>
      </c>
      <c r="AA2145" s="67" t="s">
        <v>86</v>
      </c>
      <c r="AB2145" s="67" t="s">
        <v>84</v>
      </c>
      <c r="AC2145" t="s">
        <v>677</v>
      </c>
      <c r="AD2145" s="67" t="s">
        <v>94</v>
      </c>
      <c r="AE2145" s="72" t="str">
        <f>VLOOKUP(AD2145,cs_lookup!$A$2:$B$54,2,FALSE)</f>
        <v>1</v>
      </c>
    </row>
    <row r="2146" spans="1:31" x14ac:dyDescent="0.25">
      <c r="A2146" s="18">
        <v>0.59628310443337873</v>
      </c>
      <c r="B2146" s="18">
        <v>0.25805593003998323</v>
      </c>
      <c r="C2146" s="18">
        <v>0.14153782604988621</v>
      </c>
      <c r="D2146" s="3">
        <f t="shared" si="250"/>
        <v>1.6770557350442714</v>
      </c>
      <c r="E2146" s="4">
        <f t="shared" si="250"/>
        <v>3.875128929783012</v>
      </c>
      <c r="F2146" s="4">
        <f t="shared" si="250"/>
        <v>7.0652491133185942</v>
      </c>
      <c r="G2146" s="75">
        <v>4.4827731543212623E-2</v>
      </c>
      <c r="H2146" s="5">
        <f t="shared" si="243"/>
        <v>1.0448277315432126</v>
      </c>
      <c r="I2146" s="5">
        <f t="shared" si="244"/>
        <v>1.6051026254512375</v>
      </c>
      <c r="J2146" s="5">
        <f t="shared" si="245"/>
        <v>3.708868756823136</v>
      </c>
      <c r="K2146" s="5">
        <f t="shared" si="246"/>
        <v>6.7621186727913578</v>
      </c>
      <c r="L2146">
        <v>1.68</v>
      </c>
      <c r="M2146">
        <v>4.16</v>
      </c>
      <c r="N2146">
        <v>4.78</v>
      </c>
      <c r="O2146" s="5">
        <f t="shared" si="247"/>
        <v>1.7553105889925971</v>
      </c>
      <c r="P2146" s="5">
        <f t="shared" si="248"/>
        <v>4.3464833632197646</v>
      </c>
      <c r="Q2146" s="5">
        <f t="shared" si="249"/>
        <v>4.9942765567765566</v>
      </c>
      <c r="R2146" s="6">
        <f t="shared" si="251"/>
        <v>0.5696997478798993</v>
      </c>
      <c r="S2146" s="6">
        <f t="shared" si="251"/>
        <v>0.23007105202842082</v>
      </c>
      <c r="T2146" s="6">
        <f t="shared" si="251"/>
        <v>0.20022920009168005</v>
      </c>
      <c r="U2146">
        <f t="shared" si="252"/>
        <v>1.0466620472492885</v>
      </c>
      <c r="V2146">
        <f t="shared" si="252"/>
        <v>1.1216358066989904</v>
      </c>
      <c r="W2146">
        <f t="shared" si="252"/>
        <v>0.70687904653806499</v>
      </c>
      <c r="X2146" t="s">
        <v>410</v>
      </c>
      <c r="Y2146" t="s">
        <v>484</v>
      </c>
      <c r="Z2146" t="s">
        <v>281</v>
      </c>
      <c r="AA2146" s="67" t="s">
        <v>86</v>
      </c>
      <c r="AB2146" s="67" t="s">
        <v>84</v>
      </c>
      <c r="AC2146" t="s">
        <v>677</v>
      </c>
      <c r="AD2146" s="67" t="s">
        <v>75</v>
      </c>
      <c r="AE2146" s="72" t="str">
        <f>VLOOKUP(AD2146,cs_lookup!$A$2:$B$54,2,FALSE)</f>
        <v>X</v>
      </c>
    </row>
    <row r="2147" spans="1:31" x14ac:dyDescent="0.25">
      <c r="A2147" s="18">
        <v>0.34403623858122212</v>
      </c>
      <c r="B2147" s="18">
        <v>0.28779978454453603</v>
      </c>
      <c r="C2147" s="18">
        <v>0.34147948562589153</v>
      </c>
      <c r="D2147" s="3">
        <f t="shared" si="250"/>
        <v>2.906670541812455</v>
      </c>
      <c r="E2147" s="4">
        <f t="shared" si="250"/>
        <v>3.4746377645229036</v>
      </c>
      <c r="F2147" s="4">
        <f t="shared" si="250"/>
        <v>2.928433601705585</v>
      </c>
      <c r="G2147" s="75">
        <v>3.848397276957316E-2</v>
      </c>
      <c r="H2147" s="5">
        <f t="shared" si="243"/>
        <v>1.0384839727695732</v>
      </c>
      <c r="I2147" s="5">
        <f t="shared" si="244"/>
        <v>2.7989556103215949</v>
      </c>
      <c r="J2147" s="5">
        <f t="shared" si="245"/>
        <v>3.3458751946419141</v>
      </c>
      <c r="K2147" s="5">
        <f t="shared" si="246"/>
        <v>2.8199121782261423</v>
      </c>
      <c r="L2147">
        <v>2.13</v>
      </c>
      <c r="M2147">
        <v>3.5</v>
      </c>
      <c r="N2147">
        <v>3.53</v>
      </c>
      <c r="O2147" s="5">
        <f t="shared" si="247"/>
        <v>2.2119708619991907</v>
      </c>
      <c r="P2147" s="5">
        <f t="shared" si="248"/>
        <v>3.6346939046935063</v>
      </c>
      <c r="Q2147" s="5">
        <f t="shared" si="249"/>
        <v>3.6658484238765929</v>
      </c>
      <c r="R2147" s="6">
        <f t="shared" si="251"/>
        <v>0.45208552118819273</v>
      </c>
      <c r="S2147" s="6">
        <f t="shared" si="251"/>
        <v>0.27512633146595722</v>
      </c>
      <c r="T2147" s="6">
        <f t="shared" si="251"/>
        <v>0.27278814734585</v>
      </c>
      <c r="U2147">
        <f t="shared" si="252"/>
        <v>0.76099813521346515</v>
      </c>
      <c r="V2147">
        <f t="shared" si="252"/>
        <v>1.0460641226561294</v>
      </c>
      <c r="W2147">
        <f t="shared" si="252"/>
        <v>1.2518120341678642</v>
      </c>
      <c r="X2147" t="s">
        <v>409</v>
      </c>
      <c r="Y2147" t="s">
        <v>405</v>
      </c>
      <c r="Z2147" t="s">
        <v>281</v>
      </c>
      <c r="AA2147" s="67" t="s">
        <v>75</v>
      </c>
      <c r="AB2147" s="67" t="s">
        <v>90</v>
      </c>
      <c r="AC2147" t="s">
        <v>677</v>
      </c>
      <c r="AD2147" s="67" t="s">
        <v>78</v>
      </c>
      <c r="AE2147" s="72" t="str">
        <f>VLOOKUP(AD2147,cs_lookup!$A$2:$B$54,2,FALSE)</f>
        <v>1</v>
      </c>
    </row>
    <row r="2148" spans="1:31" x14ac:dyDescent="0.25">
      <c r="A2148" s="18">
        <v>0.13152837672903442</v>
      </c>
      <c r="B2148" s="18">
        <v>0.19710682652116368</v>
      </c>
      <c r="C2148" s="18">
        <v>0.58108293500286612</v>
      </c>
      <c r="D2148" s="3">
        <f t="shared" si="250"/>
        <v>7.6029220831952502</v>
      </c>
      <c r="E2148" s="4">
        <f t="shared" si="250"/>
        <v>5.0733910014660415</v>
      </c>
      <c r="F2148" s="4">
        <f t="shared" si="250"/>
        <v>1.7209247419992941</v>
      </c>
      <c r="G2148" s="75">
        <v>3.9012215946407469E-2</v>
      </c>
      <c r="H2148" s="5">
        <f t="shared" si="243"/>
        <v>1.0390122159464075</v>
      </c>
      <c r="I2148" s="5">
        <f t="shared" si="244"/>
        <v>7.3174520631309026</v>
      </c>
      <c r="J2148" s="5">
        <f t="shared" si="245"/>
        <v>4.8828983178458882</v>
      </c>
      <c r="K2148" s="5">
        <f t="shared" si="246"/>
        <v>1.65630847798238</v>
      </c>
      <c r="L2148">
        <v>3.31</v>
      </c>
      <c r="M2148">
        <v>3.31</v>
      </c>
      <c r="N2148">
        <v>2.2999999999999998</v>
      </c>
      <c r="O2148" s="5">
        <f t="shared" si="247"/>
        <v>3.4391304347826086</v>
      </c>
      <c r="P2148" s="5">
        <f t="shared" si="248"/>
        <v>3.4391304347826086</v>
      </c>
      <c r="Q2148" s="5">
        <f t="shared" si="249"/>
        <v>2.3897280966767371</v>
      </c>
      <c r="R2148" s="6">
        <f t="shared" si="251"/>
        <v>0.29077117572692796</v>
      </c>
      <c r="S2148" s="6">
        <f t="shared" si="251"/>
        <v>0.29077117572692796</v>
      </c>
      <c r="T2148" s="6">
        <f t="shared" si="251"/>
        <v>0.41845764854614415</v>
      </c>
      <c r="U2148">
        <f t="shared" si="252"/>
        <v>0.45234324344637489</v>
      </c>
      <c r="V2148">
        <f t="shared" si="252"/>
        <v>0.67787608599234994</v>
      </c>
      <c r="W2148">
        <f t="shared" si="252"/>
        <v>1.3886302162757314</v>
      </c>
      <c r="X2148" t="s">
        <v>328</v>
      </c>
      <c r="Y2148" t="s">
        <v>407</v>
      </c>
      <c r="Z2148" t="s">
        <v>281</v>
      </c>
      <c r="AA2148" s="67" t="s">
        <v>79</v>
      </c>
      <c r="AB2148" s="67" t="s">
        <v>85</v>
      </c>
      <c r="AC2148" t="s">
        <v>677</v>
      </c>
      <c r="AD2148" s="67" t="s">
        <v>102</v>
      </c>
      <c r="AE2148" s="72" t="str">
        <f>VLOOKUP(AD2148,cs_lookup!$A$2:$B$54,2,FALSE)</f>
        <v>2</v>
      </c>
    </row>
    <row r="2149" spans="1:31" x14ac:dyDescent="0.25">
      <c r="A2149" s="18">
        <v>0.59024842167958924</v>
      </c>
      <c r="B2149" s="18">
        <v>0.2525565168433751</v>
      </c>
      <c r="C2149" s="18">
        <v>0.15213402363220019</v>
      </c>
      <c r="D2149" s="3">
        <f t="shared" si="250"/>
        <v>1.6942019042667438</v>
      </c>
      <c r="E2149" s="4">
        <f t="shared" si="250"/>
        <v>3.9595097861606865</v>
      </c>
      <c r="F2149" s="4">
        <f t="shared" si="250"/>
        <v>6.5731515943968191</v>
      </c>
      <c r="G2149" s="75">
        <v>3.2675953994800055E-2</v>
      </c>
      <c r="H2149" s="5">
        <f t="shared" si="243"/>
        <v>1.0326759539948001</v>
      </c>
      <c r="I2149" s="5">
        <f t="shared" si="244"/>
        <v>1.6405939324072563</v>
      </c>
      <c r="J2149" s="5">
        <f t="shared" si="245"/>
        <v>3.8342228952303312</v>
      </c>
      <c r="K2149" s="5">
        <f t="shared" si="246"/>
        <v>6.3651637950600692</v>
      </c>
      <c r="L2149">
        <v>1.65</v>
      </c>
      <c r="M2149">
        <v>3.74</v>
      </c>
      <c r="N2149">
        <v>6.28</v>
      </c>
      <c r="O2149" s="5">
        <f t="shared" si="247"/>
        <v>1.70391532409142</v>
      </c>
      <c r="P2149" s="5">
        <f t="shared" si="248"/>
        <v>3.8622080679405526</v>
      </c>
      <c r="Q2149" s="5">
        <f t="shared" si="249"/>
        <v>6.4852049910873442</v>
      </c>
      <c r="R2149" s="6">
        <f t="shared" si="251"/>
        <v>0.58688362376999614</v>
      </c>
      <c r="S2149" s="6">
        <f t="shared" si="251"/>
        <v>0.2589192457808806</v>
      </c>
      <c r="T2149" s="6">
        <f t="shared" si="251"/>
        <v>0.1541971304491232</v>
      </c>
      <c r="U2149">
        <f t="shared" si="252"/>
        <v>1.0057333307206262</v>
      </c>
      <c r="V2149">
        <f t="shared" si="252"/>
        <v>0.97542581696344732</v>
      </c>
      <c r="W2149">
        <f t="shared" si="252"/>
        <v>0.98662032937374466</v>
      </c>
      <c r="X2149" t="s">
        <v>519</v>
      </c>
      <c r="Y2149" t="s">
        <v>417</v>
      </c>
      <c r="Z2149" t="s">
        <v>274</v>
      </c>
      <c r="AA2149" s="67" t="s">
        <v>86</v>
      </c>
      <c r="AB2149" s="67" t="s">
        <v>84</v>
      </c>
      <c r="AC2149" t="s">
        <v>677</v>
      </c>
      <c r="AD2149" s="67" t="s">
        <v>102</v>
      </c>
      <c r="AE2149" s="72" t="str">
        <f>VLOOKUP(AD2149,cs_lookup!$A$2:$B$54,2,FALSE)</f>
        <v>2</v>
      </c>
    </row>
    <row r="2150" spans="1:31" x14ac:dyDescent="0.25">
      <c r="A2150" s="18">
        <v>0.17089070472980697</v>
      </c>
      <c r="B2150" s="18">
        <v>0.27011270878422505</v>
      </c>
      <c r="C2150" s="18">
        <v>0.49751328733941197</v>
      </c>
      <c r="D2150" s="3">
        <f t="shared" si="250"/>
        <v>5.8516933474005315</v>
      </c>
      <c r="E2150" s="4">
        <f t="shared" si="250"/>
        <v>3.7021582749697015</v>
      </c>
      <c r="F2150" s="4">
        <f t="shared" si="250"/>
        <v>2.0099965678259024</v>
      </c>
      <c r="G2150" s="75">
        <v>2.7547754521438872E-2</v>
      </c>
      <c r="H2150" s="5">
        <f t="shared" si="243"/>
        <v>1.0275477545214389</v>
      </c>
      <c r="I2150" s="5">
        <f t="shared" si="244"/>
        <v>5.6948140090344008</v>
      </c>
      <c r="J2150" s="5">
        <f t="shared" si="245"/>
        <v>3.6029062967432717</v>
      </c>
      <c r="K2150" s="5">
        <f t="shared" si="246"/>
        <v>1.9561101262510381</v>
      </c>
      <c r="L2150">
        <v>2.59</v>
      </c>
      <c r="M2150">
        <v>3.04</v>
      </c>
      <c r="N2150">
        <v>3.2</v>
      </c>
      <c r="O2150" s="5">
        <f t="shared" si="247"/>
        <v>2.6613486842105267</v>
      </c>
      <c r="P2150" s="5">
        <f t="shared" si="248"/>
        <v>3.1237451737451742</v>
      </c>
      <c r="Q2150" s="5">
        <f t="shared" si="249"/>
        <v>3.2881528144686047</v>
      </c>
      <c r="R2150" s="6">
        <f t="shared" si="251"/>
        <v>0.37574933564056606</v>
      </c>
      <c r="S2150" s="6">
        <f t="shared" si="251"/>
        <v>0.32012854582535066</v>
      </c>
      <c r="T2150" s="6">
        <f t="shared" si="251"/>
        <v>0.30412211853408311</v>
      </c>
      <c r="U2150">
        <f t="shared" si="252"/>
        <v>0.45479975217648139</v>
      </c>
      <c r="V2150">
        <f t="shared" si="252"/>
        <v>0.84376327043195876</v>
      </c>
      <c r="W2150">
        <f t="shared" si="252"/>
        <v>1.635899716000615</v>
      </c>
      <c r="X2150" t="s">
        <v>418</v>
      </c>
      <c r="Y2150" t="s">
        <v>486</v>
      </c>
      <c r="Z2150" t="s">
        <v>274</v>
      </c>
      <c r="AA2150" s="67" t="s">
        <v>75</v>
      </c>
      <c r="AB2150" s="67" t="s">
        <v>90</v>
      </c>
      <c r="AC2150" t="s">
        <v>677</v>
      </c>
      <c r="AD2150" s="67" t="s">
        <v>75</v>
      </c>
      <c r="AE2150" s="72" t="str">
        <f>VLOOKUP(AD2150,cs_lookup!$A$2:$B$54,2,FALSE)</f>
        <v>X</v>
      </c>
    </row>
    <row r="2151" spans="1:31" x14ac:dyDescent="0.25">
      <c r="A2151" s="18">
        <v>0.73381061292066163</v>
      </c>
      <c r="B2151" s="18">
        <v>0.15725303227838905</v>
      </c>
      <c r="C2151" s="18">
        <v>9.6317905026655604E-2</v>
      </c>
      <c r="D2151" s="3">
        <f t="shared" si="250"/>
        <v>1.3627494375147697</v>
      </c>
      <c r="E2151" s="4">
        <f t="shared" si="250"/>
        <v>6.3591778518437376</v>
      </c>
      <c r="F2151" s="4">
        <f t="shared" si="250"/>
        <v>10.382285616815004</v>
      </c>
      <c r="G2151" s="75">
        <v>2.9147685038674709E-2</v>
      </c>
      <c r="H2151" s="5">
        <f t="shared" si="243"/>
        <v>1.0291476850386747</v>
      </c>
      <c r="I2151" s="5">
        <f t="shared" si="244"/>
        <v>1.3241534303830829</v>
      </c>
      <c r="J2151" s="5">
        <f t="shared" si="245"/>
        <v>6.1790722014836614</v>
      </c>
      <c r="K2151" s="5">
        <f t="shared" si="246"/>
        <v>10.088236866047893</v>
      </c>
      <c r="L2151">
        <v>1.88</v>
      </c>
      <c r="M2151">
        <v>3.92</v>
      </c>
      <c r="N2151">
        <v>4.13</v>
      </c>
      <c r="O2151" s="5">
        <f t="shared" si="247"/>
        <v>1.9347976478727082</v>
      </c>
      <c r="P2151" s="5">
        <f t="shared" si="248"/>
        <v>4.0342589253516046</v>
      </c>
      <c r="Q2151" s="5">
        <f t="shared" si="249"/>
        <v>4.2503799392097266</v>
      </c>
      <c r="R2151" s="6">
        <f t="shared" si="251"/>
        <v>0.51684991508000366</v>
      </c>
      <c r="S2151" s="6">
        <f t="shared" si="251"/>
        <v>0.24787700008938948</v>
      </c>
      <c r="T2151" s="6">
        <f t="shared" si="251"/>
        <v>0.23527308483060694</v>
      </c>
      <c r="U2151">
        <f t="shared" si="252"/>
        <v>1.4197750478629265</v>
      </c>
      <c r="V2151">
        <f t="shared" si="252"/>
        <v>0.63439944900769507</v>
      </c>
      <c r="W2151">
        <f t="shared" si="252"/>
        <v>0.40938769131200464</v>
      </c>
      <c r="X2151" t="s">
        <v>545</v>
      </c>
      <c r="Y2151" t="s">
        <v>546</v>
      </c>
      <c r="Z2151" t="s">
        <v>271</v>
      </c>
      <c r="AA2151" s="67" t="s">
        <v>89</v>
      </c>
      <c r="AB2151" s="67" t="s">
        <v>84</v>
      </c>
      <c r="AC2151" t="s">
        <v>677</v>
      </c>
      <c r="AD2151" s="67" t="s">
        <v>79</v>
      </c>
      <c r="AE2151" s="72" t="str">
        <f>VLOOKUP(AD2151,cs_lookup!$A$2:$B$54,2,FALSE)</f>
        <v>2</v>
      </c>
    </row>
    <row r="2152" spans="1:31" x14ac:dyDescent="0.25">
      <c r="A2152" s="18">
        <v>0.48535917905065257</v>
      </c>
      <c r="B2152" s="18">
        <v>0.241280036366985</v>
      </c>
      <c r="C2152" s="18">
        <v>0.25718285138759439</v>
      </c>
      <c r="D2152" s="3">
        <f t="shared" si="250"/>
        <v>2.0603298405852111</v>
      </c>
      <c r="E2152" s="4">
        <f t="shared" si="250"/>
        <v>4.1445617095274638</v>
      </c>
      <c r="F2152" s="4">
        <f t="shared" si="250"/>
        <v>3.8882841317165542</v>
      </c>
      <c r="G2152" s="75">
        <v>3.3768010476553645E-2</v>
      </c>
      <c r="H2152" s="5">
        <f t="shared" si="243"/>
        <v>1.0337680104765536</v>
      </c>
      <c r="I2152" s="5">
        <f t="shared" si="244"/>
        <v>1.9930292093633519</v>
      </c>
      <c r="J2152" s="5">
        <f t="shared" si="245"/>
        <v>4.0091796878265509</v>
      </c>
      <c r="K2152" s="5">
        <f t="shared" si="246"/>
        <v>3.7612734117436131</v>
      </c>
      <c r="L2152">
        <v>2.71</v>
      </c>
      <c r="M2152">
        <v>3.8</v>
      </c>
      <c r="N2152">
        <v>2.4900000000000002</v>
      </c>
      <c r="O2152" s="5">
        <f t="shared" si="247"/>
        <v>2.8015113083914605</v>
      </c>
      <c r="P2152" s="5">
        <f t="shared" si="248"/>
        <v>3.9283184398109037</v>
      </c>
      <c r="Q2152" s="5">
        <f t="shared" si="249"/>
        <v>2.5740823460866187</v>
      </c>
      <c r="R2152" s="6">
        <f t="shared" si="251"/>
        <v>0.35695019220685154</v>
      </c>
      <c r="S2152" s="6">
        <f t="shared" si="251"/>
        <v>0.25456184760014944</v>
      </c>
      <c r="T2152" s="6">
        <f t="shared" si="251"/>
        <v>0.38848796019299908</v>
      </c>
      <c r="U2152">
        <f t="shared" si="252"/>
        <v>1.3597392287419989</v>
      </c>
      <c r="V2152">
        <f t="shared" si="252"/>
        <v>0.94782481601867263</v>
      </c>
      <c r="W2152">
        <f t="shared" si="252"/>
        <v>0.66200983747302522</v>
      </c>
      <c r="X2152" t="s">
        <v>549</v>
      </c>
      <c r="Y2152" t="s">
        <v>548</v>
      </c>
      <c r="Z2152" t="s">
        <v>271</v>
      </c>
      <c r="AA2152" s="67" t="s">
        <v>86</v>
      </c>
      <c r="AB2152" s="67" t="s">
        <v>84</v>
      </c>
      <c r="AC2152" t="s">
        <v>677</v>
      </c>
      <c r="AD2152" s="67" t="s">
        <v>96</v>
      </c>
      <c r="AE2152" s="72" t="str">
        <f>VLOOKUP(AD2152,cs_lookup!$A$2:$B$54,2,FALSE)</f>
        <v>2</v>
      </c>
    </row>
    <row r="2153" spans="1:31" x14ac:dyDescent="0.25">
      <c r="A2153" s="18">
        <v>0.48328819654533217</v>
      </c>
      <c r="B2153" s="18">
        <v>0.25413857601564616</v>
      </c>
      <c r="C2153" s="18">
        <v>0.24783768340915641</v>
      </c>
      <c r="D2153" s="3">
        <f t="shared" si="250"/>
        <v>2.0691587486478173</v>
      </c>
      <c r="E2153" s="4">
        <f t="shared" si="250"/>
        <v>3.9348611126963839</v>
      </c>
      <c r="F2153" s="4">
        <f t="shared" si="250"/>
        <v>4.0348989154691832</v>
      </c>
      <c r="G2153" s="75">
        <v>2.7190597534068273E-2</v>
      </c>
      <c r="H2153" s="5">
        <f t="shared" si="243"/>
        <v>1.0271905975340683</v>
      </c>
      <c r="I2153" s="5">
        <f t="shared" si="244"/>
        <v>2.0143863793293635</v>
      </c>
      <c r="J2153" s="5">
        <f t="shared" si="245"/>
        <v>3.8307020353794452</v>
      </c>
      <c r="K2153" s="5">
        <f t="shared" si="246"/>
        <v>3.9280917535222666</v>
      </c>
      <c r="L2153">
        <v>2.52</v>
      </c>
      <c r="M2153">
        <v>3.61</v>
      </c>
      <c r="N2153">
        <v>2.83</v>
      </c>
      <c r="O2153" s="5">
        <f t="shared" si="247"/>
        <v>2.5885203057858521</v>
      </c>
      <c r="P2153" s="5">
        <f t="shared" si="248"/>
        <v>3.7081580570979864</v>
      </c>
      <c r="Q2153" s="5">
        <f t="shared" si="249"/>
        <v>2.9069493910214135</v>
      </c>
      <c r="R2153" s="6">
        <f t="shared" si="251"/>
        <v>0.38632109540141651</v>
      </c>
      <c r="S2153" s="6">
        <f t="shared" si="251"/>
        <v>0.26967566770403589</v>
      </c>
      <c r="T2153" s="6">
        <f t="shared" si="251"/>
        <v>0.34400323689454754</v>
      </c>
      <c r="U2153">
        <f t="shared" si="252"/>
        <v>1.2510013103042164</v>
      </c>
      <c r="V2153">
        <f t="shared" si="252"/>
        <v>0.94238600827182739</v>
      </c>
      <c r="W2153">
        <f t="shared" si="252"/>
        <v>0.72045160285840515</v>
      </c>
      <c r="X2153" t="s">
        <v>542</v>
      </c>
      <c r="Y2153" t="s">
        <v>551</v>
      </c>
      <c r="Z2153" t="s">
        <v>271</v>
      </c>
      <c r="AA2153" s="67" t="s">
        <v>86</v>
      </c>
      <c r="AB2153" s="67" t="s">
        <v>84</v>
      </c>
      <c r="AC2153" t="s">
        <v>677</v>
      </c>
      <c r="AD2153" s="67" t="s">
        <v>102</v>
      </c>
      <c r="AE2153" s="72" t="str">
        <f>VLOOKUP(AD2153,cs_lookup!$A$2:$B$54,2,FALSE)</f>
        <v>2</v>
      </c>
    </row>
    <row r="2154" spans="1:31" x14ac:dyDescent="0.25">
      <c r="A2154" s="18">
        <v>0.26982161259208221</v>
      </c>
      <c r="B2154" s="18">
        <v>0.23110067310074139</v>
      </c>
      <c r="C2154" s="18">
        <v>0.45143524907915988</v>
      </c>
      <c r="D2154" s="3">
        <f t="shared" si="250"/>
        <v>3.7061523366988598</v>
      </c>
      <c r="E2154" s="4">
        <f t="shared" si="250"/>
        <v>4.3271185089282715</v>
      </c>
      <c r="F2154" s="4">
        <f t="shared" si="250"/>
        <v>2.2151571062290896</v>
      </c>
      <c r="G2154" s="75">
        <v>2.7609191574339054E-2</v>
      </c>
      <c r="H2154" s="5">
        <f t="shared" si="243"/>
        <v>1.0276091915743391</v>
      </c>
      <c r="I2154" s="5">
        <f t="shared" si="244"/>
        <v>3.606577643608738</v>
      </c>
      <c r="J2154" s="5">
        <f t="shared" si="245"/>
        <v>4.2108600666552523</v>
      </c>
      <c r="K2154" s="5">
        <f t="shared" si="246"/>
        <v>2.155641584750112</v>
      </c>
      <c r="L2154">
        <v>2.71</v>
      </c>
      <c r="M2154">
        <v>3.82</v>
      </c>
      <c r="N2154">
        <v>2.52</v>
      </c>
      <c r="O2154" s="5">
        <f t="shared" si="247"/>
        <v>2.7848209091664589</v>
      </c>
      <c r="P2154" s="5">
        <f t="shared" si="248"/>
        <v>3.9254671118139752</v>
      </c>
      <c r="Q2154" s="5">
        <f t="shared" si="249"/>
        <v>2.5895751627673342</v>
      </c>
      <c r="R2154" s="6">
        <f t="shared" si="251"/>
        <v>0.35908951872216294</v>
      </c>
      <c r="S2154" s="6">
        <f t="shared" si="251"/>
        <v>0.2547467528107491</v>
      </c>
      <c r="T2154" s="6">
        <f t="shared" si="251"/>
        <v>0.38616372846708796</v>
      </c>
      <c r="U2154">
        <f t="shared" si="252"/>
        <v>0.75140486849144239</v>
      </c>
      <c r="V2154">
        <f t="shared" si="252"/>
        <v>0.90717809177503295</v>
      </c>
      <c r="W2154">
        <f t="shared" si="252"/>
        <v>1.1690255086130774</v>
      </c>
      <c r="X2154" t="s">
        <v>569</v>
      </c>
      <c r="Y2154" t="s">
        <v>568</v>
      </c>
      <c r="Z2154" t="s">
        <v>271</v>
      </c>
      <c r="AA2154" s="67" t="s">
        <v>79</v>
      </c>
      <c r="AB2154" s="67" t="s">
        <v>85</v>
      </c>
      <c r="AC2154" t="s">
        <v>677</v>
      </c>
      <c r="AD2154" s="67" t="s">
        <v>73</v>
      </c>
      <c r="AE2154" s="72" t="str">
        <f>VLOOKUP(AD2154,cs_lookup!$A$2:$B$54,2,FALSE)</f>
        <v>X</v>
      </c>
    </row>
    <row r="2155" spans="1:31" x14ac:dyDescent="0.25">
      <c r="A2155" s="18">
        <v>0.39993879733174192</v>
      </c>
      <c r="B2155" s="18">
        <v>0.23559541892534827</v>
      </c>
      <c r="C2155" s="18">
        <v>0.33784347779147605</v>
      </c>
      <c r="D2155" s="3">
        <f t="shared" si="250"/>
        <v>2.5003825752131728</v>
      </c>
      <c r="E2155" s="4">
        <f t="shared" si="250"/>
        <v>4.2445647057206326</v>
      </c>
      <c r="F2155" s="4">
        <f t="shared" si="250"/>
        <v>2.9599505858071371</v>
      </c>
      <c r="G2155" s="75">
        <v>2.9361424020724725E-2</v>
      </c>
      <c r="H2155" s="5">
        <f t="shared" si="243"/>
        <v>1.0293614240207247</v>
      </c>
      <c r="I2155" s="5">
        <f t="shared" si="244"/>
        <v>2.4290618599700227</v>
      </c>
      <c r="J2155" s="5">
        <f t="shared" si="245"/>
        <v>4.1234930770391625</v>
      </c>
      <c r="K2155" s="5">
        <f t="shared" si="246"/>
        <v>2.8755211888992869</v>
      </c>
      <c r="L2155">
        <v>1.63</v>
      </c>
      <c r="M2155">
        <v>4.17</v>
      </c>
      <c r="N2155">
        <v>5.68</v>
      </c>
      <c r="O2155" s="5">
        <f t="shared" si="247"/>
        <v>1.6778591211537812</v>
      </c>
      <c r="P2155" s="5">
        <f t="shared" si="248"/>
        <v>4.2924371381664219</v>
      </c>
      <c r="Q2155" s="5">
        <f t="shared" si="249"/>
        <v>5.8467728884377159</v>
      </c>
      <c r="R2155" s="6">
        <f t="shared" si="251"/>
        <v>0.59599759442994782</v>
      </c>
      <c r="S2155" s="6">
        <f t="shared" si="251"/>
        <v>0.23296788463328896</v>
      </c>
      <c r="T2155" s="6">
        <f t="shared" si="251"/>
        <v>0.17103452093676322</v>
      </c>
      <c r="U2155">
        <f t="shared" si="252"/>
        <v>0.67104095900633665</v>
      </c>
      <c r="V2155">
        <f t="shared" si="252"/>
        <v>1.0112785257770414</v>
      </c>
      <c r="W2155">
        <f t="shared" si="252"/>
        <v>1.9752940864867117</v>
      </c>
      <c r="X2155" t="s">
        <v>543</v>
      </c>
      <c r="Y2155" t="s">
        <v>550</v>
      </c>
      <c r="Z2155" t="s">
        <v>271</v>
      </c>
      <c r="AA2155" s="67" t="s">
        <v>74</v>
      </c>
      <c r="AB2155" s="67" t="s">
        <v>90</v>
      </c>
      <c r="AC2155" t="s">
        <v>677</v>
      </c>
      <c r="AD2155" s="67" t="s">
        <v>73</v>
      </c>
      <c r="AE2155" s="72" t="str">
        <f>VLOOKUP(AD2155,cs_lookup!$A$2:$B$54,2,FALSE)</f>
        <v>X</v>
      </c>
    </row>
    <row r="2156" spans="1:31" x14ac:dyDescent="0.25">
      <c r="A2156" s="18">
        <v>0.1985940175936847</v>
      </c>
      <c r="B2156" s="18">
        <v>0.19817402083457547</v>
      </c>
      <c r="C2156" s="18">
        <v>0.53628777472508804</v>
      </c>
      <c r="D2156" s="3">
        <f t="shared" si="250"/>
        <v>5.035398407851134</v>
      </c>
      <c r="E2156" s="4">
        <f t="shared" si="250"/>
        <v>5.0460700942972929</v>
      </c>
      <c r="F2156" s="4">
        <f t="shared" si="250"/>
        <v>1.8646705129771421</v>
      </c>
      <c r="G2156" s="75">
        <v>2.923667311486744E-2</v>
      </c>
      <c r="H2156" s="5">
        <f t="shared" si="243"/>
        <v>1.0292366731148674</v>
      </c>
      <c r="I2156" s="5">
        <f t="shared" si="244"/>
        <v>4.8923620187493659</v>
      </c>
      <c r="J2156" s="5">
        <f t="shared" si="245"/>
        <v>4.9027305634436216</v>
      </c>
      <c r="K2156" s="5">
        <f t="shared" si="246"/>
        <v>1.8117023632027505</v>
      </c>
      <c r="L2156">
        <v>3.53</v>
      </c>
      <c r="M2156">
        <v>3.91</v>
      </c>
      <c r="N2156">
        <v>2.04</v>
      </c>
      <c r="O2156" s="5">
        <f t="shared" si="247"/>
        <v>3.6332054560954821</v>
      </c>
      <c r="P2156" s="5">
        <f t="shared" si="248"/>
        <v>4.0243153918791315</v>
      </c>
      <c r="Q2156" s="5">
        <f t="shared" si="249"/>
        <v>2.0996428131543294</v>
      </c>
      <c r="R2156" s="6">
        <f t="shared" si="251"/>
        <v>0.27523904499325391</v>
      </c>
      <c r="S2156" s="6">
        <f t="shared" si="251"/>
        <v>0.2484894702880272</v>
      </c>
      <c r="T2156" s="6">
        <f t="shared" si="251"/>
        <v>0.47627148471871883</v>
      </c>
      <c r="U2156">
        <f t="shared" si="252"/>
        <v>0.7215328682692973</v>
      </c>
      <c r="V2156">
        <f t="shared" si="252"/>
        <v>0.79751476231515794</v>
      </c>
      <c r="W2156">
        <f t="shared" si="252"/>
        <v>1.1260127719840594</v>
      </c>
      <c r="X2156" t="s">
        <v>572</v>
      </c>
      <c r="Y2156" t="s">
        <v>544</v>
      </c>
      <c r="Z2156" t="s">
        <v>271</v>
      </c>
      <c r="AA2156" s="67" t="s">
        <v>79</v>
      </c>
      <c r="AB2156" s="67" t="s">
        <v>85</v>
      </c>
      <c r="AC2156" t="s">
        <v>677</v>
      </c>
      <c r="AD2156" s="67" t="s">
        <v>76</v>
      </c>
      <c r="AE2156" s="72" t="str">
        <f>VLOOKUP(AD2156,cs_lookup!$A$2:$B$54,2,FALSE)</f>
        <v>2</v>
      </c>
    </row>
    <row r="2157" spans="1:31" x14ac:dyDescent="0.25">
      <c r="A2157" s="18">
        <v>0.75475308413159836</v>
      </c>
      <c r="B2157" s="18">
        <v>0.195337273025323</v>
      </c>
      <c r="C2157" s="18">
        <v>4.8488332358920229E-2</v>
      </c>
      <c r="D2157" s="3">
        <f t="shared" si="250"/>
        <v>1.3249366197033525</v>
      </c>
      <c r="E2157" s="4">
        <f t="shared" si="250"/>
        <v>5.1193506723643196</v>
      </c>
      <c r="F2157" s="4">
        <f t="shared" si="250"/>
        <v>20.623518099113042</v>
      </c>
      <c r="G2157" s="75">
        <v>3.785538924526799E-2</v>
      </c>
      <c r="H2157" s="5">
        <f t="shared" si="243"/>
        <v>1.037855389245268</v>
      </c>
      <c r="I2157" s="5">
        <f t="shared" si="244"/>
        <v>1.2766100493700292</v>
      </c>
      <c r="J2157" s="5">
        <f t="shared" si="245"/>
        <v>4.9326242609648432</v>
      </c>
      <c r="K2157" s="5">
        <f t="shared" si="246"/>
        <v>19.871282948302206</v>
      </c>
      <c r="L2157">
        <v>2.44</v>
      </c>
      <c r="M2157">
        <v>3.22</v>
      </c>
      <c r="N2157">
        <v>3.15</v>
      </c>
      <c r="O2157" s="5">
        <f t="shared" si="247"/>
        <v>2.5323671497584539</v>
      </c>
      <c r="P2157" s="5">
        <f t="shared" si="248"/>
        <v>3.3418943533697631</v>
      </c>
      <c r="Q2157" s="5">
        <f t="shared" si="249"/>
        <v>3.2692444761225943</v>
      </c>
      <c r="R2157" s="6">
        <f t="shared" si="251"/>
        <v>0.39488744753910726</v>
      </c>
      <c r="S2157" s="6">
        <f t="shared" si="251"/>
        <v>0.29923148198615579</v>
      </c>
      <c r="T2157" s="6">
        <f t="shared" si="251"/>
        <v>0.305881070474737</v>
      </c>
      <c r="U2157">
        <f t="shared" si="252"/>
        <v>1.9113119164337384</v>
      </c>
      <c r="V2157">
        <f t="shared" si="252"/>
        <v>0.65279652972597468</v>
      </c>
      <c r="W2157">
        <f t="shared" si="252"/>
        <v>0.15852021272079639</v>
      </c>
      <c r="X2157" t="s">
        <v>349</v>
      </c>
      <c r="Y2157" t="s">
        <v>345</v>
      </c>
      <c r="Z2157" t="s">
        <v>270</v>
      </c>
      <c r="AA2157" s="67" t="s">
        <v>94</v>
      </c>
      <c r="AB2157" s="67" t="s">
        <v>84</v>
      </c>
      <c r="AC2157" t="s">
        <v>677</v>
      </c>
      <c r="AD2157" s="67" t="s">
        <v>86</v>
      </c>
      <c r="AE2157" s="72" t="str">
        <f>VLOOKUP(AD2157,cs_lookup!$A$2:$B$54,2,FALSE)</f>
        <v>1</v>
      </c>
    </row>
    <row r="2158" spans="1:31" x14ac:dyDescent="0.25">
      <c r="A2158" s="18">
        <v>0.8160526822603299</v>
      </c>
      <c r="B2158" s="18">
        <v>0.1484898780353622</v>
      </c>
      <c r="C2158" s="18">
        <v>3.1637762281776234E-2</v>
      </c>
      <c r="D2158" s="3">
        <f t="shared" si="250"/>
        <v>1.2254110815862607</v>
      </c>
      <c r="E2158" s="4">
        <f t="shared" si="250"/>
        <v>6.7344657644735522</v>
      </c>
      <c r="F2158" s="4">
        <f t="shared" si="250"/>
        <v>31.607798019773767</v>
      </c>
      <c r="G2158" s="75">
        <v>4.6050204211570245E-2</v>
      </c>
      <c r="H2158" s="5">
        <f t="shared" si="243"/>
        <v>1.0460502042115702</v>
      </c>
      <c r="I2158" s="5">
        <f t="shared" si="244"/>
        <v>1.1714648844315063</v>
      </c>
      <c r="J2158" s="5">
        <f t="shared" si="245"/>
        <v>6.4379947896950691</v>
      </c>
      <c r="K2158" s="5">
        <f t="shared" si="246"/>
        <v>30.216329859231969</v>
      </c>
      <c r="L2158">
        <v>1.28</v>
      </c>
      <c r="M2158">
        <v>5.38</v>
      </c>
      <c r="N2158">
        <v>12.67</v>
      </c>
      <c r="O2158" s="5">
        <f t="shared" si="247"/>
        <v>1.33894426139081</v>
      </c>
      <c r="P2158" s="5">
        <f t="shared" si="248"/>
        <v>5.6277500986582476</v>
      </c>
      <c r="Q2158" s="5">
        <f t="shared" si="249"/>
        <v>13.253456087360595</v>
      </c>
      <c r="R2158" s="6">
        <f t="shared" si="251"/>
        <v>0.74685707899540466</v>
      </c>
      <c r="S2158" s="6">
        <f t="shared" si="251"/>
        <v>0.17769090355281006</v>
      </c>
      <c r="T2158" s="6">
        <f t="shared" si="251"/>
        <v>7.5452017451785175E-2</v>
      </c>
      <c r="U2158">
        <f t="shared" si="252"/>
        <v>1.0926490559050468</v>
      </c>
      <c r="V2158">
        <f t="shared" si="252"/>
        <v>0.83566392576326076</v>
      </c>
      <c r="W2158">
        <f t="shared" si="252"/>
        <v>0.41930969310387461</v>
      </c>
      <c r="X2158" t="s">
        <v>293</v>
      </c>
      <c r="Y2158" t="s">
        <v>422</v>
      </c>
      <c r="Z2158" t="s">
        <v>270</v>
      </c>
      <c r="AA2158" s="67" t="s">
        <v>94</v>
      </c>
      <c r="AB2158" s="67" t="s">
        <v>84</v>
      </c>
      <c r="AC2158" t="s">
        <v>677</v>
      </c>
      <c r="AD2158" s="67" t="s">
        <v>94</v>
      </c>
      <c r="AE2158" s="72" t="str">
        <f>VLOOKUP(AD2158,cs_lookup!$A$2:$B$54,2,FALSE)</f>
        <v>1</v>
      </c>
    </row>
    <row r="2159" spans="1:31" x14ac:dyDescent="0.25">
      <c r="A2159" s="18">
        <v>0.39941722027424859</v>
      </c>
      <c r="B2159" s="18">
        <v>0.24709155322602036</v>
      </c>
      <c r="C2159" s="18">
        <v>0.32802962348619563</v>
      </c>
      <c r="D2159" s="3">
        <f t="shared" si="250"/>
        <v>2.5036476877821596</v>
      </c>
      <c r="E2159" s="4">
        <f t="shared" si="250"/>
        <v>4.0470829008277622</v>
      </c>
      <c r="F2159" s="4">
        <f t="shared" si="250"/>
        <v>3.0485051605166467</v>
      </c>
      <c r="G2159" s="75">
        <v>4.2354044162152826E-2</v>
      </c>
      <c r="H2159" s="5">
        <f t="shared" si="243"/>
        <v>1.0423540441621528</v>
      </c>
      <c r="I2159" s="5">
        <f t="shared" si="244"/>
        <v>2.4019167976602409</v>
      </c>
      <c r="J2159" s="5">
        <f t="shared" si="245"/>
        <v>3.8826375006592113</v>
      </c>
      <c r="K2159" s="5">
        <f t="shared" si="246"/>
        <v>2.9246350389200475</v>
      </c>
      <c r="L2159">
        <v>1.8</v>
      </c>
      <c r="M2159">
        <v>3.58</v>
      </c>
      <c r="N2159">
        <v>4.82</v>
      </c>
      <c r="O2159" s="5">
        <f t="shared" si="247"/>
        <v>1.8762372794918751</v>
      </c>
      <c r="P2159" s="5">
        <f t="shared" si="248"/>
        <v>3.7316274781005072</v>
      </c>
      <c r="Q2159" s="5">
        <f t="shared" si="249"/>
        <v>5.0241464928615773</v>
      </c>
      <c r="R2159" s="6">
        <f t="shared" si="251"/>
        <v>0.53298162813971017</v>
      </c>
      <c r="S2159" s="6">
        <f t="shared" si="251"/>
        <v>0.26797958956745205</v>
      </c>
      <c r="T2159" s="6">
        <f t="shared" si="251"/>
        <v>0.19903878229283778</v>
      </c>
      <c r="U2159">
        <f t="shared" si="252"/>
        <v>0.7494014787495632</v>
      </c>
      <c r="V2159">
        <f t="shared" si="252"/>
        <v>0.92205362962475168</v>
      </c>
      <c r="W2159">
        <f t="shared" si="252"/>
        <v>1.6480688823928733</v>
      </c>
      <c r="X2159" t="s">
        <v>348</v>
      </c>
      <c r="Y2159" t="s">
        <v>346</v>
      </c>
      <c r="Z2159" t="s">
        <v>270</v>
      </c>
      <c r="AA2159" s="67" t="s">
        <v>86</v>
      </c>
      <c r="AB2159" s="67" t="s">
        <v>84</v>
      </c>
      <c r="AC2159" t="s">
        <v>677</v>
      </c>
      <c r="AD2159" s="67" t="s">
        <v>78</v>
      </c>
      <c r="AE2159" s="72" t="str">
        <f>VLOOKUP(AD2159,cs_lookup!$A$2:$B$54,2,FALSE)</f>
        <v>1</v>
      </c>
    </row>
    <row r="2160" spans="1:31" x14ac:dyDescent="0.25">
      <c r="A2160" s="18">
        <v>0.26060020594234817</v>
      </c>
      <c r="B2160" s="18">
        <v>0.33600620845756318</v>
      </c>
      <c r="C2160" s="18">
        <v>0.37479936432574018</v>
      </c>
      <c r="D2160" s="3">
        <f t="shared" si="250"/>
        <v>3.8372955093566854</v>
      </c>
      <c r="E2160" s="4">
        <f t="shared" si="250"/>
        <v>2.9761354844914947</v>
      </c>
      <c r="F2160" s="4">
        <f t="shared" si="250"/>
        <v>2.6680941729957004</v>
      </c>
      <c r="G2160" s="75">
        <v>5.6576280132744072E-2</v>
      </c>
      <c r="H2160" s="5">
        <f t="shared" ref="H2160:H2223" si="253">(G2160/100%) + 1</f>
        <v>1.0565762801327441</v>
      </c>
      <c r="I2160" s="5">
        <f t="shared" ref="I2160:I2223" si="254">D2160/H2160</f>
        <v>3.6318206091798526</v>
      </c>
      <c r="J2160" s="5">
        <f t="shared" ref="J2160:J2223" si="255">E2160/H2160</f>
        <v>2.8167729490554008</v>
      </c>
      <c r="K2160" s="5">
        <f t="shared" ref="K2160:K2223" si="256">F2160/H2160</f>
        <v>2.5252262644590995</v>
      </c>
      <c r="L2160">
        <v>2.06</v>
      </c>
      <c r="M2160">
        <v>3.12</v>
      </c>
      <c r="N2160">
        <v>3.99</v>
      </c>
      <c r="O2160" s="5">
        <f t="shared" ref="O2160:O2223" si="257">(L2160*H2160)</f>
        <v>2.1765471370734528</v>
      </c>
      <c r="P2160" s="5">
        <f t="shared" ref="P2160:P2223" si="258">(M2160*H2160)</f>
        <v>3.2965179940141618</v>
      </c>
      <c r="Q2160" s="5">
        <f t="shared" ref="Q2160:Q2223" si="259">(N2160*H2160)</f>
        <v>4.2157393577296487</v>
      </c>
      <c r="R2160" s="6">
        <f t="shared" si="251"/>
        <v>0.45944330033880293</v>
      </c>
      <c r="S2160" s="6">
        <f t="shared" si="251"/>
        <v>0.30335038419805577</v>
      </c>
      <c r="T2160" s="6">
        <f t="shared" si="251"/>
        <v>0.23720631546314136</v>
      </c>
      <c r="U2160">
        <f t="shared" si="252"/>
        <v>0.56720863216457018</v>
      </c>
      <c r="V2160">
        <f t="shared" si="252"/>
        <v>1.1076505122808304</v>
      </c>
      <c r="W2160">
        <f t="shared" si="252"/>
        <v>1.5800564314400767</v>
      </c>
      <c r="X2160" t="s">
        <v>351</v>
      </c>
      <c r="Y2160" t="s">
        <v>350</v>
      </c>
      <c r="Z2160" t="s">
        <v>273</v>
      </c>
      <c r="AA2160" s="67" t="s">
        <v>75</v>
      </c>
      <c r="AB2160" s="67" t="s">
        <v>90</v>
      </c>
      <c r="AC2160" t="s">
        <v>677</v>
      </c>
      <c r="AD2160" s="67" t="s">
        <v>75</v>
      </c>
      <c r="AE2160" s="72" t="str">
        <f>VLOOKUP(AD2160,cs_lookup!$A$2:$B$54,2,FALSE)</f>
        <v>X</v>
      </c>
    </row>
    <row r="2161" spans="1:31" x14ac:dyDescent="0.25">
      <c r="A2161" s="18">
        <v>0.67367052488914303</v>
      </c>
      <c r="B2161" s="18">
        <v>0.23141693411296987</v>
      </c>
      <c r="C2161" s="18">
        <v>9.3044370064945148E-2</v>
      </c>
      <c r="D2161" s="3">
        <f t="shared" si="250"/>
        <v>1.484405155123206</v>
      </c>
      <c r="E2161" s="4">
        <f t="shared" si="250"/>
        <v>4.3212049448025009</v>
      </c>
      <c r="F2161" s="4">
        <f t="shared" si="250"/>
        <v>10.747560538074449</v>
      </c>
      <c r="G2161" s="75">
        <v>5.4636558333976293E-2</v>
      </c>
      <c r="H2161" s="5">
        <f t="shared" si="253"/>
        <v>1.0546365583339763</v>
      </c>
      <c r="I2161" s="5">
        <f t="shared" si="254"/>
        <v>1.4075039817206232</v>
      </c>
      <c r="J2161" s="5">
        <f t="shared" si="255"/>
        <v>4.0973403687321133</v>
      </c>
      <c r="K2161" s="5">
        <f t="shared" si="256"/>
        <v>10.190771838075211</v>
      </c>
      <c r="L2161">
        <v>2.19</v>
      </c>
      <c r="M2161">
        <v>3.39</v>
      </c>
      <c r="N2161">
        <v>3.3</v>
      </c>
      <c r="O2161" s="5">
        <f t="shared" si="257"/>
        <v>2.3096540627514082</v>
      </c>
      <c r="P2161" s="5">
        <f t="shared" si="258"/>
        <v>3.5752179327521798</v>
      </c>
      <c r="Q2161" s="5">
        <f t="shared" si="259"/>
        <v>3.4803006425021215</v>
      </c>
      <c r="R2161" s="6">
        <f t="shared" si="251"/>
        <v>0.43296527221428815</v>
      </c>
      <c r="S2161" s="6">
        <f t="shared" si="251"/>
        <v>0.27970322895259325</v>
      </c>
      <c r="T2161" s="6">
        <f t="shared" si="251"/>
        <v>0.28733149883311854</v>
      </c>
      <c r="U2161">
        <f t="shared" si="252"/>
        <v>1.5559458647660829</v>
      </c>
      <c r="V2161">
        <f t="shared" si="252"/>
        <v>0.82736597278321944</v>
      </c>
      <c r="W2161">
        <f t="shared" si="252"/>
        <v>0.32382238091823373</v>
      </c>
      <c r="X2161" t="s">
        <v>428</v>
      </c>
      <c r="Y2161" t="s">
        <v>427</v>
      </c>
      <c r="Z2161" t="s">
        <v>273</v>
      </c>
      <c r="AA2161" s="67" t="s">
        <v>94</v>
      </c>
      <c r="AB2161" s="67" t="s">
        <v>84</v>
      </c>
      <c r="AC2161" t="s">
        <v>677</v>
      </c>
      <c r="AD2161" s="67" t="s">
        <v>96</v>
      </c>
      <c r="AE2161" s="72" t="str">
        <f>VLOOKUP(AD2161,cs_lookup!$A$2:$B$54,2,FALSE)</f>
        <v>2</v>
      </c>
    </row>
    <row r="2162" spans="1:31" x14ac:dyDescent="0.25">
      <c r="A2162" s="18">
        <v>0.17414062473724695</v>
      </c>
      <c r="B2162" s="18">
        <v>0.21720193707812044</v>
      </c>
      <c r="C2162" s="18">
        <v>0.5359037274411701</v>
      </c>
      <c r="D2162" s="3">
        <f t="shared" si="250"/>
        <v>5.742485428135196</v>
      </c>
      <c r="E2162" s="4">
        <f t="shared" si="250"/>
        <v>4.6040105049354727</v>
      </c>
      <c r="F2162" s="4">
        <f t="shared" si="250"/>
        <v>1.8660068008386395</v>
      </c>
      <c r="G2162" s="75">
        <v>2.814750211703676E-2</v>
      </c>
      <c r="H2162" s="5">
        <f t="shared" si="253"/>
        <v>1.0281475021170368</v>
      </c>
      <c r="I2162" s="5">
        <f t="shared" si="254"/>
        <v>5.585273918684786</v>
      </c>
      <c r="J2162" s="5">
        <f t="shared" si="255"/>
        <v>4.4779669215316407</v>
      </c>
      <c r="K2162" s="5">
        <f t="shared" si="256"/>
        <v>1.8149212997127206</v>
      </c>
      <c r="L2162">
        <v>3.69</v>
      </c>
      <c r="M2162">
        <v>3.45</v>
      </c>
      <c r="N2162">
        <v>2.14</v>
      </c>
      <c r="O2162" s="5">
        <f t="shared" si="257"/>
        <v>3.7938642828118656</v>
      </c>
      <c r="P2162" s="5">
        <f t="shared" si="258"/>
        <v>3.5471088823037769</v>
      </c>
      <c r="Q2162" s="5">
        <f t="shared" si="259"/>
        <v>2.2002356545304589</v>
      </c>
      <c r="R2162" s="6">
        <f t="shared" si="251"/>
        <v>0.2635834930971328</v>
      </c>
      <c r="S2162" s="6">
        <f t="shared" si="251"/>
        <v>0.28191973609519422</v>
      </c>
      <c r="T2162" s="6">
        <f t="shared" si="251"/>
        <v>0.45449677080767281</v>
      </c>
      <c r="U2162">
        <f t="shared" si="252"/>
        <v>0.66066589637718554</v>
      </c>
      <c r="V2162">
        <f t="shared" si="252"/>
        <v>0.77043892026338701</v>
      </c>
      <c r="W2162">
        <f t="shared" si="252"/>
        <v>1.1791144885118354</v>
      </c>
      <c r="X2162" t="s">
        <v>496</v>
      </c>
      <c r="Y2162" t="s">
        <v>431</v>
      </c>
      <c r="Z2162" t="s">
        <v>278</v>
      </c>
      <c r="AA2162" s="67" t="s">
        <v>79</v>
      </c>
      <c r="AB2162" s="67" t="s">
        <v>85</v>
      </c>
      <c r="AC2162" t="s">
        <v>677</v>
      </c>
      <c r="AD2162" s="67" t="s">
        <v>73</v>
      </c>
      <c r="AE2162" s="72" t="str">
        <f>VLOOKUP(AD2162,cs_lookup!$A$2:$B$54,2,FALSE)</f>
        <v>X</v>
      </c>
    </row>
    <row r="2163" spans="1:31" x14ac:dyDescent="0.25">
      <c r="A2163" s="18">
        <v>0.37848494296944302</v>
      </c>
      <c r="B2163" s="18">
        <v>0.25187132092578257</v>
      </c>
      <c r="C2163" s="18">
        <v>0.34199396309736246</v>
      </c>
      <c r="D2163" s="3">
        <f t="shared" si="250"/>
        <v>2.6421130313781993</v>
      </c>
      <c r="E2163" s="4">
        <f t="shared" si="250"/>
        <v>3.9702813179538774</v>
      </c>
      <c r="F2163" s="4">
        <f t="shared" si="250"/>
        <v>2.924028222437685</v>
      </c>
      <c r="G2163" s="75">
        <v>2.8598236521697018E-2</v>
      </c>
      <c r="H2163" s="5">
        <f t="shared" si="253"/>
        <v>1.028598236521697</v>
      </c>
      <c r="I2163" s="5">
        <f t="shared" si="254"/>
        <v>2.5686540551661419</v>
      </c>
      <c r="J2163" s="5">
        <f t="shared" si="255"/>
        <v>3.8598951242418633</v>
      </c>
      <c r="K2163" s="5">
        <f t="shared" si="256"/>
        <v>2.8427311253474099</v>
      </c>
      <c r="L2163">
        <v>3.62</v>
      </c>
      <c r="M2163">
        <v>3.78</v>
      </c>
      <c r="N2163">
        <v>2.0499999999999998</v>
      </c>
      <c r="O2163" s="5">
        <f t="shared" si="257"/>
        <v>3.7235256162085433</v>
      </c>
      <c r="P2163" s="5">
        <f t="shared" si="258"/>
        <v>3.8881013340520147</v>
      </c>
      <c r="Q2163" s="5">
        <f t="shared" si="259"/>
        <v>2.1086263848694786</v>
      </c>
      <c r="R2163" s="6">
        <f t="shared" si="251"/>
        <v>0.26856267502148778</v>
      </c>
      <c r="S2163" s="6">
        <f t="shared" si="251"/>
        <v>0.25719494274544596</v>
      </c>
      <c r="T2163" s="6">
        <f t="shared" si="251"/>
        <v>0.47424238223306625</v>
      </c>
      <c r="U2163">
        <f t="shared" si="252"/>
        <v>1.4092983804959507</v>
      </c>
      <c r="V2163">
        <f t="shared" si="252"/>
        <v>0.97930121890097832</v>
      </c>
      <c r="W2163">
        <f t="shared" si="252"/>
        <v>0.72113749405317729</v>
      </c>
      <c r="X2163" t="s">
        <v>358</v>
      </c>
      <c r="Y2163" t="s">
        <v>300</v>
      </c>
      <c r="Z2163" t="s">
        <v>278</v>
      </c>
      <c r="AA2163" s="67" t="s">
        <v>75</v>
      </c>
      <c r="AB2163" s="67" t="s">
        <v>90</v>
      </c>
      <c r="AC2163" t="s">
        <v>677</v>
      </c>
      <c r="AD2163" s="67" t="s">
        <v>96</v>
      </c>
      <c r="AE2163" s="72" t="str">
        <f>VLOOKUP(AD2163,cs_lookup!$A$2:$B$54,2,FALSE)</f>
        <v>2</v>
      </c>
    </row>
    <row r="2164" spans="1:31" x14ac:dyDescent="0.25">
      <c r="A2164" s="18">
        <v>0.38870648512705014</v>
      </c>
      <c r="B2164" s="18">
        <v>0.32187878170888778</v>
      </c>
      <c r="C2164" s="18">
        <v>0.27437069187324759</v>
      </c>
      <c r="D2164" s="3">
        <f t="shared" si="250"/>
        <v>2.5726352357438707</v>
      </c>
      <c r="E2164" s="4">
        <f t="shared" si="250"/>
        <v>3.1067596151908381</v>
      </c>
      <c r="F2164" s="4">
        <f t="shared" si="250"/>
        <v>3.6447041525192314</v>
      </c>
      <c r="G2164" s="75">
        <v>2.9095848865862139E-2</v>
      </c>
      <c r="H2164" s="5">
        <f t="shared" si="253"/>
        <v>1.0290958488658621</v>
      </c>
      <c r="I2164" s="5">
        <f t="shared" si="254"/>
        <v>2.4998985649190018</v>
      </c>
      <c r="J2164" s="5">
        <f t="shared" si="255"/>
        <v>3.018921530598643</v>
      </c>
      <c r="K2164" s="5">
        <f t="shared" si="256"/>
        <v>3.5416566460120875</v>
      </c>
      <c r="L2164">
        <v>4.18</v>
      </c>
      <c r="M2164">
        <v>3.92</v>
      </c>
      <c r="N2164">
        <v>1.87</v>
      </c>
      <c r="O2164" s="5">
        <f t="shared" si="257"/>
        <v>4.3016206482593038</v>
      </c>
      <c r="P2164" s="5">
        <f t="shared" si="258"/>
        <v>4.0340557275541791</v>
      </c>
      <c r="Q2164" s="5">
        <f t="shared" si="259"/>
        <v>1.9244092373791624</v>
      </c>
      <c r="R2164" s="6">
        <f t="shared" si="251"/>
        <v>0.23247052257029233</v>
      </c>
      <c r="S2164" s="6">
        <f t="shared" si="251"/>
        <v>0.24788948580199544</v>
      </c>
      <c r="T2164" s="6">
        <f t="shared" si="251"/>
        <v>0.51963999162771224</v>
      </c>
      <c r="U2164">
        <f t="shared" si="252"/>
        <v>1.6720678425348168</v>
      </c>
      <c r="V2164">
        <f t="shared" si="252"/>
        <v>1.2984769429309002</v>
      </c>
      <c r="W2164">
        <f t="shared" si="252"/>
        <v>0.52800149390698947</v>
      </c>
      <c r="X2164" t="s">
        <v>433</v>
      </c>
      <c r="Y2164" t="s">
        <v>355</v>
      </c>
      <c r="Z2164" t="s">
        <v>278</v>
      </c>
      <c r="AA2164" s="67" t="s">
        <v>75</v>
      </c>
      <c r="AB2164" s="67" t="s">
        <v>90</v>
      </c>
      <c r="AC2164" t="s">
        <v>677</v>
      </c>
      <c r="AD2164" s="67" t="s">
        <v>77</v>
      </c>
      <c r="AE2164" s="72" t="str">
        <f>VLOOKUP(AD2164,cs_lookup!$A$2:$B$54,2,FALSE)</f>
        <v>2</v>
      </c>
    </row>
    <row r="2165" spans="1:31" x14ac:dyDescent="0.25">
      <c r="A2165" s="18">
        <v>0.34915272454081053</v>
      </c>
      <c r="B2165" s="18">
        <v>0.25958533121989508</v>
      </c>
      <c r="C2165" s="18">
        <v>0.36051524100154897</v>
      </c>
      <c r="D2165" s="3">
        <f t="shared" si="250"/>
        <v>2.8640761755909354</v>
      </c>
      <c r="E2165" s="4">
        <f t="shared" si="250"/>
        <v>3.8522977985720566</v>
      </c>
      <c r="F2165" s="4">
        <f t="shared" si="250"/>
        <v>2.7738078346476991</v>
      </c>
      <c r="G2165" s="75">
        <v>2.7998632498066112E-2</v>
      </c>
      <c r="H2165" s="5">
        <f t="shared" si="253"/>
        <v>1.0279986324980661</v>
      </c>
      <c r="I2165" s="5">
        <f t="shared" si="254"/>
        <v>2.7860700248512473</v>
      </c>
      <c r="J2165" s="5">
        <f t="shared" si="255"/>
        <v>3.7473763843545811</v>
      </c>
      <c r="K2165" s="5">
        <f t="shared" si="256"/>
        <v>2.6982602378636114</v>
      </c>
      <c r="L2165">
        <v>3.23</v>
      </c>
      <c r="M2165">
        <v>3.82</v>
      </c>
      <c r="N2165">
        <v>2.19</v>
      </c>
      <c r="O2165" s="5">
        <f t="shared" si="257"/>
        <v>3.3204355829687535</v>
      </c>
      <c r="P2165" s="5">
        <f t="shared" si="258"/>
        <v>3.9269547761426122</v>
      </c>
      <c r="Q2165" s="5">
        <f t="shared" si="259"/>
        <v>2.2513170051707649</v>
      </c>
      <c r="R2165" s="6">
        <f t="shared" si="251"/>
        <v>0.30116530648244483</v>
      </c>
      <c r="S2165" s="6">
        <f t="shared" si="251"/>
        <v>0.25465024605714576</v>
      </c>
      <c r="T2165" s="6">
        <f t="shared" si="251"/>
        <v>0.44418444746040947</v>
      </c>
      <c r="U2165">
        <f t="shared" si="252"/>
        <v>1.159339130455795</v>
      </c>
      <c r="V2165">
        <f t="shared" si="252"/>
        <v>1.019379856250529</v>
      </c>
      <c r="W2165">
        <f t="shared" si="252"/>
        <v>0.81163409269002373</v>
      </c>
      <c r="X2165" t="s">
        <v>363</v>
      </c>
      <c r="Y2165" t="s">
        <v>440</v>
      </c>
      <c r="Z2165" t="s">
        <v>269</v>
      </c>
      <c r="AA2165" s="67" t="s">
        <v>75</v>
      </c>
      <c r="AB2165" s="67" t="s">
        <v>90</v>
      </c>
      <c r="AC2165" t="s">
        <v>677</v>
      </c>
      <c r="AD2165" s="67" t="s">
        <v>99</v>
      </c>
      <c r="AE2165" s="72" t="str">
        <f>VLOOKUP(AD2165,cs_lookup!$A$2:$B$54,2,FALSE)</f>
        <v>1</v>
      </c>
    </row>
    <row r="2166" spans="1:31" x14ac:dyDescent="0.25">
      <c r="A2166" s="18">
        <v>0.50519642919944785</v>
      </c>
      <c r="B2166" s="18">
        <v>0.23586605854030546</v>
      </c>
      <c r="C2166" s="18">
        <v>0.24413305759950676</v>
      </c>
      <c r="D2166" s="3">
        <f t="shared" ref="D2166:F2190" si="260">(100%/A2166)</f>
        <v>1.979428084210008</v>
      </c>
      <c r="E2166" s="4">
        <f t="shared" si="260"/>
        <v>4.2396943680182675</v>
      </c>
      <c r="F2166" s="4">
        <f t="shared" si="260"/>
        <v>4.0961269638480138</v>
      </c>
      <c r="G2166" s="75">
        <v>3.0691387889239197E-2</v>
      </c>
      <c r="H2166" s="5">
        <f t="shared" si="253"/>
        <v>1.0306913878892392</v>
      </c>
      <c r="I2166" s="5">
        <f t="shared" si="254"/>
        <v>1.92048571227872</v>
      </c>
      <c r="J2166" s="5">
        <f t="shared" si="255"/>
        <v>4.1134469714555104</v>
      </c>
      <c r="K2166" s="5">
        <f t="shared" si="256"/>
        <v>3.9741546421926581</v>
      </c>
      <c r="L2166">
        <v>1.42</v>
      </c>
      <c r="M2166">
        <v>4.7699999999999996</v>
      </c>
      <c r="N2166">
        <v>8.56</v>
      </c>
      <c r="O2166" s="5">
        <f t="shared" si="257"/>
        <v>1.4635817708027197</v>
      </c>
      <c r="P2166" s="5">
        <f t="shared" si="258"/>
        <v>4.9163979202316703</v>
      </c>
      <c r="Q2166" s="5">
        <f t="shared" si="259"/>
        <v>8.8227182803318875</v>
      </c>
      <c r="R2166" s="6">
        <f t="shared" ref="R2166:T2190" si="261">(1/O2166)</f>
        <v>0.68325529871251234</v>
      </c>
      <c r="S2166" s="6">
        <f t="shared" si="261"/>
        <v>0.20340094846368295</v>
      </c>
      <c r="T2166" s="6">
        <f t="shared" si="261"/>
        <v>0.11334375282380461</v>
      </c>
      <c r="U2166">
        <f t="shared" ref="U2166:W2190" si="262">(L2166/I2166)</f>
        <v>0.73939628445093863</v>
      </c>
      <c r="V2166">
        <f t="shared" si="262"/>
        <v>1.1596113996607991</v>
      </c>
      <c r="W2166">
        <f t="shared" si="262"/>
        <v>2.1539171901164864</v>
      </c>
      <c r="X2166" t="s">
        <v>436</v>
      </c>
      <c r="Y2166" t="s">
        <v>502</v>
      </c>
      <c r="Z2166" t="s">
        <v>269</v>
      </c>
      <c r="AA2166" s="67" t="s">
        <v>86</v>
      </c>
      <c r="AB2166" s="67" t="s">
        <v>84</v>
      </c>
      <c r="AC2166" t="s">
        <v>677</v>
      </c>
      <c r="AD2166" s="67" t="s">
        <v>96</v>
      </c>
      <c r="AE2166" s="72" t="str">
        <f>VLOOKUP(AD2166,cs_lookup!$A$2:$B$54,2,FALSE)</f>
        <v>2</v>
      </c>
    </row>
    <row r="2167" spans="1:31" x14ac:dyDescent="0.25">
      <c r="A2167" s="18">
        <v>0.73626462271856585</v>
      </c>
      <c r="B2167" s="18">
        <v>0.18590902729322548</v>
      </c>
      <c r="C2167" s="18">
        <v>7.5202398914608434E-2</v>
      </c>
      <c r="D2167" s="3">
        <f t="shared" si="260"/>
        <v>1.3582073199546434</v>
      </c>
      <c r="E2167" s="4">
        <f t="shared" si="260"/>
        <v>5.37897494575531</v>
      </c>
      <c r="F2167" s="4">
        <f t="shared" si="260"/>
        <v>13.297448145709952</v>
      </c>
      <c r="G2167" s="75">
        <v>3.9082319225006046E-2</v>
      </c>
      <c r="H2167" s="5">
        <f t="shared" si="253"/>
        <v>1.039082319225006</v>
      </c>
      <c r="I2167" s="5">
        <f t="shared" si="254"/>
        <v>1.3071219621633587</v>
      </c>
      <c r="J2167" s="5">
        <f t="shared" si="255"/>
        <v>5.1766591022039421</v>
      </c>
      <c r="K2167" s="5">
        <f t="shared" si="256"/>
        <v>12.797299982572875</v>
      </c>
      <c r="L2167">
        <v>1.24</v>
      </c>
      <c r="M2167">
        <v>6.26</v>
      </c>
      <c r="N2167">
        <v>13.72</v>
      </c>
      <c r="O2167" s="5">
        <f t="shared" si="257"/>
        <v>1.2884620758390075</v>
      </c>
      <c r="P2167" s="5">
        <f t="shared" si="258"/>
        <v>6.5046553183485374</v>
      </c>
      <c r="Q2167" s="5">
        <f t="shared" si="259"/>
        <v>14.256209419767083</v>
      </c>
      <c r="R2167" s="6">
        <f t="shared" si="261"/>
        <v>0.77611907928980395</v>
      </c>
      <c r="S2167" s="6">
        <f t="shared" si="261"/>
        <v>0.15373604765484936</v>
      </c>
      <c r="T2167" s="6">
        <f t="shared" si="261"/>
        <v>7.014487305534671E-2</v>
      </c>
      <c r="U2167">
        <f t="shared" si="262"/>
        <v>0.94864904415478701</v>
      </c>
      <c r="V2167">
        <f t="shared" si="262"/>
        <v>1.2092741431118827</v>
      </c>
      <c r="W2167">
        <f t="shared" si="262"/>
        <v>1.0721011477955227</v>
      </c>
      <c r="X2167" t="s">
        <v>503</v>
      </c>
      <c r="Y2167" t="s">
        <v>500</v>
      </c>
      <c r="Z2167" t="s">
        <v>269</v>
      </c>
      <c r="AA2167" s="67" t="s">
        <v>94</v>
      </c>
      <c r="AB2167" s="67" t="s">
        <v>84</v>
      </c>
      <c r="AC2167" t="s">
        <v>677</v>
      </c>
      <c r="AD2167" s="67" t="s">
        <v>88</v>
      </c>
      <c r="AE2167" s="72" t="str">
        <f>VLOOKUP(AD2167,cs_lookup!$A$2:$B$54,2,FALSE)</f>
        <v>1</v>
      </c>
    </row>
    <row r="2168" spans="1:31" x14ac:dyDescent="0.25">
      <c r="A2168" s="18">
        <v>0.36074023068982281</v>
      </c>
      <c r="B2168" s="18">
        <v>0.36998223245505496</v>
      </c>
      <c r="C2168" s="18">
        <v>0.2583951446231505</v>
      </c>
      <c r="D2168" s="3">
        <f t="shared" si="260"/>
        <v>2.7720778414089207</v>
      </c>
      <c r="E2168" s="4">
        <f t="shared" si="260"/>
        <v>2.7028324937778705</v>
      </c>
      <c r="F2168" s="4">
        <f t="shared" si="260"/>
        <v>3.8700417589441294</v>
      </c>
      <c r="G2168" s="75">
        <v>3.3376160131987076E-2</v>
      </c>
      <c r="H2168" s="5">
        <f t="shared" si="253"/>
        <v>1.0333761601319871</v>
      </c>
      <c r="I2168" s="5">
        <f t="shared" si="254"/>
        <v>2.6825447967126119</v>
      </c>
      <c r="J2168" s="5">
        <f t="shared" si="255"/>
        <v>2.6155359471740218</v>
      </c>
      <c r="K2168" s="5">
        <f t="shared" si="256"/>
        <v>3.7450464876699221</v>
      </c>
      <c r="L2168">
        <v>2.79</v>
      </c>
      <c r="M2168">
        <v>3.48</v>
      </c>
      <c r="N2168">
        <v>2.58</v>
      </c>
      <c r="O2168" s="5">
        <f t="shared" si="257"/>
        <v>2.8831194867682441</v>
      </c>
      <c r="P2168" s="5">
        <f t="shared" si="258"/>
        <v>3.5961490372593148</v>
      </c>
      <c r="Q2168" s="5">
        <f t="shared" si="259"/>
        <v>2.6661104931405268</v>
      </c>
      <c r="R2168" s="6">
        <f t="shared" si="261"/>
        <v>0.34684653362074958</v>
      </c>
      <c r="S2168" s="6">
        <f t="shared" si="261"/>
        <v>0.27807523816146307</v>
      </c>
      <c r="T2168" s="6">
        <f t="shared" si="261"/>
        <v>0.3750782282177873</v>
      </c>
      <c r="U2168">
        <f t="shared" si="262"/>
        <v>1.0400571887630998</v>
      </c>
      <c r="V2168">
        <f t="shared" si="262"/>
        <v>1.330511249046298</v>
      </c>
      <c r="W2168">
        <f t="shared" si="262"/>
        <v>0.68891000645634548</v>
      </c>
      <c r="X2168" t="s">
        <v>501</v>
      </c>
      <c r="Y2168" t="s">
        <v>439</v>
      </c>
      <c r="Z2168" t="s">
        <v>269</v>
      </c>
      <c r="AA2168" s="67" t="s">
        <v>75</v>
      </c>
      <c r="AB2168" s="67" t="s">
        <v>90</v>
      </c>
      <c r="AC2168" t="s">
        <v>677</v>
      </c>
      <c r="AD2168" s="67" t="s">
        <v>73</v>
      </c>
      <c r="AE2168" s="72" t="str">
        <f>VLOOKUP(AD2168,cs_lookup!$A$2:$B$54,2,FALSE)</f>
        <v>X</v>
      </c>
    </row>
    <row r="2169" spans="1:31" x14ac:dyDescent="0.25">
      <c r="A2169" s="18">
        <v>0.18110053865999209</v>
      </c>
      <c r="B2169" s="18">
        <v>0.23635441879736893</v>
      </c>
      <c r="C2169" s="18">
        <v>0.51503103173787868</v>
      </c>
      <c r="D2169" s="3">
        <f t="shared" si="260"/>
        <v>5.52179473014961</v>
      </c>
      <c r="E2169" s="4">
        <f t="shared" si="260"/>
        <v>4.230934226185628</v>
      </c>
      <c r="F2169" s="4">
        <f t="shared" si="260"/>
        <v>1.9416305783084209</v>
      </c>
      <c r="G2169" s="75">
        <v>3.2725578421508139E-2</v>
      </c>
      <c r="H2169" s="5">
        <f t="shared" si="253"/>
        <v>1.0327255784215081</v>
      </c>
      <c r="I2169" s="5">
        <f t="shared" si="254"/>
        <v>5.3468170494910341</v>
      </c>
      <c r="J2169" s="5">
        <f t="shared" si="255"/>
        <v>4.0968620460166107</v>
      </c>
      <c r="K2169" s="5">
        <f t="shared" si="256"/>
        <v>1.8801031163343009</v>
      </c>
      <c r="L2169">
        <v>5.27</v>
      </c>
      <c r="M2169">
        <v>3.98</v>
      </c>
      <c r="N2169">
        <v>1.69</v>
      </c>
      <c r="O2169" s="5">
        <f t="shared" si="257"/>
        <v>5.4424637982813477</v>
      </c>
      <c r="P2169" s="5">
        <f t="shared" si="258"/>
        <v>4.1102478021176028</v>
      </c>
      <c r="Q2169" s="5">
        <f t="shared" si="259"/>
        <v>1.7453062275323488</v>
      </c>
      <c r="R2169" s="6">
        <f t="shared" si="261"/>
        <v>0.18374031267158555</v>
      </c>
      <c r="S2169" s="6">
        <f t="shared" si="261"/>
        <v>0.24329433361287833</v>
      </c>
      <c r="T2169" s="6">
        <f t="shared" si="261"/>
        <v>0.57296535371553603</v>
      </c>
      <c r="U2169">
        <f t="shared" si="262"/>
        <v>0.98563312550625859</v>
      </c>
      <c r="V2169">
        <f t="shared" si="262"/>
        <v>0.97147523038266914</v>
      </c>
      <c r="W2169">
        <f t="shared" si="262"/>
        <v>0.89888686706453036</v>
      </c>
      <c r="X2169" t="s">
        <v>435</v>
      </c>
      <c r="Y2169" t="s">
        <v>361</v>
      </c>
      <c r="Z2169" t="s">
        <v>269</v>
      </c>
      <c r="AA2169" s="67" t="s">
        <v>79</v>
      </c>
      <c r="AB2169" s="67" t="s">
        <v>85</v>
      </c>
      <c r="AC2169" t="s">
        <v>677</v>
      </c>
      <c r="AD2169" s="67" t="s">
        <v>76</v>
      </c>
      <c r="AE2169" s="72" t="str">
        <f>VLOOKUP(AD2169,cs_lookup!$A$2:$B$54,2,FALSE)</f>
        <v>2</v>
      </c>
    </row>
    <row r="2170" spans="1:31" x14ac:dyDescent="0.25">
      <c r="A2170" s="18">
        <v>0.32010944283929343</v>
      </c>
      <c r="B2170" s="18">
        <v>0.18536516362205643</v>
      </c>
      <c r="C2170" s="18">
        <v>0.44636752334142643</v>
      </c>
      <c r="D2170" s="3">
        <f t="shared" si="260"/>
        <v>3.1239315876790186</v>
      </c>
      <c r="E2170" s="4">
        <f t="shared" si="260"/>
        <v>5.3947569244397702</v>
      </c>
      <c r="F2170" s="4">
        <f t="shared" si="260"/>
        <v>2.240306356775648</v>
      </c>
      <c r="G2170" s="75">
        <v>4.4572711239377671E-2</v>
      </c>
      <c r="H2170" s="5">
        <f t="shared" si="253"/>
        <v>1.0445727112393777</v>
      </c>
      <c r="I2170" s="5">
        <f t="shared" si="254"/>
        <v>2.9906310533160467</v>
      </c>
      <c r="J2170" s="5">
        <f t="shared" si="255"/>
        <v>5.1645585476179363</v>
      </c>
      <c r="K2170" s="5">
        <f t="shared" si="256"/>
        <v>2.1447107823806171</v>
      </c>
      <c r="L2170">
        <v>3.24</v>
      </c>
      <c r="M2170">
        <v>3.85</v>
      </c>
      <c r="N2170">
        <v>2.1</v>
      </c>
      <c r="O2170" s="5">
        <f t="shared" si="257"/>
        <v>3.3844155844155841</v>
      </c>
      <c r="P2170" s="5">
        <f t="shared" si="258"/>
        <v>4.0216049382716044</v>
      </c>
      <c r="Q2170" s="5">
        <f t="shared" si="259"/>
        <v>2.1936026936026933</v>
      </c>
      <c r="R2170" s="6">
        <f t="shared" si="261"/>
        <v>0.2954719877206447</v>
      </c>
      <c r="S2170" s="6">
        <f t="shared" si="261"/>
        <v>0.24865694551036074</v>
      </c>
      <c r="T2170" s="6">
        <f t="shared" si="261"/>
        <v>0.45587106676899469</v>
      </c>
      <c r="U2170">
        <f t="shared" si="262"/>
        <v>1.0833833870638943</v>
      </c>
      <c r="V2170">
        <f t="shared" si="262"/>
        <v>0.74546545740598613</v>
      </c>
      <c r="W2170">
        <f t="shared" si="262"/>
        <v>0.97915300153851592</v>
      </c>
      <c r="X2170" t="s">
        <v>443</v>
      </c>
      <c r="Y2170" t="s">
        <v>365</v>
      </c>
      <c r="Z2170" t="s">
        <v>282</v>
      </c>
      <c r="AA2170" s="67" t="s">
        <v>96</v>
      </c>
      <c r="AB2170" s="67" t="s">
        <v>85</v>
      </c>
      <c r="AC2170" t="s">
        <v>677</v>
      </c>
      <c r="AD2170" s="67" t="s">
        <v>78</v>
      </c>
      <c r="AE2170" s="72" t="str">
        <f>VLOOKUP(AD2170,cs_lookup!$A$2:$B$54,2,FALSE)</f>
        <v>1</v>
      </c>
    </row>
    <row r="2171" spans="1:31" x14ac:dyDescent="0.25">
      <c r="A2171" s="18">
        <v>0.31342630453783493</v>
      </c>
      <c r="B2171" s="18">
        <v>0.22479118710058998</v>
      </c>
      <c r="C2171" s="18">
        <v>0.42172533692154857</v>
      </c>
      <c r="D2171" s="3">
        <f t="shared" si="260"/>
        <v>3.1905426746952759</v>
      </c>
      <c r="E2171" s="4">
        <f t="shared" si="260"/>
        <v>4.4485729752052876</v>
      </c>
      <c r="F2171" s="4">
        <f t="shared" si="260"/>
        <v>2.3712115741009532</v>
      </c>
      <c r="G2171" s="75">
        <v>4.291934812538023E-2</v>
      </c>
      <c r="H2171" s="5">
        <f t="shared" si="253"/>
        <v>1.0429193481253802</v>
      </c>
      <c r="I2171" s="5">
        <f t="shared" si="254"/>
        <v>3.0592420022029425</v>
      </c>
      <c r="J2171" s="5">
        <f t="shared" si="255"/>
        <v>4.2655004753737469</v>
      </c>
      <c r="K2171" s="5">
        <f t="shared" si="256"/>
        <v>2.2736289036761499</v>
      </c>
      <c r="L2171">
        <v>3</v>
      </c>
      <c r="M2171">
        <v>3.59</v>
      </c>
      <c r="N2171">
        <v>2.3199999999999998</v>
      </c>
      <c r="O2171" s="5">
        <f t="shared" si="257"/>
        <v>3.1287580443761405</v>
      </c>
      <c r="P2171" s="5">
        <f t="shared" si="258"/>
        <v>3.7440804597701147</v>
      </c>
      <c r="Q2171" s="5">
        <f t="shared" si="259"/>
        <v>2.4195728876508822</v>
      </c>
      <c r="R2171" s="6">
        <f t="shared" si="261"/>
        <v>0.31961563847913183</v>
      </c>
      <c r="S2171" s="6">
        <f t="shared" si="261"/>
        <v>0.26708827728061157</v>
      </c>
      <c r="T2171" s="6">
        <f t="shared" si="261"/>
        <v>0.41329608424025666</v>
      </c>
      <c r="U2171">
        <f t="shared" si="262"/>
        <v>0.98063507164183716</v>
      </c>
      <c r="V2171">
        <f t="shared" si="262"/>
        <v>0.84163629115184679</v>
      </c>
      <c r="W2171">
        <f t="shared" si="262"/>
        <v>1.0203951912508125</v>
      </c>
      <c r="X2171" t="s">
        <v>366</v>
      </c>
      <c r="Y2171" t="s">
        <v>449</v>
      </c>
      <c r="Z2171" t="s">
        <v>282</v>
      </c>
      <c r="AA2171" s="67" t="s">
        <v>74</v>
      </c>
      <c r="AB2171" s="67" t="s">
        <v>90</v>
      </c>
      <c r="AC2171" t="s">
        <v>677</v>
      </c>
      <c r="AD2171" s="67" t="s">
        <v>87</v>
      </c>
      <c r="AE2171" s="72" t="str">
        <f>VLOOKUP(AD2171,cs_lookup!$A$2:$B$54,2,FALSE)</f>
        <v>2</v>
      </c>
    </row>
    <row r="2172" spans="1:31" x14ac:dyDescent="0.25">
      <c r="A2172" s="18">
        <v>0.11567856669462603</v>
      </c>
      <c r="B2172" s="18">
        <v>0.18071709902323357</v>
      </c>
      <c r="C2172" s="18">
        <v>0.60436578417878073</v>
      </c>
      <c r="D2172" s="3">
        <f t="shared" si="260"/>
        <v>8.6446437622264902</v>
      </c>
      <c r="E2172" s="4">
        <f t="shared" si="260"/>
        <v>5.53351069381341</v>
      </c>
      <c r="F2172" s="4">
        <f t="shared" si="260"/>
        <v>1.6546270920330337</v>
      </c>
      <c r="G2172" s="75">
        <v>4.4070939614527127E-2</v>
      </c>
      <c r="H2172" s="5">
        <f t="shared" si="253"/>
        <v>1.0440709396145271</v>
      </c>
      <c r="I2172" s="5">
        <f t="shared" si="254"/>
        <v>8.2797475097028457</v>
      </c>
      <c r="J2172" s="5">
        <f t="shared" si="255"/>
        <v>5.2999374696286363</v>
      </c>
      <c r="K2172" s="5">
        <f t="shared" si="256"/>
        <v>1.5847841648039021</v>
      </c>
      <c r="L2172">
        <v>2.77</v>
      </c>
      <c r="M2172">
        <v>3.66</v>
      </c>
      <c r="N2172">
        <v>2.44</v>
      </c>
      <c r="O2172" s="5">
        <f t="shared" si="257"/>
        <v>2.8920765027322402</v>
      </c>
      <c r="P2172" s="5">
        <f t="shared" si="258"/>
        <v>3.8212996389891694</v>
      </c>
      <c r="Q2172" s="5">
        <f t="shared" si="259"/>
        <v>2.5475330926594459</v>
      </c>
      <c r="R2172" s="6">
        <f t="shared" si="261"/>
        <v>0.34577231931979219</v>
      </c>
      <c r="S2172" s="6">
        <f t="shared" si="261"/>
        <v>0.26169107227208316</v>
      </c>
      <c r="T2172" s="6">
        <f t="shared" si="261"/>
        <v>0.39253660840812477</v>
      </c>
      <c r="U2172">
        <f t="shared" si="262"/>
        <v>0.33455126460727225</v>
      </c>
      <c r="V2172">
        <f t="shared" si="262"/>
        <v>0.69057418525665248</v>
      </c>
      <c r="W2172">
        <f t="shared" si="262"/>
        <v>1.5396418352665207</v>
      </c>
      <c r="X2172" t="s">
        <v>364</v>
      </c>
      <c r="Y2172" t="s">
        <v>446</v>
      </c>
      <c r="Z2172" t="s">
        <v>282</v>
      </c>
      <c r="AA2172" s="67" t="s">
        <v>79</v>
      </c>
      <c r="AB2172" s="67" t="s">
        <v>85</v>
      </c>
      <c r="AC2172" t="s">
        <v>677</v>
      </c>
      <c r="AD2172" s="67" t="s">
        <v>102</v>
      </c>
      <c r="AE2172" s="72" t="str">
        <f>VLOOKUP(AD2172,cs_lookup!$A$2:$B$54,2,FALSE)</f>
        <v>2</v>
      </c>
    </row>
    <row r="2173" spans="1:31" x14ac:dyDescent="0.25">
      <c r="A2173" s="18">
        <v>0.58288417275101634</v>
      </c>
      <c r="B2173" s="18">
        <v>0.20550243771195487</v>
      </c>
      <c r="C2173" s="18">
        <v>0.1994252022497757</v>
      </c>
      <c r="D2173" s="3">
        <f t="shared" si="260"/>
        <v>1.7156067135608399</v>
      </c>
      <c r="E2173" s="4">
        <f t="shared" si="260"/>
        <v>4.8661223250386101</v>
      </c>
      <c r="F2173" s="4">
        <f t="shared" si="260"/>
        <v>5.0144113618474453</v>
      </c>
      <c r="G2173" s="75">
        <v>3.2589271502455164E-2</v>
      </c>
      <c r="H2173" s="5">
        <f t="shared" si="253"/>
        <v>1.0325892715024552</v>
      </c>
      <c r="I2173" s="5">
        <f t="shared" si="254"/>
        <v>1.6614609127834239</v>
      </c>
      <c r="J2173" s="5">
        <f t="shared" si="255"/>
        <v>4.7125439507600388</v>
      </c>
      <c r="K2173" s="5">
        <f t="shared" si="256"/>
        <v>4.8561528772725806</v>
      </c>
      <c r="L2173">
        <v>1.59</v>
      </c>
      <c r="M2173">
        <v>4.33</v>
      </c>
      <c r="N2173">
        <v>5.79</v>
      </c>
      <c r="O2173" s="5">
        <f t="shared" si="257"/>
        <v>1.6418169416889037</v>
      </c>
      <c r="P2173" s="5">
        <f t="shared" si="258"/>
        <v>4.4711115456056305</v>
      </c>
      <c r="Q2173" s="5">
        <f t="shared" si="259"/>
        <v>5.9786918819992154</v>
      </c>
      <c r="R2173" s="6">
        <f t="shared" si="261"/>
        <v>0.60908130170183306</v>
      </c>
      <c r="S2173" s="6">
        <f t="shared" si="261"/>
        <v>0.22365802995517658</v>
      </c>
      <c r="T2173" s="6">
        <f t="shared" si="261"/>
        <v>0.16726066834299042</v>
      </c>
      <c r="U2173">
        <f t="shared" si="262"/>
        <v>0.95698910986494035</v>
      </c>
      <c r="V2173">
        <f t="shared" si="262"/>
        <v>0.91882432190402341</v>
      </c>
      <c r="W2173">
        <f t="shared" si="262"/>
        <v>1.1923018377567856</v>
      </c>
      <c r="X2173" t="s">
        <v>509</v>
      </c>
      <c r="Y2173" t="s">
        <v>463</v>
      </c>
      <c r="Z2173" t="s">
        <v>276</v>
      </c>
      <c r="AA2173" s="67" t="s">
        <v>86</v>
      </c>
      <c r="AB2173" s="67" t="s">
        <v>84</v>
      </c>
      <c r="AC2173" t="s">
        <v>677</v>
      </c>
      <c r="AD2173" s="67" t="s">
        <v>79</v>
      </c>
      <c r="AE2173" s="72" t="str">
        <f>VLOOKUP(AD2173,cs_lookup!$A$2:$B$54,2,FALSE)</f>
        <v>2</v>
      </c>
    </row>
    <row r="2174" spans="1:31" x14ac:dyDescent="0.25">
      <c r="A2174" s="18">
        <v>0.36756884323816652</v>
      </c>
      <c r="B2174" s="18">
        <v>0.38142640260611177</v>
      </c>
      <c r="C2174" s="18">
        <v>0.24211863757944149</v>
      </c>
      <c r="D2174" s="3">
        <f t="shared" si="260"/>
        <v>2.7205787933229399</v>
      </c>
      <c r="E2174" s="4">
        <f t="shared" si="260"/>
        <v>2.6217377537775528</v>
      </c>
      <c r="F2174" s="4">
        <f t="shared" si="260"/>
        <v>4.1302066210078117</v>
      </c>
      <c r="G2174" s="75">
        <v>2.8202157996011445E-2</v>
      </c>
      <c r="H2174" s="5">
        <f t="shared" si="253"/>
        <v>1.0282021579960114</v>
      </c>
      <c r="I2174" s="5">
        <f t="shared" si="254"/>
        <v>2.645957093326285</v>
      </c>
      <c r="J2174" s="5">
        <f t="shared" si="255"/>
        <v>2.5498271262991485</v>
      </c>
      <c r="K2174" s="5">
        <f t="shared" si="256"/>
        <v>4.0169207863341532</v>
      </c>
      <c r="L2174">
        <v>2.14</v>
      </c>
      <c r="M2174">
        <v>3.27</v>
      </c>
      <c r="N2174">
        <v>3.92</v>
      </c>
      <c r="O2174" s="5">
        <f t="shared" si="257"/>
        <v>2.2003526181114648</v>
      </c>
      <c r="P2174" s="5">
        <f t="shared" si="258"/>
        <v>3.3622210566469573</v>
      </c>
      <c r="Q2174" s="5">
        <f t="shared" si="259"/>
        <v>4.0305524593443645</v>
      </c>
      <c r="R2174" s="6">
        <f t="shared" si="261"/>
        <v>0.45447261123914201</v>
      </c>
      <c r="S2174" s="6">
        <f t="shared" si="261"/>
        <v>0.29742244282928565</v>
      </c>
      <c r="T2174" s="6">
        <f t="shared" si="261"/>
        <v>0.24810494593157248</v>
      </c>
      <c r="U2174">
        <f t="shared" si="262"/>
        <v>0.80878106655530224</v>
      </c>
      <c r="V2174">
        <f t="shared" si="262"/>
        <v>1.2824398824033689</v>
      </c>
      <c r="W2174">
        <f t="shared" si="262"/>
        <v>0.97587187014892485</v>
      </c>
      <c r="X2174" t="s">
        <v>505</v>
      </c>
      <c r="Y2174" t="s">
        <v>460</v>
      </c>
      <c r="Z2174" t="s">
        <v>276</v>
      </c>
      <c r="AA2174" s="67" t="s">
        <v>75</v>
      </c>
      <c r="AB2174" s="67" t="s">
        <v>90</v>
      </c>
      <c r="AC2174" t="s">
        <v>677</v>
      </c>
      <c r="AD2174" s="67" t="s">
        <v>75</v>
      </c>
      <c r="AE2174" s="72" t="str">
        <f>VLOOKUP(AD2174,cs_lookup!$A$2:$B$54,2,FALSE)</f>
        <v>X</v>
      </c>
    </row>
    <row r="2175" spans="1:31" x14ac:dyDescent="0.25">
      <c r="A2175" s="18">
        <v>0.4693355824658797</v>
      </c>
      <c r="B2175" s="18">
        <v>0.34649241038020456</v>
      </c>
      <c r="C2175" s="18">
        <v>0.179306561489703</v>
      </c>
      <c r="D2175" s="3">
        <f t="shared" si="260"/>
        <v>2.1306716076075465</v>
      </c>
      <c r="E2175" s="4">
        <f t="shared" si="260"/>
        <v>2.8860661014268811</v>
      </c>
      <c r="F2175" s="4">
        <f t="shared" si="260"/>
        <v>5.5770407490493694</v>
      </c>
      <c r="G2175" s="75">
        <v>5.1624133347851764E-2</v>
      </c>
      <c r="H2175" s="5">
        <f t="shared" si="253"/>
        <v>1.0516241333478518</v>
      </c>
      <c r="I2175" s="5">
        <f t="shared" si="254"/>
        <v>2.0260771315931487</v>
      </c>
      <c r="J2175" s="5">
        <f t="shared" si="255"/>
        <v>2.7443893782078512</v>
      </c>
      <c r="K2175" s="5">
        <f t="shared" si="256"/>
        <v>5.3032643243882456</v>
      </c>
      <c r="L2175">
        <v>1.43</v>
      </c>
      <c r="M2175">
        <v>4.3899999999999997</v>
      </c>
      <c r="N2175">
        <v>8.0299999999999994</v>
      </c>
      <c r="O2175" s="5">
        <f t="shared" si="257"/>
        <v>1.5038225106874279</v>
      </c>
      <c r="P2175" s="5">
        <f t="shared" si="258"/>
        <v>4.6166299453970687</v>
      </c>
      <c r="Q2175" s="5">
        <f t="shared" si="259"/>
        <v>8.4445417907832496</v>
      </c>
      <c r="R2175" s="6">
        <f t="shared" si="261"/>
        <v>0.66497209138256586</v>
      </c>
      <c r="S2175" s="6">
        <f t="shared" si="261"/>
        <v>0.21660822111094971</v>
      </c>
      <c r="T2175" s="6">
        <f t="shared" si="261"/>
        <v>0.11841968750648434</v>
      </c>
      <c r="U2175">
        <f t="shared" si="262"/>
        <v>0.70579741397878559</v>
      </c>
      <c r="V2175">
        <f t="shared" si="262"/>
        <v>1.5996272376140626</v>
      </c>
      <c r="W2175">
        <f t="shared" si="262"/>
        <v>1.5141617518614432</v>
      </c>
      <c r="X2175" t="s">
        <v>371</v>
      </c>
      <c r="Y2175" t="s">
        <v>511</v>
      </c>
      <c r="Z2175" t="s">
        <v>275</v>
      </c>
      <c r="AA2175" s="67" t="s">
        <v>75</v>
      </c>
      <c r="AB2175" s="67" t="s">
        <v>90</v>
      </c>
      <c r="AC2175" t="s">
        <v>678</v>
      </c>
      <c r="AD2175" s="67" t="s">
        <v>73</v>
      </c>
      <c r="AE2175" s="72" t="str">
        <f>VLOOKUP(AD2175,cs_lookup!$A$2:$B$54,2,FALSE)</f>
        <v>X</v>
      </c>
    </row>
    <row r="2176" spans="1:31" x14ac:dyDescent="0.25">
      <c r="A2176" s="18">
        <v>0.6722958711554865</v>
      </c>
      <c r="B2176" s="18">
        <v>0.18856082926831166</v>
      </c>
      <c r="C2176" s="18">
        <v>0.13183555524214902</v>
      </c>
      <c r="D2176" s="3">
        <f t="shared" si="260"/>
        <v>1.4874403412314325</v>
      </c>
      <c r="E2176" s="4">
        <f t="shared" si="260"/>
        <v>5.3033283947699186</v>
      </c>
      <c r="F2176" s="4">
        <f t="shared" si="260"/>
        <v>7.5852071784675204</v>
      </c>
      <c r="G2176" s="75">
        <v>4.6994082064944376E-2</v>
      </c>
      <c r="H2176" s="5">
        <f t="shared" si="253"/>
        <v>1.0469940820649444</v>
      </c>
      <c r="I2176" s="5">
        <f t="shared" si="254"/>
        <v>1.4206769328607987</v>
      </c>
      <c r="J2176" s="5">
        <f t="shared" si="255"/>
        <v>5.0652897524600871</v>
      </c>
      <c r="K2176" s="5">
        <f t="shared" si="256"/>
        <v>7.2447469459498004</v>
      </c>
      <c r="L2176">
        <v>1.84</v>
      </c>
      <c r="M2176">
        <v>3.62</v>
      </c>
      <c r="N2176">
        <v>4.4000000000000004</v>
      </c>
      <c r="O2176" s="5">
        <f t="shared" si="257"/>
        <v>1.9264691109994978</v>
      </c>
      <c r="P2176" s="5">
        <f t="shared" si="258"/>
        <v>3.7901185770750989</v>
      </c>
      <c r="Q2176" s="5">
        <f t="shared" si="259"/>
        <v>4.6067739610857554</v>
      </c>
      <c r="R2176" s="6">
        <f t="shared" si="261"/>
        <v>0.5190843675044321</v>
      </c>
      <c r="S2176" s="6">
        <f t="shared" si="261"/>
        <v>0.26384398790280528</v>
      </c>
      <c r="T2176" s="6">
        <f t="shared" si="261"/>
        <v>0.21707164459276254</v>
      </c>
      <c r="U2176">
        <f t="shared" si="262"/>
        <v>1.2951572292335429</v>
      </c>
      <c r="V2176">
        <f t="shared" si="262"/>
        <v>0.71466790191851415</v>
      </c>
      <c r="W2176">
        <f t="shared" si="262"/>
        <v>0.60733660303481474</v>
      </c>
      <c r="X2176" t="s">
        <v>380</v>
      </c>
      <c r="Y2176" t="s">
        <v>284</v>
      </c>
      <c r="Z2176" t="s">
        <v>275</v>
      </c>
      <c r="AA2176" s="67" t="s">
        <v>86</v>
      </c>
      <c r="AB2176" s="67" t="s">
        <v>84</v>
      </c>
      <c r="AC2176" t="s">
        <v>678</v>
      </c>
      <c r="AD2176" s="67" t="s">
        <v>100</v>
      </c>
      <c r="AE2176" s="72" t="str">
        <f>VLOOKUP(AD2176,cs_lookup!$A$2:$B$54,2,FALSE)</f>
        <v>1</v>
      </c>
    </row>
    <row r="2177" spans="1:31" x14ac:dyDescent="0.25">
      <c r="A2177" s="18">
        <v>0.26528905338492914</v>
      </c>
      <c r="B2177" s="18">
        <v>0.29830956141719545</v>
      </c>
      <c r="C2177" s="18">
        <v>0.39997530877028542</v>
      </c>
      <c r="D2177" s="3">
        <f t="shared" si="260"/>
        <v>3.769473286743648</v>
      </c>
      <c r="E2177" s="4">
        <f t="shared" si="260"/>
        <v>3.35222242039191</v>
      </c>
      <c r="F2177" s="4">
        <f t="shared" si="260"/>
        <v>2.500154329712192</v>
      </c>
      <c r="G2177" s="75">
        <v>4.4528399525746609E-2</v>
      </c>
      <c r="H2177" s="5">
        <f t="shared" si="253"/>
        <v>1.0445283995257466</v>
      </c>
      <c r="I2177" s="5">
        <f t="shared" si="254"/>
        <v>3.608780085304645</v>
      </c>
      <c r="J2177" s="5">
        <f t="shared" si="255"/>
        <v>3.2093166848445089</v>
      </c>
      <c r="K2177" s="5">
        <f t="shared" si="256"/>
        <v>2.3935723823759618</v>
      </c>
      <c r="L2177">
        <v>2.4</v>
      </c>
      <c r="M2177">
        <v>3.37</v>
      </c>
      <c r="N2177">
        <v>3.02</v>
      </c>
      <c r="O2177" s="5">
        <f t="shared" si="257"/>
        <v>2.5068681588617916</v>
      </c>
      <c r="P2177" s="5">
        <f t="shared" si="258"/>
        <v>3.5200607064017664</v>
      </c>
      <c r="Q2177" s="5">
        <f t="shared" si="259"/>
        <v>3.1544757665677547</v>
      </c>
      <c r="R2177" s="6">
        <f t="shared" si="261"/>
        <v>0.39890410529368886</v>
      </c>
      <c r="S2177" s="6">
        <f t="shared" si="261"/>
        <v>0.28408600970470416</v>
      </c>
      <c r="T2177" s="6">
        <f t="shared" si="261"/>
        <v>0.31700988500160698</v>
      </c>
      <c r="U2177">
        <f t="shared" si="262"/>
        <v>0.66504468082526491</v>
      </c>
      <c r="V2177">
        <f t="shared" si="262"/>
        <v>1.0500677654886141</v>
      </c>
      <c r="W2177">
        <f t="shared" si="262"/>
        <v>1.2617124187413207</v>
      </c>
      <c r="X2177" t="s">
        <v>308</v>
      </c>
      <c r="Y2177" t="s">
        <v>305</v>
      </c>
      <c r="Z2177" t="s">
        <v>275</v>
      </c>
      <c r="AA2177" s="67" t="s">
        <v>75</v>
      </c>
      <c r="AB2177" s="67" t="s">
        <v>90</v>
      </c>
      <c r="AC2177" t="s">
        <v>678</v>
      </c>
      <c r="AD2177" s="67" t="s">
        <v>89</v>
      </c>
      <c r="AE2177" s="72" t="str">
        <f>VLOOKUP(AD2177,cs_lookup!$A$2:$B$54,2,FALSE)</f>
        <v>1</v>
      </c>
    </row>
    <row r="2178" spans="1:31" x14ac:dyDescent="0.25">
      <c r="A2178" s="18">
        <v>0.40215233271615491</v>
      </c>
      <c r="B2178" s="18">
        <v>0.36874572942209749</v>
      </c>
      <c r="C2178" s="18">
        <v>0.22157674770769431</v>
      </c>
      <c r="D2178" s="3">
        <f t="shared" si="260"/>
        <v>2.4866199165026721</v>
      </c>
      <c r="E2178" s="4">
        <f t="shared" si="260"/>
        <v>2.7118958138639635</v>
      </c>
      <c r="F2178" s="4">
        <f t="shared" si="260"/>
        <v>4.5131089355964704</v>
      </c>
      <c r="G2178" s="75">
        <v>3.8447337123599823E-2</v>
      </c>
      <c r="H2178" s="5">
        <f t="shared" si="253"/>
        <v>1.0384473371235998</v>
      </c>
      <c r="I2178" s="5">
        <f t="shared" si="254"/>
        <v>2.3945556289742842</v>
      </c>
      <c r="J2178" s="5">
        <f t="shared" si="255"/>
        <v>2.6114909412504792</v>
      </c>
      <c r="K2178" s="5">
        <f t="shared" si="256"/>
        <v>4.346016186143201</v>
      </c>
      <c r="L2178">
        <v>2.5099999999999998</v>
      </c>
      <c r="M2178">
        <v>3.15</v>
      </c>
      <c r="N2178">
        <v>3.1</v>
      </c>
      <c r="O2178" s="5">
        <f t="shared" si="257"/>
        <v>2.6065028161802353</v>
      </c>
      <c r="P2178" s="5">
        <f t="shared" si="258"/>
        <v>3.2711091119393392</v>
      </c>
      <c r="Q2178" s="5">
        <f t="shared" si="259"/>
        <v>3.2191867450831597</v>
      </c>
      <c r="R2178" s="6">
        <f t="shared" si="261"/>
        <v>0.38365582948629806</v>
      </c>
      <c r="S2178" s="6">
        <f t="shared" si="261"/>
        <v>0.3057067085747962</v>
      </c>
      <c r="T2178" s="6">
        <f t="shared" si="261"/>
        <v>0.31063746193890579</v>
      </c>
      <c r="U2178">
        <f t="shared" si="262"/>
        <v>1.0482111877581088</v>
      </c>
      <c r="V2178">
        <f t="shared" si="262"/>
        <v>1.2062075155013414</v>
      </c>
      <c r="W2178">
        <f t="shared" si="262"/>
        <v>0.71329692923924493</v>
      </c>
      <c r="X2178" t="s">
        <v>394</v>
      </c>
      <c r="Y2178" t="s">
        <v>386</v>
      </c>
      <c r="Z2178" t="s">
        <v>279</v>
      </c>
      <c r="AA2178" s="67" t="s">
        <v>75</v>
      </c>
      <c r="AB2178" s="67" t="s">
        <v>90</v>
      </c>
      <c r="AC2178" t="s">
        <v>678</v>
      </c>
      <c r="AD2178" s="67" t="s">
        <v>86</v>
      </c>
      <c r="AE2178" s="72" t="str">
        <f>VLOOKUP(AD2178,cs_lookup!$A$2:$B$54,2,FALSE)</f>
        <v>1</v>
      </c>
    </row>
    <row r="2179" spans="1:31" x14ac:dyDescent="0.25">
      <c r="A2179" s="18">
        <v>0.14298162674010617</v>
      </c>
      <c r="B2179" s="18">
        <v>0.19937809003526119</v>
      </c>
      <c r="C2179" s="18">
        <v>0.57207633739832153</v>
      </c>
      <c r="D2179" s="3">
        <f t="shared" si="260"/>
        <v>6.9939056003165563</v>
      </c>
      <c r="E2179" s="4">
        <f t="shared" si="260"/>
        <v>5.0155962464237875</v>
      </c>
      <c r="F2179" s="4">
        <f t="shared" si="260"/>
        <v>1.7480184629690891</v>
      </c>
      <c r="G2179" s="75">
        <v>4.2581880569608543E-2</v>
      </c>
      <c r="H2179" s="5">
        <f t="shared" si="253"/>
        <v>1.0425818805696085</v>
      </c>
      <c r="I2179" s="5">
        <f t="shared" si="254"/>
        <v>6.7082554671825649</v>
      </c>
      <c r="J2179" s="5">
        <f t="shared" si="255"/>
        <v>4.8107456497167833</v>
      </c>
      <c r="K2179" s="5">
        <f t="shared" si="256"/>
        <v>1.6766246330830816</v>
      </c>
      <c r="L2179">
        <v>7.04</v>
      </c>
      <c r="M2179">
        <v>4.54</v>
      </c>
      <c r="N2179">
        <v>1.47</v>
      </c>
      <c r="O2179" s="5">
        <f t="shared" si="257"/>
        <v>7.339776439210044</v>
      </c>
      <c r="P2179" s="5">
        <f t="shared" si="258"/>
        <v>4.7333217377860226</v>
      </c>
      <c r="Q2179" s="5">
        <f t="shared" si="259"/>
        <v>1.5325953644373245</v>
      </c>
      <c r="R2179" s="6">
        <f t="shared" si="261"/>
        <v>0.13624393171675767</v>
      </c>
      <c r="S2179" s="6">
        <f t="shared" si="261"/>
        <v>0.21126812319074317</v>
      </c>
      <c r="T2179" s="6">
        <f t="shared" si="261"/>
        <v>0.6524879450924993</v>
      </c>
      <c r="U2179">
        <f t="shared" si="262"/>
        <v>1.049453175186956</v>
      </c>
      <c r="V2179">
        <f t="shared" si="262"/>
        <v>0.94372064760216068</v>
      </c>
      <c r="W2179">
        <f t="shared" si="262"/>
        <v>0.87676154280095031</v>
      </c>
      <c r="X2179" t="s">
        <v>485</v>
      </c>
      <c r="Y2179" t="s">
        <v>329</v>
      </c>
      <c r="Z2179" t="s">
        <v>281</v>
      </c>
      <c r="AA2179" s="67" t="s">
        <v>79</v>
      </c>
      <c r="AB2179" s="67" t="s">
        <v>85</v>
      </c>
      <c r="AC2179" t="s">
        <v>678</v>
      </c>
      <c r="AD2179" s="67" t="s">
        <v>75</v>
      </c>
      <c r="AE2179" s="72" t="str">
        <f>VLOOKUP(AD2179,cs_lookup!$A$2:$B$54,2,FALSE)</f>
        <v>X</v>
      </c>
    </row>
    <row r="2180" spans="1:31" x14ac:dyDescent="0.25">
      <c r="A2180" s="18">
        <v>0.44910333240629069</v>
      </c>
      <c r="B2180" s="18">
        <v>0.28839487112838785</v>
      </c>
      <c r="C2180" s="18">
        <v>0.24893141347317677</v>
      </c>
      <c r="D2180" s="3">
        <f t="shared" si="260"/>
        <v>2.2266590511408832</v>
      </c>
      <c r="E2180" s="4">
        <f t="shared" si="260"/>
        <v>3.4674680450708126</v>
      </c>
      <c r="F2180" s="4">
        <f t="shared" si="260"/>
        <v>4.0171707782784658</v>
      </c>
      <c r="G2180" s="75">
        <v>3.4203911487408867E-2</v>
      </c>
      <c r="H2180" s="5">
        <f t="shared" si="253"/>
        <v>1.0342039114874089</v>
      </c>
      <c r="I2180" s="5">
        <f t="shared" si="254"/>
        <v>2.1530174334174252</v>
      </c>
      <c r="J2180" s="5">
        <f t="shared" si="255"/>
        <v>3.3527895287920964</v>
      </c>
      <c r="K2180" s="5">
        <f t="shared" si="256"/>
        <v>3.8843121106561136</v>
      </c>
      <c r="L2180">
        <v>1.97</v>
      </c>
      <c r="M2180">
        <v>3.42</v>
      </c>
      <c r="N2180">
        <v>4.2699999999999996</v>
      </c>
      <c r="O2180" s="5">
        <f t="shared" si="257"/>
        <v>2.0373817056301955</v>
      </c>
      <c r="P2180" s="5">
        <f t="shared" si="258"/>
        <v>3.5369773772869384</v>
      </c>
      <c r="Q2180" s="5">
        <f t="shared" si="259"/>
        <v>4.4160507020512352</v>
      </c>
      <c r="R2180" s="6">
        <f t="shared" si="261"/>
        <v>0.49082604267847968</v>
      </c>
      <c r="S2180" s="6">
        <f t="shared" si="261"/>
        <v>0.28272728189374413</v>
      </c>
      <c r="T2180" s="6">
        <f t="shared" si="261"/>
        <v>0.22644667542777636</v>
      </c>
      <c r="U2180">
        <f t="shared" si="262"/>
        <v>0.91499491338213335</v>
      </c>
      <c r="V2180">
        <f t="shared" si="262"/>
        <v>1.0200461349066898</v>
      </c>
      <c r="W2180">
        <f t="shared" si="262"/>
        <v>1.0992937432308285</v>
      </c>
      <c r="X2180" t="s">
        <v>489</v>
      </c>
      <c r="Y2180" t="s">
        <v>339</v>
      </c>
      <c r="Z2180" t="s">
        <v>274</v>
      </c>
      <c r="AA2180" s="67" t="s">
        <v>75</v>
      </c>
      <c r="AB2180" s="67" t="s">
        <v>90</v>
      </c>
      <c r="AC2180" t="s">
        <v>678</v>
      </c>
      <c r="AD2180" s="67" t="s">
        <v>78</v>
      </c>
      <c r="AE2180" s="72" t="str">
        <f>VLOOKUP(AD2180,cs_lookup!$A$2:$B$54,2,FALSE)</f>
        <v>1</v>
      </c>
    </row>
    <row r="2181" spans="1:31" x14ac:dyDescent="0.25">
      <c r="A2181" s="18">
        <v>0.51089551558921198</v>
      </c>
      <c r="B2181" s="18">
        <v>0.2428850394801281</v>
      </c>
      <c r="C2181" s="18">
        <v>0.2328840693338505</v>
      </c>
      <c r="D2181" s="3">
        <f t="shared" si="260"/>
        <v>1.9573473821681671</v>
      </c>
      <c r="E2181" s="4">
        <f t="shared" si="260"/>
        <v>4.1171741254232996</v>
      </c>
      <c r="F2181" s="4">
        <f t="shared" si="260"/>
        <v>4.2939819922437543</v>
      </c>
      <c r="G2181" s="75">
        <v>3.250764957215968E-2</v>
      </c>
      <c r="H2181" s="5">
        <f t="shared" si="253"/>
        <v>1.0325076495721597</v>
      </c>
      <c r="I2181" s="5">
        <f t="shared" si="254"/>
        <v>1.8957219183598624</v>
      </c>
      <c r="J2181" s="5">
        <f t="shared" si="255"/>
        <v>3.987548302551883</v>
      </c>
      <c r="K2181" s="5">
        <f t="shared" si="256"/>
        <v>4.1587895198869012</v>
      </c>
      <c r="L2181">
        <v>1.66</v>
      </c>
      <c r="M2181">
        <v>3.85</v>
      </c>
      <c r="N2181">
        <v>5.87</v>
      </c>
      <c r="O2181" s="5">
        <f t="shared" si="257"/>
        <v>1.7139626982897851</v>
      </c>
      <c r="P2181" s="5">
        <f t="shared" si="258"/>
        <v>3.9751544508528149</v>
      </c>
      <c r="Q2181" s="5">
        <f t="shared" si="259"/>
        <v>6.0608199029885776</v>
      </c>
      <c r="R2181" s="6">
        <f t="shared" si="261"/>
        <v>0.58344326921339262</v>
      </c>
      <c r="S2181" s="6">
        <f t="shared" si="261"/>
        <v>0.25156255244006021</v>
      </c>
      <c r="T2181" s="6">
        <f t="shared" si="261"/>
        <v>0.16499417834654714</v>
      </c>
      <c r="U2181">
        <f t="shared" si="262"/>
        <v>0.87565585644343658</v>
      </c>
      <c r="V2181">
        <f t="shared" si="262"/>
        <v>0.96550554573499281</v>
      </c>
      <c r="W2181">
        <f t="shared" si="262"/>
        <v>1.4114684025075728</v>
      </c>
      <c r="X2181" t="s">
        <v>343</v>
      </c>
      <c r="Y2181" t="s">
        <v>487</v>
      </c>
      <c r="Z2181" t="s">
        <v>274</v>
      </c>
      <c r="AA2181" s="67" t="s">
        <v>86</v>
      </c>
      <c r="AB2181" s="67" t="s">
        <v>84</v>
      </c>
      <c r="AC2181" t="s">
        <v>678</v>
      </c>
      <c r="AD2181" s="67" t="s">
        <v>94</v>
      </c>
      <c r="AE2181" s="72" t="str">
        <f>VLOOKUP(AD2181,cs_lookup!$A$2:$B$54,2,FALSE)</f>
        <v>1</v>
      </c>
    </row>
    <row r="2182" spans="1:31" x14ac:dyDescent="0.25">
      <c r="A2182" s="18">
        <v>0.30336914524006936</v>
      </c>
      <c r="B2182" s="18">
        <v>0.42207060764409715</v>
      </c>
      <c r="C2182" s="18">
        <v>0.26508840608738754</v>
      </c>
      <c r="D2182" s="3">
        <f t="shared" si="260"/>
        <v>3.2963141297993768</v>
      </c>
      <c r="E2182" s="4">
        <f t="shared" si="260"/>
        <v>2.3692718277204241</v>
      </c>
      <c r="F2182" s="4">
        <f t="shared" si="260"/>
        <v>3.7723264278496802</v>
      </c>
      <c r="G2182" s="75">
        <v>5.7581887048244518E-2</v>
      </c>
      <c r="H2182" s="5">
        <f t="shared" si="253"/>
        <v>1.0575818870482445</v>
      </c>
      <c r="I2182" s="5">
        <f t="shared" si="254"/>
        <v>3.1168405682509635</v>
      </c>
      <c r="J2182" s="5">
        <f t="shared" si="255"/>
        <v>2.2402726982523893</v>
      </c>
      <c r="K2182" s="5">
        <f t="shared" si="256"/>
        <v>3.5669355480154845</v>
      </c>
      <c r="L2182">
        <v>4.3099999999999996</v>
      </c>
      <c r="M2182">
        <v>3.12</v>
      </c>
      <c r="N2182">
        <v>1.98</v>
      </c>
      <c r="O2182" s="5">
        <f t="shared" si="257"/>
        <v>4.5581779331779337</v>
      </c>
      <c r="P2182" s="5">
        <f t="shared" si="258"/>
        <v>3.2996554875905231</v>
      </c>
      <c r="Q2182" s="5">
        <f t="shared" si="259"/>
        <v>2.094012136355524</v>
      </c>
      <c r="R2182" s="6">
        <f t="shared" si="261"/>
        <v>0.2193859069698067</v>
      </c>
      <c r="S2182" s="6">
        <f t="shared" si="261"/>
        <v>0.30306194199995734</v>
      </c>
      <c r="T2182" s="6">
        <f t="shared" si="261"/>
        <v>0.47755215103023585</v>
      </c>
      <c r="U2182">
        <f t="shared" si="262"/>
        <v>1.3828105434403357</v>
      </c>
      <c r="V2182">
        <f t="shared" si="262"/>
        <v>1.3926875966635115</v>
      </c>
      <c r="W2182">
        <f t="shared" si="262"/>
        <v>0.55509833955413102</v>
      </c>
      <c r="X2182" t="s">
        <v>426</v>
      </c>
      <c r="Y2182" t="s">
        <v>425</v>
      </c>
      <c r="Z2182" t="s">
        <v>273</v>
      </c>
      <c r="AA2182" s="67" t="s">
        <v>75</v>
      </c>
      <c r="AB2182" s="67" t="s">
        <v>90</v>
      </c>
      <c r="AC2182" t="s">
        <v>678</v>
      </c>
      <c r="AD2182" s="67" t="s">
        <v>75</v>
      </c>
      <c r="AE2182" s="72" t="str">
        <f>VLOOKUP(AD2182,cs_lookup!$A$2:$B$54,2,FALSE)</f>
        <v>X</v>
      </c>
    </row>
    <row r="2183" spans="1:31" x14ac:dyDescent="0.25">
      <c r="A2183" s="18">
        <v>0.82295199151061804</v>
      </c>
      <c r="B2183" s="18">
        <v>6.9638158459090327E-2</v>
      </c>
      <c r="C2183" s="18">
        <v>1.1374296370472086E-2</v>
      </c>
      <c r="D2183" s="3">
        <f t="shared" si="260"/>
        <v>1.2151377119391753</v>
      </c>
      <c r="E2183" s="4">
        <f t="shared" si="260"/>
        <v>14.359943199639039</v>
      </c>
      <c r="F2183" s="4">
        <f t="shared" si="260"/>
        <v>87.917526274066603</v>
      </c>
      <c r="G2183" s="75">
        <v>6.4851635645876815E-2</v>
      </c>
      <c r="H2183" s="5">
        <f t="shared" si="253"/>
        <v>1.0648516356458768</v>
      </c>
      <c r="I2183" s="5">
        <f t="shared" si="254"/>
        <v>1.1411333478415928</v>
      </c>
      <c r="J2183" s="5">
        <f t="shared" si="255"/>
        <v>13.485393381519422</v>
      </c>
      <c r="K2183" s="5">
        <f t="shared" si="256"/>
        <v>82.563169676441319</v>
      </c>
      <c r="L2183">
        <v>1.1599999999999999</v>
      </c>
      <c r="M2183">
        <v>6.83</v>
      </c>
      <c r="N2183">
        <v>17.739999999999998</v>
      </c>
      <c r="O2183" s="5">
        <f t="shared" si="257"/>
        <v>1.235227897349217</v>
      </c>
      <c r="P2183" s="5">
        <f t="shared" si="258"/>
        <v>7.2729366714613386</v>
      </c>
      <c r="Q2183" s="5">
        <f t="shared" si="259"/>
        <v>18.890468016357854</v>
      </c>
      <c r="R2183" s="6">
        <f t="shared" si="261"/>
        <v>0.80956720791846348</v>
      </c>
      <c r="S2183" s="6">
        <f t="shared" si="261"/>
        <v>0.13749604116916803</v>
      </c>
      <c r="T2183" s="6">
        <f t="shared" si="261"/>
        <v>5.2936750912368519E-2</v>
      </c>
      <c r="U2183">
        <f t="shared" si="262"/>
        <v>1.0165332580930113</v>
      </c>
      <c r="V2183">
        <f t="shared" si="262"/>
        <v>0.50647391639015371</v>
      </c>
      <c r="W2183">
        <f t="shared" si="262"/>
        <v>0.21486578179497817</v>
      </c>
      <c r="X2183" t="s">
        <v>353</v>
      </c>
      <c r="Y2183" t="s">
        <v>352</v>
      </c>
      <c r="Z2183" t="s">
        <v>273</v>
      </c>
      <c r="AA2183" s="67" t="s">
        <v>88</v>
      </c>
      <c r="AB2183" s="67" t="s">
        <v>84</v>
      </c>
      <c r="AC2183" t="s">
        <v>678</v>
      </c>
      <c r="AD2183" s="67" t="s">
        <v>94</v>
      </c>
      <c r="AE2183" s="72" t="str">
        <f>VLOOKUP(AD2183,cs_lookup!$A$2:$B$54,2,FALSE)</f>
        <v>1</v>
      </c>
    </row>
    <row r="2184" spans="1:31" x14ac:dyDescent="0.25">
      <c r="A2184" s="18">
        <v>0.50218357853770479</v>
      </c>
      <c r="B2184" s="18">
        <v>0.27623501821657653</v>
      </c>
      <c r="C2184" s="18">
        <v>0.21173236272882115</v>
      </c>
      <c r="D2184" s="3">
        <f t="shared" si="260"/>
        <v>1.9913036641139756</v>
      </c>
      <c r="E2184" s="4">
        <f t="shared" si="260"/>
        <v>3.6201058303765454</v>
      </c>
      <c r="F2184" s="4">
        <f t="shared" si="260"/>
        <v>4.7229435647528408</v>
      </c>
      <c r="G2184" s="75">
        <v>3.4093050651300194E-2</v>
      </c>
      <c r="H2184" s="5">
        <f t="shared" si="253"/>
        <v>1.0340930506513002</v>
      </c>
      <c r="I2184" s="5">
        <f t="shared" si="254"/>
        <v>1.9256523026238286</v>
      </c>
      <c r="J2184" s="5">
        <f t="shared" si="255"/>
        <v>3.5007544322017283</v>
      </c>
      <c r="K2184" s="5">
        <f t="shared" si="256"/>
        <v>4.5672326699983152</v>
      </c>
      <c r="L2184">
        <v>3.64</v>
      </c>
      <c r="M2184">
        <v>3.56</v>
      </c>
      <c r="N2184">
        <v>2.09</v>
      </c>
      <c r="O2184" s="5">
        <f t="shared" si="257"/>
        <v>3.764098704370733</v>
      </c>
      <c r="P2184" s="5">
        <f t="shared" si="258"/>
        <v>3.6813712603186288</v>
      </c>
      <c r="Q2184" s="5">
        <f t="shared" si="259"/>
        <v>2.1612544758612171</v>
      </c>
      <c r="R2184" s="6">
        <f t="shared" si="261"/>
        <v>0.26566784734917731</v>
      </c>
      <c r="S2184" s="6">
        <f t="shared" si="261"/>
        <v>0.27163791133455212</v>
      </c>
      <c r="T2184" s="6">
        <f t="shared" si="261"/>
        <v>0.46269424131627063</v>
      </c>
      <c r="U2184">
        <f t="shared" si="262"/>
        <v>1.8902685573300329</v>
      </c>
      <c r="V2184">
        <f t="shared" si="262"/>
        <v>1.0169236571560978</v>
      </c>
      <c r="W2184">
        <f t="shared" si="262"/>
        <v>0.45760751663233545</v>
      </c>
      <c r="X2184" t="s">
        <v>434</v>
      </c>
      <c r="Y2184" t="s">
        <v>359</v>
      </c>
      <c r="Z2184" t="s">
        <v>278</v>
      </c>
      <c r="AA2184" s="67" t="s">
        <v>75</v>
      </c>
      <c r="AB2184" s="67" t="s">
        <v>90</v>
      </c>
      <c r="AC2184" t="s">
        <v>678</v>
      </c>
      <c r="AD2184" s="67" t="s">
        <v>75</v>
      </c>
      <c r="AE2184" s="72" t="str">
        <f>VLOOKUP(AD2184,cs_lookup!$A$2:$B$54,2,FALSE)</f>
        <v>X</v>
      </c>
    </row>
    <row r="2185" spans="1:31" x14ac:dyDescent="0.25">
      <c r="A2185" s="18">
        <v>0.17211389055294127</v>
      </c>
      <c r="B2185" s="18">
        <v>0.29784318453591113</v>
      </c>
      <c r="C2185" s="18">
        <v>0.47693993626846337</v>
      </c>
      <c r="D2185" s="3">
        <f t="shared" si="260"/>
        <v>5.8101063010507312</v>
      </c>
      <c r="E2185" s="4">
        <f t="shared" si="260"/>
        <v>3.3574714880858032</v>
      </c>
      <c r="F2185" s="4">
        <f t="shared" si="260"/>
        <v>2.0967000746968543</v>
      </c>
      <c r="G2185" s="75">
        <v>3.3495866016535869E-2</v>
      </c>
      <c r="H2185" s="5">
        <f t="shared" si="253"/>
        <v>1.0334958660165359</v>
      </c>
      <c r="I2185" s="5">
        <f t="shared" si="254"/>
        <v>5.6217992660628306</v>
      </c>
      <c r="J2185" s="5">
        <f t="shared" si="255"/>
        <v>3.2486549762668173</v>
      </c>
      <c r="K2185" s="5">
        <f t="shared" si="256"/>
        <v>2.0287454876605255</v>
      </c>
      <c r="L2185">
        <v>3.56</v>
      </c>
      <c r="M2185">
        <v>3.56</v>
      </c>
      <c r="N2185">
        <v>2.12</v>
      </c>
      <c r="O2185" s="5">
        <f t="shared" si="257"/>
        <v>3.6792452830188678</v>
      </c>
      <c r="P2185" s="5">
        <f t="shared" si="258"/>
        <v>3.6792452830188678</v>
      </c>
      <c r="Q2185" s="5">
        <f t="shared" si="259"/>
        <v>2.191011235955056</v>
      </c>
      <c r="R2185" s="6">
        <f t="shared" si="261"/>
        <v>0.27179487179487183</v>
      </c>
      <c r="S2185" s="6">
        <f t="shared" si="261"/>
        <v>0.27179487179487183</v>
      </c>
      <c r="T2185" s="6">
        <f t="shared" si="261"/>
        <v>0.45641025641025645</v>
      </c>
      <c r="U2185">
        <f t="shared" si="262"/>
        <v>0.63324921995893491</v>
      </c>
      <c r="V2185">
        <f t="shared" si="262"/>
        <v>1.0958381317830692</v>
      </c>
      <c r="W2185">
        <f t="shared" si="262"/>
        <v>1.0449807592398916</v>
      </c>
      <c r="X2185" t="s">
        <v>357</v>
      </c>
      <c r="Y2185" t="s">
        <v>356</v>
      </c>
      <c r="Z2185" t="s">
        <v>278</v>
      </c>
      <c r="AA2185" s="67" t="s">
        <v>75</v>
      </c>
      <c r="AB2185" s="67" t="s">
        <v>90</v>
      </c>
      <c r="AC2185" t="s">
        <v>678</v>
      </c>
      <c r="AD2185" s="67" t="s">
        <v>89</v>
      </c>
      <c r="AE2185" s="72" t="str">
        <f>VLOOKUP(AD2185,cs_lookup!$A$2:$B$54,2,FALSE)</f>
        <v>1</v>
      </c>
    </row>
    <row r="2186" spans="1:31" x14ac:dyDescent="0.25">
      <c r="A2186" s="18">
        <v>0.50011471884480418</v>
      </c>
      <c r="B2186" s="18">
        <v>0.2902675149548456</v>
      </c>
      <c r="C2186" s="18">
        <v>0.20132534891066292</v>
      </c>
      <c r="D2186" s="3">
        <f t="shared" si="260"/>
        <v>1.9995412298799398</v>
      </c>
      <c r="E2186" s="4">
        <f t="shared" si="260"/>
        <v>3.4450978786088458</v>
      </c>
      <c r="F2186" s="4">
        <f t="shared" si="260"/>
        <v>4.9670844005031123</v>
      </c>
      <c r="G2186" s="75">
        <v>3.3142242119583942E-2</v>
      </c>
      <c r="H2186" s="5">
        <f t="shared" si="253"/>
        <v>1.0331422421195839</v>
      </c>
      <c r="I2186" s="5">
        <f t="shared" si="254"/>
        <v>1.9353978071574167</v>
      </c>
      <c r="J2186" s="5">
        <f t="shared" si="255"/>
        <v>3.3345823432220896</v>
      </c>
      <c r="K2186" s="5">
        <f t="shared" si="256"/>
        <v>4.8077449532144705</v>
      </c>
      <c r="L2186">
        <v>2.37</v>
      </c>
      <c r="M2186">
        <v>3.18</v>
      </c>
      <c r="N2186">
        <v>3.37</v>
      </c>
      <c r="O2186" s="5">
        <f t="shared" si="257"/>
        <v>2.4485471138234138</v>
      </c>
      <c r="P2186" s="5">
        <f t="shared" si="258"/>
        <v>3.2853923299402772</v>
      </c>
      <c r="Q2186" s="5">
        <f t="shared" si="259"/>
        <v>3.481689355942998</v>
      </c>
      <c r="R2186" s="6">
        <f t="shared" si="261"/>
        <v>0.40840545577189119</v>
      </c>
      <c r="S2186" s="6">
        <f t="shared" si="261"/>
        <v>0.30437765099980563</v>
      </c>
      <c r="T2186" s="6">
        <f t="shared" si="261"/>
        <v>0.28721689322830324</v>
      </c>
      <c r="U2186">
        <f t="shared" si="262"/>
        <v>1.2245544514080535</v>
      </c>
      <c r="V2186">
        <f t="shared" si="262"/>
        <v>0.95364266726347446</v>
      </c>
      <c r="W2186">
        <f t="shared" si="262"/>
        <v>0.70095232438376531</v>
      </c>
      <c r="X2186" t="s">
        <v>438</v>
      </c>
      <c r="Y2186" t="s">
        <v>499</v>
      </c>
      <c r="Z2186" t="s">
        <v>269</v>
      </c>
      <c r="AA2186" s="67" t="s">
        <v>75</v>
      </c>
      <c r="AB2186" s="67" t="s">
        <v>90</v>
      </c>
      <c r="AC2186" t="s">
        <v>678</v>
      </c>
      <c r="AD2186" s="67" t="s">
        <v>125</v>
      </c>
      <c r="AE2186" s="72" t="str">
        <f>VLOOKUP(AD2186,cs_lookup!$A$2:$B$54,2,FALSE)</f>
        <v>2</v>
      </c>
    </row>
    <row r="2187" spans="1:31" x14ac:dyDescent="0.25">
      <c r="A2187" s="18">
        <v>0.68629450610946863</v>
      </c>
      <c r="B2187" s="18">
        <v>0.21445367052287609</v>
      </c>
      <c r="C2187" s="18">
        <v>9.6789818626309504E-2</v>
      </c>
      <c r="D2187" s="3">
        <f t="shared" si="260"/>
        <v>1.4571004009181057</v>
      </c>
      <c r="E2187" s="4">
        <f t="shared" si="260"/>
        <v>4.6630118177125279</v>
      </c>
      <c r="F2187" s="4">
        <f t="shared" si="260"/>
        <v>10.331665191571906</v>
      </c>
      <c r="G2187" s="75">
        <v>3.8071761963745399E-2</v>
      </c>
      <c r="H2187" s="5">
        <f t="shared" si="253"/>
        <v>1.0380717619637454</v>
      </c>
      <c r="I2187" s="5">
        <f t="shared" si="254"/>
        <v>1.4036605698258025</v>
      </c>
      <c r="J2187" s="5">
        <f t="shared" si="255"/>
        <v>4.491993702719931</v>
      </c>
      <c r="K2187" s="5">
        <f t="shared" si="256"/>
        <v>9.9527465924198211</v>
      </c>
      <c r="L2187">
        <v>1.42</v>
      </c>
      <c r="M2187">
        <v>4.76</v>
      </c>
      <c r="N2187">
        <v>8.08</v>
      </c>
      <c r="O2187" s="5">
        <f t="shared" si="257"/>
        <v>1.4740619019885184</v>
      </c>
      <c r="P2187" s="5">
        <f t="shared" si="258"/>
        <v>4.9412215869474281</v>
      </c>
      <c r="Q2187" s="5">
        <f t="shared" si="259"/>
        <v>8.3876198366670636</v>
      </c>
      <c r="R2187" s="6">
        <f t="shared" si="261"/>
        <v>0.67839756162953124</v>
      </c>
      <c r="S2187" s="6">
        <f t="shared" si="261"/>
        <v>0.20237910451973412</v>
      </c>
      <c r="T2187" s="6">
        <f t="shared" si="261"/>
        <v>0.11922333385073444</v>
      </c>
      <c r="U2187">
        <f t="shared" si="262"/>
        <v>1.0116405849999941</v>
      </c>
      <c r="V2187">
        <f t="shared" si="262"/>
        <v>1.0596631061877466</v>
      </c>
      <c r="W2187">
        <f t="shared" si="262"/>
        <v>0.81183620269744072</v>
      </c>
      <c r="X2187" t="s">
        <v>360</v>
      </c>
      <c r="Y2187" t="s">
        <v>498</v>
      </c>
      <c r="Z2187" t="s">
        <v>269</v>
      </c>
      <c r="AA2187" s="67" t="s">
        <v>86</v>
      </c>
      <c r="AB2187" s="67" t="s">
        <v>84</v>
      </c>
      <c r="AC2187" t="s">
        <v>678</v>
      </c>
      <c r="AD2187" s="67" t="s">
        <v>73</v>
      </c>
      <c r="AE2187" s="72" t="str">
        <f>VLOOKUP(AD2187,cs_lookup!$A$2:$B$54,2,FALSE)</f>
        <v>X</v>
      </c>
    </row>
    <row r="2188" spans="1:31" x14ac:dyDescent="0.25">
      <c r="A2188" s="18">
        <v>0.32761018060527963</v>
      </c>
      <c r="B2188" s="18">
        <v>0.27080095946553062</v>
      </c>
      <c r="C2188" s="18">
        <v>0.36942063288185079</v>
      </c>
      <c r="D2188" s="3">
        <f t="shared" si="260"/>
        <v>3.0524081948626853</v>
      </c>
      <c r="E2188" s="4">
        <f t="shared" si="260"/>
        <v>3.6927491024169976</v>
      </c>
      <c r="F2188" s="4">
        <f t="shared" si="260"/>
        <v>2.7069413860265432</v>
      </c>
      <c r="G2188" s="75">
        <v>3.3625115112565274E-2</v>
      </c>
      <c r="H2188" s="5">
        <f t="shared" si="253"/>
        <v>1.0336251151125653</v>
      </c>
      <c r="I2188" s="5">
        <f t="shared" si="254"/>
        <v>2.9531095464241575</v>
      </c>
      <c r="J2188" s="5">
        <f t="shared" si="255"/>
        <v>3.5726193650149889</v>
      </c>
      <c r="K2188" s="5">
        <f t="shared" si="256"/>
        <v>2.6188812040734404</v>
      </c>
      <c r="L2188">
        <v>3.17</v>
      </c>
      <c r="M2188">
        <v>3.68</v>
      </c>
      <c r="N2188">
        <v>2.2400000000000002</v>
      </c>
      <c r="O2188" s="5">
        <f t="shared" si="257"/>
        <v>3.2765916149068319</v>
      </c>
      <c r="P2188" s="5">
        <f t="shared" si="258"/>
        <v>3.8037404236142405</v>
      </c>
      <c r="Q2188" s="5">
        <f t="shared" si="259"/>
        <v>2.3153202578521466</v>
      </c>
      <c r="R2188" s="6">
        <f t="shared" si="261"/>
        <v>0.30519518985842076</v>
      </c>
      <c r="S2188" s="6">
        <f t="shared" si="261"/>
        <v>0.26289911735086785</v>
      </c>
      <c r="T2188" s="6">
        <f t="shared" si="261"/>
        <v>0.43190569279071145</v>
      </c>
      <c r="U2188">
        <f t="shared" si="262"/>
        <v>1.0734447707293722</v>
      </c>
      <c r="V2188">
        <f t="shared" si="262"/>
        <v>1.0300565562725601</v>
      </c>
      <c r="W2188">
        <f t="shared" si="262"/>
        <v>0.8553270749799099</v>
      </c>
      <c r="X2188" t="s">
        <v>362</v>
      </c>
      <c r="Y2188" t="s">
        <v>437</v>
      </c>
      <c r="Z2188" t="s">
        <v>269</v>
      </c>
      <c r="AA2188" s="67" t="s">
        <v>75</v>
      </c>
      <c r="AB2188" s="67" t="s">
        <v>90</v>
      </c>
      <c r="AC2188" t="s">
        <v>678</v>
      </c>
      <c r="AD2188" s="67" t="s">
        <v>100</v>
      </c>
      <c r="AE2188" s="72" t="str">
        <f>VLOOKUP(AD2188,cs_lookup!$A$2:$B$54,2,FALSE)</f>
        <v>1</v>
      </c>
    </row>
    <row r="2189" spans="1:31" x14ac:dyDescent="0.25">
      <c r="A2189" s="18">
        <v>0.74736863825121846</v>
      </c>
      <c r="B2189" s="18">
        <v>0.19306091399811037</v>
      </c>
      <c r="C2189" s="18">
        <v>5.7900635354894883E-2</v>
      </c>
      <c r="D2189" s="3">
        <f t="shared" si="260"/>
        <v>1.3380277801593579</v>
      </c>
      <c r="E2189" s="4">
        <f t="shared" si="260"/>
        <v>5.1797123472117601</v>
      </c>
      <c r="F2189" s="4">
        <f t="shared" si="260"/>
        <v>17.270967647774881</v>
      </c>
      <c r="G2189" s="75">
        <v>4.5678895289633425E-2</v>
      </c>
      <c r="H2189" s="5">
        <f t="shared" si="253"/>
        <v>1.0456788952896334</v>
      </c>
      <c r="I2189" s="5">
        <f t="shared" si="254"/>
        <v>1.2795780675947843</v>
      </c>
      <c r="J2189" s="5">
        <f t="shared" si="255"/>
        <v>4.9534444756839786</v>
      </c>
      <c r="K2189" s="5">
        <f t="shared" si="256"/>
        <v>16.516511641933011</v>
      </c>
      <c r="L2189">
        <v>1.97</v>
      </c>
      <c r="M2189">
        <v>3.34</v>
      </c>
      <c r="N2189">
        <v>4.1900000000000004</v>
      </c>
      <c r="O2189" s="5">
        <f t="shared" si="257"/>
        <v>2.0599874237205777</v>
      </c>
      <c r="P2189" s="5">
        <f t="shared" si="258"/>
        <v>3.4925675102673757</v>
      </c>
      <c r="Q2189" s="5">
        <f t="shared" si="259"/>
        <v>4.3813945712635647</v>
      </c>
      <c r="R2189" s="6">
        <f t="shared" si="261"/>
        <v>0.48543985680936014</v>
      </c>
      <c r="S2189" s="6">
        <f t="shared" si="261"/>
        <v>0.28632231075282621</v>
      </c>
      <c r="T2189" s="6">
        <f t="shared" si="261"/>
        <v>0.22823783243781368</v>
      </c>
      <c r="U2189">
        <f t="shared" si="262"/>
        <v>1.5395699956806839</v>
      </c>
      <c r="V2189">
        <f t="shared" si="262"/>
        <v>0.67427827573232424</v>
      </c>
      <c r="W2189">
        <f t="shared" si="262"/>
        <v>0.25368552941664768</v>
      </c>
      <c r="X2189" t="s">
        <v>307</v>
      </c>
      <c r="Y2189" t="s">
        <v>479</v>
      </c>
      <c r="Z2189" t="s">
        <v>275</v>
      </c>
      <c r="AA2189" s="67" t="s">
        <v>94</v>
      </c>
      <c r="AB2189" s="67" t="s">
        <v>84</v>
      </c>
      <c r="AC2189" t="s">
        <v>679</v>
      </c>
      <c r="AD2189" s="67" t="s">
        <v>164</v>
      </c>
      <c r="AE2189" s="72" t="str">
        <f>VLOOKUP(AD2189,cs_lookup!$A$2:$B$54,2,FALSE)</f>
        <v>1</v>
      </c>
    </row>
    <row r="2190" spans="1:31" x14ac:dyDescent="0.25">
      <c r="A2190" s="124">
        <v>0.20317657785324064</v>
      </c>
      <c r="B2190" s="124">
        <v>0.34668477037144269</v>
      </c>
      <c r="C2190" s="124">
        <v>0.41561384146821384</v>
      </c>
      <c r="D2190" s="120">
        <f t="shared" si="260"/>
        <v>4.9218271641641893</v>
      </c>
      <c r="E2190" s="121">
        <f t="shared" si="260"/>
        <v>2.8844647514472199</v>
      </c>
      <c r="F2190" s="121">
        <f t="shared" si="260"/>
        <v>2.4060796350462259</v>
      </c>
      <c r="G2190" s="129">
        <v>4.4135602959132214E-2</v>
      </c>
      <c r="H2190" s="122">
        <f t="shared" si="253"/>
        <v>1.0441356029591322</v>
      </c>
      <c r="I2190" s="122">
        <f t="shared" si="254"/>
        <v>4.7137815722550656</v>
      </c>
      <c r="J2190" s="122">
        <f t="shared" si="255"/>
        <v>2.7625384512054789</v>
      </c>
      <c r="K2190" s="122">
        <f t="shared" si="256"/>
        <v>2.3043746695613834</v>
      </c>
      <c r="L2190" s="97">
        <v>3.12</v>
      </c>
      <c r="M2190" s="97">
        <v>3.06</v>
      </c>
      <c r="N2190" s="97">
        <v>2.52</v>
      </c>
      <c r="O2190" s="122">
        <f t="shared" si="257"/>
        <v>3.2577030812324925</v>
      </c>
      <c r="P2190" s="122">
        <f t="shared" si="258"/>
        <v>3.1950549450549448</v>
      </c>
      <c r="Q2190" s="122">
        <f t="shared" si="259"/>
        <v>2.6312217194570131</v>
      </c>
      <c r="R2190" s="123">
        <f t="shared" si="261"/>
        <v>0.30696474634565785</v>
      </c>
      <c r="S2190" s="123">
        <f t="shared" si="261"/>
        <v>0.3129836629406707</v>
      </c>
      <c r="T2190" s="123">
        <f t="shared" si="261"/>
        <v>0.38005159071367162</v>
      </c>
      <c r="U2190" s="97">
        <f t="shared" si="262"/>
        <v>0.66188896370677552</v>
      </c>
      <c r="V2190" s="97">
        <f t="shared" si="262"/>
        <v>1.1076768899505161</v>
      </c>
      <c r="W2190" s="97">
        <f t="shared" si="262"/>
        <v>1.0935721665781282</v>
      </c>
      <c r="X2190" s="97" t="s">
        <v>301</v>
      </c>
      <c r="Y2190" s="97" t="s">
        <v>285</v>
      </c>
      <c r="Z2190" s="97" t="s">
        <v>275</v>
      </c>
      <c r="AA2190" s="117" t="s">
        <v>75</v>
      </c>
      <c r="AB2190" s="117" t="s">
        <v>90</v>
      </c>
      <c r="AC2190" s="97" t="s">
        <v>679</v>
      </c>
      <c r="AD2190" s="117" t="s">
        <v>204</v>
      </c>
      <c r="AE2190" s="72" t="str">
        <f>VLOOKUP(AD2190,cs_lookup!$A$2:$B$54,2,FALSE)</f>
        <v>1</v>
      </c>
    </row>
    <row r="2191" spans="1:31" x14ac:dyDescent="0.25">
      <c r="A2191" s="25">
        <v>0.19482541704656334</v>
      </c>
      <c r="B2191" s="25">
        <v>0.27233657807814676</v>
      </c>
      <c r="C2191" s="25">
        <v>0.47709876696436004</v>
      </c>
      <c r="D2191" s="3">
        <f t="shared" ref="D2191:F2206" si="263">(100%/A2191)</f>
        <v>5.1328005101151648</v>
      </c>
      <c r="E2191" s="4">
        <f t="shared" si="263"/>
        <v>3.6719268746670188</v>
      </c>
      <c r="F2191" s="4">
        <f t="shared" si="263"/>
        <v>2.0960020633939331</v>
      </c>
      <c r="G2191" s="145">
        <v>3.3505339028566006E-2</v>
      </c>
      <c r="H2191" s="5">
        <f t="shared" si="253"/>
        <v>1.033505339028566</v>
      </c>
      <c r="I2191" s="5">
        <f t="shared" si="254"/>
        <v>4.9663996075140684</v>
      </c>
      <c r="J2191" s="5">
        <f t="shared" si="255"/>
        <v>3.5528862174223632</v>
      </c>
      <c r="K2191" s="5">
        <f t="shared" si="256"/>
        <v>2.0280515099845071</v>
      </c>
      <c r="L2191">
        <v>2.5499999999999998</v>
      </c>
      <c r="M2191">
        <v>3.05</v>
      </c>
      <c r="N2191">
        <v>3.19</v>
      </c>
      <c r="O2191" s="5">
        <f t="shared" si="257"/>
        <v>2.635438614522843</v>
      </c>
      <c r="P2191" s="5">
        <f t="shared" si="258"/>
        <v>3.152191284037126</v>
      </c>
      <c r="Q2191" s="5">
        <f t="shared" si="259"/>
        <v>3.2968820315011254</v>
      </c>
      <c r="R2191" s="6">
        <f t="shared" ref="R2191:T2206" si="264">(1/O2191)</f>
        <v>0.37944348029561453</v>
      </c>
      <c r="S2191" s="6">
        <f t="shared" si="264"/>
        <v>0.31723963106682523</v>
      </c>
      <c r="T2191" s="6">
        <f t="shared" si="264"/>
        <v>0.30331688863756018</v>
      </c>
      <c r="U2191">
        <f t="shared" ref="U2191:W2206" si="265">(L2191/I2191)</f>
        <v>0.51345042717502998</v>
      </c>
      <c r="V2191">
        <f t="shared" si="265"/>
        <v>0.85845698774243051</v>
      </c>
      <c r="W2191">
        <f t="shared" si="265"/>
        <v>1.5729383520561415</v>
      </c>
      <c r="X2191" t="s">
        <v>370</v>
      </c>
      <c r="Y2191" t="s">
        <v>476</v>
      </c>
      <c r="Z2191" t="s">
        <v>275</v>
      </c>
      <c r="AA2191" s="67" t="s">
        <v>75</v>
      </c>
      <c r="AB2191" s="67" t="s">
        <v>90</v>
      </c>
      <c r="AC2191" s="128" t="s">
        <v>675</v>
      </c>
      <c r="AD2191" s="133" t="s">
        <v>99</v>
      </c>
      <c r="AE2191" s="72" t="str">
        <f>VLOOKUP(AD2191,cs_lookup!$A$2:$B$54,2,FALSE)</f>
        <v>1</v>
      </c>
    </row>
    <row r="2192" spans="1:31" x14ac:dyDescent="0.25">
      <c r="A2192" s="25">
        <v>5.8990565418289842E-2</v>
      </c>
      <c r="B2192" s="25">
        <v>0.11155202245351464</v>
      </c>
      <c r="C2192" s="25">
        <v>0.68613342246652886</v>
      </c>
      <c r="D2192" s="3">
        <f t="shared" si="263"/>
        <v>16.951863283716772</v>
      </c>
      <c r="E2192" s="4">
        <f t="shared" si="263"/>
        <v>8.9644273407657362</v>
      </c>
      <c r="F2192" s="4">
        <f t="shared" si="263"/>
        <v>1.457442484590207</v>
      </c>
      <c r="G2192" s="145">
        <v>2.7904447796062382E-2</v>
      </c>
      <c r="H2192" s="5">
        <f t="shared" si="253"/>
        <v>1.0279044477960624</v>
      </c>
      <c r="I2192" s="5">
        <f t="shared" si="254"/>
        <v>16.49167227563164</v>
      </c>
      <c r="J2192" s="5">
        <f t="shared" si="255"/>
        <v>8.7210706792702695</v>
      </c>
      <c r="K2192" s="5">
        <f t="shared" si="256"/>
        <v>1.4178773987359625</v>
      </c>
      <c r="L2192">
        <v>4.83</v>
      </c>
      <c r="M2192">
        <v>3.86</v>
      </c>
      <c r="N2192">
        <v>1.78</v>
      </c>
      <c r="O2192" s="5">
        <f t="shared" si="257"/>
        <v>4.9647784828549817</v>
      </c>
      <c r="P2192" s="5">
        <f t="shared" si="258"/>
        <v>3.9677111684928006</v>
      </c>
      <c r="Q2192" s="5">
        <f t="shared" si="259"/>
        <v>1.829669917076991</v>
      </c>
      <c r="R2192" s="6">
        <f t="shared" si="264"/>
        <v>0.20141885553470915</v>
      </c>
      <c r="S2192" s="6">
        <f t="shared" si="264"/>
        <v>0.25203447467166978</v>
      </c>
      <c r="T2192" s="6">
        <f t="shared" si="264"/>
        <v>0.54654666979362099</v>
      </c>
      <c r="U2192">
        <f t="shared" si="265"/>
        <v>0.29287508988017458</v>
      </c>
      <c r="V2192">
        <f t="shared" si="265"/>
        <v>0.4426062053567697</v>
      </c>
      <c r="W2192">
        <f t="shared" si="265"/>
        <v>1.2553976821880861</v>
      </c>
      <c r="X2192" t="s">
        <v>310</v>
      </c>
      <c r="Y2192" t="s">
        <v>287</v>
      </c>
      <c r="Z2192" t="s">
        <v>268</v>
      </c>
      <c r="AA2192" s="67" t="s">
        <v>102</v>
      </c>
      <c r="AB2192" s="67" t="s">
        <v>85</v>
      </c>
      <c r="AC2192" s="128" t="s">
        <v>675</v>
      </c>
      <c r="AD2192" s="133" t="s">
        <v>76</v>
      </c>
      <c r="AE2192" s="72" t="str">
        <f>VLOOKUP(AD2192,cs_lookup!$A$2:$B$54,2,FALSE)</f>
        <v>2</v>
      </c>
    </row>
    <row r="2193" spans="1:31" x14ac:dyDescent="0.25">
      <c r="A2193" s="25">
        <v>0.57064278306803873</v>
      </c>
      <c r="B2193" s="25">
        <v>0.2799023322862278</v>
      </c>
      <c r="C2193" s="25">
        <v>0.14552721464572771</v>
      </c>
      <c r="D2193" s="3">
        <f t="shared" si="263"/>
        <v>1.7524097906286291</v>
      </c>
      <c r="E2193" s="4">
        <f t="shared" si="263"/>
        <v>3.572674767773643</v>
      </c>
      <c r="F2193" s="4">
        <f t="shared" si="263"/>
        <v>6.8715669604094725</v>
      </c>
      <c r="G2193" s="145">
        <v>3.8358195889628188E-2</v>
      </c>
      <c r="H2193" s="5">
        <f t="shared" si="253"/>
        <v>1.0383581958896282</v>
      </c>
      <c r="I2193" s="5">
        <f t="shared" si="254"/>
        <v>1.6876736732715121</v>
      </c>
      <c r="J2193" s="5">
        <f t="shared" si="255"/>
        <v>3.440695881167195</v>
      </c>
      <c r="K2193" s="5">
        <f t="shared" si="256"/>
        <v>6.6177230435612442</v>
      </c>
      <c r="L2193">
        <v>1.29</v>
      </c>
      <c r="M2193">
        <v>5.72</v>
      </c>
      <c r="N2193">
        <v>11.32</v>
      </c>
      <c r="O2193" s="5">
        <f t="shared" si="257"/>
        <v>1.3394820726976204</v>
      </c>
      <c r="P2193" s="5">
        <f t="shared" si="258"/>
        <v>5.9394088804886733</v>
      </c>
      <c r="Q2193" s="5">
        <f t="shared" si="259"/>
        <v>11.754214777470592</v>
      </c>
      <c r="R2193" s="6">
        <f t="shared" si="264"/>
        <v>0.74655721071807402</v>
      </c>
      <c r="S2193" s="6">
        <f t="shared" si="264"/>
        <v>0.16836692339620901</v>
      </c>
      <c r="T2193" s="6">
        <f t="shared" si="264"/>
        <v>8.5075865885716917E-2</v>
      </c>
      <c r="U2193">
        <f t="shared" si="265"/>
        <v>0.76436577783391513</v>
      </c>
      <c r="V2193">
        <f t="shared" si="265"/>
        <v>1.6624543980503128</v>
      </c>
      <c r="W2193">
        <f t="shared" si="265"/>
        <v>1.7105581369129472</v>
      </c>
      <c r="X2193" t="s">
        <v>317</v>
      </c>
      <c r="Y2193" t="s">
        <v>483</v>
      </c>
      <c r="Z2193" t="s">
        <v>279</v>
      </c>
      <c r="AA2193" s="67" t="s">
        <v>75</v>
      </c>
      <c r="AB2193" s="67" t="s">
        <v>90</v>
      </c>
      <c r="AC2193" s="128" t="s">
        <v>675</v>
      </c>
      <c r="AD2193" s="133" t="s">
        <v>100</v>
      </c>
      <c r="AE2193" s="72" t="str">
        <f>VLOOKUP(AD2193,cs_lookup!$A$2:$B$54,2,FALSE)</f>
        <v>1</v>
      </c>
    </row>
    <row r="2194" spans="1:31" x14ac:dyDescent="0.25">
      <c r="A2194" s="25">
        <v>0.19815867030043618</v>
      </c>
      <c r="B2194" s="25">
        <v>0.28287832971772797</v>
      </c>
      <c r="C2194" s="25">
        <v>0.46670727114014521</v>
      </c>
      <c r="D2194" s="3">
        <f t="shared" si="263"/>
        <v>5.0464609925160504</v>
      </c>
      <c r="E2194" s="4">
        <f t="shared" si="263"/>
        <v>3.5350887464510152</v>
      </c>
      <c r="F2194" s="4">
        <f t="shared" si="263"/>
        <v>2.1426707099656799</v>
      </c>
      <c r="G2194" s="145">
        <v>4.684663358134622E-2</v>
      </c>
      <c r="H2194" s="5">
        <f t="shared" si="253"/>
        <v>1.0468466335813462</v>
      </c>
      <c r="I2194" s="5">
        <f t="shared" si="254"/>
        <v>4.820630673713592</v>
      </c>
      <c r="J2194" s="5">
        <f t="shared" si="255"/>
        <v>3.3768926918713902</v>
      </c>
      <c r="K2194" s="5">
        <f t="shared" si="256"/>
        <v>2.0467856906941866</v>
      </c>
      <c r="L2194">
        <v>1.87</v>
      </c>
      <c r="M2194">
        <v>3.26</v>
      </c>
      <c r="N2194">
        <v>4.87</v>
      </c>
      <c r="O2194" s="5">
        <f t="shared" si="257"/>
        <v>1.9576032047971175</v>
      </c>
      <c r="P2194" s="5">
        <f t="shared" si="258"/>
        <v>3.4127200254751884</v>
      </c>
      <c r="Q2194" s="5">
        <f t="shared" si="259"/>
        <v>5.0981431055411566</v>
      </c>
      <c r="R2194" s="6">
        <f t="shared" si="264"/>
        <v>0.5108287509692947</v>
      </c>
      <c r="S2194" s="6">
        <f t="shared" si="264"/>
        <v>0.29302140009588384</v>
      </c>
      <c r="T2194" s="6">
        <f t="shared" si="264"/>
        <v>0.19614984893482157</v>
      </c>
      <c r="U2194">
        <f t="shared" si="265"/>
        <v>0.38791604803846924</v>
      </c>
      <c r="V2194">
        <f t="shared" si="265"/>
        <v>0.96538454060066348</v>
      </c>
      <c r="W2194">
        <f t="shared" si="265"/>
        <v>2.3793404566690586</v>
      </c>
      <c r="X2194" t="s">
        <v>513</v>
      </c>
      <c r="Y2194" t="s">
        <v>318</v>
      </c>
      <c r="Z2194" t="s">
        <v>279</v>
      </c>
      <c r="AA2194" s="67" t="s">
        <v>75</v>
      </c>
      <c r="AB2194" s="67" t="s">
        <v>90</v>
      </c>
      <c r="AC2194" s="128" t="s">
        <v>675</v>
      </c>
      <c r="AD2194" s="133" t="s">
        <v>102</v>
      </c>
      <c r="AE2194" s="72" t="str">
        <f>VLOOKUP(AD2194,cs_lookup!$A$2:$B$54,2,FALSE)</f>
        <v>2</v>
      </c>
    </row>
    <row r="2195" spans="1:31" x14ac:dyDescent="0.25">
      <c r="A2195" s="25">
        <v>0.52944243204226327</v>
      </c>
      <c r="B2195" s="25">
        <v>0.26766674470954765</v>
      </c>
      <c r="C2195" s="25">
        <v>0.19450353929075168</v>
      </c>
      <c r="D2195" s="3">
        <f t="shared" si="263"/>
        <v>1.8887794771994664</v>
      </c>
      <c r="E2195" s="4">
        <f t="shared" si="263"/>
        <v>3.7359889480672197</v>
      </c>
      <c r="F2195" s="4">
        <f t="shared" si="263"/>
        <v>5.1412946193496252</v>
      </c>
      <c r="G2195" s="145">
        <v>5.2855595109116305E-2</v>
      </c>
      <c r="H2195" s="5">
        <f t="shared" si="253"/>
        <v>1.0528555951091163</v>
      </c>
      <c r="I2195" s="5">
        <f t="shared" si="254"/>
        <v>1.7939587213797503</v>
      </c>
      <c r="J2195" s="5">
        <f t="shared" si="255"/>
        <v>3.548434339354988</v>
      </c>
      <c r="K2195" s="5">
        <f t="shared" si="256"/>
        <v>4.883190670432624</v>
      </c>
      <c r="L2195">
        <v>1.4</v>
      </c>
      <c r="M2195">
        <v>4.97</v>
      </c>
      <c r="N2195">
        <v>7.28</v>
      </c>
      <c r="O2195" s="5">
        <f t="shared" si="257"/>
        <v>1.4739978331527628</v>
      </c>
      <c r="P2195" s="5">
        <f t="shared" si="258"/>
        <v>5.2326923076923082</v>
      </c>
      <c r="Q2195" s="5">
        <f t="shared" si="259"/>
        <v>7.6647887323943671</v>
      </c>
      <c r="R2195" s="6">
        <f t="shared" si="264"/>
        <v>0.67842704887908856</v>
      </c>
      <c r="S2195" s="6">
        <f t="shared" si="264"/>
        <v>0.19110621095185593</v>
      </c>
      <c r="T2195" s="6">
        <f t="shared" si="264"/>
        <v>0.13046674016905549</v>
      </c>
      <c r="U2195">
        <f t="shared" si="265"/>
        <v>0.78039699760942483</v>
      </c>
      <c r="V2195">
        <f t="shared" si="265"/>
        <v>1.4006177160666906</v>
      </c>
      <c r="W2195">
        <f t="shared" si="265"/>
        <v>1.4908285363665785</v>
      </c>
      <c r="X2195" t="s">
        <v>365</v>
      </c>
      <c r="Y2195" t="s">
        <v>442</v>
      </c>
      <c r="Z2195" t="s">
        <v>282</v>
      </c>
      <c r="AA2195" s="67" t="s">
        <v>75</v>
      </c>
      <c r="AB2195" s="67" t="s">
        <v>90</v>
      </c>
      <c r="AC2195" s="128" t="s">
        <v>675</v>
      </c>
      <c r="AD2195" s="133" t="s">
        <v>89</v>
      </c>
      <c r="AE2195" s="72" t="str">
        <f>VLOOKUP(AD2195,cs_lookup!$A$2:$B$54,2,FALSE)</f>
        <v>1</v>
      </c>
    </row>
    <row r="2196" spans="1:31" x14ac:dyDescent="0.25">
      <c r="A2196" s="6">
        <v>0.48142937221471388</v>
      </c>
      <c r="B2196" s="6">
        <v>0.25970656777130124</v>
      </c>
      <c r="C2196" s="6">
        <v>0.24468240703662103</v>
      </c>
      <c r="D2196" s="3">
        <f t="shared" si="263"/>
        <v>2.0771478802793268</v>
      </c>
      <c r="E2196" s="4">
        <f t="shared" si="263"/>
        <v>3.8504994639974006</v>
      </c>
      <c r="F2196" s="4">
        <f t="shared" si="263"/>
        <v>4.0869305321584992</v>
      </c>
      <c r="G2196" s="146">
        <v>2.8461675422964738E-2</v>
      </c>
      <c r="H2196" s="5">
        <f t="shared" si="253"/>
        <v>1.0284616754229647</v>
      </c>
      <c r="I2196" s="5">
        <f t="shared" si="254"/>
        <v>2.0196648352745665</v>
      </c>
      <c r="J2196" s="5">
        <f t="shared" si="255"/>
        <v>3.7439406406795332</v>
      </c>
      <c r="K2196" s="5">
        <f t="shared" si="256"/>
        <v>3.9738287092493843</v>
      </c>
      <c r="L2196">
        <v>1.97</v>
      </c>
      <c r="M2196">
        <v>3.82</v>
      </c>
      <c r="N2196">
        <v>3.86</v>
      </c>
      <c r="O2196" s="5">
        <f t="shared" si="257"/>
        <v>2.0260695005832403</v>
      </c>
      <c r="P2196" s="5">
        <f t="shared" si="258"/>
        <v>3.9287236001157253</v>
      </c>
      <c r="Q2196" s="5">
        <f t="shared" si="259"/>
        <v>3.9698620671326439</v>
      </c>
      <c r="R2196" s="6">
        <f t="shared" si="264"/>
        <v>0.49356648412709048</v>
      </c>
      <c r="S2196" s="6">
        <f t="shared" si="264"/>
        <v>0.25453559521737384</v>
      </c>
      <c r="T2196" s="6">
        <f t="shared" si="264"/>
        <v>0.25189792065553579</v>
      </c>
      <c r="U2196">
        <f t="shared" si="265"/>
        <v>0.97540936772916842</v>
      </c>
      <c r="V2196">
        <f t="shared" si="265"/>
        <v>1.0203153219081651</v>
      </c>
      <c r="W2196">
        <f t="shared" si="265"/>
        <v>0.9713554061893912</v>
      </c>
      <c r="X2196" t="s">
        <v>471</v>
      </c>
      <c r="Y2196" t="s">
        <v>473</v>
      </c>
      <c r="Z2196" t="s">
        <v>276</v>
      </c>
      <c r="AA2196" s="67" t="s">
        <v>86</v>
      </c>
      <c r="AB2196" s="67" t="s">
        <v>84</v>
      </c>
      <c r="AC2196" s="128" t="s">
        <v>675</v>
      </c>
      <c r="AD2196" s="133" t="s">
        <v>75</v>
      </c>
      <c r="AE2196" s="72" t="str">
        <f>VLOOKUP(AD2196,cs_lookup!$A$2:$B$54,2,FALSE)</f>
        <v>X</v>
      </c>
    </row>
    <row r="2197" spans="1:31" x14ac:dyDescent="0.25">
      <c r="A2197" s="6">
        <v>0.25361245382022907</v>
      </c>
      <c r="B2197" s="6">
        <v>0.28341961764189</v>
      </c>
      <c r="C2197" s="6">
        <v>0.42117646206194331</v>
      </c>
      <c r="D2197" s="3">
        <f t="shared" si="263"/>
        <v>3.943024031102357</v>
      </c>
      <c r="E2197" s="4">
        <f t="shared" si="263"/>
        <v>3.5283372700881026</v>
      </c>
      <c r="F2197" s="4">
        <f t="shared" si="263"/>
        <v>2.3743017240429922</v>
      </c>
      <c r="G2197" s="146">
        <v>3.6570500758581703E-2</v>
      </c>
      <c r="H2197" s="5">
        <f t="shared" si="253"/>
        <v>1.0365705007585817</v>
      </c>
      <c r="I2197" s="5">
        <f t="shared" si="254"/>
        <v>3.8039130268677126</v>
      </c>
      <c r="J2197" s="5">
        <f t="shared" si="255"/>
        <v>3.4038565321953493</v>
      </c>
      <c r="K2197" s="5">
        <f t="shared" si="256"/>
        <v>2.2905356869652702</v>
      </c>
      <c r="L2197">
        <v>4.62</v>
      </c>
      <c r="M2197">
        <v>3.54</v>
      </c>
      <c r="N2197">
        <v>1.86</v>
      </c>
      <c r="O2197" s="5">
        <f t="shared" si="257"/>
        <v>4.7889557135046479</v>
      </c>
      <c r="P2197" s="5">
        <f t="shared" si="258"/>
        <v>3.6694595726853794</v>
      </c>
      <c r="Q2197" s="5">
        <f t="shared" si="259"/>
        <v>1.9280211314109621</v>
      </c>
      <c r="R2197" s="6">
        <f t="shared" si="264"/>
        <v>0.20881379152871329</v>
      </c>
      <c r="S2197" s="6">
        <f t="shared" si="264"/>
        <v>0.27251969402899873</v>
      </c>
      <c r="T2197" s="6">
        <f t="shared" si="264"/>
        <v>0.51866651444228784</v>
      </c>
      <c r="U2197">
        <f t="shared" si="265"/>
        <v>1.2145388097383196</v>
      </c>
      <c r="V2197">
        <f t="shared" si="265"/>
        <v>1.0399968290428632</v>
      </c>
      <c r="W2197">
        <f t="shared" si="265"/>
        <v>0.81203711890833419</v>
      </c>
      <c r="X2197" t="s">
        <v>386</v>
      </c>
      <c r="Y2197" t="s">
        <v>385</v>
      </c>
      <c r="Z2197" t="s">
        <v>279</v>
      </c>
      <c r="AA2197" s="67" t="s">
        <v>75</v>
      </c>
      <c r="AB2197" s="67" t="s">
        <v>90</v>
      </c>
      <c r="AC2197" s="128" t="s">
        <v>680</v>
      </c>
      <c r="AD2197" s="133" t="s">
        <v>96</v>
      </c>
      <c r="AE2197" s="72" t="str">
        <f>VLOOKUP(AD2197,cs_lookup!$A$2:$B$54,2,FALSE)</f>
        <v>2</v>
      </c>
    </row>
    <row r="2198" spans="1:31" x14ac:dyDescent="0.25">
      <c r="A2198" s="6">
        <v>0.43268133000729364</v>
      </c>
      <c r="B2198" s="6">
        <v>0.30276203156573223</v>
      </c>
      <c r="C2198" s="6">
        <v>0.25135056268884665</v>
      </c>
      <c r="D2198" s="3">
        <f t="shared" si="263"/>
        <v>2.3111697469894139</v>
      </c>
      <c r="E2198" s="4">
        <f t="shared" si="263"/>
        <v>3.3029240649116578</v>
      </c>
      <c r="F2198" s="4">
        <f t="shared" si="263"/>
        <v>3.9785071069760281</v>
      </c>
      <c r="G2198" s="146">
        <v>3.4080269923143947E-2</v>
      </c>
      <c r="H2198" s="5">
        <f t="shared" si="253"/>
        <v>1.0340802699231439</v>
      </c>
      <c r="I2198" s="5">
        <f t="shared" si="254"/>
        <v>2.2350003323834691</v>
      </c>
      <c r="J2198" s="5">
        <f t="shared" si="255"/>
        <v>3.194069320321856</v>
      </c>
      <c r="K2198" s="5">
        <f t="shared" si="256"/>
        <v>3.8473871155782935</v>
      </c>
      <c r="L2198">
        <v>2.39</v>
      </c>
      <c r="M2198">
        <v>3.32</v>
      </c>
      <c r="N2198">
        <v>3.18</v>
      </c>
      <c r="O2198" s="5">
        <f t="shared" si="257"/>
        <v>2.4714518451163143</v>
      </c>
      <c r="P2198" s="5">
        <f t="shared" si="258"/>
        <v>3.4331464961448379</v>
      </c>
      <c r="Q2198" s="5">
        <f t="shared" si="259"/>
        <v>3.2883752583555981</v>
      </c>
      <c r="R2198" s="6">
        <f t="shared" si="264"/>
        <v>0.40462046710561617</v>
      </c>
      <c r="S2198" s="6">
        <f t="shared" si="264"/>
        <v>0.29127798686217554</v>
      </c>
      <c r="T2198" s="6">
        <f t="shared" si="264"/>
        <v>0.30410154603220835</v>
      </c>
      <c r="U2198">
        <f t="shared" si="265"/>
        <v>1.0693510713939067</v>
      </c>
      <c r="V2198">
        <f t="shared" si="265"/>
        <v>1.0394264078355864</v>
      </c>
      <c r="W2198">
        <f t="shared" si="265"/>
        <v>0.82653497151976096</v>
      </c>
      <c r="X2198" t="s">
        <v>316</v>
      </c>
      <c r="Y2198" t="s">
        <v>388</v>
      </c>
      <c r="Z2198" t="s">
        <v>279</v>
      </c>
      <c r="AA2198" s="67" t="s">
        <v>75</v>
      </c>
      <c r="AB2198" s="67" t="s">
        <v>90</v>
      </c>
      <c r="AC2198" s="128" t="s">
        <v>680</v>
      </c>
      <c r="AD2198" s="133" t="s">
        <v>100</v>
      </c>
      <c r="AE2198" s="72" t="str">
        <f>VLOOKUP(AD2198,cs_lookup!$A$2:$B$54,2,FALSE)</f>
        <v>1</v>
      </c>
    </row>
    <row r="2199" spans="1:31" x14ac:dyDescent="0.25">
      <c r="A2199" s="6">
        <v>0.46691360467869575</v>
      </c>
      <c r="B2199" s="6">
        <v>0.31249942580598117</v>
      </c>
      <c r="C2199" s="6">
        <v>0.21203153050937024</v>
      </c>
      <c r="D2199" s="3">
        <f t="shared" si="263"/>
        <v>2.1417238435109316</v>
      </c>
      <c r="E2199" s="4">
        <f t="shared" si="263"/>
        <v>3.2000058797575566</v>
      </c>
      <c r="F2199" s="4">
        <f t="shared" si="263"/>
        <v>4.7162796853735269</v>
      </c>
      <c r="G2199" s="146">
        <v>3.4425133689839571E-2</v>
      </c>
      <c r="H2199" s="5">
        <f t="shared" si="253"/>
        <v>1.0344251336898396</v>
      </c>
      <c r="I2199" s="5">
        <f t="shared" si="254"/>
        <v>2.0704483811905354</v>
      </c>
      <c r="J2199" s="5">
        <f t="shared" si="255"/>
        <v>3.0935113383633634</v>
      </c>
      <c r="K2199" s="5">
        <f t="shared" si="256"/>
        <v>4.5593243355856519</v>
      </c>
      <c r="L2199">
        <v>2.2000000000000002</v>
      </c>
      <c r="M2199">
        <v>3.2</v>
      </c>
      <c r="N2199">
        <v>3.74</v>
      </c>
      <c r="O2199" s="5">
        <f t="shared" si="257"/>
        <v>2.2757352941176472</v>
      </c>
      <c r="P2199" s="5">
        <f t="shared" si="258"/>
        <v>3.310160427807487</v>
      </c>
      <c r="Q2199" s="5">
        <f t="shared" si="259"/>
        <v>3.8687500000000004</v>
      </c>
      <c r="R2199" s="6">
        <f t="shared" si="264"/>
        <v>0.4394184168012924</v>
      </c>
      <c r="S2199" s="6">
        <f t="shared" si="264"/>
        <v>0.30210016155088848</v>
      </c>
      <c r="T2199" s="6">
        <f t="shared" si="264"/>
        <v>0.25848142164781907</v>
      </c>
      <c r="U2199">
        <f t="shared" si="265"/>
        <v>1.0625717694710026</v>
      </c>
      <c r="V2199">
        <f t="shared" si="265"/>
        <v>1.0344232330155205</v>
      </c>
      <c r="W2199">
        <f t="shared" si="265"/>
        <v>0.82029698365812609</v>
      </c>
      <c r="X2199" t="s">
        <v>306</v>
      </c>
      <c r="Y2199" t="s">
        <v>376</v>
      </c>
      <c r="Z2199" t="s">
        <v>275</v>
      </c>
      <c r="AA2199" s="67" t="s">
        <v>75</v>
      </c>
      <c r="AB2199" s="67" t="s">
        <v>90</v>
      </c>
      <c r="AC2199" t="s">
        <v>679</v>
      </c>
      <c r="AD2199" s="133" t="s">
        <v>78</v>
      </c>
      <c r="AE2199" s="72" t="str">
        <f>VLOOKUP(AD2199,cs_lookup!$A$2:$B$54,2,FALSE)</f>
        <v>1</v>
      </c>
    </row>
    <row r="2200" spans="1:31" x14ac:dyDescent="0.25">
      <c r="A2200" s="6">
        <v>0.55023699201521448</v>
      </c>
      <c r="B2200" s="6">
        <v>0.30447249162419204</v>
      </c>
      <c r="C2200" s="6">
        <v>0.14203573903695241</v>
      </c>
      <c r="D2200" s="3">
        <f t="shared" si="263"/>
        <v>1.8173987109400838</v>
      </c>
      <c r="E2200" s="4">
        <f t="shared" si="263"/>
        <v>3.2843689578180086</v>
      </c>
      <c r="F2200" s="4">
        <f t="shared" si="263"/>
        <v>7.040481549082779</v>
      </c>
      <c r="G2200" s="146">
        <v>3.7494959737866873E-2</v>
      </c>
      <c r="H2200" s="5">
        <f t="shared" si="253"/>
        <v>1.0374949597378669</v>
      </c>
      <c r="I2200" s="5">
        <f t="shared" si="254"/>
        <v>1.7517181108998034</v>
      </c>
      <c r="J2200" s="5">
        <f t="shared" si="255"/>
        <v>3.1656722059139799</v>
      </c>
      <c r="K2200" s="5">
        <f t="shared" si="256"/>
        <v>6.7860392795176807</v>
      </c>
      <c r="L2200">
        <v>1.34</v>
      </c>
      <c r="M2200">
        <v>5.26</v>
      </c>
      <c r="N2200">
        <v>9.89</v>
      </c>
      <c r="O2200" s="5">
        <f t="shared" si="257"/>
        <v>1.3902432460487417</v>
      </c>
      <c r="P2200" s="5">
        <f t="shared" si="258"/>
        <v>5.4572234882211799</v>
      </c>
      <c r="Q2200" s="5">
        <f t="shared" si="259"/>
        <v>10.260825151807504</v>
      </c>
      <c r="R2200" s="6">
        <f t="shared" si="264"/>
        <v>0.71929858522394152</v>
      </c>
      <c r="S2200" s="6">
        <f t="shared" si="264"/>
        <v>0.18324336581750603</v>
      </c>
      <c r="T2200" s="6">
        <f t="shared" si="264"/>
        <v>9.7458048958552243E-2</v>
      </c>
      <c r="U2200">
        <f t="shared" si="265"/>
        <v>0.76496326187532737</v>
      </c>
      <c r="V2200">
        <f t="shared" si="265"/>
        <v>1.6615744328087672</v>
      </c>
      <c r="W2200">
        <f t="shared" si="265"/>
        <v>1.4574038835659282</v>
      </c>
      <c r="X2200" t="s">
        <v>371</v>
      </c>
      <c r="Y2200" t="s">
        <v>511</v>
      </c>
      <c r="Z2200" t="s">
        <v>275</v>
      </c>
      <c r="AA2200" s="67" t="s">
        <v>78</v>
      </c>
      <c r="AB2200" s="67" t="s">
        <v>84</v>
      </c>
      <c r="AC2200" t="s">
        <v>679</v>
      </c>
      <c r="AD2200" s="133" t="s">
        <v>73</v>
      </c>
      <c r="AE2200" s="72" t="str">
        <f>VLOOKUP(AD2200,cs_lookup!$A$2:$B$54,2,FALSE)</f>
        <v>X</v>
      </c>
    </row>
    <row r="2201" spans="1:31" x14ac:dyDescent="0.25">
      <c r="A2201" s="6">
        <v>0.28577799408247034</v>
      </c>
      <c r="B2201" s="6">
        <v>0.28052797247635586</v>
      </c>
      <c r="C2201" s="6">
        <v>0.39674041011195332</v>
      </c>
      <c r="D2201" s="3">
        <f t="shared" si="263"/>
        <v>3.4992197464701151</v>
      </c>
      <c r="E2201" s="4">
        <f t="shared" si="263"/>
        <v>3.5647069031031635</v>
      </c>
      <c r="F2201" s="4">
        <f t="shared" si="263"/>
        <v>2.5205398152354008</v>
      </c>
      <c r="G2201" s="146">
        <v>3.318545193387612E-2</v>
      </c>
      <c r="H2201" s="5">
        <f t="shared" si="253"/>
        <v>1.0331854519338761</v>
      </c>
      <c r="I2201" s="5">
        <f t="shared" si="254"/>
        <v>3.3868263823502476</v>
      </c>
      <c r="J2201" s="5">
        <f t="shared" si="255"/>
        <v>3.4502101209718785</v>
      </c>
      <c r="K2201" s="5">
        <f t="shared" si="256"/>
        <v>2.4395812102440591</v>
      </c>
      <c r="L2201">
        <v>2.44</v>
      </c>
      <c r="M2201">
        <v>3.14</v>
      </c>
      <c r="N2201">
        <v>3.28</v>
      </c>
      <c r="O2201" s="5">
        <f t="shared" si="257"/>
        <v>2.5209725027186578</v>
      </c>
      <c r="P2201" s="5">
        <f t="shared" si="258"/>
        <v>3.2442023190723712</v>
      </c>
      <c r="Q2201" s="5">
        <f t="shared" si="259"/>
        <v>3.3888482823431136</v>
      </c>
      <c r="R2201" s="6">
        <f t="shared" si="264"/>
        <v>0.39667231551378834</v>
      </c>
      <c r="S2201" s="6">
        <f t="shared" si="264"/>
        <v>0.30824218148205207</v>
      </c>
      <c r="T2201" s="6">
        <f t="shared" si="264"/>
        <v>0.29508550300415959</v>
      </c>
      <c r="U2201">
        <f t="shared" si="265"/>
        <v>0.72043846496400299</v>
      </c>
      <c r="V2201">
        <f t="shared" si="265"/>
        <v>0.91008949887246393</v>
      </c>
      <c r="W2201">
        <f t="shared" si="265"/>
        <v>1.3444930573439955</v>
      </c>
      <c r="X2201" t="s">
        <v>482</v>
      </c>
      <c r="Y2201" t="s">
        <v>390</v>
      </c>
      <c r="Z2201" t="s">
        <v>279</v>
      </c>
      <c r="AA2201" s="67" t="s">
        <v>75</v>
      </c>
      <c r="AB2201" s="67" t="s">
        <v>90</v>
      </c>
      <c r="AC2201" t="s">
        <v>679</v>
      </c>
      <c r="AD2201" s="133" t="s">
        <v>78</v>
      </c>
      <c r="AE2201" s="72" t="str">
        <f>VLOOKUP(AD2201,cs_lookup!$A$2:$B$54,2,FALSE)</f>
        <v>1</v>
      </c>
    </row>
    <row r="2202" spans="1:31" x14ac:dyDescent="0.25">
      <c r="A2202" s="123">
        <v>0.62388972461123449</v>
      </c>
      <c r="B2202" s="123">
        <v>0.23635847209865724</v>
      </c>
      <c r="C2202" s="123">
        <v>0.13550446507488645</v>
      </c>
      <c r="D2202" s="120">
        <f t="shared" si="263"/>
        <v>1.602847363166835</v>
      </c>
      <c r="E2202" s="121">
        <f t="shared" si="263"/>
        <v>4.2308616700762682</v>
      </c>
      <c r="F2202" s="121">
        <f t="shared" si="263"/>
        <v>7.3798306162630931</v>
      </c>
      <c r="G2202" s="147">
        <v>4.1162585803329543E-2</v>
      </c>
      <c r="H2202" s="122">
        <f t="shared" si="253"/>
        <v>1.0411625858033295</v>
      </c>
      <c r="I2202" s="122">
        <f t="shared" si="254"/>
        <v>1.5394784494009901</v>
      </c>
      <c r="J2202" s="122">
        <f t="shared" si="255"/>
        <v>4.0635936478757193</v>
      </c>
      <c r="K2202" s="122">
        <f t="shared" si="256"/>
        <v>7.0880674323972555</v>
      </c>
      <c r="L2202" s="97">
        <v>1.41</v>
      </c>
      <c r="M2202" s="97">
        <v>4.8</v>
      </c>
      <c r="N2202" s="97">
        <v>8.09</v>
      </c>
      <c r="O2202" s="122">
        <f t="shared" si="257"/>
        <v>1.4680392459826945</v>
      </c>
      <c r="P2202" s="122">
        <f t="shared" si="258"/>
        <v>4.9975804118559815</v>
      </c>
      <c r="Q2202" s="122">
        <f t="shared" si="259"/>
        <v>8.4230053191489365</v>
      </c>
      <c r="R2202" s="123">
        <f t="shared" si="264"/>
        <v>0.68118069917852053</v>
      </c>
      <c r="S2202" s="123">
        <f t="shared" si="264"/>
        <v>0.20009683038369042</v>
      </c>
      <c r="T2202" s="123">
        <f t="shared" si="264"/>
        <v>0.11872247043778911</v>
      </c>
      <c r="U2202" s="97">
        <f t="shared" si="265"/>
        <v>0.9158946008946276</v>
      </c>
      <c r="V2202" s="97">
        <f t="shared" si="265"/>
        <v>1.1812204703364579</v>
      </c>
      <c r="W2202" s="97">
        <f t="shared" si="265"/>
        <v>1.1413548300941998</v>
      </c>
      <c r="X2202" s="97" t="s">
        <v>387</v>
      </c>
      <c r="Y2202" s="97" t="s">
        <v>481</v>
      </c>
      <c r="Z2202" s="97" t="s">
        <v>279</v>
      </c>
      <c r="AA2202" s="117" t="s">
        <v>86</v>
      </c>
      <c r="AB2202" s="117" t="s">
        <v>84</v>
      </c>
      <c r="AC2202" s="97" t="s">
        <v>679</v>
      </c>
      <c r="AD2202" s="133" t="s">
        <v>86</v>
      </c>
      <c r="AE2202" s="72" t="str">
        <f>VLOOKUP(AD2202,cs_lookup!$A$2:$B$54,2,FALSE)</f>
        <v>1</v>
      </c>
    </row>
    <row r="2203" spans="1:31" x14ac:dyDescent="0.25">
      <c r="A2203" s="6">
        <v>0.49037089911977438</v>
      </c>
      <c r="B2203" s="6">
        <v>0.23509193649560195</v>
      </c>
      <c r="C2203" s="6">
        <v>0.25811929420294061</v>
      </c>
      <c r="D2203" s="3">
        <f t="shared" si="263"/>
        <v>2.0392727255940759</v>
      </c>
      <c r="E2203" s="4">
        <f t="shared" si="263"/>
        <v>4.2536550377120559</v>
      </c>
      <c r="F2203" s="4">
        <f t="shared" si="263"/>
        <v>3.8741776475406446</v>
      </c>
      <c r="G2203" s="146">
        <v>3.294939768826044E-2</v>
      </c>
      <c r="H2203" s="5">
        <f t="shared" si="253"/>
        <v>1.0329493976882604</v>
      </c>
      <c r="I2203" s="5">
        <f t="shared" si="254"/>
        <v>1.974223258329949</v>
      </c>
      <c r="J2203" s="5">
        <f t="shared" si="255"/>
        <v>4.1179703935466065</v>
      </c>
      <c r="K2203" s="5">
        <f t="shared" si="256"/>
        <v>3.7505977119605758</v>
      </c>
      <c r="L2203">
        <v>2.69</v>
      </c>
      <c r="M2203">
        <v>3.05</v>
      </c>
      <c r="N2203">
        <v>3</v>
      </c>
      <c r="O2203" s="5">
        <f t="shared" si="257"/>
        <v>2.7786338797814207</v>
      </c>
      <c r="P2203" s="5">
        <f t="shared" si="258"/>
        <v>3.150495662949194</v>
      </c>
      <c r="Q2203" s="5">
        <f t="shared" si="259"/>
        <v>3.0988481930647813</v>
      </c>
      <c r="R2203" s="6">
        <f t="shared" si="264"/>
        <v>0.35988908336447128</v>
      </c>
      <c r="S2203" s="6">
        <f t="shared" si="264"/>
        <v>0.31741037188538618</v>
      </c>
      <c r="T2203" s="6">
        <f t="shared" si="264"/>
        <v>0.32270054475014259</v>
      </c>
      <c r="U2203">
        <f t="shared" si="265"/>
        <v>1.3625611939530824</v>
      </c>
      <c r="V2203">
        <f t="shared" si="265"/>
        <v>0.74065612632372135</v>
      </c>
      <c r="W2203">
        <f t="shared" si="265"/>
        <v>0.79987250843593927</v>
      </c>
      <c r="X2203" t="s">
        <v>307</v>
      </c>
      <c r="Y2203" t="s">
        <v>380</v>
      </c>
      <c r="Z2203" t="s">
        <v>275</v>
      </c>
      <c r="AA2203" s="67" t="s">
        <v>86</v>
      </c>
      <c r="AB2203" s="67" t="s">
        <v>84</v>
      </c>
      <c r="AC2203" s="67" t="s">
        <v>681</v>
      </c>
      <c r="AD2203" s="133" t="s">
        <v>94</v>
      </c>
      <c r="AE2203" s="72" t="str">
        <f>VLOOKUP(AD2203,cs_lookup!$A$2:$B$54,2,FALSE)</f>
        <v>1</v>
      </c>
    </row>
    <row r="2204" spans="1:31" x14ac:dyDescent="0.25">
      <c r="A2204" s="6">
        <v>0.65142530856033187</v>
      </c>
      <c r="B2204" s="6">
        <v>0.21299256539349687</v>
      </c>
      <c r="C2204" s="6">
        <v>0.13079595689113749</v>
      </c>
      <c r="D2204" s="3">
        <f t="shared" si="263"/>
        <v>1.5350954082671855</v>
      </c>
      <c r="E2204" s="4">
        <f t="shared" si="263"/>
        <v>4.6949995562170557</v>
      </c>
      <c r="F2204" s="4">
        <f t="shared" si="263"/>
        <v>7.6454962658540575</v>
      </c>
      <c r="G2204" s="146">
        <v>3.5389562838878064E-2</v>
      </c>
      <c r="H2204" s="5">
        <f t="shared" si="253"/>
        <v>1.0353895628388781</v>
      </c>
      <c r="I2204" s="5">
        <f t="shared" si="254"/>
        <v>1.4826259249303144</v>
      </c>
      <c r="J2204" s="5">
        <f t="shared" si="255"/>
        <v>4.5345247090806025</v>
      </c>
      <c r="K2204" s="5">
        <f t="shared" si="256"/>
        <v>7.3841735905578272</v>
      </c>
      <c r="L2204">
        <v>2.02</v>
      </c>
      <c r="M2204">
        <v>3.49</v>
      </c>
      <c r="N2204">
        <v>3.94</v>
      </c>
      <c r="O2204" s="5">
        <f t="shared" si="257"/>
        <v>2.0914869169345338</v>
      </c>
      <c r="P2204" s="5">
        <f t="shared" si="258"/>
        <v>3.6135095743076846</v>
      </c>
      <c r="Q2204" s="5">
        <f t="shared" si="259"/>
        <v>4.0794348775851796</v>
      </c>
      <c r="R2204" s="6">
        <f t="shared" si="264"/>
        <v>0.47812873793429578</v>
      </c>
      <c r="S2204" s="6">
        <f t="shared" si="264"/>
        <v>0.27673926952070987</v>
      </c>
      <c r="T2204" s="6">
        <f t="shared" si="264"/>
        <v>0.24513199254499429</v>
      </c>
      <c r="U2204">
        <f t="shared" si="265"/>
        <v>1.3624475102139759</v>
      </c>
      <c r="V2204">
        <f t="shared" si="265"/>
        <v>0.76965067430575651</v>
      </c>
      <c r="W2204">
        <f t="shared" si="265"/>
        <v>0.53357358838883395</v>
      </c>
      <c r="X2204" t="s">
        <v>304</v>
      </c>
      <c r="Y2204" t="s">
        <v>284</v>
      </c>
      <c r="Z2204" t="s">
        <v>275</v>
      </c>
      <c r="AA2204" s="67" t="s">
        <v>86</v>
      </c>
      <c r="AB2204" s="67" t="s">
        <v>84</v>
      </c>
      <c r="AC2204" s="67" t="s">
        <v>681</v>
      </c>
      <c r="AD2204" s="133" t="s">
        <v>100</v>
      </c>
      <c r="AE2204" s="72" t="str">
        <f>VLOOKUP(AD2204,cs_lookup!$A$2:$B$54,2,FALSE)</f>
        <v>1</v>
      </c>
    </row>
    <row r="2205" spans="1:31" x14ac:dyDescent="0.25">
      <c r="A2205" s="6">
        <v>0.29084593118709029</v>
      </c>
      <c r="B2205" s="6">
        <v>0.30127115424630296</v>
      </c>
      <c r="C2205" s="6">
        <v>0.37611874857626482</v>
      </c>
      <c r="D2205" s="3">
        <f t="shared" si="263"/>
        <v>3.4382464830038741</v>
      </c>
      <c r="E2205" s="4">
        <f t="shared" si="263"/>
        <v>3.319268990427322</v>
      </c>
      <c r="F2205" s="4">
        <f t="shared" si="263"/>
        <v>2.6587347846533422</v>
      </c>
      <c r="G2205" s="146">
        <v>3.4087187141249142E-2</v>
      </c>
      <c r="H2205" s="5">
        <f t="shared" si="253"/>
        <v>1.0340871871412491</v>
      </c>
      <c r="I2205" s="5">
        <f t="shared" si="254"/>
        <v>3.3249096650244381</v>
      </c>
      <c r="J2205" s="5">
        <f t="shared" si="255"/>
        <v>3.209854093254453</v>
      </c>
      <c r="K2205" s="5">
        <f t="shared" si="256"/>
        <v>2.5710934413600635</v>
      </c>
      <c r="L2205">
        <v>1.93</v>
      </c>
      <c r="M2205">
        <v>3.13</v>
      </c>
      <c r="N2205">
        <v>5.09</v>
      </c>
      <c r="O2205" s="5">
        <f t="shared" si="257"/>
        <v>1.9957882711826107</v>
      </c>
      <c r="P2205" s="5">
        <f t="shared" si="258"/>
        <v>3.2366928957521095</v>
      </c>
      <c r="Q2205" s="5">
        <f t="shared" si="259"/>
        <v>5.2635037825489581</v>
      </c>
      <c r="R2205" s="6">
        <f t="shared" si="264"/>
        <v>0.50105515421605662</v>
      </c>
      <c r="S2205" s="6">
        <f t="shared" si="264"/>
        <v>0.30895733151341509</v>
      </c>
      <c r="T2205" s="6">
        <f t="shared" si="264"/>
        <v>0.18998751427052832</v>
      </c>
      <c r="U2205">
        <f t="shared" si="265"/>
        <v>0.58046689818437958</v>
      </c>
      <c r="V2205">
        <f t="shared" si="265"/>
        <v>0.97512220464404675</v>
      </c>
      <c r="W2205">
        <f t="shared" si="265"/>
        <v>1.9797024558187504</v>
      </c>
      <c r="X2205" t="s">
        <v>391</v>
      </c>
      <c r="Y2205" t="s">
        <v>513</v>
      </c>
      <c r="Z2205" t="s">
        <v>279</v>
      </c>
      <c r="AA2205" s="67" t="s">
        <v>75</v>
      </c>
      <c r="AB2205" s="67" t="s">
        <v>90</v>
      </c>
      <c r="AC2205" s="67" t="s">
        <v>681</v>
      </c>
      <c r="AD2205" s="133" t="s">
        <v>78</v>
      </c>
      <c r="AE2205" s="72" t="str">
        <f>VLOOKUP(AD2205,cs_lookup!$A$2:$B$54,2,FALSE)</f>
        <v>1</v>
      </c>
    </row>
    <row r="2206" spans="1:31" x14ac:dyDescent="0.25">
      <c r="A2206" s="6">
        <v>0.20051902083531528</v>
      </c>
      <c r="B2206" s="6">
        <v>0.27357305207852389</v>
      </c>
      <c r="C2206" s="6">
        <v>0.47166776616911887</v>
      </c>
      <c r="D2206" s="3">
        <f t="shared" si="263"/>
        <v>4.9870580647872416</v>
      </c>
      <c r="E2206" s="4">
        <f t="shared" si="263"/>
        <v>3.6553307878912329</v>
      </c>
      <c r="F2206" s="4">
        <f t="shared" si="263"/>
        <v>2.1201364005049372</v>
      </c>
      <c r="G2206" s="146">
        <v>3.5459749192340073E-2</v>
      </c>
      <c r="H2206" s="5">
        <f t="shared" si="253"/>
        <v>1.0354597491923401</v>
      </c>
      <c r="I2206" s="5">
        <f t="shared" si="254"/>
        <v>4.8162741899693859</v>
      </c>
      <c r="J2206" s="5">
        <f t="shared" si="255"/>
        <v>3.5301524668075177</v>
      </c>
      <c r="K2206" s="5">
        <f t="shared" si="256"/>
        <v>2.0475314488647642</v>
      </c>
      <c r="L2206">
        <v>4.46</v>
      </c>
      <c r="M2206">
        <v>3.58</v>
      </c>
      <c r="N2206">
        <v>1.88</v>
      </c>
      <c r="O2206" s="5">
        <f t="shared" si="257"/>
        <v>4.6181504813978371</v>
      </c>
      <c r="P2206" s="5">
        <f t="shared" si="258"/>
        <v>3.7069459021085773</v>
      </c>
      <c r="Q2206" s="5">
        <f t="shared" si="259"/>
        <v>1.9466643284815992</v>
      </c>
      <c r="R2206" s="6">
        <f t="shared" si="264"/>
        <v>0.21653690238723375</v>
      </c>
      <c r="S2206" s="6">
        <f t="shared" si="264"/>
        <v>0.26976385046007334</v>
      </c>
      <c r="T2206" s="6">
        <f t="shared" si="264"/>
        <v>0.51369924715269288</v>
      </c>
      <c r="U2206">
        <f t="shared" si="265"/>
        <v>0.92602701260003417</v>
      </c>
      <c r="V2206">
        <f t="shared" si="265"/>
        <v>1.0141205043298205</v>
      </c>
      <c r="W2206">
        <f t="shared" si="265"/>
        <v>0.91817881529602352</v>
      </c>
      <c r="X2206" t="s">
        <v>483</v>
      </c>
      <c r="Y2206" t="s">
        <v>394</v>
      </c>
      <c r="Z2206" t="s">
        <v>279</v>
      </c>
      <c r="AA2206" s="67" t="s">
        <v>75</v>
      </c>
      <c r="AB2206" s="67" t="s">
        <v>90</v>
      </c>
      <c r="AC2206" s="67" t="s">
        <v>681</v>
      </c>
      <c r="AD2206" s="133" t="s">
        <v>76</v>
      </c>
      <c r="AE2206" s="72" t="str">
        <f>VLOOKUP(AD2206,cs_lookup!$A$2:$B$54,2,FALSE)</f>
        <v>2</v>
      </c>
    </row>
    <row r="2207" spans="1:31" x14ac:dyDescent="0.25">
      <c r="A2207" s="6">
        <v>0.13708738489786051</v>
      </c>
      <c r="B2207" s="6">
        <v>0.26335299368344905</v>
      </c>
      <c r="C2207" s="6">
        <v>0.52822036745768586</v>
      </c>
      <c r="D2207" s="3">
        <f t="shared" ref="D2207:F2270" si="266">(100%/A2207)</f>
        <v>7.2946172307909185</v>
      </c>
      <c r="E2207" s="4">
        <f t="shared" si="266"/>
        <v>3.7971848582894885</v>
      </c>
      <c r="F2207" s="4">
        <f t="shared" si="266"/>
        <v>1.8931492642227716</v>
      </c>
      <c r="G2207" s="146">
        <v>3.4518621866959087E-2</v>
      </c>
      <c r="H2207" s="5">
        <f t="shared" si="253"/>
        <v>1.0345186218669591</v>
      </c>
      <c r="I2207" s="5">
        <f t="shared" si="254"/>
        <v>7.0512188728189171</v>
      </c>
      <c r="J2207" s="5">
        <f t="shared" si="255"/>
        <v>3.6704847820301616</v>
      </c>
      <c r="K2207" s="5">
        <f t="shared" si="256"/>
        <v>1.8299808473300097</v>
      </c>
      <c r="L2207">
        <v>4.82</v>
      </c>
      <c r="M2207">
        <v>3.77</v>
      </c>
      <c r="N2207">
        <v>1.78</v>
      </c>
      <c r="O2207" s="5">
        <f t="shared" si="257"/>
        <v>4.9863797573987432</v>
      </c>
      <c r="P2207" s="5">
        <f t="shared" si="258"/>
        <v>3.9001352044384356</v>
      </c>
      <c r="Q2207" s="5">
        <f t="shared" si="259"/>
        <v>1.8414431469231871</v>
      </c>
      <c r="R2207" s="6">
        <f t="shared" ref="R2207:T2270" si="267">(1/O2207)</f>
        <v>0.20054629784588898</v>
      </c>
      <c r="S2207" s="6">
        <f t="shared" si="267"/>
        <v>0.25640136753771486</v>
      </c>
      <c r="T2207" s="6">
        <f t="shared" si="267"/>
        <v>0.54305233461639602</v>
      </c>
      <c r="U2207">
        <f t="shared" ref="U2207:W2270" si="268">(L2207/I2207)</f>
        <v>0.6835697610494218</v>
      </c>
      <c r="V2207">
        <f t="shared" si="268"/>
        <v>1.0271122818590726</v>
      </c>
      <c r="W2207">
        <f t="shared" si="268"/>
        <v>0.97268777572020326</v>
      </c>
      <c r="X2207" t="s">
        <v>480</v>
      </c>
      <c r="Y2207" t="s">
        <v>387</v>
      </c>
      <c r="Z2207" t="s">
        <v>279</v>
      </c>
      <c r="AA2207" s="67" t="s">
        <v>75</v>
      </c>
      <c r="AB2207" s="67" t="s">
        <v>90</v>
      </c>
      <c r="AC2207" s="67" t="s">
        <v>681</v>
      </c>
      <c r="AD2207" s="133" t="s">
        <v>75</v>
      </c>
      <c r="AE2207" s="72" t="str">
        <f>VLOOKUP(AD2207,cs_lookup!$A$2:$B$54,2,FALSE)</f>
        <v>X</v>
      </c>
    </row>
    <row r="2208" spans="1:31" x14ac:dyDescent="0.25">
      <c r="A2208" s="6">
        <v>0.55266451075772483</v>
      </c>
      <c r="B2208" s="6">
        <v>0.19688483244990621</v>
      </c>
      <c r="C2208" s="6">
        <v>0.23206206654406697</v>
      </c>
      <c r="D2208" s="3">
        <f t="shared" si="266"/>
        <v>1.8094159848059732</v>
      </c>
      <c r="E2208" s="4">
        <f t="shared" si="266"/>
        <v>5.0791114153216039</v>
      </c>
      <c r="F2208" s="4">
        <f t="shared" si="266"/>
        <v>4.3091919971767849</v>
      </c>
      <c r="G2208" s="146">
        <v>2.8598561742428252E-2</v>
      </c>
      <c r="H2208" s="5">
        <f t="shared" si="253"/>
        <v>1.0285985617424283</v>
      </c>
      <c r="I2208" s="5">
        <f t="shared" si="254"/>
        <v>1.7591080253319173</v>
      </c>
      <c r="J2208" s="5">
        <f t="shared" si="255"/>
        <v>4.93789472806347</v>
      </c>
      <c r="K2208" s="5">
        <f t="shared" si="256"/>
        <v>4.18938170580084</v>
      </c>
      <c r="L2208">
        <v>2.77</v>
      </c>
      <c r="M2208">
        <v>3.29</v>
      </c>
      <c r="N2208">
        <v>2.75</v>
      </c>
      <c r="O2208" s="5">
        <f t="shared" si="257"/>
        <v>2.8492180160265264</v>
      </c>
      <c r="P2208" s="5">
        <f t="shared" si="258"/>
        <v>3.3840892681325889</v>
      </c>
      <c r="Q2208" s="5">
        <f t="shared" si="259"/>
        <v>2.8286460447916779</v>
      </c>
      <c r="R2208" s="6">
        <f t="shared" si="267"/>
        <v>0.35097349320940485</v>
      </c>
      <c r="S2208" s="6">
        <f t="shared" si="267"/>
        <v>0.295500479085122</v>
      </c>
      <c r="T2208" s="6">
        <f t="shared" si="267"/>
        <v>0.35352602770547326</v>
      </c>
      <c r="U2208">
        <f t="shared" si="268"/>
        <v>1.5746616808693954</v>
      </c>
      <c r="V2208">
        <f t="shared" si="268"/>
        <v>0.66627584855181055</v>
      </c>
      <c r="W2208">
        <f t="shared" si="268"/>
        <v>0.65642144667605828</v>
      </c>
      <c r="X2208" t="s">
        <v>292</v>
      </c>
      <c r="Y2208" t="s">
        <v>349</v>
      </c>
      <c r="Z2208" t="s">
        <v>270</v>
      </c>
      <c r="AA2208" s="67" t="s">
        <v>74</v>
      </c>
      <c r="AB2208" s="67" t="s">
        <v>90</v>
      </c>
      <c r="AC2208" s="67" t="s">
        <v>681</v>
      </c>
      <c r="AD2208" s="133" t="s">
        <v>86</v>
      </c>
      <c r="AE2208" s="72" t="str">
        <f>VLOOKUP(AD2208,cs_lookup!$A$2:$B$54,2,FALSE)</f>
        <v>1</v>
      </c>
    </row>
    <row r="2209" spans="1:31" x14ac:dyDescent="0.25">
      <c r="A2209" s="6">
        <v>0.27435850674662116</v>
      </c>
      <c r="B2209" s="6">
        <v>0.22160470645674518</v>
      </c>
      <c r="C2209" s="6">
        <v>0.45659629144361419</v>
      </c>
      <c r="D2209" s="3">
        <f t="shared" si="266"/>
        <v>3.6448660253262419</v>
      </c>
      <c r="E2209" s="4">
        <f t="shared" si="266"/>
        <v>4.5125395393855907</v>
      </c>
      <c r="F2209" s="4">
        <f t="shared" si="266"/>
        <v>2.190118533022495</v>
      </c>
      <c r="G2209" s="146">
        <v>2.723363592928818E-2</v>
      </c>
      <c r="H2209" s="5">
        <f t="shared" si="253"/>
        <v>1.0272336359292882</v>
      </c>
      <c r="I2209" s="5">
        <f t="shared" si="254"/>
        <v>3.5482346934920113</v>
      </c>
      <c r="J2209" s="5">
        <f t="shared" si="255"/>
        <v>4.3929047702018797</v>
      </c>
      <c r="K2209" s="5">
        <f t="shared" si="256"/>
        <v>2.1320549254028287</v>
      </c>
      <c r="L2209">
        <v>2.08</v>
      </c>
      <c r="M2209">
        <v>3.64</v>
      </c>
      <c r="N2209">
        <v>3.68</v>
      </c>
      <c r="O2209" s="5">
        <f t="shared" si="257"/>
        <v>2.1366459627329193</v>
      </c>
      <c r="P2209" s="5">
        <f t="shared" si="258"/>
        <v>3.7391304347826093</v>
      </c>
      <c r="Q2209" s="5">
        <f t="shared" si="259"/>
        <v>3.7802197802197806</v>
      </c>
      <c r="R2209" s="6">
        <f t="shared" si="267"/>
        <v>0.46802325581395349</v>
      </c>
      <c r="S2209" s="6">
        <f t="shared" si="267"/>
        <v>0.26744186046511625</v>
      </c>
      <c r="T2209" s="6">
        <f t="shared" si="267"/>
        <v>0.2645348837209302</v>
      </c>
      <c r="U2209">
        <f t="shared" si="268"/>
        <v>0.58620699578160052</v>
      </c>
      <c r="V2209">
        <f t="shared" si="268"/>
        <v>0.82860890240348206</v>
      </c>
      <c r="W2209">
        <f t="shared" si="268"/>
        <v>1.7260343324901464</v>
      </c>
      <c r="X2209" t="s">
        <v>424</v>
      </c>
      <c r="Y2209" t="s">
        <v>421</v>
      </c>
      <c r="Z2209" t="s">
        <v>270</v>
      </c>
      <c r="AA2209" s="67" t="s">
        <v>79</v>
      </c>
      <c r="AB2209" s="67" t="s">
        <v>85</v>
      </c>
      <c r="AC2209" s="67" t="s">
        <v>681</v>
      </c>
      <c r="AD2209" s="133" t="s">
        <v>89</v>
      </c>
      <c r="AE2209" s="72" t="str">
        <f>VLOOKUP(AD2209,cs_lookup!$A$2:$B$54,2,FALSE)</f>
        <v>1</v>
      </c>
    </row>
    <row r="2210" spans="1:31" x14ac:dyDescent="0.25">
      <c r="A2210" s="6">
        <v>0.61993612302805812</v>
      </c>
      <c r="B2210" s="6">
        <v>0.22532193170075451</v>
      </c>
      <c r="C2210" s="6">
        <v>0.14903761022954179</v>
      </c>
      <c r="D2210" s="3">
        <f t="shared" si="266"/>
        <v>1.6130694161126344</v>
      </c>
      <c r="E2210" s="4">
        <f t="shared" si="266"/>
        <v>4.4380943854505901</v>
      </c>
      <c r="F2210" s="4">
        <f t="shared" si="266"/>
        <v>6.7097157453064353</v>
      </c>
      <c r="G2210" s="146">
        <v>4.6020705072256085E-2</v>
      </c>
      <c r="H2210" s="5">
        <f t="shared" si="253"/>
        <v>1.0460207050722561</v>
      </c>
      <c r="I2210" s="5">
        <f t="shared" si="254"/>
        <v>1.5421008478041629</v>
      </c>
      <c r="J2210" s="5">
        <f t="shared" si="255"/>
        <v>4.2428360776510816</v>
      </c>
      <c r="K2210" s="5">
        <f t="shared" si="256"/>
        <v>6.4145152316492124</v>
      </c>
      <c r="L2210">
        <v>3.77</v>
      </c>
      <c r="M2210">
        <v>3.93</v>
      </c>
      <c r="N2210">
        <v>1.9</v>
      </c>
      <c r="O2210" s="5">
        <f t="shared" si="257"/>
        <v>3.9434980581224055</v>
      </c>
      <c r="P2210" s="5">
        <f t="shared" si="258"/>
        <v>4.110861370933967</v>
      </c>
      <c r="Q2210" s="5">
        <f t="shared" si="259"/>
        <v>1.9874393396372865</v>
      </c>
      <c r="R2210" s="6">
        <f t="shared" si="267"/>
        <v>0.25358196841007807</v>
      </c>
      <c r="S2210" s="6">
        <f t="shared" si="267"/>
        <v>0.24325802058676696</v>
      </c>
      <c r="T2210" s="6">
        <f t="shared" si="267"/>
        <v>0.50316001100315488</v>
      </c>
      <c r="U2210">
        <f t="shared" si="268"/>
        <v>2.4447168973210798</v>
      </c>
      <c r="V2210">
        <f t="shared" si="268"/>
        <v>0.92626722505285342</v>
      </c>
      <c r="W2210">
        <f t="shared" si="268"/>
        <v>0.29620320965571983</v>
      </c>
      <c r="X2210" t="s">
        <v>352</v>
      </c>
      <c r="Y2210" t="s">
        <v>495</v>
      </c>
      <c r="Z2210" t="s">
        <v>273</v>
      </c>
      <c r="AA2210" s="67" t="s">
        <v>86</v>
      </c>
      <c r="AB2210" s="67" t="s">
        <v>84</v>
      </c>
      <c r="AC2210" s="67" t="s">
        <v>681</v>
      </c>
      <c r="AD2210" s="133" t="s">
        <v>78</v>
      </c>
      <c r="AE2210" s="72" t="str">
        <f>VLOOKUP(AD2210,cs_lookup!$A$2:$B$54,2,FALSE)</f>
        <v>1</v>
      </c>
    </row>
    <row r="2211" spans="1:31" x14ac:dyDescent="0.25">
      <c r="A2211" s="6">
        <v>0.81352418194940945</v>
      </c>
      <c r="B2211" s="6">
        <v>0.1301359681844721</v>
      </c>
      <c r="C2211" s="6">
        <v>4.6568028414411579E-2</v>
      </c>
      <c r="D2211" s="3">
        <f t="shared" si="266"/>
        <v>1.2292197603809973</v>
      </c>
      <c r="E2211" s="4">
        <f t="shared" si="266"/>
        <v>7.6842706436276442</v>
      </c>
      <c r="F2211" s="4">
        <f t="shared" si="266"/>
        <v>21.473960441291226</v>
      </c>
      <c r="G2211" s="146">
        <v>3.7558965835144509E-2</v>
      </c>
      <c r="H2211" s="5">
        <f t="shared" si="253"/>
        <v>1.0375589658351445</v>
      </c>
      <c r="I2211" s="5">
        <f t="shared" si="254"/>
        <v>1.184722797312616</v>
      </c>
      <c r="J2211" s="5">
        <f t="shared" si="255"/>
        <v>7.4061049989987566</v>
      </c>
      <c r="K2211" s="5">
        <f t="shared" si="256"/>
        <v>20.696616913725535</v>
      </c>
      <c r="L2211">
        <v>1.61</v>
      </c>
      <c r="M2211">
        <v>4.16</v>
      </c>
      <c r="N2211">
        <v>5.68</v>
      </c>
      <c r="O2211" s="5">
        <f t="shared" si="257"/>
        <v>1.6704699349945829</v>
      </c>
      <c r="P2211" s="5">
        <f t="shared" si="258"/>
        <v>4.3162452978742012</v>
      </c>
      <c r="Q2211" s="5">
        <f t="shared" si="259"/>
        <v>5.8933349259436207</v>
      </c>
      <c r="R2211" s="6">
        <f t="shared" si="267"/>
        <v>0.59863394069600118</v>
      </c>
      <c r="S2211" s="6">
        <f t="shared" si="267"/>
        <v>0.23168284724051971</v>
      </c>
      <c r="T2211" s="6">
        <f t="shared" si="267"/>
        <v>0.16968321206347922</v>
      </c>
      <c r="U2211">
        <f t="shared" si="268"/>
        <v>1.3589676873375511</v>
      </c>
      <c r="V2211">
        <f t="shared" si="268"/>
        <v>0.56169876076053438</v>
      </c>
      <c r="W2211">
        <f t="shared" si="268"/>
        <v>0.27444098828698665</v>
      </c>
      <c r="X2211" t="s">
        <v>378</v>
      </c>
      <c r="Y2211" t="s">
        <v>375</v>
      </c>
      <c r="Z2211" t="s">
        <v>275</v>
      </c>
      <c r="AA2211" s="67" t="s">
        <v>100</v>
      </c>
      <c r="AB2211" s="67" t="s">
        <v>84</v>
      </c>
      <c r="AC2211" s="67" t="s">
        <v>682</v>
      </c>
      <c r="AD2211" s="133" t="s">
        <v>73</v>
      </c>
      <c r="AE2211" s="72" t="str">
        <f>VLOOKUP(AD2211,cs_lookup!$A$2:$B$54,2,FALSE)</f>
        <v>X</v>
      </c>
    </row>
    <row r="2212" spans="1:31" x14ac:dyDescent="0.25">
      <c r="A2212" s="6">
        <v>0.17453746118226265</v>
      </c>
      <c r="B2212" s="6">
        <v>0.36845813773447522</v>
      </c>
      <c r="C2212" s="6">
        <v>0.42352298691512658</v>
      </c>
      <c r="D2212" s="3">
        <f t="shared" si="266"/>
        <v>5.7294290476457608</v>
      </c>
      <c r="E2212" s="4">
        <f t="shared" si="266"/>
        <v>2.7140125229657368</v>
      </c>
      <c r="F2212" s="4">
        <f t="shared" si="266"/>
        <v>2.3611469291993794</v>
      </c>
      <c r="G2212" s="146">
        <v>5.024848315052477E-2</v>
      </c>
      <c r="H2212" s="5">
        <f t="shared" si="253"/>
        <v>1.0502484831505248</v>
      </c>
      <c r="I2212" s="5">
        <f t="shared" si="254"/>
        <v>5.4553080909564162</v>
      </c>
      <c r="J2212" s="5">
        <f t="shared" si="255"/>
        <v>2.5841622877895234</v>
      </c>
      <c r="K2212" s="5">
        <f t="shared" si="256"/>
        <v>2.2481793281114149</v>
      </c>
      <c r="L2212">
        <v>7.53</v>
      </c>
      <c r="M2212">
        <v>4.0599999999999996</v>
      </c>
      <c r="N2212">
        <v>1.49</v>
      </c>
      <c r="O2212" s="5">
        <f t="shared" si="257"/>
        <v>7.9083710781234515</v>
      </c>
      <c r="P2212" s="5">
        <f t="shared" si="258"/>
        <v>4.2640088415911306</v>
      </c>
      <c r="Q2212" s="5">
        <f t="shared" si="259"/>
        <v>1.564870239894282</v>
      </c>
      <c r="R2212" s="6">
        <f t="shared" si="267"/>
        <v>0.12644829006143277</v>
      </c>
      <c r="S2212" s="6">
        <f t="shared" si="267"/>
        <v>0.2345210896952189</v>
      </c>
      <c r="T2212" s="6">
        <f t="shared" si="267"/>
        <v>0.63903062024334811</v>
      </c>
      <c r="U2212">
        <f t="shared" si="268"/>
        <v>1.3803070100629005</v>
      </c>
      <c r="V2212">
        <f t="shared" si="268"/>
        <v>1.5711087570560047</v>
      </c>
      <c r="W2212">
        <f t="shared" si="268"/>
        <v>0.66275851813461695</v>
      </c>
      <c r="X2212" t="s">
        <v>479</v>
      </c>
      <c r="Y2212" t="s">
        <v>371</v>
      </c>
      <c r="Z2212" t="s">
        <v>275</v>
      </c>
      <c r="AA2212" s="67" t="s">
        <v>76</v>
      </c>
      <c r="AB2212" s="67" t="s">
        <v>85</v>
      </c>
      <c r="AC2212" s="67" t="s">
        <v>682</v>
      </c>
      <c r="AD2212" s="133" t="s">
        <v>75</v>
      </c>
      <c r="AE2212" s="72" t="str">
        <f>VLOOKUP(AD2212,cs_lookup!$A$2:$B$54,2,FALSE)</f>
        <v>X</v>
      </c>
    </row>
    <row r="2213" spans="1:31" x14ac:dyDescent="0.25">
      <c r="A2213" s="6">
        <v>0.3574580796113826</v>
      </c>
      <c r="B2213" s="6">
        <v>0.22095721674327451</v>
      </c>
      <c r="C2213" s="6">
        <v>0.38806584699571206</v>
      </c>
      <c r="D2213" s="3">
        <f t="shared" si="266"/>
        <v>2.7975308351881965</v>
      </c>
      <c r="E2213" s="4">
        <f t="shared" si="266"/>
        <v>4.5257630175613528</v>
      </c>
      <c r="F2213" s="4">
        <f t="shared" si="266"/>
        <v>2.576882268155511</v>
      </c>
      <c r="G2213" s="146">
        <v>4.746234414523931E-2</v>
      </c>
      <c r="H2213" s="5">
        <f t="shared" si="253"/>
        <v>1.0474623441452393</v>
      </c>
      <c r="I2213" s="5">
        <f t="shared" si="254"/>
        <v>2.6707698380041198</v>
      </c>
      <c r="J2213" s="5">
        <f t="shared" si="255"/>
        <v>4.3206928085367222</v>
      </c>
      <c r="K2213" s="5">
        <f t="shared" si="256"/>
        <v>2.460119242050963</v>
      </c>
      <c r="L2213">
        <v>1.87</v>
      </c>
      <c r="M2213">
        <v>3.68</v>
      </c>
      <c r="N2213">
        <v>4.1500000000000004</v>
      </c>
      <c r="O2213" s="5">
        <f t="shared" si="257"/>
        <v>1.9587545835515976</v>
      </c>
      <c r="P2213" s="5">
        <f t="shared" si="258"/>
        <v>3.8546614264544807</v>
      </c>
      <c r="Q2213" s="5">
        <f t="shared" si="259"/>
        <v>4.3469687282027438</v>
      </c>
      <c r="R2213" s="6">
        <f t="shared" si="267"/>
        <v>0.51052847988072514</v>
      </c>
      <c r="S2213" s="6">
        <f t="shared" si="267"/>
        <v>0.25942615689591197</v>
      </c>
      <c r="T2213" s="6">
        <f t="shared" si="267"/>
        <v>0.23004536322336289</v>
      </c>
      <c r="U2213">
        <f t="shared" si="268"/>
        <v>0.70017265186634758</v>
      </c>
      <c r="V2213">
        <f t="shared" si="268"/>
        <v>0.85171526027704247</v>
      </c>
      <c r="W2213">
        <f t="shared" si="268"/>
        <v>1.6869101013738708</v>
      </c>
      <c r="X2213" t="s">
        <v>374</v>
      </c>
      <c r="Y2213" t="s">
        <v>301</v>
      </c>
      <c r="Z2213" t="s">
        <v>275</v>
      </c>
      <c r="AA2213" s="67" t="s">
        <v>74</v>
      </c>
      <c r="AB2213" s="67" t="s">
        <v>90</v>
      </c>
      <c r="AC2213" s="67" t="s">
        <v>682</v>
      </c>
      <c r="AD2213" s="133" t="s">
        <v>74</v>
      </c>
      <c r="AE2213" s="72" t="str">
        <f>VLOOKUP(AD2213,cs_lookup!$A$2:$B$54,2,FALSE)</f>
        <v>X</v>
      </c>
    </row>
    <row r="2214" spans="1:31" x14ac:dyDescent="0.25">
      <c r="A2214" s="6">
        <v>0.35505822874516613</v>
      </c>
      <c r="B2214" s="6">
        <v>0.23700813607842419</v>
      </c>
      <c r="C2214" s="6">
        <v>0.37535289431365115</v>
      </c>
      <c r="D2214" s="3">
        <f t="shared" si="266"/>
        <v>2.8164394430011201</v>
      </c>
      <c r="E2214" s="4">
        <f t="shared" si="266"/>
        <v>4.2192644376946937</v>
      </c>
      <c r="F2214" s="4">
        <f t="shared" si="266"/>
        <v>2.6641595553127222</v>
      </c>
      <c r="G2214" s="146">
        <v>4.3305209971876479E-2</v>
      </c>
      <c r="H2214" s="5">
        <f t="shared" si="253"/>
        <v>1.0433052099718765</v>
      </c>
      <c r="I2214" s="5">
        <f t="shared" si="254"/>
        <v>2.6995354917062482</v>
      </c>
      <c r="J2214" s="5">
        <f t="shared" si="255"/>
        <v>4.0441324335075723</v>
      </c>
      <c r="K2214" s="5">
        <f t="shared" si="256"/>
        <v>2.5535763934165896</v>
      </c>
      <c r="L2214">
        <v>2.96</v>
      </c>
      <c r="M2214">
        <v>3.24</v>
      </c>
      <c r="N2214">
        <v>2.52</v>
      </c>
      <c r="O2214" s="5">
        <f t="shared" si="257"/>
        <v>3.0881834215167543</v>
      </c>
      <c r="P2214" s="5">
        <f t="shared" si="258"/>
        <v>3.3803088803088799</v>
      </c>
      <c r="Q2214" s="5">
        <f t="shared" si="259"/>
        <v>2.6291291291291286</v>
      </c>
      <c r="R2214" s="6">
        <f t="shared" si="267"/>
        <v>0.32381496287835526</v>
      </c>
      <c r="S2214" s="6">
        <f t="shared" si="267"/>
        <v>0.2958309537407196</v>
      </c>
      <c r="T2214" s="6">
        <f t="shared" si="267"/>
        <v>0.38035408338092525</v>
      </c>
      <c r="U2214">
        <f t="shared" si="268"/>
        <v>1.0964849356839257</v>
      </c>
      <c r="V2214">
        <f t="shared" si="268"/>
        <v>0.8011607070913529</v>
      </c>
      <c r="W2214">
        <f t="shared" si="268"/>
        <v>0.98685122814294757</v>
      </c>
      <c r="X2214" t="s">
        <v>376</v>
      </c>
      <c r="Y2214" t="s">
        <v>478</v>
      </c>
      <c r="Z2214" t="s">
        <v>275</v>
      </c>
      <c r="AA2214" s="67" t="s">
        <v>74</v>
      </c>
      <c r="AB2214" s="67" t="s">
        <v>90</v>
      </c>
      <c r="AC2214" s="67" t="s">
        <v>682</v>
      </c>
      <c r="AD2214" s="133" t="s">
        <v>79</v>
      </c>
      <c r="AE2214" s="72" t="str">
        <f>VLOOKUP(AD2214,cs_lookup!$A$2:$B$54,2,FALSE)</f>
        <v>2</v>
      </c>
    </row>
    <row r="2215" spans="1:31" x14ac:dyDescent="0.25">
      <c r="A2215" s="6">
        <v>0.69643246675940873</v>
      </c>
      <c r="B2215" s="6">
        <v>0.18864022975047542</v>
      </c>
      <c r="C2215" s="6">
        <v>0.11000211662807587</v>
      </c>
      <c r="D2215" s="3">
        <f t="shared" si="266"/>
        <v>1.435889404543603</v>
      </c>
      <c r="E2215" s="4">
        <f t="shared" si="266"/>
        <v>5.3010961729783395</v>
      </c>
      <c r="F2215" s="4">
        <f t="shared" si="266"/>
        <v>9.0907341663348475</v>
      </c>
      <c r="G2215" s="146">
        <v>3.3945103969281298E-2</v>
      </c>
      <c r="H2215" s="5">
        <f t="shared" si="253"/>
        <v>1.0339451039692813</v>
      </c>
      <c r="I2215" s="5">
        <f t="shared" si="254"/>
        <v>1.3887482024251294</v>
      </c>
      <c r="J2215" s="5">
        <f t="shared" si="255"/>
        <v>5.127057667401882</v>
      </c>
      <c r="K2215" s="5">
        <f t="shared" si="256"/>
        <v>8.7922793303395093</v>
      </c>
      <c r="L2215">
        <v>1.1399999999999999</v>
      </c>
      <c r="M2215">
        <v>9.32</v>
      </c>
      <c r="N2215">
        <v>20.22</v>
      </c>
      <c r="O2215" s="5">
        <f t="shared" si="257"/>
        <v>1.1786974185249806</v>
      </c>
      <c r="P2215" s="5">
        <f t="shared" si="258"/>
        <v>9.6363683689937023</v>
      </c>
      <c r="Q2215" s="5">
        <f t="shared" si="259"/>
        <v>20.906370002258868</v>
      </c>
      <c r="R2215" s="6">
        <f t="shared" si="267"/>
        <v>0.84839415466897172</v>
      </c>
      <c r="S2215" s="6">
        <f t="shared" si="267"/>
        <v>0.10377353394019609</v>
      </c>
      <c r="T2215" s="6">
        <f t="shared" si="267"/>
        <v>4.783231139083223E-2</v>
      </c>
      <c r="U2215">
        <f t="shared" si="268"/>
        <v>0.82088315074629947</v>
      </c>
      <c r="V2215">
        <f t="shared" si="268"/>
        <v>1.817806743087186</v>
      </c>
      <c r="W2215">
        <f t="shared" si="268"/>
        <v>2.2997449512581869</v>
      </c>
      <c r="X2215" t="s">
        <v>288</v>
      </c>
      <c r="Y2215" t="s">
        <v>313</v>
      </c>
      <c r="Z2215" t="s">
        <v>268</v>
      </c>
      <c r="AA2215" s="67" t="s">
        <v>86</v>
      </c>
      <c r="AB2215" s="67" t="s">
        <v>84</v>
      </c>
      <c r="AC2215" s="67" t="s">
        <v>682</v>
      </c>
      <c r="AD2215" s="133" t="s">
        <v>86</v>
      </c>
      <c r="AE2215" s="72" t="str">
        <f>VLOOKUP(AD2215,cs_lookup!$A$2:$B$54,2,FALSE)</f>
        <v>1</v>
      </c>
    </row>
    <row r="2216" spans="1:31" x14ac:dyDescent="0.25">
      <c r="A2216" s="6">
        <v>0.56653829837516034</v>
      </c>
      <c r="B2216" s="6">
        <v>0.19791004310276492</v>
      </c>
      <c r="C2216" s="6">
        <v>0.21922193122875572</v>
      </c>
      <c r="D2216" s="3">
        <f t="shared" si="266"/>
        <v>1.7651057357781703</v>
      </c>
      <c r="E2216" s="4">
        <f t="shared" si="266"/>
        <v>5.0528006781381443</v>
      </c>
      <c r="F2216" s="4">
        <f t="shared" si="266"/>
        <v>4.5615874032078967</v>
      </c>
      <c r="G2216" s="146">
        <v>3.3113127014203547E-2</v>
      </c>
      <c r="H2216" s="5">
        <f t="shared" si="253"/>
        <v>1.0331131270142035</v>
      </c>
      <c r="I2216" s="5">
        <f t="shared" si="254"/>
        <v>1.708530933954441</v>
      </c>
      <c r="J2216" s="5">
        <f t="shared" si="255"/>
        <v>4.8908493620066809</v>
      </c>
      <c r="K2216" s="5">
        <f t="shared" si="256"/>
        <v>4.415380352770585</v>
      </c>
      <c r="L2216">
        <v>1.52</v>
      </c>
      <c r="M2216">
        <v>4.63</v>
      </c>
      <c r="N2216">
        <v>6.28</v>
      </c>
      <c r="O2216" s="5">
        <f t="shared" si="257"/>
        <v>1.5703319530615893</v>
      </c>
      <c r="P2216" s="5">
        <f t="shared" si="258"/>
        <v>4.7833137780757626</v>
      </c>
      <c r="Q2216" s="5">
        <f t="shared" si="259"/>
        <v>6.4879504376491983</v>
      </c>
      <c r="R2216" s="6">
        <f t="shared" si="267"/>
        <v>0.63680803160781085</v>
      </c>
      <c r="S2216" s="6">
        <f t="shared" si="267"/>
        <v>0.20906008813042604</v>
      </c>
      <c r="T2216" s="6">
        <f t="shared" si="267"/>
        <v>0.15413188026176314</v>
      </c>
      <c r="U2216">
        <f t="shared" si="268"/>
        <v>0.88965319257165509</v>
      </c>
      <c r="V2216">
        <f t="shared" si="268"/>
        <v>0.94666583599302345</v>
      </c>
      <c r="W2216">
        <f t="shared" si="268"/>
        <v>1.4223010246579084</v>
      </c>
      <c r="X2216" t="s">
        <v>287</v>
      </c>
      <c r="Y2216" t="s">
        <v>315</v>
      </c>
      <c r="Z2216" t="s">
        <v>268</v>
      </c>
      <c r="AA2216" s="67" t="s">
        <v>74</v>
      </c>
      <c r="AB2216" s="67" t="s">
        <v>90</v>
      </c>
      <c r="AC2216" s="67" t="s">
        <v>682</v>
      </c>
      <c r="AD2216" s="133" t="s">
        <v>75</v>
      </c>
      <c r="AE2216" s="72" t="str">
        <f>VLOOKUP(AD2216,cs_lookup!$A$2:$B$54,2,FALSE)</f>
        <v>X</v>
      </c>
    </row>
    <row r="2217" spans="1:31" x14ac:dyDescent="0.25">
      <c r="A2217" s="6">
        <v>0.47933841814644729</v>
      </c>
      <c r="B2217" s="6">
        <v>0.22813048623761642</v>
      </c>
      <c r="C2217" s="6">
        <v>0.27412841615832989</v>
      </c>
      <c r="D2217" s="3">
        <f t="shared" si="266"/>
        <v>2.0862087455182454</v>
      </c>
      <c r="E2217" s="4">
        <f t="shared" si="266"/>
        <v>4.3834562249537257</v>
      </c>
      <c r="F2217" s="4">
        <f t="shared" si="266"/>
        <v>3.6479253556202811</v>
      </c>
      <c r="G2217" s="146">
        <v>2.8832271438974599E-2</v>
      </c>
      <c r="H2217" s="5">
        <f t="shared" si="253"/>
        <v>1.0288322714389746</v>
      </c>
      <c r="I2217" s="5">
        <f t="shared" si="254"/>
        <v>2.0277442722518542</v>
      </c>
      <c r="J2217" s="5">
        <f t="shared" si="255"/>
        <v>4.260613072355139</v>
      </c>
      <c r="K2217" s="5">
        <f t="shared" si="256"/>
        <v>3.5456949173241972</v>
      </c>
      <c r="L2217">
        <v>2.1</v>
      </c>
      <c r="M2217">
        <v>3.83</v>
      </c>
      <c r="N2217">
        <v>3.43</v>
      </c>
      <c r="O2217" s="5">
        <f t="shared" si="257"/>
        <v>2.1605477700218469</v>
      </c>
      <c r="P2217" s="5">
        <f t="shared" si="258"/>
        <v>3.9404275996112728</v>
      </c>
      <c r="Q2217" s="5">
        <f t="shared" si="259"/>
        <v>3.5288946910356831</v>
      </c>
      <c r="R2217" s="6">
        <f t="shared" si="267"/>
        <v>0.46284558660320119</v>
      </c>
      <c r="S2217" s="6">
        <f t="shared" si="267"/>
        <v>0.25377956445606337</v>
      </c>
      <c r="T2217" s="6">
        <f t="shared" si="267"/>
        <v>0.28337484894073545</v>
      </c>
      <c r="U2217">
        <f t="shared" si="268"/>
        <v>1.0356335504121061</v>
      </c>
      <c r="V2217">
        <f t="shared" si="268"/>
        <v>0.8989316642834434</v>
      </c>
      <c r="W2217">
        <f t="shared" si="268"/>
        <v>0.96737031244315075</v>
      </c>
      <c r="X2217" t="s">
        <v>314</v>
      </c>
      <c r="Y2217" t="s">
        <v>381</v>
      </c>
      <c r="Z2217" t="s">
        <v>268</v>
      </c>
      <c r="AA2217" s="67" t="s">
        <v>86</v>
      </c>
      <c r="AB2217" s="67" t="s">
        <v>84</v>
      </c>
      <c r="AC2217" s="67" t="s">
        <v>682</v>
      </c>
      <c r="AD2217" s="133" t="s">
        <v>76</v>
      </c>
      <c r="AE2217" s="72" t="str">
        <f>VLOOKUP(AD2217,cs_lookup!$A$2:$B$54,2,FALSE)</f>
        <v>2</v>
      </c>
    </row>
    <row r="2218" spans="1:31" x14ac:dyDescent="0.25">
      <c r="A2218" s="6">
        <v>0.49967537448614741</v>
      </c>
      <c r="B2218" s="6">
        <v>0.2522662237951751</v>
      </c>
      <c r="C2218" s="6">
        <v>0.23479545199592994</v>
      </c>
      <c r="D2218" s="3">
        <f t="shared" si="266"/>
        <v>2.0012993456569133</v>
      </c>
      <c r="E2218" s="4">
        <f t="shared" si="266"/>
        <v>3.9640661558082364</v>
      </c>
      <c r="F2218" s="4">
        <f t="shared" si="266"/>
        <v>4.259026277976349</v>
      </c>
      <c r="G2218" s="146">
        <v>3.748876866313644E-2</v>
      </c>
      <c r="H2218" s="5">
        <f t="shared" si="253"/>
        <v>1.0374887686631364</v>
      </c>
      <c r="I2218" s="5">
        <f t="shared" si="254"/>
        <v>1.9289841067250317</v>
      </c>
      <c r="J2218" s="5">
        <f t="shared" si="255"/>
        <v>3.8208280181347525</v>
      </c>
      <c r="K2218" s="5">
        <f t="shared" si="256"/>
        <v>4.1051300087463574</v>
      </c>
      <c r="L2218">
        <v>1.7</v>
      </c>
      <c r="M2218">
        <v>3.62</v>
      </c>
      <c r="N2218">
        <v>5.78</v>
      </c>
      <c r="O2218" s="5">
        <f t="shared" si="257"/>
        <v>1.7637309067273319</v>
      </c>
      <c r="P2218" s="5">
        <f t="shared" si="258"/>
        <v>3.7557093425605541</v>
      </c>
      <c r="Q2218" s="5">
        <f t="shared" si="259"/>
        <v>5.9966850828729292</v>
      </c>
      <c r="R2218" s="6">
        <f t="shared" si="267"/>
        <v>0.56697991523862168</v>
      </c>
      <c r="S2218" s="6">
        <f t="shared" si="267"/>
        <v>0.26626128616178363</v>
      </c>
      <c r="T2218" s="6">
        <f t="shared" si="267"/>
        <v>0.16675879859959458</v>
      </c>
      <c r="U2218">
        <f t="shared" si="268"/>
        <v>0.88129290131177196</v>
      </c>
      <c r="V2218">
        <f t="shared" si="268"/>
        <v>0.94743861352001069</v>
      </c>
      <c r="W2218">
        <f t="shared" si="268"/>
        <v>1.4079943845103999</v>
      </c>
      <c r="X2218" t="s">
        <v>389</v>
      </c>
      <c r="Y2218" t="s">
        <v>482</v>
      </c>
      <c r="Z2218" t="s">
        <v>279</v>
      </c>
      <c r="AA2218" s="67" t="s">
        <v>86</v>
      </c>
      <c r="AB2218" s="67" t="s">
        <v>84</v>
      </c>
      <c r="AC2218" s="67" t="s">
        <v>682</v>
      </c>
      <c r="AD2218" s="133" t="s">
        <v>78</v>
      </c>
      <c r="AE2218" s="72" t="str">
        <f>VLOOKUP(AD2218,cs_lookup!$A$2:$B$54,2,FALSE)</f>
        <v>1</v>
      </c>
    </row>
    <row r="2219" spans="1:31" x14ac:dyDescent="0.25">
      <c r="A2219" s="6">
        <v>0.40776575171299945</v>
      </c>
      <c r="B2219" s="6">
        <v>0.2706056378095974</v>
      </c>
      <c r="C2219" s="6">
        <v>0.30049584447605787</v>
      </c>
      <c r="D2219" s="3">
        <f t="shared" si="266"/>
        <v>2.4523884014267017</v>
      </c>
      <c r="E2219" s="4">
        <f t="shared" si="266"/>
        <v>3.6954145083393146</v>
      </c>
      <c r="F2219" s="4">
        <f t="shared" si="266"/>
        <v>3.3278330412308761</v>
      </c>
      <c r="G2219" s="146">
        <v>2.7924061165058411E-2</v>
      </c>
      <c r="H2219" s="5">
        <f t="shared" si="253"/>
        <v>1.0279240611650584</v>
      </c>
      <c r="I2219" s="5">
        <f t="shared" si="254"/>
        <v>2.3857680679710351</v>
      </c>
      <c r="J2219" s="5">
        <f t="shared" si="255"/>
        <v>3.5950267611703715</v>
      </c>
      <c r="K2219" s="5">
        <f t="shared" si="256"/>
        <v>3.2374308248598442</v>
      </c>
      <c r="L2219">
        <v>2.1</v>
      </c>
      <c r="M2219">
        <v>3.61</v>
      </c>
      <c r="N2219">
        <v>3.64</v>
      </c>
      <c r="O2219" s="5">
        <f t="shared" si="257"/>
        <v>2.1586405284466226</v>
      </c>
      <c r="P2219" s="5">
        <f t="shared" si="258"/>
        <v>3.7108058608058609</v>
      </c>
      <c r="Q2219" s="5">
        <f t="shared" si="259"/>
        <v>3.7416435826408128</v>
      </c>
      <c r="R2219" s="6">
        <f t="shared" si="267"/>
        <v>0.46325452840432357</v>
      </c>
      <c r="S2219" s="6">
        <f t="shared" si="267"/>
        <v>0.26948324367010512</v>
      </c>
      <c r="T2219" s="6">
        <f t="shared" si="267"/>
        <v>0.26726222792557131</v>
      </c>
      <c r="U2219">
        <f t="shared" si="268"/>
        <v>0.88021967776018351</v>
      </c>
      <c r="V2219">
        <f t="shared" si="268"/>
        <v>1.0041649867509621</v>
      </c>
      <c r="W2219">
        <f t="shared" si="268"/>
        <v>1.1243483480940737</v>
      </c>
      <c r="X2219" t="s">
        <v>561</v>
      </c>
      <c r="Y2219" t="s">
        <v>558</v>
      </c>
      <c r="Z2219" t="s">
        <v>272</v>
      </c>
      <c r="AA2219" s="67" t="s">
        <v>75</v>
      </c>
      <c r="AB2219" s="67" t="s">
        <v>90</v>
      </c>
      <c r="AC2219" s="67" t="s">
        <v>682</v>
      </c>
      <c r="AD2219" s="133" t="s">
        <v>73</v>
      </c>
      <c r="AE2219" s="72" t="str">
        <f>VLOOKUP(AD2219,cs_lookup!$A$2:$B$54,2,FALSE)</f>
        <v>X</v>
      </c>
    </row>
    <row r="2220" spans="1:31" x14ac:dyDescent="0.25">
      <c r="A2220" s="6">
        <v>0.23636784196644911</v>
      </c>
      <c r="B2220" s="6">
        <v>0.23331069326132586</v>
      </c>
      <c r="C2220" s="6">
        <v>0.47580802519289833</v>
      </c>
      <c r="D2220" s="3">
        <f t="shared" si="266"/>
        <v>4.2306939543067941</v>
      </c>
      <c r="E2220" s="4">
        <f t="shared" si="266"/>
        <v>4.2861301641237821</v>
      </c>
      <c r="F2220" s="4">
        <f t="shared" si="266"/>
        <v>2.1016879645831699</v>
      </c>
      <c r="G2220" s="146">
        <v>2.9492687868749812E-2</v>
      </c>
      <c r="H2220" s="5">
        <f t="shared" si="253"/>
        <v>1.0294926878687498</v>
      </c>
      <c r="I2220" s="5">
        <f t="shared" si="254"/>
        <v>4.1094939324582809</v>
      </c>
      <c r="J2220" s="5">
        <f t="shared" si="255"/>
        <v>4.1633420175104936</v>
      </c>
      <c r="K2220" s="5">
        <f t="shared" si="256"/>
        <v>2.041479254149996</v>
      </c>
      <c r="L2220">
        <v>3.58</v>
      </c>
      <c r="M2220">
        <v>3.65</v>
      </c>
      <c r="N2220">
        <v>2.1</v>
      </c>
      <c r="O2220" s="5">
        <f t="shared" si="257"/>
        <v>3.6855838225701243</v>
      </c>
      <c r="P2220" s="5">
        <f t="shared" si="258"/>
        <v>3.7576483107209366</v>
      </c>
      <c r="Q2220" s="5">
        <f t="shared" si="259"/>
        <v>2.1619346445243748</v>
      </c>
      <c r="R2220" s="6">
        <f t="shared" si="267"/>
        <v>0.27132743362831857</v>
      </c>
      <c r="S2220" s="6">
        <f t="shared" si="267"/>
        <v>0.26612389380530971</v>
      </c>
      <c r="T2220" s="6">
        <f t="shared" si="267"/>
        <v>0.46254867256637161</v>
      </c>
      <c r="U2220">
        <f t="shared" si="268"/>
        <v>0.87115349452735658</v>
      </c>
      <c r="V2220">
        <f t="shared" si="268"/>
        <v>0.87669953240655185</v>
      </c>
      <c r="W2220">
        <f t="shared" si="268"/>
        <v>1.0286658538072533</v>
      </c>
      <c r="X2220" t="s">
        <v>334</v>
      </c>
      <c r="Y2220" t="s">
        <v>562</v>
      </c>
      <c r="Z2220" t="s">
        <v>272</v>
      </c>
      <c r="AA2220" s="67" t="s">
        <v>79</v>
      </c>
      <c r="AB2220" s="67" t="s">
        <v>85</v>
      </c>
      <c r="AC2220" s="67" t="s">
        <v>682</v>
      </c>
      <c r="AD2220" s="133" t="s">
        <v>73</v>
      </c>
      <c r="AE2220" s="72" t="str">
        <f>VLOOKUP(AD2220,cs_lookup!$A$2:$B$54,2,FALSE)</f>
        <v>X</v>
      </c>
    </row>
    <row r="2221" spans="1:31" x14ac:dyDescent="0.25">
      <c r="A2221" s="6">
        <v>0.55713706010237829</v>
      </c>
      <c r="B2221" s="6">
        <v>0.27338237728098436</v>
      </c>
      <c r="C2221" s="6">
        <v>0.16401879138134695</v>
      </c>
      <c r="D2221" s="3">
        <f t="shared" si="266"/>
        <v>1.794890470607434</v>
      </c>
      <c r="E2221" s="4">
        <f t="shared" si="266"/>
        <v>3.6578802552887044</v>
      </c>
      <c r="F2221" s="4">
        <f t="shared" si="266"/>
        <v>6.0968623874015764</v>
      </c>
      <c r="G2221" s="146">
        <v>3.0813914991300484E-2</v>
      </c>
      <c r="H2221" s="5">
        <f t="shared" si="253"/>
        <v>1.0308139149913005</v>
      </c>
      <c r="I2221" s="5">
        <f t="shared" si="254"/>
        <v>1.7412361673664272</v>
      </c>
      <c r="J2221" s="5">
        <f t="shared" si="255"/>
        <v>3.5485359695785395</v>
      </c>
      <c r="K2221" s="5">
        <f t="shared" si="256"/>
        <v>5.9146100947357025</v>
      </c>
      <c r="L2221">
        <v>1.9</v>
      </c>
      <c r="M2221">
        <v>3.67</v>
      </c>
      <c r="N2221">
        <v>4.3099999999999996</v>
      </c>
      <c r="O2221" s="5">
        <f t="shared" si="257"/>
        <v>1.9585464384834708</v>
      </c>
      <c r="P2221" s="5">
        <f t="shared" si="258"/>
        <v>3.7830870680180726</v>
      </c>
      <c r="Q2221" s="5">
        <f t="shared" si="259"/>
        <v>4.4428079736125046</v>
      </c>
      <c r="R2221" s="6">
        <f t="shared" si="267"/>
        <v>0.51058273643708629</v>
      </c>
      <c r="S2221" s="6">
        <f t="shared" si="267"/>
        <v>0.26433438671129805</v>
      </c>
      <c r="T2221" s="6">
        <f t="shared" si="267"/>
        <v>0.22508287685161577</v>
      </c>
      <c r="U2221">
        <f t="shared" si="268"/>
        <v>1.0911788048106643</v>
      </c>
      <c r="V2221">
        <f t="shared" si="268"/>
        <v>1.0342293361157298</v>
      </c>
      <c r="W2221">
        <f t="shared" si="268"/>
        <v>0.72870399417133414</v>
      </c>
      <c r="X2221" t="s">
        <v>555</v>
      </c>
      <c r="Y2221" t="s">
        <v>515</v>
      </c>
      <c r="Z2221" t="s">
        <v>272</v>
      </c>
      <c r="AA2221" s="67" t="s">
        <v>75</v>
      </c>
      <c r="AB2221" s="67" t="s">
        <v>90</v>
      </c>
      <c r="AC2221" s="67" t="s">
        <v>682</v>
      </c>
      <c r="AD2221" s="133" t="s">
        <v>96</v>
      </c>
      <c r="AE2221" s="72" t="str">
        <f>VLOOKUP(AD2221,cs_lookup!$A$2:$B$54,2,FALSE)</f>
        <v>2</v>
      </c>
    </row>
    <row r="2222" spans="1:31" x14ac:dyDescent="0.25">
      <c r="A2222" s="6">
        <v>0.46558362259574954</v>
      </c>
      <c r="B2222" s="6">
        <v>0.32799785792960801</v>
      </c>
      <c r="C2222" s="6">
        <v>0.19951344891103165</v>
      </c>
      <c r="D2222" s="3">
        <f t="shared" si="266"/>
        <v>2.1478418730125011</v>
      </c>
      <c r="E2222" s="4">
        <f t="shared" si="266"/>
        <v>3.048800398613003</v>
      </c>
      <c r="F2222" s="4">
        <f t="shared" si="266"/>
        <v>5.0121934408839106</v>
      </c>
      <c r="G2222" s="146">
        <v>2.8145508732609681E-2</v>
      </c>
      <c r="H2222" s="5">
        <f t="shared" si="253"/>
        <v>1.0281455087326097</v>
      </c>
      <c r="I2222" s="5">
        <f t="shared" si="254"/>
        <v>2.0890446486121754</v>
      </c>
      <c r="J2222" s="5">
        <f t="shared" si="255"/>
        <v>2.9653394122892638</v>
      </c>
      <c r="K2222" s="5">
        <f t="shared" si="256"/>
        <v>4.8749845214637162</v>
      </c>
      <c r="L2222">
        <v>2.23</v>
      </c>
      <c r="M2222">
        <v>3.46</v>
      </c>
      <c r="N2222">
        <v>3.44</v>
      </c>
      <c r="O2222" s="5">
        <f t="shared" si="257"/>
        <v>2.2927644844737194</v>
      </c>
      <c r="P2222" s="5">
        <f t="shared" si="258"/>
        <v>3.5573834602148295</v>
      </c>
      <c r="Q2222" s="5">
        <f t="shared" si="259"/>
        <v>3.536820550040177</v>
      </c>
      <c r="R2222" s="6">
        <f t="shared" si="267"/>
        <v>0.43615469742830554</v>
      </c>
      <c r="S2222" s="6">
        <f t="shared" si="267"/>
        <v>0.28110548418067088</v>
      </c>
      <c r="T2222" s="6">
        <f t="shared" si="267"/>
        <v>0.28273981839102363</v>
      </c>
      <c r="U2222">
        <f t="shared" si="268"/>
        <v>1.0674735944401506</v>
      </c>
      <c r="V2222">
        <f t="shared" si="268"/>
        <v>1.1668141547846811</v>
      </c>
      <c r="W2222">
        <f t="shared" si="268"/>
        <v>0.70564326611792783</v>
      </c>
      <c r="X2222" t="s">
        <v>557</v>
      </c>
      <c r="Y2222" t="s">
        <v>552</v>
      </c>
      <c r="Z2222" t="s">
        <v>272</v>
      </c>
      <c r="AA2222" s="67" t="s">
        <v>75</v>
      </c>
      <c r="AB2222" s="67" t="s">
        <v>90</v>
      </c>
      <c r="AC2222" s="67" t="s">
        <v>682</v>
      </c>
      <c r="AD2222" s="133" t="s">
        <v>73</v>
      </c>
      <c r="AE2222" s="72" t="str">
        <f>VLOOKUP(AD2222,cs_lookup!$A$2:$B$54,2,FALSE)</f>
        <v>X</v>
      </c>
    </row>
    <row r="2223" spans="1:31" x14ac:dyDescent="0.25">
      <c r="A2223" s="6">
        <v>0.48732871772752306</v>
      </c>
      <c r="B2223" s="6">
        <v>0.25659445321260549</v>
      </c>
      <c r="C2223" s="6">
        <v>0.24210033656372854</v>
      </c>
      <c r="D2223" s="3">
        <f t="shared" si="266"/>
        <v>2.0520030189542893</v>
      </c>
      <c r="E2223" s="4">
        <f t="shared" si="266"/>
        <v>3.8972003777939572</v>
      </c>
      <c r="F2223" s="4">
        <f t="shared" si="266"/>
        <v>4.1305188344369279</v>
      </c>
      <c r="G2223" s="146">
        <v>2.8301655736412856E-2</v>
      </c>
      <c r="H2223" s="5">
        <f t="shared" si="253"/>
        <v>1.0283016557364129</v>
      </c>
      <c r="I2223" s="5">
        <f t="shared" si="254"/>
        <v>1.9955263200317985</v>
      </c>
      <c r="J2223" s="5">
        <f t="shared" si="255"/>
        <v>3.7899388336616044</v>
      </c>
      <c r="K2223" s="5">
        <f t="shared" si="256"/>
        <v>4.0168357323891293</v>
      </c>
      <c r="L2223">
        <v>2.93</v>
      </c>
      <c r="M2223">
        <v>3.63</v>
      </c>
      <c r="N2223">
        <v>2.4300000000000002</v>
      </c>
      <c r="O2223" s="5">
        <f t="shared" si="257"/>
        <v>3.0129238513076899</v>
      </c>
      <c r="P2223" s="5">
        <f t="shared" si="258"/>
        <v>3.7327350103231787</v>
      </c>
      <c r="Q2223" s="5">
        <f t="shared" si="259"/>
        <v>2.4987730234394836</v>
      </c>
      <c r="R2223" s="6">
        <f t="shared" si="267"/>
        <v>0.3319035094650577</v>
      </c>
      <c r="S2223" s="6">
        <f t="shared" si="267"/>
        <v>0.26790007788777387</v>
      </c>
      <c r="T2223" s="6">
        <f t="shared" si="267"/>
        <v>0.40019641264716832</v>
      </c>
      <c r="U2223">
        <f t="shared" si="268"/>
        <v>1.4682843170684468</v>
      </c>
      <c r="V2223">
        <f t="shared" si="268"/>
        <v>0.95779909896142534</v>
      </c>
      <c r="W2223">
        <f t="shared" si="268"/>
        <v>0.60495378997106442</v>
      </c>
      <c r="X2223" t="s">
        <v>336</v>
      </c>
      <c r="Y2223" t="s">
        <v>554</v>
      </c>
      <c r="Z2223" t="s">
        <v>272</v>
      </c>
      <c r="AA2223" s="67" t="s">
        <v>86</v>
      </c>
      <c r="AB2223" s="67" t="s">
        <v>84</v>
      </c>
      <c r="AC2223" s="67" t="s">
        <v>682</v>
      </c>
      <c r="AD2223" s="133" t="s">
        <v>77</v>
      </c>
      <c r="AE2223" s="72" t="str">
        <f>VLOOKUP(AD2223,cs_lookup!$A$2:$B$54,2,FALSE)</f>
        <v>2</v>
      </c>
    </row>
    <row r="2224" spans="1:31" x14ac:dyDescent="0.25">
      <c r="A2224" s="6">
        <v>0.18402039545760129</v>
      </c>
      <c r="B2224" s="6">
        <v>0.26268208556883871</v>
      </c>
      <c r="C2224" s="6">
        <v>0.49269075904037868</v>
      </c>
      <c r="D2224" s="3">
        <f t="shared" si="266"/>
        <v>5.4341802576465073</v>
      </c>
      <c r="E2224" s="4">
        <f t="shared" si="266"/>
        <v>3.8068831295994072</v>
      </c>
      <c r="F2224" s="4">
        <f t="shared" si="266"/>
        <v>2.0296707044956865</v>
      </c>
      <c r="G2224" s="146">
        <v>2.6895632838785266E-2</v>
      </c>
      <c r="H2224" s="5">
        <f t="shared" ref="H2224:H2287" si="269">(G2224/100%) + 1</f>
        <v>1.0268956328387853</v>
      </c>
      <c r="I2224" s="5">
        <f t="shared" ref="I2224:I2287" si="270">D2224/H2224</f>
        <v>5.2918525348326533</v>
      </c>
      <c r="J2224" s="5">
        <f t="shared" ref="J2224:J2287" si="271">E2224/H2224</f>
        <v>3.7071762775692498</v>
      </c>
      <c r="K2224" s="5">
        <f t="shared" ref="K2224:K2287" si="272">F2224/H2224</f>
        <v>1.9765111853526884</v>
      </c>
      <c r="L2224">
        <v>2.4300000000000002</v>
      </c>
      <c r="M2224">
        <v>3.44</v>
      </c>
      <c r="N2224">
        <v>3.08</v>
      </c>
      <c r="O2224" s="5">
        <f t="shared" ref="O2224:O2287" si="273">(L2224*H2224)</f>
        <v>2.4953563877982483</v>
      </c>
      <c r="P2224" s="5">
        <f t="shared" ref="P2224:P2287" si="274">(M2224*H2224)</f>
        <v>3.5325209769654213</v>
      </c>
      <c r="Q2224" s="5">
        <f t="shared" ref="Q2224:Q2287" si="275">(N2224*H2224)</f>
        <v>3.1628385491434585</v>
      </c>
      <c r="R2224" s="6">
        <f t="shared" si="267"/>
        <v>0.40074436056099366</v>
      </c>
      <c r="S2224" s="6">
        <f t="shared" si="267"/>
        <v>0.28308395237302753</v>
      </c>
      <c r="T2224" s="6">
        <f t="shared" si="267"/>
        <v>0.31617168706597881</v>
      </c>
      <c r="U2224">
        <f t="shared" si="268"/>
        <v>0.45919646929028518</v>
      </c>
      <c r="V2224">
        <f t="shared" si="268"/>
        <v>0.92792997754494855</v>
      </c>
      <c r="W2224">
        <f t="shared" si="268"/>
        <v>1.5583013254996607</v>
      </c>
      <c r="X2224" t="s">
        <v>553</v>
      </c>
      <c r="Y2224" t="s">
        <v>337</v>
      </c>
      <c r="Z2224" t="s">
        <v>272</v>
      </c>
      <c r="AA2224" s="67" t="s">
        <v>75</v>
      </c>
      <c r="AB2224" s="67" t="s">
        <v>90</v>
      </c>
      <c r="AC2224" s="67" t="s">
        <v>682</v>
      </c>
      <c r="AD2224" s="133" t="s">
        <v>86</v>
      </c>
      <c r="AE2224" s="72" t="str">
        <f>VLOOKUP(AD2224,cs_lookup!$A$2:$B$54,2,FALSE)</f>
        <v>1</v>
      </c>
    </row>
    <row r="2225" spans="1:31" x14ac:dyDescent="0.25">
      <c r="A2225" s="6">
        <v>0.20177639734681446</v>
      </c>
      <c r="B2225" s="6">
        <v>0.31276185452546335</v>
      </c>
      <c r="C2225" s="6">
        <v>0.44197132091013619</v>
      </c>
      <c r="D2225" s="3">
        <f t="shared" si="266"/>
        <v>4.9559810421294923</v>
      </c>
      <c r="E2225" s="4">
        <f t="shared" si="266"/>
        <v>3.1973208546075607</v>
      </c>
      <c r="F2225" s="4">
        <f t="shared" si="266"/>
        <v>2.2625902466719667</v>
      </c>
      <c r="G2225" s="146">
        <v>2.7952748458366372E-2</v>
      </c>
      <c r="H2225" s="5">
        <f t="shared" si="269"/>
        <v>1.0279527484583664</v>
      </c>
      <c r="I2225" s="5">
        <f t="shared" si="270"/>
        <v>4.821214836539947</v>
      </c>
      <c r="J2225" s="5">
        <f t="shared" si="271"/>
        <v>3.1103772614087788</v>
      </c>
      <c r="K2225" s="5">
        <f t="shared" si="272"/>
        <v>2.2010644458757485</v>
      </c>
      <c r="L2225">
        <v>2.16</v>
      </c>
      <c r="M2225">
        <v>3.56</v>
      </c>
      <c r="N2225">
        <v>3.52</v>
      </c>
      <c r="O2225" s="5">
        <f t="shared" si="273"/>
        <v>2.2203779366700713</v>
      </c>
      <c r="P2225" s="5">
        <f t="shared" si="274"/>
        <v>3.6595117845117842</v>
      </c>
      <c r="Q2225" s="5">
        <f t="shared" si="275"/>
        <v>3.6183936745734497</v>
      </c>
      <c r="R2225" s="6">
        <f t="shared" si="267"/>
        <v>0.45037377803335255</v>
      </c>
      <c r="S2225" s="6">
        <f t="shared" si="267"/>
        <v>0.27326049453709028</v>
      </c>
      <c r="T2225" s="6">
        <f t="shared" si="267"/>
        <v>0.27636572742955723</v>
      </c>
      <c r="U2225">
        <f t="shared" si="268"/>
        <v>0.4480198608096404</v>
      </c>
      <c r="V2225">
        <f t="shared" si="268"/>
        <v>1.1445556923816933</v>
      </c>
      <c r="W2225">
        <f t="shared" si="268"/>
        <v>1.5992262319241088</v>
      </c>
      <c r="X2225" t="s">
        <v>563</v>
      </c>
      <c r="Y2225" t="s">
        <v>559</v>
      </c>
      <c r="Z2225" t="s">
        <v>272</v>
      </c>
      <c r="AA2225" s="67" t="s">
        <v>75</v>
      </c>
      <c r="AB2225" s="67" t="s">
        <v>90</v>
      </c>
      <c r="AC2225" s="67" t="s">
        <v>682</v>
      </c>
      <c r="AD2225" s="133" t="s">
        <v>125</v>
      </c>
      <c r="AE2225" s="72" t="str">
        <f>VLOOKUP(AD2225,cs_lookup!$A$2:$B$54,2,FALSE)</f>
        <v>2</v>
      </c>
    </row>
    <row r="2226" spans="1:31" x14ac:dyDescent="0.25">
      <c r="A2226" s="6">
        <v>8.7629828577125063E-2</v>
      </c>
      <c r="B2226" s="6">
        <v>0.21467295134198522</v>
      </c>
      <c r="C2226" s="6">
        <v>0.59526373322343551</v>
      </c>
      <c r="D2226" s="3">
        <f t="shared" si="266"/>
        <v>11.411639349720701</v>
      </c>
      <c r="E2226" s="4">
        <f t="shared" si="266"/>
        <v>4.6582487162388135</v>
      </c>
      <c r="F2226" s="4">
        <f t="shared" si="266"/>
        <v>1.679927642466746</v>
      </c>
      <c r="G2226" s="146">
        <v>3.2925268153250364E-2</v>
      </c>
      <c r="H2226" s="5">
        <f t="shared" si="269"/>
        <v>1.0329252681532504</v>
      </c>
      <c r="I2226" s="5">
        <f t="shared" si="270"/>
        <v>11.047884780787074</v>
      </c>
      <c r="J2226" s="5">
        <f t="shared" si="271"/>
        <v>4.5097635423008073</v>
      </c>
      <c r="K2226" s="5">
        <f t="shared" si="272"/>
        <v>1.6263786880441604</v>
      </c>
      <c r="L2226">
        <v>6.95</v>
      </c>
      <c r="M2226">
        <v>4.79</v>
      </c>
      <c r="N2226">
        <v>1.47</v>
      </c>
      <c r="O2226" s="5">
        <f t="shared" si="273"/>
        <v>7.1788306136650899</v>
      </c>
      <c r="P2226" s="5">
        <f t="shared" si="274"/>
        <v>4.947712034454069</v>
      </c>
      <c r="Q2226" s="5">
        <f t="shared" si="275"/>
        <v>1.5184001441852779</v>
      </c>
      <c r="R2226" s="6">
        <f t="shared" si="267"/>
        <v>0.13929845316261874</v>
      </c>
      <c r="S2226" s="6">
        <f t="shared" si="267"/>
        <v>0.20211362202091862</v>
      </c>
      <c r="T2226" s="6">
        <f t="shared" si="267"/>
        <v>0.65858792481646278</v>
      </c>
      <c r="U2226">
        <f t="shared" si="268"/>
        <v>0.62907969605968939</v>
      </c>
      <c r="V2226">
        <f t="shared" si="268"/>
        <v>1.0621399448265132</v>
      </c>
      <c r="W2226">
        <f t="shared" si="268"/>
        <v>0.90384853835473133</v>
      </c>
      <c r="X2226" t="s">
        <v>528</v>
      </c>
      <c r="Y2226" t="s">
        <v>335</v>
      </c>
      <c r="Z2226" t="s">
        <v>272</v>
      </c>
      <c r="AA2226" s="67" t="s">
        <v>77</v>
      </c>
      <c r="AB2226" s="67" t="s">
        <v>85</v>
      </c>
      <c r="AC2226" s="67" t="s">
        <v>682</v>
      </c>
      <c r="AD2226" s="133" t="s">
        <v>76</v>
      </c>
      <c r="AE2226" s="72" t="str">
        <f>VLOOKUP(AD2226,cs_lookup!$A$2:$B$54,2,FALSE)</f>
        <v>2</v>
      </c>
    </row>
    <row r="2227" spans="1:31" x14ac:dyDescent="0.25">
      <c r="A2227" s="6">
        <v>0.39599881513700647</v>
      </c>
      <c r="B2227" s="6">
        <v>0.26339526757588771</v>
      </c>
      <c r="C2227" s="6">
        <v>0.31688000350081891</v>
      </c>
      <c r="D2227" s="3">
        <f t="shared" si="266"/>
        <v>2.525260081028331</v>
      </c>
      <c r="E2227" s="4">
        <f t="shared" si="266"/>
        <v>3.7965754252281187</v>
      </c>
      <c r="F2227" s="4">
        <f t="shared" si="266"/>
        <v>3.1557687104021244</v>
      </c>
      <c r="G2227" s="146">
        <v>2.6975322585592876E-2</v>
      </c>
      <c r="H2227" s="5">
        <f t="shared" si="269"/>
        <v>1.0269753225855929</v>
      </c>
      <c r="I2227" s="5">
        <f t="shared" si="270"/>
        <v>2.4589296602283879</v>
      </c>
      <c r="J2227" s="5">
        <f t="shared" si="271"/>
        <v>3.6968516591708993</v>
      </c>
      <c r="K2227" s="5">
        <f t="shared" si="272"/>
        <v>3.07287686568448</v>
      </c>
      <c r="L2227">
        <v>2.85</v>
      </c>
      <c r="M2227">
        <v>4.05</v>
      </c>
      <c r="N2227">
        <v>2.33</v>
      </c>
      <c r="O2227" s="5">
        <f t="shared" si="273"/>
        <v>2.9268796693689398</v>
      </c>
      <c r="P2227" s="5">
        <f t="shared" si="274"/>
        <v>4.1592500564716506</v>
      </c>
      <c r="Q2227" s="5">
        <f t="shared" si="275"/>
        <v>2.3928525016244313</v>
      </c>
      <c r="R2227" s="6">
        <f t="shared" si="267"/>
        <v>0.34166078314234505</v>
      </c>
      <c r="S2227" s="6">
        <f t="shared" si="267"/>
        <v>0.2404279585075762</v>
      </c>
      <c r="T2227" s="6">
        <f t="shared" si="267"/>
        <v>0.41791125835007875</v>
      </c>
      <c r="U2227">
        <f t="shared" si="268"/>
        <v>1.1590408811186934</v>
      </c>
      <c r="V2227">
        <f t="shared" si="268"/>
        <v>1.0955267815393765</v>
      </c>
      <c r="W2227">
        <f t="shared" si="268"/>
        <v>0.75824710909169313</v>
      </c>
      <c r="X2227" t="s">
        <v>539</v>
      </c>
      <c r="Y2227" t="s">
        <v>560</v>
      </c>
      <c r="Z2227" t="s">
        <v>272</v>
      </c>
      <c r="AA2227" s="67" t="s">
        <v>75</v>
      </c>
      <c r="AB2227" s="67" t="s">
        <v>90</v>
      </c>
      <c r="AC2227" s="67" t="s">
        <v>682</v>
      </c>
      <c r="AD2227" s="133" t="s">
        <v>75</v>
      </c>
      <c r="AE2227" s="72" t="str">
        <f>VLOOKUP(AD2227,cs_lookup!$A$2:$B$54,2,FALSE)</f>
        <v>X</v>
      </c>
    </row>
    <row r="2228" spans="1:31" x14ac:dyDescent="0.25">
      <c r="A2228" s="6">
        <v>0.25880013249482875</v>
      </c>
      <c r="B2228" s="6">
        <v>0.2437404695782126</v>
      </c>
      <c r="C2228" s="6">
        <v>0.44905161288945838</v>
      </c>
      <c r="D2228" s="3">
        <f t="shared" si="266"/>
        <v>3.8639856570397297</v>
      </c>
      <c r="E2228" s="4">
        <f t="shared" si="266"/>
        <v>4.1027245156722536</v>
      </c>
      <c r="F2228" s="4">
        <f t="shared" si="266"/>
        <v>2.2269155065837984</v>
      </c>
      <c r="G2228" s="146">
        <v>2.8440446817947773E-2</v>
      </c>
      <c r="H2228" s="5">
        <f t="shared" si="269"/>
        <v>1.0284404468179478</v>
      </c>
      <c r="I2228" s="5">
        <f t="shared" si="270"/>
        <v>3.7571311678718171</v>
      </c>
      <c r="J2228" s="5">
        <f t="shared" si="271"/>
        <v>3.9892679526231318</v>
      </c>
      <c r="K2228" s="5">
        <f t="shared" si="272"/>
        <v>2.1653324832507312</v>
      </c>
      <c r="L2228">
        <v>3.94</v>
      </c>
      <c r="M2228">
        <v>4.12</v>
      </c>
      <c r="N2228">
        <v>1.88</v>
      </c>
      <c r="O2228" s="5">
        <f t="shared" si="273"/>
        <v>4.0520553604627141</v>
      </c>
      <c r="P2228" s="5">
        <f t="shared" si="274"/>
        <v>4.2371746408899451</v>
      </c>
      <c r="Q2228" s="5">
        <f t="shared" si="275"/>
        <v>1.9334680400177418</v>
      </c>
      <c r="R2228" s="6">
        <f t="shared" si="267"/>
        <v>0.2467883360522023</v>
      </c>
      <c r="S2228" s="6">
        <f t="shared" si="267"/>
        <v>0.23600632137030994</v>
      </c>
      <c r="T2228" s="6">
        <f t="shared" si="267"/>
        <v>0.51720534257748785</v>
      </c>
      <c r="U2228">
        <f t="shared" si="268"/>
        <v>1.0486724641641316</v>
      </c>
      <c r="V2228">
        <f t="shared" si="268"/>
        <v>1.0327709366554096</v>
      </c>
      <c r="W2228">
        <f t="shared" si="268"/>
        <v>0.86822694184018678</v>
      </c>
      <c r="X2228" t="s">
        <v>556</v>
      </c>
      <c r="Y2228" t="s">
        <v>535</v>
      </c>
      <c r="Z2228" t="s">
        <v>272</v>
      </c>
      <c r="AA2228" s="67" t="s">
        <v>79</v>
      </c>
      <c r="AB2228" s="67" t="s">
        <v>85</v>
      </c>
      <c r="AC2228" s="67" t="s">
        <v>682</v>
      </c>
      <c r="AD2228" s="133" t="s">
        <v>76</v>
      </c>
      <c r="AE2228" s="72" t="str">
        <f>VLOOKUP(AD2228,cs_lookup!$A$2:$B$54,2,FALSE)</f>
        <v>2</v>
      </c>
    </row>
    <row r="2229" spans="1:31" x14ac:dyDescent="0.25">
      <c r="A2229" s="6">
        <v>0.23571849779091508</v>
      </c>
      <c r="B2229" s="6">
        <v>0.30011928288691353</v>
      </c>
      <c r="C2229" s="6">
        <v>0.42324646161720808</v>
      </c>
      <c r="D2229" s="3">
        <f t="shared" si="266"/>
        <v>4.2423484341352413</v>
      </c>
      <c r="E2229" s="4">
        <f t="shared" si="266"/>
        <v>3.3320084946917761</v>
      </c>
      <c r="F2229" s="4">
        <f t="shared" si="266"/>
        <v>2.3626895690492944</v>
      </c>
      <c r="G2229" s="146">
        <v>3.9384846107650473E-2</v>
      </c>
      <c r="H2229" s="5">
        <f t="shared" si="269"/>
        <v>1.0393848461076505</v>
      </c>
      <c r="I2229" s="5">
        <f t="shared" si="270"/>
        <v>4.0815954263930605</v>
      </c>
      <c r="J2229" s="5">
        <f t="shared" si="271"/>
        <v>3.2057505044158354</v>
      </c>
      <c r="K2229" s="5">
        <f t="shared" si="272"/>
        <v>2.2731614549675543</v>
      </c>
      <c r="L2229">
        <v>4.3099999999999996</v>
      </c>
      <c r="M2229">
        <v>3.49</v>
      </c>
      <c r="N2229">
        <v>1.92</v>
      </c>
      <c r="O2229" s="5">
        <f t="shared" si="273"/>
        <v>4.4797486867239735</v>
      </c>
      <c r="P2229" s="5">
        <f t="shared" si="274"/>
        <v>3.6274531129157004</v>
      </c>
      <c r="Q2229" s="5">
        <f t="shared" si="275"/>
        <v>1.9956189045266888</v>
      </c>
      <c r="R2229" s="6">
        <f t="shared" si="267"/>
        <v>0.22322680800455727</v>
      </c>
      <c r="S2229" s="6">
        <f t="shared" si="267"/>
        <v>0.27567551361021253</v>
      </c>
      <c r="T2229" s="6">
        <f t="shared" si="267"/>
        <v>0.50109767838523012</v>
      </c>
      <c r="U2229">
        <f t="shared" si="268"/>
        <v>1.0559596309153998</v>
      </c>
      <c r="V2229">
        <f t="shared" si="268"/>
        <v>1.0886686269541621</v>
      </c>
      <c r="W2229">
        <f t="shared" si="268"/>
        <v>0.84463864007733003</v>
      </c>
      <c r="X2229" t="s">
        <v>291</v>
      </c>
      <c r="Y2229" t="s">
        <v>423</v>
      </c>
      <c r="Z2229" t="s">
        <v>270</v>
      </c>
      <c r="AA2229" s="67" t="s">
        <v>75</v>
      </c>
      <c r="AB2229" s="67" t="s">
        <v>90</v>
      </c>
      <c r="AC2229" s="67" t="s">
        <v>682</v>
      </c>
      <c r="AD2229" s="133" t="s">
        <v>102</v>
      </c>
      <c r="AE2229" s="72" t="str">
        <f>VLOOKUP(AD2229,cs_lookup!$A$2:$B$54,2,FALSE)</f>
        <v>2</v>
      </c>
    </row>
    <row r="2230" spans="1:31" x14ac:dyDescent="0.25">
      <c r="A2230" s="6">
        <v>0.74466223778488316</v>
      </c>
      <c r="B2230" s="6">
        <v>0.16548959646531752</v>
      </c>
      <c r="C2230" s="6">
        <v>8.4040184941437265E-2</v>
      </c>
      <c r="D2230" s="3">
        <f t="shared" si="266"/>
        <v>1.3428907083762698</v>
      </c>
      <c r="E2230" s="4">
        <f t="shared" si="266"/>
        <v>6.0426759225893392</v>
      </c>
      <c r="F2230" s="4">
        <f t="shared" si="266"/>
        <v>11.89906948321023</v>
      </c>
      <c r="G2230" s="146">
        <v>4.273792420904754E-2</v>
      </c>
      <c r="H2230" s="5">
        <f t="shared" si="269"/>
        <v>1.0427379242090475</v>
      </c>
      <c r="I2230" s="5">
        <f t="shared" si="270"/>
        <v>1.2878506451128633</v>
      </c>
      <c r="J2230" s="5">
        <f t="shared" si="271"/>
        <v>5.7950092562068418</v>
      </c>
      <c r="K2230" s="5">
        <f t="shared" si="272"/>
        <v>11.411371167147376</v>
      </c>
      <c r="L2230">
        <v>1.59</v>
      </c>
      <c r="M2230">
        <v>3.94</v>
      </c>
      <c r="N2230">
        <v>6.25</v>
      </c>
      <c r="O2230" s="5">
        <f t="shared" si="273"/>
        <v>1.6579532994923856</v>
      </c>
      <c r="P2230" s="5">
        <f t="shared" si="274"/>
        <v>4.1083874213836475</v>
      </c>
      <c r="Q2230" s="5">
        <f t="shared" si="275"/>
        <v>6.5171120263065472</v>
      </c>
      <c r="R2230" s="6">
        <f t="shared" si="267"/>
        <v>0.6031532976870756</v>
      </c>
      <c r="S2230" s="6">
        <f t="shared" si="267"/>
        <v>0.24340450338133252</v>
      </c>
      <c r="T2230" s="6">
        <f t="shared" si="267"/>
        <v>0.15344219893159203</v>
      </c>
      <c r="U2230">
        <f t="shared" si="268"/>
        <v>1.2346152141428304</v>
      </c>
      <c r="V2230">
        <f t="shared" si="268"/>
        <v>0.67989537648796627</v>
      </c>
      <c r="W2230">
        <f t="shared" si="268"/>
        <v>0.5476992999748671</v>
      </c>
      <c r="X2230" t="s">
        <v>346</v>
      </c>
      <c r="Y2230" t="s">
        <v>344</v>
      </c>
      <c r="Z2230" t="s">
        <v>270</v>
      </c>
      <c r="AA2230" s="67" t="s">
        <v>86</v>
      </c>
      <c r="AB2230" s="67" t="s">
        <v>84</v>
      </c>
      <c r="AC2230" s="67" t="s">
        <v>682</v>
      </c>
      <c r="AD2230" s="133" t="s">
        <v>79</v>
      </c>
      <c r="AE2230" s="72" t="str">
        <f>VLOOKUP(AD2230,cs_lookup!$A$2:$B$54,2,FALSE)</f>
        <v>2</v>
      </c>
    </row>
    <row r="2231" spans="1:31" x14ac:dyDescent="0.25">
      <c r="A2231" s="6">
        <v>0.48102541817522654</v>
      </c>
      <c r="B2231" s="6">
        <v>0.26840318248061534</v>
      </c>
      <c r="C2231" s="6">
        <v>0.23754481556273288</v>
      </c>
      <c r="D2231" s="3">
        <f t="shared" si="266"/>
        <v>2.0788922211086214</v>
      </c>
      <c r="E2231" s="4">
        <f t="shared" si="266"/>
        <v>3.7257382373706474</v>
      </c>
      <c r="F2231" s="4">
        <f t="shared" si="266"/>
        <v>4.2097319515521541</v>
      </c>
      <c r="G2231" s="146">
        <v>3.7980761412305775E-2</v>
      </c>
      <c r="H2231" s="5">
        <f t="shared" si="269"/>
        <v>1.0379807614123058</v>
      </c>
      <c r="I2231" s="5">
        <f t="shared" si="270"/>
        <v>2.0028234610822864</v>
      </c>
      <c r="J2231" s="5">
        <f t="shared" si="271"/>
        <v>3.5894097230677988</v>
      </c>
      <c r="K2231" s="5">
        <f t="shared" si="272"/>
        <v>4.055693619816493</v>
      </c>
      <c r="L2231">
        <v>2.93</v>
      </c>
      <c r="M2231">
        <v>3.16</v>
      </c>
      <c r="N2231">
        <v>2.63</v>
      </c>
      <c r="O2231" s="5">
        <f t="shared" si="273"/>
        <v>3.041283630938056</v>
      </c>
      <c r="P2231" s="5">
        <f t="shared" si="274"/>
        <v>3.2800192060628865</v>
      </c>
      <c r="Q2231" s="5">
        <f t="shared" si="275"/>
        <v>2.7298894025143641</v>
      </c>
      <c r="R2231" s="6">
        <f t="shared" si="267"/>
        <v>0.32880852999940657</v>
      </c>
      <c r="S2231" s="6">
        <f t="shared" si="267"/>
        <v>0.30487626357539915</v>
      </c>
      <c r="T2231" s="6">
        <f t="shared" si="267"/>
        <v>0.36631520642519444</v>
      </c>
      <c r="U2231">
        <f t="shared" si="268"/>
        <v>1.4629347303614497</v>
      </c>
      <c r="V2231">
        <f t="shared" si="268"/>
        <v>0.88036759350481997</v>
      </c>
      <c r="W2231">
        <f t="shared" si="268"/>
        <v>0.64847107462693365</v>
      </c>
      <c r="X2231" t="s">
        <v>347</v>
      </c>
      <c r="Y2231" t="s">
        <v>420</v>
      </c>
      <c r="Z2231" t="s">
        <v>270</v>
      </c>
      <c r="AA2231" s="67" t="s">
        <v>75</v>
      </c>
      <c r="AB2231" s="67" t="s">
        <v>90</v>
      </c>
      <c r="AC2231" s="67" t="s">
        <v>682</v>
      </c>
      <c r="AD2231" s="133" t="s">
        <v>89</v>
      </c>
      <c r="AE2231" s="72" t="str">
        <f>VLOOKUP(AD2231,cs_lookup!$A$2:$B$54,2,FALSE)</f>
        <v>1</v>
      </c>
    </row>
    <row r="2232" spans="1:31" x14ac:dyDescent="0.25">
      <c r="A2232" s="6">
        <v>0.10709140178975872</v>
      </c>
      <c r="B2232" s="6">
        <v>0.27309946487859837</v>
      </c>
      <c r="C2232" s="6">
        <v>0.54471735676783417</v>
      </c>
      <c r="D2232" s="3">
        <f t="shared" si="266"/>
        <v>9.3378178199888993</v>
      </c>
      <c r="E2232" s="4">
        <f t="shared" si="266"/>
        <v>3.6616695695267385</v>
      </c>
      <c r="F2232" s="4">
        <f t="shared" si="266"/>
        <v>1.8358144596927419</v>
      </c>
      <c r="G2232" s="146">
        <v>5.9751298748204507E-2</v>
      </c>
      <c r="H2232" s="5">
        <f t="shared" si="269"/>
        <v>1.0597512987482045</v>
      </c>
      <c r="I2232" s="5">
        <f t="shared" si="270"/>
        <v>8.8113294421237143</v>
      </c>
      <c r="J2232" s="5">
        <f t="shared" si="271"/>
        <v>3.4552159302394458</v>
      </c>
      <c r="K2232" s="5">
        <f t="shared" si="272"/>
        <v>1.7323068741328611</v>
      </c>
      <c r="L2232">
        <v>7.34</v>
      </c>
      <c r="M2232">
        <v>3.54</v>
      </c>
      <c r="N2232">
        <v>1.56</v>
      </c>
      <c r="O2232" s="5">
        <f t="shared" si="273"/>
        <v>7.7785745328118212</v>
      </c>
      <c r="P2232" s="5">
        <f t="shared" si="274"/>
        <v>3.7515195975686439</v>
      </c>
      <c r="Q2232" s="5">
        <f t="shared" si="275"/>
        <v>1.6532120260471992</v>
      </c>
      <c r="R2232" s="6">
        <f t="shared" si="267"/>
        <v>0.12855825907198926</v>
      </c>
      <c r="S2232" s="6">
        <f t="shared" si="267"/>
        <v>0.26655865016621505</v>
      </c>
      <c r="T2232" s="6">
        <f t="shared" si="267"/>
        <v>0.60488309076179558</v>
      </c>
      <c r="U2232">
        <f t="shared" si="268"/>
        <v>0.8330184506449354</v>
      </c>
      <c r="V2232">
        <f t="shared" si="268"/>
        <v>1.0245379945775714</v>
      </c>
      <c r="W2232">
        <f t="shared" si="268"/>
        <v>0.900533285005226</v>
      </c>
      <c r="X2232" t="s">
        <v>492</v>
      </c>
      <c r="Y2232" t="s">
        <v>353</v>
      </c>
      <c r="Z2232" t="s">
        <v>273</v>
      </c>
      <c r="AA2232" s="67" t="s">
        <v>76</v>
      </c>
      <c r="AB2232" s="67" t="s">
        <v>85</v>
      </c>
      <c r="AC2232" s="67" t="s">
        <v>682</v>
      </c>
      <c r="AD2232" s="133" t="s">
        <v>76</v>
      </c>
      <c r="AE2232" s="72" t="str">
        <f>VLOOKUP(AD2232,cs_lookup!$A$2:$B$54,2,FALSE)</f>
        <v>2</v>
      </c>
    </row>
    <row r="2233" spans="1:31" x14ac:dyDescent="0.25">
      <c r="A2233" s="6">
        <v>0.63864474118209913</v>
      </c>
      <c r="B2233" s="6">
        <v>0.24376717973415624</v>
      </c>
      <c r="C2233" s="6">
        <v>0.11486842275590488</v>
      </c>
      <c r="D2233" s="3">
        <f t="shared" si="266"/>
        <v>1.5658157587723192</v>
      </c>
      <c r="E2233" s="4">
        <f t="shared" si="266"/>
        <v>4.1022749702833838</v>
      </c>
      <c r="F2233" s="4">
        <f t="shared" si="266"/>
        <v>8.7056127002370154</v>
      </c>
      <c r="G2233" s="146">
        <v>5.6942893626194646E-2</v>
      </c>
      <c r="H2233" s="5">
        <f t="shared" si="269"/>
        <v>1.0569428936261946</v>
      </c>
      <c r="I2233" s="5">
        <f t="shared" si="270"/>
        <v>1.4814572936861958</v>
      </c>
      <c r="J2233" s="5">
        <f t="shared" si="271"/>
        <v>3.8812645366384584</v>
      </c>
      <c r="K2233" s="5">
        <f t="shared" si="272"/>
        <v>8.2365970316234502</v>
      </c>
      <c r="L2233">
        <v>1.97</v>
      </c>
      <c r="M2233">
        <v>3.19</v>
      </c>
      <c r="N2233">
        <v>4.24</v>
      </c>
      <c r="O2233" s="5">
        <f t="shared" si="273"/>
        <v>2.0821775004436036</v>
      </c>
      <c r="P2233" s="5">
        <f t="shared" si="274"/>
        <v>3.3716478306675608</v>
      </c>
      <c r="Q2233" s="5">
        <f t="shared" si="275"/>
        <v>4.4814378689750658</v>
      </c>
      <c r="R2233" s="6">
        <f t="shared" si="267"/>
        <v>0.48026645172515409</v>
      </c>
      <c r="S2233" s="6">
        <f t="shared" si="267"/>
        <v>0.2965908808459416</v>
      </c>
      <c r="T2233" s="6">
        <f t="shared" si="267"/>
        <v>0.22314266742890415</v>
      </c>
      <c r="U2233">
        <f t="shared" si="268"/>
        <v>1.3297717108659954</v>
      </c>
      <c r="V2233">
        <f t="shared" si="268"/>
        <v>0.82189708273861728</v>
      </c>
      <c r="W2233">
        <f t="shared" si="268"/>
        <v>0.51477569968774928</v>
      </c>
      <c r="X2233" t="s">
        <v>425</v>
      </c>
      <c r="Y2233" t="s">
        <v>298</v>
      </c>
      <c r="Z2233" t="s">
        <v>273</v>
      </c>
      <c r="AA2233" s="67" t="s">
        <v>86</v>
      </c>
      <c r="AB2233" s="67" t="s">
        <v>84</v>
      </c>
      <c r="AC2233" s="67" t="s">
        <v>682</v>
      </c>
      <c r="AD2233" s="133" t="s">
        <v>94</v>
      </c>
      <c r="AE2233" s="72" t="str">
        <f>VLOOKUP(AD2233,cs_lookup!$A$2:$B$54,2,FALSE)</f>
        <v>1</v>
      </c>
    </row>
    <row r="2234" spans="1:31" x14ac:dyDescent="0.25">
      <c r="A2234" s="6">
        <v>0.81110400570204755</v>
      </c>
      <c r="B2234" s="6">
        <v>0.13586609007364883</v>
      </c>
      <c r="C2234" s="6">
        <v>4.5739574477920694E-2</v>
      </c>
      <c r="D2234" s="3">
        <f t="shared" si="266"/>
        <v>1.2328875125384868</v>
      </c>
      <c r="E2234" s="4">
        <f t="shared" si="266"/>
        <v>7.3601882519614037</v>
      </c>
      <c r="F2234" s="4">
        <f t="shared" si="266"/>
        <v>21.862905621973326</v>
      </c>
      <c r="G2234" s="146">
        <v>3.6466969977930308E-2</v>
      </c>
      <c r="H2234" s="5">
        <f t="shared" si="269"/>
        <v>1.0364669699779303</v>
      </c>
      <c r="I2234" s="5">
        <f t="shared" si="270"/>
        <v>1.1895096980897895</v>
      </c>
      <c r="J2234" s="5">
        <f t="shared" si="271"/>
        <v>7.1012279842532031</v>
      </c>
      <c r="K2234" s="5">
        <f t="shared" si="272"/>
        <v>21.093682920198468</v>
      </c>
      <c r="L2234">
        <v>1.24</v>
      </c>
      <c r="M2234">
        <v>6.32</v>
      </c>
      <c r="N2234">
        <v>13.93</v>
      </c>
      <c r="O2234" s="5">
        <f t="shared" si="273"/>
        <v>1.2852190427726335</v>
      </c>
      <c r="P2234" s="5">
        <f t="shared" si="274"/>
        <v>6.5504712502605198</v>
      </c>
      <c r="Q2234" s="5">
        <f t="shared" si="275"/>
        <v>14.437984891792569</v>
      </c>
      <c r="R2234" s="6">
        <f t="shared" si="267"/>
        <v>0.7780774846306947</v>
      </c>
      <c r="S2234" s="6">
        <f t="shared" si="267"/>
        <v>0.15266077230095909</v>
      </c>
      <c r="T2234" s="6">
        <f t="shared" si="267"/>
        <v>6.9261743068346121E-2</v>
      </c>
      <c r="U2234">
        <f t="shared" si="268"/>
        <v>1.0424463137974342</v>
      </c>
      <c r="V2234">
        <f t="shared" si="268"/>
        <v>0.8899869169127429</v>
      </c>
      <c r="W2234">
        <f t="shared" si="268"/>
        <v>0.66038728526923995</v>
      </c>
      <c r="X2234" t="s">
        <v>499</v>
      </c>
      <c r="Y2234" t="s">
        <v>362</v>
      </c>
      <c r="Z2234" t="s">
        <v>269</v>
      </c>
      <c r="AA2234" s="67" t="s">
        <v>100</v>
      </c>
      <c r="AB2234" s="67" t="s">
        <v>84</v>
      </c>
      <c r="AC2234" s="67" t="s">
        <v>682</v>
      </c>
      <c r="AD2234" s="133" t="s">
        <v>204</v>
      </c>
      <c r="AE2234" s="72" t="str">
        <f>VLOOKUP(AD2234,cs_lookup!$A$2:$B$54,2,FALSE)</f>
        <v>1</v>
      </c>
    </row>
    <row r="2235" spans="1:31" x14ac:dyDescent="0.25">
      <c r="A2235" s="6">
        <v>0.31752864366685046</v>
      </c>
      <c r="B2235" s="6">
        <v>0.26595565537806048</v>
      </c>
      <c r="C2235" s="6">
        <v>0.38195442634926952</v>
      </c>
      <c r="D2235" s="3">
        <f t="shared" si="266"/>
        <v>3.1493221791014081</v>
      </c>
      <c r="E2235" s="4">
        <f t="shared" si="266"/>
        <v>3.7600253266977273</v>
      </c>
      <c r="F2235" s="4">
        <f t="shared" si="266"/>
        <v>2.6181133952498636</v>
      </c>
      <c r="G2235" s="146">
        <v>3.0872159184590187E-2</v>
      </c>
      <c r="H2235" s="5">
        <f t="shared" si="269"/>
        <v>1.0308721591845902</v>
      </c>
      <c r="I2235" s="5">
        <f t="shared" si="270"/>
        <v>3.0550075012138178</v>
      </c>
      <c r="J2235" s="5">
        <f t="shared" si="271"/>
        <v>3.6474215480529328</v>
      </c>
      <c r="K2235" s="5">
        <f t="shared" si="272"/>
        <v>2.5397071517779333</v>
      </c>
      <c r="L2235">
        <v>4.38</v>
      </c>
      <c r="M2235">
        <v>4.0999999999999996</v>
      </c>
      <c r="N2235">
        <v>1.79</v>
      </c>
      <c r="O2235" s="5">
        <f t="shared" si="273"/>
        <v>4.5152200572285048</v>
      </c>
      <c r="P2235" s="5">
        <f t="shared" si="274"/>
        <v>4.2265758526568193</v>
      </c>
      <c r="Q2235" s="5">
        <f t="shared" si="275"/>
        <v>1.8452611649404165</v>
      </c>
      <c r="R2235" s="6">
        <f t="shared" si="267"/>
        <v>0.22147314800284879</v>
      </c>
      <c r="S2235" s="6">
        <f t="shared" si="267"/>
        <v>0.23659814347621408</v>
      </c>
      <c r="T2235" s="6">
        <f t="shared" si="267"/>
        <v>0.54192870852093722</v>
      </c>
      <c r="U2235">
        <f t="shared" si="268"/>
        <v>1.4337117006291262</v>
      </c>
      <c r="V2235">
        <f t="shared" si="268"/>
        <v>1.1240817508984291</v>
      </c>
      <c r="W2235">
        <f t="shared" si="268"/>
        <v>0.70480566971940151</v>
      </c>
      <c r="X2235" t="s">
        <v>437</v>
      </c>
      <c r="Y2235" t="s">
        <v>436</v>
      </c>
      <c r="Z2235" t="s">
        <v>269</v>
      </c>
      <c r="AA2235" s="67" t="s">
        <v>75</v>
      </c>
      <c r="AB2235" s="67" t="s">
        <v>90</v>
      </c>
      <c r="AC2235" s="67" t="s">
        <v>682</v>
      </c>
      <c r="AD2235" s="133" t="s">
        <v>76</v>
      </c>
      <c r="AE2235" s="72" t="str">
        <f>VLOOKUP(AD2235,cs_lookup!$A$2:$B$54,2,FALSE)</f>
        <v>2</v>
      </c>
    </row>
    <row r="2236" spans="1:31" x14ac:dyDescent="0.25">
      <c r="A2236" s="6">
        <v>0.47725764027578615</v>
      </c>
      <c r="B2236" s="6">
        <v>0.22509502288216757</v>
      </c>
      <c r="C2236" s="6">
        <v>0.27865873354931714</v>
      </c>
      <c r="D2236" s="3">
        <f t="shared" si="266"/>
        <v>2.0953043295904998</v>
      </c>
      <c r="E2236" s="4">
        <f t="shared" si="266"/>
        <v>4.4425682416064731</v>
      </c>
      <c r="F2236" s="4">
        <f t="shared" si="266"/>
        <v>3.5886189076611861</v>
      </c>
      <c r="G2236" s="146">
        <v>2.779789718098824E-2</v>
      </c>
      <c r="H2236" s="5">
        <f t="shared" si="269"/>
        <v>1.0277978971809882</v>
      </c>
      <c r="I2236" s="5">
        <f t="shared" si="270"/>
        <v>2.0386345752773329</v>
      </c>
      <c r="J2236" s="5">
        <f t="shared" si="271"/>
        <v>4.3224142156657548</v>
      </c>
      <c r="K2236" s="5">
        <f t="shared" si="272"/>
        <v>3.4915608579312503</v>
      </c>
      <c r="L2236">
        <v>1.88</v>
      </c>
      <c r="M2236">
        <v>3.95</v>
      </c>
      <c r="N2236">
        <v>4.12</v>
      </c>
      <c r="O2236" s="5">
        <f t="shared" si="273"/>
        <v>1.9322600467002577</v>
      </c>
      <c r="P2236" s="5">
        <f t="shared" si="274"/>
        <v>4.0598016938649035</v>
      </c>
      <c r="Q2236" s="5">
        <f t="shared" si="275"/>
        <v>4.2345273363856712</v>
      </c>
      <c r="R2236" s="6">
        <f t="shared" si="267"/>
        <v>0.51752868445823907</v>
      </c>
      <c r="S2236" s="6">
        <f t="shared" si="267"/>
        <v>0.24631744981809858</v>
      </c>
      <c r="T2236" s="6">
        <f t="shared" si="267"/>
        <v>0.23615386572366248</v>
      </c>
      <c r="U2236">
        <f t="shared" si="268"/>
        <v>0.92218587028734533</v>
      </c>
      <c r="V2236">
        <f t="shared" si="268"/>
        <v>0.91384115517758313</v>
      </c>
      <c r="W2236">
        <f t="shared" si="268"/>
        <v>1.1799880247371946</v>
      </c>
      <c r="X2236" t="s">
        <v>439</v>
      </c>
      <c r="Y2236" t="s">
        <v>435</v>
      </c>
      <c r="Z2236" t="s">
        <v>269</v>
      </c>
      <c r="AA2236" s="67" t="s">
        <v>86</v>
      </c>
      <c r="AB2236" s="67" t="s">
        <v>84</v>
      </c>
      <c r="AC2236" s="67" t="s">
        <v>682</v>
      </c>
      <c r="AD2236" s="133" t="s">
        <v>230</v>
      </c>
      <c r="AE2236" s="72" t="str">
        <f>VLOOKUP(AD2236,cs_lookup!$A$2:$B$54,2,FALSE)</f>
        <v>1</v>
      </c>
    </row>
    <row r="2237" spans="1:31" x14ac:dyDescent="0.25">
      <c r="A2237" s="6">
        <v>0.59955695840515555</v>
      </c>
      <c r="B2237" s="6">
        <v>0.23301871400272353</v>
      </c>
      <c r="C2237" s="6">
        <v>0.16099473345621665</v>
      </c>
      <c r="D2237" s="3">
        <f t="shared" si="266"/>
        <v>1.6678982471657711</v>
      </c>
      <c r="E2237" s="4">
        <f t="shared" si="266"/>
        <v>4.291500810481307</v>
      </c>
      <c r="F2237" s="4">
        <f t="shared" si="266"/>
        <v>6.2113833075909604</v>
      </c>
      <c r="G2237" s="146">
        <v>3.4059629842857486E-2</v>
      </c>
      <c r="H2237" s="5">
        <f t="shared" si="269"/>
        <v>1.0340596298428575</v>
      </c>
      <c r="I2237" s="5">
        <f t="shared" si="270"/>
        <v>1.6129613796249216</v>
      </c>
      <c r="J2237" s="5">
        <f t="shared" si="271"/>
        <v>4.1501482957355869</v>
      </c>
      <c r="K2237" s="5">
        <f t="shared" si="272"/>
        <v>6.0067941232121047</v>
      </c>
      <c r="L2237">
        <v>1.41</v>
      </c>
      <c r="M2237">
        <v>4.82</v>
      </c>
      <c r="N2237">
        <v>8.52</v>
      </c>
      <c r="O2237" s="5">
        <f t="shared" si="273"/>
        <v>1.458024078078429</v>
      </c>
      <c r="P2237" s="5">
        <f t="shared" si="274"/>
        <v>4.9841674158425731</v>
      </c>
      <c r="Q2237" s="5">
        <f t="shared" si="275"/>
        <v>8.8101880462611462</v>
      </c>
      <c r="R2237" s="6">
        <f t="shared" si="267"/>
        <v>0.68585972964035558</v>
      </c>
      <c r="S2237" s="6">
        <f t="shared" si="267"/>
        <v>0.20063531510226168</v>
      </c>
      <c r="T2237" s="6">
        <f t="shared" si="267"/>
        <v>0.11350495525738279</v>
      </c>
      <c r="U2237">
        <f t="shared" si="268"/>
        <v>0.87416848153418381</v>
      </c>
      <c r="V2237">
        <f t="shared" si="268"/>
        <v>1.1614042816139143</v>
      </c>
      <c r="W2237">
        <f t="shared" si="268"/>
        <v>1.4183938762069592</v>
      </c>
      <c r="X2237" t="s">
        <v>361</v>
      </c>
      <c r="Y2237" t="s">
        <v>501</v>
      </c>
      <c r="Z2237" t="s">
        <v>269</v>
      </c>
      <c r="AA2237" s="67" t="s">
        <v>86</v>
      </c>
      <c r="AB2237" s="67" t="s">
        <v>84</v>
      </c>
      <c r="AC2237" s="67" t="s">
        <v>682</v>
      </c>
      <c r="AD2237" s="133" t="s">
        <v>73</v>
      </c>
      <c r="AE2237" s="72" t="str">
        <f>VLOOKUP(AD2237,cs_lookup!$A$2:$B$54,2,FALSE)</f>
        <v>X</v>
      </c>
    </row>
    <row r="2238" spans="1:31" x14ac:dyDescent="0.25">
      <c r="A2238" s="6">
        <v>0.54088681707828656</v>
      </c>
      <c r="B2238" s="6">
        <v>0.22673036017977938</v>
      </c>
      <c r="C2238" s="6">
        <v>0.21988390895928941</v>
      </c>
      <c r="D2238" s="3">
        <f t="shared" si="266"/>
        <v>1.8488156272724661</v>
      </c>
      <c r="E2238" s="4">
        <f t="shared" si="266"/>
        <v>4.4105253447622914</v>
      </c>
      <c r="F2238" s="4">
        <f t="shared" si="266"/>
        <v>4.5478543870399619</v>
      </c>
      <c r="G2238" s="146">
        <v>2.7987316078735613E-2</v>
      </c>
      <c r="H2238" s="5">
        <f t="shared" si="269"/>
        <v>1.0279873160787356</v>
      </c>
      <c r="I2238" s="5">
        <f t="shared" si="270"/>
        <v>1.7984809718516619</v>
      </c>
      <c r="J2238" s="5">
        <f t="shared" si="271"/>
        <v>4.290447241689975</v>
      </c>
      <c r="K2238" s="5">
        <f t="shared" si="272"/>
        <v>4.4240374525123345</v>
      </c>
      <c r="L2238">
        <v>2.15</v>
      </c>
      <c r="M2238">
        <v>3.77</v>
      </c>
      <c r="N2238">
        <v>3.36</v>
      </c>
      <c r="O2238" s="5">
        <f t="shared" si="273"/>
        <v>2.2101727295692815</v>
      </c>
      <c r="P2238" s="5">
        <f t="shared" si="274"/>
        <v>3.8755121816168332</v>
      </c>
      <c r="Q2238" s="5">
        <f t="shared" si="275"/>
        <v>3.4540373820245516</v>
      </c>
      <c r="R2238" s="6">
        <f t="shared" si="267"/>
        <v>0.4524533248561437</v>
      </c>
      <c r="S2238" s="6">
        <f t="shared" si="267"/>
        <v>0.25803041072697852</v>
      </c>
      <c r="T2238" s="6">
        <f t="shared" si="267"/>
        <v>0.28951626441687767</v>
      </c>
      <c r="U2238">
        <f t="shared" si="268"/>
        <v>1.1954532928899573</v>
      </c>
      <c r="V2238">
        <f t="shared" si="268"/>
        <v>0.87869627281910712</v>
      </c>
      <c r="W2238">
        <f t="shared" si="268"/>
        <v>0.75948724125106892</v>
      </c>
      <c r="X2238" t="s">
        <v>440</v>
      </c>
      <c r="Y2238" t="s">
        <v>503</v>
      </c>
      <c r="Z2238" t="s">
        <v>269</v>
      </c>
      <c r="AA2238" s="67" t="s">
        <v>86</v>
      </c>
      <c r="AB2238" s="67" t="s">
        <v>84</v>
      </c>
      <c r="AC2238" s="67" t="s">
        <v>682</v>
      </c>
      <c r="AD2238" s="133" t="s">
        <v>79</v>
      </c>
      <c r="AE2238" s="72" t="str">
        <f>VLOOKUP(AD2238,cs_lookup!$A$2:$B$54,2,FALSE)</f>
        <v>2</v>
      </c>
    </row>
    <row r="2239" spans="1:31" x14ac:dyDescent="0.25">
      <c r="A2239" s="6">
        <v>9.035706724151131E-2</v>
      </c>
      <c r="B2239" s="6">
        <v>0.17977485179775454</v>
      </c>
      <c r="C2239" s="6">
        <v>0.61810021855411879</v>
      </c>
      <c r="D2239" s="3">
        <f t="shared" si="266"/>
        <v>11.06720293750953</v>
      </c>
      <c r="E2239" s="4">
        <f t="shared" si="266"/>
        <v>5.5625132770238244</v>
      </c>
      <c r="F2239" s="4">
        <f t="shared" si="266"/>
        <v>1.6178606154504107</v>
      </c>
      <c r="G2239" s="146">
        <v>3.0839475984027587E-2</v>
      </c>
      <c r="H2239" s="5">
        <f t="shared" si="269"/>
        <v>1.0308394759840276</v>
      </c>
      <c r="I2239" s="5">
        <f t="shared" si="270"/>
        <v>10.736107022817402</v>
      </c>
      <c r="J2239" s="5">
        <f t="shared" si="271"/>
        <v>5.3961003692780709</v>
      </c>
      <c r="K2239" s="5">
        <f t="shared" si="272"/>
        <v>1.5694593126694332</v>
      </c>
      <c r="L2239">
        <v>6.39</v>
      </c>
      <c r="M2239">
        <v>4.62</v>
      </c>
      <c r="N2239">
        <v>1.52</v>
      </c>
      <c r="O2239" s="5">
        <f t="shared" si="273"/>
        <v>6.5870642515379361</v>
      </c>
      <c r="P2239" s="5">
        <f t="shared" si="274"/>
        <v>4.7624783790462075</v>
      </c>
      <c r="Q2239" s="5">
        <f t="shared" si="275"/>
        <v>1.5668760034957219</v>
      </c>
      <c r="R2239" s="6">
        <f t="shared" si="267"/>
        <v>0.15181269861858745</v>
      </c>
      <c r="S2239" s="6">
        <f t="shared" si="267"/>
        <v>0.20997470653090342</v>
      </c>
      <c r="T2239" s="6">
        <f t="shared" si="267"/>
        <v>0.63821259485050907</v>
      </c>
      <c r="U2239">
        <f t="shared" si="268"/>
        <v>0.59518780750036859</v>
      </c>
      <c r="V2239">
        <f t="shared" si="268"/>
        <v>0.85617384478304226</v>
      </c>
      <c r="W2239">
        <f t="shared" si="268"/>
        <v>0.96848640020790999</v>
      </c>
      <c r="X2239" t="s">
        <v>498</v>
      </c>
      <c r="Y2239" t="s">
        <v>438</v>
      </c>
      <c r="Z2239" t="s">
        <v>269</v>
      </c>
      <c r="AA2239" s="67" t="s">
        <v>79</v>
      </c>
      <c r="AB2239" s="67" t="s">
        <v>85</v>
      </c>
      <c r="AC2239" s="67" t="s">
        <v>682</v>
      </c>
      <c r="AD2239" s="133" t="s">
        <v>96</v>
      </c>
      <c r="AE2239" s="72" t="str">
        <f>VLOOKUP(AD2239,cs_lookup!$A$2:$B$54,2,FALSE)</f>
        <v>2</v>
      </c>
    </row>
    <row r="2240" spans="1:31" x14ac:dyDescent="0.25">
      <c r="A2240" s="6">
        <v>0.54544670435271969</v>
      </c>
      <c r="B2240" s="6">
        <v>0.23796699426404005</v>
      </c>
      <c r="C2240" s="6">
        <v>0.20599313646541995</v>
      </c>
      <c r="D2240" s="3">
        <f t="shared" si="266"/>
        <v>1.8333596885266685</v>
      </c>
      <c r="E2240" s="4">
        <f t="shared" si="266"/>
        <v>4.2022634403258214</v>
      </c>
      <c r="F2240" s="4">
        <f t="shared" si="266"/>
        <v>4.854530675918272</v>
      </c>
      <c r="G2240" s="146">
        <v>3.4329592091673966E-2</v>
      </c>
      <c r="H2240" s="5">
        <f t="shared" si="269"/>
        <v>1.034329592091674</v>
      </c>
      <c r="I2240" s="5">
        <f t="shared" si="270"/>
        <v>1.7725101384938191</v>
      </c>
      <c r="J2240" s="5">
        <f t="shared" si="271"/>
        <v>4.062789532906808</v>
      </c>
      <c r="K2240" s="5">
        <f t="shared" si="272"/>
        <v>4.6934078972846489</v>
      </c>
      <c r="L2240">
        <v>6.99</v>
      </c>
      <c r="M2240">
        <v>4.96</v>
      </c>
      <c r="N2240">
        <v>1.45</v>
      </c>
      <c r="O2240" s="5">
        <f t="shared" si="273"/>
        <v>7.2299638487208009</v>
      </c>
      <c r="P2240" s="5">
        <f t="shared" si="274"/>
        <v>5.1302747767747032</v>
      </c>
      <c r="Q2240" s="5">
        <f t="shared" si="275"/>
        <v>1.4997779085329273</v>
      </c>
      <c r="R2240" s="6">
        <f t="shared" si="267"/>
        <v>0.13831327803622839</v>
      </c>
      <c r="S2240" s="6">
        <f t="shared" si="267"/>
        <v>0.19492133336153958</v>
      </c>
      <c r="T2240" s="6">
        <f t="shared" si="267"/>
        <v>0.666765388602232</v>
      </c>
      <c r="U2240">
        <f t="shared" si="268"/>
        <v>3.9435599538740664</v>
      </c>
      <c r="V2240">
        <f t="shared" si="268"/>
        <v>1.2208360683776951</v>
      </c>
      <c r="W2240">
        <f t="shared" si="268"/>
        <v>0.30894395538024538</v>
      </c>
      <c r="X2240" t="s">
        <v>500</v>
      </c>
      <c r="Y2240" t="s">
        <v>363</v>
      </c>
      <c r="Z2240" t="s">
        <v>269</v>
      </c>
      <c r="AA2240" s="67" t="s">
        <v>86</v>
      </c>
      <c r="AB2240" s="67" t="s">
        <v>84</v>
      </c>
      <c r="AC2240" s="67" t="s">
        <v>682</v>
      </c>
      <c r="AD2240" s="133" t="s">
        <v>76</v>
      </c>
      <c r="AE2240" s="72" t="str">
        <f>VLOOKUP(AD2240,cs_lookup!$A$2:$B$54,2,FALSE)</f>
        <v>2</v>
      </c>
    </row>
    <row r="2241" spans="1:31" x14ac:dyDescent="0.25">
      <c r="A2241" s="6">
        <v>0.29089348846340407</v>
      </c>
      <c r="B2241" s="6">
        <v>0.3309812492954351</v>
      </c>
      <c r="C2241" s="6">
        <v>0.35266670104895165</v>
      </c>
      <c r="D2241" s="3">
        <f t="shared" si="266"/>
        <v>3.4376843747253738</v>
      </c>
      <c r="E2241" s="4">
        <f t="shared" si="266"/>
        <v>3.0213191899200194</v>
      </c>
      <c r="F2241" s="4">
        <f t="shared" si="266"/>
        <v>2.835538475919777</v>
      </c>
      <c r="G2241" s="146">
        <v>2.7047197334124418E-2</v>
      </c>
      <c r="H2241" s="5">
        <f t="shared" si="269"/>
        <v>1.0270471973341244</v>
      </c>
      <c r="I2241" s="5">
        <f t="shared" si="270"/>
        <v>3.3471532599947382</v>
      </c>
      <c r="J2241" s="5">
        <f t="shared" si="271"/>
        <v>2.9417530155988612</v>
      </c>
      <c r="K2241" s="5">
        <f t="shared" si="272"/>
        <v>2.7608648203119577</v>
      </c>
      <c r="L2241">
        <v>2.62</v>
      </c>
      <c r="M2241">
        <v>3.41</v>
      </c>
      <c r="N2241">
        <v>2.84</v>
      </c>
      <c r="O2241" s="5">
        <f t="shared" si="273"/>
        <v>2.6908636570154059</v>
      </c>
      <c r="P2241" s="5">
        <f t="shared" si="274"/>
        <v>3.5022309429093643</v>
      </c>
      <c r="Q2241" s="5">
        <f t="shared" si="275"/>
        <v>2.9168140404289131</v>
      </c>
      <c r="R2241" s="6">
        <f t="shared" si="267"/>
        <v>0.37162789626775755</v>
      </c>
      <c r="S2241" s="6">
        <f t="shared" si="267"/>
        <v>0.285532283935931</v>
      </c>
      <c r="T2241" s="6">
        <f t="shared" si="267"/>
        <v>0.34283981979631156</v>
      </c>
      <c r="U2241">
        <f t="shared" si="268"/>
        <v>0.78275471616860437</v>
      </c>
      <c r="V2241">
        <f t="shared" si="268"/>
        <v>1.1591727728052712</v>
      </c>
      <c r="W2241">
        <f t="shared" si="268"/>
        <v>1.0286631852113282</v>
      </c>
      <c r="X2241" t="s">
        <v>502</v>
      </c>
      <c r="Y2241" t="s">
        <v>360</v>
      </c>
      <c r="Z2241" t="s">
        <v>269</v>
      </c>
      <c r="AA2241" s="67" t="s">
        <v>75</v>
      </c>
      <c r="AB2241" s="67" t="s">
        <v>90</v>
      </c>
      <c r="AC2241" s="67" t="s">
        <v>682</v>
      </c>
      <c r="AD2241" s="133" t="s">
        <v>87</v>
      </c>
      <c r="AE2241" s="72" t="str">
        <f>VLOOKUP(AD2241,cs_lookup!$A$2:$B$54,2,FALSE)</f>
        <v>2</v>
      </c>
    </row>
    <row r="2242" spans="1:31" x14ac:dyDescent="0.25">
      <c r="A2242" s="6">
        <v>0.71924533644099287</v>
      </c>
      <c r="B2242" s="6">
        <v>0.16382791609783881</v>
      </c>
      <c r="C2242" s="6">
        <v>0.10568311228502653</v>
      </c>
      <c r="D2242" s="3">
        <f t="shared" si="266"/>
        <v>1.3903461716529883</v>
      </c>
      <c r="E2242" s="4">
        <f t="shared" si="266"/>
        <v>6.1039658186385966</v>
      </c>
      <c r="F2242" s="4">
        <f t="shared" si="266"/>
        <v>9.4622497235225982</v>
      </c>
      <c r="G2242" s="146">
        <v>4.738517549818333E-2</v>
      </c>
      <c r="H2242" s="5">
        <f t="shared" si="269"/>
        <v>1.0473851754981833</v>
      </c>
      <c r="I2242" s="5">
        <f t="shared" si="270"/>
        <v>1.3274449592927238</v>
      </c>
      <c r="J2242" s="5">
        <f t="shared" si="271"/>
        <v>5.8278138371924895</v>
      </c>
      <c r="K2242" s="5">
        <f t="shared" si="272"/>
        <v>9.0341642643757378</v>
      </c>
      <c r="L2242">
        <v>1.86</v>
      </c>
      <c r="M2242">
        <v>3.77</v>
      </c>
      <c r="N2242">
        <v>4.09</v>
      </c>
      <c r="O2242" s="5">
        <f t="shared" si="273"/>
        <v>1.948136426426621</v>
      </c>
      <c r="P2242" s="5">
        <f t="shared" si="274"/>
        <v>3.9486421116281512</v>
      </c>
      <c r="Q2242" s="5">
        <f t="shared" si="275"/>
        <v>4.2838053677875694</v>
      </c>
      <c r="R2242" s="6">
        <f t="shared" si="267"/>
        <v>0.51331107330827697</v>
      </c>
      <c r="S2242" s="6">
        <f t="shared" si="267"/>
        <v>0.2532516170698661</v>
      </c>
      <c r="T2242" s="6">
        <f t="shared" si="267"/>
        <v>0.23343730962185705</v>
      </c>
      <c r="U2242">
        <f t="shared" si="268"/>
        <v>1.4011880394581686</v>
      </c>
      <c r="V2242">
        <f t="shared" si="268"/>
        <v>0.64689780856420975</v>
      </c>
      <c r="W2242">
        <f t="shared" si="268"/>
        <v>0.45272588369109307</v>
      </c>
      <c r="X2242" t="s">
        <v>443</v>
      </c>
      <c r="Y2242" t="s">
        <v>364</v>
      </c>
      <c r="Z2242" t="s">
        <v>282</v>
      </c>
      <c r="AA2242" s="67" t="s">
        <v>89</v>
      </c>
      <c r="AB2242" s="67" t="s">
        <v>84</v>
      </c>
      <c r="AC2242" s="67" t="s">
        <v>682</v>
      </c>
      <c r="AD2242" s="133" t="s">
        <v>88</v>
      </c>
      <c r="AE2242" s="72" t="str">
        <f>VLOOKUP(AD2242,cs_lookup!$A$2:$B$54,2,FALSE)</f>
        <v>1</v>
      </c>
    </row>
    <row r="2243" spans="1:31" x14ac:dyDescent="0.25">
      <c r="A2243" s="6">
        <v>0.66237212174035676</v>
      </c>
      <c r="B2243" s="6">
        <v>0.20073456262498851</v>
      </c>
      <c r="C2243" s="6">
        <v>0.13123399099843988</v>
      </c>
      <c r="D2243" s="3">
        <f t="shared" si="266"/>
        <v>1.5097253751751194</v>
      </c>
      <c r="E2243" s="4">
        <f t="shared" si="266"/>
        <v>4.9817031353399557</v>
      </c>
      <c r="F2243" s="4">
        <f t="shared" si="266"/>
        <v>7.6199770531392899</v>
      </c>
      <c r="G2243" s="146">
        <v>5.242898030418508E-2</v>
      </c>
      <c r="H2243" s="5">
        <f t="shared" si="269"/>
        <v>1.0524289803041851</v>
      </c>
      <c r="I2243" s="5">
        <f t="shared" si="270"/>
        <v>1.4345152057089507</v>
      </c>
      <c r="J2243" s="5">
        <f t="shared" si="271"/>
        <v>4.7335290348048824</v>
      </c>
      <c r="K2243" s="5">
        <f t="shared" si="272"/>
        <v>7.2403717454995178</v>
      </c>
      <c r="L2243">
        <v>1.46</v>
      </c>
      <c r="M2243">
        <v>4.66</v>
      </c>
      <c r="N2243">
        <v>6.54</v>
      </c>
      <c r="O2243" s="5">
        <f t="shared" si="273"/>
        <v>1.5365463112441102</v>
      </c>
      <c r="P2243" s="5">
        <f t="shared" si="274"/>
        <v>4.904319048217503</v>
      </c>
      <c r="Q2243" s="5">
        <f t="shared" si="275"/>
        <v>6.8828855311893706</v>
      </c>
      <c r="R2243" s="6">
        <f t="shared" si="267"/>
        <v>0.65081019210564528</v>
      </c>
      <c r="S2243" s="6">
        <f t="shared" si="267"/>
        <v>0.20390190568116781</v>
      </c>
      <c r="T2243" s="6">
        <f t="shared" si="267"/>
        <v>0.14528790221318685</v>
      </c>
      <c r="U2243">
        <f t="shared" si="268"/>
        <v>1.0177654403310799</v>
      </c>
      <c r="V2243">
        <f t="shared" si="268"/>
        <v>0.98446633911734038</v>
      </c>
      <c r="W2243">
        <f t="shared" si="268"/>
        <v>0.90326853784339789</v>
      </c>
      <c r="X2243" t="s">
        <v>365</v>
      </c>
      <c r="Y2243" t="s">
        <v>449</v>
      </c>
      <c r="Z2243" t="s">
        <v>282</v>
      </c>
      <c r="AA2243" s="67" t="s">
        <v>86</v>
      </c>
      <c r="AB2243" s="67" t="s">
        <v>84</v>
      </c>
      <c r="AC2243" s="67" t="s">
        <v>682</v>
      </c>
      <c r="AD2243" s="133" t="s">
        <v>79</v>
      </c>
      <c r="AE2243" s="72" t="str">
        <f>VLOOKUP(AD2243,cs_lookup!$A$2:$B$54,2,FALSE)</f>
        <v>2</v>
      </c>
    </row>
    <row r="2244" spans="1:31" x14ac:dyDescent="0.25">
      <c r="A2244" s="6">
        <v>0.53181304327372703</v>
      </c>
      <c r="B2244" s="6">
        <v>0.20461345100722683</v>
      </c>
      <c r="C2244" s="6">
        <v>0.24602039111646884</v>
      </c>
      <c r="D2244" s="3">
        <f t="shared" si="266"/>
        <v>1.8803600487949947</v>
      </c>
      <c r="E2244" s="4">
        <f t="shared" si="266"/>
        <v>4.8872642295871378</v>
      </c>
      <c r="F2244" s="4">
        <f t="shared" si="266"/>
        <v>4.0647037241989779</v>
      </c>
      <c r="G2244" s="146">
        <v>3.0162725839833371E-2</v>
      </c>
      <c r="H2244" s="5">
        <f t="shared" si="269"/>
        <v>1.0301627258398334</v>
      </c>
      <c r="I2244" s="5">
        <f t="shared" si="270"/>
        <v>1.8253039074599051</v>
      </c>
      <c r="J2244" s="5">
        <f t="shared" si="271"/>
        <v>4.7441672145561542</v>
      </c>
      <c r="K2244" s="5">
        <f t="shared" si="272"/>
        <v>3.9456909304161192</v>
      </c>
      <c r="L2244">
        <v>1.97</v>
      </c>
      <c r="M2244">
        <v>3.62</v>
      </c>
      <c r="N2244">
        <v>4.0599999999999996</v>
      </c>
      <c r="O2244" s="5">
        <f t="shared" si="273"/>
        <v>2.0294205699044716</v>
      </c>
      <c r="P2244" s="5">
        <f t="shared" si="274"/>
        <v>3.7291890675401969</v>
      </c>
      <c r="Q2244" s="5">
        <f t="shared" si="275"/>
        <v>4.1824606669097228</v>
      </c>
      <c r="R2244" s="6">
        <f t="shared" si="267"/>
        <v>0.49275148524146067</v>
      </c>
      <c r="S2244" s="6">
        <f t="shared" si="267"/>
        <v>0.26815481379162359</v>
      </c>
      <c r="T2244" s="6">
        <f t="shared" si="267"/>
        <v>0.23909370096691568</v>
      </c>
      <c r="U2244">
        <f t="shared" si="268"/>
        <v>1.0792723293631985</v>
      </c>
      <c r="V2244">
        <f t="shared" si="268"/>
        <v>0.76304224456782199</v>
      </c>
      <c r="W2244">
        <f t="shared" si="268"/>
        <v>1.0289706091023771</v>
      </c>
      <c r="X2244" t="s">
        <v>455</v>
      </c>
      <c r="Y2244" t="s">
        <v>463</v>
      </c>
      <c r="Z2244" t="s">
        <v>276</v>
      </c>
      <c r="AA2244" s="67" t="s">
        <v>74</v>
      </c>
      <c r="AB2244" s="67" t="s">
        <v>90</v>
      </c>
      <c r="AC2244" s="67" t="s">
        <v>682</v>
      </c>
      <c r="AD2244" s="133" t="s">
        <v>94</v>
      </c>
      <c r="AE2244" s="72" t="str">
        <f>VLOOKUP(AD2244,cs_lookup!$A$2:$B$54,2,FALSE)</f>
        <v>1</v>
      </c>
    </row>
    <row r="2245" spans="1:31" x14ac:dyDescent="0.25">
      <c r="A2245" s="6">
        <v>0.27013565300967818</v>
      </c>
      <c r="B2245" s="6">
        <v>0.36685315282324493</v>
      </c>
      <c r="C2245" s="6">
        <v>0.34194682753033301</v>
      </c>
      <c r="D2245" s="3">
        <f t="shared" si="266"/>
        <v>3.7018438286788191</v>
      </c>
      <c r="E2245" s="4">
        <f t="shared" si="266"/>
        <v>2.7258863452696405</v>
      </c>
      <c r="F2245" s="4">
        <f t="shared" si="266"/>
        <v>2.9244312843092342</v>
      </c>
      <c r="G2245" s="146">
        <v>4.4098441771238228E-2</v>
      </c>
      <c r="H2245" s="5">
        <f t="shared" si="269"/>
        <v>1.0440984417712382</v>
      </c>
      <c r="I2245" s="5">
        <f t="shared" si="270"/>
        <v>3.5454931073346936</v>
      </c>
      <c r="J2245" s="5">
        <f t="shared" si="271"/>
        <v>2.6107560707066755</v>
      </c>
      <c r="K2245" s="5">
        <f t="shared" si="272"/>
        <v>2.8009152847198449</v>
      </c>
      <c r="L2245">
        <v>2.35</v>
      </c>
      <c r="M2245">
        <v>3.05</v>
      </c>
      <c r="N2245">
        <v>3.44</v>
      </c>
      <c r="O2245" s="5">
        <f t="shared" si="273"/>
        <v>2.4536313381624097</v>
      </c>
      <c r="P2245" s="5">
        <f t="shared" si="274"/>
        <v>3.1845002474022763</v>
      </c>
      <c r="Q2245" s="5">
        <f t="shared" si="275"/>
        <v>3.5916986396930595</v>
      </c>
      <c r="R2245" s="6">
        <f t="shared" si="267"/>
        <v>0.40755918969837041</v>
      </c>
      <c r="S2245" s="6">
        <f t="shared" si="267"/>
        <v>0.31402101501349855</v>
      </c>
      <c r="T2245" s="6">
        <f t="shared" si="267"/>
        <v>0.27841979528813093</v>
      </c>
      <c r="U2245">
        <f t="shared" si="268"/>
        <v>0.66281330377951309</v>
      </c>
      <c r="V2245">
        <f t="shared" si="268"/>
        <v>1.1682439559259286</v>
      </c>
      <c r="W2245">
        <f t="shared" si="268"/>
        <v>1.2281699552880543</v>
      </c>
      <c r="X2245" t="s">
        <v>285</v>
      </c>
      <c r="Y2245" t="s">
        <v>308</v>
      </c>
      <c r="Z2245" t="s">
        <v>275</v>
      </c>
      <c r="AA2245" s="67" t="s">
        <v>75</v>
      </c>
      <c r="AB2245" s="67" t="s">
        <v>90</v>
      </c>
      <c r="AC2245" s="67" t="s">
        <v>683</v>
      </c>
      <c r="AD2245" s="133" t="s">
        <v>78</v>
      </c>
      <c r="AE2245" s="72" t="str">
        <f>VLOOKUP(AD2245,cs_lookup!$A$2:$B$54,2,FALSE)</f>
        <v>1</v>
      </c>
    </row>
    <row r="2246" spans="1:31" x14ac:dyDescent="0.25">
      <c r="A2246" s="6">
        <v>0.43269396390601145</v>
      </c>
      <c r="B2246" s="6">
        <v>0.19524974194701167</v>
      </c>
      <c r="C2246" s="6">
        <v>0.34017099343205132</v>
      </c>
      <c r="D2246" s="3">
        <f t="shared" si="266"/>
        <v>2.3111022649190853</v>
      </c>
      <c r="E2246" s="4">
        <f t="shared" si="266"/>
        <v>5.1216456935005192</v>
      </c>
      <c r="F2246" s="4">
        <f t="shared" si="266"/>
        <v>2.9396980321890633</v>
      </c>
      <c r="G2246" s="146">
        <v>4.5286912386838241E-2</v>
      </c>
      <c r="H2246" s="5">
        <f t="shared" si="269"/>
        <v>1.0452869123868382</v>
      </c>
      <c r="I2246" s="5">
        <f t="shared" si="270"/>
        <v>2.2109740756648795</v>
      </c>
      <c r="J2246" s="5">
        <f t="shared" si="271"/>
        <v>4.8997510949463683</v>
      </c>
      <c r="K2246" s="5">
        <f t="shared" si="272"/>
        <v>2.8123360173681617</v>
      </c>
      <c r="L2246">
        <v>2.27</v>
      </c>
      <c r="M2246">
        <v>3.64</v>
      </c>
      <c r="N2246">
        <v>3.03</v>
      </c>
      <c r="O2246" s="5">
        <f t="shared" si="273"/>
        <v>2.3728012911181229</v>
      </c>
      <c r="P2246" s="5">
        <f t="shared" si="274"/>
        <v>3.8048443610880915</v>
      </c>
      <c r="Q2246" s="5">
        <f t="shared" si="275"/>
        <v>3.1672193445321195</v>
      </c>
      <c r="R2246" s="6">
        <f t="shared" si="267"/>
        <v>0.42144279158276049</v>
      </c>
      <c r="S2246" s="6">
        <f t="shared" si="267"/>
        <v>0.26282283980573246</v>
      </c>
      <c r="T2246" s="6">
        <f t="shared" si="267"/>
        <v>0.31573436861150705</v>
      </c>
      <c r="U2246">
        <f t="shared" si="268"/>
        <v>1.0266967962152023</v>
      </c>
      <c r="V2246">
        <f t="shared" si="268"/>
        <v>0.74289487965099232</v>
      </c>
      <c r="W2246">
        <f t="shared" si="268"/>
        <v>1.0773961508467016</v>
      </c>
      <c r="X2246" t="s">
        <v>305</v>
      </c>
      <c r="Y2246" t="s">
        <v>377</v>
      </c>
      <c r="Z2246" t="s">
        <v>275</v>
      </c>
      <c r="AA2246" s="67" t="s">
        <v>74</v>
      </c>
      <c r="AB2246" s="67" t="s">
        <v>90</v>
      </c>
      <c r="AC2246" s="67" t="s">
        <v>683</v>
      </c>
      <c r="AD2246" s="133" t="s">
        <v>74</v>
      </c>
      <c r="AE2246" s="72" t="str">
        <f>VLOOKUP(AD2246,cs_lookup!$A$2:$B$54,2,FALSE)</f>
        <v>X</v>
      </c>
    </row>
    <row r="2247" spans="1:31" x14ac:dyDescent="0.25">
      <c r="A2247" s="6">
        <v>0.3473523623221233</v>
      </c>
      <c r="B2247" s="6">
        <v>0.2834340483341129</v>
      </c>
      <c r="C2247" s="6">
        <v>0.34219287974409407</v>
      </c>
      <c r="D2247" s="3">
        <f t="shared" si="266"/>
        <v>2.8789209703794456</v>
      </c>
      <c r="E2247" s="4">
        <f t="shared" si="266"/>
        <v>3.528157629182211</v>
      </c>
      <c r="F2247" s="4">
        <f t="shared" si="266"/>
        <v>2.9223284854665628</v>
      </c>
      <c r="G2247" s="146">
        <v>4.3243329575821665E-2</v>
      </c>
      <c r="H2247" s="5">
        <f t="shared" si="269"/>
        <v>1.0432433295758217</v>
      </c>
      <c r="I2247" s="5">
        <f t="shared" si="270"/>
        <v>2.7595872302869195</v>
      </c>
      <c r="J2247" s="5">
        <f t="shared" si="271"/>
        <v>3.3819124734943142</v>
      </c>
      <c r="K2247" s="5">
        <f t="shared" si="272"/>
        <v>2.8011954666940158</v>
      </c>
      <c r="L2247">
        <v>2.82</v>
      </c>
      <c r="M2247">
        <v>2.95</v>
      </c>
      <c r="N2247">
        <v>2.86</v>
      </c>
      <c r="O2247" s="5">
        <f t="shared" si="273"/>
        <v>2.9419461894038168</v>
      </c>
      <c r="P2247" s="5">
        <f t="shared" si="274"/>
        <v>3.0775678222486742</v>
      </c>
      <c r="Q2247" s="5">
        <f t="shared" si="275"/>
        <v>2.9836759225868499</v>
      </c>
      <c r="R2247" s="6">
        <f t="shared" si="267"/>
        <v>0.33991104378515136</v>
      </c>
      <c r="S2247" s="6">
        <f t="shared" si="267"/>
        <v>0.32493191304207686</v>
      </c>
      <c r="T2247" s="6">
        <f t="shared" si="267"/>
        <v>0.33515704317277162</v>
      </c>
      <c r="U2247">
        <f t="shared" si="268"/>
        <v>1.0218919587139845</v>
      </c>
      <c r="V2247">
        <f t="shared" si="268"/>
        <v>0.87228750688274126</v>
      </c>
      <c r="W2247">
        <f t="shared" si="268"/>
        <v>1.0209926561731109</v>
      </c>
      <c r="X2247" t="s">
        <v>309</v>
      </c>
      <c r="Y2247" t="s">
        <v>475</v>
      </c>
      <c r="Z2247" t="s">
        <v>275</v>
      </c>
      <c r="AA2247" s="67" t="s">
        <v>75</v>
      </c>
      <c r="AB2247" s="67" t="s">
        <v>90</v>
      </c>
      <c r="AC2247" s="67" t="s">
        <v>683</v>
      </c>
      <c r="AD2247" s="133" t="s">
        <v>201</v>
      </c>
      <c r="AE2247" s="72" t="str">
        <f>VLOOKUP(AD2247,cs_lookup!$A$2:$B$54,2,FALSE)</f>
        <v>X</v>
      </c>
    </row>
    <row r="2248" spans="1:31" x14ac:dyDescent="0.25">
      <c r="A2248" s="6">
        <v>0.64623090919996096</v>
      </c>
      <c r="B2248" s="6">
        <v>0.26733324697628497</v>
      </c>
      <c r="C2248" s="6">
        <v>8.5319605829944536E-2</v>
      </c>
      <c r="D2248" s="3">
        <f t="shared" si="266"/>
        <v>1.5474344940232092</v>
      </c>
      <c r="E2248" s="4">
        <f t="shared" si="266"/>
        <v>3.7406495873994663</v>
      </c>
      <c r="F2248" s="4">
        <f t="shared" si="266"/>
        <v>11.720635489024154</v>
      </c>
      <c r="G2248" s="146">
        <v>4.5481134644612675E-2</v>
      </c>
      <c r="H2248" s="5">
        <f t="shared" si="269"/>
        <v>1.0454811346446127</v>
      </c>
      <c r="I2248" s="5">
        <f t="shared" si="270"/>
        <v>1.4801170893908326</v>
      </c>
      <c r="J2248" s="5">
        <f t="shared" si="271"/>
        <v>3.5779216510406133</v>
      </c>
      <c r="K2248" s="5">
        <f t="shared" si="272"/>
        <v>11.21075751692862</v>
      </c>
      <c r="L2248">
        <v>1.83</v>
      </c>
      <c r="M2248">
        <v>3.51</v>
      </c>
      <c r="N2248">
        <v>4.67</v>
      </c>
      <c r="O2248" s="5">
        <f t="shared" si="273"/>
        <v>1.9132304763996413</v>
      </c>
      <c r="P2248" s="5">
        <f t="shared" si="274"/>
        <v>3.6696387826025902</v>
      </c>
      <c r="Q2248" s="5">
        <f t="shared" si="275"/>
        <v>4.8823968987903408</v>
      </c>
      <c r="R2248" s="6">
        <f t="shared" si="267"/>
        <v>0.52267618163903695</v>
      </c>
      <c r="S2248" s="6">
        <f t="shared" si="267"/>
        <v>0.27250638529898508</v>
      </c>
      <c r="T2248" s="6">
        <f t="shared" si="267"/>
        <v>0.20481743306197808</v>
      </c>
      <c r="U2248">
        <f t="shared" si="268"/>
        <v>1.2363886702728144</v>
      </c>
      <c r="V2248">
        <f t="shared" si="268"/>
        <v>0.98101645098325196</v>
      </c>
      <c r="W2248">
        <f t="shared" si="268"/>
        <v>0.41656417891013547</v>
      </c>
      <c r="X2248" t="s">
        <v>476</v>
      </c>
      <c r="Y2248" t="s">
        <v>306</v>
      </c>
      <c r="Z2248" t="s">
        <v>275</v>
      </c>
      <c r="AA2248" s="67" t="s">
        <v>78</v>
      </c>
      <c r="AB2248" s="67" t="s">
        <v>84</v>
      </c>
      <c r="AC2248" s="67" t="s">
        <v>683</v>
      </c>
      <c r="AD2248" s="133" t="s">
        <v>75</v>
      </c>
      <c r="AE2248" s="72" t="str">
        <f>VLOOKUP(AD2248,cs_lookup!$A$2:$B$54,2,FALSE)</f>
        <v>X</v>
      </c>
    </row>
    <row r="2249" spans="1:31" x14ac:dyDescent="0.25">
      <c r="A2249" s="6">
        <v>0.59555806423223201</v>
      </c>
      <c r="B2249" s="6">
        <v>0.22353425391159884</v>
      </c>
      <c r="C2249" s="6">
        <v>0.17296534651703421</v>
      </c>
      <c r="D2249" s="3">
        <f t="shared" si="266"/>
        <v>1.679097404699166</v>
      </c>
      <c r="E2249" s="4">
        <f t="shared" si="266"/>
        <v>4.4735873026219517</v>
      </c>
      <c r="F2249" s="4">
        <f t="shared" si="266"/>
        <v>5.7815049091438473</v>
      </c>
      <c r="G2249" s="146">
        <v>3.1495108875418065E-2</v>
      </c>
      <c r="H2249" s="5">
        <f t="shared" si="269"/>
        <v>1.0314951088754181</v>
      </c>
      <c r="I2249" s="5">
        <f t="shared" si="270"/>
        <v>1.6278287606518977</v>
      </c>
      <c r="J2249" s="5">
        <f t="shared" si="271"/>
        <v>4.3369932286923358</v>
      </c>
      <c r="K2249" s="5">
        <f t="shared" si="272"/>
        <v>5.6049755926105185</v>
      </c>
      <c r="L2249">
        <v>1.5</v>
      </c>
      <c r="M2249">
        <v>4.87</v>
      </c>
      <c r="N2249">
        <v>6.27</v>
      </c>
      <c r="O2249" s="5">
        <f t="shared" si="273"/>
        <v>1.5472426633131271</v>
      </c>
      <c r="P2249" s="5">
        <f t="shared" si="274"/>
        <v>5.0233811802232857</v>
      </c>
      <c r="Q2249" s="5">
        <f t="shared" si="275"/>
        <v>6.4674743326488704</v>
      </c>
      <c r="R2249" s="6">
        <f t="shared" si="267"/>
        <v>0.64631103039693172</v>
      </c>
      <c r="S2249" s="6">
        <f t="shared" si="267"/>
        <v>0.19906910587174487</v>
      </c>
      <c r="T2249" s="6">
        <f t="shared" si="267"/>
        <v>0.15461986373132339</v>
      </c>
      <c r="U2249">
        <f t="shared" si="268"/>
        <v>0.92147284546028907</v>
      </c>
      <c r="V2249">
        <f t="shared" si="268"/>
        <v>1.122897764234779</v>
      </c>
      <c r="W2249">
        <f t="shared" si="268"/>
        <v>1.1186489390366365</v>
      </c>
      <c r="X2249" t="s">
        <v>311</v>
      </c>
      <c r="Y2249" t="s">
        <v>383</v>
      </c>
      <c r="Z2249" t="s">
        <v>268</v>
      </c>
      <c r="AA2249" s="67" t="s">
        <v>86</v>
      </c>
      <c r="AB2249" s="67" t="s">
        <v>84</v>
      </c>
      <c r="AC2249" s="67" t="s">
        <v>683</v>
      </c>
      <c r="AD2249" s="133" t="s">
        <v>78</v>
      </c>
      <c r="AE2249" s="72" t="str">
        <f>VLOOKUP(AD2249,cs_lookup!$A$2:$B$54,2,FALSE)</f>
        <v>1</v>
      </c>
    </row>
    <row r="2250" spans="1:31" x14ac:dyDescent="0.25">
      <c r="A2250" s="6">
        <v>0.80745566027742832</v>
      </c>
      <c r="B2250" s="6">
        <v>0.13966316299127576</v>
      </c>
      <c r="C2250" s="6">
        <v>4.6506750943677705E-2</v>
      </c>
      <c r="D2250" s="3">
        <f t="shared" si="266"/>
        <v>1.2384580964562397</v>
      </c>
      <c r="E2250" s="4">
        <f t="shared" si="266"/>
        <v>7.1600841523434946</v>
      </c>
      <c r="F2250" s="4">
        <f t="shared" si="266"/>
        <v>21.502254612691743</v>
      </c>
      <c r="G2250" s="146">
        <v>2.9711586635505549E-2</v>
      </c>
      <c r="H2250" s="5">
        <f t="shared" si="269"/>
        <v>1.0297115866355055</v>
      </c>
      <c r="I2250" s="5">
        <f t="shared" si="270"/>
        <v>1.2027232795377156</v>
      </c>
      <c r="J2250" s="5">
        <f t="shared" si="271"/>
        <v>6.953485078028943</v>
      </c>
      <c r="K2250" s="5">
        <f t="shared" si="272"/>
        <v>20.881822533383858</v>
      </c>
      <c r="L2250">
        <v>1.47</v>
      </c>
      <c r="M2250">
        <v>4.8600000000000003</v>
      </c>
      <c r="N2250">
        <v>6.96</v>
      </c>
      <c r="O2250" s="5">
        <f t="shared" si="273"/>
        <v>1.5136760323541931</v>
      </c>
      <c r="P2250" s="5">
        <f t="shared" si="274"/>
        <v>5.0043983110485577</v>
      </c>
      <c r="Q2250" s="5">
        <f t="shared" si="275"/>
        <v>7.1667926429831184</v>
      </c>
      <c r="R2250" s="6">
        <f t="shared" si="267"/>
        <v>0.66064334680963266</v>
      </c>
      <c r="S2250" s="6">
        <f t="shared" si="267"/>
        <v>0.19982422218316048</v>
      </c>
      <c r="T2250" s="6">
        <f t="shared" si="267"/>
        <v>0.13953243100720691</v>
      </c>
      <c r="U2250">
        <f t="shared" si="268"/>
        <v>1.2222262801506727</v>
      </c>
      <c r="V2250">
        <f t="shared" si="268"/>
        <v>0.69893009698923969</v>
      </c>
      <c r="W2250">
        <f t="shared" si="268"/>
        <v>0.33330424051219759</v>
      </c>
      <c r="X2250" t="s">
        <v>669</v>
      </c>
      <c r="Y2250" t="s">
        <v>310</v>
      </c>
      <c r="Z2250" t="s">
        <v>268</v>
      </c>
      <c r="AA2250" s="67" t="s">
        <v>94</v>
      </c>
      <c r="AB2250" s="67" t="s">
        <v>84</v>
      </c>
      <c r="AC2250" s="67" t="s">
        <v>683</v>
      </c>
      <c r="AD2250" s="133" t="s">
        <v>100</v>
      </c>
      <c r="AE2250" s="72" t="str">
        <f>VLOOKUP(AD2250,cs_lookup!$A$2:$B$54,2,FALSE)</f>
        <v>1</v>
      </c>
    </row>
    <row r="2251" spans="1:31" x14ac:dyDescent="0.25">
      <c r="A2251" s="6">
        <v>0.42968006030074352</v>
      </c>
      <c r="B2251" s="6">
        <v>0.25109379125922632</v>
      </c>
      <c r="C2251" s="6">
        <v>0.29801618700520738</v>
      </c>
      <c r="D2251" s="3">
        <f t="shared" si="266"/>
        <v>2.3273130228572292</v>
      </c>
      <c r="E2251" s="4">
        <f t="shared" si="266"/>
        <v>3.9825755745892244</v>
      </c>
      <c r="F2251" s="4">
        <f t="shared" si="266"/>
        <v>3.3555224300031949</v>
      </c>
      <c r="G2251" s="146">
        <v>2.9085775795151037E-2</v>
      </c>
      <c r="H2251" s="5">
        <f t="shared" si="269"/>
        <v>1.029085775795151</v>
      </c>
      <c r="I2251" s="5">
        <f t="shared" si="270"/>
        <v>2.2615345363791155</v>
      </c>
      <c r="J2251" s="5">
        <f t="shared" si="271"/>
        <v>3.8700132372464089</v>
      </c>
      <c r="K2251" s="5">
        <f t="shared" si="272"/>
        <v>3.2606829371540575</v>
      </c>
      <c r="L2251">
        <v>1.94</v>
      </c>
      <c r="M2251">
        <v>3.83</v>
      </c>
      <c r="N2251">
        <v>3.96</v>
      </c>
      <c r="O2251" s="5">
        <f t="shared" si="273"/>
        <v>1.9964264050425931</v>
      </c>
      <c r="P2251" s="5">
        <f t="shared" si="274"/>
        <v>3.9413985212954286</v>
      </c>
      <c r="Q2251" s="5">
        <f t="shared" si="275"/>
        <v>4.0751796721487983</v>
      </c>
      <c r="R2251" s="6">
        <f t="shared" si="267"/>
        <v>0.50089499791937753</v>
      </c>
      <c r="S2251" s="6">
        <f t="shared" si="267"/>
        <v>0.25371704855446275</v>
      </c>
      <c r="T2251" s="6">
        <f t="shared" si="267"/>
        <v>0.24538795352615969</v>
      </c>
      <c r="U2251">
        <f t="shared" si="268"/>
        <v>0.85782461810469801</v>
      </c>
      <c r="V2251">
        <f t="shared" si="268"/>
        <v>0.98966069757557751</v>
      </c>
      <c r="W2251">
        <f t="shared" si="268"/>
        <v>1.2144695072549159</v>
      </c>
      <c r="X2251" t="s">
        <v>312</v>
      </c>
      <c r="Y2251" t="s">
        <v>384</v>
      </c>
      <c r="Z2251" t="s">
        <v>268</v>
      </c>
      <c r="AA2251" s="67" t="s">
        <v>86</v>
      </c>
      <c r="AB2251" s="67" t="s">
        <v>84</v>
      </c>
      <c r="AC2251" s="67" t="s">
        <v>683</v>
      </c>
      <c r="AD2251" s="133" t="s">
        <v>75</v>
      </c>
      <c r="AE2251" s="72" t="str">
        <f>VLOOKUP(AD2251,cs_lookup!$A$2:$B$54,2,FALSE)</f>
        <v>X</v>
      </c>
    </row>
    <row r="2252" spans="1:31" x14ac:dyDescent="0.25">
      <c r="A2252" s="6">
        <v>0.37746770958654052</v>
      </c>
      <c r="B2252" s="6">
        <v>0.30038279481733116</v>
      </c>
      <c r="C2252" s="6">
        <v>0.30217538103952135</v>
      </c>
      <c r="D2252" s="3">
        <f t="shared" si="266"/>
        <v>2.6492332313546783</v>
      </c>
      <c r="E2252" s="4">
        <f t="shared" si="266"/>
        <v>3.329085477775517</v>
      </c>
      <c r="F2252" s="4">
        <f t="shared" si="266"/>
        <v>3.3093364408439698</v>
      </c>
      <c r="G2252" s="146">
        <v>2.8403180088667046E-2</v>
      </c>
      <c r="H2252" s="5">
        <f t="shared" si="269"/>
        <v>1.028403180088667</v>
      </c>
      <c r="I2252" s="5">
        <f t="shared" si="270"/>
        <v>2.5760647989500249</v>
      </c>
      <c r="J2252" s="5">
        <f t="shared" si="271"/>
        <v>3.2371403961318843</v>
      </c>
      <c r="K2252" s="5">
        <f t="shared" si="272"/>
        <v>3.2179368023333463</v>
      </c>
      <c r="L2252">
        <v>2.2200000000000002</v>
      </c>
      <c r="M2252">
        <v>3.34</v>
      </c>
      <c r="N2252">
        <v>3.59</v>
      </c>
      <c r="O2252" s="5">
        <f t="shared" si="273"/>
        <v>2.2830550597968409</v>
      </c>
      <c r="P2252" s="5">
        <f t="shared" si="274"/>
        <v>3.4348666214961479</v>
      </c>
      <c r="Q2252" s="5">
        <f t="shared" si="275"/>
        <v>3.6919674165183145</v>
      </c>
      <c r="R2252" s="6">
        <f t="shared" si="267"/>
        <v>0.43800958531809814</v>
      </c>
      <c r="S2252" s="6">
        <f t="shared" si="267"/>
        <v>0.29113211958268798</v>
      </c>
      <c r="T2252" s="6">
        <f t="shared" si="267"/>
        <v>0.27085829509921389</v>
      </c>
      <c r="U2252">
        <f t="shared" si="268"/>
        <v>0.86177956428147584</v>
      </c>
      <c r="V2252">
        <f t="shared" si="268"/>
        <v>1.0317748355897769</v>
      </c>
      <c r="W2252">
        <f t="shared" si="268"/>
        <v>1.1156216608719189</v>
      </c>
      <c r="X2252" t="s">
        <v>343</v>
      </c>
      <c r="Y2252" t="s">
        <v>489</v>
      </c>
      <c r="Z2252" t="s">
        <v>274</v>
      </c>
      <c r="AA2252" s="67" t="s">
        <v>75</v>
      </c>
      <c r="AB2252" s="67" t="s">
        <v>90</v>
      </c>
      <c r="AC2252" s="67" t="s">
        <v>683</v>
      </c>
      <c r="AD2252" s="133" t="s">
        <v>86</v>
      </c>
      <c r="AE2252" s="72" t="str">
        <f>VLOOKUP(AD2252,cs_lookup!$A$2:$B$54,2,FALSE)</f>
        <v>1</v>
      </c>
    </row>
    <row r="2253" spans="1:31" x14ac:dyDescent="0.25">
      <c r="A2253" s="6">
        <v>0.75784044481016022</v>
      </c>
      <c r="B2253" s="6">
        <v>0.15454904263737504</v>
      </c>
      <c r="C2253" s="6">
        <v>7.9224319486971867E-2</v>
      </c>
      <c r="D2253" s="3">
        <f t="shared" si="266"/>
        <v>1.3195389700407201</v>
      </c>
      <c r="E2253" s="4">
        <f t="shared" si="266"/>
        <v>6.470438010711864</v>
      </c>
      <c r="F2253" s="4">
        <f t="shared" si="266"/>
        <v>12.62238674280372</v>
      </c>
      <c r="G2253" s="146">
        <v>3.260965135949756E-2</v>
      </c>
      <c r="H2253" s="5">
        <f t="shared" si="269"/>
        <v>1.0326096513594976</v>
      </c>
      <c r="I2253" s="5">
        <f t="shared" si="270"/>
        <v>1.2778681356536437</v>
      </c>
      <c r="J2253" s="5">
        <f t="shared" si="271"/>
        <v>6.2661025898732525</v>
      </c>
      <c r="K2253" s="5">
        <f t="shared" si="272"/>
        <v>12.223773742755096</v>
      </c>
      <c r="L2253">
        <v>1.4</v>
      </c>
      <c r="M2253">
        <v>5.38</v>
      </c>
      <c r="N2253">
        <v>7.55</v>
      </c>
      <c r="O2253" s="5">
        <f t="shared" si="273"/>
        <v>1.4456535119032965</v>
      </c>
      <c r="P2253" s="5">
        <f t="shared" si="274"/>
        <v>5.5554399243140971</v>
      </c>
      <c r="Q2253" s="5">
        <f t="shared" si="275"/>
        <v>7.7962028677642063</v>
      </c>
      <c r="R2253" s="6">
        <f t="shared" si="267"/>
        <v>0.69172868309463398</v>
      </c>
      <c r="S2253" s="6">
        <f t="shared" si="267"/>
        <v>0.18000374653020212</v>
      </c>
      <c r="T2253" s="6">
        <f t="shared" si="267"/>
        <v>0.1282675703751639</v>
      </c>
      <c r="U2253">
        <f t="shared" si="268"/>
        <v>1.0955747005021645</v>
      </c>
      <c r="V2253">
        <f t="shared" si="268"/>
        <v>0.85858792173219489</v>
      </c>
      <c r="W2253">
        <f t="shared" si="268"/>
        <v>0.61764886678099773</v>
      </c>
      <c r="X2253" t="s">
        <v>568</v>
      </c>
      <c r="Y2253" t="s">
        <v>572</v>
      </c>
      <c r="Z2253" t="s">
        <v>271</v>
      </c>
      <c r="AA2253" s="67" t="s">
        <v>89</v>
      </c>
      <c r="AB2253" s="67" t="s">
        <v>84</v>
      </c>
      <c r="AC2253" s="67" t="s">
        <v>683</v>
      </c>
      <c r="AD2253" s="133" t="s">
        <v>74</v>
      </c>
      <c r="AE2253" s="72" t="str">
        <f>VLOOKUP(AD2253,cs_lookup!$A$2:$B$54,2,FALSE)</f>
        <v>X</v>
      </c>
    </row>
    <row r="2254" spans="1:31" x14ac:dyDescent="0.25">
      <c r="A2254" s="6">
        <v>0.64732454949715623</v>
      </c>
      <c r="B2254" s="6">
        <v>0.17412485126738081</v>
      </c>
      <c r="C2254" s="6">
        <v>0.15815033381188992</v>
      </c>
      <c r="D2254" s="3">
        <f t="shared" si="266"/>
        <v>1.5448201381776778</v>
      </c>
      <c r="E2254" s="4">
        <f t="shared" si="266"/>
        <v>5.7430056233870399</v>
      </c>
      <c r="F2254" s="4">
        <f t="shared" si="266"/>
        <v>6.3230976242480672</v>
      </c>
      <c r="G2254" s="146">
        <v>3.8467331817497286E-2</v>
      </c>
      <c r="H2254" s="5">
        <f t="shared" si="269"/>
        <v>1.0384673318174973</v>
      </c>
      <c r="I2254" s="5">
        <f t="shared" si="270"/>
        <v>1.4875962785213239</v>
      </c>
      <c r="J2254" s="5">
        <f t="shared" si="271"/>
        <v>5.530270859205352</v>
      </c>
      <c r="K2254" s="5">
        <f t="shared" si="272"/>
        <v>6.0888748548127687</v>
      </c>
      <c r="L2254">
        <v>1.39</v>
      </c>
      <c r="M2254">
        <v>5.31</v>
      </c>
      <c r="N2254">
        <v>7.65</v>
      </c>
      <c r="O2254" s="5">
        <f t="shared" si="273"/>
        <v>1.4434695912263211</v>
      </c>
      <c r="P2254" s="5">
        <f t="shared" si="274"/>
        <v>5.5142615319509103</v>
      </c>
      <c r="Q2254" s="5">
        <f t="shared" si="275"/>
        <v>7.9442750884038542</v>
      </c>
      <c r="R2254" s="6">
        <f t="shared" si="267"/>
        <v>0.6927752451996132</v>
      </c>
      <c r="S2254" s="6">
        <f t="shared" si="267"/>
        <v>0.18134794554189496</v>
      </c>
      <c r="T2254" s="6">
        <f t="shared" si="267"/>
        <v>0.12587680925849179</v>
      </c>
      <c r="U2254">
        <f t="shared" si="268"/>
        <v>0.9343933028534227</v>
      </c>
      <c r="V2254">
        <f t="shared" si="268"/>
        <v>0.96016996910039176</v>
      </c>
      <c r="W2254">
        <f t="shared" si="268"/>
        <v>1.256389757124551</v>
      </c>
      <c r="X2254" t="s">
        <v>544</v>
      </c>
      <c r="Y2254" t="s">
        <v>547</v>
      </c>
      <c r="Z2254" t="s">
        <v>271</v>
      </c>
      <c r="AA2254" s="67" t="s">
        <v>89</v>
      </c>
      <c r="AB2254" s="67" t="s">
        <v>84</v>
      </c>
      <c r="AC2254" s="67" t="s">
        <v>683</v>
      </c>
      <c r="AD2254" s="133" t="s">
        <v>93</v>
      </c>
      <c r="AE2254" s="72" t="str">
        <f>VLOOKUP(AD2254,cs_lookup!$A$2:$B$54,2,FALSE)</f>
        <v>X</v>
      </c>
    </row>
    <row r="2255" spans="1:31" x14ac:dyDescent="0.25">
      <c r="A2255" s="6">
        <v>0.50158182590091949</v>
      </c>
      <c r="B2255" s="6">
        <v>0.27961936304727875</v>
      </c>
      <c r="C2255" s="6">
        <v>0.20932483564131016</v>
      </c>
      <c r="D2255" s="3">
        <f t="shared" si="266"/>
        <v>1.9936926506534471</v>
      </c>
      <c r="E2255" s="4">
        <f t="shared" si="266"/>
        <v>3.576290243644241</v>
      </c>
      <c r="F2255" s="4">
        <f t="shared" si="266"/>
        <v>4.7772639922840119</v>
      </c>
      <c r="G2255" s="146">
        <v>2.7395798103288183E-2</v>
      </c>
      <c r="H2255" s="5">
        <f t="shared" si="269"/>
        <v>1.0273957981032882</v>
      </c>
      <c r="I2255" s="5">
        <f t="shared" si="270"/>
        <v>1.9405302750255295</v>
      </c>
      <c r="J2255" s="5">
        <f t="shared" si="271"/>
        <v>3.480927457798209</v>
      </c>
      <c r="K2255" s="5">
        <f t="shared" si="272"/>
        <v>4.6498769034324337</v>
      </c>
      <c r="L2255">
        <v>2.36</v>
      </c>
      <c r="M2255">
        <v>3.73</v>
      </c>
      <c r="N2255">
        <v>2.98</v>
      </c>
      <c r="O2255" s="5">
        <f t="shared" si="273"/>
        <v>2.4246540835237598</v>
      </c>
      <c r="P2255" s="5">
        <f t="shared" si="274"/>
        <v>3.8321863269252647</v>
      </c>
      <c r="Q2255" s="5">
        <f t="shared" si="275"/>
        <v>3.0616394783477987</v>
      </c>
      <c r="R2255" s="6">
        <f t="shared" si="267"/>
        <v>0.41242996549293165</v>
      </c>
      <c r="S2255" s="6">
        <f t="shared" si="267"/>
        <v>0.26094764572743123</v>
      </c>
      <c r="T2255" s="6">
        <f t="shared" si="267"/>
        <v>0.32662238877963706</v>
      </c>
      <c r="U2255">
        <f t="shared" si="268"/>
        <v>1.216162422391968</v>
      </c>
      <c r="V2255">
        <f t="shared" si="268"/>
        <v>1.0715534998133334</v>
      </c>
      <c r="W2255">
        <f t="shared" si="268"/>
        <v>0.64087718059809962</v>
      </c>
      <c r="X2255" t="s">
        <v>546</v>
      </c>
      <c r="Y2255" t="s">
        <v>549</v>
      </c>
      <c r="Z2255" t="s">
        <v>271</v>
      </c>
      <c r="AA2255" s="67" t="s">
        <v>75</v>
      </c>
      <c r="AB2255" s="67" t="s">
        <v>90</v>
      </c>
      <c r="AC2255" s="67" t="s">
        <v>683</v>
      </c>
      <c r="AD2255" s="133" t="s">
        <v>92</v>
      </c>
      <c r="AE2255" s="72" t="str">
        <f>VLOOKUP(AD2255,cs_lookup!$A$2:$B$54,2,FALSE)</f>
        <v>1</v>
      </c>
    </row>
    <row r="2256" spans="1:31" x14ac:dyDescent="0.25">
      <c r="A2256" s="6">
        <v>0.48224526942672225</v>
      </c>
      <c r="B2256" s="6">
        <v>0.27911732356246255</v>
      </c>
      <c r="C2256" s="6">
        <v>0.22721120344199211</v>
      </c>
      <c r="D2256" s="3">
        <f t="shared" si="266"/>
        <v>2.0736336121840409</v>
      </c>
      <c r="E2256" s="4">
        <f t="shared" si="266"/>
        <v>3.5827228035747987</v>
      </c>
      <c r="F2256" s="4">
        <f t="shared" si="266"/>
        <v>4.4011914238872638</v>
      </c>
      <c r="G2256" s="146">
        <v>2.8557675542863148E-2</v>
      </c>
      <c r="H2256" s="5">
        <f t="shared" si="269"/>
        <v>1.0285576755428631</v>
      </c>
      <c r="I2256" s="5">
        <f t="shared" si="270"/>
        <v>2.0160596352456333</v>
      </c>
      <c r="J2256" s="5">
        <f t="shared" si="271"/>
        <v>3.4832493002240938</v>
      </c>
      <c r="K2256" s="5">
        <f t="shared" si="272"/>
        <v>4.2789933209767321</v>
      </c>
      <c r="L2256">
        <v>1.94</v>
      </c>
      <c r="M2256">
        <v>3.81</v>
      </c>
      <c r="N2256">
        <v>3.99</v>
      </c>
      <c r="O2256" s="5">
        <f t="shared" si="273"/>
        <v>1.9954018905531545</v>
      </c>
      <c r="P2256" s="5">
        <f t="shared" si="274"/>
        <v>3.9188047438183085</v>
      </c>
      <c r="Q2256" s="5">
        <f t="shared" si="275"/>
        <v>4.1039451254160237</v>
      </c>
      <c r="R2256" s="6">
        <f t="shared" si="267"/>
        <v>0.50115217627802555</v>
      </c>
      <c r="S2256" s="6">
        <f t="shared" si="267"/>
        <v>0.25517984828854845</v>
      </c>
      <c r="T2256" s="6">
        <f t="shared" si="267"/>
        <v>0.243667975433426</v>
      </c>
      <c r="U2256">
        <f t="shared" si="268"/>
        <v>0.96227312232439677</v>
      </c>
      <c r="V2256">
        <f t="shared" si="268"/>
        <v>1.0938062916584479</v>
      </c>
      <c r="W2256">
        <f t="shared" si="268"/>
        <v>0.93246231080567199</v>
      </c>
      <c r="X2256" t="s">
        <v>551</v>
      </c>
      <c r="Y2256" t="s">
        <v>543</v>
      </c>
      <c r="Z2256" t="s">
        <v>271</v>
      </c>
      <c r="AA2256" s="67" t="s">
        <v>75</v>
      </c>
      <c r="AB2256" s="67" t="s">
        <v>90</v>
      </c>
      <c r="AC2256" s="67" t="s">
        <v>683</v>
      </c>
      <c r="AD2256" s="133" t="s">
        <v>76</v>
      </c>
      <c r="AE2256" s="72" t="str">
        <f>VLOOKUP(AD2256,cs_lookup!$A$2:$B$54,2,FALSE)</f>
        <v>2</v>
      </c>
    </row>
    <row r="2257" spans="1:31" x14ac:dyDescent="0.25">
      <c r="A2257" s="6">
        <v>0.18067685109154152</v>
      </c>
      <c r="B2257" s="6">
        <v>0.21201615075569039</v>
      </c>
      <c r="C2257" s="6">
        <v>0.53590454400090715</v>
      </c>
      <c r="D2257" s="3">
        <f t="shared" si="266"/>
        <v>5.5347433495691218</v>
      </c>
      <c r="E2257" s="4">
        <f t="shared" si="266"/>
        <v>4.7166218065731984</v>
      </c>
      <c r="F2257" s="4">
        <f t="shared" si="266"/>
        <v>1.866003957597171</v>
      </c>
      <c r="G2257" s="146">
        <v>2.6977043837459469E-2</v>
      </c>
      <c r="H2257" s="5">
        <f t="shared" si="269"/>
        <v>1.0269770438374595</v>
      </c>
      <c r="I2257" s="5">
        <f t="shared" si="270"/>
        <v>5.3893544970466838</v>
      </c>
      <c r="J2257" s="5">
        <f t="shared" si="271"/>
        <v>4.5927236980378909</v>
      </c>
      <c r="K2257" s="5">
        <f t="shared" si="272"/>
        <v>1.8169870191300059</v>
      </c>
      <c r="L2257">
        <v>3.02</v>
      </c>
      <c r="M2257">
        <v>3.75</v>
      </c>
      <c r="N2257">
        <v>2.33</v>
      </c>
      <c r="O2257" s="5">
        <f t="shared" si="273"/>
        <v>3.1014706723891274</v>
      </c>
      <c r="P2257" s="5">
        <f t="shared" si="274"/>
        <v>3.8511639143904732</v>
      </c>
      <c r="Q2257" s="5">
        <f t="shared" si="275"/>
        <v>2.3928565121412806</v>
      </c>
      <c r="R2257" s="6">
        <f t="shared" si="267"/>
        <v>0.32242768210014355</v>
      </c>
      <c r="S2257" s="6">
        <f t="shared" si="267"/>
        <v>0.25966175998464891</v>
      </c>
      <c r="T2257" s="6">
        <f t="shared" si="267"/>
        <v>0.41791055791520748</v>
      </c>
      <c r="U2257">
        <f t="shared" si="268"/>
        <v>0.56036395484003365</v>
      </c>
      <c r="V2257">
        <f t="shared" si="268"/>
        <v>0.8165089490582853</v>
      </c>
      <c r="W2257">
        <f t="shared" si="268"/>
        <v>1.2823426779986742</v>
      </c>
      <c r="X2257" t="s">
        <v>550</v>
      </c>
      <c r="Y2257" t="s">
        <v>569</v>
      </c>
      <c r="Z2257" t="s">
        <v>271</v>
      </c>
      <c r="AA2257" s="67" t="s">
        <v>79</v>
      </c>
      <c r="AB2257" s="67" t="s">
        <v>85</v>
      </c>
      <c r="AC2257" s="67" t="s">
        <v>683</v>
      </c>
      <c r="AD2257" s="133" t="s">
        <v>102</v>
      </c>
      <c r="AE2257" s="72" t="str">
        <f>VLOOKUP(AD2257,cs_lookup!$A$2:$B$54,2,FALSE)</f>
        <v>2</v>
      </c>
    </row>
    <row r="2258" spans="1:31" x14ac:dyDescent="0.25">
      <c r="A2258" s="6">
        <v>0.74230711898452328</v>
      </c>
      <c r="B2258" s="6">
        <v>0.1600849268836739</v>
      </c>
      <c r="C2258" s="6">
        <v>8.9105936578120062E-2</v>
      </c>
      <c r="D2258" s="3">
        <f t="shared" si="266"/>
        <v>1.347151299542972</v>
      </c>
      <c r="E2258" s="4">
        <f t="shared" si="266"/>
        <v>6.2466843035550275</v>
      </c>
      <c r="F2258" s="4">
        <f t="shared" si="266"/>
        <v>11.222596814560049</v>
      </c>
      <c r="G2258" s="146">
        <v>2.708796901174404E-2</v>
      </c>
      <c r="H2258" s="5">
        <f t="shared" si="269"/>
        <v>1.027087969011744</v>
      </c>
      <c r="I2258" s="5">
        <f t="shared" si="270"/>
        <v>1.311622120195985</v>
      </c>
      <c r="J2258" s="5">
        <f t="shared" si="271"/>
        <v>6.0819369830274015</v>
      </c>
      <c r="K2258" s="5">
        <f t="shared" si="272"/>
        <v>10.926616953130454</v>
      </c>
      <c r="L2258">
        <v>2.2200000000000002</v>
      </c>
      <c r="M2258">
        <v>3.8</v>
      </c>
      <c r="N2258">
        <v>3.19</v>
      </c>
      <c r="O2258" s="5">
        <f t="shared" si="273"/>
        <v>2.2801352912060722</v>
      </c>
      <c r="P2258" s="5">
        <f t="shared" si="274"/>
        <v>3.9029342822446274</v>
      </c>
      <c r="Q2258" s="5">
        <f t="shared" si="275"/>
        <v>3.2764106211474635</v>
      </c>
      <c r="R2258" s="6">
        <f t="shared" si="267"/>
        <v>0.43857046722479892</v>
      </c>
      <c r="S2258" s="6">
        <f t="shared" si="267"/>
        <v>0.25621748348396151</v>
      </c>
      <c r="T2258" s="6">
        <f t="shared" si="267"/>
        <v>0.30521204929123941</v>
      </c>
      <c r="U2258">
        <f t="shared" si="268"/>
        <v>1.6925606589101163</v>
      </c>
      <c r="V2258">
        <f t="shared" si="268"/>
        <v>0.62480094920491536</v>
      </c>
      <c r="W2258">
        <f t="shared" si="268"/>
        <v>0.29194763701184484</v>
      </c>
      <c r="X2258" t="s">
        <v>566</v>
      </c>
      <c r="Y2258" t="s">
        <v>545</v>
      </c>
      <c r="Z2258" t="s">
        <v>271</v>
      </c>
      <c r="AA2258" s="67" t="s">
        <v>89</v>
      </c>
      <c r="AB2258" s="67" t="s">
        <v>84</v>
      </c>
      <c r="AC2258" s="67" t="s">
        <v>683</v>
      </c>
      <c r="AD2258" s="133" t="s">
        <v>73</v>
      </c>
      <c r="AE2258" s="72" t="str">
        <f>VLOOKUP(AD2258,cs_lookup!$A$2:$B$54,2,FALSE)</f>
        <v>X</v>
      </c>
    </row>
    <row r="2259" spans="1:31" x14ac:dyDescent="0.25">
      <c r="A2259" s="6">
        <v>0.63957413662397389</v>
      </c>
      <c r="B2259" s="6">
        <v>0.21296648838469293</v>
      </c>
      <c r="C2259" s="6">
        <v>0.14176121237458952</v>
      </c>
      <c r="D2259" s="3">
        <f t="shared" si="266"/>
        <v>1.5635403978005633</v>
      </c>
      <c r="E2259" s="4">
        <f t="shared" si="266"/>
        <v>4.6955744426496144</v>
      </c>
      <c r="F2259" s="4">
        <f t="shared" si="266"/>
        <v>7.0541157432937451</v>
      </c>
      <c r="G2259" s="146">
        <v>3.1710304641493714E-2</v>
      </c>
      <c r="H2259" s="5">
        <f t="shared" si="269"/>
        <v>1.0317103046414937</v>
      </c>
      <c r="I2259" s="5">
        <f t="shared" si="270"/>
        <v>1.5154839403720735</v>
      </c>
      <c r="J2259" s="5">
        <f t="shared" si="271"/>
        <v>4.55125282894336</v>
      </c>
      <c r="K2259" s="5">
        <f t="shared" si="272"/>
        <v>6.8373027889306206</v>
      </c>
      <c r="L2259">
        <v>1.45</v>
      </c>
      <c r="M2259">
        <v>4.8499999999999996</v>
      </c>
      <c r="N2259">
        <v>7.36</v>
      </c>
      <c r="O2259" s="5">
        <f t="shared" si="273"/>
        <v>1.4959799417301658</v>
      </c>
      <c r="P2259" s="5">
        <f t="shared" si="274"/>
        <v>5.0037949775112445</v>
      </c>
      <c r="Q2259" s="5">
        <f t="shared" si="275"/>
        <v>7.5933878421613938</v>
      </c>
      <c r="R2259" s="6">
        <f t="shared" si="267"/>
        <v>0.66845816050411511</v>
      </c>
      <c r="S2259" s="6">
        <f t="shared" si="267"/>
        <v>0.19984831602700348</v>
      </c>
      <c r="T2259" s="6">
        <f t="shared" si="267"/>
        <v>0.13169352346888138</v>
      </c>
      <c r="U2259">
        <f t="shared" si="268"/>
        <v>0.95679007963885365</v>
      </c>
      <c r="V2259">
        <f t="shared" si="268"/>
        <v>1.0656406449575331</v>
      </c>
      <c r="W2259">
        <f t="shared" si="268"/>
        <v>1.0764478665352675</v>
      </c>
      <c r="X2259" t="s">
        <v>571</v>
      </c>
      <c r="Y2259" t="s">
        <v>542</v>
      </c>
      <c r="Z2259" t="s">
        <v>271</v>
      </c>
      <c r="AA2259" s="67" t="s">
        <v>86</v>
      </c>
      <c r="AB2259" s="67" t="s">
        <v>84</v>
      </c>
      <c r="AC2259" s="67" t="s">
        <v>683</v>
      </c>
      <c r="AD2259" s="133" t="s">
        <v>94</v>
      </c>
      <c r="AE2259" s="72" t="str">
        <f>VLOOKUP(AD2259,cs_lookup!$A$2:$B$54,2,FALSE)</f>
        <v>1</v>
      </c>
    </row>
    <row r="2260" spans="1:31" x14ac:dyDescent="0.25">
      <c r="A2260" s="6">
        <v>0.61908600558085791</v>
      </c>
      <c r="B2260" s="6">
        <v>0.20006937608699529</v>
      </c>
      <c r="C2260" s="6">
        <v>0.17096335791903458</v>
      </c>
      <c r="D2260" s="3">
        <f t="shared" si="266"/>
        <v>1.6152844531863537</v>
      </c>
      <c r="E2260" s="4">
        <f t="shared" si="266"/>
        <v>4.998266199246677</v>
      </c>
      <c r="F2260" s="4">
        <f t="shared" si="266"/>
        <v>5.8492065912368396</v>
      </c>
      <c r="G2260" s="146">
        <v>3.2084182645041093E-2</v>
      </c>
      <c r="H2260" s="5">
        <f t="shared" si="269"/>
        <v>1.0320841826450411</v>
      </c>
      <c r="I2260" s="5">
        <f t="shared" si="270"/>
        <v>1.5650704471089538</v>
      </c>
      <c r="J2260" s="5">
        <f t="shared" si="271"/>
        <v>4.842886155310552</v>
      </c>
      <c r="K2260" s="5">
        <f t="shared" si="272"/>
        <v>5.6673735433541896</v>
      </c>
      <c r="L2260">
        <v>1.55</v>
      </c>
      <c r="M2260">
        <v>4.63</v>
      </c>
      <c r="N2260">
        <v>5.85</v>
      </c>
      <c r="O2260" s="5">
        <f t="shared" si="273"/>
        <v>1.5997304830998138</v>
      </c>
      <c r="P2260" s="5">
        <f t="shared" si="274"/>
        <v>4.7785497656465399</v>
      </c>
      <c r="Q2260" s="5">
        <f t="shared" si="275"/>
        <v>6.0376924684734901</v>
      </c>
      <c r="R2260" s="6">
        <f t="shared" si="267"/>
        <v>0.62510529777634161</v>
      </c>
      <c r="S2260" s="6">
        <f t="shared" si="267"/>
        <v>0.20926851221454204</v>
      </c>
      <c r="T2260" s="6">
        <f t="shared" si="267"/>
        <v>0.16562619000911619</v>
      </c>
      <c r="U2260">
        <f t="shared" si="268"/>
        <v>0.99037075478819991</v>
      </c>
      <c r="V2260">
        <f t="shared" si="268"/>
        <v>0.95604147021356101</v>
      </c>
      <c r="W2260">
        <f t="shared" si="268"/>
        <v>1.0322241784926927</v>
      </c>
      <c r="X2260" t="s">
        <v>548</v>
      </c>
      <c r="Y2260" t="s">
        <v>570</v>
      </c>
      <c r="Z2260" t="s">
        <v>271</v>
      </c>
      <c r="AA2260" s="67" t="s">
        <v>86</v>
      </c>
      <c r="AB2260" s="67" t="s">
        <v>84</v>
      </c>
      <c r="AC2260" s="67" t="s">
        <v>683</v>
      </c>
      <c r="AD2260" s="133" t="s">
        <v>89</v>
      </c>
      <c r="AE2260" s="72" t="str">
        <f>VLOOKUP(AD2260,cs_lookup!$A$2:$B$54,2,FALSE)</f>
        <v>1</v>
      </c>
    </row>
    <row r="2261" spans="1:31" x14ac:dyDescent="0.25">
      <c r="A2261" s="6">
        <v>0.16327186855594916</v>
      </c>
      <c r="B2261" s="6">
        <v>0.25089726252257971</v>
      </c>
      <c r="C2261" s="6">
        <v>0.51720135250543076</v>
      </c>
      <c r="D2261" s="3">
        <f t="shared" si="266"/>
        <v>6.124753816101058</v>
      </c>
      <c r="E2261" s="4">
        <f t="shared" si="266"/>
        <v>3.9856951404960195</v>
      </c>
      <c r="F2261" s="4">
        <f t="shared" si="266"/>
        <v>1.9334829562138465</v>
      </c>
      <c r="G2261" s="146">
        <v>4.2352322717267965E-2</v>
      </c>
      <c r="H2261" s="5">
        <f t="shared" si="269"/>
        <v>1.042352322717268</v>
      </c>
      <c r="I2261" s="5">
        <f t="shared" si="270"/>
        <v>5.8758959735751093</v>
      </c>
      <c r="J2261" s="5">
        <f t="shared" si="271"/>
        <v>3.8237504283636699</v>
      </c>
      <c r="K2261" s="5">
        <f t="shared" si="272"/>
        <v>1.8549226725696015</v>
      </c>
      <c r="L2261">
        <v>6.56</v>
      </c>
      <c r="M2261">
        <v>4.3099999999999996</v>
      </c>
      <c r="N2261">
        <v>1.52</v>
      </c>
      <c r="O2261" s="5">
        <f t="shared" si="273"/>
        <v>6.8378312370252772</v>
      </c>
      <c r="P2261" s="5">
        <f t="shared" si="274"/>
        <v>4.4925385109114249</v>
      </c>
      <c r="Q2261" s="5">
        <f t="shared" si="275"/>
        <v>1.5843755305302474</v>
      </c>
      <c r="R2261" s="6">
        <f t="shared" si="267"/>
        <v>0.14624520046432718</v>
      </c>
      <c r="S2261" s="6">
        <f t="shared" si="267"/>
        <v>0.22259130279489239</v>
      </c>
      <c r="T2261" s="6">
        <f t="shared" si="267"/>
        <v>0.63116349674078043</v>
      </c>
      <c r="U2261">
        <f t="shared" si="268"/>
        <v>1.1164254829393545</v>
      </c>
      <c r="V2261">
        <f t="shared" si="268"/>
        <v>1.1271656141649429</v>
      </c>
      <c r="W2261">
        <f t="shared" si="268"/>
        <v>0.81944116726675331</v>
      </c>
      <c r="X2261" t="s">
        <v>491</v>
      </c>
      <c r="Y2261" t="s">
        <v>293</v>
      </c>
      <c r="Z2261" t="s">
        <v>270</v>
      </c>
      <c r="AA2261" s="67" t="s">
        <v>79</v>
      </c>
      <c r="AB2261" s="67" t="s">
        <v>85</v>
      </c>
      <c r="AC2261" s="67" t="s">
        <v>683</v>
      </c>
      <c r="AD2261" s="133" t="s">
        <v>96</v>
      </c>
      <c r="AE2261" s="72" t="str">
        <f>VLOOKUP(AD2261,cs_lookup!$A$2:$B$54,2,FALSE)</f>
        <v>2</v>
      </c>
    </row>
    <row r="2262" spans="1:31" x14ac:dyDescent="0.25">
      <c r="A2262" s="6">
        <v>0.60853002234076436</v>
      </c>
      <c r="B2262" s="6">
        <v>0.19882962505016127</v>
      </c>
      <c r="C2262" s="6">
        <v>0.18131114204055337</v>
      </c>
      <c r="D2262" s="3">
        <f t="shared" si="266"/>
        <v>1.6433042960697517</v>
      </c>
      <c r="E2262" s="4">
        <f t="shared" si="266"/>
        <v>5.0294316038051035</v>
      </c>
      <c r="F2262" s="4">
        <f t="shared" si="266"/>
        <v>5.5153808461276617</v>
      </c>
      <c r="G2262" s="146">
        <v>3.7709328415068022E-2</v>
      </c>
      <c r="H2262" s="5">
        <f t="shared" si="269"/>
        <v>1.037709328415068</v>
      </c>
      <c r="I2262" s="5">
        <f t="shared" si="270"/>
        <v>1.5835882467970404</v>
      </c>
      <c r="J2262" s="5">
        <f t="shared" si="271"/>
        <v>4.8466670445053639</v>
      </c>
      <c r="K2262" s="5">
        <f t="shared" si="272"/>
        <v>5.3149573730357691</v>
      </c>
      <c r="L2262">
        <v>2.92</v>
      </c>
      <c r="M2262">
        <v>3.16</v>
      </c>
      <c r="N2262">
        <v>2.64</v>
      </c>
      <c r="O2262" s="5">
        <f t="shared" si="273"/>
        <v>3.0301112389719984</v>
      </c>
      <c r="P2262" s="5">
        <f t="shared" si="274"/>
        <v>3.2791614777916149</v>
      </c>
      <c r="Q2262" s="5">
        <f t="shared" si="275"/>
        <v>2.7395526270157795</v>
      </c>
      <c r="R2262" s="6">
        <f t="shared" si="267"/>
        <v>0.33002088739793656</v>
      </c>
      <c r="S2262" s="6">
        <f t="shared" si="267"/>
        <v>0.30495600987404264</v>
      </c>
      <c r="T2262" s="6">
        <f t="shared" si="267"/>
        <v>0.36502310272802074</v>
      </c>
      <c r="U2262">
        <f t="shared" si="268"/>
        <v>1.8439136599466313</v>
      </c>
      <c r="V2262">
        <f t="shared" si="268"/>
        <v>0.65199444710823951</v>
      </c>
      <c r="W2262">
        <f t="shared" si="268"/>
        <v>0.49671141548442915</v>
      </c>
      <c r="X2262" t="s">
        <v>345</v>
      </c>
      <c r="Y2262" t="s">
        <v>348</v>
      </c>
      <c r="Z2262" t="s">
        <v>270</v>
      </c>
      <c r="AA2262" s="67" t="s">
        <v>86</v>
      </c>
      <c r="AB2262" s="67" t="s">
        <v>84</v>
      </c>
      <c r="AC2262" s="67" t="s">
        <v>683</v>
      </c>
      <c r="AD2262" s="133" t="s">
        <v>78</v>
      </c>
      <c r="AE2262" s="72" t="str">
        <f>VLOOKUP(AD2262,cs_lookup!$A$2:$B$54,2,FALSE)</f>
        <v>1</v>
      </c>
    </row>
    <row r="2263" spans="1:31" x14ac:dyDescent="0.25">
      <c r="A2263" s="6">
        <v>0.14855579721196949</v>
      </c>
      <c r="B2263" s="6">
        <v>0.51959921314426705</v>
      </c>
      <c r="C2263" s="6">
        <v>0.32105054478911083</v>
      </c>
      <c r="D2263" s="3">
        <f t="shared" si="266"/>
        <v>6.7314774567372293</v>
      </c>
      <c r="E2263" s="4">
        <f t="shared" si="266"/>
        <v>1.924560266264971</v>
      </c>
      <c r="F2263" s="4">
        <f t="shared" si="266"/>
        <v>3.1147743438867925</v>
      </c>
      <c r="G2263" s="146">
        <v>5.9357493445450604E-2</v>
      </c>
      <c r="H2263" s="5">
        <f t="shared" si="269"/>
        <v>1.0593574934454506</v>
      </c>
      <c r="I2263" s="5">
        <f t="shared" si="270"/>
        <v>6.3543020164456436</v>
      </c>
      <c r="J2263" s="5">
        <f t="shared" si="271"/>
        <v>1.816724078672949</v>
      </c>
      <c r="K2263" s="5">
        <f t="shared" si="272"/>
        <v>2.9402485593001391</v>
      </c>
      <c r="L2263">
        <v>4.41</v>
      </c>
      <c r="M2263">
        <v>3.18</v>
      </c>
      <c r="N2263">
        <v>1.93</v>
      </c>
      <c r="O2263" s="5">
        <f t="shared" si="273"/>
        <v>4.6717665460944371</v>
      </c>
      <c r="P2263" s="5">
        <f t="shared" si="274"/>
        <v>3.3687568291565331</v>
      </c>
      <c r="Q2263" s="5">
        <f t="shared" si="275"/>
        <v>2.0445599623497195</v>
      </c>
      <c r="R2263" s="6">
        <f t="shared" si="267"/>
        <v>0.21405179178655506</v>
      </c>
      <c r="S2263" s="6">
        <f t="shared" si="267"/>
        <v>0.29684540936437354</v>
      </c>
      <c r="T2263" s="6">
        <f t="shared" si="267"/>
        <v>0.48910279884907149</v>
      </c>
      <c r="U2263">
        <f t="shared" si="268"/>
        <v>0.69401800364326838</v>
      </c>
      <c r="V2263">
        <f t="shared" si="268"/>
        <v>1.7504033977041107</v>
      </c>
      <c r="W2263">
        <f t="shared" si="268"/>
        <v>0.6564070897663814</v>
      </c>
      <c r="X2263" t="s">
        <v>297</v>
      </c>
      <c r="Y2263" t="s">
        <v>493</v>
      </c>
      <c r="Z2263" t="s">
        <v>273</v>
      </c>
      <c r="AA2263" s="67" t="s">
        <v>76</v>
      </c>
      <c r="AB2263" s="67" t="s">
        <v>85</v>
      </c>
      <c r="AC2263" s="67" t="s">
        <v>683</v>
      </c>
      <c r="AD2263" s="133" t="s">
        <v>77</v>
      </c>
      <c r="AE2263" s="72" t="str">
        <f>VLOOKUP(AD2263,cs_lookup!$A$2:$B$54,2,FALSE)</f>
        <v>2</v>
      </c>
    </row>
    <row r="2264" spans="1:31" x14ac:dyDescent="0.25">
      <c r="A2264" s="6">
        <v>0.2748906769520123</v>
      </c>
      <c r="B2264" s="6">
        <v>0.33309349169325425</v>
      </c>
      <c r="C2264" s="6">
        <v>0.36479919642738329</v>
      </c>
      <c r="D2264" s="3">
        <f t="shared" si="266"/>
        <v>3.6378098052942338</v>
      </c>
      <c r="E2264" s="4">
        <f t="shared" si="266"/>
        <v>3.0021601290273781</v>
      </c>
      <c r="F2264" s="4">
        <f t="shared" si="266"/>
        <v>2.7412341084996314</v>
      </c>
      <c r="G2264" s="146">
        <v>5.4494403008305214E-2</v>
      </c>
      <c r="H2264" s="5">
        <f t="shared" si="269"/>
        <v>1.0544944030083052</v>
      </c>
      <c r="I2264" s="5">
        <f t="shared" si="270"/>
        <v>3.4498142379097887</v>
      </c>
      <c r="J2264" s="5">
        <f t="shared" si="271"/>
        <v>2.8470138110384386</v>
      </c>
      <c r="K2264" s="5">
        <f t="shared" si="272"/>
        <v>2.5995719850947765</v>
      </c>
      <c r="L2264">
        <v>2.64</v>
      </c>
      <c r="M2264">
        <v>2.94</v>
      </c>
      <c r="N2264">
        <v>2.98</v>
      </c>
      <c r="O2264" s="5">
        <f t="shared" si="273"/>
        <v>2.7838652239419259</v>
      </c>
      <c r="P2264" s="5">
        <f t="shared" si="274"/>
        <v>3.1002135448444172</v>
      </c>
      <c r="Q2264" s="5">
        <f t="shared" si="275"/>
        <v>3.1423933209647497</v>
      </c>
      <c r="R2264" s="6">
        <f t="shared" si="267"/>
        <v>0.35921279212792123</v>
      </c>
      <c r="S2264" s="6">
        <f t="shared" si="267"/>
        <v>0.32255842558425585</v>
      </c>
      <c r="T2264" s="6">
        <f t="shared" si="267"/>
        <v>0.31822878228782286</v>
      </c>
      <c r="U2264">
        <f t="shared" si="268"/>
        <v>0.76525859595256129</v>
      </c>
      <c r="V2264">
        <f t="shared" si="268"/>
        <v>1.0326609546469481</v>
      </c>
      <c r="W2264">
        <f t="shared" si="268"/>
        <v>1.1463425583467171</v>
      </c>
      <c r="X2264" t="s">
        <v>494</v>
      </c>
      <c r="Y2264" t="s">
        <v>350</v>
      </c>
      <c r="Z2264" t="s">
        <v>273</v>
      </c>
      <c r="AA2264" s="67" t="s">
        <v>75</v>
      </c>
      <c r="AB2264" s="67" t="s">
        <v>90</v>
      </c>
      <c r="AC2264" s="67" t="s">
        <v>683</v>
      </c>
      <c r="AD2264" s="133" t="s">
        <v>77</v>
      </c>
      <c r="AE2264" s="72" t="str">
        <f>VLOOKUP(AD2264,cs_lookup!$A$2:$B$54,2,FALSE)</f>
        <v>2</v>
      </c>
    </row>
    <row r="2265" spans="1:31" x14ac:dyDescent="0.25">
      <c r="A2265" s="6">
        <v>0.41723213668199172</v>
      </c>
      <c r="B2265" s="6">
        <v>0.28913788379719813</v>
      </c>
      <c r="C2265" s="6">
        <v>0.27659011199501332</v>
      </c>
      <c r="D2265" s="3">
        <f t="shared" si="266"/>
        <v>2.3967473070325487</v>
      </c>
      <c r="E2265" s="4">
        <f t="shared" si="266"/>
        <v>3.4585575119633991</v>
      </c>
      <c r="F2265" s="4">
        <f t="shared" si="266"/>
        <v>3.6154582417538812</v>
      </c>
      <c r="G2265" s="146">
        <v>6.0380709425484236E-2</v>
      </c>
      <c r="H2265" s="5">
        <f t="shared" si="269"/>
        <v>1.0603807094254842</v>
      </c>
      <c r="I2265" s="5">
        <f t="shared" si="270"/>
        <v>2.2602705667204281</v>
      </c>
      <c r="J2265" s="5">
        <f t="shared" si="271"/>
        <v>3.2616186632037567</v>
      </c>
      <c r="K2265" s="5">
        <f t="shared" si="272"/>
        <v>3.4095850760174065</v>
      </c>
      <c r="L2265">
        <v>1.72</v>
      </c>
      <c r="M2265">
        <v>3.66</v>
      </c>
      <c r="N2265">
        <v>4.8600000000000003</v>
      </c>
      <c r="O2265" s="5">
        <f t="shared" si="273"/>
        <v>1.8238548202118328</v>
      </c>
      <c r="P2265" s="5">
        <f t="shared" si="274"/>
        <v>3.8809933964972725</v>
      </c>
      <c r="Q2265" s="5">
        <f t="shared" si="275"/>
        <v>5.1534502478078537</v>
      </c>
      <c r="R2265" s="6">
        <f t="shared" si="267"/>
        <v>0.54828925466987244</v>
      </c>
      <c r="S2265" s="6">
        <f t="shared" si="267"/>
        <v>0.25766598853338263</v>
      </c>
      <c r="T2265" s="6">
        <f t="shared" si="267"/>
        <v>0.19404475679674496</v>
      </c>
      <c r="U2265">
        <f t="shared" si="268"/>
        <v>0.76097084363473289</v>
      </c>
      <c r="V2265">
        <f t="shared" si="268"/>
        <v>1.1221422176941216</v>
      </c>
      <c r="W2265">
        <f t="shared" si="268"/>
        <v>1.4253933812019035</v>
      </c>
      <c r="X2265" t="s">
        <v>427</v>
      </c>
      <c r="Y2265" t="s">
        <v>296</v>
      </c>
      <c r="Z2265" t="s">
        <v>273</v>
      </c>
      <c r="AA2265" s="67" t="s">
        <v>75</v>
      </c>
      <c r="AB2265" s="67" t="s">
        <v>90</v>
      </c>
      <c r="AC2265" s="67" t="s">
        <v>683</v>
      </c>
      <c r="AD2265" s="133" t="s">
        <v>86</v>
      </c>
      <c r="AE2265" s="72" t="str">
        <f>VLOOKUP(AD2265,cs_lookup!$A$2:$B$54,2,FALSE)</f>
        <v>1</v>
      </c>
    </row>
    <row r="2266" spans="1:31" x14ac:dyDescent="0.25">
      <c r="A2266" s="6">
        <v>0.80252457703541158</v>
      </c>
      <c r="B2266" s="6">
        <v>0.13415995171926581</v>
      </c>
      <c r="C2266" s="6">
        <v>5.3147185200949645E-2</v>
      </c>
      <c r="D2266" s="3">
        <f t="shared" si="266"/>
        <v>1.2460677574437384</v>
      </c>
      <c r="E2266" s="4">
        <f t="shared" si="266"/>
        <v>7.4537892059810327</v>
      </c>
      <c r="F2266" s="4">
        <f t="shared" si="266"/>
        <v>18.81567191600077</v>
      </c>
      <c r="G2266" s="146">
        <v>5.0381485164093798E-2</v>
      </c>
      <c r="H2266" s="5">
        <f t="shared" si="269"/>
        <v>1.0503814851640938</v>
      </c>
      <c r="I2266" s="5">
        <f t="shared" si="270"/>
        <v>1.1863001919241503</v>
      </c>
      <c r="J2266" s="5">
        <f t="shared" si="271"/>
        <v>7.0962686521617231</v>
      </c>
      <c r="K2266" s="5">
        <f t="shared" si="272"/>
        <v>17.913179336992339</v>
      </c>
      <c r="L2266">
        <v>1.48</v>
      </c>
      <c r="M2266">
        <v>4.68</v>
      </c>
      <c r="N2266">
        <v>6.21</v>
      </c>
      <c r="O2266" s="5">
        <f t="shared" si="273"/>
        <v>1.5545645980428588</v>
      </c>
      <c r="P2266" s="5">
        <f t="shared" si="274"/>
        <v>4.9157853505679583</v>
      </c>
      <c r="Q2266" s="5">
        <f t="shared" si="275"/>
        <v>6.5228690228690223</v>
      </c>
      <c r="R2266" s="6">
        <f t="shared" si="267"/>
        <v>0.64326693227091636</v>
      </c>
      <c r="S2266" s="6">
        <f t="shared" si="267"/>
        <v>0.20342629482071717</v>
      </c>
      <c r="T2266" s="6">
        <f t="shared" si="267"/>
        <v>0.15330677290836656</v>
      </c>
      <c r="U2266">
        <f t="shared" si="268"/>
        <v>1.2475762965185699</v>
      </c>
      <c r="V2266">
        <f t="shared" si="268"/>
        <v>0.65950152529447148</v>
      </c>
      <c r="W2266">
        <f t="shared" si="268"/>
        <v>0.34667212799995739</v>
      </c>
      <c r="X2266" t="s">
        <v>446</v>
      </c>
      <c r="Y2266" t="s">
        <v>366</v>
      </c>
      <c r="Z2266" t="s">
        <v>282</v>
      </c>
      <c r="AA2266" s="67" t="s">
        <v>89</v>
      </c>
      <c r="AB2266" s="67" t="s">
        <v>84</v>
      </c>
      <c r="AC2266" s="67" t="s">
        <v>683</v>
      </c>
      <c r="AD2266" s="133" t="s">
        <v>75</v>
      </c>
      <c r="AE2266" s="72" t="str">
        <f>VLOOKUP(AD2266,cs_lookup!$A$2:$B$54,2,FALSE)</f>
        <v>X</v>
      </c>
    </row>
    <row r="2267" spans="1:31" x14ac:dyDescent="0.25">
      <c r="A2267" s="6">
        <v>0.68921987987738498</v>
      </c>
      <c r="B2267" s="6">
        <v>0.18594378353172766</v>
      </c>
      <c r="C2267" s="6">
        <v>0.11863989325514926</v>
      </c>
      <c r="D2267" s="3">
        <f t="shared" si="266"/>
        <v>1.4509157805748494</v>
      </c>
      <c r="E2267" s="4">
        <f t="shared" si="266"/>
        <v>5.3779695185634946</v>
      </c>
      <c r="F2267" s="4">
        <f t="shared" si="266"/>
        <v>8.4288680018396551</v>
      </c>
      <c r="G2267" s="146">
        <v>4.7372954349698571E-2</v>
      </c>
      <c r="H2267" s="5">
        <f t="shared" si="269"/>
        <v>1.0473729543496986</v>
      </c>
      <c r="I2267" s="5">
        <f t="shared" si="270"/>
        <v>1.3852904779995066</v>
      </c>
      <c r="J2267" s="5">
        <f t="shared" si="271"/>
        <v>5.1347225419837308</v>
      </c>
      <c r="K2267" s="5">
        <f t="shared" si="272"/>
        <v>8.0476280839932883</v>
      </c>
      <c r="L2267">
        <v>1.89</v>
      </c>
      <c r="M2267">
        <v>3.5</v>
      </c>
      <c r="N2267">
        <v>4.3</v>
      </c>
      <c r="O2267" s="5">
        <f t="shared" si="273"/>
        <v>1.9795348837209301</v>
      </c>
      <c r="P2267" s="5">
        <f t="shared" si="274"/>
        <v>3.6658053402239448</v>
      </c>
      <c r="Q2267" s="5">
        <f t="shared" si="275"/>
        <v>4.503703703703704</v>
      </c>
      <c r="R2267" s="6">
        <f t="shared" si="267"/>
        <v>0.50516917293233088</v>
      </c>
      <c r="S2267" s="6">
        <f t="shared" si="267"/>
        <v>0.27279135338345867</v>
      </c>
      <c r="T2267" s="6">
        <f t="shared" si="267"/>
        <v>0.22203947368421051</v>
      </c>
      <c r="U2267">
        <f t="shared" si="268"/>
        <v>1.364334794771233</v>
      </c>
      <c r="V2267">
        <f t="shared" si="268"/>
        <v>0.68163371465205247</v>
      </c>
      <c r="W2267">
        <f t="shared" si="268"/>
        <v>0.53431892666022784</v>
      </c>
      <c r="X2267" t="s">
        <v>442</v>
      </c>
      <c r="Y2267" t="s">
        <v>448</v>
      </c>
      <c r="Z2267" t="s">
        <v>282</v>
      </c>
      <c r="AA2267" s="67" t="s">
        <v>86</v>
      </c>
      <c r="AB2267" s="67" t="s">
        <v>84</v>
      </c>
      <c r="AC2267" s="67" t="s">
        <v>683</v>
      </c>
      <c r="AD2267" s="133" t="s">
        <v>94</v>
      </c>
      <c r="AE2267" s="72" t="str">
        <f>VLOOKUP(AD2267,cs_lookup!$A$2:$B$54,2,FALSE)</f>
        <v>1</v>
      </c>
    </row>
    <row r="2268" spans="1:31" x14ac:dyDescent="0.25">
      <c r="A2268" s="6">
        <v>0.38686929304860784</v>
      </c>
      <c r="B2268" s="6">
        <v>0.25745146469225394</v>
      </c>
      <c r="C2268" s="6">
        <v>0.32990138932096752</v>
      </c>
      <c r="D2268" s="3">
        <f t="shared" si="266"/>
        <v>2.584852346692597</v>
      </c>
      <c r="E2268" s="4">
        <f t="shared" si="266"/>
        <v>3.8842272705473073</v>
      </c>
      <c r="F2268" s="4">
        <f t="shared" si="266"/>
        <v>3.0312088168476321</v>
      </c>
      <c r="G2268" s="146">
        <v>4.544642955336009E-2</v>
      </c>
      <c r="H2268" s="5">
        <f t="shared" si="269"/>
        <v>1.0454464295533601</v>
      </c>
      <c r="I2268" s="5">
        <f t="shared" si="270"/>
        <v>2.4724866560565024</v>
      </c>
      <c r="J2268" s="5">
        <f t="shared" si="271"/>
        <v>3.715376666604278</v>
      </c>
      <c r="K2268" s="5">
        <f t="shared" si="272"/>
        <v>2.899439637612649</v>
      </c>
      <c r="L2268">
        <v>2.3199999999999998</v>
      </c>
      <c r="M2268">
        <v>3.53</v>
      </c>
      <c r="N2268">
        <v>3.02</v>
      </c>
      <c r="O2268" s="5">
        <f t="shared" si="273"/>
        <v>2.4254357165637952</v>
      </c>
      <c r="P2268" s="5">
        <f t="shared" si="274"/>
        <v>3.6904258963233607</v>
      </c>
      <c r="Q2268" s="5">
        <f t="shared" si="275"/>
        <v>3.1572482172511473</v>
      </c>
      <c r="R2268" s="6">
        <f t="shared" si="267"/>
        <v>0.41229705375029979</v>
      </c>
      <c r="S2268" s="6">
        <f t="shared" si="267"/>
        <v>0.27097143475940383</v>
      </c>
      <c r="T2268" s="6">
        <f t="shared" si="267"/>
        <v>0.31673151149029655</v>
      </c>
      <c r="U2268">
        <f t="shared" si="268"/>
        <v>0.93832660100187903</v>
      </c>
      <c r="V2268">
        <f t="shared" si="268"/>
        <v>0.95010555234667338</v>
      </c>
      <c r="W2268">
        <f t="shared" si="268"/>
        <v>1.0415805733023014</v>
      </c>
      <c r="X2268" t="s">
        <v>367</v>
      </c>
      <c r="Y2268" t="s">
        <v>445</v>
      </c>
      <c r="Z2268" t="s">
        <v>282</v>
      </c>
      <c r="AA2268" s="67" t="s">
        <v>75</v>
      </c>
      <c r="AB2268" s="67" t="s">
        <v>90</v>
      </c>
      <c r="AC2268" s="67" t="s">
        <v>683</v>
      </c>
      <c r="AD2268" s="133" t="s">
        <v>103</v>
      </c>
      <c r="AE2268" s="72" t="str">
        <f>VLOOKUP(AD2268,cs_lookup!$A$2:$B$54,2,FALSE)</f>
        <v>2</v>
      </c>
    </row>
    <row r="2269" spans="1:31" x14ac:dyDescent="0.25">
      <c r="A2269" s="6">
        <v>0.49643509348638681</v>
      </c>
      <c r="B2269" s="6">
        <v>0.32051545714935459</v>
      </c>
      <c r="C2269" s="6">
        <v>0.17770090263427249</v>
      </c>
      <c r="D2269" s="3">
        <f t="shared" si="266"/>
        <v>2.0143620246045759</v>
      </c>
      <c r="E2269" s="4">
        <f t="shared" si="266"/>
        <v>3.1199743341364581</v>
      </c>
      <c r="F2269" s="4">
        <f t="shared" si="266"/>
        <v>5.6274334298577378</v>
      </c>
      <c r="G2269" s="146">
        <v>2.7379527552177985E-2</v>
      </c>
      <c r="H2269" s="5">
        <f t="shared" si="269"/>
        <v>1.027379527552178</v>
      </c>
      <c r="I2269" s="5">
        <f t="shared" si="270"/>
        <v>1.9606795449817562</v>
      </c>
      <c r="J2269" s="5">
        <f t="shared" si="271"/>
        <v>3.0368274337430794</v>
      </c>
      <c r="K2269" s="5">
        <f t="shared" si="272"/>
        <v>5.4774630785816729</v>
      </c>
      <c r="L2269">
        <v>2.4300000000000002</v>
      </c>
      <c r="M2269">
        <v>3.34</v>
      </c>
      <c r="N2269">
        <v>3.16</v>
      </c>
      <c r="O2269" s="5">
        <f t="shared" si="273"/>
        <v>2.4965322519517925</v>
      </c>
      <c r="P2269" s="5">
        <f t="shared" si="274"/>
        <v>3.4314476220242742</v>
      </c>
      <c r="Q2269" s="5">
        <f t="shared" si="275"/>
        <v>3.2465193070648826</v>
      </c>
      <c r="R2269" s="6">
        <f t="shared" si="267"/>
        <v>0.40055561037442977</v>
      </c>
      <c r="S2269" s="6">
        <f t="shared" si="267"/>
        <v>0.2914221955718157</v>
      </c>
      <c r="T2269" s="6">
        <f t="shared" si="267"/>
        <v>0.30802219405375453</v>
      </c>
      <c r="U2269">
        <f t="shared" si="268"/>
        <v>1.2393662218894679</v>
      </c>
      <c r="V2269">
        <f t="shared" si="268"/>
        <v>1.099832003257176</v>
      </c>
      <c r="W2269">
        <f t="shared" si="268"/>
        <v>0.5769094112850226</v>
      </c>
      <c r="X2269" t="s">
        <v>505</v>
      </c>
      <c r="Y2269" t="s">
        <v>473</v>
      </c>
      <c r="Z2269" t="s">
        <v>276</v>
      </c>
      <c r="AA2269" s="67" t="s">
        <v>75</v>
      </c>
      <c r="AB2269" s="67" t="s">
        <v>90</v>
      </c>
      <c r="AC2269" s="67" t="s">
        <v>683</v>
      </c>
      <c r="AD2269" s="133" t="s">
        <v>79</v>
      </c>
      <c r="AE2269" s="72" t="str">
        <f>VLOOKUP(AD2269,cs_lookup!$A$2:$B$54,2,FALSE)</f>
        <v>2</v>
      </c>
    </row>
    <row r="2270" spans="1:31" x14ac:dyDescent="0.25">
      <c r="A2270" s="6">
        <v>0.60237203414639762</v>
      </c>
      <c r="B2270" s="6">
        <v>0.24742777138972935</v>
      </c>
      <c r="C2270" s="6">
        <v>0.14551503262759866</v>
      </c>
      <c r="D2270" s="3">
        <f t="shared" si="266"/>
        <v>1.6601036291750635</v>
      </c>
      <c r="E2270" s="4">
        <f t="shared" si="266"/>
        <v>4.0415835069090784</v>
      </c>
      <c r="F2270" s="4">
        <f t="shared" si="266"/>
        <v>6.8721422243651968</v>
      </c>
      <c r="G2270" s="146">
        <v>4.9265572167472182E-2</v>
      </c>
      <c r="H2270" s="5">
        <f t="shared" si="269"/>
        <v>1.0492655721674722</v>
      </c>
      <c r="I2270" s="5">
        <f t="shared" si="270"/>
        <v>1.582157723659779</v>
      </c>
      <c r="J2270" s="5">
        <f t="shared" si="271"/>
        <v>3.8518213254251381</v>
      </c>
      <c r="K2270" s="5">
        <f t="shared" si="272"/>
        <v>6.5494784224830562</v>
      </c>
      <c r="L2270">
        <v>1.63</v>
      </c>
      <c r="M2270">
        <v>4.12</v>
      </c>
      <c r="N2270">
        <v>5.18</v>
      </c>
      <c r="O2270" s="5">
        <f t="shared" si="273"/>
        <v>1.7103028826329796</v>
      </c>
      <c r="P2270" s="5">
        <f t="shared" si="274"/>
        <v>4.3229741573299858</v>
      </c>
      <c r="Q2270" s="5">
        <f t="shared" si="275"/>
        <v>5.4351956638275052</v>
      </c>
      <c r="R2270" s="6">
        <f t="shared" si="267"/>
        <v>0.58469175849164123</v>
      </c>
      <c r="S2270" s="6">
        <f t="shared" si="267"/>
        <v>0.23132222484013959</v>
      </c>
      <c r="T2270" s="6">
        <f t="shared" si="267"/>
        <v>0.18398601666821918</v>
      </c>
      <c r="U2270">
        <f t="shared" si="268"/>
        <v>1.0302386264180756</v>
      </c>
      <c r="V2270">
        <f t="shared" si="268"/>
        <v>1.0696238615235514</v>
      </c>
      <c r="W2270">
        <f t="shared" si="268"/>
        <v>0.79090267435924222</v>
      </c>
      <c r="X2270" t="s">
        <v>379</v>
      </c>
      <c r="Y2270" t="s">
        <v>373</v>
      </c>
      <c r="Z2270" t="s">
        <v>275</v>
      </c>
      <c r="AA2270" s="67" t="s">
        <v>86</v>
      </c>
      <c r="AB2270" s="67" t="s">
        <v>84</v>
      </c>
      <c r="AC2270" s="67" t="s">
        <v>684</v>
      </c>
      <c r="AD2270" s="133" t="s">
        <v>96</v>
      </c>
      <c r="AE2270" s="72" t="str">
        <f>VLOOKUP(AD2270,cs_lookup!$A$2:$B$54,2,FALSE)</f>
        <v>2</v>
      </c>
    </row>
    <row r="2271" spans="1:31" x14ac:dyDescent="0.25">
      <c r="A2271" s="6">
        <v>0.32172754481137539</v>
      </c>
      <c r="B2271" s="6">
        <v>0.29998842163924189</v>
      </c>
      <c r="C2271" s="6">
        <v>0.35079476376886659</v>
      </c>
      <c r="D2271" s="3">
        <f t="shared" ref="D2271:F2286" si="276">(100%/A2271)</f>
        <v>3.1082200331534771</v>
      </c>
      <c r="E2271" s="4">
        <f t="shared" si="276"/>
        <v>3.3334619867515203</v>
      </c>
      <c r="F2271" s="4">
        <f t="shared" si="276"/>
        <v>2.8506696886128124</v>
      </c>
      <c r="G2271" s="146">
        <v>4.6390243281435151E-2</v>
      </c>
      <c r="H2271" s="5">
        <f t="shared" si="269"/>
        <v>1.0463902432814352</v>
      </c>
      <c r="I2271" s="5">
        <f t="shared" si="270"/>
        <v>2.9704214590210931</v>
      </c>
      <c r="J2271" s="5">
        <f t="shared" si="271"/>
        <v>3.1856776266356666</v>
      </c>
      <c r="K2271" s="5">
        <f t="shared" si="272"/>
        <v>2.724289247645538</v>
      </c>
      <c r="L2271">
        <v>4.4400000000000004</v>
      </c>
      <c r="M2271">
        <v>3.3</v>
      </c>
      <c r="N2271">
        <v>1.93</v>
      </c>
      <c r="O2271" s="5">
        <f t="shared" si="273"/>
        <v>4.6459726801695727</v>
      </c>
      <c r="P2271" s="5">
        <f t="shared" si="274"/>
        <v>3.453087802828736</v>
      </c>
      <c r="Q2271" s="5">
        <f t="shared" si="275"/>
        <v>2.0195331695331697</v>
      </c>
      <c r="R2271" s="6">
        <f t="shared" ref="R2271:T2286" si="277">(1/O2271)</f>
        <v>0.2152401808706936</v>
      </c>
      <c r="S2271" s="6">
        <f t="shared" si="277"/>
        <v>0.28959587971693329</v>
      </c>
      <c r="T2271" s="6">
        <f t="shared" si="277"/>
        <v>0.49516393941237297</v>
      </c>
      <c r="U2271">
        <f t="shared" ref="U2271:W2286" si="278">(L2271/I2271)</f>
        <v>1.494737383651682</v>
      </c>
      <c r="V2271">
        <f t="shared" si="278"/>
        <v>1.0358863597523102</v>
      </c>
      <c r="W2271">
        <f t="shared" si="278"/>
        <v>0.70844166112977869</v>
      </c>
      <c r="X2271" t="s">
        <v>302</v>
      </c>
      <c r="Y2271" t="s">
        <v>510</v>
      </c>
      <c r="Z2271" t="s">
        <v>275</v>
      </c>
      <c r="AA2271" s="67" t="s">
        <v>75</v>
      </c>
      <c r="AB2271" s="67" t="s">
        <v>90</v>
      </c>
      <c r="AC2271" s="67" t="s">
        <v>684</v>
      </c>
      <c r="AD2271" s="133" t="s">
        <v>92</v>
      </c>
      <c r="AE2271" s="72" t="str">
        <f>VLOOKUP(AD2271,cs_lookup!$A$2:$B$54,2,FALSE)</f>
        <v>1</v>
      </c>
    </row>
    <row r="2272" spans="1:31" x14ac:dyDescent="0.25">
      <c r="A2272" s="6">
        <v>0.26857646269025787</v>
      </c>
      <c r="B2272" s="6">
        <v>0.38735040287105749</v>
      </c>
      <c r="C2272" s="6">
        <v>0.32644979053762635</v>
      </c>
      <c r="D2272" s="3">
        <f t="shared" si="276"/>
        <v>3.7233344649165088</v>
      </c>
      <c r="E2272" s="4">
        <f t="shared" si="276"/>
        <v>2.5816418224634798</v>
      </c>
      <c r="F2272" s="4">
        <f t="shared" si="276"/>
        <v>3.0632582068841634</v>
      </c>
      <c r="G2272" s="146">
        <v>2.948483442253691E-2</v>
      </c>
      <c r="H2272" s="5">
        <f t="shared" si="269"/>
        <v>1.0294848344225369</v>
      </c>
      <c r="I2272" s="5">
        <f t="shared" si="270"/>
        <v>3.6166967597973581</v>
      </c>
      <c r="J2272" s="5">
        <f t="shared" si="271"/>
        <v>2.5077026257619282</v>
      </c>
      <c r="K2272" s="5">
        <f t="shared" si="272"/>
        <v>2.9755253350598596</v>
      </c>
      <c r="L2272">
        <v>1.86</v>
      </c>
      <c r="M2272">
        <v>3.47</v>
      </c>
      <c r="N2272">
        <v>4.91</v>
      </c>
      <c r="O2272" s="5">
        <f t="shared" si="273"/>
        <v>1.9148417920259186</v>
      </c>
      <c r="P2272" s="5">
        <f t="shared" si="274"/>
        <v>3.5723123754462032</v>
      </c>
      <c r="Q2272" s="5">
        <f t="shared" si="275"/>
        <v>5.0547705370146563</v>
      </c>
      <c r="R2272" s="6">
        <f t="shared" si="277"/>
        <v>0.52223635611273744</v>
      </c>
      <c r="S2272" s="6">
        <f t="shared" si="277"/>
        <v>0.27993072690769211</v>
      </c>
      <c r="T2272" s="6">
        <f t="shared" si="277"/>
        <v>0.19783291697957059</v>
      </c>
      <c r="U2272">
        <f t="shared" si="278"/>
        <v>0.51428143511379565</v>
      </c>
      <c r="V2272">
        <f t="shared" si="278"/>
        <v>1.3837366378103513</v>
      </c>
      <c r="W2272">
        <f t="shared" si="278"/>
        <v>1.6501287830241997</v>
      </c>
      <c r="X2272" t="s">
        <v>418</v>
      </c>
      <c r="Y2272" t="s">
        <v>417</v>
      </c>
      <c r="Z2272" t="s">
        <v>274</v>
      </c>
      <c r="AA2272" s="67" t="s">
        <v>75</v>
      </c>
      <c r="AB2272" s="67" t="s">
        <v>90</v>
      </c>
      <c r="AC2272" s="67" t="s">
        <v>684</v>
      </c>
      <c r="AD2272" s="133" t="s">
        <v>76</v>
      </c>
      <c r="AE2272" s="72" t="str">
        <f>VLOOKUP(AD2272,cs_lookup!$A$2:$B$54,2,FALSE)</f>
        <v>2</v>
      </c>
    </row>
    <row r="2273" spans="1:31" x14ac:dyDescent="0.25">
      <c r="A2273" s="6">
        <v>0.16174188825386818</v>
      </c>
      <c r="B2273" s="6">
        <v>0.33536667695015376</v>
      </c>
      <c r="C2273" s="6">
        <v>0.45880415867941027</v>
      </c>
      <c r="D2273" s="3">
        <f t="shared" si="276"/>
        <v>6.1826902776750803</v>
      </c>
      <c r="E2273" s="4">
        <f t="shared" si="276"/>
        <v>2.9818108617530656</v>
      </c>
      <c r="F2273" s="4">
        <f t="shared" si="276"/>
        <v>2.1795791975345864</v>
      </c>
      <c r="G2273" s="146">
        <v>3.9646394233251669E-2</v>
      </c>
      <c r="H2273" s="5">
        <f t="shared" si="269"/>
        <v>1.0396463942332517</v>
      </c>
      <c r="I2273" s="5">
        <f t="shared" si="270"/>
        <v>5.9469164823438536</v>
      </c>
      <c r="J2273" s="5">
        <f t="shared" si="271"/>
        <v>2.868100998851804</v>
      </c>
      <c r="K2273" s="5">
        <f t="shared" si="272"/>
        <v>2.0964620371160381</v>
      </c>
      <c r="L2273">
        <v>2.65</v>
      </c>
      <c r="M2273">
        <v>3.15</v>
      </c>
      <c r="N2273">
        <v>2.9</v>
      </c>
      <c r="O2273" s="5">
        <f t="shared" si="273"/>
        <v>2.7550629447181167</v>
      </c>
      <c r="P2273" s="5">
        <f t="shared" si="274"/>
        <v>3.2748861418347426</v>
      </c>
      <c r="Q2273" s="5">
        <f t="shared" si="275"/>
        <v>3.0149745432764297</v>
      </c>
      <c r="R2273" s="6">
        <f t="shared" si="277"/>
        <v>0.3629681136386213</v>
      </c>
      <c r="S2273" s="6">
        <f t="shared" si="277"/>
        <v>0.30535412734677664</v>
      </c>
      <c r="T2273" s="6">
        <f t="shared" si="277"/>
        <v>0.33167775901460222</v>
      </c>
      <c r="U2273">
        <f t="shared" si="278"/>
        <v>0.44560908293697066</v>
      </c>
      <c r="V2273">
        <f t="shared" si="278"/>
        <v>1.0982876827772277</v>
      </c>
      <c r="W2273">
        <f t="shared" si="278"/>
        <v>1.3832828587677815</v>
      </c>
      <c r="X2273" t="s">
        <v>422</v>
      </c>
      <c r="Y2273" t="s">
        <v>490</v>
      </c>
      <c r="Z2273" t="s">
        <v>270</v>
      </c>
      <c r="AA2273" s="67" t="s">
        <v>76</v>
      </c>
      <c r="AB2273" s="67" t="s">
        <v>85</v>
      </c>
      <c r="AC2273" s="67" t="s">
        <v>684</v>
      </c>
      <c r="AD2273" s="133" t="s">
        <v>75</v>
      </c>
      <c r="AE2273" s="72" t="str">
        <f>VLOOKUP(AD2273,cs_lookup!$A$2:$B$54,2,FALSE)</f>
        <v>X</v>
      </c>
    </row>
    <row r="2274" spans="1:31" x14ac:dyDescent="0.25">
      <c r="A2274" s="6">
        <v>0.38256995875123034</v>
      </c>
      <c r="B2274" s="6">
        <v>0.37120738270156023</v>
      </c>
      <c r="C2274" s="6">
        <v>0.23739812452191708</v>
      </c>
      <c r="D2274" s="3">
        <f t="shared" si="276"/>
        <v>2.6139010058818006</v>
      </c>
      <c r="E2274" s="4">
        <f t="shared" si="276"/>
        <v>2.6939119387180144</v>
      </c>
      <c r="F2274" s="4">
        <f t="shared" si="276"/>
        <v>4.2123331935070869</v>
      </c>
      <c r="G2274" s="146">
        <v>5.7470960302364205E-2</v>
      </c>
      <c r="H2274" s="5">
        <f t="shared" si="269"/>
        <v>1.0574709603023642</v>
      </c>
      <c r="I2274" s="5">
        <f t="shared" si="270"/>
        <v>2.4718418793594146</v>
      </c>
      <c r="J2274" s="5">
        <f t="shared" si="271"/>
        <v>2.5475044136888072</v>
      </c>
      <c r="K2274" s="5">
        <f t="shared" si="272"/>
        <v>3.9834031870744218</v>
      </c>
      <c r="L2274">
        <v>2.06</v>
      </c>
      <c r="M2274">
        <v>3.01</v>
      </c>
      <c r="N2274">
        <v>4.17</v>
      </c>
      <c r="O2274" s="5">
        <f t="shared" si="273"/>
        <v>2.1783901782228705</v>
      </c>
      <c r="P2274" s="5">
        <f t="shared" si="274"/>
        <v>3.1829875905101161</v>
      </c>
      <c r="Q2274" s="5">
        <f t="shared" si="275"/>
        <v>4.4096539044608587</v>
      </c>
      <c r="R2274" s="6">
        <f t="shared" si="277"/>
        <v>0.45905458535247318</v>
      </c>
      <c r="S2274" s="6">
        <f t="shared" si="277"/>
        <v>0.31417024778275576</v>
      </c>
      <c r="T2274" s="6">
        <f t="shared" si="277"/>
        <v>0.22677516686477095</v>
      </c>
      <c r="U2274">
        <f t="shared" si="278"/>
        <v>0.83338664062680878</v>
      </c>
      <c r="V2274">
        <f t="shared" si="278"/>
        <v>1.1815484926448057</v>
      </c>
      <c r="W2274">
        <f t="shared" si="278"/>
        <v>1.0468435667097566</v>
      </c>
      <c r="X2274" t="s">
        <v>295</v>
      </c>
      <c r="Y2274" t="s">
        <v>426</v>
      </c>
      <c r="Z2274" t="s">
        <v>273</v>
      </c>
      <c r="AA2274" s="67" t="s">
        <v>75</v>
      </c>
      <c r="AB2274" s="67" t="s">
        <v>90</v>
      </c>
      <c r="AC2274" s="67" t="s">
        <v>684</v>
      </c>
      <c r="AD2274" s="133" t="s">
        <v>79</v>
      </c>
      <c r="AE2274" s="72" t="str">
        <f>VLOOKUP(AD2274,cs_lookup!$A$2:$B$54,2,FALSE)</f>
        <v>2</v>
      </c>
    </row>
    <row r="2275" spans="1:31" x14ac:dyDescent="0.25">
      <c r="A2275" s="6">
        <v>0.25352829942951277</v>
      </c>
      <c r="B2275" s="6">
        <v>0.33866283359069099</v>
      </c>
      <c r="C2275" s="6">
        <v>0.3787961563809335</v>
      </c>
      <c r="D2275" s="3">
        <f t="shared" si="276"/>
        <v>3.9443328506134878</v>
      </c>
      <c r="E2275" s="4">
        <f t="shared" si="276"/>
        <v>2.9527893255880664</v>
      </c>
      <c r="F2275" s="4">
        <f t="shared" si="276"/>
        <v>2.6399423097481418</v>
      </c>
      <c r="G2275" s="146">
        <v>5.7908550180516327E-2</v>
      </c>
      <c r="H2275" s="5">
        <f t="shared" si="269"/>
        <v>1.0579085501805163</v>
      </c>
      <c r="I2275" s="5">
        <f t="shared" si="270"/>
        <v>3.7284251554072858</v>
      </c>
      <c r="J2275" s="5">
        <f t="shared" si="271"/>
        <v>2.7911574446432228</v>
      </c>
      <c r="K2275" s="5">
        <f t="shared" si="272"/>
        <v>2.4954352711278069</v>
      </c>
      <c r="L2275">
        <v>4.18</v>
      </c>
      <c r="M2275">
        <v>3.09</v>
      </c>
      <c r="N2275">
        <v>2.02</v>
      </c>
      <c r="O2275" s="5">
        <f t="shared" si="273"/>
        <v>4.4220577397545577</v>
      </c>
      <c r="P2275" s="5">
        <f t="shared" si="274"/>
        <v>3.2689374200577954</v>
      </c>
      <c r="Q2275" s="5">
        <f t="shared" si="275"/>
        <v>2.1369752713646428</v>
      </c>
      <c r="R2275" s="6">
        <f t="shared" si="277"/>
        <v>0.22613906440206366</v>
      </c>
      <c r="S2275" s="6">
        <f t="shared" si="277"/>
        <v>0.30590980233029968</v>
      </c>
      <c r="T2275" s="6">
        <f t="shared" si="277"/>
        <v>0.46795113326763665</v>
      </c>
      <c r="U2275">
        <f t="shared" si="278"/>
        <v>1.1211167787390879</v>
      </c>
      <c r="V2275">
        <f t="shared" si="278"/>
        <v>1.1070676095074157</v>
      </c>
      <c r="W2275">
        <f t="shared" si="278"/>
        <v>0.80947801907402916</v>
      </c>
      <c r="X2275" t="s">
        <v>351</v>
      </c>
      <c r="Y2275" t="s">
        <v>428</v>
      </c>
      <c r="Z2275" t="s">
        <v>273</v>
      </c>
      <c r="AA2275" s="67" t="s">
        <v>75</v>
      </c>
      <c r="AB2275" s="67" t="s">
        <v>90</v>
      </c>
      <c r="AC2275" s="67" t="s">
        <v>684</v>
      </c>
      <c r="AD2275" s="133" t="s">
        <v>74</v>
      </c>
      <c r="AE2275" s="72" t="str">
        <f>VLOOKUP(AD2275,cs_lookup!$A$2:$B$54,2,FALSE)</f>
        <v>X</v>
      </c>
    </row>
    <row r="2276" spans="1:31" x14ac:dyDescent="0.25">
      <c r="A2276" s="123">
        <v>0.27707121835496895</v>
      </c>
      <c r="B2276" s="123">
        <v>0.40379744055003919</v>
      </c>
      <c r="C2276" s="123">
        <v>0.30495778152601066</v>
      </c>
      <c r="D2276" s="120">
        <f t="shared" si="276"/>
        <v>3.6091803614147069</v>
      </c>
      <c r="E2276" s="121">
        <f t="shared" si="276"/>
        <v>2.4764891987374509</v>
      </c>
      <c r="F2276" s="121">
        <f t="shared" si="276"/>
        <v>3.2791424275058461</v>
      </c>
      <c r="G2276" s="147">
        <v>4.3507713352177735E-2</v>
      </c>
      <c r="H2276" s="122">
        <f t="shared" si="269"/>
        <v>1.0435077133521777</v>
      </c>
      <c r="I2276" s="122">
        <f t="shared" si="270"/>
        <v>3.4587002235187403</v>
      </c>
      <c r="J2276" s="122">
        <f t="shared" si="271"/>
        <v>2.373235163525476</v>
      </c>
      <c r="K2276" s="122">
        <f t="shared" si="272"/>
        <v>3.1424227972133396</v>
      </c>
      <c r="L2276" s="97">
        <v>3.24</v>
      </c>
      <c r="M2276" s="97">
        <v>3.16</v>
      </c>
      <c r="N2276" s="97">
        <v>2.39</v>
      </c>
      <c r="O2276" s="122">
        <f t="shared" si="273"/>
        <v>3.380964991261056</v>
      </c>
      <c r="P2276" s="122">
        <f t="shared" si="274"/>
        <v>3.2974843741928819</v>
      </c>
      <c r="Q2276" s="122">
        <f t="shared" si="275"/>
        <v>2.4939834349117049</v>
      </c>
      <c r="R2276" s="123">
        <f t="shared" si="277"/>
        <v>0.29577354470831507</v>
      </c>
      <c r="S2276" s="123">
        <f t="shared" si="277"/>
        <v>0.3032614825490319</v>
      </c>
      <c r="T2276" s="123">
        <f t="shared" si="277"/>
        <v>0.40096497274265303</v>
      </c>
      <c r="U2276" s="97">
        <f t="shared" si="278"/>
        <v>0.93676808934419775</v>
      </c>
      <c r="V2276" s="97">
        <f t="shared" si="278"/>
        <v>1.3315157505528332</v>
      </c>
      <c r="W2276" s="97">
        <f t="shared" si="278"/>
        <v>0.76055965547329329</v>
      </c>
      <c r="X2276" s="97" t="s">
        <v>511</v>
      </c>
      <c r="Y2276" s="97" t="s">
        <v>370</v>
      </c>
      <c r="Z2276" s="97" t="s">
        <v>275</v>
      </c>
      <c r="AA2276" s="117" t="s">
        <v>75</v>
      </c>
      <c r="AB2276" s="117" t="s">
        <v>90</v>
      </c>
      <c r="AC2276" s="117" t="s">
        <v>685</v>
      </c>
      <c r="AD2276" s="133" t="s">
        <v>73</v>
      </c>
      <c r="AE2276" s="72" t="str">
        <f>VLOOKUP(AD2276,cs_lookup!$A$2:$B$54,2,FALSE)</f>
        <v>X</v>
      </c>
    </row>
    <row r="2277" spans="1:31" x14ac:dyDescent="0.25">
      <c r="A2277" s="6">
        <v>0.33881003758563277</v>
      </c>
      <c r="B2277" s="6">
        <v>0.35151081972363118</v>
      </c>
      <c r="C2277" s="6">
        <v>0.29388834315248386</v>
      </c>
      <c r="D2277" s="3">
        <f t="shared" si="276"/>
        <v>2.9515064167697638</v>
      </c>
      <c r="E2277" s="4">
        <f t="shared" si="276"/>
        <v>2.8448626440182734</v>
      </c>
      <c r="F2277" s="4">
        <f t="shared" si="276"/>
        <v>3.4026528213851286</v>
      </c>
      <c r="G2277" s="146">
        <v>3.6407140275076078E-2</v>
      </c>
      <c r="H2277" s="5">
        <f t="shared" si="269"/>
        <v>1.0364071402750761</v>
      </c>
      <c r="I2277" s="5">
        <f t="shared" si="270"/>
        <v>2.847825243645461</v>
      </c>
      <c r="J2277" s="5">
        <f t="shared" si="271"/>
        <v>2.7449276770355029</v>
      </c>
      <c r="K2277" s="5">
        <f t="shared" si="272"/>
        <v>3.2831236771313828</v>
      </c>
      <c r="L2277">
        <v>4.3</v>
      </c>
      <c r="M2277">
        <v>3.5</v>
      </c>
      <c r="N2277">
        <v>1.93</v>
      </c>
      <c r="O2277" s="5">
        <f t="shared" si="273"/>
        <v>4.4565507031828266</v>
      </c>
      <c r="P2277" s="5">
        <f t="shared" si="274"/>
        <v>3.6274249909627665</v>
      </c>
      <c r="Q2277" s="5">
        <f t="shared" si="275"/>
        <v>2.0002657807308966</v>
      </c>
      <c r="R2277" s="6">
        <f t="shared" si="277"/>
        <v>0.22438878554344943</v>
      </c>
      <c r="S2277" s="6">
        <f t="shared" si="277"/>
        <v>0.27567765081052353</v>
      </c>
      <c r="T2277" s="6">
        <f t="shared" si="277"/>
        <v>0.4999335636460272</v>
      </c>
      <c r="U2277">
        <f t="shared" si="278"/>
        <v>1.5099241112476518</v>
      </c>
      <c r="V2277">
        <f t="shared" si="278"/>
        <v>1.2750791320593073</v>
      </c>
      <c r="W2277">
        <f t="shared" si="278"/>
        <v>0.5878547961636128</v>
      </c>
      <c r="X2277" t="s">
        <v>301</v>
      </c>
      <c r="Y2277" t="s">
        <v>378</v>
      </c>
      <c r="Z2277" t="s">
        <v>275</v>
      </c>
      <c r="AA2277" s="67" t="s">
        <v>75</v>
      </c>
      <c r="AB2277" s="67" t="s">
        <v>90</v>
      </c>
      <c r="AC2277" s="128" t="s">
        <v>686</v>
      </c>
      <c r="AD2277" s="133" t="s">
        <v>92</v>
      </c>
      <c r="AE2277" s="72" t="str">
        <f>VLOOKUP(AD2277,cs_lookup!$A$2:$B$54,2,FALSE)</f>
        <v>1</v>
      </c>
    </row>
    <row r="2278" spans="1:31" x14ac:dyDescent="0.25">
      <c r="A2278" s="6">
        <v>0.4678679751154069</v>
      </c>
      <c r="B2278" s="6">
        <v>0.27191771347924681</v>
      </c>
      <c r="C2278" s="6">
        <v>0.24628005993091612</v>
      </c>
      <c r="D2278" s="3">
        <f t="shared" si="276"/>
        <v>2.1373550941445276</v>
      </c>
      <c r="E2278" s="4">
        <f t="shared" si="276"/>
        <v>3.6775831453007624</v>
      </c>
      <c r="F2278" s="4">
        <f t="shared" si="276"/>
        <v>4.0604180471634992</v>
      </c>
      <c r="G2278" s="146">
        <v>2.7818580765341494E-2</v>
      </c>
      <c r="H2278" s="5">
        <f t="shared" si="269"/>
        <v>1.0278185807653415</v>
      </c>
      <c r="I2278" s="5">
        <f t="shared" si="270"/>
        <v>2.0795061834287867</v>
      </c>
      <c r="J2278" s="5">
        <f t="shared" si="271"/>
        <v>3.5780469570440481</v>
      </c>
      <c r="K2278" s="5">
        <f t="shared" si="272"/>
        <v>3.9505201824041771</v>
      </c>
      <c r="L2278">
        <v>2.41</v>
      </c>
      <c r="M2278">
        <v>3.34</v>
      </c>
      <c r="N2278">
        <v>3.19</v>
      </c>
      <c r="O2278" s="5">
        <f t="shared" si="273"/>
        <v>2.4770427796444729</v>
      </c>
      <c r="P2278" s="5">
        <f t="shared" si="274"/>
        <v>3.4329140597562406</v>
      </c>
      <c r="Q2278" s="5">
        <f t="shared" si="275"/>
        <v>3.2787412726414393</v>
      </c>
      <c r="R2278" s="6">
        <f t="shared" si="277"/>
        <v>0.40370719804182342</v>
      </c>
      <c r="S2278" s="6">
        <f t="shared" si="277"/>
        <v>0.29129770876670491</v>
      </c>
      <c r="T2278" s="6">
        <f t="shared" si="277"/>
        <v>0.30499509319147161</v>
      </c>
      <c r="U2278">
        <f t="shared" si="278"/>
        <v>1.1589289895864987</v>
      </c>
      <c r="V2278">
        <f t="shared" si="278"/>
        <v>0.93347014169967535</v>
      </c>
      <c r="W2278">
        <f t="shared" si="278"/>
        <v>0.80748859712410181</v>
      </c>
      <c r="X2278" t="s">
        <v>292</v>
      </c>
      <c r="Y2278" t="s">
        <v>291</v>
      </c>
      <c r="Z2278" t="s">
        <v>270</v>
      </c>
      <c r="AA2278" s="67" t="s">
        <v>75</v>
      </c>
      <c r="AB2278" s="67" t="s">
        <v>90</v>
      </c>
      <c r="AC2278" s="128" t="s">
        <v>686</v>
      </c>
      <c r="AD2278" s="133" t="s">
        <v>78</v>
      </c>
      <c r="AE2278" s="72" t="str">
        <f>VLOOKUP(AD2278,cs_lookup!$A$2:$B$54,2,FALSE)</f>
        <v>1</v>
      </c>
    </row>
    <row r="2279" spans="1:31" x14ac:dyDescent="0.25">
      <c r="A2279" s="6">
        <v>0.51661388612372228</v>
      </c>
      <c r="B2279" s="6">
        <v>0.26672890832170981</v>
      </c>
      <c r="C2279" s="6">
        <v>0.20696870496631153</v>
      </c>
      <c r="D2279" s="3">
        <f t="shared" si="276"/>
        <v>1.9356816122447646</v>
      </c>
      <c r="E2279" s="4">
        <f t="shared" si="276"/>
        <v>3.7491249309724979</v>
      </c>
      <c r="F2279" s="4">
        <f t="shared" si="276"/>
        <v>4.8316483410512268</v>
      </c>
      <c r="G2279" s="146">
        <v>2.8576644603958812E-2</v>
      </c>
      <c r="H2279" s="5">
        <f t="shared" si="269"/>
        <v>1.0285766446039588</v>
      </c>
      <c r="I2279" s="5">
        <f t="shared" si="270"/>
        <v>1.881903135171882</v>
      </c>
      <c r="J2279" s="5">
        <f t="shared" si="271"/>
        <v>3.644964087645655</v>
      </c>
      <c r="K2279" s="5">
        <f t="shared" si="272"/>
        <v>4.697412065886053</v>
      </c>
      <c r="L2279">
        <v>1.6</v>
      </c>
      <c r="M2279">
        <v>4.08</v>
      </c>
      <c r="N2279">
        <v>6.31</v>
      </c>
      <c r="O2279" s="5">
        <f t="shared" si="273"/>
        <v>1.6457226313663342</v>
      </c>
      <c r="P2279" s="5">
        <f t="shared" si="274"/>
        <v>4.1965927099841522</v>
      </c>
      <c r="Q2279" s="5">
        <f t="shared" si="275"/>
        <v>6.4903186274509794</v>
      </c>
      <c r="R2279" s="6">
        <f t="shared" si="277"/>
        <v>0.60763580748097656</v>
      </c>
      <c r="S2279" s="6">
        <f t="shared" si="277"/>
        <v>0.23828855195332413</v>
      </c>
      <c r="T2279" s="6">
        <f t="shared" si="277"/>
        <v>0.15407564056569931</v>
      </c>
      <c r="U2279">
        <f t="shared" si="278"/>
        <v>0.85020316407191987</v>
      </c>
      <c r="V2279">
        <f t="shared" si="278"/>
        <v>1.1193525922049186</v>
      </c>
      <c r="W2279">
        <f t="shared" si="278"/>
        <v>1.343292841142258</v>
      </c>
      <c r="X2279" t="s">
        <v>420</v>
      </c>
      <c r="Y2279" t="s">
        <v>419</v>
      </c>
      <c r="Z2279" t="s">
        <v>270</v>
      </c>
      <c r="AA2279" s="67" t="s">
        <v>75</v>
      </c>
      <c r="AB2279" s="67" t="s">
        <v>90</v>
      </c>
      <c r="AC2279" s="128" t="s">
        <v>686</v>
      </c>
      <c r="AD2279" s="133" t="s">
        <v>78</v>
      </c>
      <c r="AE2279" s="72" t="str">
        <f>VLOOKUP(AD2279,cs_lookup!$A$2:$B$54,2,FALSE)</f>
        <v>1</v>
      </c>
    </row>
    <row r="2280" spans="1:31" x14ac:dyDescent="0.25">
      <c r="A2280" s="6">
        <v>0.47818141570397044</v>
      </c>
      <c r="B2280" s="6">
        <v>0.30087956409246935</v>
      </c>
      <c r="C2280" s="6">
        <v>0.2119701214131525</v>
      </c>
      <c r="D2280" s="3">
        <f t="shared" si="276"/>
        <v>2.0912565130282559</v>
      </c>
      <c r="E2280" s="4">
        <f t="shared" si="276"/>
        <v>3.3235889682845654</v>
      </c>
      <c r="F2280" s="4">
        <f t="shared" si="276"/>
        <v>4.7176460216810119</v>
      </c>
      <c r="G2280" s="146">
        <v>4.9391645890791036E-2</v>
      </c>
      <c r="H2280" s="5">
        <f t="shared" si="269"/>
        <v>1.049391645890791</v>
      </c>
      <c r="I2280" s="5">
        <f t="shared" si="270"/>
        <v>1.9928274836351141</v>
      </c>
      <c r="J2280" s="5">
        <f t="shared" si="271"/>
        <v>3.1671578302524885</v>
      </c>
      <c r="K2280" s="5">
        <f t="shared" si="272"/>
        <v>4.4956008942460857</v>
      </c>
      <c r="L2280">
        <v>1.71</v>
      </c>
      <c r="M2280">
        <v>3.52</v>
      </c>
      <c r="N2280">
        <v>5.54</v>
      </c>
      <c r="O2280" s="5">
        <f t="shared" si="273"/>
        <v>1.7944597144732526</v>
      </c>
      <c r="P2280" s="5">
        <f t="shared" si="274"/>
        <v>3.6938585935355843</v>
      </c>
      <c r="Q2280" s="5">
        <f t="shared" si="275"/>
        <v>5.8136297182349823</v>
      </c>
      <c r="R2280" s="6">
        <f t="shared" si="277"/>
        <v>0.55727079963650283</v>
      </c>
      <c r="S2280" s="6">
        <f t="shared" si="277"/>
        <v>0.27071962141432382</v>
      </c>
      <c r="T2280" s="6">
        <f t="shared" si="277"/>
        <v>0.17200957894917324</v>
      </c>
      <c r="U2280">
        <f t="shared" si="278"/>
        <v>0.85807728669056249</v>
      </c>
      <c r="V2280">
        <f t="shared" si="278"/>
        <v>1.1114065634422086</v>
      </c>
      <c r="W2280">
        <f t="shared" si="278"/>
        <v>1.2323157972253809</v>
      </c>
      <c r="X2280" t="s">
        <v>494</v>
      </c>
      <c r="Y2280" t="s">
        <v>352</v>
      </c>
      <c r="Z2280" t="s">
        <v>273</v>
      </c>
      <c r="AA2280" s="67" t="s">
        <v>75</v>
      </c>
      <c r="AB2280" s="67" t="s">
        <v>90</v>
      </c>
      <c r="AC2280" s="128" t="s">
        <v>686</v>
      </c>
      <c r="AD2280" s="133" t="s">
        <v>79</v>
      </c>
      <c r="AE2280" s="72" t="str">
        <f>VLOOKUP(AD2280,cs_lookup!$A$2:$B$54,2,FALSE)</f>
        <v>2</v>
      </c>
    </row>
    <row r="2281" spans="1:31" x14ac:dyDescent="0.25">
      <c r="A2281" s="6">
        <v>0.14225835378530086</v>
      </c>
      <c r="B2281" s="6">
        <v>0.38663125586495811</v>
      </c>
      <c r="C2281" s="6">
        <v>0.43735251447210871</v>
      </c>
      <c r="D2281" s="3">
        <f t="shared" si="276"/>
        <v>7.0294641642572353</v>
      </c>
      <c r="E2281" s="4">
        <f t="shared" si="276"/>
        <v>2.586443762191017</v>
      </c>
      <c r="F2281" s="4">
        <f t="shared" si="276"/>
        <v>2.2864850821928293</v>
      </c>
      <c r="G2281" s="146">
        <v>4.3911617148311599E-2</v>
      </c>
      <c r="H2281" s="5">
        <f t="shared" si="269"/>
        <v>1.0439116171483116</v>
      </c>
      <c r="I2281" s="5">
        <f t="shared" si="270"/>
        <v>6.7337732896007596</v>
      </c>
      <c r="J2281" s="5">
        <f t="shared" si="271"/>
        <v>2.4776463061657386</v>
      </c>
      <c r="K2281" s="5">
        <f t="shared" si="272"/>
        <v>2.1903052371798459</v>
      </c>
      <c r="L2281">
        <v>2.57</v>
      </c>
      <c r="M2281">
        <v>3.01</v>
      </c>
      <c r="N2281">
        <v>3.1</v>
      </c>
      <c r="O2281" s="5">
        <f t="shared" si="273"/>
        <v>2.6828528560711606</v>
      </c>
      <c r="P2281" s="5">
        <f t="shared" si="274"/>
        <v>3.1421739676164178</v>
      </c>
      <c r="Q2281" s="5">
        <f t="shared" si="275"/>
        <v>3.2361260131597662</v>
      </c>
      <c r="R2281" s="6">
        <f t="shared" si="277"/>
        <v>0.37273754978289264</v>
      </c>
      <c r="S2281" s="6">
        <f t="shared" si="277"/>
        <v>0.31825099765516085</v>
      </c>
      <c r="T2281" s="6">
        <f t="shared" si="277"/>
        <v>0.30901145256194645</v>
      </c>
      <c r="U2281">
        <f t="shared" si="278"/>
        <v>0.38165823075287603</v>
      </c>
      <c r="V2281">
        <f t="shared" si="278"/>
        <v>1.2148626672457139</v>
      </c>
      <c r="W2281">
        <f t="shared" si="278"/>
        <v>1.415327849004024</v>
      </c>
      <c r="X2281" t="s">
        <v>298</v>
      </c>
      <c r="Y2281" t="s">
        <v>295</v>
      </c>
      <c r="Z2281" t="s">
        <v>273</v>
      </c>
      <c r="AA2281" s="67" t="s">
        <v>76</v>
      </c>
      <c r="AB2281" s="67" t="s">
        <v>85</v>
      </c>
      <c r="AC2281" s="128" t="s">
        <v>686</v>
      </c>
      <c r="AD2281" s="133" t="s">
        <v>94</v>
      </c>
      <c r="AE2281" s="72" t="str">
        <f>VLOOKUP(AD2281,cs_lookup!$A$2:$B$54,2,FALSE)</f>
        <v>1</v>
      </c>
    </row>
    <row r="2282" spans="1:31" x14ac:dyDescent="0.25">
      <c r="A2282" s="6">
        <v>0.62111426072174913</v>
      </c>
      <c r="B2282" s="6">
        <v>0.24609120787259406</v>
      </c>
      <c r="C2282" s="6">
        <v>0.12924002359789477</v>
      </c>
      <c r="D2282" s="3">
        <f t="shared" si="276"/>
        <v>1.6100097248418945</v>
      </c>
      <c r="E2282" s="4">
        <f t="shared" si="276"/>
        <v>4.0635340394514152</v>
      </c>
      <c r="F2282" s="4">
        <f t="shared" si="276"/>
        <v>7.7375411436886283</v>
      </c>
      <c r="G2282" s="146">
        <v>3.7192188712375396E-2</v>
      </c>
      <c r="H2282" s="5">
        <f t="shared" si="269"/>
        <v>1.0371921887123754</v>
      </c>
      <c r="I2282" s="5">
        <f t="shared" si="270"/>
        <v>1.5522771404985654</v>
      </c>
      <c r="J2282" s="5">
        <f t="shared" si="271"/>
        <v>3.9178216763241331</v>
      </c>
      <c r="K2282" s="5">
        <f t="shared" si="272"/>
        <v>7.4600842812887134</v>
      </c>
      <c r="L2282">
        <v>1.63</v>
      </c>
      <c r="M2282">
        <v>4.1399999999999997</v>
      </c>
      <c r="N2282">
        <v>5.49</v>
      </c>
      <c r="O2282" s="5">
        <f t="shared" si="273"/>
        <v>1.6906232676011719</v>
      </c>
      <c r="P2282" s="5">
        <f t="shared" si="274"/>
        <v>4.2939756612692337</v>
      </c>
      <c r="Q2282" s="5">
        <f t="shared" si="275"/>
        <v>5.6941851160309414</v>
      </c>
      <c r="R2282" s="6">
        <f t="shared" si="277"/>
        <v>0.59149783346996143</v>
      </c>
      <c r="S2282" s="6">
        <f t="shared" si="277"/>
        <v>0.23288441269469498</v>
      </c>
      <c r="T2282" s="6">
        <f t="shared" si="277"/>
        <v>0.17561775383534373</v>
      </c>
      <c r="U2282">
        <f t="shared" si="278"/>
        <v>1.0500702210150896</v>
      </c>
      <c r="V2282">
        <f t="shared" si="278"/>
        <v>1.0567096570572665</v>
      </c>
      <c r="W2282">
        <f t="shared" si="278"/>
        <v>0.73591661876661996</v>
      </c>
      <c r="X2282" t="s">
        <v>475</v>
      </c>
      <c r="Y2282" t="s">
        <v>302</v>
      </c>
      <c r="Z2282" t="s">
        <v>275</v>
      </c>
      <c r="AA2282" s="67" t="s">
        <v>86</v>
      </c>
      <c r="AB2282" s="67" t="s">
        <v>84</v>
      </c>
      <c r="AC2282" s="128" t="s">
        <v>687</v>
      </c>
      <c r="AD2282" s="133" t="s">
        <v>96</v>
      </c>
      <c r="AE2282" s="72" t="str">
        <f>VLOOKUP(AD2282,cs_lookup!$A$2:$B$54,2,FALSE)</f>
        <v>2</v>
      </c>
    </row>
    <row r="2283" spans="1:31" x14ac:dyDescent="0.25">
      <c r="A2283" s="6">
        <v>0.56313553894931034</v>
      </c>
      <c r="B2283" s="6">
        <v>0.30169517428459158</v>
      </c>
      <c r="C2283" s="6">
        <v>0.13241873296498571</v>
      </c>
      <c r="D2283" s="3">
        <f t="shared" si="276"/>
        <v>1.7757714277201979</v>
      </c>
      <c r="E2283" s="4">
        <f t="shared" si="276"/>
        <v>3.3146038957079624</v>
      </c>
      <c r="F2283" s="4">
        <f t="shared" si="276"/>
        <v>7.5518016039650595</v>
      </c>
      <c r="G2283" s="146">
        <v>4.8183394910972677E-2</v>
      </c>
      <c r="H2283" s="5">
        <f t="shared" si="269"/>
        <v>1.0481833949109727</v>
      </c>
      <c r="I2283" s="5">
        <f t="shared" si="270"/>
        <v>1.694141918620093</v>
      </c>
      <c r="J2283" s="5">
        <f t="shared" si="271"/>
        <v>3.1622366007710778</v>
      </c>
      <c r="K2283" s="5">
        <f t="shared" si="272"/>
        <v>7.2046567810840685</v>
      </c>
      <c r="L2283">
        <v>1.67</v>
      </c>
      <c r="M2283">
        <v>3.79</v>
      </c>
      <c r="N2283">
        <v>5.39</v>
      </c>
      <c r="O2283" s="5">
        <f t="shared" si="273"/>
        <v>1.7504662695013242</v>
      </c>
      <c r="P2283" s="5">
        <f t="shared" si="274"/>
        <v>3.9726150667125864</v>
      </c>
      <c r="Q2283" s="5">
        <f t="shared" si="275"/>
        <v>5.649708498570142</v>
      </c>
      <c r="R2283" s="6">
        <f t="shared" si="277"/>
        <v>0.57127636071781129</v>
      </c>
      <c r="S2283" s="6">
        <f t="shared" si="277"/>
        <v>0.25172335683344188</v>
      </c>
      <c r="T2283" s="6">
        <f t="shared" si="277"/>
        <v>0.17700028244874674</v>
      </c>
      <c r="U2283">
        <f t="shared" si="278"/>
        <v>0.98574976608821707</v>
      </c>
      <c r="V2283">
        <f t="shared" si="278"/>
        <v>1.1985187949174483</v>
      </c>
      <c r="W2283">
        <f t="shared" si="278"/>
        <v>0.7481272410021701</v>
      </c>
      <c r="X2283" t="s">
        <v>510</v>
      </c>
      <c r="Y2283" t="s">
        <v>376</v>
      </c>
      <c r="Z2283" t="s">
        <v>275</v>
      </c>
      <c r="AA2283" s="67" t="s">
        <v>78</v>
      </c>
      <c r="AB2283" s="67" t="s">
        <v>84</v>
      </c>
      <c r="AC2283" s="128" t="s">
        <v>687</v>
      </c>
      <c r="AD2283" s="133" t="s">
        <v>94</v>
      </c>
      <c r="AE2283" s="72" t="str">
        <f>VLOOKUP(AD2283,cs_lookup!$A$2:$B$54,2,FALSE)</f>
        <v>1</v>
      </c>
    </row>
    <row r="2284" spans="1:31" x14ac:dyDescent="0.25">
      <c r="A2284" s="6">
        <v>0.43030614694703689</v>
      </c>
      <c r="B2284" s="6">
        <v>0.2877123157369858</v>
      </c>
      <c r="C2284" s="6">
        <v>0.2662272416999083</v>
      </c>
      <c r="D2284" s="3">
        <f t="shared" si="276"/>
        <v>2.3239268299903753</v>
      </c>
      <c r="E2284" s="4">
        <f t="shared" si="276"/>
        <v>3.475694105893461</v>
      </c>
      <c r="F2284" s="4">
        <f t="shared" si="276"/>
        <v>3.7561896131095454</v>
      </c>
      <c r="G2284" s="146">
        <v>4.4996036232536785E-2</v>
      </c>
      <c r="H2284" s="5">
        <f t="shared" si="269"/>
        <v>1.0449960362325368</v>
      </c>
      <c r="I2284" s="5">
        <f t="shared" si="270"/>
        <v>2.2238618611116392</v>
      </c>
      <c r="J2284" s="5">
        <f t="shared" si="271"/>
        <v>3.3260356837564458</v>
      </c>
      <c r="K2284" s="5">
        <f t="shared" si="272"/>
        <v>3.5944534552030616</v>
      </c>
      <c r="L2284">
        <v>3.77</v>
      </c>
      <c r="M2284">
        <v>3.27</v>
      </c>
      <c r="N2284">
        <v>2.11</v>
      </c>
      <c r="O2284" s="5">
        <f t="shared" si="273"/>
        <v>3.9396350565966638</v>
      </c>
      <c r="P2284" s="5">
        <f t="shared" si="274"/>
        <v>3.4171370384803952</v>
      </c>
      <c r="Q2284" s="5">
        <f t="shared" si="275"/>
        <v>2.2049416364506524</v>
      </c>
      <c r="R2284" s="6">
        <f t="shared" si="277"/>
        <v>0.25383061771814747</v>
      </c>
      <c r="S2284" s="6">
        <f t="shared" si="277"/>
        <v>0.29264263877596819</v>
      </c>
      <c r="T2284" s="6">
        <f t="shared" si="277"/>
        <v>0.4535267435058844</v>
      </c>
      <c r="U2284">
        <f t="shared" si="278"/>
        <v>1.695249181581582</v>
      </c>
      <c r="V2284">
        <f t="shared" si="278"/>
        <v>0.98315241053182012</v>
      </c>
      <c r="W2284">
        <f t="shared" si="278"/>
        <v>0.58701552998153916</v>
      </c>
      <c r="X2284" t="s">
        <v>375</v>
      </c>
      <c r="Y2284" t="s">
        <v>309</v>
      </c>
      <c r="Z2284" t="s">
        <v>275</v>
      </c>
      <c r="AA2284" s="67" t="s">
        <v>75</v>
      </c>
      <c r="AB2284" s="67" t="s">
        <v>90</v>
      </c>
      <c r="AC2284" s="128" t="s">
        <v>687</v>
      </c>
      <c r="AD2284" s="133" t="s">
        <v>73</v>
      </c>
      <c r="AE2284" s="72" t="str">
        <f>VLOOKUP(AD2284,cs_lookup!$A$2:$B$54,2,FALSE)</f>
        <v>X</v>
      </c>
    </row>
    <row r="2285" spans="1:31" x14ac:dyDescent="0.25">
      <c r="A2285" s="6">
        <v>0.2552120822103095</v>
      </c>
      <c r="B2285" s="6">
        <v>0.31520321488529868</v>
      </c>
      <c r="C2285" s="6">
        <v>0.3954713397666515</v>
      </c>
      <c r="D2285" s="3">
        <f t="shared" si="276"/>
        <v>3.9183097890167371</v>
      </c>
      <c r="E2285" s="4">
        <f t="shared" si="276"/>
        <v>3.1725564739683776</v>
      </c>
      <c r="F2285" s="4">
        <f t="shared" si="276"/>
        <v>2.5286282454502307</v>
      </c>
      <c r="G2285" s="146">
        <v>4.60513264441198E-2</v>
      </c>
      <c r="H2285" s="5">
        <f t="shared" si="269"/>
        <v>1.0460513264441198</v>
      </c>
      <c r="I2285" s="5">
        <f t="shared" si="270"/>
        <v>3.7458102580266206</v>
      </c>
      <c r="J2285" s="5">
        <f t="shared" si="271"/>
        <v>3.0328879604339911</v>
      </c>
      <c r="K2285" s="5">
        <f t="shared" si="272"/>
        <v>2.4173080053785587</v>
      </c>
      <c r="L2285">
        <v>2.02</v>
      </c>
      <c r="M2285">
        <v>3.66</v>
      </c>
      <c r="N2285">
        <v>3.6</v>
      </c>
      <c r="O2285" s="5">
        <f t="shared" si="273"/>
        <v>2.1130236794171222</v>
      </c>
      <c r="P2285" s="5">
        <f t="shared" si="274"/>
        <v>3.8285478547854788</v>
      </c>
      <c r="Q2285" s="5">
        <f t="shared" si="275"/>
        <v>3.7657847751988314</v>
      </c>
      <c r="R2285" s="6">
        <f t="shared" si="277"/>
        <v>0.47325546312658934</v>
      </c>
      <c r="S2285" s="6">
        <f t="shared" si="277"/>
        <v>0.26119563811904656</v>
      </c>
      <c r="T2285" s="6">
        <f t="shared" si="277"/>
        <v>0.26554889875436405</v>
      </c>
      <c r="U2285">
        <f t="shared" si="278"/>
        <v>0.53926917298373322</v>
      </c>
      <c r="V2285">
        <f t="shared" si="278"/>
        <v>1.2067705921705965</v>
      </c>
      <c r="W2285">
        <f t="shared" si="278"/>
        <v>1.4892599503207402</v>
      </c>
      <c r="X2285" t="s">
        <v>308</v>
      </c>
      <c r="Y2285" t="s">
        <v>374</v>
      </c>
      <c r="Z2285" t="s">
        <v>275</v>
      </c>
      <c r="AA2285" s="67" t="s">
        <v>75</v>
      </c>
      <c r="AB2285" s="67" t="s">
        <v>90</v>
      </c>
      <c r="AC2285" s="128" t="s">
        <v>687</v>
      </c>
      <c r="AD2285" s="133" t="s">
        <v>86</v>
      </c>
      <c r="AE2285" s="72" t="str">
        <f>VLOOKUP(AD2285,cs_lookup!$A$2:$B$54,2,FALSE)</f>
        <v>1</v>
      </c>
    </row>
    <row r="2286" spans="1:31" x14ac:dyDescent="0.25">
      <c r="A2286" s="6">
        <v>0.44512602884176161</v>
      </c>
      <c r="B2286" s="6">
        <v>0.24847386813566941</v>
      </c>
      <c r="C2286" s="6">
        <v>0.2866760372896886</v>
      </c>
      <c r="D2286" s="3">
        <f t="shared" si="276"/>
        <v>2.2465547624838877</v>
      </c>
      <c r="E2286" s="4">
        <f t="shared" si="276"/>
        <v>4.0245680863872142</v>
      </c>
      <c r="F2286" s="4">
        <f t="shared" si="276"/>
        <v>3.4882580680766542</v>
      </c>
      <c r="G2286" s="146">
        <v>4.5153868277250542E-2</v>
      </c>
      <c r="H2286" s="5">
        <f t="shared" si="269"/>
        <v>1.0451538682772505</v>
      </c>
      <c r="I2286" s="5">
        <f t="shared" si="270"/>
        <v>2.1494966728553875</v>
      </c>
      <c r="J2286" s="5">
        <f t="shared" si="271"/>
        <v>3.8506943413231545</v>
      </c>
      <c r="K2286" s="5">
        <f t="shared" si="272"/>
        <v>3.337554568712858</v>
      </c>
      <c r="L2286">
        <v>2.2799999999999998</v>
      </c>
      <c r="M2286">
        <v>3.66</v>
      </c>
      <c r="N2286">
        <v>3</v>
      </c>
      <c r="O2286" s="5">
        <f t="shared" si="273"/>
        <v>2.3829508196721312</v>
      </c>
      <c r="P2286" s="5">
        <f t="shared" si="274"/>
        <v>3.8252631578947369</v>
      </c>
      <c r="Q2286" s="5">
        <f t="shared" si="275"/>
        <v>3.1354616048317516</v>
      </c>
      <c r="R2286" s="6">
        <f t="shared" si="277"/>
        <v>0.41964777105118328</v>
      </c>
      <c r="S2286" s="6">
        <f t="shared" si="277"/>
        <v>0.26141992294991745</v>
      </c>
      <c r="T2286" s="6">
        <f t="shared" si="277"/>
        <v>0.31893230599889927</v>
      </c>
      <c r="U2286">
        <f t="shared" si="278"/>
        <v>1.0607134352858765</v>
      </c>
      <c r="V2286">
        <f t="shared" si="278"/>
        <v>0.95047793347897125</v>
      </c>
      <c r="W2286">
        <f t="shared" si="278"/>
        <v>0.89886170794713405</v>
      </c>
      <c r="X2286" t="s">
        <v>377</v>
      </c>
      <c r="Y2286" t="s">
        <v>285</v>
      </c>
      <c r="Z2286" t="s">
        <v>275</v>
      </c>
      <c r="AA2286" s="67" t="s">
        <v>86</v>
      </c>
      <c r="AB2286" s="67" t="s">
        <v>84</v>
      </c>
      <c r="AC2286" s="128" t="s">
        <v>687</v>
      </c>
      <c r="AD2286" s="133" t="s">
        <v>91</v>
      </c>
      <c r="AE2286" s="72" t="str">
        <f>VLOOKUP(AD2286,cs_lookup!$A$2:$B$54,2,FALSE)</f>
        <v>2</v>
      </c>
    </row>
    <row r="2287" spans="1:31" x14ac:dyDescent="0.25">
      <c r="A2287" s="6">
        <v>0.5428049241193692</v>
      </c>
      <c r="B2287" s="6">
        <v>0.25066449874945868</v>
      </c>
      <c r="C2287" s="6">
        <v>0.19728617926351194</v>
      </c>
      <c r="D2287" s="3">
        <f t="shared" ref="D2287:F2336" si="279">(100%/A2287)</f>
        <v>1.8422824767523447</v>
      </c>
      <c r="E2287" s="4">
        <f t="shared" si="279"/>
        <v>3.9893962048431462</v>
      </c>
      <c r="F2287" s="4">
        <f t="shared" si="279"/>
        <v>5.0687787848753274</v>
      </c>
      <c r="G2287" s="146">
        <v>4.4242629917077281E-2</v>
      </c>
      <c r="H2287" s="5">
        <f t="shared" si="269"/>
        <v>1.0442426299170773</v>
      </c>
      <c r="I2287" s="5">
        <f t="shared" si="270"/>
        <v>1.7642283737244469</v>
      </c>
      <c r="J2287" s="5">
        <f t="shared" si="271"/>
        <v>3.820372862157468</v>
      </c>
      <c r="K2287" s="5">
        <f t="shared" si="272"/>
        <v>4.8540239975434023</v>
      </c>
      <c r="L2287">
        <v>2.4</v>
      </c>
      <c r="M2287">
        <v>3.29</v>
      </c>
      <c r="N2287">
        <v>3.09</v>
      </c>
      <c r="O2287" s="5">
        <f t="shared" si="273"/>
        <v>2.5061823118009854</v>
      </c>
      <c r="P2287" s="5">
        <f t="shared" si="274"/>
        <v>3.4355582524271844</v>
      </c>
      <c r="Q2287" s="5">
        <f t="shared" si="275"/>
        <v>3.2267097264437687</v>
      </c>
      <c r="R2287" s="6">
        <f t="shared" ref="R2287:T2336" si="280">(1/O2287)</f>
        <v>0.39901327022030691</v>
      </c>
      <c r="S2287" s="6">
        <f t="shared" si="280"/>
        <v>0.29107351019110533</v>
      </c>
      <c r="T2287" s="6">
        <f t="shared" si="280"/>
        <v>0.30991321958858786</v>
      </c>
      <c r="U2287">
        <f t="shared" ref="U2287:W2336" si="281">(L2287/I2287)</f>
        <v>1.3603680995864391</v>
      </c>
      <c r="V2287">
        <f t="shared" si="281"/>
        <v>0.86117248726922635</v>
      </c>
      <c r="W2287">
        <f t="shared" si="281"/>
        <v>0.63658523352250296</v>
      </c>
      <c r="X2287" t="s">
        <v>380</v>
      </c>
      <c r="Y2287" t="s">
        <v>304</v>
      </c>
      <c r="Z2287" t="s">
        <v>275</v>
      </c>
      <c r="AA2287" s="67" t="s">
        <v>86</v>
      </c>
      <c r="AB2287" s="67" t="s">
        <v>84</v>
      </c>
      <c r="AC2287" s="128" t="s">
        <v>687</v>
      </c>
      <c r="AD2287" s="133" t="s">
        <v>100</v>
      </c>
      <c r="AE2287" s="72" t="str">
        <f>VLOOKUP(AD2287,cs_lookup!$A$2:$B$54,2,FALSE)</f>
        <v>1</v>
      </c>
    </row>
    <row r="2288" spans="1:31" x14ac:dyDescent="0.25">
      <c r="A2288" s="6">
        <v>7.1304381389856064E-2</v>
      </c>
      <c r="B2288" s="6">
        <v>0.14036283880755876</v>
      </c>
      <c r="C2288" s="6">
        <v>0.65850571285273096</v>
      </c>
      <c r="D2288" s="3">
        <f t="shared" si="279"/>
        <v>14.024383642465237</v>
      </c>
      <c r="E2288" s="4">
        <f t="shared" si="279"/>
        <v>7.1243928129084582</v>
      </c>
      <c r="F2288" s="4">
        <f t="shared" si="279"/>
        <v>1.5185897107374697</v>
      </c>
      <c r="G2288" s="146">
        <v>4.8258366596470648E-2</v>
      </c>
      <c r="H2288" s="5">
        <f t="shared" ref="H2288:H2351" si="282">(G2288/100%) + 1</f>
        <v>1.0482583665964706</v>
      </c>
      <c r="I2288" s="5">
        <f t="shared" ref="I2288:I2351" si="283">D2288/H2288</f>
        <v>13.378747157535404</v>
      </c>
      <c r="J2288" s="5">
        <f t="shared" ref="J2288:J2351" si="284">E2288/H2288</f>
        <v>6.7964092059100238</v>
      </c>
      <c r="K2288" s="5">
        <f t="shared" ref="K2288:K2351" si="285">F2288/H2288</f>
        <v>1.4486788363713143</v>
      </c>
      <c r="L2288">
        <v>5.75</v>
      </c>
      <c r="M2288">
        <v>4.53</v>
      </c>
      <c r="N2288">
        <v>1.53</v>
      </c>
      <c r="O2288" s="5">
        <f t="shared" ref="O2288:O2351" si="286">(L2288*H2288)</f>
        <v>6.0274856079297061</v>
      </c>
      <c r="P2288" s="5">
        <f t="shared" ref="P2288:P2351" si="287">(M2288*H2288)</f>
        <v>4.7486104006820122</v>
      </c>
      <c r="Q2288" s="5">
        <f t="shared" ref="Q2288:Q2351" si="288">(N2288*H2288)</f>
        <v>1.6038353008926001</v>
      </c>
      <c r="R2288" s="6">
        <f t="shared" si="280"/>
        <v>0.16590665910249688</v>
      </c>
      <c r="S2288" s="6">
        <f t="shared" si="280"/>
        <v>0.21058792270184484</v>
      </c>
      <c r="T2288" s="6">
        <f t="shared" si="280"/>
        <v>0.6235054181956583</v>
      </c>
      <c r="U2288">
        <f t="shared" si="281"/>
        <v>0.42978613260968818</v>
      </c>
      <c r="V2288">
        <f t="shared" si="281"/>
        <v>0.66652843623082636</v>
      </c>
      <c r="W2288">
        <f t="shared" si="281"/>
        <v>1.056134708112656</v>
      </c>
      <c r="X2288" t="s">
        <v>284</v>
      </c>
      <c r="Y2288" t="s">
        <v>379</v>
      </c>
      <c r="Z2288" t="s">
        <v>275</v>
      </c>
      <c r="AA2288" s="67" t="s">
        <v>102</v>
      </c>
      <c r="AB2288" s="67" t="s">
        <v>85</v>
      </c>
      <c r="AC2288" s="128" t="s">
        <v>687</v>
      </c>
      <c r="AD2288" s="133" t="s">
        <v>75</v>
      </c>
      <c r="AE2288" s="72" t="str">
        <f>VLOOKUP(AD2288,cs_lookup!$A$2:$B$54,2,FALSE)</f>
        <v>X</v>
      </c>
    </row>
    <row r="2289" spans="1:31" x14ac:dyDescent="0.25">
      <c r="A2289" s="6">
        <v>0.55050986482887854</v>
      </c>
      <c r="B2289" s="6">
        <v>0.21164457841533943</v>
      </c>
      <c r="C2289" s="6">
        <v>0.22386035102587334</v>
      </c>
      <c r="D2289" s="3">
        <f t="shared" si="279"/>
        <v>1.8164978756753829</v>
      </c>
      <c r="E2289" s="4">
        <f t="shared" si="279"/>
        <v>4.7249025110275289</v>
      </c>
      <c r="F2289" s="4">
        <f t="shared" si="279"/>
        <v>4.4670706331753314</v>
      </c>
      <c r="G2289" s="146">
        <v>2.8860028860028919E-2</v>
      </c>
      <c r="H2289" s="5">
        <f t="shared" si="282"/>
        <v>1.0288600288600289</v>
      </c>
      <c r="I2289" s="5">
        <f t="shared" si="283"/>
        <v>1.7655442185736889</v>
      </c>
      <c r="J2289" s="5">
        <f t="shared" si="284"/>
        <v>4.5923666762160975</v>
      </c>
      <c r="K2289" s="5">
        <f t="shared" si="285"/>
        <v>4.3417671091030918</v>
      </c>
      <c r="L2289">
        <v>3.08</v>
      </c>
      <c r="M2289">
        <v>3.85</v>
      </c>
      <c r="N2289">
        <v>2.25</v>
      </c>
      <c r="O2289" s="5">
        <f t="shared" si="286"/>
        <v>3.1688888888888891</v>
      </c>
      <c r="P2289" s="5">
        <f t="shared" si="287"/>
        <v>3.9611111111111112</v>
      </c>
      <c r="Q2289" s="5">
        <f t="shared" si="288"/>
        <v>2.3149350649350651</v>
      </c>
      <c r="R2289" s="6">
        <f t="shared" si="280"/>
        <v>0.31556802244039267</v>
      </c>
      <c r="S2289" s="6">
        <f t="shared" si="280"/>
        <v>0.25245441795231416</v>
      </c>
      <c r="T2289" s="6">
        <f t="shared" si="280"/>
        <v>0.43197755960729312</v>
      </c>
      <c r="U2289">
        <f t="shared" si="281"/>
        <v>1.7445045938799575</v>
      </c>
      <c r="V2289">
        <f t="shared" si="281"/>
        <v>0.83834769116742791</v>
      </c>
      <c r="W2289">
        <f t="shared" si="281"/>
        <v>0.51822217623846656</v>
      </c>
      <c r="X2289" t="s">
        <v>313</v>
      </c>
      <c r="Y2289" t="s">
        <v>669</v>
      </c>
      <c r="Z2289" t="s">
        <v>268</v>
      </c>
      <c r="AA2289" s="67" t="s">
        <v>86</v>
      </c>
      <c r="AB2289" s="67" t="s">
        <v>84</v>
      </c>
      <c r="AC2289" s="128" t="s">
        <v>687</v>
      </c>
      <c r="AD2289" s="133" t="s">
        <v>74</v>
      </c>
      <c r="AE2289" s="72" t="str">
        <f>VLOOKUP(AD2289,cs_lookup!$A$2:$B$54,2,FALSE)</f>
        <v>X</v>
      </c>
    </row>
    <row r="2290" spans="1:31" x14ac:dyDescent="0.25">
      <c r="A2290" s="6">
        <v>0.58988487426834457</v>
      </c>
      <c r="B2290" s="6">
        <v>0.27987374715921293</v>
      </c>
      <c r="C2290" s="6">
        <v>0.12743986360712195</v>
      </c>
      <c r="D2290" s="3">
        <f t="shared" si="279"/>
        <v>1.6952460448156701</v>
      </c>
      <c r="E2290" s="4">
        <f t="shared" si="279"/>
        <v>3.5730396657430177</v>
      </c>
      <c r="F2290" s="4">
        <f t="shared" si="279"/>
        <v>7.8468382788202797</v>
      </c>
      <c r="G2290" s="146">
        <v>2.819535445308663E-2</v>
      </c>
      <c r="H2290" s="5">
        <f t="shared" si="282"/>
        <v>1.0281953544530866</v>
      </c>
      <c r="I2290" s="5">
        <f t="shared" si="283"/>
        <v>1.6487587086185564</v>
      </c>
      <c r="J2290" s="5">
        <f t="shared" si="284"/>
        <v>3.4750591415029044</v>
      </c>
      <c r="K2290" s="5">
        <f t="shared" si="285"/>
        <v>7.6316608948249307</v>
      </c>
      <c r="L2290">
        <v>2.08</v>
      </c>
      <c r="M2290">
        <v>3.73</v>
      </c>
      <c r="N2290">
        <v>3.58</v>
      </c>
      <c r="O2290" s="5">
        <f t="shared" si="286"/>
        <v>2.1386463372624203</v>
      </c>
      <c r="P2290" s="5">
        <f t="shared" si="287"/>
        <v>3.8351686721100129</v>
      </c>
      <c r="Q2290" s="5">
        <f t="shared" si="288"/>
        <v>3.6809393689420502</v>
      </c>
      <c r="R2290" s="6">
        <f t="shared" si="280"/>
        <v>0.46758549208283429</v>
      </c>
      <c r="S2290" s="6">
        <f t="shared" si="280"/>
        <v>0.26074472480758593</v>
      </c>
      <c r="T2290" s="6">
        <f t="shared" si="280"/>
        <v>0.27166978310957973</v>
      </c>
      <c r="U2290">
        <f t="shared" si="281"/>
        <v>1.2615551257604984</v>
      </c>
      <c r="V2290">
        <f t="shared" si="281"/>
        <v>1.0733630272510521</v>
      </c>
      <c r="W2290">
        <f t="shared" si="281"/>
        <v>0.46909841112406042</v>
      </c>
      <c r="X2290" t="s">
        <v>383</v>
      </c>
      <c r="Y2290" t="s">
        <v>310</v>
      </c>
      <c r="Z2290" t="s">
        <v>268</v>
      </c>
      <c r="AA2290" s="67" t="s">
        <v>78</v>
      </c>
      <c r="AB2290" s="67" t="s">
        <v>84</v>
      </c>
      <c r="AC2290" s="128" t="s">
        <v>687</v>
      </c>
      <c r="AD2290" s="133" t="s">
        <v>86</v>
      </c>
      <c r="AE2290" s="72" t="str">
        <f>VLOOKUP(AD2290,cs_lookup!$A$2:$B$54,2,FALSE)</f>
        <v>1</v>
      </c>
    </row>
    <row r="2291" spans="1:31" x14ac:dyDescent="0.25">
      <c r="A2291" s="6">
        <v>0.82020474773120988</v>
      </c>
      <c r="B2291" s="6">
        <v>9.0384214427076809E-2</v>
      </c>
      <c r="C2291" s="6">
        <v>2.3380854093693039E-2</v>
      </c>
      <c r="D2291" s="3">
        <f t="shared" si="279"/>
        <v>1.2192077682628959</v>
      </c>
      <c r="E2291" s="4">
        <f t="shared" si="279"/>
        <v>11.063878867994292</v>
      </c>
      <c r="F2291" s="4">
        <f t="shared" si="279"/>
        <v>42.770037227585668</v>
      </c>
      <c r="G2291" s="146">
        <v>3.481158472732182E-2</v>
      </c>
      <c r="H2291" s="5">
        <f t="shared" si="282"/>
        <v>1.0348115847273218</v>
      </c>
      <c r="I2291" s="5">
        <f t="shared" si="283"/>
        <v>1.1781930027234508</v>
      </c>
      <c r="J2291" s="5">
        <f t="shared" si="284"/>
        <v>10.691684390941257</v>
      </c>
      <c r="K2291" s="5">
        <f t="shared" si="285"/>
        <v>41.331231558309035</v>
      </c>
      <c r="L2291">
        <v>1.19</v>
      </c>
      <c r="M2291">
        <v>7.92</v>
      </c>
      <c r="N2291">
        <v>14.66</v>
      </c>
      <c r="O2291" s="5">
        <f t="shared" si="286"/>
        <v>1.2314257858255129</v>
      </c>
      <c r="P2291" s="5">
        <f t="shared" si="287"/>
        <v>8.1957077510403895</v>
      </c>
      <c r="Q2291" s="5">
        <f t="shared" si="288"/>
        <v>15.170337832102538</v>
      </c>
      <c r="R2291" s="6">
        <f t="shared" si="280"/>
        <v>0.81206680216593674</v>
      </c>
      <c r="S2291" s="6">
        <f t="shared" si="280"/>
        <v>0.12201508769917482</v>
      </c>
      <c r="T2291" s="6">
        <f t="shared" si="280"/>
        <v>6.591811013488845E-2</v>
      </c>
      <c r="U2291">
        <f t="shared" si="281"/>
        <v>1.0100212760127216</v>
      </c>
      <c r="V2291">
        <f t="shared" si="281"/>
        <v>0.74076260675168992</v>
      </c>
      <c r="W2291">
        <f t="shared" si="281"/>
        <v>0.35469545540442099</v>
      </c>
      <c r="X2291" t="s">
        <v>288</v>
      </c>
      <c r="Y2291" t="s">
        <v>314</v>
      </c>
      <c r="Z2291" t="s">
        <v>268</v>
      </c>
      <c r="AA2291" s="67" t="s">
        <v>99</v>
      </c>
      <c r="AB2291" s="67" t="s">
        <v>84</v>
      </c>
      <c r="AC2291" s="128" t="s">
        <v>687</v>
      </c>
      <c r="AD2291" s="133" t="s">
        <v>164</v>
      </c>
      <c r="AE2291" s="72" t="str">
        <f>VLOOKUP(AD2291,cs_lookup!$A$2:$B$54,2,FALSE)</f>
        <v>1</v>
      </c>
    </row>
    <row r="2292" spans="1:31" x14ac:dyDescent="0.25">
      <c r="A2292" s="6">
        <v>0.34567128234619693</v>
      </c>
      <c r="B2292" s="6">
        <v>0.31146546293472682</v>
      </c>
      <c r="C2292" s="6">
        <v>0.32084754096850887</v>
      </c>
      <c r="D2292" s="3">
        <f t="shared" si="279"/>
        <v>2.8929218337509433</v>
      </c>
      <c r="E2292" s="4">
        <f t="shared" si="279"/>
        <v>3.2106288465426678</v>
      </c>
      <c r="F2292" s="4">
        <f t="shared" si="279"/>
        <v>3.116745096382552</v>
      </c>
      <c r="G2292" s="146">
        <v>4.0958880527423247E-2</v>
      </c>
      <c r="H2292" s="5">
        <f t="shared" si="282"/>
        <v>1.0409588805274232</v>
      </c>
      <c r="I2292" s="5">
        <f t="shared" si="283"/>
        <v>2.7790932839587139</v>
      </c>
      <c r="J2292" s="5">
        <f t="shared" si="284"/>
        <v>3.0842993960683027</v>
      </c>
      <c r="K2292" s="5">
        <f t="shared" si="285"/>
        <v>2.9941097143082049</v>
      </c>
      <c r="L2292">
        <v>4.47</v>
      </c>
      <c r="M2292">
        <v>3.54</v>
      </c>
      <c r="N2292">
        <v>1.87</v>
      </c>
      <c r="O2292" s="5">
        <f t="shared" si="286"/>
        <v>4.6530861959575818</v>
      </c>
      <c r="P2292" s="5">
        <f t="shared" si="287"/>
        <v>3.6849944370670782</v>
      </c>
      <c r="Q2292" s="5">
        <f t="shared" si="288"/>
        <v>1.9465931065862816</v>
      </c>
      <c r="R2292" s="6">
        <f t="shared" si="280"/>
        <v>0.21491112734355977</v>
      </c>
      <c r="S2292" s="6">
        <f t="shared" si="280"/>
        <v>0.27137083028974923</v>
      </c>
      <c r="T2292" s="6">
        <f t="shared" si="280"/>
        <v>0.51371804236669094</v>
      </c>
      <c r="U2292">
        <f t="shared" si="281"/>
        <v>1.6084382722240445</v>
      </c>
      <c r="V2292">
        <f t="shared" si="281"/>
        <v>1.1477484982529904</v>
      </c>
      <c r="W2292">
        <f t="shared" si="281"/>
        <v>0.62455961151445893</v>
      </c>
      <c r="X2292" t="s">
        <v>294</v>
      </c>
      <c r="Y2292" t="s">
        <v>293</v>
      </c>
      <c r="Z2292" t="s">
        <v>270</v>
      </c>
      <c r="AA2292" s="67" t="s">
        <v>75</v>
      </c>
      <c r="AB2292" s="67" t="s">
        <v>90</v>
      </c>
      <c r="AC2292" s="128" t="s">
        <v>687</v>
      </c>
      <c r="AD2292" s="133" t="s">
        <v>86</v>
      </c>
      <c r="AE2292" s="72" t="str">
        <f>VLOOKUP(AD2292,cs_lookup!$A$2:$B$54,2,FALSE)</f>
        <v>1</v>
      </c>
    </row>
    <row r="2293" spans="1:31" x14ac:dyDescent="0.25">
      <c r="A2293" s="6">
        <v>0.45752078234690413</v>
      </c>
      <c r="B2293" s="6">
        <v>0.24496238070989548</v>
      </c>
      <c r="C2293" s="6">
        <v>0.27876632950797392</v>
      </c>
      <c r="D2293" s="3">
        <f t="shared" si="279"/>
        <v>2.1856930626634878</v>
      </c>
      <c r="E2293" s="4">
        <f t="shared" si="279"/>
        <v>4.0822594763409077</v>
      </c>
      <c r="F2293" s="4">
        <f t="shared" si="279"/>
        <v>3.587233801747193</v>
      </c>
      <c r="G2293" s="146">
        <v>3.9112001075733982E-2</v>
      </c>
      <c r="H2293" s="5">
        <f t="shared" si="282"/>
        <v>1.039112001075734</v>
      </c>
      <c r="I2293" s="5">
        <f t="shared" si="283"/>
        <v>2.1034239431367969</v>
      </c>
      <c r="J2293" s="5">
        <f t="shared" si="284"/>
        <v>3.9286039157615109</v>
      </c>
      <c r="K2293" s="5">
        <f t="shared" si="285"/>
        <v>3.4522109243599655</v>
      </c>
      <c r="L2293">
        <v>2.4700000000000002</v>
      </c>
      <c r="M2293">
        <v>3.4</v>
      </c>
      <c r="N2293">
        <v>2.94</v>
      </c>
      <c r="O2293" s="5">
        <f t="shared" si="286"/>
        <v>2.5666066426570633</v>
      </c>
      <c r="P2293" s="5">
        <f t="shared" si="287"/>
        <v>3.5329808036574954</v>
      </c>
      <c r="Q2293" s="5">
        <f t="shared" si="288"/>
        <v>3.0549892831626577</v>
      </c>
      <c r="R2293" s="6">
        <f t="shared" si="280"/>
        <v>0.38961950124338351</v>
      </c>
      <c r="S2293" s="6">
        <f t="shared" si="280"/>
        <v>0.28304710825622276</v>
      </c>
      <c r="T2293" s="6">
        <f t="shared" si="280"/>
        <v>0.32733339050039367</v>
      </c>
      <c r="U2293">
        <f t="shared" si="281"/>
        <v>1.1742758791252206</v>
      </c>
      <c r="V2293">
        <f t="shared" si="281"/>
        <v>0.86544738866629989</v>
      </c>
      <c r="W2293">
        <f t="shared" si="281"/>
        <v>0.85162814915345053</v>
      </c>
      <c r="X2293" t="s">
        <v>491</v>
      </c>
      <c r="Y2293" t="s">
        <v>490</v>
      </c>
      <c r="Z2293" t="s">
        <v>270</v>
      </c>
      <c r="AA2293" s="67" t="s">
        <v>86</v>
      </c>
      <c r="AB2293" s="67" t="s">
        <v>84</v>
      </c>
      <c r="AC2293" s="128" t="s">
        <v>687</v>
      </c>
      <c r="AD2293" s="133" t="s">
        <v>86</v>
      </c>
      <c r="AE2293" s="72" t="str">
        <f>VLOOKUP(AD2293,cs_lookup!$A$2:$B$54,2,FALSE)</f>
        <v>1</v>
      </c>
    </row>
    <row r="2294" spans="1:31" x14ac:dyDescent="0.25">
      <c r="A2294" s="6">
        <v>0.76682644562094437</v>
      </c>
      <c r="B2294" s="6">
        <v>0.16058042697383978</v>
      </c>
      <c r="C2294" s="6">
        <v>6.7857983130489366E-2</v>
      </c>
      <c r="D2294" s="3">
        <f t="shared" si="279"/>
        <v>1.3040760470776949</v>
      </c>
      <c r="E2294" s="4">
        <f t="shared" si="279"/>
        <v>6.2274090239086881</v>
      </c>
      <c r="F2294" s="4">
        <f t="shared" si="279"/>
        <v>14.736659621566156</v>
      </c>
      <c r="G2294" s="146">
        <v>4.0210899365829E-2</v>
      </c>
      <c r="H2294" s="5">
        <f t="shared" si="282"/>
        <v>1.040210899365829</v>
      </c>
      <c r="I2294" s="5">
        <f t="shared" si="283"/>
        <v>1.2536650479943374</v>
      </c>
      <c r="J2294" s="5">
        <f t="shared" si="284"/>
        <v>5.9866792663922928</v>
      </c>
      <c r="K2294" s="5">
        <f t="shared" si="285"/>
        <v>14.166992126837405</v>
      </c>
      <c r="L2294">
        <v>1.95</v>
      </c>
      <c r="M2294">
        <v>3.55</v>
      </c>
      <c r="N2294">
        <v>4.07</v>
      </c>
      <c r="O2294" s="5">
        <f t="shared" si="286"/>
        <v>2.0284112537633665</v>
      </c>
      <c r="P2294" s="5">
        <f t="shared" si="287"/>
        <v>3.6927486927486926</v>
      </c>
      <c r="Q2294" s="5">
        <f t="shared" si="288"/>
        <v>4.2336583604189242</v>
      </c>
      <c r="R2294" s="6">
        <f t="shared" si="280"/>
        <v>0.49299667320651708</v>
      </c>
      <c r="S2294" s="6">
        <f t="shared" si="280"/>
        <v>0.27080098950780518</v>
      </c>
      <c r="T2294" s="6">
        <f t="shared" si="280"/>
        <v>0.23620233728567772</v>
      </c>
      <c r="U2294">
        <f t="shared" si="281"/>
        <v>1.5554393919808855</v>
      </c>
      <c r="V2294">
        <f t="shared" si="281"/>
        <v>0.59298316178867383</v>
      </c>
      <c r="W2294">
        <f t="shared" si="281"/>
        <v>0.28728751760156263</v>
      </c>
      <c r="X2294" t="s">
        <v>347</v>
      </c>
      <c r="Y2294" t="s">
        <v>346</v>
      </c>
      <c r="Z2294" t="s">
        <v>270</v>
      </c>
      <c r="AA2294" s="67" t="s">
        <v>86</v>
      </c>
      <c r="AB2294" s="67" t="s">
        <v>84</v>
      </c>
      <c r="AC2294" s="128" t="s">
        <v>687</v>
      </c>
      <c r="AD2294" s="133" t="s">
        <v>79</v>
      </c>
      <c r="AE2294" s="72" t="str">
        <f>VLOOKUP(AD2294,cs_lookup!$A$2:$B$54,2,FALSE)</f>
        <v>2</v>
      </c>
    </row>
    <row r="2295" spans="1:31" x14ac:dyDescent="0.25">
      <c r="A2295" s="6">
        <v>0.19890865737633939</v>
      </c>
      <c r="B2295" s="6">
        <v>0.33776716867099049</v>
      </c>
      <c r="C2295" s="6">
        <v>0.42591832925653705</v>
      </c>
      <c r="D2295" s="3">
        <f t="shared" si="279"/>
        <v>5.0274332610268377</v>
      </c>
      <c r="E2295" s="4">
        <f t="shared" si="279"/>
        <v>2.9606193045188234</v>
      </c>
      <c r="F2295" s="4">
        <f t="shared" si="279"/>
        <v>2.3478679627278609</v>
      </c>
      <c r="G2295" s="146">
        <v>5.4998125126292319E-2</v>
      </c>
      <c r="H2295" s="5">
        <f t="shared" si="282"/>
        <v>1.0549981251262923</v>
      </c>
      <c r="I2295" s="5">
        <f t="shared" si="283"/>
        <v>4.7653480525617153</v>
      </c>
      <c r="J2295" s="5">
        <f t="shared" si="284"/>
        <v>2.8062792094198383</v>
      </c>
      <c r="K2295" s="5">
        <f t="shared" si="285"/>
        <v>2.2254712182041092</v>
      </c>
      <c r="L2295">
        <v>2.5099999999999998</v>
      </c>
      <c r="M2295">
        <v>2.94</v>
      </c>
      <c r="N2295">
        <v>3.16</v>
      </c>
      <c r="O2295" s="5">
        <f t="shared" si="286"/>
        <v>2.6480452940669936</v>
      </c>
      <c r="P2295" s="5">
        <f t="shared" si="287"/>
        <v>3.1016944878712995</v>
      </c>
      <c r="Q2295" s="5">
        <f t="shared" si="288"/>
        <v>3.333794075399084</v>
      </c>
      <c r="R2295" s="6">
        <f t="shared" si="280"/>
        <v>0.37763704504621692</v>
      </c>
      <c r="S2295" s="6">
        <f t="shared" si="280"/>
        <v>0.32240441600884501</v>
      </c>
      <c r="T2295" s="6">
        <f t="shared" si="280"/>
        <v>0.29995853894493807</v>
      </c>
      <c r="U2295">
        <f t="shared" si="281"/>
        <v>0.52671913411459947</v>
      </c>
      <c r="V2295">
        <f t="shared" si="281"/>
        <v>1.0476505652507067</v>
      </c>
      <c r="W2295">
        <f t="shared" si="281"/>
        <v>1.4199240026793196</v>
      </c>
      <c r="X2295" t="s">
        <v>296</v>
      </c>
      <c r="Y2295" t="s">
        <v>351</v>
      </c>
      <c r="Z2295" t="s">
        <v>273</v>
      </c>
      <c r="AA2295" s="67" t="s">
        <v>75</v>
      </c>
      <c r="AB2295" s="67" t="s">
        <v>90</v>
      </c>
      <c r="AC2295" s="128" t="s">
        <v>687</v>
      </c>
      <c r="AD2295" s="133" t="s">
        <v>73</v>
      </c>
      <c r="AE2295" s="72" t="str">
        <f>VLOOKUP(AD2295,cs_lookup!$A$2:$B$54,2,FALSE)</f>
        <v>X</v>
      </c>
    </row>
    <row r="2296" spans="1:31" x14ac:dyDescent="0.25">
      <c r="A2296" s="6">
        <v>0.55654215014522301</v>
      </c>
      <c r="B2296" s="6">
        <v>0.25325733327245348</v>
      </c>
      <c r="C2296" s="6">
        <v>0.18250140861588468</v>
      </c>
      <c r="D2296" s="3">
        <f t="shared" si="279"/>
        <v>1.7968091001536217</v>
      </c>
      <c r="E2296" s="4">
        <f t="shared" si="279"/>
        <v>3.9485529878978984</v>
      </c>
      <c r="F2296" s="4">
        <f t="shared" si="279"/>
        <v>5.4794097622814801</v>
      </c>
      <c r="G2296" s="146">
        <v>5.7878652355396465E-2</v>
      </c>
      <c r="H2296" s="5">
        <f t="shared" si="282"/>
        <v>1.0578786523553965</v>
      </c>
      <c r="I2296" s="5">
        <f t="shared" si="283"/>
        <v>1.69850208826218</v>
      </c>
      <c r="J2296" s="5">
        <f t="shared" si="284"/>
        <v>3.7325197735168723</v>
      </c>
      <c r="K2296" s="5">
        <f t="shared" si="285"/>
        <v>5.1796203185322067</v>
      </c>
      <c r="L2296">
        <v>4.3</v>
      </c>
      <c r="M2296">
        <v>3.2</v>
      </c>
      <c r="N2296">
        <v>1.95</v>
      </c>
      <c r="O2296" s="5">
        <f t="shared" si="286"/>
        <v>4.5488782051282044</v>
      </c>
      <c r="P2296" s="5">
        <f t="shared" si="287"/>
        <v>3.3852116875372689</v>
      </c>
      <c r="Q2296" s="5">
        <f t="shared" si="288"/>
        <v>2.0628633720930232</v>
      </c>
      <c r="R2296" s="6">
        <f t="shared" si="280"/>
        <v>0.2198344195878105</v>
      </c>
      <c r="S2296" s="6">
        <f t="shared" si="280"/>
        <v>0.29540250132112034</v>
      </c>
      <c r="T2296" s="6">
        <f t="shared" si="280"/>
        <v>0.48476307909106925</v>
      </c>
      <c r="U2296">
        <f t="shared" si="281"/>
        <v>2.5316424570307938</v>
      </c>
      <c r="V2296">
        <f t="shared" si="281"/>
        <v>0.85732968454843073</v>
      </c>
      <c r="W2296">
        <f t="shared" si="281"/>
        <v>0.37647547118909058</v>
      </c>
      <c r="X2296" t="s">
        <v>350</v>
      </c>
      <c r="Y2296" t="s">
        <v>428</v>
      </c>
      <c r="Z2296" t="s">
        <v>273</v>
      </c>
      <c r="AA2296" s="67" t="s">
        <v>86</v>
      </c>
      <c r="AB2296" s="67" t="s">
        <v>84</v>
      </c>
      <c r="AC2296" s="128" t="s">
        <v>687</v>
      </c>
      <c r="AD2296" s="133" t="s">
        <v>75</v>
      </c>
      <c r="AE2296" s="72" t="str">
        <f>VLOOKUP(AD2296,cs_lookup!$A$2:$B$54,2,FALSE)</f>
        <v>X</v>
      </c>
    </row>
    <row r="2297" spans="1:31" x14ac:dyDescent="0.25">
      <c r="A2297" s="6">
        <v>0.2375601712457972</v>
      </c>
      <c r="B2297" s="6">
        <v>0.34383139297279008</v>
      </c>
      <c r="C2297" s="6">
        <v>0.38847210161707452</v>
      </c>
      <c r="D2297" s="3">
        <f t="shared" si="279"/>
        <v>4.2094598381364463</v>
      </c>
      <c r="E2297" s="4">
        <f t="shared" si="279"/>
        <v>2.9084022588918672</v>
      </c>
      <c r="F2297" s="4">
        <f t="shared" si="279"/>
        <v>2.5741874277132055</v>
      </c>
      <c r="G2297" s="146">
        <v>6.0421591329940627E-2</v>
      </c>
      <c r="H2297" s="5">
        <f t="shared" si="282"/>
        <v>1.0604215913299406</v>
      </c>
      <c r="I2297" s="5">
        <f t="shared" si="283"/>
        <v>3.9696097029268342</v>
      </c>
      <c r="J2297" s="5">
        <f t="shared" si="284"/>
        <v>2.7426848742718066</v>
      </c>
      <c r="K2297" s="5">
        <f t="shared" si="285"/>
        <v>2.427513216215031</v>
      </c>
      <c r="L2297">
        <v>5.37</v>
      </c>
      <c r="M2297">
        <v>3.54</v>
      </c>
      <c r="N2297">
        <v>1.69</v>
      </c>
      <c r="O2297" s="5">
        <f t="shared" si="286"/>
        <v>5.6944639454417816</v>
      </c>
      <c r="P2297" s="5">
        <f t="shared" si="287"/>
        <v>3.7538924333079899</v>
      </c>
      <c r="Q2297" s="5">
        <f t="shared" si="288"/>
        <v>1.7921124893475997</v>
      </c>
      <c r="R2297" s="6">
        <f t="shared" si="280"/>
        <v>0.17560915471252828</v>
      </c>
      <c r="S2297" s="6">
        <f t="shared" si="280"/>
        <v>0.26639015841985225</v>
      </c>
      <c r="T2297" s="6">
        <f t="shared" si="280"/>
        <v>0.5580006868676195</v>
      </c>
      <c r="U2297">
        <f t="shared" si="281"/>
        <v>1.3527778300321676</v>
      </c>
      <c r="V2297">
        <f t="shared" si="281"/>
        <v>1.2907060644143027</v>
      </c>
      <c r="W2297">
        <f t="shared" si="281"/>
        <v>0.69618570507106914</v>
      </c>
      <c r="X2297" t="s">
        <v>426</v>
      </c>
      <c r="Y2297" t="s">
        <v>427</v>
      </c>
      <c r="Z2297" t="s">
        <v>273</v>
      </c>
      <c r="AA2297" s="67" t="s">
        <v>75</v>
      </c>
      <c r="AB2297" s="67" t="s">
        <v>90</v>
      </c>
      <c r="AC2297" s="128" t="s">
        <v>687</v>
      </c>
      <c r="AD2297" s="133" t="s">
        <v>76</v>
      </c>
      <c r="AE2297" s="72" t="str">
        <f>VLOOKUP(AD2297,cs_lookup!$A$2:$B$54,2,FALSE)</f>
        <v>2</v>
      </c>
    </row>
    <row r="2298" spans="1:31" x14ac:dyDescent="0.25">
      <c r="A2298" s="6">
        <v>0.57703442084465151</v>
      </c>
      <c r="B2298" s="6">
        <v>0.23862047095373237</v>
      </c>
      <c r="C2298" s="6">
        <v>0.17669193775015304</v>
      </c>
      <c r="D2298" s="3">
        <f t="shared" si="279"/>
        <v>1.7329988712566227</v>
      </c>
      <c r="E2298" s="4">
        <f t="shared" si="279"/>
        <v>4.1907552860118873</v>
      </c>
      <c r="F2298" s="4">
        <f t="shared" si="279"/>
        <v>5.6595677920179117</v>
      </c>
      <c r="G2298" s="146">
        <v>2.7419918832912948E-2</v>
      </c>
      <c r="H2298" s="5">
        <f t="shared" si="282"/>
        <v>1.0274199188329129</v>
      </c>
      <c r="I2298" s="5">
        <f t="shared" si="283"/>
        <v>1.6867483679167958</v>
      </c>
      <c r="J2298" s="5">
        <f t="shared" si="284"/>
        <v>4.0789118540473037</v>
      </c>
      <c r="K2298" s="5">
        <f t="shared" si="285"/>
        <v>5.5085244974098222</v>
      </c>
      <c r="L2298">
        <v>2.17</v>
      </c>
      <c r="M2298">
        <v>3.51</v>
      </c>
      <c r="N2298">
        <v>3.55</v>
      </c>
      <c r="O2298" s="5">
        <f t="shared" si="286"/>
        <v>2.229501223867421</v>
      </c>
      <c r="P2298" s="5">
        <f t="shared" si="287"/>
        <v>3.6062439151035242</v>
      </c>
      <c r="Q2298" s="5">
        <f t="shared" si="288"/>
        <v>3.6473407118568408</v>
      </c>
      <c r="R2298" s="6">
        <f t="shared" si="280"/>
        <v>0.44853081455830845</v>
      </c>
      <c r="S2298" s="6">
        <f t="shared" si="280"/>
        <v>0.2772968283736551</v>
      </c>
      <c r="T2298" s="6">
        <f t="shared" si="280"/>
        <v>0.27417235706803644</v>
      </c>
      <c r="U2298">
        <f t="shared" si="281"/>
        <v>1.286498947486779</v>
      </c>
      <c r="V2298">
        <f t="shared" si="281"/>
        <v>0.86052362139603467</v>
      </c>
      <c r="W2298">
        <f t="shared" si="281"/>
        <v>0.64445569801300773</v>
      </c>
      <c r="X2298" t="s">
        <v>431</v>
      </c>
      <c r="Y2298" t="s">
        <v>358</v>
      </c>
      <c r="Z2298" t="s">
        <v>278</v>
      </c>
      <c r="AA2298" s="67" t="s">
        <v>86</v>
      </c>
      <c r="AB2298" s="67" t="s">
        <v>84</v>
      </c>
      <c r="AC2298" s="128" t="s">
        <v>687</v>
      </c>
      <c r="AD2298" s="133" t="s">
        <v>94</v>
      </c>
      <c r="AE2298" s="72" t="str">
        <f>VLOOKUP(AD2298,cs_lookup!$A$2:$B$54,2,FALSE)</f>
        <v>1</v>
      </c>
    </row>
    <row r="2299" spans="1:31" x14ac:dyDescent="0.25">
      <c r="A2299" s="6">
        <v>0.64111136574993832</v>
      </c>
      <c r="B2299" s="6">
        <v>0.22417548363317977</v>
      </c>
      <c r="C2299" s="6">
        <v>0.13044085320908677</v>
      </c>
      <c r="D2299" s="3">
        <f t="shared" si="279"/>
        <v>1.5597914082060496</v>
      </c>
      <c r="E2299" s="4">
        <f t="shared" si="279"/>
        <v>4.4607910900565217</v>
      </c>
      <c r="F2299" s="4">
        <f t="shared" si="279"/>
        <v>7.6663098668718153</v>
      </c>
      <c r="G2299" s="146">
        <v>3.0648917672274845E-2</v>
      </c>
      <c r="H2299" s="5">
        <f t="shared" si="282"/>
        <v>1.0306489176722748</v>
      </c>
      <c r="I2299" s="5">
        <f t="shared" si="283"/>
        <v>1.5134071180405888</v>
      </c>
      <c r="J2299" s="5">
        <f t="shared" si="284"/>
        <v>4.3281383345661864</v>
      </c>
      <c r="K2299" s="5">
        <f t="shared" si="285"/>
        <v>7.4383330108046977</v>
      </c>
      <c r="L2299">
        <v>1.51</v>
      </c>
      <c r="M2299">
        <v>4.45</v>
      </c>
      <c r="N2299">
        <v>6.96</v>
      </c>
      <c r="O2299" s="5">
        <f t="shared" si="286"/>
        <v>1.5562798656851351</v>
      </c>
      <c r="P2299" s="5">
        <f t="shared" si="287"/>
        <v>4.5863876836416235</v>
      </c>
      <c r="Q2299" s="5">
        <f t="shared" si="288"/>
        <v>7.173316466999033</v>
      </c>
      <c r="R2299" s="6">
        <f t="shared" si="280"/>
        <v>0.64255794992230464</v>
      </c>
      <c r="S2299" s="6">
        <f t="shared" si="280"/>
        <v>0.21803651783880448</v>
      </c>
      <c r="T2299" s="6">
        <f t="shared" si="280"/>
        <v>0.13940553223889079</v>
      </c>
      <c r="U2299">
        <f t="shared" si="281"/>
        <v>0.99774871017852751</v>
      </c>
      <c r="V2299">
        <f t="shared" si="281"/>
        <v>1.0281556771096199</v>
      </c>
      <c r="W2299">
        <f t="shared" si="281"/>
        <v>0.93569352029414576</v>
      </c>
      <c r="X2299" t="s">
        <v>433</v>
      </c>
      <c r="Y2299" t="s">
        <v>357</v>
      </c>
      <c r="Z2299" t="s">
        <v>278</v>
      </c>
      <c r="AA2299" s="67" t="s">
        <v>86</v>
      </c>
      <c r="AB2299" s="67" t="s">
        <v>84</v>
      </c>
      <c r="AC2299" s="128" t="s">
        <v>687</v>
      </c>
      <c r="AD2299" s="133" t="s">
        <v>94</v>
      </c>
      <c r="AE2299" s="72" t="str">
        <f>VLOOKUP(AD2299,cs_lookup!$A$2:$B$54,2,FALSE)</f>
        <v>1</v>
      </c>
    </row>
    <row r="2300" spans="1:31" x14ac:dyDescent="0.25">
      <c r="A2300" s="6">
        <v>0.58202494796202264</v>
      </c>
      <c r="B2300" s="6">
        <v>0.26463613070453718</v>
      </c>
      <c r="C2300" s="6">
        <v>0.14883898382986821</v>
      </c>
      <c r="D2300" s="3">
        <f t="shared" si="279"/>
        <v>1.7181394088028858</v>
      </c>
      <c r="E2300" s="4">
        <f t="shared" si="279"/>
        <v>3.778773508128741</v>
      </c>
      <c r="F2300" s="4">
        <f t="shared" si="279"/>
        <v>6.7186698959397582</v>
      </c>
      <c r="G2300" s="146">
        <v>2.8785297523529429E-2</v>
      </c>
      <c r="H2300" s="5">
        <f t="shared" si="282"/>
        <v>1.0287852975235294</v>
      </c>
      <c r="I2300" s="5">
        <f t="shared" si="283"/>
        <v>1.6700660603711535</v>
      </c>
      <c r="J2300" s="5">
        <f t="shared" si="284"/>
        <v>3.6730438481429761</v>
      </c>
      <c r="K2300" s="5">
        <f t="shared" si="285"/>
        <v>6.5306822639405917</v>
      </c>
      <c r="L2300">
        <v>1.99</v>
      </c>
      <c r="M2300">
        <v>3.38</v>
      </c>
      <c r="N2300">
        <v>4.34</v>
      </c>
      <c r="O2300" s="5">
        <f t="shared" si="286"/>
        <v>2.0472827420718236</v>
      </c>
      <c r="P2300" s="5">
        <f t="shared" si="287"/>
        <v>3.4772943056295293</v>
      </c>
      <c r="Q2300" s="5">
        <f t="shared" si="288"/>
        <v>4.4649281912521177</v>
      </c>
      <c r="R2300" s="6">
        <f t="shared" si="280"/>
        <v>0.48845231752797025</v>
      </c>
      <c r="S2300" s="6">
        <f t="shared" si="280"/>
        <v>0.28757991475759198</v>
      </c>
      <c r="T2300" s="6">
        <f t="shared" si="280"/>
        <v>0.22396776771443797</v>
      </c>
      <c r="U2300">
        <f t="shared" si="281"/>
        <v>1.1915696314179003</v>
      </c>
      <c r="V2300">
        <f t="shared" si="281"/>
        <v>0.92021771036271893</v>
      </c>
      <c r="W2300">
        <f t="shared" si="281"/>
        <v>0.66455537485929661</v>
      </c>
      <c r="X2300" t="s">
        <v>299</v>
      </c>
      <c r="Y2300" t="s">
        <v>429</v>
      </c>
      <c r="Z2300" t="s">
        <v>278</v>
      </c>
      <c r="AA2300" s="67" t="s">
        <v>75</v>
      </c>
      <c r="AB2300" s="67" t="s">
        <v>90</v>
      </c>
      <c r="AC2300" s="128" t="s">
        <v>687</v>
      </c>
      <c r="AD2300" s="133" t="s">
        <v>91</v>
      </c>
      <c r="AE2300" s="72" t="str">
        <f>VLOOKUP(AD2300,cs_lookup!$A$2:$B$54,2,FALSE)</f>
        <v>2</v>
      </c>
    </row>
    <row r="2301" spans="1:31" x14ac:dyDescent="0.25">
      <c r="A2301" s="6" t="e">
        <v>#N/A</v>
      </c>
      <c r="B2301" s="6" t="e">
        <v>#N/A</v>
      </c>
      <c r="C2301" s="6" t="e">
        <v>#N/A</v>
      </c>
      <c r="D2301" s="3" t="e">
        <f t="shared" si="279"/>
        <v>#N/A</v>
      </c>
      <c r="E2301" s="4" t="e">
        <f t="shared" si="279"/>
        <v>#N/A</v>
      </c>
      <c r="F2301" s="4" t="e">
        <f t="shared" si="279"/>
        <v>#N/A</v>
      </c>
      <c r="G2301" s="146">
        <v>1.9893114342161455E-2</v>
      </c>
      <c r="H2301" s="5">
        <f t="shared" si="282"/>
        <v>1.0198931143421615</v>
      </c>
      <c r="I2301" s="5" t="e">
        <f t="shared" si="283"/>
        <v>#N/A</v>
      </c>
      <c r="J2301" s="5" t="e">
        <f t="shared" si="284"/>
        <v>#N/A</v>
      </c>
      <c r="K2301" s="5" t="e">
        <f t="shared" si="285"/>
        <v>#N/A</v>
      </c>
      <c r="L2301">
        <v>3.5</v>
      </c>
      <c r="M2301">
        <v>3.55</v>
      </c>
      <c r="N2301">
        <v>2.21</v>
      </c>
      <c r="O2301" s="5">
        <f t="shared" si="286"/>
        <v>3.5696259001975652</v>
      </c>
      <c r="P2301" s="5">
        <f t="shared" si="287"/>
        <v>3.6206205559146731</v>
      </c>
      <c r="Q2301" s="5">
        <f t="shared" si="288"/>
        <v>2.2539637826961769</v>
      </c>
      <c r="R2301" s="6">
        <f t="shared" si="280"/>
        <v>0.2801414007962722</v>
      </c>
      <c r="S2301" s="6">
        <f t="shared" si="280"/>
        <v>0.27619574726393031</v>
      </c>
      <c r="T2301" s="6">
        <f t="shared" si="280"/>
        <v>0.44366285193979754</v>
      </c>
      <c r="U2301" t="e">
        <f t="shared" si="281"/>
        <v>#N/A</v>
      </c>
      <c r="V2301" t="e">
        <f t="shared" si="281"/>
        <v>#N/A</v>
      </c>
      <c r="W2301" t="e">
        <f t="shared" si="281"/>
        <v>#N/A</v>
      </c>
      <c r="X2301" t="s">
        <v>688</v>
      </c>
      <c r="Y2301" t="s">
        <v>501</v>
      </c>
      <c r="Z2301" t="s">
        <v>269</v>
      </c>
      <c r="AA2301" s="67" t="e">
        <v>#N/A</v>
      </c>
      <c r="AB2301" s="67" t="e">
        <v>#N/A</v>
      </c>
      <c r="AC2301" s="128" t="s">
        <v>687</v>
      </c>
      <c r="AD2301" s="133" t="s">
        <v>76</v>
      </c>
      <c r="AE2301" s="72" t="str">
        <f>VLOOKUP(AD2301,cs_lookup!$A$2:$B$54,2,FALSE)</f>
        <v>2</v>
      </c>
    </row>
    <row r="2302" spans="1:31" x14ac:dyDescent="0.25">
      <c r="A2302" s="6">
        <v>0.1357131962209786</v>
      </c>
      <c r="B2302" s="6">
        <v>0.1551476173442756</v>
      </c>
      <c r="C2302" s="6">
        <v>0.61694864760824419</v>
      </c>
      <c r="D2302" s="3">
        <f t="shared" si="279"/>
        <v>7.3684802056516565</v>
      </c>
      <c r="E2302" s="4">
        <f t="shared" si="279"/>
        <v>6.4454744269838216</v>
      </c>
      <c r="F2302" s="4">
        <f t="shared" si="279"/>
        <v>1.6208804474679541</v>
      </c>
      <c r="G2302" s="146">
        <v>4.5054945054944895E-2</v>
      </c>
      <c r="H2302" s="5">
        <f t="shared" si="282"/>
        <v>1.0450549450549449</v>
      </c>
      <c r="I2302" s="5">
        <f t="shared" si="283"/>
        <v>7.050806505933763</v>
      </c>
      <c r="J2302" s="5">
        <f t="shared" si="284"/>
        <v>6.167593826030787</v>
      </c>
      <c r="K2302" s="5">
        <f t="shared" si="285"/>
        <v>1.5510002178715441</v>
      </c>
      <c r="L2302">
        <v>3.36</v>
      </c>
      <c r="M2302">
        <v>3.75</v>
      </c>
      <c r="N2302">
        <v>2.08</v>
      </c>
      <c r="O2302" s="5">
        <f t="shared" si="286"/>
        <v>3.5113846153846149</v>
      </c>
      <c r="P2302" s="5">
        <f t="shared" si="287"/>
        <v>3.9189560439560434</v>
      </c>
      <c r="Q2302" s="5">
        <f t="shared" si="288"/>
        <v>2.1737142857142855</v>
      </c>
      <c r="R2302" s="6">
        <f t="shared" si="280"/>
        <v>0.28478794251664918</v>
      </c>
      <c r="S2302" s="6">
        <f t="shared" si="280"/>
        <v>0.25516999649491767</v>
      </c>
      <c r="T2302" s="6">
        <f t="shared" si="280"/>
        <v>0.46004206098843325</v>
      </c>
      <c r="U2302">
        <f t="shared" si="281"/>
        <v>0.47654122931501769</v>
      </c>
      <c r="V2302">
        <f t="shared" si="281"/>
        <v>0.60801669269672831</v>
      </c>
      <c r="W2302">
        <f t="shared" si="281"/>
        <v>1.341070088858149</v>
      </c>
      <c r="X2302" t="s">
        <v>366</v>
      </c>
      <c r="Y2302" t="s">
        <v>443</v>
      </c>
      <c r="Z2302" t="s">
        <v>282</v>
      </c>
      <c r="AA2302" s="67" t="s">
        <v>102</v>
      </c>
      <c r="AB2302" s="67" t="s">
        <v>85</v>
      </c>
      <c r="AC2302" s="128" t="s">
        <v>687</v>
      </c>
      <c r="AD2302" s="133" t="s">
        <v>102</v>
      </c>
      <c r="AE2302" s="72" t="str">
        <f>VLOOKUP(AD2302,cs_lookup!$A$2:$B$54,2,FALSE)</f>
        <v>2</v>
      </c>
    </row>
    <row r="2303" spans="1:31" x14ac:dyDescent="0.25">
      <c r="A2303" s="6">
        <v>0.23605895729427503</v>
      </c>
      <c r="B2303" s="6">
        <v>0.23940778159732803</v>
      </c>
      <c r="C2303" s="6">
        <v>0.47075491265172503</v>
      </c>
      <c r="D2303" s="3">
        <f t="shared" si="279"/>
        <v>4.2362298447052078</v>
      </c>
      <c r="E2303" s="4">
        <f t="shared" si="279"/>
        <v>4.1769736694772526</v>
      </c>
      <c r="F2303" s="4">
        <f t="shared" si="279"/>
        <v>2.1242476140441733</v>
      </c>
      <c r="G2303" s="146">
        <v>4.4168704645269452E-2</v>
      </c>
      <c r="H2303" s="5">
        <f t="shared" si="282"/>
        <v>1.0441687046452695</v>
      </c>
      <c r="I2303" s="5">
        <f t="shared" si="283"/>
        <v>4.057035827504869</v>
      </c>
      <c r="J2303" s="5">
        <f t="shared" si="284"/>
        <v>4.0002862093978155</v>
      </c>
      <c r="K2303" s="5">
        <f t="shared" si="285"/>
        <v>2.0343911904215077</v>
      </c>
      <c r="L2303">
        <v>2.54</v>
      </c>
      <c r="M2303">
        <v>3.38</v>
      </c>
      <c r="N2303">
        <v>2.82</v>
      </c>
      <c r="O2303" s="5">
        <f t="shared" si="286"/>
        <v>2.6521885097989846</v>
      </c>
      <c r="P2303" s="5">
        <f t="shared" si="287"/>
        <v>3.5292902217010105</v>
      </c>
      <c r="Q2303" s="5">
        <f t="shared" si="288"/>
        <v>2.9445557470996597</v>
      </c>
      <c r="R2303" s="6">
        <f t="shared" si="280"/>
        <v>0.37704710517571477</v>
      </c>
      <c r="S2303" s="6">
        <f t="shared" si="280"/>
        <v>0.28334309087169102</v>
      </c>
      <c r="T2303" s="6">
        <f t="shared" si="280"/>
        <v>0.33960980395259421</v>
      </c>
      <c r="U2303">
        <f t="shared" si="281"/>
        <v>0.62607285417100544</v>
      </c>
      <c r="V2303">
        <f t="shared" si="281"/>
        <v>0.84493954259058113</v>
      </c>
      <c r="W2303">
        <f t="shared" si="281"/>
        <v>1.386164083524035</v>
      </c>
      <c r="X2303" t="s">
        <v>367</v>
      </c>
      <c r="Y2303" t="s">
        <v>442</v>
      </c>
      <c r="Z2303" t="s">
        <v>282</v>
      </c>
      <c r="AA2303" s="67" t="s">
        <v>79</v>
      </c>
      <c r="AB2303" s="67" t="s">
        <v>85</v>
      </c>
      <c r="AC2303" s="128" t="s">
        <v>687</v>
      </c>
      <c r="AD2303" s="133" t="s">
        <v>75</v>
      </c>
      <c r="AE2303" s="72" t="str">
        <f>VLOOKUP(AD2303,cs_lookup!$A$2:$B$54,2,FALSE)</f>
        <v>X</v>
      </c>
    </row>
    <row r="2304" spans="1:31" x14ac:dyDescent="0.25">
      <c r="A2304" s="6">
        <v>0.48362623868437449</v>
      </c>
      <c r="B2304" s="6">
        <v>0.24129444485208729</v>
      </c>
      <c r="C2304" s="6">
        <v>0.25871979285339602</v>
      </c>
      <c r="D2304" s="3">
        <f t="shared" si="279"/>
        <v>2.0677124605983646</v>
      </c>
      <c r="E2304" s="4">
        <f t="shared" si="279"/>
        <v>4.1443142241131854</v>
      </c>
      <c r="F2304" s="4">
        <f t="shared" si="279"/>
        <v>3.8651855313081964</v>
      </c>
      <c r="G2304" s="146">
        <v>2.7301532600059186E-2</v>
      </c>
      <c r="H2304" s="5">
        <f t="shared" si="282"/>
        <v>1.0273015326000592</v>
      </c>
      <c r="I2304" s="5">
        <f t="shared" si="283"/>
        <v>2.0127610005263663</v>
      </c>
      <c r="J2304" s="5">
        <f t="shared" si="284"/>
        <v>4.0341750621398287</v>
      </c>
      <c r="K2304" s="5">
        <f t="shared" si="285"/>
        <v>3.7624644845273094</v>
      </c>
      <c r="L2304">
        <v>2.92</v>
      </c>
      <c r="M2304">
        <v>3.18</v>
      </c>
      <c r="N2304">
        <v>2.7</v>
      </c>
      <c r="O2304" s="5">
        <f t="shared" si="286"/>
        <v>2.9997204751921727</v>
      </c>
      <c r="P2304" s="5">
        <f t="shared" si="287"/>
        <v>3.2668188736681882</v>
      </c>
      <c r="Q2304" s="5">
        <f t="shared" si="288"/>
        <v>2.7737141380201602</v>
      </c>
      <c r="R2304" s="6">
        <f t="shared" si="280"/>
        <v>0.33336439453944006</v>
      </c>
      <c r="S2304" s="6">
        <f t="shared" si="280"/>
        <v>0.30610818618086943</v>
      </c>
      <c r="T2304" s="6">
        <f t="shared" si="280"/>
        <v>0.36052741927969062</v>
      </c>
      <c r="U2304">
        <f t="shared" si="281"/>
        <v>1.4507435305216951</v>
      </c>
      <c r="V2304">
        <f t="shared" si="281"/>
        <v>0.7882652465540867</v>
      </c>
      <c r="W2304">
        <f t="shared" si="281"/>
        <v>0.71761474722311169</v>
      </c>
      <c r="X2304" t="s">
        <v>455</v>
      </c>
      <c r="Y2304" t="s">
        <v>473</v>
      </c>
      <c r="Z2304" t="s">
        <v>276</v>
      </c>
      <c r="AA2304" s="67" t="s">
        <v>86</v>
      </c>
      <c r="AB2304" s="67" t="s">
        <v>84</v>
      </c>
      <c r="AC2304" s="128" t="s">
        <v>687</v>
      </c>
      <c r="AD2304" s="133" t="s">
        <v>75</v>
      </c>
      <c r="AE2304" s="72" t="str">
        <f>VLOOKUP(AD2304,cs_lookup!$A$2:$B$54,2,FALSE)</f>
        <v>X</v>
      </c>
    </row>
    <row r="2305" spans="1:31" x14ac:dyDescent="0.25">
      <c r="A2305" s="6">
        <v>0.37449135775324899</v>
      </c>
      <c r="B2305" s="6">
        <v>0.41881402387581729</v>
      </c>
      <c r="C2305" s="6">
        <v>0.20184388761714742</v>
      </c>
      <c r="D2305" s="3">
        <f t="shared" si="279"/>
        <v>2.6702885909022669</v>
      </c>
      <c r="E2305" s="4">
        <f t="shared" si="279"/>
        <v>2.3876946400832804</v>
      </c>
      <c r="F2305" s="4">
        <f t="shared" si="279"/>
        <v>4.9543239173869642</v>
      </c>
      <c r="G2305" s="146">
        <v>4.814270461164627E-2</v>
      </c>
      <c r="H2305" s="5">
        <f t="shared" si="282"/>
        <v>1.0481427046116463</v>
      </c>
      <c r="I2305" s="5">
        <f t="shared" si="283"/>
        <v>2.5476383885070799</v>
      </c>
      <c r="J2305" s="5">
        <f t="shared" si="284"/>
        <v>2.2780243850172668</v>
      </c>
      <c r="K2305" s="5">
        <f t="shared" si="285"/>
        <v>4.7267646815541413</v>
      </c>
      <c r="L2305">
        <v>1.73</v>
      </c>
      <c r="M2305">
        <v>3.67</v>
      </c>
      <c r="N2305">
        <v>5.0599999999999996</v>
      </c>
      <c r="O2305" s="5">
        <f t="shared" si="286"/>
        <v>1.813286878978148</v>
      </c>
      <c r="P2305" s="5">
        <f t="shared" si="287"/>
        <v>3.8466837259247417</v>
      </c>
      <c r="Q2305" s="5">
        <f t="shared" si="288"/>
        <v>5.3036020853349299</v>
      </c>
      <c r="R2305" s="6">
        <f t="shared" si="280"/>
        <v>0.55148471628688767</v>
      </c>
      <c r="S2305" s="6">
        <f t="shared" si="280"/>
        <v>0.25996418506166641</v>
      </c>
      <c r="T2305" s="6">
        <f t="shared" si="280"/>
        <v>0.18855109865144579</v>
      </c>
      <c r="U2305">
        <f t="shared" si="281"/>
        <v>0.679060265304678</v>
      </c>
      <c r="V2305">
        <f t="shared" si="281"/>
        <v>1.6110450898321629</v>
      </c>
      <c r="W2305">
        <f t="shared" si="281"/>
        <v>1.0704996632784123</v>
      </c>
      <c r="X2305" t="s">
        <v>371</v>
      </c>
      <c r="Y2305" t="s">
        <v>307</v>
      </c>
      <c r="Z2305" t="s">
        <v>275</v>
      </c>
      <c r="AA2305" s="67" t="s">
        <v>78</v>
      </c>
      <c r="AB2305" s="67" t="s">
        <v>84</v>
      </c>
      <c r="AC2305" s="128" t="s">
        <v>689</v>
      </c>
      <c r="AD2305" s="133" t="s">
        <v>690</v>
      </c>
      <c r="AE2305" s="72" t="str">
        <f>VLOOKUP(AD2305,cs_lookup!$A$2:$B$55,2,FALSE)</f>
        <v>1</v>
      </c>
    </row>
    <row r="2306" spans="1:31" x14ac:dyDescent="0.25">
      <c r="A2306" s="6">
        <v>0.47391310779949469</v>
      </c>
      <c r="B2306" s="6">
        <v>0.33195854710713346</v>
      </c>
      <c r="C2306" s="6">
        <v>0.18825566719344902</v>
      </c>
      <c r="D2306" s="3">
        <f t="shared" si="279"/>
        <v>2.1100914567298368</v>
      </c>
      <c r="E2306" s="4">
        <f t="shared" si="279"/>
        <v>3.0124243183811399</v>
      </c>
      <c r="F2306" s="4">
        <f t="shared" si="279"/>
        <v>5.3119250799096172</v>
      </c>
      <c r="G2306" s="146">
        <v>4.5574242736990511E-2</v>
      </c>
      <c r="H2306" s="5">
        <f t="shared" si="282"/>
        <v>1.0455742427369905</v>
      </c>
      <c r="I2306" s="5">
        <f t="shared" si="283"/>
        <v>2.0181172895061654</v>
      </c>
      <c r="J2306" s="5">
        <f t="shared" si="284"/>
        <v>2.8811194798520892</v>
      </c>
      <c r="K2306" s="5">
        <f t="shared" si="285"/>
        <v>5.080390146188603</v>
      </c>
      <c r="L2306">
        <v>2.31</v>
      </c>
      <c r="M2306">
        <v>3.22</v>
      </c>
      <c r="N2306">
        <v>3.31</v>
      </c>
      <c r="O2306" s="5">
        <f t="shared" si="286"/>
        <v>2.4152765007224479</v>
      </c>
      <c r="P2306" s="5">
        <f t="shared" si="287"/>
        <v>3.3667490616131097</v>
      </c>
      <c r="Q2306" s="5">
        <f t="shared" si="288"/>
        <v>3.4608507434594387</v>
      </c>
      <c r="R2306" s="6">
        <f t="shared" si="280"/>
        <v>0.41403127124405176</v>
      </c>
      <c r="S2306" s="6">
        <f t="shared" si="280"/>
        <v>0.2970224337185588</v>
      </c>
      <c r="T2306" s="6">
        <f t="shared" si="280"/>
        <v>0.28894629503738956</v>
      </c>
      <c r="U2306">
        <f t="shared" si="281"/>
        <v>1.1446311926524639</v>
      </c>
      <c r="V2306">
        <f t="shared" si="281"/>
        <v>1.1176211269673928</v>
      </c>
      <c r="W2306">
        <f t="shared" si="281"/>
        <v>0.65152476576690077</v>
      </c>
      <c r="X2306" t="s">
        <v>306</v>
      </c>
      <c r="Y2306" t="s">
        <v>511</v>
      </c>
      <c r="Z2306" t="s">
        <v>275</v>
      </c>
      <c r="AA2306" s="67" t="s">
        <v>75</v>
      </c>
      <c r="AB2306" s="67" t="s">
        <v>90</v>
      </c>
      <c r="AC2306" s="128" t="s">
        <v>689</v>
      </c>
      <c r="AD2306" s="133" t="s">
        <v>92</v>
      </c>
      <c r="AE2306" s="72" t="str">
        <f>VLOOKUP(AD2306,cs_lookup!$A$2:$B$54,2,FALSE)</f>
        <v>1</v>
      </c>
    </row>
    <row r="2307" spans="1:31" x14ac:dyDescent="0.25">
      <c r="A2307" s="6">
        <v>0.58800017349983913</v>
      </c>
      <c r="B2307" s="6">
        <v>0.19009145228089636</v>
      </c>
      <c r="C2307" s="6">
        <v>0.20416149721421828</v>
      </c>
      <c r="D2307" s="3">
        <f t="shared" si="279"/>
        <v>1.700679770293084</v>
      </c>
      <c r="E2307" s="4">
        <f t="shared" si="279"/>
        <v>5.2606258093199765</v>
      </c>
      <c r="F2307" s="4">
        <f t="shared" si="279"/>
        <v>4.8980832019993521</v>
      </c>
      <c r="G2307" s="146">
        <v>4.5603928546560368E-2</v>
      </c>
      <c r="H2307" s="5">
        <f t="shared" si="282"/>
        <v>1.0456039285465604</v>
      </c>
      <c r="I2307" s="5">
        <f t="shared" si="283"/>
        <v>1.6265047632874816</v>
      </c>
      <c r="J2307" s="5">
        <f t="shared" si="284"/>
        <v>5.0311840513381574</v>
      </c>
      <c r="K2307" s="5">
        <f t="shared" si="285"/>
        <v>4.6844537097406693</v>
      </c>
      <c r="L2307">
        <v>1.85</v>
      </c>
      <c r="M2307">
        <v>3.94</v>
      </c>
      <c r="N2307">
        <v>3.98</v>
      </c>
      <c r="O2307" s="5">
        <f t="shared" si="286"/>
        <v>1.9343672678111368</v>
      </c>
      <c r="P2307" s="5">
        <f t="shared" si="287"/>
        <v>4.1196794784734481</v>
      </c>
      <c r="Q2307" s="5">
        <f t="shared" si="288"/>
        <v>4.1615036356153103</v>
      </c>
      <c r="R2307" s="6">
        <f t="shared" si="280"/>
        <v>0.51696490973586695</v>
      </c>
      <c r="S2307" s="6">
        <f t="shared" si="280"/>
        <v>0.24273733071354162</v>
      </c>
      <c r="T2307" s="6">
        <f t="shared" si="280"/>
        <v>0.24029775955059146</v>
      </c>
      <c r="U2307">
        <f t="shared" si="281"/>
        <v>1.1374082890853583</v>
      </c>
      <c r="V2307">
        <f t="shared" si="281"/>
        <v>0.78311585499482328</v>
      </c>
      <c r="W2307">
        <f t="shared" si="281"/>
        <v>0.84961881290963426</v>
      </c>
      <c r="X2307" t="s">
        <v>373</v>
      </c>
      <c r="Y2307" t="s">
        <v>305</v>
      </c>
      <c r="Z2307" t="s">
        <v>275</v>
      </c>
      <c r="AA2307" s="67" t="s">
        <v>92</v>
      </c>
      <c r="AB2307" s="67" t="s">
        <v>84</v>
      </c>
      <c r="AC2307" s="128" t="s">
        <v>689</v>
      </c>
      <c r="AD2307" s="133" t="s">
        <v>86</v>
      </c>
      <c r="AE2307" s="72" t="str">
        <f>VLOOKUP(AD2307,cs_lookup!$A$2:$B$54,2,FALSE)</f>
        <v>1</v>
      </c>
    </row>
    <row r="2308" spans="1:31" x14ac:dyDescent="0.25">
      <c r="A2308" s="6">
        <v>0.29940200073950213</v>
      </c>
      <c r="B2308" s="6">
        <v>0.2095701162845473</v>
      </c>
      <c r="C2308" s="6">
        <v>0.44755989007693237</v>
      </c>
      <c r="D2308" s="3">
        <f t="shared" si="279"/>
        <v>3.3399910405744433</v>
      </c>
      <c r="E2308" s="4">
        <f t="shared" si="279"/>
        <v>4.771672687542118</v>
      </c>
      <c r="F2308" s="4">
        <f t="shared" si="279"/>
        <v>2.2343378443231523</v>
      </c>
      <c r="G2308" s="146">
        <v>3.4887950936597356E-2</v>
      </c>
      <c r="H2308" s="5">
        <f t="shared" si="282"/>
        <v>1.0348879509365974</v>
      </c>
      <c r="I2308" s="5">
        <f t="shared" si="283"/>
        <v>3.2273938811942635</v>
      </c>
      <c r="J2308" s="5">
        <f t="shared" si="284"/>
        <v>4.6108109416325167</v>
      </c>
      <c r="K2308" s="5">
        <f t="shared" si="285"/>
        <v>2.1590142607236129</v>
      </c>
      <c r="L2308">
        <v>3.71</v>
      </c>
      <c r="M2308">
        <v>3.88</v>
      </c>
      <c r="N2308">
        <v>1.97</v>
      </c>
      <c r="O2308" s="5">
        <f t="shared" si="286"/>
        <v>3.8394342979747762</v>
      </c>
      <c r="P2308" s="5">
        <f t="shared" si="287"/>
        <v>4.015365249633998</v>
      </c>
      <c r="Q2308" s="5">
        <f t="shared" si="288"/>
        <v>2.0387292633450969</v>
      </c>
      <c r="R2308" s="6">
        <f t="shared" si="280"/>
        <v>0.26045503644312384</v>
      </c>
      <c r="S2308" s="6">
        <f t="shared" si="280"/>
        <v>0.24904334670205913</v>
      </c>
      <c r="T2308" s="6">
        <f t="shared" si="280"/>
        <v>0.49050161685481702</v>
      </c>
      <c r="U2308">
        <f t="shared" si="281"/>
        <v>1.1495343105215137</v>
      </c>
      <c r="V2308">
        <f t="shared" si="281"/>
        <v>0.84150056229072712</v>
      </c>
      <c r="W2308">
        <f t="shared" si="281"/>
        <v>0.91245344499935677</v>
      </c>
      <c r="X2308" t="s">
        <v>381</v>
      </c>
      <c r="Y2308" t="s">
        <v>287</v>
      </c>
      <c r="Z2308" t="s">
        <v>268</v>
      </c>
      <c r="AA2308" s="67" t="s">
        <v>74</v>
      </c>
      <c r="AB2308" s="67" t="s">
        <v>90</v>
      </c>
      <c r="AC2308" s="128" t="s">
        <v>689</v>
      </c>
      <c r="AD2308" s="133" t="s">
        <v>87</v>
      </c>
      <c r="AE2308" s="72" t="str">
        <f>VLOOKUP(AD2308,cs_lookup!$A$2:$B$54,2,FALSE)</f>
        <v>2</v>
      </c>
    </row>
    <row r="2309" spans="1:31" x14ac:dyDescent="0.25">
      <c r="A2309" s="6">
        <v>0.49574142083690226</v>
      </c>
      <c r="B2309" s="6">
        <v>0.30067597038854632</v>
      </c>
      <c r="C2309" s="6">
        <v>0.19612757242182388</v>
      </c>
      <c r="D2309" s="3">
        <f t="shared" si="279"/>
        <v>2.0171806469425473</v>
      </c>
      <c r="E2309" s="4">
        <f t="shared" si="279"/>
        <v>3.3258394367456678</v>
      </c>
      <c r="F2309" s="4">
        <f t="shared" si="279"/>
        <v>5.0987221615594018</v>
      </c>
      <c r="G2309" s="146">
        <v>3.6793115560239009E-2</v>
      </c>
      <c r="H2309" s="5">
        <f t="shared" si="282"/>
        <v>1.036793115560239</v>
      </c>
      <c r="I2309" s="5">
        <f t="shared" si="283"/>
        <v>1.9455961046312971</v>
      </c>
      <c r="J2309" s="5">
        <f t="shared" si="284"/>
        <v>3.207813966770531</v>
      </c>
      <c r="K2309" s="5">
        <f t="shared" si="285"/>
        <v>4.917781652904079</v>
      </c>
      <c r="L2309">
        <v>4</v>
      </c>
      <c r="M2309">
        <v>3.65</v>
      </c>
      <c r="N2309">
        <v>1.95</v>
      </c>
      <c r="O2309" s="5">
        <f t="shared" si="286"/>
        <v>4.147172462240956</v>
      </c>
      <c r="P2309" s="5">
        <f t="shared" si="287"/>
        <v>3.7842948717948723</v>
      </c>
      <c r="Q2309" s="5">
        <f t="shared" si="288"/>
        <v>2.0217465753424659</v>
      </c>
      <c r="R2309" s="6">
        <f t="shared" si="280"/>
        <v>0.24112814432116536</v>
      </c>
      <c r="S2309" s="6">
        <f t="shared" si="280"/>
        <v>0.26425002117387986</v>
      </c>
      <c r="T2309" s="6">
        <f t="shared" si="280"/>
        <v>0.49462183450495462</v>
      </c>
      <c r="U2309">
        <f t="shared" si="281"/>
        <v>2.0559251688870059</v>
      </c>
      <c r="V2309">
        <f t="shared" si="281"/>
        <v>1.1378465328133227</v>
      </c>
      <c r="W2309">
        <f t="shared" si="281"/>
        <v>0.39652024787405393</v>
      </c>
      <c r="X2309" t="s">
        <v>315</v>
      </c>
      <c r="Y2309" t="s">
        <v>312</v>
      </c>
      <c r="Z2309" t="s">
        <v>268</v>
      </c>
      <c r="AA2309" s="67" t="s">
        <v>75</v>
      </c>
      <c r="AB2309" s="67" t="s">
        <v>90</v>
      </c>
      <c r="AC2309" s="128" t="s">
        <v>689</v>
      </c>
      <c r="AD2309" s="133" t="s">
        <v>79</v>
      </c>
      <c r="AE2309" s="72" t="str">
        <f>VLOOKUP(AD2309,cs_lookup!$A$2:$B$54,2,FALSE)</f>
        <v>2</v>
      </c>
    </row>
    <row r="2310" spans="1:31" x14ac:dyDescent="0.25">
      <c r="A2310" s="6">
        <v>0.49682748147900874</v>
      </c>
      <c r="B2310" s="6">
        <v>0.26114175717544608</v>
      </c>
      <c r="C2310" s="6">
        <v>0.22965553036013897</v>
      </c>
      <c r="D2310" s="3">
        <f t="shared" si="279"/>
        <v>2.0127711072324219</v>
      </c>
      <c r="E2310" s="4">
        <f t="shared" si="279"/>
        <v>3.8293377926845982</v>
      </c>
      <c r="F2310" s="4">
        <f t="shared" si="279"/>
        <v>4.354347567558376</v>
      </c>
      <c r="G2310" s="146">
        <v>3.3009465002695304E-2</v>
      </c>
      <c r="H2310" s="5">
        <f t="shared" si="282"/>
        <v>1.0330094650026953</v>
      </c>
      <c r="I2310" s="5">
        <f t="shared" si="283"/>
        <v>1.9484536932361702</v>
      </c>
      <c r="J2310" s="5">
        <f t="shared" si="284"/>
        <v>3.7069726100472922</v>
      </c>
      <c r="K2310" s="5">
        <f t="shared" si="285"/>
        <v>4.2152058766925382</v>
      </c>
      <c r="L2310">
        <v>2.79</v>
      </c>
      <c r="M2310">
        <v>3.58</v>
      </c>
      <c r="N2310">
        <v>2.5299999999999998</v>
      </c>
      <c r="O2310" s="5">
        <f t="shared" si="286"/>
        <v>2.8820964073575199</v>
      </c>
      <c r="P2310" s="5">
        <f t="shared" si="287"/>
        <v>3.6981738847096493</v>
      </c>
      <c r="Q2310" s="5">
        <f t="shared" si="288"/>
        <v>2.6135139464568189</v>
      </c>
      <c r="R2310" s="6">
        <f t="shared" si="280"/>
        <v>0.34696965634014321</v>
      </c>
      <c r="S2310" s="6">
        <f t="shared" si="280"/>
        <v>0.270403726589106</v>
      </c>
      <c r="T2310" s="6">
        <f t="shared" si="280"/>
        <v>0.3826266170707508</v>
      </c>
      <c r="U2310">
        <f t="shared" si="281"/>
        <v>1.4319046994471358</v>
      </c>
      <c r="V2310">
        <f t="shared" si="281"/>
        <v>0.96574762659342328</v>
      </c>
      <c r="W2310">
        <f t="shared" si="281"/>
        <v>0.60020793147716067</v>
      </c>
      <c r="X2310" t="s">
        <v>384</v>
      </c>
      <c r="Y2310" t="s">
        <v>311</v>
      </c>
      <c r="Z2310" t="s">
        <v>268</v>
      </c>
      <c r="AA2310" s="67" t="s">
        <v>86</v>
      </c>
      <c r="AB2310" s="67" t="s">
        <v>84</v>
      </c>
      <c r="AC2310" s="128" t="s">
        <v>689</v>
      </c>
      <c r="AD2310" s="133" t="s">
        <v>96</v>
      </c>
      <c r="AE2310" s="72" t="str">
        <f>VLOOKUP(AD2310,cs_lookup!$A$2:$B$54,2,FALSE)</f>
        <v>2</v>
      </c>
    </row>
    <row r="2311" spans="1:31" x14ac:dyDescent="0.25">
      <c r="A2311" s="6">
        <v>0.33635577267489564</v>
      </c>
      <c r="B2311" s="6">
        <v>0.24126877887839987</v>
      </c>
      <c r="C2311" s="6">
        <v>0.38739177736984365</v>
      </c>
      <c r="D2311" s="3">
        <f t="shared" si="279"/>
        <v>2.9730424783479159</v>
      </c>
      <c r="E2311" s="4">
        <f t="shared" si="279"/>
        <v>4.1447550928419243</v>
      </c>
      <c r="F2311" s="4">
        <f t="shared" si="279"/>
        <v>2.5813660960730669</v>
      </c>
      <c r="G2311" s="146">
        <v>3.1364468864468753E-2</v>
      </c>
      <c r="H2311" s="5">
        <f t="shared" si="282"/>
        <v>1.0313644688644688</v>
      </c>
      <c r="I2311" s="5">
        <f t="shared" si="283"/>
        <v>2.8826303097499886</v>
      </c>
      <c r="J2311" s="5">
        <f t="shared" si="284"/>
        <v>4.0187103763670429</v>
      </c>
      <c r="K2311" s="5">
        <f t="shared" si="285"/>
        <v>2.5028650627407676</v>
      </c>
      <c r="L2311">
        <v>1.6</v>
      </c>
      <c r="M2311">
        <v>4.4800000000000004</v>
      </c>
      <c r="N2311">
        <v>5.46</v>
      </c>
      <c r="O2311" s="5">
        <f t="shared" si="286"/>
        <v>1.6501831501831501</v>
      </c>
      <c r="P2311" s="5">
        <f t="shared" si="287"/>
        <v>4.6205128205128201</v>
      </c>
      <c r="Q2311" s="5">
        <f t="shared" si="288"/>
        <v>5.6312499999999996</v>
      </c>
      <c r="R2311" s="6">
        <f t="shared" si="280"/>
        <v>0.60599334073251943</v>
      </c>
      <c r="S2311" s="6">
        <f t="shared" si="280"/>
        <v>0.21642619311875697</v>
      </c>
      <c r="T2311" s="6">
        <f t="shared" si="280"/>
        <v>0.17758046614872366</v>
      </c>
      <c r="U2311">
        <f t="shared" si="281"/>
        <v>0.55504862853494685</v>
      </c>
      <c r="V2311">
        <f t="shared" si="281"/>
        <v>1.1147854859971194</v>
      </c>
      <c r="W2311">
        <f t="shared" si="281"/>
        <v>2.1814999463139317</v>
      </c>
      <c r="X2311" t="s">
        <v>572</v>
      </c>
      <c r="Y2311" t="s">
        <v>551</v>
      </c>
      <c r="Z2311" t="s">
        <v>271</v>
      </c>
      <c r="AA2311" s="67" t="s">
        <v>79</v>
      </c>
      <c r="AB2311" s="67" t="s">
        <v>85</v>
      </c>
      <c r="AC2311" s="128" t="s">
        <v>689</v>
      </c>
      <c r="AD2311" s="133" t="s">
        <v>86</v>
      </c>
      <c r="AE2311" s="72" t="str">
        <f>VLOOKUP(AD2311,cs_lookup!$A$2:$B$54,2,FALSE)</f>
        <v>1</v>
      </c>
    </row>
    <row r="2312" spans="1:31" x14ac:dyDescent="0.25">
      <c r="A2312" s="6">
        <v>0.45620230341300594</v>
      </c>
      <c r="B2312" s="6">
        <v>0.23797412458685771</v>
      </c>
      <c r="C2312" s="6">
        <v>0.28609267916428543</v>
      </c>
      <c r="D2312" s="3">
        <f t="shared" si="279"/>
        <v>2.1920099756591691</v>
      </c>
      <c r="E2312" s="4">
        <f t="shared" si="279"/>
        <v>4.2021375295994083</v>
      </c>
      <c r="F2312" s="4">
        <f t="shared" si="279"/>
        <v>3.4953708110292521</v>
      </c>
      <c r="G2312" s="146">
        <v>2.8789140489400289E-2</v>
      </c>
      <c r="H2312" s="5">
        <f t="shared" si="282"/>
        <v>1.0287891404894003</v>
      </c>
      <c r="I2312" s="5">
        <f t="shared" si="283"/>
        <v>2.1306698227942205</v>
      </c>
      <c r="J2312" s="5">
        <f t="shared" si="284"/>
        <v>4.0845469340786682</v>
      </c>
      <c r="K2312" s="5">
        <f t="shared" si="285"/>
        <v>3.3975580354264685</v>
      </c>
      <c r="L2312">
        <v>4.91</v>
      </c>
      <c r="M2312">
        <v>4.3499999999999996</v>
      </c>
      <c r="N2312">
        <v>1.68</v>
      </c>
      <c r="O2312" s="5">
        <f t="shared" si="286"/>
        <v>5.0513546798029552</v>
      </c>
      <c r="P2312" s="5">
        <f t="shared" si="287"/>
        <v>4.4752327611288907</v>
      </c>
      <c r="Q2312" s="5">
        <f t="shared" si="288"/>
        <v>1.7283657560221923</v>
      </c>
      <c r="R2312" s="6">
        <f t="shared" si="280"/>
        <v>0.19796669673549994</v>
      </c>
      <c r="S2312" s="6">
        <f t="shared" si="280"/>
        <v>0.22345206459110453</v>
      </c>
      <c r="T2312" s="6">
        <f t="shared" si="280"/>
        <v>0.57858123867339561</v>
      </c>
      <c r="U2312">
        <f t="shared" si="281"/>
        <v>2.3044396402821756</v>
      </c>
      <c r="V2312">
        <f t="shared" si="281"/>
        <v>1.0649895986520739</v>
      </c>
      <c r="W2312">
        <f t="shared" si="281"/>
        <v>0.49447278971619474</v>
      </c>
      <c r="X2312" t="s">
        <v>545</v>
      </c>
      <c r="Y2312" t="s">
        <v>544</v>
      </c>
      <c r="Z2312" t="s">
        <v>271</v>
      </c>
      <c r="AA2312" s="67" t="s">
        <v>86</v>
      </c>
      <c r="AB2312" s="67" t="s">
        <v>84</v>
      </c>
      <c r="AC2312" s="128" t="s">
        <v>689</v>
      </c>
      <c r="AD2312" s="133" t="s">
        <v>79</v>
      </c>
      <c r="AE2312" s="72" t="str">
        <f>VLOOKUP(AD2312,cs_lookup!$A$2:$B$54,2,FALSE)</f>
        <v>2</v>
      </c>
    </row>
    <row r="2313" spans="1:31" x14ac:dyDescent="0.25">
      <c r="A2313" s="6">
        <v>0.45406487155417807</v>
      </c>
      <c r="B2313" s="6">
        <v>0.26056780213796638</v>
      </c>
      <c r="C2313" s="6">
        <v>0.268288216143446</v>
      </c>
      <c r="D2313" s="3">
        <f t="shared" si="279"/>
        <v>2.2023284835428676</v>
      </c>
      <c r="E2313" s="4">
        <f t="shared" si="279"/>
        <v>3.8377727094252281</v>
      </c>
      <c r="F2313" s="4">
        <f t="shared" si="279"/>
        <v>3.727334783370913</v>
      </c>
      <c r="G2313" s="146">
        <v>2.7512099590868644E-2</v>
      </c>
      <c r="H2313" s="5">
        <f t="shared" si="282"/>
        <v>1.0275120995908686</v>
      </c>
      <c r="I2313" s="5">
        <f t="shared" si="283"/>
        <v>2.1433601457537907</v>
      </c>
      <c r="J2313" s="5">
        <f t="shared" si="284"/>
        <v>3.7350146153542521</v>
      </c>
      <c r="K2313" s="5">
        <f t="shared" si="285"/>
        <v>3.6275337145470608</v>
      </c>
      <c r="L2313">
        <v>2.57</v>
      </c>
      <c r="M2313">
        <v>3.81</v>
      </c>
      <c r="N2313">
        <v>2.66</v>
      </c>
      <c r="O2313" s="5">
        <f t="shared" si="286"/>
        <v>2.6407060959485325</v>
      </c>
      <c r="P2313" s="5">
        <f t="shared" si="287"/>
        <v>3.9148210994412094</v>
      </c>
      <c r="Q2313" s="5">
        <f t="shared" si="288"/>
        <v>2.7331821849117106</v>
      </c>
      <c r="R2313" s="6">
        <f t="shared" si="280"/>
        <v>0.37868659504904256</v>
      </c>
      <c r="S2313" s="6">
        <f t="shared" si="280"/>
        <v>0.25543951424567962</v>
      </c>
      <c r="T2313" s="6">
        <f t="shared" si="280"/>
        <v>0.36587389070527793</v>
      </c>
      <c r="U2313">
        <f t="shared" si="281"/>
        <v>1.1990518742692053</v>
      </c>
      <c r="V2313">
        <f t="shared" si="281"/>
        <v>1.020076329644733</v>
      </c>
      <c r="W2313">
        <f t="shared" si="281"/>
        <v>0.73328057278500902</v>
      </c>
      <c r="X2313" t="s">
        <v>549</v>
      </c>
      <c r="Y2313" t="s">
        <v>571</v>
      </c>
      <c r="Z2313" t="s">
        <v>271</v>
      </c>
      <c r="AA2313" s="67" t="s">
        <v>75</v>
      </c>
      <c r="AB2313" s="67" t="s">
        <v>90</v>
      </c>
      <c r="AC2313" s="128" t="s">
        <v>689</v>
      </c>
      <c r="AD2313" s="133" t="s">
        <v>86</v>
      </c>
      <c r="AE2313" s="72" t="str">
        <f>VLOOKUP(AD2313,cs_lookup!$A$2:$B$54,2,FALSE)</f>
        <v>1</v>
      </c>
    </row>
    <row r="2314" spans="1:31" x14ac:dyDescent="0.25">
      <c r="A2314" s="6">
        <v>0.59995798915975485</v>
      </c>
      <c r="B2314" s="6">
        <v>0.22354360784445323</v>
      </c>
      <c r="C2314" s="6">
        <v>0.16893604990984623</v>
      </c>
      <c r="D2314" s="3">
        <f t="shared" si="279"/>
        <v>1.6667833716165805</v>
      </c>
      <c r="E2314" s="4">
        <f t="shared" si="279"/>
        <v>4.4734001103526202</v>
      </c>
      <c r="F2314" s="4">
        <f t="shared" si="279"/>
        <v>5.9193996813211642</v>
      </c>
      <c r="G2314" s="146">
        <v>3.0825990865800179E-2</v>
      </c>
      <c r="H2314" s="5">
        <f t="shared" si="282"/>
        <v>1.0308259908658002</v>
      </c>
      <c r="I2314" s="5">
        <f t="shared" si="283"/>
        <v>1.6169396060887384</v>
      </c>
      <c r="J2314" s="5">
        <f t="shared" si="284"/>
        <v>4.3396268138285592</v>
      </c>
      <c r="K2314" s="5">
        <f t="shared" si="285"/>
        <v>5.7423849745478446</v>
      </c>
      <c r="L2314">
        <v>1.56</v>
      </c>
      <c r="M2314">
        <v>4.72</v>
      </c>
      <c r="N2314">
        <v>5.62</v>
      </c>
      <c r="O2314" s="5">
        <f t="shared" si="286"/>
        <v>1.6080885457506484</v>
      </c>
      <c r="P2314" s="5">
        <f t="shared" si="287"/>
        <v>4.8654986768865767</v>
      </c>
      <c r="Q2314" s="5">
        <f t="shared" si="288"/>
        <v>5.7932420686657968</v>
      </c>
      <c r="R2314" s="6">
        <f t="shared" si="280"/>
        <v>0.62185630427036254</v>
      </c>
      <c r="S2314" s="6">
        <f t="shared" si="280"/>
        <v>0.20552877853003509</v>
      </c>
      <c r="T2314" s="6">
        <f t="shared" si="280"/>
        <v>0.17261491719960242</v>
      </c>
      <c r="U2314">
        <f t="shared" si="281"/>
        <v>0.96478557029939338</v>
      </c>
      <c r="V2314">
        <f t="shared" si="281"/>
        <v>1.0876511281936392</v>
      </c>
      <c r="W2314">
        <f t="shared" si="281"/>
        <v>0.97868743125194579</v>
      </c>
      <c r="X2314" t="s">
        <v>547</v>
      </c>
      <c r="Y2314" t="s">
        <v>546</v>
      </c>
      <c r="Z2314" t="s">
        <v>271</v>
      </c>
      <c r="AA2314" s="67" t="s">
        <v>86</v>
      </c>
      <c r="AB2314" s="67" t="s">
        <v>84</v>
      </c>
      <c r="AC2314" s="128" t="s">
        <v>689</v>
      </c>
      <c r="AD2314" s="133" t="s">
        <v>94</v>
      </c>
      <c r="AE2314" s="72" t="str">
        <f>VLOOKUP(AD2314,cs_lookup!$A$2:$B$54,2,FALSE)</f>
        <v>1</v>
      </c>
    </row>
    <row r="2315" spans="1:31" x14ac:dyDescent="0.25">
      <c r="A2315" s="6">
        <v>0.1340275420079369</v>
      </c>
      <c r="B2315" s="6">
        <v>0.23025620787717152</v>
      </c>
      <c r="C2315" s="6">
        <v>0.55347279862148324</v>
      </c>
      <c r="D2315" s="3">
        <f t="shared" si="279"/>
        <v>7.461153021375126</v>
      </c>
      <c r="E2315" s="4">
        <f t="shared" si="279"/>
        <v>4.34298822698167</v>
      </c>
      <c r="F2315" s="4">
        <f t="shared" si="279"/>
        <v>1.8067735261618414</v>
      </c>
      <c r="G2315" s="146">
        <v>3.2852061100648644E-2</v>
      </c>
      <c r="H2315" s="5">
        <f t="shared" si="282"/>
        <v>1.0328520611006486</v>
      </c>
      <c r="I2315" s="5">
        <f t="shared" si="283"/>
        <v>7.2238351477211769</v>
      </c>
      <c r="J2315" s="5">
        <f t="shared" si="284"/>
        <v>4.2048502302968807</v>
      </c>
      <c r="K2315" s="5">
        <f t="shared" si="285"/>
        <v>1.7493052434212804</v>
      </c>
      <c r="L2315">
        <v>6.48</v>
      </c>
      <c r="M2315">
        <v>4.72</v>
      </c>
      <c r="N2315">
        <v>1.5</v>
      </c>
      <c r="O2315" s="5">
        <f t="shared" si="286"/>
        <v>6.6928813559322036</v>
      </c>
      <c r="P2315" s="5">
        <f t="shared" si="287"/>
        <v>4.8750617283950612</v>
      </c>
      <c r="Q2315" s="5">
        <f t="shared" si="288"/>
        <v>1.549278091650973</v>
      </c>
      <c r="R2315" s="6">
        <f t="shared" si="280"/>
        <v>0.1494124797406807</v>
      </c>
      <c r="S2315" s="6">
        <f t="shared" si="280"/>
        <v>0.20512560777957864</v>
      </c>
      <c r="T2315" s="6">
        <f t="shared" si="280"/>
        <v>0.64546191247974072</v>
      </c>
      <c r="U2315">
        <f t="shared" si="281"/>
        <v>0.89703043708634111</v>
      </c>
      <c r="V2315">
        <f t="shared" si="281"/>
        <v>1.1225132267473763</v>
      </c>
      <c r="W2315">
        <f t="shared" si="281"/>
        <v>0.85748328122901485</v>
      </c>
      <c r="X2315" t="s">
        <v>542</v>
      </c>
      <c r="Y2315" t="s">
        <v>568</v>
      </c>
      <c r="Z2315" t="s">
        <v>271</v>
      </c>
      <c r="AA2315" s="67" t="s">
        <v>79</v>
      </c>
      <c r="AB2315" s="67" t="s">
        <v>85</v>
      </c>
      <c r="AC2315" s="128" t="s">
        <v>689</v>
      </c>
      <c r="AD2315" s="133" t="s">
        <v>87</v>
      </c>
      <c r="AE2315" s="72" t="str">
        <f>VLOOKUP(AD2315,cs_lookup!$A$2:$B$54,2,FALSE)</f>
        <v>2</v>
      </c>
    </row>
    <row r="2316" spans="1:31" x14ac:dyDescent="0.25">
      <c r="A2316" s="6">
        <v>0.47694306774515466</v>
      </c>
      <c r="B2316" s="6">
        <v>0.19914287999267016</v>
      </c>
      <c r="C2316" s="6">
        <v>0.29859408229520279</v>
      </c>
      <c r="D2316" s="3">
        <f t="shared" si="279"/>
        <v>2.0966863083422167</v>
      </c>
      <c r="E2316" s="4">
        <f t="shared" si="279"/>
        <v>5.021520227270023</v>
      </c>
      <c r="F2316" s="4">
        <f t="shared" si="279"/>
        <v>3.3490281934367259</v>
      </c>
      <c r="G2316" s="146">
        <v>2.683324207417237E-2</v>
      </c>
      <c r="H2316" s="5">
        <f t="shared" si="282"/>
        <v>1.0268332420741724</v>
      </c>
      <c r="I2316" s="5">
        <f t="shared" si="283"/>
        <v>2.0418956286484971</v>
      </c>
      <c r="J2316" s="5">
        <f t="shared" si="284"/>
        <v>4.8902976856560496</v>
      </c>
      <c r="K2316" s="5">
        <f t="shared" si="285"/>
        <v>3.2615112719488799</v>
      </c>
      <c r="L2316">
        <v>2.39</v>
      </c>
      <c r="M2316">
        <v>3.76</v>
      </c>
      <c r="N2316">
        <v>2.92</v>
      </c>
      <c r="O2316" s="5">
        <f t="shared" si="286"/>
        <v>2.4541314485572721</v>
      </c>
      <c r="P2316" s="5">
        <f t="shared" si="287"/>
        <v>3.860892990198888</v>
      </c>
      <c r="Q2316" s="5">
        <f t="shared" si="288"/>
        <v>2.9983530668565832</v>
      </c>
      <c r="R2316" s="6">
        <f t="shared" si="280"/>
        <v>0.407476136043111</v>
      </c>
      <c r="S2316" s="6">
        <f t="shared" si="280"/>
        <v>0.25900743753804129</v>
      </c>
      <c r="T2316" s="6">
        <f t="shared" si="280"/>
        <v>0.33351642641884771</v>
      </c>
      <c r="U2316">
        <f t="shared" si="281"/>
        <v>1.1704809817247654</v>
      </c>
      <c r="V2316">
        <f t="shared" si="281"/>
        <v>0.76886934941171858</v>
      </c>
      <c r="W2316">
        <f t="shared" si="281"/>
        <v>0.89529048239504816</v>
      </c>
      <c r="X2316" t="s">
        <v>570</v>
      </c>
      <c r="Y2316" t="s">
        <v>550</v>
      </c>
      <c r="Z2316" t="s">
        <v>271</v>
      </c>
      <c r="AA2316" s="67" t="s">
        <v>74</v>
      </c>
      <c r="AB2316" s="67" t="s">
        <v>90</v>
      </c>
      <c r="AC2316" s="128" t="s">
        <v>689</v>
      </c>
      <c r="AD2316" s="133" t="s">
        <v>89</v>
      </c>
      <c r="AE2316" s="72" t="str">
        <f>VLOOKUP(AD2316,cs_lookup!$A$2:$B$54,2,FALSE)</f>
        <v>1</v>
      </c>
    </row>
    <row r="2317" spans="1:31" x14ac:dyDescent="0.25">
      <c r="A2317" s="6">
        <v>0.8020601011254499</v>
      </c>
      <c r="B2317" s="6">
        <v>0.1346957057692979</v>
      </c>
      <c r="C2317" s="6">
        <v>5.331314259284655E-2</v>
      </c>
      <c r="D2317" s="3">
        <f t="shared" si="279"/>
        <v>1.246789359795857</v>
      </c>
      <c r="E2317" s="4">
        <f t="shared" si="279"/>
        <v>7.4241416553603052</v>
      </c>
      <c r="F2317" s="4">
        <f t="shared" si="279"/>
        <v>18.757100995471575</v>
      </c>
      <c r="G2317" s="146">
        <v>3.2030203385702061E-2</v>
      </c>
      <c r="H2317" s="5">
        <f t="shared" si="282"/>
        <v>1.0320302033857021</v>
      </c>
      <c r="I2317" s="5">
        <f t="shared" si="283"/>
        <v>1.2080938675104771</v>
      </c>
      <c r="J2317" s="5">
        <f t="shared" si="284"/>
        <v>7.1937251749071827</v>
      </c>
      <c r="K2317" s="5">
        <f t="shared" si="285"/>
        <v>18.174953537150945</v>
      </c>
      <c r="L2317">
        <v>1.5</v>
      </c>
      <c r="M2317">
        <v>4.76</v>
      </c>
      <c r="N2317">
        <v>6.44</v>
      </c>
      <c r="O2317" s="5">
        <f t="shared" si="286"/>
        <v>1.5480453050785532</v>
      </c>
      <c r="P2317" s="5">
        <f t="shared" si="287"/>
        <v>4.9124637681159413</v>
      </c>
      <c r="Q2317" s="5">
        <f t="shared" si="288"/>
        <v>6.6462745098039218</v>
      </c>
      <c r="R2317" s="6">
        <f t="shared" si="280"/>
        <v>0.64597592636299261</v>
      </c>
      <c r="S2317" s="6">
        <f t="shared" si="280"/>
        <v>0.20356384234127925</v>
      </c>
      <c r="T2317" s="6">
        <f t="shared" si="280"/>
        <v>0.15046023129572811</v>
      </c>
      <c r="U2317">
        <f t="shared" si="281"/>
        <v>1.2416253739380823</v>
      </c>
      <c r="V2317">
        <f t="shared" si="281"/>
        <v>0.66168777431248138</v>
      </c>
      <c r="W2317">
        <f t="shared" si="281"/>
        <v>0.35433378065237775</v>
      </c>
      <c r="X2317" t="s">
        <v>569</v>
      </c>
      <c r="Y2317" t="s">
        <v>566</v>
      </c>
      <c r="Z2317" t="s">
        <v>271</v>
      </c>
      <c r="AA2317" s="67" t="s">
        <v>89</v>
      </c>
      <c r="AB2317" s="67" t="s">
        <v>84</v>
      </c>
      <c r="AC2317" s="128" t="s">
        <v>689</v>
      </c>
      <c r="AD2317" s="133" t="s">
        <v>74</v>
      </c>
      <c r="AE2317" s="72" t="str">
        <f>VLOOKUP(AD2317,cs_lookup!$A$2:$B$54,2,FALSE)</f>
        <v>X</v>
      </c>
    </row>
    <row r="2318" spans="1:31" x14ac:dyDescent="0.25">
      <c r="A2318" s="6">
        <v>0.22508337410841828</v>
      </c>
      <c r="B2318" s="6">
        <v>0.22481127823132049</v>
      </c>
      <c r="C2318" s="6">
        <v>0.49202897240768123</v>
      </c>
      <c r="D2318" s="3">
        <f t="shared" si="279"/>
        <v>4.4427981585095644</v>
      </c>
      <c r="E2318" s="4">
        <f t="shared" si="279"/>
        <v>4.4481754112489229</v>
      </c>
      <c r="F2318" s="4">
        <f t="shared" si="279"/>
        <v>2.0324006432113686</v>
      </c>
      <c r="G2318" s="146">
        <v>2.7898816377242674E-2</v>
      </c>
      <c r="H2318" s="5">
        <f t="shared" si="282"/>
        <v>1.0278988163772427</v>
      </c>
      <c r="I2318" s="5">
        <f t="shared" si="283"/>
        <v>4.3222135172486089</v>
      </c>
      <c r="J2318" s="5">
        <f t="shared" si="284"/>
        <v>4.3274448227561981</v>
      </c>
      <c r="K2318" s="5">
        <f t="shared" si="285"/>
        <v>1.9772380421396165</v>
      </c>
      <c r="L2318">
        <v>2.66</v>
      </c>
      <c r="M2318">
        <v>3.72</v>
      </c>
      <c r="N2318">
        <v>2.61</v>
      </c>
      <c r="O2318" s="5">
        <f t="shared" si="286"/>
        <v>2.7342108515634655</v>
      </c>
      <c r="P2318" s="5">
        <f t="shared" si="287"/>
        <v>3.8237835969233429</v>
      </c>
      <c r="Q2318" s="5">
        <f t="shared" si="288"/>
        <v>2.6828159107446035</v>
      </c>
      <c r="R2318" s="6">
        <f t="shared" si="280"/>
        <v>0.36573624138320715</v>
      </c>
      <c r="S2318" s="6">
        <f t="shared" si="280"/>
        <v>0.26152107582777717</v>
      </c>
      <c r="T2318" s="6">
        <f t="shared" si="280"/>
        <v>0.37274268278901568</v>
      </c>
      <c r="U2318">
        <f t="shared" si="281"/>
        <v>0.61542540399375645</v>
      </c>
      <c r="V2318">
        <f t="shared" si="281"/>
        <v>0.85962967810429303</v>
      </c>
      <c r="W2318">
        <f t="shared" si="281"/>
        <v>1.3200231557226445</v>
      </c>
      <c r="X2318" t="s">
        <v>543</v>
      </c>
      <c r="Y2318" t="s">
        <v>548</v>
      </c>
      <c r="Z2318" t="s">
        <v>271</v>
      </c>
      <c r="AA2318" s="67" t="s">
        <v>79</v>
      </c>
      <c r="AB2318" s="67" t="s">
        <v>85</v>
      </c>
      <c r="AC2318" s="128" t="s">
        <v>689</v>
      </c>
      <c r="AD2318" s="133" t="s">
        <v>77</v>
      </c>
      <c r="AE2318" s="72" t="str">
        <f>VLOOKUP(AD2318,cs_lookup!$A$2:$B$54,2,FALSE)</f>
        <v>2</v>
      </c>
    </row>
    <row r="2319" spans="1:31" x14ac:dyDescent="0.25">
      <c r="A2319" s="6">
        <v>0.65095153664088534</v>
      </c>
      <c r="B2319" s="6">
        <v>0.19934387875755274</v>
      </c>
      <c r="C2319" s="6">
        <v>0.14278496823483572</v>
      </c>
      <c r="D2319" s="3">
        <f t="shared" si="279"/>
        <v>1.5362126728516756</v>
      </c>
      <c r="E2319" s="4">
        <f t="shared" si="279"/>
        <v>5.0164570200634362</v>
      </c>
      <c r="F2319" s="4">
        <f t="shared" si="279"/>
        <v>7.0035383441436148</v>
      </c>
      <c r="G2319" s="146">
        <v>4.1472794252188416E-2</v>
      </c>
      <c r="H2319" s="5">
        <f t="shared" si="282"/>
        <v>1.0414727942521884</v>
      </c>
      <c r="I2319" s="5">
        <f t="shared" si="283"/>
        <v>1.4750386964786024</v>
      </c>
      <c r="J2319" s="5">
        <f t="shared" si="284"/>
        <v>4.8166952106179757</v>
      </c>
      <c r="K2319" s="5">
        <f t="shared" si="285"/>
        <v>6.7246483852440759</v>
      </c>
      <c r="L2319">
        <v>1.56</v>
      </c>
      <c r="M2319">
        <v>4.12</v>
      </c>
      <c r="N2319">
        <v>6.34</v>
      </c>
      <c r="O2319" s="5">
        <f t="shared" si="286"/>
        <v>1.6246975590334141</v>
      </c>
      <c r="P2319" s="5">
        <f t="shared" si="287"/>
        <v>4.2908679123190163</v>
      </c>
      <c r="Q2319" s="5">
        <f t="shared" si="288"/>
        <v>6.6029375155588745</v>
      </c>
      <c r="R2319" s="6">
        <f t="shared" si="280"/>
        <v>0.61549917056250936</v>
      </c>
      <c r="S2319" s="6">
        <f t="shared" si="280"/>
        <v>0.23305308399939678</v>
      </c>
      <c r="T2319" s="6">
        <f t="shared" si="280"/>
        <v>0.15144774543809381</v>
      </c>
      <c r="U2319">
        <f t="shared" si="281"/>
        <v>1.0575993726294963</v>
      </c>
      <c r="V2319">
        <f t="shared" si="281"/>
        <v>0.8553582528779955</v>
      </c>
      <c r="W2319">
        <f t="shared" si="281"/>
        <v>0.94280022341567904</v>
      </c>
      <c r="X2319" t="s">
        <v>345</v>
      </c>
      <c r="Y2319" t="s">
        <v>344</v>
      </c>
      <c r="Z2319" t="s">
        <v>270</v>
      </c>
      <c r="AA2319" s="67" t="s">
        <v>86</v>
      </c>
      <c r="AB2319" s="67" t="s">
        <v>84</v>
      </c>
      <c r="AC2319" s="128" t="s">
        <v>689</v>
      </c>
      <c r="AD2319" s="133" t="s">
        <v>77</v>
      </c>
      <c r="AE2319" s="72" t="str">
        <f>VLOOKUP(AD2319,cs_lookup!$A$2:$B$54,2,FALSE)</f>
        <v>2</v>
      </c>
    </row>
    <row r="2320" spans="1:31" x14ac:dyDescent="0.25">
      <c r="A2320" s="6">
        <v>0.83154435819525641</v>
      </c>
      <c r="B2320" s="6">
        <v>0.13166432632535718</v>
      </c>
      <c r="C2320" s="6">
        <v>3.0679604935766255E-2</v>
      </c>
      <c r="D2320" s="3">
        <f t="shared" si="279"/>
        <v>1.2025816664433291</v>
      </c>
      <c r="E2320" s="4">
        <f t="shared" si="279"/>
        <v>7.5950717093169855</v>
      </c>
      <c r="F2320" s="4">
        <f t="shared" si="279"/>
        <v>32.594943842780744</v>
      </c>
      <c r="G2320" s="146">
        <v>3.8754398570946424E-2</v>
      </c>
      <c r="H2320" s="5">
        <f t="shared" si="282"/>
        <v>1.0387543985709464</v>
      </c>
      <c r="I2320" s="5">
        <f t="shared" si="283"/>
        <v>1.1577151135030244</v>
      </c>
      <c r="J2320" s="5">
        <f t="shared" si="284"/>
        <v>7.3117107564269395</v>
      </c>
      <c r="K2320" s="5">
        <f t="shared" si="285"/>
        <v>31.378874436173589</v>
      </c>
      <c r="L2320">
        <v>2.86</v>
      </c>
      <c r="M2320">
        <v>3.44</v>
      </c>
      <c r="N2320">
        <v>2.5099999999999998</v>
      </c>
      <c r="O2320" s="5">
        <f t="shared" si="286"/>
        <v>2.9708375799129065</v>
      </c>
      <c r="P2320" s="5">
        <f t="shared" si="287"/>
        <v>3.5733151310840556</v>
      </c>
      <c r="Q2320" s="5">
        <f t="shared" si="288"/>
        <v>2.6072735404130754</v>
      </c>
      <c r="R2320" s="6">
        <f t="shared" si="280"/>
        <v>0.33660540945133599</v>
      </c>
      <c r="S2320" s="6">
        <f t="shared" si="280"/>
        <v>0.27985217181128513</v>
      </c>
      <c r="T2320" s="6">
        <f t="shared" si="280"/>
        <v>0.38354241873737882</v>
      </c>
      <c r="U2320">
        <f t="shared" si="281"/>
        <v>2.470383228691027</v>
      </c>
      <c r="V2320">
        <f t="shared" si="281"/>
        <v>0.4704781294823876</v>
      </c>
      <c r="W2320">
        <f t="shared" si="281"/>
        <v>7.999012217934974E-2</v>
      </c>
      <c r="X2320" t="s">
        <v>349</v>
      </c>
      <c r="Y2320" t="s">
        <v>348</v>
      </c>
      <c r="Z2320" t="s">
        <v>270</v>
      </c>
      <c r="AA2320" s="67" t="s">
        <v>94</v>
      </c>
      <c r="AB2320" s="67" t="s">
        <v>84</v>
      </c>
      <c r="AC2320" s="128" t="s">
        <v>689</v>
      </c>
      <c r="AD2320" s="133" t="s">
        <v>78</v>
      </c>
      <c r="AE2320" s="72" t="str">
        <f>VLOOKUP(AD2320,cs_lookup!$A$2:$B$54,2,FALSE)</f>
        <v>1</v>
      </c>
    </row>
    <row r="2321" spans="1:31" x14ac:dyDescent="0.25">
      <c r="A2321" s="6">
        <v>0.26210525912267624</v>
      </c>
      <c r="B2321" s="6">
        <v>0.34353493033816063</v>
      </c>
      <c r="C2321" s="6">
        <v>0.36759982595005131</v>
      </c>
      <c r="D2321" s="3">
        <f t="shared" si="279"/>
        <v>3.8152611029142234</v>
      </c>
      <c r="E2321" s="4">
        <f t="shared" si="279"/>
        <v>2.9109121422256656</v>
      </c>
      <c r="F2321" s="4">
        <f t="shared" si="279"/>
        <v>2.7203494925916476</v>
      </c>
      <c r="G2321" s="146">
        <v>3.7888379850224307E-2</v>
      </c>
      <c r="H2321" s="5">
        <f t="shared" si="282"/>
        <v>1.0378883798502243</v>
      </c>
      <c r="I2321" s="5">
        <f t="shared" si="283"/>
        <v>3.6759840238935872</v>
      </c>
      <c r="J2321" s="5">
        <f t="shared" si="284"/>
        <v>2.8046485525213547</v>
      </c>
      <c r="K2321" s="5">
        <f t="shared" si="285"/>
        <v>2.6210424409840836</v>
      </c>
      <c r="L2321">
        <v>2.95</v>
      </c>
      <c r="M2321">
        <v>3.26</v>
      </c>
      <c r="N2321">
        <v>2.5499999999999998</v>
      </c>
      <c r="O2321" s="5">
        <f t="shared" si="286"/>
        <v>3.0617707205581617</v>
      </c>
      <c r="P2321" s="5">
        <f t="shared" si="287"/>
        <v>3.3835161183117308</v>
      </c>
      <c r="Q2321" s="5">
        <f t="shared" si="288"/>
        <v>2.6466153686180718</v>
      </c>
      <c r="R2321" s="6">
        <f t="shared" si="280"/>
        <v>0.32660838817404975</v>
      </c>
      <c r="S2321" s="6">
        <f t="shared" si="280"/>
        <v>0.29555053531087327</v>
      </c>
      <c r="T2321" s="6">
        <f t="shared" si="280"/>
        <v>0.37784107651507715</v>
      </c>
      <c r="U2321">
        <f t="shared" si="281"/>
        <v>0.80250620808612005</v>
      </c>
      <c r="V2321">
        <f t="shared" si="281"/>
        <v>1.1623559740022642</v>
      </c>
      <c r="W2321">
        <f t="shared" si="281"/>
        <v>0.97289534886073403</v>
      </c>
      <c r="X2321" t="s">
        <v>424</v>
      </c>
      <c r="Y2321" t="s">
        <v>423</v>
      </c>
      <c r="Z2321" t="s">
        <v>270</v>
      </c>
      <c r="AA2321" s="67" t="s">
        <v>75</v>
      </c>
      <c r="AB2321" s="67" t="s">
        <v>90</v>
      </c>
      <c r="AC2321" s="128" t="s">
        <v>689</v>
      </c>
      <c r="AD2321" s="133" t="s">
        <v>74</v>
      </c>
      <c r="AE2321" s="72" t="str">
        <f>VLOOKUP(AD2321,cs_lookup!$A$2:$B$54,2,FALSE)</f>
        <v>X</v>
      </c>
    </row>
    <row r="2322" spans="1:31" x14ac:dyDescent="0.25">
      <c r="A2322" s="6">
        <v>0.38621966970016886</v>
      </c>
      <c r="B2322" s="6">
        <v>0.35448827259170551</v>
      </c>
      <c r="C2322" s="6">
        <v>0.248728515633693</v>
      </c>
      <c r="D2322" s="3">
        <f t="shared" si="279"/>
        <v>2.5892000808149489</v>
      </c>
      <c r="E2322" s="4">
        <f t="shared" si="279"/>
        <v>2.8209677930637373</v>
      </c>
      <c r="F2322" s="4">
        <f t="shared" si="279"/>
        <v>4.0204477458174441</v>
      </c>
      <c r="G2322" s="146">
        <v>5.4617836894510496E-2</v>
      </c>
      <c r="H2322" s="5">
        <f t="shared" si="282"/>
        <v>1.0546178368945105</v>
      </c>
      <c r="I2322" s="5">
        <f t="shared" si="283"/>
        <v>2.4551074239738435</v>
      </c>
      <c r="J2322" s="5">
        <f t="shared" si="284"/>
        <v>2.6748720668052841</v>
      </c>
      <c r="K2322" s="5">
        <f t="shared" si="285"/>
        <v>3.8122318864398217</v>
      </c>
      <c r="L2322">
        <v>2.54</v>
      </c>
      <c r="M2322">
        <v>2.78</v>
      </c>
      <c r="N2322">
        <v>3.32</v>
      </c>
      <c r="O2322" s="5">
        <f t="shared" si="286"/>
        <v>2.6787293057120567</v>
      </c>
      <c r="P2322" s="5">
        <f t="shared" si="287"/>
        <v>2.931837586566739</v>
      </c>
      <c r="Q2322" s="5">
        <f t="shared" si="288"/>
        <v>3.5013312184897747</v>
      </c>
      <c r="R2322" s="6">
        <f t="shared" si="280"/>
        <v>0.3733113300652009</v>
      </c>
      <c r="S2322" s="6">
        <f t="shared" si="280"/>
        <v>0.34108301380057926</v>
      </c>
      <c r="T2322" s="6">
        <f t="shared" si="280"/>
        <v>0.28560565613421995</v>
      </c>
      <c r="U2322">
        <f t="shared" si="281"/>
        <v>1.0345779476682733</v>
      </c>
      <c r="V2322">
        <f t="shared" si="281"/>
        <v>1.0393020415814782</v>
      </c>
      <c r="W2322">
        <f t="shared" si="281"/>
        <v>0.8708809167168714</v>
      </c>
      <c r="X2322" t="s">
        <v>493</v>
      </c>
      <c r="Y2322" t="s">
        <v>425</v>
      </c>
      <c r="Z2322" t="s">
        <v>273</v>
      </c>
      <c r="AA2322" s="67" t="s">
        <v>75</v>
      </c>
      <c r="AB2322" s="67" t="s">
        <v>90</v>
      </c>
      <c r="AC2322" s="128" t="s">
        <v>689</v>
      </c>
      <c r="AD2322" s="133" t="s">
        <v>78</v>
      </c>
      <c r="AE2322" s="72" t="str">
        <f>VLOOKUP(AD2322,cs_lookup!$A$2:$B$54,2,FALSE)</f>
        <v>1</v>
      </c>
    </row>
    <row r="2323" spans="1:31" x14ac:dyDescent="0.25">
      <c r="A2323" s="6">
        <v>0.84997628727193497</v>
      </c>
      <c r="B2323" s="6">
        <v>9.8720447297139274E-2</v>
      </c>
      <c r="C2323" s="6">
        <v>2.7307976866238776E-2</v>
      </c>
      <c r="D2323" s="3">
        <f t="shared" si="279"/>
        <v>1.1765034095357858</v>
      </c>
      <c r="E2323" s="4">
        <f t="shared" si="279"/>
        <v>10.129613746482468</v>
      </c>
      <c r="F2323" s="4">
        <f t="shared" si="279"/>
        <v>36.619336719752155</v>
      </c>
      <c r="G2323" s="146">
        <v>6.0187309001350719E-2</v>
      </c>
      <c r="H2323" s="5">
        <f t="shared" si="282"/>
        <v>1.0601873090013507</v>
      </c>
      <c r="I2323" s="5">
        <f t="shared" si="283"/>
        <v>1.1097127833420302</v>
      </c>
      <c r="J2323" s="5">
        <f t="shared" si="284"/>
        <v>9.554551031198546</v>
      </c>
      <c r="K2323" s="5">
        <f t="shared" si="285"/>
        <v>34.540440551251216</v>
      </c>
      <c r="L2323">
        <v>1.26</v>
      </c>
      <c r="M2323">
        <v>5.44</v>
      </c>
      <c r="N2323">
        <v>12.09</v>
      </c>
      <c r="O2323" s="5">
        <f t="shared" si="286"/>
        <v>1.3358360093417019</v>
      </c>
      <c r="P2323" s="5">
        <f t="shared" si="287"/>
        <v>5.7674189609673485</v>
      </c>
      <c r="Q2323" s="5">
        <f t="shared" si="288"/>
        <v>12.81766456582633</v>
      </c>
      <c r="R2323" s="6">
        <f t="shared" si="280"/>
        <v>0.74859488216132053</v>
      </c>
      <c r="S2323" s="6">
        <f t="shared" si="280"/>
        <v>0.17338778520648232</v>
      </c>
      <c r="T2323" s="6">
        <f t="shared" si="280"/>
        <v>7.8017332632197178E-2</v>
      </c>
      <c r="U2323">
        <f t="shared" si="281"/>
        <v>1.1354289316244175</v>
      </c>
      <c r="V2323">
        <f t="shared" si="281"/>
        <v>0.56936217957669888</v>
      </c>
      <c r="W2323">
        <f t="shared" si="281"/>
        <v>0.35002448744279391</v>
      </c>
      <c r="X2323" t="s">
        <v>353</v>
      </c>
      <c r="Y2323" t="s">
        <v>297</v>
      </c>
      <c r="Z2323" t="s">
        <v>273</v>
      </c>
      <c r="AA2323" s="67" t="s">
        <v>100</v>
      </c>
      <c r="AB2323" s="67" t="s">
        <v>84</v>
      </c>
      <c r="AC2323" s="128" t="s">
        <v>689</v>
      </c>
      <c r="AD2323" s="133" t="s">
        <v>78</v>
      </c>
      <c r="AE2323" s="72" t="str">
        <f>VLOOKUP(AD2323,cs_lookup!$A$2:$B$54,2,FALSE)</f>
        <v>1</v>
      </c>
    </row>
    <row r="2324" spans="1:31" x14ac:dyDescent="0.25">
      <c r="A2324" s="6">
        <v>0.37724981859603235</v>
      </c>
      <c r="B2324" s="6">
        <v>0.26539831286393328</v>
      </c>
      <c r="C2324" s="6">
        <v>0.33144017351530158</v>
      </c>
      <c r="D2324" s="3">
        <f t="shared" si="279"/>
        <v>2.650763368744844</v>
      </c>
      <c r="E2324" s="4">
        <f t="shared" si="279"/>
        <v>3.7679214656978197</v>
      </c>
      <c r="F2324" s="4">
        <f t="shared" si="279"/>
        <v>3.0171357605623297</v>
      </c>
      <c r="G2324" s="146">
        <v>2.7651138490459637E-2</v>
      </c>
      <c r="H2324" s="5">
        <f t="shared" si="282"/>
        <v>1.0276511384904596</v>
      </c>
      <c r="I2324" s="5">
        <f t="shared" si="283"/>
        <v>2.579438945242265</v>
      </c>
      <c r="J2324" s="5">
        <f t="shared" si="284"/>
        <v>3.6665375287109652</v>
      </c>
      <c r="K2324" s="5">
        <f t="shared" si="285"/>
        <v>2.9359533090132803</v>
      </c>
      <c r="L2324">
        <v>3.51</v>
      </c>
      <c r="M2324">
        <v>3.72</v>
      </c>
      <c r="N2324">
        <v>2.11</v>
      </c>
      <c r="O2324" s="5">
        <f t="shared" si="286"/>
        <v>3.6070554961015131</v>
      </c>
      <c r="P2324" s="5">
        <f t="shared" si="287"/>
        <v>3.8228622351845098</v>
      </c>
      <c r="Q2324" s="5">
        <f t="shared" si="288"/>
        <v>2.1683439022148696</v>
      </c>
      <c r="R2324" s="6">
        <f t="shared" si="280"/>
        <v>0.27723443708609274</v>
      </c>
      <c r="S2324" s="6">
        <f t="shared" si="280"/>
        <v>0.26158410596026493</v>
      </c>
      <c r="T2324" s="6">
        <f t="shared" si="280"/>
        <v>0.46118145695364243</v>
      </c>
      <c r="U2324">
        <f t="shared" si="281"/>
        <v>1.3607610315701173</v>
      </c>
      <c r="V2324">
        <f t="shared" si="281"/>
        <v>1.0145811875292139</v>
      </c>
      <c r="W2324">
        <f t="shared" si="281"/>
        <v>0.71867627919094257</v>
      </c>
      <c r="X2324" t="s">
        <v>300</v>
      </c>
      <c r="Y2324" t="s">
        <v>355</v>
      </c>
      <c r="Z2324" t="s">
        <v>278</v>
      </c>
      <c r="AA2324" s="67" t="s">
        <v>75</v>
      </c>
      <c r="AB2324" s="67" t="s">
        <v>90</v>
      </c>
      <c r="AC2324" s="128" t="s">
        <v>689</v>
      </c>
      <c r="AD2324" s="133" t="s">
        <v>75</v>
      </c>
      <c r="AE2324" s="72" t="str">
        <f>VLOOKUP(AD2324,cs_lookup!$A$2:$B$54,2,FALSE)</f>
        <v>X</v>
      </c>
    </row>
    <row r="2325" spans="1:31" x14ac:dyDescent="0.25">
      <c r="A2325" s="6">
        <v>0.67759188872595366</v>
      </c>
      <c r="B2325" s="6">
        <v>0.21720065527345198</v>
      </c>
      <c r="C2325" s="6">
        <v>0.10252187833787656</v>
      </c>
      <c r="D2325" s="3">
        <f t="shared" si="279"/>
        <v>1.4758145967187657</v>
      </c>
      <c r="E2325" s="4">
        <f t="shared" si="279"/>
        <v>4.6040376753975112</v>
      </c>
      <c r="F2325" s="4">
        <f t="shared" si="279"/>
        <v>9.7540155936701307</v>
      </c>
      <c r="G2325" s="146">
        <v>3.0138454146487526E-2</v>
      </c>
      <c r="H2325" s="5">
        <f t="shared" si="282"/>
        <v>1.0301384541464875</v>
      </c>
      <c r="I2325" s="5">
        <f t="shared" si="283"/>
        <v>1.4326371283183865</v>
      </c>
      <c r="J2325" s="5">
        <f t="shared" si="284"/>
        <v>4.4693387154566011</v>
      </c>
      <c r="K2325" s="5">
        <f t="shared" si="285"/>
        <v>9.468645262594082</v>
      </c>
      <c r="L2325">
        <v>1.84</v>
      </c>
      <c r="M2325">
        <v>3.56</v>
      </c>
      <c r="N2325">
        <v>4.8600000000000003</v>
      </c>
      <c r="O2325" s="5">
        <f t="shared" si="286"/>
        <v>1.8954547556295371</v>
      </c>
      <c r="P2325" s="5">
        <f t="shared" si="287"/>
        <v>3.6672928967614955</v>
      </c>
      <c r="Q2325" s="5">
        <f t="shared" si="288"/>
        <v>5.0064728871519293</v>
      </c>
      <c r="R2325" s="6">
        <f t="shared" si="280"/>
        <v>0.52757787915009879</v>
      </c>
      <c r="S2325" s="6">
        <f t="shared" si="280"/>
        <v>0.27268070158319713</v>
      </c>
      <c r="T2325" s="6">
        <f t="shared" si="280"/>
        <v>0.19974141926670408</v>
      </c>
      <c r="U2325">
        <f t="shared" si="281"/>
        <v>1.2843447678616089</v>
      </c>
      <c r="V2325">
        <f t="shared" si="281"/>
        <v>0.79653842025627264</v>
      </c>
      <c r="W2325">
        <f t="shared" si="281"/>
        <v>0.51327300423846778</v>
      </c>
      <c r="X2325" t="s">
        <v>432</v>
      </c>
      <c r="Y2325" t="s">
        <v>354</v>
      </c>
      <c r="Z2325" t="s">
        <v>278</v>
      </c>
      <c r="AA2325" s="67" t="s">
        <v>86</v>
      </c>
      <c r="AB2325" s="67" t="s">
        <v>84</v>
      </c>
      <c r="AC2325" s="128" t="s">
        <v>689</v>
      </c>
      <c r="AD2325" s="133" t="s">
        <v>99</v>
      </c>
      <c r="AE2325" s="72" t="str">
        <f>VLOOKUP(AD2325,cs_lookup!$A$2:$B$54,2,FALSE)</f>
        <v>1</v>
      </c>
    </row>
    <row r="2326" spans="1:31" x14ac:dyDescent="0.25">
      <c r="A2326" s="6">
        <v>0.59989733916188281</v>
      </c>
      <c r="B2326" s="6">
        <v>0.22974761816194542</v>
      </c>
      <c r="C2326" s="6">
        <v>0.16356662512694026</v>
      </c>
      <c r="D2326" s="3">
        <f t="shared" si="279"/>
        <v>1.6669518844625999</v>
      </c>
      <c r="E2326" s="4">
        <f t="shared" si="279"/>
        <v>4.3526022511150302</v>
      </c>
      <c r="F2326" s="4">
        <f t="shared" si="279"/>
        <v>6.1137166535283294</v>
      </c>
      <c r="G2326" s="146">
        <v>3.3961791605676472E-2</v>
      </c>
      <c r="H2326" s="5">
        <f t="shared" si="282"/>
        <v>1.0339617916056765</v>
      </c>
      <c r="I2326" s="5">
        <f t="shared" si="283"/>
        <v>1.6121987272604439</v>
      </c>
      <c r="J2326" s="5">
        <f t="shared" si="284"/>
        <v>4.2096354879378257</v>
      </c>
      <c r="K2326" s="5">
        <f t="shared" si="285"/>
        <v>5.9129038453482101</v>
      </c>
      <c r="L2326">
        <v>1.32</v>
      </c>
      <c r="M2326">
        <v>5.76</v>
      </c>
      <c r="N2326">
        <v>9.73</v>
      </c>
      <c r="O2326" s="5">
        <f t="shared" si="286"/>
        <v>1.364829564919493</v>
      </c>
      <c r="P2326" s="5">
        <f t="shared" si="287"/>
        <v>5.9556199196486963</v>
      </c>
      <c r="Q2326" s="5">
        <f t="shared" si="288"/>
        <v>10.060448232323232</v>
      </c>
      <c r="R2326" s="6">
        <f t="shared" si="280"/>
        <v>0.73269221718463196</v>
      </c>
      <c r="S2326" s="6">
        <f t="shared" si="280"/>
        <v>0.16790863310481152</v>
      </c>
      <c r="T2326" s="6">
        <f t="shared" si="280"/>
        <v>9.9399149710556453E-2</v>
      </c>
      <c r="U2326">
        <f t="shared" si="281"/>
        <v>0.81875762440467403</v>
      </c>
      <c r="V2326">
        <f t="shared" si="281"/>
        <v>1.3682894912171246</v>
      </c>
      <c r="W2326">
        <f t="shared" si="281"/>
        <v>1.6455535646254031</v>
      </c>
      <c r="X2326" t="s">
        <v>430</v>
      </c>
      <c r="Y2326" t="s">
        <v>496</v>
      </c>
      <c r="Z2326" t="s">
        <v>278</v>
      </c>
      <c r="AA2326" s="67" t="s">
        <v>86</v>
      </c>
      <c r="AB2326" s="67" t="s">
        <v>84</v>
      </c>
      <c r="AC2326" s="128" t="s">
        <v>689</v>
      </c>
      <c r="AD2326" s="133" t="s">
        <v>73</v>
      </c>
      <c r="AE2326" s="72" t="str">
        <f>VLOOKUP(AD2326,cs_lookup!$A$2:$B$54,2,FALSE)</f>
        <v>X</v>
      </c>
    </row>
    <row r="2327" spans="1:31" x14ac:dyDescent="0.25">
      <c r="A2327" s="6">
        <v>0.54860417192501132</v>
      </c>
      <c r="B2327" s="6">
        <v>0.26575416608496355</v>
      </c>
      <c r="C2327" s="6">
        <v>0.1786953531305247</v>
      </c>
      <c r="D2327" s="3">
        <f t="shared" si="279"/>
        <v>1.8228078661725706</v>
      </c>
      <c r="E2327" s="4">
        <f t="shared" si="279"/>
        <v>3.7628760998625048</v>
      </c>
      <c r="F2327" s="4">
        <f t="shared" si="279"/>
        <v>5.5961164209433498</v>
      </c>
      <c r="G2327" s="146">
        <v>2.8973655003212695E-2</v>
      </c>
      <c r="H2327" s="5">
        <f t="shared" si="282"/>
        <v>1.0289736550032127</v>
      </c>
      <c r="I2327" s="5">
        <f t="shared" si="283"/>
        <v>1.7714815703098632</v>
      </c>
      <c r="J2327" s="5">
        <f t="shared" si="284"/>
        <v>3.6569217118107424</v>
      </c>
      <c r="K2327" s="5">
        <f t="shared" si="285"/>
        <v>5.4385419818410004</v>
      </c>
      <c r="L2327">
        <v>2.12</v>
      </c>
      <c r="M2327">
        <v>3.4</v>
      </c>
      <c r="N2327">
        <v>3.8</v>
      </c>
      <c r="O2327" s="5">
        <f t="shared" si="286"/>
        <v>2.1814241486068111</v>
      </c>
      <c r="P2327" s="5">
        <f t="shared" si="287"/>
        <v>3.4985104270109231</v>
      </c>
      <c r="Q2327" s="5">
        <f t="shared" si="288"/>
        <v>3.9100998890122081</v>
      </c>
      <c r="R2327" s="6">
        <f t="shared" si="280"/>
        <v>0.45841612262276471</v>
      </c>
      <c r="S2327" s="6">
        <f t="shared" si="280"/>
        <v>0.28583593528242979</v>
      </c>
      <c r="T2327" s="6">
        <f t="shared" si="280"/>
        <v>0.25574794209480561</v>
      </c>
      <c r="U2327">
        <f t="shared" si="281"/>
        <v>1.1967383886636624</v>
      </c>
      <c r="V2327">
        <f t="shared" si="281"/>
        <v>0.9297437210698376</v>
      </c>
      <c r="W2327">
        <f t="shared" si="281"/>
        <v>0.698716680442662</v>
      </c>
      <c r="X2327" t="s">
        <v>356</v>
      </c>
      <c r="Y2327" t="s">
        <v>434</v>
      </c>
      <c r="Z2327" t="s">
        <v>278</v>
      </c>
      <c r="AA2327" s="67" t="s">
        <v>75</v>
      </c>
      <c r="AB2327" s="67" t="s">
        <v>90</v>
      </c>
      <c r="AC2327" s="128" t="s">
        <v>689</v>
      </c>
      <c r="AD2327" s="133" t="s">
        <v>94</v>
      </c>
      <c r="AE2327" s="72" t="str">
        <f>VLOOKUP(AD2327,cs_lookup!$A$2:$B$54,2,FALSE)</f>
        <v>1</v>
      </c>
    </row>
    <row r="2328" spans="1:31" x14ac:dyDescent="0.25">
      <c r="A2328" s="6">
        <v>0.77583746259990904</v>
      </c>
      <c r="B2328" s="6">
        <v>0.14209301697265375</v>
      </c>
      <c r="C2328" s="6">
        <v>6.9561042016560354E-2</v>
      </c>
      <c r="D2328" s="3">
        <f t="shared" si="279"/>
        <v>1.2889297671304758</v>
      </c>
      <c r="E2328" s="4">
        <f t="shared" si="279"/>
        <v>7.0376435190509969</v>
      </c>
      <c r="F2328" s="4">
        <f t="shared" si="279"/>
        <v>14.375862853836068</v>
      </c>
      <c r="G2328" s="146">
        <v>5.5382586359577157E-2</v>
      </c>
      <c r="H2328" s="5">
        <f t="shared" si="282"/>
        <v>1.0553825863595772</v>
      </c>
      <c r="I2328" s="5">
        <f t="shared" si="283"/>
        <v>1.2212914859401776</v>
      </c>
      <c r="J2328" s="5">
        <f t="shared" si="284"/>
        <v>6.668333938810334</v>
      </c>
      <c r="K2328" s="5">
        <f t="shared" si="285"/>
        <v>13.621470582932377</v>
      </c>
      <c r="L2328">
        <v>1.24</v>
      </c>
      <c r="M2328">
        <v>6.23</v>
      </c>
      <c r="N2328">
        <v>11.31</v>
      </c>
      <c r="O2328" s="5">
        <f t="shared" si="286"/>
        <v>1.3086744070858756</v>
      </c>
      <c r="P2328" s="5">
        <f t="shared" si="287"/>
        <v>6.5750335130201663</v>
      </c>
      <c r="Q2328" s="5">
        <f t="shared" si="288"/>
        <v>11.936377051726819</v>
      </c>
      <c r="R2328" s="6">
        <f t="shared" si="280"/>
        <v>0.76413200608604837</v>
      </c>
      <c r="S2328" s="6">
        <f t="shared" si="280"/>
        <v>0.15209047954200638</v>
      </c>
      <c r="T2328" s="6">
        <f t="shared" si="280"/>
        <v>8.3777514371945166E-2</v>
      </c>
      <c r="U2328">
        <f t="shared" si="281"/>
        <v>1.0153186313629463</v>
      </c>
      <c r="V2328">
        <f t="shared" si="281"/>
        <v>0.93426634856134172</v>
      </c>
      <c r="W2328">
        <f t="shared" si="281"/>
        <v>0.83030682562067604</v>
      </c>
      <c r="X2328" t="s">
        <v>365</v>
      </c>
      <c r="Y2328" t="s">
        <v>448</v>
      </c>
      <c r="Z2328" t="s">
        <v>282</v>
      </c>
      <c r="AA2328" s="67" t="s">
        <v>89</v>
      </c>
      <c r="AB2328" s="67" t="s">
        <v>84</v>
      </c>
      <c r="AC2328" s="128" t="s">
        <v>689</v>
      </c>
      <c r="AD2328" s="133" t="s">
        <v>181</v>
      </c>
      <c r="AE2328" s="72" t="str">
        <f>VLOOKUP(AD2328,cs_lookup!$A$2:$B$54,2,FALSE)</f>
        <v>1</v>
      </c>
    </row>
    <row r="2329" spans="1:31" x14ac:dyDescent="0.25">
      <c r="A2329" s="6">
        <v>0.67226668555183544</v>
      </c>
      <c r="B2329" s="6">
        <v>0.18524362000777947</v>
      </c>
      <c r="C2329" s="6">
        <v>0.13415528708586943</v>
      </c>
      <c r="D2329" s="3">
        <f t="shared" si="279"/>
        <v>1.4875049165631971</v>
      </c>
      <c r="E2329" s="4">
        <f t="shared" si="279"/>
        <v>5.3982965780846008</v>
      </c>
      <c r="F2329" s="4">
        <f t="shared" si="279"/>
        <v>7.4540483772355914</v>
      </c>
      <c r="G2329" s="146">
        <v>4.6595561301443489E-2</v>
      </c>
      <c r="H2329" s="5">
        <f t="shared" si="282"/>
        <v>1.0465955613014435</v>
      </c>
      <c r="I2329" s="5">
        <f t="shared" si="283"/>
        <v>1.4212795960203404</v>
      </c>
      <c r="J2329" s="5">
        <f t="shared" si="284"/>
        <v>5.1579586018612664</v>
      </c>
      <c r="K2329" s="5">
        <f t="shared" si="285"/>
        <v>7.1221861174019017</v>
      </c>
      <c r="L2329">
        <v>2.08</v>
      </c>
      <c r="M2329">
        <v>3.57</v>
      </c>
      <c r="N2329">
        <v>3.5</v>
      </c>
      <c r="O2329" s="5">
        <f t="shared" si="286"/>
        <v>2.1769187675070025</v>
      </c>
      <c r="P2329" s="5">
        <f t="shared" si="287"/>
        <v>3.7363461538461529</v>
      </c>
      <c r="Q2329" s="5">
        <f t="shared" si="288"/>
        <v>3.6630844645550522</v>
      </c>
      <c r="R2329" s="6">
        <f t="shared" si="280"/>
        <v>0.45936486695146439</v>
      </c>
      <c r="S2329" s="6">
        <f t="shared" si="280"/>
        <v>0.26764115497452268</v>
      </c>
      <c r="T2329" s="6">
        <f t="shared" si="280"/>
        <v>0.2729939780740131</v>
      </c>
      <c r="U2329">
        <f t="shared" si="281"/>
        <v>1.4634699645475193</v>
      </c>
      <c r="V2329">
        <f t="shared" si="281"/>
        <v>0.6921342871406051</v>
      </c>
      <c r="W2329">
        <f t="shared" si="281"/>
        <v>0.49142214796217137</v>
      </c>
      <c r="X2329" t="s">
        <v>445</v>
      </c>
      <c r="Y2329" t="s">
        <v>364</v>
      </c>
      <c r="Z2329" t="s">
        <v>282</v>
      </c>
      <c r="AA2329" s="67" t="s">
        <v>86</v>
      </c>
      <c r="AB2329" s="67" t="s">
        <v>84</v>
      </c>
      <c r="AC2329" s="128" t="s">
        <v>689</v>
      </c>
      <c r="AD2329" s="133" t="s">
        <v>75</v>
      </c>
      <c r="AE2329" s="72" t="str">
        <f>VLOOKUP(AD2329,cs_lookup!$A$2:$B$54,2,FALSE)</f>
        <v>X</v>
      </c>
    </row>
    <row r="2330" spans="1:31" x14ac:dyDescent="0.25">
      <c r="A2330" s="6">
        <v>0.11419863481389976</v>
      </c>
      <c r="B2330" s="6">
        <v>0.14693863294336462</v>
      </c>
      <c r="C2330" s="6">
        <v>0.63619476761578386</v>
      </c>
      <c r="D2330" s="3">
        <f t="shared" si="279"/>
        <v>8.7566721058410089</v>
      </c>
      <c r="E2330" s="4">
        <f t="shared" si="279"/>
        <v>6.805562158628736</v>
      </c>
      <c r="F2330" s="4">
        <f t="shared" si="279"/>
        <v>1.5718456845340301</v>
      </c>
      <c r="G2330" s="146">
        <v>4.4183202589872295E-2</v>
      </c>
      <c r="H2330" s="5">
        <f t="shared" si="282"/>
        <v>1.0441832025898723</v>
      </c>
      <c r="I2330" s="5">
        <f t="shared" si="283"/>
        <v>8.3861453470252769</v>
      </c>
      <c r="J2330" s="5">
        <f t="shared" si="284"/>
        <v>6.5175939832674956</v>
      </c>
      <c r="K2330" s="5">
        <f t="shared" si="285"/>
        <v>1.505335156355134</v>
      </c>
      <c r="L2330">
        <v>2.54</v>
      </c>
      <c r="M2330">
        <v>3.57</v>
      </c>
      <c r="N2330">
        <v>2.7</v>
      </c>
      <c r="O2330" s="5">
        <f t="shared" si="286"/>
        <v>2.6522253345782758</v>
      </c>
      <c r="P2330" s="5">
        <f t="shared" si="287"/>
        <v>3.7277340332458437</v>
      </c>
      <c r="Q2330" s="5">
        <f t="shared" si="288"/>
        <v>2.8192946469926552</v>
      </c>
      <c r="R2330" s="6">
        <f t="shared" si="280"/>
        <v>0.3770418700713481</v>
      </c>
      <c r="S2330" s="6">
        <f t="shared" si="280"/>
        <v>0.26825948178745779</v>
      </c>
      <c r="T2330" s="6">
        <f t="shared" si="280"/>
        <v>0.35469864814119417</v>
      </c>
      <c r="U2330">
        <f t="shared" si="281"/>
        <v>0.30288051242767761</v>
      </c>
      <c r="V2330">
        <f t="shared" si="281"/>
        <v>0.54774814282159923</v>
      </c>
      <c r="W2330">
        <f t="shared" si="281"/>
        <v>1.7936205027839158</v>
      </c>
      <c r="X2330" t="s">
        <v>449</v>
      </c>
      <c r="Y2330" t="s">
        <v>446</v>
      </c>
      <c r="Z2330" t="s">
        <v>282</v>
      </c>
      <c r="AA2330" s="67" t="s">
        <v>102</v>
      </c>
      <c r="AB2330" s="67" t="s">
        <v>85</v>
      </c>
      <c r="AC2330" s="128" t="s">
        <v>689</v>
      </c>
      <c r="AD2330" s="133" t="s">
        <v>74</v>
      </c>
      <c r="AE2330" s="72" t="str">
        <f>VLOOKUP(AD2330,cs_lookup!$A$2:$B$54,2,FALSE)</f>
        <v>X</v>
      </c>
    </row>
    <row r="2331" spans="1:31" x14ac:dyDescent="0.25">
      <c r="A2331" s="6">
        <v>0.67220990924144364</v>
      </c>
      <c r="B2331" s="6">
        <v>0.23783024378261347</v>
      </c>
      <c r="C2331" s="6">
        <v>8.8391485158733685E-2</v>
      </c>
      <c r="D2331" s="3">
        <f t="shared" si="279"/>
        <v>1.4876305544624471</v>
      </c>
      <c r="E2331" s="4">
        <f t="shared" si="279"/>
        <v>4.2046797080780047</v>
      </c>
      <c r="F2331" s="4">
        <f t="shared" si="279"/>
        <v>11.313306911906697</v>
      </c>
      <c r="G2331" s="146">
        <v>4.3983089681161047E-2</v>
      </c>
      <c r="H2331" s="5">
        <f t="shared" si="282"/>
        <v>1.043983089681161</v>
      </c>
      <c r="I2331" s="5">
        <f t="shared" si="283"/>
        <v>1.4249565621956375</v>
      </c>
      <c r="J2331" s="5">
        <f t="shared" si="284"/>
        <v>4.0275362212640244</v>
      </c>
      <c r="K2331" s="5">
        <f t="shared" si="285"/>
        <v>10.836676401877209</v>
      </c>
      <c r="L2331">
        <v>2.33</v>
      </c>
      <c r="M2331">
        <v>3.11</v>
      </c>
      <c r="N2331">
        <v>3.41</v>
      </c>
      <c r="O2331" s="5">
        <f t="shared" si="286"/>
        <v>2.4324805989571052</v>
      </c>
      <c r="P2331" s="5">
        <f t="shared" si="287"/>
        <v>3.2467874089084106</v>
      </c>
      <c r="Q2331" s="5">
        <f t="shared" si="288"/>
        <v>3.5599823358127591</v>
      </c>
      <c r="R2331" s="6">
        <f t="shared" si="280"/>
        <v>0.41110297053499095</v>
      </c>
      <c r="S2331" s="6">
        <f t="shared" si="280"/>
        <v>0.30799675927541126</v>
      </c>
      <c r="T2331" s="6">
        <f t="shared" si="280"/>
        <v>0.28090027018959796</v>
      </c>
      <c r="U2331">
        <f t="shared" si="281"/>
        <v>1.6351375626565281</v>
      </c>
      <c r="V2331">
        <f t="shared" si="281"/>
        <v>0.77218424097100735</v>
      </c>
      <c r="W2331">
        <f t="shared" si="281"/>
        <v>0.31467212580134762</v>
      </c>
      <c r="X2331" t="s">
        <v>478</v>
      </c>
      <c r="Y2331" t="s">
        <v>476</v>
      </c>
      <c r="Z2331" t="s">
        <v>275</v>
      </c>
      <c r="AA2331" s="67" t="s">
        <v>94</v>
      </c>
      <c r="AB2331" s="67" t="s">
        <v>84</v>
      </c>
      <c r="AC2331" s="128" t="s">
        <v>691</v>
      </c>
      <c r="AD2331" s="133" t="s">
        <v>79</v>
      </c>
      <c r="AE2331" s="72" t="str">
        <f>VLOOKUP(AD2331,cs_lookup!$A$2:$B$54,2,FALSE)</f>
        <v>2</v>
      </c>
    </row>
    <row r="2332" spans="1:31" x14ac:dyDescent="0.25">
      <c r="A2332" s="6">
        <v>0.76106329140424711</v>
      </c>
      <c r="B2332" s="6">
        <v>0.18984577424965829</v>
      </c>
      <c r="C2332" s="6">
        <v>4.7508128676171345E-2</v>
      </c>
      <c r="D2332" s="3">
        <f t="shared" si="279"/>
        <v>1.3139511671294615</v>
      </c>
      <c r="E2332" s="4">
        <f t="shared" si="279"/>
        <v>5.2674335467954192</v>
      </c>
      <c r="F2332" s="4">
        <f t="shared" si="279"/>
        <v>21.049029458017152</v>
      </c>
      <c r="G2332" s="146">
        <v>4.9020200992403451E-2</v>
      </c>
      <c r="H2332" s="5">
        <f t="shared" si="282"/>
        <v>1.0490202009924035</v>
      </c>
      <c r="I2332" s="5">
        <f t="shared" si="283"/>
        <v>1.2525508716480633</v>
      </c>
      <c r="J2332" s="5">
        <f t="shared" si="284"/>
        <v>5.0212889530747598</v>
      </c>
      <c r="K2332" s="5">
        <f t="shared" si="285"/>
        <v>20.065418605003185</v>
      </c>
      <c r="L2332">
        <v>1.64</v>
      </c>
      <c r="M2332">
        <v>3.92</v>
      </c>
      <c r="N2332">
        <v>5.43</v>
      </c>
      <c r="O2332" s="5">
        <f t="shared" si="286"/>
        <v>1.7203931296275417</v>
      </c>
      <c r="P2332" s="5">
        <f t="shared" si="287"/>
        <v>4.1121591878902217</v>
      </c>
      <c r="Q2332" s="5">
        <f t="shared" si="288"/>
        <v>5.6961796913887506</v>
      </c>
      <c r="R2332" s="6">
        <f t="shared" si="280"/>
        <v>0.58126249330959379</v>
      </c>
      <c r="S2332" s="6">
        <f t="shared" si="280"/>
        <v>0.24318124720095247</v>
      </c>
      <c r="T2332" s="6">
        <f t="shared" si="280"/>
        <v>0.17555625948945375</v>
      </c>
      <c r="U2332">
        <f t="shared" si="281"/>
        <v>1.3093280577435904</v>
      </c>
      <c r="V2332">
        <f t="shared" si="281"/>
        <v>0.78067604486286513</v>
      </c>
      <c r="W2332">
        <f t="shared" si="281"/>
        <v>0.27061483774109074</v>
      </c>
      <c r="X2332" t="s">
        <v>370</v>
      </c>
      <c r="Y2332" t="s">
        <v>479</v>
      </c>
      <c r="Z2332" t="s">
        <v>275</v>
      </c>
      <c r="AA2332" s="67" t="s">
        <v>94</v>
      </c>
      <c r="AB2332" s="67" t="s">
        <v>84</v>
      </c>
      <c r="AC2332" s="128" t="s">
        <v>691</v>
      </c>
      <c r="AD2332" s="133" t="s">
        <v>73</v>
      </c>
      <c r="AE2332" s="72" t="str">
        <f>VLOOKUP(AD2332,cs_lookup!$A$2:$B$54,2,FALSE)</f>
        <v>X</v>
      </c>
    </row>
    <row r="2333" spans="1:31" x14ac:dyDescent="0.25">
      <c r="A2333" s="6">
        <v>0.19542789322792845</v>
      </c>
      <c r="B2333" s="6">
        <v>0.29101613856563663</v>
      </c>
      <c r="C2333" s="6">
        <v>0.46298480304763384</v>
      </c>
      <c r="D2333" s="3">
        <f t="shared" si="279"/>
        <v>5.116976821899704</v>
      </c>
      <c r="E2333" s="4">
        <f t="shared" si="279"/>
        <v>3.4362355466910199</v>
      </c>
      <c r="F2333" s="4">
        <f t="shared" si="279"/>
        <v>2.159898107707686</v>
      </c>
      <c r="G2333" s="146">
        <v>2.6741272569971164E-2</v>
      </c>
      <c r="H2333" s="5">
        <f t="shared" si="282"/>
        <v>1.0267412725699712</v>
      </c>
      <c r="I2333" s="5">
        <f t="shared" si="283"/>
        <v>4.9837061766220065</v>
      </c>
      <c r="J2333" s="5">
        <f t="shared" si="284"/>
        <v>3.3467394741909966</v>
      </c>
      <c r="K2333" s="5">
        <f t="shared" si="285"/>
        <v>2.1036439903709936</v>
      </c>
      <c r="L2333">
        <v>2.25</v>
      </c>
      <c r="M2333">
        <v>3.19</v>
      </c>
      <c r="N2333">
        <v>3.72</v>
      </c>
      <c r="O2333" s="5">
        <f t="shared" si="286"/>
        <v>2.3101678632824352</v>
      </c>
      <c r="P2333" s="5">
        <f t="shared" si="287"/>
        <v>3.2753046594982078</v>
      </c>
      <c r="Q2333" s="5">
        <f t="shared" si="288"/>
        <v>3.8194775339602929</v>
      </c>
      <c r="R2333" s="6">
        <f t="shared" si="280"/>
        <v>0.43286897713966793</v>
      </c>
      <c r="S2333" s="6">
        <f t="shared" si="280"/>
        <v>0.30531510926779093</v>
      </c>
      <c r="T2333" s="6">
        <f t="shared" si="280"/>
        <v>0.26181591359254108</v>
      </c>
      <c r="U2333">
        <f t="shared" si="281"/>
        <v>0.45147123852415127</v>
      </c>
      <c r="V2333">
        <f t="shared" si="281"/>
        <v>0.95316651463320579</v>
      </c>
      <c r="W2333">
        <f t="shared" si="281"/>
        <v>1.7683600538054682</v>
      </c>
      <c r="X2333" t="s">
        <v>418</v>
      </c>
      <c r="Y2333" t="s">
        <v>343</v>
      </c>
      <c r="Z2333" t="s">
        <v>274</v>
      </c>
      <c r="AA2333" s="67" t="s">
        <v>75</v>
      </c>
      <c r="AB2333" s="67" t="s">
        <v>90</v>
      </c>
      <c r="AC2333" s="128" t="s">
        <v>691</v>
      </c>
      <c r="AD2333" s="133" t="s">
        <v>78</v>
      </c>
      <c r="AE2333" s="72" t="str">
        <f>VLOOKUP(AD2333,cs_lookup!$A$2:$B$54,2,FALSE)</f>
        <v>1</v>
      </c>
    </row>
    <row r="2334" spans="1:31" x14ac:dyDescent="0.25">
      <c r="A2334" s="6">
        <v>9.029589798689093E-2</v>
      </c>
      <c r="B2334" s="6">
        <v>0.19470068990137221</v>
      </c>
      <c r="C2334" s="6">
        <v>0.60702669083484151</v>
      </c>
      <c r="D2334" s="3">
        <f t="shared" si="279"/>
        <v>11.074700205597146</v>
      </c>
      <c r="E2334" s="4">
        <f t="shared" si="279"/>
        <v>5.1360886317689021</v>
      </c>
      <c r="F2334" s="4">
        <f t="shared" si="279"/>
        <v>1.6473740201187921</v>
      </c>
      <c r="G2334" s="146">
        <v>3.8752152628625636E-2</v>
      </c>
      <c r="H2334" s="5">
        <f t="shared" si="282"/>
        <v>1.0387521526286256</v>
      </c>
      <c r="I2334" s="5">
        <f t="shared" si="283"/>
        <v>10.661542484000579</v>
      </c>
      <c r="J2334" s="5">
        <f t="shared" si="284"/>
        <v>4.944479410966049</v>
      </c>
      <c r="K2334" s="5">
        <f t="shared" si="285"/>
        <v>1.5859163477543818</v>
      </c>
      <c r="L2334">
        <v>3.21</v>
      </c>
      <c r="M2334">
        <v>3.22</v>
      </c>
      <c r="N2334">
        <v>2.4</v>
      </c>
      <c r="O2334" s="5">
        <f t="shared" si="286"/>
        <v>3.3343944099378882</v>
      </c>
      <c r="P2334" s="5">
        <f t="shared" si="287"/>
        <v>3.3447819314641749</v>
      </c>
      <c r="Q2334" s="5">
        <f t="shared" si="288"/>
        <v>2.4930051663087016</v>
      </c>
      <c r="R2334" s="6">
        <f t="shared" si="280"/>
        <v>0.29990453349477264</v>
      </c>
      <c r="S2334" s="6">
        <f t="shared" si="280"/>
        <v>0.29897315295596893</v>
      </c>
      <c r="T2334" s="6">
        <f t="shared" si="280"/>
        <v>0.40112231354925837</v>
      </c>
      <c r="U2334">
        <f t="shared" si="281"/>
        <v>0.30108213748781099</v>
      </c>
      <c r="V2334">
        <f t="shared" si="281"/>
        <v>0.65123134962571905</v>
      </c>
      <c r="W2334">
        <f t="shared" si="281"/>
        <v>1.5133206763385347</v>
      </c>
      <c r="X2334" t="s">
        <v>422</v>
      </c>
      <c r="Y2334" t="s">
        <v>421</v>
      </c>
      <c r="Z2334" t="s">
        <v>270</v>
      </c>
      <c r="AA2334" s="67" t="s">
        <v>79</v>
      </c>
      <c r="AB2334" s="67" t="s">
        <v>85</v>
      </c>
      <c r="AC2334" s="128" t="s">
        <v>691</v>
      </c>
      <c r="AD2334" s="133" t="s">
        <v>86</v>
      </c>
      <c r="AE2334" s="72" t="str">
        <f>VLOOKUP(AD2334,cs_lookup!$A$2:$B$54,2,FALSE)</f>
        <v>1</v>
      </c>
    </row>
    <row r="2335" spans="1:31" x14ac:dyDescent="0.25">
      <c r="A2335" s="6">
        <v>0.18065991665868217</v>
      </c>
      <c r="B2335" s="6">
        <v>0.41696786494258647</v>
      </c>
      <c r="C2335" s="6">
        <v>0.37996172590704619</v>
      </c>
      <c r="D2335" s="3">
        <f t="shared" si="279"/>
        <v>5.535262157179468</v>
      </c>
      <c r="E2335" s="4">
        <f t="shared" si="279"/>
        <v>2.3982663511436138</v>
      </c>
      <c r="F2335" s="4">
        <f t="shared" si="279"/>
        <v>2.6318440301132857</v>
      </c>
      <c r="G2335" s="146">
        <v>5.5438587238625603E-2</v>
      </c>
      <c r="H2335" s="5">
        <f t="shared" si="282"/>
        <v>1.0554385872386256</v>
      </c>
      <c r="I2335" s="5">
        <f t="shared" si="283"/>
        <v>5.2445137254849987</v>
      </c>
      <c r="J2335" s="5">
        <f t="shared" si="284"/>
        <v>2.2722936039492994</v>
      </c>
      <c r="K2335" s="5">
        <f t="shared" si="285"/>
        <v>2.4936022445408739</v>
      </c>
      <c r="L2335">
        <v>2.68</v>
      </c>
      <c r="M2335">
        <v>3.04</v>
      </c>
      <c r="N2335">
        <v>2.83</v>
      </c>
      <c r="O2335" s="5">
        <f t="shared" si="286"/>
        <v>2.8285754137995167</v>
      </c>
      <c r="P2335" s="5">
        <f t="shared" si="287"/>
        <v>3.2085333052054219</v>
      </c>
      <c r="Q2335" s="5">
        <f t="shared" si="288"/>
        <v>2.9868912018853107</v>
      </c>
      <c r="R2335" s="6">
        <f t="shared" si="280"/>
        <v>0.3535348554333711</v>
      </c>
      <c r="S2335" s="6">
        <f t="shared" si="280"/>
        <v>0.31166888571099821</v>
      </c>
      <c r="T2335" s="6">
        <f t="shared" si="280"/>
        <v>0.33479625885563058</v>
      </c>
      <c r="U2335">
        <f t="shared" si="281"/>
        <v>0.5110101985198181</v>
      </c>
      <c r="V2335">
        <f t="shared" si="281"/>
        <v>1.3378552818686851</v>
      </c>
      <c r="W2335">
        <f t="shared" si="281"/>
        <v>1.134904336164914</v>
      </c>
      <c r="X2335" t="s">
        <v>495</v>
      </c>
      <c r="Y2335" t="s">
        <v>492</v>
      </c>
      <c r="Z2335" t="s">
        <v>273</v>
      </c>
      <c r="AA2335" s="67" t="s">
        <v>76</v>
      </c>
      <c r="AB2335" s="67" t="s">
        <v>85</v>
      </c>
      <c r="AC2335" s="128" t="s">
        <v>691</v>
      </c>
      <c r="AD2335" s="133" t="s">
        <v>78</v>
      </c>
      <c r="AE2335" s="72" t="str">
        <f>VLOOKUP(AD2335,cs_lookup!$A$2:$B$54,2,FALSE)</f>
        <v>1</v>
      </c>
    </row>
    <row r="2336" spans="1:31" x14ac:dyDescent="0.25">
      <c r="A2336" s="123">
        <v>0.71221225078659467</v>
      </c>
      <c r="B2336" s="123">
        <v>0.18083667396747369</v>
      </c>
      <c r="C2336" s="123">
        <v>0.1018223359611551</v>
      </c>
      <c r="D2336" s="120">
        <f t="shared" si="279"/>
        <v>1.4040758199477212</v>
      </c>
      <c r="E2336" s="121">
        <f t="shared" si="279"/>
        <v>5.5298517610419315</v>
      </c>
      <c r="F2336" s="121">
        <f t="shared" si="279"/>
        <v>9.8210278772380235</v>
      </c>
      <c r="G2336" s="147">
        <v>3.4029102210920481E-2</v>
      </c>
      <c r="H2336" s="122">
        <f t="shared" si="282"/>
        <v>1.0340291022109205</v>
      </c>
      <c r="I2336" s="122">
        <f t="shared" si="283"/>
        <v>1.3578687649560166</v>
      </c>
      <c r="J2336" s="122">
        <f t="shared" si="284"/>
        <v>5.3478685940446153</v>
      </c>
      <c r="K2336" s="122">
        <f t="shared" si="285"/>
        <v>9.4978254057251252</v>
      </c>
      <c r="L2336" s="97">
        <v>2.08</v>
      </c>
      <c r="M2336" s="97">
        <v>3.6</v>
      </c>
      <c r="N2336" s="97">
        <v>3.63</v>
      </c>
      <c r="O2336" s="122">
        <f t="shared" si="286"/>
        <v>2.1507805325987146</v>
      </c>
      <c r="P2336" s="122">
        <f t="shared" si="287"/>
        <v>3.7225047679593137</v>
      </c>
      <c r="Q2336" s="122">
        <f t="shared" si="288"/>
        <v>3.7535256410256412</v>
      </c>
      <c r="R2336" s="123">
        <f t="shared" si="280"/>
        <v>0.4649474852702587</v>
      </c>
      <c r="S2336" s="123">
        <f t="shared" si="280"/>
        <v>0.26863632482281613</v>
      </c>
      <c r="T2336" s="123">
        <f t="shared" si="280"/>
        <v>0.26641618990692512</v>
      </c>
      <c r="U2336" s="97">
        <f t="shared" si="281"/>
        <v>1.5318122440701214</v>
      </c>
      <c r="V2336" s="97">
        <f t="shared" si="281"/>
        <v>0.6731653810658248</v>
      </c>
      <c r="W2336" s="97">
        <f t="shared" si="281"/>
        <v>0.38219274885932297</v>
      </c>
      <c r="X2336" s="97" t="s">
        <v>497</v>
      </c>
      <c r="Y2336" s="97" t="s">
        <v>359</v>
      </c>
      <c r="Z2336" s="97" t="s">
        <v>278</v>
      </c>
      <c r="AA2336" s="117" t="s">
        <v>86</v>
      </c>
      <c r="AB2336" s="117" t="s">
        <v>84</v>
      </c>
      <c r="AC2336" s="130" t="s">
        <v>691</v>
      </c>
      <c r="AD2336" s="133" t="s">
        <v>100</v>
      </c>
      <c r="AE2336" s="72" t="str">
        <f>VLOOKUP(AD2336,cs_lookup!$A$2:$B$54,2,FALSE)</f>
        <v>1</v>
      </c>
    </row>
    <row r="2337" spans="1:31" x14ac:dyDescent="0.25">
      <c r="A2337" s="6">
        <v>0.4367560405335783</v>
      </c>
      <c r="B2337" s="6">
        <v>0.34445512394143374</v>
      </c>
      <c r="C2337" s="6">
        <v>0.21137122785944773</v>
      </c>
      <c r="D2337" s="3">
        <f t="shared" ref="D2337:F2358" si="289">(100%/A2337)</f>
        <v>2.2896077150491498</v>
      </c>
      <c r="E2337" s="4">
        <f t="shared" si="289"/>
        <v>2.9031357947516723</v>
      </c>
      <c r="F2337" s="4">
        <f t="shared" si="289"/>
        <v>4.7310128730716112</v>
      </c>
      <c r="G2337" s="146">
        <v>2.8828533870418838E-2</v>
      </c>
      <c r="H2337" s="5">
        <f t="shared" si="282"/>
        <v>1.0288285338704188</v>
      </c>
      <c r="I2337" s="5">
        <f t="shared" si="283"/>
        <v>2.2254512191994924</v>
      </c>
      <c r="J2337" s="5">
        <f t="shared" si="284"/>
        <v>2.8217877898760948</v>
      </c>
      <c r="K2337" s="5">
        <f t="shared" si="285"/>
        <v>4.5984464051300149</v>
      </c>
      <c r="L2337">
        <v>2.19</v>
      </c>
      <c r="M2337">
        <v>3.32</v>
      </c>
      <c r="N2337">
        <v>3.69</v>
      </c>
      <c r="O2337" s="5">
        <f t="shared" si="286"/>
        <v>2.2531344891762171</v>
      </c>
      <c r="P2337" s="5">
        <f t="shared" si="287"/>
        <v>3.4157107324497904</v>
      </c>
      <c r="Q2337" s="5">
        <f t="shared" si="288"/>
        <v>3.7963772899818453</v>
      </c>
      <c r="R2337" s="6">
        <f t="shared" ref="R2337:T2358" si="290">(1/O2337)</f>
        <v>0.44382614744209803</v>
      </c>
      <c r="S2337" s="6">
        <f t="shared" si="290"/>
        <v>0.29276483822234778</v>
      </c>
      <c r="T2337" s="6">
        <f t="shared" si="290"/>
        <v>0.26340901433555414</v>
      </c>
      <c r="U2337">
        <f t="shared" ref="U2337:W2358" si="291">(L2337/I2337)</f>
        <v>0.98407009828225112</v>
      </c>
      <c r="V2337">
        <f t="shared" si="291"/>
        <v>1.1765590636940779</v>
      </c>
      <c r="W2337">
        <f t="shared" si="291"/>
        <v>0.80244492920118526</v>
      </c>
      <c r="X2337" t="s">
        <v>294</v>
      </c>
      <c r="Y2337" t="s">
        <v>419</v>
      </c>
      <c r="Z2337" t="s">
        <v>270</v>
      </c>
      <c r="AA2337" s="67" t="s">
        <v>75</v>
      </c>
      <c r="AB2337" s="67" t="s">
        <v>90</v>
      </c>
      <c r="AC2337" t="s">
        <v>692</v>
      </c>
      <c r="AD2337" s="144" t="s">
        <v>74</v>
      </c>
      <c r="AE2337" s="72" t="str">
        <f>VLOOKUP(AD2337,cs_lookup!$A$2:$B$54,2,FALSE)</f>
        <v>X</v>
      </c>
    </row>
    <row r="2338" spans="1:31" x14ac:dyDescent="0.25">
      <c r="A2338" s="6">
        <v>0.14972898054062289</v>
      </c>
      <c r="B2338" s="6">
        <v>0.20490628606969125</v>
      </c>
      <c r="C2338" s="6">
        <v>0.5629739035697372</v>
      </c>
      <c r="D2338" s="3">
        <f t="shared" si="289"/>
        <v>6.6787337787870031</v>
      </c>
      <c r="E2338" s="4">
        <f t="shared" si="289"/>
        <v>4.8802797570587328</v>
      </c>
      <c r="F2338" s="4">
        <f t="shared" si="289"/>
        <v>1.7762812692722392</v>
      </c>
      <c r="G2338" s="146">
        <v>4.7540401380741226E-2</v>
      </c>
      <c r="H2338" s="5">
        <f t="shared" si="282"/>
        <v>1.0475404013807412</v>
      </c>
      <c r="I2338" s="5">
        <f t="shared" si="283"/>
        <v>6.3756335984596904</v>
      </c>
      <c r="J2338" s="5">
        <f t="shared" si="284"/>
        <v>4.6587986015872396</v>
      </c>
      <c r="K2338" s="5">
        <f t="shared" si="285"/>
        <v>1.6956685078026201</v>
      </c>
      <c r="L2338">
        <v>4.49</v>
      </c>
      <c r="M2338">
        <v>3.35</v>
      </c>
      <c r="N2338">
        <v>1.9</v>
      </c>
      <c r="O2338" s="5">
        <f t="shared" si="286"/>
        <v>4.703456402199528</v>
      </c>
      <c r="P2338" s="5">
        <f t="shared" si="287"/>
        <v>3.5092603446254831</v>
      </c>
      <c r="Q2338" s="5">
        <f t="shared" si="288"/>
        <v>1.9903267626234082</v>
      </c>
      <c r="R2338" s="6">
        <f t="shared" si="290"/>
        <v>0.2126096033402923</v>
      </c>
      <c r="S2338" s="6">
        <f t="shared" si="290"/>
        <v>0.2849603340292276</v>
      </c>
      <c r="T2338" s="6">
        <f t="shared" si="290"/>
        <v>0.50243006263048029</v>
      </c>
      <c r="U2338">
        <f t="shared" si="291"/>
        <v>0.70424373211860125</v>
      </c>
      <c r="V2338">
        <f t="shared" si="291"/>
        <v>0.71906950406885251</v>
      </c>
      <c r="W2338">
        <f t="shared" si="291"/>
        <v>1.1205020269334178</v>
      </c>
      <c r="X2338" t="s">
        <v>352</v>
      </c>
      <c r="Y2338" t="s">
        <v>350</v>
      </c>
      <c r="Z2338" t="s">
        <v>273</v>
      </c>
      <c r="AA2338" s="67" t="s">
        <v>79</v>
      </c>
      <c r="AB2338" s="67" t="s">
        <v>85</v>
      </c>
      <c r="AC2338" t="s">
        <v>692</v>
      </c>
      <c r="AD2338" s="144" t="s">
        <v>73</v>
      </c>
      <c r="AE2338" s="72" t="str">
        <f>VLOOKUP(AD2338,cs_lookup!$A$2:$B$54,2,FALSE)</f>
        <v>X</v>
      </c>
    </row>
    <row r="2339" spans="1:31" x14ac:dyDescent="0.25">
      <c r="A2339" s="6">
        <v>0.48477351485059622</v>
      </c>
      <c r="B2339" s="6">
        <v>0.26531952487281696</v>
      </c>
      <c r="C2339" s="6">
        <v>0.23684869521246385</v>
      </c>
      <c r="D2339" s="3">
        <f t="shared" si="289"/>
        <v>2.0628189646626898</v>
      </c>
      <c r="E2339" s="4">
        <f t="shared" si="289"/>
        <v>3.7690403692655412</v>
      </c>
      <c r="F2339" s="4">
        <f t="shared" si="289"/>
        <v>4.2221047454070009</v>
      </c>
      <c r="G2339" s="146">
        <v>4.6545446254396383E-2</v>
      </c>
      <c r="H2339" s="5">
        <f t="shared" si="282"/>
        <v>1.0465454462543964</v>
      </c>
      <c r="I2339" s="5">
        <f t="shared" si="283"/>
        <v>1.9710744259081661</v>
      </c>
      <c r="J2339" s="5">
        <f t="shared" si="284"/>
        <v>3.6014110832501345</v>
      </c>
      <c r="K2339" s="5">
        <f t="shared" si="285"/>
        <v>4.0343252751402092</v>
      </c>
      <c r="L2339">
        <v>1.84</v>
      </c>
      <c r="M2339">
        <v>3.34</v>
      </c>
      <c r="N2339">
        <v>4.91</v>
      </c>
      <c r="O2339" s="5">
        <f t="shared" si="286"/>
        <v>1.9256436211080894</v>
      </c>
      <c r="P2339" s="5">
        <f t="shared" si="287"/>
        <v>3.4954617904896836</v>
      </c>
      <c r="Q2339" s="5">
        <f t="shared" si="288"/>
        <v>5.1385381411090867</v>
      </c>
      <c r="R2339" s="6">
        <f t="shared" si="290"/>
        <v>0.51930688993457763</v>
      </c>
      <c r="S2339" s="6">
        <f t="shared" si="290"/>
        <v>0.2860852327783302</v>
      </c>
      <c r="T2339" s="6">
        <f t="shared" si="290"/>
        <v>0.1946078772870922</v>
      </c>
      <c r="U2339">
        <f t="shared" si="291"/>
        <v>0.93350102655419831</v>
      </c>
      <c r="V2339">
        <f t="shared" si="291"/>
        <v>0.92741426146380901</v>
      </c>
      <c r="W2339">
        <f t="shared" si="291"/>
        <v>1.2170560540211666</v>
      </c>
      <c r="X2339" t="s">
        <v>428</v>
      </c>
      <c r="Y2339" t="s">
        <v>296</v>
      </c>
      <c r="Z2339" t="s">
        <v>273</v>
      </c>
      <c r="AA2339" s="67" t="s">
        <v>75</v>
      </c>
      <c r="AB2339" s="67" t="s">
        <v>90</v>
      </c>
      <c r="AC2339" t="s">
        <v>692</v>
      </c>
      <c r="AD2339" s="144" t="s">
        <v>73</v>
      </c>
      <c r="AE2339" s="72" t="str">
        <f>VLOOKUP(AD2339,cs_lookup!$A$2:$B$54,2,FALSE)</f>
        <v>X</v>
      </c>
    </row>
    <row r="2340" spans="1:31" x14ac:dyDescent="0.25">
      <c r="A2340" s="6" t="e">
        <v>#N/A</v>
      </c>
      <c r="B2340" s="6" t="e">
        <v>#N/A</v>
      </c>
      <c r="C2340" s="6" t="e">
        <v>#N/A</v>
      </c>
      <c r="D2340" s="3" t="e">
        <f t="shared" si="289"/>
        <v>#N/A</v>
      </c>
      <c r="E2340" s="4" t="e">
        <f t="shared" si="289"/>
        <v>#N/A</v>
      </c>
      <c r="F2340" s="4" t="e">
        <f t="shared" si="289"/>
        <v>#N/A</v>
      </c>
      <c r="G2340" s="146">
        <v>-3.9789395970546648E-2</v>
      </c>
      <c r="H2340" s="5">
        <f t="shared" si="282"/>
        <v>0.96021060402945335</v>
      </c>
      <c r="I2340" s="5" t="e">
        <f t="shared" si="283"/>
        <v>#N/A</v>
      </c>
      <c r="J2340" s="5" t="e">
        <f t="shared" si="284"/>
        <v>#N/A</v>
      </c>
      <c r="K2340" s="5" t="e">
        <f t="shared" si="285"/>
        <v>#N/A</v>
      </c>
      <c r="L2340">
        <v>1.71</v>
      </c>
      <c r="M2340">
        <v>4.3</v>
      </c>
      <c r="N2340">
        <v>7</v>
      </c>
      <c r="O2340" s="5">
        <f t="shared" si="286"/>
        <v>1.6419601328903652</v>
      </c>
      <c r="P2340" s="5">
        <f t="shared" si="287"/>
        <v>4.1289055973266491</v>
      </c>
      <c r="Q2340" s="5">
        <f t="shared" si="288"/>
        <v>6.7214742282061737</v>
      </c>
      <c r="R2340" s="6">
        <f t="shared" si="290"/>
        <v>0.60902818525787594</v>
      </c>
      <c r="S2340" s="6">
        <f t="shared" si="290"/>
        <v>0.24219492948627164</v>
      </c>
      <c r="T2340" s="6">
        <f t="shared" si="290"/>
        <v>0.14877688525585256</v>
      </c>
      <c r="U2340" t="e">
        <f t="shared" si="291"/>
        <v>#N/A</v>
      </c>
      <c r="V2340" t="e">
        <f t="shared" si="291"/>
        <v>#N/A</v>
      </c>
      <c r="W2340" t="e">
        <f t="shared" si="291"/>
        <v>#N/A</v>
      </c>
      <c r="X2340" t="s">
        <v>501</v>
      </c>
      <c r="Y2340" t="s">
        <v>688</v>
      </c>
      <c r="Z2340" t="s">
        <v>269</v>
      </c>
      <c r="AA2340" s="67" t="e">
        <v>#N/A</v>
      </c>
      <c r="AB2340" s="67" t="e">
        <v>#N/A</v>
      </c>
      <c r="AC2340" t="s">
        <v>692</v>
      </c>
      <c r="AD2340" s="144" t="s">
        <v>102</v>
      </c>
      <c r="AE2340" s="72" t="str">
        <f>VLOOKUP(AD2340,cs_lookup!$A$2:$B$54,2,FALSE)</f>
        <v>2</v>
      </c>
    </row>
    <row r="2341" spans="1:31" x14ac:dyDescent="0.25">
      <c r="A2341" s="6">
        <v>0.52339746155979427</v>
      </c>
      <c r="B2341" s="6">
        <v>0.20477302964922645</v>
      </c>
      <c r="C2341" s="6">
        <v>0.25348371778141043</v>
      </c>
      <c r="D2341" s="3">
        <f t="shared" si="289"/>
        <v>1.9105939050981764</v>
      </c>
      <c r="E2341" s="4">
        <f t="shared" si="289"/>
        <v>4.8834556079625679</v>
      </c>
      <c r="F2341" s="4">
        <f t="shared" si="289"/>
        <v>3.9450265632538248</v>
      </c>
      <c r="G2341" s="146">
        <v>4.6028585070614136E-2</v>
      </c>
      <c r="H2341" s="5">
        <f t="shared" si="282"/>
        <v>1.0460285850706141</v>
      </c>
      <c r="I2341" s="5">
        <f t="shared" si="283"/>
        <v>1.8265216958379757</v>
      </c>
      <c r="J2341" s="5">
        <f t="shared" si="284"/>
        <v>4.6685680273573986</v>
      </c>
      <c r="K2341" s="5">
        <f t="shared" si="285"/>
        <v>3.7714328456784081</v>
      </c>
      <c r="L2341">
        <v>4.41</v>
      </c>
      <c r="M2341">
        <v>3.48</v>
      </c>
      <c r="N2341">
        <v>1.88</v>
      </c>
      <c r="O2341" s="5">
        <f t="shared" si="286"/>
        <v>4.6129860601614086</v>
      </c>
      <c r="P2341" s="5">
        <f t="shared" si="287"/>
        <v>3.6401794760457373</v>
      </c>
      <c r="Q2341" s="5">
        <f t="shared" si="288"/>
        <v>1.9665337399327545</v>
      </c>
      <c r="R2341" s="6">
        <f t="shared" si="290"/>
        <v>0.216779324055666</v>
      </c>
      <c r="S2341" s="6">
        <f t="shared" si="290"/>
        <v>0.27471172962226642</v>
      </c>
      <c r="T2341" s="6">
        <f t="shared" si="290"/>
        <v>0.50850894632206767</v>
      </c>
      <c r="U2341">
        <f t="shared" si="291"/>
        <v>2.4144251940991976</v>
      </c>
      <c r="V2341">
        <f t="shared" si="291"/>
        <v>0.74541057977681924</v>
      </c>
      <c r="W2341">
        <f t="shared" si="291"/>
        <v>0.49848428354073587</v>
      </c>
      <c r="X2341" t="s">
        <v>321</v>
      </c>
      <c r="Y2341" t="s">
        <v>396</v>
      </c>
      <c r="Z2341" t="s">
        <v>280</v>
      </c>
      <c r="AA2341" s="67" t="s">
        <v>74</v>
      </c>
      <c r="AB2341" s="67" t="s">
        <v>90</v>
      </c>
      <c r="AC2341" t="s">
        <v>693</v>
      </c>
      <c r="AD2341" s="144" t="s">
        <v>76</v>
      </c>
      <c r="AE2341" s="72" t="str">
        <f>VLOOKUP(AD2341,cs_lookup!$A$2:$B$54,2,FALSE)</f>
        <v>2</v>
      </c>
    </row>
    <row r="2342" spans="1:31" x14ac:dyDescent="0.25">
      <c r="A2342" s="6">
        <v>0.64817078773875048</v>
      </c>
      <c r="B2342" s="6">
        <v>0.29427115980669333</v>
      </c>
      <c r="C2342" s="6">
        <v>5.7174313376278492E-2</v>
      </c>
      <c r="D2342" s="3">
        <f t="shared" si="289"/>
        <v>1.5428032532732046</v>
      </c>
      <c r="E2342" s="4">
        <f t="shared" si="289"/>
        <v>3.3982263183959307</v>
      </c>
      <c r="F2342" s="4">
        <f t="shared" si="289"/>
        <v>17.490371828669797</v>
      </c>
      <c r="G2342" s="146">
        <v>4.4116518935822802E-2</v>
      </c>
      <c r="H2342" s="5">
        <f t="shared" si="282"/>
        <v>1.0441165189358228</v>
      </c>
      <c r="I2342" s="5">
        <f t="shared" si="283"/>
        <v>1.4776159799153927</v>
      </c>
      <c r="J2342" s="5">
        <f t="shared" si="284"/>
        <v>3.2546428073558755</v>
      </c>
      <c r="K2342" s="5">
        <f t="shared" si="285"/>
        <v>16.751360132196943</v>
      </c>
      <c r="L2342">
        <v>2.1800000000000002</v>
      </c>
      <c r="M2342">
        <v>3.53</v>
      </c>
      <c r="N2342">
        <v>3.31</v>
      </c>
      <c r="O2342" s="5">
        <f t="shared" si="286"/>
        <v>2.2761740112800939</v>
      </c>
      <c r="P2342" s="5">
        <f t="shared" si="287"/>
        <v>3.6857313118434543</v>
      </c>
      <c r="Q2342" s="5">
        <f t="shared" si="288"/>
        <v>3.4560256776775735</v>
      </c>
      <c r="R2342" s="6">
        <f t="shared" si="290"/>
        <v>0.43933372187024117</v>
      </c>
      <c r="S2342" s="6">
        <f t="shared" si="290"/>
        <v>0.27131657611250026</v>
      </c>
      <c r="T2342" s="6">
        <f t="shared" si="290"/>
        <v>0.28934970201725857</v>
      </c>
      <c r="U2342">
        <f t="shared" si="291"/>
        <v>1.4753495019218901</v>
      </c>
      <c r="V2342">
        <f t="shared" si="291"/>
        <v>1.0846044278720186</v>
      </c>
      <c r="W2342">
        <f t="shared" si="291"/>
        <v>0.19759589513200282</v>
      </c>
      <c r="X2342" t="s">
        <v>323</v>
      </c>
      <c r="Y2342" t="s">
        <v>400</v>
      </c>
      <c r="Z2342" t="s">
        <v>280</v>
      </c>
      <c r="AA2342" s="67" t="s">
        <v>78</v>
      </c>
      <c r="AB2342" s="67" t="s">
        <v>84</v>
      </c>
      <c r="AC2342" t="s">
        <v>693</v>
      </c>
      <c r="AD2342" s="144" t="s">
        <v>75</v>
      </c>
      <c r="AE2342" s="72" t="str">
        <f>VLOOKUP(AD2342,cs_lookup!$A$2:$B$54,2,FALSE)</f>
        <v>X</v>
      </c>
    </row>
    <row r="2343" spans="1:31" x14ac:dyDescent="0.25">
      <c r="A2343" s="6">
        <v>0.16443779317347806</v>
      </c>
      <c r="B2343" s="6">
        <v>0.23464462700717745</v>
      </c>
      <c r="C2343" s="6">
        <v>0.52855683775429418</v>
      </c>
      <c r="D2343" s="3">
        <f t="shared" si="289"/>
        <v>6.0813270520179215</v>
      </c>
      <c r="E2343" s="4">
        <f t="shared" si="289"/>
        <v>4.2617638969820151</v>
      </c>
      <c r="F2343" s="4">
        <f t="shared" si="289"/>
        <v>1.8919441175877127</v>
      </c>
      <c r="G2343" s="146">
        <v>2.1464646464646409E-2</v>
      </c>
      <c r="H2343" s="5">
        <f t="shared" si="282"/>
        <v>1.0214646464646464</v>
      </c>
      <c r="I2343" s="5">
        <f t="shared" si="283"/>
        <v>5.9535364959186579</v>
      </c>
      <c r="J2343" s="5">
        <f t="shared" si="284"/>
        <v>4.1722089077994511</v>
      </c>
      <c r="K2343" s="5">
        <f t="shared" si="285"/>
        <v>1.8521875662910612</v>
      </c>
      <c r="L2343">
        <v>8</v>
      </c>
      <c r="M2343">
        <v>4.95</v>
      </c>
      <c r="N2343">
        <v>1.44</v>
      </c>
      <c r="O2343" s="5">
        <f t="shared" si="286"/>
        <v>8.1717171717171713</v>
      </c>
      <c r="P2343" s="5">
        <f t="shared" si="287"/>
        <v>5.0562499999999995</v>
      </c>
      <c r="Q2343" s="5">
        <f t="shared" si="288"/>
        <v>1.4709090909090907</v>
      </c>
      <c r="R2343" s="6">
        <f t="shared" si="290"/>
        <v>0.12237330037082819</v>
      </c>
      <c r="S2343" s="6">
        <f t="shared" si="290"/>
        <v>0.1977750309023486</v>
      </c>
      <c r="T2343" s="6">
        <f t="shared" si="290"/>
        <v>0.67985166872682334</v>
      </c>
      <c r="U2343">
        <f t="shared" si="291"/>
        <v>1.3437391381549872</v>
      </c>
      <c r="V2343">
        <f t="shared" si="291"/>
        <v>1.1864218953050412</v>
      </c>
      <c r="W2343">
        <f t="shared" si="291"/>
        <v>0.77745905771495272</v>
      </c>
      <c r="X2343" t="s">
        <v>324</v>
      </c>
      <c r="Y2343" t="s">
        <v>402</v>
      </c>
      <c r="Z2343" t="s">
        <v>280</v>
      </c>
      <c r="AA2343" s="67" t="s">
        <v>79</v>
      </c>
      <c r="AB2343" s="67" t="s">
        <v>85</v>
      </c>
      <c r="AC2343" t="s">
        <v>693</v>
      </c>
      <c r="AD2343" s="144" t="s">
        <v>75</v>
      </c>
      <c r="AE2343" s="72" t="str">
        <f>VLOOKUP(AD2343,cs_lookup!$A$2:$B$54,2,FALSE)</f>
        <v>X</v>
      </c>
    </row>
    <row r="2344" spans="1:31" x14ac:dyDescent="0.25">
      <c r="A2344" s="6">
        <v>0.15677336032633268</v>
      </c>
      <c r="B2344" s="6">
        <v>0.31117749118796589</v>
      </c>
      <c r="C2344" s="6">
        <v>0.48002840485178339</v>
      </c>
      <c r="D2344" s="3">
        <f t="shared" si="289"/>
        <v>6.3786347241549395</v>
      </c>
      <c r="E2344" s="4">
        <f t="shared" si="289"/>
        <v>3.2136000460134593</v>
      </c>
      <c r="F2344" s="4">
        <f t="shared" si="289"/>
        <v>2.0832100556815307</v>
      </c>
      <c r="G2344" s="146">
        <v>9.9206349206348854E-3</v>
      </c>
      <c r="H2344" s="5">
        <f t="shared" si="282"/>
        <v>1.0099206349206349</v>
      </c>
      <c r="I2344" s="5">
        <f t="shared" si="283"/>
        <v>6.3159762298115707</v>
      </c>
      <c r="J2344" s="5">
        <f t="shared" si="284"/>
        <v>3.1820322656007534</v>
      </c>
      <c r="K2344" s="5">
        <f t="shared" si="285"/>
        <v>2.0627463026787654</v>
      </c>
      <c r="L2344">
        <v>8</v>
      </c>
      <c r="M2344">
        <v>5.25</v>
      </c>
      <c r="N2344">
        <v>1.44</v>
      </c>
      <c r="O2344" s="5">
        <f t="shared" si="286"/>
        <v>8.0793650793650791</v>
      </c>
      <c r="P2344" s="5">
        <f t="shared" si="287"/>
        <v>5.302083333333333</v>
      </c>
      <c r="Q2344" s="5">
        <f t="shared" si="288"/>
        <v>1.4542857142857142</v>
      </c>
      <c r="R2344" s="6">
        <f t="shared" si="290"/>
        <v>0.1237721021611002</v>
      </c>
      <c r="S2344" s="6">
        <f t="shared" si="290"/>
        <v>0.18860510805500982</v>
      </c>
      <c r="T2344" s="6">
        <f t="shared" si="290"/>
        <v>0.68762278978389002</v>
      </c>
      <c r="U2344">
        <f t="shared" si="291"/>
        <v>1.2666292127952909</v>
      </c>
      <c r="V2344">
        <f t="shared" si="291"/>
        <v>1.6498889897361941</v>
      </c>
      <c r="W2344">
        <f t="shared" si="291"/>
        <v>0.69809845162730777</v>
      </c>
      <c r="X2344" t="s">
        <v>325</v>
      </c>
      <c r="Y2344" t="s">
        <v>397</v>
      </c>
      <c r="Z2344" t="s">
        <v>280</v>
      </c>
      <c r="AA2344" s="67" t="s">
        <v>75</v>
      </c>
      <c r="AB2344" s="67" t="s">
        <v>90</v>
      </c>
      <c r="AC2344" t="s">
        <v>693</v>
      </c>
      <c r="AD2344" s="144" t="s">
        <v>113</v>
      </c>
      <c r="AE2344" s="72" t="str">
        <f>VLOOKUP(AD2344,cs_lookup!$A$2:$B$54,2,FALSE)</f>
        <v>2</v>
      </c>
    </row>
    <row r="2345" spans="1:31" x14ac:dyDescent="0.25">
      <c r="A2345" s="6" t="e">
        <v>#N/A</v>
      </c>
      <c r="B2345" s="6" t="e">
        <v>#N/A</v>
      </c>
      <c r="C2345" s="6" t="e">
        <v>#N/A</v>
      </c>
      <c r="D2345" s="3" t="e">
        <f t="shared" si="289"/>
        <v>#N/A</v>
      </c>
      <c r="E2345" s="4" t="e">
        <f t="shared" si="289"/>
        <v>#N/A</v>
      </c>
      <c r="F2345" s="4" t="e">
        <f t="shared" si="289"/>
        <v>#N/A</v>
      </c>
      <c r="G2345" s="146">
        <v>3.5474578117312028E-2</v>
      </c>
      <c r="H2345" s="5">
        <f t="shared" si="282"/>
        <v>1.035474578117312</v>
      </c>
      <c r="I2345" s="5" t="e">
        <f t="shared" si="283"/>
        <v>#N/A</v>
      </c>
      <c r="J2345" s="5" t="e">
        <f t="shared" si="284"/>
        <v>#N/A</v>
      </c>
      <c r="K2345" s="5" t="e">
        <f t="shared" si="285"/>
        <v>#N/A</v>
      </c>
      <c r="L2345">
        <v>1.73</v>
      </c>
      <c r="M2345">
        <v>4.05</v>
      </c>
      <c r="N2345">
        <v>4.75</v>
      </c>
      <c r="O2345" s="5">
        <f t="shared" si="286"/>
        <v>1.7913710201429498</v>
      </c>
      <c r="P2345" s="5">
        <f t="shared" si="287"/>
        <v>4.1936720413751134</v>
      </c>
      <c r="Q2345" s="5">
        <f t="shared" si="288"/>
        <v>4.9185042460572319</v>
      </c>
      <c r="R2345" s="6">
        <f t="shared" si="290"/>
        <v>0.55823164981210927</v>
      </c>
      <c r="S2345" s="6">
        <f t="shared" si="290"/>
        <v>0.2384545072036911</v>
      </c>
      <c r="T2345" s="6">
        <f t="shared" si="290"/>
        <v>0.2033138429841998</v>
      </c>
      <c r="U2345" t="e">
        <f t="shared" si="291"/>
        <v>#N/A</v>
      </c>
      <c r="V2345" t="e">
        <f t="shared" si="291"/>
        <v>#N/A</v>
      </c>
      <c r="W2345" t="e">
        <f t="shared" si="291"/>
        <v>#N/A</v>
      </c>
      <c r="X2345" t="s">
        <v>572</v>
      </c>
      <c r="Y2345" t="s">
        <v>694</v>
      </c>
      <c r="Z2345" t="s">
        <v>271</v>
      </c>
      <c r="AA2345" s="67" t="e">
        <v>#N/A</v>
      </c>
      <c r="AB2345" s="67" t="e">
        <v>#N/A</v>
      </c>
      <c r="AC2345" t="s">
        <v>693</v>
      </c>
      <c r="AD2345" s="144" t="s">
        <v>75</v>
      </c>
      <c r="AE2345" s="72" t="str">
        <f>VLOOKUP(AD2345,cs_lookup!$A$2:$B$54,2,FALSE)</f>
        <v>X</v>
      </c>
    </row>
    <row r="2346" spans="1:31" x14ac:dyDescent="0.25">
      <c r="A2346" s="6">
        <v>0.63661340745343398</v>
      </c>
      <c r="B2346" s="6">
        <v>0.19561864339872787</v>
      </c>
      <c r="C2346" s="6">
        <v>0.15854371564659928</v>
      </c>
      <c r="D2346" s="3">
        <f t="shared" si="289"/>
        <v>1.5708120317480849</v>
      </c>
      <c r="E2346" s="4">
        <f t="shared" si="289"/>
        <v>5.1119871941945139</v>
      </c>
      <c r="F2346" s="4">
        <f t="shared" si="289"/>
        <v>6.3074086280975195</v>
      </c>
      <c r="G2346" s="146">
        <v>4.159729159729153E-2</v>
      </c>
      <c r="H2346" s="5">
        <f t="shared" si="282"/>
        <v>1.0415972915972915</v>
      </c>
      <c r="I2346" s="5">
        <f t="shared" si="283"/>
        <v>1.5080799887058476</v>
      </c>
      <c r="J2346" s="5">
        <f t="shared" si="284"/>
        <v>4.9078345685358604</v>
      </c>
      <c r="K2346" s="5">
        <f t="shared" si="285"/>
        <v>6.0555155807145926</v>
      </c>
      <c r="L2346">
        <v>1.76</v>
      </c>
      <c r="M2346">
        <v>3.85</v>
      </c>
      <c r="N2346">
        <v>4.68</v>
      </c>
      <c r="O2346" s="5">
        <f t="shared" si="286"/>
        <v>1.8332112332112331</v>
      </c>
      <c r="P2346" s="5">
        <f t="shared" si="287"/>
        <v>4.0101495726495724</v>
      </c>
      <c r="Q2346" s="5">
        <f t="shared" si="288"/>
        <v>4.8746753246753238</v>
      </c>
      <c r="R2346" s="6">
        <f t="shared" si="290"/>
        <v>0.54549087518316242</v>
      </c>
      <c r="S2346" s="6">
        <f t="shared" si="290"/>
        <v>0.24936725722658853</v>
      </c>
      <c r="T2346" s="6">
        <f t="shared" si="290"/>
        <v>0.20514186759024913</v>
      </c>
      <c r="U2346">
        <f t="shared" si="291"/>
        <v>1.167046849756515</v>
      </c>
      <c r="V2346">
        <f t="shared" si="291"/>
        <v>0.78446001922769759</v>
      </c>
      <c r="W2346">
        <f t="shared" si="291"/>
        <v>0.77284913854481863</v>
      </c>
      <c r="X2346" t="s">
        <v>420</v>
      </c>
      <c r="Y2346" t="s">
        <v>424</v>
      </c>
      <c r="Z2346" t="s">
        <v>270</v>
      </c>
      <c r="AA2346" s="67" t="s">
        <v>86</v>
      </c>
      <c r="AB2346" s="67" t="s">
        <v>84</v>
      </c>
      <c r="AC2346" t="s">
        <v>693</v>
      </c>
      <c r="AD2346" s="144" t="s">
        <v>79</v>
      </c>
      <c r="AE2346" s="72" t="str">
        <f>VLOOKUP(AD2346,cs_lookup!$A$2:$B$54,2,FALSE)</f>
        <v>2</v>
      </c>
    </row>
    <row r="2347" spans="1:31" x14ac:dyDescent="0.25">
      <c r="A2347" s="6">
        <v>0.5167790403451159</v>
      </c>
      <c r="B2347" s="6">
        <v>0.25965721443838774</v>
      </c>
      <c r="C2347" s="6">
        <v>0.21298655748653325</v>
      </c>
      <c r="D2347" s="3">
        <f t="shared" si="289"/>
        <v>1.9350629997148858</v>
      </c>
      <c r="E2347" s="4">
        <f t="shared" si="289"/>
        <v>3.851231332674113</v>
      </c>
      <c r="F2347" s="4">
        <f t="shared" si="289"/>
        <v>4.695131992371059</v>
      </c>
      <c r="G2347" s="146">
        <v>4.0384871358473573E-2</v>
      </c>
      <c r="H2347" s="5">
        <f t="shared" si="282"/>
        <v>1.0403848713584736</v>
      </c>
      <c r="I2347" s="5">
        <f t="shared" si="283"/>
        <v>1.8599491909068171</v>
      </c>
      <c r="J2347" s="5">
        <f t="shared" si="284"/>
        <v>3.7017371539105532</v>
      </c>
      <c r="K2347" s="5">
        <f t="shared" si="285"/>
        <v>4.5128799174486565</v>
      </c>
      <c r="L2347">
        <v>1.79</v>
      </c>
      <c r="M2347">
        <v>3.93</v>
      </c>
      <c r="N2347">
        <v>4.4000000000000004</v>
      </c>
      <c r="O2347" s="5">
        <f t="shared" si="286"/>
        <v>1.8622889197316677</v>
      </c>
      <c r="P2347" s="5">
        <f t="shared" si="287"/>
        <v>4.0887125444388017</v>
      </c>
      <c r="Q2347" s="5">
        <f t="shared" si="288"/>
        <v>4.5776934339772843</v>
      </c>
      <c r="R2347" s="6">
        <f t="shared" si="290"/>
        <v>0.53697360780307246</v>
      </c>
      <c r="S2347" s="6">
        <f t="shared" si="290"/>
        <v>0.24457576538613221</v>
      </c>
      <c r="T2347" s="6">
        <f t="shared" si="290"/>
        <v>0.21845062681079536</v>
      </c>
      <c r="U2347">
        <f t="shared" si="291"/>
        <v>0.96239188078427385</v>
      </c>
      <c r="V2347">
        <f t="shared" si="291"/>
        <v>1.0616637099282717</v>
      </c>
      <c r="W2347">
        <f t="shared" si="291"/>
        <v>0.97498716573152866</v>
      </c>
      <c r="X2347" t="s">
        <v>348</v>
      </c>
      <c r="Y2347" t="s">
        <v>491</v>
      </c>
      <c r="Z2347" t="s">
        <v>270</v>
      </c>
      <c r="AA2347" s="67" t="s">
        <v>86</v>
      </c>
      <c r="AB2347" s="67" t="s">
        <v>84</v>
      </c>
      <c r="AC2347" t="s">
        <v>693</v>
      </c>
      <c r="AD2347" s="144" t="s">
        <v>88</v>
      </c>
      <c r="AE2347" s="72" t="str">
        <f>VLOOKUP(AD2347,cs_lookup!$A$2:$B$54,2,FALSE)</f>
        <v>1</v>
      </c>
    </row>
    <row r="2348" spans="1:31" x14ac:dyDescent="0.25">
      <c r="A2348" s="6">
        <v>0.33116275210897261</v>
      </c>
      <c r="B2348" s="6">
        <v>0.34037298445054992</v>
      </c>
      <c r="C2348" s="6">
        <v>0.30991902763671347</v>
      </c>
      <c r="D2348" s="3">
        <f t="shared" si="289"/>
        <v>3.0196632732141913</v>
      </c>
      <c r="E2348" s="4">
        <f t="shared" si="289"/>
        <v>2.9379534971444894</v>
      </c>
      <c r="F2348" s="4">
        <f t="shared" si="289"/>
        <v>3.2266492561799018</v>
      </c>
      <c r="G2348" s="146">
        <v>6.0457111954389742E-2</v>
      </c>
      <c r="H2348" s="5">
        <f t="shared" si="282"/>
        <v>1.0604571119543897</v>
      </c>
      <c r="I2348" s="5">
        <f t="shared" si="283"/>
        <v>2.847510982927961</v>
      </c>
      <c r="J2348" s="5">
        <f t="shared" si="284"/>
        <v>2.7704595160193999</v>
      </c>
      <c r="K2348" s="5">
        <f t="shared" si="285"/>
        <v>3.0426966067805297</v>
      </c>
      <c r="L2348">
        <v>1.71</v>
      </c>
      <c r="M2348">
        <v>3.52</v>
      </c>
      <c r="N2348">
        <v>5.22</v>
      </c>
      <c r="O2348" s="5">
        <f t="shared" si="286"/>
        <v>1.8133816614420064</v>
      </c>
      <c r="P2348" s="5">
        <f t="shared" si="287"/>
        <v>3.7328090340794517</v>
      </c>
      <c r="Q2348" s="5">
        <f t="shared" si="288"/>
        <v>5.535586124401914</v>
      </c>
      <c r="R2348" s="6">
        <f t="shared" si="290"/>
        <v>0.55145589109178317</v>
      </c>
      <c r="S2348" s="6">
        <f t="shared" si="290"/>
        <v>0.26789476527470152</v>
      </c>
      <c r="T2348" s="6">
        <f t="shared" si="290"/>
        <v>0.1806493436335152</v>
      </c>
      <c r="U2348">
        <f t="shared" si="291"/>
        <v>0.60052446162707607</v>
      </c>
      <c r="V2348">
        <f t="shared" si="291"/>
        <v>1.2705473513135976</v>
      </c>
      <c r="W2348">
        <f t="shared" si="291"/>
        <v>1.7155834690739244</v>
      </c>
      <c r="X2348" t="s">
        <v>351</v>
      </c>
      <c r="Y2348" t="s">
        <v>426</v>
      </c>
      <c r="Z2348" t="s">
        <v>273</v>
      </c>
      <c r="AA2348" s="67" t="s">
        <v>75</v>
      </c>
      <c r="AB2348" s="67" t="s">
        <v>90</v>
      </c>
      <c r="AC2348" t="s">
        <v>693</v>
      </c>
      <c r="AD2348" s="144" t="s">
        <v>86</v>
      </c>
      <c r="AE2348" s="72" t="str">
        <f>VLOOKUP(AD2348,cs_lookup!$A$2:$B$54,2,FALSE)</f>
        <v>1</v>
      </c>
    </row>
    <row r="2349" spans="1:31" x14ac:dyDescent="0.25">
      <c r="A2349" s="6">
        <v>0.18424696141360311</v>
      </c>
      <c r="B2349" s="6">
        <v>0.35593756098692342</v>
      </c>
      <c r="C2349" s="6">
        <v>0.4247183810048587</v>
      </c>
      <c r="D2349" s="3">
        <f t="shared" si="289"/>
        <v>5.4274979208757204</v>
      </c>
      <c r="E2349" s="4">
        <f t="shared" si="289"/>
        <v>2.8094815203746886</v>
      </c>
      <c r="F2349" s="4">
        <f t="shared" si="289"/>
        <v>2.3545013465959697</v>
      </c>
      <c r="G2349" s="146">
        <v>5.4165047210630979E-2</v>
      </c>
      <c r="H2349" s="5">
        <f t="shared" si="282"/>
        <v>1.054165047210631</v>
      </c>
      <c r="I2349" s="5">
        <f t="shared" si="283"/>
        <v>5.148622538033421</v>
      </c>
      <c r="J2349" s="5">
        <f t="shared" si="284"/>
        <v>2.6651249041207592</v>
      </c>
      <c r="K2349" s="5">
        <f t="shared" si="285"/>
        <v>2.2335224951975863</v>
      </c>
      <c r="L2349">
        <v>2.87</v>
      </c>
      <c r="M2349">
        <v>2.78</v>
      </c>
      <c r="N2349">
        <v>2.89</v>
      </c>
      <c r="O2349" s="5">
        <f t="shared" si="286"/>
        <v>3.0254536854945111</v>
      </c>
      <c r="P2349" s="5">
        <f t="shared" si="287"/>
        <v>2.9305788312455539</v>
      </c>
      <c r="Q2349" s="5">
        <f t="shared" si="288"/>
        <v>3.0465369864387237</v>
      </c>
      <c r="R2349" s="6">
        <f t="shared" si="290"/>
        <v>0.33052894010392025</v>
      </c>
      <c r="S2349" s="6">
        <f t="shared" si="290"/>
        <v>0.34122951730152923</v>
      </c>
      <c r="T2349" s="6">
        <f t="shared" si="290"/>
        <v>0.32824154259455057</v>
      </c>
      <c r="U2349">
        <f t="shared" si="291"/>
        <v>0.55743064844995061</v>
      </c>
      <c r="V2349">
        <f t="shared" si="291"/>
        <v>1.043103081473451</v>
      </c>
      <c r="W2349">
        <f t="shared" si="291"/>
        <v>1.2939202565516759</v>
      </c>
      <c r="X2349" t="s">
        <v>295</v>
      </c>
      <c r="Y2349" t="s">
        <v>493</v>
      </c>
      <c r="Z2349" t="s">
        <v>273</v>
      </c>
      <c r="AA2349" s="67" t="s">
        <v>76</v>
      </c>
      <c r="AB2349" s="67" t="s">
        <v>85</v>
      </c>
      <c r="AC2349" t="s">
        <v>693</v>
      </c>
      <c r="AD2349" s="144" t="s">
        <v>75</v>
      </c>
      <c r="AE2349" s="72" t="str">
        <f>VLOOKUP(AD2349,cs_lookup!$A$2:$B$54,2,FALSE)</f>
        <v>X</v>
      </c>
    </row>
    <row r="2350" spans="1:31" x14ac:dyDescent="0.25">
      <c r="A2350" s="6">
        <v>0.61277491787317695</v>
      </c>
      <c r="B2350" s="6">
        <v>0.17869772830082145</v>
      </c>
      <c r="C2350" s="6">
        <v>0.18499814713244001</v>
      </c>
      <c r="D2350" s="3">
        <f t="shared" si="289"/>
        <v>1.631920581003554</v>
      </c>
      <c r="E2350" s="4">
        <f t="shared" si="289"/>
        <v>5.5960420398662851</v>
      </c>
      <c r="F2350" s="4">
        <f t="shared" si="289"/>
        <v>5.4054595437872193</v>
      </c>
      <c r="G2350" s="146">
        <v>6.0538623962786975E-2</v>
      </c>
      <c r="H2350" s="5">
        <f t="shared" si="282"/>
        <v>1.060538623962787</v>
      </c>
      <c r="I2350" s="5">
        <f t="shared" si="283"/>
        <v>1.5387658159075366</v>
      </c>
      <c r="J2350" s="5">
        <f t="shared" si="284"/>
        <v>5.2766037119480185</v>
      </c>
      <c r="K2350" s="5">
        <f t="shared" si="285"/>
        <v>5.0969002181073702</v>
      </c>
      <c r="L2350">
        <v>1.65</v>
      </c>
      <c r="M2350">
        <v>3.65</v>
      </c>
      <c r="N2350">
        <v>5.54</v>
      </c>
      <c r="O2350" s="5">
        <f t="shared" si="286"/>
        <v>1.7498887295385983</v>
      </c>
      <c r="P2350" s="5">
        <f t="shared" si="287"/>
        <v>3.8709659774641723</v>
      </c>
      <c r="Q2350" s="5">
        <f t="shared" si="288"/>
        <v>5.8753839767538398</v>
      </c>
      <c r="R2350" s="6">
        <f t="shared" si="290"/>
        <v>0.57146490695078356</v>
      </c>
      <c r="S2350" s="6">
        <f t="shared" si="290"/>
        <v>0.25833345108734052</v>
      </c>
      <c r="T2350" s="6">
        <f t="shared" si="290"/>
        <v>0.17020164196187595</v>
      </c>
      <c r="U2350">
        <f t="shared" si="291"/>
        <v>1.0722879225302127</v>
      </c>
      <c r="V2350">
        <f t="shared" si="291"/>
        <v>0.69173282650261636</v>
      </c>
      <c r="W2350">
        <f t="shared" si="291"/>
        <v>1.0869351493910873</v>
      </c>
      <c r="X2350" t="s">
        <v>427</v>
      </c>
      <c r="Y2350" t="s">
        <v>298</v>
      </c>
      <c r="Z2350" t="s">
        <v>273</v>
      </c>
      <c r="AA2350" s="67" t="s">
        <v>92</v>
      </c>
      <c r="AB2350" s="67" t="s">
        <v>84</v>
      </c>
      <c r="AC2350" t="s">
        <v>693</v>
      </c>
      <c r="AD2350" s="144" t="s">
        <v>89</v>
      </c>
      <c r="AE2350" s="72" t="str">
        <f>VLOOKUP(AD2350,cs_lookup!$A$2:$B$54,2,FALSE)</f>
        <v>1</v>
      </c>
    </row>
    <row r="2351" spans="1:31" x14ac:dyDescent="0.25">
      <c r="A2351" s="6">
        <v>0.3164631405064291</v>
      </c>
      <c r="B2351" s="6">
        <v>0.27150743570007468</v>
      </c>
      <c r="C2351" s="6">
        <v>0.37826649740847373</v>
      </c>
      <c r="D2351" s="3">
        <f t="shared" si="289"/>
        <v>3.1599256659076369</v>
      </c>
      <c r="E2351" s="4">
        <f t="shared" si="289"/>
        <v>3.683140380378632</v>
      </c>
      <c r="F2351" s="4">
        <f t="shared" si="289"/>
        <v>2.6436388283156438</v>
      </c>
      <c r="G2351" s="146">
        <v>4.7284519200818664E-2</v>
      </c>
      <c r="H2351" s="5">
        <f t="shared" si="282"/>
        <v>1.0472845192008187</v>
      </c>
      <c r="I2351" s="5">
        <f t="shared" si="283"/>
        <v>3.0172561591180318</v>
      </c>
      <c r="J2351" s="5">
        <f t="shared" si="284"/>
        <v>3.5168479174973686</v>
      </c>
      <c r="K2351" s="5">
        <f t="shared" si="285"/>
        <v>2.5242794864694464</v>
      </c>
      <c r="L2351">
        <v>1.6</v>
      </c>
      <c r="M2351">
        <v>4.54</v>
      </c>
      <c r="N2351">
        <v>4.95</v>
      </c>
      <c r="O2351" s="5">
        <f t="shared" si="286"/>
        <v>1.67565523072131</v>
      </c>
      <c r="P2351" s="5">
        <f t="shared" si="287"/>
        <v>4.7546717171717168</v>
      </c>
      <c r="Q2351" s="5">
        <f t="shared" si="288"/>
        <v>5.1840583700440526</v>
      </c>
      <c r="R2351" s="6">
        <f t="shared" si="290"/>
        <v>0.59678147489178646</v>
      </c>
      <c r="S2351" s="6">
        <f t="shared" si="290"/>
        <v>0.21031946251692915</v>
      </c>
      <c r="T2351" s="6">
        <f t="shared" si="290"/>
        <v>0.1928990625912845</v>
      </c>
      <c r="U2351">
        <f t="shared" si="291"/>
        <v>0.53028311672009076</v>
      </c>
      <c r="V2351">
        <f t="shared" si="291"/>
        <v>1.2909287255249635</v>
      </c>
      <c r="W2351">
        <f t="shared" si="291"/>
        <v>1.9609556019976453</v>
      </c>
      <c r="X2351" t="s">
        <v>365</v>
      </c>
      <c r="Y2351" t="s">
        <v>446</v>
      </c>
      <c r="Z2351" t="s">
        <v>282</v>
      </c>
      <c r="AA2351" s="67" t="s">
        <v>75</v>
      </c>
      <c r="AB2351" s="67" t="s">
        <v>90</v>
      </c>
      <c r="AC2351" t="s">
        <v>693</v>
      </c>
      <c r="AD2351" s="144" t="s">
        <v>75</v>
      </c>
      <c r="AE2351" s="72" t="str">
        <f>VLOOKUP(AD2351,cs_lookup!$A$2:$B$54,2,FALSE)</f>
        <v>X</v>
      </c>
    </row>
    <row r="2352" spans="1:31" x14ac:dyDescent="0.25">
      <c r="A2352" s="6">
        <v>0.76333307147693852</v>
      </c>
      <c r="B2352" s="6">
        <v>0.17498347191578897</v>
      </c>
      <c r="C2352" s="6">
        <v>5.9092610920136797E-2</v>
      </c>
      <c r="D2352" s="3">
        <f t="shared" si="289"/>
        <v>1.3100441175241437</v>
      </c>
      <c r="E2352" s="4">
        <f t="shared" si="289"/>
        <v>5.7148254578081028</v>
      </c>
      <c r="F2352" s="4">
        <f t="shared" si="289"/>
        <v>16.922589549334557</v>
      </c>
      <c r="G2352" s="146">
        <v>3.3921561915194687E-2</v>
      </c>
      <c r="H2352" s="5">
        <f t="shared" ref="H2352:H2398" si="292">(G2352/100%) + 1</f>
        <v>1.0339215619151947</v>
      </c>
      <c r="I2352" s="5">
        <f t="shared" ref="I2352:I2398" si="293">D2352/H2352</f>
        <v>1.2670633496582377</v>
      </c>
      <c r="J2352" s="5">
        <f t="shared" ref="J2352:J2398" si="294">E2352/H2352</f>
        <v>5.5273297978448097</v>
      </c>
      <c r="K2352" s="5">
        <f t="shared" ref="K2352:K2398" si="295">F2352/H2352</f>
        <v>16.367382374720798</v>
      </c>
      <c r="L2352">
        <v>1.34</v>
      </c>
      <c r="M2352">
        <v>5.45</v>
      </c>
      <c r="N2352">
        <v>9.6</v>
      </c>
      <c r="O2352" s="5">
        <f t="shared" ref="O2352:O2398" si="296">(L2352*H2352)</f>
        <v>1.385454892966361</v>
      </c>
      <c r="P2352" s="5">
        <f t="shared" ref="P2352:P2398" si="297">(M2352*H2352)</f>
        <v>5.634872512437811</v>
      </c>
      <c r="Q2352" s="5">
        <f t="shared" ref="Q2352:Q2398" si="298">(N2352*H2352)</f>
        <v>9.9256469943858683</v>
      </c>
      <c r="R2352" s="6">
        <f t="shared" si="290"/>
        <v>0.72178459585856769</v>
      </c>
      <c r="S2352" s="6">
        <f t="shared" si="290"/>
        <v>0.17746630430284052</v>
      </c>
      <c r="T2352" s="6">
        <f t="shared" si="290"/>
        <v>0.10074909983859175</v>
      </c>
      <c r="U2352">
        <f t="shared" si="291"/>
        <v>1.0575635388407654</v>
      </c>
      <c r="V2352">
        <f t="shared" si="291"/>
        <v>0.98600955602921292</v>
      </c>
      <c r="W2352">
        <f t="shared" si="291"/>
        <v>0.58653239596986939</v>
      </c>
      <c r="X2352" t="s">
        <v>327</v>
      </c>
      <c r="Y2352" t="s">
        <v>398</v>
      </c>
      <c r="Z2352" t="s">
        <v>280</v>
      </c>
      <c r="AA2352" s="67" t="s">
        <v>94</v>
      </c>
      <c r="AB2352" s="67" t="s">
        <v>84</v>
      </c>
      <c r="AC2352" t="s">
        <v>695</v>
      </c>
      <c r="AD2352" s="144" t="s">
        <v>75</v>
      </c>
      <c r="AE2352" s="72" t="str">
        <f>VLOOKUP(AD2352,cs_lookup!$A$2:$B$54,2,FALSE)</f>
        <v>X</v>
      </c>
    </row>
    <row r="2353" spans="1:31" x14ac:dyDescent="0.25">
      <c r="A2353" s="6">
        <v>0.74713608459203562</v>
      </c>
      <c r="B2353" s="6">
        <v>0.18664465267493952</v>
      </c>
      <c r="C2353" s="6">
        <v>6.410631931961365E-2</v>
      </c>
      <c r="D2353" s="3">
        <f t="shared" si="289"/>
        <v>1.3384442548321536</v>
      </c>
      <c r="E2353" s="4">
        <f t="shared" si="289"/>
        <v>5.3577747107579921</v>
      </c>
      <c r="F2353" s="4">
        <f t="shared" si="289"/>
        <v>15.599086183911435</v>
      </c>
      <c r="G2353" s="146">
        <v>-1.904761904761898E-2</v>
      </c>
      <c r="H2353" s="5">
        <f t="shared" si="292"/>
        <v>0.98095238095238102</v>
      </c>
      <c r="I2353" s="5">
        <f t="shared" si="293"/>
        <v>1.3644334636638458</v>
      </c>
      <c r="J2353" s="5">
        <f t="shared" si="294"/>
        <v>5.4618091711610592</v>
      </c>
      <c r="K2353" s="5">
        <f t="shared" si="295"/>
        <v>15.901981061268938</v>
      </c>
      <c r="L2353">
        <v>2.1</v>
      </c>
      <c r="M2353">
        <v>3.75</v>
      </c>
      <c r="N2353">
        <v>4.2</v>
      </c>
      <c r="O2353" s="5">
        <f t="shared" si="296"/>
        <v>2.06</v>
      </c>
      <c r="P2353" s="5">
        <f t="shared" si="297"/>
        <v>3.6785714285714288</v>
      </c>
      <c r="Q2353" s="5">
        <f t="shared" si="298"/>
        <v>4.12</v>
      </c>
      <c r="R2353" s="6">
        <f t="shared" si="290"/>
        <v>0.4854368932038835</v>
      </c>
      <c r="S2353" s="6">
        <f t="shared" si="290"/>
        <v>0.27184466019417475</v>
      </c>
      <c r="T2353" s="6">
        <f t="shared" si="290"/>
        <v>0.24271844660194175</v>
      </c>
      <c r="U2353">
        <f t="shared" si="291"/>
        <v>1.5391003342595937</v>
      </c>
      <c r="V2353">
        <f t="shared" si="291"/>
        <v>0.68658568662567043</v>
      </c>
      <c r="W2353">
        <f t="shared" si="291"/>
        <v>0.26411803559680824</v>
      </c>
      <c r="X2353" t="s">
        <v>320</v>
      </c>
      <c r="Y2353" t="s">
        <v>401</v>
      </c>
      <c r="Z2353" t="s">
        <v>280</v>
      </c>
      <c r="AA2353" s="67" t="s">
        <v>94</v>
      </c>
      <c r="AB2353" s="67" t="s">
        <v>84</v>
      </c>
      <c r="AC2353" t="s">
        <v>695</v>
      </c>
      <c r="AD2353" s="144" t="s">
        <v>86</v>
      </c>
      <c r="AE2353" s="72" t="str">
        <f>VLOOKUP(AD2353,cs_lookup!$A$2:$B$54,2,FALSE)</f>
        <v>1</v>
      </c>
    </row>
    <row r="2354" spans="1:31" x14ac:dyDescent="0.25">
      <c r="A2354" s="6">
        <v>0.69057640431646194</v>
      </c>
      <c r="B2354" s="6">
        <v>0.21073445263253426</v>
      </c>
      <c r="C2354" s="6">
        <v>9.613832624098867E-2</v>
      </c>
      <c r="D2354" s="3">
        <f t="shared" si="289"/>
        <v>1.4480656937443555</v>
      </c>
      <c r="E2354" s="4">
        <f t="shared" si="289"/>
        <v>4.7453085506798374</v>
      </c>
      <c r="F2354" s="4">
        <f t="shared" si="289"/>
        <v>10.401678904761804</v>
      </c>
      <c r="G2354" s="146">
        <v>4.4623331651137077E-2</v>
      </c>
      <c r="H2354" s="5">
        <f t="shared" si="292"/>
        <v>1.0446233316511371</v>
      </c>
      <c r="I2354" s="5">
        <f t="shared" si="293"/>
        <v>1.386208454156902</v>
      </c>
      <c r="J2354" s="5">
        <f t="shared" si="294"/>
        <v>4.5426024930721951</v>
      </c>
      <c r="K2354" s="5">
        <f t="shared" si="295"/>
        <v>9.9573488257445444</v>
      </c>
      <c r="L2354">
        <v>2.4300000000000002</v>
      </c>
      <c r="M2354">
        <v>3.4</v>
      </c>
      <c r="N2354">
        <v>2.95</v>
      </c>
      <c r="O2354" s="5">
        <f t="shared" si="296"/>
        <v>2.5384346959122635</v>
      </c>
      <c r="P2354" s="5">
        <f t="shared" si="297"/>
        <v>3.5517193276138661</v>
      </c>
      <c r="Q2354" s="5">
        <f t="shared" si="298"/>
        <v>3.0816388283708545</v>
      </c>
      <c r="R2354" s="6">
        <f t="shared" si="290"/>
        <v>0.39394355963158617</v>
      </c>
      <c r="S2354" s="6">
        <f t="shared" si="290"/>
        <v>0.28155377938375131</v>
      </c>
      <c r="T2354" s="6">
        <f t="shared" si="290"/>
        <v>0.32450266098466252</v>
      </c>
      <c r="U2354">
        <f t="shared" si="291"/>
        <v>1.7529831048952422</v>
      </c>
      <c r="V2354">
        <f t="shared" si="291"/>
        <v>0.74846962840910058</v>
      </c>
      <c r="W2354">
        <f t="shared" si="291"/>
        <v>0.29626359903881533</v>
      </c>
      <c r="X2354" t="s">
        <v>395</v>
      </c>
      <c r="Y2354" t="s">
        <v>322</v>
      </c>
      <c r="Z2354" t="s">
        <v>280</v>
      </c>
      <c r="AA2354" s="67" t="s">
        <v>86</v>
      </c>
      <c r="AB2354" s="67" t="s">
        <v>84</v>
      </c>
      <c r="AC2354" t="s">
        <v>695</v>
      </c>
      <c r="AD2354" s="144" t="s">
        <v>75</v>
      </c>
      <c r="AE2354" s="72" t="str">
        <f>VLOOKUP(AD2354,cs_lookup!$A$2:$B$54,2,FALSE)</f>
        <v>X</v>
      </c>
    </row>
    <row r="2355" spans="1:31" x14ac:dyDescent="0.25">
      <c r="A2355" s="6">
        <v>0.75349334801649781</v>
      </c>
      <c r="B2355" s="6">
        <v>0.22090310661771037</v>
      </c>
      <c r="C2355" s="6">
        <v>2.4800243963593795E-2</v>
      </c>
      <c r="D2355" s="3">
        <f t="shared" si="289"/>
        <v>1.3271517295174646</v>
      </c>
      <c r="E2355" s="4">
        <f t="shared" si="289"/>
        <v>4.5268716013603925</v>
      </c>
      <c r="F2355" s="4">
        <f t="shared" si="289"/>
        <v>40.322183986092142</v>
      </c>
      <c r="G2355" s="146">
        <v>3.035122771964871E-2</v>
      </c>
      <c r="H2355" s="5">
        <f t="shared" si="292"/>
        <v>1.0303512277196487</v>
      </c>
      <c r="I2355" s="5">
        <f t="shared" si="293"/>
        <v>1.2880575999843165</v>
      </c>
      <c r="J2355" s="5">
        <f t="shared" si="294"/>
        <v>4.3935227906499108</v>
      </c>
      <c r="K2355" s="5">
        <f t="shared" si="295"/>
        <v>39.134406696765275</v>
      </c>
      <c r="L2355">
        <v>1.4</v>
      </c>
      <c r="M2355">
        <v>4.9400000000000004</v>
      </c>
      <c r="N2355">
        <v>8.8000000000000007</v>
      </c>
      <c r="O2355" s="5">
        <f t="shared" si="296"/>
        <v>1.4424917188075081</v>
      </c>
      <c r="P2355" s="5">
        <f t="shared" si="297"/>
        <v>5.089935064935065</v>
      </c>
      <c r="Q2355" s="5">
        <f t="shared" si="298"/>
        <v>9.0670908039329099</v>
      </c>
      <c r="R2355" s="6">
        <f t="shared" si="290"/>
        <v>0.69324488103591253</v>
      </c>
      <c r="S2355" s="6">
        <f t="shared" si="290"/>
        <v>0.19646616061746508</v>
      </c>
      <c r="T2355" s="6">
        <f t="shared" si="290"/>
        <v>0.11028895834662243</v>
      </c>
      <c r="U2355">
        <f t="shared" si="291"/>
        <v>1.0869079146903418</v>
      </c>
      <c r="V2355">
        <f t="shared" si="291"/>
        <v>1.1243824683265731</v>
      </c>
      <c r="W2355">
        <f t="shared" si="291"/>
        <v>0.22486606397759393</v>
      </c>
      <c r="X2355" t="s">
        <v>399</v>
      </c>
      <c r="Y2355" t="s">
        <v>326</v>
      </c>
      <c r="Z2355" t="s">
        <v>280</v>
      </c>
      <c r="AA2355" s="67" t="s">
        <v>94</v>
      </c>
      <c r="AB2355" s="67" t="s">
        <v>84</v>
      </c>
      <c r="AC2355" t="s">
        <v>695</v>
      </c>
      <c r="AD2355" s="144" t="s">
        <v>78</v>
      </c>
      <c r="AE2355" s="72" t="str">
        <f>VLOOKUP(AD2355,cs_lookup!$A$2:$B$54,2,FALSE)</f>
        <v>1</v>
      </c>
    </row>
    <row r="2356" spans="1:31" x14ac:dyDescent="0.25">
      <c r="A2356" s="6">
        <v>0.34423077610946823</v>
      </c>
      <c r="B2356" s="6">
        <v>0.36117133504153554</v>
      </c>
      <c r="C2356" s="6">
        <v>0.28088336926130425</v>
      </c>
      <c r="D2356" s="3">
        <f t="shared" si="289"/>
        <v>2.905027874910266</v>
      </c>
      <c r="E2356" s="4">
        <f t="shared" si="289"/>
        <v>2.7687690106552827</v>
      </c>
      <c r="F2356" s="4">
        <f t="shared" si="289"/>
        <v>3.56019654218013</v>
      </c>
      <c r="G2356" s="146">
        <v>5.6360708534621606E-2</v>
      </c>
      <c r="H2356" s="5">
        <f t="shared" si="292"/>
        <v>1.0563607085346216</v>
      </c>
      <c r="I2356" s="5">
        <f t="shared" si="293"/>
        <v>2.7500340096330413</v>
      </c>
      <c r="J2356" s="5">
        <f t="shared" si="294"/>
        <v>2.6210450542941013</v>
      </c>
      <c r="K2356" s="5">
        <f t="shared" si="295"/>
        <v>3.3702470315455195</v>
      </c>
      <c r="L2356">
        <v>2.25</v>
      </c>
      <c r="M2356">
        <v>2.7</v>
      </c>
      <c r="N2356">
        <v>4.1399999999999997</v>
      </c>
      <c r="O2356" s="5">
        <f t="shared" si="296"/>
        <v>2.3768115942028984</v>
      </c>
      <c r="P2356" s="5">
        <f t="shared" si="297"/>
        <v>2.8521739130434787</v>
      </c>
      <c r="Q2356" s="5">
        <f t="shared" si="298"/>
        <v>4.3733333333333331</v>
      </c>
      <c r="R2356" s="6">
        <f t="shared" si="290"/>
        <v>0.42073170731707321</v>
      </c>
      <c r="S2356" s="6">
        <f t="shared" si="290"/>
        <v>0.3506097560975609</v>
      </c>
      <c r="T2356" s="6">
        <f t="shared" si="290"/>
        <v>0.22865853658536586</v>
      </c>
      <c r="U2356">
        <f t="shared" si="291"/>
        <v>0.81817169973844617</v>
      </c>
      <c r="V2356">
        <f t="shared" si="291"/>
        <v>1.0301234599445537</v>
      </c>
      <c r="W2356">
        <f t="shared" si="291"/>
        <v>1.2283966015694372</v>
      </c>
      <c r="X2356" t="s">
        <v>492</v>
      </c>
      <c r="Y2356" t="s">
        <v>494</v>
      </c>
      <c r="Z2356" t="s">
        <v>273</v>
      </c>
      <c r="AA2356" s="67" t="s">
        <v>75</v>
      </c>
      <c r="AB2356" s="67" t="s">
        <v>90</v>
      </c>
      <c r="AC2356" t="s">
        <v>695</v>
      </c>
      <c r="AD2356" s="144" t="s">
        <v>87</v>
      </c>
      <c r="AE2356" s="72" t="str">
        <f>VLOOKUP(AD2356,cs_lookup!$A$2:$B$54,2,FALSE)</f>
        <v>2</v>
      </c>
    </row>
    <row r="2357" spans="1:31" x14ac:dyDescent="0.25">
      <c r="A2357" s="6">
        <v>0.44101705371376665</v>
      </c>
      <c r="B2357" s="6">
        <v>0.4317873919466057</v>
      </c>
      <c r="C2357" s="6">
        <v>0.12588109300408773</v>
      </c>
      <c r="D2357" s="3">
        <f t="shared" si="289"/>
        <v>2.2674860112076982</v>
      </c>
      <c r="E2357" s="4">
        <f t="shared" si="289"/>
        <v>2.3159546078725217</v>
      </c>
      <c r="F2357" s="4">
        <f t="shared" si="289"/>
        <v>7.9440047439652197</v>
      </c>
      <c r="G2357" s="146">
        <v>5.4952505275845942E-2</v>
      </c>
      <c r="H2357" s="5">
        <f t="shared" si="292"/>
        <v>1.0549525052758459</v>
      </c>
      <c r="I2357" s="5">
        <f t="shared" si="293"/>
        <v>2.1493726019587984</v>
      </c>
      <c r="J2357" s="5">
        <f t="shared" si="294"/>
        <v>2.1953164680782975</v>
      </c>
      <c r="K2357" s="5">
        <f t="shared" si="295"/>
        <v>7.5302013163976937</v>
      </c>
      <c r="L2357">
        <v>2.41</v>
      </c>
      <c r="M2357">
        <v>3.11</v>
      </c>
      <c r="N2357">
        <v>3.14</v>
      </c>
      <c r="O2357" s="5">
        <f t="shared" si="296"/>
        <v>2.5424355377147889</v>
      </c>
      <c r="P2357" s="5">
        <f t="shared" si="297"/>
        <v>3.2809022914078807</v>
      </c>
      <c r="Q2357" s="5">
        <f t="shared" si="298"/>
        <v>3.3125508665661565</v>
      </c>
      <c r="R2357" s="6">
        <f t="shared" si="290"/>
        <v>0.39332363993732855</v>
      </c>
      <c r="S2357" s="6">
        <f t="shared" si="290"/>
        <v>0.30479420329548618</v>
      </c>
      <c r="T2357" s="6">
        <f t="shared" si="290"/>
        <v>0.30188215676718533</v>
      </c>
      <c r="U2357">
        <f t="shared" si="291"/>
        <v>1.1212574301001523</v>
      </c>
      <c r="V2357">
        <f t="shared" si="291"/>
        <v>1.4166522436386513</v>
      </c>
      <c r="W2357">
        <f t="shared" si="291"/>
        <v>0.41698752371498571</v>
      </c>
      <c r="X2357" t="s">
        <v>297</v>
      </c>
      <c r="Y2357" t="s">
        <v>495</v>
      </c>
      <c r="Z2357" t="s">
        <v>273</v>
      </c>
      <c r="AA2357" s="67" t="s">
        <v>78</v>
      </c>
      <c r="AB2357" s="67" t="s">
        <v>84</v>
      </c>
      <c r="AC2357" t="s">
        <v>695</v>
      </c>
      <c r="AD2357" s="144" t="s">
        <v>86</v>
      </c>
      <c r="AE2357" s="72" t="str">
        <f>VLOOKUP(AD2357,cs_lookup!$A$2:$B$54,2,FALSE)</f>
        <v>1</v>
      </c>
    </row>
    <row r="2358" spans="1:31" x14ac:dyDescent="0.25">
      <c r="A2358" s="123">
        <v>0.38692945550377811</v>
      </c>
      <c r="B2358" s="123">
        <v>0.46658966325197099</v>
      </c>
      <c r="C2358" s="123">
        <v>0.14480509378669243</v>
      </c>
      <c r="D2358" s="120">
        <f t="shared" si="289"/>
        <v>2.5844504360569047</v>
      </c>
      <c r="E2358" s="121">
        <f t="shared" si="289"/>
        <v>2.1432107883195282</v>
      </c>
      <c r="F2358" s="121">
        <f t="shared" si="289"/>
        <v>6.9058344140370282</v>
      </c>
      <c r="G2358" s="147">
        <v>5.757820689492732E-2</v>
      </c>
      <c r="H2358" s="122">
        <f t="shared" si="292"/>
        <v>1.0575782068949273</v>
      </c>
      <c r="I2358" s="122">
        <f t="shared" si="293"/>
        <v>2.443744036334587</v>
      </c>
      <c r="J2358" s="122">
        <f t="shared" si="294"/>
        <v>2.0265269975749991</v>
      </c>
      <c r="K2358" s="122">
        <f t="shared" si="295"/>
        <v>6.5298569590543174</v>
      </c>
      <c r="L2358" s="97">
        <v>4.4800000000000004</v>
      </c>
      <c r="M2358" s="97">
        <v>3.11</v>
      </c>
      <c r="N2358" s="97">
        <v>1.95</v>
      </c>
      <c r="O2358" s="122">
        <f t="shared" si="296"/>
        <v>4.7379503668892751</v>
      </c>
      <c r="P2358" s="122">
        <f t="shared" si="297"/>
        <v>3.2890682234432238</v>
      </c>
      <c r="Q2358" s="122">
        <f t="shared" si="298"/>
        <v>2.0622775034451082</v>
      </c>
      <c r="R2358" s="123">
        <f t="shared" si="290"/>
        <v>0.21106172976998808</v>
      </c>
      <c r="S2358" s="123">
        <f t="shared" si="290"/>
        <v>0.30403747568152628</v>
      </c>
      <c r="T2358" s="123">
        <f t="shared" si="290"/>
        <v>0.4849007945484855</v>
      </c>
      <c r="U2358" s="97">
        <f t="shared" si="291"/>
        <v>1.8332525556643928</v>
      </c>
      <c r="V2358" s="97">
        <f t="shared" si="291"/>
        <v>1.5346452347891324</v>
      </c>
      <c r="W2358" s="97">
        <f t="shared" si="291"/>
        <v>0.29862828730055485</v>
      </c>
      <c r="X2358" s="97" t="s">
        <v>425</v>
      </c>
      <c r="Y2358" s="97" t="s">
        <v>353</v>
      </c>
      <c r="Z2358" s="97" t="s">
        <v>273</v>
      </c>
      <c r="AA2358" s="117" t="s">
        <v>78</v>
      </c>
      <c r="AB2358" s="117" t="s">
        <v>84</v>
      </c>
      <c r="AC2358" s="97" t="s">
        <v>695</v>
      </c>
      <c r="AD2358" s="144" t="s">
        <v>77</v>
      </c>
      <c r="AE2358" s="72" t="str">
        <f>VLOOKUP(AD2358,cs_lookup!$A$2:$B$54,2,FALSE)</f>
        <v>2</v>
      </c>
    </row>
    <row r="2359" spans="1:31" x14ac:dyDescent="0.25">
      <c r="A2359" s="6">
        <v>0.33063201325705099</v>
      </c>
      <c r="B2359" s="6">
        <v>0.33427178468636848</v>
      </c>
      <c r="C2359" s="6">
        <v>0.31539710410437344</v>
      </c>
      <c r="D2359" s="3">
        <f t="shared" ref="D2359:F2384" si="299">(100%/A2359)</f>
        <v>3.0245105129083387</v>
      </c>
      <c r="E2359" s="4">
        <f t="shared" si="299"/>
        <v>2.9915776497207296</v>
      </c>
      <c r="F2359" s="4">
        <f t="shared" si="299"/>
        <v>3.1706061564505452</v>
      </c>
      <c r="G2359" s="146">
        <v>2.9848500204231465E-2</v>
      </c>
      <c r="H2359" s="5">
        <f t="shared" si="292"/>
        <v>1.0298485002042315</v>
      </c>
      <c r="I2359" s="5">
        <f t="shared" si="293"/>
        <v>2.9368499466752067</v>
      </c>
      <c r="J2359" s="5">
        <f t="shared" si="294"/>
        <v>2.9048715894886126</v>
      </c>
      <c r="K2359" s="5">
        <f t="shared" si="295"/>
        <v>3.0787112432768273</v>
      </c>
      <c r="L2359">
        <v>1.95</v>
      </c>
      <c r="M2359">
        <v>3.63</v>
      </c>
      <c r="N2359">
        <v>4.1399999999999997</v>
      </c>
      <c r="O2359" s="5">
        <f t="shared" si="296"/>
        <v>2.0082045753982514</v>
      </c>
      <c r="P2359" s="5">
        <f t="shared" si="297"/>
        <v>3.73835005574136</v>
      </c>
      <c r="Q2359" s="5">
        <f t="shared" si="298"/>
        <v>4.2635727908455179</v>
      </c>
      <c r="R2359" s="6">
        <f t="shared" ref="R2359:T2384" si="300">(1/O2359)</f>
        <v>0.49795723615542897</v>
      </c>
      <c r="S2359" s="6">
        <f t="shared" si="300"/>
        <v>0.26749768884382547</v>
      </c>
      <c r="T2359" s="6">
        <f t="shared" si="300"/>
        <v>0.23454507500074553</v>
      </c>
      <c r="U2359">
        <f t="shared" ref="U2359:W2384" si="301">(L2359/I2359)</f>
        <v>0.66397672179594514</v>
      </c>
      <c r="V2359">
        <f t="shared" si="301"/>
        <v>1.2496249449150496</v>
      </c>
      <c r="W2359">
        <f t="shared" si="301"/>
        <v>1.3447185113708777</v>
      </c>
      <c r="X2359" t="s">
        <v>490</v>
      </c>
      <c r="Y2359" t="s">
        <v>291</v>
      </c>
      <c r="Z2359" t="s">
        <v>270</v>
      </c>
      <c r="AA2359" s="67" t="s">
        <v>75</v>
      </c>
      <c r="AB2359" s="67" t="s">
        <v>90</v>
      </c>
      <c r="AC2359" t="s">
        <v>696</v>
      </c>
      <c r="AD2359" s="144" t="s">
        <v>100</v>
      </c>
      <c r="AE2359" s="72" t="str">
        <f>VLOOKUP(AD2359,cs_lookup!$A$2:$B$54,2,FALSE)</f>
        <v>1</v>
      </c>
    </row>
    <row r="2360" spans="1:31" x14ac:dyDescent="0.25">
      <c r="A2360" s="6">
        <v>0.67733789917860443</v>
      </c>
      <c r="B2360" s="6">
        <v>0.22168656794230227</v>
      </c>
      <c r="C2360" s="6">
        <v>9.8626701069168737E-2</v>
      </c>
      <c r="D2360" s="3">
        <f t="shared" si="299"/>
        <v>1.4763680006872228</v>
      </c>
      <c r="E2360" s="4">
        <f t="shared" si="299"/>
        <v>4.5108732084312262</v>
      </c>
      <c r="F2360" s="4">
        <f t="shared" si="299"/>
        <v>10.139242103400392</v>
      </c>
      <c r="G2360" s="146">
        <v>2.8166689388560595E-2</v>
      </c>
      <c r="H2360" s="5">
        <f t="shared" si="292"/>
        <v>1.0281666893885606</v>
      </c>
      <c r="I2360" s="5">
        <f t="shared" si="293"/>
        <v>1.4359228089418095</v>
      </c>
      <c r="J2360" s="5">
        <f t="shared" si="294"/>
        <v>4.3872975607815041</v>
      </c>
      <c r="K2360" s="5">
        <f t="shared" si="295"/>
        <v>9.861476945367766</v>
      </c>
      <c r="L2360">
        <v>2.85</v>
      </c>
      <c r="M2360">
        <v>3.47</v>
      </c>
      <c r="N2360">
        <v>2.57</v>
      </c>
      <c r="O2360" s="5">
        <f t="shared" si="296"/>
        <v>2.9302750647573976</v>
      </c>
      <c r="P2360" s="5">
        <f t="shared" si="297"/>
        <v>3.5677384121783056</v>
      </c>
      <c r="Q2360" s="5">
        <f t="shared" si="298"/>
        <v>2.6423883917286006</v>
      </c>
      <c r="R2360" s="6">
        <f t="shared" si="300"/>
        <v>0.34126489080395994</v>
      </c>
      <c r="S2360" s="6">
        <f t="shared" si="300"/>
        <v>0.28028960772083161</v>
      </c>
      <c r="T2360" s="6">
        <f t="shared" si="300"/>
        <v>0.3784455014752085</v>
      </c>
      <c r="U2360">
        <f t="shared" si="301"/>
        <v>1.9847863563782251</v>
      </c>
      <c r="V2360">
        <f t="shared" si="301"/>
        <v>0.79091968391172751</v>
      </c>
      <c r="W2360">
        <f t="shared" si="301"/>
        <v>0.2606100500196582</v>
      </c>
      <c r="X2360" t="s">
        <v>349</v>
      </c>
      <c r="Y2360" t="s">
        <v>347</v>
      </c>
      <c r="Z2360" t="s">
        <v>270</v>
      </c>
      <c r="AA2360" s="67" t="s">
        <v>86</v>
      </c>
      <c r="AB2360" s="67" t="s">
        <v>84</v>
      </c>
      <c r="AC2360" t="s">
        <v>696</v>
      </c>
      <c r="AD2360" s="144" t="s">
        <v>78</v>
      </c>
      <c r="AE2360" s="72" t="str">
        <f>VLOOKUP(AD2360,cs_lookup!$A$2:$B$54,2,FALSE)</f>
        <v>1</v>
      </c>
    </row>
    <row r="2361" spans="1:31" x14ac:dyDescent="0.25">
      <c r="A2361" s="6">
        <v>0.29971883027439017</v>
      </c>
      <c r="B2361" s="6">
        <v>0.36629380842687265</v>
      </c>
      <c r="C2361" s="6">
        <v>0.31629248442494223</v>
      </c>
      <c r="D2361" s="3">
        <f t="shared" si="299"/>
        <v>3.3364603721578256</v>
      </c>
      <c r="E2361" s="4">
        <f t="shared" si="299"/>
        <v>2.7300488760503887</v>
      </c>
      <c r="F2361" s="4">
        <f t="shared" si="299"/>
        <v>3.1616306085113601</v>
      </c>
      <c r="G2361" s="146">
        <v>4.3810740401294179E-2</v>
      </c>
      <c r="H2361" s="5">
        <f t="shared" si="292"/>
        <v>1.0438107404012942</v>
      </c>
      <c r="I2361" s="5">
        <f t="shared" si="293"/>
        <v>3.1964227259005975</v>
      </c>
      <c r="J2361" s="5">
        <f t="shared" si="294"/>
        <v>2.6154634843102098</v>
      </c>
      <c r="K2361" s="5">
        <f t="shared" si="295"/>
        <v>3.0289309030254543</v>
      </c>
      <c r="L2361">
        <v>2.86</v>
      </c>
      <c r="M2361">
        <v>2.78</v>
      </c>
      <c r="N2361">
        <v>2.99</v>
      </c>
      <c r="O2361" s="5">
        <f t="shared" si="296"/>
        <v>2.985298717547701</v>
      </c>
      <c r="P2361" s="5">
        <f t="shared" si="297"/>
        <v>2.9017938583155978</v>
      </c>
      <c r="Q2361" s="5">
        <f t="shared" si="298"/>
        <v>3.12099411379987</v>
      </c>
      <c r="R2361" s="6">
        <f t="shared" si="300"/>
        <v>0.3349748533109807</v>
      </c>
      <c r="S2361" s="6">
        <f t="shared" si="300"/>
        <v>0.34461441743503768</v>
      </c>
      <c r="T2361" s="6">
        <f t="shared" si="300"/>
        <v>0.32041072925398145</v>
      </c>
      <c r="U2361">
        <f t="shared" si="301"/>
        <v>0.89475023964303413</v>
      </c>
      <c r="V2361">
        <f t="shared" si="301"/>
        <v>1.0629091236321291</v>
      </c>
      <c r="W2361">
        <f t="shared" si="301"/>
        <v>0.98714698212938168</v>
      </c>
      <c r="X2361" t="s">
        <v>350</v>
      </c>
      <c r="Y2361" t="s">
        <v>296</v>
      </c>
      <c r="Z2361" t="s">
        <v>273</v>
      </c>
      <c r="AA2361" s="67" t="s">
        <v>75</v>
      </c>
      <c r="AB2361" s="67" t="s">
        <v>90</v>
      </c>
      <c r="AC2361" t="s">
        <v>696</v>
      </c>
      <c r="AD2361" s="144" t="s">
        <v>86</v>
      </c>
      <c r="AE2361" s="72" t="str">
        <f>VLOOKUP(AD2361,cs_lookup!$A$2:$B$54,2,FALSE)</f>
        <v>1</v>
      </c>
    </row>
    <row r="2362" spans="1:31" x14ac:dyDescent="0.25">
      <c r="A2362" s="6">
        <v>0.27010846690812212</v>
      </c>
      <c r="B2362" s="6">
        <v>0.23640895857316246</v>
      </c>
      <c r="C2362" s="6">
        <v>0.44641879123774503</v>
      </c>
      <c r="D2362" s="3">
        <f t="shared" si="299"/>
        <v>3.7022164149343446</v>
      </c>
      <c r="E2362" s="4">
        <f t="shared" si="299"/>
        <v>4.229958145560401</v>
      </c>
      <c r="F2362" s="4">
        <f t="shared" si="299"/>
        <v>2.2400490741605892</v>
      </c>
      <c r="G2362" s="146">
        <v>4.7422612032062439E-2</v>
      </c>
      <c r="H2362" s="5">
        <f t="shared" si="292"/>
        <v>1.0474226120320624</v>
      </c>
      <c r="I2362" s="5">
        <f t="shared" si="293"/>
        <v>3.5345966111537575</v>
      </c>
      <c r="J2362" s="5">
        <f t="shared" si="294"/>
        <v>4.0384445561606022</v>
      </c>
      <c r="K2362" s="5">
        <f t="shared" si="295"/>
        <v>2.1386296690833895</v>
      </c>
      <c r="L2362">
        <v>1.89</v>
      </c>
      <c r="M2362">
        <v>3.66</v>
      </c>
      <c r="N2362">
        <v>4.08</v>
      </c>
      <c r="O2362" s="5">
        <f t="shared" si="296"/>
        <v>1.9796287367405978</v>
      </c>
      <c r="P2362" s="5">
        <f t="shared" si="297"/>
        <v>3.8335667600373489</v>
      </c>
      <c r="Q2362" s="5">
        <f t="shared" si="298"/>
        <v>4.2734842570908151</v>
      </c>
      <c r="R2362" s="6">
        <f t="shared" si="300"/>
        <v>0.50514522316263777</v>
      </c>
      <c r="S2362" s="6">
        <f t="shared" si="300"/>
        <v>0.26085368081349325</v>
      </c>
      <c r="T2362" s="6">
        <f t="shared" si="300"/>
        <v>0.23400109602386893</v>
      </c>
      <c r="U2362">
        <f t="shared" si="301"/>
        <v>0.53471448312826542</v>
      </c>
      <c r="V2362">
        <f t="shared" si="301"/>
        <v>0.90628952536112228</v>
      </c>
      <c r="W2362">
        <f t="shared" si="301"/>
        <v>1.9077636764240142</v>
      </c>
      <c r="X2362" t="s">
        <v>396</v>
      </c>
      <c r="Y2362" t="s">
        <v>324</v>
      </c>
      <c r="Z2362" t="s">
        <v>280</v>
      </c>
      <c r="AA2362" s="67" t="s">
        <v>79</v>
      </c>
      <c r="AB2362" s="67" t="s">
        <v>85</v>
      </c>
      <c r="AC2362" t="s">
        <v>697</v>
      </c>
      <c r="AD2362" s="144" t="s">
        <v>79</v>
      </c>
      <c r="AE2362" s="72" t="str">
        <f>VLOOKUP(AD2362,cs_lookup!$A$2:$B$54,2,FALSE)</f>
        <v>2</v>
      </c>
    </row>
    <row r="2363" spans="1:31" x14ac:dyDescent="0.25">
      <c r="A2363" s="6">
        <v>0.73543616487985253</v>
      </c>
      <c r="B2363" s="6">
        <v>0.18516107310284244</v>
      </c>
      <c r="C2363" s="6">
        <v>7.6656601494557358E-2</v>
      </c>
      <c r="D2363" s="3">
        <f t="shared" si="299"/>
        <v>1.3597373201838245</v>
      </c>
      <c r="E2363" s="4">
        <f t="shared" si="299"/>
        <v>5.400703199881427</v>
      </c>
      <c r="F2363" s="4">
        <f t="shared" si="299"/>
        <v>13.045190896846638</v>
      </c>
      <c r="G2363" s="146">
        <v>5.2222277869595768E-2</v>
      </c>
      <c r="H2363" s="5">
        <f t="shared" si="292"/>
        <v>1.0522222778695958</v>
      </c>
      <c r="I2363" s="5">
        <f t="shared" si="293"/>
        <v>1.292252928665268</v>
      </c>
      <c r="J2363" s="5">
        <f t="shared" si="294"/>
        <v>5.1326638044730206</v>
      </c>
      <c r="K2363" s="5">
        <f t="shared" si="295"/>
        <v>12.397752044614434</v>
      </c>
      <c r="L2363">
        <v>1.44</v>
      </c>
      <c r="M2363">
        <v>4.87</v>
      </c>
      <c r="N2363">
        <v>6.56</v>
      </c>
      <c r="O2363" s="5">
        <f t="shared" si="296"/>
        <v>1.5152000801322179</v>
      </c>
      <c r="P2363" s="5">
        <f t="shared" si="297"/>
        <v>5.1243224932249314</v>
      </c>
      <c r="Q2363" s="5">
        <f t="shared" si="298"/>
        <v>6.9025781428245478</v>
      </c>
      <c r="R2363" s="6">
        <f t="shared" si="300"/>
        <v>0.65997884577246002</v>
      </c>
      <c r="S2363" s="6">
        <f t="shared" si="300"/>
        <v>0.19514774905797583</v>
      </c>
      <c r="T2363" s="6">
        <f t="shared" si="300"/>
        <v>0.1448734051695644</v>
      </c>
      <c r="U2363">
        <f t="shared" si="301"/>
        <v>1.1143329359580836</v>
      </c>
      <c r="V2363">
        <f t="shared" si="301"/>
        <v>0.94882505177056131</v>
      </c>
      <c r="W2363">
        <f t="shared" si="301"/>
        <v>0.52912818197954314</v>
      </c>
      <c r="X2363" t="s">
        <v>400</v>
      </c>
      <c r="Y2363" t="s">
        <v>325</v>
      </c>
      <c r="Z2363" t="s">
        <v>280</v>
      </c>
      <c r="AA2363" s="67" t="s">
        <v>94</v>
      </c>
      <c r="AB2363" s="67" t="s">
        <v>84</v>
      </c>
      <c r="AC2363" t="s">
        <v>697</v>
      </c>
      <c r="AD2363" s="144" t="s">
        <v>79</v>
      </c>
      <c r="AE2363" s="72" t="str">
        <f>VLOOKUP(AD2363,cs_lookup!$A$2:$B$54,2,FALSE)</f>
        <v>2</v>
      </c>
    </row>
    <row r="2364" spans="1:31" x14ac:dyDescent="0.25">
      <c r="A2364" s="6">
        <v>0.69865196235076699</v>
      </c>
      <c r="B2364" s="6">
        <v>0.21471473111975894</v>
      </c>
      <c r="C2364" s="6">
        <v>8.474188409264935E-2</v>
      </c>
      <c r="D2364" s="3">
        <f t="shared" si="299"/>
        <v>1.4313278340123483</v>
      </c>
      <c r="E2364" s="4">
        <f t="shared" si="299"/>
        <v>4.6573423015034843</v>
      </c>
      <c r="F2364" s="4">
        <f t="shared" si="299"/>
        <v>11.800540083657895</v>
      </c>
      <c r="G2364" s="146">
        <v>6.5580049934804929E-2</v>
      </c>
      <c r="H2364" s="5">
        <f t="shared" si="292"/>
        <v>1.0655800499348049</v>
      </c>
      <c r="I2364" s="5">
        <f t="shared" si="293"/>
        <v>1.3432382054261629</v>
      </c>
      <c r="J2364" s="5">
        <f t="shared" si="294"/>
        <v>4.3707108647430415</v>
      </c>
      <c r="K2364" s="5">
        <f t="shared" si="295"/>
        <v>11.074287740634675</v>
      </c>
      <c r="L2364">
        <v>1.26</v>
      </c>
      <c r="M2364">
        <v>5.44</v>
      </c>
      <c r="N2364">
        <v>11.35</v>
      </c>
      <c r="O2364" s="5">
        <f t="shared" si="296"/>
        <v>1.3426308629178543</v>
      </c>
      <c r="P2364" s="5">
        <f t="shared" si="297"/>
        <v>5.7967554716453389</v>
      </c>
      <c r="Q2364" s="5">
        <f t="shared" si="298"/>
        <v>12.094333566760035</v>
      </c>
      <c r="R2364" s="6">
        <f t="shared" si="300"/>
        <v>0.74480635565516762</v>
      </c>
      <c r="S2364" s="6">
        <f t="shared" si="300"/>
        <v>0.17251029561130721</v>
      </c>
      <c r="T2364" s="6">
        <f t="shared" si="300"/>
        <v>8.268334873352523E-2</v>
      </c>
      <c r="U2364">
        <f t="shared" si="301"/>
        <v>0.93803168709026241</v>
      </c>
      <c r="V2364">
        <f t="shared" si="301"/>
        <v>1.2446487924613205</v>
      </c>
      <c r="W2364">
        <f t="shared" si="301"/>
        <v>1.0248966132922173</v>
      </c>
      <c r="X2364" t="s">
        <v>402</v>
      </c>
      <c r="Y2364" t="s">
        <v>321</v>
      </c>
      <c r="Z2364" t="s">
        <v>280</v>
      </c>
      <c r="AA2364" s="67" t="s">
        <v>94</v>
      </c>
      <c r="AB2364" s="67" t="s">
        <v>84</v>
      </c>
      <c r="AC2364" t="s">
        <v>697</v>
      </c>
      <c r="AD2364" s="144" t="s">
        <v>99</v>
      </c>
      <c r="AE2364" s="72" t="str">
        <f>VLOOKUP(AD2364,cs_lookup!$A$2:$B$54,2,FALSE)</f>
        <v>1</v>
      </c>
    </row>
    <row r="2365" spans="1:31" x14ac:dyDescent="0.25">
      <c r="A2365" s="6">
        <v>0.46569113590931116</v>
      </c>
      <c r="B2365" s="6">
        <v>0.33094298029118324</v>
      </c>
      <c r="C2365" s="6">
        <v>0.19677796467952607</v>
      </c>
      <c r="D2365" s="3">
        <f t="shared" si="299"/>
        <v>2.1473460044443282</v>
      </c>
      <c r="E2365" s="4">
        <f t="shared" si="299"/>
        <v>3.0216685639324958</v>
      </c>
      <c r="F2365" s="4">
        <f t="shared" si="299"/>
        <v>5.0818698202748811</v>
      </c>
      <c r="G2365" s="146">
        <v>5.4934365697878462E-2</v>
      </c>
      <c r="H2365" s="5">
        <f t="shared" si="292"/>
        <v>1.0549343656978785</v>
      </c>
      <c r="I2365" s="5">
        <f t="shared" si="293"/>
        <v>2.0355256917085818</v>
      </c>
      <c r="J2365" s="5">
        <f t="shared" si="294"/>
        <v>2.864319015651319</v>
      </c>
      <c r="K2365" s="5">
        <f t="shared" si="295"/>
        <v>4.8172379112069539</v>
      </c>
      <c r="L2365">
        <v>2.4300000000000002</v>
      </c>
      <c r="M2365">
        <v>3.31</v>
      </c>
      <c r="N2365">
        <v>2.93</v>
      </c>
      <c r="O2365" s="5">
        <f t="shared" si="296"/>
        <v>2.5634905086458448</v>
      </c>
      <c r="P2365" s="5">
        <f t="shared" si="297"/>
        <v>3.4918327504599778</v>
      </c>
      <c r="Q2365" s="5">
        <f t="shared" si="298"/>
        <v>3.0909576914947841</v>
      </c>
      <c r="R2365" s="6">
        <f t="shared" si="300"/>
        <v>0.39009311586187484</v>
      </c>
      <c r="S2365" s="6">
        <f t="shared" si="300"/>
        <v>0.28638255937895951</v>
      </c>
      <c r="T2365" s="6">
        <f t="shared" si="300"/>
        <v>0.32352432475916582</v>
      </c>
      <c r="U2365">
        <f t="shared" si="301"/>
        <v>1.1937948068640214</v>
      </c>
      <c r="V2365">
        <f t="shared" si="301"/>
        <v>1.1555975371155847</v>
      </c>
      <c r="W2365">
        <f t="shared" si="301"/>
        <v>0.60823236344287002</v>
      </c>
      <c r="X2365" t="s">
        <v>397</v>
      </c>
      <c r="Y2365" t="s">
        <v>323</v>
      </c>
      <c r="Z2365" t="s">
        <v>280</v>
      </c>
      <c r="AA2365" s="67" t="s">
        <v>75</v>
      </c>
      <c r="AB2365" s="67" t="s">
        <v>90</v>
      </c>
      <c r="AC2365" t="s">
        <v>697</v>
      </c>
      <c r="AD2365" s="144" t="s">
        <v>75</v>
      </c>
      <c r="AE2365" s="72" t="str">
        <f>VLOOKUP(AD2365,cs_lookup!$A$2:$B$54,2,FALSE)</f>
        <v>X</v>
      </c>
    </row>
    <row r="2366" spans="1:31" x14ac:dyDescent="0.25">
      <c r="A2366" s="6">
        <v>0.39863959636059931</v>
      </c>
      <c r="B2366" s="6">
        <v>0.22131300400661646</v>
      </c>
      <c r="C2366" s="6">
        <v>0.3519379563362538</v>
      </c>
      <c r="D2366" s="3">
        <f t="shared" si="299"/>
        <v>2.5085315385866114</v>
      </c>
      <c r="E2366" s="4">
        <f t="shared" si="299"/>
        <v>4.5184873093589371</v>
      </c>
      <c r="F2366" s="4">
        <f t="shared" si="299"/>
        <v>2.841409918981757</v>
      </c>
      <c r="G2366" s="146">
        <v>4.3072714474790663E-2</v>
      </c>
      <c r="H2366" s="5">
        <f t="shared" si="292"/>
        <v>1.0430727144747907</v>
      </c>
      <c r="I2366" s="5">
        <f t="shared" si="293"/>
        <v>2.4049440693592588</v>
      </c>
      <c r="J2366" s="5">
        <f t="shared" si="294"/>
        <v>4.3319005920254483</v>
      </c>
      <c r="K2366" s="5">
        <f t="shared" si="295"/>
        <v>2.7240765476378774</v>
      </c>
      <c r="L2366">
        <v>1.93</v>
      </c>
      <c r="M2366">
        <v>3.8</v>
      </c>
      <c r="N2366">
        <v>3.82</v>
      </c>
      <c r="O2366" s="5">
        <f t="shared" si="296"/>
        <v>2.013130338936346</v>
      </c>
      <c r="P2366" s="5">
        <f t="shared" si="297"/>
        <v>3.9636763150042045</v>
      </c>
      <c r="Q2366" s="5">
        <f t="shared" si="298"/>
        <v>3.9845377692937003</v>
      </c>
      <c r="R2366" s="6">
        <f t="shared" si="300"/>
        <v>0.49673882542963327</v>
      </c>
      <c r="S2366" s="6">
        <f t="shared" si="300"/>
        <v>0.25229103502084005</v>
      </c>
      <c r="T2366" s="6">
        <f t="shared" si="300"/>
        <v>0.25097013954952674</v>
      </c>
      <c r="U2366">
        <f t="shared" si="301"/>
        <v>0.80251346573486149</v>
      </c>
      <c r="V2366">
        <f t="shared" si="301"/>
        <v>0.87721311218345621</v>
      </c>
      <c r="W2366">
        <f t="shared" si="301"/>
        <v>1.4023100794698402</v>
      </c>
      <c r="X2366" t="s">
        <v>419</v>
      </c>
      <c r="Y2366" t="s">
        <v>292</v>
      </c>
      <c r="Z2366" t="s">
        <v>270</v>
      </c>
      <c r="AA2366" s="67" t="s">
        <v>74</v>
      </c>
      <c r="AB2366" s="67" t="s">
        <v>90</v>
      </c>
      <c r="AC2366" t="s">
        <v>697</v>
      </c>
      <c r="AD2366" s="144" t="s">
        <v>75</v>
      </c>
      <c r="AE2366" s="72" t="str">
        <f>VLOOKUP(AD2366,cs_lookup!$A$2:$B$54,2,FALSE)</f>
        <v>X</v>
      </c>
    </row>
    <row r="2367" spans="1:31" x14ac:dyDescent="0.25">
      <c r="A2367" s="6">
        <v>0.78413462203023487</v>
      </c>
      <c r="B2367" s="6">
        <v>0.14769598234075379</v>
      </c>
      <c r="C2367" s="6">
        <v>6.1390702223559947E-2</v>
      </c>
      <c r="D2367" s="3">
        <f t="shared" si="299"/>
        <v>1.2752912215645564</v>
      </c>
      <c r="E2367" s="4">
        <f t="shared" si="299"/>
        <v>6.7706648762650179</v>
      </c>
      <c r="F2367" s="4">
        <f t="shared" si="299"/>
        <v>16.289111604529413</v>
      </c>
      <c r="G2367" s="146">
        <v>4.5348758469033745E-2</v>
      </c>
      <c r="H2367" s="5">
        <f t="shared" si="292"/>
        <v>1.0453487584690337</v>
      </c>
      <c r="I2367" s="5">
        <f t="shared" si="293"/>
        <v>1.2199672226447038</v>
      </c>
      <c r="J2367" s="5">
        <f t="shared" si="294"/>
        <v>6.4769435285703114</v>
      </c>
      <c r="K2367" s="5">
        <f t="shared" si="295"/>
        <v>15.582466112444274</v>
      </c>
      <c r="L2367">
        <v>1.4</v>
      </c>
      <c r="M2367">
        <v>4.6500000000000004</v>
      </c>
      <c r="N2367">
        <v>8.6199999999999992</v>
      </c>
      <c r="O2367" s="5">
        <f t="shared" si="296"/>
        <v>1.4634882618566472</v>
      </c>
      <c r="P2367" s="5">
        <f t="shared" si="297"/>
        <v>4.8608717268810073</v>
      </c>
      <c r="Q2367" s="5">
        <f t="shared" si="298"/>
        <v>9.0109062980030696</v>
      </c>
      <c r="R2367" s="6">
        <f t="shared" si="300"/>
        <v>0.68329895501270022</v>
      </c>
      <c r="S2367" s="6">
        <f t="shared" si="300"/>
        <v>0.20572441656296347</v>
      </c>
      <c r="T2367" s="6">
        <f t="shared" si="300"/>
        <v>0.11097662842433648</v>
      </c>
      <c r="U2367">
        <f t="shared" si="301"/>
        <v>1.1475718150566474</v>
      </c>
      <c r="V2367">
        <f t="shared" si="301"/>
        <v>0.71793122473408666</v>
      </c>
      <c r="W2367">
        <f t="shared" si="301"/>
        <v>0.55318586530510738</v>
      </c>
      <c r="X2367" t="s">
        <v>423</v>
      </c>
      <c r="Y2367" t="s">
        <v>422</v>
      </c>
      <c r="Z2367" t="s">
        <v>270</v>
      </c>
      <c r="AA2367" s="67" t="s">
        <v>89</v>
      </c>
      <c r="AB2367" s="67" t="s">
        <v>84</v>
      </c>
      <c r="AC2367" t="s">
        <v>697</v>
      </c>
      <c r="AD2367" s="144" t="s">
        <v>75</v>
      </c>
      <c r="AE2367" s="72" t="str">
        <f>VLOOKUP(AD2367,cs_lookup!$A$2:$B$54,2,FALSE)</f>
        <v>X</v>
      </c>
    </row>
    <row r="2368" spans="1:31" x14ac:dyDescent="0.25">
      <c r="A2368" s="6">
        <v>0.46594976255881804</v>
      </c>
      <c r="B2368" s="6">
        <v>0.26143636488226601</v>
      </c>
      <c r="C2368" s="6">
        <v>0.25698861421060581</v>
      </c>
      <c r="D2368" s="3">
        <f t="shared" si="299"/>
        <v>2.146154114358557</v>
      </c>
      <c r="E2368" s="4">
        <f t="shared" si="299"/>
        <v>3.825022584177741</v>
      </c>
      <c r="F2368" s="4">
        <f t="shared" si="299"/>
        <v>3.8912229752734717</v>
      </c>
      <c r="G2368" s="146">
        <v>3.8548046323380047E-2</v>
      </c>
      <c r="H2368" s="5">
        <f t="shared" si="292"/>
        <v>1.03854804632338</v>
      </c>
      <c r="I2368" s="5">
        <f t="shared" si="293"/>
        <v>2.0664947779318181</v>
      </c>
      <c r="J2368" s="5">
        <f t="shared" si="294"/>
        <v>3.6830482688970525</v>
      </c>
      <c r="K2368" s="5">
        <f t="shared" si="295"/>
        <v>3.7467914835996274</v>
      </c>
      <c r="L2368">
        <v>2.2000000000000002</v>
      </c>
      <c r="M2368">
        <v>3.39</v>
      </c>
      <c r="N2368">
        <v>3.46</v>
      </c>
      <c r="O2368" s="5">
        <f t="shared" si="296"/>
        <v>2.2848057019114365</v>
      </c>
      <c r="P2368" s="5">
        <f t="shared" si="297"/>
        <v>3.5206778770362583</v>
      </c>
      <c r="Q2368" s="5">
        <f t="shared" si="298"/>
        <v>3.5933762402788951</v>
      </c>
      <c r="R2368" s="6">
        <f t="shared" si="300"/>
        <v>0.43767397777562178</v>
      </c>
      <c r="S2368" s="6">
        <f t="shared" si="300"/>
        <v>0.28403620976589028</v>
      </c>
      <c r="T2368" s="6">
        <f t="shared" si="300"/>
        <v>0.27828981245848788</v>
      </c>
      <c r="U2368">
        <f t="shared" si="301"/>
        <v>1.0646046742986675</v>
      </c>
      <c r="V2368">
        <f t="shared" si="301"/>
        <v>0.92043322609377309</v>
      </c>
      <c r="W2368">
        <f t="shared" si="301"/>
        <v>0.92345678032659018</v>
      </c>
      <c r="X2368" t="s">
        <v>421</v>
      </c>
      <c r="Y2368" t="s">
        <v>345</v>
      </c>
      <c r="Z2368" t="s">
        <v>270</v>
      </c>
      <c r="AA2368" s="67" t="s">
        <v>75</v>
      </c>
      <c r="AB2368" s="67" t="s">
        <v>90</v>
      </c>
      <c r="AC2368" t="s">
        <v>697</v>
      </c>
      <c r="AD2368" s="144" t="s">
        <v>77</v>
      </c>
      <c r="AE2368" s="72" t="str">
        <f>VLOOKUP(AD2368,cs_lookup!$A$2:$B$54,2,FALSE)</f>
        <v>2</v>
      </c>
    </row>
    <row r="2369" spans="1:31" x14ac:dyDescent="0.25">
      <c r="A2369" s="6">
        <v>0.72936698425137747</v>
      </c>
      <c r="B2369" s="6">
        <v>0.17137871415818984</v>
      </c>
      <c r="C2369" s="6">
        <v>9.3437991066962447E-2</v>
      </c>
      <c r="D2369" s="3">
        <f t="shared" si="299"/>
        <v>1.3710519143204711</v>
      </c>
      <c r="E2369" s="4">
        <f t="shared" si="299"/>
        <v>5.8350303590033796</v>
      </c>
      <c r="F2369" s="4">
        <f t="shared" si="299"/>
        <v>10.702284890557513</v>
      </c>
      <c r="G2369" s="146">
        <v>4.3373059341602627E-2</v>
      </c>
      <c r="H2369" s="5">
        <f t="shared" si="292"/>
        <v>1.0433730593416026</v>
      </c>
      <c r="I2369" s="5">
        <f t="shared" si="293"/>
        <v>1.3140572320178967</v>
      </c>
      <c r="J2369" s="5">
        <f t="shared" si="294"/>
        <v>5.5924679162076947</v>
      </c>
      <c r="K2369" s="5">
        <f t="shared" si="295"/>
        <v>10.257390484388155</v>
      </c>
      <c r="L2369">
        <v>1.69</v>
      </c>
      <c r="M2369">
        <v>3.98</v>
      </c>
      <c r="N2369">
        <v>4.99</v>
      </c>
      <c r="O2369" s="5">
        <f t="shared" si="296"/>
        <v>1.7633004702873083</v>
      </c>
      <c r="P2369" s="5">
        <f t="shared" si="297"/>
        <v>4.1526247761795787</v>
      </c>
      <c r="Q2369" s="5">
        <f t="shared" si="298"/>
        <v>5.2064315661145972</v>
      </c>
      <c r="R2369" s="6">
        <f t="shared" si="300"/>
        <v>0.567118319793258</v>
      </c>
      <c r="S2369" s="6">
        <f t="shared" si="300"/>
        <v>0.24081154785191106</v>
      </c>
      <c r="T2369" s="6">
        <f t="shared" si="300"/>
        <v>0.19207013235483086</v>
      </c>
      <c r="U2369">
        <f t="shared" si="301"/>
        <v>1.2860931463424898</v>
      </c>
      <c r="V2369">
        <f t="shared" si="301"/>
        <v>0.71167149452309697</v>
      </c>
      <c r="W2369">
        <f t="shared" si="301"/>
        <v>0.48647850616536703</v>
      </c>
      <c r="X2369" t="s">
        <v>420</v>
      </c>
      <c r="Y2369" t="s">
        <v>346</v>
      </c>
      <c r="Z2369" t="s">
        <v>270</v>
      </c>
      <c r="AA2369" s="67" t="s">
        <v>86</v>
      </c>
      <c r="AB2369" s="67" t="s">
        <v>84</v>
      </c>
      <c r="AC2369" t="s">
        <v>697</v>
      </c>
      <c r="AD2369" s="144" t="s">
        <v>164</v>
      </c>
      <c r="AE2369" s="72" t="str">
        <f>VLOOKUP(AD2369,cs_lookup!$A$2:$B$54,2,FALSE)</f>
        <v>1</v>
      </c>
    </row>
    <row r="2370" spans="1:31" x14ac:dyDescent="0.25">
      <c r="A2370" s="6">
        <v>0.28074733233786758</v>
      </c>
      <c r="B2370" s="6">
        <v>0.29004069778044611</v>
      </c>
      <c r="C2370" s="6">
        <v>0.39344561717718957</v>
      </c>
      <c r="D2370" s="3">
        <f t="shared" si="299"/>
        <v>3.5619216456046043</v>
      </c>
      <c r="E2370" s="4">
        <f t="shared" si="299"/>
        <v>3.4477920086820926</v>
      </c>
      <c r="F2370" s="4">
        <f t="shared" si="299"/>
        <v>2.5416473239035895</v>
      </c>
      <c r="G2370" s="146">
        <v>6.260287292894029E-2</v>
      </c>
      <c r="H2370" s="5">
        <f t="shared" si="292"/>
        <v>1.0626028729289403</v>
      </c>
      <c r="I2370" s="5">
        <f t="shared" si="293"/>
        <v>3.3520722899859896</v>
      </c>
      <c r="J2370" s="5">
        <f t="shared" si="294"/>
        <v>3.2446665603102107</v>
      </c>
      <c r="K2370" s="5">
        <f t="shared" si="295"/>
        <v>2.3919070695694962</v>
      </c>
      <c r="L2370">
        <v>5.53</v>
      </c>
      <c r="M2370">
        <v>3.49</v>
      </c>
      <c r="N2370">
        <v>1.68</v>
      </c>
      <c r="O2370" s="5">
        <f t="shared" si="296"/>
        <v>5.8761938872970401</v>
      </c>
      <c r="P2370" s="5">
        <f t="shared" si="297"/>
        <v>3.7084840265220018</v>
      </c>
      <c r="Q2370" s="5">
        <f t="shared" si="298"/>
        <v>1.7851728265206197</v>
      </c>
      <c r="R2370" s="6">
        <f t="shared" si="300"/>
        <v>0.17017818322192646</v>
      </c>
      <c r="S2370" s="6">
        <f t="shared" si="300"/>
        <v>0.26965196367256544</v>
      </c>
      <c r="T2370" s="6">
        <f t="shared" si="300"/>
        <v>0.56016985310550793</v>
      </c>
      <c r="U2370">
        <f t="shared" si="301"/>
        <v>1.6497257581587279</v>
      </c>
      <c r="V2370">
        <f t="shared" si="301"/>
        <v>1.0756112947600798</v>
      </c>
      <c r="W2370">
        <f t="shared" si="301"/>
        <v>0.70236842449835324</v>
      </c>
      <c r="X2370" t="s">
        <v>426</v>
      </c>
      <c r="Y2370" t="s">
        <v>428</v>
      </c>
      <c r="Z2370" t="s">
        <v>273</v>
      </c>
      <c r="AA2370" s="67" t="s">
        <v>75</v>
      </c>
      <c r="AB2370" s="67" t="s">
        <v>90</v>
      </c>
      <c r="AC2370" t="s">
        <v>697</v>
      </c>
      <c r="AD2370" s="144" t="s">
        <v>75</v>
      </c>
      <c r="AE2370" s="72" t="str">
        <f>VLOOKUP(AD2370,cs_lookup!$A$2:$B$54,2,FALSE)</f>
        <v>X</v>
      </c>
    </row>
    <row r="2371" spans="1:31" x14ac:dyDescent="0.25">
      <c r="A2371" s="6">
        <v>0.26238242765055125</v>
      </c>
      <c r="B2371" s="6">
        <v>0.39194083639719651</v>
      </c>
      <c r="C2371" s="6">
        <v>0.32813652959978712</v>
      </c>
      <c r="D2371" s="3">
        <f t="shared" si="299"/>
        <v>3.8112308394822456</v>
      </c>
      <c r="E2371" s="4">
        <f t="shared" si="299"/>
        <v>2.5514054855631083</v>
      </c>
      <c r="F2371" s="4">
        <f t="shared" si="299"/>
        <v>3.0475119646680411</v>
      </c>
      <c r="G2371" s="146">
        <v>5.5476265075761422E-2</v>
      </c>
      <c r="H2371" s="5">
        <f t="shared" si="292"/>
        <v>1.0554762650757614</v>
      </c>
      <c r="I2371" s="5">
        <f t="shared" si="293"/>
        <v>3.6109109845389824</v>
      </c>
      <c r="J2371" s="5">
        <f t="shared" si="294"/>
        <v>2.4173025675569977</v>
      </c>
      <c r="K2371" s="5">
        <f t="shared" si="295"/>
        <v>2.8873334867926115</v>
      </c>
      <c r="L2371">
        <v>3.49</v>
      </c>
      <c r="M2371">
        <v>3.12</v>
      </c>
      <c r="N2371">
        <v>2.23</v>
      </c>
      <c r="O2371" s="5">
        <f t="shared" si="296"/>
        <v>3.6836121651144076</v>
      </c>
      <c r="P2371" s="5">
        <f t="shared" si="297"/>
        <v>3.2930859470363756</v>
      </c>
      <c r="Q2371" s="5">
        <f t="shared" si="298"/>
        <v>2.3537120711189479</v>
      </c>
      <c r="R2371" s="6">
        <f t="shared" si="300"/>
        <v>0.27147266193506597</v>
      </c>
      <c r="S2371" s="6">
        <f t="shared" si="300"/>
        <v>0.30366653530557064</v>
      </c>
      <c r="T2371" s="6">
        <f t="shared" si="300"/>
        <v>0.42486080275936339</v>
      </c>
      <c r="U2371">
        <f t="shared" si="301"/>
        <v>0.9665151024058215</v>
      </c>
      <c r="V2371">
        <f t="shared" si="301"/>
        <v>1.2906948604092912</v>
      </c>
      <c r="W2371">
        <f t="shared" si="301"/>
        <v>0.77233891069409888</v>
      </c>
      <c r="X2371" t="s">
        <v>298</v>
      </c>
      <c r="Y2371" t="s">
        <v>351</v>
      </c>
      <c r="Z2371" t="s">
        <v>273</v>
      </c>
      <c r="AA2371" s="67" t="s">
        <v>75</v>
      </c>
      <c r="AB2371" s="67" t="s">
        <v>90</v>
      </c>
      <c r="AC2371" t="s">
        <v>697</v>
      </c>
      <c r="AD2371" s="144" t="s">
        <v>75</v>
      </c>
      <c r="AE2371" s="72" t="str">
        <f>VLOOKUP(AD2371,cs_lookup!$A$2:$B$54,2,FALSE)</f>
        <v>X</v>
      </c>
    </row>
    <row r="2372" spans="1:31" x14ac:dyDescent="0.25">
      <c r="A2372" s="6">
        <v>0.79238123297220198</v>
      </c>
      <c r="B2372" s="6">
        <v>0.10673754504185076</v>
      </c>
      <c r="C2372" s="6">
        <v>3.7150033476719212E-2</v>
      </c>
      <c r="D2372" s="3">
        <f t="shared" si="299"/>
        <v>1.2620187838737993</v>
      </c>
      <c r="E2372" s="4">
        <f t="shared" si="299"/>
        <v>9.3687745919948746</v>
      </c>
      <c r="F2372" s="4">
        <f t="shared" si="299"/>
        <v>26.91787614745137</v>
      </c>
      <c r="G2372" s="146">
        <v>4.5186079550340708E-2</v>
      </c>
      <c r="H2372" s="5">
        <f t="shared" si="292"/>
        <v>1.0451860795503407</v>
      </c>
      <c r="I2372" s="5">
        <f t="shared" si="293"/>
        <v>1.2074584694208177</v>
      </c>
      <c r="J2372" s="5">
        <f t="shared" si="294"/>
        <v>8.9637383957749446</v>
      </c>
      <c r="K2372" s="5">
        <f t="shared" si="295"/>
        <v>25.754147203177411</v>
      </c>
      <c r="L2372">
        <v>1.85</v>
      </c>
      <c r="M2372">
        <v>4.05</v>
      </c>
      <c r="N2372">
        <v>3.88</v>
      </c>
      <c r="O2372" s="5">
        <f t="shared" si="296"/>
        <v>1.9335942471681304</v>
      </c>
      <c r="P2372" s="5">
        <f t="shared" si="297"/>
        <v>4.23300362217888</v>
      </c>
      <c r="Q2372" s="5">
        <f t="shared" si="298"/>
        <v>4.0553219886553222</v>
      </c>
      <c r="R2372" s="6">
        <f t="shared" si="300"/>
        <v>0.51717158419588927</v>
      </c>
      <c r="S2372" s="6">
        <f t="shared" si="300"/>
        <v>0.23623887179318401</v>
      </c>
      <c r="T2372" s="6">
        <f t="shared" si="300"/>
        <v>0.24658954401092661</v>
      </c>
      <c r="U2372">
        <f t="shared" si="301"/>
        <v>1.5321437936390399</v>
      </c>
      <c r="V2372">
        <f t="shared" si="301"/>
        <v>0.45182041478463564</v>
      </c>
      <c r="W2372">
        <f t="shared" si="301"/>
        <v>0.15065534763742075</v>
      </c>
      <c r="X2372" t="s">
        <v>443</v>
      </c>
      <c r="Y2372" t="s">
        <v>367</v>
      </c>
      <c r="Z2372" t="s">
        <v>282</v>
      </c>
      <c r="AA2372" s="67" t="s">
        <v>99</v>
      </c>
      <c r="AB2372" s="67" t="s">
        <v>84</v>
      </c>
      <c r="AC2372" t="s">
        <v>697</v>
      </c>
      <c r="AD2372" s="144" t="s">
        <v>89</v>
      </c>
      <c r="AE2372" s="72" t="str">
        <f>VLOOKUP(AD2372,cs_lookup!$A$2:$B$54,2,FALSE)</f>
        <v>1</v>
      </c>
    </row>
    <row r="2373" spans="1:31" x14ac:dyDescent="0.25">
      <c r="A2373" s="6">
        <v>0.24201627442632162</v>
      </c>
      <c r="B2373" s="6">
        <v>0.20909383911615018</v>
      </c>
      <c r="C2373" s="6">
        <v>0.49379944077668303</v>
      </c>
      <c r="D2373" s="3">
        <f t="shared" si="299"/>
        <v>4.1319535323416261</v>
      </c>
      <c r="E2373" s="4">
        <f t="shared" si="299"/>
        <v>4.7825416771103759</v>
      </c>
      <c r="F2373" s="4">
        <f t="shared" si="299"/>
        <v>2.0251136745459424</v>
      </c>
      <c r="G2373" s="146">
        <v>4.482573962185521E-2</v>
      </c>
      <c r="H2373" s="5">
        <f t="shared" si="292"/>
        <v>1.0448257396218552</v>
      </c>
      <c r="I2373" s="5">
        <f t="shared" si="293"/>
        <v>3.9546819872920325</v>
      </c>
      <c r="J2373" s="5">
        <f t="shared" si="294"/>
        <v>4.5773582098401215</v>
      </c>
      <c r="K2373" s="5">
        <f t="shared" si="295"/>
        <v>1.9382310348507248</v>
      </c>
      <c r="L2373">
        <v>2.63</v>
      </c>
      <c r="M2373">
        <v>3.65</v>
      </c>
      <c r="N2373">
        <v>2.56</v>
      </c>
      <c r="O2373" s="5">
        <f t="shared" si="296"/>
        <v>2.747891695205479</v>
      </c>
      <c r="P2373" s="5">
        <f t="shared" si="297"/>
        <v>3.8136139496197714</v>
      </c>
      <c r="Q2373" s="5">
        <f t="shared" si="298"/>
        <v>2.6747538934319492</v>
      </c>
      <c r="R2373" s="6">
        <f t="shared" si="300"/>
        <v>0.36391536163699606</v>
      </c>
      <c r="S2373" s="6">
        <f t="shared" si="300"/>
        <v>0.26221846605624644</v>
      </c>
      <c r="T2373" s="6">
        <f t="shared" si="300"/>
        <v>0.37386617230675762</v>
      </c>
      <c r="U2373">
        <f t="shared" si="301"/>
        <v>0.66503451060065943</v>
      </c>
      <c r="V2373">
        <f t="shared" si="301"/>
        <v>0.79740318163290247</v>
      </c>
      <c r="W2373">
        <f t="shared" si="301"/>
        <v>1.3207919767919523</v>
      </c>
      <c r="X2373" t="s">
        <v>364</v>
      </c>
      <c r="Y2373" t="s">
        <v>449</v>
      </c>
      <c r="Z2373" t="s">
        <v>282</v>
      </c>
      <c r="AA2373" s="67" t="s">
        <v>79</v>
      </c>
      <c r="AB2373" s="67" t="s">
        <v>85</v>
      </c>
      <c r="AC2373" t="s">
        <v>697</v>
      </c>
      <c r="AD2373" s="144" t="s">
        <v>77</v>
      </c>
      <c r="AE2373" s="72" t="str">
        <f>VLOOKUP(AD2373,cs_lookup!$A$2:$B$54,2,FALSE)</f>
        <v>2</v>
      </c>
    </row>
    <row r="2374" spans="1:31" x14ac:dyDescent="0.25">
      <c r="A2374" s="6">
        <v>0.34453596122295921</v>
      </c>
      <c r="B2374" s="6">
        <v>0.27150171030831538</v>
      </c>
      <c r="C2374" s="6">
        <v>0.35443411939654113</v>
      </c>
      <c r="D2374" s="3">
        <f t="shared" si="299"/>
        <v>2.9024546420362518</v>
      </c>
      <c r="E2374" s="4">
        <f t="shared" si="299"/>
        <v>3.6832180499504301</v>
      </c>
      <c r="F2374" s="4">
        <f t="shared" si="299"/>
        <v>2.8213988024138255</v>
      </c>
      <c r="G2374" s="146">
        <v>3.9763352414440289E-2</v>
      </c>
      <c r="H2374" s="5">
        <f t="shared" si="292"/>
        <v>1.0397633524144403</v>
      </c>
      <c r="I2374" s="5">
        <f t="shared" si="293"/>
        <v>2.7914569553701289</v>
      </c>
      <c r="J2374" s="5">
        <f t="shared" si="294"/>
        <v>3.5423618666666878</v>
      </c>
      <c r="K2374" s="5">
        <f t="shared" si="295"/>
        <v>2.7135009094735256</v>
      </c>
      <c r="L2374">
        <v>3.57</v>
      </c>
      <c r="M2374">
        <v>3.3</v>
      </c>
      <c r="N2374">
        <v>2.19</v>
      </c>
      <c r="O2374" s="5">
        <f t="shared" si="296"/>
        <v>3.7119551681195517</v>
      </c>
      <c r="P2374" s="5">
        <f t="shared" si="297"/>
        <v>3.4312190629676529</v>
      </c>
      <c r="Q2374" s="5">
        <f t="shared" si="298"/>
        <v>2.2770817417876241</v>
      </c>
      <c r="R2374" s="6">
        <f t="shared" si="300"/>
        <v>0.26939980541483544</v>
      </c>
      <c r="S2374" s="6">
        <f t="shared" si="300"/>
        <v>0.29144160767604926</v>
      </c>
      <c r="T2374" s="6">
        <f t="shared" si="300"/>
        <v>0.4391585869091153</v>
      </c>
      <c r="U2374">
        <f t="shared" si="301"/>
        <v>1.2789020418646009</v>
      </c>
      <c r="V2374">
        <f t="shared" si="301"/>
        <v>0.93158184403821309</v>
      </c>
      <c r="W2374">
        <f t="shared" si="301"/>
        <v>0.80707546194443858</v>
      </c>
      <c r="X2374" t="s">
        <v>344</v>
      </c>
      <c r="Y2374" t="s">
        <v>491</v>
      </c>
      <c r="Z2374" t="s">
        <v>270</v>
      </c>
      <c r="AA2374" s="67" t="s">
        <v>75</v>
      </c>
      <c r="AB2374" s="67" t="s">
        <v>90</v>
      </c>
      <c r="AC2374" t="s">
        <v>698</v>
      </c>
      <c r="AD2374" s="144" t="s">
        <v>86</v>
      </c>
      <c r="AE2374" s="72" t="str">
        <f>VLOOKUP(AD2374,cs_lookup!$A$2:$B$54,2,FALSE)</f>
        <v>1</v>
      </c>
    </row>
    <row r="2375" spans="1:31" x14ac:dyDescent="0.25">
      <c r="A2375" s="6">
        <v>0.83615412301747583</v>
      </c>
      <c r="B2375" s="6">
        <v>0.13057971887910608</v>
      </c>
      <c r="C2375" s="6">
        <v>2.7268539363071685E-2</v>
      </c>
      <c r="D2375" s="3">
        <f t="shared" si="299"/>
        <v>1.1959517659151695</v>
      </c>
      <c r="E2375" s="4">
        <f t="shared" si="299"/>
        <v>7.6581570904270722</v>
      </c>
      <c r="F2375" s="4">
        <f t="shared" si="299"/>
        <v>36.672297943257135</v>
      </c>
      <c r="G2375" s="146">
        <v>4.3326257947942759E-2</v>
      </c>
      <c r="H2375" s="5">
        <f t="shared" si="292"/>
        <v>1.0433262579479428</v>
      </c>
      <c r="I2375" s="5">
        <f t="shared" si="293"/>
        <v>1.1462874214125665</v>
      </c>
      <c r="J2375" s="5">
        <f t="shared" si="294"/>
        <v>7.3401364454197218</v>
      </c>
      <c r="K2375" s="5">
        <f t="shared" si="295"/>
        <v>35.149405724136308</v>
      </c>
      <c r="L2375">
        <v>1.54</v>
      </c>
      <c r="M2375">
        <v>4.09</v>
      </c>
      <c r="N2375">
        <v>6.69</v>
      </c>
      <c r="O2375" s="5">
        <f t="shared" si="296"/>
        <v>1.6067224372398319</v>
      </c>
      <c r="P2375" s="5">
        <f t="shared" si="297"/>
        <v>4.2672043950070861</v>
      </c>
      <c r="Q2375" s="5">
        <f t="shared" si="298"/>
        <v>6.9798526656717375</v>
      </c>
      <c r="R2375" s="6">
        <f t="shared" si="300"/>
        <v>0.62238503479038187</v>
      </c>
      <c r="S2375" s="6">
        <f t="shared" si="300"/>
        <v>0.2343454654222954</v>
      </c>
      <c r="T2375" s="6">
        <f t="shared" si="300"/>
        <v>0.14326949978732259</v>
      </c>
      <c r="U2375">
        <f t="shared" si="301"/>
        <v>1.3434675904427729</v>
      </c>
      <c r="V2375">
        <f t="shared" si="301"/>
        <v>0.55721035029971111</v>
      </c>
      <c r="W2375">
        <f t="shared" si="301"/>
        <v>0.19033038716231063</v>
      </c>
      <c r="X2375" t="s">
        <v>293</v>
      </c>
      <c r="Y2375" t="s">
        <v>424</v>
      </c>
      <c r="Z2375" t="s">
        <v>270</v>
      </c>
      <c r="AA2375" s="67" t="s">
        <v>94</v>
      </c>
      <c r="AB2375" s="67" t="s">
        <v>84</v>
      </c>
      <c r="AC2375" t="s">
        <v>698</v>
      </c>
      <c r="AD2375" s="144" t="s">
        <v>86</v>
      </c>
      <c r="AE2375" s="72" t="str">
        <f>VLOOKUP(AD2375,cs_lookup!$A$2:$B$54,2,FALSE)</f>
        <v>1</v>
      </c>
    </row>
    <row r="2376" spans="1:31" x14ac:dyDescent="0.25">
      <c r="A2376" s="6">
        <v>0.17735987301160958</v>
      </c>
      <c r="B2376" s="6">
        <v>0.28203763730327247</v>
      </c>
      <c r="C2376" s="6">
        <v>0.4839248255024069</v>
      </c>
      <c r="D2376" s="3">
        <f t="shared" si="299"/>
        <v>5.6382539241812735</v>
      </c>
      <c r="E2376" s="4">
        <f t="shared" si="299"/>
        <v>3.5456260716179138</v>
      </c>
      <c r="F2376" s="4">
        <f t="shared" si="299"/>
        <v>2.0664366597886521</v>
      </c>
      <c r="G2376" s="146">
        <v>4.0844435826071113E-2</v>
      </c>
      <c r="H2376" s="5">
        <f t="shared" si="292"/>
        <v>1.0408444358260711</v>
      </c>
      <c r="I2376" s="5">
        <f t="shared" si="293"/>
        <v>5.4169996304072532</v>
      </c>
      <c r="J2376" s="5">
        <f t="shared" si="294"/>
        <v>3.4064899129752382</v>
      </c>
      <c r="K2376" s="5">
        <f t="shared" si="295"/>
        <v>1.9853463098437134</v>
      </c>
      <c r="L2376">
        <v>2.02</v>
      </c>
      <c r="M2376">
        <v>3.1</v>
      </c>
      <c r="N2376">
        <v>4.4800000000000004</v>
      </c>
      <c r="O2376" s="5">
        <f t="shared" si="296"/>
        <v>2.1025057603686639</v>
      </c>
      <c r="P2376" s="5">
        <f t="shared" si="297"/>
        <v>3.2266177510608207</v>
      </c>
      <c r="Q2376" s="5">
        <f t="shared" si="298"/>
        <v>4.6629830725007988</v>
      </c>
      <c r="R2376" s="6">
        <f t="shared" si="300"/>
        <v>0.47562295373909225</v>
      </c>
      <c r="S2376" s="6">
        <f t="shared" si="300"/>
        <v>0.30992205372676335</v>
      </c>
      <c r="T2376" s="6">
        <f t="shared" si="300"/>
        <v>0.2144549925341443</v>
      </c>
      <c r="U2376">
        <f t="shared" si="301"/>
        <v>0.37290015466516385</v>
      </c>
      <c r="V2376">
        <f t="shared" si="301"/>
        <v>0.91002764698999239</v>
      </c>
      <c r="W2376">
        <f t="shared" si="301"/>
        <v>2.2565332696806264</v>
      </c>
      <c r="X2376" t="s">
        <v>348</v>
      </c>
      <c r="Y2376" t="s">
        <v>294</v>
      </c>
      <c r="Z2376" t="s">
        <v>270</v>
      </c>
      <c r="AA2376" s="67" t="s">
        <v>75</v>
      </c>
      <c r="AB2376" s="67" t="s">
        <v>90</v>
      </c>
      <c r="AC2376" t="s">
        <v>698</v>
      </c>
      <c r="AD2376" s="144" t="s">
        <v>87</v>
      </c>
      <c r="AE2376" s="72" t="str">
        <f>VLOOKUP(AD2376,cs_lookup!$A$2:$B$54,2,FALSE)</f>
        <v>2</v>
      </c>
    </row>
    <row r="2377" spans="1:31" x14ac:dyDescent="0.25">
      <c r="A2377" s="6">
        <v>0.14731780896178082</v>
      </c>
      <c r="B2377" s="6">
        <v>0.43120156970640661</v>
      </c>
      <c r="C2377" s="6">
        <v>0.39781360228331147</v>
      </c>
      <c r="D2377" s="3">
        <f t="shared" si="299"/>
        <v>6.7880455665712054</v>
      </c>
      <c r="E2377" s="4">
        <f t="shared" si="299"/>
        <v>2.3191010196945081</v>
      </c>
      <c r="F2377" s="4">
        <f t="shared" si="299"/>
        <v>2.5137400889772206</v>
      </c>
      <c r="G2377" s="146">
        <v>7.1362070232277031E-2</v>
      </c>
      <c r="H2377" s="5">
        <f t="shared" si="292"/>
        <v>1.071362070232277</v>
      </c>
      <c r="I2377" s="5">
        <f t="shared" si="293"/>
        <v>6.3359024508862074</v>
      </c>
      <c r="J2377" s="5">
        <f t="shared" si="294"/>
        <v>2.1646286387492837</v>
      </c>
      <c r="K2377" s="5">
        <f t="shared" si="295"/>
        <v>2.3463030462075518</v>
      </c>
      <c r="L2377">
        <v>3.67</v>
      </c>
      <c r="M2377">
        <v>2.87</v>
      </c>
      <c r="N2377">
        <v>2.2200000000000002</v>
      </c>
      <c r="O2377" s="5">
        <f t="shared" si="296"/>
        <v>3.9318987977524564</v>
      </c>
      <c r="P2377" s="5">
        <f t="shared" si="297"/>
        <v>3.074809141566635</v>
      </c>
      <c r="Q2377" s="5">
        <f t="shared" si="298"/>
        <v>2.3784237959156553</v>
      </c>
      <c r="R2377" s="6">
        <f t="shared" si="300"/>
        <v>0.25433004546597637</v>
      </c>
      <c r="S2377" s="6">
        <f t="shared" si="300"/>
        <v>0.32522343793036002</v>
      </c>
      <c r="T2377" s="6">
        <f t="shared" si="300"/>
        <v>0.4204465166036635</v>
      </c>
      <c r="U2377">
        <f t="shared" si="301"/>
        <v>0.57923871594435206</v>
      </c>
      <c r="V2377">
        <f t="shared" si="301"/>
        <v>1.3258625283911416</v>
      </c>
      <c r="W2377">
        <f t="shared" si="301"/>
        <v>0.94616933800955438</v>
      </c>
      <c r="X2377" t="s">
        <v>352</v>
      </c>
      <c r="Y2377" t="s">
        <v>492</v>
      </c>
      <c r="Z2377" t="s">
        <v>273</v>
      </c>
      <c r="AA2377" s="67" t="s">
        <v>76</v>
      </c>
      <c r="AB2377" s="67" t="s">
        <v>85</v>
      </c>
      <c r="AC2377" t="s">
        <v>698</v>
      </c>
      <c r="AD2377" s="144" t="s">
        <v>76</v>
      </c>
      <c r="AE2377" s="72" t="str">
        <f>VLOOKUP(AD2377,cs_lookup!$A$2:$B$54,2,FALSE)</f>
        <v>2</v>
      </c>
    </row>
    <row r="2378" spans="1:31" x14ac:dyDescent="0.25">
      <c r="A2378" s="6">
        <v>0.4901033108145062</v>
      </c>
      <c r="B2378" s="6">
        <v>0.33933619187204167</v>
      </c>
      <c r="C2378" s="6">
        <v>0.1664106923423927</v>
      </c>
      <c r="D2378" s="3">
        <f t="shared" si="299"/>
        <v>2.0403861347887915</v>
      </c>
      <c r="E2378" s="4">
        <f t="shared" si="299"/>
        <v>2.9469299884672608</v>
      </c>
      <c r="F2378" s="4">
        <f t="shared" si="299"/>
        <v>6.009229250380641</v>
      </c>
      <c r="G2378" s="146">
        <v>7.9366126596013942E-2</v>
      </c>
      <c r="H2378" s="5">
        <f t="shared" si="292"/>
        <v>1.0793661265960139</v>
      </c>
      <c r="I2378" s="5">
        <f t="shared" si="293"/>
        <v>1.8903559084474297</v>
      </c>
      <c r="J2378" s="5">
        <f t="shared" si="294"/>
        <v>2.7302413109451233</v>
      </c>
      <c r="K2378" s="5">
        <f t="shared" si="295"/>
        <v>5.5673687568201595</v>
      </c>
      <c r="L2378">
        <v>1.48</v>
      </c>
      <c r="M2378">
        <v>3.92</v>
      </c>
      <c r="N2378">
        <v>6.73</v>
      </c>
      <c r="O2378" s="5">
        <f t="shared" si="296"/>
        <v>1.5974618673621006</v>
      </c>
      <c r="P2378" s="5">
        <f t="shared" si="297"/>
        <v>4.2311152162563745</v>
      </c>
      <c r="Q2378" s="5">
        <f t="shared" si="298"/>
        <v>7.2641340319911745</v>
      </c>
      <c r="R2378" s="6">
        <f t="shared" si="300"/>
        <v>0.62599303334314116</v>
      </c>
      <c r="S2378" s="6">
        <f t="shared" si="300"/>
        <v>0.23634430850710433</v>
      </c>
      <c r="T2378" s="6">
        <f t="shared" si="300"/>
        <v>0.13766265814975465</v>
      </c>
      <c r="U2378">
        <f t="shared" si="301"/>
        <v>0.78292135009408914</v>
      </c>
      <c r="V2378">
        <f t="shared" si="301"/>
        <v>1.4357705248562882</v>
      </c>
      <c r="W2378">
        <f t="shared" si="301"/>
        <v>1.2088295735315879</v>
      </c>
      <c r="X2378" t="s">
        <v>353</v>
      </c>
      <c r="Y2378" t="s">
        <v>295</v>
      </c>
      <c r="Z2378" t="s">
        <v>273</v>
      </c>
      <c r="AA2378" s="67" t="s">
        <v>78</v>
      </c>
      <c r="AB2378" s="67" t="s">
        <v>84</v>
      </c>
      <c r="AC2378" t="s">
        <v>698</v>
      </c>
      <c r="AD2378" s="144" t="s">
        <v>78</v>
      </c>
      <c r="AE2378" s="72" t="str">
        <f>VLOOKUP(AD2378,cs_lookup!$A$2:$B$54,2,FALSE)</f>
        <v>1</v>
      </c>
    </row>
    <row r="2379" spans="1:31" x14ac:dyDescent="0.25">
      <c r="A2379" s="6">
        <v>0.28163443605475713</v>
      </c>
      <c r="B2379" s="6">
        <v>0.32558190104792895</v>
      </c>
      <c r="C2379" s="6">
        <v>0.3649099275408445</v>
      </c>
      <c r="D2379" s="3">
        <f t="shared" si="299"/>
        <v>3.5507021584731695</v>
      </c>
      <c r="E2379" s="4">
        <f t="shared" si="299"/>
        <v>3.0714238008358761</v>
      </c>
      <c r="F2379" s="4">
        <f t="shared" si="299"/>
        <v>2.7404022870495064</v>
      </c>
      <c r="G2379" s="146">
        <v>7.0545932987033488E-2</v>
      </c>
      <c r="H2379" s="5">
        <f t="shared" si="292"/>
        <v>1.0705459329870335</v>
      </c>
      <c r="I2379" s="5">
        <f t="shared" si="293"/>
        <v>3.316720982317884</v>
      </c>
      <c r="J2379" s="5">
        <f t="shared" si="294"/>
        <v>2.8690257056658934</v>
      </c>
      <c r="K2379" s="5">
        <f t="shared" si="295"/>
        <v>2.5598175684094615</v>
      </c>
      <c r="L2379">
        <v>3.01</v>
      </c>
      <c r="M2379">
        <v>3.06</v>
      </c>
      <c r="N2379">
        <v>2.4300000000000002</v>
      </c>
      <c r="O2379" s="5">
        <f t="shared" si="296"/>
        <v>3.2223432582909708</v>
      </c>
      <c r="P2379" s="5">
        <f t="shared" si="297"/>
        <v>3.2758705549403224</v>
      </c>
      <c r="Q2379" s="5">
        <f t="shared" si="298"/>
        <v>2.6014266171584914</v>
      </c>
      <c r="R2379" s="6">
        <f t="shared" si="300"/>
        <v>0.31033317056680315</v>
      </c>
      <c r="S2379" s="6">
        <f t="shared" si="300"/>
        <v>0.30526236712616911</v>
      </c>
      <c r="T2379" s="6">
        <f t="shared" si="300"/>
        <v>0.38440446230702774</v>
      </c>
      <c r="U2379">
        <f t="shared" si="301"/>
        <v>0.90752282632362613</v>
      </c>
      <c r="V2379">
        <f t="shared" si="301"/>
        <v>1.0665641628644043</v>
      </c>
      <c r="W2379">
        <f t="shared" si="301"/>
        <v>0.9492863983701294</v>
      </c>
      <c r="X2379" t="s">
        <v>493</v>
      </c>
      <c r="Y2379" t="s">
        <v>427</v>
      </c>
      <c r="Z2379" t="s">
        <v>273</v>
      </c>
      <c r="AA2379" s="67" t="s">
        <v>75</v>
      </c>
      <c r="AB2379" s="67" t="s">
        <v>90</v>
      </c>
      <c r="AC2379" t="s">
        <v>698</v>
      </c>
      <c r="AD2379" s="144" t="s">
        <v>73</v>
      </c>
      <c r="AE2379" s="72" t="str">
        <f>VLOOKUP(AD2379,cs_lookup!$A$2:$B$54,2,FALSE)</f>
        <v>X</v>
      </c>
    </row>
    <row r="2380" spans="1:31" x14ac:dyDescent="0.25">
      <c r="A2380" s="6">
        <v>0.34639476493279414</v>
      </c>
      <c r="B2380" s="6">
        <v>0.26335544665979904</v>
      </c>
      <c r="C2380" s="6">
        <v>0.35966810831387869</v>
      </c>
      <c r="D2380" s="3">
        <f t="shared" si="299"/>
        <v>2.8868796564925434</v>
      </c>
      <c r="E2380" s="4">
        <f t="shared" si="299"/>
        <v>3.7971494901026062</v>
      </c>
      <c r="F2380" s="4">
        <f t="shared" si="299"/>
        <v>2.7803410335378143</v>
      </c>
      <c r="G2380" s="146">
        <v>4.6603047967711753E-2</v>
      </c>
      <c r="H2380" s="5">
        <f t="shared" si="292"/>
        <v>1.0466030479677118</v>
      </c>
      <c r="I2380" s="5">
        <f t="shared" si="293"/>
        <v>2.7583329344380099</v>
      </c>
      <c r="J2380" s="5">
        <f t="shared" si="294"/>
        <v>3.6280703533931904</v>
      </c>
      <c r="K2380" s="5">
        <f t="shared" si="295"/>
        <v>2.6565382538648876</v>
      </c>
      <c r="L2380">
        <v>3.58</v>
      </c>
      <c r="M2380">
        <v>3.93</v>
      </c>
      <c r="N2380">
        <v>1.95</v>
      </c>
      <c r="O2380" s="5">
        <f t="shared" si="296"/>
        <v>3.7468389117244083</v>
      </c>
      <c r="P2380" s="5">
        <f t="shared" si="297"/>
        <v>4.1131499785131069</v>
      </c>
      <c r="Q2380" s="5">
        <f t="shared" si="298"/>
        <v>2.0408759435370381</v>
      </c>
      <c r="R2380" s="6">
        <f t="shared" si="300"/>
        <v>0.26689164481313926</v>
      </c>
      <c r="S2380" s="6">
        <f t="shared" si="300"/>
        <v>0.24312266881196912</v>
      </c>
      <c r="T2380" s="6">
        <f t="shared" si="300"/>
        <v>0.48998568637489154</v>
      </c>
      <c r="U2380">
        <f t="shared" si="301"/>
        <v>1.2978853840678224</v>
      </c>
      <c r="V2380">
        <f t="shared" si="301"/>
        <v>1.0832204497700622</v>
      </c>
      <c r="W2380">
        <f t="shared" si="301"/>
        <v>0.7340379899152687</v>
      </c>
      <c r="X2380" t="s">
        <v>442</v>
      </c>
      <c r="Y2380" t="s">
        <v>365</v>
      </c>
      <c r="Z2380" t="s">
        <v>282</v>
      </c>
      <c r="AA2380" s="67" t="s">
        <v>75</v>
      </c>
      <c r="AB2380" s="67" t="s">
        <v>90</v>
      </c>
      <c r="AC2380" t="s">
        <v>698</v>
      </c>
      <c r="AD2380" s="144" t="s">
        <v>206</v>
      </c>
      <c r="AE2380" s="72" t="str">
        <f>VLOOKUP(AD2380,cs_lookup!$A$2:$B$54,2,FALSE)</f>
        <v>2</v>
      </c>
    </row>
    <row r="2381" spans="1:31" x14ac:dyDescent="0.25">
      <c r="A2381" s="6">
        <v>0.58607118059776198</v>
      </c>
      <c r="B2381" s="6">
        <v>0.22843311243645195</v>
      </c>
      <c r="C2381" s="6">
        <v>0.17736808670189164</v>
      </c>
      <c r="D2381" s="3">
        <f t="shared" si="299"/>
        <v>1.706277382518711</v>
      </c>
      <c r="E2381" s="4">
        <f t="shared" si="299"/>
        <v>4.3776490603050862</v>
      </c>
      <c r="F2381" s="4">
        <f t="shared" si="299"/>
        <v>5.6379928238202899</v>
      </c>
      <c r="G2381" s="146">
        <v>4.6603415173228413E-2</v>
      </c>
      <c r="H2381" s="5">
        <f t="shared" si="292"/>
        <v>1.0466034151732284</v>
      </c>
      <c r="I2381" s="5">
        <f t="shared" si="293"/>
        <v>1.6302998421195642</v>
      </c>
      <c r="J2381" s="5">
        <f t="shared" si="294"/>
        <v>4.182720022541222</v>
      </c>
      <c r="K2381" s="5">
        <f t="shared" si="295"/>
        <v>5.3869428879009709</v>
      </c>
      <c r="L2381">
        <v>1.83</v>
      </c>
      <c r="M2381">
        <v>3.7</v>
      </c>
      <c r="N2381">
        <v>4.3499999999999996</v>
      </c>
      <c r="O2381" s="5">
        <f t="shared" si="296"/>
        <v>1.9152842497670082</v>
      </c>
      <c r="P2381" s="5">
        <f t="shared" si="297"/>
        <v>3.8724326361409451</v>
      </c>
      <c r="Q2381" s="5">
        <f t="shared" si="298"/>
        <v>4.5527248560035432</v>
      </c>
      <c r="R2381" s="6">
        <f t="shared" si="300"/>
        <v>0.52211571213079666</v>
      </c>
      <c r="S2381" s="6">
        <f t="shared" si="300"/>
        <v>0.25823560897279946</v>
      </c>
      <c r="T2381" s="6">
        <f t="shared" si="300"/>
        <v>0.21964867889640413</v>
      </c>
      <c r="U2381">
        <f t="shared" si="301"/>
        <v>1.1224929014412492</v>
      </c>
      <c r="V2381">
        <f t="shared" si="301"/>
        <v>0.88459183977417066</v>
      </c>
      <c r="W2381">
        <f t="shared" si="301"/>
        <v>0.80750809698949355</v>
      </c>
      <c r="X2381" t="s">
        <v>446</v>
      </c>
      <c r="Y2381" t="s">
        <v>445</v>
      </c>
      <c r="Z2381" t="s">
        <v>282</v>
      </c>
      <c r="AA2381" s="67" t="s">
        <v>86</v>
      </c>
      <c r="AB2381" s="67" t="s">
        <v>84</v>
      </c>
      <c r="AC2381" t="s">
        <v>698</v>
      </c>
      <c r="AD2381" s="144" t="s">
        <v>74</v>
      </c>
      <c r="AE2381" s="72" t="str">
        <f>VLOOKUP(AD2381,cs_lookup!$A$2:$B$54,2,FALSE)</f>
        <v>X</v>
      </c>
    </row>
    <row r="2382" spans="1:31" x14ac:dyDescent="0.25">
      <c r="A2382" s="6">
        <v>0.43972438762762811</v>
      </c>
      <c r="B2382" s="6">
        <v>0.29196763937518211</v>
      </c>
      <c r="C2382" s="6">
        <v>0.25425149884060821</v>
      </c>
      <c r="D2382" s="3">
        <f t="shared" si="299"/>
        <v>2.2741517826544344</v>
      </c>
      <c r="E2382" s="4">
        <f t="shared" si="299"/>
        <v>3.4250371107566044</v>
      </c>
      <c r="F2382" s="4">
        <f t="shared" si="299"/>
        <v>3.9331134902253062</v>
      </c>
      <c r="G2382" s="146">
        <v>4.4775617756984243E-2</v>
      </c>
      <c r="H2382" s="5">
        <f t="shared" si="292"/>
        <v>1.0447756177569842</v>
      </c>
      <c r="I2382" s="5">
        <f t="shared" si="293"/>
        <v>2.1766891799569197</v>
      </c>
      <c r="J2382" s="5">
        <f t="shared" si="294"/>
        <v>3.2782513800520863</v>
      </c>
      <c r="K2382" s="5">
        <f t="shared" si="295"/>
        <v>3.7645532910399062</v>
      </c>
      <c r="L2382">
        <v>2.31</v>
      </c>
      <c r="M2382">
        <v>3.68</v>
      </c>
      <c r="N2382">
        <v>2.94</v>
      </c>
      <c r="O2382" s="5">
        <f t="shared" si="296"/>
        <v>2.4134316770186337</v>
      </c>
      <c r="P2382" s="5">
        <f t="shared" si="297"/>
        <v>3.8447742733457022</v>
      </c>
      <c r="Q2382" s="5">
        <f t="shared" si="298"/>
        <v>3.0716403162055337</v>
      </c>
      <c r="R2382" s="6">
        <f t="shared" si="300"/>
        <v>0.41434775615248509</v>
      </c>
      <c r="S2382" s="6">
        <f t="shared" si="300"/>
        <v>0.26009329258484798</v>
      </c>
      <c r="T2382" s="6">
        <f t="shared" si="300"/>
        <v>0.32555895126266687</v>
      </c>
      <c r="U2382">
        <f t="shared" si="301"/>
        <v>1.0612447662581384</v>
      </c>
      <c r="V2382">
        <f t="shared" si="301"/>
        <v>1.1225496685191758</v>
      </c>
      <c r="W2382">
        <f t="shared" si="301"/>
        <v>0.78096915429449676</v>
      </c>
      <c r="X2382" t="s">
        <v>448</v>
      </c>
      <c r="Y2382" t="s">
        <v>366</v>
      </c>
      <c r="Z2382" t="s">
        <v>282</v>
      </c>
      <c r="AA2382" s="67" t="s">
        <v>75</v>
      </c>
      <c r="AB2382" s="67" t="s">
        <v>90</v>
      </c>
      <c r="AC2382" t="s">
        <v>698</v>
      </c>
      <c r="AD2382" s="144" t="s">
        <v>94</v>
      </c>
      <c r="AE2382" s="72" t="str">
        <f>VLOOKUP(AD2382,cs_lookup!$A$2:$B$54,2,FALSE)</f>
        <v>1</v>
      </c>
    </row>
    <row r="2383" spans="1:31" x14ac:dyDescent="0.25">
      <c r="A2383" s="6">
        <v>0.33426219499736831</v>
      </c>
      <c r="B2383" s="6">
        <v>0.31475645507021693</v>
      </c>
      <c r="C2383" s="6">
        <v>0.32809938170401892</v>
      </c>
      <c r="D2383" s="3">
        <f t="shared" si="299"/>
        <v>2.9916634754578606</v>
      </c>
      <c r="E2383" s="4">
        <f t="shared" si="299"/>
        <v>3.1770595452185932</v>
      </c>
      <c r="F2383" s="4">
        <f t="shared" si="299"/>
        <v>3.0478570084661358</v>
      </c>
      <c r="G2383" s="146">
        <v>5.4334320350417631E-2</v>
      </c>
      <c r="H2383" s="5">
        <f t="shared" si="292"/>
        <v>1.0543343203504176</v>
      </c>
      <c r="I2383" s="5">
        <f t="shared" si="293"/>
        <v>2.8374903649760297</v>
      </c>
      <c r="J2383" s="5">
        <f t="shared" si="294"/>
        <v>3.0133321887526798</v>
      </c>
      <c r="K2383" s="5">
        <f t="shared" si="295"/>
        <v>2.8907880068374827</v>
      </c>
      <c r="L2383">
        <v>2.34</v>
      </c>
      <c r="M2383">
        <v>3.21</v>
      </c>
      <c r="N2383">
        <v>3.17</v>
      </c>
      <c r="O2383" s="5">
        <f t="shared" si="296"/>
        <v>2.4671423096199772</v>
      </c>
      <c r="P2383" s="5">
        <f t="shared" si="297"/>
        <v>3.3844131683248406</v>
      </c>
      <c r="Q2383" s="5">
        <f t="shared" si="298"/>
        <v>3.3422397955108236</v>
      </c>
      <c r="R2383" s="6">
        <f t="shared" si="300"/>
        <v>0.40532724687212451</v>
      </c>
      <c r="S2383" s="6">
        <f t="shared" si="300"/>
        <v>0.29547219865444591</v>
      </c>
      <c r="T2383" s="6">
        <f t="shared" si="300"/>
        <v>0.29920055447342947</v>
      </c>
      <c r="U2383">
        <f t="shared" si="301"/>
        <v>0.82467240378445039</v>
      </c>
      <c r="V2383">
        <f t="shared" si="301"/>
        <v>1.0652658913548883</v>
      </c>
      <c r="W2383">
        <f t="shared" si="301"/>
        <v>1.096586810413668</v>
      </c>
      <c r="X2383" t="s">
        <v>494</v>
      </c>
      <c r="Y2383" t="s">
        <v>297</v>
      </c>
      <c r="Z2383" t="s">
        <v>273</v>
      </c>
      <c r="AA2383" s="67" t="s">
        <v>75</v>
      </c>
      <c r="AB2383" s="67" t="s">
        <v>90</v>
      </c>
      <c r="AC2383" t="s">
        <v>699</v>
      </c>
      <c r="AD2383" s="144" t="s">
        <v>73</v>
      </c>
      <c r="AE2383" s="72" t="str">
        <f>VLOOKUP(AD2383,cs_lookup!$A$2:$B$54,2,FALSE)</f>
        <v>X</v>
      </c>
    </row>
    <row r="2384" spans="1:31" x14ac:dyDescent="0.25">
      <c r="A2384" s="123">
        <v>0.33668978537479521</v>
      </c>
      <c r="B2384" s="123">
        <v>0.3520287833752539</v>
      </c>
      <c r="C2384" s="123">
        <v>0.29534155930824407</v>
      </c>
      <c r="D2384" s="120">
        <f t="shared" si="299"/>
        <v>2.9700930751042041</v>
      </c>
      <c r="E2384" s="121">
        <f t="shared" si="299"/>
        <v>2.8406768060611252</v>
      </c>
      <c r="F2384" s="121">
        <f t="shared" si="299"/>
        <v>3.385910206278532</v>
      </c>
      <c r="G2384" s="147">
        <v>6.2539493912042943E-2</v>
      </c>
      <c r="H2384" s="122">
        <f t="shared" si="292"/>
        <v>1.0625394939120429</v>
      </c>
      <c r="I2384" s="122">
        <f t="shared" si="293"/>
        <v>2.7952778151981508</v>
      </c>
      <c r="J2384" s="122">
        <f t="shared" si="294"/>
        <v>2.6734787952232826</v>
      </c>
      <c r="K2384" s="122">
        <f t="shared" si="295"/>
        <v>3.1866205686268994</v>
      </c>
      <c r="L2384" s="97">
        <v>5.67</v>
      </c>
      <c r="M2384" s="97">
        <v>3.57</v>
      </c>
      <c r="N2384" s="97">
        <v>1.65</v>
      </c>
      <c r="O2384" s="122">
        <f t="shared" si="296"/>
        <v>6.0245989304812833</v>
      </c>
      <c r="P2384" s="122">
        <f t="shared" si="297"/>
        <v>3.7932659932659933</v>
      </c>
      <c r="Q2384" s="122">
        <f t="shared" si="298"/>
        <v>1.7531901649548707</v>
      </c>
      <c r="R2384" s="123">
        <f t="shared" si="300"/>
        <v>0.16598615302680633</v>
      </c>
      <c r="S2384" s="123">
        <f t="shared" si="300"/>
        <v>0.26362506657198648</v>
      </c>
      <c r="T2384" s="123">
        <f t="shared" si="300"/>
        <v>0.57038878040120722</v>
      </c>
      <c r="U2384" s="97">
        <f t="shared" si="301"/>
        <v>2.0284209208729642</v>
      </c>
      <c r="V2384" s="97">
        <f t="shared" si="301"/>
        <v>1.3353388126281518</v>
      </c>
      <c r="W2384" s="97">
        <f t="shared" si="301"/>
        <v>0.51778991708164912</v>
      </c>
      <c r="X2384" s="97" t="s">
        <v>495</v>
      </c>
      <c r="Y2384" s="97" t="s">
        <v>425</v>
      </c>
      <c r="Z2384" s="97" t="s">
        <v>273</v>
      </c>
      <c r="AA2384" s="117" t="s">
        <v>75</v>
      </c>
      <c r="AB2384" s="117" t="s">
        <v>90</v>
      </c>
      <c r="AC2384" s="97" t="s">
        <v>699</v>
      </c>
      <c r="AD2384" s="144" t="s">
        <v>77</v>
      </c>
      <c r="AE2384" s="72" t="str">
        <f>VLOOKUP(AD2384,cs_lookup!$A$2:$B$54,2,FALSE)</f>
        <v>2</v>
      </c>
    </row>
    <row r="2385" spans="1:31" x14ac:dyDescent="0.25">
      <c r="A2385" s="6">
        <v>0.42210128697630911</v>
      </c>
      <c r="B2385" s="6">
        <v>0.4546216217243545</v>
      </c>
      <c r="C2385" s="6">
        <v>0.12217234166668083</v>
      </c>
      <c r="D2385" s="3">
        <f t="shared" ref="D2385:F2398" si="302">(100%/A2385)</f>
        <v>2.3690996233710275</v>
      </c>
      <c r="E2385" s="4">
        <f t="shared" si="302"/>
        <v>2.1996314126174985</v>
      </c>
      <c r="F2385" s="4">
        <f t="shared" si="302"/>
        <v>8.1851586566808248</v>
      </c>
      <c r="G2385" s="146">
        <v>4.6296675655734365E-2</v>
      </c>
      <c r="H2385" s="5">
        <f t="shared" si="292"/>
        <v>1.0462966756557344</v>
      </c>
      <c r="I2385" s="5">
        <f t="shared" si="293"/>
        <v>2.2642713854426297</v>
      </c>
      <c r="J2385" s="5">
        <f t="shared" si="294"/>
        <v>2.1023018268111642</v>
      </c>
      <c r="K2385" s="5">
        <f t="shared" si="295"/>
        <v>7.8229806584743544</v>
      </c>
      <c r="L2385">
        <v>2.13</v>
      </c>
      <c r="M2385">
        <v>3.27</v>
      </c>
      <c r="N2385">
        <v>3.69</v>
      </c>
      <c r="O2385" s="5">
        <f t="shared" si="296"/>
        <v>2.2286119191467142</v>
      </c>
      <c r="P2385" s="5">
        <f t="shared" si="297"/>
        <v>3.4213901293942515</v>
      </c>
      <c r="Q2385" s="5">
        <f t="shared" si="298"/>
        <v>3.8608347331696597</v>
      </c>
      <c r="R2385" s="6">
        <f t="shared" ref="R2385:T2398" si="303">(1/O2385)</f>
        <v>0.44870979617791762</v>
      </c>
      <c r="S2385" s="6">
        <f t="shared" si="303"/>
        <v>0.29227885806084541</v>
      </c>
      <c r="T2385" s="6">
        <f t="shared" si="303"/>
        <v>0.25901134576123702</v>
      </c>
      <c r="U2385">
        <f t="shared" ref="U2385:W2398" si="304">(L2385/I2385)</f>
        <v>0.94069995924257022</v>
      </c>
      <c r="V2385">
        <f t="shared" si="304"/>
        <v>1.5554379291769138</v>
      </c>
      <c r="W2385">
        <f t="shared" si="304"/>
        <v>0.47168722013939218</v>
      </c>
      <c r="X2385" t="s">
        <v>324</v>
      </c>
      <c r="Y2385" t="s">
        <v>400</v>
      </c>
      <c r="Z2385" t="s">
        <v>280</v>
      </c>
      <c r="AA2385" s="67" t="s">
        <v>78</v>
      </c>
      <c r="AB2385" s="67" t="s">
        <v>84</v>
      </c>
      <c r="AC2385" t="s">
        <v>700</v>
      </c>
      <c r="AD2385" s="144" t="s">
        <v>86</v>
      </c>
      <c r="AE2385" s="72" t="str">
        <f>VLOOKUP(AD2385,cs_lookup!$A$2:$B$54,2,FALSE)</f>
        <v>1</v>
      </c>
    </row>
    <row r="2386" spans="1:31" x14ac:dyDescent="0.25">
      <c r="A2386" s="6">
        <v>0.14553940772609716</v>
      </c>
      <c r="B2386" s="6">
        <v>0.20217025604495464</v>
      </c>
      <c r="C2386" s="6">
        <v>0.56803110086412967</v>
      </c>
      <c r="D2386" s="3">
        <f t="shared" si="302"/>
        <v>6.8709912705016913</v>
      </c>
      <c r="E2386" s="4">
        <f t="shared" si="302"/>
        <v>4.9463260301636049</v>
      </c>
      <c r="F2386" s="4">
        <f t="shared" si="302"/>
        <v>1.7604669858370927</v>
      </c>
      <c r="G2386" s="146">
        <v>5.052656048284998E-2</v>
      </c>
      <c r="H2386" s="5">
        <f t="shared" si="292"/>
        <v>1.05052656048285</v>
      </c>
      <c r="I2386" s="5">
        <f t="shared" si="293"/>
        <v>6.5405212290335628</v>
      </c>
      <c r="J2386" s="5">
        <f t="shared" si="294"/>
        <v>4.7084254851111442</v>
      </c>
      <c r="K2386" s="5">
        <f t="shared" si="295"/>
        <v>1.6757948366654674</v>
      </c>
      <c r="L2386">
        <v>7.54</v>
      </c>
      <c r="M2386">
        <v>4.68</v>
      </c>
      <c r="N2386">
        <v>1.42</v>
      </c>
      <c r="O2386" s="5">
        <f t="shared" si="296"/>
        <v>7.9209702660406887</v>
      </c>
      <c r="P2386" s="5">
        <f t="shared" si="297"/>
        <v>4.9164643030597377</v>
      </c>
      <c r="Q2386" s="5">
        <f t="shared" si="298"/>
        <v>1.4917477158856469</v>
      </c>
      <c r="R2386" s="6">
        <f t="shared" si="303"/>
        <v>0.12624715993282623</v>
      </c>
      <c r="S2386" s="6">
        <f t="shared" si="303"/>
        <v>0.20339820211399784</v>
      </c>
      <c r="T2386" s="6">
        <f t="shared" si="303"/>
        <v>0.67035463795317596</v>
      </c>
      <c r="U2386">
        <f t="shared" si="304"/>
        <v>1.1528133211355882</v>
      </c>
      <c r="V2386">
        <f t="shared" si="304"/>
        <v>0.99396284698546666</v>
      </c>
      <c r="W2386">
        <f t="shared" si="304"/>
        <v>0.84735909726607495</v>
      </c>
      <c r="X2386" t="s">
        <v>325</v>
      </c>
      <c r="Y2386" t="s">
        <v>396</v>
      </c>
      <c r="Z2386" t="s">
        <v>280</v>
      </c>
      <c r="AA2386" s="67" t="s">
        <v>79</v>
      </c>
      <c r="AB2386" s="67" t="s">
        <v>85</v>
      </c>
      <c r="AC2386" t="s">
        <v>700</v>
      </c>
      <c r="AD2386" s="144" t="s">
        <v>79</v>
      </c>
      <c r="AE2386" s="72" t="str">
        <f>VLOOKUP(AD2386,cs_lookup!$A$2:$B$54,2,FALSE)</f>
        <v>2</v>
      </c>
    </row>
    <row r="2387" spans="1:31" x14ac:dyDescent="0.25">
      <c r="A2387" s="6">
        <v>0.53235399301798425</v>
      </c>
      <c r="B2387" s="6">
        <v>0.21661439319335246</v>
      </c>
      <c r="C2387" s="6">
        <v>0.2362216726546342</v>
      </c>
      <c r="D2387" s="3">
        <f t="shared" si="302"/>
        <v>1.878449327168318</v>
      </c>
      <c r="E2387" s="4">
        <f t="shared" si="302"/>
        <v>4.6164984018739172</v>
      </c>
      <c r="F2387" s="4">
        <f t="shared" si="302"/>
        <v>4.2333118242797356</v>
      </c>
      <c r="G2387" s="146">
        <v>4.3480050956401284E-2</v>
      </c>
      <c r="H2387" s="5">
        <f t="shared" si="292"/>
        <v>1.0434800509564013</v>
      </c>
      <c r="I2387" s="5">
        <f t="shared" si="293"/>
        <v>1.8001775169986489</v>
      </c>
      <c r="J2387" s="5">
        <f t="shared" si="294"/>
        <v>4.4241367121898181</v>
      </c>
      <c r="K2387" s="5">
        <f t="shared" si="295"/>
        <v>4.056916871960988</v>
      </c>
      <c r="L2387">
        <v>3.15</v>
      </c>
      <c r="M2387">
        <v>3.39</v>
      </c>
      <c r="N2387">
        <v>2.3199999999999998</v>
      </c>
      <c r="O2387" s="5">
        <f t="shared" si="296"/>
        <v>3.286962160512664</v>
      </c>
      <c r="P2387" s="5">
        <f t="shared" si="297"/>
        <v>3.5373973727422006</v>
      </c>
      <c r="Q2387" s="5">
        <f t="shared" si="298"/>
        <v>2.4208737182188509</v>
      </c>
      <c r="R2387" s="6">
        <f t="shared" si="303"/>
        <v>0.30423228232235905</v>
      </c>
      <c r="S2387" s="6">
        <f t="shared" si="303"/>
        <v>0.28269371366236901</v>
      </c>
      <c r="T2387" s="6">
        <f t="shared" si="303"/>
        <v>0.41307400401527195</v>
      </c>
      <c r="U2387">
        <f t="shared" si="304"/>
        <v>1.7498274310479371</v>
      </c>
      <c r="V2387">
        <f t="shared" si="304"/>
        <v>0.76625118538031101</v>
      </c>
      <c r="W2387">
        <f t="shared" si="304"/>
        <v>0.57186283900330048</v>
      </c>
      <c r="X2387" t="s">
        <v>401</v>
      </c>
      <c r="Y2387" t="s">
        <v>322</v>
      </c>
      <c r="Z2387" t="s">
        <v>280</v>
      </c>
      <c r="AA2387" s="67" t="s">
        <v>86</v>
      </c>
      <c r="AB2387" s="67" t="s">
        <v>84</v>
      </c>
      <c r="AC2387" t="s">
        <v>701</v>
      </c>
      <c r="AD2387" s="144" t="s">
        <v>74</v>
      </c>
      <c r="AE2387" s="72" t="str">
        <f>VLOOKUP(AD2387,cs_lookup!$A$2:$B$54,2,FALSE)</f>
        <v>X</v>
      </c>
    </row>
    <row r="2388" spans="1:31" x14ac:dyDescent="0.25">
      <c r="A2388" s="6">
        <v>0.26511315354865056</v>
      </c>
      <c r="B2388" s="6">
        <v>0.35265245219587488</v>
      </c>
      <c r="C2388" s="6">
        <v>0.35777070947553902</v>
      </c>
      <c r="D2388" s="3">
        <f t="shared" si="302"/>
        <v>3.7719742932954525</v>
      </c>
      <c r="E2388" s="4">
        <f t="shared" si="302"/>
        <v>2.835653045295051</v>
      </c>
      <c r="F2388" s="4">
        <f t="shared" si="302"/>
        <v>2.7950862759724342</v>
      </c>
      <c r="G2388" s="146">
        <v>5.841490723117948E-2</v>
      </c>
      <c r="H2388" s="5">
        <f t="shared" si="292"/>
        <v>1.0584149072311795</v>
      </c>
      <c r="I2388" s="5">
        <f t="shared" si="293"/>
        <v>3.5637955092327287</v>
      </c>
      <c r="J2388" s="5">
        <f t="shared" si="294"/>
        <v>2.6791507053818227</v>
      </c>
      <c r="K2388" s="5">
        <f t="shared" si="295"/>
        <v>2.6408228539452443</v>
      </c>
      <c r="L2388">
        <v>3.95</v>
      </c>
      <c r="M2388">
        <v>3.55</v>
      </c>
      <c r="N2388">
        <v>1.91</v>
      </c>
      <c r="O2388" s="5">
        <f t="shared" si="296"/>
        <v>4.1807388835631594</v>
      </c>
      <c r="P2388" s="5">
        <f t="shared" si="297"/>
        <v>3.757372920670687</v>
      </c>
      <c r="Q2388" s="5">
        <f t="shared" si="298"/>
        <v>2.0215724728115525</v>
      </c>
      <c r="R2388" s="6">
        <f t="shared" si="303"/>
        <v>0.23919216862157155</v>
      </c>
      <c r="S2388" s="6">
        <f t="shared" si="303"/>
        <v>0.26614339888879091</v>
      </c>
      <c r="T2388" s="6">
        <f t="shared" si="303"/>
        <v>0.4946644324896376</v>
      </c>
      <c r="U2388">
        <f t="shared" si="304"/>
        <v>1.1083688695848937</v>
      </c>
      <c r="V2388">
        <f t="shared" si="304"/>
        <v>1.3250467742888943</v>
      </c>
      <c r="W2388">
        <f t="shared" si="304"/>
        <v>0.72325941785400893</v>
      </c>
      <c r="X2388" t="s">
        <v>398</v>
      </c>
      <c r="Y2388" t="s">
        <v>326</v>
      </c>
      <c r="Z2388" t="s">
        <v>280</v>
      </c>
      <c r="AA2388" s="67" t="s">
        <v>75</v>
      </c>
      <c r="AB2388" s="67" t="s">
        <v>90</v>
      </c>
      <c r="AC2388" t="s">
        <v>701</v>
      </c>
      <c r="AD2388" s="144" t="s">
        <v>75</v>
      </c>
      <c r="AE2388" s="72" t="str">
        <f>VLOOKUP(AD2388,cs_lookup!$A$2:$B$54,2,FALSE)</f>
        <v>X</v>
      </c>
    </row>
    <row r="2389" spans="1:31" x14ac:dyDescent="0.25">
      <c r="A2389" s="6">
        <v>0.45979479966463166</v>
      </c>
      <c r="B2389" s="6">
        <v>0.2307653319421018</v>
      </c>
      <c r="C2389" s="6">
        <v>0.28928452875779009</v>
      </c>
      <c r="D2389" s="3">
        <f t="shared" si="302"/>
        <v>2.1748832321056848</v>
      </c>
      <c r="E2389" s="4">
        <f t="shared" si="302"/>
        <v>4.3334065458796749</v>
      </c>
      <c r="F2389" s="4">
        <f t="shared" si="302"/>
        <v>3.4568042898598019</v>
      </c>
      <c r="G2389" s="146">
        <v>6.2192925077846573E-2</v>
      </c>
      <c r="H2389" s="5">
        <f t="shared" si="292"/>
        <v>1.0621929250778466</v>
      </c>
      <c r="I2389" s="5">
        <f t="shared" si="293"/>
        <v>2.0475406875321549</v>
      </c>
      <c r="J2389" s="5">
        <f t="shared" si="294"/>
        <v>4.0796793535054716</v>
      </c>
      <c r="K2389" s="5">
        <f t="shared" si="295"/>
        <v>3.254403421682043</v>
      </c>
      <c r="L2389">
        <v>5.35</v>
      </c>
      <c r="M2389">
        <v>3.82</v>
      </c>
      <c r="N2389">
        <v>1.63</v>
      </c>
      <c r="O2389" s="5">
        <f t="shared" si="296"/>
        <v>5.6827321491664788</v>
      </c>
      <c r="P2389" s="5">
        <f t="shared" si="297"/>
        <v>4.0575769737973735</v>
      </c>
      <c r="Q2389" s="5">
        <f t="shared" si="298"/>
        <v>1.7313744678768899</v>
      </c>
      <c r="R2389" s="6">
        <f t="shared" si="303"/>
        <v>0.17597169350075317</v>
      </c>
      <c r="S2389" s="6">
        <f t="shared" si="303"/>
        <v>0.24645250267775642</v>
      </c>
      <c r="T2389" s="6">
        <f t="shared" si="303"/>
        <v>0.57757580382149043</v>
      </c>
      <c r="U2389">
        <f t="shared" si="304"/>
        <v>2.6128906900737632</v>
      </c>
      <c r="V2389">
        <f t="shared" si="304"/>
        <v>0.93634809723897983</v>
      </c>
      <c r="W2389">
        <f t="shared" si="304"/>
        <v>0.50085984704303566</v>
      </c>
      <c r="X2389" t="s">
        <v>327</v>
      </c>
      <c r="Y2389" t="s">
        <v>399</v>
      </c>
      <c r="Z2389" t="s">
        <v>280</v>
      </c>
      <c r="AA2389" s="67" t="s">
        <v>86</v>
      </c>
      <c r="AB2389" s="67" t="s">
        <v>84</v>
      </c>
      <c r="AC2389" t="s">
        <v>701</v>
      </c>
      <c r="AD2389" s="144" t="s">
        <v>73</v>
      </c>
      <c r="AE2389" s="72" t="str">
        <f>VLOOKUP(AD2389,cs_lookup!$A$2:$B$54,2,FALSE)</f>
        <v>X</v>
      </c>
    </row>
    <row r="2390" spans="1:31" x14ac:dyDescent="0.25">
      <c r="A2390" s="6">
        <v>0.55182222578895734</v>
      </c>
      <c r="B2390" s="6">
        <v>0.25697914178792008</v>
      </c>
      <c r="C2390" s="6">
        <v>0.18352416265218183</v>
      </c>
      <c r="D2390" s="3">
        <f t="shared" si="302"/>
        <v>1.8121778233384294</v>
      </c>
      <c r="E2390" s="4">
        <f t="shared" si="302"/>
        <v>3.8913664083495174</v>
      </c>
      <c r="F2390" s="4">
        <f t="shared" si="302"/>
        <v>5.4488737915955916</v>
      </c>
      <c r="G2390" s="146">
        <v>6.2298249851775456E-2</v>
      </c>
      <c r="H2390" s="5">
        <f t="shared" si="292"/>
        <v>1.0622982498517755</v>
      </c>
      <c r="I2390" s="5">
        <f t="shared" si="293"/>
        <v>1.7059030489707443</v>
      </c>
      <c r="J2390" s="5">
        <f t="shared" si="294"/>
        <v>3.6631580715608703</v>
      </c>
      <c r="K2390" s="5">
        <f t="shared" si="295"/>
        <v>5.1293257730170261</v>
      </c>
      <c r="L2390">
        <v>1.5</v>
      </c>
      <c r="M2390">
        <v>4.03</v>
      </c>
      <c r="N2390">
        <v>6.78</v>
      </c>
      <c r="O2390" s="5">
        <f t="shared" si="296"/>
        <v>1.5934473747776632</v>
      </c>
      <c r="P2390" s="5">
        <f t="shared" si="297"/>
        <v>4.2810619469026552</v>
      </c>
      <c r="Q2390" s="5">
        <f t="shared" si="298"/>
        <v>7.2023821339950382</v>
      </c>
      <c r="R2390" s="6">
        <f t="shared" si="303"/>
        <v>0.62757014497546992</v>
      </c>
      <c r="S2390" s="6">
        <f t="shared" si="303"/>
        <v>0.23358690259632875</v>
      </c>
      <c r="T2390" s="6">
        <f t="shared" si="303"/>
        <v>0.1388429524282013</v>
      </c>
      <c r="U2390">
        <f t="shared" si="304"/>
        <v>0.87929967702738099</v>
      </c>
      <c r="V2390">
        <f t="shared" si="304"/>
        <v>1.1001436250559669</v>
      </c>
      <c r="W2390">
        <f t="shared" si="304"/>
        <v>1.3218111502424736</v>
      </c>
      <c r="X2390" t="s">
        <v>320</v>
      </c>
      <c r="Y2390" t="s">
        <v>395</v>
      </c>
      <c r="Z2390" t="s">
        <v>280</v>
      </c>
      <c r="AA2390" s="67" t="s">
        <v>86</v>
      </c>
      <c r="AB2390" s="67" t="s">
        <v>84</v>
      </c>
      <c r="AC2390" t="s">
        <v>701</v>
      </c>
      <c r="AD2390" s="144" t="s">
        <v>86</v>
      </c>
      <c r="AE2390" s="72" t="str">
        <f>VLOOKUP(AD2390,cs_lookup!$A$2:$B$54,2,FALSE)</f>
        <v>1</v>
      </c>
    </row>
    <row r="2391" spans="1:31" x14ac:dyDescent="0.25">
      <c r="A2391" s="6">
        <v>0.32247833760180256</v>
      </c>
      <c r="B2391" s="6">
        <v>0.42859849651201865</v>
      </c>
      <c r="C2391" s="6">
        <v>0.24157172533558938</v>
      </c>
      <c r="D2391" s="3">
        <f t="shared" si="302"/>
        <v>3.1009834875631359</v>
      </c>
      <c r="E2391" s="4">
        <f t="shared" si="302"/>
        <v>2.3331859727416431</v>
      </c>
      <c r="F2391" s="4">
        <f t="shared" si="302"/>
        <v>4.1395573037813449</v>
      </c>
      <c r="G2391" s="146">
        <v>4.4624079915878134E-2</v>
      </c>
      <c r="H2391" s="5">
        <f t="shared" si="292"/>
        <v>1.0446240799158781</v>
      </c>
      <c r="I2391" s="5">
        <f t="shared" si="293"/>
        <v>2.9685161841309009</v>
      </c>
      <c r="J2391" s="5">
        <f t="shared" si="294"/>
        <v>2.2335173174732201</v>
      </c>
      <c r="K2391" s="5">
        <f t="shared" si="295"/>
        <v>3.9627243746044001</v>
      </c>
      <c r="L2391">
        <v>2.4</v>
      </c>
      <c r="M2391">
        <v>3.17</v>
      </c>
      <c r="N2391">
        <v>3.2</v>
      </c>
      <c r="O2391" s="5">
        <f t="shared" si="296"/>
        <v>2.5070977917981074</v>
      </c>
      <c r="P2391" s="5">
        <f t="shared" si="297"/>
        <v>3.3114583333333334</v>
      </c>
      <c r="Q2391" s="5">
        <f t="shared" si="298"/>
        <v>3.3427970557308102</v>
      </c>
      <c r="R2391" s="6">
        <f t="shared" si="303"/>
        <v>0.3988675684177414</v>
      </c>
      <c r="S2391" s="6">
        <f t="shared" si="303"/>
        <v>0.30198175526895249</v>
      </c>
      <c r="T2391" s="6">
        <f t="shared" si="303"/>
        <v>0.299150676313306</v>
      </c>
      <c r="U2391">
        <f t="shared" si="304"/>
        <v>0.8084847281042038</v>
      </c>
      <c r="V2391">
        <f t="shared" si="304"/>
        <v>1.4192860629288622</v>
      </c>
      <c r="W2391">
        <f t="shared" si="304"/>
        <v>0.80752525219962012</v>
      </c>
      <c r="X2391" t="s">
        <v>324</v>
      </c>
      <c r="Y2391" t="s">
        <v>397</v>
      </c>
      <c r="Z2391" t="s">
        <v>280</v>
      </c>
      <c r="AA2391" s="67" t="s">
        <v>75</v>
      </c>
      <c r="AB2391" s="67" t="s">
        <v>90</v>
      </c>
      <c r="AC2391" t="s">
        <v>702</v>
      </c>
      <c r="AD2391" s="144" t="s">
        <v>94</v>
      </c>
      <c r="AE2391" s="72" t="str">
        <f>VLOOKUP(AD2391,cs_lookup!$A$2:$B$54,2,FALSE)</f>
        <v>1</v>
      </c>
    </row>
    <row r="2392" spans="1:31" x14ac:dyDescent="0.25">
      <c r="A2392" s="6">
        <v>2.6239171973214372E-2</v>
      </c>
      <c r="B2392" s="6">
        <v>6.2319880354052483E-2</v>
      </c>
      <c r="C2392" s="6">
        <v>0.71074353720256656</v>
      </c>
      <c r="D2392" s="3">
        <f t="shared" si="302"/>
        <v>38.110958723119232</v>
      </c>
      <c r="E2392" s="4">
        <f t="shared" si="302"/>
        <v>16.046243900321816</v>
      </c>
      <c r="F2392" s="4">
        <f t="shared" si="302"/>
        <v>1.4069772676877588</v>
      </c>
      <c r="G2392" s="146">
        <v>4.4432317719187875E-2</v>
      </c>
      <c r="H2392" s="5">
        <f t="shared" si="292"/>
        <v>1.0444323177191879</v>
      </c>
      <c r="I2392" s="5">
        <f t="shared" si="293"/>
        <v>36.489639468783622</v>
      </c>
      <c r="J2392" s="5">
        <f t="shared" si="294"/>
        <v>15.363603393050216</v>
      </c>
      <c r="K2392" s="5">
        <f t="shared" si="295"/>
        <v>1.347121535611125</v>
      </c>
      <c r="L2392">
        <v>2.39</v>
      </c>
      <c r="M2392">
        <v>3.47</v>
      </c>
      <c r="N2392">
        <v>2.96</v>
      </c>
      <c r="O2392" s="5">
        <f t="shared" si="296"/>
        <v>2.4961932393488593</v>
      </c>
      <c r="P2392" s="5">
        <f t="shared" si="297"/>
        <v>3.624180142485582</v>
      </c>
      <c r="Q2392" s="5">
        <f t="shared" si="298"/>
        <v>3.091519660448796</v>
      </c>
      <c r="R2392" s="6">
        <f t="shared" si="303"/>
        <v>0.40061001056987616</v>
      </c>
      <c r="S2392" s="6">
        <f t="shared" si="303"/>
        <v>0.27592447413890608</v>
      </c>
      <c r="T2392" s="6">
        <f t="shared" si="303"/>
        <v>0.32346551529121764</v>
      </c>
      <c r="U2392">
        <f t="shared" si="304"/>
        <v>6.5498043685649779E-2</v>
      </c>
      <c r="V2392">
        <f t="shared" si="304"/>
        <v>0.22585847286123437</v>
      </c>
      <c r="W2392">
        <f t="shared" si="304"/>
        <v>2.1972776187986547</v>
      </c>
      <c r="X2392" t="s">
        <v>325</v>
      </c>
      <c r="Y2392" t="s">
        <v>402</v>
      </c>
      <c r="Z2392" t="s">
        <v>280</v>
      </c>
      <c r="AA2392" s="67" t="s">
        <v>91</v>
      </c>
      <c r="AB2392" s="67" t="s">
        <v>85</v>
      </c>
      <c r="AC2392" t="s">
        <v>702</v>
      </c>
      <c r="AD2392" s="144" t="s">
        <v>76</v>
      </c>
      <c r="AE2392" s="72" t="str">
        <f>VLOOKUP(AD2392,cs_lookup!$A$2:$B$54,2,FALSE)</f>
        <v>2</v>
      </c>
    </row>
    <row r="2393" spans="1:31" x14ac:dyDescent="0.25">
      <c r="A2393" s="6">
        <v>0.64500850138104504</v>
      </c>
      <c r="B2393" s="6">
        <v>0.24918925071012601</v>
      </c>
      <c r="C2393" s="6">
        <v>0.1037572618435179</v>
      </c>
      <c r="D2393" s="3">
        <f t="shared" si="302"/>
        <v>1.550367162384485</v>
      </c>
      <c r="E2393" s="4">
        <f t="shared" si="302"/>
        <v>4.013014193630962</v>
      </c>
      <c r="F2393" s="4">
        <f t="shared" si="302"/>
        <v>9.6378796262776838</v>
      </c>
      <c r="G2393" s="146">
        <v>4.7045987199124895E-2</v>
      </c>
      <c r="H2393" s="5">
        <f t="shared" si="292"/>
        <v>1.0470459871991249</v>
      </c>
      <c r="I2393" s="5">
        <f t="shared" si="293"/>
        <v>1.4807058919463101</v>
      </c>
      <c r="J2393" s="5">
        <f t="shared" si="294"/>
        <v>3.8327009918311981</v>
      </c>
      <c r="K2393" s="5">
        <f t="shared" si="295"/>
        <v>9.2048293428441106</v>
      </c>
      <c r="L2393">
        <v>1.98</v>
      </c>
      <c r="M2393">
        <v>3.56</v>
      </c>
      <c r="N2393">
        <v>3.83</v>
      </c>
      <c r="O2393" s="5">
        <f t="shared" si="296"/>
        <v>2.0731510546542671</v>
      </c>
      <c r="P2393" s="5">
        <f t="shared" si="297"/>
        <v>3.7274837144288848</v>
      </c>
      <c r="Q2393" s="5">
        <f t="shared" si="298"/>
        <v>4.0101861309726488</v>
      </c>
      <c r="R2393" s="6">
        <f t="shared" si="303"/>
        <v>0.48235751936887533</v>
      </c>
      <c r="S2393" s="6">
        <f t="shared" si="303"/>
        <v>0.2682774967276329</v>
      </c>
      <c r="T2393" s="6">
        <f t="shared" si="303"/>
        <v>0.24936498390349165</v>
      </c>
      <c r="U2393">
        <f t="shared" si="304"/>
        <v>1.3372000548990819</v>
      </c>
      <c r="V2393">
        <f t="shared" si="304"/>
        <v>0.92884887383273118</v>
      </c>
      <c r="W2393">
        <f t="shared" si="304"/>
        <v>0.41608593243257302</v>
      </c>
      <c r="X2393" t="s">
        <v>321</v>
      </c>
      <c r="Y2393" t="s">
        <v>400</v>
      </c>
      <c r="Z2393" t="s">
        <v>280</v>
      </c>
      <c r="AA2393" s="67" t="s">
        <v>94</v>
      </c>
      <c r="AB2393" s="67" t="s">
        <v>84</v>
      </c>
      <c r="AC2393" t="s">
        <v>702</v>
      </c>
      <c r="AD2393" s="144" t="s">
        <v>76</v>
      </c>
      <c r="AE2393" s="72" t="str">
        <f>VLOOKUP(AD2393,cs_lookup!$A$2:$B$54,2,FALSE)</f>
        <v>2</v>
      </c>
    </row>
    <row r="2394" spans="1:31" x14ac:dyDescent="0.25">
      <c r="A2394" s="6">
        <v>0.66040711273511277</v>
      </c>
      <c r="B2394" s="6">
        <v>0.21364396335426758</v>
      </c>
      <c r="C2394" s="6">
        <v>0.12187641308180522</v>
      </c>
      <c r="D2394" s="3">
        <f t="shared" si="302"/>
        <v>1.5142174890552653</v>
      </c>
      <c r="E2394" s="4">
        <f t="shared" si="302"/>
        <v>4.6806845571470008</v>
      </c>
      <c r="F2394" s="4">
        <f t="shared" si="302"/>
        <v>8.2050330717296838</v>
      </c>
      <c r="G2394" s="146">
        <v>4.5145538241635697E-2</v>
      </c>
      <c r="H2394" s="5">
        <f t="shared" si="292"/>
        <v>1.0451455382416357</v>
      </c>
      <c r="I2394" s="5">
        <f t="shared" si="293"/>
        <v>1.4488101739426658</v>
      </c>
      <c r="J2394" s="5">
        <f t="shared" si="294"/>
        <v>4.4785002527225402</v>
      </c>
      <c r="K2394" s="5">
        <f t="shared" si="295"/>
        <v>7.8506129256734152</v>
      </c>
      <c r="L2394">
        <v>2.11</v>
      </c>
      <c r="M2394">
        <v>3.17</v>
      </c>
      <c r="N2394">
        <v>3.91</v>
      </c>
      <c r="O2394" s="5">
        <f t="shared" si="296"/>
        <v>2.2052570856898512</v>
      </c>
      <c r="P2394" s="5">
        <f t="shared" si="297"/>
        <v>3.3131113562259853</v>
      </c>
      <c r="Q2394" s="5">
        <f t="shared" si="298"/>
        <v>4.0865190545247954</v>
      </c>
      <c r="R2394" s="6">
        <f t="shared" si="303"/>
        <v>0.4534618691349443</v>
      </c>
      <c r="S2394" s="6">
        <f t="shared" si="303"/>
        <v>0.30183108639581463</v>
      </c>
      <c r="T2394" s="6">
        <f t="shared" si="303"/>
        <v>0.24470704446924105</v>
      </c>
      <c r="U2394">
        <f t="shared" si="304"/>
        <v>1.4563674647990839</v>
      </c>
      <c r="V2394">
        <f t="shared" si="304"/>
        <v>0.70782624117815207</v>
      </c>
      <c r="W2394">
        <f t="shared" si="304"/>
        <v>0.49805028435593207</v>
      </c>
      <c r="X2394" t="s">
        <v>323</v>
      </c>
      <c r="Y2394" t="s">
        <v>396</v>
      </c>
      <c r="Z2394" t="s">
        <v>280</v>
      </c>
      <c r="AA2394" s="67" t="s">
        <v>86</v>
      </c>
      <c r="AB2394" s="67" t="s">
        <v>84</v>
      </c>
      <c r="AC2394" t="s">
        <v>702</v>
      </c>
      <c r="AD2394" s="144" t="s">
        <v>78</v>
      </c>
      <c r="AE2394" s="72" t="str">
        <f>VLOOKUP(AD2394,cs_lookup!$A$2:$B$54,2,FALSE)</f>
        <v>1</v>
      </c>
    </row>
    <row r="2395" spans="1:31" x14ac:dyDescent="0.25">
      <c r="A2395" s="6">
        <v>0.58252849183104138</v>
      </c>
      <c r="B2395" s="6">
        <v>0.34027069314024888</v>
      </c>
      <c r="C2395" s="6">
        <v>7.6676371766247892E-2</v>
      </c>
      <c r="D2395" s="3">
        <f t="shared" si="302"/>
        <v>1.716654230691335</v>
      </c>
      <c r="E2395" s="4">
        <f t="shared" si="302"/>
        <v>2.9388366972521829</v>
      </c>
      <c r="F2395" s="4">
        <f t="shared" si="302"/>
        <v>13.041827318701968</v>
      </c>
      <c r="G2395" s="146">
        <v>7.6247203792343843E-2</v>
      </c>
      <c r="H2395" s="5">
        <f t="shared" si="292"/>
        <v>1.0762472037923438</v>
      </c>
      <c r="I2395" s="5">
        <f t="shared" si="293"/>
        <v>1.5950371110302595</v>
      </c>
      <c r="J2395" s="5">
        <f t="shared" si="294"/>
        <v>2.7306335262908759</v>
      </c>
      <c r="K2395" s="5">
        <f t="shared" si="295"/>
        <v>12.117873359156544</v>
      </c>
      <c r="L2395">
        <v>1.85</v>
      </c>
      <c r="M2395">
        <v>3.42</v>
      </c>
      <c r="N2395">
        <v>4.1100000000000003</v>
      </c>
      <c r="O2395" s="5">
        <f t="shared" si="296"/>
        <v>1.9910573270158363</v>
      </c>
      <c r="P2395" s="5">
        <f t="shared" si="297"/>
        <v>3.680765436969816</v>
      </c>
      <c r="Q2395" s="5">
        <f t="shared" si="298"/>
        <v>4.4233760075865334</v>
      </c>
      <c r="R2395" s="6">
        <f t="shared" si="303"/>
        <v>0.50224570956918824</v>
      </c>
      <c r="S2395" s="6">
        <f t="shared" si="303"/>
        <v>0.27168262067339133</v>
      </c>
      <c r="T2395" s="6">
        <f t="shared" si="303"/>
        <v>0.22607166975742052</v>
      </c>
      <c r="U2395">
        <f t="shared" si="304"/>
        <v>1.1598476218556797</v>
      </c>
      <c r="V2395">
        <f t="shared" si="304"/>
        <v>1.2524566065243903</v>
      </c>
      <c r="W2395">
        <f t="shared" si="304"/>
        <v>0.33916842321960639</v>
      </c>
      <c r="X2395" t="s">
        <v>395</v>
      </c>
      <c r="Y2395" t="s">
        <v>326</v>
      </c>
      <c r="Z2395" t="s">
        <v>280</v>
      </c>
      <c r="AA2395" s="67" t="s">
        <v>78</v>
      </c>
      <c r="AB2395" s="67" t="s">
        <v>84</v>
      </c>
      <c r="AC2395" t="s">
        <v>703</v>
      </c>
      <c r="AD2395" s="144" t="s">
        <v>86</v>
      </c>
      <c r="AE2395" s="72" t="str">
        <f>VLOOKUP(AD2395,cs_lookup!$A$2:$B$54,2,FALSE)</f>
        <v>1</v>
      </c>
    </row>
    <row r="2396" spans="1:31" x14ac:dyDescent="0.25">
      <c r="A2396" s="6">
        <v>0.86340737227892383</v>
      </c>
      <c r="B2396" s="6">
        <v>0.1021138718211524</v>
      </c>
      <c r="C2396" s="6">
        <v>2.0928703558368907E-2</v>
      </c>
      <c r="D2396" s="3">
        <f t="shared" si="302"/>
        <v>1.1582018316111273</v>
      </c>
      <c r="E2396" s="4">
        <f t="shared" si="302"/>
        <v>9.7929887699435447</v>
      </c>
      <c r="F2396" s="4">
        <f t="shared" si="302"/>
        <v>47.781268305084431</v>
      </c>
      <c r="G2396" s="146">
        <v>5.6364662765056917E-2</v>
      </c>
      <c r="H2396" s="5">
        <f t="shared" si="292"/>
        <v>1.0563646627650569</v>
      </c>
      <c r="I2396" s="5">
        <f t="shared" si="293"/>
        <v>1.0964034224502639</v>
      </c>
      <c r="J2396" s="5">
        <f t="shared" si="294"/>
        <v>9.2704622893293198</v>
      </c>
      <c r="K2396" s="5">
        <f t="shared" si="295"/>
        <v>45.231793517227231</v>
      </c>
      <c r="L2396">
        <v>1.93</v>
      </c>
      <c r="M2396">
        <v>3.26</v>
      </c>
      <c r="N2396">
        <v>4.32</v>
      </c>
      <c r="O2396" s="5">
        <f t="shared" si="296"/>
        <v>2.0387837991365596</v>
      </c>
      <c r="P2396" s="5">
        <f t="shared" si="297"/>
        <v>3.4437488006140855</v>
      </c>
      <c r="Q2396" s="5">
        <f t="shared" si="298"/>
        <v>4.5634953431450462</v>
      </c>
      <c r="R2396" s="6">
        <f t="shared" si="303"/>
        <v>0.49048849633958619</v>
      </c>
      <c r="S2396" s="6">
        <f t="shared" si="303"/>
        <v>0.29038122636055252</v>
      </c>
      <c r="T2396" s="6">
        <f t="shared" si="303"/>
        <v>0.21913027729986137</v>
      </c>
      <c r="U2396">
        <f t="shared" si="304"/>
        <v>1.7603009626573383</v>
      </c>
      <c r="V2396">
        <f t="shared" si="304"/>
        <v>0.35165452361015404</v>
      </c>
      <c r="W2396">
        <f t="shared" si="304"/>
        <v>9.5508041226679663E-2</v>
      </c>
      <c r="X2396" t="s">
        <v>399</v>
      </c>
      <c r="Y2396" t="s">
        <v>322</v>
      </c>
      <c r="Z2396" t="s">
        <v>280</v>
      </c>
      <c r="AA2396" s="67" t="s">
        <v>100</v>
      </c>
      <c r="AB2396" s="67" t="s">
        <v>84</v>
      </c>
      <c r="AC2396" t="s">
        <v>703</v>
      </c>
      <c r="AD2396" s="144" t="s">
        <v>89</v>
      </c>
      <c r="AE2396" s="72" t="str">
        <f>VLOOKUP(AD2396,cs_lookup!$A$2:$B$54,2,FALSE)</f>
        <v>1</v>
      </c>
    </row>
    <row r="2397" spans="1:31" x14ac:dyDescent="0.25">
      <c r="A2397" s="6">
        <v>0.81671862260692996</v>
      </c>
      <c r="B2397" s="6">
        <v>0.12104843376473871</v>
      </c>
      <c r="C2397" s="6">
        <v>4.5636889179726012E-2</v>
      </c>
      <c r="D2397" s="3">
        <f t="shared" si="302"/>
        <v>1.2244118994226481</v>
      </c>
      <c r="E2397" s="4">
        <f t="shared" si="302"/>
        <v>8.2611560422461157</v>
      </c>
      <c r="F2397" s="4">
        <f t="shared" si="302"/>
        <v>21.91209826028733</v>
      </c>
      <c r="G2397" s="146">
        <v>5.3588458945811768E-2</v>
      </c>
      <c r="H2397" s="5">
        <f t="shared" si="292"/>
        <v>1.0535884589458118</v>
      </c>
      <c r="I2397" s="5">
        <f t="shared" si="293"/>
        <v>1.1621348820086326</v>
      </c>
      <c r="J2397" s="5">
        <f t="shared" si="294"/>
        <v>7.8409705156717209</v>
      </c>
      <c r="K2397" s="5">
        <f t="shared" si="295"/>
        <v>20.79758759146992</v>
      </c>
      <c r="L2397">
        <v>3.01</v>
      </c>
      <c r="M2397">
        <v>3.21</v>
      </c>
      <c r="N2397">
        <v>2.44</v>
      </c>
      <c r="O2397" s="5">
        <f t="shared" si="296"/>
        <v>3.1713012614268932</v>
      </c>
      <c r="P2397" s="5">
        <f t="shared" si="297"/>
        <v>3.3820189532160558</v>
      </c>
      <c r="Q2397" s="5">
        <f t="shared" si="298"/>
        <v>2.5707558398277808</v>
      </c>
      <c r="R2397" s="6">
        <f t="shared" si="303"/>
        <v>0.31532797346098257</v>
      </c>
      <c r="S2397" s="6">
        <f t="shared" si="303"/>
        <v>0.29568137075313317</v>
      </c>
      <c r="T2397" s="6">
        <f t="shared" si="303"/>
        <v>0.38899065578588421</v>
      </c>
      <c r="U2397">
        <f t="shared" si="304"/>
        <v>2.5900607981041919</v>
      </c>
      <c r="V2397">
        <f t="shared" si="304"/>
        <v>0.40938809724946473</v>
      </c>
      <c r="W2397">
        <f t="shared" si="304"/>
        <v>0.11732129937035389</v>
      </c>
      <c r="X2397" t="s">
        <v>327</v>
      </c>
      <c r="Y2397" t="s">
        <v>401</v>
      </c>
      <c r="Z2397" t="s">
        <v>280</v>
      </c>
      <c r="AA2397" s="67" t="s">
        <v>89</v>
      </c>
      <c r="AB2397" s="67" t="s">
        <v>84</v>
      </c>
      <c r="AC2397" t="s">
        <v>703</v>
      </c>
      <c r="AD2397" s="144" t="s">
        <v>78</v>
      </c>
      <c r="AE2397" s="72" t="str">
        <f>VLOOKUP(AD2397,cs_lookup!$A$2:$B$54,2,FALSE)</f>
        <v>1</v>
      </c>
    </row>
    <row r="2398" spans="1:31" x14ac:dyDescent="0.25">
      <c r="A2398" s="6">
        <v>0.66127541359978814</v>
      </c>
      <c r="B2398" s="6">
        <v>0.2706623487849048</v>
      </c>
      <c r="C2398" s="6">
        <v>6.7407971169206604E-2</v>
      </c>
      <c r="D2398" s="3">
        <f t="shared" si="302"/>
        <v>1.5122292155945964</v>
      </c>
      <c r="E2398" s="4">
        <f t="shared" si="302"/>
        <v>3.6946402205158551</v>
      </c>
      <c r="F2398" s="4">
        <f t="shared" si="302"/>
        <v>14.835040762313008</v>
      </c>
      <c r="G2398" s="146">
        <v>7.9966176266532907E-2</v>
      </c>
      <c r="H2398" s="5">
        <f t="shared" si="292"/>
        <v>1.0799661762665329</v>
      </c>
      <c r="I2398" s="5">
        <f t="shared" si="293"/>
        <v>1.4002560902623882</v>
      </c>
      <c r="J2398" s="5">
        <f t="shared" si="294"/>
        <v>3.4210703091538557</v>
      </c>
      <c r="K2398" s="5">
        <f t="shared" si="295"/>
        <v>13.736579059909149</v>
      </c>
      <c r="L2398">
        <v>1.1100000000000001</v>
      </c>
      <c r="M2398">
        <v>7.78</v>
      </c>
      <c r="N2398">
        <v>19.79</v>
      </c>
      <c r="O2398" s="5">
        <f t="shared" si="296"/>
        <v>1.1987624556558516</v>
      </c>
      <c r="P2398" s="5">
        <f t="shared" si="297"/>
        <v>8.4021368513536263</v>
      </c>
      <c r="Q2398" s="5">
        <f t="shared" si="298"/>
        <v>21.372530628314685</v>
      </c>
      <c r="R2398" s="6">
        <f t="shared" si="303"/>
        <v>0.83419362633683147</v>
      </c>
      <c r="S2398" s="6">
        <f t="shared" si="303"/>
        <v>0.11901734257504923</v>
      </c>
      <c r="T2398" s="6">
        <f t="shared" si="303"/>
        <v>4.6789031088119409E-2</v>
      </c>
      <c r="U2398">
        <f t="shared" si="304"/>
        <v>0.79271213867172097</v>
      </c>
      <c r="V2398">
        <f t="shared" si="304"/>
        <v>2.274142094999577</v>
      </c>
      <c r="W2398">
        <f t="shared" si="304"/>
        <v>1.4406789284064214</v>
      </c>
      <c r="X2398" t="s">
        <v>320</v>
      </c>
      <c r="Y2398" t="s">
        <v>398</v>
      </c>
      <c r="Z2398" t="s">
        <v>280</v>
      </c>
      <c r="AA2398" s="67" t="s">
        <v>78</v>
      </c>
      <c r="AB2398" s="67" t="s">
        <v>84</v>
      </c>
      <c r="AC2398" t="s">
        <v>703</v>
      </c>
      <c r="AD2398" s="144" t="s">
        <v>94</v>
      </c>
      <c r="AE2398" s="72" t="str">
        <f>VLOOKUP(AD2398,cs_lookup!$A$2:$B$54,2,FALSE)</f>
        <v>1</v>
      </c>
    </row>
    <row r="2399" spans="1:31" x14ac:dyDescent="0.25">
      <c r="A2399" s="18"/>
      <c r="B2399" s="18"/>
      <c r="C2399" s="18"/>
      <c r="D2399" s="74"/>
      <c r="E2399" s="74"/>
      <c r="F2399" s="74"/>
      <c r="G2399" s="75"/>
      <c r="H2399" s="5"/>
      <c r="I2399" s="5"/>
      <c r="J2399" s="5"/>
      <c r="K2399" s="5"/>
      <c r="O2399" s="5"/>
      <c r="P2399" s="5"/>
      <c r="Q2399" s="5"/>
      <c r="R2399" s="18"/>
      <c r="S2399" s="18"/>
      <c r="T2399" s="18"/>
      <c r="AA2399" s="67"/>
      <c r="AB2399" s="67"/>
      <c r="AE2399" s="81"/>
    </row>
    <row r="2400" spans="1:31" x14ac:dyDescent="0.25">
      <c r="A2400" s="18"/>
      <c r="B2400" s="18"/>
      <c r="C2400" s="18"/>
      <c r="D2400" s="74"/>
      <c r="E2400" s="74"/>
      <c r="F2400" s="74"/>
      <c r="G2400" s="75"/>
      <c r="H2400" s="5"/>
      <c r="I2400" s="5"/>
      <c r="J2400" s="5"/>
      <c r="K2400" s="5"/>
      <c r="O2400" s="5"/>
      <c r="P2400" s="5"/>
      <c r="Q2400" s="5"/>
      <c r="R2400" s="18"/>
      <c r="S2400" s="18"/>
      <c r="T2400" s="18"/>
      <c r="AA2400" s="67"/>
      <c r="AB2400" s="67"/>
      <c r="AE2400" s="81"/>
    </row>
    <row r="2401" spans="1:31" x14ac:dyDescent="0.25">
      <c r="A2401" s="18"/>
      <c r="B2401" s="18"/>
      <c r="C2401" s="18"/>
      <c r="D2401" s="74"/>
      <c r="E2401" s="74"/>
      <c r="F2401" s="74"/>
      <c r="G2401" s="75"/>
      <c r="H2401" s="5"/>
      <c r="I2401" s="5"/>
      <c r="J2401" s="5"/>
      <c r="K2401" s="5"/>
      <c r="O2401" s="5"/>
      <c r="P2401" s="5"/>
      <c r="Q2401" s="5"/>
      <c r="R2401" s="18"/>
      <c r="S2401" s="18"/>
      <c r="T2401" s="18"/>
      <c r="AA2401" s="67"/>
      <c r="AB2401" s="67"/>
      <c r="AE2401" s="81"/>
    </row>
    <row r="2402" spans="1:31" x14ac:dyDescent="0.25">
      <c r="A2402" s="18"/>
      <c r="B2402" s="18"/>
      <c r="C2402" s="18"/>
      <c r="D2402" s="74"/>
      <c r="E2402" s="74"/>
      <c r="F2402" s="74"/>
      <c r="G2402" s="75"/>
      <c r="H2402" s="5"/>
      <c r="I2402" s="5"/>
      <c r="J2402" s="5"/>
      <c r="K2402" s="5"/>
      <c r="O2402" s="5"/>
      <c r="P2402" s="5"/>
      <c r="Q2402" s="5"/>
      <c r="R2402" s="18"/>
      <c r="S2402" s="18"/>
      <c r="T2402" s="18"/>
      <c r="AA2402" s="67"/>
      <c r="AB2402" s="67"/>
      <c r="AE2402" s="81"/>
    </row>
    <row r="2403" spans="1:31" x14ac:dyDescent="0.25">
      <c r="A2403" s="18"/>
      <c r="B2403" s="18"/>
      <c r="C2403" s="18"/>
      <c r="D2403" s="74"/>
      <c r="E2403" s="74"/>
      <c r="F2403" s="74"/>
      <c r="G2403" s="75"/>
      <c r="H2403" s="5"/>
      <c r="I2403" s="5"/>
      <c r="J2403" s="5"/>
      <c r="K2403" s="5"/>
      <c r="O2403" s="5"/>
      <c r="P2403" s="5"/>
      <c r="Q2403" s="5"/>
      <c r="R2403" s="18"/>
      <c r="S2403" s="18"/>
      <c r="T2403" s="18"/>
      <c r="AA2403" s="67"/>
      <c r="AB2403" s="67"/>
      <c r="AE2403" s="81"/>
    </row>
    <row r="2404" spans="1:31" x14ac:dyDescent="0.25">
      <c r="A2404" s="18"/>
      <c r="B2404" s="18"/>
      <c r="C2404" s="18"/>
      <c r="D2404" s="74"/>
      <c r="E2404" s="74"/>
      <c r="F2404" s="74"/>
      <c r="G2404" s="75"/>
      <c r="H2404" s="5"/>
      <c r="I2404" s="5"/>
      <c r="J2404" s="5"/>
      <c r="K2404" s="5"/>
      <c r="O2404" s="5"/>
      <c r="P2404" s="5"/>
      <c r="Q2404" s="5"/>
      <c r="R2404" s="18"/>
      <c r="S2404" s="18"/>
      <c r="T2404" s="18"/>
      <c r="AA2404" s="67"/>
      <c r="AB2404" s="67"/>
      <c r="AE2404" s="81"/>
    </row>
    <row r="2405" spans="1:31" x14ac:dyDescent="0.25">
      <c r="A2405" s="18"/>
      <c r="B2405" s="18"/>
      <c r="C2405" s="18"/>
      <c r="D2405" s="74"/>
      <c r="E2405" s="74"/>
      <c r="F2405" s="74"/>
      <c r="G2405" s="75"/>
      <c r="H2405" s="5"/>
      <c r="I2405" s="5"/>
      <c r="J2405" s="5"/>
      <c r="K2405" s="5"/>
      <c r="O2405" s="5"/>
      <c r="P2405" s="5"/>
      <c r="Q2405" s="5"/>
      <c r="R2405" s="18"/>
      <c r="S2405" s="18"/>
      <c r="T2405" s="18"/>
      <c r="AA2405" s="67"/>
      <c r="AB2405" s="67"/>
      <c r="AE2405" s="81"/>
    </row>
    <row r="2406" spans="1:31" x14ac:dyDescent="0.25">
      <c r="A2406" s="18"/>
      <c r="B2406" s="18"/>
      <c r="C2406" s="18"/>
      <c r="D2406" s="74"/>
      <c r="E2406" s="74"/>
      <c r="F2406" s="74"/>
      <c r="G2406" s="75"/>
      <c r="H2406" s="5"/>
      <c r="I2406" s="5"/>
      <c r="J2406" s="5"/>
      <c r="K2406" s="5"/>
      <c r="O2406" s="5"/>
      <c r="P2406" s="5"/>
      <c r="Q2406" s="5"/>
      <c r="R2406" s="18"/>
      <c r="S2406" s="18"/>
      <c r="T2406" s="18"/>
      <c r="AA2406" s="67"/>
      <c r="AB2406" s="67"/>
      <c r="AE2406" s="81"/>
    </row>
    <row r="2407" spans="1:31" x14ac:dyDescent="0.25">
      <c r="A2407" s="18"/>
      <c r="B2407" s="18"/>
      <c r="C2407" s="18"/>
      <c r="D2407" s="74"/>
      <c r="E2407" s="74"/>
      <c r="F2407" s="74"/>
      <c r="G2407" s="75"/>
      <c r="H2407" s="5"/>
      <c r="I2407" s="5"/>
      <c r="J2407" s="5"/>
      <c r="K2407" s="5"/>
      <c r="O2407" s="5"/>
      <c r="P2407" s="5"/>
      <c r="Q2407" s="5"/>
      <c r="R2407" s="18"/>
      <c r="S2407" s="18"/>
      <c r="T2407" s="18"/>
      <c r="AA2407" s="67"/>
      <c r="AB2407" s="67"/>
      <c r="AE2407" s="81"/>
    </row>
    <row r="2408" spans="1:31" x14ac:dyDescent="0.25">
      <c r="A2408" s="18"/>
      <c r="B2408" s="18"/>
      <c r="C2408" s="18"/>
      <c r="D2408" s="74"/>
      <c r="E2408" s="74"/>
      <c r="F2408" s="74"/>
      <c r="G2408" s="75"/>
      <c r="H2408" s="5"/>
      <c r="I2408" s="5"/>
      <c r="J2408" s="5"/>
      <c r="K2408" s="5"/>
      <c r="O2408" s="5"/>
      <c r="P2408" s="5"/>
      <c r="Q2408" s="5"/>
      <c r="R2408" s="18"/>
      <c r="S2408" s="18"/>
      <c r="T2408" s="18"/>
      <c r="AA2408" s="67"/>
      <c r="AB2408" s="67"/>
      <c r="AE2408" s="81"/>
    </row>
    <row r="2409" spans="1:31" x14ac:dyDescent="0.25">
      <c r="A2409" s="18"/>
      <c r="B2409" s="18"/>
      <c r="C2409" s="18"/>
      <c r="D2409" s="74"/>
      <c r="E2409" s="74"/>
      <c r="F2409" s="74"/>
      <c r="G2409" s="75"/>
      <c r="H2409" s="5"/>
      <c r="I2409" s="5"/>
      <c r="J2409" s="5"/>
      <c r="K2409" s="5"/>
      <c r="O2409" s="5"/>
      <c r="P2409" s="5"/>
      <c r="Q2409" s="5"/>
      <c r="R2409" s="18"/>
      <c r="S2409" s="18"/>
      <c r="T2409" s="18"/>
      <c r="AA2409" s="67"/>
      <c r="AB2409" s="67"/>
      <c r="AE2409" s="81"/>
    </row>
    <row r="2410" spans="1:31" x14ac:dyDescent="0.25">
      <c r="A2410" s="18"/>
      <c r="B2410" s="18"/>
      <c r="C2410" s="18"/>
      <c r="D2410" s="74"/>
      <c r="E2410" s="74"/>
      <c r="F2410" s="74"/>
      <c r="G2410" s="75"/>
      <c r="H2410" s="5"/>
      <c r="I2410" s="5"/>
      <c r="J2410" s="5"/>
      <c r="K2410" s="5"/>
      <c r="O2410" s="5"/>
      <c r="P2410" s="5"/>
      <c r="Q2410" s="5"/>
      <c r="R2410" s="18"/>
      <c r="S2410" s="18"/>
      <c r="T2410" s="18"/>
      <c r="AA2410" s="67"/>
      <c r="AB2410" s="67"/>
      <c r="AE2410" s="81"/>
    </row>
    <row r="2411" spans="1:31" x14ac:dyDescent="0.25">
      <c r="A2411" s="18"/>
      <c r="B2411" s="18"/>
      <c r="C2411" s="18"/>
      <c r="D2411" s="74"/>
      <c r="E2411" s="74"/>
      <c r="F2411" s="74"/>
      <c r="G2411" s="75"/>
      <c r="H2411" s="5"/>
      <c r="I2411" s="5"/>
      <c r="J2411" s="5"/>
      <c r="K2411" s="5"/>
      <c r="O2411" s="5"/>
      <c r="P2411" s="5"/>
      <c r="Q2411" s="5"/>
      <c r="R2411" s="18"/>
      <c r="S2411" s="18"/>
      <c r="T2411" s="18"/>
      <c r="AA2411" s="67"/>
      <c r="AB2411" s="67"/>
      <c r="AE2411" s="81"/>
    </row>
    <row r="2412" spans="1:31" x14ac:dyDescent="0.25">
      <c r="A2412" s="18"/>
      <c r="B2412" s="18"/>
      <c r="C2412" s="18"/>
      <c r="D2412" s="74"/>
      <c r="E2412" s="74"/>
      <c r="F2412" s="74"/>
      <c r="G2412" s="75"/>
      <c r="H2412" s="5"/>
      <c r="I2412" s="5"/>
      <c r="J2412" s="5"/>
      <c r="K2412" s="5"/>
      <c r="O2412" s="5"/>
      <c r="P2412" s="5"/>
      <c r="Q2412" s="5"/>
      <c r="R2412" s="18"/>
      <c r="S2412" s="18"/>
      <c r="T2412" s="18"/>
      <c r="AA2412" s="67"/>
      <c r="AB2412" s="67"/>
      <c r="AE2412" s="81"/>
    </row>
    <row r="2413" spans="1:31" x14ac:dyDescent="0.25">
      <c r="A2413" s="18"/>
      <c r="B2413" s="18"/>
      <c r="C2413" s="18"/>
      <c r="D2413" s="74"/>
      <c r="E2413" s="74"/>
      <c r="F2413" s="74"/>
      <c r="G2413" s="75"/>
      <c r="H2413" s="5"/>
      <c r="I2413" s="5"/>
      <c r="J2413" s="5"/>
      <c r="K2413" s="5"/>
      <c r="O2413" s="5"/>
      <c r="P2413" s="5"/>
      <c r="Q2413" s="5"/>
      <c r="R2413" s="18"/>
      <c r="S2413" s="18"/>
      <c r="T2413" s="18"/>
      <c r="AA2413" s="67"/>
      <c r="AB2413" s="67"/>
      <c r="AE2413" s="81"/>
    </row>
    <row r="2414" spans="1:31" x14ac:dyDescent="0.25">
      <c r="A2414" s="18"/>
      <c r="B2414" s="18"/>
      <c r="C2414" s="18"/>
      <c r="D2414" s="74"/>
      <c r="E2414" s="74"/>
      <c r="F2414" s="74"/>
      <c r="G2414" s="75"/>
      <c r="H2414" s="5"/>
      <c r="I2414" s="5"/>
      <c r="J2414" s="5"/>
      <c r="K2414" s="5"/>
      <c r="O2414" s="5"/>
      <c r="P2414" s="5"/>
      <c r="Q2414" s="5"/>
      <c r="R2414" s="18"/>
      <c r="S2414" s="18"/>
      <c r="T2414" s="18"/>
      <c r="AA2414" s="67"/>
      <c r="AB2414" s="67"/>
      <c r="AE2414" s="81"/>
    </row>
    <row r="2415" spans="1:31" x14ac:dyDescent="0.25">
      <c r="A2415" s="18"/>
      <c r="B2415" s="18"/>
      <c r="C2415" s="18"/>
      <c r="D2415" s="74"/>
      <c r="E2415" s="74"/>
      <c r="F2415" s="74"/>
      <c r="G2415" s="75"/>
      <c r="H2415" s="5"/>
      <c r="I2415" s="5"/>
      <c r="J2415" s="5"/>
      <c r="K2415" s="5"/>
      <c r="O2415" s="5"/>
      <c r="P2415" s="5"/>
      <c r="Q2415" s="5"/>
      <c r="R2415" s="18"/>
      <c r="S2415" s="18"/>
      <c r="T2415" s="18"/>
      <c r="AA2415" s="67"/>
      <c r="AB2415" s="67"/>
      <c r="AE2415" s="81"/>
    </row>
    <row r="2416" spans="1:31" x14ac:dyDescent="0.25">
      <c r="A2416" s="18"/>
      <c r="B2416" s="18"/>
      <c r="C2416" s="18"/>
      <c r="D2416" s="74"/>
      <c r="E2416" s="74"/>
      <c r="F2416" s="74"/>
      <c r="G2416" s="75"/>
      <c r="H2416" s="5"/>
      <c r="I2416" s="5"/>
      <c r="J2416" s="5"/>
      <c r="K2416" s="5"/>
      <c r="O2416" s="5"/>
      <c r="P2416" s="5"/>
      <c r="Q2416" s="5"/>
      <c r="R2416" s="18"/>
      <c r="S2416" s="18"/>
      <c r="T2416" s="18"/>
      <c r="AA2416" s="67"/>
      <c r="AB2416" s="67"/>
      <c r="AE2416" s="81"/>
    </row>
    <row r="2417" spans="1:31" x14ac:dyDescent="0.25">
      <c r="A2417" s="18"/>
      <c r="B2417" s="18"/>
      <c r="C2417" s="18"/>
      <c r="D2417" s="74"/>
      <c r="E2417" s="74"/>
      <c r="F2417" s="74"/>
      <c r="G2417" s="75"/>
      <c r="H2417" s="5"/>
      <c r="I2417" s="5"/>
      <c r="J2417" s="5"/>
      <c r="K2417" s="5"/>
      <c r="O2417" s="5"/>
      <c r="P2417" s="5"/>
      <c r="Q2417" s="5"/>
      <c r="R2417" s="18"/>
      <c r="S2417" s="18"/>
      <c r="T2417" s="18"/>
      <c r="AA2417" s="67"/>
      <c r="AB2417" s="67"/>
      <c r="AE2417" s="81"/>
    </row>
    <row r="2418" spans="1:31" x14ac:dyDescent="0.25">
      <c r="A2418" s="18"/>
      <c r="B2418" s="18"/>
      <c r="C2418" s="18"/>
      <c r="D2418" s="74"/>
      <c r="E2418" s="74"/>
      <c r="F2418" s="74"/>
      <c r="G2418" s="75"/>
      <c r="H2418" s="5"/>
      <c r="I2418" s="5"/>
      <c r="J2418" s="5"/>
      <c r="K2418" s="5"/>
      <c r="O2418" s="5"/>
      <c r="P2418" s="5"/>
      <c r="Q2418" s="5"/>
      <c r="R2418" s="18"/>
      <c r="S2418" s="18"/>
      <c r="T2418" s="18"/>
      <c r="AA2418" s="67"/>
      <c r="AB2418" s="67"/>
      <c r="AE2418" s="81"/>
    </row>
    <row r="2419" spans="1:31" x14ac:dyDescent="0.25">
      <c r="A2419" s="18"/>
      <c r="B2419" s="18"/>
      <c r="C2419" s="18"/>
      <c r="D2419" s="74"/>
      <c r="E2419" s="74"/>
      <c r="F2419" s="74"/>
      <c r="G2419" s="75"/>
      <c r="H2419" s="5"/>
      <c r="I2419" s="5"/>
      <c r="J2419" s="5"/>
      <c r="K2419" s="5"/>
      <c r="O2419" s="5"/>
      <c r="P2419" s="5"/>
      <c r="Q2419" s="5"/>
      <c r="R2419" s="18"/>
      <c r="S2419" s="18"/>
      <c r="T2419" s="18"/>
      <c r="AA2419" s="67"/>
      <c r="AB2419" s="67"/>
      <c r="AE2419" s="81"/>
    </row>
    <row r="2420" spans="1:31" x14ac:dyDescent="0.25">
      <c r="A2420" s="18"/>
      <c r="B2420" s="18"/>
      <c r="C2420" s="18"/>
      <c r="D2420" s="74"/>
      <c r="E2420" s="74"/>
      <c r="F2420" s="74"/>
      <c r="G2420" s="75"/>
      <c r="H2420" s="5"/>
      <c r="I2420" s="5"/>
      <c r="J2420" s="5"/>
      <c r="K2420" s="5"/>
      <c r="O2420" s="5"/>
      <c r="P2420" s="5"/>
      <c r="Q2420" s="5"/>
      <c r="R2420" s="18"/>
      <c r="S2420" s="18"/>
      <c r="T2420" s="18"/>
      <c r="AA2420" s="67"/>
      <c r="AB2420" s="67"/>
      <c r="AE2420" s="81"/>
    </row>
    <row r="2421" spans="1:31" x14ac:dyDescent="0.25">
      <c r="A2421" s="18"/>
      <c r="B2421" s="18"/>
      <c r="C2421" s="18"/>
      <c r="D2421" s="74"/>
      <c r="E2421" s="74"/>
      <c r="F2421" s="74"/>
      <c r="G2421" s="75"/>
      <c r="H2421" s="5"/>
      <c r="I2421" s="5"/>
      <c r="J2421" s="5"/>
      <c r="K2421" s="5"/>
      <c r="O2421" s="5"/>
      <c r="P2421" s="5"/>
      <c r="Q2421" s="5"/>
      <c r="R2421" s="18"/>
      <c r="S2421" s="18"/>
      <c r="T2421" s="18"/>
      <c r="AA2421" s="67"/>
      <c r="AB2421" s="67"/>
      <c r="AE2421" s="81"/>
    </row>
    <row r="2422" spans="1:31" x14ac:dyDescent="0.25">
      <c r="A2422" s="18"/>
      <c r="B2422" s="18"/>
      <c r="C2422" s="18"/>
      <c r="D2422" s="74"/>
      <c r="E2422" s="74"/>
      <c r="F2422" s="74"/>
      <c r="G2422" s="75"/>
      <c r="H2422" s="5"/>
      <c r="I2422" s="5"/>
      <c r="J2422" s="5"/>
      <c r="K2422" s="5"/>
      <c r="O2422" s="5"/>
      <c r="P2422" s="5"/>
      <c r="Q2422" s="5"/>
      <c r="R2422" s="18"/>
      <c r="S2422" s="18"/>
      <c r="T2422" s="18"/>
      <c r="AA2422" s="67"/>
      <c r="AB2422" s="67"/>
      <c r="AE2422" s="81"/>
    </row>
    <row r="2423" spans="1:31" x14ac:dyDescent="0.25">
      <c r="A2423" s="18"/>
      <c r="B2423" s="18"/>
      <c r="C2423" s="18"/>
      <c r="D2423" s="74"/>
      <c r="E2423" s="74"/>
      <c r="F2423" s="74"/>
      <c r="G2423" s="75"/>
      <c r="H2423" s="5"/>
      <c r="I2423" s="5"/>
      <c r="J2423" s="5"/>
      <c r="K2423" s="5"/>
      <c r="O2423" s="5"/>
      <c r="P2423" s="5"/>
      <c r="Q2423" s="5"/>
      <c r="R2423" s="18"/>
      <c r="S2423" s="18"/>
      <c r="T2423" s="18"/>
      <c r="AA2423" s="67"/>
      <c r="AB2423" s="67"/>
      <c r="AE2423" s="81"/>
    </row>
    <row r="2424" spans="1:31" x14ac:dyDescent="0.25">
      <c r="A2424" s="18"/>
      <c r="B2424" s="18"/>
      <c r="C2424" s="18"/>
      <c r="D2424" s="74"/>
      <c r="E2424" s="74"/>
      <c r="F2424" s="74"/>
      <c r="G2424" s="75"/>
      <c r="H2424" s="5"/>
      <c r="I2424" s="5"/>
      <c r="J2424" s="5"/>
      <c r="K2424" s="5"/>
      <c r="O2424" s="5"/>
      <c r="P2424" s="5"/>
      <c r="Q2424" s="5"/>
      <c r="R2424" s="18"/>
      <c r="S2424" s="18"/>
      <c r="T2424" s="18"/>
      <c r="AA2424" s="67"/>
      <c r="AB2424" s="67"/>
      <c r="AE2424" s="81"/>
    </row>
    <row r="2425" spans="1:31" x14ac:dyDescent="0.25">
      <c r="A2425" s="18"/>
      <c r="B2425" s="18"/>
      <c r="C2425" s="18"/>
      <c r="D2425" s="74"/>
      <c r="E2425" s="74"/>
      <c r="F2425" s="74"/>
      <c r="G2425" s="75"/>
      <c r="H2425" s="5"/>
      <c r="I2425" s="5"/>
      <c r="J2425" s="5"/>
      <c r="K2425" s="5"/>
      <c r="O2425" s="5"/>
      <c r="P2425" s="5"/>
      <c r="Q2425" s="5"/>
      <c r="R2425" s="18"/>
      <c r="S2425" s="18"/>
      <c r="T2425" s="18"/>
      <c r="AA2425" s="67"/>
      <c r="AB2425" s="67"/>
      <c r="AE2425" s="81"/>
    </row>
    <row r="2426" spans="1:31" x14ac:dyDescent="0.25">
      <c r="A2426" s="18"/>
      <c r="B2426" s="18"/>
      <c r="C2426" s="18"/>
      <c r="D2426" s="74"/>
      <c r="E2426" s="74"/>
      <c r="F2426" s="74"/>
      <c r="G2426" s="75"/>
      <c r="H2426" s="5"/>
      <c r="I2426" s="5"/>
      <c r="J2426" s="5"/>
      <c r="K2426" s="5"/>
      <c r="O2426" s="5"/>
      <c r="P2426" s="5"/>
      <c r="Q2426" s="5"/>
      <c r="R2426" s="18"/>
      <c r="S2426" s="18"/>
      <c r="T2426" s="18"/>
      <c r="AA2426" s="67"/>
      <c r="AB2426" s="67"/>
      <c r="AE2426" s="81"/>
    </row>
    <row r="2427" spans="1:31" x14ac:dyDescent="0.25">
      <c r="A2427" s="18"/>
      <c r="B2427" s="18"/>
      <c r="C2427" s="18"/>
      <c r="D2427" s="74"/>
      <c r="E2427" s="74"/>
      <c r="F2427" s="74"/>
      <c r="G2427" s="75"/>
      <c r="H2427" s="5"/>
      <c r="I2427" s="5"/>
      <c r="J2427" s="5"/>
      <c r="K2427" s="5"/>
      <c r="O2427" s="5"/>
      <c r="P2427" s="5"/>
      <c r="Q2427" s="5"/>
      <c r="R2427" s="18"/>
      <c r="S2427" s="18"/>
      <c r="T2427" s="18"/>
      <c r="AA2427" s="67"/>
      <c r="AB2427" s="67"/>
      <c r="AE2427" s="81"/>
    </row>
    <row r="2428" spans="1:31" x14ac:dyDescent="0.25">
      <c r="A2428" s="18"/>
      <c r="B2428" s="18"/>
      <c r="C2428" s="18"/>
      <c r="D2428" s="74"/>
      <c r="E2428" s="74"/>
      <c r="F2428" s="74"/>
      <c r="G2428" s="75"/>
      <c r="H2428" s="5"/>
      <c r="I2428" s="5"/>
      <c r="J2428" s="5"/>
      <c r="K2428" s="5"/>
      <c r="O2428" s="5"/>
      <c r="P2428" s="5"/>
      <c r="Q2428" s="5"/>
      <c r="R2428" s="18"/>
      <c r="S2428" s="18"/>
      <c r="T2428" s="18"/>
      <c r="AA2428" s="67"/>
      <c r="AB2428" s="67"/>
      <c r="AE2428" s="81"/>
    </row>
    <row r="2429" spans="1:31" x14ac:dyDescent="0.25">
      <c r="A2429" s="18"/>
      <c r="B2429" s="18"/>
      <c r="C2429" s="18"/>
      <c r="D2429" s="74"/>
      <c r="E2429" s="74"/>
      <c r="F2429" s="74"/>
      <c r="G2429" s="75"/>
      <c r="H2429" s="5"/>
      <c r="I2429" s="5"/>
      <c r="J2429" s="5"/>
      <c r="K2429" s="5"/>
      <c r="O2429" s="5"/>
      <c r="P2429" s="5"/>
      <c r="Q2429" s="5"/>
      <c r="R2429" s="18"/>
      <c r="S2429" s="18"/>
      <c r="T2429" s="18"/>
      <c r="AA2429" s="67"/>
      <c r="AB2429" s="67"/>
      <c r="AE2429" s="81"/>
    </row>
    <row r="2430" spans="1:31" x14ac:dyDescent="0.25">
      <c r="A2430" s="18"/>
      <c r="B2430" s="18"/>
      <c r="C2430" s="18"/>
      <c r="D2430" s="74"/>
      <c r="E2430" s="74"/>
      <c r="F2430" s="74"/>
      <c r="G2430" s="75"/>
      <c r="H2430" s="5"/>
      <c r="I2430" s="5"/>
      <c r="J2430" s="5"/>
      <c r="K2430" s="5"/>
      <c r="O2430" s="5"/>
      <c r="P2430" s="5"/>
      <c r="Q2430" s="5"/>
      <c r="R2430" s="18"/>
      <c r="S2430" s="18"/>
      <c r="T2430" s="18"/>
      <c r="AA2430" s="67"/>
      <c r="AB2430" s="67"/>
      <c r="AE2430" s="81"/>
    </row>
    <row r="2431" spans="1:31" x14ac:dyDescent="0.25">
      <c r="A2431" s="18"/>
      <c r="B2431" s="18"/>
      <c r="C2431" s="18"/>
      <c r="D2431" s="74"/>
      <c r="E2431" s="74"/>
      <c r="F2431" s="74"/>
      <c r="G2431" s="75"/>
      <c r="H2431" s="5"/>
      <c r="I2431" s="5"/>
      <c r="J2431" s="5"/>
      <c r="K2431" s="5"/>
      <c r="O2431" s="5"/>
      <c r="P2431" s="5"/>
      <c r="Q2431" s="5"/>
      <c r="R2431" s="18"/>
      <c r="S2431" s="18"/>
      <c r="T2431" s="18"/>
      <c r="AA2431" s="67"/>
      <c r="AB2431" s="67"/>
      <c r="AE2431" s="81"/>
    </row>
    <row r="2432" spans="1:31" x14ac:dyDescent="0.25">
      <c r="A2432" s="18"/>
      <c r="B2432" s="18"/>
      <c r="C2432" s="18"/>
      <c r="D2432" s="74"/>
      <c r="E2432" s="74"/>
      <c r="F2432" s="74"/>
      <c r="G2432" s="75"/>
      <c r="H2432" s="5"/>
      <c r="I2432" s="5"/>
      <c r="J2432" s="5"/>
      <c r="K2432" s="5"/>
      <c r="O2432" s="5"/>
      <c r="P2432" s="5"/>
      <c r="Q2432" s="5"/>
      <c r="R2432" s="18"/>
      <c r="S2432" s="18"/>
      <c r="T2432" s="18"/>
      <c r="AA2432" s="67"/>
      <c r="AB2432" s="67"/>
      <c r="AE2432" s="81"/>
    </row>
    <row r="2433" spans="1:31" x14ac:dyDescent="0.25">
      <c r="A2433" s="18"/>
      <c r="B2433" s="18"/>
      <c r="C2433" s="18"/>
      <c r="D2433" s="74"/>
      <c r="E2433" s="74"/>
      <c r="F2433" s="74"/>
      <c r="G2433" s="75"/>
      <c r="H2433" s="5"/>
      <c r="I2433" s="5"/>
      <c r="J2433" s="5"/>
      <c r="K2433" s="5"/>
      <c r="O2433" s="5"/>
      <c r="P2433" s="5"/>
      <c r="Q2433" s="5"/>
      <c r="R2433" s="18"/>
      <c r="S2433" s="18"/>
      <c r="T2433" s="18"/>
      <c r="AA2433" s="67"/>
      <c r="AB2433" s="67"/>
      <c r="AE2433" s="81"/>
    </row>
    <row r="2434" spans="1:31" x14ac:dyDescent="0.25">
      <c r="A2434" s="18"/>
      <c r="B2434" s="18"/>
      <c r="C2434" s="18"/>
      <c r="D2434" s="74"/>
      <c r="E2434" s="74"/>
      <c r="F2434" s="74"/>
      <c r="G2434" s="75"/>
      <c r="H2434" s="5"/>
      <c r="I2434" s="5"/>
      <c r="J2434" s="5"/>
      <c r="K2434" s="5"/>
      <c r="O2434" s="5"/>
      <c r="P2434" s="5"/>
      <c r="Q2434" s="5"/>
      <c r="R2434" s="18"/>
      <c r="S2434" s="18"/>
      <c r="T2434" s="18"/>
      <c r="AA2434" s="67"/>
      <c r="AB2434" s="67"/>
      <c r="AE2434" s="81"/>
    </row>
    <row r="2435" spans="1:31" x14ac:dyDescent="0.25">
      <c r="A2435" s="18"/>
      <c r="B2435" s="18"/>
      <c r="C2435" s="18"/>
      <c r="D2435" s="74"/>
      <c r="E2435" s="74"/>
      <c r="F2435" s="74"/>
      <c r="G2435" s="75"/>
      <c r="H2435" s="5"/>
      <c r="I2435" s="5"/>
      <c r="J2435" s="5"/>
      <c r="K2435" s="5"/>
      <c r="O2435" s="5"/>
      <c r="P2435" s="5"/>
      <c r="Q2435" s="5"/>
      <c r="R2435" s="18"/>
      <c r="S2435" s="18"/>
      <c r="T2435" s="18"/>
      <c r="AA2435" s="67"/>
      <c r="AB2435" s="67"/>
      <c r="AE2435" s="81"/>
    </row>
    <row r="2436" spans="1:31" x14ac:dyDescent="0.25">
      <c r="A2436" s="18"/>
      <c r="B2436" s="18"/>
      <c r="C2436" s="18"/>
      <c r="D2436" s="74"/>
      <c r="E2436" s="74"/>
      <c r="F2436" s="74"/>
      <c r="G2436" s="75"/>
      <c r="H2436" s="5"/>
      <c r="I2436" s="5"/>
      <c r="J2436" s="5"/>
      <c r="K2436" s="5"/>
      <c r="O2436" s="5"/>
      <c r="P2436" s="5"/>
      <c r="Q2436" s="5"/>
      <c r="R2436" s="18"/>
      <c r="S2436" s="18"/>
      <c r="T2436" s="18"/>
      <c r="AA2436" s="67"/>
      <c r="AB2436" s="67"/>
      <c r="AE2436" s="81"/>
    </row>
    <row r="2437" spans="1:31" x14ac:dyDescent="0.25">
      <c r="A2437" s="18"/>
      <c r="B2437" s="18"/>
      <c r="C2437" s="18"/>
      <c r="D2437" s="74"/>
      <c r="E2437" s="74"/>
      <c r="F2437" s="74"/>
      <c r="G2437" s="75"/>
      <c r="H2437" s="5"/>
      <c r="I2437" s="5"/>
      <c r="J2437" s="5"/>
      <c r="K2437" s="5"/>
      <c r="O2437" s="5"/>
      <c r="P2437" s="5"/>
      <c r="Q2437" s="5"/>
      <c r="R2437" s="18"/>
      <c r="S2437" s="18"/>
      <c r="T2437" s="18"/>
      <c r="AA2437" s="67"/>
      <c r="AB2437" s="67"/>
      <c r="AE2437" s="81"/>
    </row>
    <row r="2438" spans="1:31" x14ac:dyDescent="0.25">
      <c r="A2438" s="18"/>
      <c r="B2438" s="18"/>
      <c r="C2438" s="18"/>
      <c r="D2438" s="74"/>
      <c r="E2438" s="74"/>
      <c r="F2438" s="74"/>
      <c r="G2438" s="75"/>
      <c r="H2438" s="5"/>
      <c r="I2438" s="5"/>
      <c r="J2438" s="5"/>
      <c r="K2438" s="5"/>
      <c r="O2438" s="5"/>
      <c r="P2438" s="5"/>
      <c r="Q2438" s="5"/>
      <c r="R2438" s="18"/>
      <c r="S2438" s="18"/>
      <c r="T2438" s="18"/>
      <c r="AA2438" s="67"/>
      <c r="AB2438" s="67"/>
      <c r="AE2438" s="81"/>
    </row>
    <row r="2439" spans="1:31" x14ac:dyDescent="0.25">
      <c r="A2439" s="18"/>
      <c r="B2439" s="18"/>
      <c r="C2439" s="18"/>
      <c r="D2439" s="74"/>
      <c r="E2439" s="74"/>
      <c r="F2439" s="74"/>
      <c r="G2439" s="75"/>
      <c r="H2439" s="5"/>
      <c r="I2439" s="5"/>
      <c r="J2439" s="5"/>
      <c r="K2439" s="5"/>
      <c r="O2439" s="5"/>
      <c r="P2439" s="5"/>
      <c r="Q2439" s="5"/>
      <c r="R2439" s="18"/>
      <c r="S2439" s="18"/>
      <c r="T2439" s="18"/>
      <c r="AA2439" s="67"/>
      <c r="AB2439" s="67"/>
      <c r="AE2439" s="81"/>
    </row>
    <row r="2440" spans="1:31" x14ac:dyDescent="0.25">
      <c r="A2440" s="18"/>
      <c r="B2440" s="18"/>
      <c r="C2440" s="18"/>
      <c r="D2440" s="74"/>
      <c r="E2440" s="74"/>
      <c r="F2440" s="74"/>
      <c r="G2440" s="75"/>
      <c r="H2440" s="5"/>
      <c r="I2440" s="5"/>
      <c r="J2440" s="5"/>
      <c r="K2440" s="5"/>
      <c r="O2440" s="5"/>
      <c r="P2440" s="5"/>
      <c r="Q2440" s="5"/>
      <c r="R2440" s="18"/>
      <c r="S2440" s="18"/>
      <c r="T2440" s="18"/>
      <c r="AA2440" s="67"/>
      <c r="AB2440" s="67"/>
      <c r="AE2440" s="81"/>
    </row>
    <row r="2441" spans="1:31" x14ac:dyDescent="0.25">
      <c r="A2441" s="18"/>
      <c r="B2441" s="18"/>
      <c r="C2441" s="18"/>
      <c r="D2441" s="74"/>
      <c r="E2441" s="74"/>
      <c r="F2441" s="74"/>
      <c r="G2441" s="75"/>
      <c r="H2441" s="5"/>
      <c r="I2441" s="5"/>
      <c r="J2441" s="5"/>
      <c r="K2441" s="5"/>
      <c r="O2441" s="5"/>
      <c r="P2441" s="5"/>
      <c r="Q2441" s="5"/>
      <c r="R2441" s="18"/>
      <c r="S2441" s="18"/>
      <c r="T2441" s="18"/>
      <c r="AA2441" s="67"/>
      <c r="AB2441" s="67"/>
      <c r="AE2441" s="81"/>
    </row>
    <row r="2442" spans="1:31" x14ac:dyDescent="0.25">
      <c r="A2442" s="18"/>
      <c r="B2442" s="18"/>
      <c r="C2442" s="18"/>
      <c r="D2442" s="74"/>
      <c r="E2442" s="74"/>
      <c r="F2442" s="74"/>
      <c r="G2442" s="75"/>
      <c r="H2442" s="5"/>
      <c r="I2442" s="5"/>
      <c r="J2442" s="5"/>
      <c r="K2442" s="5"/>
      <c r="O2442" s="5"/>
      <c r="P2442" s="5"/>
      <c r="Q2442" s="5"/>
      <c r="R2442" s="18"/>
      <c r="S2442" s="18"/>
      <c r="T2442" s="18"/>
      <c r="AA2442" s="67"/>
      <c r="AB2442" s="67"/>
      <c r="AE2442" s="81"/>
    </row>
    <row r="2443" spans="1:31" x14ac:dyDescent="0.25">
      <c r="A2443" s="18"/>
      <c r="B2443" s="18"/>
      <c r="C2443" s="18"/>
      <c r="D2443" s="74"/>
      <c r="E2443" s="74"/>
      <c r="F2443" s="74"/>
      <c r="G2443" s="75"/>
      <c r="H2443" s="5"/>
      <c r="I2443" s="5"/>
      <c r="J2443" s="5"/>
      <c r="K2443" s="5"/>
      <c r="O2443" s="5"/>
      <c r="P2443" s="5"/>
      <c r="Q2443" s="5"/>
      <c r="R2443" s="18"/>
      <c r="S2443" s="18"/>
      <c r="T2443" s="18"/>
      <c r="AA2443" s="67"/>
      <c r="AB2443" s="67"/>
      <c r="AE2443" s="81"/>
    </row>
    <row r="2444" spans="1:31" x14ac:dyDescent="0.25">
      <c r="A2444" s="18"/>
      <c r="B2444" s="18"/>
      <c r="C2444" s="18"/>
      <c r="D2444" s="74"/>
      <c r="E2444" s="74"/>
      <c r="F2444" s="74"/>
      <c r="G2444" s="75"/>
      <c r="H2444" s="5"/>
      <c r="I2444" s="5"/>
      <c r="J2444" s="5"/>
      <c r="K2444" s="5"/>
      <c r="O2444" s="5"/>
      <c r="P2444" s="5"/>
      <c r="Q2444" s="5"/>
      <c r="R2444" s="18"/>
      <c r="S2444" s="18"/>
      <c r="T2444" s="18"/>
      <c r="AA2444" s="67"/>
      <c r="AB2444" s="67"/>
      <c r="AE2444" s="81"/>
    </row>
    <row r="2445" spans="1:31" x14ac:dyDescent="0.25">
      <c r="A2445" s="18"/>
      <c r="B2445" s="18"/>
      <c r="C2445" s="18"/>
      <c r="D2445" s="74"/>
      <c r="E2445" s="74"/>
      <c r="F2445" s="74"/>
      <c r="G2445" s="75"/>
      <c r="H2445" s="5"/>
      <c r="I2445" s="5"/>
      <c r="J2445" s="5"/>
      <c r="K2445" s="5"/>
      <c r="O2445" s="5"/>
      <c r="P2445" s="5"/>
      <c r="Q2445" s="5"/>
      <c r="R2445" s="18"/>
      <c r="S2445" s="18"/>
      <c r="T2445" s="18"/>
      <c r="AA2445" s="67"/>
      <c r="AB2445" s="67"/>
      <c r="AE2445" s="81"/>
    </row>
    <row r="2446" spans="1:31" x14ac:dyDescent="0.25">
      <c r="A2446" s="18"/>
      <c r="B2446" s="18"/>
      <c r="C2446" s="18"/>
      <c r="D2446" s="74"/>
      <c r="E2446" s="74"/>
      <c r="F2446" s="74"/>
      <c r="G2446" s="75"/>
      <c r="H2446" s="5"/>
      <c r="I2446" s="5"/>
      <c r="J2446" s="5"/>
      <c r="K2446" s="5"/>
      <c r="O2446" s="5"/>
      <c r="P2446" s="5"/>
      <c r="Q2446" s="5"/>
      <c r="R2446" s="18"/>
      <c r="S2446" s="18"/>
      <c r="T2446" s="18"/>
      <c r="AA2446" s="67"/>
      <c r="AB2446" s="67"/>
      <c r="AE2446" s="81"/>
    </row>
    <row r="2447" spans="1:31" x14ac:dyDescent="0.25">
      <c r="A2447" s="18"/>
      <c r="B2447" s="18"/>
      <c r="C2447" s="18"/>
      <c r="D2447" s="74"/>
      <c r="E2447" s="74"/>
      <c r="F2447" s="74"/>
      <c r="G2447" s="75"/>
      <c r="H2447" s="5"/>
      <c r="I2447" s="5"/>
      <c r="J2447" s="5"/>
      <c r="K2447" s="5"/>
      <c r="O2447" s="5"/>
      <c r="P2447" s="5"/>
      <c r="Q2447" s="5"/>
      <c r="R2447" s="18"/>
      <c r="S2447" s="18"/>
      <c r="T2447" s="18"/>
      <c r="AA2447" s="67"/>
      <c r="AB2447" s="67"/>
      <c r="AE2447" s="81"/>
    </row>
    <row r="2448" spans="1:31" x14ac:dyDescent="0.25">
      <c r="A2448" s="18"/>
      <c r="B2448" s="18"/>
      <c r="C2448" s="18"/>
      <c r="D2448" s="74"/>
      <c r="E2448" s="74"/>
      <c r="F2448" s="74"/>
      <c r="G2448" s="75"/>
      <c r="H2448" s="5"/>
      <c r="I2448" s="5"/>
      <c r="J2448" s="5"/>
      <c r="K2448" s="5"/>
      <c r="O2448" s="5"/>
      <c r="P2448" s="5"/>
      <c r="Q2448" s="5"/>
      <c r="R2448" s="18"/>
      <c r="S2448" s="18"/>
      <c r="T2448" s="18"/>
      <c r="AA2448" s="67"/>
      <c r="AB2448" s="67"/>
      <c r="AE2448" s="81"/>
    </row>
    <row r="2449" spans="1:31" x14ac:dyDescent="0.25">
      <c r="A2449" s="18"/>
      <c r="B2449" s="18"/>
      <c r="C2449" s="18"/>
      <c r="D2449" s="74"/>
      <c r="E2449" s="74"/>
      <c r="F2449" s="74"/>
      <c r="G2449" s="75"/>
      <c r="H2449" s="5"/>
      <c r="I2449" s="5"/>
      <c r="J2449" s="5"/>
      <c r="K2449" s="5"/>
      <c r="O2449" s="5"/>
      <c r="P2449" s="5"/>
      <c r="Q2449" s="5"/>
      <c r="R2449" s="18"/>
      <c r="S2449" s="18"/>
      <c r="T2449" s="18"/>
      <c r="AA2449" s="67"/>
      <c r="AB2449" s="67"/>
      <c r="AE2449" s="81"/>
    </row>
    <row r="2450" spans="1:31" x14ac:dyDescent="0.25">
      <c r="A2450" s="18"/>
      <c r="B2450" s="18"/>
      <c r="C2450" s="18"/>
      <c r="D2450" s="74"/>
      <c r="E2450" s="74"/>
      <c r="F2450" s="74"/>
      <c r="G2450" s="75"/>
      <c r="H2450" s="5"/>
      <c r="I2450" s="5"/>
      <c r="J2450" s="5"/>
      <c r="K2450" s="5"/>
      <c r="O2450" s="5"/>
      <c r="P2450" s="5"/>
      <c r="Q2450" s="5"/>
      <c r="R2450" s="18"/>
      <c r="S2450" s="18"/>
      <c r="T2450" s="18"/>
      <c r="AA2450" s="67"/>
      <c r="AB2450" s="67"/>
      <c r="AE2450" s="81"/>
    </row>
    <row r="2451" spans="1:31" x14ac:dyDescent="0.25">
      <c r="A2451" s="18"/>
      <c r="B2451" s="18"/>
      <c r="C2451" s="18"/>
      <c r="D2451" s="74"/>
      <c r="E2451" s="74"/>
      <c r="F2451" s="74"/>
      <c r="G2451" s="75"/>
      <c r="H2451" s="5"/>
      <c r="I2451" s="5"/>
      <c r="J2451" s="5"/>
      <c r="K2451" s="5"/>
      <c r="O2451" s="5"/>
      <c r="P2451" s="5"/>
      <c r="Q2451" s="5"/>
      <c r="R2451" s="18"/>
      <c r="S2451" s="18"/>
      <c r="T2451" s="18"/>
      <c r="AA2451" s="67"/>
      <c r="AB2451" s="67"/>
      <c r="AE2451" s="81"/>
    </row>
    <row r="2452" spans="1:31" x14ac:dyDescent="0.25">
      <c r="A2452" s="18"/>
      <c r="B2452" s="18"/>
      <c r="C2452" s="18"/>
      <c r="D2452" s="74"/>
      <c r="E2452" s="74"/>
      <c r="F2452" s="74"/>
      <c r="G2452" s="75"/>
      <c r="H2452" s="5"/>
      <c r="I2452" s="5"/>
      <c r="J2452" s="5"/>
      <c r="K2452" s="5"/>
      <c r="O2452" s="5"/>
      <c r="P2452" s="5"/>
      <c r="Q2452" s="5"/>
      <c r="R2452" s="18"/>
      <c r="S2452" s="18"/>
      <c r="T2452" s="18"/>
      <c r="AA2452" s="67"/>
      <c r="AB2452" s="67"/>
      <c r="AE2452" s="81"/>
    </row>
    <row r="2453" spans="1:31" x14ac:dyDescent="0.25">
      <c r="A2453" s="18"/>
      <c r="B2453" s="18"/>
      <c r="C2453" s="18"/>
      <c r="D2453" s="74"/>
      <c r="E2453" s="74"/>
      <c r="F2453" s="74"/>
      <c r="G2453" s="75"/>
      <c r="H2453" s="5"/>
      <c r="I2453" s="5"/>
      <c r="J2453" s="5"/>
      <c r="K2453" s="5"/>
      <c r="O2453" s="5"/>
      <c r="P2453" s="5"/>
      <c r="Q2453" s="5"/>
      <c r="R2453" s="18"/>
      <c r="S2453" s="18"/>
      <c r="T2453" s="18"/>
      <c r="AA2453" s="67"/>
      <c r="AB2453" s="67"/>
      <c r="AE2453" s="81"/>
    </row>
    <row r="2454" spans="1:31" x14ac:dyDescent="0.25">
      <c r="A2454" s="18"/>
      <c r="B2454" s="18"/>
      <c r="C2454" s="18"/>
      <c r="D2454" s="74"/>
      <c r="E2454" s="74"/>
      <c r="F2454" s="74"/>
      <c r="G2454" s="75"/>
      <c r="H2454" s="5"/>
      <c r="I2454" s="5"/>
      <c r="J2454" s="5"/>
      <c r="K2454" s="5"/>
      <c r="O2454" s="5"/>
      <c r="P2454" s="5"/>
      <c r="Q2454" s="5"/>
      <c r="R2454" s="18"/>
      <c r="S2454" s="18"/>
      <c r="T2454" s="18"/>
      <c r="AA2454" s="67"/>
      <c r="AB2454" s="67"/>
      <c r="AE2454" s="81"/>
    </row>
    <row r="2455" spans="1:31" x14ac:dyDescent="0.25">
      <c r="A2455" s="18"/>
      <c r="B2455" s="18"/>
      <c r="C2455" s="18"/>
      <c r="D2455" s="74"/>
      <c r="E2455" s="74"/>
      <c r="F2455" s="74"/>
      <c r="G2455" s="75"/>
      <c r="H2455" s="5"/>
      <c r="I2455" s="5"/>
      <c r="J2455" s="5"/>
      <c r="K2455" s="5"/>
      <c r="O2455" s="5"/>
      <c r="P2455" s="5"/>
      <c r="Q2455" s="5"/>
      <c r="R2455" s="18"/>
      <c r="S2455" s="18"/>
      <c r="T2455" s="18"/>
      <c r="AA2455" s="67"/>
      <c r="AB2455" s="67"/>
      <c r="AE2455" s="81"/>
    </row>
    <row r="2456" spans="1:31" x14ac:dyDescent="0.25">
      <c r="A2456" s="18"/>
      <c r="B2456" s="18"/>
      <c r="C2456" s="18"/>
      <c r="D2456" s="74"/>
      <c r="E2456" s="74"/>
      <c r="F2456" s="74"/>
      <c r="G2456" s="75"/>
      <c r="H2456" s="5"/>
      <c r="I2456" s="5"/>
      <c r="J2456" s="5"/>
      <c r="K2456" s="5"/>
      <c r="O2456" s="5"/>
      <c r="P2456" s="5"/>
      <c r="Q2456" s="5"/>
      <c r="R2456" s="18"/>
      <c r="S2456" s="18"/>
      <c r="T2456" s="18"/>
      <c r="AA2456" s="67"/>
      <c r="AB2456" s="67"/>
      <c r="AE2456" s="81"/>
    </row>
    <row r="2457" spans="1:31" x14ac:dyDescent="0.25">
      <c r="A2457" s="18"/>
      <c r="B2457" s="18"/>
      <c r="C2457" s="18"/>
      <c r="D2457" s="74"/>
      <c r="E2457" s="74"/>
      <c r="F2457" s="74"/>
      <c r="G2457" s="75"/>
      <c r="H2457" s="5"/>
      <c r="I2457" s="5"/>
      <c r="J2457" s="5"/>
      <c r="K2457" s="5"/>
      <c r="O2457" s="5"/>
      <c r="P2457" s="5"/>
      <c r="Q2457" s="5"/>
      <c r="R2457" s="18"/>
      <c r="S2457" s="18"/>
      <c r="T2457" s="18"/>
      <c r="AA2457" s="67"/>
      <c r="AB2457" s="67"/>
      <c r="AE2457" s="81"/>
    </row>
    <row r="2458" spans="1:31" x14ac:dyDescent="0.25">
      <c r="A2458" s="18"/>
      <c r="B2458" s="18"/>
      <c r="C2458" s="18"/>
      <c r="D2458" s="74"/>
      <c r="E2458" s="74"/>
      <c r="F2458" s="74"/>
      <c r="G2458" s="75"/>
      <c r="H2458" s="5"/>
      <c r="I2458" s="5"/>
      <c r="J2458" s="5"/>
      <c r="K2458" s="5"/>
      <c r="O2458" s="5"/>
      <c r="P2458" s="5"/>
      <c r="Q2458" s="5"/>
      <c r="R2458" s="18"/>
      <c r="S2458" s="18"/>
      <c r="T2458" s="18"/>
      <c r="AA2458" s="67"/>
      <c r="AB2458" s="67"/>
      <c r="AE2458" s="81"/>
    </row>
    <row r="2459" spans="1:31" x14ac:dyDescent="0.25">
      <c r="A2459" s="18"/>
      <c r="B2459" s="18"/>
      <c r="C2459" s="18"/>
      <c r="D2459" s="74"/>
      <c r="E2459" s="74"/>
      <c r="F2459" s="74"/>
      <c r="G2459" s="75"/>
      <c r="H2459" s="5"/>
      <c r="I2459" s="5"/>
      <c r="J2459" s="5"/>
      <c r="K2459" s="5"/>
      <c r="O2459" s="5"/>
      <c r="P2459" s="5"/>
      <c r="Q2459" s="5"/>
      <c r="R2459" s="18"/>
      <c r="S2459" s="18"/>
      <c r="T2459" s="18"/>
      <c r="AA2459" s="67"/>
      <c r="AB2459" s="67"/>
      <c r="AE2459" s="81"/>
    </row>
    <row r="2460" spans="1:31" x14ac:dyDescent="0.25">
      <c r="A2460" s="18"/>
      <c r="B2460" s="18"/>
      <c r="C2460" s="18"/>
      <c r="D2460" s="74"/>
      <c r="E2460" s="74"/>
      <c r="F2460" s="74"/>
      <c r="G2460" s="75"/>
      <c r="H2460" s="5"/>
      <c r="I2460" s="5"/>
      <c r="J2460" s="5"/>
      <c r="K2460" s="5"/>
      <c r="O2460" s="5"/>
      <c r="P2460" s="5"/>
      <c r="Q2460" s="5"/>
      <c r="R2460" s="18"/>
      <c r="S2460" s="18"/>
      <c r="T2460" s="18"/>
      <c r="AA2460" s="67"/>
      <c r="AB2460" s="67"/>
      <c r="AE2460" s="81"/>
    </row>
    <row r="2461" spans="1:31" x14ac:dyDescent="0.25">
      <c r="A2461" s="18"/>
      <c r="B2461" s="18"/>
      <c r="C2461" s="18"/>
      <c r="D2461" s="74"/>
      <c r="E2461" s="74"/>
      <c r="F2461" s="74"/>
      <c r="G2461" s="75"/>
      <c r="H2461" s="5"/>
      <c r="I2461" s="5"/>
      <c r="J2461" s="5"/>
      <c r="K2461" s="5"/>
      <c r="O2461" s="5"/>
      <c r="P2461" s="5"/>
      <c r="Q2461" s="5"/>
      <c r="R2461" s="18"/>
      <c r="S2461" s="18"/>
      <c r="T2461" s="18"/>
      <c r="AA2461" s="67"/>
      <c r="AB2461" s="67"/>
      <c r="AE2461" s="81"/>
    </row>
    <row r="2462" spans="1:31" x14ac:dyDescent="0.25">
      <c r="A2462" s="18"/>
      <c r="B2462" s="18"/>
      <c r="C2462" s="18"/>
      <c r="D2462" s="74"/>
      <c r="E2462" s="74"/>
      <c r="F2462" s="74"/>
      <c r="G2462" s="75"/>
      <c r="H2462" s="5"/>
      <c r="I2462" s="5"/>
      <c r="J2462" s="5"/>
      <c r="K2462" s="5"/>
      <c r="O2462" s="5"/>
      <c r="P2462" s="5"/>
      <c r="Q2462" s="5"/>
      <c r="R2462" s="18"/>
      <c r="S2462" s="18"/>
      <c r="T2462" s="18"/>
      <c r="AA2462" s="67"/>
      <c r="AB2462" s="67"/>
      <c r="AE2462" s="81"/>
    </row>
    <row r="2463" spans="1:31" x14ac:dyDescent="0.25">
      <c r="A2463" s="18"/>
      <c r="B2463" s="18"/>
      <c r="C2463" s="18"/>
      <c r="D2463" s="74"/>
      <c r="E2463" s="74"/>
      <c r="F2463" s="74"/>
      <c r="G2463" s="75"/>
      <c r="H2463" s="5"/>
      <c r="I2463" s="5"/>
      <c r="J2463" s="5"/>
      <c r="K2463" s="5"/>
      <c r="O2463" s="5"/>
      <c r="P2463" s="5"/>
      <c r="Q2463" s="5"/>
      <c r="R2463" s="18"/>
      <c r="S2463" s="18"/>
      <c r="T2463" s="18"/>
      <c r="AA2463" s="67"/>
      <c r="AB2463" s="67"/>
      <c r="AE2463" s="81"/>
    </row>
    <row r="2464" spans="1:31" x14ac:dyDescent="0.25">
      <c r="A2464" s="18"/>
      <c r="B2464" s="18"/>
      <c r="C2464" s="18"/>
      <c r="D2464" s="74"/>
      <c r="E2464" s="74"/>
      <c r="F2464" s="74"/>
      <c r="G2464" s="75"/>
      <c r="H2464" s="5"/>
      <c r="I2464" s="5"/>
      <c r="J2464" s="5"/>
      <c r="K2464" s="5"/>
      <c r="O2464" s="5"/>
      <c r="P2464" s="5"/>
      <c r="Q2464" s="5"/>
      <c r="R2464" s="18"/>
      <c r="S2464" s="18"/>
      <c r="T2464" s="18"/>
      <c r="AA2464" s="67"/>
      <c r="AB2464" s="67"/>
      <c r="AE2464" s="81"/>
    </row>
    <row r="2465" spans="1:31" x14ac:dyDescent="0.25">
      <c r="A2465" s="18"/>
      <c r="B2465" s="18"/>
      <c r="C2465" s="18"/>
      <c r="D2465" s="74"/>
      <c r="E2465" s="74"/>
      <c r="F2465" s="74"/>
      <c r="G2465" s="75"/>
      <c r="H2465" s="5"/>
      <c r="I2465" s="5"/>
      <c r="J2465" s="5"/>
      <c r="K2465" s="5"/>
      <c r="O2465" s="5"/>
      <c r="P2465" s="5"/>
      <c r="Q2465" s="5"/>
      <c r="R2465" s="18"/>
      <c r="S2465" s="18"/>
      <c r="T2465" s="18"/>
      <c r="AA2465" s="67"/>
      <c r="AB2465" s="67"/>
      <c r="AE2465" s="81"/>
    </row>
    <row r="2466" spans="1:31" x14ac:dyDescent="0.25">
      <c r="A2466" s="18"/>
      <c r="B2466" s="18"/>
      <c r="C2466" s="18"/>
      <c r="D2466" s="74"/>
      <c r="E2466" s="74"/>
      <c r="F2466" s="74"/>
      <c r="G2466" s="75"/>
      <c r="H2466" s="5"/>
      <c r="I2466" s="5"/>
      <c r="J2466" s="5"/>
      <c r="K2466" s="5"/>
      <c r="O2466" s="5"/>
      <c r="P2466" s="5"/>
      <c r="Q2466" s="5"/>
      <c r="R2466" s="18"/>
      <c r="S2466" s="18"/>
      <c r="T2466" s="18"/>
      <c r="AA2466" s="67"/>
      <c r="AB2466" s="67"/>
      <c r="AE2466" s="81"/>
    </row>
    <row r="2467" spans="1:31" x14ac:dyDescent="0.25">
      <c r="A2467" s="18"/>
      <c r="B2467" s="18"/>
      <c r="C2467" s="18"/>
      <c r="D2467" s="74"/>
      <c r="E2467" s="74"/>
      <c r="F2467" s="74"/>
      <c r="G2467" s="75"/>
      <c r="H2467" s="5"/>
      <c r="I2467" s="5"/>
      <c r="J2467" s="5"/>
      <c r="K2467" s="5"/>
      <c r="O2467" s="5"/>
      <c r="P2467" s="5"/>
      <c r="Q2467" s="5"/>
      <c r="R2467" s="18"/>
      <c r="S2467" s="18"/>
      <c r="T2467" s="18"/>
      <c r="AA2467" s="67"/>
      <c r="AB2467" s="67"/>
      <c r="AE2467" s="81"/>
    </row>
    <row r="2468" spans="1:31" x14ac:dyDescent="0.25">
      <c r="A2468" s="18"/>
      <c r="B2468" s="18"/>
      <c r="C2468" s="18"/>
      <c r="D2468" s="74"/>
      <c r="E2468" s="74"/>
      <c r="F2468" s="74"/>
      <c r="G2468" s="75"/>
      <c r="H2468" s="5"/>
      <c r="I2468" s="5"/>
      <c r="J2468" s="5"/>
      <c r="K2468" s="5"/>
      <c r="O2468" s="5"/>
      <c r="P2468" s="5"/>
      <c r="Q2468" s="5"/>
      <c r="R2468" s="18"/>
      <c r="S2468" s="18"/>
      <c r="T2468" s="18"/>
      <c r="AA2468" s="67"/>
      <c r="AB2468" s="67"/>
      <c r="AE2468" s="81"/>
    </row>
    <row r="2469" spans="1:31" x14ac:dyDescent="0.25">
      <c r="A2469" s="18"/>
      <c r="B2469" s="18"/>
      <c r="C2469" s="18"/>
      <c r="D2469" s="74"/>
      <c r="E2469" s="74"/>
      <c r="F2469" s="74"/>
      <c r="G2469" s="75"/>
      <c r="H2469" s="5"/>
      <c r="I2469" s="5"/>
      <c r="J2469" s="5"/>
      <c r="K2469" s="5"/>
      <c r="O2469" s="5"/>
      <c r="P2469" s="5"/>
      <c r="Q2469" s="5"/>
      <c r="R2469" s="18"/>
      <c r="S2469" s="18"/>
      <c r="T2469" s="18"/>
      <c r="AA2469" s="67"/>
      <c r="AB2469" s="67"/>
      <c r="AE2469" s="81"/>
    </row>
    <row r="2470" spans="1:31" x14ac:dyDescent="0.25">
      <c r="A2470" s="18"/>
      <c r="B2470" s="18"/>
      <c r="C2470" s="18"/>
      <c r="D2470" s="74"/>
      <c r="E2470" s="74"/>
      <c r="F2470" s="74"/>
      <c r="G2470" s="75"/>
      <c r="H2470" s="5"/>
      <c r="I2470" s="5"/>
      <c r="J2470" s="5"/>
      <c r="K2470" s="5"/>
      <c r="O2470" s="5"/>
      <c r="P2470" s="5"/>
      <c r="Q2470" s="5"/>
      <c r="R2470" s="18"/>
      <c r="S2470" s="18"/>
      <c r="T2470" s="18"/>
      <c r="AA2470" s="67"/>
      <c r="AB2470" s="67"/>
      <c r="AE2470" s="81"/>
    </row>
    <row r="2471" spans="1:31" x14ac:dyDescent="0.25">
      <c r="A2471" s="18"/>
      <c r="B2471" s="18"/>
      <c r="C2471" s="18"/>
      <c r="D2471" s="74"/>
      <c r="E2471" s="74"/>
      <c r="F2471" s="74"/>
      <c r="G2471" s="75"/>
      <c r="H2471" s="5"/>
      <c r="I2471" s="5"/>
      <c r="J2471" s="5"/>
      <c r="K2471" s="5"/>
      <c r="O2471" s="5"/>
      <c r="P2471" s="5"/>
      <c r="Q2471" s="5"/>
      <c r="R2471" s="18"/>
      <c r="S2471" s="18"/>
      <c r="T2471" s="18"/>
      <c r="AA2471" s="67"/>
      <c r="AB2471" s="67"/>
      <c r="AE2471" s="81"/>
    </row>
    <row r="2472" spans="1:31" x14ac:dyDescent="0.25">
      <c r="A2472" s="18"/>
      <c r="B2472" s="18"/>
      <c r="C2472" s="18"/>
      <c r="D2472" s="74"/>
      <c r="E2472" s="74"/>
      <c r="F2472" s="74"/>
      <c r="G2472" s="75"/>
      <c r="H2472" s="5"/>
      <c r="I2472" s="5"/>
      <c r="J2472" s="5"/>
      <c r="K2472" s="5"/>
      <c r="O2472" s="5"/>
      <c r="P2472" s="5"/>
      <c r="Q2472" s="5"/>
      <c r="R2472" s="18"/>
      <c r="S2472" s="18"/>
      <c r="T2472" s="18"/>
      <c r="AA2472" s="67"/>
      <c r="AB2472" s="67"/>
      <c r="AE2472" s="81"/>
    </row>
    <row r="2473" spans="1:31" x14ac:dyDescent="0.25">
      <c r="A2473" s="18"/>
      <c r="B2473" s="18"/>
      <c r="C2473" s="18"/>
      <c r="D2473" s="74"/>
      <c r="E2473" s="74"/>
      <c r="F2473" s="74"/>
      <c r="G2473" s="75"/>
      <c r="H2473" s="5"/>
      <c r="I2473" s="5"/>
      <c r="J2473" s="5"/>
      <c r="K2473" s="5"/>
      <c r="O2473" s="5"/>
      <c r="P2473" s="5"/>
      <c r="Q2473" s="5"/>
      <c r="R2473" s="18"/>
      <c r="S2473" s="18"/>
      <c r="T2473" s="18"/>
      <c r="AA2473" s="67"/>
      <c r="AB2473" s="67"/>
      <c r="AE2473" s="81"/>
    </row>
    <row r="2474" spans="1:31" x14ac:dyDescent="0.25">
      <c r="A2474" s="18"/>
      <c r="B2474" s="18"/>
      <c r="C2474" s="18"/>
      <c r="D2474" s="74"/>
      <c r="E2474" s="74"/>
      <c r="F2474" s="74"/>
      <c r="G2474" s="75"/>
      <c r="H2474" s="5"/>
      <c r="I2474" s="5"/>
      <c r="J2474" s="5"/>
      <c r="K2474" s="5"/>
      <c r="O2474" s="5"/>
      <c r="P2474" s="5"/>
      <c r="Q2474" s="5"/>
      <c r="R2474" s="18"/>
      <c r="S2474" s="18"/>
      <c r="T2474" s="18"/>
      <c r="AA2474" s="67"/>
      <c r="AB2474" s="67"/>
      <c r="AE2474" s="81"/>
    </row>
    <row r="2475" spans="1:31" x14ac:dyDescent="0.25">
      <c r="A2475" s="18"/>
      <c r="B2475" s="18"/>
      <c r="C2475" s="18"/>
      <c r="D2475" s="74"/>
      <c r="E2475" s="74"/>
      <c r="F2475" s="74"/>
      <c r="G2475" s="75"/>
      <c r="H2475" s="5"/>
      <c r="I2475" s="5"/>
      <c r="J2475" s="5"/>
      <c r="K2475" s="5"/>
      <c r="O2475" s="5"/>
      <c r="P2475" s="5"/>
      <c r="Q2475" s="5"/>
      <c r="R2475" s="18"/>
      <c r="S2475" s="18"/>
      <c r="T2475" s="18"/>
      <c r="AA2475" s="67"/>
      <c r="AB2475" s="67"/>
      <c r="AE2475" s="81"/>
    </row>
    <row r="2476" spans="1:31" x14ac:dyDescent="0.25">
      <c r="A2476" s="18"/>
      <c r="B2476" s="18"/>
      <c r="C2476" s="18"/>
      <c r="D2476" s="74"/>
      <c r="E2476" s="74"/>
      <c r="F2476" s="74"/>
      <c r="G2476" s="75"/>
      <c r="H2476" s="5"/>
      <c r="I2476" s="5"/>
      <c r="J2476" s="5"/>
      <c r="K2476" s="5"/>
      <c r="O2476" s="5"/>
      <c r="P2476" s="5"/>
      <c r="Q2476" s="5"/>
      <c r="R2476" s="18"/>
      <c r="S2476" s="18"/>
      <c r="T2476" s="18"/>
      <c r="AA2476" s="67"/>
      <c r="AB2476" s="67"/>
      <c r="AE2476" s="81"/>
    </row>
    <row r="2477" spans="1:31" x14ac:dyDescent="0.25">
      <c r="A2477" s="18"/>
      <c r="B2477" s="18"/>
      <c r="C2477" s="18"/>
      <c r="D2477" s="74"/>
      <c r="E2477" s="74"/>
      <c r="F2477" s="74"/>
      <c r="G2477" s="75"/>
      <c r="H2477" s="5"/>
      <c r="I2477" s="5"/>
      <c r="J2477" s="5"/>
      <c r="K2477" s="5"/>
      <c r="O2477" s="5"/>
      <c r="P2477" s="5"/>
      <c r="Q2477" s="5"/>
      <c r="R2477" s="18"/>
      <c r="S2477" s="18"/>
      <c r="T2477" s="18"/>
      <c r="AA2477" s="67"/>
      <c r="AB2477" s="67"/>
      <c r="AE2477" s="81"/>
    </row>
    <row r="2478" spans="1:31" x14ac:dyDescent="0.25">
      <c r="A2478" s="18"/>
      <c r="B2478" s="18"/>
      <c r="C2478" s="18"/>
      <c r="D2478" s="74"/>
      <c r="E2478" s="74"/>
      <c r="F2478" s="74"/>
      <c r="G2478" s="75"/>
      <c r="H2478" s="5"/>
      <c r="I2478" s="5"/>
      <c r="J2478" s="5"/>
      <c r="K2478" s="5"/>
      <c r="O2478" s="5"/>
      <c r="P2478" s="5"/>
      <c r="Q2478" s="5"/>
      <c r="R2478" s="18"/>
      <c r="S2478" s="18"/>
      <c r="T2478" s="18"/>
      <c r="AA2478" s="67"/>
      <c r="AB2478" s="67"/>
      <c r="AE2478" s="81"/>
    </row>
    <row r="2479" spans="1:31" x14ac:dyDescent="0.25">
      <c r="A2479" s="18"/>
      <c r="B2479" s="18"/>
      <c r="C2479" s="18"/>
      <c r="D2479" s="74"/>
      <c r="E2479" s="74"/>
      <c r="F2479" s="74"/>
      <c r="G2479" s="75"/>
      <c r="H2479" s="5"/>
      <c r="I2479" s="5"/>
      <c r="J2479" s="5"/>
      <c r="K2479" s="5"/>
      <c r="O2479" s="5"/>
      <c r="P2479" s="5"/>
      <c r="Q2479" s="5"/>
      <c r="R2479" s="18"/>
      <c r="S2479" s="18"/>
      <c r="T2479" s="18"/>
      <c r="AA2479" s="67"/>
      <c r="AB2479" s="67"/>
      <c r="AE2479" s="81"/>
    </row>
    <row r="2480" spans="1:31" x14ac:dyDescent="0.25">
      <c r="A2480" s="18"/>
      <c r="B2480" s="18"/>
      <c r="C2480" s="18"/>
      <c r="D2480" s="74"/>
      <c r="E2480" s="74"/>
      <c r="F2480" s="74"/>
      <c r="G2480" s="75"/>
      <c r="H2480" s="5"/>
      <c r="I2480" s="5"/>
      <c r="J2480" s="5"/>
      <c r="K2480" s="5"/>
      <c r="O2480" s="5"/>
      <c r="P2480" s="5"/>
      <c r="Q2480" s="5"/>
      <c r="R2480" s="18"/>
      <c r="S2480" s="18"/>
      <c r="T2480" s="18"/>
      <c r="AA2480" s="67"/>
      <c r="AB2480" s="67"/>
      <c r="AE2480" s="81"/>
    </row>
    <row r="2481" spans="1:31" x14ac:dyDescent="0.25">
      <c r="A2481" s="18"/>
      <c r="B2481" s="18"/>
      <c r="C2481" s="18"/>
      <c r="D2481" s="74"/>
      <c r="E2481" s="74"/>
      <c r="F2481" s="74"/>
      <c r="G2481" s="75"/>
      <c r="H2481" s="5"/>
      <c r="I2481" s="5"/>
      <c r="J2481" s="5"/>
      <c r="K2481" s="5"/>
      <c r="O2481" s="5"/>
      <c r="P2481" s="5"/>
      <c r="Q2481" s="5"/>
      <c r="R2481" s="18"/>
      <c r="S2481" s="18"/>
      <c r="T2481" s="18"/>
      <c r="AA2481" s="67"/>
      <c r="AB2481" s="67"/>
      <c r="AE2481" s="81"/>
    </row>
    <row r="2482" spans="1:31" x14ac:dyDescent="0.25">
      <c r="A2482" s="18"/>
      <c r="B2482" s="18"/>
      <c r="C2482" s="18"/>
      <c r="D2482" s="74"/>
      <c r="E2482" s="74"/>
      <c r="F2482" s="74"/>
      <c r="G2482" s="75"/>
      <c r="H2482" s="5"/>
      <c r="I2482" s="5"/>
      <c r="J2482" s="5"/>
      <c r="K2482" s="5"/>
      <c r="O2482" s="5"/>
      <c r="P2482" s="5"/>
      <c r="Q2482" s="5"/>
      <c r="R2482" s="18"/>
      <c r="S2482" s="18"/>
      <c r="T2482" s="18"/>
      <c r="AA2482" s="67"/>
      <c r="AB2482" s="67"/>
      <c r="AE2482" s="81"/>
    </row>
    <row r="2483" spans="1:31" x14ac:dyDescent="0.25">
      <c r="A2483" s="18"/>
      <c r="B2483" s="18"/>
      <c r="C2483" s="18"/>
      <c r="D2483" s="74"/>
      <c r="E2483" s="74"/>
      <c r="F2483" s="74"/>
      <c r="G2483" s="75"/>
      <c r="H2483" s="5"/>
      <c r="I2483" s="5"/>
      <c r="J2483" s="5"/>
      <c r="K2483" s="5"/>
      <c r="O2483" s="5"/>
      <c r="P2483" s="5"/>
      <c r="Q2483" s="5"/>
      <c r="R2483" s="18"/>
      <c r="S2483" s="18"/>
      <c r="T2483" s="18"/>
      <c r="AA2483" s="67"/>
      <c r="AB2483" s="67"/>
      <c r="AE2483" s="81"/>
    </row>
    <row r="2484" spans="1:31" x14ac:dyDescent="0.25">
      <c r="A2484" s="18"/>
      <c r="B2484" s="18"/>
      <c r="C2484" s="18"/>
      <c r="D2484" s="74"/>
      <c r="E2484" s="74"/>
      <c r="F2484" s="74"/>
      <c r="G2484" s="75"/>
      <c r="H2484" s="5"/>
      <c r="I2484" s="5"/>
      <c r="J2484" s="5"/>
      <c r="K2484" s="5"/>
      <c r="O2484" s="5"/>
      <c r="P2484" s="5"/>
      <c r="Q2484" s="5"/>
      <c r="R2484" s="18"/>
      <c r="S2484" s="18"/>
      <c r="T2484" s="18"/>
      <c r="AA2484" s="67"/>
      <c r="AB2484" s="67"/>
      <c r="AE2484" s="81"/>
    </row>
    <row r="2485" spans="1:31" x14ac:dyDescent="0.25">
      <c r="A2485" s="18"/>
      <c r="B2485" s="18"/>
      <c r="C2485" s="18"/>
      <c r="D2485" s="74"/>
      <c r="E2485" s="74"/>
      <c r="F2485" s="74"/>
      <c r="G2485" s="75"/>
      <c r="H2485" s="5"/>
      <c r="I2485" s="5"/>
      <c r="J2485" s="5"/>
      <c r="K2485" s="5"/>
      <c r="O2485" s="5"/>
      <c r="P2485" s="5"/>
      <c r="Q2485" s="5"/>
      <c r="R2485" s="18"/>
      <c r="S2485" s="18"/>
      <c r="T2485" s="18"/>
      <c r="AA2485" s="67"/>
      <c r="AB2485" s="67"/>
      <c r="AE2485" s="81"/>
    </row>
    <row r="2486" spans="1:31" x14ac:dyDescent="0.25">
      <c r="A2486" s="18"/>
      <c r="B2486" s="18"/>
      <c r="C2486" s="18"/>
      <c r="D2486" s="74"/>
      <c r="E2486" s="74"/>
      <c r="F2486" s="74"/>
      <c r="G2486" s="75"/>
      <c r="H2486" s="5"/>
      <c r="I2486" s="5"/>
      <c r="J2486" s="5"/>
      <c r="K2486" s="5"/>
      <c r="O2486" s="5"/>
      <c r="P2486" s="5"/>
      <c r="Q2486" s="5"/>
      <c r="R2486" s="18"/>
      <c r="S2486" s="18"/>
      <c r="T2486" s="18"/>
      <c r="AA2486" s="67"/>
      <c r="AB2486" s="67"/>
      <c r="AE2486" s="81"/>
    </row>
    <row r="2487" spans="1:31" x14ac:dyDescent="0.25">
      <c r="A2487" s="18"/>
      <c r="B2487" s="18"/>
      <c r="C2487" s="18"/>
      <c r="D2487" s="74"/>
      <c r="E2487" s="74"/>
      <c r="F2487" s="74"/>
      <c r="G2487" s="75"/>
      <c r="H2487" s="5"/>
      <c r="I2487" s="5"/>
      <c r="J2487" s="5"/>
      <c r="K2487" s="5"/>
      <c r="O2487" s="5"/>
      <c r="P2487" s="5"/>
      <c r="Q2487" s="5"/>
      <c r="R2487" s="18"/>
      <c r="S2487" s="18"/>
      <c r="T2487" s="18"/>
      <c r="AA2487" s="67"/>
      <c r="AB2487" s="67"/>
      <c r="AE2487" s="81"/>
    </row>
    <row r="2488" spans="1:31" x14ac:dyDescent="0.25">
      <c r="A2488" s="18"/>
      <c r="B2488" s="18"/>
      <c r="C2488" s="18"/>
      <c r="D2488" s="74"/>
      <c r="E2488" s="74"/>
      <c r="F2488" s="74"/>
      <c r="G2488" s="75"/>
      <c r="H2488" s="5"/>
      <c r="I2488" s="5"/>
      <c r="J2488" s="5"/>
      <c r="K2488" s="5"/>
      <c r="O2488" s="5"/>
      <c r="P2488" s="5"/>
      <c r="Q2488" s="5"/>
      <c r="R2488" s="18"/>
      <c r="S2488" s="18"/>
      <c r="T2488" s="18"/>
      <c r="AA2488" s="67"/>
      <c r="AB2488" s="67"/>
      <c r="AE2488" s="81"/>
    </row>
    <row r="2489" spans="1:31" x14ac:dyDescent="0.25">
      <c r="A2489" s="18"/>
      <c r="B2489" s="18"/>
      <c r="C2489" s="18"/>
      <c r="D2489" s="74"/>
      <c r="E2489" s="74"/>
      <c r="F2489" s="74"/>
      <c r="G2489" s="75"/>
      <c r="H2489" s="5"/>
      <c r="I2489" s="5"/>
      <c r="J2489" s="5"/>
      <c r="K2489" s="5"/>
      <c r="O2489" s="5"/>
      <c r="P2489" s="5"/>
      <c r="Q2489" s="5"/>
      <c r="R2489" s="18"/>
      <c r="S2489" s="18"/>
      <c r="T2489" s="18"/>
      <c r="AA2489" s="67"/>
      <c r="AB2489" s="67"/>
      <c r="AE2489" s="81"/>
    </row>
    <row r="2490" spans="1:31" x14ac:dyDescent="0.25">
      <c r="A2490" s="18"/>
      <c r="B2490" s="18"/>
      <c r="C2490" s="18"/>
      <c r="D2490" s="74"/>
      <c r="E2490" s="74"/>
      <c r="F2490" s="74"/>
      <c r="G2490" s="75"/>
      <c r="H2490" s="5"/>
      <c r="I2490" s="5"/>
      <c r="J2490" s="5"/>
      <c r="K2490" s="5"/>
      <c r="O2490" s="5"/>
      <c r="P2490" s="5"/>
      <c r="Q2490" s="5"/>
      <c r="R2490" s="18"/>
      <c r="S2490" s="18"/>
      <c r="T2490" s="18"/>
      <c r="AA2490" s="67"/>
      <c r="AB2490" s="67"/>
      <c r="AE2490" s="81"/>
    </row>
    <row r="2491" spans="1:31" x14ac:dyDescent="0.25">
      <c r="A2491" s="18"/>
      <c r="B2491" s="18"/>
      <c r="C2491" s="18"/>
      <c r="D2491" s="74"/>
      <c r="E2491" s="74"/>
      <c r="F2491" s="74"/>
      <c r="G2491" s="75"/>
      <c r="H2491" s="5"/>
      <c r="I2491" s="5"/>
      <c r="J2491" s="5"/>
      <c r="K2491" s="5"/>
      <c r="O2491" s="5"/>
      <c r="P2491" s="5"/>
      <c r="Q2491" s="5"/>
      <c r="R2491" s="18"/>
      <c r="S2491" s="18"/>
      <c r="T2491" s="18"/>
      <c r="AA2491" s="67"/>
      <c r="AB2491" s="67"/>
      <c r="AE2491" s="81"/>
    </row>
    <row r="2492" spans="1:31" x14ac:dyDescent="0.25">
      <c r="A2492" s="18"/>
      <c r="B2492" s="18"/>
      <c r="C2492" s="18"/>
      <c r="D2492" s="74"/>
      <c r="E2492" s="74"/>
      <c r="F2492" s="74"/>
      <c r="G2492" s="75"/>
      <c r="H2492" s="5"/>
      <c r="I2492" s="5"/>
      <c r="J2492" s="5"/>
      <c r="K2492" s="5"/>
      <c r="O2492" s="5"/>
      <c r="P2492" s="5"/>
      <c r="Q2492" s="5"/>
      <c r="R2492" s="18"/>
      <c r="S2492" s="18"/>
      <c r="T2492" s="18"/>
      <c r="AA2492" s="67"/>
      <c r="AB2492" s="67"/>
      <c r="AE2492" s="81"/>
    </row>
    <row r="2493" spans="1:31" x14ac:dyDescent="0.25">
      <c r="A2493" s="18"/>
      <c r="B2493" s="18"/>
      <c r="C2493" s="18"/>
      <c r="D2493" s="74"/>
      <c r="E2493" s="74"/>
      <c r="F2493" s="74"/>
      <c r="G2493" s="75"/>
      <c r="H2493" s="5"/>
      <c r="I2493" s="5"/>
      <c r="J2493" s="5"/>
      <c r="K2493" s="5"/>
      <c r="O2493" s="5"/>
      <c r="P2493" s="5"/>
      <c r="Q2493" s="5"/>
      <c r="R2493" s="18"/>
      <c r="S2493" s="18"/>
      <c r="T2493" s="18"/>
      <c r="AA2493" s="67"/>
      <c r="AB2493" s="67"/>
      <c r="AE2493" s="81"/>
    </row>
    <row r="2494" spans="1:31" x14ac:dyDescent="0.25">
      <c r="A2494" s="18"/>
      <c r="B2494" s="18"/>
      <c r="C2494" s="18"/>
      <c r="D2494" s="74"/>
      <c r="E2494" s="74"/>
      <c r="F2494" s="74"/>
      <c r="G2494" s="75"/>
      <c r="H2494" s="5"/>
      <c r="I2494" s="5"/>
      <c r="J2494" s="5"/>
      <c r="K2494" s="5"/>
      <c r="O2494" s="5"/>
      <c r="P2494" s="5"/>
      <c r="Q2494" s="5"/>
      <c r="R2494" s="18"/>
      <c r="S2494" s="18"/>
      <c r="T2494" s="18"/>
      <c r="AA2494" s="67"/>
      <c r="AB2494" s="67"/>
      <c r="AE2494" s="81"/>
    </row>
    <row r="2495" spans="1:31" x14ac:dyDescent="0.25">
      <c r="A2495" s="18"/>
      <c r="B2495" s="18"/>
      <c r="C2495" s="18"/>
      <c r="D2495" s="74"/>
      <c r="E2495" s="74"/>
      <c r="F2495" s="74"/>
      <c r="G2495" s="75"/>
      <c r="H2495" s="5"/>
      <c r="I2495" s="5"/>
      <c r="J2495" s="5"/>
      <c r="K2495" s="5"/>
      <c r="O2495" s="5"/>
      <c r="P2495" s="5"/>
      <c r="Q2495" s="5"/>
      <c r="R2495" s="18"/>
      <c r="S2495" s="18"/>
      <c r="T2495" s="18"/>
      <c r="AA2495" s="67"/>
      <c r="AB2495" s="67"/>
      <c r="AE2495" s="81"/>
    </row>
    <row r="2496" spans="1:31" x14ac:dyDescent="0.25">
      <c r="A2496" s="18"/>
      <c r="B2496" s="18"/>
      <c r="C2496" s="18"/>
      <c r="D2496" s="74"/>
      <c r="E2496" s="74"/>
      <c r="F2496" s="74"/>
      <c r="G2496" s="75"/>
      <c r="H2496" s="5"/>
      <c r="I2496" s="5"/>
      <c r="J2496" s="5"/>
      <c r="K2496" s="5"/>
      <c r="O2496" s="5"/>
      <c r="P2496" s="5"/>
      <c r="Q2496" s="5"/>
      <c r="R2496" s="18"/>
      <c r="S2496" s="18"/>
      <c r="T2496" s="18"/>
      <c r="AA2496" s="67"/>
      <c r="AB2496" s="67"/>
      <c r="AE2496" s="81"/>
    </row>
    <row r="2497" spans="1:31" x14ac:dyDescent="0.25">
      <c r="A2497" s="18"/>
      <c r="B2497" s="18"/>
      <c r="C2497" s="18"/>
      <c r="D2497" s="74"/>
      <c r="E2497" s="74"/>
      <c r="F2497" s="74"/>
      <c r="G2497" s="75"/>
      <c r="H2497" s="5"/>
      <c r="I2497" s="5"/>
      <c r="J2497" s="5"/>
      <c r="K2497" s="5"/>
      <c r="O2497" s="5"/>
      <c r="P2497" s="5"/>
      <c r="Q2497" s="5"/>
      <c r="R2497" s="18"/>
      <c r="S2497" s="18"/>
      <c r="T2497" s="18"/>
      <c r="AA2497" s="67"/>
      <c r="AB2497" s="67"/>
      <c r="AE2497" s="81"/>
    </row>
    <row r="2498" spans="1:31" x14ac:dyDescent="0.25">
      <c r="A2498" s="18"/>
      <c r="B2498" s="18"/>
      <c r="C2498" s="18"/>
      <c r="D2498" s="74"/>
      <c r="E2498" s="74"/>
      <c r="F2498" s="74"/>
      <c r="G2498" s="75"/>
      <c r="H2498" s="5"/>
      <c r="I2498" s="5"/>
      <c r="J2498" s="5"/>
      <c r="K2498" s="5"/>
      <c r="O2498" s="5"/>
      <c r="P2498" s="5"/>
      <c r="Q2498" s="5"/>
      <c r="R2498" s="18"/>
      <c r="S2498" s="18"/>
      <c r="T2498" s="18"/>
      <c r="AA2498" s="67"/>
      <c r="AB2498" s="67"/>
      <c r="AE2498" s="81"/>
    </row>
    <row r="2499" spans="1:31" x14ac:dyDescent="0.25">
      <c r="A2499" s="18"/>
      <c r="B2499" s="18"/>
      <c r="C2499" s="18"/>
      <c r="D2499" s="74"/>
      <c r="E2499" s="74"/>
      <c r="F2499" s="74"/>
      <c r="G2499" s="75"/>
      <c r="H2499" s="5"/>
      <c r="I2499" s="5"/>
      <c r="J2499" s="5"/>
      <c r="K2499" s="5"/>
      <c r="O2499" s="5"/>
      <c r="P2499" s="5"/>
      <c r="Q2499" s="5"/>
      <c r="R2499" s="18"/>
      <c r="S2499" s="18"/>
      <c r="T2499" s="18"/>
      <c r="AA2499" s="67"/>
      <c r="AB2499" s="67"/>
      <c r="AE2499" s="81"/>
    </row>
    <row r="2500" spans="1:31" x14ac:dyDescent="0.25">
      <c r="A2500" s="18"/>
      <c r="B2500" s="18"/>
      <c r="C2500" s="18"/>
      <c r="D2500" s="74"/>
      <c r="E2500" s="74"/>
      <c r="F2500" s="74"/>
      <c r="G2500" s="75"/>
      <c r="H2500" s="5"/>
      <c r="I2500" s="5"/>
      <c r="J2500" s="5"/>
      <c r="K2500" s="5"/>
      <c r="O2500" s="5"/>
      <c r="P2500" s="5"/>
      <c r="Q2500" s="5"/>
      <c r="R2500" s="18"/>
      <c r="S2500" s="18"/>
      <c r="T2500" s="18"/>
      <c r="AA2500" s="67"/>
      <c r="AB2500" s="67"/>
      <c r="AE2500" s="81"/>
    </row>
    <row r="2501" spans="1:31" x14ac:dyDescent="0.25">
      <c r="A2501" s="18"/>
      <c r="B2501" s="18"/>
      <c r="C2501" s="18"/>
      <c r="D2501" s="74"/>
      <c r="E2501" s="74"/>
      <c r="F2501" s="74"/>
      <c r="G2501" s="75"/>
      <c r="H2501" s="5"/>
      <c r="I2501" s="5"/>
      <c r="J2501" s="5"/>
      <c r="K2501" s="5"/>
      <c r="O2501" s="5"/>
      <c r="P2501" s="5"/>
      <c r="Q2501" s="5"/>
      <c r="R2501" s="18"/>
      <c r="S2501" s="18"/>
      <c r="T2501" s="18"/>
      <c r="AA2501" s="67"/>
      <c r="AB2501" s="67"/>
      <c r="AE2501" s="81"/>
    </row>
    <row r="2502" spans="1:31" x14ac:dyDescent="0.25">
      <c r="A2502" s="18"/>
      <c r="B2502" s="18"/>
      <c r="C2502" s="18"/>
      <c r="D2502" s="74"/>
      <c r="E2502" s="74"/>
      <c r="F2502" s="74"/>
      <c r="G2502" s="75"/>
      <c r="H2502" s="5"/>
      <c r="I2502" s="5"/>
      <c r="J2502" s="5"/>
      <c r="K2502" s="5"/>
      <c r="O2502" s="5"/>
      <c r="P2502" s="5"/>
      <c r="Q2502" s="5"/>
      <c r="R2502" s="18"/>
      <c r="S2502" s="18"/>
      <c r="T2502" s="18"/>
      <c r="AA2502" s="67"/>
      <c r="AB2502" s="67"/>
      <c r="AE2502" s="81"/>
    </row>
    <row r="2503" spans="1:31" x14ac:dyDescent="0.25">
      <c r="A2503" s="18"/>
      <c r="B2503" s="18"/>
      <c r="C2503" s="18"/>
      <c r="D2503" s="74"/>
      <c r="E2503" s="74"/>
      <c r="F2503" s="74"/>
      <c r="G2503" s="75"/>
      <c r="H2503" s="5"/>
      <c r="I2503" s="5"/>
      <c r="J2503" s="5"/>
      <c r="K2503" s="5"/>
      <c r="O2503" s="5"/>
      <c r="P2503" s="5"/>
      <c r="Q2503" s="5"/>
      <c r="R2503" s="18"/>
      <c r="S2503" s="18"/>
      <c r="T2503" s="18"/>
      <c r="AA2503" s="67"/>
      <c r="AB2503" s="67"/>
      <c r="AE2503" s="81"/>
    </row>
    <row r="2504" spans="1:31" x14ac:dyDescent="0.25">
      <c r="A2504" s="18"/>
      <c r="B2504" s="18"/>
      <c r="C2504" s="18"/>
      <c r="D2504" s="74"/>
      <c r="E2504" s="74"/>
      <c r="F2504" s="74"/>
      <c r="G2504" s="75"/>
      <c r="H2504" s="5"/>
      <c r="I2504" s="5"/>
      <c r="J2504" s="5"/>
      <c r="K2504" s="5"/>
      <c r="O2504" s="5"/>
      <c r="P2504" s="5"/>
      <c r="Q2504" s="5"/>
      <c r="R2504" s="18"/>
      <c r="S2504" s="18"/>
      <c r="T2504" s="18"/>
      <c r="AA2504" s="67"/>
      <c r="AB2504" s="67"/>
      <c r="AE2504" s="82"/>
    </row>
    <row r="2505" spans="1:31" x14ac:dyDescent="0.25">
      <c r="A2505" s="18"/>
      <c r="B2505" s="18"/>
      <c r="C2505" s="18"/>
      <c r="D2505" s="74"/>
      <c r="E2505" s="74"/>
      <c r="F2505" s="74"/>
      <c r="G2505" s="75"/>
      <c r="H2505" s="5"/>
      <c r="I2505" s="5"/>
      <c r="J2505" s="5"/>
      <c r="K2505" s="5"/>
      <c r="O2505" s="5"/>
      <c r="P2505" s="5"/>
      <c r="Q2505" s="5"/>
      <c r="R2505" s="18"/>
      <c r="S2505" s="18"/>
      <c r="T2505" s="18"/>
      <c r="AA2505" s="67"/>
      <c r="AB2505" s="67"/>
      <c r="AE2505" s="82"/>
    </row>
    <row r="2506" spans="1:31" x14ac:dyDescent="0.25">
      <c r="A2506" s="18"/>
      <c r="B2506" s="18"/>
      <c r="C2506" s="18"/>
      <c r="D2506" s="74"/>
      <c r="E2506" s="74"/>
      <c r="F2506" s="74"/>
      <c r="G2506" s="75"/>
      <c r="H2506" s="5"/>
      <c r="I2506" s="5"/>
      <c r="J2506" s="5"/>
      <c r="K2506" s="5"/>
      <c r="O2506" s="5"/>
      <c r="P2506" s="5"/>
      <c r="Q2506" s="5"/>
      <c r="R2506" s="18"/>
      <c r="S2506" s="18"/>
      <c r="T2506" s="18"/>
      <c r="AA2506" s="67"/>
      <c r="AB2506" s="67"/>
      <c r="AE2506" s="82"/>
    </row>
    <row r="2507" spans="1:31" x14ac:dyDescent="0.25">
      <c r="A2507" s="18"/>
      <c r="B2507" s="18"/>
      <c r="C2507" s="18"/>
      <c r="D2507" s="74"/>
      <c r="E2507" s="74"/>
      <c r="F2507" s="74"/>
      <c r="G2507" s="75"/>
      <c r="H2507" s="5"/>
      <c r="I2507" s="5"/>
      <c r="J2507" s="5"/>
      <c r="K2507" s="5"/>
      <c r="O2507" s="5"/>
      <c r="P2507" s="5"/>
      <c r="Q2507" s="5"/>
      <c r="R2507" s="18"/>
      <c r="S2507" s="18"/>
      <c r="T2507" s="18"/>
      <c r="AA2507" s="67"/>
      <c r="AB2507" s="67"/>
      <c r="AE2507" s="82"/>
    </row>
    <row r="2508" spans="1:31" x14ac:dyDescent="0.25">
      <c r="A2508" s="18"/>
      <c r="B2508" s="18"/>
      <c r="C2508" s="18"/>
      <c r="D2508" s="74"/>
      <c r="E2508" s="74"/>
      <c r="F2508" s="74"/>
      <c r="G2508" s="75"/>
      <c r="H2508" s="5"/>
      <c r="I2508" s="5"/>
      <c r="J2508" s="5"/>
      <c r="K2508" s="5"/>
      <c r="O2508" s="5"/>
      <c r="P2508" s="5"/>
      <c r="Q2508" s="5"/>
      <c r="R2508" s="18"/>
      <c r="S2508" s="18"/>
      <c r="T2508" s="18"/>
      <c r="AA2508" s="67"/>
      <c r="AB2508" s="67"/>
      <c r="AE2508" s="82"/>
    </row>
    <row r="2509" spans="1:31" x14ac:dyDescent="0.25">
      <c r="A2509" s="18"/>
      <c r="B2509" s="18"/>
      <c r="C2509" s="18"/>
      <c r="D2509" s="74"/>
      <c r="E2509" s="74"/>
      <c r="F2509" s="74"/>
      <c r="G2509" s="75"/>
      <c r="H2509" s="5"/>
      <c r="I2509" s="5"/>
      <c r="J2509" s="5"/>
      <c r="K2509" s="5"/>
      <c r="O2509" s="5"/>
      <c r="P2509" s="5"/>
      <c r="Q2509" s="5"/>
      <c r="R2509" s="18"/>
      <c r="S2509" s="18"/>
      <c r="T2509" s="18"/>
      <c r="AA2509" s="67"/>
      <c r="AB2509" s="67"/>
      <c r="AE2509" s="82"/>
    </row>
    <row r="2510" spans="1:31" x14ac:dyDescent="0.25">
      <c r="A2510" s="18"/>
      <c r="B2510" s="18"/>
      <c r="C2510" s="18"/>
      <c r="D2510" s="74"/>
      <c r="E2510" s="74"/>
      <c r="F2510" s="74"/>
      <c r="G2510" s="75"/>
      <c r="H2510" s="5"/>
      <c r="I2510" s="5"/>
      <c r="J2510" s="5"/>
      <c r="K2510" s="5"/>
      <c r="O2510" s="5"/>
      <c r="P2510" s="5"/>
      <c r="Q2510" s="5"/>
      <c r="R2510" s="18"/>
      <c r="S2510" s="18"/>
      <c r="T2510" s="18"/>
      <c r="AA2510" s="67"/>
      <c r="AB2510" s="67"/>
      <c r="AE2510" s="82"/>
    </row>
    <row r="2511" spans="1:31" x14ac:dyDescent="0.25">
      <c r="A2511" s="18"/>
      <c r="B2511" s="18"/>
      <c r="C2511" s="18"/>
      <c r="D2511" s="74"/>
      <c r="E2511" s="74"/>
      <c r="F2511" s="74"/>
      <c r="G2511" s="75"/>
      <c r="H2511" s="5"/>
      <c r="I2511" s="5"/>
      <c r="J2511" s="5"/>
      <c r="K2511" s="5"/>
      <c r="O2511" s="5"/>
      <c r="P2511" s="5"/>
      <c r="Q2511" s="5"/>
      <c r="R2511" s="18"/>
      <c r="S2511" s="18"/>
      <c r="T2511" s="18"/>
      <c r="AA2511" s="67"/>
      <c r="AB2511" s="67"/>
      <c r="AE2511" s="82"/>
    </row>
    <row r="2512" spans="1:31" x14ac:dyDescent="0.25">
      <c r="A2512" s="18"/>
      <c r="B2512" s="18"/>
      <c r="C2512" s="18"/>
      <c r="D2512" s="74"/>
      <c r="E2512" s="74"/>
      <c r="F2512" s="74"/>
      <c r="G2512" s="75"/>
      <c r="H2512" s="5"/>
      <c r="I2512" s="5"/>
      <c r="J2512" s="5"/>
      <c r="K2512" s="5"/>
      <c r="O2512" s="5"/>
      <c r="P2512" s="5"/>
      <c r="Q2512" s="5"/>
      <c r="R2512" s="18"/>
      <c r="S2512" s="18"/>
      <c r="T2512" s="18"/>
      <c r="AA2512" s="67"/>
      <c r="AB2512" s="67"/>
      <c r="AE2512" s="82"/>
    </row>
    <row r="2513" spans="1:31" x14ac:dyDescent="0.25">
      <c r="A2513" s="18"/>
      <c r="B2513" s="18"/>
      <c r="C2513" s="18"/>
      <c r="D2513" s="74"/>
      <c r="E2513" s="74"/>
      <c r="F2513" s="74"/>
      <c r="G2513" s="75"/>
      <c r="H2513" s="5"/>
      <c r="I2513" s="5"/>
      <c r="J2513" s="5"/>
      <c r="K2513" s="5"/>
      <c r="O2513" s="5"/>
      <c r="P2513" s="5"/>
      <c r="Q2513" s="5"/>
      <c r="R2513" s="18"/>
      <c r="S2513" s="18"/>
      <c r="T2513" s="18"/>
      <c r="AA2513" s="67"/>
      <c r="AB2513" s="67"/>
      <c r="AE2513" s="82"/>
    </row>
    <row r="2514" spans="1:31" x14ac:dyDescent="0.25">
      <c r="A2514" s="18"/>
      <c r="B2514" s="18"/>
      <c r="C2514" s="18"/>
      <c r="D2514" s="74"/>
      <c r="E2514" s="74"/>
      <c r="F2514" s="74"/>
      <c r="G2514" s="75"/>
      <c r="H2514" s="5"/>
      <c r="I2514" s="5"/>
      <c r="J2514" s="5"/>
      <c r="K2514" s="5"/>
      <c r="O2514" s="5"/>
      <c r="P2514" s="5"/>
      <c r="Q2514" s="5"/>
      <c r="R2514" s="18"/>
      <c r="S2514" s="18"/>
      <c r="T2514" s="18"/>
      <c r="AA2514" s="67"/>
      <c r="AB2514" s="67"/>
      <c r="AE2514" s="82"/>
    </row>
    <row r="2515" spans="1:31" x14ac:dyDescent="0.25">
      <c r="A2515" s="18"/>
      <c r="B2515" s="18"/>
      <c r="C2515" s="18"/>
      <c r="D2515" s="74"/>
      <c r="E2515" s="74"/>
      <c r="F2515" s="74"/>
      <c r="G2515" s="75"/>
      <c r="H2515" s="5"/>
      <c r="I2515" s="5"/>
      <c r="J2515" s="5"/>
      <c r="K2515" s="5"/>
      <c r="O2515" s="5"/>
      <c r="P2515" s="5"/>
      <c r="Q2515" s="5"/>
      <c r="R2515" s="18"/>
      <c r="S2515" s="18"/>
      <c r="T2515" s="18"/>
      <c r="AA2515" s="67"/>
      <c r="AB2515" s="67"/>
      <c r="AE2515" s="82"/>
    </row>
    <row r="2516" spans="1:31" x14ac:dyDescent="0.25">
      <c r="A2516" s="18"/>
      <c r="B2516" s="18"/>
      <c r="C2516" s="18"/>
      <c r="D2516" s="74"/>
      <c r="E2516" s="74"/>
      <c r="F2516" s="74"/>
      <c r="G2516" s="75"/>
      <c r="H2516" s="5"/>
      <c r="I2516" s="5"/>
      <c r="J2516" s="5"/>
      <c r="K2516" s="5"/>
      <c r="O2516" s="5"/>
      <c r="P2516" s="5"/>
      <c r="Q2516" s="5"/>
      <c r="R2516" s="18"/>
      <c r="S2516" s="18"/>
      <c r="T2516" s="18"/>
      <c r="AA2516" s="67"/>
      <c r="AB2516" s="67"/>
      <c r="AE2516" s="82"/>
    </row>
    <row r="2517" spans="1:31" x14ac:dyDescent="0.25">
      <c r="A2517" s="18"/>
      <c r="B2517" s="18"/>
      <c r="C2517" s="18"/>
      <c r="D2517" s="74"/>
      <c r="E2517" s="74"/>
      <c r="F2517" s="74"/>
      <c r="G2517" s="75"/>
      <c r="H2517" s="5"/>
      <c r="I2517" s="5"/>
      <c r="J2517" s="5"/>
      <c r="K2517" s="5"/>
      <c r="O2517" s="5"/>
      <c r="P2517" s="5"/>
      <c r="Q2517" s="5"/>
      <c r="R2517" s="18"/>
      <c r="S2517" s="18"/>
      <c r="T2517" s="18"/>
      <c r="AA2517" s="67"/>
      <c r="AB2517" s="67"/>
      <c r="AE2517" s="82"/>
    </row>
    <row r="2518" spans="1:31" x14ac:dyDescent="0.25">
      <c r="A2518" s="18"/>
      <c r="B2518" s="18"/>
      <c r="C2518" s="18"/>
      <c r="D2518" s="74"/>
      <c r="E2518" s="74"/>
      <c r="F2518" s="74"/>
      <c r="G2518" s="75"/>
      <c r="H2518" s="5"/>
      <c r="I2518" s="5"/>
      <c r="J2518" s="5"/>
      <c r="K2518" s="5"/>
      <c r="O2518" s="5"/>
      <c r="P2518" s="5"/>
      <c r="Q2518" s="5"/>
      <c r="R2518" s="18"/>
      <c r="S2518" s="18"/>
      <c r="T2518" s="18"/>
      <c r="AA2518" s="67"/>
      <c r="AB2518" s="67"/>
      <c r="AE2518" s="82"/>
    </row>
    <row r="2519" spans="1:31" x14ac:dyDescent="0.25">
      <c r="A2519" s="18"/>
      <c r="B2519" s="18"/>
      <c r="C2519" s="18"/>
      <c r="D2519" s="74"/>
      <c r="E2519" s="74"/>
      <c r="F2519" s="74"/>
      <c r="G2519" s="75"/>
      <c r="H2519" s="5"/>
      <c r="I2519" s="5"/>
      <c r="J2519" s="5"/>
      <c r="K2519" s="5"/>
      <c r="O2519" s="5"/>
      <c r="P2519" s="5"/>
      <c r="Q2519" s="5"/>
      <c r="R2519" s="18"/>
      <c r="S2519" s="18"/>
      <c r="T2519" s="18"/>
      <c r="AA2519" s="67"/>
      <c r="AB2519" s="67"/>
      <c r="AE2519" s="82"/>
    </row>
    <row r="2520" spans="1:31" x14ac:dyDescent="0.25">
      <c r="A2520" s="18"/>
      <c r="B2520" s="18"/>
      <c r="C2520" s="18"/>
      <c r="D2520" s="74"/>
      <c r="E2520" s="74"/>
      <c r="F2520" s="74"/>
      <c r="G2520" s="75"/>
      <c r="H2520" s="5"/>
      <c r="I2520" s="5"/>
      <c r="J2520" s="5"/>
      <c r="K2520" s="5"/>
      <c r="O2520" s="5"/>
      <c r="P2520" s="5"/>
      <c r="Q2520" s="5"/>
      <c r="R2520" s="18"/>
      <c r="S2520" s="18"/>
      <c r="T2520" s="18"/>
      <c r="AA2520" s="67"/>
      <c r="AB2520" s="67"/>
      <c r="AE2520" s="82"/>
    </row>
    <row r="2521" spans="1:31" x14ac:dyDescent="0.25">
      <c r="A2521" s="18"/>
      <c r="B2521" s="18"/>
      <c r="C2521" s="18"/>
      <c r="D2521" s="74"/>
      <c r="E2521" s="74"/>
      <c r="F2521" s="74"/>
      <c r="G2521" s="75"/>
      <c r="H2521" s="5"/>
      <c r="I2521" s="5"/>
      <c r="J2521" s="5"/>
      <c r="K2521" s="5"/>
      <c r="O2521" s="5"/>
      <c r="P2521" s="5"/>
      <c r="Q2521" s="5"/>
      <c r="R2521" s="18"/>
      <c r="S2521" s="18"/>
      <c r="T2521" s="18"/>
      <c r="AA2521" s="67"/>
      <c r="AB2521" s="67"/>
      <c r="AE2521" s="82"/>
    </row>
    <row r="2522" spans="1:31" x14ac:dyDescent="0.25">
      <c r="A2522" s="18"/>
      <c r="B2522" s="18"/>
      <c r="C2522" s="18"/>
      <c r="D2522" s="74"/>
      <c r="E2522" s="74"/>
      <c r="F2522" s="74"/>
      <c r="G2522" s="75"/>
      <c r="H2522" s="5"/>
      <c r="I2522" s="5"/>
      <c r="J2522" s="5"/>
      <c r="K2522" s="5"/>
      <c r="O2522" s="5"/>
      <c r="P2522" s="5"/>
      <c r="Q2522" s="5"/>
      <c r="R2522" s="18"/>
      <c r="S2522" s="18"/>
      <c r="T2522" s="18"/>
      <c r="AA2522" s="67"/>
      <c r="AB2522" s="67"/>
      <c r="AE2522" s="82"/>
    </row>
    <row r="2523" spans="1:31" x14ac:dyDescent="0.25">
      <c r="A2523" s="18"/>
      <c r="B2523" s="18"/>
      <c r="C2523" s="18"/>
      <c r="D2523" s="74"/>
      <c r="E2523" s="74"/>
      <c r="F2523" s="74"/>
      <c r="G2523" s="75"/>
      <c r="H2523" s="5"/>
      <c r="I2523" s="5"/>
      <c r="J2523" s="5"/>
      <c r="K2523" s="5"/>
      <c r="O2523" s="5"/>
      <c r="P2523" s="5"/>
      <c r="Q2523" s="5"/>
      <c r="R2523" s="18"/>
      <c r="S2523" s="18"/>
      <c r="T2523" s="18"/>
      <c r="AA2523" s="67"/>
      <c r="AB2523" s="67"/>
      <c r="AE2523" s="82"/>
    </row>
    <row r="2524" spans="1:31" x14ac:dyDescent="0.25">
      <c r="A2524" s="18"/>
      <c r="B2524" s="18"/>
      <c r="C2524" s="18"/>
      <c r="D2524" s="74"/>
      <c r="E2524" s="74"/>
      <c r="F2524" s="74"/>
      <c r="G2524" s="75"/>
      <c r="H2524" s="5"/>
      <c r="I2524" s="5"/>
      <c r="J2524" s="5"/>
      <c r="K2524" s="5"/>
      <c r="O2524" s="5"/>
      <c r="P2524" s="5"/>
      <c r="Q2524" s="5"/>
      <c r="R2524" s="18"/>
      <c r="S2524" s="18"/>
      <c r="T2524" s="18"/>
      <c r="AA2524" s="67"/>
      <c r="AB2524" s="67"/>
      <c r="AE2524" s="82"/>
    </row>
    <row r="2525" spans="1:31" x14ac:dyDescent="0.25">
      <c r="A2525" s="18"/>
      <c r="B2525" s="18"/>
      <c r="C2525" s="18"/>
      <c r="D2525" s="74"/>
      <c r="E2525" s="74"/>
      <c r="F2525" s="74"/>
      <c r="G2525" s="75"/>
      <c r="H2525" s="5"/>
      <c r="I2525" s="5"/>
      <c r="J2525" s="5"/>
      <c r="K2525" s="5"/>
      <c r="O2525" s="5"/>
      <c r="P2525" s="5"/>
      <c r="Q2525" s="5"/>
      <c r="R2525" s="18"/>
      <c r="S2525" s="18"/>
      <c r="T2525" s="18"/>
      <c r="AA2525" s="67"/>
      <c r="AB2525" s="67"/>
      <c r="AE2525" s="82"/>
    </row>
    <row r="2526" spans="1:31" x14ac:dyDescent="0.25">
      <c r="A2526" s="18"/>
      <c r="B2526" s="18"/>
      <c r="C2526" s="18"/>
      <c r="D2526" s="74"/>
      <c r="E2526" s="74"/>
      <c r="F2526" s="74"/>
      <c r="G2526" s="75"/>
      <c r="H2526" s="5"/>
      <c r="I2526" s="5"/>
      <c r="J2526" s="5"/>
      <c r="K2526" s="5"/>
      <c r="O2526" s="5"/>
      <c r="P2526" s="5"/>
      <c r="Q2526" s="5"/>
      <c r="R2526" s="18"/>
      <c r="S2526" s="18"/>
      <c r="T2526" s="18"/>
      <c r="AA2526" s="67"/>
      <c r="AB2526" s="67"/>
      <c r="AE2526" s="82"/>
    </row>
    <row r="2527" spans="1:31" x14ac:dyDescent="0.25">
      <c r="A2527" s="18"/>
      <c r="B2527" s="18"/>
      <c r="C2527" s="18"/>
      <c r="D2527" s="74"/>
      <c r="E2527" s="74"/>
      <c r="F2527" s="74"/>
      <c r="G2527" s="75"/>
      <c r="H2527" s="5"/>
      <c r="I2527" s="5"/>
      <c r="J2527" s="5"/>
      <c r="K2527" s="5"/>
      <c r="O2527" s="5"/>
      <c r="P2527" s="5"/>
      <c r="Q2527" s="5"/>
      <c r="R2527" s="18"/>
      <c r="S2527" s="18"/>
      <c r="T2527" s="18"/>
      <c r="AA2527" s="67"/>
      <c r="AB2527" s="67"/>
      <c r="AE2527" s="82"/>
    </row>
    <row r="2528" spans="1:31" x14ac:dyDescent="0.25">
      <c r="A2528" s="18"/>
      <c r="B2528" s="18"/>
      <c r="C2528" s="18"/>
      <c r="D2528" s="74"/>
      <c r="E2528" s="74"/>
      <c r="F2528" s="74"/>
      <c r="G2528" s="75"/>
      <c r="H2528" s="5"/>
      <c r="I2528" s="5"/>
      <c r="J2528" s="5"/>
      <c r="K2528" s="5"/>
      <c r="O2528" s="5"/>
      <c r="P2528" s="5"/>
      <c r="Q2528" s="5"/>
      <c r="R2528" s="18"/>
      <c r="S2528" s="18"/>
      <c r="T2528" s="18"/>
      <c r="AA2528" s="67"/>
      <c r="AB2528" s="67"/>
      <c r="AE2528" s="82"/>
    </row>
    <row r="2529" spans="1:31" x14ac:dyDescent="0.25">
      <c r="A2529" s="18"/>
      <c r="B2529" s="18"/>
      <c r="C2529" s="18"/>
      <c r="D2529" s="74"/>
      <c r="E2529" s="74"/>
      <c r="F2529" s="74"/>
      <c r="G2529" s="75"/>
      <c r="H2529" s="5"/>
      <c r="I2529" s="5"/>
      <c r="J2529" s="5"/>
      <c r="K2529" s="5"/>
      <c r="O2529" s="5"/>
      <c r="P2529" s="5"/>
      <c r="Q2529" s="5"/>
      <c r="R2529" s="18"/>
      <c r="S2529" s="18"/>
      <c r="T2529" s="18"/>
      <c r="AA2529" s="67"/>
      <c r="AB2529" s="67"/>
      <c r="AE2529" s="82"/>
    </row>
    <row r="2530" spans="1:31" x14ac:dyDescent="0.25">
      <c r="A2530" s="18"/>
      <c r="B2530" s="18"/>
      <c r="C2530" s="18"/>
      <c r="D2530" s="74"/>
      <c r="E2530" s="74"/>
      <c r="F2530" s="74"/>
      <c r="G2530" s="75"/>
      <c r="H2530" s="5"/>
      <c r="I2530" s="5"/>
      <c r="J2530" s="5"/>
      <c r="K2530" s="5"/>
      <c r="O2530" s="5"/>
      <c r="P2530" s="5"/>
      <c r="Q2530" s="5"/>
      <c r="R2530" s="18"/>
      <c r="S2530" s="18"/>
      <c r="T2530" s="18"/>
      <c r="AA2530" s="67"/>
      <c r="AB2530" s="67"/>
      <c r="AE2530" s="82"/>
    </row>
    <row r="2531" spans="1:31" x14ac:dyDescent="0.25">
      <c r="A2531" s="18"/>
      <c r="B2531" s="18"/>
      <c r="C2531" s="18"/>
      <c r="D2531" s="74"/>
      <c r="E2531" s="74"/>
      <c r="F2531" s="74"/>
      <c r="G2531" s="75"/>
      <c r="H2531" s="5"/>
      <c r="I2531" s="5"/>
      <c r="J2531" s="5"/>
      <c r="K2531" s="5"/>
      <c r="O2531" s="5"/>
      <c r="P2531" s="5"/>
      <c r="Q2531" s="5"/>
      <c r="R2531" s="18"/>
      <c r="S2531" s="18"/>
      <c r="T2531" s="18"/>
      <c r="AA2531" s="67"/>
      <c r="AB2531" s="67"/>
      <c r="AE2531" s="82"/>
    </row>
    <row r="2532" spans="1:31" x14ac:dyDescent="0.25">
      <c r="A2532" s="18"/>
      <c r="B2532" s="18"/>
      <c r="C2532" s="18"/>
      <c r="D2532" s="74"/>
      <c r="E2532" s="74"/>
      <c r="F2532" s="74"/>
      <c r="G2532" s="75"/>
      <c r="H2532" s="5"/>
      <c r="I2532" s="5"/>
      <c r="J2532" s="5"/>
      <c r="K2532" s="5"/>
      <c r="O2532" s="5"/>
      <c r="P2532" s="5"/>
      <c r="Q2532" s="5"/>
      <c r="R2532" s="18"/>
      <c r="S2532" s="18"/>
      <c r="T2532" s="18"/>
      <c r="AA2532" s="67"/>
      <c r="AB2532" s="67"/>
      <c r="AE2532" s="82"/>
    </row>
    <row r="2533" spans="1:31" x14ac:dyDescent="0.25">
      <c r="A2533" s="18"/>
      <c r="B2533" s="18"/>
      <c r="C2533" s="18"/>
      <c r="D2533" s="74"/>
      <c r="E2533" s="74"/>
      <c r="F2533" s="74"/>
      <c r="G2533" s="75"/>
      <c r="H2533" s="5"/>
      <c r="I2533" s="5"/>
      <c r="J2533" s="5"/>
      <c r="K2533" s="5"/>
      <c r="O2533" s="5"/>
      <c r="P2533" s="5"/>
      <c r="Q2533" s="5"/>
      <c r="R2533" s="18"/>
      <c r="S2533" s="18"/>
      <c r="T2533" s="18"/>
      <c r="AA2533" s="67"/>
      <c r="AB2533" s="67"/>
      <c r="AE2533" s="82"/>
    </row>
    <row r="2534" spans="1:31" x14ac:dyDescent="0.25">
      <c r="A2534" s="18"/>
      <c r="B2534" s="18"/>
      <c r="C2534" s="18"/>
      <c r="D2534" s="74"/>
      <c r="E2534" s="74"/>
      <c r="F2534" s="74"/>
      <c r="G2534" s="75"/>
      <c r="H2534" s="5"/>
      <c r="I2534" s="5"/>
      <c r="J2534" s="5"/>
      <c r="K2534" s="5"/>
      <c r="O2534" s="5"/>
      <c r="P2534" s="5"/>
      <c r="Q2534" s="5"/>
      <c r="R2534" s="18"/>
      <c r="S2534" s="18"/>
      <c r="T2534" s="18"/>
      <c r="AA2534" s="67"/>
      <c r="AB2534" s="67"/>
      <c r="AE2534" s="82"/>
    </row>
    <row r="2535" spans="1:31" x14ac:dyDescent="0.25">
      <c r="A2535" s="18"/>
      <c r="B2535" s="18"/>
      <c r="C2535" s="18"/>
      <c r="D2535" s="74"/>
      <c r="E2535" s="74"/>
      <c r="F2535" s="74"/>
      <c r="G2535" s="75"/>
      <c r="H2535" s="5"/>
      <c r="I2535" s="5"/>
      <c r="J2535" s="5"/>
      <c r="K2535" s="5"/>
      <c r="O2535" s="5"/>
      <c r="P2535" s="5"/>
      <c r="Q2535" s="5"/>
      <c r="R2535" s="18"/>
      <c r="S2535" s="18"/>
      <c r="T2535" s="18"/>
      <c r="AA2535" s="67"/>
      <c r="AB2535" s="67"/>
      <c r="AE2535" s="82"/>
    </row>
    <row r="2536" spans="1:31" x14ac:dyDescent="0.25">
      <c r="A2536" s="18"/>
      <c r="B2536" s="18"/>
      <c r="C2536" s="18"/>
      <c r="D2536" s="74"/>
      <c r="E2536" s="74"/>
      <c r="F2536" s="74"/>
      <c r="G2536" s="75"/>
      <c r="H2536" s="5"/>
      <c r="I2536" s="5"/>
      <c r="J2536" s="5"/>
      <c r="K2536" s="5"/>
      <c r="O2536" s="5"/>
      <c r="P2536" s="5"/>
      <c r="Q2536" s="5"/>
      <c r="R2536" s="18"/>
      <c r="S2536" s="18"/>
      <c r="T2536" s="18"/>
      <c r="AA2536" s="67"/>
      <c r="AB2536" s="67"/>
      <c r="AE2536" s="82"/>
    </row>
    <row r="2537" spans="1:31" x14ac:dyDescent="0.25">
      <c r="A2537" s="18"/>
      <c r="B2537" s="18"/>
      <c r="C2537" s="18"/>
      <c r="D2537" s="74"/>
      <c r="E2537" s="74"/>
      <c r="F2537" s="74"/>
      <c r="G2537" s="75"/>
      <c r="H2537" s="5"/>
      <c r="I2537" s="5"/>
      <c r="J2537" s="5"/>
      <c r="K2537" s="5"/>
      <c r="O2537" s="5"/>
      <c r="P2537" s="5"/>
      <c r="Q2537" s="5"/>
      <c r="R2537" s="18"/>
      <c r="S2537" s="18"/>
      <c r="T2537" s="18"/>
      <c r="AA2537" s="67"/>
      <c r="AB2537" s="67"/>
      <c r="AE2537" s="82"/>
    </row>
    <row r="2538" spans="1:31" x14ac:dyDescent="0.25">
      <c r="A2538" s="18"/>
      <c r="B2538" s="18"/>
      <c r="C2538" s="18"/>
      <c r="D2538" s="74"/>
      <c r="E2538" s="74"/>
      <c r="F2538" s="74"/>
      <c r="G2538" s="75"/>
      <c r="H2538" s="5"/>
      <c r="I2538" s="5"/>
      <c r="J2538" s="5"/>
      <c r="K2538" s="5"/>
      <c r="O2538" s="5"/>
      <c r="P2538" s="5"/>
      <c r="Q2538" s="5"/>
      <c r="R2538" s="18"/>
      <c r="S2538" s="18"/>
      <c r="T2538" s="18"/>
      <c r="AA2538" s="67"/>
      <c r="AB2538" s="67"/>
      <c r="AE2538" s="82"/>
    </row>
    <row r="2539" spans="1:31" x14ac:dyDescent="0.25">
      <c r="A2539" s="18"/>
      <c r="B2539" s="18"/>
      <c r="C2539" s="18"/>
      <c r="D2539" s="74"/>
      <c r="E2539" s="74"/>
      <c r="F2539" s="74"/>
      <c r="G2539" s="75"/>
      <c r="H2539" s="5"/>
      <c r="I2539" s="5"/>
      <c r="J2539" s="5"/>
      <c r="K2539" s="5"/>
      <c r="O2539" s="5"/>
      <c r="P2539" s="5"/>
      <c r="Q2539" s="5"/>
      <c r="R2539" s="18"/>
      <c r="S2539" s="18"/>
      <c r="T2539" s="18"/>
      <c r="AA2539" s="67"/>
      <c r="AB2539" s="67"/>
      <c r="AE2539" s="82"/>
    </row>
    <row r="2540" spans="1:31" x14ac:dyDescent="0.25">
      <c r="A2540" s="18"/>
      <c r="B2540" s="18"/>
      <c r="C2540" s="18"/>
      <c r="D2540" s="74"/>
      <c r="E2540" s="74"/>
      <c r="F2540" s="74"/>
      <c r="G2540" s="75"/>
      <c r="H2540" s="5"/>
      <c r="I2540" s="5"/>
      <c r="J2540" s="5"/>
      <c r="K2540" s="5"/>
      <c r="O2540" s="5"/>
      <c r="P2540" s="5"/>
      <c r="Q2540" s="5"/>
      <c r="R2540" s="18"/>
      <c r="S2540" s="18"/>
      <c r="T2540" s="18"/>
      <c r="AA2540" s="67"/>
      <c r="AB2540" s="67"/>
      <c r="AE2540" s="82"/>
    </row>
    <row r="2541" spans="1:31" x14ac:dyDescent="0.25">
      <c r="A2541" s="18"/>
      <c r="B2541" s="18"/>
      <c r="C2541" s="18"/>
      <c r="D2541" s="74"/>
      <c r="E2541" s="74"/>
      <c r="F2541" s="74"/>
      <c r="G2541" s="75"/>
      <c r="H2541" s="5"/>
      <c r="I2541" s="5"/>
      <c r="J2541" s="5"/>
      <c r="K2541" s="5"/>
      <c r="O2541" s="5"/>
      <c r="P2541" s="5"/>
      <c r="Q2541" s="5"/>
      <c r="R2541" s="18"/>
      <c r="S2541" s="18"/>
      <c r="T2541" s="18"/>
      <c r="AA2541" s="67"/>
      <c r="AB2541" s="67"/>
      <c r="AE2541" s="82"/>
    </row>
    <row r="2542" spans="1:31" x14ac:dyDescent="0.25">
      <c r="A2542" s="18"/>
      <c r="B2542" s="18"/>
      <c r="C2542" s="18"/>
      <c r="D2542" s="74"/>
      <c r="E2542" s="74"/>
      <c r="F2542" s="74"/>
      <c r="G2542" s="75"/>
      <c r="H2542" s="5"/>
      <c r="I2542" s="5"/>
      <c r="J2542" s="5"/>
      <c r="K2542" s="5"/>
      <c r="O2542" s="5"/>
      <c r="P2542" s="5"/>
      <c r="Q2542" s="5"/>
      <c r="R2542" s="18"/>
      <c r="S2542" s="18"/>
      <c r="T2542" s="18"/>
      <c r="AA2542" s="67"/>
      <c r="AB2542" s="67"/>
      <c r="AE2542" s="82"/>
    </row>
    <row r="2543" spans="1:31" x14ac:dyDescent="0.25">
      <c r="A2543" s="18"/>
      <c r="B2543" s="18"/>
      <c r="C2543" s="18"/>
      <c r="D2543" s="74"/>
      <c r="E2543" s="74"/>
      <c r="F2543" s="74"/>
      <c r="G2543" s="75"/>
      <c r="H2543" s="5"/>
      <c r="I2543" s="5"/>
      <c r="J2543" s="5"/>
      <c r="K2543" s="5"/>
      <c r="O2543" s="5"/>
      <c r="P2543" s="5"/>
      <c r="Q2543" s="5"/>
      <c r="R2543" s="18"/>
      <c r="S2543" s="18"/>
      <c r="T2543" s="18"/>
      <c r="AA2543" s="67"/>
      <c r="AB2543" s="67"/>
      <c r="AE2543" s="82"/>
    </row>
    <row r="2544" spans="1:31" x14ac:dyDescent="0.25">
      <c r="A2544" s="18"/>
      <c r="B2544" s="18"/>
      <c r="C2544" s="18"/>
      <c r="D2544" s="74"/>
      <c r="E2544" s="74"/>
      <c r="F2544" s="74"/>
      <c r="G2544" s="75"/>
      <c r="H2544" s="5"/>
      <c r="I2544" s="5"/>
      <c r="J2544" s="5"/>
      <c r="K2544" s="5"/>
      <c r="O2544" s="5"/>
      <c r="P2544" s="5"/>
      <c r="Q2544" s="5"/>
      <c r="R2544" s="18"/>
      <c r="S2544" s="18"/>
      <c r="T2544" s="18"/>
      <c r="AA2544" s="67"/>
      <c r="AB2544" s="67"/>
      <c r="AE2544" s="82"/>
    </row>
    <row r="2545" spans="1:31" x14ac:dyDescent="0.25">
      <c r="A2545" s="18"/>
      <c r="B2545" s="18"/>
      <c r="C2545" s="18"/>
      <c r="D2545" s="74"/>
      <c r="E2545" s="74"/>
      <c r="F2545" s="74"/>
      <c r="G2545" s="75"/>
      <c r="H2545" s="5"/>
      <c r="I2545" s="5"/>
      <c r="J2545" s="5"/>
      <c r="K2545" s="5"/>
      <c r="O2545" s="5"/>
      <c r="P2545" s="5"/>
      <c r="Q2545" s="5"/>
      <c r="R2545" s="18"/>
      <c r="S2545" s="18"/>
      <c r="T2545" s="18"/>
      <c r="AA2545" s="67"/>
      <c r="AB2545" s="67"/>
      <c r="AE2545" s="82"/>
    </row>
    <row r="2546" spans="1:31" x14ac:dyDescent="0.25">
      <c r="A2546" s="18"/>
      <c r="B2546" s="18"/>
      <c r="C2546" s="18"/>
      <c r="D2546" s="74"/>
      <c r="E2546" s="74"/>
      <c r="F2546" s="74"/>
      <c r="G2546" s="75"/>
      <c r="H2546" s="5"/>
      <c r="I2546" s="5"/>
      <c r="J2546" s="5"/>
      <c r="K2546" s="5"/>
      <c r="O2546" s="5"/>
      <c r="P2546" s="5"/>
      <c r="Q2546" s="5"/>
      <c r="R2546" s="18"/>
      <c r="S2546" s="18"/>
      <c r="T2546" s="18"/>
      <c r="AA2546" s="67"/>
      <c r="AB2546" s="67"/>
      <c r="AE2546" s="82"/>
    </row>
    <row r="2547" spans="1:31" x14ac:dyDescent="0.25">
      <c r="A2547" s="18"/>
      <c r="B2547" s="18"/>
      <c r="C2547" s="18"/>
      <c r="D2547" s="74"/>
      <c r="E2547" s="74"/>
      <c r="F2547" s="74"/>
      <c r="G2547" s="75"/>
      <c r="H2547" s="5"/>
      <c r="I2547" s="5"/>
      <c r="J2547" s="5"/>
      <c r="K2547" s="5"/>
      <c r="O2547" s="5"/>
      <c r="P2547" s="5"/>
      <c r="Q2547" s="5"/>
      <c r="R2547" s="18"/>
      <c r="S2547" s="18"/>
      <c r="T2547" s="18"/>
      <c r="AA2547" s="67"/>
      <c r="AB2547" s="67"/>
      <c r="AE2547" s="82"/>
    </row>
    <row r="2548" spans="1:31" x14ac:dyDescent="0.25">
      <c r="A2548" s="18"/>
      <c r="B2548" s="18"/>
      <c r="C2548" s="18"/>
      <c r="D2548" s="74"/>
      <c r="E2548" s="74"/>
      <c r="F2548" s="74"/>
      <c r="G2548" s="75"/>
      <c r="H2548" s="5"/>
      <c r="I2548" s="5"/>
      <c r="J2548" s="5"/>
      <c r="K2548" s="5"/>
      <c r="O2548" s="5"/>
      <c r="P2548" s="5"/>
      <c r="Q2548" s="5"/>
      <c r="R2548" s="18"/>
      <c r="S2548" s="18"/>
      <c r="T2548" s="18"/>
      <c r="AA2548" s="67"/>
      <c r="AB2548" s="67"/>
      <c r="AE2548" s="82"/>
    </row>
    <row r="2549" spans="1:31" x14ac:dyDescent="0.25">
      <c r="A2549" s="18"/>
      <c r="B2549" s="18"/>
      <c r="C2549" s="18"/>
      <c r="D2549" s="74"/>
      <c r="E2549" s="74"/>
      <c r="F2549" s="74"/>
      <c r="G2549" s="75"/>
      <c r="H2549" s="5"/>
      <c r="I2549" s="5"/>
      <c r="J2549" s="5"/>
      <c r="K2549" s="5"/>
      <c r="O2549" s="5"/>
      <c r="P2549" s="5"/>
      <c r="Q2549" s="5"/>
      <c r="R2549" s="18"/>
      <c r="S2549" s="18"/>
      <c r="T2549" s="18"/>
      <c r="AA2549" s="67"/>
      <c r="AB2549" s="67"/>
      <c r="AE2549" s="82"/>
    </row>
    <row r="2550" spans="1:31" x14ac:dyDescent="0.25">
      <c r="A2550" s="18"/>
      <c r="B2550" s="18"/>
      <c r="C2550" s="18"/>
      <c r="D2550" s="74"/>
      <c r="E2550" s="74"/>
      <c r="F2550" s="74"/>
      <c r="G2550" s="75"/>
      <c r="H2550" s="5"/>
      <c r="I2550" s="5"/>
      <c r="J2550" s="5"/>
      <c r="K2550" s="5"/>
      <c r="O2550" s="5"/>
      <c r="P2550" s="5"/>
      <c r="Q2550" s="5"/>
      <c r="R2550" s="18"/>
      <c r="S2550" s="18"/>
      <c r="T2550" s="18"/>
      <c r="AA2550" s="67"/>
      <c r="AB2550" s="67"/>
      <c r="AE2550" s="82"/>
    </row>
    <row r="2551" spans="1:31" x14ac:dyDescent="0.25">
      <c r="A2551" s="18"/>
      <c r="B2551" s="18"/>
      <c r="C2551" s="18"/>
      <c r="D2551" s="74"/>
      <c r="E2551" s="74"/>
      <c r="F2551" s="74"/>
      <c r="G2551" s="75"/>
      <c r="H2551" s="5"/>
      <c r="I2551" s="5"/>
      <c r="J2551" s="5"/>
      <c r="K2551" s="5"/>
      <c r="O2551" s="5"/>
      <c r="P2551" s="5"/>
      <c r="Q2551" s="5"/>
      <c r="R2551" s="18"/>
      <c r="S2551" s="18"/>
      <c r="T2551" s="18"/>
      <c r="AA2551" s="67"/>
      <c r="AB2551" s="67"/>
      <c r="AE2551" s="82"/>
    </row>
    <row r="2552" spans="1:31" x14ac:dyDescent="0.25">
      <c r="A2552" s="18"/>
      <c r="B2552" s="18"/>
      <c r="C2552" s="18"/>
      <c r="D2552" s="74"/>
      <c r="E2552" s="74"/>
      <c r="F2552" s="74"/>
      <c r="G2552" s="75"/>
      <c r="H2552" s="5"/>
      <c r="I2552" s="5"/>
      <c r="J2552" s="5"/>
      <c r="K2552" s="5"/>
      <c r="O2552" s="5"/>
      <c r="P2552" s="5"/>
      <c r="Q2552" s="5"/>
      <c r="R2552" s="18"/>
      <c r="S2552" s="18"/>
      <c r="T2552" s="18"/>
      <c r="AA2552" s="67"/>
      <c r="AB2552" s="67"/>
      <c r="AE2552" s="82"/>
    </row>
    <row r="2553" spans="1:31" x14ac:dyDescent="0.25">
      <c r="A2553" s="18"/>
      <c r="B2553" s="18"/>
      <c r="C2553" s="18"/>
      <c r="D2553" s="74"/>
      <c r="E2553" s="74"/>
      <c r="F2553" s="74"/>
      <c r="G2553" s="75"/>
      <c r="H2553" s="5"/>
      <c r="I2553" s="5"/>
      <c r="J2553" s="5"/>
      <c r="K2553" s="5"/>
      <c r="O2553" s="5"/>
      <c r="P2553" s="5"/>
      <c r="Q2553" s="5"/>
      <c r="R2553" s="18"/>
      <c r="S2553" s="18"/>
      <c r="T2553" s="18"/>
      <c r="AA2553" s="67"/>
      <c r="AB2553" s="67"/>
      <c r="AE2553" s="82"/>
    </row>
    <row r="2554" spans="1:31" x14ac:dyDescent="0.25">
      <c r="A2554" s="18"/>
      <c r="B2554" s="18"/>
      <c r="C2554" s="18"/>
      <c r="D2554" s="74"/>
      <c r="E2554" s="74"/>
      <c r="F2554" s="74"/>
      <c r="G2554" s="75"/>
      <c r="H2554" s="5"/>
      <c r="I2554" s="5"/>
      <c r="J2554" s="5"/>
      <c r="K2554" s="5"/>
      <c r="O2554" s="5"/>
      <c r="P2554" s="5"/>
      <c r="Q2554" s="5"/>
      <c r="R2554" s="18"/>
      <c r="S2554" s="18"/>
      <c r="T2554" s="18"/>
      <c r="AA2554" s="67"/>
      <c r="AB2554" s="67"/>
      <c r="AE2554" s="82"/>
    </row>
    <row r="2555" spans="1:31" x14ac:dyDescent="0.25">
      <c r="A2555" s="18"/>
      <c r="B2555" s="18"/>
      <c r="C2555" s="18"/>
      <c r="D2555" s="74"/>
      <c r="E2555" s="74"/>
      <c r="F2555" s="74"/>
      <c r="G2555" s="75"/>
      <c r="H2555" s="5"/>
      <c r="I2555" s="5"/>
      <c r="J2555" s="5"/>
      <c r="K2555" s="5"/>
      <c r="O2555" s="5"/>
      <c r="P2555" s="5"/>
      <c r="Q2555" s="5"/>
      <c r="R2555" s="18"/>
      <c r="S2555" s="18"/>
      <c r="T2555" s="18"/>
      <c r="AA2555" s="67"/>
      <c r="AB2555" s="67"/>
      <c r="AE2555" s="82"/>
    </row>
    <row r="2556" spans="1:31" x14ac:dyDescent="0.25">
      <c r="A2556" s="18"/>
      <c r="B2556" s="18"/>
      <c r="C2556" s="18"/>
      <c r="D2556" s="74"/>
      <c r="E2556" s="74"/>
      <c r="F2556" s="74"/>
      <c r="G2556" s="75"/>
      <c r="H2556" s="5"/>
      <c r="I2556" s="5"/>
      <c r="J2556" s="5"/>
      <c r="K2556" s="5"/>
      <c r="O2556" s="5"/>
      <c r="P2556" s="5"/>
      <c r="Q2556" s="5"/>
      <c r="R2556" s="18"/>
      <c r="S2556" s="18"/>
      <c r="T2556" s="18"/>
      <c r="AA2556" s="67"/>
      <c r="AB2556" s="67"/>
      <c r="AE2556" s="83"/>
    </row>
    <row r="2557" spans="1:31" x14ac:dyDescent="0.25">
      <c r="A2557" s="18"/>
      <c r="B2557" s="18"/>
      <c r="C2557" s="18"/>
      <c r="D2557" s="74"/>
      <c r="E2557" s="74"/>
      <c r="F2557" s="74"/>
      <c r="G2557" s="75"/>
      <c r="H2557" s="5"/>
      <c r="I2557" s="5"/>
      <c r="J2557" s="5"/>
      <c r="K2557" s="5"/>
      <c r="O2557" s="5"/>
      <c r="P2557" s="5"/>
      <c r="Q2557" s="5"/>
      <c r="R2557" s="18"/>
      <c r="S2557" s="18"/>
      <c r="T2557" s="18"/>
      <c r="AA2557" s="67"/>
      <c r="AB2557" s="67"/>
      <c r="AE2557" s="83"/>
    </row>
    <row r="2558" spans="1:31" x14ac:dyDescent="0.25">
      <c r="A2558" s="18"/>
      <c r="B2558" s="18"/>
      <c r="C2558" s="18"/>
      <c r="D2558" s="74"/>
      <c r="E2558" s="74"/>
      <c r="F2558" s="74"/>
      <c r="G2558" s="75"/>
      <c r="H2558" s="5"/>
      <c r="I2558" s="5"/>
      <c r="J2558" s="5"/>
      <c r="K2558" s="5"/>
      <c r="O2558" s="5"/>
      <c r="P2558" s="5"/>
      <c r="Q2558" s="5"/>
      <c r="R2558" s="18"/>
      <c r="S2558" s="18"/>
      <c r="T2558" s="18"/>
      <c r="AA2558" s="67"/>
      <c r="AB2558" s="67"/>
      <c r="AE2558" s="83"/>
    </row>
    <row r="2559" spans="1:31" x14ac:dyDescent="0.25">
      <c r="A2559" s="18"/>
      <c r="B2559" s="18"/>
      <c r="C2559" s="18"/>
      <c r="D2559" s="74"/>
      <c r="E2559" s="74"/>
      <c r="F2559" s="74"/>
      <c r="G2559" s="75"/>
      <c r="H2559" s="5"/>
      <c r="I2559" s="5"/>
      <c r="J2559" s="5"/>
      <c r="K2559" s="5"/>
      <c r="O2559" s="5"/>
      <c r="P2559" s="5"/>
      <c r="Q2559" s="5"/>
      <c r="R2559" s="18"/>
      <c r="S2559" s="18"/>
      <c r="T2559" s="18"/>
      <c r="AA2559" s="67"/>
      <c r="AB2559" s="67"/>
      <c r="AE2559" s="83"/>
    </row>
    <row r="2560" spans="1:31" x14ac:dyDescent="0.25">
      <c r="A2560" s="18"/>
      <c r="B2560" s="18"/>
      <c r="C2560" s="18"/>
      <c r="D2560" s="74"/>
      <c r="E2560" s="74"/>
      <c r="F2560" s="74"/>
      <c r="G2560" s="75"/>
      <c r="H2560" s="5"/>
      <c r="I2560" s="5"/>
      <c r="J2560" s="5"/>
      <c r="K2560" s="5"/>
      <c r="O2560" s="5"/>
      <c r="P2560" s="5"/>
      <c r="Q2560" s="5"/>
      <c r="R2560" s="18"/>
      <c r="S2560" s="18"/>
      <c r="T2560" s="18"/>
      <c r="AA2560" s="67"/>
      <c r="AB2560" s="67"/>
      <c r="AE2560" s="83"/>
    </row>
    <row r="2561" spans="1:31" x14ac:dyDescent="0.25">
      <c r="A2561" s="18"/>
      <c r="B2561" s="18"/>
      <c r="C2561" s="18"/>
      <c r="D2561" s="74"/>
      <c r="E2561" s="74"/>
      <c r="F2561" s="74"/>
      <c r="G2561" s="75"/>
      <c r="H2561" s="5"/>
      <c r="I2561" s="5"/>
      <c r="J2561" s="5"/>
      <c r="K2561" s="5"/>
      <c r="O2561" s="5"/>
      <c r="P2561" s="5"/>
      <c r="Q2561" s="5"/>
      <c r="R2561" s="18"/>
      <c r="S2561" s="18"/>
      <c r="T2561" s="18"/>
      <c r="AA2561" s="67"/>
      <c r="AB2561" s="67"/>
      <c r="AE2561" s="83"/>
    </row>
    <row r="2562" spans="1:31" x14ac:dyDescent="0.25">
      <c r="A2562" s="18"/>
      <c r="B2562" s="18"/>
      <c r="C2562" s="18"/>
      <c r="D2562" s="74"/>
      <c r="E2562" s="74"/>
      <c r="F2562" s="74"/>
      <c r="G2562" s="75"/>
      <c r="H2562" s="5"/>
      <c r="I2562" s="5"/>
      <c r="J2562" s="5"/>
      <c r="K2562" s="5"/>
      <c r="O2562" s="5"/>
      <c r="P2562" s="5"/>
      <c r="Q2562" s="5"/>
      <c r="R2562" s="18"/>
      <c r="S2562" s="18"/>
      <c r="T2562" s="18"/>
      <c r="AA2562" s="67"/>
      <c r="AB2562" s="83"/>
      <c r="AE2562" s="83"/>
    </row>
    <row r="2563" spans="1:31" x14ac:dyDescent="0.25">
      <c r="A2563" s="18"/>
      <c r="B2563" s="18"/>
      <c r="C2563" s="18"/>
      <c r="D2563" s="74"/>
      <c r="E2563" s="74"/>
      <c r="F2563" s="74"/>
      <c r="G2563" s="75"/>
      <c r="H2563" s="5"/>
      <c r="I2563" s="5"/>
      <c r="J2563" s="5"/>
      <c r="K2563" s="5"/>
      <c r="O2563" s="5"/>
      <c r="P2563" s="5"/>
      <c r="Q2563" s="5"/>
      <c r="R2563" s="18"/>
      <c r="S2563" s="18"/>
      <c r="T2563" s="18"/>
      <c r="AA2563" s="67"/>
      <c r="AB2563" s="83"/>
      <c r="AE2563" s="83"/>
    </row>
    <row r="2564" spans="1:31" x14ac:dyDescent="0.25">
      <c r="A2564" s="18"/>
      <c r="B2564" s="18"/>
      <c r="C2564" s="18"/>
      <c r="D2564" s="74"/>
      <c r="E2564" s="74"/>
      <c r="F2564" s="74"/>
      <c r="G2564" s="75"/>
      <c r="H2564" s="5"/>
      <c r="I2564" s="5"/>
      <c r="J2564" s="5"/>
      <c r="K2564" s="5"/>
      <c r="O2564" s="5"/>
      <c r="P2564" s="5"/>
      <c r="Q2564" s="5"/>
      <c r="R2564" s="18"/>
      <c r="S2564" s="18"/>
      <c r="T2564" s="18"/>
      <c r="AA2564" s="67"/>
      <c r="AB2564" s="83"/>
      <c r="AE2564" s="83"/>
    </row>
    <row r="2565" spans="1:31" x14ac:dyDescent="0.25">
      <c r="A2565" s="18"/>
      <c r="B2565" s="18"/>
      <c r="C2565" s="18"/>
      <c r="D2565" s="74"/>
      <c r="E2565" s="74"/>
      <c r="F2565" s="74"/>
      <c r="G2565" s="75"/>
      <c r="H2565" s="5"/>
      <c r="I2565" s="5"/>
      <c r="J2565" s="5"/>
      <c r="K2565" s="5"/>
      <c r="O2565" s="5"/>
      <c r="P2565" s="5"/>
      <c r="Q2565" s="5"/>
      <c r="R2565" s="18"/>
      <c r="S2565" s="18"/>
      <c r="T2565" s="18"/>
      <c r="AA2565" s="67"/>
      <c r="AB2565" s="83"/>
      <c r="AE2565" s="83"/>
    </row>
    <row r="2566" spans="1:31" x14ac:dyDescent="0.25">
      <c r="A2566" s="18"/>
      <c r="B2566" s="18"/>
      <c r="C2566" s="18"/>
      <c r="D2566" s="74"/>
      <c r="E2566" s="74"/>
      <c r="F2566" s="74"/>
      <c r="G2566" s="75"/>
      <c r="H2566" s="5"/>
      <c r="I2566" s="5"/>
      <c r="J2566" s="5"/>
      <c r="K2566" s="5"/>
      <c r="O2566" s="5"/>
      <c r="P2566" s="5"/>
      <c r="Q2566" s="5"/>
      <c r="R2566" s="18"/>
      <c r="S2566" s="18"/>
      <c r="T2566" s="18"/>
      <c r="AA2566" s="67"/>
      <c r="AB2566" s="83"/>
      <c r="AE2566" s="83"/>
    </row>
    <row r="2567" spans="1:31" x14ac:dyDescent="0.25">
      <c r="A2567" s="18"/>
      <c r="B2567" s="18"/>
      <c r="C2567" s="18"/>
      <c r="D2567" s="74"/>
      <c r="E2567" s="74"/>
      <c r="F2567" s="74"/>
      <c r="G2567" s="75"/>
      <c r="H2567" s="5"/>
      <c r="I2567" s="5"/>
      <c r="J2567" s="5"/>
      <c r="K2567" s="5"/>
      <c r="O2567" s="5"/>
      <c r="P2567" s="5"/>
      <c r="Q2567" s="5"/>
      <c r="R2567" s="18"/>
      <c r="S2567" s="18"/>
      <c r="T2567" s="18"/>
      <c r="AA2567" s="67"/>
      <c r="AB2567" s="83"/>
      <c r="AE2567" s="83"/>
    </row>
    <row r="2568" spans="1:31" x14ac:dyDescent="0.25">
      <c r="A2568" s="18"/>
      <c r="B2568" s="18"/>
      <c r="C2568" s="18"/>
      <c r="D2568" s="74"/>
      <c r="E2568" s="74"/>
      <c r="F2568" s="74"/>
      <c r="G2568" s="75"/>
      <c r="H2568" s="5"/>
      <c r="I2568" s="5"/>
      <c r="J2568" s="5"/>
      <c r="K2568" s="5"/>
      <c r="O2568" s="5"/>
      <c r="P2568" s="5"/>
      <c r="Q2568" s="5"/>
      <c r="R2568" s="18"/>
      <c r="S2568" s="18"/>
      <c r="T2568" s="18"/>
      <c r="AA2568" s="67"/>
      <c r="AB2568" s="83"/>
      <c r="AE2568" s="83"/>
    </row>
    <row r="2569" spans="1:31" x14ac:dyDescent="0.25">
      <c r="A2569" s="18"/>
      <c r="B2569" s="18"/>
      <c r="C2569" s="18"/>
      <c r="D2569" s="74"/>
      <c r="E2569" s="74"/>
      <c r="F2569" s="74"/>
      <c r="G2569" s="75"/>
      <c r="H2569" s="5"/>
      <c r="I2569" s="5"/>
      <c r="J2569" s="5"/>
      <c r="K2569" s="5"/>
      <c r="O2569" s="5"/>
      <c r="P2569" s="5"/>
      <c r="Q2569" s="5"/>
      <c r="R2569" s="18"/>
      <c r="S2569" s="18"/>
      <c r="T2569" s="18"/>
      <c r="AA2569" s="67"/>
      <c r="AB2569" s="83"/>
      <c r="AE2569" s="83"/>
    </row>
    <row r="2570" spans="1:31" x14ac:dyDescent="0.25">
      <c r="A2570" s="18"/>
      <c r="B2570" s="18"/>
      <c r="C2570" s="18"/>
      <c r="D2570" s="74"/>
      <c r="E2570" s="74"/>
      <c r="F2570" s="74"/>
      <c r="G2570" s="75"/>
      <c r="H2570" s="5"/>
      <c r="I2570" s="5"/>
      <c r="J2570" s="5"/>
      <c r="K2570" s="5"/>
      <c r="O2570" s="5"/>
      <c r="P2570" s="5"/>
      <c r="Q2570" s="5"/>
      <c r="R2570" s="18"/>
      <c r="S2570" s="18"/>
      <c r="T2570" s="18"/>
      <c r="AA2570" s="67"/>
      <c r="AB2570" s="83"/>
      <c r="AE2570" s="83"/>
    </row>
    <row r="2571" spans="1:31" x14ac:dyDescent="0.25">
      <c r="A2571" s="18"/>
      <c r="B2571" s="18"/>
      <c r="C2571" s="18"/>
      <c r="D2571" s="74"/>
      <c r="E2571" s="74"/>
      <c r="F2571" s="74"/>
      <c r="G2571" s="75"/>
      <c r="H2571" s="5"/>
      <c r="I2571" s="5"/>
      <c r="J2571" s="5"/>
      <c r="K2571" s="5"/>
      <c r="O2571" s="5"/>
      <c r="P2571" s="5"/>
      <c r="Q2571" s="5"/>
      <c r="R2571" s="18"/>
      <c r="S2571" s="18"/>
      <c r="T2571" s="18"/>
      <c r="AA2571" s="67"/>
      <c r="AB2571" s="83"/>
      <c r="AE2571" s="83"/>
    </row>
    <row r="2572" spans="1:31" x14ac:dyDescent="0.25">
      <c r="A2572" s="18"/>
      <c r="B2572" s="18"/>
      <c r="C2572" s="18"/>
      <c r="D2572" s="74"/>
      <c r="E2572" s="74"/>
      <c r="F2572" s="74"/>
      <c r="G2572" s="75"/>
      <c r="H2572" s="5"/>
      <c r="I2572" s="5"/>
      <c r="J2572" s="5"/>
      <c r="K2572" s="5"/>
      <c r="O2572" s="5"/>
      <c r="P2572" s="5"/>
      <c r="Q2572" s="5"/>
      <c r="R2572" s="18"/>
      <c r="S2572" s="18"/>
      <c r="T2572" s="18"/>
      <c r="AA2572" s="67"/>
      <c r="AB2572" s="83"/>
      <c r="AE2572" s="83"/>
    </row>
    <row r="2573" spans="1:31" x14ac:dyDescent="0.25">
      <c r="A2573" s="18"/>
      <c r="B2573" s="18"/>
      <c r="C2573" s="18"/>
      <c r="D2573" s="74"/>
      <c r="E2573" s="74"/>
      <c r="F2573" s="74"/>
      <c r="G2573" s="75"/>
      <c r="H2573" s="5"/>
      <c r="I2573" s="5"/>
      <c r="J2573" s="5"/>
      <c r="K2573" s="5"/>
      <c r="O2573" s="5"/>
      <c r="P2573" s="5"/>
      <c r="Q2573" s="5"/>
      <c r="R2573" s="18"/>
      <c r="S2573" s="18"/>
      <c r="T2573" s="18"/>
      <c r="AA2573" s="67"/>
      <c r="AB2573" s="83"/>
      <c r="AE2573" s="83"/>
    </row>
    <row r="2574" spans="1:31" x14ac:dyDescent="0.25">
      <c r="A2574" s="18"/>
      <c r="B2574" s="18"/>
      <c r="C2574" s="18"/>
      <c r="D2574" s="74"/>
      <c r="E2574" s="74"/>
      <c r="F2574" s="74"/>
      <c r="G2574" s="75"/>
      <c r="H2574" s="5"/>
      <c r="I2574" s="5"/>
      <c r="J2574" s="5"/>
      <c r="K2574" s="5"/>
      <c r="O2574" s="5"/>
      <c r="P2574" s="5"/>
      <c r="Q2574" s="5"/>
      <c r="R2574" s="18"/>
      <c r="S2574" s="18"/>
      <c r="T2574" s="18"/>
      <c r="AA2574" s="67"/>
      <c r="AB2574" s="83"/>
      <c r="AE2574" s="83"/>
    </row>
    <row r="2575" spans="1:31" x14ac:dyDescent="0.25">
      <c r="A2575" s="18"/>
      <c r="B2575" s="18"/>
      <c r="C2575" s="18"/>
      <c r="D2575" s="74"/>
      <c r="E2575" s="74"/>
      <c r="F2575" s="74"/>
      <c r="G2575" s="75"/>
      <c r="H2575" s="5"/>
      <c r="I2575" s="5"/>
      <c r="J2575" s="5"/>
      <c r="K2575" s="5"/>
      <c r="O2575" s="5"/>
      <c r="P2575" s="5"/>
      <c r="Q2575" s="5"/>
      <c r="R2575" s="18"/>
      <c r="S2575" s="18"/>
      <c r="T2575" s="18"/>
      <c r="AA2575" s="67"/>
      <c r="AB2575" s="83"/>
      <c r="AE2575" s="83"/>
    </row>
    <row r="2576" spans="1:31" x14ac:dyDescent="0.25">
      <c r="A2576" s="18"/>
      <c r="B2576" s="18"/>
      <c r="C2576" s="18"/>
      <c r="D2576" s="74"/>
      <c r="E2576" s="74"/>
      <c r="F2576" s="74"/>
      <c r="G2576" s="75"/>
      <c r="H2576" s="5"/>
      <c r="I2576" s="5"/>
      <c r="J2576" s="5"/>
      <c r="K2576" s="5"/>
      <c r="O2576" s="5"/>
      <c r="P2576" s="5"/>
      <c r="Q2576" s="5"/>
      <c r="R2576" s="18"/>
      <c r="S2576" s="18"/>
      <c r="T2576" s="18"/>
      <c r="AA2576" s="67"/>
      <c r="AB2576" s="83"/>
      <c r="AE2576" s="83"/>
    </row>
    <row r="2577" spans="1:31" x14ac:dyDescent="0.25">
      <c r="A2577" s="18"/>
      <c r="B2577" s="18"/>
      <c r="C2577" s="18"/>
      <c r="D2577" s="74"/>
      <c r="E2577" s="74"/>
      <c r="F2577" s="74"/>
      <c r="G2577" s="75"/>
      <c r="H2577" s="5"/>
      <c r="I2577" s="5"/>
      <c r="J2577" s="5"/>
      <c r="K2577" s="5"/>
      <c r="O2577" s="5"/>
      <c r="P2577" s="5"/>
      <c r="Q2577" s="5"/>
      <c r="R2577" s="18"/>
      <c r="S2577" s="18"/>
      <c r="T2577" s="18"/>
      <c r="AA2577" s="67"/>
      <c r="AB2577" s="83"/>
      <c r="AE2577" s="83"/>
    </row>
    <row r="2578" spans="1:31" x14ac:dyDescent="0.25">
      <c r="A2578" s="18"/>
      <c r="B2578" s="18"/>
      <c r="C2578" s="18"/>
      <c r="D2578" s="74"/>
      <c r="E2578" s="74"/>
      <c r="F2578" s="74"/>
      <c r="G2578" s="75"/>
      <c r="H2578" s="5"/>
      <c r="I2578" s="5"/>
      <c r="J2578" s="5"/>
      <c r="K2578" s="5"/>
      <c r="O2578" s="5"/>
      <c r="P2578" s="5"/>
      <c r="Q2578" s="5"/>
      <c r="R2578" s="18"/>
      <c r="S2578" s="18"/>
      <c r="T2578" s="18"/>
      <c r="AA2578" s="67"/>
      <c r="AB2578" s="83"/>
      <c r="AE2578" s="83"/>
    </row>
    <row r="2579" spans="1:31" x14ac:dyDescent="0.25">
      <c r="A2579" s="18"/>
      <c r="B2579" s="18"/>
      <c r="C2579" s="18"/>
      <c r="D2579" s="74"/>
      <c r="E2579" s="74"/>
      <c r="F2579" s="74"/>
      <c r="G2579" s="75"/>
      <c r="H2579" s="5"/>
      <c r="I2579" s="5"/>
      <c r="J2579" s="5"/>
      <c r="K2579" s="5"/>
      <c r="O2579" s="5"/>
      <c r="P2579" s="5"/>
      <c r="Q2579" s="5"/>
      <c r="R2579" s="18"/>
      <c r="S2579" s="18"/>
      <c r="T2579" s="18"/>
      <c r="AA2579" s="67"/>
      <c r="AB2579" s="83"/>
      <c r="AE2579" s="83"/>
    </row>
    <row r="2580" spans="1:31" x14ac:dyDescent="0.25">
      <c r="A2580" s="18"/>
      <c r="B2580" s="18"/>
      <c r="C2580" s="18"/>
      <c r="D2580" s="74"/>
      <c r="E2580" s="74"/>
      <c r="F2580" s="74"/>
      <c r="G2580" s="75"/>
      <c r="H2580" s="5"/>
      <c r="I2580" s="5"/>
      <c r="J2580" s="5"/>
      <c r="K2580" s="5"/>
      <c r="O2580" s="5"/>
      <c r="P2580" s="5"/>
      <c r="Q2580" s="5"/>
      <c r="R2580" s="18"/>
      <c r="S2580" s="18"/>
      <c r="T2580" s="18"/>
      <c r="AA2580" s="67"/>
      <c r="AB2580" s="83"/>
      <c r="AE2580" s="83"/>
    </row>
    <row r="2581" spans="1:31" x14ac:dyDescent="0.25">
      <c r="A2581" s="18"/>
      <c r="B2581" s="18"/>
      <c r="C2581" s="18"/>
      <c r="D2581" s="74"/>
      <c r="E2581" s="74"/>
      <c r="F2581" s="74"/>
      <c r="G2581" s="75"/>
      <c r="H2581" s="5"/>
      <c r="I2581" s="5"/>
      <c r="J2581" s="5"/>
      <c r="K2581" s="5"/>
      <c r="O2581" s="5"/>
      <c r="P2581" s="5"/>
      <c r="Q2581" s="5"/>
      <c r="R2581" s="18"/>
      <c r="S2581" s="18"/>
      <c r="T2581" s="18"/>
      <c r="AA2581" s="67"/>
      <c r="AB2581" s="83"/>
      <c r="AE2581" s="83"/>
    </row>
    <row r="2582" spans="1:31" x14ac:dyDescent="0.25">
      <c r="A2582" s="18"/>
      <c r="B2582" s="18"/>
      <c r="C2582" s="18"/>
      <c r="D2582" s="74"/>
      <c r="E2582" s="74"/>
      <c r="F2582" s="74"/>
      <c r="G2582" s="75"/>
      <c r="H2582" s="5"/>
      <c r="I2582" s="5"/>
      <c r="J2582" s="5"/>
      <c r="K2582" s="5"/>
      <c r="O2582" s="5"/>
      <c r="P2582" s="5"/>
      <c r="Q2582" s="5"/>
      <c r="R2582" s="18"/>
      <c r="S2582" s="18"/>
      <c r="T2582" s="18"/>
      <c r="AA2582" s="67"/>
      <c r="AB2582" s="83"/>
      <c r="AE2582" s="83"/>
    </row>
    <row r="2583" spans="1:31" x14ac:dyDescent="0.25">
      <c r="A2583" s="18"/>
      <c r="B2583" s="18"/>
      <c r="C2583" s="18"/>
      <c r="D2583" s="74"/>
      <c r="E2583" s="74"/>
      <c r="F2583" s="74"/>
      <c r="G2583" s="75"/>
      <c r="H2583" s="5"/>
      <c r="I2583" s="5"/>
      <c r="J2583" s="5"/>
      <c r="K2583" s="5"/>
      <c r="O2583" s="5"/>
      <c r="P2583" s="5"/>
      <c r="Q2583" s="5"/>
      <c r="R2583" s="18"/>
      <c r="S2583" s="18"/>
      <c r="T2583" s="18"/>
      <c r="AA2583" s="67"/>
      <c r="AB2583" s="83"/>
      <c r="AE2583" s="83"/>
    </row>
    <row r="2584" spans="1:31" x14ac:dyDescent="0.25">
      <c r="A2584" s="18"/>
      <c r="B2584" s="18"/>
      <c r="C2584" s="18"/>
      <c r="D2584" s="74"/>
      <c r="E2584" s="74"/>
      <c r="F2584" s="74"/>
      <c r="G2584" s="75"/>
      <c r="H2584" s="5"/>
      <c r="I2584" s="5"/>
      <c r="J2584" s="5"/>
      <c r="K2584" s="5"/>
      <c r="O2584" s="5"/>
      <c r="P2584" s="5"/>
      <c r="Q2584" s="5"/>
      <c r="R2584" s="18"/>
      <c r="S2584" s="18"/>
      <c r="T2584" s="18"/>
      <c r="AA2584" s="67"/>
      <c r="AB2584" s="83"/>
      <c r="AE2584" s="83"/>
    </row>
    <row r="2585" spans="1:31" x14ac:dyDescent="0.25">
      <c r="A2585" s="18"/>
      <c r="B2585" s="18"/>
      <c r="C2585" s="18"/>
      <c r="D2585" s="74"/>
      <c r="E2585" s="74"/>
      <c r="F2585" s="74"/>
      <c r="G2585" s="75"/>
      <c r="H2585" s="5"/>
      <c r="I2585" s="5"/>
      <c r="J2585" s="5"/>
      <c r="K2585" s="5"/>
      <c r="O2585" s="5"/>
      <c r="P2585" s="5"/>
      <c r="Q2585" s="5"/>
      <c r="R2585" s="18"/>
      <c r="S2585" s="18"/>
      <c r="T2585" s="18"/>
      <c r="AA2585" s="67"/>
      <c r="AB2585" s="83"/>
      <c r="AE2585" s="83"/>
    </row>
    <row r="2586" spans="1:31" x14ac:dyDescent="0.25">
      <c r="A2586" s="18"/>
      <c r="B2586" s="18"/>
      <c r="C2586" s="18"/>
      <c r="D2586" s="74"/>
      <c r="E2586" s="74"/>
      <c r="F2586" s="74"/>
      <c r="G2586" s="75"/>
      <c r="H2586" s="5"/>
      <c r="I2586" s="5"/>
      <c r="J2586" s="5"/>
      <c r="K2586" s="5"/>
      <c r="O2586" s="5"/>
      <c r="P2586" s="5"/>
      <c r="Q2586" s="5"/>
      <c r="R2586" s="18"/>
      <c r="S2586" s="18"/>
      <c r="T2586" s="18"/>
      <c r="AA2586" s="67"/>
      <c r="AB2586" s="83"/>
      <c r="AE2586" s="83"/>
    </row>
    <row r="2587" spans="1:31" x14ac:dyDescent="0.25">
      <c r="A2587" s="18"/>
      <c r="B2587" s="18"/>
      <c r="C2587" s="18"/>
      <c r="D2587" s="74"/>
      <c r="E2587" s="74"/>
      <c r="F2587" s="74"/>
      <c r="G2587" s="75"/>
      <c r="H2587" s="5"/>
      <c r="I2587" s="5"/>
      <c r="J2587" s="5"/>
      <c r="K2587" s="5"/>
      <c r="O2587" s="5"/>
      <c r="P2587" s="5"/>
      <c r="Q2587" s="5"/>
      <c r="R2587" s="18"/>
      <c r="S2587" s="18"/>
      <c r="T2587" s="18"/>
      <c r="AA2587" s="67"/>
      <c r="AB2587" s="83"/>
      <c r="AE2587" s="83"/>
    </row>
    <row r="2588" spans="1:31" x14ac:dyDescent="0.25">
      <c r="A2588" s="18"/>
      <c r="B2588" s="18"/>
      <c r="C2588" s="18"/>
      <c r="D2588" s="74"/>
      <c r="E2588" s="74"/>
      <c r="F2588" s="74"/>
      <c r="G2588" s="75"/>
      <c r="H2588" s="5"/>
      <c r="I2588" s="5"/>
      <c r="J2588" s="5"/>
      <c r="K2588" s="5"/>
      <c r="O2588" s="5"/>
      <c r="P2588" s="5"/>
      <c r="Q2588" s="5"/>
      <c r="R2588" s="18"/>
      <c r="S2588" s="18"/>
      <c r="T2588" s="18"/>
      <c r="AA2588" s="67"/>
      <c r="AB2588" s="83"/>
      <c r="AE2588" s="83"/>
    </row>
    <row r="2589" spans="1:31" x14ac:dyDescent="0.25">
      <c r="A2589" s="18"/>
      <c r="B2589" s="18"/>
      <c r="C2589" s="18"/>
      <c r="D2589" s="74"/>
      <c r="E2589" s="74"/>
      <c r="F2589" s="74"/>
      <c r="G2589" s="75"/>
      <c r="H2589" s="5"/>
      <c r="I2589" s="5"/>
      <c r="J2589" s="5"/>
      <c r="K2589" s="5"/>
      <c r="O2589" s="5"/>
      <c r="P2589" s="5"/>
      <c r="Q2589" s="5"/>
      <c r="R2589" s="18"/>
      <c r="S2589" s="18"/>
      <c r="T2589" s="18"/>
      <c r="AA2589" s="67"/>
      <c r="AB2589" s="83"/>
      <c r="AE2589" s="83"/>
    </row>
    <row r="2590" spans="1:31" x14ac:dyDescent="0.25">
      <c r="A2590" s="18"/>
      <c r="B2590" s="18"/>
      <c r="C2590" s="18"/>
      <c r="D2590" s="74"/>
      <c r="E2590" s="74"/>
      <c r="F2590" s="74"/>
      <c r="G2590" s="75"/>
      <c r="H2590" s="5"/>
      <c r="I2590" s="5"/>
      <c r="J2590" s="5"/>
      <c r="K2590" s="5"/>
      <c r="O2590" s="5"/>
      <c r="P2590" s="5"/>
      <c r="Q2590" s="5"/>
      <c r="R2590" s="18"/>
      <c r="S2590" s="18"/>
      <c r="T2590" s="18"/>
      <c r="AA2590" s="67"/>
      <c r="AB2590" s="83"/>
      <c r="AE2590" s="83"/>
    </row>
    <row r="2591" spans="1:31" x14ac:dyDescent="0.25">
      <c r="A2591" s="18"/>
      <c r="B2591" s="18"/>
      <c r="C2591" s="18"/>
      <c r="D2591" s="74"/>
      <c r="E2591" s="74"/>
      <c r="F2591" s="74"/>
      <c r="G2591" s="75"/>
      <c r="H2591" s="5"/>
      <c r="I2591" s="5"/>
      <c r="J2591" s="5"/>
      <c r="K2591" s="5"/>
      <c r="O2591" s="5"/>
      <c r="P2591" s="5"/>
      <c r="Q2591" s="5"/>
      <c r="R2591" s="18"/>
      <c r="S2591" s="18"/>
      <c r="T2591" s="18"/>
      <c r="AA2591" s="67"/>
      <c r="AB2591" s="83"/>
      <c r="AE2591" s="83"/>
    </row>
    <row r="2592" spans="1:31" x14ac:dyDescent="0.25">
      <c r="A2592" s="18"/>
      <c r="B2592" s="18"/>
      <c r="C2592" s="18"/>
      <c r="D2592" s="74"/>
      <c r="E2592" s="74"/>
      <c r="F2592" s="74"/>
      <c r="G2592" s="75"/>
      <c r="H2592" s="5"/>
      <c r="I2592" s="5"/>
      <c r="J2592" s="5"/>
      <c r="K2592" s="5"/>
      <c r="O2592" s="5"/>
      <c r="P2592" s="5"/>
      <c r="Q2592" s="5"/>
      <c r="R2592" s="18"/>
      <c r="S2592" s="18"/>
      <c r="T2592" s="18"/>
      <c r="AA2592" s="67"/>
      <c r="AB2592" s="83"/>
      <c r="AE2592" s="83"/>
    </row>
    <row r="2593" spans="1:31" x14ac:dyDescent="0.25">
      <c r="A2593" s="18"/>
      <c r="B2593" s="18"/>
      <c r="C2593" s="18"/>
      <c r="D2593" s="74"/>
      <c r="E2593" s="74"/>
      <c r="F2593" s="74"/>
      <c r="G2593" s="75"/>
      <c r="H2593" s="5"/>
      <c r="I2593" s="5"/>
      <c r="J2593" s="5"/>
      <c r="K2593" s="5"/>
      <c r="O2593" s="5"/>
      <c r="P2593" s="5"/>
      <c r="Q2593" s="5"/>
      <c r="R2593" s="18"/>
      <c r="S2593" s="18"/>
      <c r="T2593" s="18"/>
      <c r="AA2593" s="67"/>
      <c r="AB2593" s="83"/>
      <c r="AE2593" s="83"/>
    </row>
    <row r="2594" spans="1:31" x14ac:dyDescent="0.25">
      <c r="A2594" s="18"/>
      <c r="B2594" s="18"/>
      <c r="C2594" s="18"/>
      <c r="D2594" s="74"/>
      <c r="E2594" s="74"/>
      <c r="F2594" s="74"/>
      <c r="G2594" s="75"/>
      <c r="H2594" s="5"/>
      <c r="I2594" s="5"/>
      <c r="J2594" s="5"/>
      <c r="K2594" s="5"/>
      <c r="O2594" s="5"/>
      <c r="P2594" s="5"/>
      <c r="Q2594" s="5"/>
      <c r="R2594" s="18"/>
      <c r="S2594" s="18"/>
      <c r="T2594" s="18"/>
      <c r="AA2594" s="67"/>
      <c r="AB2594" s="83"/>
      <c r="AE2594" s="83"/>
    </row>
    <row r="2595" spans="1:31" x14ac:dyDescent="0.25">
      <c r="A2595" s="18"/>
      <c r="B2595" s="18"/>
      <c r="C2595" s="18"/>
      <c r="D2595" s="74"/>
      <c r="E2595" s="74"/>
      <c r="F2595" s="74"/>
      <c r="G2595" s="75"/>
      <c r="H2595" s="5"/>
      <c r="I2595" s="5"/>
      <c r="J2595" s="5"/>
      <c r="K2595" s="5"/>
      <c r="O2595" s="5"/>
      <c r="P2595" s="5"/>
      <c r="Q2595" s="5"/>
      <c r="R2595" s="18"/>
      <c r="S2595" s="18"/>
      <c r="T2595" s="18"/>
      <c r="AA2595" s="67"/>
      <c r="AB2595" s="83"/>
      <c r="AE2595" s="83"/>
    </row>
    <row r="2596" spans="1:31" x14ac:dyDescent="0.25">
      <c r="A2596" s="18"/>
      <c r="B2596" s="18"/>
      <c r="C2596" s="18"/>
      <c r="D2596" s="74"/>
      <c r="E2596" s="74"/>
      <c r="F2596" s="74"/>
      <c r="G2596" s="75"/>
      <c r="H2596" s="5"/>
      <c r="I2596" s="5"/>
      <c r="J2596" s="5"/>
      <c r="K2596" s="5"/>
      <c r="O2596" s="5"/>
      <c r="P2596" s="5"/>
      <c r="Q2596" s="5"/>
      <c r="R2596" s="18"/>
      <c r="S2596" s="18"/>
      <c r="T2596" s="18"/>
      <c r="AA2596" s="67"/>
      <c r="AB2596" s="83"/>
      <c r="AE2596" s="83"/>
    </row>
    <row r="2597" spans="1:31" x14ac:dyDescent="0.25">
      <c r="A2597" s="18"/>
      <c r="B2597" s="18"/>
      <c r="C2597" s="18"/>
      <c r="D2597" s="74"/>
      <c r="E2597" s="74"/>
      <c r="F2597" s="74"/>
      <c r="G2597" s="75"/>
      <c r="H2597" s="5"/>
      <c r="I2597" s="5"/>
      <c r="J2597" s="5"/>
      <c r="K2597" s="5"/>
      <c r="O2597" s="5"/>
      <c r="P2597" s="5"/>
      <c r="Q2597" s="5"/>
      <c r="R2597" s="18"/>
      <c r="S2597" s="18"/>
      <c r="T2597" s="18"/>
      <c r="AA2597" s="67"/>
      <c r="AB2597" s="83"/>
      <c r="AE2597" s="83"/>
    </row>
    <row r="2598" spans="1:31" x14ac:dyDescent="0.25">
      <c r="A2598" s="18"/>
      <c r="B2598" s="18"/>
      <c r="C2598" s="18"/>
      <c r="D2598" s="74"/>
      <c r="E2598" s="74"/>
      <c r="F2598" s="74"/>
      <c r="G2598" s="75"/>
      <c r="H2598" s="5"/>
      <c r="I2598" s="5"/>
      <c r="J2598" s="5"/>
      <c r="K2598" s="5"/>
      <c r="O2598" s="5"/>
      <c r="P2598" s="5"/>
      <c r="Q2598" s="5"/>
      <c r="R2598" s="18"/>
      <c r="S2598" s="18"/>
      <c r="T2598" s="18"/>
      <c r="AA2598" s="67"/>
      <c r="AB2598" s="83"/>
      <c r="AE2598" s="83"/>
    </row>
    <row r="2599" spans="1:31" x14ac:dyDescent="0.25">
      <c r="A2599" s="18"/>
      <c r="B2599" s="18"/>
      <c r="C2599" s="18"/>
      <c r="D2599" s="74"/>
      <c r="E2599" s="74"/>
      <c r="F2599" s="74"/>
      <c r="G2599" s="75"/>
      <c r="H2599" s="5"/>
      <c r="I2599" s="5"/>
      <c r="J2599" s="5"/>
      <c r="K2599" s="5"/>
      <c r="O2599" s="5"/>
      <c r="P2599" s="5"/>
      <c r="Q2599" s="5"/>
      <c r="R2599" s="18"/>
      <c r="S2599" s="18"/>
      <c r="T2599" s="18"/>
      <c r="AA2599" s="67"/>
      <c r="AB2599" s="83"/>
      <c r="AE2599" s="83"/>
    </row>
    <row r="2600" spans="1:31" x14ac:dyDescent="0.25">
      <c r="A2600" s="18"/>
      <c r="B2600" s="18"/>
      <c r="C2600" s="18"/>
      <c r="D2600" s="74"/>
      <c r="E2600" s="74"/>
      <c r="F2600" s="74"/>
      <c r="G2600" s="75"/>
      <c r="H2600" s="5"/>
      <c r="I2600" s="5"/>
      <c r="J2600" s="5"/>
      <c r="K2600" s="5"/>
      <c r="O2600" s="5"/>
      <c r="P2600" s="5"/>
      <c r="Q2600" s="5"/>
      <c r="R2600" s="18"/>
      <c r="S2600" s="18"/>
      <c r="T2600" s="18"/>
      <c r="AA2600" s="67"/>
      <c r="AB2600" s="83"/>
      <c r="AE2600" s="83"/>
    </row>
    <row r="2601" spans="1:31" x14ac:dyDescent="0.25">
      <c r="A2601" s="18"/>
      <c r="B2601" s="18"/>
      <c r="C2601" s="18"/>
      <c r="D2601" s="74"/>
      <c r="E2601" s="74"/>
      <c r="F2601" s="74"/>
      <c r="G2601" s="75"/>
      <c r="H2601" s="5"/>
      <c r="I2601" s="5"/>
      <c r="J2601" s="5"/>
      <c r="K2601" s="5"/>
      <c r="O2601" s="5"/>
      <c r="P2601" s="5"/>
      <c r="Q2601" s="5"/>
      <c r="R2601" s="18"/>
      <c r="S2601" s="18"/>
      <c r="T2601" s="18"/>
      <c r="AA2601" s="67"/>
      <c r="AB2601" s="83"/>
      <c r="AE2601" s="83"/>
    </row>
    <row r="2602" spans="1:31" x14ac:dyDescent="0.25">
      <c r="A2602" s="18"/>
      <c r="B2602" s="18"/>
      <c r="C2602" s="18"/>
      <c r="D2602" s="74"/>
      <c r="E2602" s="74"/>
      <c r="F2602" s="74"/>
      <c r="G2602" s="75"/>
      <c r="H2602" s="5"/>
      <c r="I2602" s="5"/>
      <c r="J2602" s="5"/>
      <c r="K2602" s="5"/>
      <c r="O2602" s="5"/>
      <c r="P2602" s="5"/>
      <c r="Q2602" s="5"/>
      <c r="R2602" s="18"/>
      <c r="S2602" s="18"/>
      <c r="T2602" s="18"/>
      <c r="AA2602" s="67"/>
      <c r="AB2602" s="83"/>
      <c r="AE2602" s="83"/>
    </row>
    <row r="2603" spans="1:31" x14ac:dyDescent="0.25">
      <c r="A2603" s="18"/>
      <c r="B2603" s="18"/>
      <c r="C2603" s="18"/>
      <c r="D2603" s="74"/>
      <c r="E2603" s="74"/>
      <c r="F2603" s="74"/>
      <c r="G2603" s="75"/>
      <c r="H2603" s="5"/>
      <c r="I2603" s="5"/>
      <c r="J2603" s="5"/>
      <c r="K2603" s="5"/>
      <c r="O2603" s="5"/>
      <c r="P2603" s="5"/>
      <c r="Q2603" s="5"/>
      <c r="R2603" s="18"/>
      <c r="S2603" s="18"/>
      <c r="T2603" s="18"/>
      <c r="AA2603" s="67"/>
      <c r="AB2603" s="83"/>
      <c r="AE2603" s="83"/>
    </row>
    <row r="2604" spans="1:31" x14ac:dyDescent="0.25">
      <c r="A2604" s="18"/>
      <c r="B2604" s="18"/>
      <c r="C2604" s="18"/>
      <c r="D2604" s="74"/>
      <c r="E2604" s="74"/>
      <c r="F2604" s="74"/>
      <c r="G2604" s="75"/>
      <c r="H2604" s="5"/>
      <c r="I2604" s="5"/>
      <c r="J2604" s="5"/>
      <c r="K2604" s="5"/>
      <c r="O2604" s="5"/>
      <c r="P2604" s="5"/>
      <c r="Q2604" s="5"/>
      <c r="R2604" s="18"/>
      <c r="S2604" s="18"/>
      <c r="T2604" s="18"/>
      <c r="AA2604" s="67"/>
      <c r="AB2604" s="83"/>
      <c r="AE2604" s="83"/>
    </row>
    <row r="2605" spans="1:31" x14ac:dyDescent="0.25">
      <c r="A2605" s="18"/>
      <c r="B2605" s="18"/>
      <c r="C2605" s="18"/>
      <c r="D2605" s="74"/>
      <c r="E2605" s="74"/>
      <c r="F2605" s="74"/>
      <c r="G2605" s="75"/>
      <c r="H2605" s="5"/>
      <c r="I2605" s="5"/>
      <c r="J2605" s="5"/>
      <c r="K2605" s="5"/>
      <c r="O2605" s="5"/>
      <c r="P2605" s="5"/>
      <c r="Q2605" s="5"/>
      <c r="R2605" s="18"/>
      <c r="S2605" s="18"/>
      <c r="T2605" s="18"/>
      <c r="AA2605" s="67"/>
      <c r="AB2605" s="83"/>
      <c r="AE2605" s="83"/>
    </row>
    <row r="2606" spans="1:31" x14ac:dyDescent="0.25">
      <c r="A2606" s="18"/>
      <c r="B2606" s="18"/>
      <c r="C2606" s="18"/>
      <c r="D2606" s="74"/>
      <c r="E2606" s="74"/>
      <c r="F2606" s="74"/>
      <c r="G2606" s="75"/>
      <c r="H2606" s="5"/>
      <c r="I2606" s="5"/>
      <c r="J2606" s="5"/>
      <c r="K2606" s="5"/>
      <c r="O2606" s="5"/>
      <c r="P2606" s="5"/>
      <c r="Q2606" s="5"/>
      <c r="R2606" s="18"/>
      <c r="S2606" s="18"/>
      <c r="T2606" s="18"/>
      <c r="AA2606" s="67"/>
      <c r="AB2606" s="83"/>
      <c r="AE2606" s="83"/>
    </row>
    <row r="2607" spans="1:31" x14ac:dyDescent="0.25">
      <c r="A2607" s="18"/>
      <c r="B2607" s="18"/>
      <c r="C2607" s="18"/>
      <c r="D2607" s="74"/>
      <c r="E2607" s="74"/>
      <c r="F2607" s="74"/>
      <c r="G2607" s="75"/>
      <c r="H2607" s="5"/>
      <c r="I2607" s="5"/>
      <c r="J2607" s="5"/>
      <c r="K2607" s="5"/>
      <c r="O2607" s="5"/>
      <c r="P2607" s="5"/>
      <c r="Q2607" s="5"/>
      <c r="R2607" s="18"/>
      <c r="S2607" s="18"/>
      <c r="T2607" s="18"/>
      <c r="AA2607" s="67"/>
      <c r="AB2607" s="83"/>
      <c r="AE2607" s="83"/>
    </row>
    <row r="2608" spans="1:31" x14ac:dyDescent="0.25">
      <c r="A2608" s="18"/>
      <c r="B2608" s="18"/>
      <c r="C2608" s="18"/>
      <c r="D2608" s="74"/>
      <c r="E2608" s="74"/>
      <c r="F2608" s="74"/>
      <c r="G2608" s="75"/>
      <c r="H2608" s="5"/>
      <c r="I2608" s="5"/>
      <c r="J2608" s="5"/>
      <c r="K2608" s="5"/>
      <c r="O2608" s="5"/>
      <c r="P2608" s="5"/>
      <c r="Q2608" s="5"/>
      <c r="R2608" s="18"/>
      <c r="S2608" s="18"/>
      <c r="T2608" s="18"/>
      <c r="AA2608" s="67"/>
      <c r="AB2608" s="83"/>
      <c r="AE2608" s="83"/>
    </row>
    <row r="2609" spans="1:31" x14ac:dyDescent="0.25">
      <c r="A2609" s="18"/>
      <c r="B2609" s="18"/>
      <c r="C2609" s="18"/>
      <c r="D2609" s="74"/>
      <c r="E2609" s="74"/>
      <c r="F2609" s="74"/>
      <c r="G2609" s="75"/>
      <c r="H2609" s="5"/>
      <c r="I2609" s="5"/>
      <c r="J2609" s="5"/>
      <c r="K2609" s="5"/>
      <c r="O2609" s="5"/>
      <c r="P2609" s="5"/>
      <c r="Q2609" s="5"/>
      <c r="R2609" s="18"/>
      <c r="S2609" s="18"/>
      <c r="T2609" s="18"/>
      <c r="AA2609" s="67"/>
      <c r="AB2609" s="83"/>
      <c r="AE2609" s="83"/>
    </row>
    <row r="2610" spans="1:31" x14ac:dyDescent="0.25">
      <c r="A2610" s="18"/>
      <c r="B2610" s="18"/>
      <c r="C2610" s="18"/>
      <c r="D2610" s="74"/>
      <c r="E2610" s="74"/>
      <c r="F2610" s="74"/>
      <c r="G2610" s="75"/>
      <c r="H2610" s="5"/>
      <c r="I2610" s="5"/>
      <c r="J2610" s="5"/>
      <c r="K2610" s="5"/>
      <c r="O2610" s="5"/>
      <c r="P2610" s="5"/>
      <c r="Q2610" s="5"/>
      <c r="R2610" s="18"/>
      <c r="S2610" s="18"/>
      <c r="T2610" s="18"/>
      <c r="AA2610" s="67"/>
      <c r="AB2610" s="83"/>
      <c r="AE2610" s="83"/>
    </row>
    <row r="2611" spans="1:31" x14ac:dyDescent="0.25">
      <c r="A2611" s="18"/>
      <c r="B2611" s="18"/>
      <c r="C2611" s="18"/>
      <c r="D2611" s="74"/>
      <c r="E2611" s="74"/>
      <c r="F2611" s="74"/>
      <c r="G2611" s="75"/>
      <c r="H2611" s="5"/>
      <c r="I2611" s="5"/>
      <c r="J2611" s="5"/>
      <c r="K2611" s="5"/>
      <c r="O2611" s="5"/>
      <c r="P2611" s="5"/>
      <c r="Q2611" s="5"/>
      <c r="R2611" s="18"/>
      <c r="S2611" s="18"/>
      <c r="T2611" s="18"/>
      <c r="AA2611" s="67"/>
      <c r="AB2611" s="83"/>
      <c r="AE2611" s="83"/>
    </row>
    <row r="2612" spans="1:31" x14ac:dyDescent="0.25">
      <c r="A2612" s="18"/>
      <c r="B2612" s="18"/>
      <c r="C2612" s="18"/>
      <c r="D2612" s="74"/>
      <c r="E2612" s="74"/>
      <c r="F2612" s="74"/>
      <c r="G2612" s="75"/>
      <c r="H2612" s="5"/>
      <c r="I2612" s="5"/>
      <c r="J2612" s="5"/>
      <c r="K2612" s="5"/>
      <c r="O2612" s="5"/>
      <c r="P2612" s="5"/>
      <c r="Q2612" s="5"/>
      <c r="R2612" s="18"/>
      <c r="S2612" s="18"/>
      <c r="T2612" s="18"/>
      <c r="AA2612" s="67"/>
      <c r="AB2612" s="83"/>
      <c r="AE2612" s="83"/>
    </row>
    <row r="2613" spans="1:31" x14ac:dyDescent="0.25">
      <c r="A2613" s="18"/>
      <c r="B2613" s="18"/>
      <c r="C2613" s="18"/>
      <c r="D2613" s="74"/>
      <c r="E2613" s="74"/>
      <c r="F2613" s="74"/>
      <c r="G2613" s="75"/>
      <c r="H2613" s="5"/>
      <c r="I2613" s="5"/>
      <c r="J2613" s="5"/>
      <c r="K2613" s="5"/>
      <c r="O2613" s="5"/>
      <c r="P2613" s="5"/>
      <c r="Q2613" s="5"/>
      <c r="R2613" s="18"/>
      <c r="S2613" s="18"/>
      <c r="T2613" s="18"/>
      <c r="AA2613" s="67"/>
      <c r="AB2613" s="83"/>
      <c r="AE2613" s="83"/>
    </row>
    <row r="2614" spans="1:31" x14ac:dyDescent="0.25">
      <c r="A2614" s="18"/>
      <c r="B2614" s="18"/>
      <c r="C2614" s="18"/>
      <c r="D2614" s="74"/>
      <c r="E2614" s="74"/>
      <c r="F2614" s="74"/>
      <c r="G2614" s="75"/>
      <c r="H2614" s="5"/>
      <c r="I2614" s="5"/>
      <c r="J2614" s="5"/>
      <c r="K2614" s="5"/>
      <c r="O2614" s="5"/>
      <c r="P2614" s="5"/>
      <c r="Q2614" s="5"/>
      <c r="R2614" s="18"/>
      <c r="S2614" s="18"/>
      <c r="T2614" s="18"/>
      <c r="AA2614" s="67"/>
      <c r="AB2614" s="83"/>
      <c r="AE2614" s="83"/>
    </row>
    <row r="2615" spans="1:31" x14ac:dyDescent="0.25">
      <c r="A2615" s="18"/>
      <c r="B2615" s="18"/>
      <c r="C2615" s="18"/>
      <c r="D2615" s="74"/>
      <c r="E2615" s="74"/>
      <c r="F2615" s="74"/>
      <c r="G2615" s="75"/>
      <c r="H2615" s="5"/>
      <c r="I2615" s="5"/>
      <c r="J2615" s="5"/>
      <c r="K2615" s="5"/>
      <c r="O2615" s="5"/>
      <c r="P2615" s="5"/>
      <c r="Q2615" s="5"/>
      <c r="R2615" s="18"/>
      <c r="S2615" s="18"/>
      <c r="T2615" s="18"/>
      <c r="AA2615" s="67"/>
      <c r="AB2615" s="83"/>
      <c r="AE2615" s="83"/>
    </row>
    <row r="2616" spans="1:31" x14ac:dyDescent="0.25">
      <c r="A2616" s="18"/>
      <c r="B2616" s="18"/>
      <c r="C2616" s="18"/>
      <c r="D2616" s="74"/>
      <c r="E2616" s="74"/>
      <c r="F2616" s="74"/>
      <c r="G2616" s="75"/>
      <c r="H2616" s="5"/>
      <c r="I2616" s="5"/>
      <c r="J2616" s="5"/>
      <c r="K2616" s="5"/>
      <c r="O2616" s="5"/>
      <c r="P2616" s="5"/>
      <c r="Q2616" s="5"/>
      <c r="R2616" s="18"/>
      <c r="S2616" s="18"/>
      <c r="T2616" s="18"/>
      <c r="AA2616" s="67"/>
      <c r="AB2616" s="83"/>
      <c r="AE2616" s="83"/>
    </row>
    <row r="2617" spans="1:31" x14ac:dyDescent="0.25">
      <c r="A2617" s="18"/>
      <c r="B2617" s="18"/>
      <c r="C2617" s="18"/>
      <c r="D2617" s="74"/>
      <c r="E2617" s="74"/>
      <c r="F2617" s="74"/>
      <c r="G2617" s="75"/>
      <c r="H2617" s="5"/>
      <c r="I2617" s="5"/>
      <c r="J2617" s="5"/>
      <c r="K2617" s="5"/>
      <c r="O2617" s="5"/>
      <c r="P2617" s="5"/>
      <c r="Q2617" s="5"/>
      <c r="R2617" s="18"/>
      <c r="S2617" s="18"/>
      <c r="T2617" s="18"/>
      <c r="AA2617" s="67"/>
      <c r="AB2617" s="83"/>
      <c r="AE2617" s="83"/>
    </row>
    <row r="2618" spans="1:31" x14ac:dyDescent="0.25">
      <c r="A2618" s="18"/>
      <c r="B2618" s="18"/>
      <c r="C2618" s="18"/>
      <c r="D2618" s="74"/>
      <c r="E2618" s="74"/>
      <c r="F2618" s="74"/>
      <c r="G2618" s="75"/>
      <c r="H2618" s="5"/>
      <c r="I2618" s="5"/>
      <c r="J2618" s="5"/>
      <c r="K2618" s="5"/>
      <c r="O2618" s="5"/>
      <c r="P2618" s="5"/>
      <c r="Q2618" s="5"/>
      <c r="R2618" s="18"/>
      <c r="S2618" s="18"/>
      <c r="T2618" s="18"/>
      <c r="AA2618" s="67"/>
      <c r="AB2618" s="83"/>
      <c r="AE2618" s="83"/>
    </row>
    <row r="2619" spans="1:31" x14ac:dyDescent="0.25">
      <c r="A2619" s="18"/>
      <c r="B2619" s="18"/>
      <c r="C2619" s="18"/>
      <c r="D2619" s="74"/>
      <c r="E2619" s="74"/>
      <c r="F2619" s="74"/>
      <c r="G2619" s="75"/>
      <c r="H2619" s="5"/>
      <c r="I2619" s="5"/>
      <c r="J2619" s="5"/>
      <c r="K2619" s="5"/>
      <c r="O2619" s="5"/>
      <c r="P2619" s="5"/>
      <c r="Q2619" s="5"/>
      <c r="R2619" s="18"/>
      <c r="S2619" s="18"/>
      <c r="T2619" s="18"/>
      <c r="AA2619" s="67"/>
      <c r="AB2619" s="83"/>
      <c r="AE2619" s="83"/>
    </row>
    <row r="2620" spans="1:31" x14ac:dyDescent="0.25">
      <c r="A2620" s="18"/>
      <c r="B2620" s="18"/>
      <c r="C2620" s="18"/>
      <c r="D2620" s="74"/>
      <c r="E2620" s="74"/>
      <c r="F2620" s="74"/>
      <c r="G2620" s="75"/>
      <c r="H2620" s="5"/>
      <c r="I2620" s="5"/>
      <c r="J2620" s="5"/>
      <c r="K2620" s="5"/>
      <c r="L2620" s="74"/>
      <c r="M2620" s="74"/>
      <c r="N2620" s="74"/>
      <c r="O2620" s="5"/>
      <c r="P2620" s="5"/>
      <c r="Q2620" s="5"/>
      <c r="R2620" s="18"/>
      <c r="S2620" s="18"/>
      <c r="T2620" s="18"/>
      <c r="AA2620" s="67"/>
      <c r="AB2620" s="83"/>
      <c r="AE2620" s="83"/>
    </row>
    <row r="2621" spans="1:31" x14ac:dyDescent="0.25">
      <c r="A2621" s="18"/>
      <c r="B2621" s="18"/>
      <c r="C2621" s="18"/>
      <c r="D2621" s="74"/>
      <c r="E2621" s="74"/>
      <c r="F2621" s="74"/>
      <c r="G2621" s="75"/>
      <c r="H2621" s="5"/>
      <c r="I2621" s="5"/>
      <c r="J2621" s="5"/>
      <c r="K2621" s="5"/>
      <c r="O2621" s="5"/>
      <c r="P2621" s="5"/>
      <c r="Q2621" s="5"/>
      <c r="R2621" s="18"/>
      <c r="S2621" s="18"/>
      <c r="T2621" s="18"/>
      <c r="AA2621" s="67"/>
      <c r="AB2621" s="83"/>
      <c r="AE2621" s="83"/>
    </row>
    <row r="2622" spans="1:31" x14ac:dyDescent="0.25">
      <c r="A2622" s="18"/>
      <c r="B2622" s="18"/>
      <c r="C2622" s="18"/>
      <c r="D2622" s="74"/>
      <c r="E2622" s="74"/>
      <c r="F2622" s="74"/>
      <c r="G2622" s="75"/>
      <c r="H2622" s="5"/>
      <c r="I2622" s="5"/>
      <c r="J2622" s="5"/>
      <c r="K2622" s="5"/>
      <c r="O2622" s="5"/>
      <c r="P2622" s="5"/>
      <c r="Q2622" s="5"/>
      <c r="R2622" s="18"/>
      <c r="S2622" s="18"/>
      <c r="T2622" s="18"/>
      <c r="AA2622" s="67"/>
      <c r="AB2622" s="83"/>
      <c r="AE2622" s="83"/>
    </row>
    <row r="2623" spans="1:31" x14ac:dyDescent="0.25">
      <c r="A2623" s="18"/>
      <c r="B2623" s="18"/>
      <c r="C2623" s="18"/>
      <c r="D2623" s="74"/>
      <c r="E2623" s="74"/>
      <c r="F2623" s="74"/>
      <c r="G2623" s="75"/>
      <c r="H2623" s="5"/>
      <c r="I2623" s="5"/>
      <c r="J2623" s="5"/>
      <c r="K2623" s="5"/>
      <c r="O2623" s="5"/>
      <c r="P2623" s="5"/>
      <c r="Q2623" s="5"/>
      <c r="R2623" s="18"/>
      <c r="S2623" s="18"/>
      <c r="T2623" s="18"/>
      <c r="AA2623" s="67"/>
      <c r="AB2623" s="83"/>
      <c r="AE2623" s="83"/>
    </row>
    <row r="2624" spans="1:31" x14ac:dyDescent="0.25">
      <c r="A2624" s="18"/>
      <c r="B2624" s="18"/>
      <c r="C2624" s="18"/>
      <c r="D2624" s="74"/>
      <c r="E2624" s="74"/>
      <c r="F2624" s="74"/>
      <c r="G2624" s="75"/>
      <c r="H2624" s="5"/>
      <c r="I2624" s="5"/>
      <c r="J2624" s="5"/>
      <c r="K2624" s="5"/>
      <c r="O2624" s="5"/>
      <c r="P2624" s="5"/>
      <c r="Q2624" s="5"/>
      <c r="R2624" s="18"/>
      <c r="S2624" s="18"/>
      <c r="T2624" s="18"/>
      <c r="AA2624" s="67"/>
      <c r="AB2624" s="83"/>
      <c r="AE2624" s="83"/>
    </row>
    <row r="2625" spans="1:31" x14ac:dyDescent="0.25">
      <c r="A2625" s="18"/>
      <c r="B2625" s="18"/>
      <c r="C2625" s="18"/>
      <c r="D2625" s="74"/>
      <c r="E2625" s="74"/>
      <c r="F2625" s="74"/>
      <c r="G2625" s="75"/>
      <c r="H2625" s="5"/>
      <c r="I2625" s="5"/>
      <c r="J2625" s="5"/>
      <c r="K2625" s="5"/>
      <c r="O2625" s="5"/>
      <c r="P2625" s="5"/>
      <c r="Q2625" s="5"/>
      <c r="R2625" s="18"/>
      <c r="S2625" s="18"/>
      <c r="T2625" s="18"/>
      <c r="AA2625" s="67"/>
      <c r="AB2625" s="83"/>
      <c r="AE2625" s="83"/>
    </row>
    <row r="2626" spans="1:31" x14ac:dyDescent="0.25">
      <c r="A2626" s="18"/>
      <c r="B2626" s="18"/>
      <c r="C2626" s="18"/>
      <c r="D2626" s="74"/>
      <c r="E2626" s="74"/>
      <c r="F2626" s="74"/>
      <c r="G2626" s="75"/>
      <c r="H2626" s="5"/>
      <c r="I2626" s="5"/>
      <c r="J2626" s="5"/>
      <c r="K2626" s="5"/>
      <c r="O2626" s="5"/>
      <c r="P2626" s="5"/>
      <c r="Q2626" s="5"/>
      <c r="R2626" s="18"/>
      <c r="S2626" s="18"/>
      <c r="T2626" s="18"/>
      <c r="AA2626" s="67"/>
      <c r="AB2626" s="83"/>
      <c r="AE2626" s="83"/>
    </row>
    <row r="2627" spans="1:31" x14ac:dyDescent="0.25">
      <c r="A2627" s="18"/>
      <c r="B2627" s="18"/>
      <c r="C2627" s="18"/>
      <c r="D2627" s="74"/>
      <c r="E2627" s="74"/>
      <c r="F2627" s="74"/>
      <c r="G2627" s="75"/>
      <c r="H2627" s="5"/>
      <c r="I2627" s="5"/>
      <c r="J2627" s="5"/>
      <c r="K2627" s="5"/>
      <c r="L2627" s="74"/>
      <c r="M2627" s="74"/>
      <c r="N2627" s="74"/>
      <c r="O2627" s="5"/>
      <c r="P2627" s="5"/>
      <c r="Q2627" s="5"/>
      <c r="R2627" s="18"/>
      <c r="S2627" s="18"/>
      <c r="T2627" s="18"/>
      <c r="AA2627" s="67"/>
      <c r="AB2627" s="83"/>
      <c r="AE2627" s="83"/>
    </row>
    <row r="2628" spans="1:31" x14ac:dyDescent="0.25">
      <c r="A2628" s="18"/>
      <c r="B2628" s="18"/>
      <c r="C2628" s="18"/>
      <c r="D2628" s="74"/>
      <c r="E2628" s="74"/>
      <c r="F2628" s="74"/>
      <c r="G2628" s="75"/>
      <c r="H2628" s="5"/>
      <c r="I2628" s="5"/>
      <c r="J2628" s="5"/>
      <c r="K2628" s="5"/>
      <c r="O2628" s="5"/>
      <c r="P2628" s="5"/>
      <c r="Q2628" s="5"/>
      <c r="R2628" s="18"/>
      <c r="S2628" s="18"/>
      <c r="T2628" s="18"/>
      <c r="AA2628" s="67"/>
      <c r="AB2628" s="83"/>
      <c r="AE2628" s="83"/>
    </row>
    <row r="2629" spans="1:31" x14ac:dyDescent="0.25">
      <c r="A2629" s="18"/>
      <c r="B2629" s="18"/>
      <c r="C2629" s="18"/>
      <c r="D2629" s="74"/>
      <c r="E2629" s="74"/>
      <c r="F2629" s="74"/>
      <c r="G2629" s="75"/>
      <c r="H2629" s="5"/>
      <c r="I2629" s="5"/>
      <c r="J2629" s="5"/>
      <c r="K2629" s="5"/>
      <c r="O2629" s="5"/>
      <c r="P2629" s="5"/>
      <c r="Q2629" s="5"/>
      <c r="R2629" s="18"/>
      <c r="S2629" s="18"/>
      <c r="T2629" s="18"/>
      <c r="AA2629" s="67"/>
      <c r="AB2629" s="83"/>
      <c r="AE2629" s="83"/>
    </row>
    <row r="2630" spans="1:31" x14ac:dyDescent="0.25">
      <c r="A2630" s="18"/>
      <c r="B2630" s="18"/>
      <c r="C2630" s="18"/>
      <c r="D2630" s="74"/>
      <c r="E2630" s="74"/>
      <c r="F2630" s="74"/>
      <c r="G2630" s="75"/>
      <c r="H2630" s="5"/>
      <c r="I2630" s="5"/>
      <c r="J2630" s="5"/>
      <c r="K2630" s="5"/>
      <c r="O2630" s="5"/>
      <c r="P2630" s="5"/>
      <c r="Q2630" s="5"/>
      <c r="R2630" s="18"/>
      <c r="S2630" s="18"/>
      <c r="T2630" s="18"/>
      <c r="AA2630" s="67"/>
      <c r="AB2630" s="83"/>
      <c r="AE2630" s="83"/>
    </row>
    <row r="2631" spans="1:31" x14ac:dyDescent="0.25">
      <c r="A2631" s="18"/>
      <c r="B2631" s="18"/>
      <c r="C2631" s="18"/>
      <c r="D2631" s="74"/>
      <c r="E2631" s="74"/>
      <c r="F2631" s="74"/>
      <c r="G2631" s="75"/>
      <c r="H2631" s="5"/>
      <c r="I2631" s="5"/>
      <c r="J2631" s="5"/>
      <c r="K2631" s="5"/>
      <c r="O2631" s="5"/>
      <c r="P2631" s="5"/>
      <c r="Q2631" s="5"/>
      <c r="R2631" s="18"/>
      <c r="S2631" s="18"/>
      <c r="T2631" s="18"/>
      <c r="AA2631" s="67"/>
      <c r="AB2631" s="83"/>
      <c r="AE2631" s="83"/>
    </row>
    <row r="2632" spans="1:31" x14ac:dyDescent="0.25">
      <c r="A2632" s="18"/>
      <c r="B2632" s="18"/>
      <c r="C2632" s="18"/>
      <c r="D2632" s="74"/>
      <c r="E2632" s="74"/>
      <c r="F2632" s="74"/>
      <c r="G2632" s="75"/>
      <c r="H2632" s="5"/>
      <c r="I2632" s="5"/>
      <c r="J2632" s="5"/>
      <c r="K2632" s="5"/>
      <c r="O2632" s="5"/>
      <c r="P2632" s="5"/>
      <c r="Q2632" s="5"/>
      <c r="R2632" s="18"/>
      <c r="S2632" s="18"/>
      <c r="T2632" s="18"/>
      <c r="AA2632" s="67"/>
      <c r="AB2632" s="83"/>
      <c r="AE2632" s="83"/>
    </row>
    <row r="2633" spans="1:31" x14ac:dyDescent="0.25">
      <c r="A2633" s="18"/>
      <c r="B2633" s="18"/>
      <c r="C2633" s="18"/>
      <c r="D2633" s="74"/>
      <c r="E2633" s="74"/>
      <c r="F2633" s="74"/>
      <c r="G2633" s="75"/>
      <c r="H2633" s="5"/>
      <c r="I2633" s="5"/>
      <c r="J2633" s="5"/>
      <c r="K2633" s="5"/>
      <c r="O2633" s="5"/>
      <c r="P2633" s="5"/>
      <c r="Q2633" s="5"/>
      <c r="R2633" s="18"/>
      <c r="S2633" s="18"/>
      <c r="T2633" s="18"/>
      <c r="AA2633" s="67"/>
      <c r="AB2633" s="83"/>
      <c r="AE2633" s="83"/>
    </row>
    <row r="2634" spans="1:31" x14ac:dyDescent="0.25">
      <c r="A2634" s="18"/>
      <c r="B2634" s="18"/>
      <c r="C2634" s="18"/>
      <c r="D2634" s="74"/>
      <c r="E2634" s="74"/>
      <c r="F2634" s="74"/>
      <c r="G2634" s="75"/>
      <c r="H2634" s="5"/>
      <c r="I2634" s="5"/>
      <c r="J2634" s="5"/>
      <c r="K2634" s="5"/>
      <c r="O2634" s="5"/>
      <c r="P2634" s="5"/>
      <c r="Q2634" s="5"/>
      <c r="R2634" s="18"/>
      <c r="S2634" s="18"/>
      <c r="T2634" s="18"/>
      <c r="AA2634" s="67"/>
      <c r="AB2634" s="83"/>
      <c r="AE2634" s="83"/>
    </row>
    <row r="2635" spans="1:31" x14ac:dyDescent="0.25">
      <c r="A2635" s="18"/>
      <c r="B2635" s="18"/>
      <c r="C2635" s="18"/>
      <c r="D2635" s="74"/>
      <c r="E2635" s="74"/>
      <c r="F2635" s="74"/>
      <c r="G2635" s="75"/>
      <c r="H2635" s="5"/>
      <c r="I2635" s="5"/>
      <c r="J2635" s="5"/>
      <c r="K2635" s="5"/>
      <c r="O2635" s="5"/>
      <c r="P2635" s="5"/>
      <c r="Q2635" s="5"/>
      <c r="R2635" s="18"/>
      <c r="S2635" s="18"/>
      <c r="T2635" s="18"/>
      <c r="AA2635" s="67"/>
      <c r="AB2635" s="83"/>
      <c r="AE2635" s="83"/>
    </row>
    <row r="2636" spans="1:31" x14ac:dyDescent="0.25">
      <c r="A2636" s="18"/>
      <c r="B2636" s="18"/>
      <c r="C2636" s="18"/>
      <c r="D2636" s="74"/>
      <c r="E2636" s="74"/>
      <c r="F2636" s="74"/>
      <c r="G2636" s="75"/>
      <c r="H2636" s="5"/>
      <c r="I2636" s="5"/>
      <c r="J2636" s="5"/>
      <c r="K2636" s="5"/>
      <c r="O2636" s="5"/>
      <c r="P2636" s="5"/>
      <c r="Q2636" s="5"/>
      <c r="R2636" s="18"/>
      <c r="S2636" s="18"/>
      <c r="T2636" s="18"/>
      <c r="AA2636" s="67"/>
      <c r="AB2636" s="83"/>
      <c r="AE2636" s="83"/>
    </row>
    <row r="2637" spans="1:31" x14ac:dyDescent="0.25">
      <c r="A2637" s="18"/>
      <c r="B2637" s="18"/>
      <c r="C2637" s="18"/>
      <c r="D2637" s="74"/>
      <c r="E2637" s="74"/>
      <c r="F2637" s="74"/>
      <c r="G2637" s="75"/>
      <c r="H2637" s="5"/>
      <c r="I2637" s="5"/>
      <c r="J2637" s="5"/>
      <c r="K2637" s="5"/>
      <c r="O2637" s="5"/>
      <c r="P2637" s="5"/>
      <c r="Q2637" s="5"/>
      <c r="R2637" s="18"/>
      <c r="S2637" s="18"/>
      <c r="T2637" s="18"/>
      <c r="AA2637" s="67"/>
      <c r="AB2637" s="83"/>
      <c r="AE2637" s="83"/>
    </row>
    <row r="2638" spans="1:31" x14ac:dyDescent="0.25">
      <c r="A2638" s="18"/>
      <c r="B2638" s="18"/>
      <c r="C2638" s="18"/>
      <c r="D2638" s="74"/>
      <c r="E2638" s="74"/>
      <c r="F2638" s="74"/>
      <c r="G2638" s="75"/>
      <c r="H2638" s="5"/>
      <c r="I2638" s="5"/>
      <c r="J2638" s="5"/>
      <c r="K2638" s="5"/>
      <c r="O2638" s="5"/>
      <c r="P2638" s="5"/>
      <c r="Q2638" s="5"/>
      <c r="R2638" s="18"/>
      <c r="S2638" s="18"/>
      <c r="T2638" s="18"/>
      <c r="AA2638" s="67"/>
      <c r="AB2638" s="83"/>
      <c r="AE2638" s="83"/>
    </row>
    <row r="2639" spans="1:31" x14ac:dyDescent="0.25">
      <c r="A2639" s="18"/>
      <c r="B2639" s="18"/>
      <c r="C2639" s="18"/>
      <c r="D2639" s="74"/>
      <c r="E2639" s="74"/>
      <c r="F2639" s="74"/>
      <c r="G2639" s="75"/>
      <c r="H2639" s="5"/>
      <c r="I2639" s="5"/>
      <c r="J2639" s="5"/>
      <c r="K2639" s="5"/>
      <c r="O2639" s="5"/>
      <c r="P2639" s="5"/>
      <c r="Q2639" s="5"/>
      <c r="R2639" s="18"/>
      <c r="S2639" s="18"/>
      <c r="T2639" s="18"/>
      <c r="AA2639" s="67"/>
      <c r="AB2639" s="83"/>
      <c r="AE2639" s="83"/>
    </row>
    <row r="2640" spans="1:31" x14ac:dyDescent="0.25">
      <c r="A2640" s="18"/>
      <c r="B2640" s="18"/>
      <c r="C2640" s="18"/>
      <c r="D2640" s="74"/>
      <c r="E2640" s="74"/>
      <c r="F2640" s="74"/>
      <c r="G2640" s="75"/>
      <c r="H2640" s="5"/>
      <c r="I2640" s="5"/>
      <c r="J2640" s="5"/>
      <c r="K2640" s="5"/>
      <c r="O2640" s="5"/>
      <c r="P2640" s="5"/>
      <c r="Q2640" s="5"/>
      <c r="R2640" s="18"/>
      <c r="S2640" s="18"/>
      <c r="T2640" s="18"/>
      <c r="AA2640" s="67"/>
      <c r="AB2640" s="83"/>
      <c r="AE2640" s="83"/>
    </row>
    <row r="2641" spans="1:31" x14ac:dyDescent="0.25">
      <c r="A2641" s="18"/>
      <c r="B2641" s="18"/>
      <c r="C2641" s="18"/>
      <c r="D2641" s="74"/>
      <c r="E2641" s="74"/>
      <c r="F2641" s="74"/>
      <c r="G2641" s="75"/>
      <c r="H2641" s="5"/>
      <c r="I2641" s="5"/>
      <c r="J2641" s="5"/>
      <c r="K2641" s="5"/>
      <c r="O2641" s="5"/>
      <c r="P2641" s="5"/>
      <c r="Q2641" s="5"/>
      <c r="R2641" s="18"/>
      <c r="S2641" s="18"/>
      <c r="T2641" s="18"/>
      <c r="AA2641" s="67"/>
      <c r="AB2641" s="83"/>
      <c r="AE2641" s="83"/>
    </row>
    <row r="2642" spans="1:31" x14ac:dyDescent="0.25">
      <c r="A2642" s="18"/>
      <c r="B2642" s="18"/>
      <c r="C2642" s="18"/>
      <c r="D2642" s="74"/>
      <c r="E2642" s="74"/>
      <c r="F2642" s="74"/>
      <c r="G2642" s="75"/>
      <c r="H2642" s="5"/>
      <c r="I2642" s="5"/>
      <c r="J2642" s="5"/>
      <c r="K2642" s="5"/>
      <c r="O2642" s="5"/>
      <c r="P2642" s="5"/>
      <c r="Q2642" s="5"/>
      <c r="R2642" s="18"/>
      <c r="S2642" s="18"/>
      <c r="T2642" s="18"/>
      <c r="AA2642" s="67"/>
      <c r="AB2642" s="83"/>
      <c r="AE2642" s="83"/>
    </row>
    <row r="2643" spans="1:31" x14ac:dyDescent="0.25">
      <c r="A2643" s="18"/>
      <c r="B2643" s="18"/>
      <c r="C2643" s="18"/>
      <c r="D2643" s="74"/>
      <c r="E2643" s="74"/>
      <c r="F2643" s="74"/>
      <c r="G2643" s="75"/>
      <c r="H2643" s="5"/>
      <c r="I2643" s="5"/>
      <c r="J2643" s="5"/>
      <c r="K2643" s="5"/>
      <c r="O2643" s="5"/>
      <c r="P2643" s="5"/>
      <c r="Q2643" s="5"/>
      <c r="R2643" s="18"/>
      <c r="S2643" s="18"/>
      <c r="T2643" s="18"/>
      <c r="AA2643" s="67"/>
      <c r="AB2643" s="83"/>
      <c r="AE2643" s="83"/>
    </row>
    <row r="2644" spans="1:31" x14ac:dyDescent="0.25">
      <c r="A2644" s="18"/>
      <c r="B2644" s="18"/>
      <c r="C2644" s="18"/>
      <c r="D2644" s="74"/>
      <c r="E2644" s="74"/>
      <c r="F2644" s="74"/>
      <c r="G2644" s="75"/>
      <c r="H2644" s="5"/>
      <c r="I2644" s="5"/>
      <c r="J2644" s="5"/>
      <c r="K2644" s="5"/>
      <c r="O2644" s="5"/>
      <c r="P2644" s="5"/>
      <c r="Q2644" s="5"/>
      <c r="R2644" s="18"/>
      <c r="S2644" s="18"/>
      <c r="T2644" s="18"/>
      <c r="AA2644" s="67"/>
      <c r="AB2644" s="83"/>
      <c r="AE2644" s="83"/>
    </row>
    <row r="2645" spans="1:31" x14ac:dyDescent="0.25">
      <c r="A2645" s="18"/>
      <c r="B2645" s="18"/>
      <c r="C2645" s="18"/>
      <c r="D2645" s="74"/>
      <c r="E2645" s="74"/>
      <c r="F2645" s="74"/>
      <c r="G2645" s="75"/>
      <c r="H2645" s="5"/>
      <c r="I2645" s="5"/>
      <c r="J2645" s="5"/>
      <c r="K2645" s="5"/>
      <c r="O2645" s="5"/>
      <c r="P2645" s="5"/>
      <c r="Q2645" s="5"/>
      <c r="R2645" s="18"/>
      <c r="S2645" s="18"/>
      <c r="T2645" s="18"/>
      <c r="AA2645" s="67"/>
      <c r="AB2645" s="83"/>
      <c r="AE2645" s="83"/>
    </row>
    <row r="2646" spans="1:31" x14ac:dyDescent="0.25">
      <c r="A2646" s="18"/>
      <c r="B2646" s="18"/>
      <c r="C2646" s="18"/>
      <c r="D2646" s="74"/>
      <c r="E2646" s="74"/>
      <c r="F2646" s="74"/>
      <c r="G2646" s="75"/>
      <c r="H2646" s="5"/>
      <c r="I2646" s="5"/>
      <c r="J2646" s="5"/>
      <c r="K2646" s="5"/>
      <c r="O2646" s="5"/>
      <c r="P2646" s="5"/>
      <c r="Q2646" s="5"/>
      <c r="R2646" s="18"/>
      <c r="S2646" s="18"/>
      <c r="T2646" s="18"/>
      <c r="AA2646" s="67"/>
      <c r="AB2646" s="83"/>
      <c r="AE2646" s="83"/>
    </row>
    <row r="2647" spans="1:31" x14ac:dyDescent="0.25">
      <c r="A2647" s="18"/>
      <c r="B2647" s="18"/>
      <c r="C2647" s="18"/>
      <c r="D2647" s="74"/>
      <c r="E2647" s="74"/>
      <c r="F2647" s="74"/>
      <c r="G2647" s="75"/>
      <c r="H2647" s="5"/>
      <c r="I2647" s="5"/>
      <c r="J2647" s="5"/>
      <c r="K2647" s="5"/>
      <c r="O2647" s="5"/>
      <c r="P2647" s="5"/>
      <c r="Q2647" s="5"/>
      <c r="R2647" s="18"/>
      <c r="S2647" s="18"/>
      <c r="T2647" s="18"/>
      <c r="AA2647" s="67"/>
      <c r="AB2647" s="83"/>
      <c r="AE2647" s="83"/>
    </row>
    <row r="2648" spans="1:31" x14ac:dyDescent="0.25">
      <c r="A2648" s="18"/>
      <c r="B2648" s="18"/>
      <c r="C2648" s="18"/>
      <c r="D2648" s="74"/>
      <c r="E2648" s="74"/>
      <c r="F2648" s="74"/>
      <c r="G2648" s="75"/>
      <c r="H2648" s="5"/>
      <c r="I2648" s="5"/>
      <c r="J2648" s="5"/>
      <c r="K2648" s="5"/>
      <c r="O2648" s="5"/>
      <c r="P2648" s="5"/>
      <c r="Q2648" s="5"/>
      <c r="R2648" s="18"/>
      <c r="S2648" s="18"/>
      <c r="T2648" s="18"/>
      <c r="AA2648" s="67"/>
      <c r="AB2648" s="83"/>
      <c r="AE2648" s="83"/>
    </row>
    <row r="2649" spans="1:31" x14ac:dyDescent="0.25">
      <c r="A2649" s="18"/>
      <c r="B2649" s="18"/>
      <c r="C2649" s="18"/>
      <c r="D2649" s="74"/>
      <c r="E2649" s="74"/>
      <c r="F2649" s="74"/>
      <c r="G2649" s="75"/>
      <c r="H2649" s="5"/>
      <c r="I2649" s="5"/>
      <c r="J2649" s="5"/>
      <c r="K2649" s="5"/>
      <c r="O2649" s="5"/>
      <c r="P2649" s="5"/>
      <c r="Q2649" s="5"/>
      <c r="R2649" s="18"/>
      <c r="S2649" s="18"/>
      <c r="T2649" s="18"/>
      <c r="AA2649" s="67"/>
      <c r="AB2649" s="83"/>
      <c r="AE2649" s="83"/>
    </row>
    <row r="2650" spans="1:31" x14ac:dyDescent="0.25">
      <c r="A2650" s="18"/>
      <c r="B2650" s="18"/>
      <c r="C2650" s="18"/>
      <c r="D2650" s="74"/>
      <c r="E2650" s="74"/>
      <c r="F2650" s="74"/>
      <c r="G2650" s="75"/>
      <c r="H2650" s="5"/>
      <c r="I2650" s="5"/>
      <c r="J2650" s="5"/>
      <c r="K2650" s="5"/>
      <c r="O2650" s="5"/>
      <c r="P2650" s="5"/>
      <c r="Q2650" s="5"/>
      <c r="R2650" s="18"/>
      <c r="S2650" s="18"/>
      <c r="T2650" s="18"/>
      <c r="AA2650" s="67"/>
      <c r="AB2650" s="83"/>
      <c r="AE2650" s="83"/>
    </row>
    <row r="2651" spans="1:31" x14ac:dyDescent="0.25">
      <c r="A2651" s="18"/>
      <c r="B2651" s="18"/>
      <c r="C2651" s="18"/>
      <c r="D2651" s="74"/>
      <c r="E2651" s="74"/>
      <c r="F2651" s="74"/>
      <c r="G2651" s="75"/>
      <c r="H2651" s="5"/>
      <c r="I2651" s="5"/>
      <c r="J2651" s="5"/>
      <c r="K2651" s="5"/>
      <c r="O2651" s="5"/>
      <c r="P2651" s="5"/>
      <c r="Q2651" s="5"/>
      <c r="R2651" s="18"/>
      <c r="S2651" s="18"/>
      <c r="T2651" s="18"/>
      <c r="AA2651" s="67"/>
      <c r="AB2651" s="83"/>
      <c r="AE2651" s="83"/>
    </row>
    <row r="2652" spans="1:31" x14ac:dyDescent="0.25">
      <c r="A2652" s="18"/>
      <c r="B2652" s="18"/>
      <c r="C2652" s="18"/>
      <c r="D2652" s="74"/>
      <c r="E2652" s="74"/>
      <c r="F2652" s="74"/>
      <c r="G2652" s="75"/>
      <c r="H2652" s="5"/>
      <c r="I2652" s="5"/>
      <c r="J2652" s="5"/>
      <c r="K2652" s="5"/>
      <c r="O2652" s="5"/>
      <c r="P2652" s="5"/>
      <c r="Q2652" s="5"/>
      <c r="R2652" s="18"/>
      <c r="S2652" s="18"/>
      <c r="T2652" s="18"/>
      <c r="AA2652" s="67"/>
      <c r="AB2652" s="83"/>
      <c r="AE2652" s="83"/>
    </row>
    <row r="2653" spans="1:31" x14ac:dyDescent="0.25">
      <c r="A2653" s="18"/>
      <c r="B2653" s="18"/>
      <c r="C2653" s="18"/>
      <c r="D2653" s="74"/>
      <c r="E2653" s="74"/>
      <c r="F2653" s="74"/>
      <c r="G2653" s="75"/>
      <c r="H2653" s="5"/>
      <c r="I2653" s="5"/>
      <c r="J2653" s="5"/>
      <c r="K2653" s="5"/>
      <c r="O2653" s="5"/>
      <c r="P2653" s="5"/>
      <c r="Q2653" s="5"/>
      <c r="R2653" s="18"/>
      <c r="S2653" s="18"/>
      <c r="T2653" s="18"/>
      <c r="AA2653" s="67"/>
      <c r="AB2653" s="83"/>
      <c r="AE2653" s="83"/>
    </row>
    <row r="2654" spans="1:31" x14ac:dyDescent="0.25">
      <c r="A2654" s="18"/>
      <c r="B2654" s="18"/>
      <c r="C2654" s="18"/>
      <c r="D2654" s="74"/>
      <c r="E2654" s="74"/>
      <c r="F2654" s="74"/>
      <c r="G2654" s="75"/>
      <c r="H2654" s="5"/>
      <c r="I2654" s="5"/>
      <c r="J2654" s="5"/>
      <c r="K2654" s="5"/>
      <c r="O2654" s="5"/>
      <c r="P2654" s="5"/>
      <c r="Q2654" s="5"/>
      <c r="R2654" s="18"/>
      <c r="S2654" s="18"/>
      <c r="T2654" s="18"/>
      <c r="AA2654" s="67"/>
      <c r="AB2654" s="83"/>
      <c r="AE2654" s="83"/>
    </row>
    <row r="2655" spans="1:31" x14ac:dyDescent="0.25">
      <c r="A2655" s="18"/>
      <c r="B2655" s="18"/>
      <c r="C2655" s="18"/>
      <c r="D2655" s="74"/>
      <c r="E2655" s="74"/>
      <c r="F2655" s="74"/>
      <c r="G2655" s="75"/>
      <c r="H2655" s="5"/>
      <c r="I2655" s="5"/>
      <c r="J2655" s="5"/>
      <c r="K2655" s="5"/>
      <c r="O2655" s="5"/>
      <c r="P2655" s="5"/>
      <c r="Q2655" s="5"/>
      <c r="R2655" s="18"/>
      <c r="S2655" s="18"/>
      <c r="T2655" s="18"/>
      <c r="AA2655" s="67"/>
      <c r="AB2655" s="83"/>
      <c r="AE2655" s="83"/>
    </row>
    <row r="2656" spans="1:31" x14ac:dyDescent="0.25">
      <c r="A2656" s="18"/>
      <c r="B2656" s="18"/>
      <c r="C2656" s="18"/>
      <c r="D2656" s="74"/>
      <c r="E2656" s="74"/>
      <c r="F2656" s="74"/>
      <c r="G2656" s="75"/>
      <c r="H2656" s="5"/>
      <c r="I2656" s="5"/>
      <c r="J2656" s="5"/>
      <c r="K2656" s="5"/>
      <c r="O2656" s="5"/>
      <c r="P2656" s="5"/>
      <c r="Q2656" s="5"/>
      <c r="R2656" s="18"/>
      <c r="S2656" s="18"/>
      <c r="T2656" s="18"/>
      <c r="AA2656" s="67"/>
      <c r="AB2656" s="83"/>
      <c r="AE2656" s="83"/>
    </row>
    <row r="2657" spans="1:31" x14ac:dyDescent="0.25">
      <c r="A2657" s="18"/>
      <c r="B2657" s="18"/>
      <c r="C2657" s="18"/>
      <c r="D2657" s="74"/>
      <c r="E2657" s="74"/>
      <c r="F2657" s="74"/>
      <c r="G2657" s="75"/>
      <c r="H2657" s="5"/>
      <c r="I2657" s="5"/>
      <c r="J2657" s="5"/>
      <c r="K2657" s="5"/>
      <c r="O2657" s="5"/>
      <c r="P2657" s="5"/>
      <c r="Q2657" s="5"/>
      <c r="R2657" s="18"/>
      <c r="S2657" s="18"/>
      <c r="T2657" s="18"/>
      <c r="AA2657" s="67"/>
      <c r="AB2657" s="83"/>
      <c r="AE2657" s="83"/>
    </row>
    <row r="2658" spans="1:31" x14ac:dyDescent="0.25">
      <c r="A2658" s="18"/>
      <c r="B2658" s="18"/>
      <c r="C2658" s="18"/>
      <c r="D2658" s="74"/>
      <c r="E2658" s="74"/>
      <c r="F2658" s="74"/>
      <c r="G2658" s="75"/>
      <c r="H2658" s="5"/>
      <c r="I2658" s="5"/>
      <c r="J2658" s="5"/>
      <c r="K2658" s="5"/>
      <c r="O2658" s="5"/>
      <c r="P2658" s="5"/>
      <c r="Q2658" s="5"/>
      <c r="R2658" s="18"/>
      <c r="S2658" s="18"/>
      <c r="T2658" s="18"/>
      <c r="AA2658" s="67"/>
      <c r="AB2658" s="83"/>
      <c r="AE2658" s="83"/>
    </row>
    <row r="2659" spans="1:31" x14ac:dyDescent="0.25">
      <c r="A2659" s="18"/>
      <c r="B2659" s="18"/>
      <c r="C2659" s="18"/>
      <c r="D2659" s="74"/>
      <c r="E2659" s="74"/>
      <c r="F2659" s="74"/>
      <c r="G2659" s="75"/>
      <c r="H2659" s="5"/>
      <c r="I2659" s="5"/>
      <c r="J2659" s="5"/>
      <c r="K2659" s="5"/>
      <c r="O2659" s="5"/>
      <c r="P2659" s="5"/>
      <c r="Q2659" s="5"/>
      <c r="R2659" s="18"/>
      <c r="S2659" s="18"/>
      <c r="T2659" s="18"/>
      <c r="AA2659" s="67"/>
      <c r="AB2659" s="83"/>
      <c r="AE2659" s="83"/>
    </row>
    <row r="2660" spans="1:31" x14ac:dyDescent="0.25">
      <c r="A2660" s="18"/>
      <c r="B2660" s="18"/>
      <c r="C2660" s="18"/>
      <c r="D2660" s="74"/>
      <c r="E2660" s="74"/>
      <c r="F2660" s="74"/>
      <c r="G2660" s="75"/>
      <c r="H2660" s="5"/>
      <c r="I2660" s="5"/>
      <c r="J2660" s="5"/>
      <c r="K2660" s="5"/>
      <c r="O2660" s="5"/>
      <c r="P2660" s="5"/>
      <c r="Q2660" s="5"/>
      <c r="R2660" s="18"/>
      <c r="S2660" s="18"/>
      <c r="T2660" s="18"/>
      <c r="AA2660" s="67"/>
      <c r="AB2660" s="83"/>
      <c r="AE2660" s="83"/>
    </row>
    <row r="2661" spans="1:31" x14ac:dyDescent="0.25">
      <c r="A2661" s="18"/>
      <c r="B2661" s="18"/>
      <c r="C2661" s="18"/>
      <c r="D2661" s="74"/>
      <c r="E2661" s="74"/>
      <c r="F2661" s="74"/>
      <c r="G2661" s="75"/>
      <c r="H2661" s="5"/>
      <c r="I2661" s="5"/>
      <c r="J2661" s="5"/>
      <c r="K2661" s="5"/>
      <c r="O2661" s="5"/>
      <c r="P2661" s="5"/>
      <c r="Q2661" s="5"/>
      <c r="R2661" s="18"/>
      <c r="S2661" s="18"/>
      <c r="T2661" s="18"/>
      <c r="AA2661" s="67"/>
      <c r="AB2661" s="83"/>
      <c r="AE2661" s="83"/>
    </row>
    <row r="2662" spans="1:31" x14ac:dyDescent="0.25">
      <c r="A2662" s="18"/>
      <c r="B2662" s="18"/>
      <c r="C2662" s="18"/>
      <c r="D2662" s="74"/>
      <c r="E2662" s="74"/>
      <c r="F2662" s="74"/>
      <c r="G2662" s="75"/>
      <c r="H2662" s="5"/>
      <c r="I2662" s="5"/>
      <c r="J2662" s="5"/>
      <c r="K2662" s="5"/>
      <c r="O2662" s="5"/>
      <c r="P2662" s="5"/>
      <c r="Q2662" s="5"/>
      <c r="R2662" s="18"/>
      <c r="S2662" s="18"/>
      <c r="T2662" s="18"/>
      <c r="AA2662" s="67"/>
      <c r="AB2662" s="83"/>
      <c r="AE2662" s="83"/>
    </row>
    <row r="2663" spans="1:31" x14ac:dyDescent="0.25">
      <c r="A2663" s="18"/>
      <c r="B2663" s="18"/>
      <c r="C2663" s="18"/>
      <c r="D2663" s="74"/>
      <c r="E2663" s="74"/>
      <c r="F2663" s="74"/>
      <c r="G2663" s="75"/>
      <c r="H2663" s="5"/>
      <c r="I2663" s="5"/>
      <c r="J2663" s="5"/>
      <c r="K2663" s="5"/>
      <c r="O2663" s="5"/>
      <c r="P2663" s="5"/>
      <c r="Q2663" s="5"/>
      <c r="R2663" s="18"/>
      <c r="S2663" s="18"/>
      <c r="T2663" s="18"/>
      <c r="AA2663" s="67"/>
      <c r="AB2663" s="83"/>
      <c r="AE2663" s="83"/>
    </row>
    <row r="2664" spans="1:31" x14ac:dyDescent="0.25">
      <c r="A2664" s="18"/>
      <c r="B2664" s="18"/>
      <c r="C2664" s="18"/>
      <c r="D2664" s="74"/>
      <c r="E2664" s="74"/>
      <c r="F2664" s="74"/>
      <c r="G2664" s="75"/>
      <c r="H2664" s="5"/>
      <c r="I2664" s="5"/>
      <c r="J2664" s="5"/>
      <c r="K2664" s="5"/>
      <c r="O2664" s="5"/>
      <c r="P2664" s="5"/>
      <c r="Q2664" s="5"/>
      <c r="R2664" s="18"/>
      <c r="S2664" s="18"/>
      <c r="T2664" s="18"/>
      <c r="AA2664" s="67"/>
      <c r="AB2664" s="83"/>
      <c r="AE2664" s="83"/>
    </row>
    <row r="2665" spans="1:31" x14ac:dyDescent="0.25">
      <c r="A2665" s="18"/>
      <c r="B2665" s="18"/>
      <c r="C2665" s="18"/>
      <c r="D2665" s="74"/>
      <c r="E2665" s="74"/>
      <c r="F2665" s="74"/>
      <c r="G2665" s="75"/>
      <c r="H2665" s="5"/>
      <c r="I2665" s="5"/>
      <c r="J2665" s="5"/>
      <c r="K2665" s="5"/>
      <c r="O2665" s="5"/>
      <c r="P2665" s="5"/>
      <c r="Q2665" s="5"/>
      <c r="R2665" s="18"/>
      <c r="S2665" s="18"/>
      <c r="T2665" s="18"/>
      <c r="AA2665" s="67"/>
      <c r="AB2665" s="83"/>
      <c r="AE2665" s="83"/>
    </row>
    <row r="2666" spans="1:31" x14ac:dyDescent="0.25">
      <c r="A2666" s="18"/>
      <c r="B2666" s="18"/>
      <c r="C2666" s="18"/>
      <c r="D2666" s="74"/>
      <c r="E2666" s="74"/>
      <c r="F2666" s="74"/>
      <c r="G2666" s="75"/>
      <c r="H2666" s="5"/>
      <c r="I2666" s="5"/>
      <c r="J2666" s="5"/>
      <c r="K2666" s="5"/>
      <c r="O2666" s="5"/>
      <c r="P2666" s="5"/>
      <c r="Q2666" s="5"/>
      <c r="R2666" s="18"/>
      <c r="S2666" s="18"/>
      <c r="T2666" s="18"/>
      <c r="AA2666" s="67"/>
      <c r="AB2666" s="83"/>
      <c r="AE2666" s="83"/>
    </row>
    <row r="2667" spans="1:31" x14ac:dyDescent="0.25">
      <c r="A2667" s="18"/>
      <c r="B2667" s="18"/>
      <c r="C2667" s="18"/>
      <c r="D2667" s="74"/>
      <c r="E2667" s="74"/>
      <c r="F2667" s="74"/>
      <c r="G2667" s="75"/>
      <c r="H2667" s="5"/>
      <c r="I2667" s="5"/>
      <c r="J2667" s="5"/>
      <c r="K2667" s="5"/>
      <c r="O2667" s="5"/>
      <c r="P2667" s="5"/>
      <c r="Q2667" s="5"/>
      <c r="R2667" s="18"/>
      <c r="S2667" s="18"/>
      <c r="T2667" s="18"/>
      <c r="AA2667" s="67"/>
      <c r="AB2667" s="83"/>
      <c r="AE2667" s="83"/>
    </row>
    <row r="2668" spans="1:31" x14ac:dyDescent="0.25">
      <c r="A2668" s="18"/>
      <c r="B2668" s="18"/>
      <c r="C2668" s="18"/>
      <c r="D2668" s="74"/>
      <c r="E2668" s="74"/>
      <c r="F2668" s="74"/>
      <c r="G2668" s="75"/>
      <c r="H2668" s="5"/>
      <c r="I2668" s="5"/>
      <c r="J2668" s="5"/>
      <c r="K2668" s="5"/>
      <c r="O2668" s="5"/>
      <c r="P2668" s="5"/>
      <c r="Q2668" s="5"/>
      <c r="R2668" s="18"/>
      <c r="S2668" s="18"/>
      <c r="T2668" s="18"/>
      <c r="AA2668" s="67"/>
      <c r="AB2668" s="83"/>
      <c r="AE2668" s="83"/>
    </row>
    <row r="2669" spans="1:31" x14ac:dyDescent="0.25">
      <c r="A2669" s="18"/>
      <c r="B2669" s="18"/>
      <c r="C2669" s="18"/>
      <c r="D2669" s="74"/>
      <c r="E2669" s="74"/>
      <c r="F2669" s="74"/>
      <c r="G2669" s="75"/>
      <c r="H2669" s="5"/>
      <c r="I2669" s="5"/>
      <c r="J2669" s="5"/>
      <c r="K2669" s="5"/>
      <c r="O2669" s="5"/>
      <c r="P2669" s="5"/>
      <c r="Q2669" s="5"/>
      <c r="R2669" s="18"/>
      <c r="S2669" s="18"/>
      <c r="T2669" s="18"/>
      <c r="AA2669" s="67"/>
      <c r="AB2669" s="83"/>
      <c r="AE2669" s="83"/>
    </row>
    <row r="2670" spans="1:31" x14ac:dyDescent="0.25">
      <c r="A2670" s="18"/>
      <c r="B2670" s="18"/>
      <c r="C2670" s="18"/>
      <c r="D2670" s="74"/>
      <c r="E2670" s="74"/>
      <c r="F2670" s="74"/>
      <c r="G2670" s="75"/>
      <c r="H2670" s="5"/>
      <c r="I2670" s="5"/>
      <c r="J2670" s="5"/>
      <c r="K2670" s="5"/>
      <c r="O2670" s="5"/>
      <c r="P2670" s="5"/>
      <c r="Q2670" s="5"/>
      <c r="R2670" s="18"/>
      <c r="S2670" s="18"/>
      <c r="T2670" s="18"/>
      <c r="AA2670" s="67"/>
      <c r="AB2670" s="83"/>
      <c r="AE2670" s="83"/>
    </row>
    <row r="2671" spans="1:31" x14ac:dyDescent="0.25">
      <c r="A2671" s="18"/>
      <c r="B2671" s="18"/>
      <c r="C2671" s="18"/>
      <c r="D2671" s="74"/>
      <c r="E2671" s="74"/>
      <c r="F2671" s="74"/>
      <c r="G2671" s="75"/>
      <c r="H2671" s="5"/>
      <c r="I2671" s="5"/>
      <c r="J2671" s="5"/>
      <c r="K2671" s="5"/>
      <c r="O2671" s="5"/>
      <c r="P2671" s="5"/>
      <c r="Q2671" s="5"/>
      <c r="R2671" s="18"/>
      <c r="S2671" s="18"/>
      <c r="T2671" s="18"/>
      <c r="AA2671" s="67"/>
      <c r="AB2671" s="83"/>
      <c r="AE2671" s="83"/>
    </row>
    <row r="2672" spans="1:31" x14ac:dyDescent="0.25">
      <c r="A2672" s="18"/>
      <c r="B2672" s="18"/>
      <c r="C2672" s="18"/>
      <c r="D2672" s="74"/>
      <c r="E2672" s="74"/>
      <c r="F2672" s="74"/>
      <c r="G2672" s="75"/>
      <c r="H2672" s="5"/>
      <c r="I2672" s="5"/>
      <c r="J2672" s="5"/>
      <c r="K2672" s="5"/>
      <c r="O2672" s="5"/>
      <c r="P2672" s="5"/>
      <c r="Q2672" s="5"/>
      <c r="R2672" s="18"/>
      <c r="S2672" s="18"/>
      <c r="T2672" s="18"/>
      <c r="AA2672" s="67"/>
      <c r="AB2672" s="83"/>
      <c r="AE2672" s="83"/>
    </row>
    <row r="2673" spans="1:31" x14ac:dyDescent="0.25">
      <c r="A2673" s="18"/>
      <c r="B2673" s="18"/>
      <c r="C2673" s="18"/>
      <c r="D2673" s="74"/>
      <c r="E2673" s="74"/>
      <c r="F2673" s="74"/>
      <c r="G2673" s="75"/>
      <c r="H2673" s="5"/>
      <c r="I2673" s="5"/>
      <c r="J2673" s="5"/>
      <c r="K2673" s="5"/>
      <c r="O2673" s="5"/>
      <c r="P2673" s="5"/>
      <c r="Q2673" s="5"/>
      <c r="R2673" s="18"/>
      <c r="S2673" s="18"/>
      <c r="T2673" s="18"/>
      <c r="AA2673" s="67"/>
      <c r="AB2673" s="83"/>
      <c r="AE2673" s="83"/>
    </row>
    <row r="2674" spans="1:31" x14ac:dyDescent="0.25">
      <c r="A2674" s="18"/>
      <c r="B2674" s="18"/>
      <c r="C2674" s="18"/>
      <c r="D2674" s="74"/>
      <c r="E2674" s="74"/>
      <c r="F2674" s="74"/>
      <c r="G2674" s="75"/>
      <c r="H2674" s="5"/>
      <c r="I2674" s="5"/>
      <c r="J2674" s="5"/>
      <c r="K2674" s="5"/>
      <c r="O2674" s="5"/>
      <c r="P2674" s="5"/>
      <c r="Q2674" s="5"/>
      <c r="R2674" s="18"/>
      <c r="S2674" s="18"/>
      <c r="T2674" s="18"/>
      <c r="AA2674" s="67"/>
      <c r="AB2674" s="83"/>
      <c r="AE2674" s="83"/>
    </row>
    <row r="2675" spans="1:31" x14ac:dyDescent="0.25">
      <c r="A2675" s="18"/>
      <c r="B2675" s="18"/>
      <c r="C2675" s="18"/>
      <c r="D2675" s="74"/>
      <c r="E2675" s="74"/>
      <c r="F2675" s="74"/>
      <c r="G2675" s="75"/>
      <c r="H2675" s="5"/>
      <c r="I2675" s="5"/>
      <c r="J2675" s="5"/>
      <c r="K2675" s="5"/>
      <c r="O2675" s="5"/>
      <c r="P2675" s="5"/>
      <c r="Q2675" s="5"/>
      <c r="R2675" s="18"/>
      <c r="S2675" s="18"/>
      <c r="T2675" s="18"/>
      <c r="AA2675" s="67"/>
      <c r="AB2675" s="83"/>
      <c r="AE2675" s="83"/>
    </row>
    <row r="2676" spans="1:31" x14ac:dyDescent="0.25">
      <c r="A2676" s="18"/>
      <c r="B2676" s="18"/>
      <c r="C2676" s="18"/>
      <c r="D2676" s="74"/>
      <c r="E2676" s="74"/>
      <c r="F2676" s="74"/>
      <c r="G2676" s="75"/>
      <c r="H2676" s="5"/>
      <c r="I2676" s="5"/>
      <c r="J2676" s="5"/>
      <c r="K2676" s="5"/>
      <c r="O2676" s="5"/>
      <c r="P2676" s="5"/>
      <c r="Q2676" s="5"/>
      <c r="R2676" s="18"/>
      <c r="S2676" s="18"/>
      <c r="T2676" s="18"/>
      <c r="AA2676" s="67"/>
      <c r="AB2676" s="83"/>
      <c r="AE2676" s="83"/>
    </row>
    <row r="2677" spans="1:31" x14ac:dyDescent="0.25">
      <c r="A2677" s="18"/>
      <c r="B2677" s="18"/>
      <c r="C2677" s="18"/>
      <c r="D2677" s="74"/>
      <c r="E2677" s="74"/>
      <c r="F2677" s="74"/>
      <c r="G2677" s="75"/>
      <c r="H2677" s="5"/>
      <c r="I2677" s="5"/>
      <c r="J2677" s="5"/>
      <c r="K2677" s="5"/>
      <c r="O2677" s="5"/>
      <c r="P2677" s="5"/>
      <c r="Q2677" s="5"/>
      <c r="R2677" s="18"/>
      <c r="S2677" s="18"/>
      <c r="T2677" s="18"/>
      <c r="AA2677" s="67"/>
      <c r="AB2677" s="83"/>
      <c r="AE2677" s="83"/>
    </row>
    <row r="2678" spans="1:31" x14ac:dyDescent="0.25">
      <c r="A2678" s="18"/>
      <c r="B2678" s="18"/>
      <c r="C2678" s="18"/>
      <c r="D2678" s="74"/>
      <c r="E2678" s="74"/>
      <c r="F2678" s="74"/>
      <c r="G2678" s="75"/>
      <c r="H2678" s="5"/>
      <c r="I2678" s="5"/>
      <c r="J2678" s="5"/>
      <c r="K2678" s="5"/>
      <c r="O2678" s="5"/>
      <c r="P2678" s="5"/>
      <c r="Q2678" s="5"/>
      <c r="R2678" s="18"/>
      <c r="S2678" s="18"/>
      <c r="T2678" s="18"/>
      <c r="AA2678" s="67"/>
      <c r="AB2678" s="83"/>
      <c r="AE2678" s="83"/>
    </row>
    <row r="2679" spans="1:31" x14ac:dyDescent="0.25">
      <c r="A2679" s="18"/>
      <c r="B2679" s="18"/>
      <c r="C2679" s="18"/>
      <c r="D2679" s="74"/>
      <c r="E2679" s="74"/>
      <c r="F2679" s="74"/>
      <c r="G2679" s="75"/>
      <c r="H2679" s="5"/>
      <c r="I2679" s="5"/>
      <c r="J2679" s="5"/>
      <c r="K2679" s="5"/>
      <c r="O2679" s="5"/>
      <c r="P2679" s="5"/>
      <c r="Q2679" s="5"/>
      <c r="R2679" s="18"/>
      <c r="S2679" s="18"/>
      <c r="T2679" s="18"/>
      <c r="AA2679" s="67"/>
      <c r="AB2679" s="83"/>
      <c r="AE2679" s="83"/>
    </row>
    <row r="2680" spans="1:31" x14ac:dyDescent="0.25">
      <c r="A2680" s="18"/>
      <c r="B2680" s="18"/>
      <c r="C2680" s="18"/>
      <c r="D2680" s="74"/>
      <c r="E2680" s="74"/>
      <c r="F2680" s="74"/>
      <c r="G2680" s="75"/>
      <c r="H2680" s="5"/>
      <c r="I2680" s="5"/>
      <c r="J2680" s="5"/>
      <c r="K2680" s="5"/>
      <c r="O2680" s="5"/>
      <c r="P2680" s="5"/>
      <c r="Q2680" s="5"/>
      <c r="R2680" s="18"/>
      <c r="S2680" s="18"/>
      <c r="T2680" s="18"/>
      <c r="AA2680" s="67"/>
      <c r="AB2680" s="83"/>
      <c r="AE2680" s="83"/>
    </row>
    <row r="2681" spans="1:31" x14ac:dyDescent="0.25">
      <c r="A2681" s="18"/>
      <c r="B2681" s="18"/>
      <c r="C2681" s="18"/>
      <c r="D2681" s="74"/>
      <c r="E2681" s="74"/>
      <c r="F2681" s="74"/>
      <c r="G2681" s="75"/>
      <c r="H2681" s="5"/>
      <c r="I2681" s="5"/>
      <c r="J2681" s="5"/>
      <c r="K2681" s="5"/>
      <c r="O2681" s="5"/>
      <c r="P2681" s="5"/>
      <c r="Q2681" s="5"/>
      <c r="R2681" s="18"/>
      <c r="S2681" s="18"/>
      <c r="T2681" s="18"/>
      <c r="AA2681" s="67"/>
      <c r="AB2681" s="83"/>
      <c r="AE2681" s="83"/>
    </row>
    <row r="2682" spans="1:31" x14ac:dyDescent="0.25">
      <c r="A2682" s="18"/>
      <c r="B2682" s="18"/>
      <c r="C2682" s="18"/>
      <c r="D2682" s="74"/>
      <c r="E2682" s="74"/>
      <c r="F2682" s="74"/>
      <c r="G2682" s="75"/>
      <c r="H2682" s="5"/>
      <c r="I2682" s="5"/>
      <c r="J2682" s="5"/>
      <c r="K2682" s="5"/>
      <c r="O2682" s="5"/>
      <c r="P2682" s="5"/>
      <c r="Q2682" s="5"/>
      <c r="R2682" s="18"/>
      <c r="S2682" s="18"/>
      <c r="T2682" s="18"/>
      <c r="AA2682" s="67"/>
      <c r="AB2682" s="83"/>
      <c r="AE2682" s="83"/>
    </row>
    <row r="2683" spans="1:31" x14ac:dyDescent="0.25">
      <c r="A2683" s="18"/>
      <c r="B2683" s="18"/>
      <c r="C2683" s="18"/>
      <c r="D2683" s="74"/>
      <c r="E2683" s="74"/>
      <c r="F2683" s="74"/>
      <c r="G2683" s="75"/>
      <c r="H2683" s="5"/>
      <c r="I2683" s="5"/>
      <c r="J2683" s="5"/>
      <c r="K2683" s="5"/>
      <c r="O2683" s="5"/>
      <c r="P2683" s="5"/>
      <c r="Q2683" s="5"/>
      <c r="R2683" s="18"/>
      <c r="S2683" s="18"/>
      <c r="T2683" s="18"/>
      <c r="AA2683" s="67"/>
      <c r="AB2683" s="83"/>
      <c r="AE2683" s="83"/>
    </row>
    <row r="2684" spans="1:31" x14ac:dyDescent="0.25">
      <c r="A2684" s="18"/>
      <c r="B2684" s="18"/>
      <c r="C2684" s="18"/>
      <c r="D2684" s="74"/>
      <c r="E2684" s="74"/>
      <c r="F2684" s="74"/>
      <c r="G2684" s="75"/>
      <c r="H2684" s="5"/>
      <c r="I2684" s="5"/>
      <c r="J2684" s="5"/>
      <c r="K2684" s="5"/>
      <c r="O2684" s="5"/>
      <c r="P2684" s="5"/>
      <c r="Q2684" s="5"/>
      <c r="R2684" s="18"/>
      <c r="S2684" s="18"/>
      <c r="T2684" s="18"/>
      <c r="AA2684" s="67"/>
      <c r="AB2684" s="83"/>
      <c r="AE2684" s="83"/>
    </row>
    <row r="2685" spans="1:31" x14ac:dyDescent="0.25">
      <c r="A2685" s="18"/>
      <c r="B2685" s="18"/>
      <c r="C2685" s="18"/>
      <c r="D2685" s="74"/>
      <c r="E2685" s="74"/>
      <c r="F2685" s="74"/>
      <c r="G2685" s="75"/>
      <c r="H2685" s="5"/>
      <c r="I2685" s="5"/>
      <c r="J2685" s="5"/>
      <c r="K2685" s="5"/>
      <c r="O2685" s="5"/>
      <c r="P2685" s="5"/>
      <c r="Q2685" s="5"/>
      <c r="R2685" s="18"/>
      <c r="S2685" s="18"/>
      <c r="T2685" s="18"/>
      <c r="AA2685" s="67"/>
      <c r="AB2685" s="83"/>
      <c r="AE2685" s="83"/>
    </row>
    <row r="2686" spans="1:31" x14ac:dyDescent="0.25">
      <c r="A2686" s="18"/>
      <c r="B2686" s="18"/>
      <c r="C2686" s="18"/>
      <c r="D2686" s="74"/>
      <c r="E2686" s="74"/>
      <c r="F2686" s="74"/>
      <c r="G2686" s="75"/>
      <c r="H2686" s="5"/>
      <c r="I2686" s="5"/>
      <c r="J2686" s="5"/>
      <c r="K2686" s="5"/>
      <c r="O2686" s="5"/>
      <c r="P2686" s="5"/>
      <c r="Q2686" s="5"/>
      <c r="R2686" s="18"/>
      <c r="S2686" s="18"/>
      <c r="T2686" s="18"/>
      <c r="AA2686" s="67"/>
      <c r="AB2686" s="83"/>
      <c r="AE2686" s="83"/>
    </row>
    <row r="2687" spans="1:31" x14ac:dyDescent="0.25">
      <c r="A2687" s="18"/>
      <c r="B2687" s="18"/>
      <c r="C2687" s="18"/>
      <c r="D2687" s="74"/>
      <c r="E2687" s="74"/>
      <c r="F2687" s="74"/>
      <c r="G2687" s="75"/>
      <c r="H2687" s="5"/>
      <c r="I2687" s="5"/>
      <c r="J2687" s="5"/>
      <c r="K2687" s="5"/>
      <c r="O2687" s="5"/>
      <c r="P2687" s="5"/>
      <c r="Q2687" s="5"/>
      <c r="R2687" s="18"/>
      <c r="S2687" s="18"/>
      <c r="T2687" s="18"/>
      <c r="AA2687" s="67"/>
      <c r="AB2687" s="83"/>
      <c r="AE2687" s="83"/>
    </row>
    <row r="2688" spans="1:31" x14ac:dyDescent="0.25">
      <c r="A2688" s="18"/>
      <c r="B2688" s="18"/>
      <c r="C2688" s="18"/>
      <c r="D2688" s="74"/>
      <c r="E2688" s="74"/>
      <c r="F2688" s="74"/>
      <c r="G2688" s="75"/>
      <c r="H2688" s="5"/>
      <c r="I2688" s="5"/>
      <c r="J2688" s="5"/>
      <c r="K2688" s="5"/>
      <c r="O2688" s="5"/>
      <c r="P2688" s="5"/>
      <c r="Q2688" s="5"/>
      <c r="R2688" s="18"/>
      <c r="S2688" s="18"/>
      <c r="T2688" s="18"/>
      <c r="AA2688" s="67"/>
      <c r="AB2688" s="83"/>
      <c r="AE2688" s="83"/>
    </row>
    <row r="2689" spans="1:31" x14ac:dyDescent="0.25">
      <c r="A2689" s="18"/>
      <c r="B2689" s="18"/>
      <c r="C2689" s="18"/>
      <c r="D2689" s="74"/>
      <c r="E2689" s="74"/>
      <c r="F2689" s="74"/>
      <c r="G2689" s="75"/>
      <c r="H2689" s="5"/>
      <c r="I2689" s="5"/>
      <c r="J2689" s="5"/>
      <c r="K2689" s="5"/>
      <c r="O2689" s="5"/>
      <c r="P2689" s="5"/>
      <c r="Q2689" s="5"/>
      <c r="R2689" s="18"/>
      <c r="S2689" s="18"/>
      <c r="T2689" s="18"/>
      <c r="AA2689" s="67"/>
      <c r="AB2689" s="83"/>
      <c r="AE2689" s="83"/>
    </row>
    <row r="2690" spans="1:31" x14ac:dyDescent="0.25">
      <c r="A2690" s="18"/>
      <c r="B2690" s="18"/>
      <c r="C2690" s="18"/>
      <c r="D2690" s="74"/>
      <c r="E2690" s="74"/>
      <c r="F2690" s="74"/>
      <c r="G2690" s="75"/>
      <c r="H2690" s="5"/>
      <c r="I2690" s="5"/>
      <c r="J2690" s="5"/>
      <c r="K2690" s="5"/>
      <c r="O2690" s="5"/>
      <c r="P2690" s="5"/>
      <c r="Q2690" s="5"/>
      <c r="R2690" s="18"/>
      <c r="S2690" s="18"/>
      <c r="T2690" s="18"/>
      <c r="AA2690" s="67"/>
      <c r="AB2690" s="83"/>
      <c r="AE2690" s="83"/>
    </row>
    <row r="2691" spans="1:31" x14ac:dyDescent="0.25">
      <c r="A2691" s="18"/>
      <c r="B2691" s="18"/>
      <c r="C2691" s="18"/>
      <c r="D2691" s="74"/>
      <c r="E2691" s="74"/>
      <c r="F2691" s="74"/>
      <c r="G2691" s="75"/>
      <c r="H2691" s="5"/>
      <c r="I2691" s="5"/>
      <c r="J2691" s="5"/>
      <c r="K2691" s="5"/>
      <c r="O2691" s="5"/>
      <c r="P2691" s="5"/>
      <c r="Q2691" s="5"/>
      <c r="R2691" s="18"/>
      <c r="S2691" s="18"/>
      <c r="T2691" s="18"/>
      <c r="AA2691" s="67"/>
      <c r="AB2691" s="83"/>
      <c r="AE2691" s="83"/>
    </row>
    <row r="2692" spans="1:31" x14ac:dyDescent="0.25">
      <c r="A2692" s="18"/>
      <c r="B2692" s="18"/>
      <c r="C2692" s="18"/>
      <c r="D2692" s="74"/>
      <c r="E2692" s="74"/>
      <c r="F2692" s="74"/>
      <c r="G2692" s="75"/>
      <c r="H2692" s="5"/>
      <c r="I2692" s="5"/>
      <c r="J2692" s="5"/>
      <c r="K2692" s="5"/>
      <c r="O2692" s="5"/>
      <c r="P2692" s="5"/>
      <c r="Q2692" s="5"/>
      <c r="R2692" s="18"/>
      <c r="S2692" s="18"/>
      <c r="T2692" s="18"/>
      <c r="AA2692" s="67"/>
      <c r="AB2692" s="83"/>
      <c r="AE2692" s="83"/>
    </row>
    <row r="2693" spans="1:31" x14ac:dyDescent="0.25">
      <c r="A2693" s="18"/>
      <c r="B2693" s="18"/>
      <c r="C2693" s="18"/>
      <c r="D2693" s="74"/>
      <c r="E2693" s="74"/>
      <c r="F2693" s="74"/>
      <c r="G2693" s="75"/>
      <c r="H2693" s="5"/>
      <c r="I2693" s="5"/>
      <c r="J2693" s="5"/>
      <c r="K2693" s="5"/>
      <c r="O2693" s="5"/>
      <c r="P2693" s="5"/>
      <c r="Q2693" s="5"/>
      <c r="R2693" s="18"/>
      <c r="S2693" s="18"/>
      <c r="T2693" s="18"/>
      <c r="AA2693" s="67"/>
      <c r="AB2693" s="83"/>
      <c r="AE2693" s="83"/>
    </row>
    <row r="2694" spans="1:31" x14ac:dyDescent="0.25">
      <c r="A2694" s="18"/>
      <c r="B2694" s="18"/>
      <c r="C2694" s="18"/>
      <c r="D2694" s="74"/>
      <c r="E2694" s="74"/>
      <c r="F2694" s="74"/>
      <c r="G2694" s="75"/>
      <c r="H2694" s="5"/>
      <c r="I2694" s="5"/>
      <c r="J2694" s="5"/>
      <c r="K2694" s="5"/>
      <c r="O2694" s="5"/>
      <c r="P2694" s="5"/>
      <c r="Q2694" s="5"/>
      <c r="R2694" s="18"/>
      <c r="S2694" s="18"/>
      <c r="T2694" s="18"/>
      <c r="AA2694" s="67"/>
      <c r="AB2694" s="83"/>
      <c r="AE2694" s="83"/>
    </row>
    <row r="2695" spans="1:31" x14ac:dyDescent="0.25">
      <c r="A2695" s="18"/>
      <c r="B2695" s="18"/>
      <c r="C2695" s="18"/>
      <c r="D2695" s="74"/>
      <c r="E2695" s="74"/>
      <c r="F2695" s="74"/>
      <c r="G2695" s="75"/>
      <c r="H2695" s="5"/>
      <c r="I2695" s="5"/>
      <c r="J2695" s="5"/>
      <c r="K2695" s="5"/>
      <c r="O2695" s="5"/>
      <c r="P2695" s="5"/>
      <c r="Q2695" s="5"/>
      <c r="R2695" s="18"/>
      <c r="S2695" s="18"/>
      <c r="T2695" s="18"/>
      <c r="AA2695" s="67"/>
      <c r="AB2695" s="83"/>
      <c r="AE2695" s="83"/>
    </row>
    <row r="2696" spans="1:31" x14ac:dyDescent="0.25">
      <c r="A2696" s="18"/>
      <c r="B2696" s="18"/>
      <c r="C2696" s="18"/>
      <c r="D2696" s="74"/>
      <c r="E2696" s="74"/>
      <c r="F2696" s="74"/>
      <c r="G2696" s="75"/>
      <c r="H2696" s="5"/>
      <c r="I2696" s="5"/>
      <c r="J2696" s="5"/>
      <c r="K2696" s="5"/>
      <c r="O2696" s="5"/>
      <c r="P2696" s="5"/>
      <c r="Q2696" s="5"/>
      <c r="R2696" s="18"/>
      <c r="S2696" s="18"/>
      <c r="T2696" s="18"/>
      <c r="AA2696" s="67"/>
      <c r="AB2696" s="83"/>
      <c r="AE2696" s="83"/>
    </row>
    <row r="2697" spans="1:31" x14ac:dyDescent="0.25">
      <c r="A2697" s="18"/>
      <c r="B2697" s="18"/>
      <c r="C2697" s="18"/>
      <c r="D2697" s="74"/>
      <c r="E2697" s="74"/>
      <c r="F2697" s="74"/>
      <c r="G2697" s="75"/>
      <c r="H2697" s="5"/>
      <c r="I2697" s="5"/>
      <c r="J2697" s="5"/>
      <c r="K2697" s="5"/>
      <c r="O2697" s="5"/>
      <c r="P2697" s="5"/>
      <c r="Q2697" s="5"/>
      <c r="R2697" s="18"/>
      <c r="S2697" s="18"/>
      <c r="T2697" s="18"/>
      <c r="AA2697" s="67"/>
      <c r="AB2697" s="83"/>
      <c r="AE2697" s="83"/>
    </row>
    <row r="2698" spans="1:31" x14ac:dyDescent="0.25">
      <c r="A2698" s="18"/>
      <c r="B2698" s="18"/>
      <c r="C2698" s="18"/>
      <c r="D2698" s="74"/>
      <c r="E2698" s="74"/>
      <c r="F2698" s="74"/>
      <c r="G2698" s="75"/>
      <c r="H2698" s="5"/>
      <c r="I2698" s="5"/>
      <c r="J2698" s="5"/>
      <c r="K2698" s="5"/>
      <c r="O2698" s="5"/>
      <c r="P2698" s="5"/>
      <c r="Q2698" s="5"/>
      <c r="R2698" s="18"/>
      <c r="S2698" s="18"/>
      <c r="T2698" s="18"/>
      <c r="AA2698" s="67"/>
      <c r="AB2698" s="83"/>
      <c r="AE2698" s="83"/>
    </row>
    <row r="2699" spans="1:31" x14ac:dyDescent="0.25">
      <c r="A2699" s="18"/>
      <c r="B2699" s="18"/>
      <c r="C2699" s="18"/>
      <c r="D2699" s="74"/>
      <c r="E2699" s="74"/>
      <c r="F2699" s="74"/>
      <c r="G2699" s="75"/>
      <c r="H2699" s="5"/>
      <c r="I2699" s="5"/>
      <c r="J2699" s="5"/>
      <c r="K2699" s="5"/>
      <c r="O2699" s="5"/>
      <c r="P2699" s="5"/>
      <c r="Q2699" s="5"/>
      <c r="R2699" s="18"/>
      <c r="S2699" s="18"/>
      <c r="T2699" s="18"/>
      <c r="AA2699" s="67"/>
      <c r="AB2699" s="83"/>
      <c r="AE2699" s="83"/>
    </row>
    <row r="2700" spans="1:31" x14ac:dyDescent="0.25">
      <c r="A2700" s="18"/>
      <c r="B2700" s="18"/>
      <c r="C2700" s="18"/>
      <c r="D2700" s="74"/>
      <c r="E2700" s="74"/>
      <c r="F2700" s="74"/>
      <c r="G2700" s="75"/>
      <c r="H2700" s="5"/>
      <c r="I2700" s="5"/>
      <c r="J2700" s="5"/>
      <c r="K2700" s="5"/>
      <c r="O2700" s="5"/>
      <c r="P2700" s="5"/>
      <c r="Q2700" s="5"/>
      <c r="R2700" s="18"/>
      <c r="S2700" s="18"/>
      <c r="T2700" s="18"/>
      <c r="AA2700" s="67"/>
      <c r="AB2700" s="83"/>
      <c r="AE2700" s="83"/>
    </row>
    <row r="2701" spans="1:31" x14ac:dyDescent="0.25">
      <c r="A2701" s="18"/>
      <c r="B2701" s="18"/>
      <c r="C2701" s="18"/>
      <c r="D2701" s="74"/>
      <c r="E2701" s="74"/>
      <c r="F2701" s="74"/>
      <c r="G2701" s="75"/>
      <c r="H2701" s="5"/>
      <c r="I2701" s="5"/>
      <c r="J2701" s="5"/>
      <c r="K2701" s="5"/>
      <c r="O2701" s="5"/>
      <c r="P2701" s="5"/>
      <c r="Q2701" s="5"/>
      <c r="R2701" s="18"/>
      <c r="S2701" s="18"/>
      <c r="T2701" s="18"/>
      <c r="AA2701" s="67"/>
      <c r="AB2701" s="83"/>
      <c r="AE2701" s="83"/>
    </row>
    <row r="2702" spans="1:31" x14ac:dyDescent="0.25">
      <c r="A2702" s="18"/>
      <c r="B2702" s="18"/>
      <c r="C2702" s="18"/>
      <c r="D2702" s="74"/>
      <c r="E2702" s="74"/>
      <c r="F2702" s="74"/>
      <c r="G2702" s="75"/>
      <c r="H2702" s="5"/>
      <c r="I2702" s="5"/>
      <c r="J2702" s="5"/>
      <c r="K2702" s="5"/>
      <c r="O2702" s="5"/>
      <c r="P2702" s="5"/>
      <c r="Q2702" s="5"/>
      <c r="R2702" s="18"/>
      <c r="S2702" s="18"/>
      <c r="T2702" s="18"/>
      <c r="AA2702" s="67"/>
      <c r="AB2702" s="83"/>
      <c r="AE2702" s="83"/>
    </row>
    <row r="2703" spans="1:31" x14ac:dyDescent="0.25">
      <c r="A2703" s="18"/>
      <c r="B2703" s="18"/>
      <c r="C2703" s="18"/>
      <c r="D2703" s="74"/>
      <c r="E2703" s="74"/>
      <c r="F2703" s="74"/>
      <c r="G2703" s="75"/>
      <c r="H2703" s="5"/>
      <c r="I2703" s="5"/>
      <c r="J2703" s="5"/>
      <c r="K2703" s="5"/>
      <c r="O2703" s="5"/>
      <c r="P2703" s="5"/>
      <c r="Q2703" s="5"/>
      <c r="R2703" s="18"/>
      <c r="S2703" s="18"/>
      <c r="T2703" s="18"/>
      <c r="AA2703" s="67"/>
      <c r="AB2703" s="83"/>
      <c r="AE2703" s="83"/>
    </row>
    <row r="2704" spans="1:31" x14ac:dyDescent="0.25">
      <c r="A2704" s="18"/>
      <c r="B2704" s="18"/>
      <c r="C2704" s="18"/>
      <c r="D2704" s="74"/>
      <c r="E2704" s="74"/>
      <c r="F2704" s="74"/>
      <c r="G2704" s="75"/>
      <c r="H2704" s="5"/>
      <c r="I2704" s="5"/>
      <c r="J2704" s="5"/>
      <c r="K2704" s="5"/>
      <c r="O2704" s="5"/>
      <c r="P2704" s="5"/>
      <c r="Q2704" s="5"/>
      <c r="R2704" s="18"/>
      <c r="S2704" s="18"/>
      <c r="T2704" s="18"/>
      <c r="AA2704" s="67"/>
      <c r="AB2704" s="83"/>
      <c r="AE2704" s="83"/>
    </row>
    <row r="2705" spans="1:31" x14ac:dyDescent="0.25">
      <c r="A2705" s="18"/>
      <c r="B2705" s="18"/>
      <c r="C2705" s="18"/>
      <c r="D2705" s="74"/>
      <c r="E2705" s="74"/>
      <c r="F2705" s="74"/>
      <c r="G2705" s="75"/>
      <c r="H2705" s="5"/>
      <c r="I2705" s="5"/>
      <c r="J2705" s="5"/>
      <c r="K2705" s="5"/>
      <c r="O2705" s="5"/>
      <c r="P2705" s="5"/>
      <c r="Q2705" s="5"/>
      <c r="R2705" s="18"/>
      <c r="S2705" s="18"/>
      <c r="T2705" s="18"/>
      <c r="AA2705" s="67"/>
      <c r="AB2705" s="83"/>
      <c r="AE2705" s="83"/>
    </row>
    <row r="2706" spans="1:31" x14ac:dyDescent="0.25">
      <c r="A2706" s="18"/>
      <c r="B2706" s="18"/>
      <c r="C2706" s="18"/>
      <c r="D2706" s="74"/>
      <c r="E2706" s="74"/>
      <c r="F2706" s="74"/>
      <c r="G2706" s="75"/>
      <c r="H2706" s="5"/>
      <c r="I2706" s="5"/>
      <c r="J2706" s="5"/>
      <c r="K2706" s="5"/>
      <c r="O2706" s="5"/>
      <c r="P2706" s="5"/>
      <c r="Q2706" s="5"/>
      <c r="R2706" s="18"/>
      <c r="S2706" s="18"/>
      <c r="T2706" s="18"/>
      <c r="AA2706" s="67"/>
      <c r="AB2706" s="83"/>
      <c r="AE2706" s="83"/>
    </row>
    <row r="2707" spans="1:31" x14ac:dyDescent="0.25">
      <c r="A2707" s="18"/>
      <c r="B2707" s="18"/>
      <c r="C2707" s="18"/>
      <c r="D2707" s="74"/>
      <c r="E2707" s="74"/>
      <c r="F2707" s="74"/>
      <c r="G2707" s="75"/>
      <c r="H2707" s="5"/>
      <c r="I2707" s="5"/>
      <c r="J2707" s="5"/>
      <c r="K2707" s="5"/>
      <c r="O2707" s="5"/>
      <c r="P2707" s="5"/>
      <c r="Q2707" s="5"/>
      <c r="R2707" s="18"/>
      <c r="S2707" s="18"/>
      <c r="T2707" s="18"/>
      <c r="AA2707" s="67"/>
      <c r="AB2707" s="83"/>
      <c r="AE2707" s="83"/>
    </row>
    <row r="2708" spans="1:31" x14ac:dyDescent="0.25">
      <c r="A2708" s="18"/>
      <c r="B2708" s="18"/>
      <c r="C2708" s="18"/>
      <c r="D2708" s="74"/>
      <c r="E2708" s="74"/>
      <c r="F2708" s="74"/>
      <c r="G2708" s="75"/>
      <c r="H2708" s="5"/>
      <c r="I2708" s="5"/>
      <c r="J2708" s="5"/>
      <c r="K2708" s="5"/>
      <c r="O2708" s="5"/>
      <c r="P2708" s="5"/>
      <c r="Q2708" s="5"/>
      <c r="R2708" s="18"/>
      <c r="S2708" s="18"/>
      <c r="T2708" s="18"/>
      <c r="AA2708" s="67"/>
      <c r="AB2708" s="83"/>
      <c r="AE2708" s="83"/>
    </row>
    <row r="2709" spans="1:31" x14ac:dyDescent="0.25">
      <c r="A2709" s="18"/>
      <c r="B2709" s="18"/>
      <c r="C2709" s="18"/>
      <c r="D2709" s="74"/>
      <c r="E2709" s="74"/>
      <c r="F2709" s="74"/>
      <c r="G2709" s="75"/>
      <c r="H2709" s="5"/>
      <c r="I2709" s="5"/>
      <c r="J2709" s="5"/>
      <c r="K2709" s="5"/>
      <c r="O2709" s="5"/>
      <c r="P2709" s="5"/>
      <c r="Q2709" s="5"/>
      <c r="R2709" s="18"/>
      <c r="S2709" s="18"/>
      <c r="T2709" s="18"/>
      <c r="AA2709" s="67"/>
      <c r="AB2709" s="83"/>
      <c r="AE2709" s="83"/>
    </row>
    <row r="2710" spans="1:31" x14ac:dyDescent="0.25">
      <c r="A2710" s="18"/>
      <c r="B2710" s="18"/>
      <c r="C2710" s="18"/>
      <c r="D2710" s="74"/>
      <c r="E2710" s="74"/>
      <c r="F2710" s="74"/>
      <c r="G2710" s="75"/>
      <c r="H2710" s="5"/>
      <c r="I2710" s="5"/>
      <c r="J2710" s="5"/>
      <c r="K2710" s="5"/>
      <c r="O2710" s="5"/>
      <c r="P2710" s="5"/>
      <c r="Q2710" s="5"/>
      <c r="R2710" s="18"/>
      <c r="S2710" s="18"/>
      <c r="T2710" s="18"/>
      <c r="AA2710" s="67"/>
      <c r="AB2710" s="83"/>
      <c r="AE2710" s="83"/>
    </row>
    <row r="2711" spans="1:31" x14ac:dyDescent="0.25">
      <c r="A2711" s="18"/>
      <c r="B2711" s="18"/>
      <c r="C2711" s="18"/>
      <c r="D2711" s="74"/>
      <c r="E2711" s="74"/>
      <c r="F2711" s="74"/>
      <c r="G2711" s="75"/>
      <c r="H2711" s="5"/>
      <c r="I2711" s="5"/>
      <c r="J2711" s="5"/>
      <c r="K2711" s="5"/>
      <c r="O2711" s="5"/>
      <c r="P2711" s="5"/>
      <c r="Q2711" s="5"/>
      <c r="R2711" s="18"/>
      <c r="S2711" s="18"/>
      <c r="T2711" s="18"/>
      <c r="AA2711" s="67"/>
      <c r="AB2711" s="83"/>
      <c r="AE2711" s="83"/>
    </row>
    <row r="2712" spans="1:31" x14ac:dyDescent="0.25">
      <c r="A2712" s="18"/>
      <c r="B2712" s="18"/>
      <c r="C2712" s="18"/>
      <c r="D2712" s="74"/>
      <c r="E2712" s="74"/>
      <c r="F2712" s="74"/>
      <c r="G2712" s="75"/>
      <c r="H2712" s="5"/>
      <c r="I2712" s="5"/>
      <c r="J2712" s="5"/>
      <c r="K2712" s="5"/>
      <c r="O2712" s="5"/>
      <c r="P2712" s="5"/>
      <c r="Q2712" s="5"/>
      <c r="R2712" s="18"/>
      <c r="S2712" s="18"/>
      <c r="T2712" s="18"/>
      <c r="AA2712" s="67"/>
      <c r="AB2712" s="83"/>
      <c r="AE2712" s="83"/>
    </row>
    <row r="2713" spans="1:31" x14ac:dyDescent="0.25">
      <c r="A2713" s="18"/>
      <c r="B2713" s="18"/>
      <c r="C2713" s="18"/>
      <c r="D2713" s="74"/>
      <c r="E2713" s="74"/>
      <c r="F2713" s="74"/>
      <c r="G2713" s="75"/>
      <c r="H2713" s="5"/>
      <c r="I2713" s="5"/>
      <c r="J2713" s="5"/>
      <c r="K2713" s="5"/>
      <c r="O2713" s="5"/>
      <c r="P2713" s="5"/>
      <c r="Q2713" s="5"/>
      <c r="R2713" s="18"/>
      <c r="S2713" s="18"/>
      <c r="T2713" s="18"/>
      <c r="AA2713" s="67"/>
      <c r="AB2713" s="83"/>
      <c r="AE2713" s="83"/>
    </row>
    <row r="2714" spans="1:31" x14ac:dyDescent="0.25">
      <c r="A2714" s="18"/>
      <c r="B2714" s="18"/>
      <c r="C2714" s="18"/>
      <c r="D2714" s="74"/>
      <c r="E2714" s="74"/>
      <c r="F2714" s="74"/>
      <c r="G2714" s="75"/>
      <c r="H2714" s="5"/>
      <c r="I2714" s="5"/>
      <c r="J2714" s="5"/>
      <c r="K2714" s="5"/>
      <c r="O2714" s="5"/>
      <c r="P2714" s="5"/>
      <c r="Q2714" s="5"/>
      <c r="R2714" s="18"/>
      <c r="S2714" s="18"/>
      <c r="T2714" s="18"/>
      <c r="AA2714" s="67"/>
      <c r="AB2714" s="83"/>
      <c r="AE2714" s="83"/>
    </row>
    <row r="2715" spans="1:31" x14ac:dyDescent="0.25">
      <c r="A2715" s="18"/>
      <c r="B2715" s="18"/>
      <c r="C2715" s="18"/>
      <c r="D2715" s="74"/>
      <c r="E2715" s="74"/>
      <c r="F2715" s="74"/>
      <c r="G2715" s="75"/>
      <c r="H2715" s="5"/>
      <c r="I2715" s="5"/>
      <c r="J2715" s="5"/>
      <c r="K2715" s="5"/>
      <c r="O2715" s="5"/>
      <c r="P2715" s="5"/>
      <c r="Q2715" s="5"/>
      <c r="R2715" s="18"/>
      <c r="S2715" s="18"/>
      <c r="T2715" s="18"/>
      <c r="AA2715" s="67"/>
      <c r="AB2715" s="83"/>
      <c r="AE2715" s="83"/>
    </row>
    <row r="2716" spans="1:31" x14ac:dyDescent="0.25">
      <c r="A2716" s="18"/>
      <c r="B2716" s="18"/>
      <c r="C2716" s="18"/>
      <c r="D2716" s="74"/>
      <c r="E2716" s="74"/>
      <c r="F2716" s="74"/>
      <c r="G2716" s="75"/>
      <c r="H2716" s="5"/>
      <c r="I2716" s="5"/>
      <c r="J2716" s="5"/>
      <c r="K2716" s="5"/>
      <c r="O2716" s="5"/>
      <c r="P2716" s="5"/>
      <c r="Q2716" s="5"/>
      <c r="R2716" s="18"/>
      <c r="S2716" s="18"/>
      <c r="T2716" s="18"/>
      <c r="AA2716" s="67"/>
      <c r="AB2716" s="83"/>
      <c r="AE2716" s="83"/>
    </row>
    <row r="2717" spans="1:31" x14ac:dyDescent="0.25">
      <c r="A2717" s="18"/>
      <c r="B2717" s="18"/>
      <c r="C2717" s="18"/>
      <c r="D2717" s="74"/>
      <c r="E2717" s="74"/>
      <c r="F2717" s="74"/>
      <c r="G2717" s="75"/>
      <c r="H2717" s="5"/>
      <c r="I2717" s="5"/>
      <c r="J2717" s="5"/>
      <c r="K2717" s="5"/>
      <c r="O2717" s="5"/>
      <c r="P2717" s="5"/>
      <c r="Q2717" s="5"/>
      <c r="R2717" s="18"/>
      <c r="S2717" s="18"/>
      <c r="T2717" s="18"/>
      <c r="AA2717" s="67"/>
      <c r="AB2717" s="83"/>
      <c r="AE2717" s="83"/>
    </row>
    <row r="2718" spans="1:31" x14ac:dyDescent="0.25">
      <c r="A2718" s="18"/>
      <c r="B2718" s="18"/>
      <c r="C2718" s="18"/>
      <c r="D2718" s="74"/>
      <c r="E2718" s="74"/>
      <c r="F2718" s="74"/>
      <c r="G2718" s="75"/>
      <c r="H2718" s="5"/>
      <c r="I2718" s="5"/>
      <c r="J2718" s="5"/>
      <c r="K2718" s="5"/>
      <c r="O2718" s="5"/>
      <c r="P2718" s="5"/>
      <c r="Q2718" s="5"/>
      <c r="R2718" s="18"/>
      <c r="S2718" s="18"/>
      <c r="T2718" s="18"/>
      <c r="AA2718" s="67"/>
      <c r="AB2718" s="83"/>
      <c r="AE2718" s="83"/>
    </row>
    <row r="2719" spans="1:31" x14ac:dyDescent="0.25">
      <c r="A2719" s="18"/>
      <c r="B2719" s="18"/>
      <c r="C2719" s="18"/>
      <c r="D2719" s="74"/>
      <c r="E2719" s="74"/>
      <c r="F2719" s="74"/>
      <c r="G2719" s="75"/>
      <c r="H2719" s="5"/>
      <c r="I2719" s="5"/>
      <c r="J2719" s="5"/>
      <c r="K2719" s="5"/>
      <c r="O2719" s="5"/>
      <c r="P2719" s="5"/>
      <c r="Q2719" s="5"/>
      <c r="R2719" s="18"/>
      <c r="S2719" s="18"/>
      <c r="T2719" s="18"/>
      <c r="AA2719" s="67"/>
      <c r="AB2719" s="83"/>
      <c r="AE2719" s="83"/>
    </row>
    <row r="2720" spans="1:31" x14ac:dyDescent="0.25">
      <c r="A2720" s="18"/>
      <c r="B2720" s="18"/>
      <c r="C2720" s="18"/>
      <c r="D2720" s="74"/>
      <c r="E2720" s="74"/>
      <c r="F2720" s="74"/>
      <c r="G2720" s="75"/>
      <c r="H2720" s="5"/>
      <c r="I2720" s="5"/>
      <c r="J2720" s="5"/>
      <c r="K2720" s="5"/>
      <c r="O2720" s="5"/>
      <c r="P2720" s="5"/>
      <c r="Q2720" s="5"/>
      <c r="R2720" s="18"/>
      <c r="S2720" s="18"/>
      <c r="T2720" s="18"/>
      <c r="AA2720" s="67"/>
      <c r="AB2720" s="83"/>
      <c r="AE2720" s="83"/>
    </row>
    <row r="2721" spans="1:31" x14ac:dyDescent="0.25">
      <c r="A2721" s="18"/>
      <c r="B2721" s="18"/>
      <c r="C2721" s="18"/>
      <c r="D2721" s="74"/>
      <c r="E2721" s="74"/>
      <c r="F2721" s="74"/>
      <c r="G2721" s="75"/>
      <c r="H2721" s="5"/>
      <c r="I2721" s="5"/>
      <c r="J2721" s="5"/>
      <c r="K2721" s="5"/>
      <c r="O2721" s="5"/>
      <c r="P2721" s="5"/>
      <c r="Q2721" s="5"/>
      <c r="R2721" s="18"/>
      <c r="S2721" s="18"/>
      <c r="T2721" s="18"/>
      <c r="AA2721" s="67"/>
      <c r="AB2721" s="83"/>
      <c r="AE2721" s="83"/>
    </row>
    <row r="2722" spans="1:31" x14ac:dyDescent="0.25">
      <c r="A2722" s="18"/>
      <c r="B2722" s="18"/>
      <c r="C2722" s="18"/>
      <c r="D2722" s="74"/>
      <c r="E2722" s="74"/>
      <c r="F2722" s="74"/>
      <c r="G2722" s="75"/>
      <c r="H2722" s="5"/>
      <c r="I2722" s="5"/>
      <c r="J2722" s="5"/>
      <c r="K2722" s="5"/>
      <c r="O2722" s="5"/>
      <c r="P2722" s="5"/>
      <c r="Q2722" s="5"/>
      <c r="R2722" s="18"/>
      <c r="S2722" s="18"/>
      <c r="T2722" s="18"/>
      <c r="AA2722" s="67"/>
      <c r="AB2722" s="83"/>
      <c r="AE2722" s="83"/>
    </row>
    <row r="2723" spans="1:31" x14ac:dyDescent="0.25">
      <c r="A2723" s="18"/>
      <c r="B2723" s="18"/>
      <c r="C2723" s="18"/>
      <c r="D2723" s="74"/>
      <c r="E2723" s="74"/>
      <c r="F2723" s="74"/>
      <c r="G2723" s="75"/>
      <c r="H2723" s="5"/>
      <c r="I2723" s="5"/>
      <c r="J2723" s="5"/>
      <c r="K2723" s="5"/>
      <c r="O2723" s="5"/>
      <c r="P2723" s="5"/>
      <c r="Q2723" s="5"/>
      <c r="R2723" s="18"/>
      <c r="S2723" s="18"/>
      <c r="T2723" s="18"/>
      <c r="AA2723" s="67"/>
      <c r="AB2723" s="83"/>
      <c r="AE2723" s="83"/>
    </row>
    <row r="2724" spans="1:31" x14ac:dyDescent="0.25">
      <c r="A2724" s="18"/>
      <c r="B2724" s="18"/>
      <c r="C2724" s="18"/>
      <c r="D2724" s="74"/>
      <c r="E2724" s="74"/>
      <c r="F2724" s="74"/>
      <c r="G2724" s="75"/>
      <c r="H2724" s="5"/>
      <c r="I2724" s="5"/>
      <c r="J2724" s="5"/>
      <c r="K2724" s="5"/>
      <c r="O2724" s="5"/>
      <c r="P2724" s="5"/>
      <c r="Q2724" s="5"/>
      <c r="R2724" s="18"/>
      <c r="S2724" s="18"/>
      <c r="T2724" s="18"/>
      <c r="AA2724" s="67"/>
      <c r="AB2724" s="83"/>
      <c r="AE2724" s="83"/>
    </row>
    <row r="2725" spans="1:31" x14ac:dyDescent="0.25">
      <c r="A2725" s="18"/>
      <c r="B2725" s="18"/>
      <c r="C2725" s="18"/>
      <c r="D2725" s="74"/>
      <c r="E2725" s="74"/>
      <c r="F2725" s="74"/>
      <c r="G2725" s="75"/>
      <c r="H2725" s="5"/>
      <c r="I2725" s="5"/>
      <c r="J2725" s="5"/>
      <c r="K2725" s="5"/>
      <c r="O2725" s="5"/>
      <c r="P2725" s="5"/>
      <c r="Q2725" s="5"/>
      <c r="R2725" s="18"/>
      <c r="S2725" s="18"/>
      <c r="T2725" s="18"/>
      <c r="AA2725" s="67"/>
      <c r="AB2725" s="83"/>
      <c r="AE2725" s="83"/>
    </row>
    <row r="2726" spans="1:31" x14ac:dyDescent="0.25">
      <c r="A2726" s="18"/>
      <c r="B2726" s="18"/>
      <c r="C2726" s="18"/>
      <c r="D2726" s="74"/>
      <c r="E2726" s="74"/>
      <c r="F2726" s="74"/>
      <c r="G2726" s="75"/>
      <c r="H2726" s="5"/>
      <c r="I2726" s="5"/>
      <c r="J2726" s="5"/>
      <c r="K2726" s="5"/>
      <c r="O2726" s="5"/>
      <c r="P2726" s="5"/>
      <c r="Q2726" s="5"/>
      <c r="R2726" s="18"/>
      <c r="S2726" s="18"/>
      <c r="T2726" s="18"/>
      <c r="AA2726" s="67"/>
      <c r="AB2726" s="83"/>
      <c r="AE2726" s="83"/>
    </row>
    <row r="2727" spans="1:31" x14ac:dyDescent="0.25">
      <c r="A2727" s="18"/>
      <c r="B2727" s="18"/>
      <c r="C2727" s="18"/>
      <c r="D2727" s="74"/>
      <c r="E2727" s="74"/>
      <c r="F2727" s="74"/>
      <c r="G2727" s="75"/>
      <c r="H2727" s="5"/>
      <c r="I2727" s="5"/>
      <c r="J2727" s="5"/>
      <c r="K2727" s="5"/>
      <c r="O2727" s="5"/>
      <c r="P2727" s="5"/>
      <c r="Q2727" s="5"/>
      <c r="R2727" s="18"/>
      <c r="S2727" s="18"/>
      <c r="T2727" s="18"/>
      <c r="AA2727" s="67"/>
      <c r="AB2727" s="83"/>
      <c r="AE2727" s="83"/>
    </row>
    <row r="2728" spans="1:31" x14ac:dyDescent="0.25">
      <c r="A2728" s="18"/>
      <c r="B2728" s="18"/>
      <c r="C2728" s="18"/>
      <c r="D2728" s="74"/>
      <c r="E2728" s="74"/>
      <c r="F2728" s="74"/>
      <c r="G2728" s="75"/>
      <c r="H2728" s="5"/>
      <c r="I2728" s="5"/>
      <c r="J2728" s="5"/>
      <c r="K2728" s="5"/>
      <c r="O2728" s="5"/>
      <c r="P2728" s="5"/>
      <c r="Q2728" s="5"/>
      <c r="R2728" s="18"/>
      <c r="S2728" s="18"/>
      <c r="T2728" s="18"/>
      <c r="AA2728" s="67"/>
      <c r="AB2728" s="83"/>
      <c r="AE2728" s="83"/>
    </row>
    <row r="2729" spans="1:31" x14ac:dyDescent="0.25">
      <c r="A2729" s="18"/>
      <c r="B2729" s="18"/>
      <c r="C2729" s="18"/>
      <c r="D2729" s="74"/>
      <c r="E2729" s="74"/>
      <c r="F2729" s="74"/>
      <c r="G2729" s="75"/>
      <c r="H2729" s="5"/>
      <c r="I2729" s="5"/>
      <c r="J2729" s="5"/>
      <c r="K2729" s="5"/>
      <c r="O2729" s="5"/>
      <c r="P2729" s="5"/>
      <c r="Q2729" s="5"/>
      <c r="R2729" s="18"/>
      <c r="S2729" s="18"/>
      <c r="T2729" s="18"/>
      <c r="AA2729" s="67"/>
      <c r="AB2729" s="83"/>
      <c r="AE2729" s="83"/>
    </row>
    <row r="2730" spans="1:31" x14ac:dyDescent="0.25">
      <c r="A2730" s="18"/>
      <c r="B2730" s="18"/>
      <c r="C2730" s="18"/>
      <c r="D2730" s="74"/>
      <c r="E2730" s="74"/>
      <c r="F2730" s="74"/>
      <c r="G2730" s="75"/>
      <c r="H2730" s="5"/>
      <c r="I2730" s="5"/>
      <c r="J2730" s="5"/>
      <c r="K2730" s="5"/>
      <c r="O2730" s="5"/>
      <c r="P2730" s="5"/>
      <c r="Q2730" s="5"/>
      <c r="R2730" s="18"/>
      <c r="S2730" s="18"/>
      <c r="T2730" s="18"/>
      <c r="AA2730" s="67"/>
      <c r="AB2730" s="83"/>
      <c r="AE2730" s="83"/>
    </row>
    <row r="2731" spans="1:31" x14ac:dyDescent="0.25">
      <c r="A2731" s="18"/>
      <c r="B2731" s="18"/>
      <c r="C2731" s="18"/>
      <c r="D2731" s="74"/>
      <c r="E2731" s="74"/>
      <c r="F2731" s="74"/>
      <c r="G2731" s="75"/>
      <c r="H2731" s="5"/>
      <c r="I2731" s="5"/>
      <c r="J2731" s="5"/>
      <c r="K2731" s="5"/>
      <c r="O2731" s="5"/>
      <c r="P2731" s="5"/>
      <c r="Q2731" s="5"/>
      <c r="R2731" s="18"/>
      <c r="S2731" s="18"/>
      <c r="T2731" s="18"/>
      <c r="AA2731" s="67"/>
      <c r="AB2731" s="83"/>
      <c r="AE2731" s="83"/>
    </row>
    <row r="2732" spans="1:31" x14ac:dyDescent="0.25">
      <c r="A2732" s="18"/>
      <c r="B2732" s="18"/>
      <c r="C2732" s="18"/>
      <c r="D2732" s="74"/>
      <c r="E2732" s="74"/>
      <c r="F2732" s="74"/>
      <c r="G2732" s="75"/>
      <c r="H2732" s="5"/>
      <c r="I2732" s="5"/>
      <c r="J2732" s="5"/>
      <c r="K2732" s="5"/>
      <c r="O2732" s="5"/>
      <c r="P2732" s="5"/>
      <c r="Q2732" s="5"/>
      <c r="R2732" s="18"/>
      <c r="S2732" s="18"/>
      <c r="T2732" s="18"/>
      <c r="AA2732" s="67"/>
      <c r="AB2732" s="83"/>
      <c r="AE2732" s="83"/>
    </row>
    <row r="2733" spans="1:31" x14ac:dyDescent="0.25">
      <c r="A2733" s="18"/>
      <c r="B2733" s="18"/>
      <c r="C2733" s="18"/>
      <c r="D2733" s="74"/>
      <c r="E2733" s="74"/>
      <c r="F2733" s="74"/>
      <c r="G2733" s="75"/>
      <c r="H2733" s="5"/>
      <c r="I2733" s="5"/>
      <c r="J2733" s="5"/>
      <c r="K2733" s="5"/>
      <c r="O2733" s="5"/>
      <c r="P2733" s="5"/>
      <c r="Q2733" s="5"/>
      <c r="R2733" s="18"/>
      <c r="S2733" s="18"/>
      <c r="T2733" s="18"/>
      <c r="AA2733" s="67"/>
      <c r="AB2733" s="83"/>
      <c r="AE2733" s="83"/>
    </row>
    <row r="2734" spans="1:31" x14ac:dyDescent="0.25">
      <c r="A2734" s="18"/>
      <c r="B2734" s="18"/>
      <c r="C2734" s="18"/>
      <c r="D2734" s="74"/>
      <c r="E2734" s="74"/>
      <c r="F2734" s="74"/>
      <c r="G2734" s="75"/>
      <c r="H2734" s="5"/>
      <c r="I2734" s="5"/>
      <c r="J2734" s="5"/>
      <c r="K2734" s="5"/>
      <c r="O2734" s="5"/>
      <c r="P2734" s="5"/>
      <c r="Q2734" s="5"/>
      <c r="R2734" s="18"/>
      <c r="S2734" s="18"/>
      <c r="T2734" s="18"/>
      <c r="AA2734" s="67"/>
      <c r="AB2734" s="83"/>
      <c r="AE2734" s="83"/>
    </row>
    <row r="2735" spans="1:31" x14ac:dyDescent="0.25">
      <c r="A2735" s="18"/>
      <c r="B2735" s="18"/>
      <c r="C2735" s="18"/>
      <c r="D2735" s="74"/>
      <c r="E2735" s="74"/>
      <c r="F2735" s="74"/>
      <c r="G2735" s="75"/>
      <c r="H2735" s="5"/>
      <c r="I2735" s="5"/>
      <c r="J2735" s="5"/>
      <c r="K2735" s="5"/>
      <c r="O2735" s="5"/>
      <c r="P2735" s="5"/>
      <c r="Q2735" s="5"/>
      <c r="R2735" s="18"/>
      <c r="S2735" s="18"/>
      <c r="T2735" s="18"/>
      <c r="AA2735" s="67"/>
      <c r="AB2735" s="83"/>
      <c r="AE2735" s="83"/>
    </row>
    <row r="2736" spans="1:31" x14ac:dyDescent="0.25">
      <c r="A2736" s="18"/>
      <c r="B2736" s="18"/>
      <c r="C2736" s="18"/>
      <c r="D2736" s="74"/>
      <c r="E2736" s="74"/>
      <c r="F2736" s="74"/>
      <c r="G2736" s="75"/>
      <c r="H2736" s="5"/>
      <c r="I2736" s="5"/>
      <c r="J2736" s="5"/>
      <c r="K2736" s="5"/>
      <c r="O2736" s="5"/>
      <c r="P2736" s="5"/>
      <c r="Q2736" s="5"/>
      <c r="R2736" s="18"/>
      <c r="S2736" s="18"/>
      <c r="T2736" s="18"/>
      <c r="AA2736" s="67"/>
      <c r="AB2736" s="83"/>
      <c r="AE2736" s="83"/>
    </row>
    <row r="2737" spans="1:31" x14ac:dyDescent="0.25">
      <c r="A2737" s="18"/>
      <c r="B2737" s="18"/>
      <c r="C2737" s="18"/>
      <c r="D2737" s="74"/>
      <c r="E2737" s="74"/>
      <c r="F2737" s="74"/>
      <c r="G2737" s="75"/>
      <c r="H2737" s="5"/>
      <c r="I2737" s="5"/>
      <c r="J2737" s="5"/>
      <c r="K2737" s="5"/>
      <c r="O2737" s="5"/>
      <c r="P2737" s="5"/>
      <c r="Q2737" s="5"/>
      <c r="R2737" s="18"/>
      <c r="S2737" s="18"/>
      <c r="T2737" s="18"/>
      <c r="AA2737" s="67"/>
      <c r="AB2737" s="83"/>
      <c r="AE2737" s="83"/>
    </row>
    <row r="2738" spans="1:31" x14ac:dyDescent="0.25">
      <c r="A2738" s="18"/>
      <c r="B2738" s="18"/>
      <c r="C2738" s="18"/>
      <c r="D2738" s="74"/>
      <c r="E2738" s="74"/>
      <c r="F2738" s="74"/>
      <c r="G2738" s="75"/>
      <c r="H2738" s="5"/>
      <c r="I2738" s="5"/>
      <c r="J2738" s="5"/>
      <c r="K2738" s="5"/>
      <c r="O2738" s="5"/>
      <c r="P2738" s="5"/>
      <c r="Q2738" s="5"/>
      <c r="R2738" s="18"/>
      <c r="S2738" s="18"/>
      <c r="T2738" s="18"/>
      <c r="AA2738" s="67"/>
      <c r="AB2738" s="83"/>
      <c r="AE2738" s="83"/>
    </row>
    <row r="2739" spans="1:31" x14ac:dyDescent="0.25">
      <c r="A2739" s="18"/>
      <c r="B2739" s="18"/>
      <c r="C2739" s="18"/>
      <c r="D2739" s="74"/>
      <c r="E2739" s="74"/>
      <c r="F2739" s="74"/>
      <c r="G2739" s="75"/>
      <c r="H2739" s="5"/>
      <c r="I2739" s="5"/>
      <c r="J2739" s="5"/>
      <c r="K2739" s="5"/>
      <c r="O2739" s="5"/>
      <c r="P2739" s="5"/>
      <c r="Q2739" s="5"/>
      <c r="R2739" s="18"/>
      <c r="S2739" s="18"/>
      <c r="T2739" s="18"/>
      <c r="AA2739" s="67"/>
      <c r="AB2739" s="83"/>
      <c r="AE2739" s="83"/>
    </row>
    <row r="2740" spans="1:31" x14ac:dyDescent="0.25">
      <c r="A2740" s="18"/>
      <c r="B2740" s="18"/>
      <c r="C2740" s="18"/>
      <c r="D2740" s="74"/>
      <c r="E2740" s="74"/>
      <c r="F2740" s="74"/>
      <c r="G2740" s="75"/>
      <c r="H2740" s="5"/>
      <c r="I2740" s="5"/>
      <c r="J2740" s="5"/>
      <c r="K2740" s="5"/>
      <c r="O2740" s="5"/>
      <c r="P2740" s="5"/>
      <c r="Q2740" s="5"/>
      <c r="R2740" s="18"/>
      <c r="S2740" s="18"/>
      <c r="T2740" s="18"/>
      <c r="AA2740" s="67"/>
      <c r="AB2740" s="83"/>
      <c r="AE2740" s="83"/>
    </row>
    <row r="2741" spans="1:31" x14ac:dyDescent="0.25">
      <c r="A2741" s="18"/>
      <c r="B2741" s="18"/>
      <c r="C2741" s="18"/>
      <c r="D2741" s="74"/>
      <c r="E2741" s="74"/>
      <c r="F2741" s="74"/>
      <c r="G2741" s="75"/>
      <c r="H2741" s="5"/>
      <c r="I2741" s="5"/>
      <c r="J2741" s="5"/>
      <c r="K2741" s="5"/>
      <c r="O2741" s="5"/>
      <c r="P2741" s="5"/>
      <c r="Q2741" s="5"/>
      <c r="R2741" s="18"/>
      <c r="S2741" s="18"/>
      <c r="T2741" s="18"/>
      <c r="AA2741" s="67"/>
      <c r="AB2741" s="83"/>
      <c r="AE2741" s="83"/>
    </row>
    <row r="2742" spans="1:31" x14ac:dyDescent="0.25">
      <c r="A2742" s="18"/>
      <c r="B2742" s="18"/>
      <c r="C2742" s="18"/>
      <c r="D2742" s="74"/>
      <c r="E2742" s="74"/>
      <c r="F2742" s="74"/>
      <c r="G2742" s="75"/>
      <c r="H2742" s="5"/>
      <c r="I2742" s="5"/>
      <c r="J2742" s="5"/>
      <c r="K2742" s="5"/>
      <c r="O2742" s="5"/>
      <c r="P2742" s="5"/>
      <c r="Q2742" s="5"/>
      <c r="R2742" s="18"/>
      <c r="S2742" s="18"/>
      <c r="T2742" s="18"/>
      <c r="AA2742" s="67"/>
      <c r="AB2742" s="83"/>
      <c r="AE2742" s="83"/>
    </row>
    <row r="2743" spans="1:31" x14ac:dyDescent="0.25">
      <c r="A2743" s="18"/>
      <c r="B2743" s="18"/>
      <c r="C2743" s="18"/>
      <c r="D2743" s="74"/>
      <c r="E2743" s="74"/>
      <c r="F2743" s="74"/>
      <c r="G2743" s="75"/>
      <c r="H2743" s="5"/>
      <c r="I2743" s="5"/>
      <c r="J2743" s="5"/>
      <c r="K2743" s="5"/>
      <c r="O2743" s="5"/>
      <c r="P2743" s="5"/>
      <c r="Q2743" s="5"/>
      <c r="R2743" s="18"/>
      <c r="S2743" s="18"/>
      <c r="T2743" s="18"/>
      <c r="AA2743" s="67"/>
      <c r="AB2743" s="83"/>
      <c r="AE2743" s="83"/>
    </row>
    <row r="2744" spans="1:31" x14ac:dyDescent="0.25">
      <c r="A2744" s="18"/>
      <c r="B2744" s="18"/>
      <c r="C2744" s="18"/>
      <c r="D2744" s="74"/>
      <c r="E2744" s="74"/>
      <c r="F2744" s="74"/>
      <c r="G2744" s="75"/>
      <c r="H2744" s="5"/>
      <c r="I2744" s="5"/>
      <c r="J2744" s="5"/>
      <c r="K2744" s="5"/>
      <c r="O2744" s="5"/>
      <c r="P2744" s="5"/>
      <c r="Q2744" s="5"/>
      <c r="R2744" s="18"/>
      <c r="S2744" s="18"/>
      <c r="T2744" s="18"/>
      <c r="AA2744" s="67"/>
      <c r="AB2744" s="83"/>
      <c r="AE2744" s="83"/>
    </row>
    <row r="2745" spans="1:31" x14ac:dyDescent="0.25">
      <c r="A2745" s="18"/>
      <c r="B2745" s="18"/>
      <c r="C2745" s="18"/>
      <c r="D2745" s="74"/>
      <c r="E2745" s="74"/>
      <c r="F2745" s="74"/>
      <c r="G2745" s="75"/>
      <c r="H2745" s="5"/>
      <c r="I2745" s="5"/>
      <c r="J2745" s="5"/>
      <c r="K2745" s="5"/>
      <c r="O2745" s="5"/>
      <c r="P2745" s="5"/>
      <c r="Q2745" s="5"/>
      <c r="R2745" s="18"/>
      <c r="S2745" s="18"/>
      <c r="T2745" s="18"/>
      <c r="AA2745" s="67"/>
      <c r="AB2745" s="83"/>
      <c r="AE2745" s="83"/>
    </row>
    <row r="2746" spans="1:31" x14ac:dyDescent="0.25">
      <c r="A2746" s="18"/>
      <c r="B2746" s="18"/>
      <c r="C2746" s="18"/>
      <c r="D2746" s="74"/>
      <c r="E2746" s="74"/>
      <c r="F2746" s="74"/>
      <c r="G2746" s="75"/>
      <c r="H2746" s="5"/>
      <c r="I2746" s="5"/>
      <c r="J2746" s="5"/>
      <c r="K2746" s="5"/>
      <c r="O2746" s="5"/>
      <c r="P2746" s="5"/>
      <c r="Q2746" s="5"/>
      <c r="R2746" s="18"/>
      <c r="S2746" s="18"/>
      <c r="T2746" s="18"/>
      <c r="AA2746" s="67"/>
      <c r="AB2746" s="84"/>
      <c r="AE2746" s="84"/>
    </row>
    <row r="2747" spans="1:31" x14ac:dyDescent="0.25">
      <c r="A2747" s="18"/>
      <c r="B2747" s="18"/>
      <c r="C2747" s="18"/>
      <c r="D2747" s="74"/>
      <c r="E2747" s="74"/>
      <c r="F2747" s="74"/>
      <c r="G2747" s="75"/>
      <c r="H2747" s="5"/>
      <c r="I2747" s="5"/>
      <c r="J2747" s="5"/>
      <c r="K2747" s="5"/>
      <c r="O2747" s="5"/>
      <c r="P2747" s="5"/>
      <c r="Q2747" s="5"/>
      <c r="R2747" s="18"/>
      <c r="S2747" s="18"/>
      <c r="T2747" s="18"/>
      <c r="AA2747" s="67"/>
      <c r="AB2747" s="84"/>
      <c r="AE2747" s="84"/>
    </row>
    <row r="2748" spans="1:31" x14ac:dyDescent="0.25">
      <c r="A2748" s="18"/>
      <c r="B2748" s="18"/>
      <c r="C2748" s="18"/>
      <c r="D2748" s="74"/>
      <c r="E2748" s="74"/>
      <c r="F2748" s="74"/>
      <c r="G2748" s="75"/>
      <c r="H2748" s="5"/>
      <c r="I2748" s="5"/>
      <c r="J2748" s="5"/>
      <c r="K2748" s="5"/>
      <c r="O2748" s="5"/>
      <c r="P2748" s="5"/>
      <c r="Q2748" s="5"/>
      <c r="R2748" s="18"/>
      <c r="S2748" s="18"/>
      <c r="T2748" s="18"/>
      <c r="AA2748" s="67"/>
      <c r="AB2748" s="84"/>
      <c r="AE2748" s="84"/>
    </row>
    <row r="2749" spans="1:31" x14ac:dyDescent="0.25">
      <c r="A2749" s="18"/>
      <c r="B2749" s="18"/>
      <c r="C2749" s="18"/>
      <c r="D2749" s="74"/>
      <c r="E2749" s="74"/>
      <c r="F2749" s="74"/>
      <c r="G2749" s="75"/>
      <c r="H2749" s="5"/>
      <c r="I2749" s="5"/>
      <c r="J2749" s="5"/>
      <c r="K2749" s="5"/>
      <c r="O2749" s="5"/>
      <c r="P2749" s="5"/>
      <c r="Q2749" s="5"/>
      <c r="R2749" s="18"/>
      <c r="S2749" s="18"/>
      <c r="T2749" s="18"/>
      <c r="AA2749" s="67"/>
      <c r="AB2749" s="84"/>
      <c r="AE2749" s="84"/>
    </row>
    <row r="2750" spans="1:31" x14ac:dyDescent="0.25">
      <c r="A2750" s="18"/>
      <c r="B2750" s="18"/>
      <c r="C2750" s="18"/>
      <c r="D2750" s="74"/>
      <c r="E2750" s="74"/>
      <c r="F2750" s="74"/>
      <c r="G2750" s="75"/>
      <c r="H2750" s="5"/>
      <c r="I2750" s="5"/>
      <c r="J2750" s="5"/>
      <c r="K2750" s="5"/>
      <c r="O2750" s="5"/>
      <c r="P2750" s="5"/>
      <c r="Q2750" s="5"/>
      <c r="R2750" s="18"/>
      <c r="S2750" s="18"/>
      <c r="T2750" s="18"/>
      <c r="AA2750" s="67"/>
      <c r="AB2750" s="84"/>
      <c r="AE2750" s="84"/>
    </row>
    <row r="2751" spans="1:31" x14ac:dyDescent="0.25">
      <c r="A2751" s="18"/>
      <c r="B2751" s="18"/>
      <c r="C2751" s="18"/>
      <c r="D2751" s="74"/>
      <c r="E2751" s="74"/>
      <c r="F2751" s="74"/>
      <c r="G2751" s="75"/>
      <c r="H2751" s="5"/>
      <c r="I2751" s="5"/>
      <c r="J2751" s="5"/>
      <c r="K2751" s="5"/>
      <c r="O2751" s="5"/>
      <c r="P2751" s="5"/>
      <c r="Q2751" s="5"/>
      <c r="R2751" s="18"/>
      <c r="S2751" s="18"/>
      <c r="T2751" s="18"/>
      <c r="AA2751" s="67"/>
      <c r="AB2751" s="84"/>
      <c r="AE2751" s="84"/>
    </row>
    <row r="2752" spans="1:31" x14ac:dyDescent="0.25">
      <c r="A2752" s="18"/>
      <c r="B2752" s="18"/>
      <c r="C2752" s="18"/>
      <c r="D2752" s="74"/>
      <c r="E2752" s="74"/>
      <c r="F2752" s="74"/>
      <c r="G2752" s="75"/>
      <c r="H2752" s="5"/>
      <c r="I2752" s="5"/>
      <c r="J2752" s="5"/>
      <c r="K2752" s="5"/>
      <c r="O2752" s="5"/>
      <c r="P2752" s="5"/>
      <c r="Q2752" s="5"/>
      <c r="R2752" s="18"/>
      <c r="S2752" s="18"/>
      <c r="T2752" s="18"/>
      <c r="AA2752" s="67"/>
      <c r="AB2752" s="84"/>
      <c r="AE2752" s="84"/>
    </row>
    <row r="2753" spans="1:31" x14ac:dyDescent="0.25">
      <c r="A2753" s="18"/>
      <c r="B2753" s="18"/>
      <c r="C2753" s="18"/>
      <c r="D2753" s="74"/>
      <c r="E2753" s="74"/>
      <c r="F2753" s="74"/>
      <c r="G2753" s="75"/>
      <c r="H2753" s="5"/>
      <c r="I2753" s="5"/>
      <c r="J2753" s="5"/>
      <c r="K2753" s="5"/>
      <c r="O2753" s="5"/>
      <c r="P2753" s="5"/>
      <c r="Q2753" s="5"/>
      <c r="R2753" s="18"/>
      <c r="S2753" s="18"/>
      <c r="T2753" s="18"/>
      <c r="AA2753" s="67"/>
      <c r="AB2753" s="84"/>
      <c r="AE2753" s="84"/>
    </row>
    <row r="2754" spans="1:31" x14ac:dyDescent="0.25">
      <c r="A2754" s="18"/>
      <c r="B2754" s="18"/>
      <c r="C2754" s="18"/>
      <c r="D2754" s="74"/>
      <c r="E2754" s="74"/>
      <c r="F2754" s="74"/>
      <c r="G2754" s="75"/>
      <c r="H2754" s="5"/>
      <c r="I2754" s="5"/>
      <c r="J2754" s="5"/>
      <c r="K2754" s="5"/>
      <c r="O2754" s="5"/>
      <c r="P2754" s="5"/>
      <c r="Q2754" s="5"/>
      <c r="R2754" s="18"/>
      <c r="S2754" s="18"/>
      <c r="T2754" s="18"/>
      <c r="AA2754" s="67"/>
      <c r="AB2754" s="84"/>
      <c r="AE2754" s="84"/>
    </row>
    <row r="2755" spans="1:31" x14ac:dyDescent="0.25">
      <c r="A2755" s="18"/>
      <c r="B2755" s="18"/>
      <c r="C2755" s="18"/>
      <c r="D2755" s="74"/>
      <c r="E2755" s="74"/>
      <c r="F2755" s="74"/>
      <c r="G2755" s="75"/>
      <c r="H2755" s="5"/>
      <c r="I2755" s="5"/>
      <c r="J2755" s="5"/>
      <c r="K2755" s="5"/>
      <c r="O2755" s="5"/>
      <c r="P2755" s="5"/>
      <c r="Q2755" s="5"/>
      <c r="R2755" s="18"/>
      <c r="S2755" s="18"/>
      <c r="T2755" s="18"/>
      <c r="AA2755" s="67"/>
      <c r="AB2755" s="84"/>
      <c r="AE2755" s="84"/>
    </row>
    <row r="2756" spans="1:31" x14ac:dyDescent="0.25">
      <c r="A2756" s="18"/>
      <c r="B2756" s="18"/>
      <c r="C2756" s="18"/>
      <c r="D2756" s="74"/>
      <c r="E2756" s="74"/>
      <c r="F2756" s="74"/>
      <c r="G2756" s="75"/>
      <c r="H2756" s="5"/>
      <c r="I2756" s="5"/>
      <c r="J2756" s="5"/>
      <c r="K2756" s="5"/>
      <c r="O2756" s="5"/>
      <c r="P2756" s="5"/>
      <c r="Q2756" s="5"/>
      <c r="R2756" s="18"/>
      <c r="S2756" s="18"/>
      <c r="T2756" s="18"/>
      <c r="AA2756" s="67"/>
      <c r="AB2756" s="84"/>
      <c r="AE2756" s="84"/>
    </row>
    <row r="2757" spans="1:31" x14ac:dyDescent="0.25">
      <c r="A2757" s="18"/>
      <c r="B2757" s="18"/>
      <c r="C2757" s="18"/>
      <c r="D2757" s="74"/>
      <c r="E2757" s="74"/>
      <c r="F2757" s="74"/>
      <c r="G2757" s="75"/>
      <c r="H2757" s="5"/>
      <c r="I2757" s="5"/>
      <c r="J2757" s="5"/>
      <c r="K2757" s="5"/>
      <c r="O2757" s="5"/>
      <c r="P2757" s="5"/>
      <c r="Q2757" s="5"/>
      <c r="R2757" s="18"/>
      <c r="S2757" s="18"/>
      <c r="T2757" s="18"/>
      <c r="AA2757" s="67"/>
      <c r="AB2757" s="84"/>
      <c r="AE2757" s="84"/>
    </row>
    <row r="2758" spans="1:31" x14ac:dyDescent="0.25">
      <c r="A2758" s="18"/>
      <c r="B2758" s="18"/>
      <c r="C2758" s="18"/>
      <c r="D2758" s="74"/>
      <c r="E2758" s="74"/>
      <c r="F2758" s="74"/>
      <c r="G2758" s="75"/>
      <c r="H2758" s="5"/>
      <c r="I2758" s="5"/>
      <c r="J2758" s="5"/>
      <c r="K2758" s="5"/>
      <c r="O2758" s="5"/>
      <c r="P2758" s="5"/>
      <c r="Q2758" s="5"/>
      <c r="R2758" s="18"/>
      <c r="S2758" s="18"/>
      <c r="T2758" s="18"/>
      <c r="AA2758" s="67"/>
      <c r="AB2758" s="84"/>
      <c r="AE2758" s="84"/>
    </row>
    <row r="2759" spans="1:31" x14ac:dyDescent="0.25">
      <c r="A2759" s="18"/>
      <c r="B2759" s="18"/>
      <c r="C2759" s="18"/>
      <c r="D2759" s="74"/>
      <c r="E2759" s="74"/>
      <c r="F2759" s="74"/>
      <c r="G2759" s="75"/>
      <c r="H2759" s="5"/>
      <c r="I2759" s="5"/>
      <c r="J2759" s="5"/>
      <c r="K2759" s="5"/>
      <c r="O2759" s="5"/>
      <c r="P2759" s="5"/>
      <c r="Q2759" s="5"/>
      <c r="R2759" s="18"/>
      <c r="S2759" s="18"/>
      <c r="T2759" s="18"/>
      <c r="AA2759" s="67"/>
      <c r="AB2759" s="84"/>
      <c r="AE2759" s="84"/>
    </row>
    <row r="2760" spans="1:31" x14ac:dyDescent="0.25">
      <c r="A2760" s="18"/>
      <c r="B2760" s="18"/>
      <c r="C2760" s="18"/>
      <c r="D2760" s="74"/>
      <c r="E2760" s="74"/>
      <c r="F2760" s="74"/>
      <c r="G2760" s="75"/>
      <c r="H2760" s="5"/>
      <c r="I2760" s="5"/>
      <c r="J2760" s="5"/>
      <c r="K2760" s="5"/>
      <c r="O2760" s="5"/>
      <c r="P2760" s="5"/>
      <c r="Q2760" s="5"/>
      <c r="R2760" s="18"/>
      <c r="S2760" s="18"/>
      <c r="T2760" s="18"/>
      <c r="AA2760" s="67"/>
      <c r="AB2760" s="84"/>
      <c r="AE2760" s="84"/>
    </row>
    <row r="2761" spans="1:31" x14ac:dyDescent="0.25">
      <c r="A2761" s="18"/>
      <c r="B2761" s="18"/>
      <c r="C2761" s="18"/>
      <c r="D2761" s="74"/>
      <c r="E2761" s="74"/>
      <c r="F2761" s="74"/>
      <c r="G2761" s="75"/>
      <c r="H2761" s="5"/>
      <c r="I2761" s="5"/>
      <c r="J2761" s="5"/>
      <c r="K2761" s="5"/>
      <c r="O2761" s="5"/>
      <c r="P2761" s="5"/>
      <c r="Q2761" s="5"/>
      <c r="R2761" s="18"/>
      <c r="S2761" s="18"/>
      <c r="T2761" s="18"/>
      <c r="AA2761" s="67"/>
      <c r="AB2761" s="84"/>
      <c r="AE2761" s="84"/>
    </row>
    <row r="2762" spans="1:31" x14ac:dyDescent="0.25">
      <c r="A2762" s="18"/>
      <c r="B2762" s="18"/>
      <c r="C2762" s="18"/>
      <c r="D2762" s="74"/>
      <c r="E2762" s="74"/>
      <c r="F2762" s="74"/>
      <c r="G2762" s="75"/>
      <c r="H2762" s="5"/>
      <c r="I2762" s="5"/>
      <c r="J2762" s="5"/>
      <c r="K2762" s="5"/>
      <c r="O2762" s="5"/>
      <c r="P2762" s="5"/>
      <c r="Q2762" s="5"/>
      <c r="R2762" s="18"/>
      <c r="S2762" s="18"/>
      <c r="T2762" s="18"/>
      <c r="AA2762" s="67"/>
      <c r="AB2762" s="67"/>
      <c r="AE2762" s="84"/>
    </row>
    <row r="2763" spans="1:31" x14ac:dyDescent="0.25">
      <c r="A2763" s="18"/>
      <c r="B2763" s="18"/>
      <c r="C2763" s="18"/>
      <c r="D2763" s="74"/>
      <c r="E2763" s="74"/>
      <c r="F2763" s="74"/>
      <c r="G2763" s="75"/>
      <c r="H2763" s="5"/>
      <c r="I2763" s="5"/>
      <c r="J2763" s="5"/>
      <c r="K2763" s="5"/>
      <c r="O2763" s="5"/>
      <c r="P2763" s="5"/>
      <c r="Q2763" s="5"/>
      <c r="R2763" s="18"/>
      <c r="S2763" s="18"/>
      <c r="T2763" s="18"/>
      <c r="AA2763" s="67"/>
      <c r="AB2763" s="67"/>
      <c r="AE2763" s="84"/>
    </row>
    <row r="2764" spans="1:31" x14ac:dyDescent="0.25">
      <c r="A2764" s="18"/>
      <c r="B2764" s="18"/>
      <c r="C2764" s="18"/>
      <c r="D2764" s="74"/>
      <c r="E2764" s="74"/>
      <c r="F2764" s="74"/>
      <c r="G2764" s="75"/>
      <c r="H2764" s="5"/>
      <c r="I2764" s="5"/>
      <c r="J2764" s="5"/>
      <c r="K2764" s="5"/>
      <c r="O2764" s="5"/>
      <c r="P2764" s="5"/>
      <c r="Q2764" s="5"/>
      <c r="R2764" s="18"/>
      <c r="S2764" s="18"/>
      <c r="T2764" s="18"/>
      <c r="AA2764" s="67"/>
      <c r="AB2764" s="67"/>
      <c r="AE2764" s="84"/>
    </row>
    <row r="2765" spans="1:31" x14ac:dyDescent="0.25">
      <c r="A2765" s="18"/>
      <c r="B2765" s="18"/>
      <c r="C2765" s="18"/>
      <c r="D2765" s="74"/>
      <c r="E2765" s="74"/>
      <c r="F2765" s="74"/>
      <c r="G2765" s="75"/>
      <c r="H2765" s="5"/>
      <c r="I2765" s="5"/>
      <c r="J2765" s="5"/>
      <c r="K2765" s="5"/>
      <c r="O2765" s="5"/>
      <c r="P2765" s="5"/>
      <c r="Q2765" s="5"/>
      <c r="R2765" s="18"/>
      <c r="S2765" s="18"/>
      <c r="T2765" s="18"/>
      <c r="AA2765" s="67"/>
      <c r="AB2765" s="67"/>
      <c r="AE2765" s="84"/>
    </row>
    <row r="2766" spans="1:31" x14ac:dyDescent="0.25">
      <c r="A2766" s="18"/>
      <c r="B2766" s="18"/>
      <c r="C2766" s="18"/>
      <c r="D2766" s="74"/>
      <c r="E2766" s="74"/>
      <c r="F2766" s="74"/>
      <c r="G2766" s="75"/>
      <c r="H2766" s="5"/>
      <c r="I2766" s="5"/>
      <c r="J2766" s="5"/>
      <c r="K2766" s="5"/>
      <c r="O2766" s="5"/>
      <c r="P2766" s="5"/>
      <c r="Q2766" s="5"/>
      <c r="R2766" s="18"/>
      <c r="S2766" s="18"/>
      <c r="T2766" s="18"/>
      <c r="AA2766" s="67"/>
      <c r="AB2766" s="67"/>
      <c r="AE2766" s="84"/>
    </row>
    <row r="2767" spans="1:31" x14ac:dyDescent="0.25">
      <c r="A2767" s="18"/>
      <c r="B2767" s="18"/>
      <c r="C2767" s="18"/>
      <c r="D2767" s="74"/>
      <c r="E2767" s="74"/>
      <c r="F2767" s="74"/>
      <c r="G2767" s="75"/>
      <c r="H2767" s="5"/>
      <c r="I2767" s="5"/>
      <c r="J2767" s="5"/>
      <c r="K2767" s="5"/>
      <c r="O2767" s="5"/>
      <c r="P2767" s="5"/>
      <c r="Q2767" s="5"/>
      <c r="R2767" s="18"/>
      <c r="S2767" s="18"/>
      <c r="T2767" s="18"/>
      <c r="AA2767" s="67"/>
      <c r="AB2767" s="67"/>
      <c r="AC2767" s="20"/>
      <c r="AE2767" s="84"/>
    </row>
    <row r="2768" spans="1:31" x14ac:dyDescent="0.25">
      <c r="A2768" s="18"/>
      <c r="B2768" s="18"/>
      <c r="C2768" s="18"/>
      <c r="D2768" s="74"/>
      <c r="E2768" s="74"/>
      <c r="F2768" s="74"/>
      <c r="G2768" s="75"/>
      <c r="H2768" s="5"/>
      <c r="I2768" s="5"/>
      <c r="J2768" s="5"/>
      <c r="K2768" s="5"/>
      <c r="O2768" s="5"/>
      <c r="P2768" s="5"/>
      <c r="Q2768" s="5"/>
      <c r="R2768" s="18"/>
      <c r="S2768" s="18"/>
      <c r="T2768" s="18"/>
      <c r="AA2768" s="67"/>
      <c r="AB2768" s="67"/>
      <c r="AC2768" s="20"/>
      <c r="AE2768" s="84"/>
    </row>
    <row r="2769" spans="1:31" x14ac:dyDescent="0.25">
      <c r="A2769" s="18"/>
      <c r="B2769" s="18"/>
      <c r="C2769" s="18"/>
      <c r="D2769" s="74"/>
      <c r="E2769" s="74"/>
      <c r="F2769" s="74"/>
      <c r="G2769" s="75"/>
      <c r="H2769" s="5"/>
      <c r="I2769" s="5"/>
      <c r="J2769" s="5"/>
      <c r="K2769" s="5"/>
      <c r="O2769" s="5"/>
      <c r="P2769" s="5"/>
      <c r="Q2769" s="5"/>
      <c r="R2769" s="18"/>
      <c r="S2769" s="18"/>
      <c r="T2769" s="18"/>
      <c r="AA2769" s="67"/>
      <c r="AB2769" s="67"/>
      <c r="AC2769" s="20"/>
      <c r="AE2769" s="84"/>
    </row>
    <row r="2770" spans="1:31" x14ac:dyDescent="0.25">
      <c r="A2770" s="18"/>
      <c r="B2770" s="18"/>
      <c r="C2770" s="18"/>
      <c r="D2770" s="74"/>
      <c r="E2770" s="74"/>
      <c r="F2770" s="74"/>
      <c r="G2770" s="75"/>
      <c r="H2770" s="5"/>
      <c r="I2770" s="5"/>
      <c r="J2770" s="5"/>
      <c r="K2770" s="5"/>
      <c r="O2770" s="5"/>
      <c r="P2770" s="5"/>
      <c r="Q2770" s="5"/>
      <c r="R2770" s="18"/>
      <c r="S2770" s="18"/>
      <c r="T2770" s="18"/>
      <c r="AA2770" s="67"/>
      <c r="AB2770" s="67"/>
      <c r="AC2770" s="20"/>
      <c r="AE2770" s="84"/>
    </row>
    <row r="2771" spans="1:31" x14ac:dyDescent="0.25">
      <c r="A2771" s="18"/>
      <c r="B2771" s="18"/>
      <c r="C2771" s="18"/>
      <c r="D2771" s="74"/>
      <c r="E2771" s="74"/>
      <c r="F2771" s="74"/>
      <c r="G2771" s="75"/>
      <c r="H2771" s="5"/>
      <c r="I2771" s="5"/>
      <c r="J2771" s="5"/>
      <c r="K2771" s="5"/>
      <c r="O2771" s="5"/>
      <c r="P2771" s="5"/>
      <c r="Q2771" s="5"/>
      <c r="R2771" s="18"/>
      <c r="S2771" s="18"/>
      <c r="T2771" s="18"/>
      <c r="AA2771" s="67"/>
      <c r="AB2771" s="67"/>
      <c r="AC2771" s="20"/>
      <c r="AE2771" s="84"/>
    </row>
    <row r="2772" spans="1:31" x14ac:dyDescent="0.25">
      <c r="A2772" s="18"/>
      <c r="B2772" s="18"/>
      <c r="C2772" s="18"/>
      <c r="D2772" s="74"/>
      <c r="E2772" s="74"/>
      <c r="F2772" s="74"/>
      <c r="G2772" s="75"/>
      <c r="H2772" s="5"/>
      <c r="I2772" s="5"/>
      <c r="J2772" s="5"/>
      <c r="K2772" s="5"/>
      <c r="O2772" s="5"/>
      <c r="P2772" s="5"/>
      <c r="Q2772" s="5"/>
      <c r="R2772" s="18"/>
      <c r="S2772" s="18"/>
      <c r="T2772" s="18"/>
      <c r="AA2772" s="67"/>
      <c r="AB2772" s="67"/>
      <c r="AC2772" s="20"/>
      <c r="AE2772" s="84"/>
    </row>
    <row r="2773" spans="1:31" x14ac:dyDescent="0.25">
      <c r="A2773" s="18"/>
      <c r="B2773" s="18"/>
      <c r="C2773" s="18"/>
      <c r="D2773" s="74"/>
      <c r="E2773" s="74"/>
      <c r="F2773" s="74"/>
      <c r="G2773" s="75"/>
      <c r="H2773" s="5"/>
      <c r="I2773" s="5"/>
      <c r="J2773" s="5"/>
      <c r="K2773" s="5"/>
      <c r="O2773" s="5"/>
      <c r="P2773" s="5"/>
      <c r="Q2773" s="5"/>
      <c r="R2773" s="18"/>
      <c r="S2773" s="18"/>
      <c r="T2773" s="18"/>
      <c r="AA2773" s="67"/>
      <c r="AB2773" s="67"/>
      <c r="AC2773" s="20"/>
      <c r="AE2773" s="84"/>
    </row>
    <row r="2774" spans="1:31" x14ac:dyDescent="0.25">
      <c r="A2774" s="18"/>
      <c r="B2774" s="18"/>
      <c r="C2774" s="18"/>
      <c r="D2774" s="74"/>
      <c r="E2774" s="74"/>
      <c r="F2774" s="74"/>
      <c r="G2774" s="75"/>
      <c r="H2774" s="5"/>
      <c r="I2774" s="5"/>
      <c r="J2774" s="5"/>
      <c r="K2774" s="5"/>
      <c r="O2774" s="5"/>
      <c r="P2774" s="5"/>
      <c r="Q2774" s="5"/>
      <c r="R2774" s="18"/>
      <c r="S2774" s="18"/>
      <c r="T2774" s="18"/>
      <c r="AA2774" s="67"/>
      <c r="AB2774" s="67"/>
      <c r="AC2774" s="20"/>
      <c r="AE2774" s="84"/>
    </row>
    <row r="2775" spans="1:31" x14ac:dyDescent="0.25">
      <c r="A2775" s="18"/>
      <c r="B2775" s="18"/>
      <c r="C2775" s="18"/>
      <c r="D2775" s="74"/>
      <c r="E2775" s="74"/>
      <c r="F2775" s="74"/>
      <c r="G2775" s="75"/>
      <c r="H2775" s="5"/>
      <c r="I2775" s="5"/>
      <c r="J2775" s="5"/>
      <c r="K2775" s="5"/>
      <c r="O2775" s="5"/>
      <c r="P2775" s="5"/>
      <c r="Q2775" s="5"/>
      <c r="R2775" s="18"/>
      <c r="S2775" s="18"/>
      <c r="T2775" s="18"/>
      <c r="AA2775" s="67"/>
      <c r="AB2775" s="67"/>
      <c r="AC2775" s="20"/>
      <c r="AE2775" s="84"/>
    </row>
    <row r="2776" spans="1:31" x14ac:dyDescent="0.25">
      <c r="A2776" s="18"/>
      <c r="B2776" s="18"/>
      <c r="C2776" s="18"/>
      <c r="D2776" s="74"/>
      <c r="E2776" s="74"/>
      <c r="F2776" s="74"/>
      <c r="G2776" s="75"/>
      <c r="H2776" s="5"/>
      <c r="I2776" s="5"/>
      <c r="J2776" s="5"/>
      <c r="K2776" s="5"/>
      <c r="O2776" s="5"/>
      <c r="P2776" s="5"/>
      <c r="Q2776" s="5"/>
      <c r="R2776" s="18"/>
      <c r="S2776" s="18"/>
      <c r="T2776" s="18"/>
      <c r="AA2776" s="67"/>
      <c r="AB2776" s="67"/>
      <c r="AC2776" s="20"/>
      <c r="AE2776" s="84"/>
    </row>
    <row r="2777" spans="1:31" x14ac:dyDescent="0.25">
      <c r="A2777" s="18"/>
      <c r="B2777" s="18"/>
      <c r="C2777" s="18"/>
      <c r="D2777" s="74"/>
      <c r="E2777" s="74"/>
      <c r="F2777" s="74"/>
      <c r="G2777" s="75"/>
      <c r="H2777" s="5"/>
      <c r="I2777" s="5"/>
      <c r="J2777" s="5"/>
      <c r="K2777" s="5"/>
      <c r="O2777" s="5"/>
      <c r="P2777" s="5"/>
      <c r="Q2777" s="5"/>
      <c r="R2777" s="18"/>
      <c r="S2777" s="18"/>
      <c r="T2777" s="18"/>
      <c r="AA2777" s="67"/>
      <c r="AB2777" s="67"/>
      <c r="AC2777" s="20"/>
      <c r="AE2777" s="84"/>
    </row>
    <row r="2778" spans="1:31" x14ac:dyDescent="0.25">
      <c r="A2778" s="18"/>
      <c r="B2778" s="18"/>
      <c r="C2778" s="18"/>
      <c r="D2778" s="74"/>
      <c r="E2778" s="74"/>
      <c r="F2778" s="74"/>
      <c r="G2778" s="75"/>
      <c r="H2778" s="5"/>
      <c r="I2778" s="5"/>
      <c r="J2778" s="5"/>
      <c r="K2778" s="5"/>
      <c r="O2778" s="5"/>
      <c r="P2778" s="5"/>
      <c r="Q2778" s="5"/>
      <c r="R2778" s="18"/>
      <c r="S2778" s="18"/>
      <c r="T2778" s="18"/>
      <c r="AA2778" s="67"/>
      <c r="AB2778" s="67"/>
      <c r="AC2778" s="20"/>
      <c r="AE2778" s="84"/>
    </row>
    <row r="2779" spans="1:31" x14ac:dyDescent="0.25">
      <c r="A2779" s="18"/>
      <c r="B2779" s="18"/>
      <c r="C2779" s="18"/>
      <c r="D2779" s="74"/>
      <c r="E2779" s="74"/>
      <c r="F2779" s="74"/>
      <c r="G2779" s="75"/>
      <c r="H2779" s="5"/>
      <c r="I2779" s="5"/>
      <c r="J2779" s="5"/>
      <c r="K2779" s="5"/>
      <c r="O2779" s="5"/>
      <c r="P2779" s="5"/>
      <c r="Q2779" s="5"/>
      <c r="R2779" s="18"/>
      <c r="S2779" s="18"/>
      <c r="T2779" s="18"/>
      <c r="AA2779" s="67"/>
      <c r="AB2779" s="67"/>
      <c r="AC2779" s="20"/>
      <c r="AE2779" s="84"/>
    </row>
    <row r="2780" spans="1:31" x14ac:dyDescent="0.25">
      <c r="A2780" s="18"/>
      <c r="B2780" s="18"/>
      <c r="C2780" s="18"/>
      <c r="D2780" s="74"/>
      <c r="E2780" s="74"/>
      <c r="F2780" s="74"/>
      <c r="G2780" s="75"/>
      <c r="H2780" s="5"/>
      <c r="I2780" s="5"/>
      <c r="J2780" s="5"/>
      <c r="K2780" s="5"/>
      <c r="O2780" s="5"/>
      <c r="P2780" s="5"/>
      <c r="Q2780" s="5"/>
      <c r="R2780" s="18"/>
      <c r="S2780" s="18"/>
      <c r="T2780" s="18"/>
      <c r="AA2780" s="67"/>
      <c r="AB2780" s="67"/>
      <c r="AC2780" s="20"/>
      <c r="AE2780" s="84"/>
    </row>
    <row r="2781" spans="1:31" x14ac:dyDescent="0.25">
      <c r="A2781" s="18"/>
      <c r="B2781" s="18"/>
      <c r="C2781" s="18"/>
      <c r="D2781" s="74"/>
      <c r="E2781" s="74"/>
      <c r="F2781" s="74"/>
      <c r="G2781" s="75"/>
      <c r="H2781" s="5"/>
      <c r="I2781" s="5"/>
      <c r="J2781" s="5"/>
      <c r="K2781" s="5"/>
      <c r="O2781" s="5"/>
      <c r="P2781" s="5"/>
      <c r="Q2781" s="5"/>
      <c r="R2781" s="18"/>
      <c r="S2781" s="18"/>
      <c r="T2781" s="18"/>
      <c r="AA2781" s="67"/>
      <c r="AB2781" s="67"/>
      <c r="AC2781" s="20"/>
      <c r="AE2781" s="84"/>
    </row>
    <row r="2782" spans="1:31" x14ac:dyDescent="0.25">
      <c r="A2782" s="18"/>
      <c r="B2782" s="18"/>
      <c r="C2782" s="18"/>
      <c r="D2782" s="74"/>
      <c r="E2782" s="74"/>
      <c r="F2782" s="74"/>
      <c r="G2782" s="75"/>
      <c r="H2782" s="5"/>
      <c r="I2782" s="5"/>
      <c r="J2782" s="5"/>
      <c r="K2782" s="5"/>
      <c r="O2782" s="5"/>
      <c r="P2782" s="5"/>
      <c r="Q2782" s="5"/>
      <c r="R2782" s="18"/>
      <c r="S2782" s="18"/>
      <c r="T2782" s="18"/>
      <c r="AA2782" s="67"/>
      <c r="AB2782" s="67"/>
      <c r="AC2782" s="20"/>
      <c r="AE2782" s="84"/>
    </row>
    <row r="2783" spans="1:31" x14ac:dyDescent="0.25">
      <c r="A2783" s="18"/>
      <c r="B2783" s="18"/>
      <c r="C2783" s="18"/>
      <c r="D2783" s="74"/>
      <c r="E2783" s="74"/>
      <c r="F2783" s="74"/>
      <c r="G2783" s="75"/>
      <c r="H2783" s="5"/>
      <c r="I2783" s="5"/>
      <c r="J2783" s="5"/>
      <c r="K2783" s="5"/>
      <c r="O2783" s="5"/>
      <c r="P2783" s="5"/>
      <c r="Q2783" s="5"/>
      <c r="R2783" s="18"/>
      <c r="S2783" s="18"/>
      <c r="T2783" s="18"/>
      <c r="AA2783" s="67"/>
      <c r="AB2783" s="67"/>
      <c r="AC2783" s="20"/>
      <c r="AE2783" s="84"/>
    </row>
    <row r="2784" spans="1:31" x14ac:dyDescent="0.25">
      <c r="A2784" s="18"/>
      <c r="B2784" s="18"/>
      <c r="C2784" s="18"/>
      <c r="D2784" s="74"/>
      <c r="E2784" s="74"/>
      <c r="F2784" s="74"/>
      <c r="G2784" s="75"/>
      <c r="H2784" s="5"/>
      <c r="I2784" s="5"/>
      <c r="J2784" s="5"/>
      <c r="K2784" s="5"/>
      <c r="O2784" s="5"/>
      <c r="P2784" s="5"/>
      <c r="Q2784" s="5"/>
      <c r="R2784" s="18"/>
      <c r="S2784" s="18"/>
      <c r="T2784" s="18"/>
      <c r="AA2784" s="67"/>
      <c r="AB2784" s="67"/>
      <c r="AC2784" s="20"/>
      <c r="AE2784" s="84"/>
    </row>
    <row r="2785" spans="1:31" x14ac:dyDescent="0.25">
      <c r="A2785" s="18"/>
      <c r="B2785" s="18"/>
      <c r="C2785" s="18"/>
      <c r="D2785" s="74"/>
      <c r="E2785" s="74"/>
      <c r="F2785" s="74"/>
      <c r="G2785" s="75"/>
      <c r="H2785" s="5"/>
      <c r="I2785" s="5"/>
      <c r="J2785" s="5"/>
      <c r="K2785" s="5"/>
      <c r="O2785" s="5"/>
      <c r="P2785" s="5"/>
      <c r="Q2785" s="5"/>
      <c r="R2785" s="18"/>
      <c r="S2785" s="18"/>
      <c r="T2785" s="18"/>
      <c r="AA2785" s="67"/>
      <c r="AB2785" s="67"/>
      <c r="AC2785" s="20"/>
      <c r="AE2785" s="84"/>
    </row>
    <row r="2786" spans="1:31" x14ac:dyDescent="0.25">
      <c r="A2786" s="18"/>
      <c r="B2786" s="18"/>
      <c r="C2786" s="18"/>
      <c r="D2786" s="74"/>
      <c r="E2786" s="74"/>
      <c r="F2786" s="74"/>
      <c r="G2786" s="75"/>
      <c r="H2786" s="5"/>
      <c r="I2786" s="5"/>
      <c r="J2786" s="5"/>
      <c r="K2786" s="5"/>
      <c r="O2786" s="5"/>
      <c r="P2786" s="5"/>
      <c r="Q2786" s="5"/>
      <c r="R2786" s="18"/>
      <c r="S2786" s="18"/>
      <c r="T2786" s="18"/>
      <c r="AA2786" s="67"/>
      <c r="AB2786" s="67"/>
      <c r="AC2786" s="20"/>
      <c r="AE2786" s="84"/>
    </row>
    <row r="2787" spans="1:31" x14ac:dyDescent="0.25">
      <c r="A2787" s="18"/>
      <c r="B2787" s="18"/>
      <c r="C2787" s="18"/>
      <c r="D2787" s="74"/>
      <c r="E2787" s="74"/>
      <c r="F2787" s="74"/>
      <c r="G2787" s="75"/>
      <c r="H2787" s="5"/>
      <c r="I2787" s="5"/>
      <c r="J2787" s="5"/>
      <c r="K2787" s="5"/>
      <c r="O2787" s="5"/>
      <c r="P2787" s="5"/>
      <c r="Q2787" s="5"/>
      <c r="R2787" s="18"/>
      <c r="S2787" s="18"/>
      <c r="T2787" s="18"/>
      <c r="AA2787" s="67"/>
      <c r="AB2787" s="67"/>
      <c r="AC2787" s="20"/>
      <c r="AE2787" s="84"/>
    </row>
    <row r="2788" spans="1:31" x14ac:dyDescent="0.25">
      <c r="A2788" s="18"/>
      <c r="B2788" s="18"/>
      <c r="C2788" s="18"/>
      <c r="D2788" s="74"/>
      <c r="E2788" s="74"/>
      <c r="F2788" s="74"/>
      <c r="G2788" s="75"/>
      <c r="H2788" s="5"/>
      <c r="I2788" s="5"/>
      <c r="J2788" s="5"/>
      <c r="K2788" s="5"/>
      <c r="O2788" s="5"/>
      <c r="P2788" s="5"/>
      <c r="Q2788" s="5"/>
      <c r="R2788" s="18"/>
      <c r="S2788" s="18"/>
      <c r="T2788" s="18"/>
      <c r="AA2788" s="67"/>
      <c r="AB2788" s="67"/>
      <c r="AC2788" s="20"/>
      <c r="AE2788" s="84"/>
    </row>
    <row r="2789" spans="1:31" x14ac:dyDescent="0.25">
      <c r="A2789" s="18"/>
      <c r="B2789" s="18"/>
      <c r="C2789" s="18"/>
      <c r="D2789" s="74"/>
      <c r="E2789" s="74"/>
      <c r="F2789" s="74"/>
      <c r="G2789" s="75"/>
      <c r="H2789" s="5"/>
      <c r="I2789" s="5"/>
      <c r="J2789" s="5"/>
      <c r="K2789" s="5"/>
      <c r="O2789" s="5"/>
      <c r="P2789" s="5"/>
      <c r="Q2789" s="5"/>
      <c r="R2789" s="18"/>
      <c r="S2789" s="18"/>
      <c r="T2789" s="18"/>
      <c r="AA2789" s="67"/>
      <c r="AB2789" s="67"/>
      <c r="AC2789" s="20"/>
      <c r="AE2789" s="84"/>
    </row>
    <row r="2790" spans="1:31" x14ac:dyDescent="0.25">
      <c r="A2790" s="18"/>
      <c r="B2790" s="18"/>
      <c r="C2790" s="18"/>
      <c r="D2790" s="74"/>
      <c r="E2790" s="74"/>
      <c r="F2790" s="74"/>
      <c r="G2790" s="75"/>
      <c r="H2790" s="5"/>
      <c r="I2790" s="5"/>
      <c r="J2790" s="5"/>
      <c r="K2790" s="5"/>
      <c r="O2790" s="5"/>
      <c r="P2790" s="5"/>
      <c r="Q2790" s="5"/>
      <c r="R2790" s="18"/>
      <c r="S2790" s="18"/>
      <c r="T2790" s="18"/>
      <c r="AA2790" s="67"/>
      <c r="AB2790" s="67"/>
      <c r="AC2790" s="20"/>
      <c r="AE2790" s="84"/>
    </row>
    <row r="2791" spans="1:31" x14ac:dyDescent="0.25">
      <c r="A2791" s="18"/>
      <c r="B2791" s="18"/>
      <c r="C2791" s="18"/>
      <c r="D2791" s="74"/>
      <c r="E2791" s="74"/>
      <c r="F2791" s="74"/>
      <c r="G2791" s="75"/>
      <c r="H2791" s="5"/>
      <c r="I2791" s="5"/>
      <c r="J2791" s="5"/>
      <c r="K2791" s="5"/>
      <c r="O2791" s="5"/>
      <c r="P2791" s="5"/>
      <c r="Q2791" s="5"/>
      <c r="R2791" s="18"/>
      <c r="S2791" s="18"/>
      <c r="T2791" s="18"/>
      <c r="AA2791" s="67"/>
      <c r="AB2791" s="67"/>
      <c r="AC2791" s="20"/>
      <c r="AE2791" s="84"/>
    </row>
    <row r="2792" spans="1:31" x14ac:dyDescent="0.25">
      <c r="A2792" s="18"/>
      <c r="B2792" s="18"/>
      <c r="C2792" s="18"/>
      <c r="D2792" s="74"/>
      <c r="E2792" s="74"/>
      <c r="F2792" s="74"/>
      <c r="G2792" s="75"/>
      <c r="H2792" s="5"/>
      <c r="I2792" s="5"/>
      <c r="J2792" s="5"/>
      <c r="K2792" s="5"/>
      <c r="O2792" s="5"/>
      <c r="P2792" s="5"/>
      <c r="Q2792" s="5"/>
      <c r="R2792" s="18"/>
      <c r="S2792" s="18"/>
      <c r="T2792" s="18"/>
      <c r="AA2792" s="67"/>
      <c r="AB2792" s="67"/>
      <c r="AC2792" s="20"/>
      <c r="AE2792" s="84"/>
    </row>
    <row r="2793" spans="1:31" x14ac:dyDescent="0.25">
      <c r="A2793" s="18"/>
      <c r="B2793" s="18"/>
      <c r="C2793" s="18"/>
      <c r="D2793" s="74"/>
      <c r="E2793" s="74"/>
      <c r="F2793" s="74"/>
      <c r="G2793" s="75"/>
      <c r="H2793" s="5"/>
      <c r="I2793" s="5"/>
      <c r="J2793" s="5"/>
      <c r="K2793" s="5"/>
      <c r="O2793" s="5"/>
      <c r="P2793" s="5"/>
      <c r="Q2793" s="5"/>
      <c r="R2793" s="18"/>
      <c r="S2793" s="18"/>
      <c r="T2793" s="18"/>
      <c r="AA2793" s="67"/>
      <c r="AB2793" s="67"/>
      <c r="AC2793" s="20"/>
      <c r="AE2793" s="84"/>
    </row>
    <row r="2794" spans="1:31" x14ac:dyDescent="0.25">
      <c r="A2794" s="18"/>
      <c r="B2794" s="18"/>
      <c r="C2794" s="18"/>
      <c r="D2794" s="74"/>
      <c r="E2794" s="74"/>
      <c r="F2794" s="74"/>
      <c r="G2794" s="75"/>
      <c r="H2794" s="5"/>
      <c r="I2794" s="5"/>
      <c r="J2794" s="5"/>
      <c r="K2794" s="5"/>
      <c r="O2794" s="5"/>
      <c r="P2794" s="5"/>
      <c r="Q2794" s="5"/>
      <c r="R2794" s="18"/>
      <c r="S2794" s="18"/>
      <c r="T2794" s="18"/>
      <c r="AA2794" s="67"/>
      <c r="AB2794" s="67"/>
      <c r="AC2794" s="20"/>
      <c r="AE2794" s="84"/>
    </row>
    <row r="2795" spans="1:31" x14ac:dyDescent="0.25">
      <c r="A2795" s="18"/>
      <c r="B2795" s="18"/>
      <c r="C2795" s="18"/>
      <c r="D2795" s="74"/>
      <c r="E2795" s="74"/>
      <c r="F2795" s="74"/>
      <c r="G2795" s="75"/>
      <c r="H2795" s="5"/>
      <c r="I2795" s="5"/>
      <c r="J2795" s="5"/>
      <c r="K2795" s="5"/>
      <c r="O2795" s="5"/>
      <c r="P2795" s="5"/>
      <c r="Q2795" s="5"/>
      <c r="R2795" s="18"/>
      <c r="S2795" s="18"/>
      <c r="T2795" s="18"/>
      <c r="AA2795" s="67"/>
      <c r="AB2795" s="67"/>
      <c r="AC2795" s="20"/>
      <c r="AE2795" s="84"/>
    </row>
    <row r="2796" spans="1:31" x14ac:dyDescent="0.25">
      <c r="A2796" s="18"/>
      <c r="B2796" s="18"/>
      <c r="C2796" s="18"/>
      <c r="D2796" s="74"/>
      <c r="E2796" s="74"/>
      <c r="F2796" s="74"/>
      <c r="G2796" s="75"/>
      <c r="H2796" s="5"/>
      <c r="I2796" s="5"/>
      <c r="J2796" s="5"/>
      <c r="K2796" s="5"/>
      <c r="O2796" s="5"/>
      <c r="P2796" s="5"/>
      <c r="Q2796" s="5"/>
      <c r="R2796" s="18"/>
      <c r="S2796" s="18"/>
      <c r="T2796" s="18"/>
      <c r="AA2796" s="67"/>
      <c r="AB2796" s="67"/>
      <c r="AC2796" s="20"/>
      <c r="AE2796" s="84"/>
    </row>
    <row r="2797" spans="1:31" x14ac:dyDescent="0.25">
      <c r="A2797" s="18"/>
      <c r="B2797" s="18"/>
      <c r="C2797" s="18"/>
      <c r="D2797" s="74"/>
      <c r="E2797" s="74"/>
      <c r="F2797" s="74"/>
      <c r="G2797" s="75"/>
      <c r="H2797" s="5"/>
      <c r="I2797" s="5"/>
      <c r="J2797" s="5"/>
      <c r="K2797" s="5"/>
      <c r="O2797" s="5"/>
      <c r="P2797" s="5"/>
      <c r="Q2797" s="5"/>
      <c r="R2797" s="18"/>
      <c r="S2797" s="18"/>
      <c r="T2797" s="18"/>
      <c r="AA2797" s="67"/>
      <c r="AB2797" s="67"/>
      <c r="AC2797" s="20"/>
      <c r="AE2797" s="84"/>
    </row>
    <row r="2798" spans="1:31" x14ac:dyDescent="0.25">
      <c r="A2798" s="18"/>
      <c r="B2798" s="18"/>
      <c r="C2798" s="18"/>
      <c r="D2798" s="74"/>
      <c r="E2798" s="74"/>
      <c r="F2798" s="74"/>
      <c r="G2798" s="75"/>
      <c r="H2798" s="5"/>
      <c r="I2798" s="5"/>
      <c r="J2798" s="5"/>
      <c r="K2798" s="5"/>
      <c r="O2798" s="5"/>
      <c r="P2798" s="5"/>
      <c r="Q2798" s="5"/>
      <c r="R2798" s="18"/>
      <c r="S2798" s="18"/>
      <c r="T2798" s="18"/>
      <c r="AA2798" s="67"/>
      <c r="AB2798" s="67"/>
      <c r="AC2798" s="20"/>
      <c r="AE2798" s="84"/>
    </row>
    <row r="2799" spans="1:31" x14ac:dyDescent="0.25">
      <c r="A2799" s="18"/>
      <c r="B2799" s="18"/>
      <c r="C2799" s="18"/>
      <c r="D2799" s="74"/>
      <c r="E2799" s="74"/>
      <c r="F2799" s="74"/>
      <c r="G2799" s="75"/>
      <c r="H2799" s="5"/>
      <c r="I2799" s="5"/>
      <c r="J2799" s="5"/>
      <c r="K2799" s="5"/>
      <c r="O2799" s="5"/>
      <c r="P2799" s="5"/>
      <c r="Q2799" s="5"/>
      <c r="R2799" s="18"/>
      <c r="S2799" s="18"/>
      <c r="T2799" s="18"/>
      <c r="AA2799" s="67"/>
      <c r="AB2799" s="67"/>
      <c r="AC2799" s="20"/>
      <c r="AE2799" s="84"/>
    </row>
    <row r="2800" spans="1:31" x14ac:dyDescent="0.25">
      <c r="A2800" s="18"/>
      <c r="B2800" s="18"/>
      <c r="C2800" s="18"/>
      <c r="D2800" s="74"/>
      <c r="E2800" s="74"/>
      <c r="F2800" s="74"/>
      <c r="G2800" s="75"/>
      <c r="H2800" s="5"/>
      <c r="I2800" s="5"/>
      <c r="J2800" s="5"/>
      <c r="K2800" s="5"/>
      <c r="O2800" s="5"/>
      <c r="P2800" s="5"/>
      <c r="Q2800" s="5"/>
      <c r="R2800" s="18"/>
      <c r="S2800" s="18"/>
      <c r="T2800" s="18"/>
      <c r="AA2800" s="67"/>
      <c r="AB2800" s="67"/>
      <c r="AC2800" s="20"/>
      <c r="AE2800" s="84"/>
    </row>
    <row r="2801" spans="1:31" x14ac:dyDescent="0.25">
      <c r="A2801" s="18"/>
      <c r="B2801" s="18"/>
      <c r="C2801" s="18"/>
      <c r="D2801" s="74"/>
      <c r="E2801" s="74"/>
      <c r="F2801" s="74"/>
      <c r="G2801" s="75"/>
      <c r="H2801" s="5"/>
      <c r="I2801" s="5"/>
      <c r="J2801" s="5"/>
      <c r="K2801" s="5"/>
      <c r="O2801" s="5"/>
      <c r="P2801" s="5"/>
      <c r="Q2801" s="5"/>
      <c r="R2801" s="18"/>
      <c r="S2801" s="18"/>
      <c r="T2801" s="18"/>
      <c r="AA2801" s="67"/>
      <c r="AB2801" s="67"/>
      <c r="AC2801" s="20"/>
      <c r="AE2801" s="84"/>
    </row>
    <row r="2802" spans="1:31" x14ac:dyDescent="0.25">
      <c r="A2802" s="18"/>
      <c r="B2802" s="18"/>
      <c r="C2802" s="18"/>
      <c r="D2802" s="74"/>
      <c r="E2802" s="74"/>
      <c r="F2802" s="74"/>
      <c r="G2802" s="75"/>
      <c r="H2802" s="5"/>
      <c r="I2802" s="5"/>
      <c r="J2802" s="5"/>
      <c r="K2802" s="5"/>
      <c r="O2802" s="5"/>
      <c r="P2802" s="5"/>
      <c r="Q2802" s="5"/>
      <c r="R2802" s="18"/>
      <c r="S2802" s="18"/>
      <c r="T2802" s="18"/>
      <c r="AA2802" s="67"/>
      <c r="AB2802" s="67"/>
      <c r="AC2802" s="20"/>
      <c r="AE2802" s="84"/>
    </row>
    <row r="2803" spans="1:31" x14ac:dyDescent="0.25">
      <c r="A2803" s="18"/>
      <c r="B2803" s="18"/>
      <c r="C2803" s="18"/>
      <c r="D2803" s="74"/>
      <c r="E2803" s="74"/>
      <c r="F2803" s="74"/>
      <c r="G2803" s="75"/>
      <c r="H2803" s="5"/>
      <c r="I2803" s="5"/>
      <c r="J2803" s="5"/>
      <c r="K2803" s="5"/>
      <c r="O2803" s="5"/>
      <c r="P2803" s="5"/>
      <c r="Q2803" s="5"/>
      <c r="R2803" s="18"/>
      <c r="S2803" s="18"/>
      <c r="T2803" s="18"/>
      <c r="AA2803" s="67"/>
      <c r="AB2803" s="67"/>
      <c r="AC2803" s="20"/>
      <c r="AE2803" s="84"/>
    </row>
    <row r="2804" spans="1:31" x14ac:dyDescent="0.25">
      <c r="A2804" s="18"/>
      <c r="B2804" s="18"/>
      <c r="C2804" s="18"/>
      <c r="D2804" s="74"/>
      <c r="E2804" s="74"/>
      <c r="F2804" s="74"/>
      <c r="G2804" s="75"/>
      <c r="H2804" s="5"/>
      <c r="I2804" s="5"/>
      <c r="J2804" s="5"/>
      <c r="K2804" s="5"/>
      <c r="O2804" s="5"/>
      <c r="P2804" s="5"/>
      <c r="Q2804" s="5"/>
      <c r="R2804" s="18"/>
      <c r="S2804" s="18"/>
      <c r="T2804" s="18"/>
      <c r="AA2804" s="67"/>
      <c r="AB2804" s="67"/>
      <c r="AC2804" s="20"/>
      <c r="AE2804" s="84"/>
    </row>
    <row r="2805" spans="1:31" x14ac:dyDescent="0.25">
      <c r="A2805" s="18"/>
      <c r="B2805" s="18"/>
      <c r="C2805" s="18"/>
      <c r="D2805" s="74"/>
      <c r="E2805" s="74"/>
      <c r="F2805" s="74"/>
      <c r="G2805" s="75"/>
      <c r="H2805" s="5"/>
      <c r="I2805" s="5"/>
      <c r="J2805" s="5"/>
      <c r="K2805" s="5"/>
      <c r="O2805" s="5"/>
      <c r="P2805" s="5"/>
      <c r="Q2805" s="5"/>
      <c r="R2805" s="18"/>
      <c r="S2805" s="18"/>
      <c r="T2805" s="18"/>
      <c r="AA2805" s="67"/>
      <c r="AB2805" s="67"/>
      <c r="AC2805" s="20"/>
      <c r="AE2805" s="84"/>
    </row>
    <row r="2806" spans="1:31" x14ac:dyDescent="0.25">
      <c r="A2806" s="18"/>
      <c r="B2806" s="18"/>
      <c r="C2806" s="18"/>
      <c r="D2806" s="74"/>
      <c r="E2806" s="74"/>
      <c r="F2806" s="74"/>
      <c r="G2806" s="75"/>
      <c r="H2806" s="5"/>
      <c r="I2806" s="5"/>
      <c r="J2806" s="5"/>
      <c r="K2806" s="5"/>
      <c r="O2806" s="5"/>
      <c r="P2806" s="5"/>
      <c r="Q2806" s="5"/>
      <c r="R2806" s="18"/>
      <c r="S2806" s="18"/>
      <c r="T2806" s="18"/>
      <c r="AA2806" s="67"/>
      <c r="AB2806" s="67"/>
      <c r="AC2806" s="20"/>
      <c r="AE2806" s="84"/>
    </row>
    <row r="2807" spans="1:31" x14ac:dyDescent="0.25">
      <c r="A2807" s="18"/>
      <c r="B2807" s="18"/>
      <c r="C2807" s="18"/>
      <c r="D2807" s="74"/>
      <c r="E2807" s="74"/>
      <c r="F2807" s="74"/>
      <c r="G2807" s="75"/>
      <c r="H2807" s="5"/>
      <c r="I2807" s="5"/>
      <c r="J2807" s="5"/>
      <c r="K2807" s="5"/>
      <c r="O2807" s="5"/>
      <c r="P2807" s="5"/>
      <c r="Q2807" s="5"/>
      <c r="R2807" s="18"/>
      <c r="S2807" s="18"/>
      <c r="T2807" s="18"/>
      <c r="AA2807" s="67"/>
      <c r="AB2807" s="67"/>
      <c r="AC2807" s="20"/>
      <c r="AE2807" s="84"/>
    </row>
    <row r="2808" spans="1:31" x14ac:dyDescent="0.25">
      <c r="A2808" s="18"/>
      <c r="B2808" s="18"/>
      <c r="C2808" s="18"/>
      <c r="D2808" s="74"/>
      <c r="E2808" s="74"/>
      <c r="F2808" s="74"/>
      <c r="G2808" s="75"/>
      <c r="H2808" s="5"/>
      <c r="I2808" s="5"/>
      <c r="J2808" s="5"/>
      <c r="K2808" s="5"/>
      <c r="O2808" s="5"/>
      <c r="P2808" s="5"/>
      <c r="Q2808" s="5"/>
      <c r="R2808" s="18"/>
      <c r="S2808" s="18"/>
      <c r="T2808" s="18"/>
      <c r="AA2808" s="67"/>
      <c r="AB2808" s="67"/>
      <c r="AC2808" s="20"/>
      <c r="AE2808" s="84"/>
    </row>
    <row r="2809" spans="1:31" x14ac:dyDescent="0.25">
      <c r="A2809" s="18"/>
      <c r="B2809" s="18"/>
      <c r="C2809" s="18"/>
      <c r="D2809" s="74"/>
      <c r="E2809" s="74"/>
      <c r="F2809" s="74"/>
      <c r="G2809" s="75"/>
      <c r="H2809" s="5"/>
      <c r="I2809" s="5"/>
      <c r="J2809" s="5"/>
      <c r="K2809" s="5"/>
      <c r="O2809" s="5"/>
      <c r="P2809" s="5"/>
      <c r="Q2809" s="5"/>
      <c r="R2809" s="18"/>
      <c r="S2809" s="18"/>
      <c r="T2809" s="18"/>
      <c r="AA2809" s="67"/>
      <c r="AB2809" s="67"/>
      <c r="AC2809" s="20"/>
      <c r="AE2809" s="84"/>
    </row>
    <row r="2810" spans="1:31" x14ac:dyDescent="0.25">
      <c r="A2810" s="18"/>
      <c r="B2810" s="18"/>
      <c r="C2810" s="18"/>
      <c r="D2810" s="74"/>
      <c r="E2810" s="74"/>
      <c r="F2810" s="74"/>
      <c r="G2810" s="75"/>
      <c r="H2810" s="5"/>
      <c r="I2810" s="5"/>
      <c r="J2810" s="5"/>
      <c r="K2810" s="5"/>
      <c r="O2810" s="5"/>
      <c r="P2810" s="5"/>
      <c r="Q2810" s="5"/>
      <c r="R2810" s="18"/>
      <c r="S2810" s="18"/>
      <c r="T2810" s="18"/>
      <c r="AA2810" s="67"/>
      <c r="AB2810" s="67"/>
      <c r="AC2810" s="20"/>
      <c r="AE2810" s="84"/>
    </row>
    <row r="2811" spans="1:31" x14ac:dyDescent="0.25">
      <c r="A2811" s="18"/>
      <c r="B2811" s="18"/>
      <c r="C2811" s="18"/>
      <c r="D2811" s="74"/>
      <c r="E2811" s="74"/>
      <c r="F2811" s="74"/>
      <c r="G2811" s="75"/>
      <c r="H2811" s="5"/>
      <c r="I2811" s="5"/>
      <c r="J2811" s="5"/>
      <c r="K2811" s="5"/>
      <c r="O2811" s="5"/>
      <c r="P2811" s="5"/>
      <c r="Q2811" s="5"/>
      <c r="R2811" s="18"/>
      <c r="S2811" s="18"/>
      <c r="T2811" s="18"/>
      <c r="AA2811" s="67"/>
      <c r="AB2811" s="67"/>
      <c r="AC2811" s="20"/>
      <c r="AE2811" s="84"/>
    </row>
    <row r="2812" spans="1:31" x14ac:dyDescent="0.25">
      <c r="A2812" s="18"/>
      <c r="B2812" s="18"/>
      <c r="C2812" s="18"/>
      <c r="D2812" s="74"/>
      <c r="E2812" s="74"/>
      <c r="F2812" s="74"/>
      <c r="G2812" s="75"/>
      <c r="H2812" s="5"/>
      <c r="I2812" s="5"/>
      <c r="J2812" s="5"/>
      <c r="K2812" s="5"/>
      <c r="O2812" s="5"/>
      <c r="P2812" s="5"/>
      <c r="Q2812" s="5"/>
      <c r="R2812" s="18"/>
      <c r="S2812" s="18"/>
      <c r="T2812" s="18"/>
      <c r="AA2812" s="67"/>
      <c r="AB2812" s="67"/>
      <c r="AC2812" s="20"/>
      <c r="AE2812" s="84"/>
    </row>
    <row r="2813" spans="1:31" x14ac:dyDescent="0.25">
      <c r="A2813" s="18"/>
      <c r="B2813" s="18"/>
      <c r="C2813" s="18"/>
      <c r="D2813" s="74"/>
      <c r="E2813" s="74"/>
      <c r="F2813" s="74"/>
      <c r="G2813" s="75"/>
      <c r="H2813" s="5"/>
      <c r="I2813" s="5"/>
      <c r="J2813" s="5"/>
      <c r="K2813" s="5"/>
      <c r="O2813" s="5"/>
      <c r="P2813" s="5"/>
      <c r="Q2813" s="5"/>
      <c r="R2813" s="18"/>
      <c r="S2813" s="18"/>
      <c r="T2813" s="18"/>
      <c r="AA2813" s="67"/>
      <c r="AB2813" s="67"/>
      <c r="AC2813" s="20"/>
      <c r="AE2813" s="84"/>
    </row>
    <row r="2814" spans="1:31" x14ac:dyDescent="0.25">
      <c r="A2814" s="18"/>
      <c r="B2814" s="18"/>
      <c r="C2814" s="18"/>
      <c r="D2814" s="74"/>
      <c r="E2814" s="74"/>
      <c r="F2814" s="74"/>
      <c r="G2814" s="75"/>
      <c r="H2814" s="5"/>
      <c r="I2814" s="5"/>
      <c r="J2814" s="5"/>
      <c r="K2814" s="5"/>
      <c r="O2814" s="5"/>
      <c r="P2814" s="5"/>
      <c r="Q2814" s="5"/>
      <c r="R2814" s="18"/>
      <c r="S2814" s="18"/>
      <c r="T2814" s="18"/>
      <c r="AA2814" s="67"/>
      <c r="AB2814" s="67"/>
      <c r="AC2814" s="20"/>
      <c r="AE2814" s="84"/>
    </row>
    <row r="2815" spans="1:31" x14ac:dyDescent="0.25">
      <c r="A2815" s="18"/>
      <c r="B2815" s="18"/>
      <c r="C2815" s="18"/>
      <c r="D2815" s="74"/>
      <c r="E2815" s="74"/>
      <c r="F2815" s="74"/>
      <c r="G2815" s="75"/>
      <c r="H2815" s="5"/>
      <c r="I2815" s="5"/>
      <c r="J2815" s="5"/>
      <c r="K2815" s="5"/>
      <c r="O2815" s="5"/>
      <c r="P2815" s="5"/>
      <c r="Q2815" s="5"/>
      <c r="R2815" s="18"/>
      <c r="S2815" s="18"/>
      <c r="T2815" s="18"/>
      <c r="AA2815" s="67"/>
      <c r="AB2815" s="67"/>
      <c r="AC2815" s="20"/>
      <c r="AE2815" s="84"/>
    </row>
    <row r="2816" spans="1:31" x14ac:dyDescent="0.25">
      <c r="A2816" s="18"/>
      <c r="B2816" s="18"/>
      <c r="C2816" s="18"/>
      <c r="D2816" s="74"/>
      <c r="E2816" s="74"/>
      <c r="F2816" s="74"/>
      <c r="G2816" s="75"/>
      <c r="H2816" s="5"/>
      <c r="I2816" s="5"/>
      <c r="J2816" s="5"/>
      <c r="K2816" s="5"/>
      <c r="O2816" s="5"/>
      <c r="P2816" s="5"/>
      <c r="Q2816" s="5"/>
      <c r="R2816" s="18"/>
      <c r="S2816" s="18"/>
      <c r="T2816" s="18"/>
      <c r="AA2816" s="67"/>
      <c r="AB2816" s="67"/>
      <c r="AC2816" s="20"/>
      <c r="AE2816" s="84"/>
    </row>
    <row r="2817" spans="1:31" x14ac:dyDescent="0.25">
      <c r="A2817" s="18"/>
      <c r="B2817" s="18"/>
      <c r="C2817" s="18"/>
      <c r="D2817" s="74"/>
      <c r="E2817" s="74"/>
      <c r="F2817" s="74"/>
      <c r="G2817" s="75"/>
      <c r="H2817" s="5"/>
      <c r="I2817" s="5"/>
      <c r="J2817" s="5"/>
      <c r="K2817" s="5"/>
      <c r="O2817" s="5"/>
      <c r="P2817" s="5"/>
      <c r="Q2817" s="5"/>
      <c r="R2817" s="18"/>
      <c r="S2817" s="18"/>
      <c r="T2817" s="18"/>
      <c r="AA2817" s="67"/>
      <c r="AB2817" s="67"/>
      <c r="AC2817" s="20"/>
      <c r="AE2817" s="84"/>
    </row>
    <row r="2818" spans="1:31" x14ac:dyDescent="0.25">
      <c r="A2818" s="18"/>
      <c r="B2818" s="18"/>
      <c r="C2818" s="18"/>
      <c r="D2818" s="74"/>
      <c r="E2818" s="74"/>
      <c r="F2818" s="74"/>
      <c r="G2818" s="75"/>
      <c r="H2818" s="5"/>
      <c r="I2818" s="5"/>
      <c r="J2818" s="5"/>
      <c r="K2818" s="5"/>
      <c r="O2818" s="5"/>
      <c r="P2818" s="5"/>
      <c r="Q2818" s="5"/>
      <c r="R2818" s="18"/>
      <c r="S2818" s="18"/>
      <c r="T2818" s="18"/>
      <c r="AA2818" s="67"/>
      <c r="AB2818" s="67"/>
      <c r="AC2818" s="20"/>
      <c r="AE2818" s="84"/>
    </row>
    <row r="2819" spans="1:31" x14ac:dyDescent="0.25">
      <c r="A2819" s="18"/>
      <c r="B2819" s="18"/>
      <c r="C2819" s="18"/>
      <c r="D2819" s="74"/>
      <c r="E2819" s="74"/>
      <c r="F2819" s="74"/>
      <c r="G2819" s="75"/>
      <c r="H2819" s="5"/>
      <c r="I2819" s="5"/>
      <c r="J2819" s="5"/>
      <c r="K2819" s="5"/>
      <c r="O2819" s="5"/>
      <c r="P2819" s="5"/>
      <c r="Q2819" s="5"/>
      <c r="R2819" s="18"/>
      <c r="S2819" s="18"/>
      <c r="T2819" s="18"/>
      <c r="AA2819" s="67"/>
      <c r="AB2819" s="67"/>
      <c r="AC2819" s="20"/>
      <c r="AE2819" s="84"/>
    </row>
    <row r="2820" spans="1:31" x14ac:dyDescent="0.25">
      <c r="A2820" s="18"/>
      <c r="B2820" s="18"/>
      <c r="C2820" s="18"/>
      <c r="D2820" s="74"/>
      <c r="E2820" s="74"/>
      <c r="F2820" s="74"/>
      <c r="G2820" s="75"/>
      <c r="H2820" s="5"/>
      <c r="I2820" s="5"/>
      <c r="J2820" s="5"/>
      <c r="K2820" s="5"/>
      <c r="O2820" s="5"/>
      <c r="P2820" s="5"/>
      <c r="Q2820" s="5"/>
      <c r="R2820" s="18"/>
      <c r="S2820" s="18"/>
      <c r="T2820" s="18"/>
      <c r="AA2820" s="67"/>
      <c r="AB2820" s="67"/>
      <c r="AC2820" s="20"/>
      <c r="AE2820" s="84"/>
    </row>
    <row r="2821" spans="1:31" x14ac:dyDescent="0.25">
      <c r="A2821" s="18"/>
      <c r="B2821" s="18"/>
      <c r="C2821" s="18"/>
      <c r="D2821" s="74"/>
      <c r="E2821" s="74"/>
      <c r="F2821" s="74"/>
      <c r="G2821" s="75"/>
      <c r="H2821" s="5"/>
      <c r="I2821" s="5"/>
      <c r="J2821" s="5"/>
      <c r="K2821" s="5"/>
      <c r="O2821" s="5"/>
      <c r="P2821" s="5"/>
      <c r="Q2821" s="5"/>
      <c r="R2821" s="18"/>
      <c r="S2821" s="18"/>
      <c r="T2821" s="18"/>
      <c r="AA2821" s="67"/>
      <c r="AB2821" s="67"/>
      <c r="AC2821" s="20"/>
      <c r="AE2821" s="84"/>
    </row>
    <row r="2822" spans="1:31" x14ac:dyDescent="0.25">
      <c r="A2822" s="18"/>
      <c r="B2822" s="18"/>
      <c r="C2822" s="18"/>
      <c r="D2822" s="74"/>
      <c r="E2822" s="74"/>
      <c r="F2822" s="74"/>
      <c r="G2822" s="75"/>
      <c r="H2822" s="5"/>
      <c r="I2822" s="5"/>
      <c r="J2822" s="5"/>
      <c r="K2822" s="5"/>
      <c r="O2822" s="5"/>
      <c r="P2822" s="5"/>
      <c r="Q2822" s="5"/>
      <c r="R2822" s="18"/>
      <c r="S2822" s="18"/>
      <c r="T2822" s="18"/>
      <c r="AA2822" s="67"/>
      <c r="AB2822" s="67"/>
      <c r="AC2822" s="20"/>
      <c r="AE2822" s="85"/>
    </row>
    <row r="2823" spans="1:31" x14ac:dyDescent="0.25">
      <c r="A2823" s="18"/>
      <c r="B2823" s="18"/>
      <c r="C2823" s="18"/>
      <c r="D2823" s="74"/>
      <c r="E2823" s="74"/>
      <c r="F2823" s="74"/>
      <c r="G2823" s="75"/>
      <c r="H2823" s="5"/>
      <c r="I2823" s="5"/>
      <c r="J2823" s="5"/>
      <c r="K2823" s="5"/>
      <c r="O2823" s="5"/>
      <c r="P2823" s="5"/>
      <c r="Q2823" s="5"/>
      <c r="R2823" s="18"/>
      <c r="S2823" s="18"/>
      <c r="T2823" s="18"/>
      <c r="AA2823" s="67"/>
      <c r="AB2823" s="67"/>
      <c r="AC2823" s="20"/>
      <c r="AE2823" s="85"/>
    </row>
    <row r="2824" spans="1:31" x14ac:dyDescent="0.25">
      <c r="A2824" s="18"/>
      <c r="B2824" s="18"/>
      <c r="C2824" s="18"/>
      <c r="D2824" s="74"/>
      <c r="E2824" s="74"/>
      <c r="F2824" s="74"/>
      <c r="G2824" s="75"/>
      <c r="H2824" s="5"/>
      <c r="I2824" s="5"/>
      <c r="J2824" s="5"/>
      <c r="K2824" s="5"/>
      <c r="O2824" s="5"/>
      <c r="P2824" s="5"/>
      <c r="Q2824" s="5"/>
      <c r="R2824" s="18"/>
      <c r="S2824" s="18"/>
      <c r="T2824" s="18"/>
      <c r="AA2824" s="67"/>
      <c r="AB2824" s="67"/>
      <c r="AC2824" s="20"/>
      <c r="AE2824" s="85"/>
    </row>
    <row r="2825" spans="1:31" x14ac:dyDescent="0.25">
      <c r="A2825" s="18"/>
      <c r="B2825" s="18"/>
      <c r="C2825" s="18"/>
      <c r="D2825" s="74"/>
      <c r="E2825" s="74"/>
      <c r="F2825" s="74"/>
      <c r="G2825" s="75"/>
      <c r="H2825" s="5"/>
      <c r="I2825" s="5"/>
      <c r="J2825" s="5"/>
      <c r="K2825" s="5"/>
      <c r="O2825" s="5"/>
      <c r="P2825" s="5"/>
      <c r="Q2825" s="5"/>
      <c r="R2825" s="18"/>
      <c r="S2825" s="18"/>
      <c r="T2825" s="18"/>
      <c r="AA2825" s="67"/>
      <c r="AB2825" s="67"/>
      <c r="AC2825" s="20"/>
      <c r="AE2825" s="85"/>
    </row>
    <row r="2826" spans="1:31" x14ac:dyDescent="0.25">
      <c r="A2826" s="18"/>
      <c r="B2826" s="18"/>
      <c r="C2826" s="18"/>
      <c r="D2826" s="74"/>
      <c r="E2826" s="74"/>
      <c r="F2826" s="74"/>
      <c r="G2826" s="75"/>
      <c r="H2826" s="5"/>
      <c r="I2826" s="5"/>
      <c r="J2826" s="5"/>
      <c r="K2826" s="5"/>
      <c r="O2826" s="5"/>
      <c r="P2826" s="5"/>
      <c r="Q2826" s="5"/>
      <c r="R2826" s="18"/>
      <c r="S2826" s="18"/>
      <c r="T2826" s="18"/>
      <c r="AA2826" s="67"/>
      <c r="AB2826" s="67"/>
      <c r="AC2826" s="20"/>
      <c r="AE2826" s="85"/>
    </row>
    <row r="2827" spans="1:31" x14ac:dyDescent="0.25">
      <c r="A2827" s="18"/>
      <c r="B2827" s="18"/>
      <c r="C2827" s="18"/>
      <c r="D2827" s="74"/>
      <c r="E2827" s="74"/>
      <c r="F2827" s="74"/>
      <c r="G2827" s="75"/>
      <c r="H2827" s="5"/>
      <c r="I2827" s="5"/>
      <c r="J2827" s="5"/>
      <c r="K2827" s="5"/>
      <c r="O2827" s="5"/>
      <c r="P2827" s="5"/>
      <c r="Q2827" s="5"/>
      <c r="R2827" s="18"/>
      <c r="S2827" s="18"/>
      <c r="T2827" s="18"/>
      <c r="AA2827" s="67"/>
      <c r="AB2827" s="67"/>
      <c r="AC2827" s="20"/>
      <c r="AE2827" s="85"/>
    </row>
    <row r="2828" spans="1:31" x14ac:dyDescent="0.25">
      <c r="A2828" s="18"/>
      <c r="B2828" s="18"/>
      <c r="C2828" s="18"/>
      <c r="D2828" s="74"/>
      <c r="E2828" s="74"/>
      <c r="F2828" s="74"/>
      <c r="G2828" s="75"/>
      <c r="H2828" s="5"/>
      <c r="I2828" s="5"/>
      <c r="J2828" s="5"/>
      <c r="K2828" s="5"/>
      <c r="O2828" s="5"/>
      <c r="P2828" s="5"/>
      <c r="Q2828" s="5"/>
      <c r="R2828" s="18"/>
      <c r="S2828" s="18"/>
      <c r="T2828" s="18"/>
      <c r="AA2828" s="67"/>
      <c r="AB2828" s="67"/>
      <c r="AC2828" s="20"/>
      <c r="AE2828" s="85"/>
    </row>
    <row r="2829" spans="1:31" x14ac:dyDescent="0.25">
      <c r="A2829" s="18"/>
      <c r="B2829" s="18"/>
      <c r="C2829" s="18"/>
      <c r="D2829" s="74"/>
      <c r="E2829" s="74"/>
      <c r="F2829" s="74"/>
      <c r="G2829" s="75"/>
      <c r="H2829" s="5"/>
      <c r="I2829" s="5"/>
      <c r="J2829" s="5"/>
      <c r="K2829" s="5"/>
      <c r="O2829" s="5"/>
      <c r="P2829" s="5"/>
      <c r="Q2829" s="5"/>
      <c r="R2829" s="18"/>
      <c r="S2829" s="18"/>
      <c r="T2829" s="18"/>
      <c r="AA2829" s="67"/>
      <c r="AB2829" s="67"/>
      <c r="AC2829" s="20"/>
      <c r="AE2829" s="85"/>
    </row>
    <row r="2830" spans="1:31" x14ac:dyDescent="0.25">
      <c r="A2830" s="18"/>
      <c r="B2830" s="18"/>
      <c r="C2830" s="18"/>
      <c r="D2830" s="74"/>
      <c r="E2830" s="74"/>
      <c r="F2830" s="74"/>
      <c r="G2830" s="75"/>
      <c r="H2830" s="5"/>
      <c r="I2830" s="5"/>
      <c r="J2830" s="5"/>
      <c r="K2830" s="5"/>
      <c r="O2830" s="5"/>
      <c r="P2830" s="5"/>
      <c r="Q2830" s="5"/>
      <c r="R2830" s="18"/>
      <c r="S2830" s="18"/>
      <c r="T2830" s="18"/>
      <c r="AA2830" s="67"/>
      <c r="AB2830" s="67"/>
      <c r="AC2830" s="20"/>
      <c r="AE2830" s="85"/>
    </row>
    <row r="2831" spans="1:31" x14ac:dyDescent="0.25">
      <c r="A2831" s="18"/>
      <c r="B2831" s="18"/>
      <c r="C2831" s="18"/>
      <c r="D2831" s="74"/>
      <c r="E2831" s="74"/>
      <c r="F2831" s="74"/>
      <c r="G2831" s="75"/>
      <c r="H2831" s="5"/>
      <c r="I2831" s="5"/>
      <c r="J2831" s="5"/>
      <c r="K2831" s="5"/>
      <c r="O2831" s="5"/>
      <c r="P2831" s="5"/>
      <c r="Q2831" s="5"/>
      <c r="R2831" s="18"/>
      <c r="S2831" s="18"/>
      <c r="T2831" s="18"/>
      <c r="AA2831" s="67"/>
      <c r="AB2831" s="67"/>
      <c r="AC2831" s="20"/>
      <c r="AE2831" s="85"/>
    </row>
    <row r="2832" spans="1:31" x14ac:dyDescent="0.25">
      <c r="A2832" s="18"/>
      <c r="B2832" s="18"/>
      <c r="C2832" s="18"/>
      <c r="D2832" s="74"/>
      <c r="E2832" s="74"/>
      <c r="F2832" s="74"/>
      <c r="G2832" s="75"/>
      <c r="H2832" s="5"/>
      <c r="I2832" s="5"/>
      <c r="J2832" s="5"/>
      <c r="K2832" s="5"/>
      <c r="O2832" s="5"/>
      <c r="P2832" s="5"/>
      <c r="Q2832" s="5"/>
      <c r="R2832" s="18"/>
      <c r="S2832" s="18"/>
      <c r="T2832" s="18"/>
      <c r="AA2832" s="67"/>
      <c r="AB2832" s="67"/>
      <c r="AC2832" s="20"/>
      <c r="AE2832" s="85"/>
    </row>
    <row r="2833" spans="1:31" x14ac:dyDescent="0.25">
      <c r="A2833" s="18"/>
      <c r="B2833" s="18"/>
      <c r="C2833" s="18"/>
      <c r="D2833" s="74"/>
      <c r="E2833" s="74"/>
      <c r="F2833" s="74"/>
      <c r="G2833" s="75"/>
      <c r="H2833" s="5"/>
      <c r="I2833" s="5"/>
      <c r="J2833" s="5"/>
      <c r="K2833" s="5"/>
      <c r="O2833" s="5"/>
      <c r="P2833" s="5"/>
      <c r="Q2833" s="5"/>
      <c r="R2833" s="18"/>
      <c r="S2833" s="18"/>
      <c r="T2833" s="18"/>
      <c r="AA2833" s="67"/>
      <c r="AB2833" s="67"/>
      <c r="AC2833" s="20"/>
      <c r="AE2833" s="85"/>
    </row>
    <row r="2834" spans="1:31" x14ac:dyDescent="0.25">
      <c r="A2834" s="18"/>
      <c r="B2834" s="18"/>
      <c r="C2834" s="18"/>
      <c r="D2834" s="74"/>
      <c r="E2834" s="74"/>
      <c r="F2834" s="74"/>
      <c r="G2834" s="75"/>
      <c r="H2834" s="5"/>
      <c r="I2834" s="5"/>
      <c r="J2834" s="5"/>
      <c r="K2834" s="5"/>
      <c r="O2834" s="5"/>
      <c r="P2834" s="5"/>
      <c r="Q2834" s="5"/>
      <c r="R2834" s="18"/>
      <c r="S2834" s="18"/>
      <c r="T2834" s="18"/>
      <c r="AA2834" s="67"/>
      <c r="AB2834" s="67"/>
      <c r="AC2834" s="20"/>
      <c r="AE2834" s="85"/>
    </row>
    <row r="2835" spans="1:31" x14ac:dyDescent="0.25">
      <c r="A2835" s="18"/>
      <c r="B2835" s="18"/>
      <c r="C2835" s="18"/>
      <c r="D2835" s="74"/>
      <c r="E2835" s="74"/>
      <c r="F2835" s="74"/>
      <c r="G2835" s="75"/>
      <c r="H2835" s="5"/>
      <c r="I2835" s="5"/>
      <c r="J2835" s="5"/>
      <c r="K2835" s="5"/>
      <c r="O2835" s="5"/>
      <c r="P2835" s="5"/>
      <c r="Q2835" s="5"/>
      <c r="R2835" s="18"/>
      <c r="S2835" s="18"/>
      <c r="T2835" s="18"/>
      <c r="AA2835" s="67"/>
      <c r="AB2835" s="67"/>
      <c r="AC2835" s="20"/>
      <c r="AE2835" s="85"/>
    </row>
    <row r="2836" spans="1:31" x14ac:dyDescent="0.25">
      <c r="A2836" s="18"/>
      <c r="B2836" s="18"/>
      <c r="C2836" s="18"/>
      <c r="D2836" s="74"/>
      <c r="E2836" s="74"/>
      <c r="F2836" s="74"/>
      <c r="G2836" s="75"/>
      <c r="H2836" s="5"/>
      <c r="I2836" s="5"/>
      <c r="J2836" s="5"/>
      <c r="K2836" s="5"/>
      <c r="O2836" s="5"/>
      <c r="P2836" s="5"/>
      <c r="Q2836" s="5"/>
      <c r="R2836" s="18"/>
      <c r="S2836" s="18"/>
      <c r="T2836" s="18"/>
      <c r="AA2836" s="67"/>
      <c r="AB2836" s="67"/>
      <c r="AC2836" s="20"/>
      <c r="AE2836" s="85"/>
    </row>
    <row r="2837" spans="1:31" x14ac:dyDescent="0.25">
      <c r="A2837" s="18"/>
      <c r="B2837" s="18"/>
      <c r="C2837" s="18"/>
      <c r="D2837" s="74"/>
      <c r="E2837" s="74"/>
      <c r="F2837" s="74"/>
      <c r="G2837" s="75"/>
      <c r="H2837" s="5"/>
      <c r="I2837" s="5"/>
      <c r="J2837" s="5"/>
      <c r="K2837" s="5"/>
      <c r="O2837" s="5"/>
      <c r="P2837" s="5"/>
      <c r="Q2837" s="5"/>
      <c r="R2837" s="18"/>
      <c r="S2837" s="18"/>
      <c r="T2837" s="18"/>
      <c r="AA2837" s="67"/>
      <c r="AB2837" s="67"/>
      <c r="AC2837" s="20"/>
      <c r="AE2837" s="85"/>
    </row>
    <row r="2838" spans="1:31" x14ac:dyDescent="0.25">
      <c r="A2838" s="18"/>
      <c r="B2838" s="18"/>
      <c r="C2838" s="18"/>
      <c r="D2838" s="74"/>
      <c r="E2838" s="74"/>
      <c r="F2838" s="74"/>
      <c r="G2838" s="75"/>
      <c r="H2838" s="5"/>
      <c r="I2838" s="5"/>
      <c r="J2838" s="5"/>
      <c r="K2838" s="5"/>
      <c r="O2838" s="5"/>
      <c r="P2838" s="5"/>
      <c r="Q2838" s="5"/>
      <c r="R2838" s="18"/>
      <c r="S2838" s="18"/>
      <c r="T2838" s="18"/>
      <c r="AA2838" s="67"/>
      <c r="AB2838" s="67"/>
      <c r="AC2838" s="20"/>
      <c r="AE2838" s="85"/>
    </row>
    <row r="2839" spans="1:31" x14ac:dyDescent="0.25">
      <c r="A2839" s="18"/>
      <c r="B2839" s="18"/>
      <c r="C2839" s="18"/>
      <c r="D2839" s="74"/>
      <c r="E2839" s="74"/>
      <c r="F2839" s="74"/>
      <c r="G2839" s="75"/>
      <c r="H2839" s="5"/>
      <c r="I2839" s="5"/>
      <c r="J2839" s="5"/>
      <c r="K2839" s="5"/>
      <c r="O2839" s="5"/>
      <c r="P2839" s="5"/>
      <c r="Q2839" s="5"/>
      <c r="R2839" s="18"/>
      <c r="S2839" s="18"/>
      <c r="T2839" s="18"/>
      <c r="AA2839" s="67"/>
      <c r="AB2839" s="67"/>
      <c r="AC2839" s="20"/>
      <c r="AE2839" s="85"/>
    </row>
    <row r="2840" spans="1:31" x14ac:dyDescent="0.25">
      <c r="A2840" s="18"/>
      <c r="B2840" s="18"/>
      <c r="C2840" s="18"/>
      <c r="D2840" s="74"/>
      <c r="E2840" s="74"/>
      <c r="F2840" s="74"/>
      <c r="G2840" s="75"/>
      <c r="H2840" s="5"/>
      <c r="I2840" s="5"/>
      <c r="J2840" s="5"/>
      <c r="K2840" s="5"/>
      <c r="O2840" s="5"/>
      <c r="P2840" s="5"/>
      <c r="Q2840" s="5"/>
      <c r="R2840" s="18"/>
      <c r="S2840" s="18"/>
      <c r="T2840" s="18"/>
      <c r="AA2840" s="67"/>
      <c r="AB2840" s="67"/>
      <c r="AC2840" s="20"/>
      <c r="AE2840" s="85"/>
    </row>
    <row r="2841" spans="1:31" x14ac:dyDescent="0.25">
      <c r="A2841" s="18"/>
      <c r="B2841" s="18"/>
      <c r="C2841" s="18"/>
      <c r="D2841" s="74"/>
      <c r="E2841" s="74"/>
      <c r="F2841" s="74"/>
      <c r="G2841" s="75"/>
      <c r="H2841" s="5"/>
      <c r="I2841" s="5"/>
      <c r="J2841" s="5"/>
      <c r="K2841" s="5"/>
      <c r="O2841" s="5"/>
      <c r="P2841" s="5"/>
      <c r="Q2841" s="5"/>
      <c r="R2841" s="18"/>
      <c r="S2841" s="18"/>
      <c r="T2841" s="18"/>
      <c r="AA2841" s="67"/>
      <c r="AB2841" s="67"/>
      <c r="AC2841" s="20"/>
      <c r="AE2841" s="85"/>
    </row>
    <row r="2842" spans="1:31" x14ac:dyDescent="0.25">
      <c r="A2842" s="18"/>
      <c r="B2842" s="18"/>
      <c r="C2842" s="18"/>
      <c r="D2842" s="74"/>
      <c r="E2842" s="74"/>
      <c r="F2842" s="74"/>
      <c r="G2842" s="75"/>
      <c r="H2842" s="5"/>
      <c r="I2842" s="5"/>
      <c r="J2842" s="5"/>
      <c r="K2842" s="5"/>
      <c r="O2842" s="5"/>
      <c r="P2842" s="5"/>
      <c r="Q2842" s="5"/>
      <c r="R2842" s="18"/>
      <c r="S2842" s="18"/>
      <c r="T2842" s="18"/>
      <c r="AA2842" s="67"/>
      <c r="AB2842" s="67"/>
      <c r="AC2842" s="20"/>
      <c r="AE2842" s="85"/>
    </row>
    <row r="2843" spans="1:31" x14ac:dyDescent="0.25">
      <c r="A2843" s="18"/>
      <c r="B2843" s="18"/>
      <c r="C2843" s="18"/>
      <c r="D2843" s="74"/>
      <c r="E2843" s="74"/>
      <c r="F2843" s="74"/>
      <c r="G2843" s="75"/>
      <c r="H2843" s="5"/>
      <c r="I2843" s="5"/>
      <c r="J2843" s="5"/>
      <c r="K2843" s="5"/>
      <c r="O2843" s="5"/>
      <c r="P2843" s="5"/>
      <c r="Q2843" s="5"/>
      <c r="R2843" s="18"/>
      <c r="S2843" s="18"/>
      <c r="T2843" s="18"/>
      <c r="AA2843" s="67"/>
      <c r="AB2843" s="67"/>
      <c r="AC2843" s="20"/>
      <c r="AE2843" s="85"/>
    </row>
    <row r="2844" spans="1:31" x14ac:dyDescent="0.25">
      <c r="A2844" s="18"/>
      <c r="B2844" s="18"/>
      <c r="C2844" s="18"/>
      <c r="D2844" s="74"/>
      <c r="E2844" s="74"/>
      <c r="F2844" s="74"/>
      <c r="G2844" s="75"/>
      <c r="H2844" s="5"/>
      <c r="I2844" s="5"/>
      <c r="J2844" s="5"/>
      <c r="K2844" s="5"/>
      <c r="O2844" s="5"/>
      <c r="P2844" s="5"/>
      <c r="Q2844" s="5"/>
      <c r="R2844" s="18"/>
      <c r="S2844" s="18"/>
      <c r="T2844" s="18"/>
      <c r="AA2844" s="67"/>
      <c r="AB2844" s="67"/>
      <c r="AC2844" s="20"/>
      <c r="AE2844" s="85"/>
    </row>
    <row r="2845" spans="1:31" x14ac:dyDescent="0.25">
      <c r="A2845" s="18"/>
      <c r="B2845" s="18"/>
      <c r="C2845" s="18"/>
      <c r="D2845" s="74"/>
      <c r="E2845" s="74"/>
      <c r="F2845" s="74"/>
      <c r="G2845" s="75"/>
      <c r="H2845" s="5"/>
      <c r="I2845" s="5"/>
      <c r="J2845" s="5"/>
      <c r="K2845" s="5"/>
      <c r="O2845" s="5"/>
      <c r="P2845" s="5"/>
      <c r="Q2845" s="5"/>
      <c r="R2845" s="18"/>
      <c r="S2845" s="18"/>
      <c r="T2845" s="18"/>
      <c r="AA2845" s="67"/>
      <c r="AB2845" s="67"/>
      <c r="AC2845" s="20"/>
      <c r="AE2845" s="94"/>
    </row>
    <row r="2846" spans="1:31" x14ac:dyDescent="0.25">
      <c r="A2846" s="18"/>
      <c r="B2846" s="18"/>
      <c r="C2846" s="18"/>
      <c r="D2846" s="74"/>
      <c r="E2846" s="74"/>
      <c r="F2846" s="74"/>
      <c r="G2846" s="75"/>
      <c r="H2846" s="5"/>
      <c r="I2846" s="5"/>
      <c r="J2846" s="5"/>
      <c r="K2846" s="5"/>
      <c r="O2846" s="5"/>
      <c r="P2846" s="5"/>
      <c r="Q2846" s="5"/>
      <c r="R2846" s="18"/>
      <c r="S2846" s="18"/>
      <c r="T2846" s="18"/>
      <c r="AA2846" s="67"/>
      <c r="AB2846" s="67"/>
      <c r="AC2846" s="20"/>
      <c r="AE2846" s="94"/>
    </row>
    <row r="2847" spans="1:31" x14ac:dyDescent="0.25">
      <c r="A2847" s="18"/>
      <c r="B2847" s="18"/>
      <c r="C2847" s="18"/>
      <c r="D2847" s="74"/>
      <c r="E2847" s="74"/>
      <c r="F2847" s="74"/>
      <c r="G2847" s="75"/>
      <c r="H2847" s="5"/>
      <c r="I2847" s="5"/>
      <c r="J2847" s="5"/>
      <c r="K2847" s="5"/>
      <c r="O2847" s="5"/>
      <c r="P2847" s="5"/>
      <c r="Q2847" s="5"/>
      <c r="R2847" s="18"/>
      <c r="S2847" s="18"/>
      <c r="T2847" s="18"/>
      <c r="AA2847" s="67"/>
      <c r="AB2847" s="67"/>
      <c r="AC2847" s="20"/>
      <c r="AE2847" s="94"/>
    </row>
    <row r="2848" spans="1:31" x14ac:dyDescent="0.25">
      <c r="A2848" s="18"/>
      <c r="B2848" s="18"/>
      <c r="C2848" s="18"/>
      <c r="D2848" s="74"/>
      <c r="E2848" s="74"/>
      <c r="F2848" s="74"/>
      <c r="G2848" s="75"/>
      <c r="H2848" s="5"/>
      <c r="I2848" s="5"/>
      <c r="J2848" s="5"/>
      <c r="K2848" s="5"/>
      <c r="O2848" s="5"/>
      <c r="P2848" s="5"/>
      <c r="Q2848" s="5"/>
      <c r="R2848" s="18"/>
      <c r="S2848" s="18"/>
      <c r="T2848" s="18"/>
      <c r="AA2848" s="67"/>
      <c r="AB2848" s="67"/>
      <c r="AC2848" s="20"/>
      <c r="AE2848" s="94"/>
    </row>
    <row r="2849" spans="1:31" x14ac:dyDescent="0.25">
      <c r="A2849" s="18"/>
      <c r="B2849" s="18"/>
      <c r="C2849" s="18"/>
      <c r="D2849" s="74"/>
      <c r="E2849" s="74"/>
      <c r="F2849" s="74"/>
      <c r="G2849" s="75"/>
      <c r="H2849" s="5"/>
      <c r="I2849" s="5"/>
      <c r="J2849" s="5"/>
      <c r="K2849" s="5"/>
      <c r="O2849" s="5"/>
      <c r="P2849" s="5"/>
      <c r="Q2849" s="5"/>
      <c r="R2849" s="18"/>
      <c r="S2849" s="18"/>
      <c r="T2849" s="18"/>
      <c r="AA2849" s="67"/>
      <c r="AB2849" s="67"/>
      <c r="AC2849" s="20"/>
      <c r="AE2849" s="94"/>
    </row>
    <row r="2850" spans="1:31" x14ac:dyDescent="0.25">
      <c r="A2850" s="18"/>
      <c r="B2850" s="18"/>
      <c r="C2850" s="18"/>
      <c r="D2850" s="74"/>
      <c r="E2850" s="74"/>
      <c r="F2850" s="74"/>
      <c r="G2850" s="75"/>
      <c r="H2850" s="5"/>
      <c r="I2850" s="5"/>
      <c r="J2850" s="5"/>
      <c r="K2850" s="5"/>
      <c r="O2850" s="5"/>
      <c r="P2850" s="5"/>
      <c r="Q2850" s="5"/>
      <c r="R2850" s="18"/>
      <c r="S2850" s="18"/>
      <c r="T2850" s="18"/>
      <c r="AA2850" s="67"/>
      <c r="AB2850" s="67"/>
      <c r="AC2850" s="20"/>
      <c r="AE2850" s="94"/>
    </row>
    <row r="2851" spans="1:31" x14ac:dyDescent="0.25">
      <c r="A2851" s="18"/>
      <c r="B2851" s="18"/>
      <c r="C2851" s="18"/>
      <c r="D2851" s="74"/>
      <c r="E2851" s="74"/>
      <c r="F2851" s="74"/>
      <c r="G2851" s="75"/>
      <c r="H2851" s="5"/>
      <c r="I2851" s="5"/>
      <c r="J2851" s="5"/>
      <c r="K2851" s="5"/>
      <c r="O2851" s="5"/>
      <c r="P2851" s="5"/>
      <c r="Q2851" s="5"/>
      <c r="R2851" s="18"/>
      <c r="S2851" s="18"/>
      <c r="T2851" s="18"/>
      <c r="AA2851" s="67"/>
      <c r="AB2851" s="67"/>
      <c r="AC2851" s="20"/>
      <c r="AE2851" s="94"/>
    </row>
    <row r="2852" spans="1:31" x14ac:dyDescent="0.25">
      <c r="A2852" s="18"/>
      <c r="B2852" s="18"/>
      <c r="C2852" s="18"/>
      <c r="D2852" s="74"/>
      <c r="E2852" s="74"/>
      <c r="F2852" s="74"/>
      <c r="G2852" s="75"/>
      <c r="H2852" s="5"/>
      <c r="I2852" s="5"/>
      <c r="J2852" s="5"/>
      <c r="K2852" s="5"/>
      <c r="O2852" s="5"/>
      <c r="P2852" s="5"/>
      <c r="Q2852" s="5"/>
      <c r="R2852" s="18"/>
      <c r="S2852" s="18"/>
      <c r="T2852" s="18"/>
      <c r="AA2852" s="67"/>
      <c r="AB2852" s="67"/>
      <c r="AC2852" s="20"/>
      <c r="AE2852" s="94"/>
    </row>
    <row r="2853" spans="1:31" x14ac:dyDescent="0.25">
      <c r="A2853" s="18"/>
      <c r="B2853" s="18"/>
      <c r="C2853" s="18"/>
      <c r="D2853" s="74"/>
      <c r="E2853" s="74"/>
      <c r="F2853" s="74"/>
      <c r="G2853" s="75"/>
      <c r="H2853" s="5"/>
      <c r="I2853" s="5"/>
      <c r="J2853" s="5"/>
      <c r="K2853" s="5"/>
      <c r="O2853" s="5"/>
      <c r="P2853" s="5"/>
      <c r="Q2853" s="5"/>
      <c r="R2853" s="18"/>
      <c r="S2853" s="18"/>
      <c r="T2853" s="18"/>
      <c r="AA2853" s="67"/>
      <c r="AB2853" s="67"/>
      <c r="AC2853" s="20"/>
      <c r="AE2853" s="94"/>
    </row>
    <row r="2854" spans="1:31" x14ac:dyDescent="0.25">
      <c r="A2854" s="18"/>
      <c r="B2854" s="18"/>
      <c r="C2854" s="18"/>
      <c r="D2854" s="74"/>
      <c r="E2854" s="74"/>
      <c r="F2854" s="74"/>
      <c r="G2854" s="75"/>
      <c r="H2854" s="5"/>
      <c r="I2854" s="5"/>
      <c r="J2854" s="5"/>
      <c r="K2854" s="5"/>
      <c r="O2854" s="5"/>
      <c r="P2854" s="5"/>
      <c r="Q2854" s="5"/>
      <c r="R2854" s="18"/>
      <c r="S2854" s="18"/>
      <c r="T2854" s="18"/>
      <c r="AA2854" s="67"/>
      <c r="AB2854" s="67"/>
      <c r="AC2854" s="20"/>
      <c r="AE2854" s="94"/>
    </row>
    <row r="2855" spans="1:31" x14ac:dyDescent="0.25">
      <c r="A2855" s="18"/>
      <c r="B2855" s="18"/>
      <c r="C2855" s="18"/>
      <c r="D2855" s="74"/>
      <c r="E2855" s="74"/>
      <c r="F2855" s="74"/>
      <c r="G2855" s="75"/>
      <c r="H2855" s="5"/>
      <c r="I2855" s="5"/>
      <c r="J2855" s="5"/>
      <c r="K2855" s="5"/>
      <c r="O2855" s="5"/>
      <c r="P2855" s="5"/>
      <c r="Q2855" s="5"/>
      <c r="R2855" s="18"/>
      <c r="S2855" s="18"/>
      <c r="T2855" s="18"/>
      <c r="AA2855" s="67"/>
      <c r="AB2855" s="67"/>
      <c r="AC2855" s="20"/>
      <c r="AE2855" s="94"/>
    </row>
    <row r="2856" spans="1:31" x14ac:dyDescent="0.25">
      <c r="A2856" s="18"/>
      <c r="B2856" s="18"/>
      <c r="C2856" s="18"/>
      <c r="D2856" s="74"/>
      <c r="E2856" s="74"/>
      <c r="F2856" s="74"/>
      <c r="G2856" s="75"/>
      <c r="H2856" s="5"/>
      <c r="I2856" s="5"/>
      <c r="J2856" s="5"/>
      <c r="K2856" s="5"/>
      <c r="O2856" s="5"/>
      <c r="P2856" s="5"/>
      <c r="Q2856" s="5"/>
      <c r="R2856" s="18"/>
      <c r="S2856" s="18"/>
      <c r="T2856" s="18"/>
      <c r="AA2856" s="67"/>
      <c r="AB2856" s="67"/>
      <c r="AC2856" s="20"/>
      <c r="AE2856" s="94"/>
    </row>
    <row r="2857" spans="1:31" x14ac:dyDescent="0.25">
      <c r="A2857" s="18"/>
      <c r="B2857" s="18"/>
      <c r="C2857" s="18"/>
      <c r="D2857" s="74"/>
      <c r="E2857" s="74"/>
      <c r="F2857" s="74"/>
      <c r="G2857" s="75"/>
      <c r="H2857" s="5"/>
      <c r="I2857" s="5"/>
      <c r="J2857" s="5"/>
      <c r="K2857" s="5"/>
      <c r="O2857" s="5"/>
      <c r="P2857" s="5"/>
      <c r="Q2857" s="5"/>
      <c r="R2857" s="18"/>
      <c r="S2857" s="18"/>
      <c r="T2857" s="18"/>
      <c r="AA2857" s="67"/>
      <c r="AB2857" s="67"/>
      <c r="AC2857" s="20"/>
      <c r="AE2857" s="94"/>
    </row>
    <row r="2858" spans="1:31" x14ac:dyDescent="0.25">
      <c r="A2858" s="18"/>
      <c r="B2858" s="18"/>
      <c r="C2858" s="18"/>
      <c r="D2858" s="74"/>
      <c r="E2858" s="74"/>
      <c r="F2858" s="74"/>
      <c r="G2858" s="75"/>
      <c r="H2858" s="5"/>
      <c r="I2858" s="5"/>
      <c r="J2858" s="5"/>
      <c r="K2858" s="5"/>
      <c r="O2858" s="5"/>
      <c r="P2858" s="5"/>
      <c r="Q2858" s="5"/>
      <c r="R2858" s="18"/>
      <c r="S2858" s="18"/>
      <c r="T2858" s="18"/>
      <c r="AA2858" s="67"/>
      <c r="AB2858" s="67"/>
      <c r="AC2858" s="20"/>
      <c r="AE2858" s="94"/>
    </row>
    <row r="2859" spans="1:31" x14ac:dyDescent="0.25">
      <c r="A2859" s="18"/>
      <c r="B2859" s="18"/>
      <c r="C2859" s="18"/>
      <c r="D2859" s="74"/>
      <c r="E2859" s="74"/>
      <c r="F2859" s="74"/>
      <c r="G2859" s="75"/>
      <c r="H2859" s="5"/>
      <c r="I2859" s="5"/>
      <c r="J2859" s="5"/>
      <c r="K2859" s="5"/>
      <c r="O2859" s="5"/>
      <c r="P2859" s="5"/>
      <c r="Q2859" s="5"/>
      <c r="R2859" s="18"/>
      <c r="S2859" s="18"/>
      <c r="T2859" s="18"/>
      <c r="AA2859" s="67"/>
      <c r="AB2859" s="67"/>
      <c r="AC2859" s="20"/>
      <c r="AE2859" s="94"/>
    </row>
    <row r="2860" spans="1:31" x14ac:dyDescent="0.25">
      <c r="A2860" s="18"/>
      <c r="B2860" s="18"/>
      <c r="C2860" s="18"/>
      <c r="D2860" s="74"/>
      <c r="E2860" s="74"/>
      <c r="F2860" s="74"/>
      <c r="G2860" s="75"/>
      <c r="H2860" s="5"/>
      <c r="I2860" s="5"/>
      <c r="J2860" s="5"/>
      <c r="K2860" s="5"/>
      <c r="O2860" s="5"/>
      <c r="P2860" s="5"/>
      <c r="Q2860" s="5"/>
      <c r="R2860" s="18"/>
      <c r="S2860" s="18"/>
      <c r="T2860" s="18"/>
      <c r="AA2860" s="67"/>
      <c r="AB2860" s="67"/>
      <c r="AC2860" s="20"/>
      <c r="AE2860" s="94"/>
    </row>
    <row r="2861" spans="1:31" x14ac:dyDescent="0.25">
      <c r="A2861" s="18"/>
      <c r="B2861" s="18"/>
      <c r="C2861" s="18"/>
      <c r="D2861" s="74"/>
      <c r="E2861" s="74"/>
      <c r="F2861" s="74"/>
      <c r="G2861" s="75"/>
      <c r="H2861" s="5"/>
      <c r="I2861" s="5"/>
      <c r="J2861" s="5"/>
      <c r="K2861" s="5"/>
      <c r="O2861" s="5"/>
      <c r="P2861" s="5"/>
      <c r="Q2861" s="5"/>
      <c r="R2861" s="18"/>
      <c r="S2861" s="18"/>
      <c r="T2861" s="18"/>
      <c r="AA2861" s="67"/>
      <c r="AB2861" s="67"/>
      <c r="AC2861" s="20"/>
      <c r="AE2861" s="94"/>
    </row>
    <row r="2862" spans="1:31" x14ac:dyDescent="0.25">
      <c r="A2862" s="18"/>
      <c r="B2862" s="18"/>
      <c r="C2862" s="18"/>
      <c r="D2862" s="74"/>
      <c r="E2862" s="74"/>
      <c r="F2862" s="74"/>
      <c r="G2862" s="75"/>
      <c r="H2862" s="5"/>
      <c r="I2862" s="5"/>
      <c r="J2862" s="5"/>
      <c r="K2862" s="5"/>
      <c r="O2862" s="5"/>
      <c r="P2862" s="5"/>
      <c r="Q2862" s="5"/>
      <c r="R2862" s="18"/>
      <c r="S2862" s="18"/>
      <c r="T2862" s="18"/>
      <c r="AA2862" s="67"/>
      <c r="AB2862" s="67"/>
      <c r="AC2862" s="20"/>
      <c r="AE2862" s="94"/>
    </row>
    <row r="2863" spans="1:31" x14ac:dyDescent="0.25">
      <c r="A2863" s="18"/>
      <c r="B2863" s="18"/>
      <c r="C2863" s="18"/>
      <c r="D2863" s="74"/>
      <c r="E2863" s="74"/>
      <c r="F2863" s="74"/>
      <c r="G2863" s="75"/>
      <c r="H2863" s="5"/>
      <c r="I2863" s="5"/>
      <c r="J2863" s="5"/>
      <c r="K2863" s="5"/>
      <c r="O2863" s="5"/>
      <c r="P2863" s="5"/>
      <c r="Q2863" s="5"/>
      <c r="R2863" s="18"/>
      <c r="S2863" s="18"/>
      <c r="T2863" s="18"/>
      <c r="AA2863" s="67"/>
      <c r="AB2863" s="67"/>
      <c r="AC2863" s="20"/>
      <c r="AE2863" s="94"/>
    </row>
    <row r="2864" spans="1:31" x14ac:dyDescent="0.25">
      <c r="A2864" s="18"/>
      <c r="B2864" s="18"/>
      <c r="C2864" s="18"/>
      <c r="D2864" s="74"/>
      <c r="E2864" s="74"/>
      <c r="F2864" s="74"/>
      <c r="G2864" s="75"/>
      <c r="H2864" s="5"/>
      <c r="I2864" s="5"/>
      <c r="J2864" s="5"/>
      <c r="K2864" s="5"/>
      <c r="O2864" s="5"/>
      <c r="P2864" s="5"/>
      <c r="Q2864" s="5"/>
      <c r="R2864" s="18"/>
      <c r="S2864" s="18"/>
      <c r="T2864" s="18"/>
      <c r="AA2864" s="67"/>
      <c r="AB2864" s="67"/>
      <c r="AC2864" s="20"/>
      <c r="AE2864" s="94"/>
    </row>
    <row r="2865" spans="1:31" x14ac:dyDescent="0.25">
      <c r="A2865" s="18"/>
      <c r="B2865" s="18"/>
      <c r="C2865" s="18"/>
      <c r="D2865" s="74"/>
      <c r="E2865" s="74"/>
      <c r="F2865" s="74"/>
      <c r="G2865" s="75"/>
      <c r="H2865" s="5"/>
      <c r="I2865" s="5"/>
      <c r="J2865" s="5"/>
      <c r="K2865" s="5"/>
      <c r="O2865" s="5"/>
      <c r="P2865" s="5"/>
      <c r="Q2865" s="5"/>
      <c r="R2865" s="18"/>
      <c r="S2865" s="18"/>
      <c r="T2865" s="18"/>
      <c r="AA2865" s="67"/>
      <c r="AB2865" s="67"/>
      <c r="AC2865" s="20"/>
      <c r="AE2865" s="94"/>
    </row>
    <row r="2866" spans="1:31" x14ac:dyDescent="0.25">
      <c r="A2866" s="18"/>
      <c r="B2866" s="18"/>
      <c r="C2866" s="18"/>
      <c r="D2866" s="74"/>
      <c r="E2866" s="74"/>
      <c r="F2866" s="74"/>
      <c r="G2866" s="75"/>
      <c r="H2866" s="5"/>
      <c r="I2866" s="5"/>
      <c r="J2866" s="5"/>
      <c r="K2866" s="5"/>
      <c r="O2866" s="5"/>
      <c r="P2866" s="5"/>
      <c r="Q2866" s="5"/>
      <c r="R2866" s="18"/>
      <c r="S2866" s="18"/>
      <c r="T2866" s="18"/>
      <c r="AA2866" s="67"/>
      <c r="AB2866" s="67"/>
      <c r="AC2866" s="20"/>
      <c r="AE2866" s="94"/>
    </row>
    <row r="2867" spans="1:31" x14ac:dyDescent="0.25">
      <c r="A2867" s="18"/>
      <c r="B2867" s="18"/>
      <c r="C2867" s="18"/>
      <c r="D2867" s="74"/>
      <c r="E2867" s="74"/>
      <c r="F2867" s="74"/>
      <c r="G2867" s="75"/>
      <c r="H2867" s="5"/>
      <c r="I2867" s="5"/>
      <c r="J2867" s="5"/>
      <c r="K2867" s="5"/>
      <c r="O2867" s="5"/>
      <c r="P2867" s="5"/>
      <c r="Q2867" s="5"/>
      <c r="R2867" s="18"/>
      <c r="S2867" s="18"/>
      <c r="T2867" s="18"/>
      <c r="AA2867" s="67"/>
      <c r="AB2867" s="67"/>
      <c r="AC2867" s="20"/>
      <c r="AE2867" s="94"/>
    </row>
    <row r="2868" spans="1:31" x14ac:dyDescent="0.25">
      <c r="A2868" s="18"/>
      <c r="B2868" s="18"/>
      <c r="C2868" s="18"/>
      <c r="D2868" s="74"/>
      <c r="E2868" s="74"/>
      <c r="F2868" s="74"/>
      <c r="G2868" s="75"/>
      <c r="H2868" s="5"/>
      <c r="I2868" s="5"/>
      <c r="J2868" s="5"/>
      <c r="K2868" s="5"/>
      <c r="O2868" s="5"/>
      <c r="P2868" s="5"/>
      <c r="Q2868" s="5"/>
      <c r="R2868" s="18"/>
      <c r="S2868" s="18"/>
      <c r="T2868" s="18"/>
      <c r="AA2868" s="67"/>
      <c r="AB2868" s="67"/>
      <c r="AC2868" s="20"/>
      <c r="AE2868" s="94"/>
    </row>
    <row r="2869" spans="1:31" x14ac:dyDescent="0.25">
      <c r="A2869" s="18"/>
      <c r="B2869" s="18"/>
      <c r="C2869" s="18"/>
      <c r="D2869" s="74"/>
      <c r="E2869" s="74"/>
      <c r="F2869" s="74"/>
      <c r="G2869" s="75"/>
      <c r="H2869" s="5"/>
      <c r="I2869" s="5"/>
      <c r="J2869" s="5"/>
      <c r="K2869" s="5"/>
      <c r="O2869" s="5"/>
      <c r="P2869" s="5"/>
      <c r="Q2869" s="5"/>
      <c r="R2869" s="18"/>
      <c r="S2869" s="18"/>
      <c r="T2869" s="18"/>
      <c r="AA2869" s="67"/>
      <c r="AB2869" s="67"/>
      <c r="AC2869" s="20"/>
      <c r="AE2869" s="94"/>
    </row>
    <row r="2870" spans="1:31" x14ac:dyDescent="0.25">
      <c r="A2870" s="18"/>
      <c r="B2870" s="18"/>
      <c r="C2870" s="18"/>
      <c r="D2870" s="74"/>
      <c r="E2870" s="74"/>
      <c r="F2870" s="74"/>
      <c r="G2870" s="75"/>
      <c r="H2870" s="5"/>
      <c r="I2870" s="5"/>
      <c r="J2870" s="5"/>
      <c r="K2870" s="5"/>
      <c r="O2870" s="5"/>
      <c r="P2870" s="5"/>
      <c r="Q2870" s="5"/>
      <c r="R2870" s="18"/>
      <c r="S2870" s="18"/>
      <c r="T2870" s="18"/>
      <c r="AA2870" s="67"/>
      <c r="AB2870" s="67"/>
      <c r="AC2870" s="20"/>
      <c r="AE2870" s="94"/>
    </row>
    <row r="2871" spans="1:31" x14ac:dyDescent="0.25">
      <c r="A2871" s="18"/>
      <c r="B2871" s="18"/>
      <c r="C2871" s="18"/>
      <c r="D2871" s="74"/>
      <c r="E2871" s="74"/>
      <c r="F2871" s="74"/>
      <c r="G2871" s="75"/>
      <c r="H2871" s="5"/>
      <c r="I2871" s="5"/>
      <c r="J2871" s="5"/>
      <c r="K2871" s="5"/>
      <c r="O2871" s="5"/>
      <c r="P2871" s="5"/>
      <c r="Q2871" s="5"/>
      <c r="R2871" s="18"/>
      <c r="S2871" s="18"/>
      <c r="T2871" s="18"/>
      <c r="AA2871" s="67"/>
      <c r="AB2871" s="67"/>
      <c r="AC2871" s="20"/>
      <c r="AE2871" s="94"/>
    </row>
    <row r="2872" spans="1:31" x14ac:dyDescent="0.25">
      <c r="A2872" s="18"/>
      <c r="B2872" s="18"/>
      <c r="C2872" s="18"/>
      <c r="D2872" s="74"/>
      <c r="E2872" s="74"/>
      <c r="F2872" s="74"/>
      <c r="G2872" s="75"/>
      <c r="H2872" s="5"/>
      <c r="I2872" s="5"/>
      <c r="J2872" s="5"/>
      <c r="K2872" s="5"/>
      <c r="O2872" s="5"/>
      <c r="P2872" s="5"/>
      <c r="Q2872" s="5"/>
      <c r="R2872" s="18"/>
      <c r="S2872" s="18"/>
      <c r="T2872" s="18"/>
      <c r="AA2872" s="67"/>
      <c r="AB2872" s="67"/>
      <c r="AC2872" s="20"/>
      <c r="AE2872" s="94"/>
    </row>
    <row r="2873" spans="1:31" x14ac:dyDescent="0.25">
      <c r="A2873" s="18"/>
      <c r="B2873" s="18"/>
      <c r="C2873" s="18"/>
      <c r="D2873" s="74"/>
      <c r="E2873" s="74"/>
      <c r="F2873" s="74"/>
      <c r="G2873" s="75"/>
      <c r="H2873" s="5"/>
      <c r="I2873" s="5"/>
      <c r="J2873" s="5"/>
      <c r="K2873" s="5"/>
      <c r="O2873" s="5"/>
      <c r="P2873" s="5"/>
      <c r="Q2873" s="5"/>
      <c r="R2873" s="18"/>
      <c r="S2873" s="18"/>
      <c r="T2873" s="18"/>
      <c r="AA2873" s="67"/>
      <c r="AB2873" s="67"/>
      <c r="AC2873" s="20"/>
      <c r="AE2873" s="94"/>
    </row>
    <row r="2874" spans="1:31" x14ac:dyDescent="0.25">
      <c r="A2874" s="18"/>
      <c r="B2874" s="18"/>
      <c r="C2874" s="18"/>
      <c r="D2874" s="74"/>
      <c r="E2874" s="74"/>
      <c r="F2874" s="74"/>
      <c r="G2874" s="75"/>
      <c r="H2874" s="5"/>
      <c r="I2874" s="5"/>
      <c r="J2874" s="5"/>
      <c r="K2874" s="5"/>
      <c r="O2874" s="5"/>
      <c r="P2874" s="5"/>
      <c r="Q2874" s="5"/>
      <c r="R2874" s="18"/>
      <c r="S2874" s="18"/>
      <c r="T2874" s="18"/>
      <c r="AA2874" s="67"/>
      <c r="AB2874" s="67"/>
      <c r="AC2874" s="20"/>
      <c r="AE2874" s="94"/>
    </row>
    <row r="2875" spans="1:31" x14ac:dyDescent="0.25">
      <c r="A2875" s="18"/>
      <c r="B2875" s="18"/>
      <c r="C2875" s="18"/>
      <c r="D2875" s="74"/>
      <c r="E2875" s="74"/>
      <c r="F2875" s="74"/>
      <c r="G2875" s="75"/>
      <c r="H2875" s="5"/>
      <c r="I2875" s="5"/>
      <c r="J2875" s="5"/>
      <c r="K2875" s="5"/>
      <c r="O2875" s="5"/>
      <c r="P2875" s="5"/>
      <c r="Q2875" s="5"/>
      <c r="R2875" s="18"/>
      <c r="S2875" s="18"/>
      <c r="T2875" s="18"/>
      <c r="AA2875" s="67"/>
      <c r="AB2875" s="67"/>
      <c r="AC2875" s="20"/>
      <c r="AE2875" s="94"/>
    </row>
    <row r="2876" spans="1:31" x14ac:dyDescent="0.25">
      <c r="A2876" s="18"/>
      <c r="B2876" s="18"/>
      <c r="C2876" s="18"/>
      <c r="D2876" s="74"/>
      <c r="E2876" s="74"/>
      <c r="F2876" s="74"/>
      <c r="G2876" s="75"/>
      <c r="H2876" s="5"/>
      <c r="I2876" s="5"/>
      <c r="J2876" s="5"/>
      <c r="K2876" s="5"/>
      <c r="O2876" s="5"/>
      <c r="P2876" s="5"/>
      <c r="Q2876" s="5"/>
      <c r="R2876" s="18"/>
      <c r="S2876" s="18"/>
      <c r="T2876" s="18"/>
      <c r="AA2876" s="67"/>
      <c r="AB2876" s="67"/>
      <c r="AC2876" s="20"/>
      <c r="AE2876" s="94"/>
    </row>
    <row r="2877" spans="1:31" x14ac:dyDescent="0.25">
      <c r="A2877" s="18"/>
      <c r="B2877" s="18"/>
      <c r="C2877" s="18"/>
      <c r="D2877" s="74"/>
      <c r="E2877" s="74"/>
      <c r="F2877" s="74"/>
      <c r="G2877" s="75"/>
      <c r="H2877" s="5"/>
      <c r="I2877" s="5"/>
      <c r="J2877" s="5"/>
      <c r="K2877" s="5"/>
      <c r="O2877" s="5"/>
      <c r="P2877" s="5"/>
      <c r="Q2877" s="5"/>
      <c r="R2877" s="18"/>
      <c r="S2877" s="18"/>
      <c r="T2877" s="18"/>
      <c r="AA2877" s="67"/>
      <c r="AB2877" s="67"/>
      <c r="AC2877" s="20"/>
      <c r="AE2877" s="94"/>
    </row>
    <row r="2878" spans="1:31" x14ac:dyDescent="0.25">
      <c r="A2878" s="18"/>
      <c r="B2878" s="18"/>
      <c r="C2878" s="18"/>
      <c r="D2878" s="74"/>
      <c r="E2878" s="74"/>
      <c r="F2878" s="74"/>
      <c r="G2878" s="75"/>
      <c r="H2878" s="5"/>
      <c r="I2878" s="5"/>
      <c r="J2878" s="5"/>
      <c r="K2878" s="5"/>
      <c r="O2878" s="5"/>
      <c r="P2878" s="5"/>
      <c r="Q2878" s="5"/>
      <c r="R2878" s="18"/>
      <c r="S2878" s="18"/>
      <c r="T2878" s="18"/>
      <c r="AA2878" s="67"/>
      <c r="AB2878" s="67"/>
      <c r="AC2878" s="20"/>
      <c r="AE2878" s="94"/>
    </row>
    <row r="2879" spans="1:31" x14ac:dyDescent="0.25">
      <c r="A2879" s="18"/>
      <c r="B2879" s="18"/>
      <c r="C2879" s="18"/>
      <c r="D2879" s="74"/>
      <c r="E2879" s="74"/>
      <c r="F2879" s="74"/>
      <c r="G2879" s="75"/>
      <c r="H2879" s="5"/>
      <c r="I2879" s="5"/>
      <c r="J2879" s="5"/>
      <c r="K2879" s="5"/>
      <c r="O2879" s="5"/>
      <c r="P2879" s="5"/>
      <c r="Q2879" s="5"/>
      <c r="R2879" s="18"/>
      <c r="S2879" s="18"/>
      <c r="T2879" s="18"/>
      <c r="AA2879" s="67"/>
      <c r="AB2879" s="67"/>
      <c r="AC2879" s="20"/>
      <c r="AE2879" s="94"/>
    </row>
    <row r="2880" spans="1:31" x14ac:dyDescent="0.25">
      <c r="A2880" s="18"/>
      <c r="B2880" s="18"/>
      <c r="C2880" s="18"/>
      <c r="D2880" s="74"/>
      <c r="E2880" s="74"/>
      <c r="F2880" s="74"/>
      <c r="G2880" s="75"/>
      <c r="H2880" s="5"/>
      <c r="I2880" s="5"/>
      <c r="J2880" s="5"/>
      <c r="K2880" s="5"/>
      <c r="O2880" s="5"/>
      <c r="P2880" s="5"/>
      <c r="Q2880" s="5"/>
      <c r="R2880" s="18"/>
      <c r="S2880" s="18"/>
      <c r="T2880" s="18"/>
      <c r="AA2880" s="67"/>
      <c r="AB2880" s="67"/>
      <c r="AC2880" s="20"/>
      <c r="AE2880" s="94"/>
    </row>
    <row r="2881" spans="1:31" x14ac:dyDescent="0.25">
      <c r="A2881" s="18"/>
      <c r="B2881" s="18"/>
      <c r="C2881" s="18"/>
      <c r="D2881" s="74"/>
      <c r="E2881" s="74"/>
      <c r="F2881" s="74"/>
      <c r="G2881" s="75"/>
      <c r="H2881" s="5"/>
      <c r="I2881" s="5"/>
      <c r="J2881" s="5"/>
      <c r="K2881" s="5"/>
      <c r="O2881" s="5"/>
      <c r="P2881" s="5"/>
      <c r="Q2881" s="5"/>
      <c r="R2881" s="18"/>
      <c r="S2881" s="18"/>
      <c r="T2881" s="18"/>
      <c r="AA2881" s="67"/>
      <c r="AB2881" s="67"/>
      <c r="AC2881" s="20"/>
      <c r="AE2881" s="94"/>
    </row>
    <row r="2882" spans="1:31" x14ac:dyDescent="0.25">
      <c r="A2882" s="18"/>
      <c r="B2882" s="18"/>
      <c r="C2882" s="18"/>
      <c r="D2882" s="74"/>
      <c r="E2882" s="74"/>
      <c r="F2882" s="74"/>
      <c r="G2882" s="75"/>
      <c r="H2882" s="5"/>
      <c r="I2882" s="5"/>
      <c r="J2882" s="5"/>
      <c r="K2882" s="5"/>
      <c r="O2882" s="5"/>
      <c r="P2882" s="5"/>
      <c r="Q2882" s="5"/>
      <c r="R2882" s="18"/>
      <c r="S2882" s="18"/>
      <c r="T2882" s="18"/>
      <c r="AA2882" s="67"/>
      <c r="AB2882" s="67"/>
      <c r="AC2882" s="20"/>
      <c r="AE2882" s="94"/>
    </row>
    <row r="2883" spans="1:31" x14ac:dyDescent="0.25">
      <c r="A2883" s="18"/>
      <c r="B2883" s="18"/>
      <c r="C2883" s="18"/>
      <c r="D2883" s="74"/>
      <c r="E2883" s="74"/>
      <c r="F2883" s="74"/>
      <c r="G2883" s="75"/>
      <c r="H2883" s="5"/>
      <c r="I2883" s="5"/>
      <c r="J2883" s="5"/>
      <c r="K2883" s="5"/>
      <c r="O2883" s="5"/>
      <c r="P2883" s="5"/>
      <c r="Q2883" s="5"/>
      <c r="R2883" s="18"/>
      <c r="S2883" s="18"/>
      <c r="T2883" s="18"/>
      <c r="AA2883" s="67"/>
      <c r="AB2883" s="67"/>
      <c r="AC2883" s="20"/>
      <c r="AE2883" s="94"/>
    </row>
    <row r="2884" spans="1:31" x14ac:dyDescent="0.25">
      <c r="A2884" s="18"/>
      <c r="B2884" s="18"/>
      <c r="C2884" s="18"/>
      <c r="D2884" s="74"/>
      <c r="E2884" s="74"/>
      <c r="F2884" s="74"/>
      <c r="G2884" s="75"/>
      <c r="H2884" s="5"/>
      <c r="I2884" s="5"/>
      <c r="J2884" s="5"/>
      <c r="K2884" s="5"/>
      <c r="O2884" s="5"/>
      <c r="P2884" s="5"/>
      <c r="Q2884" s="5"/>
      <c r="R2884" s="18"/>
      <c r="S2884" s="18"/>
      <c r="T2884" s="18"/>
      <c r="AA2884" s="67"/>
      <c r="AB2884" s="67"/>
      <c r="AC2884" s="20"/>
      <c r="AE2884" s="94"/>
    </row>
    <row r="2885" spans="1:31" x14ac:dyDescent="0.25">
      <c r="A2885" s="18"/>
      <c r="B2885" s="18"/>
      <c r="C2885" s="18"/>
      <c r="D2885" s="74"/>
      <c r="E2885" s="74"/>
      <c r="F2885" s="74"/>
      <c r="G2885" s="75"/>
      <c r="H2885" s="5"/>
      <c r="I2885" s="5"/>
      <c r="J2885" s="5"/>
      <c r="K2885" s="5"/>
      <c r="O2885" s="5"/>
      <c r="P2885" s="5"/>
      <c r="Q2885" s="5"/>
      <c r="R2885" s="18"/>
      <c r="S2885" s="18"/>
      <c r="T2885" s="18"/>
      <c r="AA2885" s="67"/>
      <c r="AB2885" s="67"/>
      <c r="AC2885" s="20"/>
      <c r="AE2885" s="94"/>
    </row>
    <row r="2886" spans="1:31" x14ac:dyDescent="0.25">
      <c r="A2886" s="18"/>
      <c r="B2886" s="18"/>
      <c r="C2886" s="18"/>
      <c r="D2886" s="74"/>
      <c r="E2886" s="74"/>
      <c r="F2886" s="74"/>
      <c r="G2886" s="75"/>
      <c r="H2886" s="5"/>
      <c r="I2886" s="5"/>
      <c r="J2886" s="5"/>
      <c r="K2886" s="5"/>
      <c r="O2886" s="5"/>
      <c r="P2886" s="5"/>
      <c r="Q2886" s="5"/>
      <c r="R2886" s="18"/>
      <c r="S2886" s="18"/>
      <c r="T2886" s="18"/>
      <c r="AA2886" s="67"/>
      <c r="AB2886" s="67"/>
      <c r="AC2886" s="20"/>
      <c r="AE2886" s="94"/>
    </row>
    <row r="2887" spans="1:31" x14ac:dyDescent="0.25">
      <c r="A2887" s="18"/>
      <c r="B2887" s="18"/>
      <c r="C2887" s="18"/>
      <c r="D2887" s="74"/>
      <c r="E2887" s="74"/>
      <c r="F2887" s="74"/>
      <c r="G2887" s="75"/>
      <c r="H2887" s="5"/>
      <c r="I2887" s="5"/>
      <c r="J2887" s="5"/>
      <c r="K2887" s="5"/>
      <c r="O2887" s="5"/>
      <c r="P2887" s="5"/>
      <c r="Q2887" s="5"/>
      <c r="R2887" s="18"/>
      <c r="S2887" s="18"/>
      <c r="T2887" s="18"/>
      <c r="AA2887" s="67"/>
      <c r="AB2887" s="67"/>
      <c r="AC2887" s="20"/>
      <c r="AE2887" s="94"/>
    </row>
    <row r="2888" spans="1:31" x14ac:dyDescent="0.25">
      <c r="A2888" s="18"/>
      <c r="B2888" s="18"/>
      <c r="C2888" s="18"/>
      <c r="D2888" s="74"/>
      <c r="E2888" s="74"/>
      <c r="F2888" s="74"/>
      <c r="G2888" s="75"/>
      <c r="H2888" s="5"/>
      <c r="I2888" s="5"/>
      <c r="J2888" s="5"/>
      <c r="K2888" s="5"/>
      <c r="O2888" s="5"/>
      <c r="P2888" s="5"/>
      <c r="Q2888" s="5"/>
      <c r="R2888" s="18"/>
      <c r="S2888" s="18"/>
      <c r="T2888" s="18"/>
      <c r="AA2888" s="67"/>
      <c r="AB2888" s="67"/>
      <c r="AC2888" s="20"/>
      <c r="AE2888" s="94"/>
    </row>
    <row r="2889" spans="1:31" x14ac:dyDescent="0.25">
      <c r="A2889" s="18"/>
      <c r="B2889" s="18"/>
      <c r="C2889" s="18"/>
      <c r="D2889" s="74"/>
      <c r="E2889" s="74"/>
      <c r="F2889" s="74"/>
      <c r="G2889" s="75"/>
      <c r="H2889" s="5"/>
      <c r="I2889" s="5"/>
      <c r="J2889" s="5"/>
      <c r="K2889" s="5"/>
      <c r="O2889" s="5"/>
      <c r="P2889" s="5"/>
      <c r="Q2889" s="5"/>
      <c r="R2889" s="18"/>
      <c r="S2889" s="18"/>
      <c r="T2889" s="18"/>
      <c r="AA2889" s="67"/>
      <c r="AB2889" s="67"/>
      <c r="AC2889" s="20"/>
      <c r="AE2889" s="94"/>
    </row>
    <row r="2890" spans="1:31" x14ac:dyDescent="0.25">
      <c r="A2890" s="18"/>
      <c r="B2890" s="18"/>
      <c r="C2890" s="18"/>
      <c r="D2890" s="74"/>
      <c r="E2890" s="74"/>
      <c r="F2890" s="74"/>
      <c r="G2890" s="75"/>
      <c r="H2890" s="5"/>
      <c r="I2890" s="5"/>
      <c r="J2890" s="5"/>
      <c r="K2890" s="5"/>
      <c r="O2890" s="5"/>
      <c r="P2890" s="5"/>
      <c r="Q2890" s="5"/>
      <c r="R2890" s="18"/>
      <c r="S2890" s="18"/>
      <c r="T2890" s="18"/>
      <c r="AA2890" s="67"/>
      <c r="AB2890" s="67"/>
      <c r="AC2890" s="20"/>
      <c r="AE2890" s="94"/>
    </row>
    <row r="2891" spans="1:31" x14ac:dyDescent="0.25">
      <c r="A2891" s="18"/>
      <c r="B2891" s="18"/>
      <c r="C2891" s="18"/>
      <c r="D2891" s="74"/>
      <c r="E2891" s="74"/>
      <c r="F2891" s="74"/>
      <c r="G2891" s="75"/>
      <c r="H2891" s="5"/>
      <c r="I2891" s="5"/>
      <c r="J2891" s="5"/>
      <c r="K2891" s="5"/>
      <c r="O2891" s="5"/>
      <c r="P2891" s="5"/>
      <c r="Q2891" s="5"/>
      <c r="R2891" s="18"/>
      <c r="S2891" s="18"/>
      <c r="T2891" s="18"/>
      <c r="AA2891" s="67"/>
      <c r="AB2891" s="67"/>
      <c r="AC2891" s="20"/>
      <c r="AE2891" s="94"/>
    </row>
    <row r="2892" spans="1:31" x14ac:dyDescent="0.25">
      <c r="A2892" s="18"/>
      <c r="B2892" s="18"/>
      <c r="C2892" s="18"/>
      <c r="D2892" s="74"/>
      <c r="E2892" s="74"/>
      <c r="F2892" s="74"/>
      <c r="G2892" s="75"/>
      <c r="H2892" s="5"/>
      <c r="I2892" s="5"/>
      <c r="J2892" s="5"/>
      <c r="K2892" s="5"/>
      <c r="O2892" s="5"/>
      <c r="P2892" s="5"/>
      <c r="Q2892" s="5"/>
      <c r="R2892" s="18"/>
      <c r="S2892" s="18"/>
      <c r="T2892" s="18"/>
      <c r="AA2892" s="67"/>
      <c r="AB2892" s="67"/>
      <c r="AC2892" s="20"/>
      <c r="AE2892" s="94"/>
    </row>
    <row r="2893" spans="1:31" x14ac:dyDescent="0.25">
      <c r="A2893" s="18"/>
      <c r="B2893" s="18"/>
      <c r="C2893" s="18"/>
      <c r="D2893" s="74"/>
      <c r="E2893" s="74"/>
      <c r="F2893" s="74"/>
      <c r="G2893" s="75"/>
      <c r="H2893" s="5"/>
      <c r="I2893" s="5"/>
      <c r="J2893" s="5"/>
      <c r="K2893" s="5"/>
      <c r="O2893" s="5"/>
      <c r="P2893" s="5"/>
      <c r="Q2893" s="5"/>
      <c r="R2893" s="18"/>
      <c r="S2893" s="18"/>
      <c r="T2893" s="18"/>
      <c r="AA2893" s="67"/>
      <c r="AB2893" s="67"/>
      <c r="AC2893" s="20"/>
      <c r="AE2893" s="94"/>
    </row>
    <row r="2894" spans="1:31" x14ac:dyDescent="0.25">
      <c r="A2894" s="18"/>
      <c r="B2894" s="18"/>
      <c r="C2894" s="18"/>
      <c r="D2894" s="74"/>
      <c r="E2894" s="74"/>
      <c r="F2894" s="74"/>
      <c r="G2894" s="75"/>
      <c r="H2894" s="5"/>
      <c r="I2894" s="5"/>
      <c r="J2894" s="5"/>
      <c r="K2894" s="5"/>
      <c r="O2894" s="5"/>
      <c r="P2894" s="5"/>
      <c r="Q2894" s="5"/>
      <c r="R2894" s="18"/>
      <c r="S2894" s="18"/>
      <c r="T2894" s="18"/>
      <c r="AA2894" s="67"/>
      <c r="AB2894" s="67"/>
      <c r="AC2894" s="20"/>
      <c r="AE2894" s="94"/>
    </row>
    <row r="2895" spans="1:31" x14ac:dyDescent="0.25">
      <c r="A2895" s="18"/>
      <c r="B2895" s="18"/>
      <c r="C2895" s="18"/>
      <c r="D2895" s="74"/>
      <c r="E2895" s="74"/>
      <c r="F2895" s="74"/>
      <c r="G2895" s="75"/>
      <c r="H2895" s="5"/>
      <c r="I2895" s="5"/>
      <c r="J2895" s="5"/>
      <c r="K2895" s="5"/>
      <c r="O2895" s="5"/>
      <c r="P2895" s="5"/>
      <c r="Q2895" s="5"/>
      <c r="R2895" s="18"/>
      <c r="S2895" s="18"/>
      <c r="T2895" s="18"/>
      <c r="AA2895" s="67"/>
      <c r="AB2895" s="67"/>
      <c r="AC2895" s="20"/>
      <c r="AE2895" s="94"/>
    </row>
    <row r="2896" spans="1:31" x14ac:dyDescent="0.25">
      <c r="A2896" s="18"/>
      <c r="B2896" s="18"/>
      <c r="C2896" s="18"/>
      <c r="D2896" s="74"/>
      <c r="E2896" s="74"/>
      <c r="F2896" s="74"/>
      <c r="G2896" s="75"/>
      <c r="H2896" s="5"/>
      <c r="I2896" s="5"/>
      <c r="J2896" s="5"/>
      <c r="K2896" s="5"/>
      <c r="O2896" s="5"/>
      <c r="P2896" s="5"/>
      <c r="Q2896" s="5"/>
      <c r="R2896" s="18"/>
      <c r="S2896" s="18"/>
      <c r="T2896" s="18"/>
      <c r="AA2896" s="67"/>
      <c r="AB2896" s="67"/>
      <c r="AC2896" s="20"/>
      <c r="AE2896" s="94"/>
    </row>
    <row r="2897" spans="1:31" x14ac:dyDescent="0.25">
      <c r="A2897" s="18"/>
      <c r="B2897" s="18"/>
      <c r="C2897" s="18"/>
      <c r="D2897" s="74"/>
      <c r="E2897" s="74"/>
      <c r="F2897" s="74"/>
      <c r="G2897" s="75"/>
      <c r="H2897" s="5"/>
      <c r="I2897" s="5"/>
      <c r="J2897" s="5"/>
      <c r="K2897" s="5"/>
      <c r="O2897" s="5"/>
      <c r="P2897" s="5"/>
      <c r="Q2897" s="5"/>
      <c r="R2897" s="18"/>
      <c r="S2897" s="18"/>
      <c r="T2897" s="18"/>
      <c r="AA2897" s="67"/>
      <c r="AB2897" s="67"/>
      <c r="AC2897" s="20"/>
      <c r="AE2897" s="94"/>
    </row>
    <row r="2898" spans="1:31" x14ac:dyDescent="0.25">
      <c r="A2898" s="18"/>
      <c r="B2898" s="18"/>
      <c r="C2898" s="18"/>
      <c r="D2898" s="74"/>
      <c r="E2898" s="74"/>
      <c r="F2898" s="74"/>
      <c r="G2898" s="75"/>
      <c r="H2898" s="5"/>
      <c r="I2898" s="5"/>
      <c r="J2898" s="5"/>
      <c r="K2898" s="5"/>
      <c r="O2898" s="5"/>
      <c r="P2898" s="5"/>
      <c r="Q2898" s="5"/>
      <c r="R2898" s="18"/>
      <c r="S2898" s="18"/>
      <c r="T2898" s="18"/>
      <c r="AA2898" s="67"/>
      <c r="AB2898" s="67"/>
      <c r="AC2898" s="20"/>
      <c r="AE2898" s="94"/>
    </row>
    <row r="2899" spans="1:31" x14ac:dyDescent="0.25">
      <c r="A2899" s="18"/>
      <c r="B2899" s="18"/>
      <c r="C2899" s="18"/>
      <c r="D2899" s="74"/>
      <c r="E2899" s="74"/>
      <c r="F2899" s="74"/>
      <c r="G2899" s="75"/>
      <c r="H2899" s="5"/>
      <c r="I2899" s="5"/>
      <c r="J2899" s="5"/>
      <c r="K2899" s="5"/>
      <c r="O2899" s="5"/>
      <c r="P2899" s="5"/>
      <c r="Q2899" s="5"/>
      <c r="R2899" s="18"/>
      <c r="S2899" s="18"/>
      <c r="T2899" s="18"/>
      <c r="AA2899" s="67"/>
      <c r="AB2899" s="67"/>
      <c r="AC2899" s="20"/>
      <c r="AE2899" s="94"/>
    </row>
    <row r="2900" spans="1:31" x14ac:dyDescent="0.25">
      <c r="A2900" s="18"/>
      <c r="B2900" s="18"/>
      <c r="C2900" s="18"/>
      <c r="D2900" s="74"/>
      <c r="E2900" s="74"/>
      <c r="F2900" s="74"/>
      <c r="G2900" s="75"/>
      <c r="H2900" s="5"/>
      <c r="I2900" s="5"/>
      <c r="J2900" s="5"/>
      <c r="K2900" s="5"/>
      <c r="O2900" s="5"/>
      <c r="P2900" s="5"/>
      <c r="Q2900" s="5"/>
      <c r="R2900" s="18"/>
      <c r="S2900" s="18"/>
      <c r="T2900" s="18"/>
      <c r="AA2900" s="67"/>
      <c r="AB2900" s="67"/>
      <c r="AC2900" s="20"/>
      <c r="AE2900" s="94"/>
    </row>
    <row r="2901" spans="1:31" x14ac:dyDescent="0.25">
      <c r="A2901" s="18"/>
      <c r="B2901" s="18"/>
      <c r="C2901" s="18"/>
      <c r="D2901" s="74"/>
      <c r="E2901" s="74"/>
      <c r="F2901" s="74"/>
      <c r="G2901" s="75"/>
      <c r="H2901" s="5"/>
      <c r="I2901" s="5"/>
      <c r="J2901" s="5"/>
      <c r="K2901" s="5"/>
      <c r="O2901" s="5"/>
      <c r="P2901" s="5"/>
      <c r="Q2901" s="5"/>
      <c r="R2901" s="18"/>
      <c r="S2901" s="18"/>
      <c r="T2901" s="18"/>
      <c r="AA2901" s="67"/>
      <c r="AB2901" s="67"/>
      <c r="AC2901" s="20"/>
      <c r="AE2901" s="94"/>
    </row>
    <row r="2902" spans="1:31" x14ac:dyDescent="0.25">
      <c r="A2902" s="18"/>
      <c r="B2902" s="18"/>
      <c r="C2902" s="18"/>
      <c r="D2902" s="74"/>
      <c r="E2902" s="74"/>
      <c r="F2902" s="74"/>
      <c r="G2902" s="75"/>
      <c r="H2902" s="5"/>
      <c r="I2902" s="5"/>
      <c r="J2902" s="5"/>
      <c r="K2902" s="5"/>
      <c r="O2902" s="5"/>
      <c r="P2902" s="5"/>
      <c r="Q2902" s="5"/>
      <c r="R2902" s="18"/>
      <c r="S2902" s="18"/>
      <c r="T2902" s="18"/>
      <c r="AA2902" s="67"/>
      <c r="AB2902" s="67"/>
      <c r="AC2902" s="20"/>
      <c r="AE2902" s="94"/>
    </row>
    <row r="2903" spans="1:31" x14ac:dyDescent="0.25">
      <c r="A2903" s="18"/>
      <c r="B2903" s="18"/>
      <c r="C2903" s="18"/>
      <c r="D2903" s="74"/>
      <c r="E2903" s="74"/>
      <c r="F2903" s="74"/>
      <c r="G2903" s="75"/>
      <c r="H2903" s="5"/>
      <c r="I2903" s="5"/>
      <c r="J2903" s="5"/>
      <c r="K2903" s="5"/>
      <c r="O2903" s="5"/>
      <c r="P2903" s="5"/>
      <c r="Q2903" s="5"/>
      <c r="R2903" s="18"/>
      <c r="S2903" s="18"/>
      <c r="T2903" s="18"/>
      <c r="AA2903" s="67"/>
      <c r="AB2903" s="67"/>
      <c r="AC2903" s="20"/>
      <c r="AE2903" s="94"/>
    </row>
    <row r="2904" spans="1:31" x14ac:dyDescent="0.25">
      <c r="A2904" s="18"/>
      <c r="B2904" s="18"/>
      <c r="C2904" s="18"/>
      <c r="D2904" s="74"/>
      <c r="E2904" s="74"/>
      <c r="F2904" s="74"/>
      <c r="G2904" s="75"/>
      <c r="H2904" s="5"/>
      <c r="I2904" s="5"/>
      <c r="J2904" s="5"/>
      <c r="K2904" s="5"/>
      <c r="O2904" s="5"/>
      <c r="P2904" s="5"/>
      <c r="Q2904" s="5"/>
      <c r="R2904" s="18"/>
      <c r="S2904" s="18"/>
      <c r="T2904" s="18"/>
      <c r="AA2904" s="67"/>
      <c r="AB2904" s="67"/>
      <c r="AC2904" s="20"/>
      <c r="AE2904" s="94"/>
    </row>
    <row r="2905" spans="1:31" x14ac:dyDescent="0.25">
      <c r="A2905" s="18"/>
      <c r="B2905" s="18"/>
      <c r="C2905" s="18"/>
      <c r="D2905" s="74"/>
      <c r="E2905" s="74"/>
      <c r="F2905" s="74"/>
      <c r="G2905" s="75"/>
      <c r="H2905" s="5"/>
      <c r="I2905" s="5"/>
      <c r="J2905" s="5"/>
      <c r="K2905" s="5"/>
      <c r="O2905" s="5"/>
      <c r="P2905" s="5"/>
      <c r="Q2905" s="5"/>
      <c r="R2905" s="18"/>
      <c r="S2905" s="18"/>
      <c r="T2905" s="18"/>
      <c r="AA2905" s="67"/>
      <c r="AB2905" s="67"/>
      <c r="AC2905" s="20"/>
      <c r="AE2905" s="94"/>
    </row>
    <row r="2906" spans="1:31" x14ac:dyDescent="0.25">
      <c r="A2906" s="18"/>
      <c r="B2906" s="18"/>
      <c r="C2906" s="18"/>
      <c r="D2906" s="74"/>
      <c r="E2906" s="74"/>
      <c r="F2906" s="74"/>
      <c r="G2906" s="75"/>
      <c r="H2906" s="5"/>
      <c r="I2906" s="5"/>
      <c r="J2906" s="5"/>
      <c r="K2906" s="5"/>
      <c r="O2906" s="5"/>
      <c r="P2906" s="5"/>
      <c r="Q2906" s="5"/>
      <c r="R2906" s="18"/>
      <c r="S2906" s="18"/>
      <c r="T2906" s="18"/>
      <c r="AA2906" s="67"/>
      <c r="AB2906" s="67"/>
      <c r="AC2906" s="20"/>
      <c r="AE2906" s="94"/>
    </row>
    <row r="2907" spans="1:31" x14ac:dyDescent="0.25">
      <c r="A2907" s="18"/>
      <c r="B2907" s="18"/>
      <c r="C2907" s="18"/>
      <c r="D2907" s="74"/>
      <c r="E2907" s="74"/>
      <c r="F2907" s="74"/>
      <c r="G2907" s="75"/>
      <c r="H2907" s="5"/>
      <c r="I2907" s="5"/>
      <c r="J2907" s="5"/>
      <c r="K2907" s="5"/>
      <c r="O2907" s="5"/>
      <c r="P2907" s="5"/>
      <c r="Q2907" s="5"/>
      <c r="R2907" s="18"/>
      <c r="S2907" s="18"/>
      <c r="T2907" s="18"/>
      <c r="AA2907" s="67"/>
      <c r="AB2907" s="67"/>
      <c r="AC2907" s="20"/>
      <c r="AE2907" s="94"/>
    </row>
    <row r="2908" spans="1:31" x14ac:dyDescent="0.25">
      <c r="A2908" s="18"/>
      <c r="B2908" s="18"/>
      <c r="C2908" s="18"/>
      <c r="D2908" s="74"/>
      <c r="E2908" s="74"/>
      <c r="F2908" s="74"/>
      <c r="G2908" s="75"/>
      <c r="H2908" s="5"/>
      <c r="I2908" s="5"/>
      <c r="J2908" s="5"/>
      <c r="K2908" s="5"/>
      <c r="O2908" s="5"/>
      <c r="P2908" s="5"/>
      <c r="Q2908" s="5"/>
      <c r="R2908" s="18"/>
      <c r="S2908" s="18"/>
      <c r="T2908" s="18"/>
      <c r="AA2908" s="67"/>
      <c r="AB2908" s="67"/>
      <c r="AC2908" s="20"/>
      <c r="AE2908" s="94"/>
    </row>
    <row r="2909" spans="1:31" x14ac:dyDescent="0.25">
      <c r="A2909" s="18"/>
      <c r="B2909" s="18"/>
      <c r="C2909" s="18"/>
      <c r="D2909" s="74"/>
      <c r="E2909" s="74"/>
      <c r="F2909" s="74"/>
      <c r="G2909" s="75"/>
      <c r="H2909" s="5"/>
      <c r="I2909" s="5"/>
      <c r="J2909" s="5"/>
      <c r="K2909" s="5"/>
      <c r="O2909" s="5"/>
      <c r="P2909" s="5"/>
      <c r="Q2909" s="5"/>
      <c r="R2909" s="18"/>
      <c r="S2909" s="18"/>
      <c r="T2909" s="18"/>
      <c r="AA2909" s="67"/>
      <c r="AB2909" s="67"/>
      <c r="AC2909" s="20"/>
      <c r="AE2909" s="94"/>
    </row>
    <row r="2910" spans="1:31" x14ac:dyDescent="0.25">
      <c r="A2910" s="18"/>
      <c r="B2910" s="18"/>
      <c r="C2910" s="18"/>
      <c r="D2910" s="74"/>
      <c r="E2910" s="74"/>
      <c r="F2910" s="74"/>
      <c r="G2910" s="75"/>
      <c r="H2910" s="5"/>
      <c r="I2910" s="5"/>
      <c r="J2910" s="5"/>
      <c r="K2910" s="5"/>
      <c r="O2910" s="5"/>
      <c r="P2910" s="5"/>
      <c r="Q2910" s="5"/>
      <c r="R2910" s="18"/>
      <c r="S2910" s="18"/>
      <c r="T2910" s="18"/>
      <c r="AA2910" s="67"/>
      <c r="AB2910" s="67"/>
      <c r="AC2910" s="20"/>
      <c r="AE2910" s="94"/>
    </row>
    <row r="2911" spans="1:31" x14ac:dyDescent="0.25">
      <c r="A2911" s="18"/>
      <c r="B2911" s="18"/>
      <c r="C2911" s="18"/>
      <c r="D2911" s="74"/>
      <c r="E2911" s="74"/>
      <c r="F2911" s="74"/>
      <c r="G2911" s="75"/>
      <c r="H2911" s="5"/>
      <c r="I2911" s="5"/>
      <c r="J2911" s="5"/>
      <c r="K2911" s="5"/>
      <c r="O2911" s="5"/>
      <c r="P2911" s="5"/>
      <c r="Q2911" s="5"/>
      <c r="R2911" s="18"/>
      <c r="S2911" s="18"/>
      <c r="T2911" s="18"/>
      <c r="AA2911" s="67"/>
      <c r="AB2911" s="67"/>
      <c r="AC2911" s="20"/>
      <c r="AE2911" s="94"/>
    </row>
    <row r="2912" spans="1:31" x14ac:dyDescent="0.25">
      <c r="A2912" s="18"/>
      <c r="B2912" s="18"/>
      <c r="C2912" s="18"/>
      <c r="D2912" s="74"/>
      <c r="E2912" s="74"/>
      <c r="F2912" s="74"/>
      <c r="G2912" s="75"/>
      <c r="H2912" s="5"/>
      <c r="I2912" s="5"/>
      <c r="J2912" s="5"/>
      <c r="K2912" s="5"/>
      <c r="O2912" s="5"/>
      <c r="P2912" s="5"/>
      <c r="Q2912" s="5"/>
      <c r="R2912" s="18"/>
      <c r="S2912" s="18"/>
      <c r="T2912" s="18"/>
      <c r="AA2912" s="67"/>
      <c r="AB2912" s="67"/>
      <c r="AC2912" s="20"/>
      <c r="AE2912" s="94"/>
    </row>
    <row r="2913" spans="1:31" x14ac:dyDescent="0.25">
      <c r="A2913" s="18"/>
      <c r="B2913" s="18"/>
      <c r="C2913" s="18"/>
      <c r="D2913" s="74"/>
      <c r="E2913" s="74"/>
      <c r="F2913" s="74"/>
      <c r="G2913" s="75"/>
      <c r="H2913" s="5"/>
      <c r="I2913" s="5"/>
      <c r="J2913" s="5"/>
      <c r="K2913" s="5"/>
      <c r="O2913" s="5"/>
      <c r="P2913" s="5"/>
      <c r="Q2913" s="5"/>
      <c r="R2913" s="18"/>
      <c r="S2913" s="18"/>
      <c r="T2913" s="18"/>
      <c r="AA2913" s="67"/>
      <c r="AB2913" s="67"/>
      <c r="AC2913" s="20"/>
      <c r="AE2913" s="94"/>
    </row>
    <row r="2914" spans="1:31" x14ac:dyDescent="0.25">
      <c r="A2914" s="18"/>
      <c r="B2914" s="18"/>
      <c r="C2914" s="18"/>
      <c r="D2914" s="74"/>
      <c r="E2914" s="74"/>
      <c r="F2914" s="74"/>
      <c r="G2914" s="75"/>
      <c r="H2914" s="5"/>
      <c r="I2914" s="5"/>
      <c r="J2914" s="5"/>
      <c r="K2914" s="5"/>
      <c r="O2914" s="5"/>
      <c r="P2914" s="5"/>
      <c r="Q2914" s="5"/>
      <c r="R2914" s="18"/>
      <c r="S2914" s="18"/>
      <c r="T2914" s="18"/>
      <c r="AA2914" s="67"/>
      <c r="AB2914" s="67"/>
      <c r="AC2914" s="20"/>
      <c r="AE2914" s="94"/>
    </row>
    <row r="2915" spans="1:31" x14ac:dyDescent="0.25">
      <c r="A2915" s="18"/>
      <c r="B2915" s="18"/>
      <c r="C2915" s="18"/>
      <c r="D2915" s="74"/>
      <c r="E2915" s="74"/>
      <c r="F2915" s="74"/>
      <c r="G2915" s="75"/>
      <c r="H2915" s="5"/>
      <c r="I2915" s="5"/>
      <c r="J2915" s="5"/>
      <c r="K2915" s="5"/>
      <c r="O2915" s="5"/>
      <c r="P2915" s="5"/>
      <c r="Q2915" s="5"/>
      <c r="R2915" s="18"/>
      <c r="S2915" s="18"/>
      <c r="T2915" s="18"/>
      <c r="AA2915" s="67"/>
      <c r="AB2915" s="67"/>
      <c r="AC2915" s="20"/>
      <c r="AE2915" s="94"/>
    </row>
    <row r="2916" spans="1:31" x14ac:dyDescent="0.25">
      <c r="A2916" s="18"/>
      <c r="B2916" s="18"/>
      <c r="C2916" s="18"/>
      <c r="D2916" s="74"/>
      <c r="E2916" s="74"/>
      <c r="F2916" s="74"/>
      <c r="G2916" s="75"/>
      <c r="H2916" s="5"/>
      <c r="I2916" s="5"/>
      <c r="J2916" s="5"/>
      <c r="K2916" s="5"/>
      <c r="O2916" s="5"/>
      <c r="P2916" s="5"/>
      <c r="Q2916" s="5"/>
      <c r="R2916" s="18"/>
      <c r="S2916" s="18"/>
      <c r="T2916" s="18"/>
      <c r="AA2916" s="67"/>
      <c r="AB2916" s="67"/>
      <c r="AC2916" s="20"/>
      <c r="AE2916" s="94"/>
    </row>
    <row r="2917" spans="1:31" x14ac:dyDescent="0.25">
      <c r="A2917" s="18"/>
      <c r="B2917" s="18"/>
      <c r="C2917" s="18"/>
      <c r="D2917" s="74"/>
      <c r="E2917" s="74"/>
      <c r="F2917" s="74"/>
      <c r="G2917" s="75"/>
      <c r="H2917" s="5"/>
      <c r="I2917" s="5"/>
      <c r="J2917" s="5"/>
      <c r="K2917" s="5"/>
      <c r="O2917" s="5"/>
      <c r="P2917" s="5"/>
      <c r="Q2917" s="5"/>
      <c r="R2917" s="18"/>
      <c r="S2917" s="18"/>
      <c r="T2917" s="18"/>
      <c r="AA2917" s="67"/>
      <c r="AB2917" s="67"/>
      <c r="AC2917" s="20"/>
      <c r="AE2917" s="94"/>
    </row>
    <row r="2918" spans="1:31" x14ac:dyDescent="0.25">
      <c r="A2918" s="18"/>
      <c r="B2918" s="18"/>
      <c r="C2918" s="18"/>
      <c r="D2918" s="74"/>
      <c r="E2918" s="74"/>
      <c r="F2918" s="74"/>
      <c r="G2918" s="75"/>
      <c r="H2918" s="5"/>
      <c r="I2918" s="5"/>
      <c r="J2918" s="5"/>
      <c r="K2918" s="5"/>
      <c r="O2918" s="5"/>
      <c r="P2918" s="5"/>
      <c r="Q2918" s="5"/>
      <c r="R2918" s="18"/>
      <c r="S2918" s="18"/>
      <c r="T2918" s="18"/>
      <c r="AA2918" s="67"/>
      <c r="AB2918" s="67"/>
      <c r="AC2918" s="20"/>
      <c r="AE2918" s="94"/>
    </row>
    <row r="2919" spans="1:31" x14ac:dyDescent="0.25">
      <c r="A2919" s="18"/>
      <c r="B2919" s="18"/>
      <c r="C2919" s="18"/>
      <c r="D2919" s="74"/>
      <c r="E2919" s="74"/>
      <c r="F2919" s="74"/>
      <c r="G2919" s="75"/>
      <c r="H2919" s="5"/>
      <c r="I2919" s="5"/>
      <c r="J2919" s="5"/>
      <c r="K2919" s="5"/>
      <c r="O2919" s="5"/>
      <c r="P2919" s="5"/>
      <c r="Q2919" s="5"/>
      <c r="R2919" s="18"/>
      <c r="S2919" s="18"/>
      <c r="T2919" s="18"/>
      <c r="AA2919" s="67"/>
      <c r="AB2919" s="67"/>
      <c r="AC2919" s="20"/>
      <c r="AE2919" s="94"/>
    </row>
    <row r="2920" spans="1:31" x14ac:dyDescent="0.25">
      <c r="A2920" s="18"/>
      <c r="B2920" s="18"/>
      <c r="C2920" s="18"/>
      <c r="D2920" s="74"/>
      <c r="E2920" s="74"/>
      <c r="F2920" s="74"/>
      <c r="G2920" s="75"/>
      <c r="H2920" s="5"/>
      <c r="I2920" s="5"/>
      <c r="J2920" s="5"/>
      <c r="K2920" s="5"/>
      <c r="O2920" s="5"/>
      <c r="P2920" s="5"/>
      <c r="Q2920" s="5"/>
      <c r="R2920" s="18"/>
      <c r="S2920" s="18"/>
      <c r="T2920" s="18"/>
      <c r="AA2920" s="67"/>
      <c r="AB2920" s="67"/>
      <c r="AC2920" s="20"/>
      <c r="AE2920" s="94"/>
    </row>
    <row r="2921" spans="1:31" x14ac:dyDescent="0.25">
      <c r="A2921" s="18"/>
      <c r="B2921" s="18"/>
      <c r="C2921" s="18"/>
      <c r="D2921" s="74"/>
      <c r="E2921" s="74"/>
      <c r="F2921" s="74"/>
      <c r="G2921" s="75"/>
      <c r="H2921" s="5"/>
      <c r="I2921" s="5"/>
      <c r="J2921" s="5"/>
      <c r="K2921" s="5"/>
      <c r="O2921" s="5"/>
      <c r="P2921" s="5"/>
      <c r="Q2921" s="5"/>
      <c r="R2921" s="18"/>
      <c r="S2921" s="18"/>
      <c r="T2921" s="18"/>
      <c r="AA2921" s="67"/>
      <c r="AB2921" s="67"/>
      <c r="AC2921" s="20"/>
      <c r="AE2921" s="94"/>
    </row>
    <row r="2922" spans="1:31" x14ac:dyDescent="0.25">
      <c r="A2922" s="18"/>
      <c r="B2922" s="18"/>
      <c r="C2922" s="18"/>
      <c r="D2922" s="74"/>
      <c r="E2922" s="74"/>
      <c r="F2922" s="74"/>
      <c r="G2922" s="75"/>
      <c r="H2922" s="5"/>
      <c r="I2922" s="5"/>
      <c r="J2922" s="5"/>
      <c r="K2922" s="5"/>
      <c r="O2922" s="5"/>
      <c r="P2922" s="5"/>
      <c r="Q2922" s="5"/>
      <c r="R2922" s="18"/>
      <c r="S2922" s="18"/>
      <c r="T2922" s="18"/>
      <c r="AA2922" s="67"/>
      <c r="AB2922" s="67"/>
      <c r="AC2922" s="20"/>
      <c r="AE2922" s="94"/>
    </row>
    <row r="2923" spans="1:31" x14ac:dyDescent="0.25">
      <c r="A2923" s="18"/>
      <c r="B2923" s="18"/>
      <c r="C2923" s="18"/>
      <c r="D2923" s="74"/>
      <c r="E2923" s="74"/>
      <c r="F2923" s="74"/>
      <c r="G2923" s="75"/>
      <c r="H2923" s="5"/>
      <c r="I2923" s="5"/>
      <c r="J2923" s="5"/>
      <c r="K2923" s="5"/>
      <c r="O2923" s="5"/>
      <c r="P2923" s="5"/>
      <c r="Q2923" s="5"/>
      <c r="R2923" s="18"/>
      <c r="S2923" s="18"/>
      <c r="T2923" s="18"/>
      <c r="AA2923" s="67"/>
      <c r="AB2923" s="67"/>
      <c r="AC2923" s="20"/>
      <c r="AE2923" s="94"/>
    </row>
    <row r="2924" spans="1:31" x14ac:dyDescent="0.25">
      <c r="A2924" s="18"/>
      <c r="B2924" s="18"/>
      <c r="C2924" s="18"/>
      <c r="D2924" s="74"/>
      <c r="E2924" s="74"/>
      <c r="F2924" s="74"/>
      <c r="G2924" s="75"/>
      <c r="H2924" s="5"/>
      <c r="I2924" s="5"/>
      <c r="J2924" s="5"/>
      <c r="K2924" s="5"/>
      <c r="O2924" s="5"/>
      <c r="P2924" s="5"/>
      <c r="Q2924" s="5"/>
      <c r="R2924" s="18"/>
      <c r="S2924" s="18"/>
      <c r="T2924" s="18"/>
      <c r="AA2924" s="67"/>
      <c r="AB2924" s="67"/>
      <c r="AC2924" s="20"/>
      <c r="AE2924" s="94"/>
    </row>
    <row r="2925" spans="1:31" x14ac:dyDescent="0.25">
      <c r="A2925" s="18"/>
      <c r="B2925" s="18"/>
      <c r="C2925" s="18"/>
      <c r="D2925" s="74"/>
      <c r="E2925" s="74"/>
      <c r="F2925" s="74"/>
      <c r="G2925" s="75"/>
      <c r="H2925" s="5"/>
      <c r="I2925" s="5"/>
      <c r="J2925" s="5"/>
      <c r="K2925" s="5"/>
      <c r="O2925" s="5"/>
      <c r="P2925" s="5"/>
      <c r="Q2925" s="5"/>
      <c r="R2925" s="18"/>
      <c r="S2925" s="18"/>
      <c r="T2925" s="18"/>
      <c r="AA2925" s="67"/>
      <c r="AB2925" s="67"/>
      <c r="AC2925" s="20"/>
      <c r="AE2925" s="94"/>
    </row>
    <row r="2926" spans="1:31" x14ac:dyDescent="0.25">
      <c r="A2926" s="18"/>
      <c r="B2926" s="18"/>
      <c r="C2926" s="18"/>
      <c r="D2926" s="74"/>
      <c r="E2926" s="74"/>
      <c r="F2926" s="74"/>
      <c r="G2926" s="75"/>
      <c r="H2926" s="5"/>
      <c r="I2926" s="5"/>
      <c r="J2926" s="5"/>
      <c r="K2926" s="5"/>
      <c r="O2926" s="5"/>
      <c r="P2926" s="5"/>
      <c r="Q2926" s="5"/>
      <c r="R2926" s="18"/>
      <c r="S2926" s="18"/>
      <c r="T2926" s="18"/>
      <c r="AA2926" s="67"/>
      <c r="AB2926" s="67"/>
      <c r="AC2926" s="20"/>
      <c r="AE2926" s="94"/>
    </row>
    <row r="2927" spans="1:31" x14ac:dyDescent="0.25">
      <c r="A2927" s="18"/>
      <c r="B2927" s="18"/>
      <c r="C2927" s="18"/>
      <c r="D2927" s="74"/>
      <c r="E2927" s="74"/>
      <c r="F2927" s="74"/>
      <c r="G2927" s="75"/>
      <c r="H2927" s="5"/>
      <c r="I2927" s="5"/>
      <c r="J2927" s="5"/>
      <c r="K2927" s="5"/>
      <c r="O2927" s="5"/>
      <c r="P2927" s="5"/>
      <c r="Q2927" s="5"/>
      <c r="R2927" s="18"/>
      <c r="S2927" s="18"/>
      <c r="T2927" s="18"/>
      <c r="AA2927" s="67"/>
      <c r="AB2927" s="67"/>
      <c r="AC2927" s="20"/>
      <c r="AE2927" s="94"/>
    </row>
    <row r="2928" spans="1:31" x14ac:dyDescent="0.25">
      <c r="A2928" s="18"/>
      <c r="B2928" s="18"/>
      <c r="C2928" s="18"/>
      <c r="D2928" s="74"/>
      <c r="E2928" s="74"/>
      <c r="F2928" s="74"/>
      <c r="G2928" s="75"/>
      <c r="H2928" s="5"/>
      <c r="I2928" s="5"/>
      <c r="J2928" s="5"/>
      <c r="K2928" s="5"/>
      <c r="O2928" s="5"/>
      <c r="P2928" s="5"/>
      <c r="Q2928" s="5"/>
      <c r="R2928" s="18"/>
      <c r="S2928" s="18"/>
      <c r="T2928" s="18"/>
      <c r="AA2928" s="67"/>
      <c r="AB2928" s="67"/>
      <c r="AC2928" s="20"/>
      <c r="AE2928" s="94"/>
    </row>
    <row r="2929" spans="1:31" x14ac:dyDescent="0.25">
      <c r="A2929" s="18"/>
      <c r="B2929" s="18"/>
      <c r="C2929" s="18"/>
      <c r="D2929" s="74"/>
      <c r="E2929" s="74"/>
      <c r="F2929" s="74"/>
      <c r="G2929" s="75"/>
      <c r="H2929" s="5"/>
      <c r="I2929" s="5"/>
      <c r="J2929" s="5"/>
      <c r="K2929" s="5"/>
      <c r="O2929" s="5"/>
      <c r="P2929" s="5"/>
      <c r="Q2929" s="5"/>
      <c r="R2929" s="18"/>
      <c r="S2929" s="18"/>
      <c r="T2929" s="18"/>
      <c r="AA2929" s="67"/>
      <c r="AB2929" s="67"/>
      <c r="AC2929" s="20"/>
      <c r="AE2929" s="94"/>
    </row>
    <row r="2930" spans="1:31" x14ac:dyDescent="0.25">
      <c r="A2930" s="18"/>
      <c r="B2930" s="18"/>
      <c r="C2930" s="18"/>
      <c r="D2930" s="74"/>
      <c r="E2930" s="74"/>
      <c r="F2930" s="74"/>
      <c r="G2930" s="75"/>
      <c r="H2930" s="5"/>
      <c r="I2930" s="5"/>
      <c r="J2930" s="5"/>
      <c r="K2930" s="5"/>
      <c r="O2930" s="5"/>
      <c r="P2930" s="5"/>
      <c r="Q2930" s="5"/>
      <c r="R2930" s="18"/>
      <c r="S2930" s="18"/>
      <c r="T2930" s="18"/>
      <c r="AA2930" s="67"/>
      <c r="AB2930" s="67"/>
      <c r="AC2930" s="20"/>
      <c r="AE2930" s="94"/>
    </row>
    <row r="2931" spans="1:31" x14ac:dyDescent="0.25">
      <c r="A2931" s="18"/>
      <c r="B2931" s="18"/>
      <c r="C2931" s="18"/>
      <c r="D2931" s="74"/>
      <c r="E2931" s="74"/>
      <c r="F2931" s="74"/>
      <c r="G2931" s="75"/>
      <c r="H2931" s="5"/>
      <c r="I2931" s="5"/>
      <c r="J2931" s="5"/>
      <c r="K2931" s="5"/>
      <c r="O2931" s="5"/>
      <c r="P2931" s="5"/>
      <c r="Q2931" s="5"/>
      <c r="R2931" s="18"/>
      <c r="S2931" s="18"/>
      <c r="T2931" s="18"/>
      <c r="AA2931" s="67"/>
      <c r="AB2931" s="67"/>
      <c r="AC2931" s="20"/>
      <c r="AE2931" s="94"/>
    </row>
    <row r="2932" spans="1:31" x14ac:dyDescent="0.25">
      <c r="A2932" s="18"/>
      <c r="B2932" s="18"/>
      <c r="C2932" s="18"/>
      <c r="D2932" s="74"/>
      <c r="E2932" s="74"/>
      <c r="F2932" s="74"/>
      <c r="G2932" s="75"/>
      <c r="H2932" s="5"/>
      <c r="I2932" s="5"/>
      <c r="J2932" s="5"/>
      <c r="K2932" s="5"/>
      <c r="O2932" s="5"/>
      <c r="P2932" s="5"/>
      <c r="Q2932" s="5"/>
      <c r="R2932" s="18"/>
      <c r="S2932" s="18"/>
      <c r="T2932" s="18"/>
      <c r="AA2932" s="67"/>
      <c r="AB2932" s="67"/>
      <c r="AC2932" s="20"/>
      <c r="AE2932" s="94"/>
    </row>
    <row r="2933" spans="1:31" x14ac:dyDescent="0.25">
      <c r="A2933" s="18"/>
      <c r="B2933" s="18"/>
      <c r="C2933" s="18"/>
      <c r="D2933" s="74"/>
      <c r="E2933" s="74"/>
      <c r="F2933" s="74"/>
      <c r="G2933" s="75"/>
      <c r="H2933" s="5"/>
      <c r="I2933" s="5"/>
      <c r="J2933" s="5"/>
      <c r="K2933" s="5"/>
      <c r="O2933" s="5"/>
      <c r="P2933" s="5"/>
      <c r="Q2933" s="5"/>
      <c r="R2933" s="18"/>
      <c r="S2933" s="18"/>
      <c r="T2933" s="18"/>
      <c r="AA2933" s="67"/>
      <c r="AB2933" s="67"/>
      <c r="AC2933" s="20"/>
      <c r="AE2933" s="94"/>
    </row>
    <row r="2934" spans="1:31" x14ac:dyDescent="0.25">
      <c r="A2934" s="18"/>
      <c r="B2934" s="18"/>
      <c r="C2934" s="18"/>
      <c r="D2934" s="74"/>
      <c r="E2934" s="74"/>
      <c r="F2934" s="74"/>
      <c r="G2934" s="75"/>
      <c r="H2934" s="5"/>
      <c r="I2934" s="5"/>
      <c r="J2934" s="5"/>
      <c r="K2934" s="5"/>
      <c r="O2934" s="5"/>
      <c r="P2934" s="5"/>
      <c r="Q2934" s="5"/>
      <c r="R2934" s="18"/>
      <c r="S2934" s="18"/>
      <c r="T2934" s="18"/>
      <c r="AA2934" s="67"/>
      <c r="AB2934" s="67"/>
      <c r="AC2934" s="20"/>
      <c r="AE2934" s="94"/>
    </row>
    <row r="2935" spans="1:31" x14ac:dyDescent="0.25">
      <c r="A2935" s="18"/>
      <c r="B2935" s="18"/>
      <c r="C2935" s="18"/>
      <c r="D2935" s="74"/>
      <c r="E2935" s="74"/>
      <c r="F2935" s="74"/>
      <c r="G2935" s="75"/>
      <c r="H2935" s="5"/>
      <c r="I2935" s="5"/>
      <c r="J2935" s="5"/>
      <c r="K2935" s="5"/>
      <c r="O2935" s="5"/>
      <c r="P2935" s="5"/>
      <c r="Q2935" s="5"/>
      <c r="R2935" s="18"/>
      <c r="S2935" s="18"/>
      <c r="T2935" s="18"/>
      <c r="AA2935" s="67"/>
      <c r="AB2935" s="67"/>
      <c r="AC2935" s="20"/>
      <c r="AE2935" s="94"/>
    </row>
    <row r="2936" spans="1:31" x14ac:dyDescent="0.25">
      <c r="A2936" s="18"/>
      <c r="B2936" s="18"/>
      <c r="C2936" s="18"/>
      <c r="D2936" s="74"/>
      <c r="E2936" s="74"/>
      <c r="F2936" s="74"/>
      <c r="G2936" s="75"/>
      <c r="H2936" s="5"/>
      <c r="I2936" s="5"/>
      <c r="J2936" s="5"/>
      <c r="K2936" s="5"/>
      <c r="O2936" s="5"/>
      <c r="P2936" s="5"/>
      <c r="Q2936" s="5"/>
      <c r="R2936" s="18"/>
      <c r="S2936" s="18"/>
      <c r="T2936" s="18"/>
      <c r="AA2936" s="67"/>
      <c r="AB2936" s="67"/>
      <c r="AC2936" s="20"/>
      <c r="AE2936" s="94"/>
    </row>
    <row r="2937" spans="1:31" x14ac:dyDescent="0.25">
      <c r="A2937" s="18"/>
      <c r="B2937" s="18"/>
      <c r="C2937" s="18"/>
      <c r="D2937" s="74"/>
      <c r="E2937" s="74"/>
      <c r="F2937" s="74"/>
      <c r="G2937" s="75"/>
      <c r="H2937" s="5"/>
      <c r="I2937" s="5"/>
      <c r="J2937" s="5"/>
      <c r="K2937" s="5"/>
      <c r="O2937" s="5"/>
      <c r="P2937" s="5"/>
      <c r="Q2937" s="5"/>
      <c r="R2937" s="18"/>
      <c r="S2937" s="18"/>
      <c r="T2937" s="18"/>
      <c r="AA2937" s="67"/>
      <c r="AB2937" s="67"/>
      <c r="AC2937" s="20"/>
      <c r="AE2937" s="94"/>
    </row>
    <row r="2938" spans="1:31" x14ac:dyDescent="0.25">
      <c r="A2938" s="18"/>
      <c r="B2938" s="18"/>
      <c r="C2938" s="18"/>
      <c r="D2938" s="74"/>
      <c r="E2938" s="74"/>
      <c r="F2938" s="74"/>
      <c r="G2938" s="75"/>
      <c r="H2938" s="5"/>
      <c r="I2938" s="5"/>
      <c r="J2938" s="5"/>
      <c r="K2938" s="5"/>
      <c r="O2938" s="5"/>
      <c r="P2938" s="5"/>
      <c r="Q2938" s="5"/>
      <c r="R2938" s="18"/>
      <c r="S2938" s="18"/>
      <c r="T2938" s="18"/>
      <c r="AA2938" s="67"/>
      <c r="AB2938" s="67"/>
      <c r="AC2938" s="20"/>
      <c r="AE2938" s="94"/>
    </row>
    <row r="2939" spans="1:31" x14ac:dyDescent="0.25">
      <c r="A2939" s="18"/>
      <c r="B2939" s="18"/>
      <c r="C2939" s="18"/>
      <c r="D2939" s="74"/>
      <c r="E2939" s="74"/>
      <c r="F2939" s="74"/>
      <c r="G2939" s="75"/>
      <c r="H2939" s="5"/>
      <c r="I2939" s="5"/>
      <c r="J2939" s="5"/>
      <c r="K2939" s="5"/>
      <c r="O2939" s="5"/>
      <c r="P2939" s="5"/>
      <c r="Q2939" s="5"/>
      <c r="R2939" s="18"/>
      <c r="S2939" s="18"/>
      <c r="T2939" s="18"/>
      <c r="AA2939" s="67"/>
      <c r="AB2939" s="67"/>
      <c r="AC2939" s="20"/>
      <c r="AE2939" s="94"/>
    </row>
    <row r="2940" spans="1:31" x14ac:dyDescent="0.25">
      <c r="A2940" s="18"/>
      <c r="B2940" s="18"/>
      <c r="C2940" s="18"/>
      <c r="D2940" s="74"/>
      <c r="E2940" s="74"/>
      <c r="F2940" s="74"/>
      <c r="G2940" s="75"/>
      <c r="H2940" s="5"/>
      <c r="I2940" s="5"/>
      <c r="J2940" s="5"/>
      <c r="K2940" s="5"/>
      <c r="O2940" s="5"/>
      <c r="P2940" s="5"/>
      <c r="Q2940" s="5"/>
      <c r="R2940" s="18"/>
      <c r="S2940" s="18"/>
      <c r="T2940" s="18"/>
      <c r="AA2940" s="67"/>
      <c r="AB2940" s="67"/>
      <c r="AC2940" s="20"/>
      <c r="AE2940" s="94"/>
    </row>
    <row r="2941" spans="1:31" x14ac:dyDescent="0.25">
      <c r="A2941" s="18"/>
      <c r="B2941" s="18"/>
      <c r="C2941" s="18"/>
      <c r="D2941" s="74"/>
      <c r="E2941" s="74"/>
      <c r="F2941" s="74"/>
      <c r="G2941" s="75"/>
      <c r="H2941" s="5"/>
      <c r="I2941" s="5"/>
      <c r="J2941" s="5"/>
      <c r="K2941" s="5"/>
      <c r="O2941" s="5"/>
      <c r="P2941" s="5"/>
      <c r="Q2941" s="5"/>
      <c r="R2941" s="18"/>
      <c r="S2941" s="18"/>
      <c r="T2941" s="18"/>
      <c r="AA2941" s="67"/>
      <c r="AB2941" s="67"/>
      <c r="AC2941" s="20"/>
      <c r="AE2941" s="94"/>
    </row>
    <row r="2942" spans="1:31" x14ac:dyDescent="0.25">
      <c r="A2942" s="18"/>
      <c r="B2942" s="18"/>
      <c r="C2942" s="18"/>
      <c r="D2942" s="74"/>
      <c r="E2942" s="74"/>
      <c r="F2942" s="74"/>
      <c r="G2942" s="75"/>
      <c r="H2942" s="5"/>
      <c r="I2942" s="5"/>
      <c r="J2942" s="5"/>
      <c r="K2942" s="5"/>
      <c r="O2942" s="5"/>
      <c r="P2942" s="5"/>
      <c r="Q2942" s="5"/>
      <c r="R2942" s="18"/>
      <c r="S2942" s="18"/>
      <c r="T2942" s="18"/>
      <c r="AA2942" s="67"/>
      <c r="AB2942" s="67"/>
      <c r="AC2942" s="20"/>
      <c r="AE2942" s="94"/>
    </row>
    <row r="2943" spans="1:31" x14ac:dyDescent="0.25">
      <c r="A2943" s="18"/>
      <c r="B2943" s="18"/>
      <c r="C2943" s="18"/>
      <c r="D2943" s="74"/>
      <c r="E2943" s="74"/>
      <c r="F2943" s="74"/>
      <c r="G2943" s="75"/>
      <c r="H2943" s="5"/>
      <c r="I2943" s="5"/>
      <c r="J2943" s="5"/>
      <c r="K2943" s="5"/>
      <c r="O2943" s="5"/>
      <c r="P2943" s="5"/>
      <c r="Q2943" s="5"/>
      <c r="R2943" s="18"/>
      <c r="S2943" s="18"/>
      <c r="T2943" s="18"/>
      <c r="AA2943" s="67"/>
      <c r="AB2943" s="67"/>
      <c r="AC2943" s="20"/>
      <c r="AE2943" s="94"/>
    </row>
    <row r="2944" spans="1:31" x14ac:dyDescent="0.25">
      <c r="A2944" s="18"/>
      <c r="B2944" s="18"/>
      <c r="C2944" s="18"/>
      <c r="D2944" s="74"/>
      <c r="E2944" s="74"/>
      <c r="F2944" s="74"/>
      <c r="G2944" s="75"/>
      <c r="H2944" s="5"/>
      <c r="I2944" s="5"/>
      <c r="J2944" s="5"/>
      <c r="K2944" s="5"/>
      <c r="O2944" s="5"/>
      <c r="P2944" s="5"/>
      <c r="Q2944" s="5"/>
      <c r="R2944" s="18"/>
      <c r="S2944" s="18"/>
      <c r="T2944" s="18"/>
      <c r="AA2944" s="67"/>
      <c r="AB2944" s="67"/>
      <c r="AC2944" s="20"/>
      <c r="AE2944" s="94"/>
    </row>
    <row r="2945" spans="1:31" x14ac:dyDescent="0.25">
      <c r="A2945" s="18"/>
      <c r="B2945" s="18"/>
      <c r="C2945" s="18"/>
      <c r="D2945" s="74"/>
      <c r="E2945" s="74"/>
      <c r="F2945" s="74"/>
      <c r="G2945" s="75"/>
      <c r="H2945" s="5"/>
      <c r="I2945" s="5"/>
      <c r="J2945" s="5"/>
      <c r="K2945" s="5"/>
      <c r="O2945" s="5"/>
      <c r="P2945" s="5"/>
      <c r="Q2945" s="5"/>
      <c r="R2945" s="18"/>
      <c r="S2945" s="18"/>
      <c r="T2945" s="18"/>
      <c r="AA2945" s="67"/>
      <c r="AB2945" s="67"/>
      <c r="AC2945" s="20"/>
      <c r="AE2945" s="94"/>
    </row>
    <row r="2946" spans="1:31" x14ac:dyDescent="0.25">
      <c r="A2946" s="18"/>
      <c r="B2946" s="18"/>
      <c r="C2946" s="18"/>
      <c r="D2946" s="74"/>
      <c r="E2946" s="74"/>
      <c r="F2946" s="74"/>
      <c r="G2946" s="75"/>
      <c r="H2946" s="5"/>
      <c r="I2946" s="5"/>
      <c r="J2946" s="5"/>
      <c r="K2946" s="5"/>
      <c r="O2946" s="5"/>
      <c r="P2946" s="5"/>
      <c r="Q2946" s="5"/>
      <c r="R2946" s="18"/>
      <c r="S2946" s="18"/>
      <c r="T2946" s="18"/>
      <c r="AA2946" s="67"/>
      <c r="AB2946" s="67"/>
      <c r="AC2946" s="20"/>
      <c r="AE2946" s="94"/>
    </row>
    <row r="2947" spans="1:31" x14ac:dyDescent="0.25">
      <c r="A2947" s="18"/>
      <c r="B2947" s="18"/>
      <c r="C2947" s="18"/>
      <c r="D2947" s="74"/>
      <c r="E2947" s="74"/>
      <c r="F2947" s="74"/>
      <c r="G2947" s="75"/>
      <c r="H2947" s="5"/>
      <c r="I2947" s="5"/>
      <c r="J2947" s="5"/>
      <c r="K2947" s="5"/>
      <c r="O2947" s="5"/>
      <c r="P2947" s="5"/>
      <c r="Q2947" s="5"/>
      <c r="R2947" s="18"/>
      <c r="S2947" s="18"/>
      <c r="T2947" s="18"/>
      <c r="AA2947" s="67"/>
      <c r="AB2947" s="67"/>
      <c r="AC2947" s="20"/>
      <c r="AE2947" s="94"/>
    </row>
    <row r="2948" spans="1:31" x14ac:dyDescent="0.25">
      <c r="A2948" s="18"/>
      <c r="B2948" s="18"/>
      <c r="C2948" s="18"/>
      <c r="D2948" s="74"/>
      <c r="E2948" s="74"/>
      <c r="F2948" s="74"/>
      <c r="G2948" s="75"/>
      <c r="H2948" s="5"/>
      <c r="I2948" s="5"/>
      <c r="J2948" s="5"/>
      <c r="K2948" s="5"/>
      <c r="O2948" s="5"/>
      <c r="P2948" s="5"/>
      <c r="Q2948" s="5"/>
      <c r="R2948" s="18"/>
      <c r="S2948" s="18"/>
      <c r="T2948" s="18"/>
      <c r="AA2948" s="67"/>
      <c r="AB2948" s="67"/>
      <c r="AC2948" s="20"/>
      <c r="AE2948" s="94"/>
    </row>
    <row r="2949" spans="1:31" x14ac:dyDescent="0.25">
      <c r="A2949" s="18"/>
      <c r="B2949" s="18"/>
      <c r="C2949" s="18"/>
      <c r="D2949" s="74"/>
      <c r="E2949" s="74"/>
      <c r="F2949" s="74"/>
      <c r="G2949" s="75"/>
      <c r="H2949" s="5"/>
      <c r="I2949" s="5"/>
      <c r="J2949" s="5"/>
      <c r="K2949" s="5"/>
      <c r="O2949" s="5"/>
      <c r="P2949" s="5"/>
      <c r="Q2949" s="5"/>
      <c r="R2949" s="18"/>
      <c r="S2949" s="18"/>
      <c r="T2949" s="18"/>
      <c r="AA2949" s="67"/>
      <c r="AB2949" s="67"/>
      <c r="AC2949" s="20"/>
      <c r="AE2949" s="94"/>
    </row>
    <row r="2950" spans="1:31" x14ac:dyDescent="0.25">
      <c r="A2950" s="18"/>
      <c r="B2950" s="18"/>
      <c r="C2950" s="18"/>
      <c r="D2950" s="74"/>
      <c r="E2950" s="74"/>
      <c r="F2950" s="74"/>
      <c r="G2950" s="75"/>
      <c r="H2950" s="5"/>
      <c r="I2950" s="5"/>
      <c r="J2950" s="5"/>
      <c r="K2950" s="5"/>
      <c r="O2950" s="5"/>
      <c r="P2950" s="5"/>
      <c r="Q2950" s="5"/>
      <c r="R2950" s="18"/>
      <c r="S2950" s="18"/>
      <c r="T2950" s="18"/>
      <c r="AA2950" s="67"/>
      <c r="AB2950" s="67"/>
      <c r="AC2950" s="20"/>
      <c r="AE2950" s="94"/>
    </row>
    <row r="2951" spans="1:31" x14ac:dyDescent="0.25">
      <c r="A2951" s="18"/>
      <c r="B2951" s="18"/>
      <c r="C2951" s="18"/>
      <c r="D2951" s="74"/>
      <c r="E2951" s="74"/>
      <c r="F2951" s="74"/>
      <c r="G2951" s="75"/>
      <c r="H2951" s="5"/>
      <c r="I2951" s="5"/>
      <c r="J2951" s="5"/>
      <c r="K2951" s="5"/>
      <c r="O2951" s="5"/>
      <c r="P2951" s="5"/>
      <c r="Q2951" s="5"/>
      <c r="R2951" s="18"/>
      <c r="S2951" s="18"/>
      <c r="T2951" s="18"/>
      <c r="AA2951" s="67"/>
      <c r="AB2951" s="67"/>
      <c r="AC2951" s="20"/>
      <c r="AE2951" s="94"/>
    </row>
    <row r="2952" spans="1:31" x14ac:dyDescent="0.25">
      <c r="A2952" s="18"/>
      <c r="B2952" s="18"/>
      <c r="C2952" s="18"/>
      <c r="D2952" s="74"/>
      <c r="E2952" s="74"/>
      <c r="F2952" s="74"/>
      <c r="G2952" s="75"/>
      <c r="H2952" s="5"/>
      <c r="I2952" s="5"/>
      <c r="J2952" s="5"/>
      <c r="K2952" s="5"/>
      <c r="O2952" s="5"/>
      <c r="P2952" s="5"/>
      <c r="Q2952" s="5"/>
      <c r="R2952" s="18"/>
      <c r="S2952" s="18"/>
      <c r="T2952" s="18"/>
      <c r="AA2952" s="67"/>
      <c r="AB2952" s="67"/>
      <c r="AC2952" s="20"/>
      <c r="AE2952" s="94"/>
    </row>
    <row r="2953" spans="1:31" x14ac:dyDescent="0.25">
      <c r="A2953" s="18"/>
      <c r="B2953" s="18"/>
      <c r="C2953" s="18"/>
      <c r="D2953" s="74"/>
      <c r="E2953" s="74"/>
      <c r="F2953" s="74"/>
      <c r="G2953" s="75"/>
      <c r="H2953" s="5"/>
      <c r="I2953" s="5"/>
      <c r="J2953" s="5"/>
      <c r="K2953" s="5"/>
      <c r="O2953" s="5"/>
      <c r="P2953" s="5"/>
      <c r="Q2953" s="5"/>
      <c r="R2953" s="18"/>
      <c r="S2953" s="18"/>
      <c r="T2953" s="18"/>
      <c r="AA2953" s="67"/>
      <c r="AB2953" s="67"/>
      <c r="AC2953" s="20"/>
      <c r="AE2953" s="94"/>
    </row>
    <row r="2954" spans="1:31" x14ac:dyDescent="0.25">
      <c r="A2954" s="18"/>
      <c r="B2954" s="18"/>
      <c r="C2954" s="18"/>
      <c r="D2954" s="74"/>
      <c r="E2954" s="74"/>
      <c r="F2954" s="74"/>
      <c r="G2954" s="75"/>
      <c r="H2954" s="5"/>
      <c r="I2954" s="5"/>
      <c r="J2954" s="5"/>
      <c r="K2954" s="5"/>
      <c r="O2954" s="5"/>
      <c r="P2954" s="5"/>
      <c r="Q2954" s="5"/>
      <c r="R2954" s="18"/>
      <c r="S2954" s="18"/>
      <c r="T2954" s="18"/>
      <c r="AA2954" s="67"/>
      <c r="AB2954" s="67"/>
      <c r="AC2954" s="20"/>
      <c r="AE2954" s="94"/>
    </row>
    <row r="2955" spans="1:31" x14ac:dyDescent="0.25">
      <c r="A2955" s="18"/>
      <c r="B2955" s="18"/>
      <c r="C2955" s="18"/>
      <c r="D2955" s="74"/>
      <c r="E2955" s="74"/>
      <c r="F2955" s="74"/>
      <c r="G2955" s="75"/>
      <c r="H2955" s="5"/>
      <c r="I2955" s="5"/>
      <c r="J2955" s="5"/>
      <c r="K2955" s="5"/>
      <c r="O2955" s="5"/>
      <c r="P2955" s="5"/>
      <c r="Q2955" s="5"/>
      <c r="R2955" s="18"/>
      <c r="S2955" s="18"/>
      <c r="T2955" s="18"/>
      <c r="AA2955" s="67"/>
      <c r="AB2955" s="67"/>
      <c r="AC2955" s="20"/>
      <c r="AE2955" s="94"/>
    </row>
    <row r="2956" spans="1:31" x14ac:dyDescent="0.25">
      <c r="A2956" s="18"/>
      <c r="B2956" s="18"/>
      <c r="C2956" s="18"/>
      <c r="D2956" s="74"/>
      <c r="E2956" s="74"/>
      <c r="F2956" s="74"/>
      <c r="G2956" s="75"/>
      <c r="H2956" s="5"/>
      <c r="I2956" s="5"/>
      <c r="J2956" s="5"/>
      <c r="K2956" s="5"/>
      <c r="O2956" s="5"/>
      <c r="P2956" s="5"/>
      <c r="Q2956" s="5"/>
      <c r="R2956" s="18"/>
      <c r="S2956" s="18"/>
      <c r="T2956" s="18"/>
      <c r="AA2956" s="67"/>
      <c r="AB2956" s="67"/>
      <c r="AC2956" s="20"/>
      <c r="AE2956" s="94"/>
    </row>
    <row r="2957" spans="1:31" x14ac:dyDescent="0.25">
      <c r="A2957" s="18"/>
      <c r="B2957" s="18"/>
      <c r="C2957" s="18"/>
      <c r="D2957" s="74"/>
      <c r="E2957" s="74"/>
      <c r="F2957" s="74"/>
      <c r="G2957" s="75"/>
      <c r="H2957" s="5"/>
      <c r="I2957" s="5"/>
      <c r="J2957" s="5"/>
      <c r="K2957" s="5"/>
      <c r="O2957" s="5"/>
      <c r="P2957" s="5"/>
      <c r="Q2957" s="5"/>
      <c r="R2957" s="18"/>
      <c r="S2957" s="18"/>
      <c r="T2957" s="18"/>
      <c r="AA2957" s="67"/>
      <c r="AB2957" s="67"/>
      <c r="AC2957" s="20"/>
      <c r="AE2957" s="94"/>
    </row>
    <row r="2958" spans="1:31" x14ac:dyDescent="0.25">
      <c r="A2958" s="18"/>
      <c r="B2958" s="18"/>
      <c r="C2958" s="18"/>
      <c r="D2958" s="74"/>
      <c r="E2958" s="74"/>
      <c r="F2958" s="74"/>
      <c r="G2958" s="75"/>
      <c r="H2958" s="5"/>
      <c r="I2958" s="5"/>
      <c r="J2958" s="5"/>
      <c r="K2958" s="5"/>
      <c r="O2958" s="5"/>
      <c r="P2958" s="5"/>
      <c r="Q2958" s="5"/>
      <c r="R2958" s="18"/>
      <c r="S2958" s="18"/>
      <c r="T2958" s="18"/>
      <c r="AA2958" s="67"/>
      <c r="AB2958" s="67"/>
      <c r="AC2958" s="20"/>
      <c r="AE2958" s="94"/>
    </row>
    <row r="2959" spans="1:31" x14ac:dyDescent="0.25">
      <c r="A2959" s="18"/>
      <c r="B2959" s="18"/>
      <c r="C2959" s="18"/>
      <c r="D2959" s="74"/>
      <c r="E2959" s="74"/>
      <c r="F2959" s="74"/>
      <c r="G2959" s="75"/>
      <c r="H2959" s="5"/>
      <c r="I2959" s="5"/>
      <c r="J2959" s="5"/>
      <c r="K2959" s="5"/>
      <c r="O2959" s="5"/>
      <c r="P2959" s="5"/>
      <c r="Q2959" s="5"/>
      <c r="R2959" s="18"/>
      <c r="S2959" s="18"/>
      <c r="T2959" s="18"/>
      <c r="AA2959" s="67"/>
      <c r="AB2959" s="67"/>
      <c r="AC2959" s="20"/>
      <c r="AE2959" s="94"/>
    </row>
    <row r="2960" spans="1:31" x14ac:dyDescent="0.25">
      <c r="A2960" s="18"/>
      <c r="B2960" s="18"/>
      <c r="C2960" s="18"/>
      <c r="D2960" s="74"/>
      <c r="E2960" s="74"/>
      <c r="F2960" s="74"/>
      <c r="G2960" s="75"/>
      <c r="H2960" s="5"/>
      <c r="I2960" s="5"/>
      <c r="J2960" s="5"/>
      <c r="K2960" s="5"/>
      <c r="O2960" s="5"/>
      <c r="P2960" s="5"/>
      <c r="Q2960" s="5"/>
      <c r="R2960" s="18"/>
      <c r="S2960" s="18"/>
      <c r="T2960" s="18"/>
      <c r="AA2960" s="67"/>
      <c r="AB2960" s="67"/>
      <c r="AC2960" s="20"/>
      <c r="AE2960" s="94"/>
    </row>
    <row r="2961" spans="1:31" x14ac:dyDescent="0.25">
      <c r="A2961" s="18"/>
      <c r="B2961" s="18"/>
      <c r="C2961" s="18"/>
      <c r="D2961" s="74"/>
      <c r="E2961" s="74"/>
      <c r="F2961" s="74"/>
      <c r="G2961" s="75"/>
      <c r="H2961" s="5"/>
      <c r="I2961" s="5"/>
      <c r="J2961" s="5"/>
      <c r="K2961" s="5"/>
      <c r="O2961" s="5"/>
      <c r="P2961" s="5"/>
      <c r="Q2961" s="5"/>
      <c r="R2961" s="18"/>
      <c r="S2961" s="18"/>
      <c r="T2961" s="18"/>
      <c r="AA2961" s="67"/>
      <c r="AB2961" s="67"/>
      <c r="AC2961" s="20"/>
      <c r="AE2961" s="94"/>
    </row>
    <row r="2962" spans="1:31" x14ac:dyDescent="0.25">
      <c r="A2962" s="18"/>
      <c r="B2962" s="18"/>
      <c r="C2962" s="18"/>
      <c r="D2962" s="74"/>
      <c r="E2962" s="74"/>
      <c r="F2962" s="74"/>
      <c r="G2962" s="75"/>
      <c r="H2962" s="5"/>
      <c r="I2962" s="5"/>
      <c r="J2962" s="5"/>
      <c r="K2962" s="5"/>
      <c r="O2962" s="5"/>
      <c r="P2962" s="5"/>
      <c r="Q2962" s="5"/>
      <c r="R2962" s="18"/>
      <c r="S2962" s="18"/>
      <c r="T2962" s="18"/>
      <c r="AA2962" s="67"/>
      <c r="AB2962" s="67"/>
      <c r="AC2962" s="20"/>
      <c r="AE2962" s="94"/>
    </row>
    <row r="2963" spans="1:31" x14ac:dyDescent="0.25">
      <c r="A2963" s="18"/>
      <c r="B2963" s="18"/>
      <c r="C2963" s="18"/>
      <c r="D2963" s="74"/>
      <c r="E2963" s="74"/>
      <c r="F2963" s="74"/>
      <c r="G2963" s="75"/>
      <c r="H2963" s="5"/>
      <c r="I2963" s="5"/>
      <c r="J2963" s="5"/>
      <c r="K2963" s="5"/>
      <c r="O2963" s="5"/>
      <c r="P2963" s="5"/>
      <c r="Q2963" s="5"/>
      <c r="R2963" s="18"/>
      <c r="S2963" s="18"/>
      <c r="T2963" s="18"/>
      <c r="AA2963" s="67"/>
      <c r="AB2963" s="67"/>
      <c r="AC2963" s="20"/>
      <c r="AE2963" s="94"/>
    </row>
    <row r="2964" spans="1:31" x14ac:dyDescent="0.25">
      <c r="A2964" s="18"/>
      <c r="B2964" s="18"/>
      <c r="C2964" s="18"/>
      <c r="D2964" s="74"/>
      <c r="E2964" s="74"/>
      <c r="F2964" s="74"/>
      <c r="G2964" s="75"/>
      <c r="H2964" s="5"/>
      <c r="I2964" s="5"/>
      <c r="J2964" s="5"/>
      <c r="K2964" s="5"/>
      <c r="O2964" s="5"/>
      <c r="P2964" s="5"/>
      <c r="Q2964" s="5"/>
      <c r="R2964" s="18"/>
      <c r="S2964" s="18"/>
      <c r="T2964" s="18"/>
      <c r="AA2964" s="67"/>
      <c r="AB2964" s="67"/>
      <c r="AC2964" s="20"/>
      <c r="AE2964" s="94"/>
    </row>
    <row r="2965" spans="1:31" x14ac:dyDescent="0.25">
      <c r="A2965" s="18"/>
      <c r="B2965" s="18"/>
      <c r="C2965" s="18"/>
      <c r="D2965" s="74"/>
      <c r="E2965" s="74"/>
      <c r="F2965" s="74"/>
      <c r="G2965" s="75"/>
      <c r="H2965" s="5"/>
      <c r="I2965" s="5"/>
      <c r="J2965" s="5"/>
      <c r="K2965" s="5"/>
      <c r="O2965" s="5"/>
      <c r="P2965" s="5"/>
      <c r="Q2965" s="5"/>
      <c r="R2965" s="18"/>
      <c r="S2965" s="18"/>
      <c r="T2965" s="18"/>
      <c r="AA2965" s="67"/>
      <c r="AB2965" s="67"/>
      <c r="AC2965" s="20"/>
      <c r="AE2965" s="94"/>
    </row>
    <row r="2966" spans="1:31" x14ac:dyDescent="0.25">
      <c r="A2966" s="18"/>
      <c r="B2966" s="18"/>
      <c r="C2966" s="18"/>
      <c r="D2966" s="74"/>
      <c r="E2966" s="74"/>
      <c r="F2966" s="74"/>
      <c r="G2966" s="75"/>
      <c r="H2966" s="5"/>
      <c r="I2966" s="5"/>
      <c r="J2966" s="5"/>
      <c r="K2966" s="5"/>
      <c r="O2966" s="5"/>
      <c r="P2966" s="5"/>
      <c r="Q2966" s="5"/>
      <c r="R2966" s="18"/>
      <c r="S2966" s="18"/>
      <c r="T2966" s="18"/>
      <c r="AA2966" s="67"/>
      <c r="AB2966" s="67"/>
      <c r="AC2966" s="20"/>
      <c r="AE2966" s="94"/>
    </row>
    <row r="2967" spans="1:31" x14ac:dyDescent="0.25">
      <c r="A2967" s="18"/>
      <c r="B2967" s="18"/>
      <c r="C2967" s="18"/>
      <c r="D2967" s="74"/>
      <c r="E2967" s="74"/>
      <c r="F2967" s="74"/>
      <c r="G2967" s="75"/>
      <c r="H2967" s="5"/>
      <c r="I2967" s="5"/>
      <c r="J2967" s="5"/>
      <c r="K2967" s="5"/>
      <c r="O2967" s="5"/>
      <c r="P2967" s="5"/>
      <c r="Q2967" s="5"/>
      <c r="R2967" s="18"/>
      <c r="S2967" s="18"/>
      <c r="T2967" s="18"/>
      <c r="AA2967" s="67"/>
      <c r="AB2967" s="67"/>
      <c r="AC2967" s="20"/>
      <c r="AE2967" s="94"/>
    </row>
    <row r="2968" spans="1:31" x14ac:dyDescent="0.25">
      <c r="A2968" s="18"/>
      <c r="B2968" s="18"/>
      <c r="C2968" s="18"/>
      <c r="D2968" s="74"/>
      <c r="E2968" s="74"/>
      <c r="F2968" s="74"/>
      <c r="G2968" s="75"/>
      <c r="H2968" s="5"/>
      <c r="I2968" s="5"/>
      <c r="J2968" s="5"/>
      <c r="K2968" s="5"/>
      <c r="O2968" s="5"/>
      <c r="P2968" s="5"/>
      <c r="Q2968" s="5"/>
      <c r="R2968" s="18"/>
      <c r="S2968" s="18"/>
      <c r="T2968" s="18"/>
      <c r="AA2968" s="67"/>
      <c r="AB2968" s="67"/>
      <c r="AC2968" s="20"/>
      <c r="AE2968" s="94"/>
    </row>
    <row r="2969" spans="1:31" x14ac:dyDescent="0.25">
      <c r="A2969" s="18"/>
      <c r="B2969" s="18"/>
      <c r="C2969" s="18"/>
      <c r="D2969" s="74"/>
      <c r="E2969" s="74"/>
      <c r="F2969" s="74"/>
      <c r="G2969" s="75"/>
      <c r="H2969" s="5"/>
      <c r="I2969" s="5"/>
      <c r="J2969" s="5"/>
      <c r="K2969" s="5"/>
      <c r="O2969" s="5"/>
      <c r="P2969" s="5"/>
      <c r="Q2969" s="5"/>
      <c r="R2969" s="18"/>
      <c r="S2969" s="18"/>
      <c r="T2969" s="18"/>
      <c r="AA2969" s="67"/>
      <c r="AB2969" s="67"/>
      <c r="AC2969" s="20"/>
      <c r="AE2969" s="94"/>
    </row>
    <row r="2970" spans="1:31" x14ac:dyDescent="0.25">
      <c r="A2970" s="18"/>
      <c r="B2970" s="18"/>
      <c r="C2970" s="18"/>
      <c r="D2970" s="74"/>
      <c r="E2970" s="74"/>
      <c r="F2970" s="74"/>
      <c r="G2970" s="75"/>
      <c r="H2970" s="5"/>
      <c r="I2970" s="5"/>
      <c r="J2970" s="5"/>
      <c r="K2970" s="5"/>
      <c r="O2970" s="5"/>
      <c r="P2970" s="5"/>
      <c r="Q2970" s="5"/>
      <c r="R2970" s="18"/>
      <c r="S2970" s="18"/>
      <c r="T2970" s="18"/>
      <c r="AA2970" s="67"/>
      <c r="AB2970" s="67"/>
      <c r="AC2970" s="20"/>
      <c r="AE2970" s="94"/>
    </row>
    <row r="2971" spans="1:31" x14ac:dyDescent="0.25">
      <c r="A2971" s="18"/>
      <c r="B2971" s="18"/>
      <c r="C2971" s="18"/>
      <c r="D2971" s="74"/>
      <c r="E2971" s="74"/>
      <c r="F2971" s="74"/>
      <c r="G2971" s="75"/>
      <c r="H2971" s="5"/>
      <c r="I2971" s="5"/>
      <c r="J2971" s="5"/>
      <c r="K2971" s="5"/>
      <c r="O2971" s="5"/>
      <c r="P2971" s="5"/>
      <c r="Q2971" s="5"/>
      <c r="R2971" s="18"/>
      <c r="S2971" s="18"/>
      <c r="T2971" s="18"/>
      <c r="AA2971" s="67"/>
      <c r="AB2971" s="67"/>
      <c r="AC2971" s="20"/>
      <c r="AE2971" s="94"/>
    </row>
    <row r="2972" spans="1:31" x14ac:dyDescent="0.25">
      <c r="A2972" s="18"/>
      <c r="B2972" s="18"/>
      <c r="C2972" s="18"/>
      <c r="D2972" s="74"/>
      <c r="E2972" s="74"/>
      <c r="F2972" s="74"/>
      <c r="G2972" s="75"/>
      <c r="H2972" s="5"/>
      <c r="I2972" s="5"/>
      <c r="J2972" s="5"/>
      <c r="K2972" s="5"/>
      <c r="O2972" s="5"/>
      <c r="P2972" s="5"/>
      <c r="Q2972" s="5"/>
      <c r="R2972" s="18"/>
      <c r="S2972" s="18"/>
      <c r="T2972" s="18"/>
      <c r="AA2972" s="67"/>
      <c r="AB2972" s="67"/>
      <c r="AC2972" s="20"/>
      <c r="AE2972" s="94"/>
    </row>
    <row r="2973" spans="1:31" x14ac:dyDescent="0.25">
      <c r="A2973" s="18"/>
      <c r="B2973" s="18"/>
      <c r="C2973" s="18"/>
      <c r="D2973" s="74"/>
      <c r="E2973" s="74"/>
      <c r="F2973" s="74"/>
      <c r="G2973" s="75"/>
      <c r="H2973" s="5"/>
      <c r="I2973" s="5"/>
      <c r="J2973" s="5"/>
      <c r="K2973" s="5"/>
      <c r="O2973" s="5"/>
      <c r="P2973" s="5"/>
      <c r="Q2973" s="5"/>
      <c r="R2973" s="18"/>
      <c r="S2973" s="18"/>
      <c r="T2973" s="18"/>
      <c r="AA2973" s="67"/>
      <c r="AB2973" s="67"/>
      <c r="AC2973" s="20"/>
      <c r="AE2973" s="94"/>
    </row>
    <row r="2974" spans="1:31" x14ac:dyDescent="0.25">
      <c r="A2974" s="18"/>
      <c r="B2974" s="18"/>
      <c r="C2974" s="18"/>
      <c r="D2974" s="74"/>
      <c r="E2974" s="74"/>
      <c r="F2974" s="74"/>
      <c r="G2974" s="75"/>
      <c r="H2974" s="5"/>
      <c r="I2974" s="5"/>
      <c r="J2974" s="5"/>
      <c r="K2974" s="5"/>
      <c r="O2974" s="5"/>
      <c r="P2974" s="5"/>
      <c r="Q2974" s="5"/>
      <c r="R2974" s="18"/>
      <c r="S2974" s="18"/>
      <c r="T2974" s="18"/>
      <c r="AA2974" s="67"/>
      <c r="AB2974" s="67"/>
      <c r="AC2974" s="20"/>
      <c r="AE2974" s="94"/>
    </row>
    <row r="2975" spans="1:31" x14ac:dyDescent="0.25">
      <c r="A2975" s="18"/>
      <c r="B2975" s="18"/>
      <c r="C2975" s="18"/>
      <c r="D2975" s="74"/>
      <c r="E2975" s="74"/>
      <c r="F2975" s="74"/>
      <c r="G2975" s="75"/>
      <c r="H2975" s="5"/>
      <c r="I2975" s="5"/>
      <c r="J2975" s="5"/>
      <c r="K2975" s="5"/>
      <c r="O2975" s="5"/>
      <c r="P2975" s="5"/>
      <c r="Q2975" s="5"/>
      <c r="R2975" s="18"/>
      <c r="S2975" s="18"/>
      <c r="T2975" s="18"/>
      <c r="AA2975" s="67"/>
      <c r="AB2975" s="67"/>
      <c r="AC2975" s="20"/>
      <c r="AE2975" s="94"/>
    </row>
    <row r="2976" spans="1:31" x14ac:dyDescent="0.25">
      <c r="A2976" s="18"/>
      <c r="B2976" s="18"/>
      <c r="C2976" s="18"/>
      <c r="D2976" s="74"/>
      <c r="E2976" s="74"/>
      <c r="F2976" s="74"/>
      <c r="G2976" s="75"/>
      <c r="H2976" s="5"/>
      <c r="I2976" s="5"/>
      <c r="J2976" s="5"/>
      <c r="K2976" s="5"/>
      <c r="O2976" s="5"/>
      <c r="P2976" s="5"/>
      <c r="Q2976" s="5"/>
      <c r="R2976" s="18"/>
      <c r="S2976" s="18"/>
      <c r="T2976" s="18"/>
      <c r="AA2976" s="67"/>
      <c r="AB2976" s="67"/>
      <c r="AC2976" s="20"/>
      <c r="AE2976" s="94"/>
    </row>
    <row r="2977" spans="1:31" x14ac:dyDescent="0.25">
      <c r="A2977" s="18"/>
      <c r="B2977" s="18"/>
      <c r="C2977" s="18"/>
      <c r="D2977" s="74"/>
      <c r="E2977" s="74"/>
      <c r="F2977" s="74"/>
      <c r="G2977" s="75"/>
      <c r="H2977" s="5"/>
      <c r="I2977" s="5"/>
      <c r="J2977" s="5"/>
      <c r="K2977" s="5"/>
      <c r="O2977" s="5"/>
      <c r="P2977" s="5"/>
      <c r="Q2977" s="5"/>
      <c r="R2977" s="18"/>
      <c r="S2977" s="18"/>
      <c r="T2977" s="18"/>
      <c r="AA2977" s="67"/>
      <c r="AB2977" s="67"/>
      <c r="AC2977" s="20"/>
      <c r="AE2977" s="94"/>
    </row>
    <row r="2978" spans="1:31" x14ac:dyDescent="0.25">
      <c r="A2978" s="18"/>
      <c r="B2978" s="18"/>
      <c r="C2978" s="18"/>
      <c r="D2978" s="74"/>
      <c r="E2978" s="74"/>
      <c r="F2978" s="74"/>
      <c r="G2978" s="75"/>
      <c r="H2978" s="5"/>
      <c r="I2978" s="5"/>
      <c r="J2978" s="5"/>
      <c r="K2978" s="5"/>
      <c r="O2978" s="5"/>
      <c r="P2978" s="5"/>
      <c r="Q2978" s="5"/>
      <c r="R2978" s="18"/>
      <c r="S2978" s="18"/>
      <c r="T2978" s="18"/>
      <c r="AA2978" s="67"/>
      <c r="AB2978" s="67"/>
      <c r="AC2978" s="20"/>
      <c r="AE2978" s="94"/>
    </row>
    <row r="2979" spans="1:31" x14ac:dyDescent="0.25">
      <c r="A2979" s="18"/>
      <c r="B2979" s="18"/>
      <c r="C2979" s="18"/>
      <c r="D2979" s="74"/>
      <c r="E2979" s="74"/>
      <c r="F2979" s="74"/>
      <c r="G2979" s="75"/>
      <c r="H2979" s="5"/>
      <c r="I2979" s="5"/>
      <c r="J2979" s="5"/>
      <c r="K2979" s="5"/>
      <c r="O2979" s="5"/>
      <c r="P2979" s="5"/>
      <c r="Q2979" s="5"/>
      <c r="R2979" s="18"/>
      <c r="S2979" s="18"/>
      <c r="T2979" s="18"/>
      <c r="AA2979" s="67"/>
      <c r="AB2979" s="67"/>
      <c r="AC2979" s="20"/>
      <c r="AE2979" s="94"/>
    </row>
    <row r="2980" spans="1:31" x14ac:dyDescent="0.25">
      <c r="A2980" s="18"/>
      <c r="B2980" s="18"/>
      <c r="C2980" s="18"/>
      <c r="D2980" s="74"/>
      <c r="E2980" s="74"/>
      <c r="F2980" s="74"/>
      <c r="G2980" s="75"/>
      <c r="H2980" s="5"/>
      <c r="I2980" s="5"/>
      <c r="J2980" s="5"/>
      <c r="K2980" s="5"/>
      <c r="O2980" s="5"/>
      <c r="P2980" s="5"/>
      <c r="Q2980" s="5"/>
      <c r="R2980" s="18"/>
      <c r="S2980" s="18"/>
      <c r="T2980" s="18"/>
      <c r="AA2980" s="67"/>
      <c r="AB2980" s="67"/>
      <c r="AC2980" s="20"/>
      <c r="AE2980" s="94"/>
    </row>
    <row r="2981" spans="1:31" x14ac:dyDescent="0.25">
      <c r="A2981" s="18"/>
      <c r="B2981" s="18"/>
      <c r="C2981" s="18"/>
      <c r="D2981" s="74"/>
      <c r="E2981" s="74"/>
      <c r="F2981" s="74"/>
      <c r="G2981" s="75"/>
      <c r="H2981" s="5"/>
      <c r="I2981" s="5"/>
      <c r="J2981" s="5"/>
      <c r="K2981" s="5"/>
      <c r="O2981" s="5"/>
      <c r="P2981" s="5"/>
      <c r="Q2981" s="5"/>
      <c r="R2981" s="18"/>
      <c r="S2981" s="18"/>
      <c r="T2981" s="18"/>
      <c r="AA2981" s="67"/>
      <c r="AB2981" s="67"/>
      <c r="AC2981" s="20"/>
      <c r="AE2981" s="94"/>
    </row>
    <row r="2982" spans="1:31" x14ac:dyDescent="0.25">
      <c r="A2982" s="18"/>
      <c r="B2982" s="18"/>
      <c r="C2982" s="18"/>
      <c r="D2982" s="74"/>
      <c r="E2982" s="74"/>
      <c r="F2982" s="74"/>
      <c r="G2982" s="75"/>
      <c r="H2982" s="5"/>
      <c r="I2982" s="5"/>
      <c r="J2982" s="5"/>
      <c r="K2982" s="5"/>
      <c r="O2982" s="5"/>
      <c r="P2982" s="5"/>
      <c r="Q2982" s="5"/>
      <c r="R2982" s="18"/>
      <c r="S2982" s="18"/>
      <c r="T2982" s="18"/>
      <c r="AA2982" s="67"/>
      <c r="AB2982" s="67"/>
      <c r="AC2982" s="20"/>
      <c r="AE2982" s="94"/>
    </row>
    <row r="2983" spans="1:31" x14ac:dyDescent="0.25">
      <c r="A2983" s="18"/>
      <c r="B2983" s="18"/>
      <c r="C2983" s="18"/>
      <c r="D2983" s="74"/>
      <c r="E2983" s="74"/>
      <c r="F2983" s="74"/>
      <c r="G2983" s="75"/>
      <c r="H2983" s="5"/>
      <c r="I2983" s="5"/>
      <c r="J2983" s="5"/>
      <c r="K2983" s="5"/>
      <c r="O2983" s="5"/>
      <c r="P2983" s="5"/>
      <c r="Q2983" s="5"/>
      <c r="R2983" s="18"/>
      <c r="S2983" s="18"/>
      <c r="T2983" s="18"/>
      <c r="AA2983" s="67"/>
      <c r="AB2983" s="67"/>
      <c r="AC2983" s="20"/>
      <c r="AE2983" s="94"/>
    </row>
    <row r="2984" spans="1:31" x14ac:dyDescent="0.25">
      <c r="A2984" s="18"/>
      <c r="B2984" s="18"/>
      <c r="C2984" s="18"/>
      <c r="D2984" s="74"/>
      <c r="E2984" s="74"/>
      <c r="F2984" s="74"/>
      <c r="G2984" s="75"/>
      <c r="H2984" s="5"/>
      <c r="I2984" s="5"/>
      <c r="J2984" s="5"/>
      <c r="K2984" s="5"/>
      <c r="O2984" s="5"/>
      <c r="P2984" s="5"/>
      <c r="Q2984" s="5"/>
      <c r="R2984" s="18"/>
      <c r="S2984" s="18"/>
      <c r="T2984" s="18"/>
      <c r="AA2984" s="67"/>
      <c r="AB2984" s="67"/>
      <c r="AC2984" s="20"/>
      <c r="AE2984" s="94"/>
    </row>
    <row r="2985" spans="1:31" x14ac:dyDescent="0.25">
      <c r="A2985" s="18"/>
      <c r="B2985" s="18"/>
      <c r="C2985" s="18"/>
      <c r="D2985" s="74"/>
      <c r="E2985" s="74"/>
      <c r="F2985" s="74"/>
      <c r="G2985" s="75"/>
      <c r="H2985" s="5"/>
      <c r="I2985" s="5"/>
      <c r="J2985" s="5"/>
      <c r="K2985" s="5"/>
      <c r="O2985" s="5"/>
      <c r="P2985" s="5"/>
      <c r="Q2985" s="5"/>
      <c r="R2985" s="18"/>
      <c r="S2985" s="18"/>
      <c r="T2985" s="18"/>
      <c r="AA2985" s="67"/>
      <c r="AB2985" s="67"/>
      <c r="AC2985" s="20"/>
      <c r="AE2985" s="94"/>
    </row>
    <row r="2986" spans="1:31" x14ac:dyDescent="0.25">
      <c r="A2986" s="18"/>
      <c r="B2986" s="18"/>
      <c r="C2986" s="18"/>
      <c r="D2986" s="74"/>
      <c r="E2986" s="74"/>
      <c r="F2986" s="74"/>
      <c r="G2986" s="75"/>
      <c r="H2986" s="5"/>
      <c r="I2986" s="5"/>
      <c r="J2986" s="5"/>
      <c r="K2986" s="5"/>
      <c r="O2986" s="5"/>
      <c r="P2986" s="5"/>
      <c r="Q2986" s="5"/>
      <c r="R2986" s="18"/>
      <c r="S2986" s="18"/>
      <c r="T2986" s="18"/>
      <c r="AA2986" s="67"/>
      <c r="AB2986" s="67"/>
      <c r="AC2986" s="20"/>
      <c r="AE2986" s="94"/>
    </row>
    <row r="2987" spans="1:31" x14ac:dyDescent="0.25">
      <c r="A2987" s="18"/>
      <c r="B2987" s="18"/>
      <c r="C2987" s="18"/>
      <c r="D2987" s="74"/>
      <c r="E2987" s="74"/>
      <c r="F2987" s="74"/>
      <c r="G2987" s="75"/>
      <c r="H2987" s="5"/>
      <c r="I2987" s="5"/>
      <c r="J2987" s="5"/>
      <c r="K2987" s="5"/>
      <c r="O2987" s="5"/>
      <c r="P2987" s="5"/>
      <c r="Q2987" s="5"/>
      <c r="R2987" s="18"/>
      <c r="S2987" s="18"/>
      <c r="T2987" s="18"/>
      <c r="AA2987" s="67"/>
      <c r="AB2987" s="67"/>
      <c r="AC2987" s="20"/>
      <c r="AE2987" s="94"/>
    </row>
    <row r="2988" spans="1:31" x14ac:dyDescent="0.25">
      <c r="A2988" s="18"/>
      <c r="B2988" s="18"/>
      <c r="C2988" s="18"/>
      <c r="D2988" s="74"/>
      <c r="E2988" s="74"/>
      <c r="F2988" s="74"/>
      <c r="G2988" s="75"/>
      <c r="H2988" s="5"/>
      <c r="I2988" s="5"/>
      <c r="J2988" s="5"/>
      <c r="K2988" s="5"/>
      <c r="O2988" s="5"/>
      <c r="P2988" s="5"/>
      <c r="Q2988" s="5"/>
      <c r="R2988" s="18"/>
      <c r="S2988" s="18"/>
      <c r="T2988" s="18"/>
      <c r="AA2988" s="67"/>
      <c r="AB2988" s="67"/>
      <c r="AC2988" s="20"/>
      <c r="AE2988" s="94"/>
    </row>
    <row r="2989" spans="1:31" x14ac:dyDescent="0.25">
      <c r="A2989" s="18"/>
      <c r="B2989" s="18"/>
      <c r="C2989" s="18"/>
      <c r="D2989" s="74"/>
      <c r="E2989" s="74"/>
      <c r="F2989" s="74"/>
      <c r="G2989" s="75"/>
      <c r="H2989" s="5"/>
      <c r="I2989" s="5"/>
      <c r="J2989" s="5"/>
      <c r="K2989" s="5"/>
      <c r="O2989" s="5"/>
      <c r="P2989" s="5"/>
      <c r="Q2989" s="5"/>
      <c r="R2989" s="18"/>
      <c r="S2989" s="18"/>
      <c r="T2989" s="18"/>
      <c r="AA2989" s="67"/>
      <c r="AB2989" s="67"/>
      <c r="AC2989" s="20"/>
      <c r="AE2989" s="94"/>
    </row>
    <row r="2990" spans="1:31" x14ac:dyDescent="0.25">
      <c r="A2990" s="18"/>
      <c r="B2990" s="18"/>
      <c r="C2990" s="18"/>
      <c r="D2990" s="74"/>
      <c r="E2990" s="74"/>
      <c r="F2990" s="74"/>
      <c r="G2990" s="75"/>
      <c r="H2990" s="5"/>
      <c r="I2990" s="5"/>
      <c r="J2990" s="5"/>
      <c r="K2990" s="5"/>
      <c r="O2990" s="5"/>
      <c r="P2990" s="5"/>
      <c r="Q2990" s="5"/>
      <c r="R2990" s="18"/>
      <c r="S2990" s="18"/>
      <c r="T2990" s="18"/>
      <c r="AA2990" s="67"/>
      <c r="AB2990" s="67"/>
      <c r="AC2990" s="20"/>
      <c r="AE2990" s="94"/>
    </row>
    <row r="2991" spans="1:31" x14ac:dyDescent="0.25">
      <c r="A2991" s="18"/>
      <c r="B2991" s="18"/>
      <c r="C2991" s="18"/>
      <c r="D2991" s="74"/>
      <c r="E2991" s="74"/>
      <c r="F2991" s="74"/>
      <c r="G2991" s="75"/>
      <c r="H2991" s="5"/>
      <c r="I2991" s="5"/>
      <c r="J2991" s="5"/>
      <c r="K2991" s="5"/>
      <c r="O2991" s="5"/>
      <c r="P2991" s="5"/>
      <c r="Q2991" s="5"/>
      <c r="R2991" s="18"/>
      <c r="S2991" s="18"/>
      <c r="T2991" s="18"/>
      <c r="AA2991" s="67"/>
      <c r="AB2991" s="67"/>
      <c r="AC2991" s="20"/>
      <c r="AE2991" s="94"/>
    </row>
    <row r="2992" spans="1:31" x14ac:dyDescent="0.25">
      <c r="A2992" s="18"/>
      <c r="B2992" s="18"/>
      <c r="C2992" s="18"/>
      <c r="D2992" s="74"/>
      <c r="E2992" s="74"/>
      <c r="F2992" s="74"/>
      <c r="G2992" s="75"/>
      <c r="H2992" s="5"/>
      <c r="I2992" s="5"/>
      <c r="J2992" s="5"/>
      <c r="K2992" s="5"/>
      <c r="O2992" s="5"/>
      <c r="P2992" s="5"/>
      <c r="Q2992" s="5"/>
      <c r="R2992" s="18"/>
      <c r="S2992" s="18"/>
      <c r="T2992" s="18"/>
      <c r="AA2992" s="67"/>
      <c r="AB2992" s="67"/>
      <c r="AC2992" s="20"/>
      <c r="AE2992" s="94"/>
    </row>
    <row r="2993" spans="1:31" x14ac:dyDescent="0.25">
      <c r="A2993" s="18"/>
      <c r="B2993" s="18"/>
      <c r="C2993" s="18"/>
      <c r="D2993" s="74"/>
      <c r="E2993" s="74"/>
      <c r="F2993" s="74"/>
      <c r="G2993" s="75"/>
      <c r="H2993" s="5"/>
      <c r="I2993" s="5"/>
      <c r="J2993" s="5"/>
      <c r="K2993" s="5"/>
      <c r="O2993" s="5"/>
      <c r="P2993" s="5"/>
      <c r="Q2993" s="5"/>
      <c r="R2993" s="18"/>
      <c r="S2993" s="18"/>
      <c r="T2993" s="18"/>
      <c r="AA2993" s="67"/>
      <c r="AB2993" s="67"/>
      <c r="AC2993" s="20"/>
      <c r="AE2993" s="94"/>
    </row>
    <row r="2994" spans="1:31" x14ac:dyDescent="0.25">
      <c r="A2994" s="18"/>
      <c r="B2994" s="18"/>
      <c r="C2994" s="18"/>
      <c r="D2994" s="74"/>
      <c r="E2994" s="74"/>
      <c r="F2994" s="74"/>
      <c r="G2994" s="75"/>
      <c r="H2994" s="5"/>
      <c r="I2994" s="5"/>
      <c r="J2994" s="5"/>
      <c r="K2994" s="5"/>
      <c r="O2994" s="5"/>
      <c r="P2994" s="5"/>
      <c r="Q2994" s="5"/>
      <c r="R2994" s="18"/>
      <c r="S2994" s="18"/>
      <c r="T2994" s="18"/>
      <c r="AA2994" s="67"/>
      <c r="AB2994" s="67"/>
      <c r="AC2994" s="20"/>
      <c r="AE2994" s="94"/>
    </row>
    <row r="2995" spans="1:31" x14ac:dyDescent="0.25">
      <c r="A2995" s="18"/>
      <c r="B2995" s="18"/>
      <c r="C2995" s="18"/>
      <c r="D2995" s="74"/>
      <c r="E2995" s="74"/>
      <c r="F2995" s="74"/>
      <c r="G2995" s="75"/>
      <c r="H2995" s="5"/>
      <c r="I2995" s="5"/>
      <c r="J2995" s="5"/>
      <c r="K2995" s="5"/>
      <c r="O2995" s="5"/>
      <c r="P2995" s="5"/>
      <c r="Q2995" s="5"/>
      <c r="R2995" s="18"/>
      <c r="S2995" s="18"/>
      <c r="T2995" s="18"/>
      <c r="AA2995" s="67"/>
      <c r="AB2995" s="67"/>
      <c r="AC2995" s="20"/>
      <c r="AE2995" s="94"/>
    </row>
    <row r="2996" spans="1:31" x14ac:dyDescent="0.25">
      <c r="A2996" s="18"/>
      <c r="B2996" s="18"/>
      <c r="C2996" s="18"/>
      <c r="D2996" s="74"/>
      <c r="E2996" s="74"/>
      <c r="F2996" s="74"/>
      <c r="G2996" s="75"/>
      <c r="H2996" s="5"/>
      <c r="I2996" s="5"/>
      <c r="J2996" s="5"/>
      <c r="K2996" s="5"/>
      <c r="O2996" s="5"/>
      <c r="P2996" s="5"/>
      <c r="Q2996" s="5"/>
      <c r="R2996" s="18"/>
      <c r="S2996" s="18"/>
      <c r="T2996" s="18"/>
      <c r="AA2996" s="67"/>
      <c r="AB2996" s="67"/>
      <c r="AC2996" s="20"/>
      <c r="AE2996" s="94"/>
    </row>
    <row r="2997" spans="1:31" x14ac:dyDescent="0.25">
      <c r="A2997" s="18"/>
      <c r="B2997" s="18"/>
      <c r="C2997" s="18"/>
      <c r="D2997" s="74"/>
      <c r="E2997" s="74"/>
      <c r="F2997" s="74"/>
      <c r="G2997" s="75"/>
      <c r="H2997" s="5"/>
      <c r="I2997" s="5"/>
      <c r="J2997" s="5"/>
      <c r="K2997" s="5"/>
      <c r="O2997" s="5"/>
      <c r="P2997" s="5"/>
      <c r="Q2997" s="5"/>
      <c r="R2997" s="18"/>
      <c r="S2997" s="18"/>
      <c r="T2997" s="18"/>
      <c r="AA2997" s="67"/>
      <c r="AB2997" s="67"/>
      <c r="AC2997" s="20"/>
      <c r="AE2997" s="94"/>
    </row>
    <row r="2998" spans="1:31" x14ac:dyDescent="0.25">
      <c r="A2998" s="18"/>
      <c r="B2998" s="18"/>
      <c r="C2998" s="18"/>
      <c r="D2998" s="74"/>
      <c r="E2998" s="74"/>
      <c r="F2998" s="74"/>
      <c r="G2998" s="75"/>
      <c r="H2998" s="5"/>
      <c r="I2998" s="5"/>
      <c r="J2998" s="5"/>
      <c r="K2998" s="5"/>
      <c r="O2998" s="5"/>
      <c r="P2998" s="5"/>
      <c r="Q2998" s="5"/>
      <c r="R2998" s="18"/>
      <c r="S2998" s="18"/>
      <c r="T2998" s="18"/>
      <c r="AA2998" s="67"/>
      <c r="AB2998" s="67"/>
      <c r="AC2998" s="20"/>
      <c r="AE2998" s="94"/>
    </row>
    <row r="2999" spans="1:31" x14ac:dyDescent="0.25">
      <c r="A2999" s="18"/>
      <c r="B2999" s="18"/>
      <c r="C2999" s="18"/>
      <c r="D2999" s="74"/>
      <c r="E2999" s="74"/>
      <c r="F2999" s="74"/>
      <c r="G2999" s="75"/>
      <c r="H2999" s="5"/>
      <c r="I2999" s="5"/>
      <c r="J2999" s="5"/>
      <c r="K2999" s="5"/>
      <c r="O2999" s="5"/>
      <c r="P2999" s="5"/>
      <c r="Q2999" s="5"/>
      <c r="R2999" s="18"/>
      <c r="S2999" s="18"/>
      <c r="T2999" s="18"/>
      <c r="AA2999" s="67"/>
      <c r="AB2999" s="67"/>
      <c r="AC2999" s="20"/>
      <c r="AE2999" s="94"/>
    </row>
    <row r="3000" spans="1:31" x14ac:dyDescent="0.25">
      <c r="A3000" s="18"/>
      <c r="B3000" s="18"/>
      <c r="C3000" s="18"/>
      <c r="D3000" s="74"/>
      <c r="E3000" s="74"/>
      <c r="F3000" s="74"/>
      <c r="G3000" s="75"/>
      <c r="H3000" s="5"/>
      <c r="I3000" s="5"/>
      <c r="J3000" s="5"/>
      <c r="K3000" s="5"/>
      <c r="O3000" s="5"/>
      <c r="P3000" s="5"/>
      <c r="Q3000" s="5"/>
      <c r="R3000" s="18"/>
      <c r="S3000" s="18"/>
      <c r="T3000" s="18"/>
      <c r="AA3000" s="67"/>
      <c r="AB3000" s="67"/>
      <c r="AC3000" s="20"/>
      <c r="AE3000" s="94"/>
    </row>
    <row r="3001" spans="1:31" x14ac:dyDescent="0.25">
      <c r="A3001" s="18"/>
      <c r="B3001" s="18"/>
      <c r="C3001" s="18"/>
      <c r="D3001" s="74"/>
      <c r="E3001" s="74"/>
      <c r="F3001" s="74"/>
      <c r="G3001" s="75"/>
      <c r="H3001" s="5"/>
      <c r="I3001" s="5"/>
      <c r="J3001" s="5"/>
      <c r="K3001" s="5"/>
      <c r="O3001" s="5"/>
      <c r="P3001" s="5"/>
      <c r="Q3001" s="5"/>
      <c r="R3001" s="18"/>
      <c r="S3001" s="18"/>
      <c r="T3001" s="18"/>
      <c r="AA3001" s="67"/>
      <c r="AB3001" s="67"/>
      <c r="AC3001" s="20"/>
      <c r="AE3001" s="94"/>
    </row>
    <row r="3002" spans="1:31" x14ac:dyDescent="0.25">
      <c r="A3002" s="18"/>
      <c r="B3002" s="18"/>
      <c r="C3002" s="18"/>
      <c r="D3002" s="74"/>
      <c r="E3002" s="74"/>
      <c r="F3002" s="74"/>
      <c r="G3002" s="75"/>
      <c r="H3002" s="5"/>
      <c r="I3002" s="5"/>
      <c r="J3002" s="5"/>
      <c r="K3002" s="5"/>
      <c r="O3002" s="5"/>
      <c r="P3002" s="5"/>
      <c r="Q3002" s="5"/>
      <c r="R3002" s="18"/>
      <c r="S3002" s="18"/>
      <c r="T3002" s="18"/>
      <c r="AA3002" s="67"/>
      <c r="AB3002" s="67"/>
      <c r="AC3002" s="20"/>
      <c r="AE3002" s="94"/>
    </row>
    <row r="3003" spans="1:31" x14ac:dyDescent="0.25">
      <c r="A3003" s="18"/>
      <c r="B3003" s="18"/>
      <c r="C3003" s="18"/>
      <c r="D3003" s="74"/>
      <c r="E3003" s="74"/>
      <c r="F3003" s="74"/>
      <c r="G3003" s="75"/>
      <c r="H3003" s="5"/>
      <c r="I3003" s="5"/>
      <c r="J3003" s="5"/>
      <c r="K3003" s="5"/>
      <c r="O3003" s="5"/>
      <c r="P3003" s="5"/>
      <c r="Q3003" s="5"/>
      <c r="R3003" s="18"/>
      <c r="S3003" s="18"/>
      <c r="T3003" s="18"/>
      <c r="AA3003" s="67"/>
      <c r="AB3003" s="67"/>
      <c r="AC3003" s="20"/>
      <c r="AE3003" s="94"/>
    </row>
    <row r="3004" spans="1:31" x14ac:dyDescent="0.25">
      <c r="A3004" s="18"/>
      <c r="B3004" s="18"/>
      <c r="C3004" s="18"/>
      <c r="D3004" s="74"/>
      <c r="E3004" s="74"/>
      <c r="F3004" s="74"/>
      <c r="G3004" s="75"/>
      <c r="H3004" s="5"/>
      <c r="I3004" s="5"/>
      <c r="J3004" s="5"/>
      <c r="K3004" s="5"/>
      <c r="O3004" s="5"/>
      <c r="P3004" s="5"/>
      <c r="Q3004" s="5"/>
      <c r="R3004" s="18"/>
      <c r="S3004" s="18"/>
      <c r="T3004" s="18"/>
      <c r="AA3004" s="67"/>
      <c r="AB3004" s="67"/>
      <c r="AC3004" s="20"/>
      <c r="AE3004" s="94"/>
    </row>
    <row r="3005" spans="1:31" x14ac:dyDescent="0.25">
      <c r="A3005" s="18"/>
      <c r="B3005" s="18"/>
      <c r="C3005" s="18"/>
      <c r="D3005" s="74"/>
      <c r="E3005" s="74"/>
      <c r="F3005" s="74"/>
      <c r="G3005" s="75"/>
      <c r="H3005" s="5"/>
      <c r="I3005" s="5"/>
      <c r="J3005" s="5"/>
      <c r="K3005" s="5"/>
      <c r="O3005" s="5"/>
      <c r="P3005" s="5"/>
      <c r="Q3005" s="5"/>
      <c r="R3005" s="18"/>
      <c r="S3005" s="18"/>
      <c r="T3005" s="18"/>
      <c r="AA3005" s="67"/>
      <c r="AB3005" s="67"/>
      <c r="AC3005" s="20"/>
      <c r="AE3005" s="94"/>
    </row>
    <row r="3006" spans="1:31" x14ac:dyDescent="0.25">
      <c r="A3006" s="18"/>
      <c r="B3006" s="18"/>
      <c r="C3006" s="18"/>
      <c r="D3006" s="74"/>
      <c r="E3006" s="74"/>
      <c r="F3006" s="74"/>
      <c r="G3006" s="75"/>
      <c r="H3006" s="5"/>
      <c r="I3006" s="5"/>
      <c r="J3006" s="5"/>
      <c r="K3006" s="5"/>
      <c r="O3006" s="5"/>
      <c r="P3006" s="5"/>
      <c r="Q3006" s="5"/>
      <c r="R3006" s="18"/>
      <c r="S3006" s="18"/>
      <c r="T3006" s="18"/>
      <c r="AA3006" s="67"/>
      <c r="AB3006" s="67"/>
      <c r="AC3006" s="20"/>
      <c r="AE3006" s="94"/>
    </row>
    <row r="3007" spans="1:31" x14ac:dyDescent="0.25">
      <c r="A3007" s="18"/>
      <c r="B3007" s="18"/>
      <c r="C3007" s="18"/>
      <c r="D3007" s="74"/>
      <c r="E3007" s="74"/>
      <c r="F3007" s="74"/>
      <c r="G3007" s="75"/>
      <c r="H3007" s="5"/>
      <c r="I3007" s="5"/>
      <c r="J3007" s="5"/>
      <c r="K3007" s="5"/>
      <c r="O3007" s="5"/>
      <c r="P3007" s="5"/>
      <c r="Q3007" s="5"/>
      <c r="R3007" s="18"/>
      <c r="S3007" s="18"/>
      <c r="T3007" s="18"/>
      <c r="AA3007" s="67"/>
      <c r="AB3007" s="67"/>
      <c r="AC3007" s="20"/>
      <c r="AE3007" s="94"/>
    </row>
    <row r="3008" spans="1:31" x14ac:dyDescent="0.25">
      <c r="A3008" s="18"/>
      <c r="B3008" s="18"/>
      <c r="C3008" s="18"/>
      <c r="D3008" s="74"/>
      <c r="E3008" s="74"/>
      <c r="F3008" s="74"/>
      <c r="G3008" s="75"/>
      <c r="H3008" s="5"/>
      <c r="I3008" s="5"/>
      <c r="J3008" s="5"/>
      <c r="K3008" s="5"/>
      <c r="O3008" s="5"/>
      <c r="P3008" s="5"/>
      <c r="Q3008" s="5"/>
      <c r="R3008" s="18"/>
      <c r="S3008" s="18"/>
      <c r="T3008" s="18"/>
      <c r="AA3008" s="67"/>
      <c r="AB3008" s="67"/>
      <c r="AC3008" s="20"/>
      <c r="AE3008" s="94"/>
    </row>
    <row r="3009" spans="1:31" x14ac:dyDescent="0.25">
      <c r="A3009" s="18"/>
      <c r="B3009" s="18"/>
      <c r="C3009" s="18"/>
      <c r="D3009" s="74"/>
      <c r="E3009" s="74"/>
      <c r="F3009" s="74"/>
      <c r="G3009" s="75"/>
      <c r="H3009" s="5"/>
      <c r="I3009" s="5"/>
      <c r="J3009" s="5"/>
      <c r="K3009" s="5"/>
      <c r="O3009" s="5"/>
      <c r="P3009" s="5"/>
      <c r="Q3009" s="5"/>
      <c r="R3009" s="18"/>
      <c r="S3009" s="18"/>
      <c r="T3009" s="18"/>
      <c r="AA3009" s="67"/>
      <c r="AB3009" s="67"/>
      <c r="AC3009" s="20"/>
      <c r="AE3009" s="94"/>
    </row>
    <row r="3010" spans="1:31" x14ac:dyDescent="0.25">
      <c r="A3010" s="18"/>
      <c r="B3010" s="18"/>
      <c r="C3010" s="18"/>
      <c r="D3010" s="74"/>
      <c r="E3010" s="74"/>
      <c r="F3010" s="74"/>
      <c r="G3010" s="75"/>
      <c r="H3010" s="5"/>
      <c r="I3010" s="5"/>
      <c r="J3010" s="5"/>
      <c r="K3010" s="5"/>
      <c r="O3010" s="5"/>
      <c r="P3010" s="5"/>
      <c r="Q3010" s="5"/>
      <c r="R3010" s="18"/>
      <c r="S3010" s="18"/>
      <c r="T3010" s="18"/>
      <c r="AA3010" s="67"/>
      <c r="AB3010" s="67"/>
      <c r="AC3010" s="20"/>
      <c r="AE3010" s="94"/>
    </row>
    <row r="3011" spans="1:31" x14ac:dyDescent="0.25">
      <c r="A3011" s="18"/>
      <c r="B3011" s="18"/>
      <c r="C3011" s="18"/>
      <c r="D3011" s="74"/>
      <c r="E3011" s="74"/>
      <c r="F3011" s="74"/>
      <c r="G3011" s="75"/>
      <c r="H3011" s="5"/>
      <c r="I3011" s="5"/>
      <c r="J3011" s="5"/>
      <c r="K3011" s="5"/>
      <c r="O3011" s="5"/>
      <c r="P3011" s="5"/>
      <c r="Q3011" s="5"/>
      <c r="R3011" s="18"/>
      <c r="S3011" s="18"/>
      <c r="T3011" s="18"/>
      <c r="AA3011" s="67"/>
      <c r="AB3011" s="67"/>
      <c r="AC3011" s="20"/>
      <c r="AE3011" s="94"/>
    </row>
    <row r="3012" spans="1:31" x14ac:dyDescent="0.25">
      <c r="A3012" s="18"/>
      <c r="B3012" s="18"/>
      <c r="C3012" s="18"/>
      <c r="D3012" s="74"/>
      <c r="E3012" s="74"/>
      <c r="F3012" s="74"/>
      <c r="G3012" s="75"/>
      <c r="H3012" s="5"/>
      <c r="I3012" s="5"/>
      <c r="J3012" s="5"/>
      <c r="K3012" s="5"/>
      <c r="O3012" s="5"/>
      <c r="P3012" s="5"/>
      <c r="Q3012" s="5"/>
      <c r="R3012" s="18"/>
      <c r="S3012" s="18"/>
      <c r="T3012" s="18"/>
      <c r="AA3012" s="67"/>
      <c r="AB3012" s="67"/>
      <c r="AC3012" s="20"/>
      <c r="AE3012" s="94"/>
    </row>
    <row r="3013" spans="1:31" x14ac:dyDescent="0.25">
      <c r="A3013" s="18"/>
      <c r="B3013" s="18"/>
      <c r="C3013" s="18"/>
      <c r="D3013" s="74"/>
      <c r="E3013" s="74"/>
      <c r="F3013" s="74"/>
      <c r="G3013" s="75"/>
      <c r="H3013" s="5"/>
      <c r="I3013" s="5"/>
      <c r="J3013" s="5"/>
      <c r="K3013" s="5"/>
      <c r="O3013" s="5"/>
      <c r="P3013" s="5"/>
      <c r="Q3013" s="5"/>
      <c r="R3013" s="18"/>
      <c r="S3013" s="18"/>
      <c r="T3013" s="18"/>
      <c r="AA3013" s="67"/>
      <c r="AB3013" s="67"/>
      <c r="AC3013" s="20"/>
      <c r="AE3013" s="94"/>
    </row>
    <row r="3014" spans="1:31" x14ac:dyDescent="0.25">
      <c r="A3014" s="18"/>
      <c r="B3014" s="18"/>
      <c r="C3014" s="18"/>
      <c r="D3014" s="74"/>
      <c r="E3014" s="74"/>
      <c r="F3014" s="74"/>
      <c r="G3014" s="75"/>
      <c r="H3014" s="5"/>
      <c r="I3014" s="5"/>
      <c r="J3014" s="5"/>
      <c r="K3014" s="5"/>
      <c r="O3014" s="5"/>
      <c r="P3014" s="5"/>
      <c r="Q3014" s="5"/>
      <c r="R3014" s="18"/>
      <c r="S3014" s="18"/>
      <c r="T3014" s="18"/>
      <c r="AA3014" s="67"/>
      <c r="AB3014" s="67"/>
      <c r="AC3014" s="20"/>
      <c r="AE3014" s="94"/>
    </row>
    <row r="3015" spans="1:31" x14ac:dyDescent="0.25">
      <c r="A3015" s="18"/>
      <c r="B3015" s="18"/>
      <c r="C3015" s="18"/>
      <c r="D3015" s="74"/>
      <c r="E3015" s="74"/>
      <c r="F3015" s="74"/>
      <c r="G3015" s="75"/>
      <c r="H3015" s="5"/>
      <c r="I3015" s="5"/>
      <c r="J3015" s="5"/>
      <c r="K3015" s="5"/>
      <c r="O3015" s="5"/>
      <c r="P3015" s="5"/>
      <c r="Q3015" s="5"/>
      <c r="R3015" s="18"/>
      <c r="S3015" s="18"/>
      <c r="T3015" s="18"/>
      <c r="AA3015" s="67"/>
      <c r="AB3015" s="67"/>
      <c r="AC3015" s="20"/>
      <c r="AE3015" s="94"/>
    </row>
    <row r="3016" spans="1:31" x14ac:dyDescent="0.25">
      <c r="A3016" s="18"/>
      <c r="B3016" s="18"/>
      <c r="C3016" s="18"/>
      <c r="D3016" s="74"/>
      <c r="E3016" s="74"/>
      <c r="F3016" s="74"/>
      <c r="G3016" s="75"/>
      <c r="H3016" s="5"/>
      <c r="I3016" s="5"/>
      <c r="J3016" s="5"/>
      <c r="K3016" s="5"/>
      <c r="O3016" s="5"/>
      <c r="P3016" s="5"/>
      <c r="Q3016" s="5"/>
      <c r="R3016" s="18"/>
      <c r="S3016" s="18"/>
      <c r="T3016" s="18"/>
      <c r="AA3016" s="67"/>
      <c r="AB3016" s="67"/>
      <c r="AC3016" s="20"/>
      <c r="AE3016" s="94"/>
    </row>
    <row r="3017" spans="1:31" x14ac:dyDescent="0.25">
      <c r="A3017" s="18"/>
      <c r="B3017" s="18"/>
      <c r="C3017" s="18"/>
      <c r="D3017" s="74"/>
      <c r="E3017" s="74"/>
      <c r="F3017" s="74"/>
      <c r="G3017" s="75"/>
      <c r="H3017" s="5"/>
      <c r="I3017" s="5"/>
      <c r="J3017" s="5"/>
      <c r="K3017" s="5"/>
      <c r="O3017" s="5"/>
      <c r="P3017" s="5"/>
      <c r="Q3017" s="5"/>
      <c r="R3017" s="18"/>
      <c r="S3017" s="18"/>
      <c r="T3017" s="18"/>
      <c r="AA3017" s="67"/>
      <c r="AB3017" s="67"/>
      <c r="AC3017" s="20"/>
      <c r="AE3017" s="94"/>
    </row>
    <row r="3018" spans="1:31" x14ac:dyDescent="0.25">
      <c r="A3018" s="18"/>
      <c r="B3018" s="18"/>
      <c r="C3018" s="18"/>
      <c r="D3018" s="74"/>
      <c r="E3018" s="74"/>
      <c r="F3018" s="74"/>
      <c r="G3018" s="75"/>
      <c r="H3018" s="5"/>
      <c r="I3018" s="5"/>
      <c r="J3018" s="5"/>
      <c r="K3018" s="5"/>
      <c r="O3018" s="5"/>
      <c r="P3018" s="5"/>
      <c r="Q3018" s="5"/>
      <c r="R3018" s="18"/>
      <c r="S3018" s="18"/>
      <c r="T3018" s="18"/>
      <c r="AA3018" s="67"/>
      <c r="AB3018" s="67"/>
      <c r="AC3018" s="20"/>
      <c r="AE3018" s="94"/>
    </row>
    <row r="3019" spans="1:31" x14ac:dyDescent="0.25">
      <c r="A3019" s="18"/>
      <c r="B3019" s="18"/>
      <c r="C3019" s="18"/>
      <c r="D3019" s="74"/>
      <c r="E3019" s="74"/>
      <c r="F3019" s="74"/>
      <c r="G3019" s="75"/>
      <c r="H3019" s="5"/>
      <c r="I3019" s="5"/>
      <c r="J3019" s="5"/>
      <c r="K3019" s="5"/>
      <c r="O3019" s="5"/>
      <c r="P3019" s="5"/>
      <c r="Q3019" s="5"/>
      <c r="R3019" s="18"/>
      <c r="S3019" s="18"/>
      <c r="T3019" s="18"/>
      <c r="AA3019" s="67"/>
      <c r="AB3019" s="67"/>
      <c r="AC3019" s="20"/>
      <c r="AE3019" s="94"/>
    </row>
    <row r="3020" spans="1:31" x14ac:dyDescent="0.25">
      <c r="A3020" s="18"/>
      <c r="B3020" s="18"/>
      <c r="C3020" s="18"/>
      <c r="D3020" s="74"/>
      <c r="E3020" s="74"/>
      <c r="F3020" s="74"/>
      <c r="G3020" s="75"/>
      <c r="H3020" s="5"/>
      <c r="I3020" s="5"/>
      <c r="J3020" s="5"/>
      <c r="K3020" s="5"/>
      <c r="O3020" s="5"/>
      <c r="P3020" s="5"/>
      <c r="Q3020" s="5"/>
      <c r="R3020" s="18"/>
      <c r="S3020" s="18"/>
      <c r="T3020" s="18"/>
      <c r="AA3020" s="67"/>
      <c r="AB3020" s="67"/>
      <c r="AC3020" s="20"/>
      <c r="AE3020" s="94"/>
    </row>
    <row r="3021" spans="1:31" x14ac:dyDescent="0.25">
      <c r="A3021" s="18"/>
      <c r="B3021" s="18"/>
      <c r="C3021" s="18"/>
      <c r="D3021" s="74"/>
      <c r="E3021" s="74"/>
      <c r="F3021" s="74"/>
      <c r="G3021" s="75"/>
      <c r="H3021" s="5"/>
      <c r="I3021" s="5"/>
      <c r="J3021" s="5"/>
      <c r="K3021" s="5"/>
      <c r="O3021" s="5"/>
      <c r="P3021" s="5"/>
      <c r="Q3021" s="5"/>
      <c r="R3021" s="18"/>
      <c r="S3021" s="18"/>
      <c r="T3021" s="18"/>
      <c r="AA3021" s="67"/>
      <c r="AB3021" s="67"/>
      <c r="AC3021" s="20"/>
      <c r="AE3021" s="94"/>
    </row>
    <row r="3022" spans="1:31" x14ac:dyDescent="0.25">
      <c r="A3022" s="18"/>
      <c r="B3022" s="18"/>
      <c r="C3022" s="18"/>
      <c r="D3022" s="74"/>
      <c r="E3022" s="74"/>
      <c r="F3022" s="74"/>
      <c r="G3022" s="75"/>
      <c r="H3022" s="5"/>
      <c r="I3022" s="5"/>
      <c r="J3022" s="5"/>
      <c r="K3022" s="5"/>
      <c r="O3022" s="5"/>
      <c r="P3022" s="5"/>
      <c r="Q3022" s="5"/>
      <c r="R3022" s="18"/>
      <c r="S3022" s="18"/>
      <c r="T3022" s="18"/>
      <c r="AA3022" s="67"/>
      <c r="AB3022" s="67"/>
      <c r="AC3022" s="20"/>
      <c r="AE3022" s="94"/>
    </row>
    <row r="3023" spans="1:31" x14ac:dyDescent="0.25">
      <c r="A3023" s="18"/>
      <c r="B3023" s="18"/>
      <c r="C3023" s="18"/>
      <c r="D3023" s="74"/>
      <c r="E3023" s="74"/>
      <c r="F3023" s="74"/>
      <c r="G3023" s="75"/>
      <c r="H3023" s="5"/>
      <c r="I3023" s="5"/>
      <c r="J3023" s="5"/>
      <c r="K3023" s="5"/>
      <c r="O3023" s="5"/>
      <c r="P3023" s="5"/>
      <c r="Q3023" s="5"/>
      <c r="R3023" s="18"/>
      <c r="S3023" s="18"/>
      <c r="T3023" s="18"/>
      <c r="AA3023" s="67"/>
      <c r="AB3023" s="67"/>
      <c r="AC3023" s="20"/>
      <c r="AE3023" s="94"/>
    </row>
    <row r="3024" spans="1:31" x14ac:dyDescent="0.25">
      <c r="A3024" s="18"/>
      <c r="B3024" s="18"/>
      <c r="C3024" s="18"/>
      <c r="D3024" s="74"/>
      <c r="E3024" s="74"/>
      <c r="F3024" s="74"/>
      <c r="G3024" s="75"/>
      <c r="H3024" s="5"/>
      <c r="I3024" s="5"/>
      <c r="J3024" s="5"/>
      <c r="K3024" s="5"/>
      <c r="O3024" s="5"/>
      <c r="P3024" s="5"/>
      <c r="Q3024" s="5"/>
      <c r="R3024" s="18"/>
      <c r="S3024" s="18"/>
      <c r="T3024" s="18"/>
      <c r="AA3024" s="67"/>
      <c r="AB3024" s="67"/>
      <c r="AC3024" s="20"/>
      <c r="AE3024" s="94"/>
    </row>
    <row r="3025" spans="1:31" x14ac:dyDescent="0.25">
      <c r="A3025" s="18"/>
      <c r="B3025" s="18"/>
      <c r="C3025" s="18"/>
      <c r="D3025" s="74"/>
      <c r="E3025" s="74"/>
      <c r="F3025" s="74"/>
      <c r="G3025" s="75"/>
      <c r="H3025" s="5"/>
      <c r="I3025" s="5"/>
      <c r="J3025" s="5"/>
      <c r="K3025" s="5"/>
      <c r="O3025" s="5"/>
      <c r="P3025" s="5"/>
      <c r="Q3025" s="5"/>
      <c r="R3025" s="18"/>
      <c r="S3025" s="18"/>
      <c r="T3025" s="18"/>
      <c r="AA3025" s="67"/>
      <c r="AB3025" s="67"/>
      <c r="AC3025" s="20"/>
      <c r="AE3025" s="94"/>
    </row>
    <row r="3026" spans="1:31" x14ac:dyDescent="0.25">
      <c r="A3026" s="18"/>
      <c r="B3026" s="18"/>
      <c r="C3026" s="18"/>
      <c r="D3026" s="74"/>
      <c r="E3026" s="74"/>
      <c r="F3026" s="74"/>
      <c r="G3026" s="75"/>
      <c r="H3026" s="5"/>
      <c r="I3026" s="5"/>
      <c r="J3026" s="5"/>
      <c r="K3026" s="5"/>
      <c r="O3026" s="5"/>
      <c r="P3026" s="5"/>
      <c r="Q3026" s="5"/>
      <c r="R3026" s="18"/>
      <c r="S3026" s="18"/>
      <c r="T3026" s="18"/>
      <c r="AA3026" s="67"/>
      <c r="AB3026" s="67"/>
      <c r="AC3026" s="20"/>
      <c r="AE3026" s="94"/>
    </row>
    <row r="3027" spans="1:31" x14ac:dyDescent="0.25">
      <c r="A3027" s="18"/>
      <c r="B3027" s="18"/>
      <c r="C3027" s="18"/>
      <c r="D3027" s="74"/>
      <c r="E3027" s="74"/>
      <c r="F3027" s="74"/>
      <c r="G3027" s="75"/>
      <c r="H3027" s="5"/>
      <c r="I3027" s="5"/>
      <c r="J3027" s="5"/>
      <c r="K3027" s="5"/>
      <c r="O3027" s="5"/>
      <c r="P3027" s="5"/>
      <c r="Q3027" s="5"/>
      <c r="R3027" s="18"/>
      <c r="S3027" s="18"/>
      <c r="T3027" s="18"/>
      <c r="AA3027" s="67"/>
      <c r="AB3027" s="67"/>
      <c r="AC3027" s="20"/>
      <c r="AE3027" s="94"/>
    </row>
    <row r="3028" spans="1:31" x14ac:dyDescent="0.25">
      <c r="A3028" s="18"/>
      <c r="B3028" s="18"/>
      <c r="C3028" s="18"/>
      <c r="D3028" s="74"/>
      <c r="E3028" s="74"/>
      <c r="F3028" s="74"/>
      <c r="G3028" s="75"/>
      <c r="H3028" s="5"/>
      <c r="I3028" s="5"/>
      <c r="J3028" s="5"/>
      <c r="K3028" s="5"/>
      <c r="O3028" s="5"/>
      <c r="P3028" s="5"/>
      <c r="Q3028" s="5"/>
      <c r="R3028" s="18"/>
      <c r="S3028" s="18"/>
      <c r="T3028" s="18"/>
      <c r="AA3028" s="67"/>
      <c r="AB3028" s="67"/>
      <c r="AC3028" s="20"/>
      <c r="AE3028" s="94"/>
    </row>
    <row r="3029" spans="1:31" x14ac:dyDescent="0.25">
      <c r="A3029" s="18"/>
      <c r="B3029" s="18"/>
      <c r="C3029" s="18"/>
      <c r="D3029" s="74"/>
      <c r="E3029" s="74"/>
      <c r="F3029" s="74"/>
      <c r="G3029" s="75"/>
      <c r="H3029" s="5"/>
      <c r="I3029" s="5"/>
      <c r="J3029" s="5"/>
      <c r="K3029" s="5"/>
      <c r="O3029" s="5"/>
      <c r="P3029" s="5"/>
      <c r="Q3029" s="5"/>
      <c r="R3029" s="18"/>
      <c r="S3029" s="18"/>
      <c r="T3029" s="18"/>
      <c r="AA3029" s="67"/>
      <c r="AB3029" s="67"/>
      <c r="AC3029" s="20"/>
      <c r="AE3029" s="94"/>
    </row>
    <row r="3030" spans="1:31" x14ac:dyDescent="0.25">
      <c r="A3030" s="18"/>
      <c r="B3030" s="18"/>
      <c r="C3030" s="18"/>
      <c r="D3030" s="74"/>
      <c r="E3030" s="74"/>
      <c r="F3030" s="74"/>
      <c r="G3030" s="75"/>
      <c r="H3030" s="5"/>
      <c r="I3030" s="5"/>
      <c r="J3030" s="5"/>
      <c r="K3030" s="5"/>
      <c r="O3030" s="5"/>
      <c r="P3030" s="5"/>
      <c r="Q3030" s="5"/>
      <c r="R3030" s="18"/>
      <c r="S3030" s="18"/>
      <c r="T3030" s="18"/>
      <c r="AA3030" s="67"/>
      <c r="AB3030" s="67"/>
      <c r="AC3030" s="20"/>
      <c r="AE3030" s="94"/>
    </row>
    <row r="3031" spans="1:31" x14ac:dyDescent="0.25">
      <c r="A3031" s="18"/>
      <c r="B3031" s="18"/>
      <c r="C3031" s="18"/>
      <c r="D3031" s="74"/>
      <c r="E3031" s="74"/>
      <c r="F3031" s="74"/>
      <c r="G3031" s="75"/>
      <c r="H3031" s="5"/>
      <c r="I3031" s="5"/>
      <c r="J3031" s="5"/>
      <c r="K3031" s="5"/>
      <c r="O3031" s="5"/>
      <c r="P3031" s="5"/>
      <c r="Q3031" s="5"/>
      <c r="R3031" s="18"/>
      <c r="S3031" s="18"/>
      <c r="T3031" s="18"/>
      <c r="AA3031" s="67"/>
      <c r="AB3031" s="67"/>
      <c r="AC3031" s="20"/>
      <c r="AE3031" s="94"/>
    </row>
    <row r="3032" spans="1:31" x14ac:dyDescent="0.25">
      <c r="A3032" s="18"/>
      <c r="B3032" s="18"/>
      <c r="C3032" s="18"/>
      <c r="D3032" s="74"/>
      <c r="E3032" s="74"/>
      <c r="F3032" s="74"/>
      <c r="G3032" s="75"/>
      <c r="H3032" s="5"/>
      <c r="I3032" s="5"/>
      <c r="J3032" s="5"/>
      <c r="K3032" s="5"/>
      <c r="O3032" s="5"/>
      <c r="P3032" s="5"/>
      <c r="Q3032" s="5"/>
      <c r="R3032" s="18"/>
      <c r="S3032" s="18"/>
      <c r="T3032" s="18"/>
      <c r="AA3032" s="67"/>
      <c r="AB3032" s="67"/>
      <c r="AC3032" s="20"/>
      <c r="AE3032" s="94"/>
    </row>
    <row r="3033" spans="1:31" x14ac:dyDescent="0.25">
      <c r="A3033" s="18"/>
      <c r="B3033" s="18"/>
      <c r="C3033" s="18"/>
      <c r="D3033" s="74"/>
      <c r="E3033" s="74"/>
      <c r="F3033" s="74"/>
      <c r="G3033" s="75"/>
      <c r="H3033" s="5"/>
      <c r="I3033" s="5"/>
      <c r="J3033" s="5"/>
      <c r="K3033" s="5"/>
      <c r="O3033" s="5"/>
      <c r="P3033" s="5"/>
      <c r="Q3033" s="5"/>
      <c r="R3033" s="18"/>
      <c r="S3033" s="18"/>
      <c r="T3033" s="18"/>
      <c r="AA3033" s="67"/>
      <c r="AB3033" s="67"/>
      <c r="AC3033" s="20"/>
      <c r="AE3033" s="94"/>
    </row>
    <row r="3034" spans="1:31" x14ac:dyDescent="0.25">
      <c r="A3034" s="18"/>
      <c r="B3034" s="18"/>
      <c r="C3034" s="18"/>
      <c r="D3034" s="74"/>
      <c r="E3034" s="74"/>
      <c r="F3034" s="74"/>
      <c r="G3034" s="75"/>
      <c r="H3034" s="5"/>
      <c r="I3034" s="5"/>
      <c r="J3034" s="5"/>
      <c r="K3034" s="5"/>
      <c r="O3034" s="5"/>
      <c r="P3034" s="5"/>
      <c r="Q3034" s="5"/>
      <c r="R3034" s="18"/>
      <c r="S3034" s="18"/>
      <c r="T3034" s="18"/>
      <c r="AA3034" s="67"/>
      <c r="AB3034" s="67"/>
      <c r="AC3034" s="20"/>
      <c r="AE3034" s="94"/>
    </row>
    <row r="3035" spans="1:31" x14ac:dyDescent="0.25">
      <c r="A3035" s="18"/>
      <c r="B3035" s="18"/>
      <c r="C3035" s="18"/>
      <c r="D3035" s="74"/>
      <c r="E3035" s="74"/>
      <c r="F3035" s="74"/>
      <c r="G3035" s="75"/>
      <c r="H3035" s="5"/>
      <c r="I3035" s="5"/>
      <c r="J3035" s="5"/>
      <c r="K3035" s="5"/>
      <c r="O3035" s="5"/>
      <c r="P3035" s="5"/>
      <c r="Q3035" s="5"/>
      <c r="R3035" s="18"/>
      <c r="S3035" s="18"/>
      <c r="T3035" s="18"/>
      <c r="AA3035" s="67"/>
      <c r="AB3035" s="67"/>
      <c r="AC3035" s="20"/>
      <c r="AE3035" s="94"/>
    </row>
    <row r="3036" spans="1:31" x14ac:dyDescent="0.25">
      <c r="A3036" s="18"/>
      <c r="B3036" s="18"/>
      <c r="C3036" s="18"/>
      <c r="D3036" s="74"/>
      <c r="E3036" s="74"/>
      <c r="F3036" s="74"/>
      <c r="G3036" s="75"/>
      <c r="H3036" s="5"/>
      <c r="I3036" s="5"/>
      <c r="J3036" s="5"/>
      <c r="K3036" s="5"/>
      <c r="O3036" s="5"/>
      <c r="P3036" s="5"/>
      <c r="Q3036" s="5"/>
      <c r="R3036" s="18"/>
      <c r="S3036" s="18"/>
      <c r="T3036" s="18"/>
      <c r="AA3036" s="67"/>
      <c r="AB3036" s="67"/>
      <c r="AC3036" s="20"/>
      <c r="AE3036" s="94"/>
    </row>
    <row r="3037" spans="1:31" x14ac:dyDescent="0.25">
      <c r="A3037" s="18"/>
      <c r="B3037" s="18"/>
      <c r="C3037" s="18"/>
      <c r="D3037" s="74"/>
      <c r="E3037" s="74"/>
      <c r="F3037" s="74"/>
      <c r="G3037" s="75"/>
      <c r="H3037" s="5"/>
      <c r="I3037" s="5"/>
      <c r="J3037" s="5"/>
      <c r="K3037" s="5"/>
      <c r="O3037" s="5"/>
      <c r="P3037" s="5"/>
      <c r="Q3037" s="5"/>
      <c r="R3037" s="18"/>
      <c r="S3037" s="18"/>
      <c r="T3037" s="18"/>
      <c r="AA3037" s="67"/>
      <c r="AB3037" s="67"/>
      <c r="AC3037" s="20"/>
      <c r="AE3037" s="94"/>
    </row>
    <row r="3038" spans="1:31" x14ac:dyDescent="0.25">
      <c r="A3038" s="18"/>
      <c r="B3038" s="18"/>
      <c r="C3038" s="18"/>
      <c r="D3038" s="74"/>
      <c r="E3038" s="74"/>
      <c r="F3038" s="74"/>
      <c r="G3038" s="75"/>
      <c r="H3038" s="5"/>
      <c r="I3038" s="5"/>
      <c r="J3038" s="5"/>
      <c r="K3038" s="5"/>
      <c r="O3038" s="5"/>
      <c r="P3038" s="5"/>
      <c r="Q3038" s="5"/>
      <c r="R3038" s="18"/>
      <c r="S3038" s="18"/>
      <c r="T3038" s="18"/>
      <c r="AA3038" s="67"/>
      <c r="AB3038" s="67"/>
      <c r="AC3038" s="20"/>
      <c r="AE3038" s="94"/>
    </row>
    <row r="3039" spans="1:31" x14ac:dyDescent="0.25">
      <c r="A3039" s="18"/>
      <c r="B3039" s="18"/>
      <c r="C3039" s="18"/>
      <c r="D3039" s="74"/>
      <c r="E3039" s="74"/>
      <c r="F3039" s="74"/>
      <c r="G3039" s="75"/>
      <c r="H3039" s="5"/>
      <c r="I3039" s="5"/>
      <c r="J3039" s="5"/>
      <c r="K3039" s="5"/>
      <c r="O3039" s="5"/>
      <c r="P3039" s="5"/>
      <c r="Q3039" s="5"/>
      <c r="R3039" s="18"/>
      <c r="S3039" s="18"/>
      <c r="T3039" s="18"/>
      <c r="AA3039" s="67"/>
      <c r="AB3039" s="67"/>
      <c r="AC3039" s="20"/>
      <c r="AE3039" s="94"/>
    </row>
    <row r="3040" spans="1:31" x14ac:dyDescent="0.25">
      <c r="A3040" s="18"/>
      <c r="B3040" s="18"/>
      <c r="C3040" s="18"/>
      <c r="D3040" s="74"/>
      <c r="E3040" s="74"/>
      <c r="F3040" s="74"/>
      <c r="G3040" s="75"/>
      <c r="H3040" s="5"/>
      <c r="I3040" s="5"/>
      <c r="J3040" s="5"/>
      <c r="K3040" s="5"/>
      <c r="O3040" s="5"/>
      <c r="P3040" s="5"/>
      <c r="Q3040" s="5"/>
      <c r="R3040" s="18"/>
      <c r="S3040" s="18"/>
      <c r="T3040" s="18"/>
      <c r="AA3040" s="67"/>
      <c r="AB3040" s="67"/>
      <c r="AC3040" s="20"/>
      <c r="AE3040" s="94"/>
    </row>
    <row r="3041" spans="1:31" x14ac:dyDescent="0.25">
      <c r="A3041" s="18"/>
      <c r="B3041" s="18"/>
      <c r="C3041" s="18"/>
      <c r="D3041" s="74"/>
      <c r="E3041" s="74"/>
      <c r="F3041" s="74"/>
      <c r="G3041" s="75"/>
      <c r="H3041" s="5"/>
      <c r="I3041" s="5"/>
      <c r="J3041" s="5"/>
      <c r="K3041" s="5"/>
      <c r="O3041" s="5"/>
      <c r="P3041" s="5"/>
      <c r="Q3041" s="5"/>
      <c r="R3041" s="18"/>
      <c r="S3041" s="18"/>
      <c r="T3041" s="18"/>
      <c r="AA3041" s="67"/>
      <c r="AB3041" s="67"/>
      <c r="AC3041" s="20"/>
      <c r="AE3041" s="94"/>
    </row>
    <row r="3042" spans="1:31" x14ac:dyDescent="0.25">
      <c r="A3042" s="18"/>
      <c r="B3042" s="18"/>
      <c r="C3042" s="18"/>
      <c r="D3042" s="74"/>
      <c r="E3042" s="74"/>
      <c r="F3042" s="74"/>
      <c r="G3042" s="75"/>
      <c r="H3042" s="5"/>
      <c r="I3042" s="5"/>
      <c r="J3042" s="5"/>
      <c r="K3042" s="5"/>
      <c r="O3042" s="5"/>
      <c r="P3042" s="5"/>
      <c r="Q3042" s="5"/>
      <c r="R3042" s="18"/>
      <c r="S3042" s="18"/>
      <c r="T3042" s="18"/>
      <c r="AA3042" s="67"/>
      <c r="AB3042" s="67"/>
      <c r="AC3042" s="20"/>
      <c r="AE3042" s="94"/>
    </row>
    <row r="3043" spans="1:31" x14ac:dyDescent="0.25">
      <c r="A3043" s="18"/>
      <c r="B3043" s="18"/>
      <c r="C3043" s="18"/>
      <c r="D3043" s="74"/>
      <c r="E3043" s="74"/>
      <c r="F3043" s="74"/>
      <c r="G3043" s="75"/>
      <c r="H3043" s="5"/>
      <c r="I3043" s="5"/>
      <c r="J3043" s="5"/>
      <c r="K3043" s="5"/>
      <c r="O3043" s="5"/>
      <c r="P3043" s="5"/>
      <c r="Q3043" s="5"/>
      <c r="R3043" s="18"/>
      <c r="S3043" s="18"/>
      <c r="T3043" s="18"/>
      <c r="AA3043" s="67"/>
      <c r="AB3043" s="67"/>
      <c r="AC3043" s="20"/>
      <c r="AE3043" s="94"/>
    </row>
    <row r="3044" spans="1:31" x14ac:dyDescent="0.25">
      <c r="A3044" s="18"/>
      <c r="B3044" s="18"/>
      <c r="C3044" s="18"/>
      <c r="D3044" s="74"/>
      <c r="E3044" s="74"/>
      <c r="F3044" s="74"/>
      <c r="G3044" s="75"/>
      <c r="H3044" s="5"/>
      <c r="I3044" s="5"/>
      <c r="J3044" s="5"/>
      <c r="K3044" s="5"/>
      <c r="O3044" s="5"/>
      <c r="P3044" s="5"/>
      <c r="Q3044" s="5"/>
      <c r="R3044" s="18"/>
      <c r="S3044" s="18"/>
      <c r="T3044" s="18"/>
      <c r="AA3044" s="67"/>
      <c r="AB3044" s="67"/>
      <c r="AC3044" s="20"/>
      <c r="AE3044" s="94"/>
    </row>
    <row r="3045" spans="1:31" x14ac:dyDescent="0.25">
      <c r="A3045" s="18"/>
      <c r="B3045" s="18"/>
      <c r="C3045" s="18"/>
      <c r="D3045" s="74"/>
      <c r="E3045" s="74"/>
      <c r="F3045" s="74"/>
      <c r="G3045" s="75"/>
      <c r="H3045" s="5"/>
      <c r="I3045" s="5"/>
      <c r="J3045" s="5"/>
      <c r="K3045" s="5"/>
      <c r="O3045" s="5"/>
      <c r="P3045" s="5"/>
      <c r="Q3045" s="5"/>
      <c r="R3045" s="18"/>
      <c r="S3045" s="18"/>
      <c r="T3045" s="18"/>
      <c r="AA3045" s="67"/>
      <c r="AB3045" s="67"/>
      <c r="AC3045" s="20"/>
      <c r="AE3045" s="94"/>
    </row>
    <row r="3046" spans="1:31" x14ac:dyDescent="0.25">
      <c r="A3046" s="18"/>
      <c r="B3046" s="18"/>
      <c r="C3046" s="18"/>
      <c r="D3046" s="74"/>
      <c r="E3046" s="74"/>
      <c r="F3046" s="74"/>
      <c r="G3046" s="75"/>
      <c r="H3046" s="5"/>
      <c r="I3046" s="5"/>
      <c r="J3046" s="5"/>
      <c r="K3046" s="5"/>
      <c r="O3046" s="5"/>
      <c r="P3046" s="5"/>
      <c r="Q3046" s="5"/>
      <c r="R3046" s="18"/>
      <c r="S3046" s="18"/>
      <c r="T3046" s="18"/>
      <c r="AA3046" s="67"/>
      <c r="AB3046" s="67"/>
      <c r="AC3046" s="20"/>
      <c r="AE3046" s="94"/>
    </row>
    <row r="3047" spans="1:31" x14ac:dyDescent="0.25">
      <c r="A3047" s="18"/>
      <c r="B3047" s="18"/>
      <c r="C3047" s="18"/>
      <c r="D3047" s="74"/>
      <c r="E3047" s="74"/>
      <c r="F3047" s="74"/>
      <c r="G3047" s="75"/>
      <c r="H3047" s="5"/>
      <c r="I3047" s="5"/>
      <c r="J3047" s="5"/>
      <c r="K3047" s="5"/>
      <c r="O3047" s="5"/>
      <c r="P3047" s="5"/>
      <c r="Q3047" s="5"/>
      <c r="R3047" s="18"/>
      <c r="S3047" s="18"/>
      <c r="T3047" s="18"/>
      <c r="AA3047" s="67"/>
      <c r="AB3047" s="67"/>
      <c r="AC3047" s="20"/>
      <c r="AE3047" s="94"/>
    </row>
    <row r="3048" spans="1:31" x14ac:dyDescent="0.25">
      <c r="A3048" s="18"/>
      <c r="B3048" s="18"/>
      <c r="C3048" s="18"/>
      <c r="D3048" s="74"/>
      <c r="E3048" s="74"/>
      <c r="F3048" s="74"/>
      <c r="G3048" s="75"/>
      <c r="H3048" s="5"/>
      <c r="I3048" s="5"/>
      <c r="J3048" s="5"/>
      <c r="K3048" s="5"/>
      <c r="O3048" s="5"/>
      <c r="P3048" s="5"/>
      <c r="Q3048" s="5"/>
      <c r="R3048" s="18"/>
      <c r="S3048" s="18"/>
      <c r="T3048" s="18"/>
      <c r="AA3048" s="67"/>
      <c r="AB3048" s="67"/>
      <c r="AC3048" s="20"/>
      <c r="AE3048" s="94"/>
    </row>
    <row r="3049" spans="1:31" x14ac:dyDescent="0.25">
      <c r="A3049" s="18"/>
      <c r="B3049" s="18"/>
      <c r="C3049" s="18"/>
      <c r="D3049" s="74"/>
      <c r="E3049" s="74"/>
      <c r="F3049" s="74"/>
      <c r="G3049" s="75"/>
      <c r="H3049" s="5"/>
      <c r="I3049" s="5"/>
      <c r="J3049" s="5"/>
      <c r="K3049" s="5"/>
      <c r="O3049" s="5"/>
      <c r="P3049" s="5"/>
      <c r="Q3049" s="5"/>
      <c r="R3049" s="18"/>
      <c r="S3049" s="18"/>
      <c r="T3049" s="18"/>
      <c r="AA3049" s="67"/>
      <c r="AB3049" s="67"/>
      <c r="AC3049" s="20"/>
      <c r="AE3049" s="94"/>
    </row>
    <row r="3050" spans="1:31" x14ac:dyDescent="0.25">
      <c r="A3050" s="18"/>
      <c r="B3050" s="18"/>
      <c r="C3050" s="18"/>
      <c r="D3050" s="74"/>
      <c r="E3050" s="74"/>
      <c r="F3050" s="74"/>
      <c r="G3050" s="75"/>
      <c r="H3050" s="5"/>
      <c r="I3050" s="5"/>
      <c r="J3050" s="5"/>
      <c r="K3050" s="5"/>
      <c r="O3050" s="5"/>
      <c r="P3050" s="5"/>
      <c r="Q3050" s="5"/>
      <c r="R3050" s="18"/>
      <c r="S3050" s="18"/>
      <c r="T3050" s="18"/>
      <c r="AA3050" s="67"/>
      <c r="AB3050" s="67"/>
      <c r="AC3050" s="20"/>
      <c r="AE3050" s="94"/>
    </row>
    <row r="3051" spans="1:31" x14ac:dyDescent="0.25">
      <c r="A3051" s="18"/>
      <c r="B3051" s="18"/>
      <c r="C3051" s="18"/>
      <c r="D3051" s="74"/>
      <c r="E3051" s="74"/>
      <c r="F3051" s="74"/>
      <c r="G3051" s="75"/>
      <c r="H3051" s="5"/>
      <c r="I3051" s="5"/>
      <c r="J3051" s="5"/>
      <c r="K3051" s="5"/>
      <c r="O3051" s="5"/>
      <c r="P3051" s="5"/>
      <c r="Q3051" s="5"/>
      <c r="R3051" s="18"/>
      <c r="S3051" s="18"/>
      <c r="T3051" s="18"/>
      <c r="AA3051" s="67"/>
      <c r="AB3051" s="67"/>
      <c r="AC3051" s="20"/>
      <c r="AE3051" s="94"/>
    </row>
    <row r="3052" spans="1:31" x14ac:dyDescent="0.25">
      <c r="A3052" s="18"/>
      <c r="B3052" s="18"/>
      <c r="C3052" s="18"/>
      <c r="D3052" s="74"/>
      <c r="E3052" s="74"/>
      <c r="F3052" s="74"/>
      <c r="G3052" s="75"/>
      <c r="H3052" s="5"/>
      <c r="I3052" s="5"/>
      <c r="J3052" s="5"/>
      <c r="K3052" s="5"/>
      <c r="O3052" s="5"/>
      <c r="P3052" s="5"/>
      <c r="Q3052" s="5"/>
      <c r="R3052" s="18"/>
      <c r="S3052" s="18"/>
      <c r="T3052" s="18"/>
      <c r="AA3052" s="67"/>
      <c r="AB3052" s="67"/>
      <c r="AC3052" s="20"/>
      <c r="AE3052" s="94"/>
    </row>
    <row r="3053" spans="1:31" x14ac:dyDescent="0.25">
      <c r="A3053" s="18"/>
      <c r="B3053" s="18"/>
      <c r="C3053" s="18"/>
      <c r="D3053" s="74"/>
      <c r="E3053" s="74"/>
      <c r="F3053" s="74"/>
      <c r="G3053" s="75"/>
      <c r="H3053" s="5"/>
      <c r="I3053" s="5"/>
      <c r="J3053" s="5"/>
      <c r="K3053" s="5"/>
      <c r="O3053" s="5"/>
      <c r="P3053" s="5"/>
      <c r="Q3053" s="5"/>
      <c r="R3053" s="18"/>
      <c r="S3053" s="18"/>
      <c r="T3053" s="18"/>
      <c r="AA3053" s="67"/>
      <c r="AB3053" s="67"/>
      <c r="AC3053" s="20"/>
      <c r="AE3053" s="94"/>
    </row>
    <row r="3054" spans="1:31" x14ac:dyDescent="0.25">
      <c r="A3054" s="18"/>
      <c r="B3054" s="18"/>
      <c r="C3054" s="18"/>
      <c r="D3054" s="74"/>
      <c r="E3054" s="74"/>
      <c r="F3054" s="74"/>
      <c r="G3054" s="75"/>
      <c r="H3054" s="5"/>
      <c r="I3054" s="5"/>
      <c r="J3054" s="5"/>
      <c r="K3054" s="5"/>
      <c r="O3054" s="5"/>
      <c r="P3054" s="5"/>
      <c r="Q3054" s="5"/>
      <c r="R3054" s="18"/>
      <c r="S3054" s="18"/>
      <c r="T3054" s="18"/>
      <c r="AA3054" s="67"/>
      <c r="AB3054" s="67"/>
      <c r="AC3054" s="20"/>
      <c r="AE3054" s="94"/>
    </row>
    <row r="3055" spans="1:31" x14ac:dyDescent="0.25">
      <c r="A3055" s="18"/>
      <c r="B3055" s="18"/>
      <c r="C3055" s="18"/>
      <c r="D3055" s="74"/>
      <c r="E3055" s="74"/>
      <c r="F3055" s="74"/>
      <c r="G3055" s="75"/>
      <c r="H3055" s="5"/>
      <c r="I3055" s="5"/>
      <c r="J3055" s="5"/>
      <c r="K3055" s="5"/>
      <c r="O3055" s="5"/>
      <c r="P3055" s="5"/>
      <c r="Q3055" s="5"/>
      <c r="R3055" s="18"/>
      <c r="S3055" s="18"/>
      <c r="T3055" s="18"/>
      <c r="AA3055" s="67"/>
      <c r="AB3055" s="67"/>
      <c r="AC3055" s="20"/>
      <c r="AE3055" s="94"/>
    </row>
    <row r="3056" spans="1:31" x14ac:dyDescent="0.25">
      <c r="A3056" s="18"/>
      <c r="B3056" s="18"/>
      <c r="C3056" s="18"/>
      <c r="D3056" s="74"/>
      <c r="E3056" s="74"/>
      <c r="F3056" s="74"/>
      <c r="G3056" s="75"/>
      <c r="H3056" s="5"/>
      <c r="I3056" s="5"/>
      <c r="J3056" s="5"/>
      <c r="K3056" s="5"/>
      <c r="O3056" s="5"/>
      <c r="P3056" s="5"/>
      <c r="Q3056" s="5"/>
      <c r="R3056" s="18"/>
      <c r="S3056" s="18"/>
      <c r="T3056" s="18"/>
      <c r="AA3056" s="67"/>
      <c r="AB3056" s="67"/>
      <c r="AC3056" s="20"/>
      <c r="AE3056" s="94"/>
    </row>
    <row r="3057" spans="1:31" x14ac:dyDescent="0.25">
      <c r="A3057" s="18"/>
      <c r="B3057" s="18"/>
      <c r="C3057" s="18"/>
      <c r="D3057" s="74"/>
      <c r="E3057" s="74"/>
      <c r="F3057" s="74"/>
      <c r="G3057" s="75"/>
      <c r="H3057" s="5"/>
      <c r="I3057" s="5"/>
      <c r="J3057" s="5"/>
      <c r="K3057" s="5"/>
      <c r="O3057" s="5"/>
      <c r="P3057" s="5"/>
      <c r="Q3057" s="5"/>
      <c r="R3057" s="18"/>
      <c r="S3057" s="18"/>
      <c r="T3057" s="18"/>
      <c r="AA3057" s="67"/>
      <c r="AB3057" s="67"/>
      <c r="AC3057" s="20"/>
      <c r="AE3057" s="94"/>
    </row>
    <row r="3058" spans="1:31" x14ac:dyDescent="0.25">
      <c r="A3058" s="18"/>
      <c r="B3058" s="18"/>
      <c r="C3058" s="18"/>
      <c r="D3058" s="74"/>
      <c r="E3058" s="74"/>
      <c r="F3058" s="74"/>
      <c r="G3058" s="75"/>
      <c r="H3058" s="5"/>
      <c r="I3058" s="5"/>
      <c r="J3058" s="5"/>
      <c r="K3058" s="5"/>
      <c r="O3058" s="5"/>
      <c r="P3058" s="5"/>
      <c r="Q3058" s="5"/>
      <c r="R3058" s="18"/>
      <c r="S3058" s="18"/>
      <c r="T3058" s="18"/>
      <c r="AA3058" s="67"/>
      <c r="AB3058" s="67"/>
      <c r="AC3058" s="20"/>
      <c r="AE3058" s="94"/>
    </row>
    <row r="3059" spans="1:31" x14ac:dyDescent="0.25">
      <c r="A3059" s="18"/>
      <c r="B3059" s="18"/>
      <c r="C3059" s="18"/>
      <c r="D3059" s="74"/>
      <c r="E3059" s="74"/>
      <c r="F3059" s="74"/>
      <c r="G3059" s="75"/>
      <c r="H3059" s="5"/>
      <c r="I3059" s="5"/>
      <c r="J3059" s="5"/>
      <c r="K3059" s="5"/>
      <c r="O3059" s="5"/>
      <c r="P3059" s="5"/>
      <c r="Q3059" s="5"/>
      <c r="R3059" s="18"/>
      <c r="S3059" s="18"/>
      <c r="T3059" s="18"/>
      <c r="AA3059" s="67"/>
      <c r="AB3059" s="67"/>
      <c r="AC3059" s="20"/>
      <c r="AE3059" s="94"/>
    </row>
    <row r="3060" spans="1:31" x14ac:dyDescent="0.25">
      <c r="A3060" s="18"/>
      <c r="B3060" s="18"/>
      <c r="C3060" s="18"/>
      <c r="D3060" s="74"/>
      <c r="E3060" s="74"/>
      <c r="F3060" s="74"/>
      <c r="G3060" s="75"/>
      <c r="H3060" s="5"/>
      <c r="I3060" s="5"/>
      <c r="J3060" s="5"/>
      <c r="K3060" s="5"/>
      <c r="O3060" s="5"/>
      <c r="P3060" s="5"/>
      <c r="Q3060" s="5"/>
      <c r="R3060" s="18"/>
      <c r="S3060" s="18"/>
      <c r="T3060" s="18"/>
      <c r="AA3060" s="67"/>
      <c r="AB3060" s="67"/>
      <c r="AC3060" s="20"/>
      <c r="AE3060" s="94"/>
    </row>
    <row r="3061" spans="1:31" x14ac:dyDescent="0.25">
      <c r="A3061" s="18"/>
      <c r="B3061" s="18"/>
      <c r="C3061" s="18"/>
      <c r="D3061" s="74"/>
      <c r="E3061" s="74"/>
      <c r="F3061" s="74"/>
      <c r="G3061" s="75"/>
      <c r="H3061" s="5"/>
      <c r="I3061" s="5"/>
      <c r="J3061" s="5"/>
      <c r="K3061" s="5"/>
      <c r="O3061" s="5"/>
      <c r="P3061" s="5"/>
      <c r="Q3061" s="5"/>
      <c r="R3061" s="18"/>
      <c r="S3061" s="18"/>
      <c r="T3061" s="18"/>
      <c r="AA3061" s="67"/>
      <c r="AB3061" s="67"/>
      <c r="AC3061" s="20"/>
      <c r="AE3061" s="94"/>
    </row>
    <row r="3062" spans="1:31" x14ac:dyDescent="0.25">
      <c r="A3062" s="18"/>
      <c r="B3062" s="18"/>
      <c r="C3062" s="18"/>
      <c r="D3062" s="74"/>
      <c r="E3062" s="74"/>
      <c r="F3062" s="74"/>
      <c r="G3062" s="75"/>
      <c r="H3062" s="5"/>
      <c r="I3062" s="5"/>
      <c r="J3062" s="5"/>
      <c r="K3062" s="5"/>
      <c r="O3062" s="5"/>
      <c r="P3062" s="5"/>
      <c r="Q3062" s="5"/>
      <c r="R3062" s="18"/>
      <c r="S3062" s="18"/>
      <c r="T3062" s="18"/>
      <c r="AA3062" s="67"/>
      <c r="AB3062" s="67"/>
      <c r="AC3062" s="20"/>
      <c r="AE3062" s="94"/>
    </row>
    <row r="3063" spans="1:31" x14ac:dyDescent="0.25">
      <c r="A3063" s="18"/>
      <c r="B3063" s="18"/>
      <c r="C3063" s="18"/>
      <c r="D3063" s="74"/>
      <c r="E3063" s="74"/>
      <c r="F3063" s="74"/>
      <c r="G3063" s="75"/>
      <c r="H3063" s="5"/>
      <c r="I3063" s="5"/>
      <c r="J3063" s="5"/>
      <c r="K3063" s="5"/>
      <c r="O3063" s="5"/>
      <c r="P3063" s="5"/>
      <c r="Q3063" s="5"/>
      <c r="R3063" s="18"/>
      <c r="S3063" s="18"/>
      <c r="T3063" s="18"/>
      <c r="AA3063" s="67"/>
      <c r="AB3063" s="67"/>
      <c r="AC3063" s="20"/>
      <c r="AE3063" s="94"/>
    </row>
    <row r="3064" spans="1:31" x14ac:dyDescent="0.25">
      <c r="A3064" s="18"/>
      <c r="B3064" s="18"/>
      <c r="C3064" s="18"/>
      <c r="D3064" s="74"/>
      <c r="E3064" s="74"/>
      <c r="F3064" s="74"/>
      <c r="G3064" s="75"/>
      <c r="H3064" s="5"/>
      <c r="I3064" s="5"/>
      <c r="J3064" s="5"/>
      <c r="K3064" s="5"/>
      <c r="O3064" s="5"/>
      <c r="P3064" s="5"/>
      <c r="Q3064" s="5"/>
      <c r="R3064" s="18"/>
      <c r="S3064" s="18"/>
      <c r="T3064" s="18"/>
      <c r="AA3064" s="67"/>
      <c r="AB3064" s="67"/>
      <c r="AC3064" s="20"/>
      <c r="AE3064" s="94"/>
    </row>
    <row r="3065" spans="1:31" x14ac:dyDescent="0.25">
      <c r="A3065" s="18"/>
      <c r="B3065" s="18"/>
      <c r="C3065" s="18"/>
      <c r="D3065" s="74"/>
      <c r="E3065" s="74"/>
      <c r="F3065" s="74"/>
      <c r="G3065" s="75"/>
      <c r="H3065" s="5"/>
      <c r="I3065" s="5"/>
      <c r="J3065" s="5"/>
      <c r="K3065" s="5"/>
      <c r="O3065" s="5"/>
      <c r="P3065" s="5"/>
      <c r="Q3065" s="5"/>
      <c r="R3065" s="18"/>
      <c r="S3065" s="18"/>
      <c r="T3065" s="18"/>
      <c r="AA3065" s="67"/>
      <c r="AB3065" s="67"/>
      <c r="AC3065" s="20"/>
      <c r="AE3065" s="94"/>
    </row>
    <row r="3066" spans="1:31" x14ac:dyDescent="0.25">
      <c r="A3066" s="18"/>
      <c r="B3066" s="18"/>
      <c r="C3066" s="18"/>
      <c r="D3066" s="74"/>
      <c r="E3066" s="74"/>
      <c r="F3066" s="74"/>
      <c r="G3066" s="75"/>
      <c r="H3066" s="5"/>
      <c r="I3066" s="5"/>
      <c r="J3066" s="5"/>
      <c r="K3066" s="5"/>
      <c r="O3066" s="5"/>
      <c r="P3066" s="5"/>
      <c r="Q3066" s="5"/>
      <c r="R3066" s="18"/>
      <c r="S3066" s="18"/>
      <c r="T3066" s="18"/>
      <c r="AA3066" s="67"/>
      <c r="AB3066" s="67"/>
      <c r="AC3066" s="20"/>
      <c r="AE3066" s="94"/>
    </row>
    <row r="3067" spans="1:31" x14ac:dyDescent="0.25">
      <c r="A3067" s="18"/>
      <c r="B3067" s="18"/>
      <c r="C3067" s="18"/>
      <c r="D3067" s="74"/>
      <c r="E3067" s="74"/>
      <c r="F3067" s="74"/>
      <c r="G3067" s="75"/>
      <c r="H3067" s="5"/>
      <c r="I3067" s="5"/>
      <c r="J3067" s="5"/>
      <c r="K3067" s="5"/>
      <c r="O3067" s="5"/>
      <c r="P3067" s="5"/>
      <c r="Q3067" s="5"/>
      <c r="R3067" s="18"/>
      <c r="S3067" s="18"/>
      <c r="T3067" s="18"/>
      <c r="AA3067" s="67"/>
      <c r="AB3067" s="67"/>
      <c r="AC3067" s="20"/>
      <c r="AE3067" s="94"/>
    </row>
    <row r="3068" spans="1:31" x14ac:dyDescent="0.25">
      <c r="A3068" s="18"/>
      <c r="B3068" s="18"/>
      <c r="C3068" s="18"/>
      <c r="D3068" s="74"/>
      <c r="E3068" s="74"/>
      <c r="F3068" s="74"/>
      <c r="G3068" s="75"/>
      <c r="H3068" s="5"/>
      <c r="I3068" s="5"/>
      <c r="J3068" s="5"/>
      <c r="K3068" s="5"/>
      <c r="O3068" s="5"/>
      <c r="P3068" s="5"/>
      <c r="Q3068" s="5"/>
      <c r="R3068" s="18"/>
      <c r="S3068" s="18"/>
      <c r="T3068" s="18"/>
      <c r="AA3068" s="67"/>
      <c r="AB3068" s="67"/>
      <c r="AC3068" s="20"/>
      <c r="AE3068" s="94"/>
    </row>
    <row r="3069" spans="1:31" x14ac:dyDescent="0.25">
      <c r="A3069" s="18"/>
      <c r="B3069" s="18"/>
      <c r="C3069" s="18"/>
      <c r="D3069" s="74"/>
      <c r="E3069" s="74"/>
      <c r="F3069" s="74"/>
      <c r="G3069" s="75"/>
      <c r="H3069" s="5"/>
      <c r="I3069" s="5"/>
      <c r="J3069" s="5"/>
      <c r="K3069" s="5"/>
      <c r="O3069" s="5"/>
      <c r="P3069" s="5"/>
      <c r="Q3069" s="5"/>
      <c r="R3069" s="18"/>
      <c r="S3069" s="18"/>
      <c r="T3069" s="18"/>
      <c r="AA3069" s="67"/>
      <c r="AB3069" s="67"/>
      <c r="AC3069" s="20"/>
      <c r="AE3069" s="94"/>
    </row>
    <row r="3070" spans="1:31" x14ac:dyDescent="0.25">
      <c r="A3070" s="18"/>
      <c r="B3070" s="18"/>
      <c r="C3070" s="18"/>
      <c r="D3070" s="74"/>
      <c r="E3070" s="74"/>
      <c r="F3070" s="74"/>
      <c r="G3070" s="75"/>
      <c r="H3070" s="5"/>
      <c r="I3070" s="5"/>
      <c r="J3070" s="5"/>
      <c r="K3070" s="5"/>
      <c r="O3070" s="5"/>
      <c r="P3070" s="5"/>
      <c r="Q3070" s="5"/>
      <c r="R3070" s="18"/>
      <c r="S3070" s="18"/>
      <c r="T3070" s="18"/>
      <c r="AA3070" s="67"/>
      <c r="AB3070" s="67"/>
      <c r="AC3070" s="20"/>
      <c r="AE3070" s="94"/>
    </row>
    <row r="3071" spans="1:31" x14ac:dyDescent="0.25">
      <c r="A3071" s="18"/>
      <c r="B3071" s="18"/>
      <c r="C3071" s="18"/>
      <c r="D3071" s="74"/>
      <c r="E3071" s="74"/>
      <c r="F3071" s="74"/>
      <c r="G3071" s="75"/>
      <c r="H3071" s="5"/>
      <c r="I3071" s="5"/>
      <c r="J3071" s="5"/>
      <c r="K3071" s="5"/>
      <c r="O3071" s="5"/>
      <c r="P3071" s="5"/>
      <c r="Q3071" s="5"/>
      <c r="R3071" s="18"/>
      <c r="S3071" s="18"/>
      <c r="T3071" s="18"/>
      <c r="AA3071" s="67"/>
      <c r="AB3071" s="67"/>
      <c r="AC3071" s="20"/>
      <c r="AE3071" s="94"/>
    </row>
    <row r="3072" spans="1:31" x14ac:dyDescent="0.25">
      <c r="A3072" s="18"/>
      <c r="B3072" s="18"/>
      <c r="C3072" s="18"/>
      <c r="D3072" s="74"/>
      <c r="E3072" s="74"/>
      <c r="F3072" s="74"/>
      <c r="G3072" s="75"/>
      <c r="H3072" s="5"/>
      <c r="I3072" s="5"/>
      <c r="J3072" s="5"/>
      <c r="K3072" s="5"/>
      <c r="O3072" s="5"/>
      <c r="P3072" s="5"/>
      <c r="Q3072" s="5"/>
      <c r="R3072" s="18"/>
      <c r="S3072" s="18"/>
      <c r="T3072" s="18"/>
      <c r="AA3072" s="67"/>
      <c r="AB3072" s="67"/>
      <c r="AC3072" s="20"/>
      <c r="AE3072" s="94"/>
    </row>
    <row r="3073" spans="1:31" x14ac:dyDescent="0.25">
      <c r="A3073" s="18"/>
      <c r="B3073" s="18"/>
      <c r="C3073" s="18"/>
      <c r="D3073" s="74"/>
      <c r="E3073" s="74"/>
      <c r="F3073" s="74"/>
      <c r="G3073" s="75"/>
      <c r="H3073" s="5"/>
      <c r="I3073" s="5"/>
      <c r="J3073" s="5"/>
      <c r="K3073" s="5"/>
      <c r="O3073" s="5"/>
      <c r="P3073" s="5"/>
      <c r="Q3073" s="5"/>
      <c r="R3073" s="18"/>
      <c r="S3073" s="18"/>
      <c r="T3073" s="18"/>
      <c r="AA3073" s="67"/>
      <c r="AB3073" s="67"/>
      <c r="AC3073" s="20"/>
      <c r="AE3073" s="94"/>
    </row>
    <row r="3074" spans="1:31" x14ac:dyDescent="0.25">
      <c r="A3074" s="18"/>
      <c r="B3074" s="18"/>
      <c r="C3074" s="18"/>
      <c r="D3074" s="74"/>
      <c r="E3074" s="74"/>
      <c r="F3074" s="74"/>
      <c r="G3074" s="75"/>
      <c r="H3074" s="5"/>
      <c r="I3074" s="5"/>
      <c r="J3074" s="5"/>
      <c r="K3074" s="5"/>
      <c r="O3074" s="5"/>
      <c r="P3074" s="5"/>
      <c r="Q3074" s="5"/>
      <c r="R3074" s="18"/>
      <c r="S3074" s="18"/>
      <c r="T3074" s="18"/>
      <c r="AA3074" s="67"/>
      <c r="AB3074" s="67"/>
      <c r="AC3074" s="20"/>
      <c r="AE3074" s="94"/>
    </row>
    <row r="3075" spans="1:31" x14ac:dyDescent="0.25">
      <c r="A3075" s="18"/>
      <c r="B3075" s="18"/>
      <c r="C3075" s="18"/>
      <c r="D3075" s="74"/>
      <c r="E3075" s="74"/>
      <c r="F3075" s="74"/>
      <c r="G3075" s="75"/>
      <c r="H3075" s="5"/>
      <c r="I3075" s="5"/>
      <c r="J3075" s="5"/>
      <c r="K3075" s="5"/>
      <c r="O3075" s="5"/>
      <c r="P3075" s="5"/>
      <c r="Q3075" s="5"/>
      <c r="R3075" s="18"/>
      <c r="S3075" s="18"/>
      <c r="T3075" s="18"/>
      <c r="AA3075" s="67"/>
      <c r="AB3075" s="67"/>
      <c r="AC3075" s="20"/>
      <c r="AE3075" s="94"/>
    </row>
    <row r="3076" spans="1:31" x14ac:dyDescent="0.25">
      <c r="A3076" s="18"/>
      <c r="B3076" s="18"/>
      <c r="C3076" s="18"/>
      <c r="D3076" s="74"/>
      <c r="E3076" s="74"/>
      <c r="F3076" s="74"/>
      <c r="G3076" s="75"/>
      <c r="H3076" s="5"/>
      <c r="I3076" s="5"/>
      <c r="J3076" s="5"/>
      <c r="K3076" s="5"/>
      <c r="O3076" s="5"/>
      <c r="P3076" s="5"/>
      <c r="Q3076" s="5"/>
      <c r="R3076" s="18"/>
      <c r="S3076" s="18"/>
      <c r="T3076" s="18"/>
      <c r="AA3076" s="67"/>
      <c r="AB3076" s="67"/>
      <c r="AC3076" s="20"/>
      <c r="AE3076" s="94"/>
    </row>
    <row r="3077" spans="1:31" x14ac:dyDescent="0.25">
      <c r="A3077" s="18"/>
      <c r="B3077" s="18"/>
      <c r="C3077" s="18"/>
      <c r="D3077" s="74"/>
      <c r="E3077" s="74"/>
      <c r="F3077" s="74"/>
      <c r="G3077" s="75"/>
      <c r="H3077" s="5"/>
      <c r="I3077" s="5"/>
      <c r="J3077" s="5"/>
      <c r="K3077" s="5"/>
      <c r="O3077" s="5"/>
      <c r="P3077" s="5"/>
      <c r="Q3077" s="5"/>
      <c r="R3077" s="18"/>
      <c r="S3077" s="18"/>
      <c r="T3077" s="18"/>
      <c r="AA3077" s="67"/>
      <c r="AB3077" s="67"/>
      <c r="AC3077" s="20"/>
      <c r="AE3077" s="94"/>
    </row>
    <row r="3078" spans="1:31" x14ac:dyDescent="0.25">
      <c r="A3078" s="18"/>
      <c r="B3078" s="18"/>
      <c r="C3078" s="18"/>
      <c r="D3078" s="74"/>
      <c r="E3078" s="74"/>
      <c r="F3078" s="74"/>
      <c r="G3078" s="75"/>
      <c r="H3078" s="5"/>
      <c r="I3078" s="5"/>
      <c r="J3078" s="5"/>
      <c r="K3078" s="5"/>
      <c r="O3078" s="5"/>
      <c r="P3078" s="5"/>
      <c r="Q3078" s="5"/>
      <c r="R3078" s="18"/>
      <c r="S3078" s="18"/>
      <c r="T3078" s="18"/>
      <c r="AA3078" s="67"/>
      <c r="AB3078" s="67"/>
      <c r="AC3078" s="20"/>
      <c r="AE3078" s="94"/>
    </row>
    <row r="3079" spans="1:31" x14ac:dyDescent="0.25">
      <c r="A3079" s="18"/>
      <c r="B3079" s="18"/>
      <c r="C3079" s="18"/>
      <c r="D3079" s="74"/>
      <c r="E3079" s="74"/>
      <c r="F3079" s="74"/>
      <c r="G3079" s="75"/>
      <c r="H3079" s="5"/>
      <c r="I3079" s="5"/>
      <c r="J3079" s="5"/>
      <c r="K3079" s="5"/>
      <c r="O3079" s="5"/>
      <c r="P3079" s="5"/>
      <c r="Q3079" s="5"/>
      <c r="R3079" s="18"/>
      <c r="S3079" s="18"/>
      <c r="T3079" s="18"/>
      <c r="AA3079" s="67"/>
      <c r="AB3079" s="67"/>
      <c r="AC3079" s="20"/>
      <c r="AE3079" s="95"/>
    </row>
    <row r="3080" spans="1:31" x14ac:dyDescent="0.25">
      <c r="A3080" s="18"/>
      <c r="B3080" s="18"/>
      <c r="C3080" s="18"/>
      <c r="D3080" s="74"/>
      <c r="E3080" s="74"/>
      <c r="F3080" s="74"/>
      <c r="G3080" s="75"/>
      <c r="H3080" s="5"/>
      <c r="I3080" s="5"/>
      <c r="J3080" s="5"/>
      <c r="K3080" s="5"/>
      <c r="O3080" s="5"/>
      <c r="P3080" s="5"/>
      <c r="Q3080" s="5"/>
      <c r="R3080" s="18"/>
      <c r="S3080" s="18"/>
      <c r="T3080" s="18"/>
      <c r="AA3080" s="67"/>
      <c r="AB3080" s="67"/>
      <c r="AC3080" s="20"/>
      <c r="AE3080" s="95"/>
    </row>
    <row r="3081" spans="1:31" x14ac:dyDescent="0.25">
      <c r="A3081" s="18"/>
      <c r="B3081" s="18"/>
      <c r="C3081" s="18"/>
      <c r="D3081" s="74"/>
      <c r="E3081" s="74"/>
      <c r="F3081" s="74"/>
      <c r="G3081" s="75"/>
      <c r="H3081" s="5"/>
      <c r="I3081" s="5"/>
      <c r="J3081" s="5"/>
      <c r="K3081" s="5"/>
      <c r="O3081" s="5"/>
      <c r="P3081" s="5"/>
      <c r="Q3081" s="5"/>
      <c r="R3081" s="18"/>
      <c r="S3081" s="18"/>
      <c r="T3081" s="18"/>
      <c r="AA3081" s="67"/>
      <c r="AB3081" s="67"/>
      <c r="AC3081" s="20"/>
      <c r="AE3081" s="95"/>
    </row>
    <row r="3082" spans="1:31" x14ac:dyDescent="0.25">
      <c r="A3082" s="18"/>
      <c r="B3082" s="18"/>
      <c r="C3082" s="18"/>
      <c r="D3082" s="74"/>
      <c r="E3082" s="74"/>
      <c r="F3082" s="74"/>
      <c r="G3082" s="75"/>
      <c r="H3082" s="5"/>
      <c r="I3082" s="5"/>
      <c r="J3082" s="5"/>
      <c r="K3082" s="5"/>
      <c r="O3082" s="5"/>
      <c r="P3082" s="5"/>
      <c r="Q3082" s="5"/>
      <c r="R3082" s="18"/>
      <c r="S3082" s="18"/>
      <c r="T3082" s="18"/>
      <c r="AA3082" s="67"/>
      <c r="AB3082" s="67"/>
      <c r="AC3082" s="20"/>
      <c r="AE3082" s="95"/>
    </row>
    <row r="3083" spans="1:31" x14ac:dyDescent="0.25">
      <c r="A3083" s="18"/>
      <c r="B3083" s="18"/>
      <c r="C3083" s="18"/>
      <c r="D3083" s="74"/>
      <c r="E3083" s="74"/>
      <c r="F3083" s="74"/>
      <c r="G3083" s="75"/>
      <c r="H3083" s="5"/>
      <c r="I3083" s="5"/>
      <c r="J3083" s="5"/>
      <c r="K3083" s="5"/>
      <c r="O3083" s="5"/>
      <c r="P3083" s="5"/>
      <c r="Q3083" s="5"/>
      <c r="R3083" s="18"/>
      <c r="S3083" s="18"/>
      <c r="T3083" s="18"/>
      <c r="AA3083" s="67"/>
      <c r="AB3083" s="67"/>
      <c r="AC3083" s="20"/>
      <c r="AE3083" s="95"/>
    </row>
    <row r="3084" spans="1:31" x14ac:dyDescent="0.25">
      <c r="A3084" s="18"/>
      <c r="B3084" s="18"/>
      <c r="C3084" s="18"/>
      <c r="D3084" s="74"/>
      <c r="E3084" s="74"/>
      <c r="F3084" s="74"/>
      <c r="G3084" s="75"/>
      <c r="H3084" s="5"/>
      <c r="I3084" s="5"/>
      <c r="J3084" s="5"/>
      <c r="K3084" s="5"/>
      <c r="O3084" s="5"/>
      <c r="P3084" s="5"/>
      <c r="Q3084" s="5"/>
      <c r="R3084" s="18"/>
      <c r="S3084" s="18"/>
      <c r="T3084" s="18"/>
      <c r="AA3084" s="67"/>
      <c r="AB3084" s="67"/>
      <c r="AC3084" s="20"/>
      <c r="AE3084" s="95"/>
    </row>
    <row r="3085" spans="1:31" x14ac:dyDescent="0.25">
      <c r="A3085" s="18"/>
      <c r="B3085" s="18"/>
      <c r="C3085" s="18"/>
      <c r="D3085" s="74"/>
      <c r="E3085" s="74"/>
      <c r="F3085" s="74"/>
      <c r="G3085" s="75"/>
      <c r="H3085" s="5"/>
      <c r="I3085" s="5"/>
      <c r="J3085" s="5"/>
      <c r="K3085" s="5"/>
      <c r="O3085" s="5"/>
      <c r="P3085" s="5"/>
      <c r="Q3085" s="5"/>
      <c r="R3085" s="18"/>
      <c r="S3085" s="18"/>
      <c r="T3085" s="18"/>
      <c r="AA3085" s="67"/>
      <c r="AB3085" s="67"/>
      <c r="AC3085" s="20"/>
      <c r="AE3085" s="95"/>
    </row>
    <row r="3086" spans="1:31" x14ac:dyDescent="0.25">
      <c r="A3086" s="18"/>
      <c r="B3086" s="18"/>
      <c r="C3086" s="18"/>
      <c r="D3086" s="74"/>
      <c r="E3086" s="74"/>
      <c r="F3086" s="74"/>
      <c r="G3086" s="75"/>
      <c r="H3086" s="5"/>
      <c r="I3086" s="5"/>
      <c r="J3086" s="5"/>
      <c r="K3086" s="5"/>
      <c r="O3086" s="5"/>
      <c r="P3086" s="5"/>
      <c r="Q3086" s="5"/>
      <c r="R3086" s="18"/>
      <c r="S3086" s="18"/>
      <c r="T3086" s="18"/>
      <c r="AA3086" s="67"/>
      <c r="AB3086" s="67"/>
      <c r="AC3086" s="20"/>
      <c r="AE3086" s="95"/>
    </row>
    <row r="3087" spans="1:31" x14ac:dyDescent="0.25">
      <c r="A3087" s="18"/>
      <c r="B3087" s="18"/>
      <c r="C3087" s="18"/>
      <c r="D3087" s="74"/>
      <c r="E3087" s="74"/>
      <c r="F3087" s="74"/>
      <c r="G3087" s="75"/>
      <c r="H3087" s="5"/>
      <c r="I3087" s="5"/>
      <c r="J3087" s="5"/>
      <c r="K3087" s="5"/>
      <c r="O3087" s="5"/>
      <c r="P3087" s="5"/>
      <c r="Q3087" s="5"/>
      <c r="R3087" s="18"/>
      <c r="S3087" s="18"/>
      <c r="T3087" s="18"/>
      <c r="AA3087" s="67"/>
      <c r="AB3087" s="67"/>
      <c r="AC3087" s="20"/>
      <c r="AE3087" s="95"/>
    </row>
    <row r="3088" spans="1:31" x14ac:dyDescent="0.25">
      <c r="A3088" s="18"/>
      <c r="B3088" s="18"/>
      <c r="C3088" s="18"/>
      <c r="D3088" s="74"/>
      <c r="E3088" s="74"/>
      <c r="F3088" s="74"/>
      <c r="G3088" s="75"/>
      <c r="H3088" s="5"/>
      <c r="I3088" s="5"/>
      <c r="J3088" s="5"/>
      <c r="K3088" s="5"/>
      <c r="O3088" s="5"/>
      <c r="P3088" s="5"/>
      <c r="Q3088" s="5"/>
      <c r="R3088" s="18"/>
      <c r="S3088" s="18"/>
      <c r="T3088" s="18"/>
      <c r="AA3088" s="67"/>
      <c r="AB3088" s="67"/>
      <c r="AC3088" s="20"/>
      <c r="AE3088" s="95"/>
    </row>
    <row r="3089" spans="1:31" x14ac:dyDescent="0.25">
      <c r="A3089" s="18"/>
      <c r="B3089" s="18"/>
      <c r="C3089" s="18"/>
      <c r="D3089" s="74"/>
      <c r="E3089" s="74"/>
      <c r="F3089" s="74"/>
      <c r="G3089" s="75"/>
      <c r="H3089" s="5"/>
      <c r="I3089" s="5"/>
      <c r="J3089" s="5"/>
      <c r="K3089" s="5"/>
      <c r="O3089" s="5"/>
      <c r="P3089" s="5"/>
      <c r="Q3089" s="5"/>
      <c r="R3089" s="18"/>
      <c r="S3089" s="18"/>
      <c r="T3089" s="18"/>
      <c r="AA3089" s="67"/>
      <c r="AB3089" s="67"/>
      <c r="AC3089" s="20"/>
      <c r="AE3089" s="95"/>
    </row>
    <row r="3090" spans="1:31" x14ac:dyDescent="0.25">
      <c r="A3090" s="18"/>
      <c r="B3090" s="18"/>
      <c r="C3090" s="18"/>
      <c r="D3090" s="74"/>
      <c r="E3090" s="74"/>
      <c r="F3090" s="74"/>
      <c r="G3090" s="75"/>
      <c r="H3090" s="5"/>
      <c r="I3090" s="5"/>
      <c r="J3090" s="5"/>
      <c r="K3090" s="5"/>
      <c r="O3090" s="5"/>
      <c r="P3090" s="5"/>
      <c r="Q3090" s="5"/>
      <c r="R3090" s="18"/>
      <c r="S3090" s="18"/>
      <c r="T3090" s="18"/>
      <c r="AA3090" s="67"/>
      <c r="AB3090" s="67"/>
      <c r="AC3090" s="20"/>
      <c r="AE3090" s="95"/>
    </row>
    <row r="3091" spans="1:31" x14ac:dyDescent="0.25">
      <c r="A3091" s="18"/>
      <c r="B3091" s="18"/>
      <c r="C3091" s="18"/>
      <c r="D3091" s="74"/>
      <c r="E3091" s="74"/>
      <c r="F3091" s="74"/>
      <c r="G3091" s="75"/>
      <c r="H3091" s="5"/>
      <c r="I3091" s="5"/>
      <c r="J3091" s="5"/>
      <c r="K3091" s="5"/>
      <c r="O3091" s="5"/>
      <c r="P3091" s="5"/>
      <c r="Q3091" s="5"/>
      <c r="R3091" s="18"/>
      <c r="S3091" s="18"/>
      <c r="T3091" s="18"/>
      <c r="AA3091" s="67"/>
      <c r="AB3091" s="67"/>
      <c r="AC3091" s="20"/>
      <c r="AE3091" s="95"/>
    </row>
    <row r="3092" spans="1:31" x14ac:dyDescent="0.25">
      <c r="A3092" s="18"/>
      <c r="B3092" s="18"/>
      <c r="C3092" s="18"/>
      <c r="D3092" s="74"/>
      <c r="E3092" s="74"/>
      <c r="F3092" s="74"/>
      <c r="G3092" s="75"/>
      <c r="H3092" s="5"/>
      <c r="I3092" s="5"/>
      <c r="J3092" s="5"/>
      <c r="K3092" s="5"/>
      <c r="O3092" s="5"/>
      <c r="P3092" s="5"/>
      <c r="Q3092" s="5"/>
      <c r="R3092" s="18"/>
      <c r="S3092" s="18"/>
      <c r="T3092" s="18"/>
      <c r="AA3092" s="67"/>
      <c r="AB3092" s="67"/>
      <c r="AC3092" s="20"/>
      <c r="AE3092" s="95"/>
    </row>
    <row r="3093" spans="1:31" x14ac:dyDescent="0.25">
      <c r="A3093" s="18"/>
      <c r="B3093" s="18"/>
      <c r="C3093" s="18"/>
      <c r="D3093" s="74"/>
      <c r="E3093" s="74"/>
      <c r="F3093" s="74"/>
      <c r="G3093" s="75"/>
      <c r="H3093" s="5"/>
      <c r="I3093" s="5"/>
      <c r="J3093" s="5"/>
      <c r="K3093" s="5"/>
      <c r="O3093" s="5"/>
      <c r="P3093" s="5"/>
      <c r="Q3093" s="5"/>
      <c r="R3093" s="18"/>
      <c r="S3093" s="18"/>
      <c r="T3093" s="18"/>
      <c r="AA3093" s="67"/>
      <c r="AB3093" s="67"/>
      <c r="AC3093" s="20"/>
      <c r="AE3093" s="95"/>
    </row>
    <row r="3094" spans="1:31" x14ac:dyDescent="0.25">
      <c r="A3094" s="18"/>
      <c r="B3094" s="18"/>
      <c r="C3094" s="18"/>
      <c r="D3094" s="74"/>
      <c r="E3094" s="74"/>
      <c r="F3094" s="74"/>
      <c r="G3094" s="75"/>
      <c r="H3094" s="5"/>
      <c r="I3094" s="5"/>
      <c r="J3094" s="5"/>
      <c r="K3094" s="5"/>
      <c r="O3094" s="5"/>
      <c r="P3094" s="5"/>
      <c r="Q3094" s="5"/>
      <c r="R3094" s="18"/>
      <c r="S3094" s="18"/>
      <c r="T3094" s="18"/>
      <c r="AA3094" s="67"/>
      <c r="AB3094" s="67"/>
      <c r="AC3094" s="20"/>
      <c r="AE3094" s="95"/>
    </row>
    <row r="3095" spans="1:31" x14ac:dyDescent="0.25">
      <c r="A3095" s="18"/>
      <c r="B3095" s="18"/>
      <c r="C3095" s="18"/>
      <c r="D3095" s="74"/>
      <c r="E3095" s="74"/>
      <c r="F3095" s="74"/>
      <c r="G3095" s="75"/>
      <c r="H3095" s="5"/>
      <c r="I3095" s="5"/>
      <c r="J3095" s="5"/>
      <c r="K3095" s="5"/>
      <c r="O3095" s="5"/>
      <c r="P3095" s="5"/>
      <c r="Q3095" s="5"/>
      <c r="R3095" s="18"/>
      <c r="S3095" s="18"/>
      <c r="T3095" s="18"/>
      <c r="AA3095" s="67"/>
      <c r="AB3095" s="67"/>
      <c r="AC3095" s="20"/>
      <c r="AE3095" s="95"/>
    </row>
    <row r="3096" spans="1:31" x14ac:dyDescent="0.25">
      <c r="A3096" s="18"/>
      <c r="B3096" s="18"/>
      <c r="C3096" s="18"/>
      <c r="D3096" s="74"/>
      <c r="E3096" s="74"/>
      <c r="F3096" s="74"/>
      <c r="G3096" s="75"/>
      <c r="H3096" s="5"/>
      <c r="I3096" s="5"/>
      <c r="J3096" s="5"/>
      <c r="K3096" s="5"/>
      <c r="O3096" s="5"/>
      <c r="P3096" s="5"/>
      <c r="Q3096" s="5"/>
      <c r="R3096" s="18"/>
      <c r="S3096" s="18"/>
      <c r="T3096" s="18"/>
      <c r="AA3096" s="67"/>
      <c r="AB3096" s="67"/>
      <c r="AC3096" s="20"/>
      <c r="AE3096" s="95"/>
    </row>
    <row r="3097" spans="1:31" x14ac:dyDescent="0.25">
      <c r="A3097" s="18"/>
      <c r="B3097" s="18"/>
      <c r="C3097" s="18"/>
      <c r="D3097" s="74"/>
      <c r="E3097" s="74"/>
      <c r="F3097" s="74"/>
      <c r="G3097" s="75"/>
      <c r="H3097" s="5"/>
      <c r="I3097" s="5"/>
      <c r="J3097" s="5"/>
      <c r="K3097" s="5"/>
      <c r="O3097" s="5"/>
      <c r="P3097" s="5"/>
      <c r="Q3097" s="5"/>
      <c r="R3097" s="18"/>
      <c r="S3097" s="18"/>
      <c r="T3097" s="18"/>
      <c r="AA3097" s="67"/>
      <c r="AB3097" s="67"/>
      <c r="AC3097" s="20"/>
      <c r="AE3097" s="95"/>
    </row>
    <row r="3098" spans="1:31" x14ac:dyDescent="0.25">
      <c r="A3098" s="18"/>
      <c r="B3098" s="18"/>
      <c r="C3098" s="18"/>
      <c r="D3098" s="74"/>
      <c r="E3098" s="74"/>
      <c r="F3098" s="74"/>
      <c r="G3098" s="75"/>
      <c r="H3098" s="5"/>
      <c r="I3098" s="5"/>
      <c r="J3098" s="5"/>
      <c r="K3098" s="5"/>
      <c r="O3098" s="5"/>
      <c r="P3098" s="5"/>
      <c r="Q3098" s="5"/>
      <c r="R3098" s="18"/>
      <c r="S3098" s="18"/>
      <c r="T3098" s="18"/>
      <c r="AA3098" s="67"/>
      <c r="AB3098" s="67"/>
      <c r="AC3098" s="20"/>
      <c r="AE3098" s="95"/>
    </row>
    <row r="3099" spans="1:31" x14ac:dyDescent="0.25">
      <c r="A3099" s="18"/>
      <c r="B3099" s="18"/>
      <c r="C3099" s="18"/>
      <c r="D3099" s="74"/>
      <c r="E3099" s="74"/>
      <c r="F3099" s="74"/>
      <c r="G3099" s="75"/>
      <c r="H3099" s="5"/>
      <c r="I3099" s="5"/>
      <c r="J3099" s="5"/>
      <c r="K3099" s="5"/>
      <c r="O3099" s="5"/>
      <c r="P3099" s="5"/>
      <c r="Q3099" s="5"/>
      <c r="R3099" s="18"/>
      <c r="S3099" s="18"/>
      <c r="T3099" s="18"/>
      <c r="AA3099" s="67"/>
      <c r="AB3099" s="67"/>
      <c r="AC3099" s="20"/>
      <c r="AE3099" s="95"/>
    </row>
    <row r="3100" spans="1:31" x14ac:dyDescent="0.25">
      <c r="A3100" s="18"/>
      <c r="B3100" s="18"/>
      <c r="C3100" s="18"/>
      <c r="D3100" s="74"/>
      <c r="E3100" s="74"/>
      <c r="F3100" s="74"/>
      <c r="G3100" s="75"/>
      <c r="H3100" s="5"/>
      <c r="I3100" s="5"/>
      <c r="J3100" s="5"/>
      <c r="K3100" s="5"/>
      <c r="O3100" s="5"/>
      <c r="P3100" s="5"/>
      <c r="Q3100" s="5"/>
      <c r="R3100" s="18"/>
      <c r="S3100" s="18"/>
      <c r="T3100" s="18"/>
      <c r="AA3100" s="67"/>
      <c r="AB3100" s="67"/>
      <c r="AC3100" s="20"/>
      <c r="AE3100" s="95"/>
    </row>
    <row r="3101" spans="1:31" x14ac:dyDescent="0.25">
      <c r="A3101" s="18"/>
      <c r="B3101" s="18"/>
      <c r="C3101" s="18"/>
      <c r="D3101" s="74"/>
      <c r="E3101" s="74"/>
      <c r="F3101" s="74"/>
      <c r="G3101" s="75"/>
      <c r="H3101" s="5"/>
      <c r="I3101" s="5"/>
      <c r="J3101" s="5"/>
      <c r="K3101" s="5"/>
      <c r="O3101" s="5"/>
      <c r="P3101" s="5"/>
      <c r="Q3101" s="5"/>
      <c r="R3101" s="18"/>
      <c r="S3101" s="18"/>
      <c r="T3101" s="18"/>
      <c r="AA3101" s="67"/>
      <c r="AB3101" s="67"/>
      <c r="AC3101" s="20"/>
      <c r="AE3101" s="95"/>
    </row>
    <row r="3102" spans="1:31" x14ac:dyDescent="0.25">
      <c r="A3102" s="18"/>
      <c r="B3102" s="18"/>
      <c r="C3102" s="18"/>
      <c r="D3102" s="74"/>
      <c r="E3102" s="74"/>
      <c r="F3102" s="74"/>
      <c r="G3102" s="75"/>
      <c r="H3102" s="5"/>
      <c r="I3102" s="5"/>
      <c r="J3102" s="5"/>
      <c r="K3102" s="5"/>
      <c r="O3102" s="5"/>
      <c r="P3102" s="5"/>
      <c r="Q3102" s="5"/>
      <c r="R3102" s="18"/>
      <c r="S3102" s="18"/>
      <c r="T3102" s="18"/>
      <c r="AA3102" s="67"/>
      <c r="AB3102" s="67"/>
      <c r="AC3102" s="20"/>
      <c r="AE3102" s="95"/>
    </row>
    <row r="3103" spans="1:31" x14ac:dyDescent="0.25">
      <c r="A3103" s="18"/>
      <c r="B3103" s="18"/>
      <c r="C3103" s="18"/>
      <c r="D3103" s="74"/>
      <c r="E3103" s="74"/>
      <c r="F3103" s="74"/>
      <c r="G3103" s="75"/>
      <c r="H3103" s="5"/>
      <c r="I3103" s="5"/>
      <c r="J3103" s="5"/>
      <c r="K3103" s="5"/>
      <c r="O3103" s="5"/>
      <c r="P3103" s="5"/>
      <c r="Q3103" s="5"/>
      <c r="R3103" s="18"/>
      <c r="S3103" s="18"/>
      <c r="T3103" s="18"/>
      <c r="AA3103" s="67"/>
      <c r="AB3103" s="67"/>
      <c r="AC3103" s="20"/>
      <c r="AE3103" s="95"/>
    </row>
    <row r="3104" spans="1:31" x14ac:dyDescent="0.25">
      <c r="A3104" s="18"/>
      <c r="B3104" s="18"/>
      <c r="C3104" s="18"/>
      <c r="D3104" s="74"/>
      <c r="E3104" s="74"/>
      <c r="F3104" s="74"/>
      <c r="G3104" s="75"/>
      <c r="H3104" s="5"/>
      <c r="I3104" s="5"/>
      <c r="J3104" s="5"/>
      <c r="K3104" s="5"/>
      <c r="O3104" s="5"/>
      <c r="P3104" s="5"/>
      <c r="Q3104" s="5"/>
      <c r="R3104" s="18"/>
      <c r="S3104" s="18"/>
      <c r="T3104" s="18"/>
      <c r="AA3104" s="67"/>
      <c r="AB3104" s="67"/>
      <c r="AC3104" s="20"/>
      <c r="AE3104" s="95"/>
    </row>
    <row r="3105" spans="1:31" x14ac:dyDescent="0.25">
      <c r="A3105" s="18"/>
      <c r="B3105" s="18"/>
      <c r="C3105" s="18"/>
      <c r="D3105" s="74"/>
      <c r="E3105" s="74"/>
      <c r="F3105" s="74"/>
      <c r="G3105" s="75"/>
      <c r="H3105" s="5"/>
      <c r="I3105" s="5"/>
      <c r="J3105" s="5"/>
      <c r="K3105" s="5"/>
      <c r="O3105" s="5"/>
      <c r="P3105" s="5"/>
      <c r="Q3105" s="5"/>
      <c r="R3105" s="18"/>
      <c r="S3105" s="18"/>
      <c r="T3105" s="18"/>
      <c r="AA3105" s="67"/>
      <c r="AB3105" s="67"/>
      <c r="AC3105" s="20"/>
      <c r="AE3105" s="95"/>
    </row>
    <row r="3106" spans="1:31" x14ac:dyDescent="0.25">
      <c r="A3106" s="18"/>
      <c r="B3106" s="18"/>
      <c r="C3106" s="18"/>
      <c r="D3106" s="74"/>
      <c r="E3106" s="74"/>
      <c r="F3106" s="74"/>
      <c r="G3106" s="75"/>
      <c r="H3106" s="5"/>
      <c r="I3106" s="5"/>
      <c r="J3106" s="5"/>
      <c r="K3106" s="5"/>
      <c r="O3106" s="5"/>
      <c r="P3106" s="5"/>
      <c r="Q3106" s="5"/>
      <c r="R3106" s="18"/>
      <c r="S3106" s="18"/>
      <c r="T3106" s="18"/>
      <c r="AA3106" s="67"/>
      <c r="AB3106" s="67"/>
      <c r="AC3106" s="20"/>
      <c r="AE3106" s="95"/>
    </row>
    <row r="3107" spans="1:31" x14ac:dyDescent="0.25">
      <c r="A3107" s="18"/>
      <c r="B3107" s="18"/>
      <c r="C3107" s="18"/>
      <c r="D3107" s="74"/>
      <c r="E3107" s="74"/>
      <c r="F3107" s="74"/>
      <c r="G3107" s="75"/>
      <c r="H3107" s="5"/>
      <c r="I3107" s="5"/>
      <c r="J3107" s="5"/>
      <c r="K3107" s="5"/>
      <c r="O3107" s="5"/>
      <c r="P3107" s="5"/>
      <c r="Q3107" s="5"/>
      <c r="R3107" s="18"/>
      <c r="S3107" s="18"/>
      <c r="T3107" s="18"/>
      <c r="AA3107" s="67"/>
      <c r="AB3107" s="67"/>
      <c r="AC3107" s="20"/>
      <c r="AE3107" s="95"/>
    </row>
    <row r="3108" spans="1:31" x14ac:dyDescent="0.25">
      <c r="A3108" s="18"/>
      <c r="B3108" s="18"/>
      <c r="C3108" s="18"/>
      <c r="D3108" s="74"/>
      <c r="E3108" s="74"/>
      <c r="F3108" s="74"/>
      <c r="G3108" s="75"/>
      <c r="H3108" s="5"/>
      <c r="I3108" s="5"/>
      <c r="J3108" s="5"/>
      <c r="K3108" s="5"/>
      <c r="O3108" s="5"/>
      <c r="P3108" s="5"/>
      <c r="Q3108" s="5"/>
      <c r="R3108" s="18"/>
      <c r="S3108" s="18"/>
      <c r="T3108" s="18"/>
      <c r="AA3108" s="67"/>
      <c r="AB3108" s="67"/>
      <c r="AC3108" s="20"/>
      <c r="AE3108" s="95"/>
    </row>
    <row r="3109" spans="1:31" x14ac:dyDescent="0.25">
      <c r="A3109" s="18"/>
      <c r="B3109" s="18"/>
      <c r="C3109" s="18"/>
      <c r="D3109" s="74"/>
      <c r="E3109" s="74"/>
      <c r="F3109" s="74"/>
      <c r="G3109" s="75"/>
      <c r="H3109" s="5"/>
      <c r="I3109" s="5"/>
      <c r="J3109" s="5"/>
      <c r="K3109" s="5"/>
      <c r="O3109" s="5"/>
      <c r="P3109" s="5"/>
      <c r="Q3109" s="5"/>
      <c r="R3109" s="18"/>
      <c r="S3109" s="18"/>
      <c r="T3109" s="18"/>
      <c r="AA3109" s="67"/>
      <c r="AB3109" s="67"/>
      <c r="AC3109" s="20"/>
      <c r="AE3109" s="95"/>
    </row>
    <row r="3110" spans="1:31" x14ac:dyDescent="0.25">
      <c r="A3110" s="18"/>
      <c r="B3110" s="18"/>
      <c r="C3110" s="18"/>
      <c r="D3110" s="74"/>
      <c r="E3110" s="74"/>
      <c r="F3110" s="74"/>
      <c r="G3110" s="75"/>
      <c r="H3110" s="5"/>
      <c r="I3110" s="5"/>
      <c r="J3110" s="5"/>
      <c r="K3110" s="5"/>
      <c r="O3110" s="5"/>
      <c r="P3110" s="5"/>
      <c r="Q3110" s="5"/>
      <c r="R3110" s="18"/>
      <c r="S3110" s="18"/>
      <c r="T3110" s="18"/>
      <c r="AA3110" s="67"/>
      <c r="AB3110" s="67"/>
      <c r="AC3110" s="20"/>
      <c r="AE3110" s="95"/>
    </row>
    <row r="3111" spans="1:31" x14ac:dyDescent="0.25">
      <c r="A3111" s="18"/>
      <c r="B3111" s="18"/>
      <c r="C3111" s="18"/>
      <c r="D3111" s="74"/>
      <c r="E3111" s="74"/>
      <c r="F3111" s="74"/>
      <c r="G3111" s="75"/>
      <c r="H3111" s="5"/>
      <c r="I3111" s="5"/>
      <c r="J3111" s="5"/>
      <c r="K3111" s="5"/>
      <c r="O3111" s="5"/>
      <c r="P3111" s="5"/>
      <c r="Q3111" s="5"/>
      <c r="R3111" s="18"/>
      <c r="S3111" s="18"/>
      <c r="T3111" s="18"/>
      <c r="AA3111" s="67"/>
      <c r="AB3111" s="67"/>
      <c r="AC3111" s="20"/>
      <c r="AE3111" s="98"/>
    </row>
    <row r="3112" spans="1:31" x14ac:dyDescent="0.25">
      <c r="A3112" s="18"/>
      <c r="B3112" s="18"/>
      <c r="C3112" s="18"/>
      <c r="D3112" s="74"/>
      <c r="E3112" s="74"/>
      <c r="F3112" s="74"/>
      <c r="G3112" s="75"/>
      <c r="H3112" s="5"/>
      <c r="I3112" s="5"/>
      <c r="J3112" s="5"/>
      <c r="K3112" s="5"/>
      <c r="O3112" s="5"/>
      <c r="P3112" s="5"/>
      <c r="Q3112" s="5"/>
      <c r="R3112" s="18"/>
      <c r="S3112" s="18"/>
      <c r="T3112" s="18"/>
      <c r="AA3112" s="67"/>
      <c r="AB3112" s="67"/>
      <c r="AC3112" s="20"/>
      <c r="AE3112" s="98"/>
    </row>
    <row r="3113" spans="1:31" x14ac:dyDescent="0.25">
      <c r="A3113" s="18"/>
      <c r="B3113" s="18"/>
      <c r="C3113" s="18"/>
      <c r="D3113" s="74"/>
      <c r="E3113" s="74"/>
      <c r="F3113" s="74"/>
      <c r="G3113" s="75"/>
      <c r="H3113" s="5"/>
      <c r="I3113" s="5"/>
      <c r="J3113" s="5"/>
      <c r="K3113" s="5"/>
      <c r="O3113" s="5"/>
      <c r="P3113" s="5"/>
      <c r="Q3113" s="5"/>
      <c r="R3113" s="18"/>
      <c r="S3113" s="18"/>
      <c r="T3113" s="18"/>
      <c r="AA3113" s="67"/>
      <c r="AB3113" s="67"/>
      <c r="AC3113" s="20"/>
      <c r="AE3113" s="98"/>
    </row>
    <row r="3114" spans="1:31" x14ac:dyDescent="0.25">
      <c r="A3114" s="18"/>
      <c r="B3114" s="18"/>
      <c r="C3114" s="18"/>
      <c r="D3114" s="74"/>
      <c r="E3114" s="74"/>
      <c r="F3114" s="74"/>
      <c r="G3114" s="75"/>
      <c r="H3114" s="5"/>
      <c r="I3114" s="5"/>
      <c r="J3114" s="5"/>
      <c r="K3114" s="5"/>
      <c r="O3114" s="5"/>
      <c r="P3114" s="5"/>
      <c r="Q3114" s="5"/>
      <c r="R3114" s="18"/>
      <c r="S3114" s="18"/>
      <c r="T3114" s="18"/>
      <c r="AA3114" s="67"/>
      <c r="AB3114" s="67"/>
      <c r="AC3114" s="20"/>
      <c r="AE3114" s="98"/>
    </row>
    <row r="3115" spans="1:31" x14ac:dyDescent="0.25">
      <c r="A3115" s="18"/>
      <c r="B3115" s="18"/>
      <c r="C3115" s="18"/>
      <c r="D3115" s="74"/>
      <c r="E3115" s="74"/>
      <c r="F3115" s="74"/>
      <c r="G3115" s="75"/>
      <c r="H3115" s="5"/>
      <c r="I3115" s="5"/>
      <c r="J3115" s="5"/>
      <c r="K3115" s="5"/>
      <c r="O3115" s="5"/>
      <c r="P3115" s="5"/>
      <c r="Q3115" s="5"/>
      <c r="R3115" s="18"/>
      <c r="S3115" s="18"/>
      <c r="T3115" s="18"/>
      <c r="AA3115" s="67"/>
      <c r="AB3115" s="67"/>
      <c r="AC3115" s="20"/>
      <c r="AE3115" s="98"/>
    </row>
    <row r="3116" spans="1:31" x14ac:dyDescent="0.25">
      <c r="A3116" s="18"/>
      <c r="B3116" s="18"/>
      <c r="C3116" s="18"/>
      <c r="D3116" s="74"/>
      <c r="E3116" s="74"/>
      <c r="F3116" s="74"/>
      <c r="G3116" s="75"/>
      <c r="H3116" s="5"/>
      <c r="I3116" s="5"/>
      <c r="J3116" s="5"/>
      <c r="K3116" s="5"/>
      <c r="O3116" s="5"/>
      <c r="P3116" s="5"/>
      <c r="Q3116" s="5"/>
      <c r="R3116" s="18"/>
      <c r="S3116" s="18"/>
      <c r="T3116" s="18"/>
      <c r="AA3116" s="67"/>
      <c r="AB3116" s="67"/>
      <c r="AC3116" s="20"/>
      <c r="AE3116" s="98"/>
    </row>
    <row r="3117" spans="1:31" x14ac:dyDescent="0.25">
      <c r="A3117" s="18"/>
      <c r="B3117" s="18"/>
      <c r="C3117" s="18"/>
      <c r="D3117" s="74"/>
      <c r="E3117" s="74"/>
      <c r="F3117" s="74"/>
      <c r="G3117" s="75"/>
      <c r="H3117" s="5"/>
      <c r="I3117" s="5"/>
      <c r="J3117" s="5"/>
      <c r="K3117" s="5"/>
      <c r="O3117" s="5"/>
      <c r="P3117" s="5"/>
      <c r="Q3117" s="5"/>
      <c r="R3117" s="18"/>
      <c r="S3117" s="18"/>
      <c r="T3117" s="18"/>
      <c r="AA3117" s="67"/>
      <c r="AB3117" s="67"/>
      <c r="AC3117" s="20"/>
      <c r="AE3117" s="98"/>
    </row>
    <row r="3118" spans="1:31" x14ac:dyDescent="0.25">
      <c r="A3118" s="18"/>
      <c r="B3118" s="18"/>
      <c r="C3118" s="18"/>
      <c r="D3118" s="74"/>
      <c r="E3118" s="74"/>
      <c r="F3118" s="74"/>
      <c r="G3118" s="75"/>
      <c r="H3118" s="5"/>
      <c r="I3118" s="5"/>
      <c r="J3118" s="5"/>
      <c r="K3118" s="5"/>
      <c r="O3118" s="5"/>
      <c r="P3118" s="5"/>
      <c r="Q3118" s="5"/>
      <c r="R3118" s="18"/>
      <c r="S3118" s="18"/>
      <c r="T3118" s="18"/>
      <c r="AA3118" s="67"/>
      <c r="AB3118" s="67"/>
      <c r="AC3118" s="20"/>
      <c r="AE3118" s="98"/>
    </row>
    <row r="3119" spans="1:31" x14ac:dyDescent="0.25">
      <c r="A3119" s="18"/>
      <c r="B3119" s="18"/>
      <c r="C3119" s="18"/>
      <c r="D3119" s="74"/>
      <c r="E3119" s="74"/>
      <c r="F3119" s="74"/>
      <c r="G3119" s="75"/>
      <c r="H3119" s="5"/>
      <c r="I3119" s="5"/>
      <c r="J3119" s="5"/>
      <c r="K3119" s="5"/>
      <c r="O3119" s="5"/>
      <c r="P3119" s="5"/>
      <c r="Q3119" s="5"/>
      <c r="R3119" s="18"/>
      <c r="S3119" s="18"/>
      <c r="T3119" s="18"/>
      <c r="AA3119" s="67"/>
      <c r="AB3119" s="67"/>
      <c r="AC3119" s="20"/>
      <c r="AE3119" s="98"/>
    </row>
    <row r="3120" spans="1:31" x14ac:dyDescent="0.25">
      <c r="A3120" s="18"/>
      <c r="B3120" s="18"/>
      <c r="C3120" s="18"/>
      <c r="D3120" s="74"/>
      <c r="E3120" s="74"/>
      <c r="F3120" s="74"/>
      <c r="G3120" s="75"/>
      <c r="H3120" s="5"/>
      <c r="I3120" s="5"/>
      <c r="J3120" s="5"/>
      <c r="K3120" s="5"/>
      <c r="O3120" s="5"/>
      <c r="P3120" s="5"/>
      <c r="Q3120" s="5"/>
      <c r="R3120" s="18"/>
      <c r="S3120" s="18"/>
      <c r="T3120" s="18"/>
      <c r="AA3120" s="67"/>
      <c r="AB3120" s="67"/>
      <c r="AC3120" s="20"/>
      <c r="AE3120" s="98"/>
    </row>
    <row r="3121" spans="1:31" x14ac:dyDescent="0.25">
      <c r="A3121" s="18"/>
      <c r="B3121" s="18"/>
      <c r="C3121" s="18"/>
      <c r="D3121" s="74"/>
      <c r="E3121" s="74"/>
      <c r="F3121" s="74"/>
      <c r="G3121" s="75"/>
      <c r="H3121" s="5"/>
      <c r="I3121" s="5"/>
      <c r="J3121" s="5"/>
      <c r="K3121" s="5"/>
      <c r="O3121" s="5"/>
      <c r="P3121" s="5"/>
      <c r="Q3121" s="5"/>
      <c r="R3121" s="18"/>
      <c r="S3121" s="18"/>
      <c r="T3121" s="18"/>
      <c r="AA3121" s="67"/>
      <c r="AB3121" s="67"/>
      <c r="AC3121" s="20"/>
      <c r="AE3121" s="98"/>
    </row>
    <row r="3122" spans="1:31" x14ac:dyDescent="0.25">
      <c r="A3122" s="18"/>
      <c r="B3122" s="18"/>
      <c r="C3122" s="18"/>
      <c r="D3122" s="74"/>
      <c r="E3122" s="74"/>
      <c r="F3122" s="74"/>
      <c r="G3122" s="75"/>
      <c r="H3122" s="5"/>
      <c r="I3122" s="5"/>
      <c r="J3122" s="5"/>
      <c r="K3122" s="5"/>
      <c r="O3122" s="5"/>
      <c r="P3122" s="5"/>
      <c r="Q3122" s="5"/>
      <c r="R3122" s="18"/>
      <c r="S3122" s="18"/>
      <c r="T3122" s="18"/>
      <c r="AA3122" s="67"/>
      <c r="AB3122" s="67"/>
      <c r="AC3122" s="20"/>
      <c r="AE3122" s="98"/>
    </row>
    <row r="3123" spans="1:31" x14ac:dyDescent="0.25">
      <c r="A3123" s="18"/>
      <c r="B3123" s="18"/>
      <c r="C3123" s="18"/>
      <c r="D3123" s="74"/>
      <c r="E3123" s="74"/>
      <c r="F3123" s="74"/>
      <c r="G3123" s="75"/>
      <c r="H3123" s="5"/>
      <c r="I3123" s="5"/>
      <c r="J3123" s="5"/>
      <c r="K3123" s="5"/>
      <c r="O3123" s="5"/>
      <c r="P3123" s="5"/>
      <c r="Q3123" s="5"/>
      <c r="R3123" s="18"/>
      <c r="S3123" s="18"/>
      <c r="T3123" s="18"/>
      <c r="AA3123" s="67"/>
      <c r="AB3123" s="67"/>
      <c r="AC3123" s="20"/>
      <c r="AE3123" s="98"/>
    </row>
    <row r="3124" spans="1:31" x14ac:dyDescent="0.25">
      <c r="A3124" s="18"/>
      <c r="B3124" s="18"/>
      <c r="C3124" s="18"/>
      <c r="D3124" s="74"/>
      <c r="E3124" s="74"/>
      <c r="F3124" s="74"/>
      <c r="G3124" s="75"/>
      <c r="H3124" s="5"/>
      <c r="I3124" s="5"/>
      <c r="J3124" s="5"/>
      <c r="K3124" s="5"/>
      <c r="O3124" s="5"/>
      <c r="P3124" s="5"/>
      <c r="Q3124" s="5"/>
      <c r="R3124" s="18"/>
      <c r="S3124" s="18"/>
      <c r="T3124" s="18"/>
      <c r="AA3124" s="67"/>
      <c r="AB3124" s="67"/>
      <c r="AC3124" s="20"/>
      <c r="AE3124" s="98"/>
    </row>
    <row r="3125" spans="1:31" x14ac:dyDescent="0.25">
      <c r="A3125" s="18"/>
      <c r="B3125" s="18"/>
      <c r="C3125" s="18"/>
      <c r="D3125" s="74"/>
      <c r="E3125" s="74"/>
      <c r="F3125" s="74"/>
      <c r="G3125" s="75"/>
      <c r="H3125" s="5"/>
      <c r="I3125" s="5"/>
      <c r="J3125" s="5"/>
      <c r="K3125" s="5"/>
      <c r="O3125" s="5"/>
      <c r="P3125" s="5"/>
      <c r="Q3125" s="5"/>
      <c r="R3125" s="18"/>
      <c r="S3125" s="18"/>
      <c r="T3125" s="18"/>
      <c r="AA3125" s="67"/>
      <c r="AB3125" s="67"/>
      <c r="AC3125" s="20"/>
      <c r="AE3125" s="98"/>
    </row>
    <row r="3126" spans="1:31" x14ac:dyDescent="0.25">
      <c r="A3126" s="18"/>
      <c r="B3126" s="18"/>
      <c r="C3126" s="18"/>
      <c r="D3126" s="74"/>
      <c r="E3126" s="74"/>
      <c r="F3126" s="74"/>
      <c r="G3126" s="75"/>
      <c r="H3126" s="5"/>
      <c r="I3126" s="5"/>
      <c r="J3126" s="5"/>
      <c r="K3126" s="5"/>
      <c r="O3126" s="5"/>
      <c r="P3126" s="5"/>
      <c r="Q3126" s="5"/>
      <c r="R3126" s="18"/>
      <c r="S3126" s="18"/>
      <c r="T3126" s="18"/>
      <c r="AA3126" s="67"/>
      <c r="AB3126" s="67"/>
      <c r="AC3126" s="20"/>
      <c r="AE3126" s="98"/>
    </row>
    <row r="3127" spans="1:31" x14ac:dyDescent="0.25">
      <c r="A3127" s="18"/>
      <c r="B3127" s="18"/>
      <c r="C3127" s="18"/>
      <c r="D3127" s="74"/>
      <c r="E3127" s="74"/>
      <c r="F3127" s="74"/>
      <c r="G3127" s="75"/>
      <c r="H3127" s="5"/>
      <c r="I3127" s="5"/>
      <c r="J3127" s="5"/>
      <c r="K3127" s="5"/>
      <c r="O3127" s="5"/>
      <c r="P3127" s="5"/>
      <c r="Q3127" s="5"/>
      <c r="R3127" s="18"/>
      <c r="S3127" s="18"/>
      <c r="T3127" s="18"/>
      <c r="AA3127" s="67"/>
      <c r="AB3127" s="67"/>
      <c r="AC3127" s="20"/>
      <c r="AE3127" s="98"/>
    </row>
    <row r="3128" spans="1:31" x14ac:dyDescent="0.25">
      <c r="A3128" s="18"/>
      <c r="B3128" s="18"/>
      <c r="C3128" s="18"/>
      <c r="D3128" s="74"/>
      <c r="E3128" s="74"/>
      <c r="F3128" s="74"/>
      <c r="G3128" s="75"/>
      <c r="H3128" s="5"/>
      <c r="I3128" s="5"/>
      <c r="J3128" s="5"/>
      <c r="K3128" s="5"/>
      <c r="O3128" s="5"/>
      <c r="P3128" s="5"/>
      <c r="Q3128" s="5"/>
      <c r="R3128" s="18"/>
      <c r="S3128" s="18"/>
      <c r="T3128" s="18"/>
      <c r="AA3128" s="67"/>
      <c r="AB3128" s="67"/>
      <c r="AC3128" s="20"/>
      <c r="AE3128" s="98"/>
    </row>
    <row r="3129" spans="1:31" x14ac:dyDescent="0.25">
      <c r="A3129" s="18"/>
      <c r="B3129" s="18"/>
      <c r="C3129" s="18"/>
      <c r="D3129" s="74"/>
      <c r="E3129" s="74"/>
      <c r="F3129" s="74"/>
      <c r="G3129" s="75"/>
      <c r="H3129" s="5"/>
      <c r="I3129" s="5"/>
      <c r="J3129" s="5"/>
      <c r="K3129" s="5"/>
      <c r="O3129" s="5"/>
      <c r="P3129" s="5"/>
      <c r="Q3129" s="5"/>
      <c r="R3129" s="18"/>
      <c r="S3129" s="18"/>
      <c r="T3129" s="18"/>
      <c r="AA3129" s="67"/>
      <c r="AB3129" s="67"/>
      <c r="AC3129" s="20"/>
      <c r="AE3129" s="98"/>
    </row>
    <row r="3130" spans="1:31" x14ac:dyDescent="0.25">
      <c r="A3130" s="18"/>
      <c r="B3130" s="18"/>
      <c r="C3130" s="18"/>
      <c r="D3130" s="74"/>
      <c r="E3130" s="74"/>
      <c r="F3130" s="74"/>
      <c r="G3130" s="75"/>
      <c r="H3130" s="5"/>
      <c r="I3130" s="5"/>
      <c r="J3130" s="5"/>
      <c r="K3130" s="5"/>
      <c r="O3130" s="5"/>
      <c r="P3130" s="5"/>
      <c r="Q3130" s="5"/>
      <c r="R3130" s="18"/>
      <c r="S3130" s="18"/>
      <c r="T3130" s="18"/>
      <c r="AA3130" s="67"/>
      <c r="AB3130" s="67"/>
      <c r="AC3130" s="20"/>
      <c r="AE3130" s="98"/>
    </row>
    <row r="3131" spans="1:31" x14ac:dyDescent="0.25">
      <c r="A3131" s="18"/>
      <c r="B3131" s="18"/>
      <c r="C3131" s="18"/>
      <c r="D3131" s="74"/>
      <c r="E3131" s="74"/>
      <c r="F3131" s="74"/>
      <c r="G3131" s="75"/>
      <c r="H3131" s="5"/>
      <c r="I3131" s="5"/>
      <c r="J3131" s="5"/>
      <c r="K3131" s="5"/>
      <c r="O3131" s="5"/>
      <c r="P3131" s="5"/>
      <c r="Q3131" s="5"/>
      <c r="R3131" s="18"/>
      <c r="S3131" s="18"/>
      <c r="T3131" s="18"/>
      <c r="AA3131" s="67"/>
      <c r="AB3131" s="67"/>
      <c r="AC3131" s="20"/>
      <c r="AE3131" s="98"/>
    </row>
    <row r="3132" spans="1:31" x14ac:dyDescent="0.25">
      <c r="A3132" s="18"/>
      <c r="B3132" s="18"/>
      <c r="C3132" s="18"/>
      <c r="D3132" s="74"/>
      <c r="E3132" s="74"/>
      <c r="F3132" s="74"/>
      <c r="G3132" s="75"/>
      <c r="H3132" s="5"/>
      <c r="I3132" s="5"/>
      <c r="J3132" s="5"/>
      <c r="K3132" s="5"/>
      <c r="O3132" s="5"/>
      <c r="P3132" s="5"/>
      <c r="Q3132" s="5"/>
      <c r="R3132" s="18"/>
      <c r="S3132" s="18"/>
      <c r="T3132" s="18"/>
      <c r="AA3132" s="67"/>
      <c r="AB3132" s="67"/>
      <c r="AC3132" s="20"/>
      <c r="AE3132" s="98"/>
    </row>
    <row r="3133" spans="1:31" x14ac:dyDescent="0.25">
      <c r="A3133" s="18"/>
      <c r="B3133" s="18"/>
      <c r="C3133" s="18"/>
      <c r="D3133" s="74"/>
      <c r="E3133" s="74"/>
      <c r="F3133" s="74"/>
      <c r="G3133" s="75"/>
      <c r="H3133" s="5"/>
      <c r="I3133" s="5"/>
      <c r="J3133" s="5"/>
      <c r="K3133" s="5"/>
      <c r="O3133" s="5"/>
      <c r="P3133" s="5"/>
      <c r="Q3133" s="5"/>
      <c r="R3133" s="18"/>
      <c r="S3133" s="18"/>
      <c r="T3133" s="18"/>
      <c r="AA3133" s="67"/>
      <c r="AB3133" s="67"/>
      <c r="AC3133" s="20"/>
      <c r="AE3133" s="98"/>
    </row>
    <row r="3134" spans="1:31" x14ac:dyDescent="0.25">
      <c r="A3134" s="18"/>
      <c r="B3134" s="18"/>
      <c r="C3134" s="18"/>
      <c r="D3134" s="74"/>
      <c r="E3134" s="74"/>
      <c r="F3134" s="74"/>
      <c r="G3134" s="75"/>
      <c r="H3134" s="5"/>
      <c r="I3134" s="5"/>
      <c r="J3134" s="5"/>
      <c r="K3134" s="5"/>
      <c r="O3134" s="5"/>
      <c r="P3134" s="5"/>
      <c r="Q3134" s="5"/>
      <c r="R3134" s="18"/>
      <c r="S3134" s="18"/>
      <c r="T3134" s="18"/>
      <c r="AA3134" s="67"/>
      <c r="AB3134" s="67"/>
      <c r="AC3134" s="20"/>
      <c r="AE3134" s="98"/>
    </row>
    <row r="3135" spans="1:31" x14ac:dyDescent="0.25">
      <c r="A3135" s="18"/>
      <c r="B3135" s="18"/>
      <c r="C3135" s="18"/>
      <c r="D3135" s="74"/>
      <c r="E3135" s="74"/>
      <c r="F3135" s="74"/>
      <c r="G3135" s="75"/>
      <c r="H3135" s="5"/>
      <c r="I3135" s="5"/>
      <c r="J3135" s="5"/>
      <c r="K3135" s="5"/>
      <c r="O3135" s="5"/>
      <c r="P3135" s="5"/>
      <c r="Q3135" s="5"/>
      <c r="R3135" s="18"/>
      <c r="S3135" s="18"/>
      <c r="T3135" s="18"/>
      <c r="AA3135" s="67"/>
      <c r="AB3135" s="67"/>
      <c r="AC3135" s="20"/>
      <c r="AE3135" s="98"/>
    </row>
    <row r="3136" spans="1:31" x14ac:dyDescent="0.25">
      <c r="A3136" s="18"/>
      <c r="B3136" s="18"/>
      <c r="C3136" s="18"/>
      <c r="D3136" s="74"/>
      <c r="E3136" s="74"/>
      <c r="F3136" s="74"/>
      <c r="G3136" s="75"/>
      <c r="H3136" s="5"/>
      <c r="I3136" s="5"/>
      <c r="J3136" s="5"/>
      <c r="K3136" s="5"/>
      <c r="O3136" s="5"/>
      <c r="P3136" s="5"/>
      <c r="Q3136" s="5"/>
      <c r="R3136" s="18"/>
      <c r="S3136" s="18"/>
      <c r="T3136" s="18"/>
      <c r="AA3136" s="67"/>
      <c r="AB3136" s="67"/>
      <c r="AC3136" s="20"/>
      <c r="AE3136" s="98"/>
    </row>
    <row r="3137" spans="1:31" x14ac:dyDescent="0.25">
      <c r="A3137" s="18"/>
      <c r="B3137" s="18"/>
      <c r="C3137" s="18"/>
      <c r="D3137" s="74"/>
      <c r="E3137" s="74"/>
      <c r="F3137" s="74"/>
      <c r="G3137" s="75"/>
      <c r="H3137" s="5"/>
      <c r="I3137" s="5"/>
      <c r="J3137" s="5"/>
      <c r="K3137" s="5"/>
      <c r="O3137" s="5"/>
      <c r="P3137" s="5"/>
      <c r="Q3137" s="5"/>
      <c r="R3137" s="18"/>
      <c r="S3137" s="18"/>
      <c r="T3137" s="18"/>
      <c r="AA3137" s="67"/>
      <c r="AB3137" s="67"/>
      <c r="AC3137" s="20"/>
      <c r="AE3137" s="98"/>
    </row>
    <row r="3138" spans="1:31" x14ac:dyDescent="0.25">
      <c r="A3138" s="18"/>
      <c r="B3138" s="18"/>
      <c r="C3138" s="18"/>
      <c r="D3138" s="74"/>
      <c r="E3138" s="74"/>
      <c r="F3138" s="74"/>
      <c r="G3138" s="75"/>
      <c r="H3138" s="5"/>
      <c r="I3138" s="5"/>
      <c r="J3138" s="5"/>
      <c r="K3138" s="5"/>
      <c r="O3138" s="5"/>
      <c r="P3138" s="5"/>
      <c r="Q3138" s="5"/>
      <c r="R3138" s="18"/>
      <c r="S3138" s="18"/>
      <c r="T3138" s="18"/>
      <c r="AA3138" s="67"/>
      <c r="AB3138" s="67"/>
      <c r="AC3138" s="20"/>
      <c r="AE3138" s="98"/>
    </row>
    <row r="3139" spans="1:31" x14ac:dyDescent="0.25">
      <c r="A3139" s="18"/>
      <c r="B3139" s="18"/>
      <c r="C3139" s="18"/>
      <c r="D3139" s="74"/>
      <c r="E3139" s="74"/>
      <c r="F3139" s="74"/>
      <c r="G3139" s="75"/>
      <c r="H3139" s="5"/>
      <c r="I3139" s="5"/>
      <c r="J3139" s="5"/>
      <c r="K3139" s="5"/>
      <c r="O3139" s="5"/>
      <c r="P3139" s="5"/>
      <c r="Q3139" s="5"/>
      <c r="R3139" s="18"/>
      <c r="S3139" s="18"/>
      <c r="T3139" s="18"/>
      <c r="AA3139" s="67"/>
      <c r="AB3139" s="67"/>
      <c r="AC3139" s="20"/>
      <c r="AE3139" s="98"/>
    </row>
    <row r="3140" spans="1:31" x14ac:dyDescent="0.25">
      <c r="A3140" s="18"/>
      <c r="B3140" s="18"/>
      <c r="C3140" s="18"/>
      <c r="D3140" s="74"/>
      <c r="E3140" s="74"/>
      <c r="F3140" s="74"/>
      <c r="G3140" s="75"/>
      <c r="H3140" s="5"/>
      <c r="I3140" s="5"/>
      <c r="J3140" s="5"/>
      <c r="K3140" s="5"/>
      <c r="O3140" s="5"/>
      <c r="P3140" s="5"/>
      <c r="Q3140" s="5"/>
      <c r="R3140" s="18"/>
      <c r="S3140" s="18"/>
      <c r="T3140" s="18"/>
      <c r="AA3140" s="67"/>
      <c r="AB3140" s="67"/>
      <c r="AC3140" s="20"/>
      <c r="AE3140" s="98"/>
    </row>
    <row r="3141" spans="1:31" x14ac:dyDescent="0.25">
      <c r="A3141" s="18"/>
      <c r="B3141" s="18"/>
      <c r="C3141" s="18"/>
      <c r="D3141" s="74"/>
      <c r="E3141" s="74"/>
      <c r="F3141" s="74"/>
      <c r="G3141" s="75"/>
      <c r="H3141" s="5"/>
      <c r="I3141" s="5"/>
      <c r="J3141" s="5"/>
      <c r="K3141" s="5"/>
      <c r="O3141" s="5"/>
      <c r="P3141" s="5"/>
      <c r="Q3141" s="5"/>
      <c r="R3141" s="18"/>
      <c r="S3141" s="18"/>
      <c r="T3141" s="18"/>
      <c r="AA3141" s="67"/>
      <c r="AB3141" s="67"/>
      <c r="AC3141" s="20"/>
      <c r="AE3141" s="98"/>
    </row>
    <row r="3142" spans="1:31" x14ac:dyDescent="0.25">
      <c r="A3142" s="18"/>
      <c r="B3142" s="18"/>
      <c r="C3142" s="18"/>
      <c r="D3142" s="74"/>
      <c r="E3142" s="74"/>
      <c r="F3142" s="74"/>
      <c r="G3142" s="75"/>
      <c r="H3142" s="5"/>
      <c r="I3142" s="5"/>
      <c r="J3142" s="5"/>
      <c r="K3142" s="5"/>
      <c r="O3142" s="5"/>
      <c r="P3142" s="5"/>
      <c r="Q3142" s="5"/>
      <c r="R3142" s="18"/>
      <c r="S3142" s="18"/>
      <c r="T3142" s="18"/>
      <c r="AA3142" s="67"/>
      <c r="AB3142" s="67"/>
      <c r="AC3142" s="20"/>
      <c r="AE3142" s="98"/>
    </row>
    <row r="3143" spans="1:31" x14ac:dyDescent="0.25">
      <c r="A3143" s="18"/>
      <c r="B3143" s="18"/>
      <c r="C3143" s="18"/>
      <c r="D3143" s="74"/>
      <c r="E3143" s="74"/>
      <c r="F3143" s="74"/>
      <c r="G3143" s="75"/>
      <c r="H3143" s="5"/>
      <c r="I3143" s="5"/>
      <c r="J3143" s="5"/>
      <c r="K3143" s="5"/>
      <c r="O3143" s="5"/>
      <c r="P3143" s="5"/>
      <c r="Q3143" s="5"/>
      <c r="R3143" s="18"/>
      <c r="S3143" s="18"/>
      <c r="T3143" s="18"/>
      <c r="AA3143" s="67"/>
      <c r="AB3143" s="67"/>
      <c r="AC3143" s="20"/>
      <c r="AE3143" s="98"/>
    </row>
    <row r="3144" spans="1:31" x14ac:dyDescent="0.25">
      <c r="A3144" s="18"/>
      <c r="B3144" s="18"/>
      <c r="C3144" s="18"/>
      <c r="D3144" s="74"/>
      <c r="E3144" s="74"/>
      <c r="F3144" s="74"/>
      <c r="G3144" s="75"/>
      <c r="H3144" s="5"/>
      <c r="I3144" s="5"/>
      <c r="J3144" s="5"/>
      <c r="K3144" s="5"/>
      <c r="O3144" s="5"/>
      <c r="P3144" s="5"/>
      <c r="Q3144" s="5"/>
      <c r="R3144" s="18"/>
      <c r="S3144" s="18"/>
      <c r="T3144" s="18"/>
      <c r="AA3144" s="67"/>
      <c r="AB3144" s="67"/>
      <c r="AC3144" s="20"/>
      <c r="AE3144" s="98"/>
    </row>
    <row r="3145" spans="1:31" x14ac:dyDescent="0.25">
      <c r="A3145" s="18"/>
      <c r="B3145" s="18"/>
      <c r="C3145" s="18"/>
      <c r="D3145" s="74"/>
      <c r="E3145" s="74"/>
      <c r="F3145" s="74"/>
      <c r="G3145" s="75"/>
      <c r="H3145" s="5"/>
      <c r="I3145" s="5"/>
      <c r="J3145" s="5"/>
      <c r="K3145" s="5"/>
      <c r="O3145" s="5"/>
      <c r="P3145" s="5"/>
      <c r="Q3145" s="5"/>
      <c r="R3145" s="18"/>
      <c r="S3145" s="18"/>
      <c r="T3145" s="18"/>
      <c r="AA3145" s="67"/>
      <c r="AB3145" s="67"/>
      <c r="AC3145" s="20"/>
      <c r="AE3145" s="98"/>
    </row>
    <row r="3146" spans="1:31" x14ac:dyDescent="0.25">
      <c r="A3146" s="18"/>
      <c r="B3146" s="18"/>
      <c r="C3146" s="18"/>
      <c r="D3146" s="74"/>
      <c r="E3146" s="74"/>
      <c r="F3146" s="74"/>
      <c r="G3146" s="75"/>
      <c r="H3146" s="5"/>
      <c r="I3146" s="5"/>
      <c r="J3146" s="5"/>
      <c r="K3146" s="5"/>
      <c r="O3146" s="5"/>
      <c r="P3146" s="5"/>
      <c r="Q3146" s="5"/>
      <c r="R3146" s="18"/>
      <c r="S3146" s="18"/>
      <c r="T3146" s="18"/>
      <c r="AA3146" s="67"/>
      <c r="AB3146" s="67"/>
      <c r="AC3146" s="20"/>
      <c r="AE3146" s="98"/>
    </row>
    <row r="3147" spans="1:31" x14ac:dyDescent="0.25">
      <c r="A3147" s="18"/>
      <c r="B3147" s="18"/>
      <c r="C3147" s="18"/>
      <c r="D3147" s="74"/>
      <c r="E3147" s="74"/>
      <c r="F3147" s="74"/>
      <c r="G3147" s="75"/>
      <c r="H3147" s="5"/>
      <c r="I3147" s="5"/>
      <c r="J3147" s="5"/>
      <c r="K3147" s="5"/>
      <c r="O3147" s="5"/>
      <c r="P3147" s="5"/>
      <c r="Q3147" s="5"/>
      <c r="R3147" s="18"/>
      <c r="S3147" s="18"/>
      <c r="T3147" s="18"/>
      <c r="AA3147" s="67"/>
      <c r="AB3147" s="67"/>
      <c r="AC3147" s="20"/>
      <c r="AE3147" s="98"/>
    </row>
    <row r="3148" spans="1:31" x14ac:dyDescent="0.25">
      <c r="A3148" s="18"/>
      <c r="B3148" s="18"/>
      <c r="C3148" s="18"/>
      <c r="D3148" s="74"/>
      <c r="E3148" s="74"/>
      <c r="F3148" s="74"/>
      <c r="G3148" s="75"/>
      <c r="H3148" s="5"/>
      <c r="I3148" s="5"/>
      <c r="J3148" s="5"/>
      <c r="K3148" s="5"/>
      <c r="O3148" s="5"/>
      <c r="P3148" s="5"/>
      <c r="Q3148" s="5"/>
      <c r="R3148" s="18"/>
      <c r="S3148" s="18"/>
      <c r="T3148" s="18"/>
      <c r="AA3148" s="67"/>
      <c r="AB3148" s="67"/>
      <c r="AC3148" s="20"/>
      <c r="AE3148" s="98"/>
    </row>
    <row r="3149" spans="1:31" x14ac:dyDescent="0.25">
      <c r="A3149" s="18"/>
      <c r="B3149" s="18"/>
      <c r="C3149" s="18"/>
      <c r="D3149" s="74"/>
      <c r="E3149" s="74"/>
      <c r="F3149" s="74"/>
      <c r="G3149" s="75"/>
      <c r="H3149" s="5"/>
      <c r="I3149" s="5"/>
      <c r="J3149" s="5"/>
      <c r="K3149" s="5"/>
      <c r="O3149" s="5"/>
      <c r="P3149" s="5"/>
      <c r="Q3149" s="5"/>
      <c r="R3149" s="18"/>
      <c r="S3149" s="18"/>
      <c r="T3149" s="18"/>
      <c r="AA3149" s="67"/>
      <c r="AB3149" s="67"/>
      <c r="AC3149" s="20"/>
      <c r="AE3149" s="98"/>
    </row>
    <row r="3150" spans="1:31" x14ac:dyDescent="0.25">
      <c r="A3150" s="18"/>
      <c r="B3150" s="18"/>
      <c r="C3150" s="18"/>
      <c r="D3150" s="74"/>
      <c r="E3150" s="74"/>
      <c r="F3150" s="74"/>
      <c r="G3150" s="75"/>
      <c r="H3150" s="5"/>
      <c r="I3150" s="5"/>
      <c r="J3150" s="5"/>
      <c r="K3150" s="5"/>
      <c r="O3150" s="5"/>
      <c r="P3150" s="5"/>
      <c r="Q3150" s="5"/>
      <c r="R3150" s="18"/>
      <c r="S3150" s="18"/>
      <c r="T3150" s="18"/>
      <c r="AA3150" s="67"/>
      <c r="AB3150" s="67"/>
      <c r="AC3150" s="20"/>
      <c r="AE3150" s="98"/>
    </row>
    <row r="3151" spans="1:31" x14ac:dyDescent="0.25">
      <c r="A3151" s="18"/>
      <c r="B3151" s="18"/>
      <c r="C3151" s="18"/>
      <c r="D3151" s="74"/>
      <c r="E3151" s="74"/>
      <c r="F3151" s="74"/>
      <c r="G3151" s="75"/>
      <c r="H3151" s="5"/>
      <c r="I3151" s="5"/>
      <c r="J3151" s="5"/>
      <c r="K3151" s="5"/>
      <c r="O3151" s="5"/>
      <c r="P3151" s="5"/>
      <c r="Q3151" s="5"/>
      <c r="R3151" s="18"/>
      <c r="S3151" s="18"/>
      <c r="T3151" s="18"/>
      <c r="AA3151" s="67"/>
      <c r="AB3151" s="67"/>
      <c r="AC3151" s="20"/>
      <c r="AE3151" s="98"/>
    </row>
    <row r="3152" spans="1:31" x14ac:dyDescent="0.25">
      <c r="A3152" s="18"/>
      <c r="B3152" s="18"/>
      <c r="C3152" s="18"/>
      <c r="D3152" s="74"/>
      <c r="E3152" s="74"/>
      <c r="F3152" s="74"/>
      <c r="G3152" s="75"/>
      <c r="H3152" s="5"/>
      <c r="I3152" s="5"/>
      <c r="J3152" s="5"/>
      <c r="K3152" s="5"/>
      <c r="O3152" s="5"/>
      <c r="P3152" s="5"/>
      <c r="Q3152" s="5"/>
      <c r="R3152" s="18"/>
      <c r="S3152" s="18"/>
      <c r="T3152" s="18"/>
      <c r="AA3152" s="67"/>
      <c r="AB3152" s="67"/>
      <c r="AC3152" s="20"/>
      <c r="AE3152" s="98"/>
    </row>
    <row r="3153" spans="1:31" x14ac:dyDescent="0.25">
      <c r="A3153" s="18"/>
      <c r="B3153" s="18"/>
      <c r="C3153" s="18"/>
      <c r="D3153" s="74"/>
      <c r="E3153" s="74"/>
      <c r="F3153" s="74"/>
      <c r="G3153" s="75"/>
      <c r="H3153" s="5"/>
      <c r="I3153" s="5"/>
      <c r="J3153" s="5"/>
      <c r="K3153" s="5"/>
      <c r="O3153" s="5"/>
      <c r="P3153" s="5"/>
      <c r="Q3153" s="5"/>
      <c r="R3153" s="18"/>
      <c r="S3153" s="18"/>
      <c r="T3153" s="18"/>
      <c r="AA3153" s="67"/>
      <c r="AB3153" s="67"/>
      <c r="AC3153" s="20"/>
      <c r="AE3153" s="98"/>
    </row>
    <row r="3154" spans="1:31" x14ac:dyDescent="0.25">
      <c r="A3154" s="18"/>
      <c r="B3154" s="18"/>
      <c r="C3154" s="18"/>
      <c r="D3154" s="74"/>
      <c r="E3154" s="74"/>
      <c r="F3154" s="74"/>
      <c r="G3154" s="75"/>
      <c r="H3154" s="5"/>
      <c r="I3154" s="5"/>
      <c r="J3154" s="5"/>
      <c r="K3154" s="5"/>
      <c r="O3154" s="5"/>
      <c r="P3154" s="5"/>
      <c r="Q3154" s="5"/>
      <c r="R3154" s="18"/>
      <c r="S3154" s="18"/>
      <c r="T3154" s="18"/>
      <c r="AA3154" s="67"/>
      <c r="AB3154" s="67"/>
      <c r="AC3154" s="20"/>
      <c r="AE3154" s="98"/>
    </row>
    <row r="3155" spans="1:31" x14ac:dyDescent="0.25">
      <c r="A3155" s="18"/>
      <c r="B3155" s="18"/>
      <c r="C3155" s="18"/>
      <c r="D3155" s="74"/>
      <c r="E3155" s="74"/>
      <c r="F3155" s="74"/>
      <c r="G3155" s="75"/>
      <c r="H3155" s="5"/>
      <c r="I3155" s="5"/>
      <c r="J3155" s="5"/>
      <c r="K3155" s="5"/>
      <c r="O3155" s="5"/>
      <c r="P3155" s="5"/>
      <c r="Q3155" s="5"/>
      <c r="R3155" s="18"/>
      <c r="S3155" s="18"/>
      <c r="T3155" s="18"/>
      <c r="AA3155" s="67"/>
      <c r="AB3155" s="67"/>
      <c r="AC3155" s="20"/>
      <c r="AE3155" s="98"/>
    </row>
    <row r="3156" spans="1:31" x14ac:dyDescent="0.25">
      <c r="A3156" s="18"/>
      <c r="B3156" s="18"/>
      <c r="C3156" s="18"/>
      <c r="D3156" s="74"/>
      <c r="E3156" s="74"/>
      <c r="F3156" s="74"/>
      <c r="G3156" s="75"/>
      <c r="H3156" s="5"/>
      <c r="I3156" s="5"/>
      <c r="J3156" s="5"/>
      <c r="K3156" s="5"/>
      <c r="O3156" s="5"/>
      <c r="P3156" s="5"/>
      <c r="Q3156" s="5"/>
      <c r="R3156" s="18"/>
      <c r="S3156" s="18"/>
      <c r="T3156" s="18"/>
      <c r="AA3156" s="67"/>
      <c r="AB3156" s="67"/>
      <c r="AC3156" s="20"/>
      <c r="AE3156" s="98"/>
    </row>
    <row r="3157" spans="1:31" x14ac:dyDescent="0.25">
      <c r="A3157" s="18"/>
      <c r="B3157" s="18"/>
      <c r="C3157" s="18"/>
      <c r="D3157" s="74"/>
      <c r="E3157" s="74"/>
      <c r="F3157" s="74"/>
      <c r="G3157" s="75"/>
      <c r="H3157" s="5"/>
      <c r="I3157" s="5"/>
      <c r="J3157" s="5"/>
      <c r="K3157" s="5"/>
      <c r="O3157" s="5"/>
      <c r="P3157" s="5"/>
      <c r="Q3157" s="5"/>
      <c r="R3157" s="18"/>
      <c r="S3157" s="18"/>
      <c r="T3157" s="18"/>
      <c r="AA3157" s="67"/>
      <c r="AB3157" s="67"/>
      <c r="AC3157" s="20"/>
      <c r="AE3157" s="98"/>
    </row>
    <row r="3158" spans="1:31" x14ac:dyDescent="0.25">
      <c r="A3158" s="18"/>
      <c r="B3158" s="18"/>
      <c r="C3158" s="18"/>
      <c r="D3158" s="74"/>
      <c r="E3158" s="74"/>
      <c r="F3158" s="74"/>
      <c r="G3158" s="75"/>
      <c r="H3158" s="5"/>
      <c r="I3158" s="5"/>
      <c r="J3158" s="5"/>
      <c r="K3158" s="5"/>
      <c r="O3158" s="5"/>
      <c r="P3158" s="5"/>
      <c r="Q3158" s="5"/>
      <c r="R3158" s="18"/>
      <c r="S3158" s="18"/>
      <c r="T3158" s="18"/>
      <c r="AA3158" s="67"/>
      <c r="AB3158" s="67"/>
      <c r="AC3158" s="20"/>
      <c r="AE3158" s="98"/>
    </row>
    <row r="3159" spans="1:31" x14ac:dyDescent="0.25">
      <c r="A3159" s="18"/>
      <c r="B3159" s="18"/>
      <c r="C3159" s="18"/>
      <c r="D3159" s="74"/>
      <c r="E3159" s="74"/>
      <c r="F3159" s="74"/>
      <c r="G3159" s="75"/>
      <c r="H3159" s="5"/>
      <c r="I3159" s="5"/>
      <c r="J3159" s="5"/>
      <c r="K3159" s="5"/>
      <c r="O3159" s="5"/>
      <c r="P3159" s="5"/>
      <c r="Q3159" s="5"/>
      <c r="R3159" s="18"/>
      <c r="S3159" s="18"/>
      <c r="T3159" s="18"/>
      <c r="AA3159" s="67"/>
      <c r="AB3159" s="67"/>
      <c r="AC3159" s="20"/>
      <c r="AE3159" s="98"/>
    </row>
    <row r="3160" spans="1:31" x14ac:dyDescent="0.25">
      <c r="A3160" s="18"/>
      <c r="B3160" s="18"/>
      <c r="C3160" s="18"/>
      <c r="D3160" s="74"/>
      <c r="E3160" s="74"/>
      <c r="F3160" s="74"/>
      <c r="G3160" s="75"/>
      <c r="H3160" s="5"/>
      <c r="I3160" s="5"/>
      <c r="J3160" s="5"/>
      <c r="K3160" s="5"/>
      <c r="O3160" s="5"/>
      <c r="P3160" s="5"/>
      <c r="Q3160" s="5"/>
      <c r="R3160" s="18"/>
      <c r="S3160" s="18"/>
      <c r="T3160" s="18"/>
      <c r="AA3160" s="67"/>
      <c r="AB3160" s="67"/>
      <c r="AC3160" s="20"/>
      <c r="AE3160" s="98"/>
    </row>
    <row r="3161" spans="1:31" x14ac:dyDescent="0.25">
      <c r="A3161" s="18"/>
      <c r="B3161" s="18"/>
      <c r="C3161" s="18"/>
      <c r="D3161" s="74"/>
      <c r="E3161" s="74"/>
      <c r="F3161" s="74"/>
      <c r="G3161" s="75"/>
      <c r="H3161" s="5"/>
      <c r="I3161" s="5"/>
      <c r="J3161" s="5"/>
      <c r="K3161" s="5"/>
      <c r="O3161" s="5"/>
      <c r="P3161" s="5"/>
      <c r="Q3161" s="5"/>
      <c r="R3161" s="18"/>
      <c r="S3161" s="18"/>
      <c r="T3161" s="18"/>
      <c r="AA3161" s="67"/>
      <c r="AB3161" s="67"/>
      <c r="AC3161" s="20"/>
      <c r="AE3161" s="98"/>
    </row>
    <row r="3162" spans="1:31" x14ac:dyDescent="0.25">
      <c r="A3162" s="18"/>
      <c r="B3162" s="18"/>
      <c r="C3162" s="18"/>
      <c r="D3162" s="74"/>
      <c r="E3162" s="74"/>
      <c r="F3162" s="74"/>
      <c r="G3162" s="75"/>
      <c r="H3162" s="5"/>
      <c r="I3162" s="5"/>
      <c r="J3162" s="5"/>
      <c r="K3162" s="5"/>
      <c r="O3162" s="5"/>
      <c r="P3162" s="5"/>
      <c r="Q3162" s="5"/>
      <c r="R3162" s="18"/>
      <c r="S3162" s="18"/>
      <c r="T3162" s="18"/>
      <c r="AA3162" s="67"/>
      <c r="AB3162" s="67"/>
      <c r="AC3162" s="20"/>
      <c r="AE3162" s="98"/>
    </row>
    <row r="3163" spans="1:31" x14ac:dyDescent="0.25">
      <c r="A3163" s="18"/>
      <c r="B3163" s="18"/>
      <c r="C3163" s="18"/>
      <c r="D3163" s="74"/>
      <c r="E3163" s="74"/>
      <c r="F3163" s="74"/>
      <c r="G3163" s="75"/>
      <c r="H3163" s="5"/>
      <c r="I3163" s="5"/>
      <c r="J3163" s="5"/>
      <c r="K3163" s="5"/>
      <c r="O3163" s="5"/>
      <c r="P3163" s="5"/>
      <c r="Q3163" s="5"/>
      <c r="R3163" s="18"/>
      <c r="S3163" s="18"/>
      <c r="T3163" s="18"/>
      <c r="AA3163" s="67"/>
      <c r="AB3163" s="67"/>
      <c r="AC3163" s="20"/>
      <c r="AE3163" s="98"/>
    </row>
    <row r="3164" spans="1:31" x14ac:dyDescent="0.25">
      <c r="A3164" s="18"/>
      <c r="B3164" s="18"/>
      <c r="C3164" s="18"/>
      <c r="D3164" s="74"/>
      <c r="E3164" s="74"/>
      <c r="F3164" s="74"/>
      <c r="G3164" s="75"/>
      <c r="H3164" s="5"/>
      <c r="I3164" s="5"/>
      <c r="J3164" s="5"/>
      <c r="K3164" s="5"/>
      <c r="O3164" s="5"/>
      <c r="P3164" s="5"/>
      <c r="Q3164" s="5"/>
      <c r="R3164" s="18"/>
      <c r="S3164" s="18"/>
      <c r="T3164" s="18"/>
      <c r="AA3164" s="67"/>
      <c r="AB3164" s="67"/>
      <c r="AC3164" s="20"/>
      <c r="AE3164" s="98"/>
    </row>
    <row r="3165" spans="1:31" x14ac:dyDescent="0.25">
      <c r="A3165" s="18"/>
      <c r="B3165" s="18"/>
      <c r="C3165" s="18"/>
      <c r="D3165" s="74"/>
      <c r="E3165" s="74"/>
      <c r="F3165" s="74"/>
      <c r="G3165" s="75"/>
      <c r="H3165" s="5"/>
      <c r="I3165" s="5"/>
      <c r="J3165" s="5"/>
      <c r="K3165" s="5"/>
      <c r="O3165" s="5"/>
      <c r="P3165" s="5"/>
      <c r="Q3165" s="5"/>
      <c r="R3165" s="18"/>
      <c r="S3165" s="18"/>
      <c r="T3165" s="18"/>
      <c r="AA3165" s="67"/>
      <c r="AB3165" s="67"/>
      <c r="AC3165" s="20"/>
      <c r="AE3165" s="98"/>
    </row>
    <row r="3166" spans="1:31" x14ac:dyDescent="0.25">
      <c r="A3166" s="18"/>
      <c r="B3166" s="18"/>
      <c r="C3166" s="18"/>
      <c r="D3166" s="74"/>
      <c r="E3166" s="74"/>
      <c r="F3166" s="74"/>
      <c r="G3166" s="75"/>
      <c r="H3166" s="5"/>
      <c r="I3166" s="5"/>
      <c r="J3166" s="5"/>
      <c r="K3166" s="5"/>
      <c r="O3166" s="5"/>
      <c r="P3166" s="5"/>
      <c r="Q3166" s="5"/>
      <c r="R3166" s="18"/>
      <c r="S3166" s="18"/>
      <c r="T3166" s="18"/>
      <c r="AA3166" s="67"/>
      <c r="AB3166" s="67"/>
      <c r="AC3166" s="20"/>
      <c r="AE3166" s="98"/>
    </row>
    <row r="3167" spans="1:31" x14ac:dyDescent="0.25">
      <c r="A3167" s="18"/>
      <c r="B3167" s="18"/>
      <c r="C3167" s="18"/>
      <c r="D3167" s="74"/>
      <c r="E3167" s="74"/>
      <c r="F3167" s="74"/>
      <c r="G3167" s="75"/>
      <c r="H3167" s="5"/>
      <c r="I3167" s="5"/>
      <c r="J3167" s="5"/>
      <c r="K3167" s="5"/>
      <c r="O3167" s="5"/>
      <c r="P3167" s="5"/>
      <c r="Q3167" s="5"/>
      <c r="R3167" s="18"/>
      <c r="S3167" s="18"/>
      <c r="T3167" s="18"/>
      <c r="AA3167" s="67"/>
      <c r="AB3167" s="67"/>
      <c r="AC3167" s="20"/>
      <c r="AE3167" s="98"/>
    </row>
    <row r="3168" spans="1:31" x14ac:dyDescent="0.25">
      <c r="A3168" s="18"/>
      <c r="B3168" s="18"/>
      <c r="C3168" s="18"/>
      <c r="D3168" s="74"/>
      <c r="E3168" s="74"/>
      <c r="F3168" s="74"/>
      <c r="G3168" s="75"/>
      <c r="H3168" s="5"/>
      <c r="I3168" s="5"/>
      <c r="J3168" s="5"/>
      <c r="K3168" s="5"/>
      <c r="O3168" s="5"/>
      <c r="P3168" s="5"/>
      <c r="Q3168" s="5"/>
      <c r="R3168" s="18"/>
      <c r="S3168" s="18"/>
      <c r="T3168" s="18"/>
      <c r="AA3168" s="67"/>
      <c r="AB3168" s="67"/>
      <c r="AC3168" s="20"/>
      <c r="AE3168" s="98"/>
    </row>
    <row r="3169" spans="1:31" x14ac:dyDescent="0.25">
      <c r="A3169" s="18"/>
      <c r="B3169" s="18"/>
      <c r="C3169" s="18"/>
      <c r="D3169" s="74"/>
      <c r="E3169" s="74"/>
      <c r="F3169" s="74"/>
      <c r="G3169" s="75"/>
      <c r="H3169" s="5"/>
      <c r="I3169" s="5"/>
      <c r="J3169" s="5"/>
      <c r="K3169" s="5"/>
      <c r="O3169" s="5"/>
      <c r="P3169" s="5"/>
      <c r="Q3169" s="5"/>
      <c r="R3169" s="18"/>
      <c r="S3169" s="18"/>
      <c r="T3169" s="18"/>
      <c r="AA3169" s="67"/>
      <c r="AB3169" s="67"/>
      <c r="AC3169" s="20"/>
      <c r="AE3169" s="98"/>
    </row>
    <row r="3170" spans="1:31" x14ac:dyDescent="0.25">
      <c r="A3170" s="18"/>
      <c r="B3170" s="18"/>
      <c r="C3170" s="18"/>
      <c r="D3170" s="74"/>
      <c r="E3170" s="74"/>
      <c r="F3170" s="74"/>
      <c r="G3170" s="75"/>
      <c r="H3170" s="5"/>
      <c r="I3170" s="5"/>
      <c r="J3170" s="5"/>
      <c r="K3170" s="5"/>
      <c r="O3170" s="5"/>
      <c r="P3170" s="5"/>
      <c r="Q3170" s="5"/>
      <c r="R3170" s="18"/>
      <c r="S3170" s="18"/>
      <c r="T3170" s="18"/>
      <c r="AA3170" s="67"/>
      <c r="AB3170" s="67"/>
      <c r="AC3170" s="20"/>
      <c r="AE3170" s="98"/>
    </row>
    <row r="3171" spans="1:31" x14ac:dyDescent="0.25">
      <c r="A3171" s="18"/>
      <c r="B3171" s="18"/>
      <c r="C3171" s="18"/>
      <c r="D3171" s="74"/>
      <c r="E3171" s="74"/>
      <c r="F3171" s="74"/>
      <c r="G3171" s="75"/>
      <c r="H3171" s="5"/>
      <c r="I3171" s="5"/>
      <c r="J3171" s="5"/>
      <c r="K3171" s="5"/>
      <c r="O3171" s="5"/>
      <c r="P3171" s="5"/>
      <c r="Q3171" s="5"/>
      <c r="R3171" s="18"/>
      <c r="S3171" s="18"/>
      <c r="T3171" s="18"/>
      <c r="AA3171" s="67"/>
      <c r="AB3171" s="67"/>
      <c r="AC3171" s="20"/>
      <c r="AE3171" s="98"/>
    </row>
    <row r="3172" spans="1:31" x14ac:dyDescent="0.25">
      <c r="A3172" s="18"/>
      <c r="B3172" s="18"/>
      <c r="C3172" s="18"/>
      <c r="D3172" s="74"/>
      <c r="E3172" s="74"/>
      <c r="F3172" s="74"/>
      <c r="G3172" s="75"/>
      <c r="H3172" s="5"/>
      <c r="I3172" s="5"/>
      <c r="J3172" s="5"/>
      <c r="K3172" s="5"/>
      <c r="O3172" s="5"/>
      <c r="P3172" s="5"/>
      <c r="Q3172" s="5"/>
      <c r="R3172" s="18"/>
      <c r="S3172" s="18"/>
      <c r="T3172" s="18"/>
      <c r="AA3172" s="67"/>
      <c r="AB3172" s="67"/>
      <c r="AC3172" s="20"/>
      <c r="AE3172" s="98"/>
    </row>
    <row r="3173" spans="1:31" x14ac:dyDescent="0.25">
      <c r="A3173" s="18"/>
      <c r="B3173" s="18"/>
      <c r="C3173" s="18"/>
      <c r="D3173" s="74"/>
      <c r="E3173" s="74"/>
      <c r="F3173" s="74"/>
      <c r="G3173" s="75"/>
      <c r="H3173" s="5"/>
      <c r="I3173" s="5"/>
      <c r="J3173" s="5"/>
      <c r="K3173" s="5"/>
      <c r="O3173" s="5"/>
      <c r="P3173" s="5"/>
      <c r="Q3173" s="5"/>
      <c r="R3173" s="18"/>
      <c r="S3173" s="18"/>
      <c r="T3173" s="18"/>
      <c r="AA3173" s="67"/>
      <c r="AB3173" s="67"/>
      <c r="AC3173" s="20"/>
      <c r="AE3173" s="98"/>
    </row>
    <row r="3174" spans="1:31" x14ac:dyDescent="0.25">
      <c r="A3174" s="18"/>
      <c r="B3174" s="18"/>
      <c r="C3174" s="18"/>
      <c r="D3174" s="74"/>
      <c r="E3174" s="74"/>
      <c r="F3174" s="74"/>
      <c r="G3174" s="75"/>
      <c r="H3174" s="5"/>
      <c r="I3174" s="5"/>
      <c r="J3174" s="5"/>
      <c r="K3174" s="5"/>
      <c r="O3174" s="5"/>
      <c r="P3174" s="5"/>
      <c r="Q3174" s="5"/>
      <c r="R3174" s="18"/>
      <c r="S3174" s="18"/>
      <c r="T3174" s="18"/>
      <c r="AA3174" s="67"/>
      <c r="AB3174" s="67"/>
      <c r="AC3174" s="20"/>
      <c r="AE3174" s="98"/>
    </row>
    <row r="3175" spans="1:31" x14ac:dyDescent="0.25">
      <c r="A3175" s="18"/>
      <c r="B3175" s="18"/>
      <c r="C3175" s="18"/>
      <c r="D3175" s="74"/>
      <c r="E3175" s="74"/>
      <c r="F3175" s="74"/>
      <c r="G3175" s="75"/>
      <c r="H3175" s="5"/>
      <c r="I3175" s="5"/>
      <c r="J3175" s="5"/>
      <c r="K3175" s="5"/>
      <c r="O3175" s="5"/>
      <c r="P3175" s="5"/>
      <c r="Q3175" s="5"/>
      <c r="R3175" s="18"/>
      <c r="S3175" s="18"/>
      <c r="T3175" s="18"/>
      <c r="AA3175" s="67"/>
      <c r="AB3175" s="67"/>
      <c r="AC3175" s="20"/>
      <c r="AE3175" s="98"/>
    </row>
    <row r="3176" spans="1:31" x14ac:dyDescent="0.25">
      <c r="A3176" s="18"/>
      <c r="B3176" s="18"/>
      <c r="C3176" s="18"/>
      <c r="D3176" s="74"/>
      <c r="E3176" s="74"/>
      <c r="F3176" s="74"/>
      <c r="G3176" s="75"/>
      <c r="H3176" s="5"/>
      <c r="I3176" s="5"/>
      <c r="J3176" s="5"/>
      <c r="K3176" s="5"/>
      <c r="O3176" s="5"/>
      <c r="P3176" s="5"/>
      <c r="Q3176" s="5"/>
      <c r="R3176" s="18"/>
      <c r="S3176" s="18"/>
      <c r="T3176" s="18"/>
      <c r="AA3176" s="67"/>
      <c r="AB3176" s="67"/>
      <c r="AC3176" s="20"/>
      <c r="AE3176" s="98"/>
    </row>
    <row r="3177" spans="1:31" x14ac:dyDescent="0.25">
      <c r="A3177" s="18"/>
      <c r="B3177" s="18"/>
      <c r="C3177" s="18"/>
      <c r="D3177" s="74"/>
      <c r="E3177" s="74"/>
      <c r="F3177" s="74"/>
      <c r="G3177" s="75"/>
      <c r="H3177" s="5"/>
      <c r="I3177" s="5"/>
      <c r="J3177" s="5"/>
      <c r="K3177" s="5"/>
      <c r="O3177" s="5"/>
      <c r="P3177" s="5"/>
      <c r="Q3177" s="5"/>
      <c r="R3177" s="18"/>
      <c r="S3177" s="18"/>
      <c r="T3177" s="18"/>
      <c r="AA3177" s="67"/>
      <c r="AB3177" s="67"/>
      <c r="AC3177" s="20"/>
      <c r="AE3177" s="98"/>
    </row>
    <row r="3178" spans="1:31" x14ac:dyDescent="0.25">
      <c r="A3178" s="18"/>
      <c r="B3178" s="18"/>
      <c r="C3178" s="18"/>
      <c r="D3178" s="74"/>
      <c r="E3178" s="74"/>
      <c r="F3178" s="74"/>
      <c r="G3178" s="75"/>
      <c r="H3178" s="5"/>
      <c r="I3178" s="5"/>
      <c r="J3178" s="5"/>
      <c r="K3178" s="5"/>
      <c r="O3178" s="5"/>
      <c r="P3178" s="5"/>
      <c r="Q3178" s="5"/>
      <c r="R3178" s="18"/>
      <c r="S3178" s="18"/>
      <c r="T3178" s="18"/>
      <c r="AA3178" s="67"/>
      <c r="AB3178" s="67"/>
      <c r="AC3178" s="20"/>
      <c r="AE3178" s="98"/>
    </row>
    <row r="3179" spans="1:31" x14ac:dyDescent="0.25">
      <c r="A3179" s="18"/>
      <c r="B3179" s="18"/>
      <c r="C3179" s="18"/>
      <c r="D3179" s="74"/>
      <c r="E3179" s="74"/>
      <c r="F3179" s="74"/>
      <c r="G3179" s="75"/>
      <c r="H3179" s="5"/>
      <c r="I3179" s="5"/>
      <c r="J3179" s="5"/>
      <c r="K3179" s="5"/>
      <c r="O3179" s="5"/>
      <c r="P3179" s="5"/>
      <c r="Q3179" s="5"/>
      <c r="R3179" s="18"/>
      <c r="S3179" s="18"/>
      <c r="T3179" s="18"/>
      <c r="AA3179" s="67"/>
      <c r="AB3179" s="67"/>
      <c r="AC3179" s="20"/>
      <c r="AE3179" s="98"/>
    </row>
    <row r="3180" spans="1:31" x14ac:dyDescent="0.25">
      <c r="A3180" s="18"/>
      <c r="B3180" s="18"/>
      <c r="C3180" s="18"/>
      <c r="D3180" s="74"/>
      <c r="E3180" s="74"/>
      <c r="F3180" s="74"/>
      <c r="G3180" s="75"/>
      <c r="H3180" s="5"/>
      <c r="I3180" s="5"/>
      <c r="J3180" s="5"/>
      <c r="K3180" s="5"/>
      <c r="O3180" s="5"/>
      <c r="P3180" s="5"/>
      <c r="Q3180" s="5"/>
      <c r="R3180" s="18"/>
      <c r="S3180" s="18"/>
      <c r="T3180" s="18"/>
      <c r="AA3180" s="67"/>
      <c r="AB3180" s="67"/>
      <c r="AC3180" s="20"/>
      <c r="AE3180" s="98"/>
    </row>
    <row r="3181" spans="1:31" x14ac:dyDescent="0.25">
      <c r="A3181" s="18"/>
      <c r="B3181" s="18"/>
      <c r="C3181" s="18"/>
      <c r="D3181" s="74"/>
      <c r="E3181" s="74"/>
      <c r="F3181" s="74"/>
      <c r="G3181" s="75"/>
      <c r="H3181" s="5"/>
      <c r="I3181" s="5"/>
      <c r="J3181" s="5"/>
      <c r="K3181" s="5"/>
      <c r="O3181" s="5"/>
      <c r="P3181" s="5"/>
      <c r="Q3181" s="5"/>
      <c r="R3181" s="18"/>
      <c r="S3181" s="18"/>
      <c r="T3181" s="18"/>
      <c r="AA3181" s="67"/>
      <c r="AB3181" s="67"/>
      <c r="AC3181" s="20"/>
      <c r="AE3181" s="98"/>
    </row>
    <row r="3182" spans="1:31" x14ac:dyDescent="0.25">
      <c r="A3182" s="18"/>
      <c r="B3182" s="18"/>
      <c r="C3182" s="18"/>
      <c r="D3182" s="74"/>
      <c r="E3182" s="74"/>
      <c r="F3182" s="74"/>
      <c r="G3182" s="75"/>
      <c r="H3182" s="5"/>
      <c r="I3182" s="5"/>
      <c r="J3182" s="5"/>
      <c r="K3182" s="5"/>
      <c r="O3182" s="5"/>
      <c r="P3182" s="5"/>
      <c r="Q3182" s="5"/>
      <c r="R3182" s="18"/>
      <c r="S3182" s="18"/>
      <c r="T3182" s="18"/>
      <c r="AA3182" s="67"/>
      <c r="AB3182" s="67"/>
      <c r="AC3182" s="20"/>
      <c r="AE3182" s="98"/>
    </row>
    <row r="3183" spans="1:31" x14ac:dyDescent="0.25">
      <c r="A3183" s="18"/>
      <c r="B3183" s="18"/>
      <c r="C3183" s="18"/>
      <c r="D3183" s="74"/>
      <c r="E3183" s="74"/>
      <c r="F3183" s="74"/>
      <c r="G3183" s="75"/>
      <c r="H3183" s="5"/>
      <c r="I3183" s="5"/>
      <c r="J3183" s="5"/>
      <c r="K3183" s="5"/>
      <c r="O3183" s="5"/>
      <c r="P3183" s="5"/>
      <c r="Q3183" s="5"/>
      <c r="R3183" s="18"/>
      <c r="S3183" s="18"/>
      <c r="T3183" s="18"/>
      <c r="AA3183" s="67"/>
      <c r="AB3183" s="67"/>
      <c r="AC3183" s="20"/>
      <c r="AE3183" s="98"/>
    </row>
    <row r="3184" spans="1:31" x14ac:dyDescent="0.25">
      <c r="A3184" s="18"/>
      <c r="B3184" s="18"/>
      <c r="C3184" s="18"/>
      <c r="D3184" s="74"/>
      <c r="E3184" s="74"/>
      <c r="F3184" s="74"/>
      <c r="G3184" s="75"/>
      <c r="H3184" s="5"/>
      <c r="I3184" s="5"/>
      <c r="J3184" s="5"/>
      <c r="K3184" s="5"/>
      <c r="O3184" s="5"/>
      <c r="P3184" s="5"/>
      <c r="Q3184" s="5"/>
      <c r="R3184" s="18"/>
      <c r="S3184" s="18"/>
      <c r="T3184" s="18"/>
      <c r="AA3184" s="67"/>
      <c r="AB3184" s="67"/>
      <c r="AC3184" s="20"/>
      <c r="AE3184" s="98"/>
    </row>
    <row r="3185" spans="1:31" x14ac:dyDescent="0.25">
      <c r="A3185" s="18"/>
      <c r="B3185" s="18"/>
      <c r="C3185" s="18"/>
      <c r="D3185" s="74"/>
      <c r="E3185" s="74"/>
      <c r="F3185" s="74"/>
      <c r="G3185" s="75"/>
      <c r="H3185" s="5"/>
      <c r="I3185" s="5"/>
      <c r="J3185" s="5"/>
      <c r="K3185" s="5"/>
      <c r="O3185" s="5"/>
      <c r="P3185" s="5"/>
      <c r="Q3185" s="5"/>
      <c r="R3185" s="18"/>
      <c r="S3185" s="18"/>
      <c r="T3185" s="18"/>
      <c r="AA3185" s="67"/>
      <c r="AB3185" s="67"/>
      <c r="AC3185" s="20"/>
      <c r="AE3185" s="98"/>
    </row>
    <row r="3186" spans="1:31" x14ac:dyDescent="0.25">
      <c r="A3186" s="18"/>
      <c r="B3186" s="18"/>
      <c r="C3186" s="18"/>
      <c r="D3186" s="74"/>
      <c r="E3186" s="74"/>
      <c r="F3186" s="74"/>
      <c r="G3186" s="75"/>
      <c r="H3186" s="5"/>
      <c r="I3186" s="5"/>
      <c r="J3186" s="5"/>
      <c r="K3186" s="5"/>
      <c r="O3186" s="5"/>
      <c r="P3186" s="5"/>
      <c r="Q3186" s="5"/>
      <c r="R3186" s="18"/>
      <c r="S3186" s="18"/>
      <c r="T3186" s="18"/>
      <c r="AA3186" s="67"/>
      <c r="AB3186" s="67"/>
      <c r="AC3186" s="20"/>
      <c r="AE3186" s="98"/>
    </row>
    <row r="3187" spans="1:31" x14ac:dyDescent="0.25">
      <c r="A3187" s="18"/>
      <c r="B3187" s="18"/>
      <c r="C3187" s="18"/>
      <c r="D3187" s="74"/>
      <c r="E3187" s="74"/>
      <c r="F3187" s="74"/>
      <c r="G3187" s="75"/>
      <c r="H3187" s="5"/>
      <c r="I3187" s="5"/>
      <c r="J3187" s="5"/>
      <c r="K3187" s="5"/>
      <c r="O3187" s="5"/>
      <c r="P3187" s="5"/>
      <c r="Q3187" s="5"/>
      <c r="R3187" s="18"/>
      <c r="S3187" s="18"/>
      <c r="T3187" s="18"/>
      <c r="AA3187" s="67"/>
      <c r="AB3187" s="67"/>
      <c r="AC3187" s="20"/>
      <c r="AE3187" s="98"/>
    </row>
    <row r="3188" spans="1:31" x14ac:dyDescent="0.25">
      <c r="A3188" s="18"/>
      <c r="B3188" s="18"/>
      <c r="C3188" s="18"/>
      <c r="D3188" s="74"/>
      <c r="E3188" s="74"/>
      <c r="F3188" s="74"/>
      <c r="G3188" s="75"/>
      <c r="H3188" s="5"/>
      <c r="I3188" s="5"/>
      <c r="J3188" s="5"/>
      <c r="K3188" s="5"/>
      <c r="O3188" s="5"/>
      <c r="P3188" s="5"/>
      <c r="Q3188" s="5"/>
      <c r="R3188" s="18"/>
      <c r="S3188" s="18"/>
      <c r="T3188" s="18"/>
      <c r="AA3188" s="67"/>
      <c r="AB3188" s="67"/>
      <c r="AC3188" s="20"/>
      <c r="AE3188" s="98"/>
    </row>
    <row r="3189" spans="1:31" x14ac:dyDescent="0.25">
      <c r="A3189" s="18"/>
      <c r="B3189" s="18"/>
      <c r="C3189" s="18"/>
      <c r="D3189" s="74"/>
      <c r="E3189" s="74"/>
      <c r="F3189" s="74"/>
      <c r="G3189" s="75"/>
      <c r="H3189" s="5"/>
      <c r="I3189" s="5"/>
      <c r="J3189" s="5"/>
      <c r="K3189" s="5"/>
      <c r="O3189" s="5"/>
      <c r="P3189" s="5"/>
      <c r="Q3189" s="5"/>
      <c r="R3189" s="18"/>
      <c r="S3189" s="18"/>
      <c r="T3189" s="18"/>
      <c r="AA3189" s="67"/>
      <c r="AB3189" s="67"/>
      <c r="AC3189" s="20"/>
      <c r="AE3189" s="98"/>
    </row>
    <row r="3190" spans="1:31" x14ac:dyDescent="0.25">
      <c r="A3190" s="18"/>
      <c r="B3190" s="18"/>
      <c r="C3190" s="18"/>
      <c r="D3190" s="74"/>
      <c r="E3190" s="74"/>
      <c r="F3190" s="74"/>
      <c r="G3190" s="75"/>
      <c r="H3190" s="5"/>
      <c r="I3190" s="5"/>
      <c r="J3190" s="5"/>
      <c r="K3190" s="5"/>
      <c r="O3190" s="5"/>
      <c r="P3190" s="5"/>
      <c r="Q3190" s="5"/>
      <c r="R3190" s="18"/>
      <c r="S3190" s="18"/>
      <c r="T3190" s="18"/>
      <c r="AA3190" s="67"/>
      <c r="AB3190" s="67"/>
      <c r="AC3190" s="20"/>
      <c r="AE3190" s="98"/>
    </row>
    <row r="3191" spans="1:31" x14ac:dyDescent="0.25">
      <c r="A3191" s="18"/>
      <c r="B3191" s="18"/>
      <c r="C3191" s="18"/>
      <c r="D3191" s="74"/>
      <c r="E3191" s="74"/>
      <c r="F3191" s="74"/>
      <c r="G3191" s="75"/>
      <c r="H3191" s="5"/>
      <c r="I3191" s="5"/>
      <c r="J3191" s="5"/>
      <c r="K3191" s="5"/>
      <c r="O3191" s="5"/>
      <c r="P3191" s="5"/>
      <c r="Q3191" s="5"/>
      <c r="R3191" s="18"/>
      <c r="S3191" s="18"/>
      <c r="T3191" s="18"/>
      <c r="AA3191" s="67"/>
      <c r="AB3191" s="67"/>
      <c r="AC3191" s="20"/>
      <c r="AE3191" s="98"/>
    </row>
    <row r="3192" spans="1:31" x14ac:dyDescent="0.25">
      <c r="A3192" s="18"/>
      <c r="B3192" s="18"/>
      <c r="C3192" s="18"/>
      <c r="D3192" s="74"/>
      <c r="E3192" s="74"/>
      <c r="F3192" s="74"/>
      <c r="G3192" s="75"/>
      <c r="H3192" s="5"/>
      <c r="I3192" s="5"/>
      <c r="J3192" s="5"/>
      <c r="K3192" s="5"/>
      <c r="O3192" s="5"/>
      <c r="P3192" s="5"/>
      <c r="Q3192" s="5"/>
      <c r="R3192" s="18"/>
      <c r="S3192" s="18"/>
      <c r="T3192" s="18"/>
      <c r="AA3192" s="67"/>
      <c r="AB3192" s="67"/>
      <c r="AC3192" s="20"/>
      <c r="AE3192" s="98"/>
    </row>
    <row r="3193" spans="1:31" x14ac:dyDescent="0.25">
      <c r="A3193" s="18"/>
      <c r="B3193" s="18"/>
      <c r="C3193" s="18"/>
      <c r="D3193" s="74"/>
      <c r="E3193" s="74"/>
      <c r="F3193" s="74"/>
      <c r="G3193" s="75"/>
      <c r="H3193" s="5"/>
      <c r="I3193" s="5"/>
      <c r="J3193" s="5"/>
      <c r="K3193" s="5"/>
      <c r="O3193" s="5"/>
      <c r="P3193" s="5"/>
      <c r="Q3193" s="5"/>
      <c r="R3193" s="18"/>
      <c r="S3193" s="18"/>
      <c r="T3193" s="18"/>
      <c r="AA3193" s="67"/>
      <c r="AB3193" s="67"/>
      <c r="AC3193" s="20"/>
      <c r="AE3193" s="98"/>
    </row>
    <row r="3194" spans="1:31" x14ac:dyDescent="0.25">
      <c r="A3194" s="18"/>
      <c r="B3194" s="18"/>
      <c r="C3194" s="18"/>
      <c r="D3194" s="74"/>
      <c r="E3194" s="74"/>
      <c r="F3194" s="74"/>
      <c r="G3194" s="75"/>
      <c r="H3194" s="5"/>
      <c r="I3194" s="5"/>
      <c r="J3194" s="5"/>
      <c r="K3194" s="5"/>
      <c r="O3194" s="5"/>
      <c r="P3194" s="5"/>
      <c r="Q3194" s="5"/>
      <c r="R3194" s="18"/>
      <c r="S3194" s="18"/>
      <c r="T3194" s="18"/>
      <c r="AA3194" s="67"/>
      <c r="AB3194" s="67"/>
      <c r="AC3194" s="20"/>
      <c r="AE3194" s="98"/>
    </row>
    <row r="3195" spans="1:31" x14ac:dyDescent="0.25">
      <c r="A3195" s="18"/>
      <c r="B3195" s="18"/>
      <c r="C3195" s="18"/>
      <c r="D3195" s="74"/>
      <c r="E3195" s="74"/>
      <c r="F3195" s="74"/>
      <c r="G3195" s="75"/>
      <c r="H3195" s="5"/>
      <c r="I3195" s="5"/>
      <c r="J3195" s="5"/>
      <c r="K3195" s="5"/>
      <c r="O3195" s="5"/>
      <c r="P3195" s="5"/>
      <c r="Q3195" s="5"/>
      <c r="R3195" s="18"/>
      <c r="S3195" s="18"/>
      <c r="T3195" s="18"/>
      <c r="AA3195" s="67"/>
      <c r="AB3195" s="67"/>
      <c r="AC3195" s="20"/>
      <c r="AE3195" s="98"/>
    </row>
    <row r="3196" spans="1:31" x14ac:dyDescent="0.25">
      <c r="A3196" s="18"/>
      <c r="B3196" s="18"/>
      <c r="C3196" s="18"/>
      <c r="D3196" s="74"/>
      <c r="E3196" s="74"/>
      <c r="F3196" s="74"/>
      <c r="G3196" s="75"/>
      <c r="H3196" s="5"/>
      <c r="I3196" s="5"/>
      <c r="J3196" s="5"/>
      <c r="K3196" s="5"/>
      <c r="O3196" s="5"/>
      <c r="P3196" s="5"/>
      <c r="Q3196" s="5"/>
      <c r="R3196" s="18"/>
      <c r="S3196" s="18"/>
      <c r="T3196" s="18"/>
      <c r="AA3196" s="67"/>
      <c r="AB3196" s="67"/>
      <c r="AC3196" s="20"/>
      <c r="AE3196" s="98"/>
    </row>
    <row r="3197" spans="1:31" x14ac:dyDescent="0.25">
      <c r="A3197" s="18"/>
      <c r="B3197" s="18"/>
      <c r="C3197" s="18"/>
      <c r="D3197" s="74"/>
      <c r="E3197" s="74"/>
      <c r="F3197" s="74"/>
      <c r="G3197" s="75"/>
      <c r="H3197" s="5"/>
      <c r="I3197" s="5"/>
      <c r="J3197" s="5"/>
      <c r="K3197" s="5"/>
      <c r="O3197" s="5"/>
      <c r="P3197" s="5"/>
      <c r="Q3197" s="5"/>
      <c r="R3197" s="18"/>
      <c r="S3197" s="18"/>
      <c r="T3197" s="18"/>
      <c r="AA3197" s="67"/>
      <c r="AB3197" s="67"/>
      <c r="AC3197" s="20"/>
      <c r="AE3197" s="98"/>
    </row>
    <row r="3198" spans="1:31" x14ac:dyDescent="0.25">
      <c r="A3198" s="18"/>
      <c r="B3198" s="18"/>
      <c r="C3198" s="18"/>
      <c r="D3198" s="74"/>
      <c r="E3198" s="74"/>
      <c r="F3198" s="74"/>
      <c r="G3198" s="75"/>
      <c r="H3198" s="5"/>
      <c r="I3198" s="5"/>
      <c r="J3198" s="5"/>
      <c r="K3198" s="5"/>
      <c r="O3198" s="5"/>
      <c r="P3198" s="5"/>
      <c r="Q3198" s="5"/>
      <c r="R3198" s="18"/>
      <c r="S3198" s="18"/>
      <c r="T3198" s="18"/>
      <c r="AA3198" s="67"/>
      <c r="AB3198" s="67"/>
      <c r="AC3198" s="20"/>
      <c r="AE3198" s="98"/>
    </row>
    <row r="3199" spans="1:31" x14ac:dyDescent="0.25">
      <c r="A3199" s="18"/>
      <c r="B3199" s="18"/>
      <c r="C3199" s="18"/>
      <c r="D3199" s="74"/>
      <c r="E3199" s="74"/>
      <c r="F3199" s="74"/>
      <c r="G3199" s="75"/>
      <c r="H3199" s="5"/>
      <c r="I3199" s="5"/>
      <c r="J3199" s="5"/>
      <c r="K3199" s="5"/>
      <c r="O3199" s="5"/>
      <c r="P3199" s="5"/>
      <c r="Q3199" s="5"/>
      <c r="R3199" s="18"/>
      <c r="S3199" s="18"/>
      <c r="T3199" s="18"/>
      <c r="AA3199" s="67"/>
      <c r="AB3199" s="67"/>
      <c r="AC3199" s="20"/>
      <c r="AE3199" s="98"/>
    </row>
    <row r="3200" spans="1:31" x14ac:dyDescent="0.25">
      <c r="A3200" s="18"/>
      <c r="B3200" s="18"/>
      <c r="C3200" s="18"/>
      <c r="D3200" s="74"/>
      <c r="E3200" s="74"/>
      <c r="F3200" s="74"/>
      <c r="G3200" s="75"/>
      <c r="H3200" s="5"/>
      <c r="I3200" s="5"/>
      <c r="J3200" s="5"/>
      <c r="K3200" s="5"/>
      <c r="O3200" s="5"/>
      <c r="P3200" s="5"/>
      <c r="Q3200" s="5"/>
      <c r="R3200" s="18"/>
      <c r="S3200" s="18"/>
      <c r="T3200" s="18"/>
      <c r="AA3200" s="67"/>
      <c r="AB3200" s="67"/>
      <c r="AC3200" s="20"/>
      <c r="AE3200" s="98"/>
    </row>
    <row r="3201" spans="1:31" x14ac:dyDescent="0.25">
      <c r="A3201" s="18"/>
      <c r="B3201" s="18"/>
      <c r="C3201" s="18"/>
      <c r="D3201" s="74"/>
      <c r="E3201" s="74"/>
      <c r="F3201" s="74"/>
      <c r="G3201" s="75"/>
      <c r="H3201" s="5"/>
      <c r="I3201" s="5"/>
      <c r="J3201" s="5"/>
      <c r="K3201" s="5"/>
      <c r="O3201" s="5"/>
      <c r="P3201" s="5"/>
      <c r="Q3201" s="5"/>
      <c r="R3201" s="18"/>
      <c r="S3201" s="18"/>
      <c r="T3201" s="18"/>
      <c r="AA3201" s="67"/>
      <c r="AB3201" s="67"/>
      <c r="AC3201" s="20"/>
      <c r="AE3201" s="98"/>
    </row>
    <row r="3202" spans="1:31" x14ac:dyDescent="0.25">
      <c r="A3202" s="18"/>
      <c r="B3202" s="18"/>
      <c r="C3202" s="18"/>
      <c r="D3202" s="74"/>
      <c r="E3202" s="74"/>
      <c r="F3202" s="74"/>
      <c r="G3202" s="75"/>
      <c r="H3202" s="5"/>
      <c r="I3202" s="5"/>
      <c r="J3202" s="5"/>
      <c r="K3202" s="5"/>
      <c r="O3202" s="5"/>
      <c r="P3202" s="5"/>
      <c r="Q3202" s="5"/>
      <c r="R3202" s="18"/>
      <c r="S3202" s="18"/>
      <c r="T3202" s="18"/>
      <c r="AA3202" s="67"/>
      <c r="AB3202" s="67"/>
      <c r="AC3202" s="20"/>
      <c r="AE3202" s="98"/>
    </row>
    <row r="3203" spans="1:31" x14ac:dyDescent="0.25">
      <c r="A3203" s="18"/>
      <c r="B3203" s="18"/>
      <c r="C3203" s="18"/>
      <c r="D3203" s="74"/>
      <c r="E3203" s="74"/>
      <c r="F3203" s="74"/>
      <c r="G3203" s="75"/>
      <c r="H3203" s="5"/>
      <c r="I3203" s="5"/>
      <c r="J3203" s="5"/>
      <c r="K3203" s="5"/>
      <c r="O3203" s="5"/>
      <c r="P3203" s="5"/>
      <c r="Q3203" s="5"/>
      <c r="R3203" s="18"/>
      <c r="S3203" s="18"/>
      <c r="T3203" s="18"/>
      <c r="AA3203" s="67"/>
      <c r="AB3203" s="67"/>
      <c r="AC3203" s="20"/>
      <c r="AE3203" s="98"/>
    </row>
    <row r="3204" spans="1:31" x14ac:dyDescent="0.25">
      <c r="A3204" s="18"/>
      <c r="B3204" s="18"/>
      <c r="C3204" s="18"/>
      <c r="D3204" s="74"/>
      <c r="E3204" s="74"/>
      <c r="F3204" s="74"/>
      <c r="G3204" s="75"/>
      <c r="H3204" s="5"/>
      <c r="I3204" s="5"/>
      <c r="J3204" s="5"/>
      <c r="K3204" s="5"/>
      <c r="O3204" s="5"/>
      <c r="P3204" s="5"/>
      <c r="Q3204" s="5"/>
      <c r="R3204" s="18"/>
      <c r="S3204" s="18"/>
      <c r="T3204" s="18"/>
      <c r="AA3204" s="67"/>
      <c r="AB3204" s="67"/>
      <c r="AC3204" s="20"/>
      <c r="AE3204" s="98"/>
    </row>
    <row r="3205" spans="1:31" x14ac:dyDescent="0.25">
      <c r="A3205" s="18"/>
      <c r="B3205" s="18"/>
      <c r="C3205" s="18"/>
      <c r="D3205" s="74"/>
      <c r="E3205" s="74"/>
      <c r="F3205" s="74"/>
      <c r="G3205" s="75"/>
      <c r="H3205" s="5"/>
      <c r="I3205" s="5"/>
      <c r="J3205" s="5"/>
      <c r="K3205" s="5"/>
      <c r="O3205" s="5"/>
      <c r="P3205" s="5"/>
      <c r="Q3205" s="5"/>
      <c r="R3205" s="18"/>
      <c r="S3205" s="18"/>
      <c r="T3205" s="18"/>
      <c r="AA3205" s="67"/>
      <c r="AB3205" s="67"/>
      <c r="AC3205" s="20"/>
      <c r="AE3205" s="98"/>
    </row>
    <row r="3206" spans="1:31" x14ac:dyDescent="0.25">
      <c r="A3206" s="18"/>
      <c r="B3206" s="18"/>
      <c r="C3206" s="18"/>
      <c r="D3206" s="74"/>
      <c r="E3206" s="74"/>
      <c r="F3206" s="74"/>
      <c r="G3206" s="75"/>
      <c r="H3206" s="5"/>
      <c r="I3206" s="5"/>
      <c r="J3206" s="5"/>
      <c r="K3206" s="5"/>
      <c r="O3206" s="5"/>
      <c r="P3206" s="5"/>
      <c r="Q3206" s="5"/>
      <c r="R3206" s="18"/>
      <c r="S3206" s="18"/>
      <c r="T3206" s="18"/>
      <c r="AA3206" s="67"/>
      <c r="AB3206" s="67"/>
      <c r="AC3206" s="20"/>
      <c r="AE3206" s="98"/>
    </row>
    <row r="3207" spans="1:31" x14ac:dyDescent="0.25">
      <c r="A3207" s="18"/>
      <c r="B3207" s="18"/>
      <c r="C3207" s="18"/>
      <c r="D3207" s="74"/>
      <c r="E3207" s="74"/>
      <c r="F3207" s="74"/>
      <c r="G3207" s="75"/>
      <c r="H3207" s="5"/>
      <c r="I3207" s="5"/>
      <c r="J3207" s="5"/>
      <c r="K3207" s="5"/>
      <c r="O3207" s="5"/>
      <c r="P3207" s="5"/>
      <c r="Q3207" s="5"/>
      <c r="R3207" s="18"/>
      <c r="S3207" s="18"/>
      <c r="T3207" s="18"/>
      <c r="AA3207" s="67"/>
      <c r="AB3207" s="67"/>
      <c r="AC3207" s="20"/>
      <c r="AE3207" s="98"/>
    </row>
    <row r="3208" spans="1:31" x14ac:dyDescent="0.25">
      <c r="A3208" s="18"/>
      <c r="B3208" s="18"/>
      <c r="C3208" s="18"/>
      <c r="D3208" s="74"/>
      <c r="E3208" s="74"/>
      <c r="F3208" s="74"/>
      <c r="G3208" s="75"/>
      <c r="H3208" s="5"/>
      <c r="I3208" s="5"/>
      <c r="J3208" s="5"/>
      <c r="K3208" s="5"/>
      <c r="O3208" s="5"/>
      <c r="P3208" s="5"/>
      <c r="Q3208" s="5"/>
      <c r="R3208" s="18"/>
      <c r="S3208" s="18"/>
      <c r="T3208" s="18"/>
      <c r="AA3208" s="67"/>
      <c r="AB3208" s="67"/>
      <c r="AC3208" s="20"/>
      <c r="AE3208" s="98"/>
    </row>
    <row r="3209" spans="1:31" x14ac:dyDescent="0.25">
      <c r="A3209" s="18"/>
      <c r="B3209" s="18"/>
      <c r="C3209" s="18"/>
      <c r="D3209" s="74"/>
      <c r="E3209" s="74"/>
      <c r="F3209" s="74"/>
      <c r="G3209" s="75"/>
      <c r="H3209" s="5"/>
      <c r="I3209" s="5"/>
      <c r="J3209" s="5"/>
      <c r="K3209" s="5"/>
      <c r="O3209" s="5"/>
      <c r="P3209" s="5"/>
      <c r="Q3209" s="5"/>
      <c r="R3209" s="18"/>
      <c r="S3209" s="18"/>
      <c r="T3209" s="18"/>
      <c r="AA3209" s="67"/>
      <c r="AB3209" s="67"/>
      <c r="AC3209" s="20"/>
      <c r="AE3209" s="98"/>
    </row>
    <row r="3210" spans="1:31" x14ac:dyDescent="0.25">
      <c r="A3210" s="18"/>
      <c r="B3210" s="18"/>
      <c r="C3210" s="18"/>
      <c r="D3210" s="74"/>
      <c r="E3210" s="74"/>
      <c r="F3210" s="74"/>
      <c r="G3210" s="75"/>
      <c r="H3210" s="5"/>
      <c r="I3210" s="5"/>
      <c r="J3210" s="5"/>
      <c r="K3210" s="5"/>
      <c r="O3210" s="5"/>
      <c r="P3210" s="5"/>
      <c r="Q3210" s="5"/>
      <c r="R3210" s="18"/>
      <c r="S3210" s="18"/>
      <c r="T3210" s="18"/>
      <c r="AA3210" s="67"/>
      <c r="AB3210" s="67"/>
      <c r="AC3210" s="20"/>
      <c r="AE3210" s="98"/>
    </row>
    <row r="3211" spans="1:31" x14ac:dyDescent="0.25">
      <c r="A3211" s="18"/>
      <c r="B3211" s="18"/>
      <c r="C3211" s="18"/>
      <c r="D3211" s="74"/>
      <c r="E3211" s="74"/>
      <c r="F3211" s="74"/>
      <c r="G3211" s="75"/>
      <c r="H3211" s="5"/>
      <c r="I3211" s="5"/>
      <c r="J3211" s="5"/>
      <c r="K3211" s="5"/>
      <c r="O3211" s="5"/>
      <c r="P3211" s="5"/>
      <c r="Q3211" s="5"/>
      <c r="R3211" s="18"/>
      <c r="S3211" s="18"/>
      <c r="T3211" s="18"/>
      <c r="AA3211" s="67"/>
      <c r="AB3211" s="67"/>
      <c r="AC3211" s="20"/>
      <c r="AE3211" s="98"/>
    </row>
    <row r="3212" spans="1:31" x14ac:dyDescent="0.25">
      <c r="A3212" s="18"/>
      <c r="B3212" s="18"/>
      <c r="C3212" s="18"/>
      <c r="D3212" s="74"/>
      <c r="E3212" s="74"/>
      <c r="F3212" s="74"/>
      <c r="G3212" s="75"/>
      <c r="H3212" s="5"/>
      <c r="I3212" s="5"/>
      <c r="J3212" s="5"/>
      <c r="K3212" s="5"/>
      <c r="O3212" s="5"/>
      <c r="P3212" s="5"/>
      <c r="Q3212" s="5"/>
      <c r="R3212" s="18"/>
      <c r="S3212" s="18"/>
      <c r="T3212" s="18"/>
      <c r="AA3212" s="67"/>
      <c r="AB3212" s="67"/>
      <c r="AC3212" s="20"/>
      <c r="AE3212" s="98"/>
    </row>
    <row r="3213" spans="1:31" x14ac:dyDescent="0.25">
      <c r="A3213" s="18"/>
      <c r="B3213" s="18"/>
      <c r="C3213" s="18"/>
      <c r="D3213" s="74"/>
      <c r="E3213" s="74"/>
      <c r="F3213" s="74"/>
      <c r="G3213" s="75"/>
      <c r="H3213" s="5"/>
      <c r="I3213" s="5"/>
      <c r="J3213" s="5"/>
      <c r="K3213" s="5"/>
      <c r="O3213" s="5"/>
      <c r="P3213" s="5"/>
      <c r="Q3213" s="5"/>
      <c r="R3213" s="18"/>
      <c r="S3213" s="18"/>
      <c r="T3213" s="18"/>
      <c r="AA3213" s="67"/>
      <c r="AB3213" s="67"/>
      <c r="AC3213" s="20"/>
      <c r="AE3213" s="98"/>
    </row>
    <row r="3214" spans="1:31" x14ac:dyDescent="0.25">
      <c r="A3214" s="18"/>
      <c r="B3214" s="18"/>
      <c r="C3214" s="18"/>
      <c r="D3214" s="74"/>
      <c r="E3214" s="74"/>
      <c r="F3214" s="74"/>
      <c r="G3214" s="75"/>
      <c r="H3214" s="5"/>
      <c r="I3214" s="5"/>
      <c r="J3214" s="5"/>
      <c r="K3214" s="5"/>
      <c r="O3214" s="5"/>
      <c r="P3214" s="5"/>
      <c r="Q3214" s="5"/>
      <c r="R3214" s="18"/>
      <c r="S3214" s="18"/>
      <c r="T3214" s="18"/>
      <c r="AA3214" s="67"/>
      <c r="AB3214" s="67"/>
      <c r="AC3214" s="20"/>
      <c r="AE3214" s="98"/>
    </row>
    <row r="3215" spans="1:31" x14ac:dyDescent="0.25">
      <c r="A3215" s="18"/>
      <c r="B3215" s="18"/>
      <c r="C3215" s="18"/>
      <c r="D3215" s="74"/>
      <c r="E3215" s="74"/>
      <c r="F3215" s="74"/>
      <c r="G3215" s="75"/>
      <c r="H3215" s="5"/>
      <c r="I3215" s="5"/>
      <c r="J3215" s="5"/>
      <c r="K3215" s="5"/>
      <c r="O3215" s="5"/>
      <c r="P3215" s="5"/>
      <c r="Q3215" s="5"/>
      <c r="R3215" s="18"/>
      <c r="S3215" s="18"/>
      <c r="T3215" s="18"/>
      <c r="AA3215" s="67"/>
      <c r="AB3215" s="67"/>
      <c r="AC3215" s="20"/>
      <c r="AE3215" s="98"/>
    </row>
    <row r="3216" spans="1:31" x14ac:dyDescent="0.25">
      <c r="A3216" s="18"/>
      <c r="B3216" s="18"/>
      <c r="C3216" s="18"/>
      <c r="D3216" s="74"/>
      <c r="E3216" s="74"/>
      <c r="F3216" s="74"/>
      <c r="G3216" s="75"/>
      <c r="H3216" s="5"/>
      <c r="I3216" s="5"/>
      <c r="J3216" s="5"/>
      <c r="K3216" s="5"/>
      <c r="O3216" s="5"/>
      <c r="P3216" s="5"/>
      <c r="Q3216" s="5"/>
      <c r="R3216" s="18"/>
      <c r="S3216" s="18"/>
      <c r="T3216" s="18"/>
      <c r="AA3216" s="67"/>
      <c r="AB3216" s="67"/>
      <c r="AC3216" s="20"/>
      <c r="AE3216" s="98"/>
    </row>
    <row r="3217" spans="1:31" x14ac:dyDescent="0.25">
      <c r="A3217" s="18"/>
      <c r="B3217" s="18"/>
      <c r="C3217" s="18"/>
      <c r="D3217" s="74"/>
      <c r="E3217" s="74"/>
      <c r="F3217" s="74"/>
      <c r="G3217" s="75"/>
      <c r="H3217" s="5"/>
      <c r="I3217" s="5"/>
      <c r="J3217" s="5"/>
      <c r="K3217" s="5"/>
      <c r="O3217" s="5"/>
      <c r="P3217" s="5"/>
      <c r="Q3217" s="5"/>
      <c r="R3217" s="18"/>
      <c r="S3217" s="18"/>
      <c r="T3217" s="18"/>
      <c r="AA3217" s="67"/>
      <c r="AB3217" s="67"/>
      <c r="AC3217" s="20"/>
      <c r="AE3217" s="98"/>
    </row>
    <row r="3218" spans="1:31" x14ac:dyDescent="0.25">
      <c r="A3218" s="18"/>
      <c r="B3218" s="18"/>
      <c r="C3218" s="18"/>
      <c r="D3218" s="74"/>
      <c r="E3218" s="74"/>
      <c r="F3218" s="74"/>
      <c r="G3218" s="75"/>
      <c r="H3218" s="5"/>
      <c r="I3218" s="5"/>
      <c r="J3218" s="5"/>
      <c r="K3218" s="5"/>
      <c r="O3218" s="5"/>
      <c r="P3218" s="5"/>
      <c r="Q3218" s="5"/>
      <c r="R3218" s="18"/>
      <c r="S3218" s="18"/>
      <c r="T3218" s="18"/>
      <c r="AA3218" s="67"/>
      <c r="AB3218" s="67"/>
      <c r="AC3218" s="20"/>
      <c r="AE3218" s="98"/>
    </row>
    <row r="3219" spans="1:31" x14ac:dyDescent="0.25">
      <c r="A3219" s="18"/>
      <c r="B3219" s="18"/>
      <c r="C3219" s="18"/>
      <c r="D3219" s="74"/>
      <c r="E3219" s="74"/>
      <c r="F3219" s="74"/>
      <c r="G3219" s="75"/>
      <c r="H3219" s="5"/>
      <c r="I3219" s="5"/>
      <c r="J3219" s="5"/>
      <c r="K3219" s="5"/>
      <c r="O3219" s="5"/>
      <c r="P3219" s="5"/>
      <c r="Q3219" s="5"/>
      <c r="R3219" s="18"/>
      <c r="S3219" s="18"/>
      <c r="T3219" s="18"/>
      <c r="AA3219" s="67"/>
      <c r="AB3219" s="67"/>
      <c r="AC3219" s="20"/>
      <c r="AE3219" s="98"/>
    </row>
    <row r="3220" spans="1:31" x14ac:dyDescent="0.25">
      <c r="A3220" s="18"/>
      <c r="B3220" s="18"/>
      <c r="C3220" s="18"/>
      <c r="D3220" s="74"/>
      <c r="E3220" s="74"/>
      <c r="F3220" s="74"/>
      <c r="G3220" s="75"/>
      <c r="H3220" s="5"/>
      <c r="I3220" s="5"/>
      <c r="J3220" s="5"/>
      <c r="K3220" s="5"/>
      <c r="O3220" s="5"/>
      <c r="P3220" s="5"/>
      <c r="Q3220" s="5"/>
      <c r="R3220" s="18"/>
      <c r="S3220" s="18"/>
      <c r="T3220" s="18"/>
      <c r="AA3220" s="67"/>
      <c r="AB3220" s="67"/>
      <c r="AC3220" s="20"/>
      <c r="AE3220" s="98"/>
    </row>
    <row r="3221" spans="1:31" x14ac:dyDescent="0.25">
      <c r="A3221" s="18"/>
      <c r="B3221" s="18"/>
      <c r="C3221" s="18"/>
      <c r="D3221" s="74"/>
      <c r="E3221" s="74"/>
      <c r="F3221" s="74"/>
      <c r="G3221" s="75"/>
      <c r="H3221" s="5"/>
      <c r="I3221" s="5"/>
      <c r="J3221" s="5"/>
      <c r="K3221" s="5"/>
      <c r="O3221" s="5"/>
      <c r="P3221" s="5"/>
      <c r="Q3221" s="5"/>
      <c r="R3221" s="18"/>
      <c r="S3221" s="18"/>
      <c r="T3221" s="18"/>
      <c r="AA3221" s="67"/>
      <c r="AB3221" s="67"/>
      <c r="AC3221" s="20"/>
      <c r="AE3221" s="98"/>
    </row>
    <row r="3222" spans="1:31" x14ac:dyDescent="0.25">
      <c r="A3222" s="18"/>
      <c r="B3222" s="18"/>
      <c r="C3222" s="18"/>
      <c r="D3222" s="74"/>
      <c r="E3222" s="74"/>
      <c r="F3222" s="74"/>
      <c r="G3222" s="75"/>
      <c r="H3222" s="5"/>
      <c r="I3222" s="5"/>
      <c r="J3222" s="5"/>
      <c r="K3222" s="5"/>
      <c r="O3222" s="5"/>
      <c r="P3222" s="5"/>
      <c r="Q3222" s="5"/>
      <c r="R3222" s="18"/>
      <c r="S3222" s="18"/>
      <c r="T3222" s="18"/>
      <c r="AA3222" s="67"/>
      <c r="AB3222" s="67"/>
      <c r="AC3222" s="20"/>
      <c r="AE3222" s="98"/>
    </row>
    <row r="3223" spans="1:31" x14ac:dyDescent="0.25">
      <c r="A3223" s="18"/>
      <c r="B3223" s="18"/>
      <c r="C3223" s="18"/>
      <c r="D3223" s="74"/>
      <c r="E3223" s="74"/>
      <c r="F3223" s="74"/>
      <c r="G3223" s="75"/>
      <c r="H3223" s="5"/>
      <c r="I3223" s="5"/>
      <c r="J3223" s="5"/>
      <c r="K3223" s="5"/>
      <c r="O3223" s="5"/>
      <c r="P3223" s="5"/>
      <c r="Q3223" s="5"/>
      <c r="R3223" s="18"/>
      <c r="S3223" s="18"/>
      <c r="T3223" s="18"/>
      <c r="AA3223" s="67"/>
      <c r="AB3223" s="67"/>
      <c r="AC3223" s="20"/>
      <c r="AE3223" s="98"/>
    </row>
    <row r="3224" spans="1:31" x14ac:dyDescent="0.25">
      <c r="A3224" s="18"/>
      <c r="B3224" s="18"/>
      <c r="C3224" s="18"/>
      <c r="D3224" s="74"/>
      <c r="E3224" s="74"/>
      <c r="F3224" s="74"/>
      <c r="G3224" s="75"/>
      <c r="H3224" s="5"/>
      <c r="I3224" s="5"/>
      <c r="J3224" s="5"/>
      <c r="K3224" s="5"/>
      <c r="O3224" s="5"/>
      <c r="P3224" s="5"/>
      <c r="Q3224" s="5"/>
      <c r="R3224" s="18"/>
      <c r="S3224" s="18"/>
      <c r="T3224" s="18"/>
      <c r="AA3224" s="67"/>
      <c r="AB3224" s="67"/>
      <c r="AC3224" s="20"/>
      <c r="AE3224" s="98"/>
    </row>
    <row r="3225" spans="1:31" x14ac:dyDescent="0.25">
      <c r="A3225" s="18"/>
      <c r="B3225" s="18"/>
      <c r="C3225" s="18"/>
      <c r="D3225" s="74"/>
      <c r="E3225" s="74"/>
      <c r="F3225" s="74"/>
      <c r="G3225" s="75"/>
      <c r="H3225" s="5"/>
      <c r="I3225" s="5"/>
      <c r="J3225" s="5"/>
      <c r="K3225" s="5"/>
      <c r="O3225" s="5"/>
      <c r="P3225" s="5"/>
      <c r="Q3225" s="5"/>
      <c r="R3225" s="18"/>
      <c r="S3225" s="18"/>
      <c r="T3225" s="18"/>
      <c r="AA3225" s="67"/>
      <c r="AB3225" s="67"/>
      <c r="AC3225" s="20"/>
      <c r="AE3225" s="98"/>
    </row>
    <row r="3226" spans="1:31" x14ac:dyDescent="0.25">
      <c r="A3226" s="18"/>
      <c r="B3226" s="18"/>
      <c r="C3226" s="18"/>
      <c r="D3226" s="74"/>
      <c r="E3226" s="74"/>
      <c r="F3226" s="74"/>
      <c r="G3226" s="75"/>
      <c r="H3226" s="5"/>
      <c r="I3226" s="5"/>
      <c r="J3226" s="5"/>
      <c r="K3226" s="5"/>
      <c r="O3226" s="5"/>
      <c r="P3226" s="5"/>
      <c r="Q3226" s="5"/>
      <c r="R3226" s="18"/>
      <c r="S3226" s="18"/>
      <c r="T3226" s="18"/>
      <c r="AA3226" s="67"/>
      <c r="AB3226" s="67"/>
      <c r="AC3226" s="20"/>
      <c r="AE3226" s="98"/>
    </row>
    <row r="3227" spans="1:31" x14ac:dyDescent="0.25">
      <c r="A3227" s="18"/>
      <c r="B3227" s="18"/>
      <c r="C3227" s="18"/>
      <c r="D3227" s="74"/>
      <c r="E3227" s="74"/>
      <c r="F3227" s="74"/>
      <c r="G3227" s="75"/>
      <c r="H3227" s="5"/>
      <c r="I3227" s="5"/>
      <c r="J3227" s="5"/>
      <c r="K3227" s="5"/>
      <c r="O3227" s="5"/>
      <c r="P3227" s="5"/>
      <c r="Q3227" s="5"/>
      <c r="R3227" s="18"/>
      <c r="S3227" s="18"/>
      <c r="T3227" s="18"/>
      <c r="AA3227" s="67"/>
      <c r="AB3227" s="67"/>
      <c r="AC3227" s="20"/>
      <c r="AE3227" s="98"/>
    </row>
    <row r="3228" spans="1:31" x14ac:dyDescent="0.25">
      <c r="A3228" s="18"/>
      <c r="B3228" s="18"/>
      <c r="C3228" s="18"/>
      <c r="D3228" s="74"/>
      <c r="E3228" s="74"/>
      <c r="F3228" s="74"/>
      <c r="G3228" s="75"/>
      <c r="H3228" s="5"/>
      <c r="I3228" s="5"/>
      <c r="J3228" s="5"/>
      <c r="K3228" s="5"/>
      <c r="O3228" s="5"/>
      <c r="P3228" s="5"/>
      <c r="Q3228" s="5"/>
      <c r="R3228" s="18"/>
      <c r="S3228" s="18"/>
      <c r="T3228" s="18"/>
      <c r="AA3228" s="67"/>
      <c r="AB3228" s="67"/>
      <c r="AC3228" s="20"/>
      <c r="AE3228" s="98"/>
    </row>
    <row r="3229" spans="1:31" x14ac:dyDescent="0.25">
      <c r="A3229" s="18"/>
      <c r="B3229" s="18"/>
      <c r="C3229" s="18"/>
      <c r="D3229" s="74"/>
      <c r="E3229" s="74"/>
      <c r="F3229" s="74"/>
      <c r="G3229" s="75"/>
      <c r="H3229" s="5"/>
      <c r="I3229" s="5"/>
      <c r="J3229" s="5"/>
      <c r="K3229" s="5"/>
      <c r="O3229" s="5"/>
      <c r="P3229" s="5"/>
      <c r="Q3229" s="5"/>
      <c r="R3229" s="18"/>
      <c r="S3229" s="18"/>
      <c r="T3229" s="18"/>
      <c r="AA3229" s="67"/>
      <c r="AB3229" s="67"/>
      <c r="AC3229" s="20"/>
      <c r="AE3229" s="98"/>
    </row>
    <row r="3230" spans="1:31" x14ac:dyDescent="0.25">
      <c r="A3230" s="18"/>
      <c r="B3230" s="18"/>
      <c r="C3230" s="18"/>
      <c r="D3230" s="74"/>
      <c r="E3230" s="74"/>
      <c r="F3230" s="74"/>
      <c r="G3230" s="75"/>
      <c r="H3230" s="5"/>
      <c r="I3230" s="5"/>
      <c r="J3230" s="5"/>
      <c r="K3230" s="5"/>
      <c r="O3230" s="5"/>
      <c r="P3230" s="5"/>
      <c r="Q3230" s="5"/>
      <c r="R3230" s="18"/>
      <c r="S3230" s="18"/>
      <c r="T3230" s="18"/>
      <c r="AA3230" s="67"/>
      <c r="AB3230" s="67"/>
      <c r="AC3230" s="20"/>
      <c r="AE3230" s="98"/>
    </row>
    <row r="3231" spans="1:31" x14ac:dyDescent="0.25">
      <c r="A3231" s="18"/>
      <c r="B3231" s="18"/>
      <c r="C3231" s="18"/>
      <c r="D3231" s="74"/>
      <c r="E3231" s="74"/>
      <c r="F3231" s="74"/>
      <c r="G3231" s="75"/>
      <c r="H3231" s="5"/>
      <c r="I3231" s="5"/>
      <c r="J3231" s="5"/>
      <c r="K3231" s="5"/>
      <c r="O3231" s="5"/>
      <c r="P3231" s="5"/>
      <c r="Q3231" s="5"/>
      <c r="R3231" s="18"/>
      <c r="S3231" s="18"/>
      <c r="T3231" s="18"/>
      <c r="AA3231" s="67"/>
      <c r="AB3231" s="67"/>
      <c r="AC3231" s="20"/>
      <c r="AE3231" s="98"/>
    </row>
    <row r="3232" spans="1:31" x14ac:dyDescent="0.25">
      <c r="A3232" s="18"/>
      <c r="B3232" s="18"/>
      <c r="C3232" s="18"/>
      <c r="D3232" s="74"/>
      <c r="E3232" s="74"/>
      <c r="F3232" s="74"/>
      <c r="G3232" s="75"/>
      <c r="H3232" s="5"/>
      <c r="I3232" s="5"/>
      <c r="J3232" s="5"/>
      <c r="K3232" s="5"/>
      <c r="O3232" s="5"/>
      <c r="P3232" s="5"/>
      <c r="Q3232" s="5"/>
      <c r="R3232" s="18"/>
      <c r="S3232" s="18"/>
      <c r="T3232" s="18"/>
      <c r="AA3232" s="67"/>
      <c r="AB3232" s="67"/>
      <c r="AC3232" s="20"/>
      <c r="AE3232" s="98"/>
    </row>
    <row r="3233" spans="1:31" x14ac:dyDescent="0.25">
      <c r="A3233" s="18"/>
      <c r="B3233" s="18"/>
      <c r="C3233" s="18"/>
      <c r="D3233" s="74"/>
      <c r="E3233" s="74"/>
      <c r="F3233" s="74"/>
      <c r="G3233" s="75"/>
      <c r="H3233" s="5"/>
      <c r="I3233" s="5"/>
      <c r="J3233" s="5"/>
      <c r="K3233" s="5"/>
      <c r="O3233" s="5"/>
      <c r="P3233" s="5"/>
      <c r="Q3233" s="5"/>
      <c r="R3233" s="18"/>
      <c r="S3233" s="18"/>
      <c r="T3233" s="18"/>
      <c r="AA3233" s="67"/>
      <c r="AB3233" s="67"/>
      <c r="AC3233" s="20"/>
      <c r="AE3233" s="98"/>
    </row>
    <row r="3234" spans="1:31" x14ac:dyDescent="0.25">
      <c r="A3234" s="18"/>
      <c r="B3234" s="18"/>
      <c r="C3234" s="18"/>
      <c r="D3234" s="74"/>
      <c r="E3234" s="74"/>
      <c r="F3234" s="74"/>
      <c r="G3234" s="75"/>
      <c r="H3234" s="5"/>
      <c r="I3234" s="5"/>
      <c r="J3234" s="5"/>
      <c r="K3234" s="5"/>
      <c r="O3234" s="5"/>
      <c r="P3234" s="5"/>
      <c r="Q3234" s="5"/>
      <c r="R3234" s="18"/>
      <c r="S3234" s="18"/>
      <c r="T3234" s="18"/>
      <c r="AA3234" s="67"/>
      <c r="AB3234" s="67"/>
      <c r="AC3234" s="20"/>
      <c r="AE3234" s="98"/>
    </row>
    <row r="3235" spans="1:31" x14ac:dyDescent="0.25">
      <c r="A3235" s="18"/>
      <c r="B3235" s="18"/>
      <c r="C3235" s="18"/>
      <c r="D3235" s="74"/>
      <c r="E3235" s="74"/>
      <c r="F3235" s="74"/>
      <c r="G3235" s="75"/>
      <c r="H3235" s="5"/>
      <c r="I3235" s="5"/>
      <c r="J3235" s="5"/>
      <c r="K3235" s="5"/>
      <c r="O3235" s="5"/>
      <c r="P3235" s="5"/>
      <c r="Q3235" s="5"/>
      <c r="R3235" s="18"/>
      <c r="S3235" s="18"/>
      <c r="T3235" s="18"/>
      <c r="AA3235" s="67"/>
      <c r="AB3235" s="67"/>
      <c r="AC3235" s="20"/>
      <c r="AE3235" s="98"/>
    </row>
    <row r="3236" spans="1:31" x14ac:dyDescent="0.25">
      <c r="A3236" s="18"/>
      <c r="B3236" s="18"/>
      <c r="C3236" s="18"/>
      <c r="D3236" s="74"/>
      <c r="E3236" s="74"/>
      <c r="F3236" s="74"/>
      <c r="G3236" s="75"/>
      <c r="H3236" s="5"/>
      <c r="I3236" s="5"/>
      <c r="J3236" s="5"/>
      <c r="K3236" s="5"/>
      <c r="O3236" s="5"/>
      <c r="P3236" s="5"/>
      <c r="Q3236" s="5"/>
      <c r="R3236" s="18"/>
      <c r="S3236" s="18"/>
      <c r="T3236" s="18"/>
      <c r="AA3236" s="67"/>
      <c r="AB3236" s="67"/>
      <c r="AC3236" s="20"/>
      <c r="AE3236" s="98"/>
    </row>
    <row r="3237" spans="1:31" x14ac:dyDescent="0.25">
      <c r="A3237" s="18"/>
      <c r="B3237" s="18"/>
      <c r="C3237" s="18"/>
      <c r="D3237" s="74"/>
      <c r="E3237" s="74"/>
      <c r="F3237" s="74"/>
      <c r="G3237" s="75"/>
      <c r="H3237" s="5"/>
      <c r="I3237" s="5"/>
      <c r="J3237" s="5"/>
      <c r="K3237" s="5"/>
      <c r="O3237" s="5"/>
      <c r="P3237" s="5"/>
      <c r="Q3237" s="5"/>
      <c r="R3237" s="18"/>
      <c r="S3237" s="18"/>
      <c r="T3237" s="18"/>
      <c r="AA3237" s="67"/>
      <c r="AB3237" s="67"/>
      <c r="AC3237" s="20"/>
      <c r="AE3237" s="98"/>
    </row>
    <row r="3238" spans="1:31" x14ac:dyDescent="0.25">
      <c r="A3238" s="18"/>
      <c r="B3238" s="18"/>
      <c r="C3238" s="18"/>
      <c r="D3238" s="74"/>
      <c r="E3238" s="74"/>
      <c r="F3238" s="74"/>
      <c r="G3238" s="75"/>
      <c r="H3238" s="5"/>
      <c r="I3238" s="5"/>
      <c r="J3238" s="5"/>
      <c r="K3238" s="5"/>
      <c r="O3238" s="5"/>
      <c r="P3238" s="5"/>
      <c r="Q3238" s="5"/>
      <c r="R3238" s="18"/>
      <c r="S3238" s="18"/>
      <c r="T3238" s="18"/>
      <c r="AA3238" s="67"/>
      <c r="AB3238" s="67"/>
      <c r="AC3238" s="20"/>
      <c r="AE3238" s="98"/>
    </row>
    <row r="3239" spans="1:31" x14ac:dyDescent="0.25">
      <c r="A3239" s="18"/>
      <c r="B3239" s="18"/>
      <c r="C3239" s="18"/>
      <c r="D3239" s="74"/>
      <c r="E3239" s="74"/>
      <c r="F3239" s="74"/>
      <c r="G3239" s="75"/>
      <c r="H3239" s="5"/>
      <c r="I3239" s="5"/>
      <c r="J3239" s="5"/>
      <c r="K3239" s="5"/>
      <c r="O3239" s="5"/>
      <c r="P3239" s="5"/>
      <c r="Q3239" s="5"/>
      <c r="R3239" s="18"/>
      <c r="S3239" s="18"/>
      <c r="T3239" s="18"/>
      <c r="AA3239" s="67"/>
      <c r="AB3239" s="67"/>
      <c r="AC3239" s="20"/>
      <c r="AE3239" s="98"/>
    </row>
    <row r="3240" spans="1:31" x14ac:dyDescent="0.25">
      <c r="A3240" s="18"/>
      <c r="B3240" s="18"/>
      <c r="C3240" s="18"/>
      <c r="D3240" s="74"/>
      <c r="E3240" s="74"/>
      <c r="F3240" s="74"/>
      <c r="G3240" s="75"/>
      <c r="H3240" s="5"/>
      <c r="I3240" s="5"/>
      <c r="J3240" s="5"/>
      <c r="K3240" s="5"/>
      <c r="O3240" s="5"/>
      <c r="P3240" s="5"/>
      <c r="Q3240" s="5"/>
      <c r="R3240" s="18"/>
      <c r="S3240" s="18"/>
      <c r="T3240" s="18"/>
      <c r="AA3240" s="67"/>
      <c r="AB3240" s="67"/>
      <c r="AC3240" s="20"/>
      <c r="AE3240" s="98"/>
    </row>
    <row r="3241" spans="1:31" x14ac:dyDescent="0.25">
      <c r="A3241" s="18"/>
      <c r="B3241" s="18"/>
      <c r="C3241" s="18"/>
      <c r="D3241" s="74"/>
      <c r="E3241" s="74"/>
      <c r="F3241" s="74"/>
      <c r="G3241" s="75"/>
      <c r="H3241" s="5"/>
      <c r="I3241" s="5"/>
      <c r="J3241" s="5"/>
      <c r="K3241" s="5"/>
      <c r="O3241" s="5"/>
      <c r="P3241" s="5"/>
      <c r="Q3241" s="5"/>
      <c r="R3241" s="18"/>
      <c r="S3241" s="18"/>
      <c r="T3241" s="18"/>
      <c r="AA3241" s="67"/>
      <c r="AB3241" s="67"/>
      <c r="AC3241" s="20"/>
      <c r="AE3241" s="98"/>
    </row>
    <row r="3242" spans="1:31" x14ac:dyDescent="0.25">
      <c r="A3242" s="18"/>
      <c r="B3242" s="18"/>
      <c r="C3242" s="18"/>
      <c r="D3242" s="74"/>
      <c r="E3242" s="74"/>
      <c r="F3242" s="74"/>
      <c r="G3242" s="75"/>
      <c r="H3242" s="5"/>
      <c r="I3242" s="5"/>
      <c r="J3242" s="5"/>
      <c r="K3242" s="5"/>
      <c r="O3242" s="5"/>
      <c r="P3242" s="5"/>
      <c r="Q3242" s="5"/>
      <c r="R3242" s="18"/>
      <c r="S3242" s="18"/>
      <c r="T3242" s="18"/>
      <c r="AA3242" s="67"/>
      <c r="AB3242" s="67"/>
      <c r="AC3242" s="20"/>
      <c r="AE3242" s="98"/>
    </row>
    <row r="3243" spans="1:31" x14ac:dyDescent="0.25">
      <c r="A3243" s="18"/>
      <c r="B3243" s="18"/>
      <c r="C3243" s="18"/>
      <c r="D3243" s="74"/>
      <c r="E3243" s="74"/>
      <c r="F3243" s="74"/>
      <c r="G3243" s="75"/>
      <c r="H3243" s="5"/>
      <c r="I3243" s="5"/>
      <c r="J3243" s="5"/>
      <c r="K3243" s="5"/>
      <c r="O3243" s="5"/>
      <c r="P3243" s="5"/>
      <c r="Q3243" s="5"/>
      <c r="R3243" s="18"/>
      <c r="S3243" s="18"/>
      <c r="T3243" s="18"/>
      <c r="AA3243" s="67"/>
      <c r="AB3243" s="67"/>
      <c r="AC3243" s="20"/>
      <c r="AE3243" s="98"/>
    </row>
    <row r="3244" spans="1:31" x14ac:dyDescent="0.25">
      <c r="A3244" s="18"/>
      <c r="B3244" s="18"/>
      <c r="C3244" s="18"/>
      <c r="D3244" s="74"/>
      <c r="E3244" s="74"/>
      <c r="F3244" s="74"/>
      <c r="G3244" s="75"/>
      <c r="H3244" s="5"/>
      <c r="I3244" s="5"/>
      <c r="J3244" s="5"/>
      <c r="K3244" s="5"/>
      <c r="O3244" s="5"/>
      <c r="P3244" s="5"/>
      <c r="Q3244" s="5"/>
      <c r="R3244" s="18"/>
      <c r="S3244" s="18"/>
      <c r="T3244" s="18"/>
      <c r="AA3244" s="67"/>
      <c r="AB3244" s="67"/>
      <c r="AC3244" s="20"/>
      <c r="AE3244" s="98"/>
    </row>
    <row r="3245" spans="1:31" x14ac:dyDescent="0.25">
      <c r="A3245" s="18"/>
      <c r="B3245" s="18"/>
      <c r="C3245" s="18"/>
      <c r="D3245" s="74"/>
      <c r="E3245" s="74"/>
      <c r="F3245" s="74"/>
      <c r="G3245" s="75"/>
      <c r="H3245" s="5"/>
      <c r="I3245" s="5"/>
      <c r="J3245" s="5"/>
      <c r="K3245" s="5"/>
      <c r="O3245" s="5"/>
      <c r="P3245" s="5"/>
      <c r="Q3245" s="5"/>
      <c r="R3245" s="18"/>
      <c r="S3245" s="18"/>
      <c r="T3245" s="18"/>
      <c r="AA3245" s="67"/>
      <c r="AB3245" s="67"/>
      <c r="AC3245" s="20"/>
      <c r="AE3245" s="98"/>
    </row>
    <row r="3246" spans="1:31" x14ac:dyDescent="0.25">
      <c r="A3246" s="18"/>
      <c r="B3246" s="18"/>
      <c r="C3246" s="18"/>
      <c r="D3246" s="74"/>
      <c r="E3246" s="74"/>
      <c r="F3246" s="74"/>
      <c r="G3246" s="75"/>
      <c r="H3246" s="5"/>
      <c r="I3246" s="5"/>
      <c r="J3246" s="5"/>
      <c r="K3246" s="5"/>
      <c r="O3246" s="5"/>
      <c r="P3246" s="5"/>
      <c r="Q3246" s="5"/>
      <c r="R3246" s="18"/>
      <c r="S3246" s="18"/>
      <c r="T3246" s="18"/>
      <c r="AA3246" s="67"/>
      <c r="AB3246" s="67"/>
      <c r="AC3246" s="20"/>
      <c r="AE3246" s="98"/>
    </row>
    <row r="3247" spans="1:31" x14ac:dyDescent="0.25">
      <c r="A3247" s="18"/>
      <c r="B3247" s="18"/>
      <c r="C3247" s="18"/>
      <c r="D3247" s="74"/>
      <c r="E3247" s="74"/>
      <c r="F3247" s="74"/>
      <c r="G3247" s="75"/>
      <c r="H3247" s="5"/>
      <c r="I3247" s="5"/>
      <c r="J3247" s="5"/>
      <c r="K3247" s="5"/>
      <c r="O3247" s="5"/>
      <c r="P3247" s="5"/>
      <c r="Q3247" s="5"/>
      <c r="R3247" s="18"/>
      <c r="S3247" s="18"/>
      <c r="T3247" s="18"/>
      <c r="AA3247" s="67"/>
      <c r="AB3247" s="67"/>
      <c r="AC3247" s="20"/>
      <c r="AE3247" s="98"/>
    </row>
    <row r="3248" spans="1:31" x14ac:dyDescent="0.25">
      <c r="A3248" s="18"/>
      <c r="B3248" s="18"/>
      <c r="C3248" s="18"/>
      <c r="D3248" s="74"/>
      <c r="E3248" s="74"/>
      <c r="F3248" s="74"/>
      <c r="G3248" s="75"/>
      <c r="H3248" s="5"/>
      <c r="I3248" s="5"/>
      <c r="J3248" s="5"/>
      <c r="K3248" s="5"/>
      <c r="O3248" s="5"/>
      <c r="P3248" s="5"/>
      <c r="Q3248" s="5"/>
      <c r="R3248" s="18"/>
      <c r="S3248" s="18"/>
      <c r="T3248" s="18"/>
      <c r="AA3248" s="67"/>
      <c r="AB3248" s="67"/>
      <c r="AC3248" s="20"/>
      <c r="AE3248" s="98"/>
    </row>
    <row r="3249" spans="1:31" x14ac:dyDescent="0.25">
      <c r="A3249" s="18"/>
      <c r="B3249" s="18"/>
      <c r="C3249" s="18"/>
      <c r="D3249" s="74"/>
      <c r="E3249" s="74"/>
      <c r="F3249" s="74"/>
      <c r="G3249" s="75"/>
      <c r="H3249" s="5"/>
      <c r="I3249" s="5"/>
      <c r="J3249" s="5"/>
      <c r="K3249" s="5"/>
      <c r="O3249" s="5"/>
      <c r="P3249" s="5"/>
      <c r="Q3249" s="5"/>
      <c r="R3249" s="18"/>
      <c r="S3249" s="18"/>
      <c r="T3249" s="18"/>
      <c r="AA3249" s="67"/>
      <c r="AB3249" s="67"/>
      <c r="AC3249" s="20"/>
      <c r="AE3249" s="98"/>
    </row>
    <row r="3250" spans="1:31" x14ac:dyDescent="0.25">
      <c r="A3250" s="18"/>
      <c r="B3250" s="18"/>
      <c r="C3250" s="18"/>
      <c r="D3250" s="74"/>
      <c r="E3250" s="74"/>
      <c r="F3250" s="74"/>
      <c r="G3250" s="75"/>
      <c r="H3250" s="5"/>
      <c r="I3250" s="5"/>
      <c r="J3250" s="5"/>
      <c r="K3250" s="5"/>
      <c r="O3250" s="5"/>
      <c r="P3250" s="5"/>
      <c r="Q3250" s="5"/>
      <c r="R3250" s="18"/>
      <c r="S3250" s="18"/>
      <c r="T3250" s="18"/>
      <c r="AA3250" s="67"/>
      <c r="AB3250" s="67"/>
      <c r="AC3250" s="20"/>
      <c r="AE3250" s="98"/>
    </row>
    <row r="3251" spans="1:31" x14ac:dyDescent="0.25">
      <c r="A3251" s="18"/>
      <c r="B3251" s="18"/>
      <c r="C3251" s="18"/>
      <c r="D3251" s="74"/>
      <c r="E3251" s="74"/>
      <c r="F3251" s="74"/>
      <c r="G3251" s="75"/>
      <c r="H3251" s="5"/>
      <c r="I3251" s="5"/>
      <c r="J3251" s="5"/>
      <c r="K3251" s="5"/>
      <c r="O3251" s="5"/>
      <c r="P3251" s="5"/>
      <c r="Q3251" s="5"/>
      <c r="R3251" s="18"/>
      <c r="S3251" s="18"/>
      <c r="T3251" s="18"/>
      <c r="AA3251" s="67"/>
      <c r="AB3251" s="67"/>
      <c r="AC3251" s="20"/>
      <c r="AE3251" s="98"/>
    </row>
    <row r="3252" spans="1:31" x14ac:dyDescent="0.25">
      <c r="A3252" s="18"/>
      <c r="B3252" s="18"/>
      <c r="C3252" s="18"/>
      <c r="D3252" s="74"/>
      <c r="E3252" s="74"/>
      <c r="F3252" s="74"/>
      <c r="G3252" s="75"/>
      <c r="H3252" s="5"/>
      <c r="I3252" s="5"/>
      <c r="J3252" s="5"/>
      <c r="K3252" s="5"/>
      <c r="O3252" s="5"/>
      <c r="P3252" s="5"/>
      <c r="Q3252" s="5"/>
      <c r="R3252" s="18"/>
      <c r="S3252" s="18"/>
      <c r="T3252" s="18"/>
      <c r="AA3252" s="67"/>
      <c r="AB3252" s="67"/>
      <c r="AC3252" s="20"/>
      <c r="AE3252" s="98"/>
    </row>
    <row r="3253" spans="1:31" x14ac:dyDescent="0.25">
      <c r="A3253" s="18"/>
      <c r="B3253" s="18"/>
      <c r="C3253" s="18"/>
      <c r="D3253" s="74"/>
      <c r="E3253" s="74"/>
      <c r="F3253" s="74"/>
      <c r="G3253" s="75"/>
      <c r="H3253" s="5"/>
      <c r="I3253" s="5"/>
      <c r="J3253" s="5"/>
      <c r="K3253" s="5"/>
      <c r="O3253" s="5"/>
      <c r="P3253" s="5"/>
      <c r="Q3253" s="5"/>
      <c r="R3253" s="18"/>
      <c r="S3253" s="18"/>
      <c r="T3253" s="18"/>
      <c r="AA3253" s="67"/>
      <c r="AB3253" s="67"/>
      <c r="AC3253" s="20"/>
      <c r="AE3253" s="98"/>
    </row>
    <row r="3254" spans="1:31" x14ac:dyDescent="0.25">
      <c r="A3254" s="18"/>
      <c r="B3254" s="18"/>
      <c r="C3254" s="18"/>
      <c r="D3254" s="74"/>
      <c r="E3254" s="74"/>
      <c r="F3254" s="74"/>
      <c r="G3254" s="75"/>
      <c r="H3254" s="5"/>
      <c r="I3254" s="5"/>
      <c r="J3254" s="5"/>
      <c r="K3254" s="5"/>
      <c r="O3254" s="5"/>
      <c r="P3254" s="5"/>
      <c r="Q3254" s="5"/>
      <c r="R3254" s="18"/>
      <c r="S3254" s="18"/>
      <c r="T3254" s="18"/>
      <c r="AA3254" s="67"/>
      <c r="AB3254" s="67"/>
      <c r="AC3254" s="20"/>
      <c r="AE3254" s="98"/>
    </row>
    <row r="3255" spans="1:31" x14ac:dyDescent="0.25">
      <c r="A3255" s="18"/>
      <c r="B3255" s="18"/>
      <c r="C3255" s="18"/>
      <c r="D3255" s="74"/>
      <c r="E3255" s="74"/>
      <c r="F3255" s="74"/>
      <c r="G3255" s="75"/>
      <c r="H3255" s="5"/>
      <c r="I3255" s="5"/>
      <c r="J3255" s="5"/>
      <c r="K3255" s="5"/>
      <c r="O3255" s="5"/>
      <c r="P3255" s="5"/>
      <c r="Q3255" s="5"/>
      <c r="R3255" s="18"/>
      <c r="S3255" s="18"/>
      <c r="T3255" s="18"/>
      <c r="AA3255" s="67"/>
      <c r="AB3255" s="67"/>
      <c r="AC3255" s="20"/>
      <c r="AE3255" s="98"/>
    </row>
    <row r="3256" spans="1:31" x14ac:dyDescent="0.25">
      <c r="A3256" s="18"/>
      <c r="B3256" s="18"/>
      <c r="C3256" s="18"/>
      <c r="D3256" s="74"/>
      <c r="E3256" s="74"/>
      <c r="F3256" s="74"/>
      <c r="G3256" s="75"/>
      <c r="H3256" s="5"/>
      <c r="I3256" s="5"/>
      <c r="J3256" s="5"/>
      <c r="K3256" s="5"/>
      <c r="O3256" s="5"/>
      <c r="P3256" s="5"/>
      <c r="Q3256" s="5"/>
      <c r="R3256" s="18"/>
      <c r="S3256" s="18"/>
      <c r="T3256" s="18"/>
      <c r="AA3256" s="67"/>
      <c r="AB3256" s="67"/>
      <c r="AC3256" s="20"/>
      <c r="AE3256" s="98"/>
    </row>
    <row r="3257" spans="1:31" x14ac:dyDescent="0.25">
      <c r="A3257" s="18"/>
      <c r="B3257" s="18"/>
      <c r="C3257" s="18"/>
      <c r="D3257" s="74"/>
      <c r="E3257" s="74"/>
      <c r="F3257" s="74"/>
      <c r="G3257" s="75"/>
      <c r="H3257" s="5"/>
      <c r="I3257" s="5"/>
      <c r="J3257" s="5"/>
      <c r="K3257" s="5"/>
      <c r="O3257" s="5"/>
      <c r="P3257" s="5"/>
      <c r="Q3257" s="5"/>
      <c r="R3257" s="18"/>
      <c r="S3257" s="18"/>
      <c r="T3257" s="18"/>
      <c r="AA3257" s="67"/>
      <c r="AB3257" s="67"/>
      <c r="AC3257" s="20"/>
      <c r="AE3257" s="98"/>
    </row>
    <row r="3258" spans="1:31" x14ac:dyDescent="0.25">
      <c r="A3258" s="18"/>
      <c r="B3258" s="18"/>
      <c r="C3258" s="18"/>
      <c r="D3258" s="74"/>
      <c r="E3258" s="74"/>
      <c r="F3258" s="74"/>
      <c r="G3258" s="75"/>
      <c r="H3258" s="5"/>
      <c r="I3258" s="5"/>
      <c r="J3258" s="5"/>
      <c r="K3258" s="5"/>
      <c r="O3258" s="5"/>
      <c r="P3258" s="5"/>
      <c r="Q3258" s="5"/>
      <c r="R3258" s="18"/>
      <c r="S3258" s="18"/>
      <c r="T3258" s="18"/>
      <c r="AA3258" s="67"/>
      <c r="AB3258" s="67"/>
      <c r="AC3258" s="20"/>
      <c r="AE3258" s="98"/>
    </row>
    <row r="3259" spans="1:31" x14ac:dyDescent="0.25">
      <c r="A3259" s="18"/>
      <c r="B3259" s="18"/>
      <c r="C3259" s="18"/>
      <c r="D3259" s="74"/>
      <c r="E3259" s="74"/>
      <c r="F3259" s="74"/>
      <c r="G3259" s="75"/>
      <c r="H3259" s="5"/>
      <c r="I3259" s="5"/>
      <c r="J3259" s="5"/>
      <c r="K3259" s="5"/>
      <c r="O3259" s="5"/>
      <c r="P3259" s="5"/>
      <c r="Q3259" s="5"/>
      <c r="R3259" s="18"/>
      <c r="S3259" s="18"/>
      <c r="T3259" s="18"/>
      <c r="AA3259" s="67"/>
      <c r="AB3259" s="67"/>
      <c r="AC3259" s="20"/>
      <c r="AE3259" s="98"/>
    </row>
    <row r="3260" spans="1:31" x14ac:dyDescent="0.25">
      <c r="A3260" s="18"/>
      <c r="B3260" s="18"/>
      <c r="C3260" s="18"/>
      <c r="D3260" s="74"/>
      <c r="E3260" s="74"/>
      <c r="F3260" s="74"/>
      <c r="G3260" s="75"/>
      <c r="H3260" s="5"/>
      <c r="I3260" s="5"/>
      <c r="J3260" s="5"/>
      <c r="K3260" s="5"/>
      <c r="O3260" s="5"/>
      <c r="P3260" s="5"/>
      <c r="Q3260" s="5"/>
      <c r="R3260" s="18"/>
      <c r="S3260" s="18"/>
      <c r="T3260" s="18"/>
      <c r="AA3260" s="67"/>
      <c r="AB3260" s="67"/>
      <c r="AC3260" s="20"/>
      <c r="AE3260" s="98"/>
    </row>
    <row r="3261" spans="1:31" x14ac:dyDescent="0.25">
      <c r="A3261" s="18"/>
      <c r="B3261" s="18"/>
      <c r="C3261" s="18"/>
      <c r="D3261" s="74"/>
      <c r="E3261" s="74"/>
      <c r="F3261" s="74"/>
      <c r="G3261" s="75"/>
      <c r="H3261" s="5"/>
      <c r="I3261" s="5"/>
      <c r="J3261" s="5"/>
      <c r="K3261" s="5"/>
      <c r="O3261" s="5"/>
      <c r="P3261" s="5"/>
      <c r="Q3261" s="5"/>
      <c r="R3261" s="18"/>
      <c r="S3261" s="18"/>
      <c r="T3261" s="18"/>
      <c r="AA3261" s="67"/>
      <c r="AB3261" s="67"/>
      <c r="AC3261" s="20"/>
      <c r="AE3261" s="98"/>
    </row>
    <row r="3262" spans="1:31" x14ac:dyDescent="0.25">
      <c r="A3262" s="18"/>
      <c r="B3262" s="18"/>
      <c r="C3262" s="18"/>
      <c r="D3262" s="74"/>
      <c r="E3262" s="74"/>
      <c r="F3262" s="74"/>
      <c r="G3262" s="75"/>
      <c r="H3262" s="5"/>
      <c r="I3262" s="5"/>
      <c r="J3262" s="5"/>
      <c r="K3262" s="5"/>
      <c r="O3262" s="5"/>
      <c r="P3262" s="5"/>
      <c r="Q3262" s="5"/>
      <c r="R3262" s="18"/>
      <c r="S3262" s="18"/>
      <c r="T3262" s="18"/>
      <c r="AA3262" s="67"/>
      <c r="AB3262" s="67"/>
      <c r="AC3262" s="20"/>
      <c r="AE3262" s="98"/>
    </row>
    <row r="3263" spans="1:31" x14ac:dyDescent="0.25">
      <c r="A3263" s="18"/>
      <c r="B3263" s="18"/>
      <c r="C3263" s="18"/>
      <c r="D3263" s="74"/>
      <c r="E3263" s="74"/>
      <c r="F3263" s="74"/>
      <c r="G3263" s="75"/>
      <c r="H3263" s="5"/>
      <c r="I3263" s="5"/>
      <c r="J3263" s="5"/>
      <c r="K3263" s="5"/>
      <c r="O3263" s="5"/>
      <c r="P3263" s="5"/>
      <c r="Q3263" s="5"/>
      <c r="R3263" s="18"/>
      <c r="S3263" s="18"/>
      <c r="T3263" s="18"/>
      <c r="AA3263" s="67"/>
      <c r="AB3263" s="67"/>
      <c r="AC3263" s="20"/>
      <c r="AE3263" s="98"/>
    </row>
    <row r="3264" spans="1:31" x14ac:dyDescent="0.25">
      <c r="A3264" s="18"/>
      <c r="B3264" s="18"/>
      <c r="C3264" s="18"/>
      <c r="D3264" s="74"/>
      <c r="E3264" s="74"/>
      <c r="F3264" s="74"/>
      <c r="G3264" s="75"/>
      <c r="H3264" s="5"/>
      <c r="I3264" s="5"/>
      <c r="J3264" s="5"/>
      <c r="K3264" s="5"/>
      <c r="O3264" s="5"/>
      <c r="P3264" s="5"/>
      <c r="Q3264" s="5"/>
      <c r="R3264" s="18"/>
      <c r="S3264" s="18"/>
      <c r="T3264" s="18"/>
      <c r="AA3264" s="67"/>
      <c r="AB3264" s="67"/>
      <c r="AC3264" s="20"/>
      <c r="AE3264" s="98"/>
    </row>
    <row r="3265" spans="1:31" x14ac:dyDescent="0.25">
      <c r="A3265" s="18"/>
      <c r="B3265" s="18"/>
      <c r="C3265" s="18"/>
      <c r="D3265" s="74"/>
      <c r="E3265" s="74"/>
      <c r="F3265" s="74"/>
      <c r="G3265" s="75"/>
      <c r="H3265" s="5"/>
      <c r="I3265" s="5"/>
      <c r="J3265" s="5"/>
      <c r="K3265" s="5"/>
      <c r="O3265" s="5"/>
      <c r="P3265" s="5"/>
      <c r="Q3265" s="5"/>
      <c r="R3265" s="18"/>
      <c r="S3265" s="18"/>
      <c r="T3265" s="18"/>
      <c r="AA3265" s="67"/>
      <c r="AB3265" s="67"/>
      <c r="AC3265" s="20"/>
      <c r="AE3265" s="98"/>
    </row>
    <row r="3266" spans="1:31" x14ac:dyDescent="0.25">
      <c r="A3266" s="18"/>
      <c r="B3266" s="18"/>
      <c r="C3266" s="18"/>
      <c r="D3266" s="74"/>
      <c r="E3266" s="74"/>
      <c r="F3266" s="74"/>
      <c r="G3266" s="75"/>
      <c r="H3266" s="5"/>
      <c r="I3266" s="5"/>
      <c r="J3266" s="5"/>
      <c r="K3266" s="5"/>
      <c r="O3266" s="5"/>
      <c r="P3266" s="5"/>
      <c r="Q3266" s="5"/>
      <c r="R3266" s="18"/>
      <c r="S3266" s="18"/>
      <c r="T3266" s="18"/>
      <c r="AA3266" s="67"/>
      <c r="AB3266" s="67"/>
      <c r="AC3266" s="20"/>
      <c r="AE3266" s="98"/>
    </row>
    <row r="3267" spans="1:31" x14ac:dyDescent="0.25">
      <c r="A3267" s="18"/>
      <c r="B3267" s="18"/>
      <c r="C3267" s="18"/>
      <c r="D3267" s="74"/>
      <c r="E3267" s="74"/>
      <c r="F3267" s="74"/>
      <c r="G3267" s="75"/>
      <c r="H3267" s="5"/>
      <c r="I3267" s="5"/>
      <c r="J3267" s="5"/>
      <c r="K3267" s="5"/>
      <c r="O3267" s="5"/>
      <c r="P3267" s="5"/>
      <c r="Q3267" s="5"/>
      <c r="R3267" s="18"/>
      <c r="S3267" s="18"/>
      <c r="T3267" s="18"/>
      <c r="AA3267" s="67"/>
      <c r="AB3267" s="67"/>
      <c r="AC3267" s="20"/>
      <c r="AE3267" s="98"/>
    </row>
    <row r="3268" spans="1:31" x14ac:dyDescent="0.25">
      <c r="A3268" s="18"/>
      <c r="B3268" s="18"/>
      <c r="C3268" s="18"/>
      <c r="D3268" s="74"/>
      <c r="E3268" s="74"/>
      <c r="F3268" s="74"/>
      <c r="G3268" s="75"/>
      <c r="H3268" s="5"/>
      <c r="I3268" s="5"/>
      <c r="J3268" s="5"/>
      <c r="K3268" s="5"/>
      <c r="O3268" s="5"/>
      <c r="P3268" s="5"/>
      <c r="Q3268" s="5"/>
      <c r="R3268" s="18"/>
      <c r="S3268" s="18"/>
      <c r="T3268" s="18"/>
      <c r="AA3268" s="67"/>
      <c r="AB3268" s="67"/>
      <c r="AC3268" s="20"/>
      <c r="AE3268" s="98"/>
    </row>
    <row r="3269" spans="1:31" x14ac:dyDescent="0.25">
      <c r="A3269" s="18"/>
      <c r="B3269" s="18"/>
      <c r="C3269" s="18"/>
      <c r="D3269" s="74"/>
      <c r="E3269" s="74"/>
      <c r="F3269" s="74"/>
      <c r="G3269" s="75"/>
      <c r="H3269" s="5"/>
      <c r="I3269" s="5"/>
      <c r="J3269" s="5"/>
      <c r="K3269" s="5"/>
      <c r="O3269" s="5"/>
      <c r="P3269" s="5"/>
      <c r="Q3269" s="5"/>
      <c r="R3269" s="18"/>
      <c r="S3269" s="18"/>
      <c r="T3269" s="18"/>
      <c r="AA3269" s="67"/>
      <c r="AB3269" s="67"/>
      <c r="AC3269" s="20"/>
      <c r="AE3269" s="98"/>
    </row>
    <row r="3270" spans="1:31" x14ac:dyDescent="0.25">
      <c r="A3270" s="18"/>
      <c r="B3270" s="18"/>
      <c r="C3270" s="18"/>
      <c r="D3270" s="74"/>
      <c r="E3270" s="74"/>
      <c r="F3270" s="74"/>
      <c r="G3270" s="75"/>
      <c r="H3270" s="5"/>
      <c r="I3270" s="5"/>
      <c r="J3270" s="5"/>
      <c r="K3270" s="5"/>
      <c r="O3270" s="5"/>
      <c r="P3270" s="5"/>
      <c r="Q3270" s="5"/>
      <c r="R3270" s="18"/>
      <c r="S3270" s="18"/>
      <c r="T3270" s="18"/>
      <c r="AA3270" s="67"/>
      <c r="AB3270" s="67"/>
      <c r="AC3270" s="20"/>
      <c r="AE3270" s="98"/>
    </row>
    <row r="3271" spans="1:31" x14ac:dyDescent="0.25">
      <c r="A3271" s="18"/>
      <c r="B3271" s="18"/>
      <c r="C3271" s="18"/>
      <c r="D3271" s="74"/>
      <c r="E3271" s="74"/>
      <c r="F3271" s="74"/>
      <c r="G3271" s="75"/>
      <c r="H3271" s="5"/>
      <c r="I3271" s="5"/>
      <c r="J3271" s="5"/>
      <c r="K3271" s="5"/>
      <c r="O3271" s="5"/>
      <c r="P3271" s="5"/>
      <c r="Q3271" s="5"/>
      <c r="R3271" s="18"/>
      <c r="S3271" s="18"/>
      <c r="T3271" s="18"/>
      <c r="AA3271" s="67"/>
      <c r="AB3271" s="67"/>
      <c r="AC3271" s="20"/>
      <c r="AE3271" s="98"/>
    </row>
    <row r="3272" spans="1:31" x14ac:dyDescent="0.25">
      <c r="A3272" s="18"/>
      <c r="B3272" s="18"/>
      <c r="C3272" s="18"/>
      <c r="D3272" s="74"/>
      <c r="E3272" s="74"/>
      <c r="F3272" s="74"/>
      <c r="G3272" s="75"/>
      <c r="H3272" s="5"/>
      <c r="I3272" s="5"/>
      <c r="J3272" s="5"/>
      <c r="K3272" s="5"/>
      <c r="O3272" s="5"/>
      <c r="P3272" s="5"/>
      <c r="Q3272" s="5"/>
      <c r="R3272" s="18"/>
      <c r="S3272" s="18"/>
      <c r="T3272" s="18"/>
      <c r="AA3272" s="67"/>
      <c r="AB3272" s="67"/>
      <c r="AC3272" s="20"/>
      <c r="AE3272" s="98"/>
    </row>
    <row r="3273" spans="1:31" x14ac:dyDescent="0.25">
      <c r="A3273" s="18"/>
      <c r="B3273" s="18"/>
      <c r="C3273" s="18"/>
      <c r="D3273" s="74"/>
      <c r="E3273" s="74"/>
      <c r="F3273" s="74"/>
      <c r="G3273" s="75"/>
      <c r="H3273" s="5"/>
      <c r="I3273" s="5"/>
      <c r="J3273" s="5"/>
      <c r="K3273" s="5"/>
      <c r="O3273" s="5"/>
      <c r="P3273" s="5"/>
      <c r="Q3273" s="5"/>
      <c r="R3273" s="18"/>
      <c r="S3273" s="18"/>
      <c r="T3273" s="18"/>
      <c r="AA3273" s="67"/>
      <c r="AB3273" s="67"/>
      <c r="AC3273" s="20"/>
      <c r="AE3273" s="98"/>
    </row>
    <row r="3274" spans="1:31" x14ac:dyDescent="0.25">
      <c r="A3274" s="18"/>
      <c r="B3274" s="18"/>
      <c r="C3274" s="18"/>
      <c r="D3274" s="74"/>
      <c r="E3274" s="74"/>
      <c r="F3274" s="74"/>
      <c r="G3274" s="75"/>
      <c r="H3274" s="5"/>
      <c r="I3274" s="5"/>
      <c r="J3274" s="5"/>
      <c r="K3274" s="5"/>
      <c r="O3274" s="5"/>
      <c r="P3274" s="5"/>
      <c r="Q3274" s="5"/>
      <c r="R3274" s="18"/>
      <c r="S3274" s="18"/>
      <c r="T3274" s="18"/>
      <c r="AA3274" s="67"/>
      <c r="AB3274" s="67"/>
      <c r="AC3274" s="20"/>
      <c r="AE3274" s="98"/>
    </row>
    <row r="3275" spans="1:31" x14ac:dyDescent="0.25">
      <c r="A3275" s="18"/>
      <c r="B3275" s="18"/>
      <c r="C3275" s="18"/>
      <c r="D3275" s="74"/>
      <c r="E3275" s="74"/>
      <c r="F3275" s="74"/>
      <c r="G3275" s="75"/>
      <c r="H3275" s="5"/>
      <c r="I3275" s="5"/>
      <c r="J3275" s="5"/>
      <c r="K3275" s="5"/>
      <c r="O3275" s="5"/>
      <c r="P3275" s="5"/>
      <c r="Q3275" s="5"/>
      <c r="R3275" s="18"/>
      <c r="S3275" s="18"/>
      <c r="T3275" s="18"/>
      <c r="AA3275" s="67"/>
      <c r="AB3275" s="67"/>
      <c r="AC3275" s="20"/>
      <c r="AE3275" s="98"/>
    </row>
    <row r="3276" spans="1:31" x14ac:dyDescent="0.25">
      <c r="A3276" s="18"/>
      <c r="B3276" s="18"/>
      <c r="C3276" s="18"/>
      <c r="D3276" s="74"/>
      <c r="E3276" s="74"/>
      <c r="F3276" s="74"/>
      <c r="G3276" s="75"/>
      <c r="H3276" s="5"/>
      <c r="I3276" s="5"/>
      <c r="J3276" s="5"/>
      <c r="K3276" s="5"/>
      <c r="O3276" s="5"/>
      <c r="P3276" s="5"/>
      <c r="Q3276" s="5"/>
      <c r="R3276" s="18"/>
      <c r="S3276" s="18"/>
      <c r="T3276" s="18"/>
      <c r="AA3276" s="67"/>
      <c r="AB3276" s="67"/>
      <c r="AC3276" s="20"/>
      <c r="AE3276" s="98"/>
    </row>
    <row r="3277" spans="1:31" x14ac:dyDescent="0.25">
      <c r="A3277" s="18"/>
      <c r="B3277" s="18"/>
      <c r="C3277" s="18"/>
      <c r="D3277" s="74"/>
      <c r="E3277" s="74"/>
      <c r="F3277" s="74"/>
      <c r="G3277" s="75"/>
      <c r="H3277" s="5"/>
      <c r="I3277" s="5"/>
      <c r="J3277" s="5"/>
      <c r="K3277" s="5"/>
      <c r="O3277" s="5"/>
      <c r="P3277" s="5"/>
      <c r="Q3277" s="5"/>
      <c r="R3277" s="18"/>
      <c r="S3277" s="18"/>
      <c r="T3277" s="18"/>
      <c r="AA3277" s="67"/>
      <c r="AB3277" s="67"/>
      <c r="AC3277" s="20"/>
      <c r="AE3277" s="98"/>
    </row>
    <row r="3278" spans="1:31" x14ac:dyDescent="0.25">
      <c r="A3278" s="18"/>
      <c r="B3278" s="18"/>
      <c r="C3278" s="18"/>
      <c r="D3278" s="74"/>
      <c r="E3278" s="74"/>
      <c r="F3278" s="74"/>
      <c r="G3278" s="75"/>
      <c r="H3278" s="5"/>
      <c r="I3278" s="5"/>
      <c r="J3278" s="5"/>
      <c r="K3278" s="5"/>
      <c r="O3278" s="5"/>
      <c r="P3278" s="5"/>
      <c r="Q3278" s="5"/>
      <c r="R3278" s="18"/>
      <c r="S3278" s="18"/>
      <c r="T3278" s="18"/>
      <c r="AA3278" s="67"/>
      <c r="AB3278" s="67"/>
      <c r="AC3278" s="20"/>
      <c r="AE3278" s="98"/>
    </row>
    <row r="3279" spans="1:31" x14ac:dyDescent="0.25">
      <c r="A3279" s="18"/>
      <c r="B3279" s="18"/>
      <c r="C3279" s="18"/>
      <c r="D3279" s="74"/>
      <c r="E3279" s="74"/>
      <c r="F3279" s="74"/>
      <c r="G3279" s="75"/>
      <c r="H3279" s="5"/>
      <c r="I3279" s="5"/>
      <c r="J3279" s="5"/>
      <c r="K3279" s="5"/>
      <c r="O3279" s="5"/>
      <c r="P3279" s="5"/>
      <c r="Q3279" s="5"/>
      <c r="R3279" s="18"/>
      <c r="S3279" s="18"/>
      <c r="T3279" s="18"/>
      <c r="AA3279" s="67"/>
      <c r="AB3279" s="67"/>
      <c r="AC3279" s="20"/>
      <c r="AE3279" s="98"/>
    </row>
    <row r="3280" spans="1:31" x14ac:dyDescent="0.25">
      <c r="A3280" s="18"/>
      <c r="B3280" s="18"/>
      <c r="C3280" s="18"/>
      <c r="D3280" s="74"/>
      <c r="E3280" s="74"/>
      <c r="F3280" s="74"/>
      <c r="G3280" s="75"/>
      <c r="H3280" s="5"/>
      <c r="I3280" s="5"/>
      <c r="J3280" s="5"/>
      <c r="K3280" s="5"/>
      <c r="O3280" s="5"/>
      <c r="P3280" s="5"/>
      <c r="Q3280" s="5"/>
      <c r="R3280" s="18"/>
      <c r="S3280" s="18"/>
      <c r="T3280" s="18"/>
      <c r="AA3280" s="67"/>
      <c r="AB3280" s="67"/>
      <c r="AC3280" s="20"/>
      <c r="AE3280" s="98"/>
    </row>
    <row r="3281" spans="1:31" x14ac:dyDescent="0.25">
      <c r="A3281" s="18"/>
      <c r="B3281" s="18"/>
      <c r="C3281" s="18"/>
      <c r="D3281" s="74"/>
      <c r="E3281" s="74"/>
      <c r="F3281" s="74"/>
      <c r="G3281" s="75"/>
      <c r="H3281" s="5"/>
      <c r="I3281" s="5"/>
      <c r="J3281" s="5"/>
      <c r="K3281" s="5"/>
      <c r="O3281" s="5"/>
      <c r="P3281" s="5"/>
      <c r="Q3281" s="5"/>
      <c r="R3281" s="18"/>
      <c r="S3281" s="18"/>
      <c r="T3281" s="18"/>
      <c r="AA3281" s="67"/>
      <c r="AB3281" s="67"/>
      <c r="AC3281" s="20"/>
      <c r="AE3281" s="98"/>
    </row>
    <row r="3282" spans="1:31" x14ac:dyDescent="0.25">
      <c r="A3282" s="18"/>
      <c r="B3282" s="18"/>
      <c r="C3282" s="18"/>
      <c r="D3282" s="74"/>
      <c r="E3282" s="74"/>
      <c r="F3282" s="74"/>
      <c r="G3282" s="75"/>
      <c r="H3282" s="5"/>
      <c r="I3282" s="5"/>
      <c r="J3282" s="5"/>
      <c r="K3282" s="5"/>
      <c r="O3282" s="5"/>
      <c r="P3282" s="5"/>
      <c r="Q3282" s="5"/>
      <c r="R3282" s="18"/>
      <c r="S3282" s="18"/>
      <c r="T3282" s="18"/>
      <c r="AA3282" s="67"/>
      <c r="AB3282" s="67"/>
      <c r="AC3282" s="20"/>
      <c r="AE3282" s="98"/>
    </row>
    <row r="3283" spans="1:31" x14ac:dyDescent="0.25">
      <c r="A3283" s="18"/>
      <c r="B3283" s="18"/>
      <c r="C3283" s="18"/>
      <c r="D3283" s="74"/>
      <c r="E3283" s="74"/>
      <c r="F3283" s="74"/>
      <c r="G3283" s="75"/>
      <c r="H3283" s="5"/>
      <c r="I3283" s="5"/>
      <c r="J3283" s="5"/>
      <c r="K3283" s="5"/>
      <c r="O3283" s="5"/>
      <c r="P3283" s="5"/>
      <c r="Q3283" s="5"/>
      <c r="R3283" s="18"/>
      <c r="S3283" s="18"/>
      <c r="T3283" s="18"/>
      <c r="AA3283" s="67"/>
      <c r="AB3283" s="67"/>
      <c r="AC3283" s="20"/>
      <c r="AE3283" s="98"/>
    </row>
    <row r="3284" spans="1:31" x14ac:dyDescent="0.25">
      <c r="A3284" s="18"/>
      <c r="B3284" s="18"/>
      <c r="C3284" s="18"/>
      <c r="D3284" s="74"/>
      <c r="E3284" s="74"/>
      <c r="F3284" s="74"/>
      <c r="G3284" s="75"/>
      <c r="H3284" s="5"/>
      <c r="I3284" s="5"/>
      <c r="J3284" s="5"/>
      <c r="K3284" s="5"/>
      <c r="O3284" s="5"/>
      <c r="P3284" s="5"/>
      <c r="Q3284" s="5"/>
      <c r="R3284" s="18"/>
      <c r="S3284" s="18"/>
      <c r="T3284" s="18"/>
      <c r="AA3284" s="67"/>
      <c r="AB3284" s="67"/>
      <c r="AC3284" s="20"/>
      <c r="AE3284" s="98"/>
    </row>
    <row r="3285" spans="1:31" x14ac:dyDescent="0.25">
      <c r="A3285" s="18"/>
      <c r="B3285" s="18"/>
      <c r="C3285" s="18"/>
      <c r="D3285" s="74"/>
      <c r="E3285" s="74"/>
      <c r="F3285" s="74"/>
      <c r="G3285" s="75"/>
      <c r="H3285" s="5"/>
      <c r="I3285" s="5"/>
      <c r="J3285" s="5"/>
      <c r="K3285" s="5"/>
      <c r="O3285" s="5"/>
      <c r="P3285" s="5"/>
      <c r="Q3285" s="5"/>
      <c r="R3285" s="18"/>
      <c r="S3285" s="18"/>
      <c r="T3285" s="18"/>
      <c r="AA3285" s="67"/>
      <c r="AB3285" s="67"/>
      <c r="AC3285" s="20"/>
      <c r="AE3285" s="98"/>
    </row>
    <row r="3286" spans="1:31" x14ac:dyDescent="0.25">
      <c r="A3286" s="18"/>
      <c r="B3286" s="18"/>
      <c r="C3286" s="18"/>
      <c r="D3286" s="74"/>
      <c r="E3286" s="74"/>
      <c r="F3286" s="74"/>
      <c r="G3286" s="75"/>
      <c r="H3286" s="5"/>
      <c r="I3286" s="5"/>
      <c r="J3286" s="5"/>
      <c r="K3286" s="5"/>
      <c r="O3286" s="5"/>
      <c r="P3286" s="5"/>
      <c r="Q3286" s="5"/>
      <c r="R3286" s="18"/>
      <c r="S3286" s="18"/>
      <c r="T3286" s="18"/>
      <c r="AA3286" s="67"/>
      <c r="AB3286" s="67"/>
      <c r="AC3286" s="20"/>
      <c r="AE3286" s="98"/>
    </row>
    <row r="3287" spans="1:31" x14ac:dyDescent="0.25">
      <c r="A3287" s="18"/>
      <c r="B3287" s="18"/>
      <c r="C3287" s="18"/>
      <c r="D3287" s="74"/>
      <c r="E3287" s="74"/>
      <c r="F3287" s="74"/>
      <c r="G3287" s="75"/>
      <c r="H3287" s="5"/>
      <c r="I3287" s="5"/>
      <c r="J3287" s="5"/>
      <c r="K3287" s="5"/>
      <c r="O3287" s="5"/>
      <c r="P3287" s="5"/>
      <c r="Q3287" s="5"/>
      <c r="R3287" s="18"/>
      <c r="S3287" s="18"/>
      <c r="T3287" s="18"/>
      <c r="AA3287" s="67"/>
      <c r="AB3287" s="67"/>
      <c r="AC3287" s="20"/>
      <c r="AE3287" s="98"/>
    </row>
    <row r="3288" spans="1:31" x14ac:dyDescent="0.25">
      <c r="A3288" s="18"/>
      <c r="B3288" s="18"/>
      <c r="C3288" s="18"/>
      <c r="D3288" s="74"/>
      <c r="E3288" s="74"/>
      <c r="F3288" s="74"/>
      <c r="G3288" s="75"/>
      <c r="H3288" s="5"/>
      <c r="I3288" s="5"/>
      <c r="J3288" s="5"/>
      <c r="K3288" s="5"/>
      <c r="O3288" s="5"/>
      <c r="P3288" s="5"/>
      <c r="Q3288" s="5"/>
      <c r="R3288" s="18"/>
      <c r="S3288" s="18"/>
      <c r="T3288" s="18"/>
      <c r="AA3288" s="67"/>
      <c r="AB3288" s="67"/>
      <c r="AC3288" s="20"/>
      <c r="AE3288" s="98"/>
    </row>
    <row r="3289" spans="1:31" x14ac:dyDescent="0.25">
      <c r="A3289" s="18"/>
      <c r="B3289" s="18"/>
      <c r="C3289" s="18"/>
      <c r="D3289" s="74"/>
      <c r="E3289" s="74"/>
      <c r="F3289" s="74"/>
      <c r="G3289" s="75"/>
      <c r="H3289" s="5"/>
      <c r="I3289" s="5"/>
      <c r="J3289" s="5"/>
      <c r="K3289" s="5"/>
      <c r="O3289" s="5"/>
      <c r="P3289" s="5"/>
      <c r="Q3289" s="5"/>
      <c r="R3289" s="18"/>
      <c r="S3289" s="18"/>
      <c r="T3289" s="18"/>
      <c r="AA3289" s="67"/>
      <c r="AB3289" s="67"/>
      <c r="AC3289" s="20"/>
      <c r="AE3289" s="98"/>
    </row>
    <row r="3290" spans="1:31" x14ac:dyDescent="0.25">
      <c r="A3290" s="18"/>
      <c r="B3290" s="18"/>
      <c r="C3290" s="18"/>
      <c r="D3290" s="74"/>
      <c r="E3290" s="74"/>
      <c r="F3290" s="74"/>
      <c r="G3290" s="75"/>
      <c r="H3290" s="5"/>
      <c r="I3290" s="5"/>
      <c r="J3290" s="5"/>
      <c r="K3290" s="5"/>
      <c r="O3290" s="5"/>
      <c r="P3290" s="5"/>
      <c r="Q3290" s="5"/>
      <c r="R3290" s="18"/>
      <c r="S3290" s="18"/>
      <c r="T3290" s="18"/>
      <c r="AA3290" s="67"/>
      <c r="AB3290" s="67"/>
      <c r="AC3290" s="20"/>
      <c r="AE3290" s="98"/>
    </row>
    <row r="3291" spans="1:31" x14ac:dyDescent="0.25">
      <c r="A3291" s="18"/>
      <c r="B3291" s="18"/>
      <c r="C3291" s="18"/>
      <c r="D3291" s="74"/>
      <c r="E3291" s="74"/>
      <c r="F3291" s="74"/>
      <c r="G3291" s="75"/>
      <c r="H3291" s="5"/>
      <c r="I3291" s="5"/>
      <c r="J3291" s="5"/>
      <c r="K3291" s="5"/>
      <c r="O3291" s="5"/>
      <c r="P3291" s="5"/>
      <c r="Q3291" s="5"/>
      <c r="R3291" s="18"/>
      <c r="S3291" s="18"/>
      <c r="T3291" s="18"/>
      <c r="AA3291" s="67"/>
      <c r="AB3291" s="67"/>
      <c r="AC3291" s="20"/>
      <c r="AE3291" s="98"/>
    </row>
    <row r="3292" spans="1:31" x14ac:dyDescent="0.25">
      <c r="A3292" s="18"/>
      <c r="B3292" s="18"/>
      <c r="C3292" s="18"/>
      <c r="D3292" s="74"/>
      <c r="E3292" s="74"/>
      <c r="F3292" s="74"/>
      <c r="G3292" s="75"/>
      <c r="H3292" s="5"/>
      <c r="I3292" s="5"/>
      <c r="J3292" s="5"/>
      <c r="K3292" s="5"/>
      <c r="O3292" s="5"/>
      <c r="P3292" s="5"/>
      <c r="Q3292" s="5"/>
      <c r="R3292" s="18"/>
      <c r="S3292" s="18"/>
      <c r="T3292" s="18"/>
      <c r="AA3292" s="67"/>
      <c r="AB3292" s="67"/>
      <c r="AC3292" s="20"/>
      <c r="AE3292" s="98"/>
    </row>
    <row r="3293" spans="1:31" x14ac:dyDescent="0.25">
      <c r="A3293" s="18"/>
      <c r="B3293" s="18"/>
      <c r="C3293" s="18"/>
      <c r="D3293" s="74"/>
      <c r="E3293" s="74"/>
      <c r="F3293" s="74"/>
      <c r="G3293" s="75"/>
      <c r="H3293" s="5"/>
      <c r="I3293" s="5"/>
      <c r="J3293" s="5"/>
      <c r="K3293" s="5"/>
      <c r="O3293" s="5"/>
      <c r="P3293" s="5"/>
      <c r="Q3293" s="5"/>
      <c r="R3293" s="18"/>
      <c r="S3293" s="18"/>
      <c r="T3293" s="18"/>
      <c r="AA3293" s="67"/>
      <c r="AB3293" s="67"/>
      <c r="AC3293" s="20"/>
      <c r="AE3293" s="98"/>
    </row>
    <row r="3294" spans="1:31" x14ac:dyDescent="0.25">
      <c r="A3294" s="18"/>
      <c r="B3294" s="18"/>
      <c r="C3294" s="18"/>
      <c r="D3294" s="74"/>
      <c r="E3294" s="74"/>
      <c r="F3294" s="74"/>
      <c r="G3294" s="75"/>
      <c r="H3294" s="5"/>
      <c r="I3294" s="5"/>
      <c r="J3294" s="5"/>
      <c r="K3294" s="5"/>
      <c r="O3294" s="5"/>
      <c r="P3294" s="5"/>
      <c r="Q3294" s="5"/>
      <c r="R3294" s="18"/>
      <c r="S3294" s="18"/>
      <c r="T3294" s="18"/>
      <c r="AA3294" s="67"/>
      <c r="AB3294" s="67"/>
      <c r="AC3294" s="20"/>
      <c r="AE3294" s="99"/>
    </row>
    <row r="3295" spans="1:31" x14ac:dyDescent="0.25">
      <c r="A3295" s="18"/>
      <c r="B3295" s="18"/>
      <c r="C3295" s="18"/>
      <c r="D3295" s="74"/>
      <c r="E3295" s="74"/>
      <c r="F3295" s="74"/>
      <c r="G3295" s="75"/>
      <c r="H3295" s="5"/>
      <c r="I3295" s="5"/>
      <c r="J3295" s="5"/>
      <c r="K3295" s="5"/>
      <c r="O3295" s="5"/>
      <c r="P3295" s="5"/>
      <c r="Q3295" s="5"/>
      <c r="R3295" s="18"/>
      <c r="S3295" s="18"/>
      <c r="T3295" s="18"/>
      <c r="AA3295" s="67"/>
      <c r="AB3295" s="67"/>
      <c r="AC3295" s="20"/>
      <c r="AE3295" s="99"/>
    </row>
    <row r="3296" spans="1:31" x14ac:dyDescent="0.25">
      <c r="A3296" s="18"/>
      <c r="B3296" s="18"/>
      <c r="C3296" s="18"/>
      <c r="D3296" s="74"/>
      <c r="E3296" s="74"/>
      <c r="F3296" s="74"/>
      <c r="G3296" s="75"/>
      <c r="H3296" s="5"/>
      <c r="I3296" s="5"/>
      <c r="J3296" s="5"/>
      <c r="K3296" s="5"/>
      <c r="O3296" s="5"/>
      <c r="P3296" s="5"/>
      <c r="Q3296" s="5"/>
      <c r="R3296" s="18"/>
      <c r="S3296" s="18"/>
      <c r="T3296" s="18"/>
      <c r="AA3296" s="67"/>
      <c r="AB3296" s="67"/>
      <c r="AC3296" s="20"/>
      <c r="AE3296" s="99"/>
    </row>
    <row r="3297" spans="1:31" x14ac:dyDescent="0.25">
      <c r="A3297" s="18"/>
      <c r="B3297" s="18"/>
      <c r="C3297" s="18"/>
      <c r="D3297" s="74"/>
      <c r="E3297" s="74"/>
      <c r="F3297" s="74"/>
      <c r="G3297" s="75"/>
      <c r="H3297" s="5"/>
      <c r="I3297" s="5"/>
      <c r="J3297" s="5"/>
      <c r="K3297" s="5"/>
      <c r="O3297" s="5"/>
      <c r="P3297" s="5"/>
      <c r="Q3297" s="5"/>
      <c r="R3297" s="18"/>
      <c r="S3297" s="18"/>
      <c r="T3297" s="18"/>
      <c r="AA3297" s="67"/>
      <c r="AB3297" s="67"/>
      <c r="AC3297" s="20"/>
      <c r="AE3297" s="99"/>
    </row>
    <row r="3298" spans="1:31" x14ac:dyDescent="0.25">
      <c r="A3298" s="18"/>
      <c r="B3298" s="18"/>
      <c r="C3298" s="18"/>
      <c r="D3298" s="74"/>
      <c r="E3298" s="74"/>
      <c r="F3298" s="74"/>
      <c r="G3298" s="75"/>
      <c r="H3298" s="5"/>
      <c r="I3298" s="5"/>
      <c r="J3298" s="5"/>
      <c r="K3298" s="5"/>
      <c r="O3298" s="5"/>
      <c r="P3298" s="5"/>
      <c r="Q3298" s="5"/>
      <c r="R3298" s="18"/>
      <c r="S3298" s="18"/>
      <c r="T3298" s="18"/>
      <c r="AA3298" s="67"/>
      <c r="AB3298" s="67"/>
      <c r="AC3298" s="20"/>
      <c r="AE3298" s="99"/>
    </row>
    <row r="3299" spans="1:31" x14ac:dyDescent="0.25">
      <c r="A3299" s="18"/>
      <c r="B3299" s="18"/>
      <c r="C3299" s="18"/>
      <c r="D3299" s="74"/>
      <c r="E3299" s="74"/>
      <c r="F3299" s="74"/>
      <c r="G3299" s="75"/>
      <c r="H3299" s="5"/>
      <c r="I3299" s="5"/>
      <c r="J3299" s="5"/>
      <c r="K3299" s="5"/>
      <c r="O3299" s="5"/>
      <c r="P3299" s="5"/>
      <c r="Q3299" s="5"/>
      <c r="R3299" s="18"/>
      <c r="S3299" s="18"/>
      <c r="T3299" s="18"/>
      <c r="AA3299" s="67"/>
      <c r="AB3299" s="67"/>
      <c r="AC3299" s="20"/>
      <c r="AE3299" s="99"/>
    </row>
    <row r="3300" spans="1:31" x14ac:dyDescent="0.25">
      <c r="A3300" s="18"/>
      <c r="B3300" s="18"/>
      <c r="C3300" s="18"/>
      <c r="D3300" s="74"/>
      <c r="E3300" s="74"/>
      <c r="F3300" s="74"/>
      <c r="G3300" s="75"/>
      <c r="H3300" s="5"/>
      <c r="I3300" s="5"/>
      <c r="J3300" s="5"/>
      <c r="K3300" s="5"/>
      <c r="O3300" s="5"/>
      <c r="P3300" s="5"/>
      <c r="Q3300" s="5"/>
      <c r="R3300" s="18"/>
      <c r="S3300" s="18"/>
      <c r="T3300" s="18"/>
      <c r="AA3300" s="67"/>
      <c r="AB3300" s="67"/>
      <c r="AC3300" s="20"/>
      <c r="AE3300" s="99"/>
    </row>
    <row r="3301" spans="1:31" x14ac:dyDescent="0.25">
      <c r="A3301" s="18"/>
      <c r="B3301" s="18"/>
      <c r="C3301" s="18"/>
      <c r="D3301" s="74"/>
      <c r="E3301" s="74"/>
      <c r="F3301" s="74"/>
      <c r="G3301" s="75"/>
      <c r="H3301" s="5"/>
      <c r="I3301" s="5"/>
      <c r="J3301" s="5"/>
      <c r="K3301" s="5"/>
      <c r="O3301" s="5"/>
      <c r="P3301" s="5"/>
      <c r="Q3301" s="5"/>
      <c r="R3301" s="18"/>
      <c r="S3301" s="18"/>
      <c r="T3301" s="18"/>
      <c r="AA3301" s="67"/>
      <c r="AB3301" s="67"/>
      <c r="AC3301" s="20"/>
      <c r="AE3301" s="99"/>
    </row>
    <row r="3302" spans="1:31" x14ac:dyDescent="0.25">
      <c r="A3302" s="18"/>
      <c r="B3302" s="18"/>
      <c r="C3302" s="18"/>
      <c r="D3302" s="74"/>
      <c r="E3302" s="74"/>
      <c r="F3302" s="74"/>
      <c r="G3302" s="75"/>
      <c r="H3302" s="5"/>
      <c r="I3302" s="5"/>
      <c r="J3302" s="5"/>
      <c r="K3302" s="5"/>
      <c r="O3302" s="5"/>
      <c r="P3302" s="5"/>
      <c r="Q3302" s="5"/>
      <c r="R3302" s="18"/>
      <c r="S3302" s="18"/>
      <c r="T3302" s="18"/>
      <c r="AA3302" s="67"/>
      <c r="AB3302" s="67"/>
      <c r="AC3302" s="20"/>
      <c r="AE3302" s="99"/>
    </row>
    <row r="3303" spans="1:31" x14ac:dyDescent="0.25">
      <c r="A3303" s="18"/>
      <c r="B3303" s="18"/>
      <c r="C3303" s="18"/>
      <c r="D3303" s="74"/>
      <c r="E3303" s="74"/>
      <c r="F3303" s="74"/>
      <c r="G3303" s="75"/>
      <c r="H3303" s="5"/>
      <c r="I3303" s="5"/>
      <c r="J3303" s="5"/>
      <c r="K3303" s="5"/>
      <c r="O3303" s="5"/>
      <c r="P3303" s="5"/>
      <c r="Q3303" s="5"/>
      <c r="R3303" s="18"/>
      <c r="S3303" s="18"/>
      <c r="T3303" s="18"/>
      <c r="AA3303" s="67"/>
      <c r="AB3303" s="67"/>
      <c r="AC3303" s="20"/>
      <c r="AE3303" s="99"/>
    </row>
    <row r="3304" spans="1:31" x14ac:dyDescent="0.25">
      <c r="A3304" s="18"/>
      <c r="B3304" s="18"/>
      <c r="C3304" s="18"/>
      <c r="D3304" s="74"/>
      <c r="E3304" s="74"/>
      <c r="F3304" s="74"/>
      <c r="G3304" s="75"/>
      <c r="H3304" s="5"/>
      <c r="I3304" s="5"/>
      <c r="J3304" s="5"/>
      <c r="K3304" s="5"/>
      <c r="O3304" s="5"/>
      <c r="P3304" s="5"/>
      <c r="Q3304" s="5"/>
      <c r="R3304" s="18"/>
      <c r="S3304" s="18"/>
      <c r="T3304" s="18"/>
      <c r="AA3304" s="67"/>
      <c r="AB3304" s="67"/>
      <c r="AC3304" s="20"/>
      <c r="AE3304" s="99"/>
    </row>
    <row r="3305" spans="1:31" x14ac:dyDescent="0.25">
      <c r="A3305" s="18"/>
      <c r="B3305" s="18"/>
      <c r="C3305" s="18"/>
      <c r="D3305" s="74"/>
      <c r="E3305" s="74"/>
      <c r="F3305" s="74"/>
      <c r="G3305" s="75"/>
      <c r="H3305" s="5"/>
      <c r="I3305" s="5"/>
      <c r="J3305" s="5"/>
      <c r="K3305" s="5"/>
      <c r="O3305" s="5"/>
      <c r="P3305" s="5"/>
      <c r="Q3305" s="5"/>
      <c r="R3305" s="18"/>
      <c r="S3305" s="18"/>
      <c r="T3305" s="18"/>
      <c r="AA3305" s="67"/>
      <c r="AB3305" s="67"/>
      <c r="AC3305" s="20"/>
      <c r="AE3305" s="99"/>
    </row>
    <row r="3306" spans="1:31" x14ac:dyDescent="0.25">
      <c r="A3306" s="18"/>
      <c r="B3306" s="18"/>
      <c r="C3306" s="18"/>
      <c r="D3306" s="74"/>
      <c r="E3306" s="74"/>
      <c r="F3306" s="74"/>
      <c r="G3306" s="75"/>
      <c r="H3306" s="5"/>
      <c r="I3306" s="5"/>
      <c r="J3306" s="5"/>
      <c r="K3306" s="5"/>
      <c r="O3306" s="5"/>
      <c r="P3306" s="5"/>
      <c r="Q3306" s="5"/>
      <c r="R3306" s="18"/>
      <c r="S3306" s="18"/>
      <c r="T3306" s="18"/>
      <c r="AA3306" s="67"/>
      <c r="AB3306" s="67"/>
      <c r="AC3306" s="20"/>
      <c r="AE3306" s="99"/>
    </row>
    <row r="3307" spans="1:31" x14ac:dyDescent="0.25">
      <c r="A3307" s="18"/>
      <c r="B3307" s="18"/>
      <c r="C3307" s="18"/>
      <c r="D3307" s="74"/>
      <c r="E3307" s="74"/>
      <c r="F3307" s="74"/>
      <c r="G3307" s="75"/>
      <c r="H3307" s="5"/>
      <c r="I3307" s="5"/>
      <c r="J3307" s="5"/>
      <c r="K3307" s="5"/>
      <c r="O3307" s="5"/>
      <c r="P3307" s="5"/>
      <c r="Q3307" s="5"/>
      <c r="R3307" s="18"/>
      <c r="S3307" s="18"/>
      <c r="T3307" s="18"/>
      <c r="AA3307" s="67"/>
      <c r="AB3307" s="67"/>
      <c r="AE3307" s="100"/>
    </row>
    <row r="3308" spans="1:31" x14ac:dyDescent="0.25">
      <c r="A3308" s="18"/>
      <c r="B3308" s="18"/>
      <c r="C3308" s="18"/>
      <c r="D3308" s="74"/>
      <c r="E3308" s="74"/>
      <c r="F3308" s="74"/>
      <c r="G3308" s="75"/>
      <c r="H3308" s="5"/>
      <c r="I3308" s="5"/>
      <c r="J3308" s="5"/>
      <c r="K3308" s="5"/>
      <c r="O3308" s="5"/>
      <c r="P3308" s="5"/>
      <c r="Q3308" s="5"/>
      <c r="R3308" s="18"/>
      <c r="S3308" s="18"/>
      <c r="T3308" s="18"/>
      <c r="AA3308" s="67"/>
      <c r="AB3308" s="67"/>
      <c r="AE3308" s="100"/>
    </row>
    <row r="3309" spans="1:31" x14ac:dyDescent="0.25">
      <c r="A3309" s="18"/>
      <c r="B3309" s="18"/>
      <c r="C3309" s="18"/>
      <c r="D3309" s="74"/>
      <c r="E3309" s="74"/>
      <c r="F3309" s="74"/>
      <c r="G3309" s="75"/>
      <c r="H3309" s="5"/>
      <c r="I3309" s="5"/>
      <c r="J3309" s="5"/>
      <c r="K3309" s="5"/>
      <c r="O3309" s="5"/>
      <c r="P3309" s="5"/>
      <c r="Q3309" s="5"/>
      <c r="R3309" s="18"/>
      <c r="S3309" s="18"/>
      <c r="T3309" s="18"/>
      <c r="AA3309" s="67"/>
      <c r="AB3309" s="67"/>
      <c r="AE3309" s="100"/>
    </row>
    <row r="3310" spans="1:31" x14ac:dyDescent="0.25">
      <c r="A3310" s="18"/>
      <c r="B3310" s="18"/>
      <c r="C3310" s="18"/>
      <c r="D3310" s="74"/>
      <c r="E3310" s="74"/>
      <c r="F3310" s="74"/>
      <c r="G3310" s="75"/>
      <c r="H3310" s="5"/>
      <c r="I3310" s="5"/>
      <c r="J3310" s="5"/>
      <c r="K3310" s="5"/>
      <c r="O3310" s="5"/>
      <c r="P3310" s="5"/>
      <c r="Q3310" s="5"/>
      <c r="R3310" s="18"/>
      <c r="S3310" s="18"/>
      <c r="T3310" s="18"/>
      <c r="AA3310" s="67"/>
      <c r="AB3310" s="67"/>
      <c r="AE3310" s="100"/>
    </row>
    <row r="3311" spans="1:31" x14ac:dyDescent="0.25">
      <c r="A3311" s="18"/>
      <c r="B3311" s="18"/>
      <c r="C3311" s="18"/>
      <c r="D3311" s="74"/>
      <c r="E3311" s="74"/>
      <c r="F3311" s="74"/>
      <c r="G3311" s="75"/>
      <c r="H3311" s="5"/>
      <c r="I3311" s="5"/>
      <c r="J3311" s="5"/>
      <c r="K3311" s="5"/>
      <c r="O3311" s="5"/>
      <c r="P3311" s="5"/>
      <c r="Q3311" s="5"/>
      <c r="R3311" s="18"/>
      <c r="S3311" s="18"/>
      <c r="T3311" s="18"/>
      <c r="AA3311" s="67"/>
      <c r="AB3311" s="67"/>
      <c r="AE3311" s="100"/>
    </row>
    <row r="3312" spans="1:31" x14ac:dyDescent="0.25">
      <c r="A3312" s="18"/>
      <c r="B3312" s="18"/>
      <c r="C3312" s="18"/>
      <c r="D3312" s="74"/>
      <c r="E3312" s="74"/>
      <c r="F3312" s="74"/>
      <c r="G3312" s="75"/>
      <c r="H3312" s="5"/>
      <c r="I3312" s="5"/>
      <c r="J3312" s="5"/>
      <c r="K3312" s="5"/>
      <c r="O3312" s="5"/>
      <c r="P3312" s="5"/>
      <c r="Q3312" s="5"/>
      <c r="R3312" s="18"/>
      <c r="S3312" s="18"/>
      <c r="T3312" s="18"/>
      <c r="AA3312" s="67"/>
      <c r="AB3312" s="67"/>
      <c r="AE3312" s="100"/>
    </row>
    <row r="3313" spans="1:31" x14ac:dyDescent="0.25">
      <c r="A3313" s="18"/>
      <c r="B3313" s="18"/>
      <c r="C3313" s="18"/>
      <c r="D3313" s="74"/>
      <c r="E3313" s="74"/>
      <c r="F3313" s="74"/>
      <c r="G3313" s="75"/>
      <c r="H3313" s="5"/>
      <c r="I3313" s="5"/>
      <c r="J3313" s="5"/>
      <c r="K3313" s="5"/>
      <c r="O3313" s="5"/>
      <c r="P3313" s="5"/>
      <c r="Q3313" s="5"/>
      <c r="R3313" s="18"/>
      <c r="S3313" s="18"/>
      <c r="T3313" s="18"/>
      <c r="AA3313" s="67"/>
      <c r="AB3313" s="67"/>
      <c r="AE3313" s="100"/>
    </row>
    <row r="3314" spans="1:31" x14ac:dyDescent="0.25">
      <c r="A3314" s="18"/>
      <c r="B3314" s="18"/>
      <c r="C3314" s="18"/>
      <c r="D3314" s="74"/>
      <c r="E3314" s="74"/>
      <c r="F3314" s="74"/>
      <c r="G3314" s="75"/>
      <c r="H3314" s="5"/>
      <c r="I3314" s="5"/>
      <c r="J3314" s="5"/>
      <c r="K3314" s="5"/>
      <c r="O3314" s="5"/>
      <c r="P3314" s="5"/>
      <c r="Q3314" s="5"/>
      <c r="R3314" s="18"/>
      <c r="S3314" s="18"/>
      <c r="T3314" s="18"/>
      <c r="AA3314" s="67"/>
      <c r="AB3314" s="67"/>
      <c r="AE3314" s="100"/>
    </row>
    <row r="3315" spans="1:31" x14ac:dyDescent="0.25">
      <c r="A3315" s="18"/>
      <c r="B3315" s="18"/>
      <c r="C3315" s="18"/>
      <c r="D3315" s="74"/>
      <c r="E3315" s="74"/>
      <c r="F3315" s="74"/>
      <c r="G3315" s="75"/>
      <c r="H3315" s="5"/>
      <c r="I3315" s="5"/>
      <c r="J3315" s="5"/>
      <c r="K3315" s="5"/>
      <c r="O3315" s="5"/>
      <c r="P3315" s="5"/>
      <c r="Q3315" s="5"/>
      <c r="R3315" s="18"/>
      <c r="S3315" s="18"/>
      <c r="T3315" s="18"/>
      <c r="AA3315" s="67"/>
      <c r="AB3315" s="67"/>
      <c r="AE3315" s="100"/>
    </row>
    <row r="3316" spans="1:31" x14ac:dyDescent="0.25">
      <c r="A3316" s="18"/>
      <c r="B3316" s="18"/>
      <c r="C3316" s="18"/>
      <c r="D3316" s="74"/>
      <c r="E3316" s="74"/>
      <c r="F3316" s="74"/>
      <c r="G3316" s="75"/>
      <c r="H3316" s="5"/>
      <c r="I3316" s="5"/>
      <c r="J3316" s="5"/>
      <c r="K3316" s="5"/>
      <c r="O3316" s="5"/>
      <c r="P3316" s="5"/>
      <c r="Q3316" s="5"/>
      <c r="R3316" s="18"/>
      <c r="S3316" s="18"/>
      <c r="T3316" s="18"/>
      <c r="AA3316" s="67"/>
      <c r="AB3316" s="67"/>
      <c r="AE3316" s="100"/>
    </row>
    <row r="3317" spans="1:31" x14ac:dyDescent="0.25">
      <c r="A3317" s="18"/>
      <c r="B3317" s="18"/>
      <c r="C3317" s="18"/>
      <c r="D3317" s="74"/>
      <c r="E3317" s="74"/>
      <c r="F3317" s="74"/>
      <c r="G3317" s="75"/>
      <c r="H3317" s="5"/>
      <c r="I3317" s="5"/>
      <c r="J3317" s="5"/>
      <c r="K3317" s="5"/>
      <c r="O3317" s="5"/>
      <c r="P3317" s="5"/>
      <c r="Q3317" s="5"/>
      <c r="R3317" s="18"/>
      <c r="S3317" s="18"/>
      <c r="T3317" s="18"/>
      <c r="AA3317" s="67"/>
      <c r="AB3317" s="67"/>
      <c r="AE3317" s="100"/>
    </row>
    <row r="3318" spans="1:31" x14ac:dyDescent="0.25">
      <c r="A3318" s="18"/>
      <c r="B3318" s="18"/>
      <c r="C3318" s="18"/>
      <c r="D3318" s="74"/>
      <c r="E3318" s="74"/>
      <c r="F3318" s="74"/>
      <c r="G3318" s="75"/>
      <c r="H3318" s="5"/>
      <c r="I3318" s="5"/>
      <c r="J3318" s="5"/>
      <c r="K3318" s="5"/>
      <c r="O3318" s="5"/>
      <c r="P3318" s="5"/>
      <c r="Q3318" s="5"/>
      <c r="R3318" s="18"/>
      <c r="S3318" s="18"/>
      <c r="T3318" s="18"/>
      <c r="AA3318" s="67"/>
      <c r="AB3318" s="67"/>
      <c r="AE3318" s="100"/>
    </row>
    <row r="3319" spans="1:31" x14ac:dyDescent="0.25">
      <c r="A3319" s="18"/>
      <c r="B3319" s="18"/>
      <c r="C3319" s="18"/>
      <c r="D3319" s="74"/>
      <c r="E3319" s="74"/>
      <c r="F3319" s="74"/>
      <c r="G3319" s="75"/>
      <c r="H3319" s="5"/>
      <c r="I3319" s="5"/>
      <c r="J3319" s="5"/>
      <c r="K3319" s="5"/>
      <c r="O3319" s="5"/>
      <c r="P3319" s="5"/>
      <c r="Q3319" s="5"/>
      <c r="R3319" s="18"/>
      <c r="S3319" s="18"/>
      <c r="T3319" s="18"/>
      <c r="AA3319" s="67"/>
      <c r="AB3319" s="67"/>
      <c r="AE3319" s="100"/>
    </row>
    <row r="3320" spans="1:31" x14ac:dyDescent="0.25">
      <c r="A3320" s="18"/>
      <c r="B3320" s="18"/>
      <c r="C3320" s="18"/>
      <c r="D3320" s="74"/>
      <c r="E3320" s="74"/>
      <c r="F3320" s="74"/>
      <c r="G3320" s="75"/>
      <c r="H3320" s="5"/>
      <c r="I3320" s="5"/>
      <c r="J3320" s="5"/>
      <c r="K3320" s="5"/>
      <c r="O3320" s="5"/>
      <c r="P3320" s="5"/>
      <c r="Q3320" s="5"/>
      <c r="R3320" s="18"/>
      <c r="S3320" s="18"/>
      <c r="T3320" s="18"/>
      <c r="AA3320" s="67"/>
      <c r="AB3320" s="67"/>
      <c r="AE3320" s="100"/>
    </row>
    <row r="3321" spans="1:31" x14ac:dyDescent="0.25">
      <c r="A3321" s="18"/>
      <c r="B3321" s="18"/>
      <c r="C3321" s="18"/>
      <c r="D3321" s="74"/>
      <c r="E3321" s="74"/>
      <c r="F3321" s="74"/>
      <c r="G3321" s="75"/>
      <c r="H3321" s="5"/>
      <c r="I3321" s="5"/>
      <c r="J3321" s="5"/>
      <c r="K3321" s="5"/>
      <c r="O3321" s="5"/>
      <c r="P3321" s="5"/>
      <c r="Q3321" s="5"/>
      <c r="R3321" s="18"/>
      <c r="S3321" s="18"/>
      <c r="T3321" s="18"/>
      <c r="AA3321" s="67"/>
      <c r="AB3321" s="67"/>
      <c r="AE3321" s="100"/>
    </row>
    <row r="3322" spans="1:31" x14ac:dyDescent="0.25">
      <c r="A3322" s="18"/>
      <c r="B3322" s="18"/>
      <c r="C3322" s="18"/>
      <c r="D3322" s="74"/>
      <c r="E3322" s="74"/>
      <c r="F3322" s="74"/>
      <c r="G3322" s="75"/>
      <c r="H3322" s="5"/>
      <c r="I3322" s="5"/>
      <c r="J3322" s="5"/>
      <c r="K3322" s="5"/>
      <c r="O3322" s="5"/>
      <c r="P3322" s="5"/>
      <c r="Q3322" s="5"/>
      <c r="R3322" s="18"/>
      <c r="S3322" s="18"/>
      <c r="T3322" s="18"/>
      <c r="AA3322" s="67"/>
      <c r="AB3322" s="67"/>
      <c r="AE3322" s="100"/>
    </row>
    <row r="3323" spans="1:31" x14ac:dyDescent="0.25">
      <c r="A3323" s="18"/>
      <c r="B3323" s="18"/>
      <c r="C3323" s="18"/>
      <c r="D3323" s="74"/>
      <c r="E3323" s="74"/>
      <c r="F3323" s="74"/>
      <c r="G3323" s="75"/>
      <c r="H3323" s="5"/>
      <c r="I3323" s="5"/>
      <c r="J3323" s="5"/>
      <c r="K3323" s="5"/>
      <c r="O3323" s="5"/>
      <c r="P3323" s="5"/>
      <c r="Q3323" s="5"/>
      <c r="R3323" s="18"/>
      <c r="S3323" s="18"/>
      <c r="T3323" s="18"/>
      <c r="AA3323" s="67"/>
      <c r="AB3323" s="67"/>
      <c r="AE3323" s="100"/>
    </row>
    <row r="3324" spans="1:31" x14ac:dyDescent="0.25">
      <c r="A3324" s="18"/>
      <c r="B3324" s="18"/>
      <c r="C3324" s="18"/>
      <c r="D3324" s="74"/>
      <c r="E3324" s="74"/>
      <c r="F3324" s="74"/>
      <c r="G3324" s="75"/>
      <c r="H3324" s="5"/>
      <c r="I3324" s="5"/>
      <c r="J3324" s="5"/>
      <c r="K3324" s="5"/>
      <c r="O3324" s="5"/>
      <c r="P3324" s="5"/>
      <c r="Q3324" s="5"/>
      <c r="R3324" s="18"/>
      <c r="S3324" s="18"/>
      <c r="T3324" s="18"/>
      <c r="AA3324" s="67"/>
      <c r="AB3324" s="67"/>
      <c r="AE3324" s="100"/>
    </row>
    <row r="3325" spans="1:31" x14ac:dyDescent="0.25">
      <c r="A3325" s="18"/>
      <c r="B3325" s="18"/>
      <c r="C3325" s="18"/>
      <c r="D3325" s="74"/>
      <c r="E3325" s="74"/>
      <c r="F3325" s="74"/>
      <c r="G3325" s="75"/>
      <c r="H3325" s="5"/>
      <c r="I3325" s="5"/>
      <c r="J3325" s="5"/>
      <c r="K3325" s="5"/>
      <c r="O3325" s="5"/>
      <c r="P3325" s="5"/>
      <c r="Q3325" s="5"/>
      <c r="R3325" s="18"/>
      <c r="S3325" s="18"/>
      <c r="T3325" s="18"/>
      <c r="AA3325" s="67"/>
      <c r="AB3325" s="67"/>
      <c r="AE3325" s="100"/>
    </row>
    <row r="3326" spans="1:31" x14ac:dyDescent="0.25">
      <c r="A3326" s="18"/>
      <c r="B3326" s="18"/>
      <c r="C3326" s="18"/>
      <c r="D3326" s="74"/>
      <c r="E3326" s="74"/>
      <c r="F3326" s="74"/>
      <c r="G3326" s="75"/>
      <c r="H3326" s="5"/>
      <c r="I3326" s="5"/>
      <c r="J3326" s="5"/>
      <c r="K3326" s="5"/>
      <c r="O3326" s="5"/>
      <c r="P3326" s="5"/>
      <c r="Q3326" s="5"/>
      <c r="R3326" s="18"/>
      <c r="S3326" s="18"/>
      <c r="T3326" s="18"/>
      <c r="AA3326" s="67"/>
      <c r="AB3326" s="67"/>
      <c r="AE3326" s="100"/>
    </row>
    <row r="3327" spans="1:31" x14ac:dyDescent="0.25">
      <c r="A3327" s="18"/>
      <c r="B3327" s="18"/>
      <c r="C3327" s="18"/>
      <c r="D3327" s="74"/>
      <c r="E3327" s="74"/>
      <c r="F3327" s="74"/>
      <c r="G3327" s="75"/>
      <c r="H3327" s="5"/>
      <c r="I3327" s="5"/>
      <c r="J3327" s="5"/>
      <c r="K3327" s="5"/>
      <c r="O3327" s="5"/>
      <c r="P3327" s="5"/>
      <c r="Q3327" s="5"/>
      <c r="R3327" s="18"/>
      <c r="S3327" s="18"/>
      <c r="T3327" s="18"/>
      <c r="AA3327" s="67"/>
      <c r="AB3327" s="67"/>
      <c r="AE3327" s="100"/>
    </row>
    <row r="3328" spans="1:31" x14ac:dyDescent="0.25">
      <c r="A3328" s="18"/>
      <c r="B3328" s="18"/>
      <c r="C3328" s="18"/>
      <c r="D3328" s="74"/>
      <c r="E3328" s="74"/>
      <c r="F3328" s="74"/>
      <c r="G3328" s="75"/>
      <c r="H3328" s="5"/>
      <c r="I3328" s="5"/>
      <c r="J3328" s="5"/>
      <c r="K3328" s="5"/>
      <c r="O3328" s="5"/>
      <c r="P3328" s="5"/>
      <c r="Q3328" s="5"/>
      <c r="R3328" s="18"/>
      <c r="S3328" s="18"/>
      <c r="T3328" s="18"/>
      <c r="AA3328" s="67"/>
      <c r="AB3328" s="67"/>
      <c r="AE3328" s="100"/>
    </row>
    <row r="3329" spans="1:31" x14ac:dyDescent="0.25">
      <c r="A3329" s="18"/>
      <c r="B3329" s="18"/>
      <c r="C3329" s="18"/>
      <c r="D3329" s="74"/>
      <c r="E3329" s="74"/>
      <c r="F3329" s="74"/>
      <c r="G3329" s="75"/>
      <c r="H3329" s="5"/>
      <c r="I3329" s="5"/>
      <c r="J3329" s="5"/>
      <c r="K3329" s="5"/>
      <c r="O3329" s="5"/>
      <c r="P3329" s="5"/>
      <c r="Q3329" s="5"/>
      <c r="R3329" s="18"/>
      <c r="S3329" s="18"/>
      <c r="T3329" s="18"/>
      <c r="AA3329" s="67"/>
      <c r="AB3329" s="67"/>
      <c r="AE3329" s="100"/>
    </row>
    <row r="3330" spans="1:31" x14ac:dyDescent="0.25">
      <c r="A3330" s="18"/>
      <c r="B3330" s="18"/>
      <c r="C3330" s="18"/>
      <c r="D3330" s="74"/>
      <c r="E3330" s="74"/>
      <c r="F3330" s="74"/>
      <c r="G3330" s="75"/>
      <c r="H3330" s="5"/>
      <c r="I3330" s="5"/>
      <c r="J3330" s="5"/>
      <c r="K3330" s="5"/>
      <c r="O3330" s="5"/>
      <c r="P3330" s="5"/>
      <c r="Q3330" s="5"/>
      <c r="R3330" s="18"/>
      <c r="S3330" s="18"/>
      <c r="T3330" s="18"/>
      <c r="AA3330" s="67"/>
      <c r="AB3330" s="67"/>
      <c r="AE3330" s="100"/>
    </row>
    <row r="3331" spans="1:31" x14ac:dyDescent="0.25">
      <c r="A3331" s="18"/>
      <c r="B3331" s="18"/>
      <c r="C3331" s="18"/>
      <c r="D3331" s="74"/>
      <c r="E3331" s="74"/>
      <c r="F3331" s="74"/>
      <c r="G3331" s="75"/>
      <c r="H3331" s="5"/>
      <c r="I3331" s="5"/>
      <c r="J3331" s="5"/>
      <c r="K3331" s="5"/>
      <c r="O3331" s="5"/>
      <c r="P3331" s="5"/>
      <c r="Q3331" s="5"/>
      <c r="R3331" s="18"/>
      <c r="S3331" s="18"/>
      <c r="T3331" s="18"/>
      <c r="AA3331" s="67"/>
      <c r="AB3331" s="67"/>
      <c r="AE3331" s="100"/>
    </row>
    <row r="3332" spans="1:31" x14ac:dyDescent="0.25">
      <c r="A3332" s="18"/>
      <c r="B3332" s="18"/>
      <c r="C3332" s="18"/>
      <c r="D3332" s="74"/>
      <c r="E3332" s="74"/>
      <c r="F3332" s="74"/>
      <c r="G3332" s="75"/>
      <c r="H3332" s="5"/>
      <c r="I3332" s="5"/>
      <c r="J3332" s="5"/>
      <c r="K3332" s="5"/>
      <c r="O3332" s="5"/>
      <c r="P3332" s="5"/>
      <c r="Q3332" s="5"/>
      <c r="R3332" s="18"/>
      <c r="S3332" s="18"/>
      <c r="T3332" s="18"/>
      <c r="AA3332" s="67"/>
      <c r="AB3332" s="67"/>
      <c r="AE3332" s="100"/>
    </row>
    <row r="3333" spans="1:31" x14ac:dyDescent="0.25">
      <c r="A3333" s="18"/>
      <c r="B3333" s="18"/>
      <c r="C3333" s="18"/>
      <c r="D3333" s="74"/>
      <c r="E3333" s="74"/>
      <c r="F3333" s="74"/>
      <c r="G3333" s="75"/>
      <c r="H3333" s="5"/>
      <c r="I3333" s="5"/>
      <c r="J3333" s="5"/>
      <c r="K3333" s="5"/>
      <c r="O3333" s="5"/>
      <c r="P3333" s="5"/>
      <c r="Q3333" s="5"/>
      <c r="R3333" s="18"/>
      <c r="S3333" s="18"/>
      <c r="T3333" s="18"/>
      <c r="AA3333" s="67"/>
      <c r="AB3333" s="67"/>
      <c r="AE3333" s="100"/>
    </row>
    <row r="3334" spans="1:31" x14ac:dyDescent="0.25">
      <c r="A3334" s="18"/>
      <c r="B3334" s="18"/>
      <c r="C3334" s="18"/>
      <c r="D3334" s="74"/>
      <c r="E3334" s="74"/>
      <c r="F3334" s="74"/>
      <c r="G3334" s="75"/>
      <c r="H3334" s="5"/>
      <c r="I3334" s="5"/>
      <c r="J3334" s="5"/>
      <c r="K3334" s="5"/>
      <c r="O3334" s="5"/>
      <c r="P3334" s="5"/>
      <c r="Q3334" s="5"/>
      <c r="R3334" s="18"/>
      <c r="S3334" s="18"/>
      <c r="T3334" s="18"/>
      <c r="AA3334" s="67"/>
      <c r="AB3334" s="67"/>
      <c r="AE3334" s="100"/>
    </row>
    <row r="3335" spans="1:31" x14ac:dyDescent="0.25">
      <c r="A3335" s="18"/>
      <c r="B3335" s="18"/>
      <c r="C3335" s="18"/>
      <c r="D3335" s="74"/>
      <c r="E3335" s="74"/>
      <c r="F3335" s="74"/>
      <c r="G3335" s="75"/>
      <c r="H3335" s="5"/>
      <c r="I3335" s="5"/>
      <c r="J3335" s="5"/>
      <c r="K3335" s="5"/>
      <c r="O3335" s="5"/>
      <c r="P3335" s="5"/>
      <c r="Q3335" s="5"/>
      <c r="R3335" s="18"/>
      <c r="S3335" s="18"/>
      <c r="T3335" s="18"/>
      <c r="AA3335" s="67"/>
      <c r="AB3335" s="67"/>
      <c r="AE3335" s="100"/>
    </row>
    <row r="3336" spans="1:31" x14ac:dyDescent="0.25">
      <c r="A3336" s="18"/>
      <c r="B3336" s="18"/>
      <c r="C3336" s="18"/>
      <c r="D3336" s="74"/>
      <c r="E3336" s="74"/>
      <c r="F3336" s="74"/>
      <c r="G3336" s="75"/>
      <c r="H3336" s="5"/>
      <c r="I3336" s="5"/>
      <c r="J3336" s="5"/>
      <c r="K3336" s="5"/>
      <c r="O3336" s="5"/>
      <c r="P3336" s="5"/>
      <c r="Q3336" s="5"/>
      <c r="R3336" s="18"/>
      <c r="S3336" s="18"/>
      <c r="T3336" s="18"/>
      <c r="AA3336" s="67"/>
      <c r="AB3336" s="67"/>
      <c r="AE3336" s="100"/>
    </row>
    <row r="3337" spans="1:31" x14ac:dyDescent="0.25">
      <c r="A3337" s="18"/>
      <c r="B3337" s="18"/>
      <c r="C3337" s="18"/>
      <c r="D3337" s="74"/>
      <c r="E3337" s="74"/>
      <c r="F3337" s="74"/>
      <c r="G3337" s="75"/>
      <c r="H3337" s="5"/>
      <c r="I3337" s="5"/>
      <c r="J3337" s="5"/>
      <c r="K3337" s="5"/>
      <c r="O3337" s="5"/>
      <c r="P3337" s="5"/>
      <c r="Q3337" s="5"/>
      <c r="R3337" s="18"/>
      <c r="S3337" s="18"/>
      <c r="T3337" s="18"/>
      <c r="AA3337" s="67"/>
      <c r="AB3337" s="67"/>
      <c r="AE3337" s="100"/>
    </row>
    <row r="3338" spans="1:31" x14ac:dyDescent="0.25">
      <c r="A3338" s="18"/>
      <c r="B3338" s="18"/>
      <c r="C3338" s="18"/>
      <c r="D3338" s="74"/>
      <c r="E3338" s="74"/>
      <c r="F3338" s="74"/>
      <c r="G3338" s="75"/>
      <c r="H3338" s="5"/>
      <c r="I3338" s="5"/>
      <c r="J3338" s="5"/>
      <c r="K3338" s="5"/>
      <c r="O3338" s="5"/>
      <c r="P3338" s="5"/>
      <c r="Q3338" s="5"/>
      <c r="R3338" s="18"/>
      <c r="S3338" s="18"/>
      <c r="T3338" s="18"/>
      <c r="AA3338" s="67"/>
      <c r="AB3338" s="67"/>
      <c r="AE3338" s="100"/>
    </row>
    <row r="3339" spans="1:31" x14ac:dyDescent="0.25">
      <c r="A3339" s="18"/>
      <c r="B3339" s="18"/>
      <c r="C3339" s="18"/>
      <c r="D3339" s="74"/>
      <c r="E3339" s="74"/>
      <c r="F3339" s="74"/>
      <c r="G3339" s="75"/>
      <c r="H3339" s="5"/>
      <c r="I3339" s="5"/>
      <c r="J3339" s="5"/>
      <c r="K3339" s="5"/>
      <c r="O3339" s="5"/>
      <c r="P3339" s="5"/>
      <c r="Q3339" s="5"/>
      <c r="R3339" s="18"/>
      <c r="S3339" s="18"/>
      <c r="T3339" s="18"/>
      <c r="AA3339" s="67"/>
      <c r="AB3339" s="67"/>
      <c r="AE3339" s="100"/>
    </row>
    <row r="3340" spans="1:31" x14ac:dyDescent="0.25">
      <c r="A3340" s="18"/>
      <c r="B3340" s="18"/>
      <c r="C3340" s="18"/>
      <c r="D3340" s="74"/>
      <c r="E3340" s="74"/>
      <c r="F3340" s="74"/>
      <c r="G3340" s="75"/>
      <c r="H3340" s="5"/>
      <c r="I3340" s="5"/>
      <c r="J3340" s="5"/>
      <c r="K3340" s="5"/>
      <c r="O3340" s="5"/>
      <c r="P3340" s="5"/>
      <c r="Q3340" s="5"/>
      <c r="R3340" s="18"/>
      <c r="S3340" s="18"/>
      <c r="T3340" s="18"/>
      <c r="AA3340" s="67"/>
      <c r="AB3340" s="67"/>
      <c r="AE3340" s="100"/>
    </row>
    <row r="3341" spans="1:31" x14ac:dyDescent="0.25">
      <c r="A3341" s="18"/>
      <c r="B3341" s="18"/>
      <c r="C3341" s="18"/>
      <c r="D3341" s="74"/>
      <c r="E3341" s="74"/>
      <c r="F3341" s="74"/>
      <c r="G3341" s="75"/>
      <c r="H3341" s="5"/>
      <c r="I3341" s="5"/>
      <c r="J3341" s="5"/>
      <c r="K3341" s="5"/>
      <c r="O3341" s="5"/>
      <c r="P3341" s="5"/>
      <c r="Q3341" s="5"/>
      <c r="R3341" s="18"/>
      <c r="S3341" s="18"/>
      <c r="T3341" s="18"/>
      <c r="AA3341" s="67"/>
      <c r="AB3341" s="67"/>
      <c r="AE3341" s="100"/>
    </row>
    <row r="3342" spans="1:31" x14ac:dyDescent="0.25">
      <c r="A3342" s="18"/>
      <c r="B3342" s="18"/>
      <c r="C3342" s="18"/>
      <c r="D3342" s="74"/>
      <c r="E3342" s="74"/>
      <c r="F3342" s="74"/>
      <c r="G3342" s="75"/>
      <c r="H3342" s="5"/>
      <c r="I3342" s="5"/>
      <c r="J3342" s="5"/>
      <c r="K3342" s="5"/>
      <c r="O3342" s="5"/>
      <c r="P3342" s="5"/>
      <c r="Q3342" s="5"/>
      <c r="R3342" s="18"/>
      <c r="S3342" s="18"/>
      <c r="T3342" s="18"/>
      <c r="AA3342" s="67"/>
      <c r="AB3342" s="67"/>
      <c r="AE3342" s="100"/>
    </row>
    <row r="3343" spans="1:31" x14ac:dyDescent="0.25">
      <c r="A3343" s="18"/>
      <c r="B3343" s="18"/>
      <c r="C3343" s="18"/>
      <c r="D3343" s="74"/>
      <c r="E3343" s="74"/>
      <c r="F3343" s="74"/>
      <c r="G3343" s="75"/>
      <c r="H3343" s="5"/>
      <c r="I3343" s="5"/>
      <c r="J3343" s="5"/>
      <c r="K3343" s="5"/>
      <c r="O3343" s="5"/>
      <c r="P3343" s="5"/>
      <c r="Q3343" s="5"/>
      <c r="R3343" s="18"/>
      <c r="S3343" s="18"/>
      <c r="T3343" s="18"/>
      <c r="AA3343" s="67"/>
      <c r="AB3343" s="67"/>
      <c r="AE3343" s="100"/>
    </row>
    <row r="3344" spans="1:31" x14ac:dyDescent="0.25">
      <c r="A3344" s="18"/>
      <c r="B3344" s="18"/>
      <c r="C3344" s="18"/>
      <c r="D3344" s="74"/>
      <c r="E3344" s="74"/>
      <c r="F3344" s="74"/>
      <c r="G3344" s="75"/>
      <c r="H3344" s="5"/>
      <c r="I3344" s="5"/>
      <c r="J3344" s="5"/>
      <c r="K3344" s="5"/>
      <c r="O3344" s="5"/>
      <c r="P3344" s="5"/>
      <c r="Q3344" s="5"/>
      <c r="R3344" s="18"/>
      <c r="S3344" s="18"/>
      <c r="T3344" s="18"/>
      <c r="AA3344" s="67"/>
      <c r="AB3344" s="67"/>
      <c r="AE3344" s="100"/>
    </row>
    <row r="3345" spans="1:31" x14ac:dyDescent="0.25">
      <c r="A3345" s="18"/>
      <c r="B3345" s="18"/>
      <c r="C3345" s="18"/>
      <c r="D3345" s="74"/>
      <c r="E3345" s="74"/>
      <c r="F3345" s="74"/>
      <c r="G3345" s="75"/>
      <c r="H3345" s="5"/>
      <c r="I3345" s="5"/>
      <c r="J3345" s="5"/>
      <c r="K3345" s="5"/>
      <c r="O3345" s="5"/>
      <c r="P3345" s="5"/>
      <c r="Q3345" s="5"/>
      <c r="R3345" s="18"/>
      <c r="S3345" s="18"/>
      <c r="T3345" s="18"/>
      <c r="AA3345" s="67"/>
      <c r="AB3345" s="67"/>
      <c r="AE3345" s="100"/>
    </row>
    <row r="3346" spans="1:31" x14ac:dyDescent="0.25">
      <c r="A3346" s="18"/>
      <c r="B3346" s="18"/>
      <c r="C3346" s="18"/>
      <c r="D3346" s="74"/>
      <c r="E3346" s="74"/>
      <c r="F3346" s="74"/>
      <c r="G3346" s="75"/>
      <c r="H3346" s="5"/>
      <c r="I3346" s="5"/>
      <c r="J3346" s="5"/>
      <c r="K3346" s="5"/>
      <c r="O3346" s="5"/>
      <c r="P3346" s="5"/>
      <c r="Q3346" s="5"/>
      <c r="R3346" s="18"/>
      <c r="S3346" s="18"/>
      <c r="T3346" s="18"/>
      <c r="AA3346" s="67"/>
      <c r="AB3346" s="67"/>
      <c r="AE3346" s="100"/>
    </row>
    <row r="3347" spans="1:31" x14ac:dyDescent="0.25">
      <c r="A3347" s="18"/>
      <c r="B3347" s="18"/>
      <c r="C3347" s="18"/>
      <c r="D3347" s="74"/>
      <c r="E3347" s="74"/>
      <c r="F3347" s="74"/>
      <c r="G3347" s="75"/>
      <c r="H3347" s="5"/>
      <c r="I3347" s="5"/>
      <c r="J3347" s="5"/>
      <c r="K3347" s="5"/>
      <c r="O3347" s="5"/>
      <c r="P3347" s="5"/>
      <c r="Q3347" s="5"/>
      <c r="R3347" s="18"/>
      <c r="S3347" s="18"/>
      <c r="T3347" s="18"/>
      <c r="AA3347" s="67"/>
      <c r="AB3347" s="67"/>
      <c r="AE3347" s="100"/>
    </row>
    <row r="3348" spans="1:31" x14ac:dyDescent="0.25">
      <c r="A3348" s="18"/>
      <c r="B3348" s="18"/>
      <c r="C3348" s="18"/>
      <c r="D3348" s="74"/>
      <c r="E3348" s="74"/>
      <c r="F3348" s="74"/>
      <c r="G3348" s="75"/>
      <c r="H3348" s="5"/>
      <c r="I3348" s="5"/>
      <c r="J3348" s="5"/>
      <c r="K3348" s="5"/>
      <c r="O3348" s="5"/>
      <c r="P3348" s="5"/>
      <c r="Q3348" s="5"/>
      <c r="R3348" s="18"/>
      <c r="S3348" s="18"/>
      <c r="T3348" s="18"/>
      <c r="AA3348" s="67"/>
      <c r="AB3348" s="67"/>
      <c r="AE3348" s="100"/>
    </row>
    <row r="3349" spans="1:31" x14ac:dyDescent="0.25">
      <c r="A3349" s="18"/>
      <c r="B3349" s="18"/>
      <c r="C3349" s="18"/>
      <c r="D3349" s="74"/>
      <c r="E3349" s="74"/>
      <c r="F3349" s="74"/>
      <c r="G3349" s="75"/>
      <c r="H3349" s="5"/>
      <c r="I3349" s="5"/>
      <c r="J3349" s="5"/>
      <c r="K3349" s="5"/>
      <c r="O3349" s="5"/>
      <c r="P3349" s="5"/>
      <c r="Q3349" s="5"/>
      <c r="R3349" s="18"/>
      <c r="S3349" s="18"/>
      <c r="T3349" s="18"/>
      <c r="AA3349" s="67"/>
      <c r="AB3349" s="67"/>
      <c r="AE3349" s="101"/>
    </row>
    <row r="3350" spans="1:31" x14ac:dyDescent="0.25">
      <c r="A3350" s="18"/>
      <c r="B3350" s="18"/>
      <c r="C3350" s="18"/>
      <c r="D3350" s="74"/>
      <c r="E3350" s="74"/>
      <c r="F3350" s="74"/>
      <c r="G3350" s="75"/>
      <c r="H3350" s="5"/>
      <c r="I3350" s="5"/>
      <c r="J3350" s="5"/>
      <c r="K3350" s="5"/>
      <c r="O3350" s="5"/>
      <c r="P3350" s="5"/>
      <c r="Q3350" s="5"/>
      <c r="R3350" s="18"/>
      <c r="S3350" s="18"/>
      <c r="T3350" s="18"/>
      <c r="AA3350" s="67"/>
      <c r="AB3350" s="67"/>
      <c r="AE3350" s="101"/>
    </row>
    <row r="3351" spans="1:31" x14ac:dyDescent="0.25">
      <c r="A3351" s="18"/>
      <c r="B3351" s="18"/>
      <c r="C3351" s="18"/>
      <c r="D3351" s="74"/>
      <c r="E3351" s="74"/>
      <c r="F3351" s="74"/>
      <c r="G3351" s="75"/>
      <c r="H3351" s="5"/>
      <c r="I3351" s="5"/>
      <c r="J3351" s="5"/>
      <c r="K3351" s="5"/>
      <c r="O3351" s="5"/>
      <c r="P3351" s="5"/>
      <c r="Q3351" s="5"/>
      <c r="R3351" s="18"/>
      <c r="S3351" s="18"/>
      <c r="T3351" s="18"/>
      <c r="AA3351" s="67"/>
      <c r="AB3351" s="67"/>
      <c r="AE3351" s="101"/>
    </row>
    <row r="3352" spans="1:31" x14ac:dyDescent="0.25">
      <c r="A3352" s="18"/>
      <c r="B3352" s="18"/>
      <c r="C3352" s="18"/>
      <c r="D3352" s="74"/>
      <c r="E3352" s="74"/>
      <c r="F3352" s="74"/>
      <c r="G3352" s="75"/>
      <c r="H3352" s="5"/>
      <c r="I3352" s="5"/>
      <c r="J3352" s="5"/>
      <c r="K3352" s="5"/>
      <c r="O3352" s="5"/>
      <c r="P3352" s="5"/>
      <c r="Q3352" s="5"/>
      <c r="R3352" s="18"/>
      <c r="S3352" s="18"/>
      <c r="T3352" s="18"/>
      <c r="AA3352" s="67"/>
      <c r="AB3352" s="67"/>
      <c r="AE3352" s="101"/>
    </row>
    <row r="3353" spans="1:31" x14ac:dyDescent="0.25">
      <c r="A3353" s="18"/>
      <c r="B3353" s="18"/>
      <c r="C3353" s="18"/>
      <c r="D3353" s="74"/>
      <c r="E3353" s="74"/>
      <c r="F3353" s="74"/>
      <c r="G3353" s="75"/>
      <c r="H3353" s="5"/>
      <c r="I3353" s="5"/>
      <c r="J3353" s="5"/>
      <c r="K3353" s="5"/>
      <c r="O3353" s="5"/>
      <c r="P3353" s="5"/>
      <c r="Q3353" s="5"/>
      <c r="R3353" s="18"/>
      <c r="S3353" s="18"/>
      <c r="T3353" s="18"/>
      <c r="AA3353" s="67"/>
      <c r="AB3353" s="67"/>
      <c r="AE3353" s="101"/>
    </row>
    <row r="3354" spans="1:31" x14ac:dyDescent="0.25">
      <c r="A3354" s="18"/>
      <c r="B3354" s="18"/>
      <c r="C3354" s="18"/>
      <c r="D3354" s="74"/>
      <c r="E3354" s="74"/>
      <c r="F3354" s="74"/>
      <c r="G3354" s="75"/>
      <c r="H3354" s="5"/>
      <c r="I3354" s="5"/>
      <c r="J3354" s="5"/>
      <c r="K3354" s="5"/>
      <c r="O3354" s="5"/>
      <c r="P3354" s="5"/>
      <c r="Q3354" s="5"/>
      <c r="R3354" s="18"/>
      <c r="S3354" s="18"/>
      <c r="T3354" s="18"/>
      <c r="AA3354" s="67"/>
      <c r="AB3354" s="67"/>
      <c r="AE3354" s="101"/>
    </row>
    <row r="3355" spans="1:31" x14ac:dyDescent="0.25">
      <c r="A3355" s="18"/>
      <c r="B3355" s="18"/>
      <c r="C3355" s="18"/>
      <c r="D3355" s="74"/>
      <c r="E3355" s="74"/>
      <c r="F3355" s="74"/>
      <c r="G3355" s="75"/>
      <c r="H3355" s="5"/>
      <c r="I3355" s="5"/>
      <c r="J3355" s="5"/>
      <c r="K3355" s="5"/>
      <c r="O3355" s="5"/>
      <c r="P3355" s="5"/>
      <c r="Q3355" s="5"/>
      <c r="R3355" s="18"/>
      <c r="S3355" s="18"/>
      <c r="T3355" s="18"/>
      <c r="AA3355" s="67"/>
      <c r="AB3355" s="67"/>
      <c r="AE3355" s="101"/>
    </row>
    <row r="3356" spans="1:31" x14ac:dyDescent="0.25">
      <c r="A3356" s="18"/>
      <c r="B3356" s="18"/>
      <c r="C3356" s="18"/>
      <c r="D3356" s="74"/>
      <c r="E3356" s="74"/>
      <c r="F3356" s="74"/>
      <c r="G3356" s="75"/>
      <c r="H3356" s="5"/>
      <c r="I3356" s="5"/>
      <c r="J3356" s="5"/>
      <c r="K3356" s="5"/>
      <c r="O3356" s="5"/>
      <c r="P3356" s="5"/>
      <c r="Q3356" s="5"/>
      <c r="R3356" s="18"/>
      <c r="S3356" s="18"/>
      <c r="T3356" s="18"/>
      <c r="AA3356" s="67"/>
      <c r="AB3356" s="67"/>
      <c r="AE3356" s="101"/>
    </row>
    <row r="3357" spans="1:31" x14ac:dyDescent="0.25">
      <c r="A3357" s="18"/>
      <c r="B3357" s="18"/>
      <c r="C3357" s="18"/>
      <c r="D3357" s="74"/>
      <c r="E3357" s="74"/>
      <c r="F3357" s="74"/>
      <c r="G3357" s="75"/>
      <c r="H3357" s="5"/>
      <c r="I3357" s="5"/>
      <c r="J3357" s="5"/>
      <c r="K3357" s="5"/>
      <c r="O3357" s="5"/>
      <c r="P3357" s="5"/>
      <c r="Q3357" s="5"/>
      <c r="R3357" s="18"/>
      <c r="S3357" s="18"/>
      <c r="T3357" s="18"/>
      <c r="AA3357" s="67"/>
      <c r="AB3357" s="67"/>
      <c r="AE3357" s="101"/>
    </row>
    <row r="3358" spans="1:31" x14ac:dyDescent="0.25">
      <c r="A3358" s="18"/>
      <c r="B3358" s="18"/>
      <c r="C3358" s="18"/>
      <c r="D3358" s="74"/>
      <c r="E3358" s="74"/>
      <c r="F3358" s="74"/>
      <c r="G3358" s="75"/>
      <c r="H3358" s="5"/>
      <c r="I3358" s="5"/>
      <c r="J3358" s="5"/>
      <c r="K3358" s="5"/>
      <c r="O3358" s="5"/>
      <c r="P3358" s="5"/>
      <c r="Q3358" s="5"/>
      <c r="R3358" s="18"/>
      <c r="S3358" s="18"/>
      <c r="T3358" s="18"/>
      <c r="AA3358" s="67"/>
      <c r="AB3358" s="67"/>
      <c r="AE3358" s="101"/>
    </row>
    <row r="3359" spans="1:31" x14ac:dyDescent="0.25">
      <c r="A3359" s="18"/>
      <c r="B3359" s="18"/>
      <c r="C3359" s="18"/>
      <c r="D3359" s="74"/>
      <c r="E3359" s="74"/>
      <c r="F3359" s="74"/>
      <c r="G3359" s="75"/>
      <c r="H3359" s="5"/>
      <c r="I3359" s="5"/>
      <c r="J3359" s="5"/>
      <c r="K3359" s="5"/>
      <c r="O3359" s="5"/>
      <c r="P3359" s="5"/>
      <c r="Q3359" s="5"/>
      <c r="R3359" s="18"/>
      <c r="S3359" s="18"/>
      <c r="T3359" s="18"/>
      <c r="AA3359" s="67"/>
      <c r="AB3359" s="67"/>
      <c r="AE3359" s="101"/>
    </row>
    <row r="3360" spans="1:31" x14ac:dyDescent="0.25">
      <c r="A3360" s="18"/>
      <c r="B3360" s="18"/>
      <c r="C3360" s="18"/>
      <c r="D3360" s="74"/>
      <c r="E3360" s="74"/>
      <c r="F3360" s="74"/>
      <c r="G3360" s="75"/>
      <c r="H3360" s="5"/>
      <c r="I3360" s="5"/>
      <c r="J3360" s="5"/>
      <c r="K3360" s="5"/>
      <c r="O3360" s="5"/>
      <c r="P3360" s="5"/>
      <c r="Q3360" s="5"/>
      <c r="R3360" s="18"/>
      <c r="S3360" s="18"/>
      <c r="T3360" s="18"/>
      <c r="AA3360" s="67"/>
      <c r="AB3360" s="67"/>
      <c r="AE3360" s="101"/>
    </row>
    <row r="3361" spans="1:31" x14ac:dyDescent="0.25">
      <c r="A3361" s="18"/>
      <c r="B3361" s="18"/>
      <c r="C3361" s="18"/>
      <c r="D3361" s="74"/>
      <c r="E3361" s="74"/>
      <c r="F3361" s="74"/>
      <c r="G3361" s="75"/>
      <c r="H3361" s="5"/>
      <c r="I3361" s="5"/>
      <c r="J3361" s="5"/>
      <c r="K3361" s="5"/>
      <c r="O3361" s="5"/>
      <c r="P3361" s="5"/>
      <c r="Q3361" s="5"/>
      <c r="R3361" s="18"/>
      <c r="S3361" s="18"/>
      <c r="T3361" s="18"/>
      <c r="AA3361" s="67"/>
      <c r="AB3361" s="67"/>
      <c r="AE3361" s="101"/>
    </row>
    <row r="3362" spans="1:31" x14ac:dyDescent="0.25">
      <c r="A3362" s="18"/>
      <c r="B3362" s="18"/>
      <c r="C3362" s="18"/>
      <c r="D3362" s="74"/>
      <c r="E3362" s="74"/>
      <c r="F3362" s="74"/>
      <c r="G3362" s="75"/>
      <c r="H3362" s="5"/>
      <c r="I3362" s="5"/>
      <c r="J3362" s="5"/>
      <c r="K3362" s="5"/>
      <c r="O3362" s="5"/>
      <c r="P3362" s="5"/>
      <c r="Q3362" s="5"/>
      <c r="R3362" s="18"/>
      <c r="S3362" s="18"/>
      <c r="T3362" s="18"/>
      <c r="AA3362" s="67"/>
      <c r="AB3362" s="67"/>
      <c r="AE3362" s="101"/>
    </row>
    <row r="3363" spans="1:31" x14ac:dyDescent="0.25">
      <c r="A3363" s="18"/>
      <c r="B3363" s="18"/>
      <c r="C3363" s="18"/>
      <c r="D3363" s="74"/>
      <c r="E3363" s="74"/>
      <c r="F3363" s="74"/>
      <c r="G3363" s="75"/>
      <c r="H3363" s="5"/>
      <c r="I3363" s="5"/>
      <c r="J3363" s="5"/>
      <c r="K3363" s="5"/>
      <c r="O3363" s="5"/>
      <c r="P3363" s="5"/>
      <c r="Q3363" s="5"/>
      <c r="R3363" s="18"/>
      <c r="S3363" s="18"/>
      <c r="T3363" s="18"/>
      <c r="AA3363" s="67"/>
      <c r="AB3363" s="67"/>
      <c r="AE3363" s="101"/>
    </row>
    <row r="3364" spans="1:31" x14ac:dyDescent="0.25">
      <c r="A3364" s="18"/>
      <c r="B3364" s="18"/>
      <c r="C3364" s="18"/>
      <c r="D3364" s="74"/>
      <c r="E3364" s="74"/>
      <c r="F3364" s="74"/>
      <c r="G3364" s="75"/>
      <c r="H3364" s="5"/>
      <c r="I3364" s="5"/>
      <c r="J3364" s="5"/>
      <c r="K3364" s="5"/>
      <c r="O3364" s="5"/>
      <c r="P3364" s="5"/>
      <c r="Q3364" s="5"/>
      <c r="R3364" s="18"/>
      <c r="S3364" s="18"/>
      <c r="T3364" s="18"/>
      <c r="AA3364" s="67"/>
      <c r="AB3364" s="67"/>
      <c r="AE3364" s="101"/>
    </row>
    <row r="3365" spans="1:31" x14ac:dyDescent="0.25">
      <c r="A3365" s="18"/>
      <c r="B3365" s="18"/>
      <c r="C3365" s="18"/>
      <c r="D3365" s="74"/>
      <c r="E3365" s="74"/>
      <c r="F3365" s="74"/>
      <c r="G3365" s="75"/>
      <c r="H3365" s="5"/>
      <c r="I3365" s="5"/>
      <c r="J3365" s="5"/>
      <c r="K3365" s="5"/>
      <c r="O3365" s="5"/>
      <c r="P3365" s="5"/>
      <c r="Q3365" s="5"/>
      <c r="R3365" s="18"/>
      <c r="S3365" s="18"/>
      <c r="T3365" s="18"/>
      <c r="AA3365" s="67"/>
      <c r="AB3365" s="67"/>
      <c r="AE3365" s="101"/>
    </row>
    <row r="3366" spans="1:31" x14ac:dyDescent="0.25">
      <c r="A3366" s="18"/>
      <c r="B3366" s="18"/>
      <c r="C3366" s="18"/>
      <c r="D3366" s="74"/>
      <c r="E3366" s="74"/>
      <c r="F3366" s="74"/>
      <c r="G3366" s="75"/>
      <c r="H3366" s="5"/>
      <c r="I3366" s="5"/>
      <c r="J3366" s="5"/>
      <c r="K3366" s="5"/>
      <c r="O3366" s="5"/>
      <c r="P3366" s="5"/>
      <c r="Q3366" s="5"/>
      <c r="R3366" s="18"/>
      <c r="S3366" s="18"/>
      <c r="T3366" s="18"/>
      <c r="AA3366" s="67"/>
      <c r="AB3366" s="67"/>
      <c r="AE3366" s="101"/>
    </row>
    <row r="3367" spans="1:31" x14ac:dyDescent="0.25">
      <c r="A3367" s="18"/>
      <c r="B3367" s="18"/>
      <c r="C3367" s="18"/>
      <c r="D3367" s="74"/>
      <c r="E3367" s="74"/>
      <c r="F3367" s="74"/>
      <c r="G3367" s="75"/>
      <c r="H3367" s="5"/>
      <c r="I3367" s="5"/>
      <c r="J3367" s="5"/>
      <c r="K3367" s="5"/>
      <c r="O3367" s="5"/>
      <c r="P3367" s="5"/>
      <c r="Q3367" s="5"/>
      <c r="R3367" s="18"/>
      <c r="S3367" s="18"/>
      <c r="T3367" s="18"/>
      <c r="AA3367" s="67"/>
      <c r="AB3367" s="67"/>
      <c r="AE3367" s="101"/>
    </row>
    <row r="3368" spans="1:31" x14ac:dyDescent="0.25">
      <c r="A3368" s="18"/>
      <c r="B3368" s="18"/>
      <c r="C3368" s="18"/>
      <c r="D3368" s="74"/>
      <c r="E3368" s="74"/>
      <c r="F3368" s="74"/>
      <c r="G3368" s="75"/>
      <c r="H3368" s="5"/>
      <c r="I3368" s="5"/>
      <c r="J3368" s="5"/>
      <c r="K3368" s="5"/>
      <c r="O3368" s="5"/>
      <c r="P3368" s="5"/>
      <c r="Q3368" s="5"/>
      <c r="R3368" s="18"/>
      <c r="S3368" s="18"/>
      <c r="T3368" s="18"/>
      <c r="AA3368" s="67"/>
      <c r="AB3368" s="67"/>
      <c r="AE3368" s="101"/>
    </row>
    <row r="3369" spans="1:31" x14ac:dyDescent="0.25">
      <c r="A3369" s="18"/>
      <c r="B3369" s="18"/>
      <c r="C3369" s="18"/>
      <c r="D3369" s="74"/>
      <c r="E3369" s="74"/>
      <c r="F3369" s="74"/>
      <c r="G3369" s="75"/>
      <c r="H3369" s="5"/>
      <c r="I3369" s="5"/>
      <c r="J3369" s="5"/>
      <c r="K3369" s="5"/>
      <c r="O3369" s="5"/>
      <c r="P3369" s="5"/>
      <c r="Q3369" s="5"/>
      <c r="R3369" s="18"/>
      <c r="S3369" s="18"/>
      <c r="T3369" s="18"/>
      <c r="AA3369" s="67"/>
      <c r="AB3369" s="67"/>
      <c r="AE3369" s="101"/>
    </row>
    <row r="3370" spans="1:31" x14ac:dyDescent="0.25">
      <c r="A3370" s="18"/>
      <c r="B3370" s="18"/>
      <c r="C3370" s="18"/>
      <c r="D3370" s="74"/>
      <c r="E3370" s="74"/>
      <c r="F3370" s="74"/>
      <c r="G3370" s="75"/>
      <c r="H3370" s="5"/>
      <c r="I3370" s="5"/>
      <c r="J3370" s="5"/>
      <c r="K3370" s="5"/>
      <c r="O3370" s="5"/>
      <c r="P3370" s="5"/>
      <c r="Q3370" s="5"/>
      <c r="R3370" s="18"/>
      <c r="S3370" s="18"/>
      <c r="T3370" s="18"/>
      <c r="AA3370" s="67"/>
      <c r="AB3370" s="67"/>
      <c r="AE3370" s="101"/>
    </row>
    <row r="3371" spans="1:31" x14ac:dyDescent="0.25">
      <c r="A3371" s="18"/>
      <c r="B3371" s="18"/>
      <c r="C3371" s="18"/>
      <c r="D3371" s="74"/>
      <c r="E3371" s="74"/>
      <c r="F3371" s="74"/>
      <c r="G3371" s="75"/>
      <c r="H3371" s="5"/>
      <c r="I3371" s="5"/>
      <c r="J3371" s="5"/>
      <c r="K3371" s="5"/>
      <c r="O3371" s="5"/>
      <c r="P3371" s="5"/>
      <c r="Q3371" s="5"/>
      <c r="R3371" s="18"/>
      <c r="S3371" s="18"/>
      <c r="T3371" s="18"/>
      <c r="AA3371" s="67"/>
      <c r="AB3371" s="67"/>
      <c r="AE3371" s="101"/>
    </row>
    <row r="3372" spans="1:31" x14ac:dyDescent="0.25">
      <c r="A3372" s="18"/>
      <c r="B3372" s="18"/>
      <c r="C3372" s="18"/>
      <c r="D3372" s="74"/>
      <c r="E3372" s="74"/>
      <c r="F3372" s="74"/>
      <c r="G3372" s="75"/>
      <c r="H3372" s="5"/>
      <c r="I3372" s="5"/>
      <c r="J3372" s="5"/>
      <c r="K3372" s="5"/>
      <c r="O3372" s="5"/>
      <c r="P3372" s="5"/>
      <c r="Q3372" s="5"/>
      <c r="R3372" s="18"/>
      <c r="S3372" s="18"/>
      <c r="T3372" s="18"/>
      <c r="AA3372" s="67"/>
      <c r="AB3372" s="67"/>
      <c r="AE3372" s="101"/>
    </row>
    <row r="3373" spans="1:31" x14ac:dyDescent="0.25">
      <c r="A3373" s="18"/>
      <c r="B3373" s="18"/>
      <c r="C3373" s="18"/>
      <c r="D3373" s="74"/>
      <c r="E3373" s="74"/>
      <c r="F3373" s="74"/>
      <c r="G3373" s="75"/>
      <c r="H3373" s="5"/>
      <c r="I3373" s="5"/>
      <c r="J3373" s="5"/>
      <c r="K3373" s="5"/>
      <c r="O3373" s="5"/>
      <c r="P3373" s="5"/>
      <c r="Q3373" s="5"/>
      <c r="R3373" s="18"/>
      <c r="S3373" s="18"/>
      <c r="T3373" s="18"/>
      <c r="AA3373" s="67"/>
      <c r="AB3373" s="67"/>
      <c r="AE3373" s="101"/>
    </row>
    <row r="3374" spans="1:31" x14ac:dyDescent="0.25">
      <c r="A3374" s="18"/>
      <c r="B3374" s="18"/>
      <c r="C3374" s="18"/>
      <c r="D3374" s="74"/>
      <c r="E3374" s="74"/>
      <c r="F3374" s="74"/>
      <c r="G3374" s="75"/>
      <c r="H3374" s="5"/>
      <c r="I3374" s="5"/>
      <c r="J3374" s="5"/>
      <c r="K3374" s="5"/>
      <c r="O3374" s="5"/>
      <c r="P3374" s="5"/>
      <c r="Q3374" s="5"/>
      <c r="R3374" s="18"/>
      <c r="S3374" s="18"/>
      <c r="T3374" s="18"/>
      <c r="AA3374" s="67"/>
      <c r="AB3374" s="67"/>
      <c r="AE3374" s="101"/>
    </row>
    <row r="3375" spans="1:31" x14ac:dyDescent="0.25">
      <c r="A3375" s="18"/>
      <c r="B3375" s="18"/>
      <c r="C3375" s="18"/>
      <c r="D3375" s="74"/>
      <c r="E3375" s="74"/>
      <c r="F3375" s="74"/>
      <c r="G3375" s="75"/>
      <c r="H3375" s="5"/>
      <c r="I3375" s="5"/>
      <c r="J3375" s="5"/>
      <c r="K3375" s="5"/>
      <c r="O3375" s="5"/>
      <c r="P3375" s="5"/>
      <c r="Q3375" s="5"/>
      <c r="R3375" s="18"/>
      <c r="S3375" s="18"/>
      <c r="T3375" s="18"/>
      <c r="AA3375" s="67"/>
      <c r="AB3375" s="67"/>
      <c r="AE3375" s="101"/>
    </row>
    <row r="3376" spans="1:31" x14ac:dyDescent="0.25">
      <c r="A3376" s="18"/>
      <c r="B3376" s="18"/>
      <c r="C3376" s="18"/>
      <c r="D3376" s="74"/>
      <c r="E3376" s="74"/>
      <c r="F3376" s="74"/>
      <c r="G3376" s="75"/>
      <c r="H3376" s="5"/>
      <c r="I3376" s="5"/>
      <c r="J3376" s="5"/>
      <c r="K3376" s="5"/>
      <c r="O3376" s="5"/>
      <c r="P3376" s="5"/>
      <c r="Q3376" s="5"/>
      <c r="R3376" s="18"/>
      <c r="S3376" s="18"/>
      <c r="T3376" s="18"/>
      <c r="AA3376" s="67"/>
      <c r="AB3376" s="67"/>
      <c r="AE3376" s="101"/>
    </row>
    <row r="3377" spans="1:31" x14ac:dyDescent="0.25">
      <c r="A3377" s="18"/>
      <c r="B3377" s="18"/>
      <c r="C3377" s="18"/>
      <c r="D3377" s="74"/>
      <c r="E3377" s="74"/>
      <c r="F3377" s="74"/>
      <c r="G3377" s="75"/>
      <c r="H3377" s="5"/>
      <c r="I3377" s="5"/>
      <c r="J3377" s="5"/>
      <c r="K3377" s="5"/>
      <c r="O3377" s="5"/>
      <c r="P3377" s="5"/>
      <c r="Q3377" s="5"/>
      <c r="R3377" s="18"/>
      <c r="S3377" s="18"/>
      <c r="T3377" s="18"/>
      <c r="AA3377" s="67"/>
      <c r="AB3377" s="67"/>
      <c r="AE3377" s="101"/>
    </row>
    <row r="3378" spans="1:31" x14ac:dyDescent="0.25">
      <c r="A3378" s="18"/>
      <c r="B3378" s="18"/>
      <c r="C3378" s="18"/>
      <c r="D3378" s="74"/>
      <c r="E3378" s="74"/>
      <c r="F3378" s="74"/>
      <c r="G3378" s="75"/>
      <c r="H3378" s="5"/>
      <c r="I3378" s="5"/>
      <c r="J3378" s="5"/>
      <c r="K3378" s="5"/>
      <c r="O3378" s="5"/>
      <c r="P3378" s="5"/>
      <c r="Q3378" s="5"/>
      <c r="R3378" s="18"/>
      <c r="S3378" s="18"/>
      <c r="T3378" s="18"/>
      <c r="AA3378" s="67"/>
      <c r="AB3378" s="67"/>
      <c r="AE3378" s="101"/>
    </row>
    <row r="3379" spans="1:31" x14ac:dyDescent="0.25">
      <c r="A3379" s="18"/>
      <c r="B3379" s="18"/>
      <c r="C3379" s="18"/>
      <c r="D3379" s="74"/>
      <c r="E3379" s="74"/>
      <c r="F3379" s="74"/>
      <c r="G3379" s="75"/>
      <c r="H3379" s="5"/>
      <c r="I3379" s="5"/>
      <c r="J3379" s="5"/>
      <c r="K3379" s="5"/>
      <c r="O3379" s="5"/>
      <c r="P3379" s="5"/>
      <c r="Q3379" s="5"/>
      <c r="R3379" s="18"/>
      <c r="S3379" s="18"/>
      <c r="T3379" s="18"/>
      <c r="AA3379" s="67"/>
      <c r="AB3379" s="67"/>
      <c r="AE3379" s="101"/>
    </row>
    <row r="3380" spans="1:31" x14ac:dyDescent="0.25">
      <c r="A3380" s="18"/>
      <c r="B3380" s="18"/>
      <c r="C3380" s="18"/>
      <c r="D3380" s="74"/>
      <c r="E3380" s="74"/>
      <c r="F3380" s="74"/>
      <c r="G3380" s="75"/>
      <c r="H3380" s="5"/>
      <c r="I3380" s="5"/>
      <c r="J3380" s="5"/>
      <c r="K3380" s="5"/>
      <c r="O3380" s="5"/>
      <c r="P3380" s="5"/>
      <c r="Q3380" s="5"/>
      <c r="R3380" s="18"/>
      <c r="S3380" s="18"/>
      <c r="T3380" s="18"/>
      <c r="AA3380" s="67"/>
      <c r="AB3380" s="67"/>
      <c r="AE3380" s="101"/>
    </row>
    <row r="3381" spans="1:31" x14ac:dyDescent="0.25">
      <c r="A3381" s="18"/>
      <c r="B3381" s="18"/>
      <c r="C3381" s="18"/>
      <c r="D3381" s="74"/>
      <c r="E3381" s="74"/>
      <c r="F3381" s="74"/>
      <c r="G3381" s="75"/>
      <c r="H3381" s="5"/>
      <c r="I3381" s="5"/>
      <c r="J3381" s="5"/>
      <c r="K3381" s="5"/>
      <c r="O3381" s="5"/>
      <c r="P3381" s="5"/>
      <c r="Q3381" s="5"/>
      <c r="R3381" s="18"/>
      <c r="S3381" s="18"/>
      <c r="T3381" s="18"/>
      <c r="AA3381" s="67"/>
      <c r="AB3381" s="67"/>
      <c r="AE3381" s="101"/>
    </row>
    <row r="3382" spans="1:31" x14ac:dyDescent="0.25">
      <c r="A3382" s="18"/>
      <c r="B3382" s="18"/>
      <c r="C3382" s="18"/>
      <c r="D3382" s="74"/>
      <c r="E3382" s="74"/>
      <c r="F3382" s="74"/>
      <c r="G3382" s="75"/>
      <c r="H3382" s="5"/>
      <c r="I3382" s="5"/>
      <c r="J3382" s="5"/>
      <c r="K3382" s="5"/>
      <c r="O3382" s="5"/>
      <c r="P3382" s="5"/>
      <c r="Q3382" s="5"/>
      <c r="R3382" s="18"/>
      <c r="S3382" s="18"/>
      <c r="T3382" s="18"/>
      <c r="AA3382" s="67"/>
      <c r="AB3382" s="67"/>
      <c r="AE3382" s="101"/>
    </row>
    <row r="3383" spans="1:31" x14ac:dyDescent="0.25">
      <c r="A3383" s="18"/>
      <c r="B3383" s="18"/>
      <c r="C3383" s="18"/>
      <c r="D3383" s="74"/>
      <c r="E3383" s="74"/>
      <c r="F3383" s="74"/>
      <c r="G3383" s="75"/>
      <c r="H3383" s="5"/>
      <c r="I3383" s="5"/>
      <c r="J3383" s="5"/>
      <c r="K3383" s="5"/>
      <c r="O3383" s="5"/>
      <c r="P3383" s="5"/>
      <c r="Q3383" s="5"/>
      <c r="R3383" s="18"/>
      <c r="S3383" s="18"/>
      <c r="T3383" s="18"/>
      <c r="AA3383" s="67"/>
      <c r="AB3383" s="67"/>
      <c r="AE3383" s="101"/>
    </row>
    <row r="3384" spans="1:31" x14ac:dyDescent="0.25">
      <c r="A3384" s="18"/>
      <c r="B3384" s="18"/>
      <c r="C3384" s="18"/>
      <c r="D3384" s="74"/>
      <c r="E3384" s="74"/>
      <c r="F3384" s="74"/>
      <c r="G3384" s="75"/>
      <c r="H3384" s="5"/>
      <c r="I3384" s="5"/>
      <c r="J3384" s="5"/>
      <c r="K3384" s="5"/>
      <c r="O3384" s="5"/>
      <c r="P3384" s="5"/>
      <c r="Q3384" s="5"/>
      <c r="R3384" s="18"/>
      <c r="S3384" s="18"/>
      <c r="T3384" s="18"/>
      <c r="AA3384" s="67"/>
      <c r="AB3384" s="67"/>
      <c r="AE3384" s="101"/>
    </row>
    <row r="3385" spans="1:31" x14ac:dyDescent="0.25">
      <c r="A3385" s="18"/>
      <c r="B3385" s="18"/>
      <c r="C3385" s="18"/>
      <c r="D3385" s="74"/>
      <c r="E3385" s="74"/>
      <c r="F3385" s="74"/>
      <c r="G3385" s="75"/>
      <c r="H3385" s="5"/>
      <c r="I3385" s="5"/>
      <c r="J3385" s="5"/>
      <c r="K3385" s="5"/>
      <c r="O3385" s="5"/>
      <c r="P3385" s="5"/>
      <c r="Q3385" s="5"/>
      <c r="R3385" s="18"/>
      <c r="S3385" s="18"/>
      <c r="T3385" s="18"/>
      <c r="AA3385" s="67"/>
      <c r="AB3385" s="67"/>
      <c r="AE3385" s="101"/>
    </row>
    <row r="3386" spans="1:31" x14ac:dyDescent="0.25">
      <c r="A3386" s="18"/>
      <c r="B3386" s="18"/>
      <c r="C3386" s="18"/>
      <c r="D3386" s="74"/>
      <c r="E3386" s="74"/>
      <c r="F3386" s="74"/>
      <c r="G3386" s="75"/>
      <c r="H3386" s="5"/>
      <c r="I3386" s="5"/>
      <c r="J3386" s="5"/>
      <c r="K3386" s="5"/>
      <c r="O3386" s="5"/>
      <c r="P3386" s="5"/>
      <c r="Q3386" s="5"/>
      <c r="R3386" s="18"/>
      <c r="S3386" s="18"/>
      <c r="T3386" s="18"/>
      <c r="AA3386" s="67"/>
      <c r="AB3386" s="67"/>
      <c r="AE3386" s="101"/>
    </row>
    <row r="3387" spans="1:31" x14ac:dyDescent="0.25">
      <c r="A3387" s="18"/>
      <c r="B3387" s="18"/>
      <c r="C3387" s="18"/>
      <c r="D3387" s="74"/>
      <c r="E3387" s="74"/>
      <c r="F3387" s="74"/>
      <c r="G3387" s="75"/>
      <c r="H3387" s="5"/>
      <c r="I3387" s="5"/>
      <c r="J3387" s="5"/>
      <c r="K3387" s="5"/>
      <c r="O3387" s="5"/>
      <c r="P3387" s="5"/>
      <c r="Q3387" s="5"/>
      <c r="R3387" s="18"/>
      <c r="S3387" s="18"/>
      <c r="T3387" s="18"/>
      <c r="AA3387" s="67"/>
      <c r="AB3387" s="67"/>
      <c r="AE3387" s="101"/>
    </row>
    <row r="3388" spans="1:31" x14ac:dyDescent="0.25">
      <c r="A3388" s="18"/>
      <c r="B3388" s="18"/>
      <c r="C3388" s="18"/>
      <c r="D3388" s="74"/>
      <c r="E3388" s="74"/>
      <c r="F3388" s="74"/>
      <c r="G3388" s="75"/>
      <c r="H3388" s="5"/>
      <c r="I3388" s="5"/>
      <c r="J3388" s="5"/>
      <c r="K3388" s="5"/>
      <c r="O3388" s="5"/>
      <c r="P3388" s="5"/>
      <c r="Q3388" s="5"/>
      <c r="R3388" s="18"/>
      <c r="S3388" s="18"/>
      <c r="T3388" s="18"/>
      <c r="AA3388" s="67"/>
      <c r="AB3388" s="67"/>
      <c r="AE3388" s="101"/>
    </row>
    <row r="3389" spans="1:31" x14ac:dyDescent="0.25">
      <c r="A3389" s="18"/>
      <c r="B3389" s="18"/>
      <c r="C3389" s="18"/>
      <c r="D3389" s="74"/>
      <c r="E3389" s="74"/>
      <c r="F3389" s="74"/>
      <c r="G3389" s="75"/>
      <c r="H3389" s="5"/>
      <c r="I3389" s="5"/>
      <c r="J3389" s="5"/>
      <c r="K3389" s="5"/>
      <c r="O3389" s="5"/>
      <c r="P3389" s="5"/>
      <c r="Q3389" s="5"/>
      <c r="R3389" s="18"/>
      <c r="S3389" s="18"/>
      <c r="T3389" s="18"/>
      <c r="AA3389" s="67"/>
      <c r="AB3389" s="67"/>
      <c r="AE3389" s="101"/>
    </row>
    <row r="3390" spans="1:31" x14ac:dyDescent="0.25">
      <c r="A3390" s="18"/>
      <c r="B3390" s="18"/>
      <c r="C3390" s="18"/>
      <c r="D3390" s="74"/>
      <c r="E3390" s="74"/>
      <c r="F3390" s="74"/>
      <c r="G3390" s="75"/>
      <c r="H3390" s="5"/>
      <c r="I3390" s="5"/>
      <c r="J3390" s="5"/>
      <c r="K3390" s="5"/>
      <c r="O3390" s="5"/>
      <c r="P3390" s="5"/>
      <c r="Q3390" s="5"/>
      <c r="R3390" s="18"/>
      <c r="S3390" s="18"/>
      <c r="T3390" s="18"/>
      <c r="AA3390" s="67"/>
      <c r="AB3390" s="67"/>
      <c r="AE3390" s="101"/>
    </row>
    <row r="3391" spans="1:31" x14ac:dyDescent="0.25">
      <c r="A3391" s="18"/>
      <c r="B3391" s="18"/>
      <c r="C3391" s="18"/>
      <c r="D3391" s="74"/>
      <c r="E3391" s="74"/>
      <c r="F3391" s="74"/>
      <c r="G3391" s="75"/>
      <c r="H3391" s="5"/>
      <c r="I3391" s="5"/>
      <c r="J3391" s="5"/>
      <c r="K3391" s="5"/>
      <c r="O3391" s="5"/>
      <c r="P3391" s="5"/>
      <c r="Q3391" s="5"/>
      <c r="R3391" s="18"/>
      <c r="S3391" s="18"/>
      <c r="T3391" s="18"/>
      <c r="AA3391" s="67"/>
      <c r="AB3391" s="67"/>
      <c r="AE3391" s="101"/>
    </row>
    <row r="3392" spans="1:31" x14ac:dyDescent="0.25">
      <c r="A3392" s="18"/>
      <c r="B3392" s="18"/>
      <c r="C3392" s="18"/>
      <c r="D3392" s="74"/>
      <c r="E3392" s="74"/>
      <c r="F3392" s="74"/>
      <c r="G3392" s="75"/>
      <c r="H3392" s="5"/>
      <c r="I3392" s="5"/>
      <c r="J3392" s="5"/>
      <c r="K3392" s="5"/>
      <c r="O3392" s="5"/>
      <c r="P3392" s="5"/>
      <c r="Q3392" s="5"/>
      <c r="R3392" s="18"/>
      <c r="S3392" s="18"/>
      <c r="T3392" s="18"/>
      <c r="AA3392" s="67"/>
      <c r="AB3392" s="67"/>
      <c r="AE3392" s="101"/>
    </row>
    <row r="3393" spans="1:31" x14ac:dyDescent="0.25">
      <c r="A3393" s="18"/>
      <c r="B3393" s="18"/>
      <c r="C3393" s="18"/>
      <c r="D3393" s="74"/>
      <c r="E3393" s="74"/>
      <c r="F3393" s="74"/>
      <c r="G3393" s="75"/>
      <c r="H3393" s="5"/>
      <c r="I3393" s="5"/>
      <c r="J3393" s="5"/>
      <c r="K3393" s="5"/>
      <c r="O3393" s="5"/>
      <c r="P3393" s="5"/>
      <c r="Q3393" s="5"/>
      <c r="R3393" s="18"/>
      <c r="S3393" s="18"/>
      <c r="T3393" s="18"/>
      <c r="AA3393" s="67"/>
      <c r="AB3393" s="67"/>
      <c r="AE3393" s="101"/>
    </row>
    <row r="3394" spans="1:31" x14ac:dyDescent="0.25">
      <c r="A3394" s="18"/>
      <c r="B3394" s="18"/>
      <c r="C3394" s="18"/>
      <c r="D3394" s="74"/>
      <c r="E3394" s="74"/>
      <c r="F3394" s="74"/>
      <c r="G3394" s="75"/>
      <c r="H3394" s="5"/>
      <c r="I3394" s="5"/>
      <c r="J3394" s="5"/>
      <c r="K3394" s="5"/>
      <c r="O3394" s="5"/>
      <c r="P3394" s="5"/>
      <c r="Q3394" s="5"/>
      <c r="R3394" s="18"/>
      <c r="S3394" s="18"/>
      <c r="T3394" s="18"/>
      <c r="AA3394" s="67"/>
      <c r="AB3394" s="67"/>
      <c r="AE3394" s="101"/>
    </row>
    <row r="3395" spans="1:31" x14ac:dyDescent="0.25">
      <c r="A3395" s="18"/>
      <c r="B3395" s="18"/>
      <c r="C3395" s="18"/>
      <c r="D3395" s="74"/>
      <c r="E3395" s="74"/>
      <c r="F3395" s="74"/>
      <c r="G3395" s="75"/>
      <c r="H3395" s="5"/>
      <c r="I3395" s="5"/>
      <c r="J3395" s="5"/>
      <c r="K3395" s="5"/>
      <c r="O3395" s="5"/>
      <c r="P3395" s="5"/>
      <c r="Q3395" s="5"/>
      <c r="R3395" s="18"/>
      <c r="S3395" s="18"/>
      <c r="T3395" s="18"/>
      <c r="AA3395" s="67"/>
      <c r="AB3395" s="67"/>
      <c r="AE3395" s="101"/>
    </row>
    <row r="3396" spans="1:31" x14ac:dyDescent="0.25">
      <c r="A3396" s="18"/>
      <c r="B3396" s="18"/>
      <c r="C3396" s="18"/>
      <c r="D3396" s="74"/>
      <c r="E3396" s="74"/>
      <c r="F3396" s="74"/>
      <c r="G3396" s="75"/>
      <c r="H3396" s="5"/>
      <c r="I3396" s="5"/>
      <c r="J3396" s="5"/>
      <c r="K3396" s="5"/>
      <c r="O3396" s="5"/>
      <c r="P3396" s="5"/>
      <c r="Q3396" s="5"/>
      <c r="R3396" s="18"/>
      <c r="S3396" s="18"/>
      <c r="T3396" s="18"/>
      <c r="AA3396" s="67"/>
      <c r="AB3396" s="67"/>
      <c r="AE3396" s="101"/>
    </row>
    <row r="3397" spans="1:31" x14ac:dyDescent="0.25">
      <c r="A3397" s="18"/>
      <c r="B3397" s="18"/>
      <c r="C3397" s="18"/>
      <c r="D3397" s="74"/>
      <c r="E3397" s="74"/>
      <c r="F3397" s="74"/>
      <c r="G3397" s="75"/>
      <c r="H3397" s="5"/>
      <c r="I3397" s="5"/>
      <c r="J3397" s="5"/>
      <c r="K3397" s="5"/>
      <c r="O3397" s="5"/>
      <c r="P3397" s="5"/>
      <c r="Q3397" s="5"/>
      <c r="R3397" s="18"/>
      <c r="S3397" s="18"/>
      <c r="T3397" s="18"/>
      <c r="AA3397" s="67"/>
      <c r="AB3397" s="67"/>
      <c r="AE3397" s="101"/>
    </row>
    <row r="3398" spans="1:31" x14ac:dyDescent="0.25">
      <c r="A3398" s="18"/>
      <c r="B3398" s="18"/>
      <c r="C3398" s="18"/>
      <c r="D3398" s="74"/>
      <c r="E3398" s="74"/>
      <c r="F3398" s="74"/>
      <c r="G3398" s="75"/>
      <c r="H3398" s="5"/>
      <c r="I3398" s="5"/>
      <c r="J3398" s="5"/>
      <c r="K3398" s="5"/>
      <c r="O3398" s="5"/>
      <c r="P3398" s="5"/>
      <c r="Q3398" s="5"/>
      <c r="R3398" s="18"/>
      <c r="S3398" s="18"/>
      <c r="T3398" s="18"/>
      <c r="AA3398" s="67"/>
      <c r="AB3398" s="67"/>
      <c r="AE3398" s="101"/>
    </row>
    <row r="3399" spans="1:31" x14ac:dyDescent="0.25">
      <c r="A3399" s="18"/>
      <c r="B3399" s="18"/>
      <c r="C3399" s="18"/>
      <c r="D3399" s="74"/>
      <c r="E3399" s="74"/>
      <c r="F3399" s="74"/>
      <c r="G3399" s="75"/>
      <c r="H3399" s="5"/>
      <c r="I3399" s="5"/>
      <c r="J3399" s="5"/>
      <c r="K3399" s="5"/>
      <c r="O3399" s="5"/>
      <c r="P3399" s="5"/>
      <c r="Q3399" s="5"/>
      <c r="R3399" s="18"/>
      <c r="S3399" s="18"/>
      <c r="T3399" s="18"/>
      <c r="AA3399" s="67"/>
      <c r="AB3399" s="67"/>
      <c r="AE3399" s="101"/>
    </row>
    <row r="3400" spans="1:31" x14ac:dyDescent="0.25">
      <c r="A3400" s="18"/>
      <c r="B3400" s="18"/>
      <c r="C3400" s="18"/>
      <c r="D3400" s="74"/>
      <c r="E3400" s="74"/>
      <c r="F3400" s="74"/>
      <c r="G3400" s="75"/>
      <c r="H3400" s="5"/>
      <c r="I3400" s="5"/>
      <c r="J3400" s="5"/>
      <c r="K3400" s="5"/>
      <c r="O3400" s="5"/>
      <c r="P3400" s="5"/>
      <c r="Q3400" s="5"/>
      <c r="R3400" s="18"/>
      <c r="S3400" s="18"/>
      <c r="T3400" s="18"/>
      <c r="AA3400" s="67"/>
      <c r="AB3400" s="67"/>
      <c r="AE3400" s="101"/>
    </row>
    <row r="3401" spans="1:31" x14ac:dyDescent="0.25">
      <c r="A3401" s="18"/>
      <c r="B3401" s="18"/>
      <c r="C3401" s="18"/>
      <c r="D3401" s="74"/>
      <c r="E3401" s="74"/>
      <c r="F3401" s="74"/>
      <c r="G3401" s="75"/>
      <c r="H3401" s="5"/>
      <c r="I3401" s="5"/>
      <c r="J3401" s="5"/>
      <c r="K3401" s="5"/>
      <c r="O3401" s="5"/>
      <c r="P3401" s="5"/>
      <c r="Q3401" s="5"/>
      <c r="R3401" s="18"/>
      <c r="S3401" s="18"/>
      <c r="T3401" s="18"/>
      <c r="AA3401" s="67"/>
      <c r="AB3401" s="67"/>
      <c r="AE3401" s="101"/>
    </row>
    <row r="3402" spans="1:31" x14ac:dyDescent="0.25">
      <c r="A3402" s="18"/>
      <c r="B3402" s="18"/>
      <c r="C3402" s="18"/>
      <c r="D3402" s="74"/>
      <c r="E3402" s="74"/>
      <c r="F3402" s="74"/>
      <c r="G3402" s="75"/>
      <c r="H3402" s="5"/>
      <c r="I3402" s="5"/>
      <c r="J3402" s="5"/>
      <c r="K3402" s="5"/>
      <c r="O3402" s="5"/>
      <c r="P3402" s="5"/>
      <c r="Q3402" s="5"/>
      <c r="R3402" s="18"/>
      <c r="S3402" s="18"/>
      <c r="T3402" s="18"/>
      <c r="AA3402" s="67"/>
      <c r="AB3402" s="67"/>
      <c r="AE3402" s="101"/>
    </row>
    <row r="3403" spans="1:31" x14ac:dyDescent="0.25">
      <c r="A3403" s="18"/>
      <c r="B3403" s="18"/>
      <c r="C3403" s="18"/>
      <c r="D3403" s="74"/>
      <c r="E3403" s="74"/>
      <c r="F3403" s="74"/>
      <c r="G3403" s="75"/>
      <c r="H3403" s="5"/>
      <c r="I3403" s="5"/>
      <c r="J3403" s="5"/>
      <c r="K3403" s="5"/>
      <c r="O3403" s="5"/>
      <c r="P3403" s="5"/>
      <c r="Q3403" s="5"/>
      <c r="R3403" s="18"/>
      <c r="S3403" s="18"/>
      <c r="T3403" s="18"/>
      <c r="AA3403" s="67"/>
      <c r="AB3403" s="67"/>
      <c r="AE3403" s="101"/>
    </row>
    <row r="3404" spans="1:31" x14ac:dyDescent="0.25">
      <c r="A3404" s="18"/>
      <c r="B3404" s="18"/>
      <c r="C3404" s="18"/>
      <c r="D3404" s="74"/>
      <c r="E3404" s="74"/>
      <c r="F3404" s="74"/>
      <c r="G3404" s="75"/>
      <c r="H3404" s="5"/>
      <c r="I3404" s="5"/>
      <c r="J3404" s="5"/>
      <c r="K3404" s="5"/>
      <c r="O3404" s="5"/>
      <c r="P3404" s="5"/>
      <c r="Q3404" s="5"/>
      <c r="R3404" s="18"/>
      <c r="S3404" s="18"/>
      <c r="T3404" s="18"/>
      <c r="AA3404" s="67"/>
      <c r="AB3404" s="67"/>
      <c r="AE3404" s="101"/>
    </row>
    <row r="3405" spans="1:31" x14ac:dyDescent="0.25">
      <c r="A3405" s="18"/>
      <c r="B3405" s="18"/>
      <c r="C3405" s="18"/>
      <c r="D3405" s="74"/>
      <c r="E3405" s="74"/>
      <c r="F3405" s="74"/>
      <c r="G3405" s="75"/>
      <c r="H3405" s="5"/>
      <c r="I3405" s="5"/>
      <c r="J3405" s="5"/>
      <c r="K3405" s="5"/>
      <c r="O3405" s="5"/>
      <c r="P3405" s="5"/>
      <c r="Q3405" s="5"/>
      <c r="R3405" s="18"/>
      <c r="S3405" s="18"/>
      <c r="T3405" s="18"/>
      <c r="AA3405" s="67"/>
      <c r="AB3405" s="67"/>
      <c r="AE3405" s="101"/>
    </row>
    <row r="3406" spans="1:31" x14ac:dyDescent="0.25">
      <c r="A3406" s="18"/>
      <c r="B3406" s="18"/>
      <c r="C3406" s="18"/>
      <c r="D3406" s="74"/>
      <c r="E3406" s="74"/>
      <c r="F3406" s="74"/>
      <c r="G3406" s="75"/>
      <c r="H3406" s="5"/>
      <c r="I3406" s="5"/>
      <c r="J3406" s="5"/>
      <c r="K3406" s="5"/>
      <c r="O3406" s="5"/>
      <c r="P3406" s="5"/>
      <c r="Q3406" s="5"/>
      <c r="R3406" s="18"/>
      <c r="S3406" s="18"/>
      <c r="T3406" s="18"/>
      <c r="AA3406" s="67"/>
      <c r="AB3406" s="67"/>
      <c r="AE3406" s="101"/>
    </row>
    <row r="3407" spans="1:31" x14ac:dyDescent="0.25">
      <c r="A3407" s="18"/>
      <c r="B3407" s="18"/>
      <c r="C3407" s="18"/>
      <c r="D3407" s="74"/>
      <c r="E3407" s="74"/>
      <c r="F3407" s="74"/>
      <c r="G3407" s="75"/>
      <c r="H3407" s="5"/>
      <c r="I3407" s="5"/>
      <c r="J3407" s="5"/>
      <c r="K3407" s="5"/>
      <c r="O3407" s="5"/>
      <c r="P3407" s="5"/>
      <c r="Q3407" s="5"/>
      <c r="R3407" s="18"/>
      <c r="S3407" s="18"/>
      <c r="T3407" s="18"/>
      <c r="AA3407" s="67"/>
      <c r="AB3407" s="67"/>
      <c r="AE3407" s="101"/>
    </row>
    <row r="3408" spans="1:31" x14ac:dyDescent="0.25">
      <c r="A3408" s="18"/>
      <c r="B3408" s="18"/>
      <c r="C3408" s="18"/>
      <c r="D3408" s="74"/>
      <c r="E3408" s="74"/>
      <c r="F3408" s="74"/>
      <c r="G3408" s="75"/>
      <c r="H3408" s="5"/>
      <c r="I3408" s="5"/>
      <c r="J3408" s="5"/>
      <c r="K3408" s="5"/>
      <c r="O3408" s="5"/>
      <c r="P3408" s="5"/>
      <c r="Q3408" s="5"/>
      <c r="R3408" s="18"/>
      <c r="S3408" s="18"/>
      <c r="T3408" s="18"/>
      <c r="AA3408" s="67"/>
      <c r="AB3408" s="67"/>
      <c r="AE3408" s="101"/>
    </row>
    <row r="3409" spans="1:31" x14ac:dyDescent="0.25">
      <c r="A3409" s="18"/>
      <c r="B3409" s="18"/>
      <c r="C3409" s="18"/>
      <c r="D3409" s="74"/>
      <c r="E3409" s="74"/>
      <c r="F3409" s="74"/>
      <c r="G3409" s="75"/>
      <c r="H3409" s="5"/>
      <c r="I3409" s="5"/>
      <c r="J3409" s="5"/>
      <c r="K3409" s="5"/>
      <c r="O3409" s="5"/>
      <c r="P3409" s="5"/>
      <c r="Q3409" s="5"/>
      <c r="R3409" s="18"/>
      <c r="S3409" s="18"/>
      <c r="T3409" s="18"/>
      <c r="AA3409" s="67"/>
      <c r="AB3409" s="67"/>
      <c r="AE3409" s="101"/>
    </row>
    <row r="3410" spans="1:31" x14ac:dyDescent="0.25">
      <c r="A3410" s="18"/>
      <c r="B3410" s="18"/>
      <c r="C3410" s="18"/>
      <c r="D3410" s="74"/>
      <c r="E3410" s="74"/>
      <c r="F3410" s="74"/>
      <c r="G3410" s="75"/>
      <c r="H3410" s="5"/>
      <c r="I3410" s="5"/>
      <c r="J3410" s="5"/>
      <c r="K3410" s="5"/>
      <c r="O3410" s="5"/>
      <c r="P3410" s="5"/>
      <c r="Q3410" s="5"/>
      <c r="R3410" s="18"/>
      <c r="S3410" s="18"/>
      <c r="T3410" s="18"/>
      <c r="AA3410" s="67"/>
      <c r="AB3410" s="67"/>
      <c r="AE3410" s="101"/>
    </row>
    <row r="3411" spans="1:31" x14ac:dyDescent="0.25">
      <c r="A3411" s="18"/>
      <c r="B3411" s="18"/>
      <c r="C3411" s="18"/>
      <c r="D3411" s="74"/>
      <c r="E3411" s="74"/>
      <c r="F3411" s="74"/>
      <c r="G3411" s="75"/>
      <c r="H3411" s="5"/>
      <c r="I3411" s="5"/>
      <c r="J3411" s="5"/>
      <c r="K3411" s="5"/>
      <c r="O3411" s="5"/>
      <c r="P3411" s="5"/>
      <c r="Q3411" s="5"/>
      <c r="R3411" s="18"/>
      <c r="S3411" s="18"/>
      <c r="T3411" s="18"/>
      <c r="AA3411" s="67"/>
      <c r="AB3411" s="67"/>
      <c r="AE3411" s="101"/>
    </row>
    <row r="3412" spans="1:31" x14ac:dyDescent="0.25">
      <c r="A3412" s="18"/>
      <c r="B3412" s="18"/>
      <c r="C3412" s="18"/>
      <c r="D3412" s="74"/>
      <c r="E3412" s="74"/>
      <c r="F3412" s="74"/>
      <c r="G3412" s="75"/>
      <c r="H3412" s="5"/>
      <c r="I3412" s="5"/>
      <c r="J3412" s="5"/>
      <c r="K3412" s="5"/>
      <c r="O3412" s="5"/>
      <c r="P3412" s="5"/>
      <c r="Q3412" s="5"/>
      <c r="R3412" s="18"/>
      <c r="S3412" s="18"/>
      <c r="T3412" s="18"/>
      <c r="AA3412" s="67"/>
      <c r="AB3412" s="67"/>
      <c r="AE3412" s="101"/>
    </row>
    <row r="3413" spans="1:31" x14ac:dyDescent="0.25">
      <c r="A3413" s="18"/>
      <c r="B3413" s="18"/>
      <c r="C3413" s="18"/>
      <c r="D3413" s="74"/>
      <c r="E3413" s="74"/>
      <c r="F3413" s="74"/>
      <c r="G3413" s="75"/>
      <c r="H3413" s="5"/>
      <c r="I3413" s="5"/>
      <c r="J3413" s="5"/>
      <c r="K3413" s="5"/>
      <c r="O3413" s="5"/>
      <c r="P3413" s="5"/>
      <c r="Q3413" s="5"/>
      <c r="R3413" s="18"/>
      <c r="S3413" s="18"/>
      <c r="T3413" s="18"/>
      <c r="AA3413" s="67"/>
      <c r="AB3413" s="67"/>
      <c r="AE3413" s="101"/>
    </row>
    <row r="3414" spans="1:31" x14ac:dyDescent="0.25">
      <c r="A3414" s="18"/>
      <c r="B3414" s="18"/>
      <c r="C3414" s="18"/>
      <c r="D3414" s="74"/>
      <c r="E3414" s="74"/>
      <c r="F3414" s="74"/>
      <c r="G3414" s="75"/>
      <c r="H3414" s="5"/>
      <c r="I3414" s="5"/>
      <c r="J3414" s="5"/>
      <c r="K3414" s="5"/>
      <c r="O3414" s="5"/>
      <c r="P3414" s="5"/>
      <c r="Q3414" s="5"/>
      <c r="R3414" s="18"/>
      <c r="S3414" s="18"/>
      <c r="T3414" s="18"/>
      <c r="AA3414" s="67"/>
      <c r="AB3414" s="67"/>
      <c r="AE3414" s="101"/>
    </row>
    <row r="3415" spans="1:31" x14ac:dyDescent="0.25">
      <c r="A3415" s="18"/>
      <c r="B3415" s="18"/>
      <c r="C3415" s="18"/>
      <c r="D3415" s="74"/>
      <c r="E3415" s="74"/>
      <c r="F3415" s="74"/>
      <c r="G3415" s="75"/>
      <c r="H3415" s="5"/>
      <c r="I3415" s="5"/>
      <c r="J3415" s="5"/>
      <c r="K3415" s="5"/>
      <c r="O3415" s="5"/>
      <c r="P3415" s="5"/>
      <c r="Q3415" s="5"/>
      <c r="R3415" s="18"/>
      <c r="S3415" s="18"/>
      <c r="T3415" s="18"/>
      <c r="AA3415" s="67"/>
      <c r="AB3415" s="67"/>
      <c r="AE3415" s="101"/>
    </row>
    <row r="3416" spans="1:31" x14ac:dyDescent="0.25">
      <c r="A3416" s="18"/>
      <c r="B3416" s="18"/>
      <c r="C3416" s="18"/>
      <c r="D3416" s="74"/>
      <c r="E3416" s="74"/>
      <c r="F3416" s="74"/>
      <c r="G3416" s="75"/>
      <c r="H3416" s="5"/>
      <c r="I3416" s="5"/>
      <c r="J3416" s="5"/>
      <c r="K3416" s="5"/>
      <c r="O3416" s="5"/>
      <c r="P3416" s="5"/>
      <c r="Q3416" s="5"/>
      <c r="R3416" s="18"/>
      <c r="S3416" s="18"/>
      <c r="T3416" s="18"/>
      <c r="AA3416" s="67"/>
      <c r="AB3416" s="67"/>
      <c r="AE3416" s="101"/>
    </row>
    <row r="3417" spans="1:31" x14ac:dyDescent="0.25">
      <c r="A3417" s="18"/>
      <c r="B3417" s="18"/>
      <c r="C3417" s="18"/>
      <c r="D3417" s="74"/>
      <c r="E3417" s="74"/>
      <c r="F3417" s="74"/>
      <c r="G3417" s="75"/>
      <c r="H3417" s="5"/>
      <c r="I3417" s="5"/>
      <c r="J3417" s="5"/>
      <c r="K3417" s="5"/>
      <c r="O3417" s="5"/>
      <c r="P3417" s="5"/>
      <c r="Q3417" s="5"/>
      <c r="R3417" s="18"/>
      <c r="S3417" s="18"/>
      <c r="T3417" s="18"/>
      <c r="AA3417" s="67"/>
      <c r="AB3417" s="67"/>
      <c r="AE3417" s="101"/>
    </row>
    <row r="3418" spans="1:31" x14ac:dyDescent="0.25">
      <c r="A3418" s="18"/>
      <c r="B3418" s="18"/>
      <c r="C3418" s="18"/>
      <c r="D3418" s="74"/>
      <c r="E3418" s="74"/>
      <c r="F3418" s="74"/>
      <c r="G3418" s="75"/>
      <c r="H3418" s="5"/>
      <c r="I3418" s="5"/>
      <c r="J3418" s="5"/>
      <c r="K3418" s="5"/>
      <c r="O3418" s="5"/>
      <c r="P3418" s="5"/>
      <c r="Q3418" s="5"/>
      <c r="R3418" s="18"/>
      <c r="S3418" s="18"/>
      <c r="T3418" s="18"/>
      <c r="AA3418" s="67"/>
      <c r="AB3418" s="67"/>
      <c r="AE3418" s="101"/>
    </row>
    <row r="3419" spans="1:31" x14ac:dyDescent="0.25">
      <c r="A3419" s="18"/>
      <c r="B3419" s="18"/>
      <c r="C3419" s="18"/>
      <c r="D3419" s="74"/>
      <c r="E3419" s="74"/>
      <c r="F3419" s="74"/>
      <c r="G3419" s="75"/>
      <c r="H3419" s="5"/>
      <c r="I3419" s="5"/>
      <c r="J3419" s="5"/>
      <c r="K3419" s="5"/>
      <c r="O3419" s="5"/>
      <c r="P3419" s="5"/>
      <c r="Q3419" s="5"/>
      <c r="R3419" s="18"/>
      <c r="S3419" s="18"/>
      <c r="T3419" s="18"/>
      <c r="AA3419" s="67"/>
      <c r="AB3419" s="67"/>
      <c r="AE3419" s="101"/>
    </row>
    <row r="3420" spans="1:31" x14ac:dyDescent="0.25">
      <c r="A3420" s="18"/>
      <c r="B3420" s="18"/>
      <c r="C3420" s="18"/>
      <c r="D3420" s="74"/>
      <c r="E3420" s="74"/>
      <c r="F3420" s="74"/>
      <c r="G3420" s="75"/>
      <c r="H3420" s="5"/>
      <c r="I3420" s="5"/>
      <c r="J3420" s="5"/>
      <c r="K3420" s="5"/>
      <c r="O3420" s="5"/>
      <c r="P3420" s="5"/>
      <c r="Q3420" s="5"/>
      <c r="R3420" s="18"/>
      <c r="S3420" s="18"/>
      <c r="T3420" s="18"/>
      <c r="AA3420" s="67"/>
      <c r="AB3420" s="67"/>
      <c r="AE3420" s="101"/>
    </row>
    <row r="3421" spans="1:31" x14ac:dyDescent="0.25">
      <c r="A3421" s="18"/>
      <c r="B3421" s="18"/>
      <c r="C3421" s="18"/>
      <c r="D3421" s="74"/>
      <c r="E3421" s="74"/>
      <c r="F3421" s="74"/>
      <c r="G3421" s="75"/>
      <c r="H3421" s="5"/>
      <c r="I3421" s="5"/>
      <c r="J3421" s="5"/>
      <c r="K3421" s="5"/>
      <c r="O3421" s="5"/>
      <c r="P3421" s="5"/>
      <c r="Q3421" s="5"/>
      <c r="R3421" s="18"/>
      <c r="S3421" s="18"/>
      <c r="T3421" s="18"/>
      <c r="AA3421" s="67"/>
      <c r="AB3421" s="67"/>
      <c r="AE3421" s="101"/>
    </row>
    <row r="3422" spans="1:31" x14ac:dyDescent="0.25">
      <c r="A3422" s="18"/>
      <c r="B3422" s="18"/>
      <c r="C3422" s="18"/>
      <c r="D3422" s="74"/>
      <c r="E3422" s="74"/>
      <c r="F3422" s="74"/>
      <c r="G3422" s="75"/>
      <c r="H3422" s="5"/>
      <c r="I3422" s="5"/>
      <c r="J3422" s="5"/>
      <c r="K3422" s="5"/>
      <c r="O3422" s="5"/>
      <c r="P3422" s="5"/>
      <c r="Q3422" s="5"/>
      <c r="R3422" s="18"/>
      <c r="S3422" s="18"/>
      <c r="T3422" s="18"/>
      <c r="AA3422" s="67"/>
      <c r="AB3422" s="67"/>
      <c r="AE3422" s="101"/>
    </row>
    <row r="3423" spans="1:31" x14ac:dyDescent="0.25">
      <c r="A3423" s="18"/>
      <c r="B3423" s="18"/>
      <c r="C3423" s="18"/>
      <c r="D3423" s="74"/>
      <c r="E3423" s="74"/>
      <c r="F3423" s="74"/>
      <c r="G3423" s="75"/>
      <c r="H3423" s="5"/>
      <c r="I3423" s="5"/>
      <c r="J3423" s="5"/>
      <c r="K3423" s="5"/>
      <c r="O3423" s="5"/>
      <c r="P3423" s="5"/>
      <c r="Q3423" s="5"/>
      <c r="R3423" s="18"/>
      <c r="S3423" s="18"/>
      <c r="T3423" s="18"/>
      <c r="AA3423" s="67"/>
      <c r="AB3423" s="67"/>
      <c r="AE3423" s="101"/>
    </row>
    <row r="3424" spans="1:31" x14ac:dyDescent="0.25">
      <c r="A3424" s="18"/>
      <c r="B3424" s="18"/>
      <c r="C3424" s="18"/>
      <c r="D3424" s="74"/>
      <c r="E3424" s="74"/>
      <c r="F3424" s="74"/>
      <c r="G3424" s="75"/>
      <c r="H3424" s="5"/>
      <c r="I3424" s="5"/>
      <c r="J3424" s="5"/>
      <c r="K3424" s="5"/>
      <c r="O3424" s="5"/>
      <c r="P3424" s="5"/>
      <c r="Q3424" s="5"/>
      <c r="R3424" s="18"/>
      <c r="S3424" s="18"/>
      <c r="T3424" s="18"/>
      <c r="AA3424" s="67"/>
      <c r="AB3424" s="67"/>
      <c r="AE3424" s="101"/>
    </row>
    <row r="3425" spans="1:31" x14ac:dyDescent="0.25">
      <c r="A3425" s="18"/>
      <c r="B3425" s="18"/>
      <c r="C3425" s="18"/>
      <c r="D3425" s="74"/>
      <c r="E3425" s="74"/>
      <c r="F3425" s="74"/>
      <c r="G3425" s="75"/>
      <c r="H3425" s="5"/>
      <c r="I3425" s="5"/>
      <c r="J3425" s="5"/>
      <c r="K3425" s="5"/>
      <c r="O3425" s="5"/>
      <c r="P3425" s="5"/>
      <c r="Q3425" s="5"/>
      <c r="R3425" s="18"/>
      <c r="S3425" s="18"/>
      <c r="T3425" s="18"/>
      <c r="AA3425" s="67"/>
      <c r="AB3425" s="67"/>
      <c r="AE3425" s="101"/>
    </row>
    <row r="3426" spans="1:31" x14ac:dyDescent="0.25">
      <c r="A3426" s="18"/>
      <c r="B3426" s="18"/>
      <c r="C3426" s="18"/>
      <c r="D3426" s="74"/>
      <c r="E3426" s="74"/>
      <c r="F3426" s="74"/>
      <c r="G3426" s="75"/>
      <c r="H3426" s="5"/>
      <c r="I3426" s="5"/>
      <c r="J3426" s="5"/>
      <c r="K3426" s="5"/>
      <c r="O3426" s="5"/>
      <c r="P3426" s="5"/>
      <c r="Q3426" s="5"/>
      <c r="R3426" s="18"/>
      <c r="S3426" s="18"/>
      <c r="T3426" s="18"/>
      <c r="AA3426" s="67"/>
      <c r="AB3426" s="67"/>
      <c r="AE3426" s="101"/>
    </row>
    <row r="3427" spans="1:31" x14ac:dyDescent="0.25">
      <c r="A3427" s="18"/>
      <c r="B3427" s="18"/>
      <c r="C3427" s="18"/>
      <c r="D3427" s="74"/>
      <c r="E3427" s="74"/>
      <c r="F3427" s="74"/>
      <c r="G3427" s="75"/>
      <c r="H3427" s="5"/>
      <c r="I3427" s="5"/>
      <c r="J3427" s="5"/>
      <c r="K3427" s="5"/>
      <c r="O3427" s="5"/>
      <c r="P3427" s="5"/>
      <c r="Q3427" s="5"/>
      <c r="R3427" s="18"/>
      <c r="S3427" s="18"/>
      <c r="T3427" s="18"/>
      <c r="AA3427" s="67"/>
      <c r="AB3427" s="67"/>
      <c r="AE3427" s="101"/>
    </row>
    <row r="3428" spans="1:31" x14ac:dyDescent="0.25">
      <c r="A3428" s="18"/>
      <c r="B3428" s="18"/>
      <c r="C3428" s="18"/>
      <c r="D3428" s="74"/>
      <c r="E3428" s="74"/>
      <c r="F3428" s="74"/>
      <c r="G3428" s="75"/>
      <c r="H3428" s="5"/>
      <c r="I3428" s="5"/>
      <c r="J3428" s="5"/>
      <c r="K3428" s="5"/>
      <c r="O3428" s="5"/>
      <c r="P3428" s="5"/>
      <c r="Q3428" s="5"/>
      <c r="R3428" s="18"/>
      <c r="S3428" s="18"/>
      <c r="T3428" s="18"/>
      <c r="AA3428" s="67"/>
      <c r="AB3428" s="67"/>
      <c r="AE3428" s="101"/>
    </row>
    <row r="3429" spans="1:31" x14ac:dyDescent="0.25">
      <c r="A3429" s="18"/>
      <c r="B3429" s="18"/>
      <c r="C3429" s="18"/>
      <c r="D3429" s="74"/>
      <c r="E3429" s="74"/>
      <c r="F3429" s="74"/>
      <c r="G3429" s="75"/>
      <c r="H3429" s="5"/>
      <c r="I3429" s="5"/>
      <c r="J3429" s="5"/>
      <c r="K3429" s="5"/>
      <c r="O3429" s="5"/>
      <c r="P3429" s="5"/>
      <c r="Q3429" s="5"/>
      <c r="R3429" s="18"/>
      <c r="S3429" s="18"/>
      <c r="T3429" s="18"/>
      <c r="AA3429" s="67"/>
      <c r="AB3429" s="67"/>
      <c r="AE3429" s="101"/>
    </row>
    <row r="3430" spans="1:31" x14ac:dyDescent="0.25">
      <c r="A3430" s="18"/>
      <c r="B3430" s="18"/>
      <c r="C3430" s="18"/>
      <c r="D3430" s="74"/>
      <c r="E3430" s="74"/>
      <c r="F3430" s="74"/>
      <c r="G3430" s="75"/>
      <c r="H3430" s="5"/>
      <c r="I3430" s="5"/>
      <c r="J3430" s="5"/>
      <c r="K3430" s="5"/>
      <c r="O3430" s="5"/>
      <c r="P3430" s="5"/>
      <c r="Q3430" s="5"/>
      <c r="R3430" s="18"/>
      <c r="S3430" s="18"/>
      <c r="T3430" s="18"/>
      <c r="AA3430" s="67"/>
      <c r="AB3430" s="67"/>
      <c r="AE3430" s="101"/>
    </row>
    <row r="3431" spans="1:31" x14ac:dyDescent="0.25">
      <c r="A3431" s="18"/>
      <c r="B3431" s="18"/>
      <c r="C3431" s="18"/>
      <c r="D3431" s="74"/>
      <c r="E3431" s="74"/>
      <c r="F3431" s="74"/>
      <c r="G3431" s="75"/>
      <c r="H3431" s="5"/>
      <c r="I3431" s="5"/>
      <c r="J3431" s="5"/>
      <c r="K3431" s="5"/>
      <c r="O3431" s="5"/>
      <c r="P3431" s="5"/>
      <c r="Q3431" s="5"/>
      <c r="R3431" s="18"/>
      <c r="S3431" s="18"/>
      <c r="T3431" s="18"/>
      <c r="AA3431" s="67"/>
      <c r="AB3431" s="67"/>
      <c r="AE3431" s="101"/>
    </row>
    <row r="3432" spans="1:31" x14ac:dyDescent="0.25">
      <c r="A3432" s="18"/>
      <c r="B3432" s="18"/>
      <c r="C3432" s="18"/>
      <c r="D3432" s="74"/>
      <c r="E3432" s="74"/>
      <c r="F3432" s="74"/>
      <c r="G3432" s="75"/>
      <c r="H3432" s="5"/>
      <c r="I3432" s="5"/>
      <c r="J3432" s="5"/>
      <c r="K3432" s="5"/>
      <c r="O3432" s="5"/>
      <c r="P3432" s="5"/>
      <c r="Q3432" s="5"/>
      <c r="R3432" s="18"/>
      <c r="S3432" s="18"/>
      <c r="T3432" s="18"/>
      <c r="AA3432" s="67"/>
      <c r="AB3432" s="67"/>
      <c r="AE3432" s="101"/>
    </row>
    <row r="3433" spans="1:31" x14ac:dyDescent="0.25">
      <c r="A3433" s="18"/>
      <c r="B3433" s="18"/>
      <c r="C3433" s="18"/>
      <c r="D3433" s="74"/>
      <c r="E3433" s="74"/>
      <c r="F3433" s="74"/>
      <c r="G3433" s="75"/>
      <c r="H3433" s="5"/>
      <c r="I3433" s="5"/>
      <c r="J3433" s="5"/>
      <c r="K3433" s="5"/>
      <c r="O3433" s="5"/>
      <c r="P3433" s="5"/>
      <c r="Q3433" s="5"/>
      <c r="R3433" s="18"/>
      <c r="S3433" s="18"/>
      <c r="T3433" s="18"/>
      <c r="AA3433" s="67"/>
      <c r="AB3433" s="67"/>
      <c r="AE3433" s="101"/>
    </row>
    <row r="3434" spans="1:31" x14ac:dyDescent="0.25">
      <c r="A3434" s="18"/>
      <c r="B3434" s="18"/>
      <c r="C3434" s="18"/>
      <c r="D3434" s="74"/>
      <c r="E3434" s="74"/>
      <c r="F3434" s="74"/>
      <c r="G3434" s="75"/>
      <c r="H3434" s="5"/>
      <c r="I3434" s="5"/>
      <c r="J3434" s="5"/>
      <c r="K3434" s="5"/>
      <c r="O3434" s="5"/>
      <c r="P3434" s="5"/>
      <c r="Q3434" s="5"/>
      <c r="R3434" s="18"/>
      <c r="S3434" s="18"/>
      <c r="T3434" s="18"/>
      <c r="AA3434" s="67"/>
      <c r="AB3434" s="67"/>
      <c r="AE3434" s="101"/>
    </row>
    <row r="3435" spans="1:31" x14ac:dyDescent="0.25">
      <c r="A3435" s="18"/>
      <c r="B3435" s="18"/>
      <c r="C3435" s="18"/>
      <c r="D3435" s="74"/>
      <c r="E3435" s="74"/>
      <c r="F3435" s="74"/>
      <c r="G3435" s="75"/>
      <c r="H3435" s="5"/>
      <c r="I3435" s="5"/>
      <c r="J3435" s="5"/>
      <c r="K3435" s="5"/>
      <c r="O3435" s="5"/>
      <c r="P3435" s="5"/>
      <c r="Q3435" s="5"/>
      <c r="R3435" s="18"/>
      <c r="S3435" s="18"/>
      <c r="T3435" s="18"/>
      <c r="AA3435" s="67"/>
      <c r="AB3435" s="67"/>
      <c r="AE3435" s="101"/>
    </row>
    <row r="3436" spans="1:31" x14ac:dyDescent="0.25">
      <c r="A3436" s="18"/>
      <c r="B3436" s="18"/>
      <c r="C3436" s="18"/>
      <c r="D3436" s="74"/>
      <c r="E3436" s="74"/>
      <c r="F3436" s="74"/>
      <c r="G3436" s="75"/>
      <c r="H3436" s="5"/>
      <c r="I3436" s="5"/>
      <c r="J3436" s="5"/>
      <c r="K3436" s="5"/>
      <c r="O3436" s="5"/>
      <c r="P3436" s="5"/>
      <c r="Q3436" s="5"/>
      <c r="R3436" s="18"/>
      <c r="S3436" s="18"/>
      <c r="T3436" s="18"/>
      <c r="AA3436" s="67"/>
      <c r="AB3436" s="67"/>
      <c r="AE3436" s="101"/>
    </row>
    <row r="3437" spans="1:31" x14ac:dyDescent="0.25">
      <c r="A3437" s="18"/>
      <c r="B3437" s="18"/>
      <c r="C3437" s="18"/>
      <c r="D3437" s="74"/>
      <c r="E3437" s="74"/>
      <c r="F3437" s="74"/>
      <c r="G3437" s="75"/>
      <c r="H3437" s="5"/>
      <c r="I3437" s="5"/>
      <c r="J3437" s="5"/>
      <c r="K3437" s="5"/>
      <c r="O3437" s="5"/>
      <c r="P3437" s="5"/>
      <c r="Q3437" s="5"/>
      <c r="R3437" s="18"/>
      <c r="S3437" s="18"/>
      <c r="T3437" s="18"/>
      <c r="AA3437" s="67"/>
      <c r="AB3437" s="67"/>
      <c r="AE3437" s="101"/>
    </row>
    <row r="3438" spans="1:31" x14ac:dyDescent="0.25">
      <c r="A3438" s="18"/>
      <c r="B3438" s="18"/>
      <c r="C3438" s="18"/>
      <c r="D3438" s="74"/>
      <c r="E3438" s="74"/>
      <c r="F3438" s="74"/>
      <c r="G3438" s="75"/>
      <c r="H3438" s="5"/>
      <c r="I3438" s="5"/>
      <c r="J3438" s="5"/>
      <c r="K3438" s="5"/>
      <c r="O3438" s="5"/>
      <c r="P3438" s="5"/>
      <c r="Q3438" s="5"/>
      <c r="R3438" s="18"/>
      <c r="S3438" s="18"/>
      <c r="T3438" s="18"/>
      <c r="AA3438" s="67"/>
      <c r="AB3438" s="67"/>
      <c r="AE3438" s="101"/>
    </row>
    <row r="3439" spans="1:31" x14ac:dyDescent="0.25">
      <c r="A3439" s="18"/>
      <c r="B3439" s="18"/>
      <c r="C3439" s="18"/>
      <c r="D3439" s="74"/>
      <c r="E3439" s="74"/>
      <c r="F3439" s="74"/>
      <c r="G3439" s="75"/>
      <c r="H3439" s="5"/>
      <c r="I3439" s="5"/>
      <c r="J3439" s="5"/>
      <c r="K3439" s="5"/>
      <c r="O3439" s="5"/>
      <c r="P3439" s="5"/>
      <c r="Q3439" s="5"/>
      <c r="R3439" s="18"/>
      <c r="S3439" s="18"/>
      <c r="T3439" s="18"/>
      <c r="AA3439" s="67"/>
      <c r="AB3439" s="67"/>
      <c r="AE3439" s="101"/>
    </row>
    <row r="3440" spans="1:31" x14ac:dyDescent="0.25">
      <c r="A3440" s="18"/>
      <c r="B3440" s="18"/>
      <c r="C3440" s="18"/>
      <c r="D3440" s="74"/>
      <c r="E3440" s="74"/>
      <c r="F3440" s="74"/>
      <c r="G3440" s="75"/>
      <c r="H3440" s="5"/>
      <c r="I3440" s="5"/>
      <c r="J3440" s="5"/>
      <c r="K3440" s="5"/>
      <c r="O3440" s="5"/>
      <c r="P3440" s="5"/>
      <c r="Q3440" s="5"/>
      <c r="R3440" s="18"/>
      <c r="S3440" s="18"/>
      <c r="T3440" s="18"/>
      <c r="AA3440" s="67"/>
      <c r="AB3440" s="67"/>
      <c r="AE3440" s="101"/>
    </row>
    <row r="3441" spans="1:31" x14ac:dyDescent="0.25">
      <c r="A3441" s="18"/>
      <c r="B3441" s="18"/>
      <c r="C3441" s="18"/>
      <c r="D3441" s="74"/>
      <c r="E3441" s="74"/>
      <c r="F3441" s="74"/>
      <c r="G3441" s="75"/>
      <c r="H3441" s="5"/>
      <c r="I3441" s="5"/>
      <c r="J3441" s="5"/>
      <c r="K3441" s="5"/>
      <c r="O3441" s="5"/>
      <c r="P3441" s="5"/>
      <c r="Q3441" s="5"/>
      <c r="R3441" s="18"/>
      <c r="S3441" s="18"/>
      <c r="T3441" s="18"/>
      <c r="AA3441" s="67"/>
      <c r="AB3441" s="67"/>
      <c r="AE3441" s="101"/>
    </row>
    <row r="3442" spans="1:31" x14ac:dyDescent="0.25">
      <c r="A3442" s="18"/>
      <c r="B3442" s="18"/>
      <c r="C3442" s="18"/>
      <c r="D3442" s="74"/>
      <c r="E3442" s="74"/>
      <c r="F3442" s="74"/>
      <c r="G3442" s="75"/>
      <c r="H3442" s="5"/>
      <c r="I3442" s="5"/>
      <c r="J3442" s="5"/>
      <c r="K3442" s="5"/>
      <c r="O3442" s="5"/>
      <c r="P3442" s="5"/>
      <c r="Q3442" s="5"/>
      <c r="R3442" s="18"/>
      <c r="S3442" s="18"/>
      <c r="T3442" s="18"/>
      <c r="AA3442" s="67"/>
      <c r="AB3442" s="67"/>
      <c r="AE3442" s="101"/>
    </row>
    <row r="3443" spans="1:31" x14ac:dyDescent="0.25">
      <c r="A3443" s="18"/>
      <c r="B3443" s="18"/>
      <c r="C3443" s="18"/>
      <c r="D3443" s="74"/>
      <c r="E3443" s="74"/>
      <c r="F3443" s="74"/>
      <c r="G3443" s="75"/>
      <c r="H3443" s="5"/>
      <c r="I3443" s="5"/>
      <c r="J3443" s="5"/>
      <c r="K3443" s="5"/>
      <c r="O3443" s="5"/>
      <c r="P3443" s="5"/>
      <c r="Q3443" s="5"/>
      <c r="R3443" s="18"/>
      <c r="S3443" s="18"/>
      <c r="T3443" s="18"/>
      <c r="AA3443" s="67"/>
      <c r="AB3443" s="67"/>
      <c r="AE3443" s="101"/>
    </row>
    <row r="3444" spans="1:31" x14ac:dyDescent="0.25">
      <c r="A3444" s="18"/>
      <c r="B3444" s="18"/>
      <c r="C3444" s="18"/>
      <c r="D3444" s="74"/>
      <c r="E3444" s="74"/>
      <c r="F3444" s="74"/>
      <c r="G3444" s="75"/>
      <c r="H3444" s="5"/>
      <c r="I3444" s="5"/>
      <c r="J3444" s="5"/>
      <c r="K3444" s="5"/>
      <c r="O3444" s="5"/>
      <c r="P3444" s="5"/>
      <c r="Q3444" s="5"/>
      <c r="R3444" s="18"/>
      <c r="S3444" s="18"/>
      <c r="T3444" s="18"/>
      <c r="AA3444" s="67"/>
      <c r="AB3444" s="67"/>
      <c r="AE3444" s="101"/>
    </row>
    <row r="3445" spans="1:31" x14ac:dyDescent="0.25">
      <c r="A3445" s="18"/>
      <c r="B3445" s="18"/>
      <c r="C3445" s="18"/>
      <c r="D3445" s="74"/>
      <c r="E3445" s="74"/>
      <c r="F3445" s="74"/>
      <c r="G3445" s="75"/>
      <c r="H3445" s="5"/>
      <c r="I3445" s="5"/>
      <c r="J3445" s="5"/>
      <c r="K3445" s="5"/>
      <c r="O3445" s="5"/>
      <c r="P3445" s="5"/>
      <c r="Q3445" s="5"/>
      <c r="R3445" s="18"/>
      <c r="S3445" s="18"/>
      <c r="T3445" s="18"/>
      <c r="AA3445" s="67"/>
      <c r="AB3445" s="67"/>
      <c r="AE3445" s="101"/>
    </row>
    <row r="3446" spans="1:31" x14ac:dyDescent="0.25">
      <c r="A3446" s="18"/>
      <c r="B3446" s="18"/>
      <c r="C3446" s="18"/>
      <c r="D3446" s="74"/>
      <c r="E3446" s="74"/>
      <c r="F3446" s="74"/>
      <c r="G3446" s="75"/>
      <c r="H3446" s="5"/>
      <c r="I3446" s="5"/>
      <c r="J3446" s="5"/>
      <c r="K3446" s="5"/>
      <c r="O3446" s="5"/>
      <c r="P3446" s="5"/>
      <c r="Q3446" s="5"/>
      <c r="R3446" s="18"/>
      <c r="S3446" s="18"/>
      <c r="T3446" s="18"/>
      <c r="AA3446" s="67"/>
      <c r="AB3446" s="67"/>
      <c r="AE3446" s="101"/>
    </row>
    <row r="3447" spans="1:31" x14ac:dyDescent="0.25">
      <c r="A3447" s="18"/>
      <c r="B3447" s="18"/>
      <c r="C3447" s="18"/>
      <c r="D3447" s="74"/>
      <c r="E3447" s="74"/>
      <c r="F3447" s="74"/>
      <c r="G3447" s="75"/>
      <c r="H3447" s="5"/>
      <c r="I3447" s="5"/>
      <c r="J3447" s="5"/>
      <c r="K3447" s="5"/>
      <c r="O3447" s="5"/>
      <c r="P3447" s="5"/>
      <c r="Q3447" s="5"/>
      <c r="R3447" s="18"/>
      <c r="S3447" s="18"/>
      <c r="T3447" s="18"/>
      <c r="AA3447" s="67"/>
      <c r="AB3447" s="67"/>
      <c r="AE3447" s="101"/>
    </row>
    <row r="3448" spans="1:31" x14ac:dyDescent="0.25">
      <c r="A3448" s="18"/>
      <c r="B3448" s="18"/>
      <c r="C3448" s="18"/>
      <c r="D3448" s="74"/>
      <c r="E3448" s="74"/>
      <c r="F3448" s="74"/>
      <c r="G3448" s="75"/>
      <c r="H3448" s="5"/>
      <c r="I3448" s="5"/>
      <c r="J3448" s="5"/>
      <c r="K3448" s="5"/>
      <c r="O3448" s="5"/>
      <c r="P3448" s="5"/>
      <c r="Q3448" s="5"/>
      <c r="R3448" s="18"/>
      <c r="S3448" s="18"/>
      <c r="T3448" s="18"/>
      <c r="AA3448" s="67"/>
      <c r="AB3448" s="67"/>
      <c r="AE3448" s="101"/>
    </row>
    <row r="3449" spans="1:31" x14ac:dyDescent="0.25">
      <c r="A3449" s="18"/>
      <c r="B3449" s="18"/>
      <c r="C3449" s="18"/>
      <c r="D3449" s="74"/>
      <c r="E3449" s="74"/>
      <c r="F3449" s="74"/>
      <c r="G3449" s="75"/>
      <c r="H3449" s="5"/>
      <c r="I3449" s="5"/>
      <c r="J3449" s="5"/>
      <c r="K3449" s="5"/>
      <c r="O3449" s="5"/>
      <c r="P3449" s="5"/>
      <c r="Q3449" s="5"/>
      <c r="R3449" s="18"/>
      <c r="S3449" s="18"/>
      <c r="T3449" s="18"/>
      <c r="AA3449" s="67"/>
      <c r="AB3449" s="67"/>
      <c r="AE3449" s="101"/>
    </row>
    <row r="3450" spans="1:31" x14ac:dyDescent="0.25">
      <c r="A3450" s="18"/>
      <c r="B3450" s="18"/>
      <c r="C3450" s="18"/>
      <c r="D3450" s="74"/>
      <c r="E3450" s="74"/>
      <c r="F3450" s="74"/>
      <c r="G3450" s="75"/>
      <c r="H3450" s="5"/>
      <c r="I3450" s="5"/>
      <c r="J3450" s="5"/>
      <c r="K3450" s="5"/>
      <c r="O3450" s="5"/>
      <c r="P3450" s="5"/>
      <c r="Q3450" s="5"/>
      <c r="R3450" s="18"/>
      <c r="S3450" s="18"/>
      <c r="T3450" s="18"/>
      <c r="AA3450" s="67"/>
      <c r="AB3450" s="67"/>
      <c r="AE3450" s="101"/>
    </row>
    <row r="3451" spans="1:31" x14ac:dyDescent="0.25">
      <c r="A3451" s="18"/>
      <c r="B3451" s="18"/>
      <c r="C3451" s="18"/>
      <c r="D3451" s="74"/>
      <c r="E3451" s="74"/>
      <c r="F3451" s="74"/>
      <c r="G3451" s="75"/>
      <c r="H3451" s="5"/>
      <c r="I3451" s="5"/>
      <c r="J3451" s="5"/>
      <c r="K3451" s="5"/>
      <c r="O3451" s="5"/>
      <c r="P3451" s="5"/>
      <c r="Q3451" s="5"/>
      <c r="R3451" s="18"/>
      <c r="S3451" s="18"/>
      <c r="T3451" s="18"/>
      <c r="AA3451" s="67"/>
      <c r="AB3451" s="67"/>
      <c r="AE3451" s="101"/>
    </row>
    <row r="3452" spans="1:31" x14ac:dyDescent="0.25">
      <c r="A3452" s="18"/>
      <c r="B3452" s="18"/>
      <c r="C3452" s="18"/>
      <c r="D3452" s="74"/>
      <c r="E3452" s="74"/>
      <c r="F3452" s="74"/>
      <c r="G3452" s="75"/>
      <c r="H3452" s="5"/>
      <c r="I3452" s="5"/>
      <c r="J3452" s="5"/>
      <c r="K3452" s="5"/>
      <c r="O3452" s="5"/>
      <c r="P3452" s="5"/>
      <c r="Q3452" s="5"/>
      <c r="R3452" s="18"/>
      <c r="S3452" s="18"/>
      <c r="T3452" s="18"/>
      <c r="AA3452" s="67"/>
      <c r="AB3452" s="67"/>
      <c r="AE3452" s="101"/>
    </row>
    <row r="3453" spans="1:31" x14ac:dyDescent="0.25">
      <c r="A3453" s="18"/>
      <c r="B3453" s="18"/>
      <c r="C3453" s="18"/>
      <c r="D3453" s="74"/>
      <c r="E3453" s="74"/>
      <c r="F3453" s="74"/>
      <c r="G3453" s="75"/>
      <c r="H3453" s="5"/>
      <c r="I3453" s="5"/>
      <c r="J3453" s="5"/>
      <c r="K3453" s="5"/>
      <c r="O3453" s="5"/>
      <c r="P3453" s="5"/>
      <c r="Q3453" s="5"/>
      <c r="R3453" s="18"/>
      <c r="S3453" s="18"/>
      <c r="T3453" s="18"/>
      <c r="AA3453" s="67"/>
      <c r="AB3453" s="67"/>
      <c r="AE3453" s="101"/>
    </row>
    <row r="3454" spans="1:31" x14ac:dyDescent="0.25">
      <c r="A3454" s="18"/>
      <c r="B3454" s="18"/>
      <c r="C3454" s="18"/>
      <c r="D3454" s="74"/>
      <c r="E3454" s="74"/>
      <c r="F3454" s="74"/>
      <c r="G3454" s="75"/>
      <c r="H3454" s="5"/>
      <c r="I3454" s="5"/>
      <c r="J3454" s="5"/>
      <c r="K3454" s="5"/>
      <c r="O3454" s="5"/>
      <c r="P3454" s="5"/>
      <c r="Q3454" s="5"/>
      <c r="R3454" s="18"/>
      <c r="S3454" s="18"/>
      <c r="T3454" s="18"/>
      <c r="AA3454" s="67"/>
      <c r="AB3454" s="67"/>
      <c r="AE3454" s="101"/>
    </row>
    <row r="3455" spans="1:31" x14ac:dyDescent="0.25">
      <c r="A3455" s="18"/>
      <c r="B3455" s="18"/>
      <c r="C3455" s="18"/>
      <c r="D3455" s="74"/>
      <c r="E3455" s="74"/>
      <c r="F3455" s="74"/>
      <c r="G3455" s="75"/>
      <c r="H3455" s="5"/>
      <c r="I3455" s="5"/>
      <c r="J3455" s="5"/>
      <c r="K3455" s="5"/>
      <c r="O3455" s="5"/>
      <c r="P3455" s="5"/>
      <c r="Q3455" s="5"/>
      <c r="R3455" s="18"/>
      <c r="S3455" s="18"/>
      <c r="T3455" s="18"/>
      <c r="AA3455" s="67"/>
      <c r="AB3455" s="67"/>
      <c r="AE3455" s="101"/>
    </row>
    <row r="3456" spans="1:31" x14ac:dyDescent="0.25">
      <c r="A3456" s="18"/>
      <c r="B3456" s="18"/>
      <c r="C3456" s="18"/>
      <c r="D3456" s="74"/>
      <c r="E3456" s="74"/>
      <c r="F3456" s="74"/>
      <c r="G3456" s="75"/>
      <c r="H3456" s="5"/>
      <c r="I3456" s="5"/>
      <c r="J3456" s="5"/>
      <c r="K3456" s="5"/>
      <c r="O3456" s="5"/>
      <c r="P3456" s="5"/>
      <c r="Q3456" s="5"/>
      <c r="R3456" s="18"/>
      <c r="S3456" s="18"/>
      <c r="T3456" s="18"/>
      <c r="AA3456" s="67"/>
      <c r="AB3456" s="67"/>
      <c r="AE3456" s="101"/>
    </row>
    <row r="3457" spans="1:31" x14ac:dyDescent="0.25">
      <c r="A3457" s="18"/>
      <c r="B3457" s="18"/>
      <c r="C3457" s="18"/>
      <c r="D3457" s="74"/>
      <c r="E3457" s="74"/>
      <c r="F3457" s="74"/>
      <c r="G3457" s="75"/>
      <c r="H3457" s="5"/>
      <c r="I3457" s="5"/>
      <c r="J3457" s="5"/>
      <c r="K3457" s="5"/>
      <c r="O3457" s="5"/>
      <c r="P3457" s="5"/>
      <c r="Q3457" s="5"/>
      <c r="R3457" s="18"/>
      <c r="S3457" s="18"/>
      <c r="T3457" s="18"/>
      <c r="AA3457" s="67"/>
      <c r="AB3457" s="67"/>
      <c r="AE3457" s="101"/>
    </row>
    <row r="3458" spans="1:31" x14ac:dyDescent="0.25">
      <c r="A3458" s="18"/>
      <c r="B3458" s="18"/>
      <c r="C3458" s="18"/>
      <c r="D3458" s="74"/>
      <c r="E3458" s="74"/>
      <c r="F3458" s="74"/>
      <c r="G3458" s="75"/>
      <c r="H3458" s="5"/>
      <c r="I3458" s="5"/>
      <c r="J3458" s="5"/>
      <c r="K3458" s="5"/>
      <c r="O3458" s="5"/>
      <c r="P3458" s="5"/>
      <c r="Q3458" s="5"/>
      <c r="R3458" s="18"/>
      <c r="S3458" s="18"/>
      <c r="T3458" s="18"/>
      <c r="AA3458" s="67"/>
      <c r="AB3458" s="67"/>
      <c r="AE3458" s="101"/>
    </row>
    <row r="3459" spans="1:31" x14ac:dyDescent="0.25">
      <c r="A3459" s="18"/>
      <c r="B3459" s="18"/>
      <c r="C3459" s="18"/>
      <c r="D3459" s="74"/>
      <c r="E3459" s="74"/>
      <c r="F3459" s="74"/>
      <c r="G3459" s="75"/>
      <c r="H3459" s="5"/>
      <c r="I3459" s="5"/>
      <c r="J3459" s="5"/>
      <c r="K3459" s="5"/>
      <c r="O3459" s="5"/>
      <c r="P3459" s="5"/>
      <c r="Q3459" s="5"/>
      <c r="R3459" s="18"/>
      <c r="S3459" s="18"/>
      <c r="T3459" s="18"/>
      <c r="AA3459" s="67"/>
      <c r="AB3459" s="67"/>
      <c r="AE3459" s="101"/>
    </row>
    <row r="3460" spans="1:31" x14ac:dyDescent="0.25">
      <c r="A3460" s="18"/>
      <c r="B3460" s="18"/>
      <c r="C3460" s="18"/>
      <c r="D3460" s="74"/>
      <c r="E3460" s="74"/>
      <c r="F3460" s="74"/>
      <c r="G3460" s="75"/>
      <c r="H3460" s="5"/>
      <c r="I3460" s="5"/>
      <c r="J3460" s="5"/>
      <c r="K3460" s="5"/>
      <c r="O3460" s="5"/>
      <c r="P3460" s="5"/>
      <c r="Q3460" s="5"/>
      <c r="R3460" s="18"/>
      <c r="S3460" s="18"/>
      <c r="T3460" s="18"/>
      <c r="AA3460" s="67"/>
      <c r="AB3460" s="67"/>
      <c r="AE3460" s="101"/>
    </row>
    <row r="3461" spans="1:31" x14ac:dyDescent="0.25">
      <c r="A3461" s="18"/>
      <c r="B3461" s="18"/>
      <c r="C3461" s="18"/>
      <c r="D3461" s="74"/>
      <c r="E3461" s="74"/>
      <c r="F3461" s="74"/>
      <c r="G3461" s="75"/>
      <c r="H3461" s="5"/>
      <c r="I3461" s="5"/>
      <c r="J3461" s="5"/>
      <c r="K3461" s="5"/>
      <c r="O3461" s="5"/>
      <c r="P3461" s="5"/>
      <c r="Q3461" s="5"/>
      <c r="R3461" s="18"/>
      <c r="S3461" s="18"/>
      <c r="T3461" s="18"/>
      <c r="AA3461" s="67"/>
      <c r="AB3461" s="67"/>
      <c r="AE3461" s="101"/>
    </row>
    <row r="3462" spans="1:31" x14ac:dyDescent="0.25">
      <c r="A3462" s="18"/>
      <c r="B3462" s="18"/>
      <c r="C3462" s="18"/>
      <c r="D3462" s="74"/>
      <c r="E3462" s="74"/>
      <c r="F3462" s="74"/>
      <c r="G3462" s="75"/>
      <c r="H3462" s="5"/>
      <c r="I3462" s="5"/>
      <c r="J3462" s="5"/>
      <c r="K3462" s="5"/>
      <c r="O3462" s="5"/>
      <c r="P3462" s="5"/>
      <c r="Q3462" s="5"/>
      <c r="R3462" s="18"/>
      <c r="S3462" s="18"/>
      <c r="T3462" s="18"/>
      <c r="AA3462" s="67"/>
      <c r="AB3462" s="67"/>
      <c r="AE3462" s="101"/>
    </row>
    <row r="3463" spans="1:31" x14ac:dyDescent="0.25">
      <c r="A3463" s="18"/>
      <c r="B3463" s="18"/>
      <c r="C3463" s="18"/>
      <c r="D3463" s="74"/>
      <c r="E3463" s="74"/>
      <c r="F3463" s="74"/>
      <c r="G3463" s="75"/>
      <c r="H3463" s="5"/>
      <c r="I3463" s="5"/>
      <c r="J3463" s="5"/>
      <c r="K3463" s="5"/>
      <c r="O3463" s="5"/>
      <c r="P3463" s="5"/>
      <c r="Q3463" s="5"/>
      <c r="R3463" s="18"/>
      <c r="S3463" s="18"/>
      <c r="T3463" s="18"/>
      <c r="AA3463" s="67"/>
      <c r="AB3463" s="67"/>
      <c r="AE3463" s="101"/>
    </row>
    <row r="3464" spans="1:31" x14ac:dyDescent="0.25">
      <c r="A3464" s="18"/>
      <c r="B3464" s="18"/>
      <c r="C3464" s="18"/>
      <c r="D3464" s="74"/>
      <c r="E3464" s="74"/>
      <c r="F3464" s="74"/>
      <c r="G3464" s="75"/>
      <c r="H3464" s="5"/>
      <c r="I3464" s="5"/>
      <c r="J3464" s="5"/>
      <c r="K3464" s="5"/>
      <c r="O3464" s="5"/>
      <c r="P3464" s="5"/>
      <c r="Q3464" s="5"/>
      <c r="R3464" s="18"/>
      <c r="S3464" s="18"/>
      <c r="T3464" s="18"/>
      <c r="AA3464" s="67"/>
      <c r="AB3464" s="67"/>
      <c r="AE3464" s="101"/>
    </row>
    <row r="3465" spans="1:31" x14ac:dyDescent="0.25">
      <c r="A3465" s="18"/>
      <c r="B3465" s="18"/>
      <c r="C3465" s="18"/>
      <c r="D3465" s="74"/>
      <c r="E3465" s="74"/>
      <c r="F3465" s="74"/>
      <c r="G3465" s="75"/>
      <c r="H3465" s="5"/>
      <c r="I3465" s="5"/>
      <c r="J3465" s="5"/>
      <c r="K3465" s="5"/>
      <c r="O3465" s="5"/>
      <c r="P3465" s="5"/>
      <c r="Q3465" s="5"/>
      <c r="R3465" s="18"/>
      <c r="S3465" s="18"/>
      <c r="T3465" s="18"/>
      <c r="AA3465" s="67"/>
      <c r="AB3465" s="67"/>
      <c r="AE3465" s="101"/>
    </row>
    <row r="3466" spans="1:31" x14ac:dyDescent="0.25">
      <c r="A3466" s="18"/>
      <c r="B3466" s="18"/>
      <c r="C3466" s="18"/>
      <c r="D3466" s="74"/>
      <c r="E3466" s="74"/>
      <c r="F3466" s="74"/>
      <c r="G3466" s="75"/>
      <c r="H3466" s="5"/>
      <c r="I3466" s="5"/>
      <c r="J3466" s="5"/>
      <c r="K3466" s="5"/>
      <c r="O3466" s="5"/>
      <c r="P3466" s="5"/>
      <c r="Q3466" s="5"/>
      <c r="R3466" s="18"/>
      <c r="S3466" s="18"/>
      <c r="T3466" s="18"/>
      <c r="AA3466" s="67"/>
      <c r="AB3466" s="67"/>
      <c r="AE3466" s="101"/>
    </row>
    <row r="3467" spans="1:31" x14ac:dyDescent="0.25">
      <c r="A3467" s="18"/>
      <c r="B3467" s="18"/>
      <c r="C3467" s="18"/>
      <c r="D3467" s="74"/>
      <c r="E3467" s="74"/>
      <c r="F3467" s="74"/>
      <c r="G3467" s="75"/>
      <c r="H3467" s="5"/>
      <c r="I3467" s="5"/>
      <c r="J3467" s="5"/>
      <c r="K3467" s="5"/>
      <c r="O3467" s="5"/>
      <c r="P3467" s="5"/>
      <c r="Q3467" s="5"/>
      <c r="R3467" s="18"/>
      <c r="S3467" s="18"/>
      <c r="T3467" s="18"/>
      <c r="AA3467" s="67"/>
      <c r="AB3467" s="67"/>
      <c r="AE3467" s="101"/>
    </row>
    <row r="3468" spans="1:31" x14ac:dyDescent="0.25">
      <c r="A3468" s="18"/>
      <c r="B3468" s="18"/>
      <c r="C3468" s="18"/>
      <c r="D3468" s="74"/>
      <c r="E3468" s="74"/>
      <c r="F3468" s="74"/>
      <c r="G3468" s="75"/>
      <c r="H3468" s="5"/>
      <c r="I3468" s="5"/>
      <c r="J3468" s="5"/>
      <c r="K3468" s="5"/>
      <c r="O3468" s="5"/>
      <c r="P3468" s="5"/>
      <c r="Q3468" s="5"/>
      <c r="R3468" s="18"/>
      <c r="S3468" s="18"/>
      <c r="T3468" s="18"/>
      <c r="AA3468" s="67"/>
      <c r="AB3468" s="67"/>
      <c r="AE3468" s="101"/>
    </row>
    <row r="3469" spans="1:31" x14ac:dyDescent="0.25">
      <c r="A3469" s="18"/>
      <c r="B3469" s="18"/>
      <c r="C3469" s="18"/>
      <c r="D3469" s="74"/>
      <c r="E3469" s="74"/>
      <c r="F3469" s="74"/>
      <c r="G3469" s="75"/>
      <c r="H3469" s="5"/>
      <c r="I3469" s="5"/>
      <c r="J3469" s="5"/>
      <c r="K3469" s="5"/>
      <c r="O3469" s="5"/>
      <c r="P3469" s="5"/>
      <c r="Q3469" s="5"/>
      <c r="R3469" s="18"/>
      <c r="S3469" s="18"/>
      <c r="T3469" s="18"/>
      <c r="AA3469" s="67"/>
      <c r="AB3469" s="67"/>
      <c r="AE3469" s="101"/>
    </row>
    <row r="3470" spans="1:31" x14ac:dyDescent="0.25">
      <c r="A3470" s="18"/>
      <c r="B3470" s="18"/>
      <c r="C3470" s="18"/>
      <c r="D3470" s="74"/>
      <c r="E3470" s="74"/>
      <c r="F3470" s="74"/>
      <c r="G3470" s="75"/>
      <c r="H3470" s="5"/>
      <c r="I3470" s="5"/>
      <c r="J3470" s="5"/>
      <c r="K3470" s="5"/>
      <c r="O3470" s="5"/>
      <c r="P3470" s="5"/>
      <c r="Q3470" s="5"/>
      <c r="R3470" s="18"/>
      <c r="S3470" s="18"/>
      <c r="T3470" s="18"/>
      <c r="AA3470" s="67"/>
      <c r="AB3470" s="67"/>
      <c r="AE3470" s="101"/>
    </row>
    <row r="3471" spans="1:31" x14ac:dyDescent="0.25">
      <c r="A3471" s="18"/>
      <c r="B3471" s="18"/>
      <c r="C3471" s="18"/>
      <c r="D3471" s="74"/>
      <c r="E3471" s="74"/>
      <c r="F3471" s="74"/>
      <c r="G3471" s="75"/>
      <c r="H3471" s="5"/>
      <c r="I3471" s="5"/>
      <c r="J3471" s="5"/>
      <c r="K3471" s="5"/>
      <c r="O3471" s="5"/>
      <c r="P3471" s="5"/>
      <c r="Q3471" s="5"/>
      <c r="R3471" s="18"/>
      <c r="S3471" s="18"/>
      <c r="T3471" s="18"/>
      <c r="AA3471" s="67"/>
      <c r="AB3471" s="67"/>
      <c r="AE3471" s="101"/>
    </row>
    <row r="3472" spans="1:31" x14ac:dyDescent="0.25">
      <c r="A3472" s="18"/>
      <c r="B3472" s="18"/>
      <c r="C3472" s="18"/>
      <c r="D3472" s="74"/>
      <c r="E3472" s="74"/>
      <c r="F3472" s="74"/>
      <c r="G3472" s="75"/>
      <c r="H3472" s="5"/>
      <c r="I3472" s="5"/>
      <c r="J3472" s="5"/>
      <c r="K3472" s="5"/>
      <c r="O3472" s="5"/>
      <c r="P3472" s="5"/>
      <c r="Q3472" s="5"/>
      <c r="R3472" s="18"/>
      <c r="S3472" s="18"/>
      <c r="T3472" s="18"/>
      <c r="AA3472" s="67"/>
      <c r="AB3472" s="67"/>
      <c r="AE3472" s="101"/>
    </row>
    <row r="3473" spans="1:31" x14ac:dyDescent="0.25">
      <c r="A3473" s="18"/>
      <c r="B3473" s="18"/>
      <c r="C3473" s="18"/>
      <c r="D3473" s="74"/>
      <c r="E3473" s="74"/>
      <c r="F3473" s="74"/>
      <c r="G3473" s="75"/>
      <c r="H3473" s="5"/>
      <c r="I3473" s="5"/>
      <c r="J3473" s="5"/>
      <c r="K3473" s="5"/>
      <c r="O3473" s="5"/>
      <c r="P3473" s="5"/>
      <c r="Q3473" s="5"/>
      <c r="R3473" s="18"/>
      <c r="S3473" s="18"/>
      <c r="T3473" s="18"/>
      <c r="AA3473" s="67"/>
      <c r="AB3473" s="67"/>
      <c r="AE3473" s="101"/>
    </row>
    <row r="3474" spans="1:31" x14ac:dyDescent="0.25">
      <c r="A3474" s="18"/>
      <c r="B3474" s="18"/>
      <c r="C3474" s="18"/>
      <c r="D3474" s="74"/>
      <c r="E3474" s="74"/>
      <c r="F3474" s="74"/>
      <c r="G3474" s="75"/>
      <c r="H3474" s="5"/>
      <c r="I3474" s="5"/>
      <c r="J3474" s="5"/>
      <c r="K3474" s="5"/>
      <c r="O3474" s="5"/>
      <c r="P3474" s="5"/>
      <c r="Q3474" s="5"/>
      <c r="R3474" s="18"/>
      <c r="S3474" s="18"/>
      <c r="T3474" s="18"/>
      <c r="AA3474" s="67"/>
      <c r="AB3474" s="67"/>
      <c r="AE3474" s="101"/>
    </row>
    <row r="3475" spans="1:31" x14ac:dyDescent="0.25">
      <c r="A3475" s="18"/>
      <c r="B3475" s="18"/>
      <c r="C3475" s="18"/>
      <c r="D3475" s="74"/>
      <c r="E3475" s="74"/>
      <c r="F3475" s="74"/>
      <c r="G3475" s="75"/>
      <c r="H3475" s="5"/>
      <c r="I3475" s="5"/>
      <c r="J3475" s="5"/>
      <c r="K3475" s="5"/>
      <c r="O3475" s="5"/>
      <c r="P3475" s="5"/>
      <c r="Q3475" s="5"/>
      <c r="R3475" s="18"/>
      <c r="S3475" s="18"/>
      <c r="T3475" s="18"/>
      <c r="AA3475" s="67"/>
      <c r="AB3475" s="67"/>
      <c r="AE3475" s="101"/>
    </row>
    <row r="3476" spans="1:31" x14ac:dyDescent="0.25">
      <c r="A3476" s="18"/>
      <c r="B3476" s="18"/>
      <c r="C3476" s="18"/>
      <c r="D3476" s="74"/>
      <c r="E3476" s="74"/>
      <c r="F3476" s="74"/>
      <c r="G3476" s="75"/>
      <c r="H3476" s="5"/>
      <c r="I3476" s="5"/>
      <c r="J3476" s="5"/>
      <c r="K3476" s="5"/>
      <c r="O3476" s="5"/>
      <c r="P3476" s="5"/>
      <c r="Q3476" s="5"/>
      <c r="R3476" s="18"/>
      <c r="S3476" s="18"/>
      <c r="T3476" s="18"/>
      <c r="AA3476" s="67"/>
      <c r="AB3476" s="67"/>
      <c r="AE3476" s="101"/>
    </row>
    <row r="3477" spans="1:31" x14ac:dyDescent="0.25">
      <c r="A3477" s="18"/>
      <c r="B3477" s="18"/>
      <c r="C3477" s="18"/>
      <c r="D3477" s="74"/>
      <c r="E3477" s="74"/>
      <c r="F3477" s="74"/>
      <c r="G3477" s="75"/>
      <c r="H3477" s="5"/>
      <c r="I3477" s="5"/>
      <c r="J3477" s="5"/>
      <c r="K3477" s="5"/>
      <c r="O3477" s="5"/>
      <c r="P3477" s="5"/>
      <c r="Q3477" s="5"/>
      <c r="R3477" s="18"/>
      <c r="S3477" s="18"/>
      <c r="T3477" s="18"/>
      <c r="AA3477" s="67"/>
      <c r="AB3477" s="67"/>
      <c r="AE3477" s="101"/>
    </row>
    <row r="3478" spans="1:31" x14ac:dyDescent="0.25">
      <c r="A3478" s="18"/>
      <c r="B3478" s="18"/>
      <c r="C3478" s="18"/>
      <c r="D3478" s="74"/>
      <c r="E3478" s="74"/>
      <c r="F3478" s="74"/>
      <c r="G3478" s="75"/>
      <c r="H3478" s="5"/>
      <c r="I3478" s="5"/>
      <c r="J3478" s="5"/>
      <c r="K3478" s="5"/>
      <c r="O3478" s="5"/>
      <c r="P3478" s="5"/>
      <c r="Q3478" s="5"/>
      <c r="R3478" s="18"/>
      <c r="S3478" s="18"/>
      <c r="T3478" s="18"/>
      <c r="AA3478" s="67"/>
      <c r="AB3478" s="67"/>
      <c r="AE3478" s="101"/>
    </row>
    <row r="3479" spans="1:31" x14ac:dyDescent="0.25">
      <c r="A3479" s="18"/>
      <c r="B3479" s="18"/>
      <c r="C3479" s="18"/>
      <c r="D3479" s="74"/>
      <c r="E3479" s="74"/>
      <c r="F3479" s="74"/>
      <c r="G3479" s="75"/>
      <c r="H3479" s="5"/>
      <c r="I3479" s="5"/>
      <c r="J3479" s="5"/>
      <c r="K3479" s="5"/>
      <c r="O3479" s="5"/>
      <c r="P3479" s="5"/>
      <c r="Q3479" s="5"/>
      <c r="R3479" s="18"/>
      <c r="S3479" s="18"/>
      <c r="T3479" s="18"/>
      <c r="AA3479" s="67"/>
      <c r="AB3479" s="67"/>
      <c r="AE3479" s="101"/>
    </row>
    <row r="3480" spans="1:31" x14ac:dyDescent="0.25">
      <c r="A3480" s="18"/>
      <c r="B3480" s="18"/>
      <c r="C3480" s="18"/>
      <c r="D3480" s="74"/>
      <c r="E3480" s="74"/>
      <c r="F3480" s="74"/>
      <c r="G3480" s="75"/>
      <c r="H3480" s="5"/>
      <c r="I3480" s="5"/>
      <c r="J3480" s="5"/>
      <c r="K3480" s="5"/>
      <c r="O3480" s="5"/>
      <c r="P3480" s="5"/>
      <c r="Q3480" s="5"/>
      <c r="R3480" s="18"/>
      <c r="S3480" s="18"/>
      <c r="T3480" s="18"/>
      <c r="AA3480" s="67"/>
      <c r="AB3480" s="67"/>
      <c r="AE3480" s="101"/>
    </row>
    <row r="3481" spans="1:31" x14ac:dyDescent="0.25">
      <c r="A3481" s="18"/>
      <c r="B3481" s="18"/>
      <c r="C3481" s="18"/>
      <c r="D3481" s="74"/>
      <c r="E3481" s="74"/>
      <c r="F3481" s="74"/>
      <c r="G3481" s="75"/>
      <c r="H3481" s="5"/>
      <c r="I3481" s="5"/>
      <c r="J3481" s="5"/>
      <c r="K3481" s="5"/>
      <c r="O3481" s="5"/>
      <c r="P3481" s="5"/>
      <c r="Q3481" s="5"/>
      <c r="R3481" s="18"/>
      <c r="S3481" s="18"/>
      <c r="T3481" s="18"/>
      <c r="AA3481" s="67"/>
      <c r="AB3481" s="67"/>
      <c r="AE3481" s="101"/>
    </row>
    <row r="3482" spans="1:31" x14ac:dyDescent="0.25">
      <c r="A3482" s="18"/>
      <c r="B3482" s="18"/>
      <c r="C3482" s="18"/>
      <c r="D3482" s="74"/>
      <c r="E3482" s="74"/>
      <c r="F3482" s="74"/>
      <c r="G3482" s="75"/>
      <c r="H3482" s="5"/>
      <c r="I3482" s="5"/>
      <c r="J3482" s="5"/>
      <c r="K3482" s="5"/>
      <c r="O3482" s="5"/>
      <c r="P3482" s="5"/>
      <c r="Q3482" s="5"/>
      <c r="R3482" s="18"/>
      <c r="S3482" s="18"/>
      <c r="T3482" s="18"/>
      <c r="AA3482" s="67"/>
      <c r="AB3482" s="67"/>
      <c r="AE3482" s="101"/>
    </row>
    <row r="3483" spans="1:31" x14ac:dyDescent="0.25">
      <c r="A3483" s="18"/>
      <c r="B3483" s="18"/>
      <c r="C3483" s="18"/>
      <c r="D3483" s="74"/>
      <c r="E3483" s="74"/>
      <c r="F3483" s="74"/>
      <c r="G3483" s="75"/>
      <c r="H3483" s="5"/>
      <c r="I3483" s="5"/>
      <c r="J3483" s="5"/>
      <c r="K3483" s="5"/>
      <c r="O3483" s="5"/>
      <c r="P3483" s="5"/>
      <c r="Q3483" s="5"/>
      <c r="R3483" s="18"/>
      <c r="S3483" s="18"/>
      <c r="T3483" s="18"/>
      <c r="AA3483" s="67"/>
      <c r="AB3483" s="67"/>
      <c r="AE3483" s="101"/>
    </row>
    <row r="3484" spans="1:31" x14ac:dyDescent="0.25">
      <c r="A3484" s="18"/>
      <c r="B3484" s="18"/>
      <c r="C3484" s="18"/>
      <c r="D3484" s="74"/>
      <c r="E3484" s="74"/>
      <c r="F3484" s="74"/>
      <c r="G3484" s="75"/>
      <c r="H3484" s="5"/>
      <c r="I3484" s="5"/>
      <c r="J3484" s="5"/>
      <c r="K3484" s="5"/>
      <c r="O3484" s="5"/>
      <c r="P3484" s="5"/>
      <c r="Q3484" s="5"/>
      <c r="R3484" s="18"/>
      <c r="S3484" s="18"/>
      <c r="T3484" s="18"/>
      <c r="AA3484" s="67"/>
      <c r="AB3484" s="67"/>
      <c r="AE3484" s="101"/>
    </row>
    <row r="3485" spans="1:31" x14ac:dyDescent="0.25">
      <c r="A3485" s="18"/>
      <c r="B3485" s="18"/>
      <c r="C3485" s="18"/>
      <c r="D3485" s="74"/>
      <c r="E3485" s="74"/>
      <c r="F3485" s="74"/>
      <c r="G3485" s="75"/>
      <c r="H3485" s="5"/>
      <c r="I3485" s="5"/>
      <c r="J3485" s="5"/>
      <c r="K3485" s="5"/>
      <c r="O3485" s="5"/>
      <c r="P3485" s="5"/>
      <c r="Q3485" s="5"/>
      <c r="R3485" s="18"/>
      <c r="S3485" s="18"/>
      <c r="T3485" s="18"/>
      <c r="AA3485" s="67"/>
      <c r="AB3485" s="67"/>
      <c r="AE3485" s="101"/>
    </row>
    <row r="3486" spans="1:31" x14ac:dyDescent="0.25">
      <c r="A3486" s="18"/>
      <c r="B3486" s="18"/>
      <c r="C3486" s="18"/>
      <c r="D3486" s="74"/>
      <c r="E3486" s="74"/>
      <c r="F3486" s="74"/>
      <c r="G3486" s="75"/>
      <c r="H3486" s="5"/>
      <c r="I3486" s="5"/>
      <c r="J3486" s="5"/>
      <c r="K3486" s="5"/>
      <c r="O3486" s="5"/>
      <c r="P3486" s="5"/>
      <c r="Q3486" s="5"/>
      <c r="R3486" s="18"/>
      <c r="S3486" s="18"/>
      <c r="T3486" s="18"/>
      <c r="AA3486" s="67"/>
      <c r="AB3486" s="67"/>
      <c r="AE3486" s="101"/>
    </row>
    <row r="3487" spans="1:31" x14ac:dyDescent="0.25">
      <c r="A3487" s="18"/>
      <c r="B3487" s="18"/>
      <c r="C3487" s="18"/>
      <c r="D3487" s="74"/>
      <c r="E3487" s="74"/>
      <c r="F3487" s="74"/>
      <c r="G3487" s="75"/>
      <c r="H3487" s="5"/>
      <c r="I3487" s="5"/>
      <c r="J3487" s="5"/>
      <c r="K3487" s="5"/>
      <c r="O3487" s="5"/>
      <c r="P3487" s="5"/>
      <c r="Q3487" s="5"/>
      <c r="R3487" s="18"/>
      <c r="S3487" s="18"/>
      <c r="T3487" s="18"/>
      <c r="AA3487" s="67"/>
      <c r="AB3487" s="67"/>
      <c r="AE3487" s="101"/>
    </row>
    <row r="3488" spans="1:31" x14ac:dyDescent="0.25">
      <c r="A3488" s="18"/>
      <c r="B3488" s="18"/>
      <c r="C3488" s="18"/>
      <c r="D3488" s="74"/>
      <c r="E3488" s="74"/>
      <c r="F3488" s="74"/>
      <c r="G3488" s="75"/>
      <c r="H3488" s="5"/>
      <c r="I3488" s="5"/>
      <c r="J3488" s="5"/>
      <c r="K3488" s="5"/>
      <c r="O3488" s="5"/>
      <c r="P3488" s="5"/>
      <c r="Q3488" s="5"/>
      <c r="R3488" s="18"/>
      <c r="S3488" s="18"/>
      <c r="T3488" s="18"/>
      <c r="AA3488" s="67"/>
      <c r="AB3488" s="67"/>
      <c r="AE3488" s="101"/>
    </row>
    <row r="3489" spans="1:31" x14ac:dyDescent="0.25">
      <c r="A3489" s="18"/>
      <c r="B3489" s="18"/>
      <c r="C3489" s="18"/>
      <c r="D3489" s="74"/>
      <c r="E3489" s="74"/>
      <c r="F3489" s="74"/>
      <c r="G3489" s="75"/>
      <c r="H3489" s="5"/>
      <c r="I3489" s="5"/>
      <c r="J3489" s="5"/>
      <c r="K3489" s="5"/>
      <c r="O3489" s="5"/>
      <c r="P3489" s="5"/>
      <c r="Q3489" s="5"/>
      <c r="R3489" s="18"/>
      <c r="S3489" s="18"/>
      <c r="T3489" s="18"/>
      <c r="AA3489" s="67"/>
      <c r="AB3489" s="67"/>
      <c r="AE3489" s="101"/>
    </row>
    <row r="3490" spans="1:31" x14ac:dyDescent="0.25">
      <c r="A3490" s="18"/>
      <c r="B3490" s="18"/>
      <c r="C3490" s="18"/>
      <c r="D3490" s="74"/>
      <c r="E3490" s="74"/>
      <c r="F3490" s="74"/>
      <c r="G3490" s="75"/>
      <c r="H3490" s="5"/>
      <c r="I3490" s="5"/>
      <c r="J3490" s="5"/>
      <c r="K3490" s="5"/>
      <c r="O3490" s="5"/>
      <c r="P3490" s="5"/>
      <c r="Q3490" s="5"/>
      <c r="R3490" s="18"/>
      <c r="S3490" s="18"/>
      <c r="T3490" s="18"/>
      <c r="AA3490" s="67"/>
      <c r="AB3490" s="67"/>
      <c r="AE3490" s="101"/>
    </row>
    <row r="3491" spans="1:31" x14ac:dyDescent="0.25">
      <c r="A3491" s="18"/>
      <c r="B3491" s="18"/>
      <c r="C3491" s="18"/>
      <c r="D3491" s="74"/>
      <c r="E3491" s="74"/>
      <c r="F3491" s="74"/>
      <c r="G3491" s="75"/>
      <c r="H3491" s="5"/>
      <c r="I3491" s="5"/>
      <c r="J3491" s="5"/>
      <c r="K3491" s="5"/>
      <c r="O3491" s="5"/>
      <c r="P3491" s="5"/>
      <c r="Q3491" s="5"/>
      <c r="R3491" s="18"/>
      <c r="S3491" s="18"/>
      <c r="T3491" s="18"/>
      <c r="AA3491" s="67"/>
      <c r="AB3491" s="67"/>
      <c r="AE3491" s="101"/>
    </row>
    <row r="3492" spans="1:31" x14ac:dyDescent="0.25">
      <c r="A3492" s="18"/>
      <c r="B3492" s="18"/>
      <c r="C3492" s="18"/>
      <c r="D3492" s="74"/>
      <c r="E3492" s="74"/>
      <c r="F3492" s="74"/>
      <c r="G3492" s="75"/>
      <c r="H3492" s="5"/>
      <c r="I3492" s="5"/>
      <c r="J3492" s="5"/>
      <c r="K3492" s="5"/>
      <c r="O3492" s="5"/>
      <c r="P3492" s="5"/>
      <c r="Q3492" s="5"/>
      <c r="R3492" s="18"/>
      <c r="S3492" s="18"/>
      <c r="T3492" s="18"/>
      <c r="AA3492" s="67"/>
      <c r="AB3492" s="67"/>
      <c r="AE3492" s="101"/>
    </row>
    <row r="3493" spans="1:31" x14ac:dyDescent="0.25">
      <c r="A3493" s="18"/>
      <c r="B3493" s="18"/>
      <c r="C3493" s="18"/>
      <c r="D3493" s="74"/>
      <c r="E3493" s="74"/>
      <c r="F3493" s="74"/>
      <c r="G3493" s="75"/>
      <c r="H3493" s="5"/>
      <c r="I3493" s="5"/>
      <c r="J3493" s="5"/>
      <c r="K3493" s="5"/>
      <c r="O3493" s="5"/>
      <c r="P3493" s="5"/>
      <c r="Q3493" s="5"/>
      <c r="R3493" s="18"/>
      <c r="S3493" s="18"/>
      <c r="T3493" s="18"/>
      <c r="AA3493" s="67"/>
      <c r="AB3493" s="67"/>
      <c r="AE3493" s="101"/>
    </row>
    <row r="3494" spans="1:31" x14ac:dyDescent="0.25">
      <c r="A3494" s="18"/>
      <c r="B3494" s="18"/>
      <c r="C3494" s="18"/>
      <c r="D3494" s="74"/>
      <c r="E3494" s="74"/>
      <c r="F3494" s="74"/>
      <c r="G3494" s="75"/>
      <c r="H3494" s="5"/>
      <c r="I3494" s="5"/>
      <c r="J3494" s="5"/>
      <c r="K3494" s="5"/>
      <c r="O3494" s="5"/>
      <c r="P3494" s="5"/>
      <c r="Q3494" s="5"/>
      <c r="R3494" s="18"/>
      <c r="S3494" s="18"/>
      <c r="T3494" s="18"/>
      <c r="AA3494" s="67"/>
      <c r="AB3494" s="67"/>
      <c r="AE3494" s="101"/>
    </row>
    <row r="3495" spans="1:31" x14ac:dyDescent="0.25">
      <c r="A3495" s="18"/>
      <c r="B3495" s="18"/>
      <c r="C3495" s="18"/>
      <c r="D3495" s="74"/>
      <c r="E3495" s="74"/>
      <c r="F3495" s="74"/>
      <c r="G3495" s="75"/>
      <c r="H3495" s="5"/>
      <c r="I3495" s="5"/>
      <c r="J3495" s="5"/>
      <c r="K3495" s="5"/>
      <c r="O3495" s="5"/>
      <c r="P3495" s="5"/>
      <c r="Q3495" s="5"/>
      <c r="R3495" s="18"/>
      <c r="S3495" s="18"/>
      <c r="T3495" s="18"/>
      <c r="AA3495" s="67"/>
      <c r="AB3495" s="67"/>
      <c r="AE3495" s="101"/>
    </row>
    <row r="3496" spans="1:31" x14ac:dyDescent="0.25">
      <c r="A3496" s="18"/>
      <c r="B3496" s="18"/>
      <c r="C3496" s="18"/>
      <c r="D3496" s="74"/>
      <c r="E3496" s="74"/>
      <c r="F3496" s="74"/>
      <c r="G3496" s="75"/>
      <c r="H3496" s="5"/>
      <c r="I3496" s="5"/>
      <c r="J3496" s="5"/>
      <c r="K3496" s="5"/>
      <c r="O3496" s="5"/>
      <c r="P3496" s="5"/>
      <c r="Q3496" s="5"/>
      <c r="R3496" s="18"/>
      <c r="S3496" s="18"/>
      <c r="T3496" s="18"/>
      <c r="AA3496" s="67"/>
      <c r="AB3496" s="67"/>
      <c r="AE3496" s="101"/>
    </row>
    <row r="3497" spans="1:31" x14ac:dyDescent="0.25">
      <c r="A3497" s="18"/>
      <c r="B3497" s="18"/>
      <c r="C3497" s="18"/>
      <c r="D3497" s="74"/>
      <c r="E3497" s="74"/>
      <c r="F3497" s="74"/>
      <c r="G3497" s="75"/>
      <c r="H3497" s="5"/>
      <c r="I3497" s="5"/>
      <c r="J3497" s="5"/>
      <c r="K3497" s="5"/>
      <c r="O3497" s="5"/>
      <c r="P3497" s="5"/>
      <c r="Q3497" s="5"/>
      <c r="R3497" s="18"/>
      <c r="S3497" s="18"/>
      <c r="T3497" s="18"/>
      <c r="AA3497" s="67"/>
      <c r="AB3497" s="67"/>
      <c r="AE3497" s="101"/>
    </row>
    <row r="3498" spans="1:31" x14ac:dyDescent="0.25">
      <c r="A3498" s="18"/>
      <c r="B3498" s="18"/>
      <c r="C3498" s="18"/>
      <c r="D3498" s="74"/>
      <c r="E3498" s="74"/>
      <c r="F3498" s="74"/>
      <c r="G3498" s="75"/>
      <c r="H3498" s="5"/>
      <c r="I3498" s="5"/>
      <c r="J3498" s="5"/>
      <c r="K3498" s="5"/>
      <c r="O3498" s="5"/>
      <c r="P3498" s="5"/>
      <c r="Q3498" s="5"/>
      <c r="R3498" s="18"/>
      <c r="S3498" s="18"/>
      <c r="T3498" s="18"/>
      <c r="AA3498" s="67"/>
      <c r="AB3498" s="67"/>
      <c r="AE3498" s="101"/>
    </row>
    <row r="3499" spans="1:31" x14ac:dyDescent="0.25">
      <c r="A3499" s="18"/>
      <c r="B3499" s="18"/>
      <c r="C3499" s="18"/>
      <c r="D3499" s="74"/>
      <c r="E3499" s="74"/>
      <c r="F3499" s="74"/>
      <c r="G3499" s="75"/>
      <c r="H3499" s="5"/>
      <c r="I3499" s="5"/>
      <c r="J3499" s="5"/>
      <c r="K3499" s="5"/>
      <c r="O3499" s="5"/>
      <c r="P3499" s="5"/>
      <c r="Q3499" s="5"/>
      <c r="R3499" s="18"/>
      <c r="S3499" s="18"/>
      <c r="T3499" s="18"/>
      <c r="AA3499" s="67"/>
      <c r="AB3499" s="67"/>
      <c r="AE3499" s="101"/>
    </row>
    <row r="3500" spans="1:31" x14ac:dyDescent="0.25">
      <c r="A3500" s="18"/>
      <c r="B3500" s="18"/>
      <c r="C3500" s="18"/>
      <c r="D3500" s="74"/>
      <c r="E3500" s="74"/>
      <c r="F3500" s="74"/>
      <c r="G3500" s="75"/>
      <c r="H3500" s="5"/>
      <c r="I3500" s="5"/>
      <c r="J3500" s="5"/>
      <c r="K3500" s="5"/>
      <c r="O3500" s="5"/>
      <c r="P3500" s="5"/>
      <c r="Q3500" s="5"/>
      <c r="R3500" s="18"/>
      <c r="S3500" s="18"/>
      <c r="T3500" s="18"/>
      <c r="AA3500" s="67"/>
      <c r="AB3500" s="67"/>
      <c r="AE3500" s="101"/>
    </row>
    <row r="3501" spans="1:31" x14ac:dyDescent="0.25">
      <c r="A3501" s="18"/>
      <c r="B3501" s="18"/>
      <c r="C3501" s="18"/>
      <c r="D3501" s="74"/>
      <c r="E3501" s="74"/>
      <c r="F3501" s="74"/>
      <c r="G3501" s="75"/>
      <c r="H3501" s="5"/>
      <c r="I3501" s="5"/>
      <c r="J3501" s="5"/>
      <c r="K3501" s="5"/>
      <c r="O3501" s="5"/>
      <c r="P3501" s="5"/>
      <c r="Q3501" s="5"/>
      <c r="R3501" s="18"/>
      <c r="S3501" s="18"/>
      <c r="T3501" s="18"/>
      <c r="AA3501" s="67"/>
      <c r="AB3501" s="67"/>
      <c r="AE3501" s="101"/>
    </row>
    <row r="3502" spans="1:31" x14ac:dyDescent="0.25">
      <c r="A3502" s="18"/>
      <c r="B3502" s="18"/>
      <c r="C3502" s="18"/>
      <c r="D3502" s="74"/>
      <c r="E3502" s="74"/>
      <c r="F3502" s="74"/>
      <c r="G3502" s="75"/>
      <c r="H3502" s="5"/>
      <c r="I3502" s="5"/>
      <c r="J3502" s="5"/>
      <c r="K3502" s="5"/>
      <c r="O3502" s="5"/>
      <c r="P3502" s="5"/>
      <c r="Q3502" s="5"/>
      <c r="R3502" s="18"/>
      <c r="S3502" s="18"/>
      <c r="T3502" s="18"/>
      <c r="AA3502" s="67"/>
      <c r="AB3502" s="67"/>
      <c r="AE3502" s="101"/>
    </row>
    <row r="3503" spans="1:31" x14ac:dyDescent="0.25">
      <c r="A3503" s="18"/>
      <c r="B3503" s="18"/>
      <c r="C3503" s="18"/>
      <c r="D3503" s="74"/>
      <c r="E3503" s="74"/>
      <c r="F3503" s="74"/>
      <c r="G3503" s="75"/>
      <c r="H3503" s="5"/>
      <c r="I3503" s="5"/>
      <c r="J3503" s="5"/>
      <c r="K3503" s="5"/>
      <c r="O3503" s="5"/>
      <c r="P3503" s="5"/>
      <c r="Q3503" s="5"/>
      <c r="R3503" s="18"/>
      <c r="S3503" s="18"/>
      <c r="T3503" s="18"/>
      <c r="AA3503" s="67"/>
      <c r="AB3503" s="67"/>
      <c r="AE3503" s="101"/>
    </row>
    <row r="3504" spans="1:31" x14ac:dyDescent="0.25">
      <c r="A3504" s="18"/>
      <c r="B3504" s="18"/>
      <c r="C3504" s="18"/>
      <c r="D3504" s="74"/>
      <c r="E3504" s="74"/>
      <c r="F3504" s="74"/>
      <c r="G3504" s="75"/>
      <c r="H3504" s="5"/>
      <c r="I3504" s="5"/>
      <c r="J3504" s="5"/>
      <c r="K3504" s="5"/>
      <c r="O3504" s="5"/>
      <c r="P3504" s="5"/>
      <c r="Q3504" s="5"/>
      <c r="R3504" s="18"/>
      <c r="S3504" s="18"/>
      <c r="T3504" s="18"/>
      <c r="AA3504" s="67"/>
      <c r="AB3504" s="67"/>
      <c r="AE3504" s="101"/>
    </row>
    <row r="3505" spans="1:31" x14ac:dyDescent="0.25">
      <c r="A3505" s="18"/>
      <c r="B3505" s="18"/>
      <c r="C3505" s="18"/>
      <c r="D3505" s="74"/>
      <c r="E3505" s="74"/>
      <c r="F3505" s="74"/>
      <c r="G3505" s="75"/>
      <c r="H3505" s="5"/>
      <c r="I3505" s="5"/>
      <c r="J3505" s="5"/>
      <c r="K3505" s="5"/>
      <c r="O3505" s="5"/>
      <c r="P3505" s="5"/>
      <c r="Q3505" s="5"/>
      <c r="R3505" s="18"/>
      <c r="S3505" s="18"/>
      <c r="T3505" s="18"/>
      <c r="AA3505" s="67"/>
      <c r="AB3505" s="67"/>
      <c r="AE3505" s="101"/>
    </row>
    <row r="3506" spans="1:31" x14ac:dyDescent="0.25">
      <c r="A3506" s="18"/>
      <c r="B3506" s="18"/>
      <c r="C3506" s="18"/>
      <c r="D3506" s="74"/>
      <c r="E3506" s="74"/>
      <c r="F3506" s="74"/>
      <c r="G3506" s="75"/>
      <c r="H3506" s="5"/>
      <c r="I3506" s="5"/>
      <c r="J3506" s="5"/>
      <c r="K3506" s="5"/>
      <c r="O3506" s="5"/>
      <c r="P3506" s="5"/>
      <c r="Q3506" s="5"/>
      <c r="R3506" s="18"/>
      <c r="S3506" s="18"/>
      <c r="T3506" s="18"/>
      <c r="AA3506" s="67"/>
      <c r="AB3506" s="67"/>
      <c r="AE3506" s="101"/>
    </row>
    <row r="3507" spans="1:31" x14ac:dyDescent="0.25">
      <c r="A3507" s="18"/>
      <c r="B3507" s="18"/>
      <c r="C3507" s="18"/>
      <c r="D3507" s="74"/>
      <c r="E3507" s="74"/>
      <c r="F3507" s="74"/>
      <c r="G3507" s="75"/>
      <c r="H3507" s="5"/>
      <c r="I3507" s="5"/>
      <c r="J3507" s="5"/>
      <c r="K3507" s="5"/>
      <c r="O3507" s="5"/>
      <c r="P3507" s="5"/>
      <c r="Q3507" s="5"/>
      <c r="R3507" s="18"/>
      <c r="S3507" s="18"/>
      <c r="T3507" s="18"/>
      <c r="AA3507" s="67"/>
      <c r="AB3507" s="67"/>
      <c r="AE3507" s="101"/>
    </row>
    <row r="3508" spans="1:31" x14ac:dyDescent="0.25">
      <c r="A3508" s="18"/>
      <c r="B3508" s="18"/>
      <c r="C3508" s="18"/>
      <c r="D3508" s="74"/>
      <c r="E3508" s="74"/>
      <c r="F3508" s="74"/>
      <c r="G3508" s="75"/>
      <c r="H3508" s="5"/>
      <c r="I3508" s="5"/>
      <c r="J3508" s="5"/>
      <c r="K3508" s="5"/>
      <c r="O3508" s="5"/>
      <c r="P3508" s="5"/>
      <c r="Q3508" s="5"/>
      <c r="R3508" s="18"/>
      <c r="S3508" s="18"/>
      <c r="T3508" s="18"/>
      <c r="AA3508" s="67"/>
      <c r="AB3508" s="67"/>
      <c r="AE3508" s="101"/>
    </row>
    <row r="3509" spans="1:31" x14ac:dyDescent="0.25">
      <c r="A3509" s="18"/>
      <c r="B3509" s="18"/>
      <c r="C3509" s="18"/>
      <c r="D3509" s="74"/>
      <c r="E3509" s="74"/>
      <c r="F3509" s="74"/>
      <c r="G3509" s="75"/>
      <c r="H3509" s="5"/>
      <c r="I3509" s="5"/>
      <c r="J3509" s="5"/>
      <c r="K3509" s="5"/>
      <c r="O3509" s="5"/>
      <c r="P3509" s="5"/>
      <c r="Q3509" s="5"/>
      <c r="R3509" s="18"/>
      <c r="S3509" s="18"/>
      <c r="T3509" s="18"/>
      <c r="AA3509" s="67"/>
      <c r="AB3509" s="67"/>
      <c r="AE3509" s="101"/>
    </row>
    <row r="3510" spans="1:31" x14ac:dyDescent="0.25">
      <c r="A3510" s="18"/>
      <c r="B3510" s="18"/>
      <c r="C3510" s="18"/>
      <c r="D3510" s="74"/>
      <c r="E3510" s="74"/>
      <c r="F3510" s="74"/>
      <c r="G3510" s="75"/>
      <c r="H3510" s="5"/>
      <c r="I3510" s="5"/>
      <c r="J3510" s="5"/>
      <c r="K3510" s="5"/>
      <c r="O3510" s="5"/>
      <c r="P3510" s="5"/>
      <c r="Q3510" s="5"/>
      <c r="R3510" s="18"/>
      <c r="S3510" s="18"/>
      <c r="T3510" s="18"/>
      <c r="AA3510" s="67"/>
      <c r="AB3510" s="67"/>
      <c r="AE3510" s="101"/>
    </row>
    <row r="3511" spans="1:31" x14ac:dyDescent="0.25">
      <c r="A3511" s="18"/>
      <c r="B3511" s="18"/>
      <c r="C3511" s="18"/>
      <c r="D3511" s="74"/>
      <c r="E3511" s="74"/>
      <c r="F3511" s="74"/>
      <c r="G3511" s="75"/>
      <c r="H3511" s="5"/>
      <c r="I3511" s="5"/>
      <c r="J3511" s="5"/>
      <c r="K3511" s="5"/>
      <c r="O3511" s="5"/>
      <c r="P3511" s="5"/>
      <c r="Q3511" s="5"/>
      <c r="R3511" s="18"/>
      <c r="S3511" s="18"/>
      <c r="T3511" s="18"/>
      <c r="AA3511" s="67"/>
      <c r="AB3511" s="67"/>
      <c r="AE3511" s="101"/>
    </row>
    <row r="3512" spans="1:31" x14ac:dyDescent="0.25">
      <c r="A3512" s="18"/>
      <c r="B3512" s="18"/>
      <c r="C3512" s="18"/>
      <c r="D3512" s="74"/>
      <c r="E3512" s="74"/>
      <c r="F3512" s="74"/>
      <c r="G3512" s="75"/>
      <c r="H3512" s="5"/>
      <c r="I3512" s="5"/>
      <c r="J3512" s="5"/>
      <c r="K3512" s="5"/>
      <c r="O3512" s="5"/>
      <c r="P3512" s="5"/>
      <c r="Q3512" s="5"/>
      <c r="R3512" s="18"/>
      <c r="S3512" s="18"/>
      <c r="T3512" s="18"/>
      <c r="AA3512" s="67"/>
      <c r="AB3512" s="67"/>
      <c r="AE3512" s="101"/>
    </row>
    <row r="3513" spans="1:31" x14ac:dyDescent="0.25">
      <c r="A3513" s="18"/>
      <c r="B3513" s="18"/>
      <c r="C3513" s="18"/>
      <c r="D3513" s="74"/>
      <c r="E3513" s="74"/>
      <c r="F3513" s="74"/>
      <c r="G3513" s="75"/>
      <c r="H3513" s="5"/>
      <c r="I3513" s="5"/>
      <c r="J3513" s="5"/>
      <c r="K3513" s="5"/>
      <c r="O3513" s="5"/>
      <c r="P3513" s="5"/>
      <c r="Q3513" s="5"/>
      <c r="R3513" s="18"/>
      <c r="S3513" s="18"/>
      <c r="T3513" s="18"/>
      <c r="AA3513" s="67"/>
      <c r="AB3513" s="67"/>
      <c r="AE3513" s="101"/>
    </row>
    <row r="3514" spans="1:31" x14ac:dyDescent="0.25">
      <c r="A3514" s="18"/>
      <c r="B3514" s="18"/>
      <c r="C3514" s="18"/>
      <c r="D3514" s="74"/>
      <c r="E3514" s="74"/>
      <c r="F3514" s="74"/>
      <c r="G3514" s="75"/>
      <c r="H3514" s="5"/>
      <c r="I3514" s="5"/>
      <c r="J3514" s="5"/>
      <c r="K3514" s="5"/>
      <c r="O3514" s="5"/>
      <c r="P3514" s="5"/>
      <c r="Q3514" s="5"/>
      <c r="R3514" s="18"/>
      <c r="S3514" s="18"/>
      <c r="T3514" s="18"/>
      <c r="AA3514" s="67"/>
      <c r="AB3514" s="67"/>
      <c r="AE3514" s="101"/>
    </row>
    <row r="3515" spans="1:31" x14ac:dyDescent="0.25">
      <c r="A3515" s="18"/>
      <c r="B3515" s="18"/>
      <c r="C3515" s="18"/>
      <c r="D3515" s="74"/>
      <c r="E3515" s="74"/>
      <c r="F3515" s="74"/>
      <c r="G3515" s="75"/>
      <c r="H3515" s="5"/>
      <c r="I3515" s="5"/>
      <c r="J3515" s="5"/>
      <c r="K3515" s="5"/>
      <c r="O3515" s="5"/>
      <c r="P3515" s="5"/>
      <c r="Q3515" s="5"/>
      <c r="R3515" s="18"/>
      <c r="S3515" s="18"/>
      <c r="T3515" s="18"/>
      <c r="AA3515" s="67"/>
      <c r="AB3515" s="67"/>
      <c r="AE3515" s="101"/>
    </row>
    <row r="3516" spans="1:31" x14ac:dyDescent="0.25">
      <c r="A3516" s="18"/>
      <c r="B3516" s="18"/>
      <c r="C3516" s="18"/>
      <c r="D3516" s="74"/>
      <c r="E3516" s="74"/>
      <c r="F3516" s="74"/>
      <c r="G3516" s="75"/>
      <c r="H3516" s="5"/>
      <c r="I3516" s="5"/>
      <c r="J3516" s="5"/>
      <c r="K3516" s="5"/>
      <c r="O3516" s="5"/>
      <c r="P3516" s="5"/>
      <c r="Q3516" s="5"/>
      <c r="R3516" s="18"/>
      <c r="S3516" s="18"/>
      <c r="T3516" s="18"/>
      <c r="AA3516" s="67"/>
      <c r="AB3516" s="67"/>
      <c r="AE3516" s="101"/>
    </row>
    <row r="3517" spans="1:31" x14ac:dyDescent="0.25">
      <c r="A3517" s="18"/>
      <c r="B3517" s="18"/>
      <c r="C3517" s="18"/>
      <c r="D3517" s="74"/>
      <c r="E3517" s="74"/>
      <c r="F3517" s="74"/>
      <c r="G3517" s="75"/>
      <c r="H3517" s="5"/>
      <c r="I3517" s="5"/>
      <c r="J3517" s="5"/>
      <c r="K3517" s="5"/>
      <c r="O3517" s="5"/>
      <c r="P3517" s="5"/>
      <c r="Q3517" s="5"/>
      <c r="R3517" s="18"/>
      <c r="S3517" s="18"/>
      <c r="T3517" s="18"/>
      <c r="AA3517" s="67"/>
      <c r="AB3517" s="67"/>
      <c r="AE3517" s="102"/>
    </row>
    <row r="3518" spans="1:31" x14ac:dyDescent="0.25">
      <c r="A3518" s="18"/>
      <c r="B3518" s="18"/>
      <c r="C3518" s="18"/>
      <c r="D3518" s="74"/>
      <c r="E3518" s="74"/>
      <c r="F3518" s="74"/>
      <c r="G3518" s="75"/>
      <c r="H3518" s="5"/>
      <c r="I3518" s="5"/>
      <c r="J3518" s="5"/>
      <c r="K3518" s="5"/>
      <c r="O3518" s="5"/>
      <c r="P3518" s="5"/>
      <c r="Q3518" s="5"/>
      <c r="R3518" s="18"/>
      <c r="S3518" s="18"/>
      <c r="T3518" s="18"/>
      <c r="AA3518" s="67"/>
      <c r="AB3518" s="67"/>
      <c r="AE3518" s="102"/>
    </row>
    <row r="3519" spans="1:31" x14ac:dyDescent="0.25">
      <c r="A3519" s="18"/>
      <c r="B3519" s="18"/>
      <c r="C3519" s="18"/>
      <c r="D3519" s="74"/>
      <c r="E3519" s="74"/>
      <c r="F3519" s="74"/>
      <c r="G3519" s="75"/>
      <c r="H3519" s="5"/>
      <c r="I3519" s="5"/>
      <c r="J3519" s="5"/>
      <c r="K3519" s="5"/>
      <c r="O3519" s="5"/>
      <c r="P3519" s="5"/>
      <c r="Q3519" s="5"/>
      <c r="R3519" s="18"/>
      <c r="S3519" s="18"/>
      <c r="T3519" s="18"/>
      <c r="AA3519" s="67"/>
      <c r="AB3519" s="67"/>
      <c r="AE3519" s="102"/>
    </row>
    <row r="3520" spans="1:31" x14ac:dyDescent="0.25">
      <c r="A3520" s="18"/>
      <c r="B3520" s="18"/>
      <c r="C3520" s="18"/>
      <c r="D3520" s="74"/>
      <c r="E3520" s="74"/>
      <c r="F3520" s="74"/>
      <c r="G3520" s="75"/>
      <c r="H3520" s="5"/>
      <c r="I3520" s="5"/>
      <c r="J3520" s="5"/>
      <c r="K3520" s="5"/>
      <c r="O3520" s="5"/>
      <c r="P3520" s="5"/>
      <c r="Q3520" s="5"/>
      <c r="R3520" s="18"/>
      <c r="S3520" s="18"/>
      <c r="T3520" s="18"/>
      <c r="AA3520" s="67"/>
      <c r="AB3520" s="67"/>
      <c r="AE3520" s="102"/>
    </row>
    <row r="3521" spans="1:31" x14ac:dyDescent="0.25">
      <c r="A3521" s="18"/>
      <c r="B3521" s="18"/>
      <c r="C3521" s="18"/>
      <c r="D3521" s="74"/>
      <c r="E3521" s="74"/>
      <c r="F3521" s="74"/>
      <c r="G3521" s="75"/>
      <c r="H3521" s="5"/>
      <c r="I3521" s="5"/>
      <c r="J3521" s="5"/>
      <c r="K3521" s="5"/>
      <c r="O3521" s="5"/>
      <c r="P3521" s="5"/>
      <c r="Q3521" s="5"/>
      <c r="R3521" s="18"/>
      <c r="S3521" s="18"/>
      <c r="T3521" s="18"/>
      <c r="AA3521" s="67"/>
      <c r="AB3521" s="67"/>
      <c r="AE3521" s="102"/>
    </row>
    <row r="3522" spans="1:31" x14ac:dyDescent="0.25">
      <c r="A3522" s="18"/>
      <c r="B3522" s="18"/>
      <c r="C3522" s="18"/>
      <c r="D3522" s="74"/>
      <c r="E3522" s="74"/>
      <c r="F3522" s="74"/>
      <c r="G3522" s="75"/>
      <c r="H3522" s="5"/>
      <c r="I3522" s="5"/>
      <c r="J3522" s="5"/>
      <c r="K3522" s="5"/>
      <c r="O3522" s="5"/>
      <c r="P3522" s="5"/>
      <c r="Q3522" s="5"/>
      <c r="R3522" s="18"/>
      <c r="S3522" s="18"/>
      <c r="T3522" s="18"/>
      <c r="AA3522" s="67"/>
      <c r="AB3522" s="67"/>
      <c r="AE3522" s="102"/>
    </row>
    <row r="3523" spans="1:31" x14ac:dyDescent="0.25">
      <c r="A3523" s="18"/>
      <c r="B3523" s="18"/>
      <c r="C3523" s="18"/>
      <c r="D3523" s="74"/>
      <c r="E3523" s="74"/>
      <c r="F3523" s="74"/>
      <c r="G3523" s="75"/>
      <c r="H3523" s="5"/>
      <c r="I3523" s="5"/>
      <c r="J3523" s="5"/>
      <c r="K3523" s="5"/>
      <c r="O3523" s="5"/>
      <c r="P3523" s="5"/>
      <c r="Q3523" s="5"/>
      <c r="R3523" s="18"/>
      <c r="S3523" s="18"/>
      <c r="T3523" s="18"/>
      <c r="AA3523" s="67"/>
      <c r="AB3523" s="67"/>
      <c r="AE3523" s="102"/>
    </row>
    <row r="3524" spans="1:31" x14ac:dyDescent="0.25">
      <c r="A3524" s="18"/>
      <c r="B3524" s="18"/>
      <c r="C3524" s="18"/>
      <c r="D3524" s="74"/>
      <c r="E3524" s="74"/>
      <c r="F3524" s="74"/>
      <c r="G3524" s="75"/>
      <c r="H3524" s="5"/>
      <c r="I3524" s="5"/>
      <c r="J3524" s="5"/>
      <c r="K3524" s="5"/>
      <c r="O3524" s="5"/>
      <c r="P3524" s="5"/>
      <c r="Q3524" s="5"/>
      <c r="R3524" s="18"/>
      <c r="S3524" s="18"/>
      <c r="T3524" s="18"/>
      <c r="AA3524" s="67"/>
      <c r="AB3524" s="67"/>
      <c r="AE3524" s="102"/>
    </row>
    <row r="3525" spans="1:31" x14ac:dyDescent="0.25">
      <c r="A3525" s="18"/>
      <c r="B3525" s="18"/>
      <c r="C3525" s="18"/>
      <c r="D3525" s="74"/>
      <c r="E3525" s="74"/>
      <c r="F3525" s="74"/>
      <c r="G3525" s="75"/>
      <c r="H3525" s="5"/>
      <c r="I3525" s="5"/>
      <c r="J3525" s="5"/>
      <c r="K3525" s="5"/>
      <c r="O3525" s="5"/>
      <c r="P3525" s="5"/>
      <c r="Q3525" s="5"/>
      <c r="R3525" s="18"/>
      <c r="S3525" s="18"/>
      <c r="T3525" s="18"/>
      <c r="AA3525" s="67"/>
      <c r="AB3525" s="67"/>
      <c r="AE3525" s="102"/>
    </row>
    <row r="3526" spans="1:31" x14ac:dyDescent="0.25">
      <c r="A3526" s="18"/>
      <c r="B3526" s="18"/>
      <c r="C3526" s="18"/>
      <c r="D3526" s="74"/>
      <c r="E3526" s="74"/>
      <c r="F3526" s="74"/>
      <c r="G3526" s="75"/>
      <c r="H3526" s="5"/>
      <c r="I3526" s="5"/>
      <c r="J3526" s="5"/>
      <c r="K3526" s="5"/>
      <c r="O3526" s="5"/>
      <c r="P3526" s="5"/>
      <c r="Q3526" s="5"/>
      <c r="R3526" s="18"/>
      <c r="S3526" s="18"/>
      <c r="T3526" s="18"/>
      <c r="AA3526" s="67"/>
      <c r="AB3526" s="67"/>
      <c r="AE3526" s="102"/>
    </row>
    <row r="3527" spans="1:31" x14ac:dyDescent="0.25">
      <c r="A3527" s="18"/>
      <c r="B3527" s="18"/>
      <c r="C3527" s="18"/>
      <c r="D3527" s="74"/>
      <c r="E3527" s="74"/>
      <c r="F3527" s="74"/>
      <c r="G3527" s="75"/>
      <c r="H3527" s="5"/>
      <c r="I3527" s="5"/>
      <c r="J3527" s="5"/>
      <c r="K3527" s="5"/>
      <c r="O3527" s="5"/>
      <c r="P3527" s="5"/>
      <c r="Q3527" s="5"/>
      <c r="R3527" s="18"/>
      <c r="S3527" s="18"/>
      <c r="T3527" s="18"/>
      <c r="AA3527" s="67"/>
      <c r="AB3527" s="67"/>
      <c r="AE3527" s="102"/>
    </row>
    <row r="3528" spans="1:31" x14ac:dyDescent="0.25">
      <c r="A3528" s="18"/>
      <c r="B3528" s="18"/>
      <c r="C3528" s="18"/>
      <c r="D3528" s="74"/>
      <c r="E3528" s="74"/>
      <c r="F3528" s="74"/>
      <c r="G3528" s="75"/>
      <c r="H3528" s="5"/>
      <c r="I3528" s="5"/>
      <c r="J3528" s="5"/>
      <c r="K3528" s="5"/>
      <c r="O3528" s="5"/>
      <c r="P3528" s="5"/>
      <c r="Q3528" s="5"/>
      <c r="R3528" s="18"/>
      <c r="S3528" s="18"/>
      <c r="T3528" s="18"/>
      <c r="AA3528" s="67"/>
      <c r="AB3528" s="67"/>
      <c r="AE3528" s="102"/>
    </row>
    <row r="3529" spans="1:31" x14ac:dyDescent="0.25">
      <c r="A3529" s="18"/>
      <c r="B3529" s="18"/>
      <c r="C3529" s="18"/>
      <c r="D3529" s="74"/>
      <c r="E3529" s="74"/>
      <c r="F3529" s="74"/>
      <c r="G3529" s="75"/>
      <c r="H3529" s="5"/>
      <c r="I3529" s="5"/>
      <c r="J3529" s="5"/>
      <c r="K3529" s="5"/>
      <c r="O3529" s="5"/>
      <c r="P3529" s="5"/>
      <c r="Q3529" s="5"/>
      <c r="R3529" s="18"/>
      <c r="S3529" s="18"/>
      <c r="T3529" s="18"/>
      <c r="AA3529" s="67"/>
      <c r="AB3529" s="67"/>
      <c r="AE3529" s="102"/>
    </row>
    <row r="3530" spans="1:31" x14ac:dyDescent="0.25">
      <c r="A3530" s="18"/>
      <c r="B3530" s="18"/>
      <c r="C3530" s="18"/>
      <c r="D3530" s="74"/>
      <c r="E3530" s="74"/>
      <c r="F3530" s="74"/>
      <c r="G3530" s="75"/>
      <c r="H3530" s="5"/>
      <c r="I3530" s="5"/>
      <c r="J3530" s="5"/>
      <c r="K3530" s="5"/>
      <c r="O3530" s="5"/>
      <c r="P3530" s="5"/>
      <c r="Q3530" s="5"/>
      <c r="R3530" s="18"/>
      <c r="S3530" s="18"/>
      <c r="T3530" s="18"/>
      <c r="AA3530" s="67"/>
      <c r="AB3530" s="67"/>
      <c r="AE3530" s="102"/>
    </row>
    <row r="3531" spans="1:31" x14ac:dyDescent="0.25">
      <c r="A3531" s="18"/>
      <c r="B3531" s="18"/>
      <c r="C3531" s="18"/>
      <c r="D3531" s="74"/>
      <c r="E3531" s="74"/>
      <c r="F3531" s="74"/>
      <c r="G3531" s="75"/>
      <c r="H3531" s="5"/>
      <c r="I3531" s="5"/>
      <c r="J3531" s="5"/>
      <c r="K3531" s="5"/>
      <c r="O3531" s="5"/>
      <c r="P3531" s="5"/>
      <c r="Q3531" s="5"/>
      <c r="R3531" s="18"/>
      <c r="S3531" s="18"/>
      <c r="T3531" s="18"/>
      <c r="AA3531" s="67"/>
      <c r="AB3531" s="67"/>
      <c r="AE3531" s="102"/>
    </row>
    <row r="3532" spans="1:31" x14ac:dyDescent="0.25">
      <c r="A3532" s="18"/>
      <c r="B3532" s="18"/>
      <c r="C3532" s="18"/>
      <c r="D3532" s="74"/>
      <c r="E3532" s="74"/>
      <c r="F3532" s="74"/>
      <c r="G3532" s="75"/>
      <c r="H3532" s="5"/>
      <c r="I3532" s="5"/>
      <c r="J3532" s="5"/>
      <c r="K3532" s="5"/>
      <c r="O3532" s="5"/>
      <c r="P3532" s="5"/>
      <c r="Q3532" s="5"/>
      <c r="R3532" s="18"/>
      <c r="S3532" s="18"/>
      <c r="T3532" s="18"/>
      <c r="AA3532" s="67"/>
      <c r="AB3532" s="67"/>
      <c r="AE3532" s="102"/>
    </row>
    <row r="3533" spans="1:31" x14ac:dyDescent="0.25">
      <c r="A3533" s="18"/>
      <c r="B3533" s="18"/>
      <c r="C3533" s="18"/>
      <c r="D3533" s="74"/>
      <c r="E3533" s="74"/>
      <c r="F3533" s="74"/>
      <c r="G3533" s="75"/>
      <c r="H3533" s="5"/>
      <c r="I3533" s="5"/>
      <c r="J3533" s="5"/>
      <c r="K3533" s="5"/>
      <c r="O3533" s="5"/>
      <c r="P3533" s="5"/>
      <c r="Q3533" s="5"/>
      <c r="R3533" s="18"/>
      <c r="S3533" s="18"/>
      <c r="T3533" s="18"/>
      <c r="AA3533" s="67"/>
      <c r="AB3533" s="67"/>
      <c r="AE3533" s="102"/>
    </row>
    <row r="3534" spans="1:31" x14ac:dyDescent="0.25">
      <c r="A3534" s="18"/>
      <c r="B3534" s="18"/>
      <c r="C3534" s="18"/>
      <c r="D3534" s="74"/>
      <c r="E3534" s="74"/>
      <c r="F3534" s="74"/>
      <c r="G3534" s="75"/>
      <c r="H3534" s="5"/>
      <c r="I3534" s="5"/>
      <c r="J3534" s="5"/>
      <c r="K3534" s="5"/>
      <c r="O3534" s="5"/>
      <c r="P3534" s="5"/>
      <c r="Q3534" s="5"/>
      <c r="R3534" s="18"/>
      <c r="S3534" s="18"/>
      <c r="T3534" s="18"/>
      <c r="AA3534" s="67"/>
      <c r="AB3534" s="67"/>
      <c r="AE3534" s="102"/>
    </row>
    <row r="3535" spans="1:31" x14ac:dyDescent="0.25">
      <c r="A3535" s="18"/>
      <c r="B3535" s="18"/>
      <c r="C3535" s="18"/>
      <c r="D3535" s="74"/>
      <c r="E3535" s="74"/>
      <c r="F3535" s="74"/>
      <c r="G3535" s="75"/>
      <c r="H3535" s="5"/>
      <c r="I3535" s="5"/>
      <c r="J3535" s="5"/>
      <c r="K3535" s="5"/>
      <c r="O3535" s="5"/>
      <c r="P3535" s="5"/>
      <c r="Q3535" s="5"/>
      <c r="R3535" s="18"/>
      <c r="S3535" s="18"/>
      <c r="T3535" s="18"/>
      <c r="AA3535" s="67"/>
      <c r="AB3535" s="67"/>
      <c r="AE3535" s="102"/>
    </row>
    <row r="3536" spans="1:31" x14ac:dyDescent="0.25">
      <c r="A3536" s="18"/>
      <c r="B3536" s="18"/>
      <c r="C3536" s="18"/>
      <c r="D3536" s="74"/>
      <c r="E3536" s="74"/>
      <c r="F3536" s="74"/>
      <c r="G3536" s="75"/>
      <c r="H3536" s="5"/>
      <c r="I3536" s="5"/>
      <c r="J3536" s="5"/>
      <c r="K3536" s="5"/>
      <c r="O3536" s="5"/>
      <c r="P3536" s="5"/>
      <c r="Q3536" s="5"/>
      <c r="R3536" s="18"/>
      <c r="S3536" s="18"/>
      <c r="T3536" s="18"/>
      <c r="AA3536" s="67"/>
      <c r="AB3536" s="67"/>
      <c r="AE3536" s="102"/>
    </row>
    <row r="3537" spans="1:31" x14ac:dyDescent="0.25">
      <c r="A3537" s="18"/>
      <c r="B3537" s="18"/>
      <c r="C3537" s="18"/>
      <c r="D3537" s="74"/>
      <c r="E3537" s="74"/>
      <c r="F3537" s="74"/>
      <c r="G3537" s="75"/>
      <c r="H3537" s="5"/>
      <c r="I3537" s="5"/>
      <c r="J3537" s="5"/>
      <c r="K3537" s="5"/>
      <c r="O3537" s="5"/>
      <c r="P3537" s="5"/>
      <c r="Q3537" s="5"/>
      <c r="R3537" s="18"/>
      <c r="S3537" s="18"/>
      <c r="T3537" s="18"/>
      <c r="AA3537" s="67"/>
      <c r="AB3537" s="67"/>
      <c r="AE3537" s="102"/>
    </row>
    <row r="3538" spans="1:31" x14ac:dyDescent="0.25">
      <c r="A3538" s="18"/>
      <c r="B3538" s="18"/>
      <c r="C3538" s="18"/>
      <c r="D3538" s="74"/>
      <c r="E3538" s="74"/>
      <c r="F3538" s="74"/>
      <c r="G3538" s="75"/>
      <c r="H3538" s="5"/>
      <c r="I3538" s="5"/>
      <c r="J3538" s="5"/>
      <c r="K3538" s="5"/>
      <c r="O3538" s="5"/>
      <c r="P3538" s="5"/>
      <c r="Q3538" s="5"/>
      <c r="R3538" s="18"/>
      <c r="S3538" s="18"/>
      <c r="T3538" s="18"/>
      <c r="AA3538" s="67"/>
      <c r="AB3538" s="67"/>
      <c r="AE3538" s="102"/>
    </row>
    <row r="3539" spans="1:31" x14ac:dyDescent="0.25">
      <c r="A3539" s="18"/>
      <c r="B3539" s="18"/>
      <c r="C3539" s="18"/>
      <c r="D3539" s="74"/>
      <c r="E3539" s="74"/>
      <c r="F3539" s="74"/>
      <c r="G3539" s="75"/>
      <c r="H3539" s="5"/>
      <c r="I3539" s="5"/>
      <c r="J3539" s="5"/>
      <c r="K3539" s="5"/>
      <c r="O3539" s="5"/>
      <c r="P3539" s="5"/>
      <c r="Q3539" s="5"/>
      <c r="R3539" s="18"/>
      <c r="S3539" s="18"/>
      <c r="T3539" s="18"/>
      <c r="AA3539" s="67"/>
      <c r="AB3539" s="67"/>
      <c r="AE3539" s="102"/>
    </row>
    <row r="3540" spans="1:31" x14ac:dyDescent="0.25">
      <c r="A3540" s="18"/>
      <c r="B3540" s="18"/>
      <c r="C3540" s="18"/>
      <c r="D3540" s="74"/>
      <c r="E3540" s="74"/>
      <c r="F3540" s="74"/>
      <c r="G3540" s="75"/>
      <c r="H3540" s="5"/>
      <c r="I3540" s="5"/>
      <c r="J3540" s="5"/>
      <c r="K3540" s="5"/>
      <c r="O3540" s="5"/>
      <c r="P3540" s="5"/>
      <c r="Q3540" s="5"/>
      <c r="R3540" s="18"/>
      <c r="S3540" s="18"/>
      <c r="T3540" s="18"/>
      <c r="AA3540" s="67"/>
      <c r="AB3540" s="67"/>
      <c r="AE3540" s="102"/>
    </row>
    <row r="3541" spans="1:31" x14ac:dyDescent="0.25">
      <c r="A3541" s="18"/>
      <c r="B3541" s="18"/>
      <c r="C3541" s="18"/>
      <c r="D3541" s="74"/>
      <c r="E3541" s="74"/>
      <c r="F3541" s="74"/>
      <c r="G3541" s="75"/>
      <c r="H3541" s="5"/>
      <c r="I3541" s="5"/>
      <c r="J3541" s="5"/>
      <c r="K3541" s="5"/>
      <c r="O3541" s="5"/>
      <c r="P3541" s="5"/>
      <c r="Q3541" s="5"/>
      <c r="R3541" s="18"/>
      <c r="S3541" s="18"/>
      <c r="T3541" s="18"/>
      <c r="AA3541" s="67"/>
      <c r="AB3541" s="67"/>
      <c r="AE3541" s="102"/>
    </row>
    <row r="3542" spans="1:31" x14ac:dyDescent="0.25">
      <c r="A3542" s="18"/>
      <c r="B3542" s="18"/>
      <c r="C3542" s="18"/>
      <c r="D3542" s="74"/>
      <c r="E3542" s="74"/>
      <c r="F3542" s="74"/>
      <c r="G3542" s="75"/>
      <c r="H3542" s="5"/>
      <c r="I3542" s="5"/>
      <c r="J3542" s="5"/>
      <c r="K3542" s="5"/>
      <c r="O3542" s="5"/>
      <c r="P3542" s="5"/>
      <c r="Q3542" s="5"/>
      <c r="R3542" s="18"/>
      <c r="S3542" s="18"/>
      <c r="T3542" s="18"/>
      <c r="AA3542" s="67"/>
      <c r="AB3542" s="67"/>
      <c r="AE3542" s="102"/>
    </row>
    <row r="3543" spans="1:31" x14ac:dyDescent="0.25">
      <c r="A3543" s="18"/>
      <c r="B3543" s="18"/>
      <c r="C3543" s="18"/>
      <c r="D3543" s="74"/>
      <c r="E3543" s="74"/>
      <c r="F3543" s="74"/>
      <c r="G3543" s="75"/>
      <c r="H3543" s="5"/>
      <c r="I3543" s="5"/>
      <c r="J3543" s="5"/>
      <c r="K3543" s="5"/>
      <c r="O3543" s="5"/>
      <c r="P3543" s="5"/>
      <c r="Q3543" s="5"/>
      <c r="R3543" s="18"/>
      <c r="S3543" s="18"/>
      <c r="T3543" s="18"/>
      <c r="AA3543" s="67"/>
      <c r="AB3543" s="67"/>
      <c r="AE3543" s="102"/>
    </row>
    <row r="3544" spans="1:31" x14ac:dyDescent="0.25">
      <c r="A3544" s="18"/>
      <c r="B3544" s="18"/>
      <c r="C3544" s="18"/>
      <c r="D3544" s="74"/>
      <c r="E3544" s="74"/>
      <c r="F3544" s="74"/>
      <c r="G3544" s="75"/>
      <c r="H3544" s="5"/>
      <c r="I3544" s="5"/>
      <c r="J3544" s="5"/>
      <c r="K3544" s="5"/>
      <c r="O3544" s="5"/>
      <c r="P3544" s="5"/>
      <c r="Q3544" s="5"/>
      <c r="R3544" s="18"/>
      <c r="S3544" s="18"/>
      <c r="T3544" s="18"/>
      <c r="AA3544" s="67"/>
      <c r="AB3544" s="67"/>
      <c r="AE3544" s="102"/>
    </row>
    <row r="3545" spans="1:31" x14ac:dyDescent="0.25">
      <c r="A3545" s="18"/>
      <c r="B3545" s="18"/>
      <c r="C3545" s="18"/>
      <c r="D3545" s="74"/>
      <c r="E3545" s="74"/>
      <c r="F3545" s="74"/>
      <c r="G3545" s="75"/>
      <c r="H3545" s="5"/>
      <c r="I3545" s="5"/>
      <c r="J3545" s="5"/>
      <c r="K3545" s="5"/>
      <c r="O3545" s="5"/>
      <c r="P3545" s="5"/>
      <c r="Q3545" s="5"/>
      <c r="R3545" s="18"/>
      <c r="S3545" s="18"/>
      <c r="T3545" s="18"/>
      <c r="AA3545" s="67"/>
      <c r="AB3545" s="67"/>
      <c r="AE3545" s="102"/>
    </row>
    <row r="3546" spans="1:31" x14ac:dyDescent="0.25">
      <c r="A3546" s="18"/>
      <c r="B3546" s="18"/>
      <c r="C3546" s="18"/>
      <c r="D3546" s="74"/>
      <c r="E3546" s="74"/>
      <c r="F3546" s="74"/>
      <c r="G3546" s="75"/>
      <c r="H3546" s="5"/>
      <c r="I3546" s="5"/>
      <c r="J3546" s="5"/>
      <c r="K3546" s="5"/>
      <c r="O3546" s="5"/>
      <c r="P3546" s="5"/>
      <c r="Q3546" s="5"/>
      <c r="R3546" s="18"/>
      <c r="S3546" s="18"/>
      <c r="T3546" s="18"/>
      <c r="AA3546" s="67"/>
      <c r="AB3546" s="67"/>
      <c r="AE3546" s="102"/>
    </row>
    <row r="3547" spans="1:31" x14ac:dyDescent="0.25">
      <c r="A3547" s="18"/>
      <c r="B3547" s="18"/>
      <c r="C3547" s="18"/>
      <c r="D3547" s="74"/>
      <c r="E3547" s="74"/>
      <c r="F3547" s="74"/>
      <c r="G3547" s="75"/>
      <c r="H3547" s="5"/>
      <c r="I3547" s="5"/>
      <c r="J3547" s="5"/>
      <c r="K3547" s="5"/>
      <c r="O3547" s="5"/>
      <c r="P3547" s="5"/>
      <c r="Q3547" s="5"/>
      <c r="R3547" s="18"/>
      <c r="S3547" s="18"/>
      <c r="T3547" s="18"/>
      <c r="AA3547" s="67"/>
      <c r="AB3547" s="67"/>
      <c r="AE3547" s="102"/>
    </row>
    <row r="3548" spans="1:31" x14ac:dyDescent="0.25">
      <c r="A3548" s="18"/>
      <c r="B3548" s="18"/>
      <c r="C3548" s="18"/>
      <c r="D3548" s="74"/>
      <c r="E3548" s="74"/>
      <c r="F3548" s="74"/>
      <c r="G3548" s="75"/>
      <c r="H3548" s="5"/>
      <c r="I3548" s="5"/>
      <c r="J3548" s="5"/>
      <c r="K3548" s="5"/>
      <c r="O3548" s="5"/>
      <c r="P3548" s="5"/>
      <c r="Q3548" s="5"/>
      <c r="R3548" s="18"/>
      <c r="S3548" s="18"/>
      <c r="T3548" s="18"/>
      <c r="AA3548" s="67"/>
      <c r="AB3548" s="67"/>
      <c r="AE3548" s="102"/>
    </row>
    <row r="3549" spans="1:31" x14ac:dyDescent="0.25">
      <c r="A3549" s="18"/>
      <c r="B3549" s="18"/>
      <c r="C3549" s="18"/>
      <c r="D3549" s="74"/>
      <c r="E3549" s="74"/>
      <c r="F3549" s="74"/>
      <c r="G3549" s="75"/>
      <c r="H3549" s="5"/>
      <c r="I3549" s="5"/>
      <c r="J3549" s="5"/>
      <c r="K3549" s="5"/>
      <c r="O3549" s="5"/>
      <c r="P3549" s="5"/>
      <c r="Q3549" s="5"/>
      <c r="R3549" s="18"/>
      <c r="S3549" s="18"/>
      <c r="T3549" s="18"/>
      <c r="AA3549" s="67"/>
      <c r="AB3549" s="67"/>
      <c r="AE3549" s="102"/>
    </row>
    <row r="3550" spans="1:31" x14ac:dyDescent="0.25">
      <c r="A3550" s="18"/>
      <c r="B3550" s="18"/>
      <c r="C3550" s="18"/>
      <c r="D3550" s="74"/>
      <c r="E3550" s="74"/>
      <c r="F3550" s="74"/>
      <c r="G3550" s="75"/>
      <c r="H3550" s="5"/>
      <c r="I3550" s="5"/>
      <c r="J3550" s="5"/>
      <c r="K3550" s="5"/>
      <c r="O3550" s="5"/>
      <c r="P3550" s="5"/>
      <c r="Q3550" s="5"/>
      <c r="R3550" s="18"/>
      <c r="S3550" s="18"/>
      <c r="T3550" s="18"/>
      <c r="AA3550" s="67"/>
      <c r="AB3550" s="67"/>
      <c r="AE3550" s="102"/>
    </row>
    <row r="3551" spans="1:31" x14ac:dyDescent="0.25">
      <c r="A3551" s="18"/>
      <c r="B3551" s="18"/>
      <c r="C3551" s="18"/>
      <c r="D3551" s="74"/>
      <c r="E3551" s="74"/>
      <c r="F3551" s="74"/>
      <c r="G3551" s="75"/>
      <c r="H3551" s="5"/>
      <c r="I3551" s="5"/>
      <c r="J3551" s="5"/>
      <c r="K3551" s="5"/>
      <c r="O3551" s="5"/>
      <c r="P3551" s="5"/>
      <c r="Q3551" s="5"/>
      <c r="R3551" s="18"/>
      <c r="S3551" s="18"/>
      <c r="T3551" s="18"/>
      <c r="AA3551" s="67"/>
      <c r="AB3551" s="67"/>
      <c r="AE3551" s="102"/>
    </row>
    <row r="3552" spans="1:31" x14ac:dyDescent="0.25">
      <c r="A3552" s="18"/>
      <c r="B3552" s="18"/>
      <c r="C3552" s="18"/>
      <c r="D3552" s="74"/>
      <c r="E3552" s="74"/>
      <c r="F3552" s="74"/>
      <c r="G3552" s="75"/>
      <c r="H3552" s="5"/>
      <c r="I3552" s="5"/>
      <c r="J3552" s="5"/>
      <c r="K3552" s="5"/>
      <c r="O3552" s="5"/>
      <c r="P3552" s="5"/>
      <c r="Q3552" s="5"/>
      <c r="R3552" s="18"/>
      <c r="S3552" s="18"/>
      <c r="T3552" s="18"/>
      <c r="AA3552" s="67"/>
      <c r="AB3552" s="67"/>
      <c r="AE3552" s="102"/>
    </row>
    <row r="3553" spans="1:31" x14ac:dyDescent="0.25">
      <c r="A3553" s="18"/>
      <c r="B3553" s="18"/>
      <c r="C3553" s="18"/>
      <c r="D3553" s="74"/>
      <c r="E3553" s="74"/>
      <c r="F3553" s="74"/>
      <c r="G3553" s="75"/>
      <c r="H3553" s="5"/>
      <c r="I3553" s="5"/>
      <c r="J3553" s="5"/>
      <c r="K3553" s="5"/>
      <c r="O3553" s="5"/>
      <c r="P3553" s="5"/>
      <c r="Q3553" s="5"/>
      <c r="R3553" s="18"/>
      <c r="S3553" s="18"/>
      <c r="T3553" s="18"/>
      <c r="AA3553" s="67"/>
      <c r="AB3553" s="67"/>
      <c r="AE3553" s="102"/>
    </row>
    <row r="3554" spans="1:31" x14ac:dyDescent="0.25">
      <c r="A3554" s="18"/>
      <c r="B3554" s="18"/>
      <c r="C3554" s="18"/>
      <c r="D3554" s="74"/>
      <c r="E3554" s="74"/>
      <c r="F3554" s="74"/>
      <c r="G3554" s="75"/>
      <c r="H3554" s="5"/>
      <c r="I3554" s="5"/>
      <c r="J3554" s="5"/>
      <c r="K3554" s="5"/>
      <c r="O3554" s="5"/>
      <c r="P3554" s="5"/>
      <c r="Q3554" s="5"/>
      <c r="R3554" s="18"/>
      <c r="S3554" s="18"/>
      <c r="T3554" s="18"/>
      <c r="AA3554" s="67"/>
      <c r="AB3554" s="67"/>
      <c r="AE3554" s="102"/>
    </row>
    <row r="3555" spans="1:31" x14ac:dyDescent="0.25">
      <c r="A3555" s="18"/>
      <c r="B3555" s="18"/>
      <c r="C3555" s="18"/>
      <c r="D3555" s="74"/>
      <c r="E3555" s="74"/>
      <c r="F3555" s="74"/>
      <c r="G3555" s="75"/>
      <c r="H3555" s="5"/>
      <c r="I3555" s="5"/>
      <c r="J3555" s="5"/>
      <c r="K3555" s="5"/>
      <c r="O3555" s="5"/>
      <c r="P3555" s="5"/>
      <c r="Q3555" s="5"/>
      <c r="R3555" s="18"/>
      <c r="S3555" s="18"/>
      <c r="T3555" s="18"/>
      <c r="AA3555" s="67"/>
      <c r="AB3555" s="67"/>
      <c r="AE3555" s="102"/>
    </row>
    <row r="3556" spans="1:31" x14ac:dyDescent="0.25">
      <c r="A3556" s="18"/>
      <c r="B3556" s="18"/>
      <c r="C3556" s="18"/>
      <c r="D3556" s="74"/>
      <c r="E3556" s="74"/>
      <c r="F3556" s="74"/>
      <c r="G3556" s="75"/>
      <c r="H3556" s="5"/>
      <c r="I3556" s="5"/>
      <c r="J3556" s="5"/>
      <c r="K3556" s="5"/>
      <c r="O3556" s="5"/>
      <c r="P3556" s="5"/>
      <c r="Q3556" s="5"/>
      <c r="R3556" s="18"/>
      <c r="S3556" s="18"/>
      <c r="T3556" s="18"/>
      <c r="AA3556" s="67"/>
      <c r="AB3556" s="67"/>
      <c r="AE3556" s="102"/>
    </row>
    <row r="3557" spans="1:31" x14ac:dyDescent="0.25">
      <c r="A3557" s="18"/>
      <c r="B3557" s="18"/>
      <c r="C3557" s="18"/>
      <c r="D3557" s="74"/>
      <c r="E3557" s="74"/>
      <c r="F3557" s="74"/>
      <c r="G3557" s="75"/>
      <c r="H3557" s="5"/>
      <c r="I3557" s="5"/>
      <c r="J3557" s="5"/>
      <c r="K3557" s="5"/>
      <c r="O3557" s="5"/>
      <c r="P3557" s="5"/>
      <c r="Q3557" s="5"/>
      <c r="R3557" s="18"/>
      <c r="S3557" s="18"/>
      <c r="T3557" s="18"/>
      <c r="AA3557" s="67"/>
      <c r="AB3557" s="67"/>
      <c r="AE3557" s="102"/>
    </row>
    <row r="3558" spans="1:31" x14ac:dyDescent="0.25">
      <c r="A3558" s="18"/>
      <c r="B3558" s="18"/>
      <c r="C3558" s="18"/>
      <c r="D3558" s="74"/>
      <c r="E3558" s="74"/>
      <c r="F3558" s="74"/>
      <c r="G3558" s="75"/>
      <c r="H3558" s="5"/>
      <c r="I3558" s="5"/>
      <c r="J3558" s="5"/>
      <c r="K3558" s="5"/>
      <c r="O3558" s="5"/>
      <c r="P3558" s="5"/>
      <c r="Q3558" s="5"/>
      <c r="R3558" s="18"/>
      <c r="S3558" s="18"/>
      <c r="T3558" s="18"/>
      <c r="AA3558" s="67"/>
      <c r="AB3558" s="67"/>
      <c r="AE3558" s="102"/>
    </row>
    <row r="3559" spans="1:31" x14ac:dyDescent="0.25">
      <c r="A3559" s="18"/>
      <c r="B3559" s="18"/>
      <c r="C3559" s="18"/>
      <c r="D3559" s="74"/>
      <c r="E3559" s="74"/>
      <c r="F3559" s="74"/>
      <c r="G3559" s="75"/>
      <c r="H3559" s="5"/>
      <c r="I3559" s="5"/>
      <c r="J3559" s="5"/>
      <c r="K3559" s="5"/>
      <c r="O3559" s="5"/>
      <c r="P3559" s="5"/>
      <c r="Q3559" s="5"/>
      <c r="R3559" s="18"/>
      <c r="S3559" s="18"/>
      <c r="T3559" s="18"/>
      <c r="AA3559" s="67"/>
      <c r="AB3559" s="67"/>
      <c r="AE3559" s="102"/>
    </row>
    <row r="3560" spans="1:31" x14ac:dyDescent="0.25">
      <c r="A3560" s="18"/>
      <c r="B3560" s="18"/>
      <c r="C3560" s="18"/>
      <c r="D3560" s="74"/>
      <c r="E3560" s="74"/>
      <c r="F3560" s="74"/>
      <c r="G3560" s="75"/>
      <c r="H3560" s="5"/>
      <c r="I3560" s="5"/>
      <c r="J3560" s="5"/>
      <c r="K3560" s="5"/>
      <c r="O3560" s="5"/>
      <c r="P3560" s="5"/>
      <c r="Q3560" s="5"/>
      <c r="R3560" s="18"/>
      <c r="S3560" s="18"/>
      <c r="T3560" s="18"/>
      <c r="AA3560" s="67"/>
      <c r="AB3560" s="67"/>
      <c r="AE3560" s="102"/>
    </row>
    <row r="3561" spans="1:31" x14ac:dyDescent="0.25">
      <c r="A3561" s="18"/>
      <c r="B3561" s="18"/>
      <c r="C3561" s="18"/>
      <c r="D3561" s="74"/>
      <c r="E3561" s="74"/>
      <c r="F3561" s="74"/>
      <c r="G3561" s="75"/>
      <c r="H3561" s="5"/>
      <c r="I3561" s="5"/>
      <c r="J3561" s="5"/>
      <c r="K3561" s="5"/>
      <c r="O3561" s="5"/>
      <c r="P3561" s="5"/>
      <c r="Q3561" s="5"/>
      <c r="R3561" s="18"/>
      <c r="S3561" s="18"/>
      <c r="T3561" s="18"/>
      <c r="AA3561" s="67"/>
      <c r="AB3561" s="67"/>
      <c r="AE3561" s="102"/>
    </row>
    <row r="3562" spans="1:31" x14ac:dyDescent="0.25">
      <c r="A3562" s="18"/>
      <c r="B3562" s="18"/>
      <c r="C3562" s="18"/>
      <c r="D3562" s="74"/>
      <c r="E3562" s="74"/>
      <c r="F3562" s="74"/>
      <c r="G3562" s="75"/>
      <c r="H3562" s="5"/>
      <c r="I3562" s="5"/>
      <c r="J3562" s="5"/>
      <c r="K3562" s="5"/>
      <c r="O3562" s="5"/>
      <c r="P3562" s="5"/>
      <c r="Q3562" s="5"/>
      <c r="R3562" s="18"/>
      <c r="S3562" s="18"/>
      <c r="T3562" s="18"/>
      <c r="AA3562" s="67"/>
      <c r="AB3562" s="67"/>
      <c r="AE3562" s="102"/>
    </row>
    <row r="3563" spans="1:31" x14ac:dyDescent="0.25">
      <c r="A3563" s="18"/>
      <c r="B3563" s="18"/>
      <c r="C3563" s="18"/>
      <c r="D3563" s="74"/>
      <c r="E3563" s="74"/>
      <c r="F3563" s="74"/>
      <c r="G3563" s="75"/>
      <c r="H3563" s="5"/>
      <c r="I3563" s="5"/>
      <c r="J3563" s="5"/>
      <c r="K3563" s="5"/>
      <c r="O3563" s="5"/>
      <c r="P3563" s="5"/>
      <c r="Q3563" s="5"/>
      <c r="R3563" s="18"/>
      <c r="S3563" s="18"/>
      <c r="T3563" s="18"/>
      <c r="AA3563" s="67"/>
      <c r="AB3563" s="67"/>
      <c r="AE3563" s="102"/>
    </row>
    <row r="3564" spans="1:31" x14ac:dyDescent="0.25">
      <c r="A3564" s="18"/>
      <c r="B3564" s="18"/>
      <c r="C3564" s="18"/>
      <c r="D3564" s="74"/>
      <c r="E3564" s="74"/>
      <c r="F3564" s="74"/>
      <c r="G3564" s="75"/>
      <c r="H3564" s="5"/>
      <c r="I3564" s="5"/>
      <c r="J3564" s="5"/>
      <c r="K3564" s="5"/>
      <c r="O3564" s="5"/>
      <c r="P3564" s="5"/>
      <c r="Q3564" s="5"/>
      <c r="R3564" s="18"/>
      <c r="S3564" s="18"/>
      <c r="T3564" s="18"/>
      <c r="AA3564" s="67"/>
      <c r="AB3564" s="67"/>
      <c r="AE3564" s="102"/>
    </row>
    <row r="3565" spans="1:31" x14ac:dyDescent="0.25">
      <c r="A3565" s="18"/>
      <c r="B3565" s="18"/>
      <c r="C3565" s="18"/>
      <c r="D3565" s="74"/>
      <c r="E3565" s="74"/>
      <c r="F3565" s="74"/>
      <c r="G3565" s="75"/>
      <c r="H3565" s="5"/>
      <c r="I3565" s="5"/>
      <c r="J3565" s="5"/>
      <c r="K3565" s="5"/>
      <c r="O3565" s="5"/>
      <c r="P3565" s="5"/>
      <c r="Q3565" s="5"/>
      <c r="R3565" s="18"/>
      <c r="S3565" s="18"/>
      <c r="T3565" s="18"/>
      <c r="AA3565" s="67"/>
      <c r="AB3565" s="67"/>
      <c r="AE3565" s="102"/>
    </row>
    <row r="3566" spans="1:31" x14ac:dyDescent="0.25">
      <c r="A3566" s="18"/>
      <c r="B3566" s="18"/>
      <c r="C3566" s="18"/>
      <c r="D3566" s="74"/>
      <c r="E3566" s="74"/>
      <c r="F3566" s="74"/>
      <c r="G3566" s="75"/>
      <c r="H3566" s="5"/>
      <c r="I3566" s="5"/>
      <c r="J3566" s="5"/>
      <c r="K3566" s="5"/>
      <c r="O3566" s="5"/>
      <c r="P3566" s="5"/>
      <c r="Q3566" s="5"/>
      <c r="R3566" s="18"/>
      <c r="S3566" s="18"/>
      <c r="T3566" s="18"/>
      <c r="AA3566" s="67"/>
      <c r="AB3566" s="67"/>
      <c r="AE3566" s="102"/>
    </row>
    <row r="3567" spans="1:31" x14ac:dyDescent="0.25">
      <c r="A3567" s="18"/>
      <c r="B3567" s="18"/>
      <c r="C3567" s="18"/>
      <c r="D3567" s="74"/>
      <c r="E3567" s="74"/>
      <c r="F3567" s="74"/>
      <c r="G3567" s="75"/>
      <c r="H3567" s="5"/>
      <c r="I3567" s="5"/>
      <c r="J3567" s="5"/>
      <c r="K3567" s="5"/>
      <c r="O3567" s="5"/>
      <c r="P3567" s="5"/>
      <c r="Q3567" s="5"/>
      <c r="R3567" s="18"/>
      <c r="S3567" s="18"/>
      <c r="T3567" s="18"/>
      <c r="AA3567" s="67"/>
      <c r="AB3567" s="67"/>
      <c r="AE3567" s="102"/>
    </row>
    <row r="3568" spans="1:31" x14ac:dyDescent="0.25">
      <c r="A3568" s="18"/>
      <c r="B3568" s="18"/>
      <c r="C3568" s="18"/>
      <c r="D3568" s="74"/>
      <c r="E3568" s="74"/>
      <c r="F3568" s="74"/>
      <c r="G3568" s="75"/>
      <c r="H3568" s="5"/>
      <c r="I3568" s="5"/>
      <c r="J3568" s="5"/>
      <c r="K3568" s="5"/>
      <c r="O3568" s="5"/>
      <c r="P3568" s="5"/>
      <c r="Q3568" s="5"/>
      <c r="R3568" s="18"/>
      <c r="S3568" s="18"/>
      <c r="T3568" s="18"/>
      <c r="AA3568" s="67"/>
      <c r="AB3568" s="67"/>
      <c r="AE3568" s="102"/>
    </row>
    <row r="3569" spans="1:31" x14ac:dyDescent="0.25">
      <c r="A3569" s="18"/>
      <c r="B3569" s="18"/>
      <c r="C3569" s="18"/>
      <c r="D3569" s="74"/>
      <c r="E3569" s="74"/>
      <c r="F3569" s="74"/>
      <c r="G3569" s="75"/>
      <c r="H3569" s="5"/>
      <c r="I3569" s="5"/>
      <c r="J3569" s="5"/>
      <c r="K3569" s="5"/>
      <c r="O3569" s="5"/>
      <c r="P3569" s="5"/>
      <c r="Q3569" s="5"/>
      <c r="R3569" s="18"/>
      <c r="S3569" s="18"/>
      <c r="T3569" s="18"/>
      <c r="AA3569" s="67"/>
      <c r="AB3569" s="67"/>
      <c r="AE3569" s="102"/>
    </row>
    <row r="3570" spans="1:31" x14ac:dyDescent="0.25">
      <c r="A3570" s="18"/>
      <c r="B3570" s="18"/>
      <c r="C3570" s="18"/>
      <c r="D3570" s="74"/>
      <c r="E3570" s="74"/>
      <c r="F3570" s="74"/>
      <c r="G3570" s="75"/>
      <c r="H3570" s="5"/>
      <c r="I3570" s="5"/>
      <c r="J3570" s="5"/>
      <c r="K3570" s="5"/>
      <c r="O3570" s="5"/>
      <c r="P3570" s="5"/>
      <c r="Q3570" s="5"/>
      <c r="R3570" s="18"/>
      <c r="S3570" s="18"/>
      <c r="T3570" s="18"/>
      <c r="AA3570" s="67"/>
      <c r="AB3570" s="67"/>
      <c r="AE3570" s="102"/>
    </row>
    <row r="3571" spans="1:31" x14ac:dyDescent="0.25">
      <c r="A3571" s="18"/>
      <c r="B3571" s="18"/>
      <c r="C3571" s="18"/>
      <c r="D3571" s="74"/>
      <c r="E3571" s="74"/>
      <c r="F3571" s="74"/>
      <c r="G3571" s="75"/>
      <c r="H3571" s="5"/>
      <c r="I3571" s="5"/>
      <c r="J3571" s="5"/>
      <c r="K3571" s="5"/>
      <c r="O3571" s="5"/>
      <c r="P3571" s="5"/>
      <c r="Q3571" s="5"/>
      <c r="R3571" s="18"/>
      <c r="S3571" s="18"/>
      <c r="T3571" s="18"/>
      <c r="AA3571" s="67"/>
      <c r="AB3571" s="67"/>
      <c r="AE3571" s="102"/>
    </row>
    <row r="3572" spans="1:31" x14ac:dyDescent="0.25">
      <c r="A3572" s="18"/>
      <c r="B3572" s="18"/>
      <c r="C3572" s="18"/>
      <c r="D3572" s="74"/>
      <c r="E3572" s="74"/>
      <c r="F3572" s="74"/>
      <c r="G3572" s="75"/>
      <c r="H3572" s="5"/>
      <c r="I3572" s="5"/>
      <c r="J3572" s="5"/>
      <c r="K3572" s="5"/>
      <c r="O3572" s="5"/>
      <c r="P3572" s="5"/>
      <c r="Q3572" s="5"/>
      <c r="R3572" s="18"/>
      <c r="S3572" s="18"/>
      <c r="T3572" s="18"/>
      <c r="AA3572" s="67"/>
      <c r="AB3572" s="67"/>
      <c r="AE3572" s="102"/>
    </row>
    <row r="3573" spans="1:31" x14ac:dyDescent="0.25">
      <c r="A3573" s="18"/>
      <c r="B3573" s="18"/>
      <c r="C3573" s="18"/>
      <c r="D3573" s="74"/>
      <c r="E3573" s="74"/>
      <c r="F3573" s="74"/>
      <c r="G3573" s="75"/>
      <c r="H3573" s="5"/>
      <c r="I3573" s="5"/>
      <c r="J3573" s="5"/>
      <c r="K3573" s="5"/>
      <c r="O3573" s="5"/>
      <c r="P3573" s="5"/>
      <c r="Q3573" s="5"/>
      <c r="R3573" s="18"/>
      <c r="S3573" s="18"/>
      <c r="T3573" s="18"/>
      <c r="AA3573" s="67"/>
      <c r="AB3573" s="67"/>
      <c r="AE3573" s="102"/>
    </row>
    <row r="3574" spans="1:31" x14ac:dyDescent="0.25">
      <c r="A3574" s="18"/>
      <c r="B3574" s="18"/>
      <c r="C3574" s="18"/>
      <c r="D3574" s="74"/>
      <c r="E3574" s="74"/>
      <c r="F3574" s="74"/>
      <c r="G3574" s="75"/>
      <c r="H3574" s="5"/>
      <c r="I3574" s="5"/>
      <c r="J3574" s="5"/>
      <c r="K3574" s="5"/>
      <c r="O3574" s="5"/>
      <c r="P3574" s="5"/>
      <c r="Q3574" s="5"/>
      <c r="R3574" s="18"/>
      <c r="S3574" s="18"/>
      <c r="T3574" s="18"/>
      <c r="AA3574" s="67"/>
      <c r="AB3574" s="67"/>
      <c r="AE3574" s="102"/>
    </row>
    <row r="3575" spans="1:31" x14ac:dyDescent="0.25">
      <c r="A3575" s="18"/>
      <c r="B3575" s="18"/>
      <c r="C3575" s="18"/>
      <c r="D3575" s="74"/>
      <c r="E3575" s="74"/>
      <c r="F3575" s="74"/>
      <c r="G3575" s="75"/>
      <c r="H3575" s="5"/>
      <c r="I3575" s="5"/>
      <c r="J3575" s="5"/>
      <c r="K3575" s="5"/>
      <c r="O3575" s="5"/>
      <c r="P3575" s="5"/>
      <c r="Q3575" s="5"/>
      <c r="R3575" s="18"/>
      <c r="S3575" s="18"/>
      <c r="T3575" s="18"/>
      <c r="AA3575" s="67"/>
      <c r="AB3575" s="67"/>
      <c r="AE3575" s="102"/>
    </row>
    <row r="3576" spans="1:31" x14ac:dyDescent="0.25">
      <c r="A3576" s="18"/>
      <c r="B3576" s="18"/>
      <c r="C3576" s="18"/>
      <c r="D3576" s="74"/>
      <c r="E3576" s="74"/>
      <c r="F3576" s="74"/>
      <c r="G3576" s="75"/>
      <c r="H3576" s="5"/>
      <c r="I3576" s="5"/>
      <c r="J3576" s="5"/>
      <c r="K3576" s="5"/>
      <c r="O3576" s="5"/>
      <c r="P3576" s="5"/>
      <c r="Q3576" s="5"/>
      <c r="R3576" s="18"/>
      <c r="S3576" s="18"/>
      <c r="T3576" s="18"/>
      <c r="AA3576" s="67"/>
      <c r="AB3576" s="67"/>
      <c r="AE3576" s="102"/>
    </row>
    <row r="3577" spans="1:31" x14ac:dyDescent="0.25">
      <c r="A3577" s="18"/>
      <c r="B3577" s="18"/>
      <c r="C3577" s="18"/>
      <c r="D3577" s="74"/>
      <c r="E3577" s="74"/>
      <c r="F3577" s="74"/>
      <c r="G3577" s="75"/>
      <c r="H3577" s="5"/>
      <c r="I3577" s="5"/>
      <c r="J3577" s="5"/>
      <c r="K3577" s="5"/>
      <c r="O3577" s="5"/>
      <c r="P3577" s="5"/>
      <c r="Q3577" s="5"/>
      <c r="R3577" s="18"/>
      <c r="S3577" s="18"/>
      <c r="T3577" s="18"/>
      <c r="AA3577" s="67"/>
      <c r="AB3577" s="67"/>
      <c r="AE3577" s="102"/>
    </row>
    <row r="3578" spans="1:31" x14ac:dyDescent="0.25">
      <c r="A3578" s="18"/>
      <c r="B3578" s="18"/>
      <c r="C3578" s="18"/>
      <c r="D3578" s="74"/>
      <c r="E3578" s="74"/>
      <c r="F3578" s="74"/>
      <c r="G3578" s="75"/>
      <c r="H3578" s="5"/>
      <c r="I3578" s="5"/>
      <c r="J3578" s="5"/>
      <c r="K3578" s="5"/>
      <c r="O3578" s="5"/>
      <c r="P3578" s="5"/>
      <c r="Q3578" s="5"/>
      <c r="R3578" s="18"/>
      <c r="S3578" s="18"/>
      <c r="T3578" s="18"/>
      <c r="AA3578" s="67"/>
      <c r="AB3578" s="67"/>
      <c r="AE3578" s="102"/>
    </row>
    <row r="3579" spans="1:31" x14ac:dyDescent="0.25">
      <c r="A3579" s="18"/>
      <c r="B3579" s="18"/>
      <c r="C3579" s="18"/>
      <c r="D3579" s="74"/>
      <c r="E3579" s="74"/>
      <c r="F3579" s="74"/>
      <c r="G3579" s="75"/>
      <c r="H3579" s="5"/>
      <c r="I3579" s="5"/>
      <c r="J3579" s="5"/>
      <c r="K3579" s="5"/>
      <c r="O3579" s="5"/>
      <c r="P3579" s="5"/>
      <c r="Q3579" s="5"/>
      <c r="R3579" s="18"/>
      <c r="S3579" s="18"/>
      <c r="T3579" s="18"/>
      <c r="AA3579" s="67"/>
      <c r="AB3579" s="67"/>
      <c r="AE3579" s="102"/>
    </row>
    <row r="3580" spans="1:31" x14ac:dyDescent="0.25">
      <c r="A3580" s="18"/>
      <c r="B3580" s="18"/>
      <c r="C3580" s="18"/>
      <c r="D3580" s="74"/>
      <c r="E3580" s="74"/>
      <c r="F3580" s="74"/>
      <c r="G3580" s="75"/>
      <c r="H3580" s="5"/>
      <c r="I3580" s="5"/>
      <c r="J3580" s="5"/>
      <c r="K3580" s="5"/>
      <c r="O3580" s="5"/>
      <c r="P3580" s="5"/>
      <c r="Q3580" s="5"/>
      <c r="R3580" s="18"/>
      <c r="S3580" s="18"/>
      <c r="T3580" s="18"/>
      <c r="AA3580" s="67"/>
      <c r="AB3580" s="67"/>
      <c r="AE3580" s="102"/>
    </row>
    <row r="3581" spans="1:31" x14ac:dyDescent="0.25">
      <c r="A3581" s="18"/>
      <c r="B3581" s="18"/>
      <c r="C3581" s="18"/>
      <c r="D3581" s="74"/>
      <c r="E3581" s="74"/>
      <c r="F3581" s="74"/>
      <c r="G3581" s="75"/>
      <c r="H3581" s="5"/>
      <c r="I3581" s="5"/>
      <c r="J3581" s="5"/>
      <c r="K3581" s="5"/>
      <c r="O3581" s="5"/>
      <c r="P3581" s="5"/>
      <c r="Q3581" s="5"/>
      <c r="R3581" s="18"/>
      <c r="S3581" s="18"/>
      <c r="T3581" s="18"/>
      <c r="AA3581" s="67"/>
      <c r="AB3581" s="67"/>
      <c r="AE3581" s="102"/>
    </row>
    <row r="3582" spans="1:31" x14ac:dyDescent="0.25">
      <c r="A3582" s="18"/>
      <c r="B3582" s="18"/>
      <c r="C3582" s="18"/>
      <c r="D3582" s="74"/>
      <c r="E3582" s="74"/>
      <c r="F3582" s="74"/>
      <c r="G3582" s="75"/>
      <c r="H3582" s="5"/>
      <c r="I3582" s="5"/>
      <c r="J3582" s="5"/>
      <c r="K3582" s="5"/>
      <c r="O3582" s="5"/>
      <c r="P3582" s="5"/>
      <c r="Q3582" s="5"/>
      <c r="R3582" s="18"/>
      <c r="S3582" s="18"/>
      <c r="T3582" s="18"/>
      <c r="AA3582" s="67"/>
      <c r="AB3582" s="67"/>
      <c r="AE3582" s="102"/>
    </row>
    <row r="3583" spans="1:31" x14ac:dyDescent="0.25">
      <c r="A3583" s="18"/>
      <c r="B3583" s="18"/>
      <c r="C3583" s="18"/>
      <c r="D3583" s="74"/>
      <c r="E3583" s="74"/>
      <c r="F3583" s="74"/>
      <c r="G3583" s="75"/>
      <c r="H3583" s="5"/>
      <c r="I3583" s="5"/>
      <c r="J3583" s="5"/>
      <c r="K3583" s="5"/>
      <c r="O3583" s="5"/>
      <c r="P3583" s="5"/>
      <c r="Q3583" s="5"/>
      <c r="R3583" s="18"/>
      <c r="S3583" s="18"/>
      <c r="T3583" s="18"/>
      <c r="AA3583" s="67"/>
      <c r="AB3583" s="67"/>
      <c r="AE3583" s="102"/>
    </row>
    <row r="3584" spans="1:31" x14ac:dyDescent="0.25">
      <c r="A3584" s="18"/>
      <c r="B3584" s="18"/>
      <c r="C3584" s="18"/>
      <c r="D3584" s="74"/>
      <c r="E3584" s="74"/>
      <c r="F3584" s="74"/>
      <c r="G3584" s="75"/>
      <c r="H3584" s="5"/>
      <c r="I3584" s="5"/>
      <c r="J3584" s="5"/>
      <c r="K3584" s="5"/>
      <c r="O3584" s="5"/>
      <c r="P3584" s="5"/>
      <c r="Q3584" s="5"/>
      <c r="R3584" s="18"/>
      <c r="S3584" s="18"/>
      <c r="T3584" s="18"/>
      <c r="AA3584" s="67"/>
      <c r="AB3584" s="67"/>
      <c r="AE3584" s="102"/>
    </row>
    <row r="3585" spans="1:31" x14ac:dyDescent="0.25">
      <c r="A3585" s="18"/>
      <c r="B3585" s="18"/>
      <c r="C3585" s="18"/>
      <c r="D3585" s="74"/>
      <c r="E3585" s="74"/>
      <c r="F3585" s="74"/>
      <c r="G3585" s="75"/>
      <c r="H3585" s="5"/>
      <c r="I3585" s="5"/>
      <c r="J3585" s="5"/>
      <c r="K3585" s="5"/>
      <c r="O3585" s="5"/>
      <c r="P3585" s="5"/>
      <c r="Q3585" s="5"/>
      <c r="R3585" s="18"/>
      <c r="S3585" s="18"/>
      <c r="T3585" s="18"/>
      <c r="AA3585" s="67"/>
      <c r="AB3585" s="67"/>
      <c r="AE3585" s="102"/>
    </row>
    <row r="3586" spans="1:31" x14ac:dyDescent="0.25">
      <c r="A3586" s="18"/>
      <c r="B3586" s="18"/>
      <c r="C3586" s="18"/>
      <c r="D3586" s="74"/>
      <c r="E3586" s="74"/>
      <c r="F3586" s="74"/>
      <c r="G3586" s="75"/>
      <c r="H3586" s="5"/>
      <c r="I3586" s="5"/>
      <c r="J3586" s="5"/>
      <c r="K3586" s="5"/>
      <c r="O3586" s="5"/>
      <c r="P3586" s="5"/>
      <c r="Q3586" s="5"/>
      <c r="R3586" s="18"/>
      <c r="S3586" s="18"/>
      <c r="T3586" s="18"/>
      <c r="AA3586" s="67"/>
      <c r="AB3586" s="67"/>
      <c r="AE3586" s="102"/>
    </row>
    <row r="3587" spans="1:31" x14ac:dyDescent="0.25">
      <c r="A3587" s="18"/>
      <c r="B3587" s="18"/>
      <c r="C3587" s="18"/>
      <c r="D3587" s="74"/>
      <c r="E3587" s="74"/>
      <c r="F3587" s="74"/>
      <c r="G3587" s="75"/>
      <c r="H3587" s="5"/>
      <c r="I3587" s="5"/>
      <c r="J3587" s="5"/>
      <c r="K3587" s="5"/>
      <c r="O3587" s="5"/>
      <c r="P3587" s="5"/>
      <c r="Q3587" s="5"/>
      <c r="R3587" s="18"/>
      <c r="S3587" s="18"/>
      <c r="T3587" s="18"/>
      <c r="AA3587" s="67"/>
      <c r="AB3587" s="67"/>
      <c r="AE3587" s="102"/>
    </row>
    <row r="3588" spans="1:31" x14ac:dyDescent="0.25">
      <c r="A3588" s="18"/>
      <c r="B3588" s="18"/>
      <c r="C3588" s="18"/>
      <c r="D3588" s="74"/>
      <c r="E3588" s="74"/>
      <c r="F3588" s="74"/>
      <c r="G3588" s="75"/>
      <c r="H3588" s="5"/>
      <c r="I3588" s="5"/>
      <c r="J3588" s="5"/>
      <c r="K3588" s="5"/>
      <c r="O3588" s="5"/>
      <c r="P3588" s="5"/>
      <c r="Q3588" s="5"/>
      <c r="R3588" s="18"/>
      <c r="S3588" s="18"/>
      <c r="T3588" s="18"/>
      <c r="AA3588" s="67"/>
      <c r="AB3588" s="67"/>
      <c r="AE3588" s="102"/>
    </row>
    <row r="3589" spans="1:31" x14ac:dyDescent="0.25">
      <c r="A3589" s="18"/>
      <c r="B3589" s="18"/>
      <c r="C3589" s="18"/>
      <c r="D3589" s="74"/>
      <c r="E3589" s="74"/>
      <c r="F3589" s="74"/>
      <c r="G3589" s="75"/>
      <c r="H3589" s="5"/>
      <c r="I3589" s="5"/>
      <c r="J3589" s="5"/>
      <c r="K3589" s="5"/>
      <c r="O3589" s="5"/>
      <c r="P3589" s="5"/>
      <c r="Q3589" s="5"/>
      <c r="R3589" s="18"/>
      <c r="S3589" s="18"/>
      <c r="T3589" s="18"/>
      <c r="AA3589" s="67"/>
      <c r="AB3589" s="67"/>
      <c r="AE3589" s="102"/>
    </row>
    <row r="3590" spans="1:31" x14ac:dyDescent="0.25">
      <c r="A3590" s="18"/>
      <c r="B3590" s="18"/>
      <c r="C3590" s="18"/>
      <c r="D3590" s="74"/>
      <c r="E3590" s="74"/>
      <c r="F3590" s="74"/>
      <c r="G3590" s="75"/>
      <c r="H3590" s="5"/>
      <c r="I3590" s="5"/>
      <c r="J3590" s="5"/>
      <c r="K3590" s="5"/>
      <c r="O3590" s="5"/>
      <c r="P3590" s="5"/>
      <c r="Q3590" s="5"/>
      <c r="R3590" s="18"/>
      <c r="S3590" s="18"/>
      <c r="T3590" s="18"/>
      <c r="AA3590" s="67"/>
      <c r="AB3590" s="67"/>
      <c r="AE3590" s="102"/>
    </row>
    <row r="3591" spans="1:31" x14ac:dyDescent="0.25">
      <c r="A3591" s="18"/>
      <c r="B3591" s="18"/>
      <c r="C3591" s="18"/>
      <c r="D3591" s="74"/>
      <c r="E3591" s="74"/>
      <c r="F3591" s="74"/>
      <c r="G3591" s="75"/>
      <c r="H3591" s="5"/>
      <c r="I3591" s="5"/>
      <c r="J3591" s="5"/>
      <c r="K3591" s="5"/>
      <c r="O3591" s="5"/>
      <c r="P3591" s="5"/>
      <c r="Q3591" s="5"/>
      <c r="R3591" s="18"/>
      <c r="S3591" s="18"/>
      <c r="T3591" s="18"/>
      <c r="AA3591" s="67"/>
      <c r="AB3591" s="67"/>
      <c r="AE3591" s="102"/>
    </row>
    <row r="3592" spans="1:31" x14ac:dyDescent="0.25">
      <c r="A3592" s="18"/>
      <c r="B3592" s="18"/>
      <c r="C3592" s="18"/>
      <c r="D3592" s="74"/>
      <c r="E3592" s="74"/>
      <c r="F3592" s="74"/>
      <c r="G3592" s="75"/>
      <c r="H3592" s="5"/>
      <c r="I3592" s="5"/>
      <c r="J3592" s="5"/>
      <c r="K3592" s="5"/>
      <c r="O3592" s="5"/>
      <c r="P3592" s="5"/>
      <c r="Q3592" s="5"/>
      <c r="R3592" s="18"/>
      <c r="S3592" s="18"/>
      <c r="T3592" s="18"/>
      <c r="AA3592" s="67"/>
      <c r="AB3592" s="67"/>
      <c r="AE3592" s="102"/>
    </row>
    <row r="3593" spans="1:31" x14ac:dyDescent="0.25">
      <c r="A3593" s="18"/>
      <c r="B3593" s="18"/>
      <c r="C3593" s="18"/>
      <c r="D3593" s="74"/>
      <c r="E3593" s="74"/>
      <c r="F3593" s="74"/>
      <c r="G3593" s="75"/>
      <c r="H3593" s="5"/>
      <c r="I3593" s="5"/>
      <c r="J3593" s="5"/>
      <c r="K3593" s="5"/>
      <c r="O3593" s="5"/>
      <c r="P3593" s="5"/>
      <c r="Q3593" s="5"/>
      <c r="R3593" s="18"/>
      <c r="S3593" s="18"/>
      <c r="T3593" s="18"/>
      <c r="AA3593" s="67"/>
      <c r="AB3593" s="67"/>
      <c r="AE3593" s="102"/>
    </row>
    <row r="3594" spans="1:31" x14ac:dyDescent="0.25">
      <c r="A3594" s="18"/>
      <c r="B3594" s="18"/>
      <c r="C3594" s="18"/>
      <c r="D3594" s="74"/>
      <c r="E3594" s="74"/>
      <c r="F3594" s="74"/>
      <c r="G3594" s="75"/>
      <c r="H3594" s="5"/>
      <c r="I3594" s="5"/>
      <c r="J3594" s="5"/>
      <c r="K3594" s="5"/>
      <c r="O3594" s="5"/>
      <c r="P3594" s="5"/>
      <c r="Q3594" s="5"/>
      <c r="R3594" s="18"/>
      <c r="S3594" s="18"/>
      <c r="T3594" s="18"/>
      <c r="AA3594" s="67"/>
      <c r="AB3594" s="67"/>
      <c r="AE3594" s="102"/>
    </row>
    <row r="3595" spans="1:31" x14ac:dyDescent="0.25">
      <c r="A3595" s="18"/>
      <c r="B3595" s="18"/>
      <c r="C3595" s="18"/>
      <c r="D3595" s="74"/>
      <c r="E3595" s="74"/>
      <c r="F3595" s="74"/>
      <c r="G3595" s="75"/>
      <c r="H3595" s="5"/>
      <c r="I3595" s="5"/>
      <c r="J3595" s="5"/>
      <c r="K3595" s="5"/>
      <c r="O3595" s="5"/>
      <c r="P3595" s="5"/>
      <c r="Q3595" s="5"/>
      <c r="R3595" s="18"/>
      <c r="S3595" s="18"/>
      <c r="T3595" s="18"/>
      <c r="AA3595" s="67"/>
      <c r="AB3595" s="67"/>
      <c r="AE3595" s="102"/>
    </row>
    <row r="3596" spans="1:31" x14ac:dyDescent="0.25">
      <c r="A3596" s="18"/>
      <c r="B3596" s="18"/>
      <c r="C3596" s="18"/>
      <c r="D3596" s="74"/>
      <c r="E3596" s="74"/>
      <c r="F3596" s="74"/>
      <c r="G3596" s="75"/>
      <c r="H3596" s="5"/>
      <c r="I3596" s="5"/>
      <c r="J3596" s="5"/>
      <c r="K3596" s="5"/>
      <c r="O3596" s="5"/>
      <c r="P3596" s="5"/>
      <c r="Q3596" s="5"/>
      <c r="R3596" s="18"/>
      <c r="S3596" s="18"/>
      <c r="T3596" s="18"/>
      <c r="AA3596" s="67"/>
      <c r="AB3596" s="67"/>
      <c r="AE3596" s="102"/>
    </row>
    <row r="3597" spans="1:31" x14ac:dyDescent="0.25">
      <c r="A3597" s="18"/>
      <c r="B3597" s="18"/>
      <c r="C3597" s="18"/>
      <c r="D3597" s="74"/>
      <c r="E3597" s="74"/>
      <c r="F3597" s="74"/>
      <c r="G3597" s="75"/>
      <c r="H3597" s="5"/>
      <c r="I3597" s="5"/>
      <c r="J3597" s="5"/>
      <c r="K3597" s="5"/>
      <c r="O3597" s="5"/>
      <c r="P3597" s="5"/>
      <c r="Q3597" s="5"/>
      <c r="R3597" s="18"/>
      <c r="S3597" s="18"/>
      <c r="T3597" s="18"/>
      <c r="AA3597" s="67"/>
      <c r="AB3597" s="67"/>
      <c r="AE3597" s="102"/>
    </row>
    <row r="3598" spans="1:31" x14ac:dyDescent="0.25">
      <c r="A3598" s="18"/>
      <c r="B3598" s="18"/>
      <c r="C3598" s="18"/>
      <c r="D3598" s="74"/>
      <c r="E3598" s="74"/>
      <c r="F3598" s="74"/>
      <c r="G3598" s="75"/>
      <c r="H3598" s="5"/>
      <c r="I3598" s="5"/>
      <c r="J3598" s="5"/>
      <c r="K3598" s="5"/>
      <c r="O3598" s="5"/>
      <c r="P3598" s="5"/>
      <c r="Q3598" s="5"/>
      <c r="R3598" s="18"/>
      <c r="S3598" s="18"/>
      <c r="T3598" s="18"/>
      <c r="AA3598" s="67"/>
      <c r="AB3598" s="67"/>
      <c r="AE3598" s="102"/>
    </row>
    <row r="3599" spans="1:31" x14ac:dyDescent="0.25">
      <c r="A3599" s="18"/>
      <c r="B3599" s="18"/>
      <c r="C3599" s="18"/>
      <c r="D3599" s="74"/>
      <c r="E3599" s="74"/>
      <c r="F3599" s="74"/>
      <c r="G3599" s="75"/>
      <c r="H3599" s="5"/>
      <c r="I3599" s="5"/>
      <c r="J3599" s="5"/>
      <c r="K3599" s="5"/>
      <c r="O3599" s="5"/>
      <c r="P3599" s="5"/>
      <c r="Q3599" s="5"/>
      <c r="R3599" s="18"/>
      <c r="S3599" s="18"/>
      <c r="T3599" s="18"/>
      <c r="AA3599" s="67"/>
      <c r="AB3599" s="67"/>
      <c r="AE3599" s="102"/>
    </row>
    <row r="3600" spans="1:31" x14ac:dyDescent="0.25">
      <c r="A3600" s="18"/>
      <c r="B3600" s="18"/>
      <c r="C3600" s="18"/>
      <c r="D3600" s="74"/>
      <c r="E3600" s="74"/>
      <c r="F3600" s="74"/>
      <c r="G3600" s="75"/>
      <c r="H3600" s="5"/>
      <c r="I3600" s="5"/>
      <c r="J3600" s="5"/>
      <c r="K3600" s="5"/>
      <c r="O3600" s="5"/>
      <c r="P3600" s="5"/>
      <c r="Q3600" s="5"/>
      <c r="R3600" s="18"/>
      <c r="S3600" s="18"/>
      <c r="T3600" s="18"/>
      <c r="AA3600" s="67"/>
      <c r="AB3600" s="67"/>
      <c r="AE3600" s="102"/>
    </row>
    <row r="3601" spans="1:31" x14ac:dyDescent="0.25">
      <c r="A3601" s="18"/>
      <c r="B3601" s="18"/>
      <c r="C3601" s="18"/>
      <c r="D3601" s="74"/>
      <c r="E3601" s="74"/>
      <c r="F3601" s="74"/>
      <c r="G3601" s="75"/>
      <c r="H3601" s="5"/>
      <c r="I3601" s="5"/>
      <c r="J3601" s="5"/>
      <c r="K3601" s="5"/>
      <c r="O3601" s="5"/>
      <c r="P3601" s="5"/>
      <c r="Q3601" s="5"/>
      <c r="R3601" s="18"/>
      <c r="S3601" s="18"/>
      <c r="T3601" s="18"/>
      <c r="AA3601" s="67"/>
      <c r="AB3601" s="67"/>
      <c r="AE3601" s="102"/>
    </row>
    <row r="3602" spans="1:31" x14ac:dyDescent="0.25">
      <c r="A3602" s="18"/>
      <c r="B3602" s="18"/>
      <c r="C3602" s="18"/>
      <c r="D3602" s="74"/>
      <c r="E3602" s="74"/>
      <c r="F3602" s="74"/>
      <c r="G3602" s="75"/>
      <c r="H3602" s="5"/>
      <c r="I3602" s="5"/>
      <c r="J3602" s="5"/>
      <c r="K3602" s="5"/>
      <c r="O3602" s="5"/>
      <c r="P3602" s="5"/>
      <c r="Q3602" s="5"/>
      <c r="R3602" s="18"/>
      <c r="S3602" s="18"/>
      <c r="T3602" s="18"/>
      <c r="AA3602" s="67"/>
      <c r="AB3602" s="67"/>
      <c r="AE3602" s="102"/>
    </row>
    <row r="3603" spans="1:31" x14ac:dyDescent="0.25">
      <c r="A3603" s="18"/>
      <c r="B3603" s="18"/>
      <c r="C3603" s="18"/>
      <c r="D3603" s="74"/>
      <c r="E3603" s="74"/>
      <c r="F3603" s="74"/>
      <c r="G3603" s="75"/>
      <c r="H3603" s="5"/>
      <c r="I3603" s="5"/>
      <c r="J3603" s="5"/>
      <c r="K3603" s="5"/>
      <c r="O3603" s="5"/>
      <c r="P3603" s="5"/>
      <c r="Q3603" s="5"/>
      <c r="R3603" s="18"/>
      <c r="S3603" s="18"/>
      <c r="T3603" s="18"/>
      <c r="AA3603" s="67"/>
      <c r="AB3603" s="67"/>
      <c r="AE3603" s="102"/>
    </row>
    <row r="3604" spans="1:31" x14ac:dyDescent="0.25">
      <c r="A3604" s="18"/>
      <c r="B3604" s="18"/>
      <c r="C3604" s="18"/>
      <c r="D3604" s="74"/>
      <c r="E3604" s="74"/>
      <c r="F3604" s="74"/>
      <c r="G3604" s="75"/>
      <c r="H3604" s="5"/>
      <c r="I3604" s="5"/>
      <c r="J3604" s="5"/>
      <c r="K3604" s="5"/>
      <c r="O3604" s="5"/>
      <c r="P3604" s="5"/>
      <c r="Q3604" s="5"/>
      <c r="R3604" s="18"/>
      <c r="S3604" s="18"/>
      <c r="T3604" s="18"/>
      <c r="AA3604" s="67"/>
      <c r="AB3604" s="67"/>
      <c r="AE3604" s="102"/>
    </row>
    <row r="3605" spans="1:31" x14ac:dyDescent="0.25">
      <c r="A3605" s="18"/>
      <c r="B3605" s="18"/>
      <c r="C3605" s="18"/>
      <c r="D3605" s="74"/>
      <c r="E3605" s="74"/>
      <c r="F3605" s="74"/>
      <c r="G3605" s="75"/>
      <c r="H3605" s="5"/>
      <c r="I3605" s="5"/>
      <c r="J3605" s="5"/>
      <c r="K3605" s="5"/>
      <c r="O3605" s="5"/>
      <c r="P3605" s="5"/>
      <c r="Q3605" s="5"/>
      <c r="R3605" s="18"/>
      <c r="S3605" s="18"/>
      <c r="T3605" s="18"/>
      <c r="AA3605" s="67"/>
      <c r="AB3605" s="67"/>
      <c r="AE3605" s="102"/>
    </row>
    <row r="3606" spans="1:31" x14ac:dyDescent="0.25">
      <c r="A3606" s="18"/>
      <c r="B3606" s="18"/>
      <c r="C3606" s="18"/>
      <c r="D3606" s="74"/>
      <c r="E3606" s="74"/>
      <c r="F3606" s="74"/>
      <c r="G3606" s="75"/>
      <c r="H3606" s="5"/>
      <c r="I3606" s="5"/>
      <c r="J3606" s="5"/>
      <c r="K3606" s="5"/>
      <c r="O3606" s="5"/>
      <c r="P3606" s="5"/>
      <c r="Q3606" s="5"/>
      <c r="R3606" s="18"/>
      <c r="S3606" s="18"/>
      <c r="T3606" s="18"/>
      <c r="AA3606" s="67"/>
      <c r="AB3606" s="67"/>
      <c r="AE3606" s="102"/>
    </row>
    <row r="3607" spans="1:31" x14ac:dyDescent="0.25">
      <c r="A3607" s="18"/>
      <c r="B3607" s="18"/>
      <c r="C3607" s="18"/>
      <c r="D3607" s="74"/>
      <c r="E3607" s="74"/>
      <c r="F3607" s="74"/>
      <c r="G3607" s="75"/>
      <c r="H3607" s="5"/>
      <c r="I3607" s="5"/>
      <c r="J3607" s="5"/>
      <c r="K3607" s="5"/>
      <c r="O3607" s="5"/>
      <c r="P3607" s="5"/>
      <c r="Q3607" s="5"/>
      <c r="R3607" s="18"/>
      <c r="S3607" s="18"/>
      <c r="T3607" s="18"/>
      <c r="AA3607" s="67"/>
      <c r="AB3607" s="67"/>
      <c r="AE3607" s="102"/>
    </row>
    <row r="3608" spans="1:31" x14ac:dyDescent="0.25">
      <c r="A3608" s="18"/>
      <c r="B3608" s="18"/>
      <c r="C3608" s="18"/>
      <c r="D3608" s="74"/>
      <c r="E3608" s="74"/>
      <c r="F3608" s="74"/>
      <c r="G3608" s="75"/>
      <c r="H3608" s="5"/>
      <c r="I3608" s="5"/>
      <c r="J3608" s="5"/>
      <c r="K3608" s="5"/>
      <c r="O3608" s="5"/>
      <c r="P3608" s="5"/>
      <c r="Q3608" s="5"/>
      <c r="R3608" s="18"/>
      <c r="S3608" s="18"/>
      <c r="T3608" s="18"/>
      <c r="AA3608" s="67"/>
      <c r="AB3608" s="67"/>
      <c r="AE3608" s="102"/>
    </row>
    <row r="3609" spans="1:31" x14ac:dyDescent="0.25">
      <c r="A3609" s="18"/>
      <c r="B3609" s="18"/>
      <c r="C3609" s="18"/>
      <c r="D3609" s="74"/>
      <c r="E3609" s="74"/>
      <c r="F3609" s="74"/>
      <c r="G3609" s="75"/>
      <c r="H3609" s="5"/>
      <c r="I3609" s="5"/>
      <c r="J3609" s="5"/>
      <c r="K3609" s="5"/>
      <c r="O3609" s="5"/>
      <c r="P3609" s="5"/>
      <c r="Q3609" s="5"/>
      <c r="R3609" s="18"/>
      <c r="S3609" s="18"/>
      <c r="T3609" s="18"/>
      <c r="AA3609" s="67"/>
      <c r="AB3609" s="67"/>
      <c r="AE3609" s="102"/>
    </row>
    <row r="3610" spans="1:31" x14ac:dyDescent="0.25">
      <c r="A3610" s="18"/>
      <c r="B3610" s="18"/>
      <c r="C3610" s="18"/>
      <c r="D3610" s="74"/>
      <c r="E3610" s="74"/>
      <c r="F3610" s="74"/>
      <c r="G3610" s="75"/>
      <c r="H3610" s="5"/>
      <c r="I3610" s="5"/>
      <c r="J3610" s="5"/>
      <c r="K3610" s="5"/>
      <c r="O3610" s="5"/>
      <c r="P3610" s="5"/>
      <c r="Q3610" s="5"/>
      <c r="R3610" s="18"/>
      <c r="S3610" s="18"/>
      <c r="T3610" s="18"/>
      <c r="AA3610" s="67"/>
      <c r="AB3610" s="67"/>
      <c r="AE3610" s="102"/>
    </row>
    <row r="3611" spans="1:31" x14ac:dyDescent="0.25">
      <c r="A3611" s="18"/>
      <c r="B3611" s="18"/>
      <c r="C3611" s="18"/>
      <c r="D3611" s="74"/>
      <c r="E3611" s="74"/>
      <c r="F3611" s="74"/>
      <c r="G3611" s="75"/>
      <c r="H3611" s="5"/>
      <c r="I3611" s="5"/>
      <c r="J3611" s="5"/>
      <c r="K3611" s="5"/>
      <c r="O3611" s="5"/>
      <c r="P3611" s="5"/>
      <c r="Q3611" s="5"/>
      <c r="R3611" s="18"/>
      <c r="S3611" s="18"/>
      <c r="T3611" s="18"/>
      <c r="AA3611" s="67"/>
      <c r="AB3611" s="67"/>
      <c r="AE3611" s="102"/>
    </row>
    <row r="3612" spans="1:31" x14ac:dyDescent="0.25">
      <c r="A3612" s="18"/>
      <c r="B3612" s="18"/>
      <c r="C3612" s="18"/>
      <c r="D3612" s="74"/>
      <c r="E3612" s="74"/>
      <c r="F3612" s="74"/>
      <c r="G3612" s="75"/>
      <c r="H3612" s="5"/>
      <c r="I3612" s="5"/>
      <c r="J3612" s="5"/>
      <c r="K3612" s="5"/>
      <c r="O3612" s="5"/>
      <c r="P3612" s="5"/>
      <c r="Q3612" s="5"/>
      <c r="R3612" s="18"/>
      <c r="S3612" s="18"/>
      <c r="T3612" s="18"/>
      <c r="AA3612" s="67"/>
      <c r="AB3612" s="67"/>
      <c r="AE3612" s="102"/>
    </row>
    <row r="3613" spans="1:31" x14ac:dyDescent="0.25">
      <c r="A3613" s="18"/>
      <c r="B3613" s="18"/>
      <c r="C3613" s="18"/>
      <c r="D3613" s="74"/>
      <c r="E3613" s="74"/>
      <c r="F3613" s="74"/>
      <c r="G3613" s="75"/>
      <c r="H3613" s="5"/>
      <c r="I3613" s="5"/>
      <c r="J3613" s="5"/>
      <c r="K3613" s="5"/>
      <c r="O3613" s="5"/>
      <c r="P3613" s="5"/>
      <c r="Q3613" s="5"/>
      <c r="R3613" s="18"/>
      <c r="S3613" s="18"/>
      <c r="T3613" s="18"/>
      <c r="AA3613" s="67"/>
      <c r="AB3613" s="67"/>
      <c r="AE3613" s="102"/>
    </row>
    <row r="3614" spans="1:31" x14ac:dyDescent="0.25">
      <c r="A3614" s="18"/>
      <c r="B3614" s="18"/>
      <c r="C3614" s="18"/>
      <c r="D3614" s="74"/>
      <c r="E3614" s="74"/>
      <c r="F3614" s="74"/>
      <c r="G3614" s="75"/>
      <c r="H3614" s="5"/>
      <c r="I3614" s="5"/>
      <c r="J3614" s="5"/>
      <c r="K3614" s="5"/>
      <c r="O3614" s="5"/>
      <c r="P3614" s="5"/>
      <c r="Q3614" s="5"/>
      <c r="R3614" s="18"/>
      <c r="S3614" s="18"/>
      <c r="T3614" s="18"/>
      <c r="AA3614" s="67"/>
      <c r="AB3614" s="67"/>
      <c r="AE3614" s="102"/>
    </row>
    <row r="3615" spans="1:31" x14ac:dyDescent="0.25">
      <c r="A3615" s="18"/>
      <c r="B3615" s="18"/>
      <c r="C3615" s="18"/>
      <c r="D3615" s="74"/>
      <c r="E3615" s="74"/>
      <c r="F3615" s="74"/>
      <c r="G3615" s="75"/>
      <c r="H3615" s="5"/>
      <c r="I3615" s="5"/>
      <c r="J3615" s="5"/>
      <c r="K3615" s="5"/>
      <c r="O3615" s="5"/>
      <c r="P3615" s="5"/>
      <c r="Q3615" s="5"/>
      <c r="R3615" s="18"/>
      <c r="S3615" s="18"/>
      <c r="T3615" s="18"/>
      <c r="AA3615" s="67"/>
      <c r="AB3615" s="67"/>
      <c r="AE3615" s="102"/>
    </row>
    <row r="3616" spans="1:31" x14ac:dyDescent="0.25">
      <c r="A3616" s="18"/>
      <c r="B3616" s="18"/>
      <c r="C3616" s="18"/>
      <c r="D3616" s="74"/>
      <c r="E3616" s="74"/>
      <c r="F3616" s="74"/>
      <c r="G3616" s="75"/>
      <c r="H3616" s="5"/>
      <c r="I3616" s="5"/>
      <c r="J3616" s="5"/>
      <c r="K3616" s="5"/>
      <c r="O3616" s="5"/>
      <c r="P3616" s="5"/>
      <c r="Q3616" s="5"/>
      <c r="R3616" s="18"/>
      <c r="S3616" s="18"/>
      <c r="T3616" s="18"/>
      <c r="AA3616" s="67"/>
      <c r="AB3616" s="67"/>
      <c r="AE3616" s="102"/>
    </row>
    <row r="3617" spans="1:31" x14ac:dyDescent="0.25">
      <c r="A3617" s="18"/>
      <c r="B3617" s="18"/>
      <c r="C3617" s="18"/>
      <c r="D3617" s="74"/>
      <c r="E3617" s="74"/>
      <c r="F3617" s="74"/>
      <c r="G3617" s="75"/>
      <c r="H3617" s="5"/>
      <c r="I3617" s="5"/>
      <c r="J3617" s="5"/>
      <c r="K3617" s="5"/>
      <c r="O3617" s="5"/>
      <c r="P3617" s="5"/>
      <c r="Q3617" s="5"/>
      <c r="R3617" s="18"/>
      <c r="S3617" s="18"/>
      <c r="T3617" s="18"/>
      <c r="AA3617" s="67"/>
      <c r="AB3617" s="67"/>
      <c r="AE3617" s="102"/>
    </row>
    <row r="3618" spans="1:31" x14ac:dyDescent="0.25">
      <c r="A3618" s="18"/>
      <c r="B3618" s="18"/>
      <c r="C3618" s="18"/>
      <c r="D3618" s="74"/>
      <c r="E3618" s="74"/>
      <c r="F3618" s="74"/>
      <c r="G3618" s="75"/>
      <c r="H3618" s="5"/>
      <c r="I3618" s="5"/>
      <c r="J3618" s="5"/>
      <c r="K3618" s="5"/>
      <c r="O3618" s="5"/>
      <c r="P3618" s="5"/>
      <c r="Q3618" s="5"/>
      <c r="R3618" s="18"/>
      <c r="S3618" s="18"/>
      <c r="T3618" s="18"/>
      <c r="AA3618" s="67"/>
      <c r="AB3618" s="67"/>
      <c r="AE3618" s="102"/>
    </row>
    <row r="3619" spans="1:31" x14ac:dyDescent="0.25">
      <c r="A3619" s="18"/>
      <c r="B3619" s="18"/>
      <c r="C3619" s="18"/>
      <c r="D3619" s="74"/>
      <c r="E3619" s="74"/>
      <c r="F3619" s="74"/>
      <c r="G3619" s="75"/>
      <c r="H3619" s="5"/>
      <c r="I3619" s="5"/>
      <c r="J3619" s="5"/>
      <c r="K3619" s="5"/>
      <c r="O3619" s="5"/>
      <c r="P3619" s="5"/>
      <c r="Q3619" s="5"/>
      <c r="R3619" s="18"/>
      <c r="S3619" s="18"/>
      <c r="T3619" s="18"/>
      <c r="AA3619" s="67"/>
      <c r="AB3619" s="67"/>
      <c r="AE3619" s="102"/>
    </row>
    <row r="3620" spans="1:31" x14ac:dyDescent="0.25">
      <c r="A3620" s="18"/>
      <c r="B3620" s="18"/>
      <c r="C3620" s="18"/>
      <c r="D3620" s="74"/>
      <c r="E3620" s="74"/>
      <c r="F3620" s="74"/>
      <c r="G3620" s="75"/>
      <c r="H3620" s="5"/>
      <c r="I3620" s="5"/>
      <c r="J3620" s="5"/>
      <c r="K3620" s="5"/>
      <c r="O3620" s="5"/>
      <c r="P3620" s="5"/>
      <c r="Q3620" s="5"/>
      <c r="R3620" s="18"/>
      <c r="S3620" s="18"/>
      <c r="T3620" s="18"/>
      <c r="AA3620" s="67"/>
      <c r="AB3620" s="67"/>
      <c r="AE3620" s="102"/>
    </row>
    <row r="3621" spans="1:31" x14ac:dyDescent="0.25">
      <c r="A3621" s="18"/>
      <c r="B3621" s="18"/>
      <c r="C3621" s="18"/>
      <c r="D3621" s="74"/>
      <c r="E3621" s="74"/>
      <c r="F3621" s="74"/>
      <c r="G3621" s="75"/>
      <c r="H3621" s="5"/>
      <c r="I3621" s="5"/>
      <c r="J3621" s="5"/>
      <c r="K3621" s="5"/>
      <c r="O3621" s="5"/>
      <c r="P3621" s="5"/>
      <c r="Q3621" s="5"/>
      <c r="R3621" s="18"/>
      <c r="S3621" s="18"/>
      <c r="T3621" s="18"/>
      <c r="AA3621" s="67"/>
      <c r="AB3621" s="67"/>
      <c r="AE3621" s="102"/>
    </row>
    <row r="3622" spans="1:31" x14ac:dyDescent="0.25">
      <c r="A3622" s="18"/>
      <c r="B3622" s="18"/>
      <c r="C3622" s="18"/>
      <c r="D3622" s="74"/>
      <c r="E3622" s="74"/>
      <c r="F3622" s="74"/>
      <c r="G3622" s="75"/>
      <c r="H3622" s="5"/>
      <c r="I3622" s="5"/>
      <c r="J3622" s="5"/>
      <c r="K3622" s="5"/>
      <c r="O3622" s="5"/>
      <c r="P3622" s="5"/>
      <c r="Q3622" s="5"/>
      <c r="R3622" s="18"/>
      <c r="S3622" s="18"/>
      <c r="T3622" s="18"/>
      <c r="AA3622" s="67"/>
      <c r="AB3622" s="67"/>
      <c r="AE3622" s="102"/>
    </row>
    <row r="3623" spans="1:31" x14ac:dyDescent="0.25">
      <c r="A3623" s="18"/>
      <c r="B3623" s="18"/>
      <c r="C3623" s="18"/>
      <c r="D3623" s="74"/>
      <c r="E3623" s="74"/>
      <c r="F3623" s="74"/>
      <c r="G3623" s="75"/>
      <c r="H3623" s="5"/>
      <c r="I3623" s="5"/>
      <c r="J3623" s="5"/>
      <c r="K3623" s="5"/>
      <c r="O3623" s="5"/>
      <c r="P3623" s="5"/>
      <c r="Q3623" s="5"/>
      <c r="R3623" s="18"/>
      <c r="S3623" s="18"/>
      <c r="T3623" s="18"/>
      <c r="AA3623" s="67"/>
      <c r="AB3623" s="67"/>
      <c r="AE3623" s="102"/>
    </row>
    <row r="3624" spans="1:31" x14ac:dyDescent="0.25">
      <c r="A3624" s="18"/>
      <c r="B3624" s="18"/>
      <c r="C3624" s="18"/>
      <c r="D3624" s="74"/>
      <c r="E3624" s="74"/>
      <c r="F3624" s="74"/>
      <c r="G3624" s="75"/>
      <c r="H3624" s="5"/>
      <c r="I3624" s="5"/>
      <c r="J3624" s="5"/>
      <c r="K3624" s="5"/>
      <c r="O3624" s="5"/>
      <c r="P3624" s="5"/>
      <c r="Q3624" s="5"/>
      <c r="R3624" s="18"/>
      <c r="S3624" s="18"/>
      <c r="T3624" s="18"/>
      <c r="AA3624" s="67"/>
      <c r="AB3624" s="67"/>
      <c r="AE3624" s="102"/>
    </row>
    <row r="3625" spans="1:31" x14ac:dyDescent="0.25">
      <c r="A3625" s="18"/>
      <c r="B3625" s="18"/>
      <c r="C3625" s="18"/>
      <c r="D3625" s="74"/>
      <c r="E3625" s="74"/>
      <c r="F3625" s="74"/>
      <c r="G3625" s="75"/>
      <c r="H3625" s="5"/>
      <c r="I3625" s="5"/>
      <c r="J3625" s="5"/>
      <c r="K3625" s="5"/>
      <c r="O3625" s="5"/>
      <c r="P3625" s="5"/>
      <c r="Q3625" s="5"/>
      <c r="R3625" s="18"/>
      <c r="S3625" s="18"/>
      <c r="T3625" s="18"/>
      <c r="AA3625" s="67"/>
      <c r="AB3625" s="67"/>
      <c r="AE3625" s="102"/>
    </row>
    <row r="3626" spans="1:31" x14ac:dyDescent="0.25">
      <c r="A3626" s="18"/>
      <c r="B3626" s="18"/>
      <c r="C3626" s="18"/>
      <c r="D3626" s="74"/>
      <c r="E3626" s="74"/>
      <c r="F3626" s="74"/>
      <c r="G3626" s="75"/>
      <c r="H3626" s="5"/>
      <c r="I3626" s="5"/>
      <c r="J3626" s="5"/>
      <c r="K3626" s="5"/>
      <c r="O3626" s="5"/>
      <c r="P3626" s="5"/>
      <c r="Q3626" s="5"/>
      <c r="R3626" s="18"/>
      <c r="S3626" s="18"/>
      <c r="T3626" s="18"/>
      <c r="AA3626" s="67"/>
      <c r="AB3626" s="67"/>
      <c r="AE3626" s="102"/>
    </row>
    <row r="3627" spans="1:31" x14ac:dyDescent="0.25">
      <c r="A3627" s="18"/>
      <c r="B3627" s="18"/>
      <c r="C3627" s="18"/>
      <c r="D3627" s="74"/>
      <c r="E3627" s="74"/>
      <c r="F3627" s="74"/>
      <c r="G3627" s="75"/>
      <c r="H3627" s="5"/>
      <c r="I3627" s="5"/>
      <c r="J3627" s="5"/>
      <c r="K3627" s="5"/>
      <c r="O3627" s="5"/>
      <c r="P3627" s="5"/>
      <c r="Q3627" s="5"/>
      <c r="R3627" s="18"/>
      <c r="S3627" s="18"/>
      <c r="T3627" s="18"/>
      <c r="AA3627" s="67"/>
      <c r="AB3627" s="67"/>
      <c r="AE3627" s="102"/>
    </row>
    <row r="3628" spans="1:31" x14ac:dyDescent="0.25">
      <c r="A3628" s="18"/>
      <c r="B3628" s="18"/>
      <c r="C3628" s="18"/>
      <c r="D3628" s="74"/>
      <c r="E3628" s="74"/>
      <c r="F3628" s="74"/>
      <c r="G3628" s="75"/>
      <c r="H3628" s="5"/>
      <c r="I3628" s="5"/>
      <c r="J3628" s="5"/>
      <c r="K3628" s="5"/>
      <c r="O3628" s="5"/>
      <c r="P3628" s="5"/>
      <c r="Q3628" s="5"/>
      <c r="R3628" s="18"/>
      <c r="S3628" s="18"/>
      <c r="T3628" s="18"/>
      <c r="AA3628" s="67"/>
      <c r="AB3628" s="67"/>
      <c r="AE3628" s="102"/>
    </row>
    <row r="3629" spans="1:31" x14ac:dyDescent="0.25">
      <c r="A3629" s="18"/>
      <c r="B3629" s="18"/>
      <c r="C3629" s="18"/>
      <c r="D3629" s="74"/>
      <c r="E3629" s="74"/>
      <c r="F3629" s="74"/>
      <c r="G3629" s="75"/>
      <c r="H3629" s="5"/>
      <c r="I3629" s="5"/>
      <c r="J3629" s="5"/>
      <c r="K3629" s="5"/>
      <c r="O3629" s="5"/>
      <c r="P3629" s="5"/>
      <c r="Q3629" s="5"/>
      <c r="R3629" s="18"/>
      <c r="S3629" s="18"/>
      <c r="T3629" s="18"/>
      <c r="AA3629" s="67"/>
      <c r="AB3629" s="67"/>
      <c r="AE3629" s="102"/>
    </row>
    <row r="3630" spans="1:31" x14ac:dyDescent="0.25">
      <c r="A3630" s="18"/>
      <c r="B3630" s="18"/>
      <c r="C3630" s="18"/>
      <c r="D3630" s="74"/>
      <c r="E3630" s="74"/>
      <c r="F3630" s="74"/>
      <c r="G3630" s="75"/>
      <c r="H3630" s="5"/>
      <c r="I3630" s="5"/>
      <c r="J3630" s="5"/>
      <c r="K3630" s="5"/>
      <c r="O3630" s="5"/>
      <c r="P3630" s="5"/>
      <c r="Q3630" s="5"/>
      <c r="R3630" s="18"/>
      <c r="S3630" s="18"/>
      <c r="T3630" s="18"/>
      <c r="AA3630" s="67"/>
      <c r="AB3630" s="67"/>
      <c r="AE3630" s="102"/>
    </row>
    <row r="3631" spans="1:31" x14ac:dyDescent="0.25">
      <c r="A3631" s="18"/>
      <c r="B3631" s="18"/>
      <c r="C3631" s="18"/>
      <c r="D3631" s="74"/>
      <c r="E3631" s="74"/>
      <c r="F3631" s="74"/>
      <c r="G3631" s="75"/>
      <c r="H3631" s="5"/>
      <c r="I3631" s="5"/>
      <c r="J3631" s="5"/>
      <c r="K3631" s="5"/>
      <c r="O3631" s="5"/>
      <c r="P3631" s="5"/>
      <c r="Q3631" s="5"/>
      <c r="R3631" s="18"/>
      <c r="S3631" s="18"/>
      <c r="T3631" s="18"/>
      <c r="AA3631" s="67"/>
      <c r="AB3631" s="67"/>
      <c r="AE3631" s="102"/>
    </row>
    <row r="3632" spans="1:31" x14ac:dyDescent="0.25">
      <c r="A3632" s="18"/>
      <c r="B3632" s="18"/>
      <c r="C3632" s="18"/>
      <c r="D3632" s="74"/>
      <c r="E3632" s="74"/>
      <c r="F3632" s="74"/>
      <c r="G3632" s="75"/>
      <c r="H3632" s="5"/>
      <c r="I3632" s="5"/>
      <c r="J3632" s="5"/>
      <c r="K3632" s="5"/>
      <c r="O3632" s="5"/>
      <c r="P3632" s="5"/>
      <c r="Q3632" s="5"/>
      <c r="R3632" s="18"/>
      <c r="S3632" s="18"/>
      <c r="T3632" s="18"/>
      <c r="AA3632" s="67"/>
      <c r="AB3632" s="67"/>
      <c r="AE3632" s="102"/>
    </row>
    <row r="3633" spans="1:31" x14ac:dyDescent="0.25">
      <c r="A3633" s="18"/>
      <c r="B3633" s="18"/>
      <c r="C3633" s="18"/>
      <c r="D3633" s="74"/>
      <c r="E3633" s="74"/>
      <c r="F3633" s="74"/>
      <c r="G3633" s="75"/>
      <c r="H3633" s="5"/>
      <c r="I3633" s="5"/>
      <c r="J3633" s="5"/>
      <c r="K3633" s="5"/>
      <c r="O3633" s="5"/>
      <c r="P3633" s="5"/>
      <c r="Q3633" s="5"/>
      <c r="R3633" s="18"/>
      <c r="S3633" s="18"/>
      <c r="T3633" s="18"/>
      <c r="AA3633" s="67"/>
      <c r="AB3633" s="67"/>
      <c r="AE3633" s="102"/>
    </row>
    <row r="3634" spans="1:31" x14ac:dyDescent="0.25">
      <c r="A3634" s="18"/>
      <c r="B3634" s="18"/>
      <c r="C3634" s="18"/>
      <c r="D3634" s="74"/>
      <c r="E3634" s="74"/>
      <c r="F3634" s="74"/>
      <c r="G3634" s="75"/>
      <c r="H3634" s="5"/>
      <c r="I3634" s="5"/>
      <c r="J3634" s="5"/>
      <c r="K3634" s="5"/>
      <c r="O3634" s="5"/>
      <c r="P3634" s="5"/>
      <c r="Q3634" s="5"/>
      <c r="R3634" s="18"/>
      <c r="S3634" s="18"/>
      <c r="T3634" s="18"/>
      <c r="AA3634" s="67"/>
      <c r="AB3634" s="67"/>
      <c r="AE3634" s="102"/>
    </row>
    <row r="3635" spans="1:31" x14ac:dyDescent="0.25">
      <c r="A3635" s="18"/>
      <c r="B3635" s="18"/>
      <c r="C3635" s="18"/>
      <c r="D3635" s="74"/>
      <c r="E3635" s="74"/>
      <c r="F3635" s="74"/>
      <c r="G3635" s="75"/>
      <c r="H3635" s="5"/>
      <c r="I3635" s="5"/>
      <c r="J3635" s="5"/>
      <c r="K3635" s="5"/>
      <c r="O3635" s="5"/>
      <c r="P3635" s="5"/>
      <c r="Q3635" s="5"/>
      <c r="R3635" s="18"/>
      <c r="S3635" s="18"/>
      <c r="T3635" s="18"/>
      <c r="AA3635" s="67"/>
      <c r="AB3635" s="67"/>
      <c r="AE3635" s="102"/>
    </row>
    <row r="3636" spans="1:31" x14ac:dyDescent="0.25">
      <c r="A3636" s="18"/>
      <c r="B3636" s="18"/>
      <c r="C3636" s="18"/>
      <c r="D3636" s="74"/>
      <c r="E3636" s="74"/>
      <c r="F3636" s="74"/>
      <c r="G3636" s="75"/>
      <c r="H3636" s="5"/>
      <c r="I3636" s="5"/>
      <c r="J3636" s="5"/>
      <c r="K3636" s="5"/>
      <c r="O3636" s="5"/>
      <c r="P3636" s="5"/>
      <c r="Q3636" s="5"/>
      <c r="R3636" s="18"/>
      <c r="S3636" s="18"/>
      <c r="T3636" s="18"/>
      <c r="AA3636" s="67"/>
      <c r="AB3636" s="67"/>
      <c r="AE3636" s="102"/>
    </row>
    <row r="3637" spans="1:31" x14ac:dyDescent="0.25">
      <c r="A3637" s="18"/>
      <c r="B3637" s="18"/>
      <c r="C3637" s="18"/>
      <c r="D3637" s="74"/>
      <c r="E3637" s="74"/>
      <c r="F3637" s="74"/>
      <c r="G3637" s="75"/>
      <c r="H3637" s="5"/>
      <c r="I3637" s="5"/>
      <c r="J3637" s="5"/>
      <c r="K3637" s="5"/>
      <c r="O3637" s="5"/>
      <c r="P3637" s="5"/>
      <c r="Q3637" s="5"/>
      <c r="R3637" s="18"/>
      <c r="S3637" s="18"/>
      <c r="T3637" s="18"/>
      <c r="AA3637" s="67"/>
      <c r="AB3637" s="67"/>
      <c r="AE3637" s="102"/>
    </row>
    <row r="3638" spans="1:31" x14ac:dyDescent="0.25">
      <c r="A3638" s="18"/>
      <c r="B3638" s="18"/>
      <c r="C3638" s="18"/>
      <c r="D3638" s="74"/>
      <c r="E3638" s="74"/>
      <c r="F3638" s="74"/>
      <c r="G3638" s="75"/>
      <c r="H3638" s="5"/>
      <c r="I3638" s="5"/>
      <c r="J3638" s="5"/>
      <c r="K3638" s="5"/>
      <c r="O3638" s="5"/>
      <c r="P3638" s="5"/>
      <c r="Q3638" s="5"/>
      <c r="R3638" s="18"/>
      <c r="S3638" s="18"/>
      <c r="T3638" s="18"/>
      <c r="AA3638" s="67"/>
      <c r="AB3638" s="67"/>
      <c r="AE3638" s="102"/>
    </row>
    <row r="3639" spans="1:31" x14ac:dyDescent="0.25">
      <c r="A3639" s="18"/>
      <c r="B3639" s="18"/>
      <c r="C3639" s="18"/>
      <c r="D3639" s="74"/>
      <c r="E3639" s="74"/>
      <c r="F3639" s="74"/>
      <c r="G3639" s="75"/>
      <c r="H3639" s="5"/>
      <c r="I3639" s="5"/>
      <c r="J3639" s="5"/>
      <c r="K3639" s="5"/>
      <c r="O3639" s="5"/>
      <c r="P3639" s="5"/>
      <c r="Q3639" s="5"/>
      <c r="R3639" s="18"/>
      <c r="S3639" s="18"/>
      <c r="T3639" s="18"/>
      <c r="AA3639" s="67"/>
      <c r="AB3639" s="67"/>
      <c r="AE3639" s="102"/>
    </row>
    <row r="3640" spans="1:31" x14ac:dyDescent="0.25">
      <c r="A3640" s="18"/>
      <c r="B3640" s="18"/>
      <c r="C3640" s="18"/>
      <c r="D3640" s="74"/>
      <c r="E3640" s="74"/>
      <c r="F3640" s="74"/>
      <c r="G3640" s="75"/>
      <c r="H3640" s="5"/>
      <c r="I3640" s="5"/>
      <c r="J3640" s="5"/>
      <c r="K3640" s="5"/>
      <c r="O3640" s="5"/>
      <c r="P3640" s="5"/>
      <c r="Q3640" s="5"/>
      <c r="R3640" s="18"/>
      <c r="S3640" s="18"/>
      <c r="T3640" s="18"/>
      <c r="AA3640" s="67"/>
      <c r="AB3640" s="67"/>
      <c r="AE3640" s="102"/>
    </row>
    <row r="3641" spans="1:31" x14ac:dyDescent="0.25">
      <c r="A3641" s="18"/>
      <c r="B3641" s="18"/>
      <c r="C3641" s="18"/>
      <c r="D3641" s="74"/>
      <c r="E3641" s="74"/>
      <c r="F3641" s="74"/>
      <c r="G3641" s="75"/>
      <c r="H3641" s="5"/>
      <c r="I3641" s="5"/>
      <c r="J3641" s="5"/>
      <c r="K3641" s="5"/>
      <c r="O3641" s="5"/>
      <c r="P3641" s="5"/>
      <c r="Q3641" s="5"/>
      <c r="R3641" s="18"/>
      <c r="S3641" s="18"/>
      <c r="T3641" s="18"/>
      <c r="AA3641" s="67"/>
      <c r="AB3641" s="67"/>
      <c r="AE3641" s="102"/>
    </row>
    <row r="3642" spans="1:31" x14ac:dyDescent="0.25">
      <c r="A3642" s="18"/>
      <c r="B3642" s="18"/>
      <c r="C3642" s="18"/>
      <c r="D3642" s="74"/>
      <c r="E3642" s="74"/>
      <c r="F3642" s="74"/>
      <c r="G3642" s="75"/>
      <c r="H3642" s="5"/>
      <c r="I3642" s="5"/>
      <c r="J3642" s="5"/>
      <c r="K3642" s="5"/>
      <c r="O3642" s="5"/>
      <c r="P3642" s="5"/>
      <c r="Q3642" s="5"/>
      <c r="R3642" s="18"/>
      <c r="S3642" s="18"/>
      <c r="T3642" s="18"/>
      <c r="AA3642" s="67"/>
      <c r="AB3642" s="67"/>
      <c r="AE3642" s="102"/>
    </row>
    <row r="3643" spans="1:31" x14ac:dyDescent="0.25">
      <c r="A3643" s="18"/>
      <c r="B3643" s="18"/>
      <c r="C3643" s="18"/>
      <c r="D3643" s="74"/>
      <c r="E3643" s="74"/>
      <c r="F3643" s="74"/>
      <c r="G3643" s="75"/>
      <c r="H3643" s="5"/>
      <c r="I3643" s="5"/>
      <c r="J3643" s="5"/>
      <c r="K3643" s="5"/>
      <c r="O3643" s="5"/>
      <c r="P3643" s="5"/>
      <c r="Q3643" s="5"/>
      <c r="R3643" s="18"/>
      <c r="S3643" s="18"/>
      <c r="T3643" s="18"/>
      <c r="AA3643" s="67"/>
      <c r="AB3643" s="67"/>
      <c r="AE3643" s="102"/>
    </row>
    <row r="3644" spans="1:31" x14ac:dyDescent="0.25">
      <c r="A3644" s="18"/>
      <c r="B3644" s="18"/>
      <c r="C3644" s="18"/>
      <c r="D3644" s="74"/>
      <c r="E3644" s="74"/>
      <c r="F3644" s="74"/>
      <c r="G3644" s="75"/>
      <c r="H3644" s="5"/>
      <c r="I3644" s="5"/>
      <c r="J3644" s="5"/>
      <c r="K3644" s="5"/>
      <c r="O3644" s="5"/>
      <c r="P3644" s="5"/>
      <c r="Q3644" s="5"/>
      <c r="R3644" s="18"/>
      <c r="S3644" s="18"/>
      <c r="T3644" s="18"/>
      <c r="AA3644" s="67"/>
      <c r="AB3644" s="67"/>
      <c r="AE3644" s="102"/>
    </row>
    <row r="3645" spans="1:31" x14ac:dyDescent="0.25">
      <c r="A3645" s="18"/>
      <c r="B3645" s="18"/>
      <c r="C3645" s="18"/>
      <c r="D3645" s="74"/>
      <c r="E3645" s="74"/>
      <c r="F3645" s="74"/>
      <c r="G3645" s="75"/>
      <c r="H3645" s="5"/>
      <c r="I3645" s="5"/>
      <c r="J3645" s="5"/>
      <c r="K3645" s="5"/>
      <c r="O3645" s="5"/>
      <c r="P3645" s="5"/>
      <c r="Q3645" s="5"/>
      <c r="R3645" s="18"/>
      <c r="S3645" s="18"/>
      <c r="T3645" s="18"/>
      <c r="AA3645" s="67"/>
      <c r="AB3645" s="67"/>
      <c r="AE3645" s="102"/>
    </row>
    <row r="3646" spans="1:31" x14ac:dyDescent="0.25">
      <c r="A3646" s="18"/>
      <c r="B3646" s="18"/>
      <c r="C3646" s="18"/>
      <c r="D3646" s="74"/>
      <c r="E3646" s="74"/>
      <c r="F3646" s="74"/>
      <c r="G3646" s="75"/>
      <c r="H3646" s="5"/>
      <c r="I3646" s="5"/>
      <c r="J3646" s="5"/>
      <c r="K3646" s="5"/>
      <c r="O3646" s="5"/>
      <c r="P3646" s="5"/>
      <c r="Q3646" s="5"/>
      <c r="R3646" s="18"/>
      <c r="S3646" s="18"/>
      <c r="T3646" s="18"/>
      <c r="AA3646" s="67"/>
      <c r="AB3646" s="67"/>
      <c r="AE3646" s="102"/>
    </row>
    <row r="3647" spans="1:31" x14ac:dyDescent="0.25">
      <c r="A3647" s="18"/>
      <c r="B3647" s="18"/>
      <c r="C3647" s="18"/>
      <c r="D3647" s="74"/>
      <c r="E3647" s="74"/>
      <c r="F3647" s="74"/>
      <c r="G3647" s="75"/>
      <c r="H3647" s="5"/>
      <c r="I3647" s="5"/>
      <c r="J3647" s="5"/>
      <c r="K3647" s="5"/>
      <c r="O3647" s="5"/>
      <c r="P3647" s="5"/>
      <c r="Q3647" s="5"/>
      <c r="R3647" s="18"/>
      <c r="S3647" s="18"/>
      <c r="T3647" s="18"/>
      <c r="AA3647" s="67"/>
      <c r="AB3647" s="67"/>
      <c r="AE3647" s="102"/>
    </row>
    <row r="3648" spans="1:31" x14ac:dyDescent="0.25">
      <c r="A3648" s="18"/>
      <c r="B3648" s="18"/>
      <c r="C3648" s="18"/>
      <c r="D3648" s="74"/>
      <c r="E3648" s="74"/>
      <c r="F3648" s="74"/>
      <c r="G3648" s="75"/>
      <c r="H3648" s="5"/>
      <c r="I3648" s="5"/>
      <c r="J3648" s="5"/>
      <c r="K3648" s="5"/>
      <c r="O3648" s="5"/>
      <c r="P3648" s="5"/>
      <c r="Q3648" s="5"/>
      <c r="R3648" s="18"/>
      <c r="S3648" s="18"/>
      <c r="T3648" s="18"/>
      <c r="AA3648" s="67"/>
      <c r="AB3648" s="67"/>
      <c r="AE3648" s="102"/>
    </row>
    <row r="3649" spans="1:31" x14ac:dyDescent="0.25">
      <c r="A3649" s="18"/>
      <c r="B3649" s="18"/>
      <c r="C3649" s="18"/>
      <c r="D3649" s="74"/>
      <c r="E3649" s="74"/>
      <c r="F3649" s="74"/>
      <c r="G3649" s="75"/>
      <c r="H3649" s="5"/>
      <c r="I3649" s="5"/>
      <c r="J3649" s="5"/>
      <c r="K3649" s="5"/>
      <c r="O3649" s="5"/>
      <c r="P3649" s="5"/>
      <c r="Q3649" s="5"/>
      <c r="R3649" s="18"/>
      <c r="S3649" s="18"/>
      <c r="T3649" s="18"/>
      <c r="AA3649" s="67"/>
      <c r="AB3649" s="67"/>
      <c r="AE3649" s="102"/>
    </row>
    <row r="3650" spans="1:31" x14ac:dyDescent="0.25">
      <c r="A3650" s="18"/>
      <c r="B3650" s="18"/>
      <c r="C3650" s="18"/>
      <c r="D3650" s="74"/>
      <c r="E3650" s="74"/>
      <c r="F3650" s="74"/>
      <c r="G3650" s="75"/>
      <c r="H3650" s="5"/>
      <c r="I3650" s="5"/>
      <c r="J3650" s="5"/>
      <c r="K3650" s="5"/>
      <c r="O3650" s="5"/>
      <c r="P3650" s="5"/>
      <c r="Q3650" s="5"/>
      <c r="R3650" s="18"/>
      <c r="S3650" s="18"/>
      <c r="T3650" s="18"/>
      <c r="AA3650" s="67"/>
      <c r="AB3650" s="67"/>
      <c r="AE3650" s="102"/>
    </row>
    <row r="3651" spans="1:31" x14ac:dyDescent="0.25">
      <c r="A3651" s="18"/>
      <c r="B3651" s="18"/>
      <c r="C3651" s="18"/>
      <c r="D3651" s="74"/>
      <c r="E3651" s="74"/>
      <c r="F3651" s="74"/>
      <c r="G3651" s="75"/>
      <c r="H3651" s="5"/>
      <c r="I3651" s="5"/>
      <c r="J3651" s="5"/>
      <c r="K3651" s="5"/>
      <c r="O3651" s="5"/>
      <c r="P3651" s="5"/>
      <c r="Q3651" s="5"/>
      <c r="R3651" s="18"/>
      <c r="S3651" s="18"/>
      <c r="T3651" s="18"/>
      <c r="AA3651" s="67"/>
      <c r="AB3651" s="67"/>
      <c r="AE3651" s="102"/>
    </row>
    <row r="3652" spans="1:31" x14ac:dyDescent="0.25">
      <c r="A3652" s="18"/>
      <c r="B3652" s="18"/>
      <c r="C3652" s="18"/>
      <c r="D3652" s="74"/>
      <c r="E3652" s="74"/>
      <c r="F3652" s="74"/>
      <c r="G3652" s="75"/>
      <c r="H3652" s="5"/>
      <c r="I3652" s="5"/>
      <c r="J3652" s="5"/>
      <c r="K3652" s="5"/>
      <c r="O3652" s="5"/>
      <c r="P3652" s="5"/>
      <c r="Q3652" s="5"/>
      <c r="R3652" s="18"/>
      <c r="S3652" s="18"/>
      <c r="T3652" s="18"/>
      <c r="AA3652" s="67"/>
      <c r="AB3652" s="67"/>
      <c r="AE3652" s="102"/>
    </row>
    <row r="3653" spans="1:31" x14ac:dyDescent="0.25">
      <c r="A3653" s="18"/>
      <c r="B3653" s="18"/>
      <c r="C3653" s="18"/>
      <c r="D3653" s="74"/>
      <c r="E3653" s="74"/>
      <c r="F3653" s="74"/>
      <c r="G3653" s="75"/>
      <c r="H3653" s="5"/>
      <c r="I3653" s="5"/>
      <c r="J3653" s="5"/>
      <c r="K3653" s="5"/>
      <c r="O3653" s="5"/>
      <c r="P3653" s="5"/>
      <c r="Q3653" s="5"/>
      <c r="R3653" s="18"/>
      <c r="S3653" s="18"/>
      <c r="T3653" s="18"/>
      <c r="AA3653" s="67"/>
      <c r="AB3653" s="67"/>
      <c r="AE3653" s="102"/>
    </row>
    <row r="3654" spans="1:31" x14ac:dyDescent="0.25">
      <c r="A3654" s="18"/>
      <c r="B3654" s="18"/>
      <c r="C3654" s="18"/>
      <c r="D3654" s="74"/>
      <c r="E3654" s="74"/>
      <c r="F3654" s="74"/>
      <c r="G3654" s="75"/>
      <c r="H3654" s="5"/>
      <c r="I3654" s="5"/>
      <c r="J3654" s="5"/>
      <c r="K3654" s="5"/>
      <c r="O3654" s="5"/>
      <c r="P3654" s="5"/>
      <c r="Q3654" s="5"/>
      <c r="R3654" s="18"/>
      <c r="S3654" s="18"/>
      <c r="T3654" s="18"/>
      <c r="AA3654" s="67"/>
      <c r="AB3654" s="67"/>
      <c r="AE3654" s="102"/>
    </row>
    <row r="3655" spans="1:31" x14ac:dyDescent="0.25">
      <c r="A3655" s="18"/>
      <c r="B3655" s="18"/>
      <c r="C3655" s="18"/>
      <c r="D3655" s="74"/>
      <c r="E3655" s="74"/>
      <c r="F3655" s="74"/>
      <c r="G3655" s="75"/>
      <c r="H3655" s="5"/>
      <c r="I3655" s="5"/>
      <c r="J3655" s="5"/>
      <c r="K3655" s="5"/>
      <c r="O3655" s="5"/>
      <c r="P3655" s="5"/>
      <c r="Q3655" s="5"/>
      <c r="R3655" s="18"/>
      <c r="S3655" s="18"/>
      <c r="T3655" s="18"/>
      <c r="AA3655" s="67"/>
      <c r="AB3655" s="67"/>
      <c r="AE3655" s="102"/>
    </row>
    <row r="3656" spans="1:31" x14ac:dyDescent="0.25">
      <c r="A3656" s="18"/>
      <c r="B3656" s="18"/>
      <c r="C3656" s="18"/>
      <c r="D3656" s="74"/>
      <c r="E3656" s="74"/>
      <c r="F3656" s="74"/>
      <c r="G3656" s="75"/>
      <c r="H3656" s="5"/>
      <c r="I3656" s="5"/>
      <c r="J3656" s="5"/>
      <c r="K3656" s="5"/>
      <c r="O3656" s="5"/>
      <c r="P3656" s="5"/>
      <c r="Q3656" s="5"/>
      <c r="R3656" s="18"/>
      <c r="S3656" s="18"/>
      <c r="T3656" s="18"/>
      <c r="AA3656" s="67"/>
      <c r="AB3656" s="67"/>
      <c r="AE3656" s="102"/>
    </row>
    <row r="3657" spans="1:31" x14ac:dyDescent="0.25">
      <c r="A3657" s="18"/>
      <c r="B3657" s="18"/>
      <c r="C3657" s="18"/>
      <c r="D3657" s="74"/>
      <c r="E3657" s="74"/>
      <c r="F3657" s="74"/>
      <c r="G3657" s="75"/>
      <c r="H3657" s="5"/>
      <c r="I3657" s="5"/>
      <c r="J3657" s="5"/>
      <c r="K3657" s="5"/>
      <c r="O3657" s="5"/>
      <c r="P3657" s="5"/>
      <c r="Q3657" s="5"/>
      <c r="R3657" s="18"/>
      <c r="S3657" s="18"/>
      <c r="T3657" s="18"/>
      <c r="AA3657" s="67"/>
      <c r="AB3657" s="67"/>
      <c r="AE3657" s="102"/>
    </row>
    <row r="3658" spans="1:31" x14ac:dyDescent="0.25">
      <c r="A3658" s="18"/>
      <c r="B3658" s="18"/>
      <c r="C3658" s="18"/>
      <c r="D3658" s="74"/>
      <c r="E3658" s="74"/>
      <c r="F3658" s="74"/>
      <c r="G3658" s="75"/>
      <c r="H3658" s="5"/>
      <c r="I3658" s="5"/>
      <c r="J3658" s="5"/>
      <c r="K3658" s="5"/>
      <c r="O3658" s="5"/>
      <c r="P3658" s="5"/>
      <c r="Q3658" s="5"/>
      <c r="R3658" s="18"/>
      <c r="S3658" s="18"/>
      <c r="T3658" s="18"/>
      <c r="AA3658" s="67"/>
      <c r="AB3658" s="67"/>
      <c r="AE3658" s="102"/>
    </row>
    <row r="3659" spans="1:31" x14ac:dyDescent="0.25">
      <c r="A3659" s="18"/>
      <c r="B3659" s="18"/>
      <c r="C3659" s="18"/>
      <c r="D3659" s="74"/>
      <c r="E3659" s="74"/>
      <c r="F3659" s="74"/>
      <c r="G3659" s="75"/>
      <c r="H3659" s="5"/>
      <c r="I3659" s="5"/>
      <c r="J3659" s="5"/>
      <c r="K3659" s="5"/>
      <c r="O3659" s="5"/>
      <c r="P3659" s="5"/>
      <c r="Q3659" s="5"/>
      <c r="R3659" s="18"/>
      <c r="S3659" s="18"/>
      <c r="T3659" s="18"/>
      <c r="AA3659" s="67"/>
      <c r="AB3659" s="67"/>
      <c r="AE3659" s="102"/>
    </row>
    <row r="3660" spans="1:31" x14ac:dyDescent="0.25">
      <c r="A3660" s="18"/>
      <c r="B3660" s="18"/>
      <c r="C3660" s="18"/>
      <c r="D3660" s="74"/>
      <c r="E3660" s="74"/>
      <c r="F3660" s="74"/>
      <c r="G3660" s="75"/>
      <c r="H3660" s="5"/>
      <c r="I3660" s="5"/>
      <c r="J3660" s="5"/>
      <c r="K3660" s="5"/>
      <c r="O3660" s="5"/>
      <c r="P3660" s="5"/>
      <c r="Q3660" s="5"/>
      <c r="R3660" s="18"/>
      <c r="S3660" s="18"/>
      <c r="T3660" s="18"/>
      <c r="AA3660" s="67"/>
      <c r="AB3660" s="67"/>
      <c r="AE3660" s="102"/>
    </row>
    <row r="3661" spans="1:31" x14ac:dyDescent="0.25">
      <c r="A3661" s="18"/>
      <c r="B3661" s="18"/>
      <c r="C3661" s="18"/>
      <c r="D3661" s="74"/>
      <c r="E3661" s="74"/>
      <c r="F3661" s="74"/>
      <c r="G3661" s="75"/>
      <c r="H3661" s="5"/>
      <c r="I3661" s="5"/>
      <c r="J3661" s="5"/>
      <c r="K3661" s="5"/>
      <c r="O3661" s="5"/>
      <c r="P3661" s="5"/>
      <c r="Q3661" s="5"/>
      <c r="R3661" s="18"/>
      <c r="S3661" s="18"/>
      <c r="T3661" s="18"/>
      <c r="AA3661" s="67"/>
      <c r="AB3661" s="67"/>
      <c r="AE3661" s="102"/>
    </row>
    <row r="3662" spans="1:31" x14ac:dyDescent="0.25">
      <c r="A3662" s="18"/>
      <c r="B3662" s="18"/>
      <c r="C3662" s="18"/>
      <c r="D3662" s="74"/>
      <c r="E3662" s="74"/>
      <c r="F3662" s="74"/>
      <c r="G3662" s="75"/>
      <c r="H3662" s="5"/>
      <c r="I3662" s="5"/>
      <c r="J3662" s="5"/>
      <c r="K3662" s="5"/>
      <c r="O3662" s="5"/>
      <c r="P3662" s="5"/>
      <c r="Q3662" s="5"/>
      <c r="R3662" s="18"/>
      <c r="S3662" s="18"/>
      <c r="T3662" s="18"/>
      <c r="AA3662" s="67"/>
      <c r="AB3662" s="67"/>
      <c r="AE3662" s="102"/>
    </row>
    <row r="3663" spans="1:31" x14ac:dyDescent="0.25">
      <c r="A3663" s="18"/>
      <c r="B3663" s="18"/>
      <c r="C3663" s="18"/>
      <c r="D3663" s="74"/>
      <c r="E3663" s="74"/>
      <c r="F3663" s="74"/>
      <c r="G3663" s="75"/>
      <c r="H3663" s="5"/>
      <c r="I3663" s="5"/>
      <c r="J3663" s="5"/>
      <c r="K3663" s="5"/>
      <c r="O3663" s="5"/>
      <c r="P3663" s="5"/>
      <c r="Q3663" s="5"/>
      <c r="R3663" s="18"/>
      <c r="S3663" s="18"/>
      <c r="T3663" s="18"/>
      <c r="AA3663" s="67"/>
      <c r="AB3663" s="67"/>
      <c r="AE3663" s="102"/>
    </row>
    <row r="3664" spans="1:31" x14ac:dyDescent="0.25">
      <c r="A3664" s="18"/>
      <c r="B3664" s="18"/>
      <c r="C3664" s="18"/>
      <c r="D3664" s="74"/>
      <c r="E3664" s="74"/>
      <c r="F3664" s="74"/>
      <c r="G3664" s="75"/>
      <c r="H3664" s="5"/>
      <c r="I3664" s="5"/>
      <c r="J3664" s="5"/>
      <c r="K3664" s="5"/>
      <c r="O3664" s="5"/>
      <c r="P3664" s="5"/>
      <c r="Q3664" s="5"/>
      <c r="R3664" s="18"/>
      <c r="S3664" s="18"/>
      <c r="T3664" s="18"/>
      <c r="AA3664" s="67"/>
      <c r="AB3664" s="67"/>
      <c r="AE3664" s="102"/>
    </row>
    <row r="3665" spans="1:31" x14ac:dyDescent="0.25">
      <c r="A3665" s="18"/>
      <c r="B3665" s="18"/>
      <c r="C3665" s="18"/>
      <c r="D3665" s="74"/>
      <c r="E3665" s="74"/>
      <c r="F3665" s="74"/>
      <c r="G3665" s="75"/>
      <c r="H3665" s="5"/>
      <c r="I3665" s="5"/>
      <c r="J3665" s="5"/>
      <c r="K3665" s="5"/>
      <c r="O3665" s="5"/>
      <c r="P3665" s="5"/>
      <c r="Q3665" s="5"/>
      <c r="R3665" s="18"/>
      <c r="S3665" s="18"/>
      <c r="T3665" s="18"/>
      <c r="AA3665" s="67"/>
      <c r="AB3665" s="67"/>
      <c r="AE3665" s="102"/>
    </row>
    <row r="3666" spans="1:31" x14ac:dyDescent="0.25">
      <c r="A3666" s="18"/>
      <c r="B3666" s="18"/>
      <c r="C3666" s="18"/>
      <c r="D3666" s="74"/>
      <c r="E3666" s="74"/>
      <c r="F3666" s="74"/>
      <c r="G3666" s="75"/>
      <c r="H3666" s="5"/>
      <c r="I3666" s="5"/>
      <c r="J3666" s="5"/>
      <c r="K3666" s="5"/>
      <c r="O3666" s="5"/>
      <c r="P3666" s="5"/>
      <c r="Q3666" s="5"/>
      <c r="R3666" s="18"/>
      <c r="S3666" s="18"/>
      <c r="T3666" s="18"/>
      <c r="AA3666" s="67"/>
      <c r="AB3666" s="67"/>
      <c r="AE3666" s="102"/>
    </row>
    <row r="3667" spans="1:31" x14ac:dyDescent="0.25">
      <c r="A3667" s="18"/>
      <c r="B3667" s="18"/>
      <c r="C3667" s="18"/>
      <c r="D3667" s="74"/>
      <c r="E3667" s="74"/>
      <c r="F3667" s="74"/>
      <c r="G3667" s="75"/>
      <c r="H3667" s="5"/>
      <c r="I3667" s="5"/>
      <c r="J3667" s="5"/>
      <c r="K3667" s="5"/>
      <c r="O3667" s="5"/>
      <c r="P3667" s="5"/>
      <c r="Q3667" s="5"/>
      <c r="R3667" s="18"/>
      <c r="S3667" s="18"/>
      <c r="T3667" s="18"/>
      <c r="AA3667" s="67"/>
      <c r="AB3667" s="67"/>
      <c r="AE3667" s="102"/>
    </row>
    <row r="3668" spans="1:31" x14ac:dyDescent="0.25">
      <c r="A3668" s="18"/>
      <c r="B3668" s="18"/>
      <c r="C3668" s="18"/>
      <c r="D3668" s="74"/>
      <c r="E3668" s="74"/>
      <c r="F3668" s="74"/>
      <c r="G3668" s="75"/>
      <c r="H3668" s="5"/>
      <c r="I3668" s="5"/>
      <c r="J3668" s="5"/>
      <c r="K3668" s="5"/>
      <c r="O3668" s="5"/>
      <c r="P3668" s="5"/>
      <c r="Q3668" s="5"/>
      <c r="R3668" s="18"/>
      <c r="S3668" s="18"/>
      <c r="T3668" s="18"/>
      <c r="AA3668" s="67"/>
      <c r="AB3668" s="67"/>
      <c r="AE3668" s="102"/>
    </row>
    <row r="3669" spans="1:31" x14ac:dyDescent="0.25">
      <c r="A3669" s="18"/>
      <c r="B3669" s="18"/>
      <c r="C3669" s="18"/>
      <c r="D3669" s="74"/>
      <c r="E3669" s="74"/>
      <c r="F3669" s="74"/>
      <c r="G3669" s="75"/>
      <c r="H3669" s="5"/>
      <c r="I3669" s="5"/>
      <c r="J3669" s="5"/>
      <c r="K3669" s="5"/>
      <c r="O3669" s="5"/>
      <c r="P3669" s="5"/>
      <c r="Q3669" s="5"/>
      <c r="R3669" s="18"/>
      <c r="S3669" s="18"/>
      <c r="T3669" s="18"/>
      <c r="AA3669" s="67"/>
      <c r="AB3669" s="67"/>
      <c r="AE3669" s="102"/>
    </row>
    <row r="3670" spans="1:31" x14ac:dyDescent="0.25">
      <c r="A3670" s="18"/>
      <c r="B3670" s="18"/>
      <c r="C3670" s="18"/>
      <c r="D3670" s="74"/>
      <c r="E3670" s="74"/>
      <c r="F3670" s="74"/>
      <c r="G3670" s="75"/>
      <c r="H3670" s="5"/>
      <c r="I3670" s="5"/>
      <c r="J3670" s="5"/>
      <c r="K3670" s="5"/>
      <c r="O3670" s="5"/>
      <c r="P3670" s="5"/>
      <c r="Q3670" s="5"/>
      <c r="R3670" s="18"/>
      <c r="S3670" s="18"/>
      <c r="T3670" s="18"/>
      <c r="AA3670" s="67"/>
      <c r="AB3670" s="67"/>
      <c r="AE3670" s="102"/>
    </row>
    <row r="3671" spans="1:31" x14ac:dyDescent="0.25">
      <c r="A3671" s="18"/>
      <c r="B3671" s="18"/>
      <c r="C3671" s="18"/>
      <c r="D3671" s="74"/>
      <c r="E3671" s="74"/>
      <c r="F3671" s="74"/>
      <c r="G3671" s="75"/>
      <c r="H3671" s="5"/>
      <c r="I3671" s="5"/>
      <c r="J3671" s="5"/>
      <c r="K3671" s="5"/>
      <c r="O3671" s="5"/>
      <c r="P3671" s="5"/>
      <c r="Q3671" s="5"/>
      <c r="R3671" s="18"/>
      <c r="S3671" s="18"/>
      <c r="T3671" s="18"/>
      <c r="AA3671" s="67"/>
      <c r="AB3671" s="67"/>
      <c r="AE3671" s="102"/>
    </row>
    <row r="3672" spans="1:31" x14ac:dyDescent="0.25">
      <c r="A3672" s="18"/>
      <c r="B3672" s="18"/>
      <c r="C3672" s="18"/>
      <c r="D3672" s="74"/>
      <c r="E3672" s="74"/>
      <c r="F3672" s="74"/>
      <c r="G3672" s="75"/>
      <c r="H3672" s="5"/>
      <c r="I3672" s="5"/>
      <c r="J3672" s="5"/>
      <c r="K3672" s="5"/>
      <c r="O3672" s="5"/>
      <c r="P3672" s="5"/>
      <c r="Q3672" s="5"/>
      <c r="R3672" s="18"/>
      <c r="S3672" s="18"/>
      <c r="T3672" s="18"/>
      <c r="AA3672" s="67"/>
      <c r="AB3672" s="67"/>
      <c r="AE3672" s="102"/>
    </row>
    <row r="3673" spans="1:31" x14ac:dyDescent="0.25">
      <c r="A3673" s="18"/>
      <c r="B3673" s="18"/>
      <c r="C3673" s="18"/>
      <c r="D3673" s="74"/>
      <c r="E3673" s="74"/>
      <c r="F3673" s="74"/>
      <c r="G3673" s="75"/>
      <c r="H3673" s="5"/>
      <c r="I3673" s="5"/>
      <c r="J3673" s="5"/>
      <c r="K3673" s="5"/>
      <c r="O3673" s="5"/>
      <c r="P3673" s="5"/>
      <c r="Q3673" s="5"/>
      <c r="R3673" s="18"/>
      <c r="S3673" s="18"/>
      <c r="T3673" s="18"/>
      <c r="AA3673" s="67"/>
      <c r="AB3673" s="67"/>
      <c r="AE3673" s="102"/>
    </row>
    <row r="3674" spans="1:31" x14ac:dyDescent="0.25">
      <c r="A3674" s="18"/>
      <c r="B3674" s="18"/>
      <c r="C3674" s="18"/>
      <c r="D3674" s="74"/>
      <c r="E3674" s="74"/>
      <c r="F3674" s="74"/>
      <c r="G3674" s="75"/>
      <c r="H3674" s="5"/>
      <c r="I3674" s="5"/>
      <c r="J3674" s="5"/>
      <c r="K3674" s="5"/>
      <c r="O3674" s="5"/>
      <c r="P3674" s="5"/>
      <c r="Q3674" s="5"/>
      <c r="R3674" s="18"/>
      <c r="S3674" s="18"/>
      <c r="T3674" s="18"/>
      <c r="AA3674" s="67"/>
      <c r="AB3674" s="67"/>
      <c r="AE3674" s="102"/>
    </row>
    <row r="3675" spans="1:31" x14ac:dyDescent="0.25">
      <c r="A3675" s="18"/>
      <c r="B3675" s="18"/>
      <c r="C3675" s="18"/>
      <c r="D3675" s="74"/>
      <c r="E3675" s="74"/>
      <c r="F3675" s="74"/>
      <c r="G3675" s="75"/>
      <c r="H3675" s="5"/>
      <c r="I3675" s="5"/>
      <c r="J3675" s="5"/>
      <c r="K3675" s="5"/>
      <c r="O3675" s="5"/>
      <c r="P3675" s="5"/>
      <c r="Q3675" s="5"/>
      <c r="R3675" s="18"/>
      <c r="S3675" s="18"/>
      <c r="T3675" s="18"/>
      <c r="AA3675" s="67"/>
      <c r="AB3675" s="67"/>
      <c r="AE3675" s="102"/>
    </row>
    <row r="3676" spans="1:31" x14ac:dyDescent="0.25">
      <c r="A3676" s="18"/>
      <c r="B3676" s="18"/>
      <c r="C3676" s="18"/>
      <c r="D3676" s="74"/>
      <c r="E3676" s="74"/>
      <c r="F3676" s="74"/>
      <c r="G3676" s="75"/>
      <c r="H3676" s="5"/>
      <c r="I3676" s="5"/>
      <c r="J3676" s="5"/>
      <c r="K3676" s="5"/>
      <c r="O3676" s="5"/>
      <c r="P3676" s="5"/>
      <c r="Q3676" s="5"/>
      <c r="R3676" s="18"/>
      <c r="S3676" s="18"/>
      <c r="T3676" s="18"/>
      <c r="AA3676" s="67"/>
      <c r="AB3676" s="67"/>
      <c r="AE3676" s="102"/>
    </row>
    <row r="3677" spans="1:31" x14ac:dyDescent="0.25">
      <c r="A3677" s="18"/>
      <c r="B3677" s="18"/>
      <c r="C3677" s="18"/>
      <c r="D3677" s="74"/>
      <c r="E3677" s="74"/>
      <c r="F3677" s="74"/>
      <c r="G3677" s="75"/>
      <c r="H3677" s="5"/>
      <c r="I3677" s="5"/>
      <c r="J3677" s="5"/>
      <c r="K3677" s="5"/>
      <c r="O3677" s="5"/>
      <c r="P3677" s="5"/>
      <c r="Q3677" s="5"/>
      <c r="R3677" s="18"/>
      <c r="S3677" s="18"/>
      <c r="T3677" s="18"/>
      <c r="AA3677" s="67"/>
      <c r="AB3677" s="67"/>
      <c r="AE3677" s="102"/>
    </row>
    <row r="3678" spans="1:31" x14ac:dyDescent="0.25">
      <c r="A3678" s="18"/>
      <c r="B3678" s="18"/>
      <c r="C3678" s="18"/>
      <c r="D3678" s="74"/>
      <c r="E3678" s="74"/>
      <c r="F3678" s="74"/>
      <c r="G3678" s="75"/>
      <c r="H3678" s="5"/>
      <c r="I3678" s="5"/>
      <c r="J3678" s="5"/>
      <c r="K3678" s="5"/>
      <c r="O3678" s="5"/>
      <c r="P3678" s="5"/>
      <c r="Q3678" s="5"/>
      <c r="R3678" s="18"/>
      <c r="S3678" s="18"/>
      <c r="T3678" s="18"/>
      <c r="AA3678" s="67"/>
      <c r="AB3678" s="67"/>
      <c r="AE3678" s="102"/>
    </row>
    <row r="3679" spans="1:31" x14ac:dyDescent="0.25">
      <c r="A3679" s="18"/>
      <c r="B3679" s="18"/>
      <c r="C3679" s="18"/>
      <c r="D3679" s="74"/>
      <c r="E3679" s="74"/>
      <c r="F3679" s="74"/>
      <c r="G3679" s="75"/>
      <c r="H3679" s="5"/>
      <c r="I3679" s="5"/>
      <c r="J3679" s="5"/>
      <c r="K3679" s="5"/>
      <c r="O3679" s="5"/>
      <c r="P3679" s="5"/>
      <c r="Q3679" s="5"/>
      <c r="R3679" s="18"/>
      <c r="S3679" s="18"/>
      <c r="T3679" s="18"/>
      <c r="AA3679" s="67"/>
      <c r="AB3679" s="67"/>
      <c r="AE3679" s="102"/>
    </row>
    <row r="3680" spans="1:31" x14ac:dyDescent="0.25">
      <c r="A3680" s="18"/>
      <c r="B3680" s="18"/>
      <c r="C3680" s="18"/>
      <c r="D3680" s="74"/>
      <c r="E3680" s="74"/>
      <c r="F3680" s="74"/>
      <c r="G3680" s="75"/>
      <c r="H3680" s="5"/>
      <c r="I3680" s="5"/>
      <c r="J3680" s="5"/>
      <c r="K3680" s="5"/>
      <c r="O3680" s="5"/>
      <c r="P3680" s="5"/>
      <c r="Q3680" s="5"/>
      <c r="R3680" s="18"/>
      <c r="S3680" s="18"/>
      <c r="T3680" s="18"/>
      <c r="AA3680" s="67"/>
      <c r="AB3680" s="67"/>
      <c r="AE3680" s="102"/>
    </row>
    <row r="3681" spans="1:31" x14ac:dyDescent="0.25">
      <c r="A3681" s="18"/>
      <c r="B3681" s="18"/>
      <c r="C3681" s="18"/>
      <c r="D3681" s="74"/>
      <c r="E3681" s="74"/>
      <c r="F3681" s="74"/>
      <c r="G3681" s="75"/>
      <c r="H3681" s="5"/>
      <c r="I3681" s="5"/>
      <c r="J3681" s="5"/>
      <c r="K3681" s="5"/>
      <c r="O3681" s="5"/>
      <c r="P3681" s="5"/>
      <c r="Q3681" s="5"/>
      <c r="R3681" s="18"/>
      <c r="S3681" s="18"/>
      <c r="T3681" s="18"/>
      <c r="AA3681" s="67"/>
      <c r="AB3681" s="67"/>
      <c r="AE3681" s="102"/>
    </row>
    <row r="3682" spans="1:31" x14ac:dyDescent="0.25">
      <c r="A3682" s="18"/>
      <c r="B3682" s="18"/>
      <c r="C3682" s="18"/>
      <c r="D3682" s="74"/>
      <c r="E3682" s="74"/>
      <c r="F3682" s="74"/>
      <c r="G3682" s="75"/>
      <c r="H3682" s="5"/>
      <c r="I3682" s="5"/>
      <c r="J3682" s="5"/>
      <c r="K3682" s="5"/>
      <c r="O3682" s="5"/>
      <c r="P3682" s="5"/>
      <c r="Q3682" s="5"/>
      <c r="R3682" s="18"/>
      <c r="S3682" s="18"/>
      <c r="T3682" s="18"/>
      <c r="AA3682" s="67"/>
      <c r="AB3682" s="67"/>
      <c r="AE3682" s="102"/>
    </row>
    <row r="3683" spans="1:31" x14ac:dyDescent="0.25">
      <c r="A3683" s="18"/>
      <c r="B3683" s="18"/>
      <c r="C3683" s="18"/>
      <c r="D3683" s="74"/>
      <c r="E3683" s="74"/>
      <c r="F3683" s="74"/>
      <c r="G3683" s="75"/>
      <c r="H3683" s="5"/>
      <c r="I3683" s="5"/>
      <c r="J3683" s="5"/>
      <c r="K3683" s="5"/>
      <c r="O3683" s="5"/>
      <c r="P3683" s="5"/>
      <c r="Q3683" s="5"/>
      <c r="R3683" s="18"/>
      <c r="S3683" s="18"/>
      <c r="T3683" s="18"/>
      <c r="AA3683" s="67"/>
      <c r="AB3683" s="67"/>
      <c r="AE3683" s="102"/>
    </row>
    <row r="3684" spans="1:31" x14ac:dyDescent="0.25">
      <c r="A3684" s="18"/>
      <c r="B3684" s="18"/>
      <c r="C3684" s="18"/>
      <c r="D3684" s="74"/>
      <c r="E3684" s="74"/>
      <c r="F3684" s="74"/>
      <c r="G3684" s="75"/>
      <c r="H3684" s="5"/>
      <c r="I3684" s="5"/>
      <c r="J3684" s="5"/>
      <c r="K3684" s="5"/>
      <c r="O3684" s="5"/>
      <c r="P3684" s="5"/>
      <c r="Q3684" s="5"/>
      <c r="R3684" s="18"/>
      <c r="S3684" s="18"/>
      <c r="T3684" s="18"/>
      <c r="AA3684" s="67"/>
      <c r="AB3684" s="67"/>
      <c r="AE3684" s="102"/>
    </row>
    <row r="3685" spans="1:31" x14ac:dyDescent="0.25">
      <c r="A3685" s="18"/>
      <c r="B3685" s="18"/>
      <c r="C3685" s="18"/>
      <c r="D3685" s="74"/>
      <c r="E3685" s="74"/>
      <c r="F3685" s="74"/>
      <c r="G3685" s="75"/>
      <c r="H3685" s="5"/>
      <c r="I3685" s="5"/>
      <c r="J3685" s="5"/>
      <c r="K3685" s="5"/>
      <c r="O3685" s="5"/>
      <c r="P3685" s="5"/>
      <c r="Q3685" s="5"/>
      <c r="R3685" s="18"/>
      <c r="S3685" s="18"/>
      <c r="T3685" s="18"/>
      <c r="AA3685" s="67"/>
      <c r="AB3685" s="67"/>
      <c r="AE3685" s="102"/>
    </row>
    <row r="3686" spans="1:31" x14ac:dyDescent="0.25">
      <c r="A3686" s="18"/>
      <c r="B3686" s="18"/>
      <c r="C3686" s="18"/>
      <c r="D3686" s="74"/>
      <c r="E3686" s="74"/>
      <c r="F3686" s="74"/>
      <c r="G3686" s="75"/>
      <c r="H3686" s="5"/>
      <c r="I3686" s="5"/>
      <c r="J3686" s="5"/>
      <c r="K3686" s="5"/>
      <c r="O3686" s="5"/>
      <c r="P3686" s="5"/>
      <c r="Q3686" s="5"/>
      <c r="R3686" s="18"/>
      <c r="S3686" s="18"/>
      <c r="T3686" s="18"/>
      <c r="AA3686" s="67"/>
      <c r="AB3686" s="67"/>
      <c r="AE3686" s="102"/>
    </row>
    <row r="3687" spans="1:31" x14ac:dyDescent="0.25">
      <c r="A3687" s="18"/>
      <c r="B3687" s="18"/>
      <c r="C3687" s="18"/>
      <c r="D3687" s="74"/>
      <c r="E3687" s="74"/>
      <c r="F3687" s="74"/>
      <c r="G3687" s="75"/>
      <c r="H3687" s="5"/>
      <c r="I3687" s="5"/>
      <c r="J3687" s="5"/>
      <c r="K3687" s="5"/>
      <c r="O3687" s="5"/>
      <c r="P3687" s="5"/>
      <c r="Q3687" s="5"/>
      <c r="R3687" s="18"/>
      <c r="S3687" s="18"/>
      <c r="T3687" s="18"/>
      <c r="AA3687" s="67"/>
      <c r="AB3687" s="67"/>
      <c r="AE3687" s="102"/>
    </row>
    <row r="3688" spans="1:31" x14ac:dyDescent="0.25">
      <c r="A3688" s="18"/>
      <c r="B3688" s="18"/>
      <c r="C3688" s="18"/>
      <c r="D3688" s="74"/>
      <c r="E3688" s="74"/>
      <c r="F3688" s="74"/>
      <c r="G3688" s="75"/>
      <c r="H3688" s="5"/>
      <c r="I3688" s="5"/>
      <c r="J3688" s="5"/>
      <c r="K3688" s="5"/>
      <c r="O3688" s="5"/>
      <c r="P3688" s="5"/>
      <c r="Q3688" s="5"/>
      <c r="R3688" s="18"/>
      <c r="S3688" s="18"/>
      <c r="T3688" s="18"/>
      <c r="AA3688" s="67"/>
      <c r="AB3688" s="67"/>
      <c r="AE3688" s="102"/>
    </row>
    <row r="3689" spans="1:31" x14ac:dyDescent="0.25">
      <c r="A3689" s="18"/>
      <c r="B3689" s="18"/>
      <c r="C3689" s="18"/>
      <c r="D3689" s="74"/>
      <c r="E3689" s="74"/>
      <c r="F3689" s="74"/>
      <c r="G3689" s="75"/>
      <c r="H3689" s="5"/>
      <c r="I3689" s="5"/>
      <c r="J3689" s="5"/>
      <c r="K3689" s="5"/>
      <c r="O3689" s="5"/>
      <c r="P3689" s="5"/>
      <c r="Q3689" s="5"/>
      <c r="R3689" s="18"/>
      <c r="S3689" s="18"/>
      <c r="T3689" s="18"/>
      <c r="AA3689" s="67"/>
      <c r="AB3689" s="67"/>
      <c r="AE3689" s="102"/>
    </row>
    <row r="3690" spans="1:31" x14ac:dyDescent="0.25">
      <c r="A3690" s="18"/>
      <c r="B3690" s="18"/>
      <c r="C3690" s="18"/>
      <c r="D3690" s="74"/>
      <c r="E3690" s="74"/>
      <c r="F3690" s="74"/>
      <c r="G3690" s="75"/>
      <c r="H3690" s="5"/>
      <c r="I3690" s="5"/>
      <c r="J3690" s="5"/>
      <c r="K3690" s="5"/>
      <c r="O3690" s="5"/>
      <c r="P3690" s="5"/>
      <c r="Q3690" s="5"/>
      <c r="R3690" s="18"/>
      <c r="S3690" s="18"/>
      <c r="T3690" s="18"/>
      <c r="AA3690" s="67"/>
      <c r="AB3690" s="67"/>
      <c r="AE3690" s="102"/>
    </row>
    <row r="3691" spans="1:31" x14ac:dyDescent="0.25">
      <c r="A3691" s="18"/>
      <c r="B3691" s="18"/>
      <c r="C3691" s="18"/>
      <c r="D3691" s="74"/>
      <c r="E3691" s="74"/>
      <c r="F3691" s="74"/>
      <c r="G3691" s="75"/>
      <c r="H3691" s="5"/>
      <c r="I3691" s="5"/>
      <c r="J3691" s="5"/>
      <c r="K3691" s="5"/>
      <c r="O3691" s="5"/>
      <c r="P3691" s="5"/>
      <c r="Q3691" s="5"/>
      <c r="R3691" s="18"/>
      <c r="S3691" s="18"/>
      <c r="T3691" s="18"/>
      <c r="AA3691" s="67"/>
      <c r="AB3691" s="67"/>
      <c r="AE3691" s="102"/>
    </row>
    <row r="3692" spans="1:31" x14ac:dyDescent="0.25">
      <c r="A3692" s="18"/>
      <c r="B3692" s="18"/>
      <c r="C3692" s="18"/>
      <c r="D3692" s="74"/>
      <c r="E3692" s="74"/>
      <c r="F3692" s="74"/>
      <c r="G3692" s="75"/>
      <c r="H3692" s="5"/>
      <c r="I3692" s="5"/>
      <c r="J3692" s="5"/>
      <c r="K3692" s="5"/>
      <c r="O3692" s="5"/>
      <c r="P3692" s="5"/>
      <c r="Q3692" s="5"/>
      <c r="R3692" s="18"/>
      <c r="S3692" s="18"/>
      <c r="T3692" s="18"/>
      <c r="AA3692" s="67"/>
      <c r="AB3692" s="67"/>
      <c r="AE3692" s="102"/>
    </row>
    <row r="3693" spans="1:31" x14ac:dyDescent="0.25">
      <c r="A3693" s="18"/>
      <c r="B3693" s="18"/>
      <c r="C3693" s="18"/>
      <c r="D3693" s="74"/>
      <c r="E3693" s="74"/>
      <c r="F3693" s="74"/>
      <c r="G3693" s="75"/>
      <c r="H3693" s="5"/>
      <c r="I3693" s="5"/>
      <c r="J3693" s="5"/>
      <c r="K3693" s="5"/>
      <c r="O3693" s="5"/>
      <c r="P3693" s="5"/>
      <c r="Q3693" s="5"/>
      <c r="R3693" s="18"/>
      <c r="S3693" s="18"/>
      <c r="T3693" s="18"/>
      <c r="AA3693" s="67"/>
      <c r="AB3693" s="67"/>
      <c r="AE3693" s="102"/>
    </row>
    <row r="3694" spans="1:31" x14ac:dyDescent="0.25">
      <c r="A3694" s="18"/>
      <c r="B3694" s="18"/>
      <c r="C3694" s="18"/>
      <c r="D3694" s="74"/>
      <c r="E3694" s="74"/>
      <c r="F3694" s="74"/>
      <c r="G3694" s="75"/>
      <c r="H3694" s="5"/>
      <c r="I3694" s="5"/>
      <c r="J3694" s="5"/>
      <c r="K3694" s="5"/>
      <c r="O3694" s="5"/>
      <c r="P3694" s="5"/>
      <c r="Q3694" s="5"/>
      <c r="R3694" s="18"/>
      <c r="S3694" s="18"/>
      <c r="T3694" s="18"/>
      <c r="AA3694" s="67"/>
      <c r="AB3694" s="67"/>
      <c r="AE3694" s="102"/>
    </row>
    <row r="3695" spans="1:31" x14ac:dyDescent="0.25">
      <c r="A3695" s="18"/>
      <c r="B3695" s="18"/>
      <c r="C3695" s="18"/>
      <c r="D3695" s="74"/>
      <c r="E3695" s="74"/>
      <c r="F3695" s="74"/>
      <c r="G3695" s="75"/>
      <c r="H3695" s="5"/>
      <c r="I3695" s="5"/>
      <c r="J3695" s="5"/>
      <c r="K3695" s="5"/>
      <c r="O3695" s="5"/>
      <c r="P3695" s="5"/>
      <c r="Q3695" s="5"/>
      <c r="R3695" s="18"/>
      <c r="S3695" s="18"/>
      <c r="T3695" s="18"/>
      <c r="AA3695" s="67"/>
      <c r="AB3695" s="67"/>
      <c r="AE3695" s="102"/>
    </row>
    <row r="3696" spans="1:31" x14ac:dyDescent="0.25">
      <c r="A3696" s="18"/>
      <c r="B3696" s="18"/>
      <c r="C3696" s="18"/>
      <c r="D3696" s="74"/>
      <c r="E3696" s="74"/>
      <c r="F3696" s="74"/>
      <c r="G3696" s="75"/>
      <c r="H3696" s="5"/>
      <c r="I3696" s="5"/>
      <c r="J3696" s="5"/>
      <c r="K3696" s="5"/>
      <c r="O3696" s="5"/>
      <c r="P3696" s="5"/>
      <c r="Q3696" s="5"/>
      <c r="R3696" s="18"/>
      <c r="S3696" s="18"/>
      <c r="T3696" s="18"/>
      <c r="AA3696" s="67"/>
      <c r="AB3696" s="67"/>
      <c r="AE3696" s="102"/>
    </row>
    <row r="3697" spans="1:31" x14ac:dyDescent="0.25">
      <c r="A3697" s="18"/>
      <c r="B3697" s="18"/>
      <c r="C3697" s="18"/>
      <c r="D3697" s="74"/>
      <c r="E3697" s="74"/>
      <c r="F3697" s="74"/>
      <c r="G3697" s="75"/>
      <c r="H3697" s="5"/>
      <c r="I3697" s="5"/>
      <c r="J3697" s="5"/>
      <c r="K3697" s="5"/>
      <c r="O3697" s="5"/>
      <c r="P3697" s="5"/>
      <c r="Q3697" s="5"/>
      <c r="R3697" s="18"/>
      <c r="S3697" s="18"/>
      <c r="T3697" s="18"/>
      <c r="AA3697" s="67"/>
      <c r="AB3697" s="67"/>
      <c r="AE3697" s="102"/>
    </row>
    <row r="3698" spans="1:31" x14ac:dyDescent="0.25">
      <c r="A3698" s="18"/>
      <c r="B3698" s="18"/>
      <c r="C3698" s="18"/>
      <c r="D3698" s="74"/>
      <c r="E3698" s="74"/>
      <c r="F3698" s="74"/>
      <c r="G3698" s="75"/>
      <c r="H3698" s="5"/>
      <c r="I3698" s="5"/>
      <c r="J3698" s="5"/>
      <c r="K3698" s="5"/>
      <c r="O3698" s="5"/>
      <c r="P3698" s="5"/>
      <c r="Q3698" s="5"/>
      <c r="R3698" s="18"/>
      <c r="S3698" s="18"/>
      <c r="T3698" s="18"/>
      <c r="AA3698" s="67"/>
      <c r="AB3698" s="67"/>
      <c r="AE3698" s="102"/>
    </row>
    <row r="3699" spans="1:31" x14ac:dyDescent="0.25">
      <c r="A3699" s="18"/>
      <c r="B3699" s="18"/>
      <c r="C3699" s="18"/>
      <c r="D3699" s="74"/>
      <c r="E3699" s="74"/>
      <c r="F3699" s="74"/>
      <c r="G3699" s="75"/>
      <c r="H3699" s="5"/>
      <c r="I3699" s="5"/>
      <c r="J3699" s="5"/>
      <c r="K3699" s="5"/>
      <c r="O3699" s="5"/>
      <c r="P3699" s="5"/>
      <c r="Q3699" s="5"/>
      <c r="R3699" s="18"/>
      <c r="S3699" s="18"/>
      <c r="T3699" s="18"/>
      <c r="AA3699" s="67"/>
      <c r="AB3699" s="67"/>
      <c r="AE3699" s="102"/>
    </row>
    <row r="3700" spans="1:31" x14ac:dyDescent="0.25">
      <c r="A3700" s="18"/>
      <c r="B3700" s="18"/>
      <c r="C3700" s="18"/>
      <c r="D3700" s="74"/>
      <c r="E3700" s="74"/>
      <c r="F3700" s="74"/>
      <c r="G3700" s="75"/>
      <c r="H3700" s="5"/>
      <c r="I3700" s="5"/>
      <c r="J3700" s="5"/>
      <c r="K3700" s="5"/>
      <c r="O3700" s="5"/>
      <c r="P3700" s="5"/>
      <c r="Q3700" s="5"/>
      <c r="R3700" s="18"/>
      <c r="S3700" s="18"/>
      <c r="T3700" s="18"/>
      <c r="AA3700" s="67"/>
      <c r="AB3700" s="67"/>
      <c r="AE3700" s="102"/>
    </row>
    <row r="3701" spans="1:31" x14ac:dyDescent="0.25">
      <c r="A3701" s="18"/>
      <c r="B3701" s="18"/>
      <c r="C3701" s="18"/>
      <c r="D3701" s="74"/>
      <c r="E3701" s="74"/>
      <c r="F3701" s="74"/>
      <c r="G3701" s="75"/>
      <c r="H3701" s="5"/>
      <c r="I3701" s="5"/>
      <c r="J3701" s="5"/>
      <c r="K3701" s="5"/>
      <c r="O3701" s="5"/>
      <c r="P3701" s="5"/>
      <c r="Q3701" s="5"/>
      <c r="R3701" s="18"/>
      <c r="S3701" s="18"/>
      <c r="T3701" s="18"/>
      <c r="AA3701" s="67"/>
      <c r="AB3701" s="67"/>
      <c r="AE3701" s="102"/>
    </row>
    <row r="3702" spans="1:31" x14ac:dyDescent="0.25">
      <c r="A3702" s="18"/>
      <c r="B3702" s="18"/>
      <c r="C3702" s="18"/>
      <c r="D3702" s="74"/>
      <c r="E3702" s="74"/>
      <c r="F3702" s="74"/>
      <c r="G3702" s="75"/>
      <c r="H3702" s="5"/>
      <c r="I3702" s="5"/>
      <c r="J3702" s="5"/>
      <c r="K3702" s="5"/>
      <c r="O3702" s="5"/>
      <c r="P3702" s="5"/>
      <c r="Q3702" s="5"/>
      <c r="R3702" s="18"/>
      <c r="S3702" s="18"/>
      <c r="T3702" s="18"/>
      <c r="AA3702" s="67"/>
      <c r="AB3702" s="67"/>
      <c r="AE3702" s="102"/>
    </row>
    <row r="3703" spans="1:31" x14ac:dyDescent="0.25">
      <c r="A3703" s="18"/>
      <c r="B3703" s="18"/>
      <c r="C3703" s="18"/>
      <c r="D3703" s="74"/>
      <c r="E3703" s="74"/>
      <c r="F3703" s="74"/>
      <c r="G3703" s="75"/>
      <c r="H3703" s="5"/>
      <c r="I3703" s="5"/>
      <c r="J3703" s="5"/>
      <c r="K3703" s="5"/>
      <c r="O3703" s="5"/>
      <c r="P3703" s="5"/>
      <c r="Q3703" s="5"/>
      <c r="R3703" s="18"/>
      <c r="S3703" s="18"/>
      <c r="T3703" s="18"/>
      <c r="AA3703" s="67"/>
      <c r="AB3703" s="67"/>
      <c r="AE3703" s="102"/>
    </row>
    <row r="3704" spans="1:31" x14ac:dyDescent="0.25">
      <c r="A3704" s="18"/>
      <c r="B3704" s="18"/>
      <c r="C3704" s="18"/>
      <c r="D3704" s="74"/>
      <c r="E3704" s="74"/>
      <c r="F3704" s="74"/>
      <c r="G3704" s="75"/>
      <c r="H3704" s="5"/>
      <c r="I3704" s="5"/>
      <c r="J3704" s="5"/>
      <c r="K3704" s="5"/>
      <c r="O3704" s="5"/>
      <c r="P3704" s="5"/>
      <c r="Q3704" s="5"/>
      <c r="R3704" s="18"/>
      <c r="S3704" s="18"/>
      <c r="T3704" s="18"/>
      <c r="AA3704" s="67"/>
      <c r="AB3704" s="67"/>
      <c r="AE3704" s="102"/>
    </row>
    <row r="3705" spans="1:31" x14ac:dyDescent="0.25">
      <c r="A3705" s="18"/>
      <c r="B3705" s="18"/>
      <c r="C3705" s="18"/>
      <c r="D3705" s="74"/>
      <c r="E3705" s="74"/>
      <c r="F3705" s="74"/>
      <c r="G3705" s="75"/>
      <c r="H3705" s="5"/>
      <c r="I3705" s="5"/>
      <c r="J3705" s="5"/>
      <c r="K3705" s="5"/>
      <c r="O3705" s="5"/>
      <c r="P3705" s="5"/>
      <c r="Q3705" s="5"/>
      <c r="R3705" s="18"/>
      <c r="S3705" s="18"/>
      <c r="T3705" s="18"/>
      <c r="AA3705" s="67"/>
      <c r="AB3705" s="67"/>
      <c r="AE3705" s="102"/>
    </row>
    <row r="3706" spans="1:31" x14ac:dyDescent="0.25">
      <c r="A3706" s="18"/>
      <c r="B3706" s="18"/>
      <c r="C3706" s="18"/>
      <c r="D3706" s="74"/>
      <c r="E3706" s="74"/>
      <c r="F3706" s="74"/>
      <c r="G3706" s="75"/>
      <c r="H3706" s="5"/>
      <c r="I3706" s="5"/>
      <c r="J3706" s="5"/>
      <c r="K3706" s="5"/>
      <c r="O3706" s="5"/>
      <c r="P3706" s="5"/>
      <c r="Q3706" s="5"/>
      <c r="R3706" s="18"/>
      <c r="S3706" s="18"/>
      <c r="T3706" s="18"/>
      <c r="AA3706" s="67"/>
      <c r="AB3706" s="67"/>
      <c r="AE3706" s="102"/>
    </row>
    <row r="3707" spans="1:31" x14ac:dyDescent="0.25">
      <c r="A3707" s="18"/>
      <c r="B3707" s="18"/>
      <c r="C3707" s="18"/>
      <c r="D3707" s="74"/>
      <c r="E3707" s="74"/>
      <c r="F3707" s="74"/>
      <c r="G3707" s="75"/>
      <c r="H3707" s="5"/>
      <c r="I3707" s="5"/>
      <c r="J3707" s="5"/>
      <c r="K3707" s="5"/>
      <c r="O3707" s="5"/>
      <c r="P3707" s="5"/>
      <c r="Q3707" s="5"/>
      <c r="R3707" s="18"/>
      <c r="S3707" s="18"/>
      <c r="T3707" s="18"/>
      <c r="AA3707" s="67"/>
      <c r="AB3707" s="67"/>
      <c r="AE3707" s="102"/>
    </row>
    <row r="3708" spans="1:31" x14ac:dyDescent="0.25">
      <c r="A3708" s="18"/>
      <c r="B3708" s="18"/>
      <c r="C3708" s="18"/>
      <c r="D3708" s="74"/>
      <c r="E3708" s="74"/>
      <c r="F3708" s="74"/>
      <c r="G3708" s="75"/>
      <c r="H3708" s="5"/>
      <c r="I3708" s="5"/>
      <c r="J3708" s="5"/>
      <c r="K3708" s="5"/>
      <c r="O3708" s="5"/>
      <c r="P3708" s="5"/>
      <c r="Q3708" s="5"/>
      <c r="R3708" s="18"/>
      <c r="S3708" s="18"/>
      <c r="T3708" s="18"/>
      <c r="AA3708" s="67"/>
      <c r="AB3708" s="67"/>
      <c r="AE3708" s="102"/>
    </row>
    <row r="3709" spans="1:31" x14ac:dyDescent="0.25">
      <c r="A3709" s="18"/>
      <c r="B3709" s="18"/>
      <c r="C3709" s="18"/>
      <c r="D3709" s="74"/>
      <c r="E3709" s="74"/>
      <c r="F3709" s="74"/>
      <c r="G3709" s="75"/>
      <c r="H3709" s="5"/>
      <c r="I3709" s="5"/>
      <c r="J3709" s="5"/>
      <c r="K3709" s="5"/>
      <c r="O3709" s="5"/>
      <c r="P3709" s="5"/>
      <c r="Q3709" s="5"/>
      <c r="R3709" s="18"/>
      <c r="S3709" s="18"/>
      <c r="T3709" s="18"/>
      <c r="AA3709" s="67"/>
      <c r="AB3709" s="67"/>
      <c r="AE3709" s="102"/>
    </row>
    <row r="3710" spans="1:31" x14ac:dyDescent="0.25">
      <c r="A3710" s="18"/>
      <c r="B3710" s="18"/>
      <c r="C3710" s="18"/>
      <c r="D3710" s="74"/>
      <c r="E3710" s="74"/>
      <c r="F3710" s="74"/>
      <c r="G3710" s="75"/>
      <c r="H3710" s="5"/>
      <c r="I3710" s="5"/>
      <c r="J3710" s="5"/>
      <c r="K3710" s="5"/>
      <c r="O3710" s="5"/>
      <c r="P3710" s="5"/>
      <c r="Q3710" s="5"/>
      <c r="R3710" s="18"/>
      <c r="S3710" s="18"/>
      <c r="T3710" s="18"/>
      <c r="AA3710" s="67"/>
      <c r="AB3710" s="67"/>
      <c r="AE3710" s="102"/>
    </row>
    <row r="3711" spans="1:31" x14ac:dyDescent="0.25">
      <c r="A3711" s="18"/>
      <c r="B3711" s="18"/>
      <c r="C3711" s="18"/>
      <c r="D3711" s="74"/>
      <c r="E3711" s="74"/>
      <c r="F3711" s="74"/>
      <c r="G3711" s="75"/>
      <c r="H3711" s="5"/>
      <c r="I3711" s="5"/>
      <c r="J3711" s="5"/>
      <c r="K3711" s="5"/>
      <c r="O3711" s="5"/>
      <c r="P3711" s="5"/>
      <c r="Q3711" s="5"/>
      <c r="R3711" s="18"/>
      <c r="S3711" s="18"/>
      <c r="T3711" s="18"/>
      <c r="AA3711" s="67"/>
      <c r="AB3711" s="67"/>
      <c r="AE3711" s="102"/>
    </row>
    <row r="3712" spans="1:31" x14ac:dyDescent="0.25">
      <c r="A3712" s="18"/>
      <c r="B3712" s="18"/>
      <c r="C3712" s="18"/>
      <c r="D3712" s="74"/>
      <c r="E3712" s="74"/>
      <c r="F3712" s="74"/>
      <c r="G3712" s="75"/>
      <c r="H3712" s="5"/>
      <c r="I3712" s="5"/>
      <c r="J3712" s="5"/>
      <c r="K3712" s="5"/>
      <c r="O3712" s="5"/>
      <c r="P3712" s="5"/>
      <c r="Q3712" s="5"/>
      <c r="R3712" s="18"/>
      <c r="S3712" s="18"/>
      <c r="T3712" s="18"/>
      <c r="AA3712" s="67"/>
      <c r="AB3712" s="67"/>
      <c r="AE3712" s="102"/>
    </row>
    <row r="3713" spans="1:31" x14ac:dyDescent="0.25">
      <c r="A3713" s="18"/>
      <c r="B3713" s="18"/>
      <c r="C3713" s="18"/>
      <c r="D3713" s="74"/>
      <c r="E3713" s="74"/>
      <c r="F3713" s="74"/>
      <c r="G3713" s="75"/>
      <c r="H3713" s="5"/>
      <c r="I3713" s="5"/>
      <c r="J3713" s="5"/>
      <c r="K3713" s="5"/>
      <c r="O3713" s="5"/>
      <c r="P3713" s="5"/>
      <c r="Q3713" s="5"/>
      <c r="R3713" s="18"/>
      <c r="S3713" s="18"/>
      <c r="T3713" s="18"/>
      <c r="AA3713" s="67"/>
      <c r="AB3713" s="67"/>
      <c r="AE3713" s="102"/>
    </row>
    <row r="3714" spans="1:31" x14ac:dyDescent="0.25">
      <c r="A3714" s="18"/>
      <c r="B3714" s="18"/>
      <c r="C3714" s="18"/>
      <c r="D3714" s="74"/>
      <c r="E3714" s="74"/>
      <c r="F3714" s="74"/>
      <c r="G3714" s="75"/>
      <c r="H3714" s="5"/>
      <c r="I3714" s="5"/>
      <c r="J3714" s="5"/>
      <c r="K3714" s="5"/>
      <c r="O3714" s="5"/>
      <c r="P3714" s="5"/>
      <c r="Q3714" s="5"/>
      <c r="R3714" s="18"/>
      <c r="S3714" s="18"/>
      <c r="T3714" s="18"/>
      <c r="AA3714" s="67"/>
      <c r="AB3714" s="67"/>
      <c r="AE3714" s="102"/>
    </row>
    <row r="3715" spans="1:31" x14ac:dyDescent="0.25">
      <c r="A3715" s="18"/>
      <c r="B3715" s="18"/>
      <c r="C3715" s="18"/>
      <c r="D3715" s="74"/>
      <c r="E3715" s="74"/>
      <c r="F3715" s="74"/>
      <c r="G3715" s="75"/>
      <c r="H3715" s="5"/>
      <c r="I3715" s="5"/>
      <c r="J3715" s="5"/>
      <c r="K3715" s="5"/>
      <c r="O3715" s="5"/>
      <c r="P3715" s="5"/>
      <c r="Q3715" s="5"/>
      <c r="R3715" s="18"/>
      <c r="S3715" s="18"/>
      <c r="T3715" s="18"/>
      <c r="AA3715" s="67"/>
      <c r="AB3715" s="67"/>
      <c r="AE3715" s="102"/>
    </row>
    <row r="3716" spans="1:31" x14ac:dyDescent="0.25">
      <c r="A3716" s="18"/>
      <c r="B3716" s="18"/>
      <c r="C3716" s="18"/>
      <c r="D3716" s="74"/>
      <c r="E3716" s="74"/>
      <c r="F3716" s="74"/>
      <c r="G3716" s="75"/>
      <c r="H3716" s="5"/>
      <c r="I3716" s="5"/>
      <c r="J3716" s="5"/>
      <c r="K3716" s="5"/>
      <c r="O3716" s="5"/>
      <c r="P3716" s="5"/>
      <c r="Q3716" s="5"/>
      <c r="R3716" s="18"/>
      <c r="S3716" s="18"/>
      <c r="T3716" s="18"/>
      <c r="AA3716" s="67"/>
      <c r="AB3716" s="67"/>
      <c r="AE3716" s="102"/>
    </row>
    <row r="3717" spans="1:31" x14ac:dyDescent="0.25">
      <c r="A3717" s="18"/>
      <c r="B3717" s="18"/>
      <c r="C3717" s="18"/>
      <c r="D3717" s="74"/>
      <c r="E3717" s="74"/>
      <c r="F3717" s="74"/>
      <c r="G3717" s="75"/>
      <c r="H3717" s="5"/>
      <c r="I3717" s="5"/>
      <c r="J3717" s="5"/>
      <c r="K3717" s="5"/>
      <c r="O3717" s="5"/>
      <c r="P3717" s="5"/>
      <c r="Q3717" s="5"/>
      <c r="R3717" s="18"/>
      <c r="S3717" s="18"/>
      <c r="T3717" s="18"/>
      <c r="AA3717" s="67"/>
      <c r="AB3717" s="67"/>
      <c r="AE3717" s="102"/>
    </row>
    <row r="3718" spans="1:31" x14ac:dyDescent="0.25">
      <c r="A3718" s="18"/>
      <c r="B3718" s="18"/>
      <c r="C3718" s="18"/>
      <c r="D3718" s="74"/>
      <c r="E3718" s="74"/>
      <c r="F3718" s="74"/>
      <c r="G3718" s="75"/>
      <c r="H3718" s="5"/>
      <c r="I3718" s="5"/>
      <c r="J3718" s="5"/>
      <c r="K3718" s="5"/>
      <c r="O3718" s="5"/>
      <c r="P3718" s="5"/>
      <c r="Q3718" s="5"/>
      <c r="R3718" s="18"/>
      <c r="S3718" s="18"/>
      <c r="T3718" s="18"/>
      <c r="AA3718" s="67"/>
      <c r="AB3718" s="67"/>
      <c r="AE3718" s="102"/>
    </row>
    <row r="3719" spans="1:31" x14ac:dyDescent="0.25">
      <c r="A3719" s="18"/>
      <c r="B3719" s="18"/>
      <c r="C3719" s="18"/>
      <c r="D3719" s="74"/>
      <c r="E3719" s="74"/>
      <c r="F3719" s="74"/>
      <c r="G3719" s="75"/>
      <c r="H3719" s="5"/>
      <c r="I3719" s="5"/>
      <c r="J3719" s="5"/>
      <c r="K3719" s="5"/>
      <c r="O3719" s="5"/>
      <c r="P3719" s="5"/>
      <c r="Q3719" s="5"/>
      <c r="R3719" s="18"/>
      <c r="S3719" s="18"/>
      <c r="T3719" s="18"/>
      <c r="AA3719" s="67"/>
      <c r="AB3719" s="67"/>
      <c r="AE3719" s="102"/>
    </row>
    <row r="3720" spans="1:31" x14ac:dyDescent="0.25">
      <c r="A3720" s="18"/>
      <c r="B3720" s="18"/>
      <c r="C3720" s="18"/>
      <c r="D3720" s="74"/>
      <c r="E3720" s="74"/>
      <c r="F3720" s="74"/>
      <c r="G3720" s="75"/>
      <c r="H3720" s="5"/>
      <c r="I3720" s="5"/>
      <c r="J3720" s="5"/>
      <c r="K3720" s="5"/>
      <c r="O3720" s="5"/>
      <c r="P3720" s="5"/>
      <c r="Q3720" s="5"/>
      <c r="R3720" s="18"/>
      <c r="S3720" s="18"/>
      <c r="T3720" s="18"/>
      <c r="AA3720" s="67"/>
      <c r="AB3720" s="67"/>
      <c r="AE3720" s="102"/>
    </row>
    <row r="3721" spans="1:31" x14ac:dyDescent="0.25">
      <c r="A3721" s="18"/>
      <c r="B3721" s="18"/>
      <c r="C3721" s="18"/>
      <c r="D3721" s="74"/>
      <c r="E3721" s="74"/>
      <c r="F3721" s="74"/>
      <c r="G3721" s="75"/>
      <c r="H3721" s="5"/>
      <c r="I3721" s="5"/>
      <c r="J3721" s="5"/>
      <c r="K3721" s="5"/>
      <c r="O3721" s="5"/>
      <c r="P3721" s="5"/>
      <c r="Q3721" s="5"/>
      <c r="R3721" s="18"/>
      <c r="S3721" s="18"/>
      <c r="T3721" s="18"/>
      <c r="AA3721" s="67"/>
      <c r="AB3721" s="67"/>
      <c r="AE3721" s="102"/>
    </row>
    <row r="3722" spans="1:31" x14ac:dyDescent="0.25">
      <c r="A3722" s="18"/>
      <c r="B3722" s="18"/>
      <c r="C3722" s="18"/>
      <c r="D3722" s="74"/>
      <c r="E3722" s="74"/>
      <c r="F3722" s="74"/>
      <c r="G3722" s="75"/>
      <c r="H3722" s="5"/>
      <c r="I3722" s="5"/>
      <c r="J3722" s="5"/>
      <c r="K3722" s="5"/>
      <c r="O3722" s="5"/>
      <c r="P3722" s="5"/>
      <c r="Q3722" s="5"/>
      <c r="R3722" s="18"/>
      <c r="S3722" s="18"/>
      <c r="T3722" s="18"/>
      <c r="AA3722" s="67"/>
      <c r="AB3722" s="67"/>
      <c r="AE3722" s="102"/>
    </row>
    <row r="3723" spans="1:31" x14ac:dyDescent="0.25">
      <c r="A3723" s="18"/>
      <c r="B3723" s="18"/>
      <c r="C3723" s="18"/>
      <c r="D3723" s="74"/>
      <c r="E3723" s="74"/>
      <c r="F3723" s="74"/>
      <c r="G3723" s="75"/>
      <c r="H3723" s="5"/>
      <c r="I3723" s="5"/>
      <c r="J3723" s="5"/>
      <c r="K3723" s="5"/>
      <c r="O3723" s="5"/>
      <c r="P3723" s="5"/>
      <c r="Q3723" s="5"/>
      <c r="R3723" s="18"/>
      <c r="S3723" s="18"/>
      <c r="T3723" s="18"/>
      <c r="AA3723" s="67"/>
      <c r="AB3723" s="67"/>
      <c r="AE3723" s="102"/>
    </row>
    <row r="3724" spans="1:31" x14ac:dyDescent="0.25">
      <c r="A3724" s="18"/>
      <c r="B3724" s="18"/>
      <c r="C3724" s="18"/>
      <c r="D3724" s="74"/>
      <c r="E3724" s="74"/>
      <c r="F3724" s="74"/>
      <c r="G3724" s="75"/>
      <c r="H3724" s="5"/>
      <c r="I3724" s="5"/>
      <c r="J3724" s="5"/>
      <c r="K3724" s="5"/>
      <c r="O3724" s="5"/>
      <c r="P3724" s="5"/>
      <c r="Q3724" s="5"/>
      <c r="R3724" s="18"/>
      <c r="S3724" s="18"/>
      <c r="T3724" s="18"/>
      <c r="AA3724" s="67"/>
      <c r="AB3724" s="67"/>
      <c r="AE3724" s="102"/>
    </row>
    <row r="3725" spans="1:31" x14ac:dyDescent="0.25">
      <c r="A3725" s="18"/>
      <c r="B3725" s="18"/>
      <c r="C3725" s="18"/>
      <c r="D3725" s="74"/>
      <c r="E3725" s="74"/>
      <c r="F3725" s="74"/>
      <c r="G3725" s="75"/>
      <c r="H3725" s="5"/>
      <c r="I3725" s="5"/>
      <c r="J3725" s="5"/>
      <c r="K3725" s="5"/>
      <c r="O3725" s="5"/>
      <c r="P3725" s="5"/>
      <c r="Q3725" s="5"/>
      <c r="R3725" s="18"/>
      <c r="S3725" s="18"/>
      <c r="T3725" s="18"/>
      <c r="AA3725" s="67"/>
      <c r="AB3725" s="67"/>
      <c r="AE3725" s="102"/>
    </row>
    <row r="3726" spans="1:31" x14ac:dyDescent="0.25">
      <c r="A3726" s="18"/>
      <c r="B3726" s="18"/>
      <c r="C3726" s="18"/>
      <c r="D3726" s="74"/>
      <c r="E3726" s="74"/>
      <c r="F3726" s="74"/>
      <c r="G3726" s="75"/>
      <c r="H3726" s="5"/>
      <c r="I3726" s="5"/>
      <c r="J3726" s="5"/>
      <c r="K3726" s="5"/>
      <c r="O3726" s="5"/>
      <c r="P3726" s="5"/>
      <c r="Q3726" s="5"/>
      <c r="R3726" s="18"/>
      <c r="S3726" s="18"/>
      <c r="T3726" s="18"/>
      <c r="AA3726" s="67"/>
      <c r="AB3726" s="67"/>
      <c r="AE3726" s="102"/>
    </row>
    <row r="3727" spans="1:31" x14ac:dyDescent="0.25">
      <c r="A3727" s="18"/>
      <c r="B3727" s="18"/>
      <c r="C3727" s="18"/>
      <c r="D3727" s="74"/>
      <c r="E3727" s="74"/>
      <c r="F3727" s="74"/>
      <c r="G3727" s="75"/>
      <c r="H3727" s="5"/>
      <c r="I3727" s="5"/>
      <c r="J3727" s="5"/>
      <c r="K3727" s="5"/>
      <c r="O3727" s="5"/>
      <c r="P3727" s="5"/>
      <c r="Q3727" s="5"/>
      <c r="R3727" s="18"/>
      <c r="S3727" s="18"/>
      <c r="T3727" s="18"/>
      <c r="AA3727" s="67"/>
      <c r="AB3727" s="67"/>
      <c r="AE3727" s="102"/>
    </row>
    <row r="3728" spans="1:31" x14ac:dyDescent="0.25">
      <c r="A3728" s="18"/>
      <c r="B3728" s="18"/>
      <c r="C3728" s="18"/>
      <c r="D3728" s="74"/>
      <c r="E3728" s="74"/>
      <c r="F3728" s="74"/>
      <c r="G3728" s="75"/>
      <c r="H3728" s="5"/>
      <c r="I3728" s="5"/>
      <c r="J3728" s="5"/>
      <c r="K3728" s="5"/>
      <c r="O3728" s="5"/>
      <c r="P3728" s="5"/>
      <c r="Q3728" s="5"/>
      <c r="R3728" s="18"/>
      <c r="S3728" s="18"/>
      <c r="T3728" s="18"/>
      <c r="AA3728" s="67"/>
      <c r="AB3728" s="67"/>
      <c r="AE3728" s="102"/>
    </row>
    <row r="3729" spans="1:31" x14ac:dyDescent="0.25">
      <c r="A3729" s="18"/>
      <c r="B3729" s="18"/>
      <c r="C3729" s="18"/>
      <c r="D3729" s="74"/>
      <c r="E3729" s="74"/>
      <c r="F3729" s="74"/>
      <c r="G3729" s="75"/>
      <c r="H3729" s="5"/>
      <c r="I3729" s="5"/>
      <c r="J3729" s="5"/>
      <c r="K3729" s="5"/>
      <c r="O3729" s="5"/>
      <c r="P3729" s="5"/>
      <c r="Q3729" s="5"/>
      <c r="R3729" s="18"/>
      <c r="S3729" s="18"/>
      <c r="T3729" s="18"/>
      <c r="AA3729" s="67"/>
      <c r="AB3729" s="67"/>
      <c r="AE3729" s="102"/>
    </row>
    <row r="3730" spans="1:31" x14ac:dyDescent="0.25">
      <c r="A3730" s="18"/>
      <c r="B3730" s="18"/>
      <c r="C3730" s="18"/>
      <c r="D3730" s="74"/>
      <c r="E3730" s="74"/>
      <c r="F3730" s="74"/>
      <c r="G3730" s="75"/>
      <c r="H3730" s="5"/>
      <c r="I3730" s="5"/>
      <c r="J3730" s="5"/>
      <c r="K3730" s="5"/>
      <c r="O3730" s="5"/>
      <c r="P3730" s="5"/>
      <c r="Q3730" s="5"/>
      <c r="R3730" s="18"/>
      <c r="S3730" s="18"/>
      <c r="T3730" s="18"/>
      <c r="AA3730" s="67"/>
      <c r="AB3730" s="67"/>
      <c r="AE3730" s="102"/>
    </row>
    <row r="3731" spans="1:31" x14ac:dyDescent="0.25">
      <c r="A3731" s="18"/>
      <c r="B3731" s="18"/>
      <c r="C3731" s="18"/>
      <c r="D3731" s="74"/>
      <c r="E3731" s="74"/>
      <c r="F3731" s="74"/>
      <c r="G3731" s="75"/>
      <c r="H3731" s="5"/>
      <c r="I3731" s="5"/>
      <c r="J3731" s="5"/>
      <c r="K3731" s="5"/>
      <c r="O3731" s="5"/>
      <c r="P3731" s="5"/>
      <c r="Q3731" s="5"/>
      <c r="R3731" s="18"/>
      <c r="S3731" s="18"/>
      <c r="T3731" s="18"/>
      <c r="AA3731" s="67"/>
      <c r="AB3731" s="67"/>
      <c r="AE3731" s="102"/>
    </row>
    <row r="3732" spans="1:31" x14ac:dyDescent="0.25">
      <c r="A3732" s="18"/>
      <c r="B3732" s="18"/>
      <c r="C3732" s="18"/>
      <c r="D3732" s="74"/>
      <c r="E3732" s="74"/>
      <c r="F3732" s="74"/>
      <c r="G3732" s="75"/>
      <c r="H3732" s="5"/>
      <c r="I3732" s="5"/>
      <c r="J3732" s="5"/>
      <c r="K3732" s="5"/>
      <c r="O3732" s="5"/>
      <c r="P3732" s="5"/>
      <c r="Q3732" s="5"/>
      <c r="R3732" s="18"/>
      <c r="S3732" s="18"/>
      <c r="T3732" s="18"/>
      <c r="AA3732" s="67"/>
      <c r="AB3732" s="67"/>
      <c r="AE3732" s="102"/>
    </row>
    <row r="3733" spans="1:31" x14ac:dyDescent="0.25">
      <c r="A3733" s="18"/>
      <c r="B3733" s="18"/>
      <c r="C3733" s="18"/>
      <c r="D3733" s="74"/>
      <c r="E3733" s="74"/>
      <c r="F3733" s="74"/>
      <c r="G3733" s="75"/>
      <c r="H3733" s="5"/>
      <c r="I3733" s="5"/>
      <c r="J3733" s="5"/>
      <c r="K3733" s="5"/>
      <c r="O3733" s="5"/>
      <c r="P3733" s="5"/>
      <c r="Q3733" s="5"/>
      <c r="R3733" s="18"/>
      <c r="S3733" s="18"/>
      <c r="T3733" s="18"/>
      <c r="AA3733" s="67"/>
      <c r="AB3733" s="67"/>
      <c r="AE3733" s="102"/>
    </row>
    <row r="3734" spans="1:31" x14ac:dyDescent="0.25">
      <c r="A3734" s="18"/>
      <c r="B3734" s="18"/>
      <c r="C3734" s="18"/>
      <c r="D3734" s="74"/>
      <c r="E3734" s="74"/>
      <c r="F3734" s="74"/>
      <c r="G3734" s="75"/>
      <c r="H3734" s="5"/>
      <c r="I3734" s="5"/>
      <c r="J3734" s="5"/>
      <c r="K3734" s="5"/>
      <c r="O3734" s="5"/>
      <c r="P3734" s="5"/>
      <c r="Q3734" s="5"/>
      <c r="R3734" s="18"/>
      <c r="S3734" s="18"/>
      <c r="T3734" s="18"/>
      <c r="AA3734" s="67"/>
      <c r="AB3734" s="67"/>
      <c r="AE3734" s="102"/>
    </row>
    <row r="3735" spans="1:31" x14ac:dyDescent="0.25">
      <c r="A3735" s="18"/>
      <c r="B3735" s="18"/>
      <c r="C3735" s="18"/>
      <c r="D3735" s="74"/>
      <c r="E3735" s="74"/>
      <c r="F3735" s="74"/>
      <c r="G3735" s="75"/>
      <c r="H3735" s="5"/>
      <c r="I3735" s="5"/>
      <c r="J3735" s="5"/>
      <c r="K3735" s="5"/>
      <c r="O3735" s="5"/>
      <c r="P3735" s="5"/>
      <c r="Q3735" s="5"/>
      <c r="R3735" s="18"/>
      <c r="S3735" s="18"/>
      <c r="T3735" s="18"/>
      <c r="AA3735" s="67"/>
      <c r="AB3735" s="67"/>
      <c r="AE3735" s="102"/>
    </row>
    <row r="3736" spans="1:31" x14ac:dyDescent="0.25">
      <c r="A3736" s="18"/>
      <c r="B3736" s="18"/>
      <c r="C3736" s="18"/>
      <c r="D3736" s="74"/>
      <c r="E3736" s="74"/>
      <c r="F3736" s="74"/>
      <c r="G3736" s="75"/>
      <c r="H3736" s="5"/>
      <c r="I3736" s="5"/>
      <c r="J3736" s="5"/>
      <c r="K3736" s="5"/>
      <c r="O3736" s="5"/>
      <c r="P3736" s="5"/>
      <c r="Q3736" s="5"/>
      <c r="R3736" s="18"/>
      <c r="S3736" s="18"/>
      <c r="T3736" s="18"/>
      <c r="AA3736" s="67"/>
      <c r="AB3736" s="67"/>
      <c r="AE3736" s="102"/>
    </row>
    <row r="3737" spans="1:31" x14ac:dyDescent="0.25">
      <c r="A3737" s="18"/>
      <c r="B3737" s="18"/>
      <c r="C3737" s="18"/>
      <c r="D3737" s="74"/>
      <c r="E3737" s="74"/>
      <c r="F3737" s="74"/>
      <c r="G3737" s="75"/>
      <c r="H3737" s="5"/>
      <c r="I3737" s="5"/>
      <c r="J3737" s="5"/>
      <c r="K3737" s="5"/>
      <c r="O3737" s="5"/>
      <c r="P3737" s="5"/>
      <c r="Q3737" s="5"/>
      <c r="R3737" s="18"/>
      <c r="S3737" s="18"/>
      <c r="T3737" s="18"/>
      <c r="AA3737" s="67"/>
      <c r="AB3737" s="67"/>
      <c r="AE3737" s="102"/>
    </row>
    <row r="3738" spans="1:31" x14ac:dyDescent="0.25">
      <c r="A3738" s="18"/>
      <c r="B3738" s="18"/>
      <c r="C3738" s="18"/>
      <c r="D3738" s="74"/>
      <c r="E3738" s="74"/>
      <c r="F3738" s="74"/>
      <c r="G3738" s="75"/>
      <c r="H3738" s="5"/>
      <c r="I3738" s="5"/>
      <c r="J3738" s="5"/>
      <c r="K3738" s="5"/>
      <c r="O3738" s="5"/>
      <c r="P3738" s="5"/>
      <c r="Q3738" s="5"/>
      <c r="R3738" s="18"/>
      <c r="S3738" s="18"/>
      <c r="T3738" s="18"/>
      <c r="AA3738" s="67"/>
      <c r="AB3738" s="67"/>
      <c r="AE3738" s="102"/>
    </row>
    <row r="3739" spans="1:31" x14ac:dyDescent="0.25">
      <c r="A3739" s="18"/>
      <c r="B3739" s="18"/>
      <c r="C3739" s="18"/>
      <c r="D3739" s="74"/>
      <c r="E3739" s="74"/>
      <c r="F3739" s="74"/>
      <c r="G3739" s="75"/>
      <c r="H3739" s="5"/>
      <c r="I3739" s="5"/>
      <c r="J3739" s="5"/>
      <c r="K3739" s="5"/>
      <c r="O3739" s="5"/>
      <c r="P3739" s="5"/>
      <c r="Q3739" s="5"/>
      <c r="R3739" s="18"/>
      <c r="S3739" s="18"/>
      <c r="T3739" s="18"/>
      <c r="AA3739" s="67"/>
      <c r="AB3739" s="67"/>
      <c r="AE3739" s="102"/>
    </row>
    <row r="3740" spans="1:31" x14ac:dyDescent="0.25">
      <c r="A3740" s="18"/>
      <c r="B3740" s="18"/>
      <c r="C3740" s="18"/>
      <c r="D3740" s="74"/>
      <c r="E3740" s="74"/>
      <c r="F3740" s="74"/>
      <c r="G3740" s="75"/>
      <c r="H3740" s="5"/>
      <c r="I3740" s="5"/>
      <c r="J3740" s="5"/>
      <c r="K3740" s="5"/>
      <c r="O3740" s="5"/>
      <c r="P3740" s="5"/>
      <c r="Q3740" s="5"/>
      <c r="R3740" s="18"/>
      <c r="S3740" s="18"/>
      <c r="T3740" s="18"/>
      <c r="AA3740" s="67"/>
      <c r="AB3740" s="67"/>
      <c r="AE3740" s="102"/>
    </row>
    <row r="3741" spans="1:31" x14ac:dyDescent="0.25">
      <c r="A3741" s="18"/>
      <c r="B3741" s="18"/>
      <c r="C3741" s="18"/>
      <c r="D3741" s="74"/>
      <c r="E3741" s="74"/>
      <c r="F3741" s="74"/>
      <c r="G3741" s="75"/>
      <c r="H3741" s="5"/>
      <c r="I3741" s="5"/>
      <c r="J3741" s="5"/>
      <c r="K3741" s="5"/>
      <c r="O3741" s="5"/>
      <c r="P3741" s="5"/>
      <c r="Q3741" s="5"/>
      <c r="R3741" s="18"/>
      <c r="S3741" s="18"/>
      <c r="T3741" s="18"/>
      <c r="AA3741" s="67"/>
      <c r="AB3741" s="67"/>
      <c r="AE3741" s="102"/>
    </row>
    <row r="3742" spans="1:31" x14ac:dyDescent="0.25">
      <c r="A3742" s="18"/>
      <c r="B3742" s="18"/>
      <c r="C3742" s="18"/>
      <c r="D3742" s="74"/>
      <c r="E3742" s="74"/>
      <c r="F3742" s="74"/>
      <c r="G3742" s="75"/>
      <c r="H3742" s="5"/>
      <c r="I3742" s="5"/>
      <c r="J3742" s="5"/>
      <c r="K3742" s="5"/>
      <c r="O3742" s="5"/>
      <c r="P3742" s="5"/>
      <c r="Q3742" s="5"/>
      <c r="R3742" s="18"/>
      <c r="S3742" s="18"/>
      <c r="T3742" s="18"/>
      <c r="AA3742" s="67"/>
      <c r="AB3742" s="67"/>
      <c r="AE3742" s="102"/>
    </row>
    <row r="3743" spans="1:31" x14ac:dyDescent="0.25">
      <c r="A3743" s="18"/>
      <c r="B3743" s="18"/>
      <c r="C3743" s="18"/>
      <c r="D3743" s="74"/>
      <c r="E3743" s="74"/>
      <c r="F3743" s="74"/>
      <c r="G3743" s="75"/>
      <c r="H3743" s="5"/>
      <c r="I3743" s="5"/>
      <c r="J3743" s="5"/>
      <c r="K3743" s="5"/>
      <c r="O3743" s="5"/>
      <c r="P3743" s="5"/>
      <c r="Q3743" s="5"/>
      <c r="R3743" s="18"/>
      <c r="S3743" s="18"/>
      <c r="T3743" s="18"/>
      <c r="AA3743" s="67"/>
      <c r="AB3743" s="67"/>
      <c r="AE3743" s="102"/>
    </row>
    <row r="3744" spans="1:31" x14ac:dyDescent="0.25">
      <c r="A3744" s="18"/>
      <c r="B3744" s="18"/>
      <c r="C3744" s="18"/>
      <c r="D3744" s="74"/>
      <c r="E3744" s="74"/>
      <c r="F3744" s="74"/>
      <c r="G3744" s="75"/>
      <c r="H3744" s="5"/>
      <c r="I3744" s="5"/>
      <c r="J3744" s="5"/>
      <c r="K3744" s="5"/>
      <c r="O3744" s="5"/>
      <c r="P3744" s="5"/>
      <c r="Q3744" s="5"/>
      <c r="R3744" s="18"/>
      <c r="S3744" s="18"/>
      <c r="T3744" s="18"/>
      <c r="AA3744" s="67"/>
      <c r="AB3744" s="67"/>
      <c r="AE3744" s="102"/>
    </row>
    <row r="3745" spans="1:31" x14ac:dyDescent="0.25">
      <c r="A3745" s="18"/>
      <c r="B3745" s="18"/>
      <c r="C3745" s="18"/>
      <c r="D3745" s="74"/>
      <c r="E3745" s="74"/>
      <c r="F3745" s="74"/>
      <c r="G3745" s="75"/>
      <c r="H3745" s="5"/>
      <c r="I3745" s="5"/>
      <c r="J3745" s="5"/>
      <c r="K3745" s="5"/>
      <c r="O3745" s="5"/>
      <c r="P3745" s="5"/>
      <c r="Q3745" s="5"/>
      <c r="R3745" s="18"/>
      <c r="S3745" s="18"/>
      <c r="T3745" s="18"/>
      <c r="AA3745" s="67"/>
      <c r="AB3745" s="67"/>
      <c r="AE3745" s="102"/>
    </row>
    <row r="3746" spans="1:31" x14ac:dyDescent="0.25">
      <c r="A3746" s="18"/>
      <c r="B3746" s="18"/>
      <c r="C3746" s="18"/>
      <c r="D3746" s="74"/>
      <c r="E3746" s="74"/>
      <c r="F3746" s="74"/>
      <c r="G3746" s="75"/>
      <c r="H3746" s="5"/>
      <c r="I3746" s="5"/>
      <c r="J3746" s="5"/>
      <c r="K3746" s="5"/>
      <c r="O3746" s="5"/>
      <c r="P3746" s="5"/>
      <c r="Q3746" s="5"/>
      <c r="R3746" s="18"/>
      <c r="S3746" s="18"/>
      <c r="T3746" s="18"/>
      <c r="AA3746" s="67"/>
      <c r="AB3746" s="67"/>
      <c r="AE3746" s="102"/>
    </row>
    <row r="3747" spans="1:31" x14ac:dyDescent="0.25">
      <c r="A3747" s="18"/>
      <c r="B3747" s="18"/>
      <c r="C3747" s="18"/>
      <c r="D3747" s="74"/>
      <c r="E3747" s="74"/>
      <c r="F3747" s="74"/>
      <c r="G3747" s="75"/>
      <c r="H3747" s="5"/>
      <c r="I3747" s="5"/>
      <c r="J3747" s="5"/>
      <c r="K3747" s="5"/>
      <c r="O3747" s="5"/>
      <c r="P3747" s="5"/>
      <c r="Q3747" s="5"/>
      <c r="R3747" s="18"/>
      <c r="S3747" s="18"/>
      <c r="T3747" s="18"/>
      <c r="AA3747" s="67"/>
      <c r="AB3747" s="67"/>
      <c r="AE3747" s="102"/>
    </row>
    <row r="3748" spans="1:31" x14ac:dyDescent="0.25">
      <c r="A3748" s="18"/>
      <c r="B3748" s="18"/>
      <c r="C3748" s="18"/>
      <c r="D3748" s="74"/>
      <c r="E3748" s="74"/>
      <c r="F3748" s="74"/>
      <c r="G3748" s="75"/>
      <c r="H3748" s="5"/>
      <c r="I3748" s="5"/>
      <c r="J3748" s="5"/>
      <c r="K3748" s="5"/>
      <c r="O3748" s="5"/>
      <c r="P3748" s="5"/>
      <c r="Q3748" s="5"/>
      <c r="R3748" s="18"/>
      <c r="S3748" s="18"/>
      <c r="T3748" s="18"/>
      <c r="AA3748" s="67"/>
      <c r="AB3748" s="67"/>
      <c r="AE3748" s="102"/>
    </row>
    <row r="3749" spans="1:31" x14ac:dyDescent="0.25">
      <c r="A3749" s="18"/>
      <c r="B3749" s="18"/>
      <c r="C3749" s="18"/>
      <c r="D3749" s="74"/>
      <c r="E3749" s="74"/>
      <c r="F3749" s="74"/>
      <c r="G3749" s="75"/>
      <c r="H3749" s="5"/>
      <c r="I3749" s="5"/>
      <c r="J3749" s="5"/>
      <c r="K3749" s="5"/>
      <c r="O3749" s="5"/>
      <c r="P3749" s="5"/>
      <c r="Q3749" s="5"/>
      <c r="R3749" s="18"/>
      <c r="S3749" s="18"/>
      <c r="T3749" s="18"/>
      <c r="AA3749" s="67"/>
      <c r="AB3749" s="67"/>
      <c r="AE3749" s="102"/>
    </row>
    <row r="3750" spans="1:31" x14ac:dyDescent="0.25">
      <c r="A3750" s="18"/>
      <c r="B3750" s="18"/>
      <c r="C3750" s="18"/>
      <c r="D3750" s="74"/>
      <c r="E3750" s="74"/>
      <c r="F3750" s="74"/>
      <c r="G3750" s="75"/>
      <c r="H3750" s="5"/>
      <c r="I3750" s="5"/>
      <c r="J3750" s="5"/>
      <c r="K3750" s="5"/>
      <c r="O3750" s="5"/>
      <c r="P3750" s="5"/>
      <c r="Q3750" s="5"/>
      <c r="R3750" s="18"/>
      <c r="S3750" s="18"/>
      <c r="T3750" s="18"/>
      <c r="AA3750" s="67"/>
      <c r="AB3750" s="67"/>
      <c r="AE3750" s="102"/>
    </row>
    <row r="3751" spans="1:31" x14ac:dyDescent="0.25">
      <c r="A3751" s="18"/>
      <c r="B3751" s="18"/>
      <c r="C3751" s="18"/>
      <c r="D3751" s="74"/>
      <c r="E3751" s="74"/>
      <c r="F3751" s="74"/>
      <c r="G3751" s="75"/>
      <c r="H3751" s="5"/>
      <c r="I3751" s="5"/>
      <c r="J3751" s="5"/>
      <c r="K3751" s="5"/>
      <c r="O3751" s="5"/>
      <c r="P3751" s="5"/>
      <c r="Q3751" s="5"/>
      <c r="R3751" s="18"/>
      <c r="S3751" s="18"/>
      <c r="T3751" s="18"/>
      <c r="AA3751" s="67"/>
      <c r="AB3751" s="67"/>
      <c r="AE3751" s="102"/>
    </row>
    <row r="3752" spans="1:31" x14ac:dyDescent="0.25">
      <c r="A3752" s="18"/>
      <c r="B3752" s="18"/>
      <c r="C3752" s="18"/>
      <c r="D3752" s="74"/>
      <c r="E3752" s="74"/>
      <c r="F3752" s="74"/>
      <c r="G3752" s="75"/>
      <c r="H3752" s="5"/>
      <c r="I3752" s="5"/>
      <c r="J3752" s="5"/>
      <c r="K3752" s="5"/>
      <c r="O3752" s="5"/>
      <c r="P3752" s="5"/>
      <c r="Q3752" s="5"/>
      <c r="R3752" s="18"/>
      <c r="S3752" s="18"/>
      <c r="T3752" s="18"/>
      <c r="AA3752" s="67"/>
      <c r="AB3752" s="67"/>
      <c r="AE3752" s="102"/>
    </row>
    <row r="3753" spans="1:31" x14ac:dyDescent="0.25">
      <c r="A3753" s="18"/>
      <c r="B3753" s="18"/>
      <c r="C3753" s="18"/>
      <c r="D3753" s="74"/>
      <c r="E3753" s="74"/>
      <c r="F3753" s="74"/>
      <c r="G3753" s="75"/>
      <c r="H3753" s="5"/>
      <c r="I3753" s="5"/>
      <c r="J3753" s="5"/>
      <c r="K3753" s="5"/>
      <c r="O3753" s="5"/>
      <c r="P3753" s="5"/>
      <c r="Q3753" s="5"/>
      <c r="R3753" s="18"/>
      <c r="S3753" s="18"/>
      <c r="T3753" s="18"/>
      <c r="AA3753" s="67"/>
      <c r="AB3753" s="67"/>
      <c r="AE3753" s="102"/>
    </row>
    <row r="3754" spans="1:31" x14ac:dyDescent="0.25">
      <c r="A3754" s="18"/>
      <c r="B3754" s="18"/>
      <c r="C3754" s="18"/>
      <c r="D3754" s="74"/>
      <c r="E3754" s="74"/>
      <c r="F3754" s="74"/>
      <c r="G3754" s="75"/>
      <c r="H3754" s="5"/>
      <c r="I3754" s="5"/>
      <c r="J3754" s="5"/>
      <c r="K3754" s="5"/>
      <c r="O3754" s="5"/>
      <c r="P3754" s="5"/>
      <c r="Q3754" s="5"/>
      <c r="R3754" s="18"/>
      <c r="S3754" s="18"/>
      <c r="T3754" s="18"/>
      <c r="AA3754" s="67"/>
      <c r="AB3754" s="67"/>
      <c r="AE3754" s="102"/>
    </row>
    <row r="3755" spans="1:31" x14ac:dyDescent="0.25">
      <c r="A3755" s="18"/>
      <c r="B3755" s="18"/>
      <c r="C3755" s="18"/>
      <c r="D3755" s="74"/>
      <c r="E3755" s="74"/>
      <c r="F3755" s="74"/>
      <c r="G3755" s="75"/>
      <c r="H3755" s="5"/>
      <c r="I3755" s="5"/>
      <c r="J3755" s="5"/>
      <c r="K3755" s="5"/>
      <c r="O3755" s="5"/>
      <c r="P3755" s="5"/>
      <c r="Q3755" s="5"/>
      <c r="R3755" s="18"/>
      <c r="S3755" s="18"/>
      <c r="T3755" s="18"/>
      <c r="AA3755" s="67"/>
      <c r="AB3755" s="67"/>
      <c r="AE3755" s="102"/>
    </row>
    <row r="3756" spans="1:31" x14ac:dyDescent="0.25">
      <c r="A3756" s="18"/>
      <c r="B3756" s="18"/>
      <c r="C3756" s="18"/>
      <c r="D3756" s="74"/>
      <c r="E3756" s="74"/>
      <c r="F3756" s="74"/>
      <c r="G3756" s="75"/>
      <c r="H3756" s="5"/>
      <c r="I3756" s="5"/>
      <c r="J3756" s="5"/>
      <c r="K3756" s="5"/>
      <c r="O3756" s="5"/>
      <c r="P3756" s="5"/>
      <c r="Q3756" s="5"/>
      <c r="R3756" s="18"/>
      <c r="S3756" s="18"/>
      <c r="T3756" s="18"/>
      <c r="AA3756" s="67"/>
      <c r="AB3756" s="67"/>
      <c r="AE3756" s="102"/>
    </row>
    <row r="3757" spans="1:31" x14ac:dyDescent="0.25">
      <c r="A3757" s="18"/>
      <c r="B3757" s="18"/>
      <c r="C3757" s="18"/>
      <c r="D3757" s="74"/>
      <c r="E3757" s="74"/>
      <c r="F3757" s="74"/>
      <c r="G3757" s="75"/>
      <c r="H3757" s="5"/>
      <c r="I3757" s="5"/>
      <c r="J3757" s="5"/>
      <c r="K3757" s="5"/>
      <c r="O3757" s="5"/>
      <c r="P3757" s="5"/>
      <c r="Q3757" s="5"/>
      <c r="R3757" s="18"/>
      <c r="S3757" s="18"/>
      <c r="T3757" s="18"/>
      <c r="AA3757" s="67"/>
      <c r="AB3757" s="67"/>
      <c r="AE3757" s="102"/>
    </row>
    <row r="3758" spans="1:31" x14ac:dyDescent="0.25">
      <c r="A3758" s="18"/>
      <c r="B3758" s="18"/>
      <c r="C3758" s="18"/>
      <c r="D3758" s="74"/>
      <c r="E3758" s="74"/>
      <c r="F3758" s="74"/>
      <c r="G3758" s="75"/>
      <c r="H3758" s="5"/>
      <c r="I3758" s="5"/>
      <c r="J3758" s="5"/>
      <c r="K3758" s="5"/>
      <c r="O3758" s="5"/>
      <c r="P3758" s="5"/>
      <c r="Q3758" s="5"/>
      <c r="R3758" s="18"/>
      <c r="S3758" s="18"/>
      <c r="T3758" s="18"/>
      <c r="AA3758" s="67"/>
      <c r="AB3758" s="67"/>
      <c r="AE3758" s="102"/>
    </row>
    <row r="3759" spans="1:31" x14ac:dyDescent="0.25">
      <c r="A3759" s="18"/>
      <c r="B3759" s="18"/>
      <c r="C3759" s="18"/>
      <c r="D3759" s="74"/>
      <c r="E3759" s="74"/>
      <c r="F3759" s="74"/>
      <c r="G3759" s="75"/>
      <c r="H3759" s="5"/>
      <c r="I3759" s="5"/>
      <c r="J3759" s="5"/>
      <c r="K3759" s="5"/>
      <c r="O3759" s="5"/>
      <c r="P3759" s="5"/>
      <c r="Q3759" s="5"/>
      <c r="R3759" s="18"/>
      <c r="S3759" s="18"/>
      <c r="T3759" s="18"/>
      <c r="AA3759" s="67"/>
      <c r="AB3759" s="67"/>
      <c r="AE3759" s="102"/>
    </row>
    <row r="3760" spans="1:31" x14ac:dyDescent="0.25">
      <c r="A3760" s="18"/>
      <c r="B3760" s="18"/>
      <c r="C3760" s="18"/>
      <c r="D3760" s="74"/>
      <c r="E3760" s="74"/>
      <c r="F3760" s="74"/>
      <c r="G3760" s="75"/>
      <c r="H3760" s="5"/>
      <c r="I3760" s="5"/>
      <c r="J3760" s="5"/>
      <c r="K3760" s="5"/>
      <c r="O3760" s="5"/>
      <c r="P3760" s="5"/>
      <c r="Q3760" s="5"/>
      <c r="R3760" s="18"/>
      <c r="S3760" s="18"/>
      <c r="T3760" s="18"/>
      <c r="AA3760" s="67"/>
      <c r="AB3760" s="67"/>
      <c r="AE3760" s="102"/>
    </row>
    <row r="3761" spans="1:31" x14ac:dyDescent="0.25">
      <c r="A3761" s="18"/>
      <c r="B3761" s="18"/>
      <c r="C3761" s="18"/>
      <c r="D3761" s="74"/>
      <c r="E3761" s="74"/>
      <c r="F3761" s="74"/>
      <c r="G3761" s="75"/>
      <c r="H3761" s="5"/>
      <c r="I3761" s="5"/>
      <c r="J3761" s="5"/>
      <c r="K3761" s="5"/>
      <c r="O3761" s="5"/>
      <c r="P3761" s="5"/>
      <c r="Q3761" s="5"/>
      <c r="R3761" s="18"/>
      <c r="S3761" s="18"/>
      <c r="T3761" s="18"/>
      <c r="AA3761" s="67"/>
      <c r="AB3761" s="67"/>
      <c r="AE3761" s="102"/>
    </row>
    <row r="3762" spans="1:31" x14ac:dyDescent="0.25">
      <c r="A3762" s="18"/>
      <c r="B3762" s="18"/>
      <c r="C3762" s="18"/>
      <c r="D3762" s="74"/>
      <c r="E3762" s="74"/>
      <c r="F3762" s="74"/>
      <c r="G3762" s="75"/>
      <c r="H3762" s="5"/>
      <c r="I3762" s="5"/>
      <c r="J3762" s="5"/>
      <c r="K3762" s="5"/>
      <c r="O3762" s="5"/>
      <c r="P3762" s="5"/>
      <c r="Q3762" s="5"/>
      <c r="R3762" s="18"/>
      <c r="S3762" s="18"/>
      <c r="T3762" s="18"/>
      <c r="AA3762" s="67"/>
      <c r="AB3762" s="67"/>
      <c r="AE3762" s="102"/>
    </row>
    <row r="3763" spans="1:31" x14ac:dyDescent="0.25">
      <c r="A3763" s="18"/>
      <c r="B3763" s="18"/>
      <c r="C3763" s="18"/>
      <c r="D3763" s="74"/>
      <c r="E3763" s="74"/>
      <c r="F3763" s="74"/>
      <c r="G3763" s="75"/>
      <c r="H3763" s="5"/>
      <c r="I3763" s="5"/>
      <c r="J3763" s="5"/>
      <c r="K3763" s="5"/>
      <c r="O3763" s="5"/>
      <c r="P3763" s="5"/>
      <c r="Q3763" s="5"/>
      <c r="R3763" s="18"/>
      <c r="S3763" s="18"/>
      <c r="T3763" s="18"/>
      <c r="AA3763" s="67"/>
      <c r="AB3763" s="67"/>
      <c r="AE3763" s="102"/>
    </row>
    <row r="3764" spans="1:31" x14ac:dyDescent="0.25">
      <c r="A3764" s="18"/>
      <c r="B3764" s="18"/>
      <c r="C3764" s="18"/>
      <c r="D3764" s="74"/>
      <c r="E3764" s="74"/>
      <c r="F3764" s="74"/>
      <c r="G3764" s="75"/>
      <c r="H3764" s="5"/>
      <c r="I3764" s="5"/>
      <c r="J3764" s="5"/>
      <c r="K3764" s="5"/>
      <c r="O3764" s="5"/>
      <c r="P3764" s="5"/>
      <c r="Q3764" s="5"/>
      <c r="R3764" s="18"/>
      <c r="S3764" s="18"/>
      <c r="T3764" s="18"/>
      <c r="AA3764" s="67"/>
      <c r="AB3764" s="67"/>
      <c r="AE3764" s="102"/>
    </row>
    <row r="3765" spans="1:31" x14ac:dyDescent="0.25">
      <c r="A3765" s="18"/>
      <c r="B3765" s="18"/>
      <c r="C3765" s="18"/>
      <c r="D3765" s="74"/>
      <c r="E3765" s="74"/>
      <c r="F3765" s="74"/>
      <c r="G3765" s="75"/>
      <c r="H3765" s="5"/>
      <c r="I3765" s="5"/>
      <c r="J3765" s="5"/>
      <c r="K3765" s="5"/>
      <c r="O3765" s="5"/>
      <c r="P3765" s="5"/>
      <c r="Q3765" s="5"/>
      <c r="R3765" s="18"/>
      <c r="S3765" s="18"/>
      <c r="T3765" s="18"/>
      <c r="AA3765" s="67"/>
      <c r="AB3765" s="67"/>
      <c r="AE3765" s="102"/>
    </row>
    <row r="3766" spans="1:31" x14ac:dyDescent="0.25">
      <c r="A3766" s="18"/>
      <c r="B3766" s="18"/>
      <c r="C3766" s="18"/>
      <c r="D3766" s="74"/>
      <c r="E3766" s="74"/>
      <c r="F3766" s="74"/>
      <c r="G3766" s="75"/>
      <c r="H3766" s="5"/>
      <c r="I3766" s="5"/>
      <c r="J3766" s="5"/>
      <c r="K3766" s="5"/>
      <c r="O3766" s="5"/>
      <c r="P3766" s="5"/>
      <c r="Q3766" s="5"/>
      <c r="R3766" s="18"/>
      <c r="S3766" s="18"/>
      <c r="T3766" s="18"/>
      <c r="AA3766" s="67"/>
      <c r="AB3766" s="67"/>
      <c r="AE3766" s="102"/>
    </row>
    <row r="3767" spans="1:31" x14ac:dyDescent="0.25">
      <c r="A3767" s="18"/>
      <c r="B3767" s="18"/>
      <c r="C3767" s="18"/>
      <c r="D3767" s="74"/>
      <c r="E3767" s="74"/>
      <c r="F3767" s="74"/>
      <c r="G3767" s="75"/>
      <c r="H3767" s="5"/>
      <c r="I3767" s="5"/>
      <c r="J3767" s="5"/>
      <c r="K3767" s="5"/>
      <c r="O3767" s="5"/>
      <c r="P3767" s="5"/>
      <c r="Q3767" s="5"/>
      <c r="R3767" s="18"/>
      <c r="S3767" s="18"/>
      <c r="T3767" s="18"/>
      <c r="AA3767" s="67"/>
      <c r="AB3767" s="67"/>
      <c r="AE3767" s="102"/>
    </row>
    <row r="3768" spans="1:31" x14ac:dyDescent="0.25">
      <c r="A3768" s="18"/>
      <c r="B3768" s="18"/>
      <c r="C3768" s="18"/>
      <c r="D3768" s="74"/>
      <c r="E3768" s="74"/>
      <c r="F3768" s="74"/>
      <c r="G3768" s="75"/>
      <c r="H3768" s="5"/>
      <c r="I3768" s="5"/>
      <c r="J3768" s="5"/>
      <c r="K3768" s="5"/>
      <c r="O3768" s="5"/>
      <c r="P3768" s="5"/>
      <c r="Q3768" s="5"/>
      <c r="R3768" s="18"/>
      <c r="S3768" s="18"/>
      <c r="T3768" s="18"/>
      <c r="AA3768" s="67"/>
      <c r="AB3768" s="67"/>
      <c r="AE3768" s="102"/>
    </row>
    <row r="3769" spans="1:31" x14ac:dyDescent="0.25">
      <c r="A3769" s="18"/>
      <c r="B3769" s="18"/>
      <c r="C3769" s="18"/>
      <c r="D3769" s="74"/>
      <c r="E3769" s="74"/>
      <c r="F3769" s="74"/>
      <c r="G3769" s="75"/>
      <c r="H3769" s="5"/>
      <c r="I3769" s="5"/>
      <c r="J3769" s="5"/>
      <c r="K3769" s="5"/>
      <c r="O3769" s="5"/>
      <c r="P3769" s="5"/>
      <c r="Q3769" s="5"/>
      <c r="R3769" s="18"/>
      <c r="S3769" s="18"/>
      <c r="T3769" s="18"/>
      <c r="AA3769" s="67"/>
      <c r="AB3769" s="67"/>
      <c r="AE3769" s="102"/>
    </row>
    <row r="3770" spans="1:31" x14ac:dyDescent="0.25">
      <c r="A3770" s="18"/>
      <c r="B3770" s="18"/>
      <c r="C3770" s="18"/>
      <c r="D3770" s="74"/>
      <c r="E3770" s="74"/>
      <c r="F3770" s="74"/>
      <c r="G3770" s="75"/>
      <c r="H3770" s="5"/>
      <c r="I3770" s="5"/>
      <c r="J3770" s="5"/>
      <c r="K3770" s="5"/>
      <c r="O3770" s="5"/>
      <c r="P3770" s="5"/>
      <c r="Q3770" s="5"/>
      <c r="R3770" s="18"/>
      <c r="S3770" s="18"/>
      <c r="T3770" s="18"/>
      <c r="AA3770" s="67"/>
      <c r="AB3770" s="67"/>
      <c r="AE3770" s="102"/>
    </row>
    <row r="3771" spans="1:31" x14ac:dyDescent="0.25">
      <c r="A3771" s="18"/>
      <c r="B3771" s="18"/>
      <c r="C3771" s="18"/>
      <c r="D3771" s="74"/>
      <c r="E3771" s="74"/>
      <c r="F3771" s="74"/>
      <c r="G3771" s="75"/>
      <c r="H3771" s="5"/>
      <c r="I3771" s="5"/>
      <c r="J3771" s="5"/>
      <c r="K3771" s="5"/>
      <c r="O3771" s="5"/>
      <c r="P3771" s="5"/>
      <c r="Q3771" s="5"/>
      <c r="R3771" s="18"/>
      <c r="S3771" s="18"/>
      <c r="T3771" s="18"/>
      <c r="AA3771" s="67"/>
      <c r="AB3771" s="67"/>
      <c r="AE3771" s="102"/>
    </row>
    <row r="3772" spans="1:31" x14ac:dyDescent="0.25">
      <c r="A3772" s="18"/>
      <c r="B3772" s="18"/>
      <c r="C3772" s="18"/>
      <c r="D3772" s="74"/>
      <c r="E3772" s="74"/>
      <c r="F3772" s="74"/>
      <c r="G3772" s="75"/>
      <c r="H3772" s="5"/>
      <c r="I3772" s="5"/>
      <c r="J3772" s="5"/>
      <c r="K3772" s="5"/>
      <c r="O3772" s="5"/>
      <c r="P3772" s="5"/>
      <c r="Q3772" s="5"/>
      <c r="R3772" s="18"/>
      <c r="S3772" s="18"/>
      <c r="T3772" s="18"/>
      <c r="AA3772" s="67"/>
      <c r="AB3772" s="67"/>
      <c r="AE3772" s="102"/>
    </row>
    <row r="3773" spans="1:31" x14ac:dyDescent="0.25">
      <c r="A3773" s="18"/>
      <c r="B3773" s="18"/>
      <c r="C3773" s="18"/>
      <c r="D3773" s="74"/>
      <c r="E3773" s="74"/>
      <c r="F3773" s="74"/>
      <c r="G3773" s="75"/>
      <c r="H3773" s="5"/>
      <c r="I3773" s="5"/>
      <c r="J3773" s="5"/>
      <c r="K3773" s="5"/>
      <c r="O3773" s="5"/>
      <c r="P3773" s="5"/>
      <c r="Q3773" s="5"/>
      <c r="R3773" s="18"/>
      <c r="S3773" s="18"/>
      <c r="T3773" s="18"/>
      <c r="AA3773" s="67"/>
      <c r="AB3773" s="67"/>
      <c r="AE3773" s="102"/>
    </row>
    <row r="3774" spans="1:31" x14ac:dyDescent="0.25">
      <c r="A3774" s="18"/>
      <c r="B3774" s="18"/>
      <c r="C3774" s="18"/>
      <c r="D3774" s="74"/>
      <c r="E3774" s="74"/>
      <c r="F3774" s="74"/>
      <c r="G3774" s="75"/>
      <c r="H3774" s="5"/>
      <c r="I3774" s="5"/>
      <c r="J3774" s="5"/>
      <c r="K3774" s="5"/>
      <c r="O3774" s="5"/>
      <c r="P3774" s="5"/>
      <c r="Q3774" s="5"/>
      <c r="R3774" s="18"/>
      <c r="S3774" s="18"/>
      <c r="T3774" s="18"/>
      <c r="AA3774" s="67"/>
      <c r="AB3774" s="67"/>
      <c r="AE3774" s="102"/>
    </row>
    <row r="3775" spans="1:31" x14ac:dyDescent="0.25">
      <c r="A3775" s="18"/>
      <c r="B3775" s="18"/>
      <c r="C3775" s="18"/>
      <c r="D3775" s="74"/>
      <c r="E3775" s="74"/>
      <c r="F3775" s="74"/>
      <c r="G3775" s="75"/>
      <c r="H3775" s="5"/>
      <c r="I3775" s="5"/>
      <c r="J3775" s="5"/>
      <c r="K3775" s="5"/>
      <c r="O3775" s="5"/>
      <c r="P3775" s="5"/>
      <c r="Q3775" s="5"/>
      <c r="R3775" s="18"/>
      <c r="S3775" s="18"/>
      <c r="T3775" s="18"/>
      <c r="AA3775" s="67"/>
      <c r="AB3775" s="67"/>
      <c r="AE3775" s="102"/>
    </row>
    <row r="3776" spans="1:31" x14ac:dyDescent="0.25">
      <c r="A3776" s="18"/>
      <c r="B3776" s="18"/>
      <c r="C3776" s="18"/>
      <c r="D3776" s="74"/>
      <c r="E3776" s="74"/>
      <c r="F3776" s="74"/>
      <c r="G3776" s="75"/>
      <c r="H3776" s="5"/>
      <c r="I3776" s="5"/>
      <c r="J3776" s="5"/>
      <c r="K3776" s="5"/>
      <c r="O3776" s="5"/>
      <c r="P3776" s="5"/>
      <c r="Q3776" s="5"/>
      <c r="R3776" s="18"/>
      <c r="S3776" s="18"/>
      <c r="T3776" s="18"/>
      <c r="AA3776" s="67"/>
      <c r="AB3776" s="67"/>
      <c r="AE3776" s="102"/>
    </row>
    <row r="3777" spans="1:31" x14ac:dyDescent="0.25">
      <c r="A3777" s="18"/>
      <c r="B3777" s="18"/>
      <c r="C3777" s="18"/>
      <c r="D3777" s="74"/>
      <c r="E3777" s="74"/>
      <c r="F3777" s="74"/>
      <c r="G3777" s="75"/>
      <c r="H3777" s="5"/>
      <c r="I3777" s="5"/>
      <c r="J3777" s="5"/>
      <c r="K3777" s="5"/>
      <c r="O3777" s="5"/>
      <c r="P3777" s="5"/>
      <c r="Q3777" s="5"/>
      <c r="R3777" s="18"/>
      <c r="S3777" s="18"/>
      <c r="T3777" s="18"/>
      <c r="AA3777" s="67"/>
      <c r="AB3777" s="67"/>
      <c r="AE3777" s="102"/>
    </row>
    <row r="3778" spans="1:31" x14ac:dyDescent="0.25">
      <c r="A3778" s="18"/>
      <c r="B3778" s="18"/>
      <c r="C3778" s="18"/>
      <c r="D3778" s="74"/>
      <c r="E3778" s="74"/>
      <c r="F3778" s="74"/>
      <c r="G3778" s="75"/>
      <c r="H3778" s="5"/>
      <c r="I3778" s="5"/>
      <c r="J3778" s="5"/>
      <c r="K3778" s="5"/>
      <c r="O3778" s="5"/>
      <c r="P3778" s="5"/>
      <c r="Q3778" s="5"/>
      <c r="R3778" s="18"/>
      <c r="S3778" s="18"/>
      <c r="T3778" s="18"/>
      <c r="AA3778" s="67"/>
      <c r="AB3778" s="67"/>
      <c r="AE3778" s="102"/>
    </row>
    <row r="3779" spans="1:31" x14ac:dyDescent="0.25">
      <c r="A3779" s="18"/>
      <c r="B3779" s="18"/>
      <c r="C3779" s="18"/>
      <c r="D3779" s="74"/>
      <c r="E3779" s="74"/>
      <c r="F3779" s="74"/>
      <c r="G3779" s="75"/>
      <c r="H3779" s="5"/>
      <c r="I3779" s="5"/>
      <c r="J3779" s="5"/>
      <c r="K3779" s="5"/>
      <c r="O3779" s="5"/>
      <c r="P3779" s="5"/>
      <c r="Q3779" s="5"/>
      <c r="R3779" s="18"/>
      <c r="S3779" s="18"/>
      <c r="T3779" s="18"/>
      <c r="AA3779" s="67"/>
      <c r="AB3779" s="67"/>
      <c r="AE3779" s="102"/>
    </row>
    <row r="3780" spans="1:31" x14ac:dyDescent="0.25">
      <c r="A3780" s="18"/>
      <c r="B3780" s="18"/>
      <c r="C3780" s="18"/>
      <c r="D3780" s="74"/>
      <c r="E3780" s="74"/>
      <c r="F3780" s="74"/>
      <c r="G3780" s="75"/>
      <c r="H3780" s="5"/>
      <c r="I3780" s="5"/>
      <c r="J3780" s="5"/>
      <c r="K3780" s="5"/>
      <c r="O3780" s="5"/>
      <c r="P3780" s="5"/>
      <c r="Q3780" s="5"/>
      <c r="R3780" s="18"/>
      <c r="S3780" s="18"/>
      <c r="T3780" s="18"/>
      <c r="AA3780" s="67"/>
      <c r="AB3780" s="67"/>
      <c r="AE3780" s="102"/>
    </row>
    <row r="3781" spans="1:31" x14ac:dyDescent="0.25">
      <c r="A3781" s="18"/>
      <c r="B3781" s="18"/>
      <c r="C3781" s="18"/>
      <c r="D3781" s="74"/>
      <c r="E3781" s="74"/>
      <c r="F3781" s="74"/>
      <c r="G3781" s="75"/>
      <c r="H3781" s="5"/>
      <c r="I3781" s="5"/>
      <c r="J3781" s="5"/>
      <c r="K3781" s="5"/>
      <c r="O3781" s="5"/>
      <c r="P3781" s="5"/>
      <c r="Q3781" s="5"/>
      <c r="R3781" s="18"/>
      <c r="S3781" s="18"/>
      <c r="T3781" s="18"/>
      <c r="AA3781" s="67"/>
      <c r="AB3781" s="67"/>
      <c r="AE3781" s="102"/>
    </row>
    <row r="3782" spans="1:31" x14ac:dyDescent="0.25">
      <c r="A3782" s="18"/>
      <c r="B3782" s="18"/>
      <c r="C3782" s="18"/>
      <c r="D3782" s="74"/>
      <c r="E3782" s="74"/>
      <c r="F3782" s="74"/>
      <c r="G3782" s="75"/>
      <c r="H3782" s="5"/>
      <c r="I3782" s="5"/>
      <c r="J3782" s="5"/>
      <c r="K3782" s="5"/>
      <c r="O3782" s="5"/>
      <c r="P3782" s="5"/>
      <c r="Q3782" s="5"/>
      <c r="R3782" s="18"/>
      <c r="S3782" s="18"/>
      <c r="T3782" s="18"/>
      <c r="AA3782" s="67"/>
      <c r="AB3782" s="67"/>
      <c r="AE3782" s="102"/>
    </row>
    <row r="3783" spans="1:31" x14ac:dyDescent="0.25">
      <c r="A3783" s="18"/>
      <c r="B3783" s="18"/>
      <c r="C3783" s="18"/>
      <c r="D3783" s="74"/>
      <c r="E3783" s="74"/>
      <c r="F3783" s="74"/>
      <c r="G3783" s="75"/>
      <c r="H3783" s="5"/>
      <c r="I3783" s="5"/>
      <c r="J3783" s="5"/>
      <c r="K3783" s="5"/>
      <c r="O3783" s="5"/>
      <c r="P3783" s="5"/>
      <c r="Q3783" s="5"/>
      <c r="R3783" s="18"/>
      <c r="S3783" s="18"/>
      <c r="T3783" s="18"/>
      <c r="AA3783" s="67"/>
      <c r="AB3783" s="67"/>
      <c r="AE3783" s="102"/>
    </row>
    <row r="3784" spans="1:31" x14ac:dyDescent="0.25">
      <c r="A3784" s="18"/>
      <c r="B3784" s="18"/>
      <c r="C3784" s="18"/>
      <c r="D3784" s="74"/>
      <c r="E3784" s="74"/>
      <c r="F3784" s="74"/>
      <c r="G3784" s="75"/>
      <c r="H3784" s="5"/>
      <c r="I3784" s="5"/>
      <c r="J3784" s="5"/>
      <c r="K3784" s="5"/>
      <c r="O3784" s="5"/>
      <c r="P3784" s="5"/>
      <c r="Q3784" s="5"/>
      <c r="R3784" s="18"/>
      <c r="S3784" s="18"/>
      <c r="T3784" s="18"/>
      <c r="AA3784" s="67"/>
      <c r="AB3784" s="67"/>
      <c r="AE3784" s="102"/>
    </row>
    <row r="3785" spans="1:31" x14ac:dyDescent="0.25">
      <c r="A3785" s="18"/>
      <c r="B3785" s="18"/>
      <c r="C3785" s="18"/>
      <c r="D3785" s="74"/>
      <c r="E3785" s="74"/>
      <c r="F3785" s="74"/>
      <c r="G3785" s="75"/>
      <c r="H3785" s="5"/>
      <c r="I3785" s="5"/>
      <c r="J3785" s="5"/>
      <c r="K3785" s="5"/>
      <c r="O3785" s="5"/>
      <c r="P3785" s="5"/>
      <c r="Q3785" s="5"/>
      <c r="R3785" s="18"/>
      <c r="S3785" s="18"/>
      <c r="T3785" s="18"/>
      <c r="AA3785" s="67"/>
      <c r="AB3785" s="67"/>
      <c r="AE3785" s="102"/>
    </row>
    <row r="3786" spans="1:31" x14ac:dyDescent="0.25">
      <c r="A3786" s="18"/>
      <c r="B3786" s="18"/>
      <c r="C3786" s="18"/>
      <c r="D3786" s="74"/>
      <c r="E3786" s="74"/>
      <c r="F3786" s="74"/>
      <c r="G3786" s="75"/>
      <c r="H3786" s="5"/>
      <c r="I3786" s="5"/>
      <c r="J3786" s="5"/>
      <c r="K3786" s="5"/>
      <c r="O3786" s="5"/>
      <c r="P3786" s="5"/>
      <c r="Q3786" s="5"/>
      <c r="R3786" s="18"/>
      <c r="S3786" s="18"/>
      <c r="T3786" s="18"/>
      <c r="AA3786" s="67"/>
      <c r="AB3786" s="67"/>
      <c r="AE3786" s="102"/>
    </row>
    <row r="3787" spans="1:31" x14ac:dyDescent="0.25">
      <c r="A3787" s="18"/>
      <c r="B3787" s="18"/>
      <c r="C3787" s="18"/>
      <c r="D3787" s="74"/>
      <c r="E3787" s="74"/>
      <c r="F3787" s="74"/>
      <c r="G3787" s="75"/>
      <c r="H3787" s="5"/>
      <c r="I3787" s="5"/>
      <c r="J3787" s="5"/>
      <c r="K3787" s="5"/>
      <c r="O3787" s="5"/>
      <c r="P3787" s="5"/>
      <c r="Q3787" s="5"/>
      <c r="R3787" s="18"/>
      <c r="S3787" s="18"/>
      <c r="T3787" s="18"/>
      <c r="AA3787" s="67"/>
      <c r="AB3787" s="67"/>
      <c r="AE3787" s="102"/>
    </row>
    <row r="3788" spans="1:31" x14ac:dyDescent="0.25">
      <c r="A3788" s="18"/>
      <c r="B3788" s="18"/>
      <c r="C3788" s="18"/>
      <c r="D3788" s="74"/>
      <c r="E3788" s="74"/>
      <c r="F3788" s="74"/>
      <c r="G3788" s="75"/>
      <c r="H3788" s="5"/>
      <c r="I3788" s="5"/>
      <c r="J3788" s="5"/>
      <c r="K3788" s="5"/>
      <c r="O3788" s="5"/>
      <c r="P3788" s="5"/>
      <c r="Q3788" s="5"/>
      <c r="R3788" s="18"/>
      <c r="S3788" s="18"/>
      <c r="T3788" s="18"/>
      <c r="AA3788" s="67"/>
      <c r="AB3788" s="67"/>
      <c r="AE3788" s="102"/>
    </row>
    <row r="3789" spans="1:31" x14ac:dyDescent="0.25">
      <c r="A3789" s="18"/>
      <c r="B3789" s="18"/>
      <c r="C3789" s="18"/>
      <c r="D3789" s="74"/>
      <c r="E3789" s="74"/>
      <c r="F3789" s="74"/>
      <c r="G3789" s="75"/>
      <c r="H3789" s="5"/>
      <c r="I3789" s="5"/>
      <c r="J3789" s="5"/>
      <c r="K3789" s="5"/>
      <c r="O3789" s="5"/>
      <c r="P3789" s="5"/>
      <c r="Q3789" s="5"/>
      <c r="R3789" s="18"/>
      <c r="S3789" s="18"/>
      <c r="T3789" s="18"/>
      <c r="AA3789" s="67"/>
      <c r="AB3789" s="67"/>
      <c r="AE3789" s="102"/>
    </row>
    <row r="3790" spans="1:31" x14ac:dyDescent="0.25">
      <c r="A3790" s="18"/>
      <c r="B3790" s="18"/>
      <c r="C3790" s="18"/>
      <c r="D3790" s="74"/>
      <c r="E3790" s="74"/>
      <c r="F3790" s="74"/>
      <c r="G3790" s="75"/>
      <c r="H3790" s="5"/>
      <c r="I3790" s="5"/>
      <c r="J3790" s="5"/>
      <c r="K3790" s="5"/>
      <c r="O3790" s="5"/>
      <c r="P3790" s="5"/>
      <c r="Q3790" s="5"/>
      <c r="R3790" s="18"/>
      <c r="S3790" s="18"/>
      <c r="T3790" s="18"/>
      <c r="AA3790" s="67"/>
      <c r="AB3790" s="67"/>
      <c r="AE3790" s="102"/>
    </row>
    <row r="3791" spans="1:31" x14ac:dyDescent="0.25">
      <c r="A3791" s="18"/>
      <c r="B3791" s="18"/>
      <c r="C3791" s="18"/>
      <c r="D3791" s="74"/>
      <c r="E3791" s="74"/>
      <c r="F3791" s="74"/>
      <c r="G3791" s="75"/>
      <c r="H3791" s="5"/>
      <c r="I3791" s="5"/>
      <c r="J3791" s="5"/>
      <c r="K3791" s="5"/>
      <c r="O3791" s="5"/>
      <c r="P3791" s="5"/>
      <c r="Q3791" s="5"/>
      <c r="R3791" s="18"/>
      <c r="S3791" s="18"/>
      <c r="T3791" s="18"/>
      <c r="AA3791" s="67"/>
      <c r="AB3791" s="67"/>
      <c r="AE3791" s="102"/>
    </row>
    <row r="3792" spans="1:31" x14ac:dyDescent="0.25">
      <c r="A3792" s="18"/>
      <c r="B3792" s="18"/>
      <c r="C3792" s="18"/>
      <c r="D3792" s="74"/>
      <c r="E3792" s="74"/>
      <c r="F3792" s="74"/>
      <c r="G3792" s="75"/>
      <c r="H3792" s="5"/>
      <c r="I3792" s="5"/>
      <c r="J3792" s="5"/>
      <c r="K3792" s="5"/>
      <c r="O3792" s="5"/>
      <c r="P3792" s="5"/>
      <c r="Q3792" s="5"/>
      <c r="R3792" s="18"/>
      <c r="S3792" s="18"/>
      <c r="T3792" s="18"/>
      <c r="AA3792" s="67"/>
      <c r="AB3792" s="67"/>
      <c r="AE3792" s="102"/>
    </row>
    <row r="3793" spans="1:31" x14ac:dyDescent="0.25">
      <c r="A3793" s="18"/>
      <c r="B3793" s="18"/>
      <c r="C3793" s="18"/>
      <c r="D3793" s="74"/>
      <c r="E3793" s="74"/>
      <c r="F3793" s="74"/>
      <c r="G3793" s="75"/>
      <c r="H3793" s="5"/>
      <c r="I3793" s="5"/>
      <c r="J3793" s="5"/>
      <c r="K3793" s="5"/>
      <c r="O3793" s="5"/>
      <c r="P3793" s="5"/>
      <c r="Q3793" s="5"/>
      <c r="R3793" s="18"/>
      <c r="S3793" s="18"/>
      <c r="T3793" s="18"/>
      <c r="AA3793" s="67"/>
      <c r="AB3793" s="67"/>
      <c r="AE3793" s="102"/>
    </row>
    <row r="3794" spans="1:31" x14ac:dyDescent="0.25">
      <c r="A3794" s="18"/>
      <c r="B3794" s="18"/>
      <c r="C3794" s="18"/>
      <c r="D3794" s="74"/>
      <c r="E3794" s="74"/>
      <c r="F3794" s="74"/>
      <c r="G3794" s="75"/>
      <c r="H3794" s="5"/>
      <c r="I3794" s="5"/>
      <c r="J3794" s="5"/>
      <c r="K3794" s="5"/>
      <c r="O3794" s="5"/>
      <c r="P3794" s="5"/>
      <c r="Q3794" s="5"/>
      <c r="R3794" s="18"/>
      <c r="S3794" s="18"/>
      <c r="T3794" s="18"/>
      <c r="AA3794" s="67"/>
      <c r="AB3794" s="67"/>
      <c r="AE3794" s="102"/>
    </row>
    <row r="3795" spans="1:31" x14ac:dyDescent="0.25">
      <c r="A3795" s="18"/>
      <c r="B3795" s="18"/>
      <c r="C3795" s="18"/>
      <c r="D3795" s="74"/>
      <c r="E3795" s="74"/>
      <c r="F3795" s="74"/>
      <c r="G3795" s="75"/>
      <c r="H3795" s="5"/>
      <c r="I3795" s="5"/>
      <c r="J3795" s="5"/>
      <c r="K3795" s="5"/>
      <c r="O3795" s="5"/>
      <c r="P3795" s="5"/>
      <c r="Q3795" s="5"/>
      <c r="R3795" s="18"/>
      <c r="S3795" s="18"/>
      <c r="T3795" s="18"/>
      <c r="AA3795" s="67"/>
      <c r="AB3795" s="67"/>
      <c r="AE3795" s="102"/>
    </row>
    <row r="3796" spans="1:31" x14ac:dyDescent="0.25">
      <c r="A3796" s="18"/>
      <c r="B3796" s="18"/>
      <c r="C3796" s="18"/>
      <c r="D3796" s="74"/>
      <c r="E3796" s="74"/>
      <c r="F3796" s="74"/>
      <c r="G3796" s="75"/>
      <c r="H3796" s="5"/>
      <c r="I3796" s="5"/>
      <c r="J3796" s="5"/>
      <c r="K3796" s="5"/>
      <c r="O3796" s="5"/>
      <c r="P3796" s="5"/>
      <c r="Q3796" s="5"/>
      <c r="R3796" s="18"/>
      <c r="S3796" s="18"/>
      <c r="T3796" s="18"/>
      <c r="AA3796" s="67"/>
      <c r="AB3796" s="67"/>
      <c r="AE3796" s="102"/>
    </row>
    <row r="3797" spans="1:31" x14ac:dyDescent="0.25">
      <c r="A3797" s="18"/>
      <c r="B3797" s="18"/>
      <c r="C3797" s="18"/>
      <c r="D3797" s="74"/>
      <c r="E3797" s="74"/>
      <c r="F3797" s="74"/>
      <c r="G3797" s="75"/>
      <c r="H3797" s="5"/>
      <c r="I3797" s="5"/>
      <c r="J3797" s="5"/>
      <c r="K3797" s="5"/>
      <c r="O3797" s="5"/>
      <c r="P3797" s="5"/>
      <c r="Q3797" s="5"/>
      <c r="R3797" s="18"/>
      <c r="S3797" s="18"/>
      <c r="T3797" s="18"/>
      <c r="AA3797" s="67"/>
      <c r="AB3797" s="67"/>
      <c r="AE3797" s="102"/>
    </row>
    <row r="3798" spans="1:31" x14ac:dyDescent="0.25">
      <c r="A3798" s="18"/>
      <c r="B3798" s="18"/>
      <c r="C3798" s="18"/>
      <c r="D3798" s="74"/>
      <c r="E3798" s="74"/>
      <c r="F3798" s="74"/>
      <c r="G3798" s="75"/>
      <c r="H3798" s="5"/>
      <c r="I3798" s="5"/>
      <c r="J3798" s="5"/>
      <c r="K3798" s="5"/>
      <c r="O3798" s="5"/>
      <c r="P3798" s="5"/>
      <c r="Q3798" s="5"/>
      <c r="R3798" s="18"/>
      <c r="S3798" s="18"/>
      <c r="T3798" s="18"/>
      <c r="AA3798" s="67"/>
      <c r="AB3798" s="67"/>
      <c r="AE3798" s="102"/>
    </row>
    <row r="3799" spans="1:31" x14ac:dyDescent="0.25">
      <c r="A3799" s="18"/>
      <c r="B3799" s="18"/>
      <c r="C3799" s="18"/>
      <c r="D3799" s="74"/>
      <c r="E3799" s="74"/>
      <c r="F3799" s="74"/>
      <c r="G3799" s="75"/>
      <c r="H3799" s="5"/>
      <c r="I3799" s="5"/>
      <c r="J3799" s="5"/>
      <c r="K3799" s="5"/>
      <c r="O3799" s="5"/>
      <c r="P3799" s="5"/>
      <c r="Q3799" s="5"/>
      <c r="R3799" s="18"/>
      <c r="S3799" s="18"/>
      <c r="T3799" s="18"/>
      <c r="AA3799" s="67"/>
      <c r="AB3799" s="67"/>
      <c r="AE3799" s="102"/>
    </row>
    <row r="3800" spans="1:31" x14ac:dyDescent="0.25">
      <c r="A3800" s="18"/>
      <c r="B3800" s="18"/>
      <c r="C3800" s="18"/>
      <c r="D3800" s="74"/>
      <c r="E3800" s="74"/>
      <c r="F3800" s="74"/>
      <c r="G3800" s="75"/>
      <c r="H3800" s="5"/>
      <c r="I3800" s="5"/>
      <c r="J3800" s="5"/>
      <c r="K3800" s="5"/>
      <c r="O3800" s="5"/>
      <c r="P3800" s="5"/>
      <c r="Q3800" s="5"/>
      <c r="R3800" s="18"/>
      <c r="S3800" s="18"/>
      <c r="T3800" s="18"/>
      <c r="AA3800" s="67"/>
      <c r="AB3800" s="67"/>
      <c r="AE3800" s="102"/>
    </row>
    <row r="3801" spans="1:31" x14ac:dyDescent="0.25">
      <c r="A3801" s="18"/>
      <c r="B3801" s="18"/>
      <c r="C3801" s="18"/>
      <c r="D3801" s="74"/>
      <c r="E3801" s="74"/>
      <c r="F3801" s="74"/>
      <c r="G3801" s="75"/>
      <c r="H3801" s="5"/>
      <c r="I3801" s="5"/>
      <c r="J3801" s="5"/>
      <c r="K3801" s="5"/>
      <c r="O3801" s="5"/>
      <c r="P3801" s="5"/>
      <c r="Q3801" s="5"/>
      <c r="R3801" s="18"/>
      <c r="S3801" s="18"/>
      <c r="T3801" s="18"/>
      <c r="AA3801" s="67"/>
      <c r="AB3801" s="67"/>
      <c r="AE3801" s="102"/>
    </row>
    <row r="3802" spans="1:31" x14ac:dyDescent="0.25">
      <c r="A3802" s="18"/>
      <c r="B3802" s="18"/>
      <c r="C3802" s="18"/>
      <c r="D3802" s="74"/>
      <c r="E3802" s="74"/>
      <c r="F3802" s="74"/>
      <c r="G3802" s="75"/>
      <c r="H3802" s="5"/>
      <c r="I3802" s="5"/>
      <c r="J3802" s="5"/>
      <c r="K3802" s="5"/>
      <c r="O3802" s="5"/>
      <c r="P3802" s="5"/>
      <c r="Q3802" s="5"/>
      <c r="R3802" s="18"/>
      <c r="S3802" s="18"/>
      <c r="T3802" s="18"/>
      <c r="AA3802" s="67"/>
      <c r="AB3802" s="67"/>
      <c r="AE3802" s="102"/>
    </row>
    <row r="3803" spans="1:31" x14ac:dyDescent="0.25">
      <c r="A3803" s="18"/>
      <c r="B3803" s="18"/>
      <c r="C3803" s="18"/>
      <c r="D3803" s="74"/>
      <c r="E3803" s="74"/>
      <c r="F3803" s="74"/>
      <c r="G3803" s="75"/>
      <c r="H3803" s="5"/>
      <c r="I3803" s="5"/>
      <c r="J3803" s="5"/>
      <c r="K3803" s="5"/>
      <c r="O3803" s="5"/>
      <c r="P3803" s="5"/>
      <c r="Q3803" s="5"/>
      <c r="R3803" s="18"/>
      <c r="S3803" s="18"/>
      <c r="T3803" s="18"/>
      <c r="AA3803" s="67"/>
      <c r="AB3803" s="67"/>
      <c r="AE3803" s="102"/>
    </row>
    <row r="3804" spans="1:31" x14ac:dyDescent="0.25">
      <c r="A3804" s="18"/>
      <c r="B3804" s="18"/>
      <c r="C3804" s="18"/>
      <c r="D3804" s="74"/>
      <c r="E3804" s="74"/>
      <c r="F3804" s="74"/>
      <c r="G3804" s="75"/>
      <c r="H3804" s="5"/>
      <c r="I3804" s="5"/>
      <c r="J3804" s="5"/>
      <c r="K3804" s="5"/>
      <c r="O3804" s="5"/>
      <c r="P3804" s="5"/>
      <c r="Q3804" s="5"/>
      <c r="R3804" s="18"/>
      <c r="S3804" s="18"/>
      <c r="T3804" s="18"/>
      <c r="AA3804" s="67"/>
      <c r="AB3804" s="67"/>
      <c r="AE3804" s="102"/>
    </row>
    <row r="3805" spans="1:31" x14ac:dyDescent="0.25">
      <c r="A3805" s="18"/>
      <c r="B3805" s="18"/>
      <c r="C3805" s="18"/>
      <c r="D3805" s="74"/>
      <c r="E3805" s="74"/>
      <c r="F3805" s="74"/>
      <c r="G3805" s="75"/>
      <c r="H3805" s="5"/>
      <c r="I3805" s="5"/>
      <c r="J3805" s="5"/>
      <c r="K3805" s="5"/>
      <c r="O3805" s="5"/>
      <c r="P3805" s="5"/>
      <c r="Q3805" s="5"/>
      <c r="R3805" s="18"/>
      <c r="S3805" s="18"/>
      <c r="T3805" s="18"/>
      <c r="AA3805" s="67"/>
      <c r="AB3805" s="67"/>
      <c r="AE3805" s="102"/>
    </row>
    <row r="3806" spans="1:31" x14ac:dyDescent="0.25">
      <c r="A3806" s="18"/>
      <c r="B3806" s="18"/>
      <c r="C3806" s="18"/>
      <c r="D3806" s="74"/>
      <c r="E3806" s="74"/>
      <c r="F3806" s="74"/>
      <c r="G3806" s="75"/>
      <c r="H3806" s="5"/>
      <c r="I3806" s="5"/>
      <c r="J3806" s="5"/>
      <c r="K3806" s="5"/>
      <c r="O3806" s="5"/>
      <c r="P3806" s="5"/>
      <c r="Q3806" s="5"/>
      <c r="R3806" s="18"/>
      <c r="S3806" s="18"/>
      <c r="T3806" s="18"/>
      <c r="AA3806" s="67"/>
      <c r="AB3806" s="67"/>
      <c r="AE3806" s="102"/>
    </row>
    <row r="3807" spans="1:31" x14ac:dyDescent="0.25">
      <c r="A3807" s="18"/>
      <c r="B3807" s="18"/>
      <c r="C3807" s="18"/>
      <c r="D3807" s="74"/>
      <c r="E3807" s="74"/>
      <c r="F3807" s="74"/>
      <c r="G3807" s="75"/>
      <c r="H3807" s="5"/>
      <c r="I3807" s="5"/>
      <c r="J3807" s="5"/>
      <c r="K3807" s="5"/>
      <c r="O3807" s="5"/>
      <c r="P3807" s="5"/>
      <c r="Q3807" s="5"/>
      <c r="R3807" s="18"/>
      <c r="S3807" s="18"/>
      <c r="T3807" s="18"/>
      <c r="AA3807" s="67"/>
      <c r="AB3807" s="67"/>
      <c r="AE3807" s="102"/>
    </row>
    <row r="3808" spans="1:31" x14ac:dyDescent="0.25">
      <c r="A3808" s="18"/>
      <c r="B3808" s="18"/>
      <c r="C3808" s="18"/>
      <c r="D3808" s="74"/>
      <c r="E3808" s="74"/>
      <c r="F3808" s="74"/>
      <c r="G3808" s="75"/>
      <c r="H3808" s="5"/>
      <c r="I3808" s="5"/>
      <c r="J3808" s="5"/>
      <c r="K3808" s="5"/>
      <c r="O3808" s="5"/>
      <c r="P3808" s="5"/>
      <c r="Q3808" s="5"/>
      <c r="R3808" s="18"/>
      <c r="S3808" s="18"/>
      <c r="T3808" s="18"/>
      <c r="AA3808" s="67"/>
      <c r="AB3808" s="67"/>
      <c r="AE3808" s="102"/>
    </row>
    <row r="3809" spans="1:31" x14ac:dyDescent="0.25">
      <c r="A3809" s="18"/>
      <c r="B3809" s="18"/>
      <c r="C3809" s="18"/>
      <c r="D3809" s="74"/>
      <c r="E3809" s="74"/>
      <c r="F3809" s="74"/>
      <c r="G3809" s="75"/>
      <c r="H3809" s="5"/>
      <c r="I3809" s="5"/>
      <c r="J3809" s="5"/>
      <c r="K3809" s="5"/>
      <c r="O3809" s="5"/>
      <c r="P3809" s="5"/>
      <c r="Q3809" s="5"/>
      <c r="R3809" s="18"/>
      <c r="S3809" s="18"/>
      <c r="T3809" s="18"/>
      <c r="AA3809" s="67"/>
      <c r="AB3809" s="67"/>
      <c r="AE3809" s="102"/>
    </row>
    <row r="3810" spans="1:31" x14ac:dyDescent="0.25">
      <c r="A3810" s="18"/>
      <c r="B3810" s="18"/>
      <c r="C3810" s="18"/>
      <c r="D3810" s="74"/>
      <c r="E3810" s="74"/>
      <c r="F3810" s="74"/>
      <c r="G3810" s="75"/>
      <c r="H3810" s="5"/>
      <c r="I3810" s="5"/>
      <c r="J3810" s="5"/>
      <c r="K3810" s="5"/>
      <c r="O3810" s="5"/>
      <c r="P3810" s="5"/>
      <c r="Q3810" s="5"/>
      <c r="R3810" s="18"/>
      <c r="S3810" s="18"/>
      <c r="T3810" s="18"/>
      <c r="AA3810" s="67"/>
      <c r="AB3810" s="67"/>
      <c r="AE3810" s="102"/>
    </row>
    <row r="3811" spans="1:31" x14ac:dyDescent="0.25">
      <c r="A3811" s="18"/>
      <c r="B3811" s="18"/>
      <c r="C3811" s="18"/>
      <c r="D3811" s="74"/>
      <c r="E3811" s="74"/>
      <c r="F3811" s="74"/>
      <c r="G3811" s="75"/>
      <c r="H3811" s="5"/>
      <c r="I3811" s="5"/>
      <c r="J3811" s="5"/>
      <c r="K3811" s="5"/>
      <c r="O3811" s="5"/>
      <c r="P3811" s="5"/>
      <c r="Q3811" s="5"/>
      <c r="R3811" s="18"/>
      <c r="S3811" s="18"/>
      <c r="T3811" s="18"/>
      <c r="AA3811" s="67"/>
      <c r="AB3811" s="67"/>
      <c r="AE3811" s="102"/>
    </row>
    <row r="3812" spans="1:31" x14ac:dyDescent="0.25">
      <c r="A3812" s="18"/>
      <c r="B3812" s="18"/>
      <c r="C3812" s="18"/>
      <c r="D3812" s="74"/>
      <c r="E3812" s="74"/>
      <c r="F3812" s="74"/>
      <c r="G3812" s="75"/>
      <c r="H3812" s="5"/>
      <c r="I3812" s="5"/>
      <c r="J3812" s="5"/>
      <c r="K3812" s="5"/>
      <c r="O3812" s="5"/>
      <c r="P3812" s="5"/>
      <c r="Q3812" s="5"/>
      <c r="R3812" s="18"/>
      <c r="S3812" s="18"/>
      <c r="T3812" s="18"/>
      <c r="AA3812" s="67"/>
      <c r="AB3812" s="67"/>
      <c r="AE3812" s="102"/>
    </row>
    <row r="3813" spans="1:31" x14ac:dyDescent="0.25">
      <c r="A3813" s="18"/>
      <c r="B3813" s="18"/>
      <c r="C3813" s="18"/>
      <c r="D3813" s="74"/>
      <c r="E3813" s="74"/>
      <c r="F3813" s="74"/>
      <c r="G3813" s="75"/>
      <c r="H3813" s="5"/>
      <c r="I3813" s="5"/>
      <c r="J3813" s="5"/>
      <c r="K3813" s="5"/>
      <c r="O3813" s="5"/>
      <c r="P3813" s="5"/>
      <c r="Q3813" s="5"/>
      <c r="R3813" s="18"/>
      <c r="S3813" s="18"/>
      <c r="T3813" s="18"/>
      <c r="AA3813" s="67"/>
      <c r="AB3813" s="67"/>
      <c r="AE3813" s="102"/>
    </row>
    <row r="3814" spans="1:31" x14ac:dyDescent="0.25">
      <c r="A3814" s="18"/>
      <c r="B3814" s="18"/>
      <c r="C3814" s="18"/>
      <c r="D3814" s="74"/>
      <c r="E3814" s="74"/>
      <c r="F3814" s="74"/>
      <c r="G3814" s="75"/>
      <c r="H3814" s="5"/>
      <c r="I3814" s="5"/>
      <c r="J3814" s="5"/>
      <c r="K3814" s="5"/>
      <c r="O3814" s="5"/>
      <c r="P3814" s="5"/>
      <c r="Q3814" s="5"/>
      <c r="R3814" s="18"/>
      <c r="S3814" s="18"/>
      <c r="T3814" s="18"/>
      <c r="AA3814" s="67"/>
      <c r="AB3814" s="67"/>
      <c r="AE3814" s="102"/>
    </row>
    <row r="3815" spans="1:31" x14ac:dyDescent="0.25">
      <c r="A3815" s="18"/>
      <c r="B3815" s="18"/>
      <c r="C3815" s="18"/>
      <c r="D3815" s="74"/>
      <c r="E3815" s="74"/>
      <c r="F3815" s="74"/>
      <c r="G3815" s="75"/>
      <c r="H3815" s="5"/>
      <c r="I3815" s="5"/>
      <c r="J3815" s="5"/>
      <c r="K3815" s="5"/>
      <c r="O3815" s="5"/>
      <c r="P3815" s="5"/>
      <c r="Q3815" s="5"/>
      <c r="R3815" s="18"/>
      <c r="S3815" s="18"/>
      <c r="T3815" s="18"/>
      <c r="AA3815" s="67"/>
      <c r="AB3815" s="67"/>
      <c r="AE3815" s="102"/>
    </row>
    <row r="3816" spans="1:31" x14ac:dyDescent="0.25">
      <c r="A3816" s="18"/>
      <c r="B3816" s="18"/>
      <c r="C3816" s="18"/>
      <c r="D3816" s="74"/>
      <c r="E3816" s="74"/>
      <c r="F3816" s="74"/>
      <c r="G3816" s="75"/>
      <c r="H3816" s="5"/>
      <c r="I3816" s="5"/>
      <c r="J3816" s="5"/>
      <c r="K3816" s="5"/>
      <c r="O3816" s="5"/>
      <c r="P3816" s="5"/>
      <c r="Q3816" s="5"/>
      <c r="R3816" s="18"/>
      <c r="S3816" s="18"/>
      <c r="T3816" s="18"/>
      <c r="AA3816" s="67"/>
      <c r="AB3816" s="67"/>
      <c r="AE3816" s="102"/>
    </row>
    <row r="3817" spans="1:31" x14ac:dyDescent="0.25">
      <c r="A3817" s="18"/>
      <c r="B3817" s="18"/>
      <c r="C3817" s="18"/>
      <c r="D3817" s="74"/>
      <c r="E3817" s="74"/>
      <c r="F3817" s="74"/>
      <c r="G3817" s="75"/>
      <c r="H3817" s="5"/>
      <c r="I3817" s="5"/>
      <c r="J3817" s="5"/>
      <c r="K3817" s="5"/>
      <c r="O3817" s="5"/>
      <c r="P3817" s="5"/>
      <c r="Q3817" s="5"/>
      <c r="R3817" s="18"/>
      <c r="S3817" s="18"/>
      <c r="T3817" s="18"/>
      <c r="AA3817" s="67"/>
      <c r="AB3817" s="67"/>
      <c r="AE3817" s="102"/>
    </row>
    <row r="3818" spans="1:31" x14ac:dyDescent="0.25">
      <c r="A3818" s="18"/>
      <c r="B3818" s="18"/>
      <c r="C3818" s="18"/>
      <c r="D3818" s="74"/>
      <c r="E3818" s="74"/>
      <c r="F3818" s="74"/>
      <c r="G3818" s="75"/>
      <c r="H3818" s="5"/>
      <c r="I3818" s="5"/>
      <c r="J3818" s="5"/>
      <c r="K3818" s="5"/>
      <c r="O3818" s="5"/>
      <c r="P3818" s="5"/>
      <c r="Q3818" s="5"/>
      <c r="R3818" s="18"/>
      <c r="S3818" s="18"/>
      <c r="T3818" s="18"/>
      <c r="AA3818" s="67"/>
      <c r="AB3818" s="67"/>
      <c r="AE3818" s="102"/>
    </row>
    <row r="3819" spans="1:31" x14ac:dyDescent="0.25">
      <c r="A3819" s="18"/>
      <c r="B3819" s="18"/>
      <c r="C3819" s="18"/>
      <c r="D3819" s="74"/>
      <c r="E3819" s="74"/>
      <c r="F3819" s="74"/>
      <c r="G3819" s="75"/>
      <c r="H3819" s="5"/>
      <c r="I3819" s="5"/>
      <c r="J3819" s="5"/>
      <c r="K3819" s="5"/>
      <c r="O3819" s="5"/>
      <c r="P3819" s="5"/>
      <c r="Q3819" s="5"/>
      <c r="R3819" s="18"/>
      <c r="S3819" s="18"/>
      <c r="T3819" s="18"/>
      <c r="AA3819" s="67"/>
      <c r="AB3819" s="67"/>
      <c r="AE3819" s="103"/>
    </row>
    <row r="3820" spans="1:31" x14ac:dyDescent="0.25">
      <c r="A3820" s="18"/>
      <c r="B3820" s="18"/>
      <c r="C3820" s="18"/>
      <c r="D3820" s="74"/>
      <c r="E3820" s="74"/>
      <c r="F3820" s="74"/>
      <c r="G3820" s="75"/>
      <c r="H3820" s="5"/>
      <c r="I3820" s="5"/>
      <c r="J3820" s="5"/>
      <c r="K3820" s="5"/>
      <c r="O3820" s="5"/>
      <c r="P3820" s="5"/>
      <c r="Q3820" s="5"/>
      <c r="R3820" s="18"/>
      <c r="S3820" s="18"/>
      <c r="T3820" s="18"/>
      <c r="AA3820" s="67"/>
      <c r="AB3820" s="67"/>
      <c r="AE3820" s="103"/>
    </row>
    <row r="3821" spans="1:31" x14ac:dyDescent="0.25">
      <c r="A3821" s="18"/>
      <c r="B3821" s="18"/>
      <c r="C3821" s="18"/>
      <c r="D3821" s="74"/>
      <c r="E3821" s="74"/>
      <c r="F3821" s="74"/>
      <c r="G3821" s="75"/>
      <c r="H3821" s="5"/>
      <c r="I3821" s="5"/>
      <c r="J3821" s="5"/>
      <c r="K3821" s="5"/>
      <c r="O3821" s="5"/>
      <c r="P3821" s="5"/>
      <c r="Q3821" s="5"/>
      <c r="R3821" s="18"/>
      <c r="S3821" s="18"/>
      <c r="T3821" s="18"/>
      <c r="AA3821" s="67"/>
      <c r="AB3821" s="67"/>
      <c r="AE3821" s="103"/>
    </row>
    <row r="3822" spans="1:31" x14ac:dyDescent="0.25">
      <c r="A3822" s="18"/>
      <c r="B3822" s="18"/>
      <c r="C3822" s="18"/>
      <c r="D3822" s="74"/>
      <c r="E3822" s="74"/>
      <c r="F3822" s="74"/>
      <c r="G3822" s="75"/>
      <c r="H3822" s="5"/>
      <c r="I3822" s="5"/>
      <c r="J3822" s="5"/>
      <c r="K3822" s="5"/>
      <c r="O3822" s="5"/>
      <c r="P3822" s="5"/>
      <c r="Q3822" s="5"/>
      <c r="R3822" s="18"/>
      <c r="S3822" s="18"/>
      <c r="T3822" s="18"/>
      <c r="AA3822" s="67"/>
      <c r="AB3822" s="67"/>
      <c r="AE3822" s="103"/>
    </row>
    <row r="3823" spans="1:31" x14ac:dyDescent="0.25">
      <c r="A3823" s="18"/>
      <c r="B3823" s="18"/>
      <c r="C3823" s="18"/>
      <c r="D3823" s="74"/>
      <c r="E3823" s="74"/>
      <c r="F3823" s="74"/>
      <c r="G3823" s="75"/>
      <c r="H3823" s="5"/>
      <c r="I3823" s="5"/>
      <c r="J3823" s="5"/>
      <c r="K3823" s="5"/>
      <c r="O3823" s="5"/>
      <c r="P3823" s="5"/>
      <c r="Q3823" s="5"/>
      <c r="R3823" s="18"/>
      <c r="S3823" s="18"/>
      <c r="T3823" s="18"/>
      <c r="AA3823" s="67"/>
      <c r="AB3823" s="67"/>
      <c r="AE3823" s="103"/>
    </row>
    <row r="3824" spans="1:31" x14ac:dyDescent="0.25">
      <c r="A3824" s="18"/>
      <c r="B3824" s="18"/>
      <c r="C3824" s="18"/>
      <c r="D3824" s="74"/>
      <c r="E3824" s="74"/>
      <c r="F3824" s="74"/>
      <c r="G3824" s="75"/>
      <c r="H3824" s="5"/>
      <c r="I3824" s="5"/>
      <c r="J3824" s="5"/>
      <c r="K3824" s="5"/>
      <c r="O3824" s="5"/>
      <c r="P3824" s="5"/>
      <c r="Q3824" s="5"/>
      <c r="R3824" s="18"/>
      <c r="S3824" s="18"/>
      <c r="T3824" s="18"/>
      <c r="AA3824" s="67"/>
      <c r="AB3824" s="67"/>
      <c r="AE3824" s="103"/>
    </row>
    <row r="3825" spans="1:31" x14ac:dyDescent="0.25">
      <c r="A3825" s="18"/>
      <c r="B3825" s="18"/>
      <c r="C3825" s="18"/>
      <c r="D3825" s="74"/>
      <c r="E3825" s="74"/>
      <c r="F3825" s="74"/>
      <c r="G3825" s="75"/>
      <c r="H3825" s="5"/>
      <c r="I3825" s="5"/>
      <c r="J3825" s="5"/>
      <c r="K3825" s="5"/>
      <c r="O3825" s="5"/>
      <c r="P3825" s="5"/>
      <c r="Q3825" s="5"/>
      <c r="R3825" s="18"/>
      <c r="S3825" s="18"/>
      <c r="T3825" s="18"/>
      <c r="AA3825" s="67"/>
      <c r="AB3825" s="67"/>
      <c r="AE3825" s="103"/>
    </row>
    <row r="3826" spans="1:31" x14ac:dyDescent="0.25">
      <c r="A3826" s="18"/>
      <c r="B3826" s="18"/>
      <c r="C3826" s="18"/>
      <c r="D3826" s="74"/>
      <c r="E3826" s="74"/>
      <c r="F3826" s="74"/>
      <c r="G3826" s="75"/>
      <c r="H3826" s="5"/>
      <c r="I3826" s="5"/>
      <c r="J3826" s="5"/>
      <c r="K3826" s="5"/>
      <c r="O3826" s="5"/>
      <c r="P3826" s="5"/>
      <c r="Q3826" s="5"/>
      <c r="R3826" s="18"/>
      <c r="S3826" s="18"/>
      <c r="T3826" s="18"/>
      <c r="AA3826" s="67"/>
      <c r="AB3826" s="67"/>
      <c r="AE3826" s="103"/>
    </row>
    <row r="3827" spans="1:31" x14ac:dyDescent="0.25">
      <c r="A3827" s="18"/>
      <c r="B3827" s="18"/>
      <c r="C3827" s="18"/>
      <c r="D3827" s="74"/>
      <c r="E3827" s="74"/>
      <c r="F3827" s="74"/>
      <c r="G3827" s="75"/>
      <c r="H3827" s="5"/>
      <c r="I3827" s="5"/>
      <c r="J3827" s="5"/>
      <c r="K3827" s="5"/>
      <c r="O3827" s="5"/>
      <c r="P3827" s="5"/>
      <c r="Q3827" s="5"/>
      <c r="R3827" s="18"/>
      <c r="S3827" s="18"/>
      <c r="T3827" s="18"/>
      <c r="AA3827" s="67"/>
      <c r="AB3827" s="67"/>
      <c r="AE3827" s="103"/>
    </row>
    <row r="3828" spans="1:31" x14ac:dyDescent="0.25">
      <c r="A3828" s="18"/>
      <c r="B3828" s="18"/>
      <c r="C3828" s="18"/>
      <c r="D3828" s="74"/>
      <c r="E3828" s="74"/>
      <c r="F3828" s="74"/>
      <c r="G3828" s="75"/>
      <c r="H3828" s="5"/>
      <c r="I3828" s="5"/>
      <c r="J3828" s="5"/>
      <c r="K3828" s="5"/>
      <c r="O3828" s="5"/>
      <c r="P3828" s="5"/>
      <c r="Q3828" s="5"/>
      <c r="R3828" s="18"/>
      <c r="S3828" s="18"/>
      <c r="T3828" s="18"/>
      <c r="AA3828" s="67"/>
      <c r="AB3828" s="67"/>
      <c r="AE3828" s="103"/>
    </row>
    <row r="3829" spans="1:31" x14ac:dyDescent="0.25">
      <c r="A3829" s="18"/>
      <c r="B3829" s="18"/>
      <c r="C3829" s="18"/>
      <c r="D3829" s="74"/>
      <c r="E3829" s="74"/>
      <c r="F3829" s="74"/>
      <c r="G3829" s="75"/>
      <c r="H3829" s="5"/>
      <c r="I3829" s="5"/>
      <c r="J3829" s="5"/>
      <c r="K3829" s="5"/>
      <c r="O3829" s="5"/>
      <c r="P3829" s="5"/>
      <c r="Q3829" s="5"/>
      <c r="R3829" s="18"/>
      <c r="S3829" s="18"/>
      <c r="T3829" s="18"/>
      <c r="AA3829" s="67"/>
      <c r="AB3829" s="67"/>
      <c r="AE3829" s="103"/>
    </row>
    <row r="3830" spans="1:31" x14ac:dyDescent="0.25">
      <c r="A3830" s="18"/>
      <c r="B3830" s="18"/>
      <c r="C3830" s="18"/>
      <c r="D3830" s="74"/>
      <c r="E3830" s="74"/>
      <c r="F3830" s="74"/>
      <c r="G3830" s="75"/>
      <c r="H3830" s="5"/>
      <c r="I3830" s="5"/>
      <c r="J3830" s="5"/>
      <c r="K3830" s="5"/>
      <c r="O3830" s="5"/>
      <c r="P3830" s="5"/>
      <c r="Q3830" s="5"/>
      <c r="R3830" s="18"/>
      <c r="S3830" s="18"/>
      <c r="T3830" s="18"/>
      <c r="AA3830" s="67"/>
      <c r="AB3830" s="67"/>
      <c r="AE3830" s="103"/>
    </row>
    <row r="3831" spans="1:31" x14ac:dyDescent="0.25">
      <c r="A3831" s="18"/>
      <c r="B3831" s="18"/>
      <c r="C3831" s="18"/>
      <c r="D3831" s="74"/>
      <c r="E3831" s="74"/>
      <c r="F3831" s="74"/>
      <c r="G3831" s="75"/>
      <c r="H3831" s="5"/>
      <c r="I3831" s="5"/>
      <c r="J3831" s="5"/>
      <c r="K3831" s="5"/>
      <c r="O3831" s="5"/>
      <c r="P3831" s="5"/>
      <c r="Q3831" s="5"/>
      <c r="R3831" s="18"/>
      <c r="S3831" s="18"/>
      <c r="T3831" s="18"/>
      <c r="AA3831" s="67"/>
      <c r="AB3831" s="67"/>
      <c r="AE3831" s="103"/>
    </row>
    <row r="3832" spans="1:31" x14ac:dyDescent="0.25">
      <c r="A3832" s="18"/>
      <c r="B3832" s="18"/>
      <c r="C3832" s="18"/>
      <c r="D3832" s="74"/>
      <c r="E3832" s="74"/>
      <c r="F3832" s="74"/>
      <c r="G3832" s="75"/>
      <c r="H3832" s="5"/>
      <c r="I3832" s="5"/>
      <c r="J3832" s="5"/>
      <c r="K3832" s="5"/>
      <c r="O3832" s="5"/>
      <c r="P3832" s="5"/>
      <c r="Q3832" s="5"/>
      <c r="R3832" s="18"/>
      <c r="S3832" s="18"/>
      <c r="T3832" s="18"/>
      <c r="AA3832" s="67"/>
      <c r="AB3832" s="67"/>
      <c r="AE3832" s="103"/>
    </row>
    <row r="3833" spans="1:31" x14ac:dyDescent="0.25">
      <c r="A3833" s="18"/>
      <c r="B3833" s="18"/>
      <c r="C3833" s="18"/>
      <c r="D3833" s="74"/>
      <c r="E3833" s="74"/>
      <c r="F3833" s="74"/>
      <c r="G3833" s="75"/>
      <c r="H3833" s="5"/>
      <c r="I3833" s="5"/>
      <c r="J3833" s="5"/>
      <c r="K3833" s="5"/>
      <c r="O3833" s="5"/>
      <c r="P3833" s="5"/>
      <c r="Q3833" s="5"/>
      <c r="R3833" s="18"/>
      <c r="S3833" s="18"/>
      <c r="T3833" s="18"/>
      <c r="AA3833" s="67"/>
      <c r="AB3833" s="67"/>
      <c r="AE3833" s="103"/>
    </row>
    <row r="3834" spans="1:31" x14ac:dyDescent="0.25">
      <c r="A3834" s="18"/>
      <c r="B3834" s="18"/>
      <c r="C3834" s="18"/>
      <c r="D3834" s="74"/>
      <c r="E3834" s="74"/>
      <c r="F3834" s="74"/>
      <c r="G3834" s="75"/>
      <c r="H3834" s="5"/>
      <c r="I3834" s="5"/>
      <c r="J3834" s="5"/>
      <c r="K3834" s="5"/>
      <c r="O3834" s="5"/>
      <c r="P3834" s="5"/>
      <c r="Q3834" s="5"/>
      <c r="R3834" s="18"/>
      <c r="S3834" s="18"/>
      <c r="T3834" s="18"/>
      <c r="AA3834" s="67"/>
      <c r="AB3834" s="67"/>
      <c r="AE3834" s="103"/>
    </row>
    <row r="3835" spans="1:31" x14ac:dyDescent="0.25">
      <c r="A3835" s="18"/>
      <c r="B3835" s="18"/>
      <c r="C3835" s="18"/>
      <c r="D3835" s="74"/>
      <c r="E3835" s="74"/>
      <c r="F3835" s="74"/>
      <c r="G3835" s="75"/>
      <c r="H3835" s="5"/>
      <c r="I3835" s="5"/>
      <c r="J3835" s="5"/>
      <c r="K3835" s="5"/>
      <c r="O3835" s="5"/>
      <c r="P3835" s="5"/>
      <c r="Q3835" s="5"/>
      <c r="R3835" s="18"/>
      <c r="S3835" s="18"/>
      <c r="T3835" s="18"/>
      <c r="AA3835" s="67"/>
      <c r="AB3835" s="67"/>
      <c r="AE3835" s="103"/>
    </row>
    <row r="3836" spans="1:31" x14ac:dyDescent="0.25">
      <c r="A3836" s="18"/>
      <c r="B3836" s="18"/>
      <c r="C3836" s="18"/>
      <c r="D3836" s="74"/>
      <c r="E3836" s="74"/>
      <c r="F3836" s="74"/>
      <c r="G3836" s="75"/>
      <c r="H3836" s="5"/>
      <c r="I3836" s="5"/>
      <c r="J3836" s="5"/>
      <c r="K3836" s="5"/>
      <c r="O3836" s="5"/>
      <c r="P3836" s="5"/>
      <c r="Q3836" s="5"/>
      <c r="R3836" s="18"/>
      <c r="S3836" s="18"/>
      <c r="T3836" s="18"/>
      <c r="AA3836" s="67"/>
      <c r="AB3836" s="67"/>
      <c r="AE3836" s="103"/>
    </row>
    <row r="3837" spans="1:31" x14ac:dyDescent="0.25">
      <c r="A3837" s="18"/>
      <c r="B3837" s="18"/>
      <c r="C3837" s="18"/>
      <c r="D3837" s="74"/>
      <c r="E3837" s="74"/>
      <c r="F3837" s="74"/>
      <c r="G3837" s="75"/>
      <c r="H3837" s="5"/>
      <c r="I3837" s="5"/>
      <c r="J3837" s="5"/>
      <c r="K3837" s="5"/>
      <c r="O3837" s="5"/>
      <c r="P3837" s="5"/>
      <c r="Q3837" s="5"/>
      <c r="R3837" s="18"/>
      <c r="S3837" s="18"/>
      <c r="T3837" s="18"/>
      <c r="AA3837" s="67"/>
      <c r="AB3837" s="67"/>
      <c r="AE3837" s="103"/>
    </row>
    <row r="3838" spans="1:31" x14ac:dyDescent="0.25">
      <c r="A3838" s="18"/>
      <c r="B3838" s="18"/>
      <c r="C3838" s="18"/>
      <c r="D3838" s="74"/>
      <c r="E3838" s="74"/>
      <c r="F3838" s="74"/>
      <c r="G3838" s="75"/>
      <c r="H3838" s="5"/>
      <c r="I3838" s="5"/>
      <c r="J3838" s="5"/>
      <c r="K3838" s="5"/>
      <c r="O3838" s="5"/>
      <c r="P3838" s="5"/>
      <c r="Q3838" s="5"/>
      <c r="R3838" s="18"/>
      <c r="S3838" s="18"/>
      <c r="T3838" s="18"/>
      <c r="AA3838" s="67"/>
      <c r="AB3838" s="67"/>
      <c r="AE3838" s="103"/>
    </row>
    <row r="3839" spans="1:31" x14ac:dyDescent="0.25">
      <c r="A3839" s="18"/>
      <c r="B3839" s="18"/>
      <c r="C3839" s="18"/>
      <c r="D3839" s="74"/>
      <c r="E3839" s="74"/>
      <c r="F3839" s="74"/>
      <c r="G3839" s="75"/>
      <c r="H3839" s="5"/>
      <c r="I3839" s="5"/>
      <c r="J3839" s="5"/>
      <c r="K3839" s="5"/>
      <c r="O3839" s="5"/>
      <c r="P3839" s="5"/>
      <c r="Q3839" s="5"/>
      <c r="R3839" s="18"/>
      <c r="S3839" s="18"/>
      <c r="T3839" s="18"/>
      <c r="AA3839" s="67"/>
      <c r="AB3839" s="67"/>
      <c r="AE3839" s="103"/>
    </row>
    <row r="3840" spans="1:31" x14ac:dyDescent="0.25">
      <c r="A3840" s="18"/>
      <c r="B3840" s="18"/>
      <c r="C3840" s="18"/>
      <c r="D3840" s="74"/>
      <c r="E3840" s="74"/>
      <c r="F3840" s="74"/>
      <c r="G3840" s="75"/>
      <c r="H3840" s="5"/>
      <c r="I3840" s="5"/>
      <c r="J3840" s="5"/>
      <c r="K3840" s="5"/>
      <c r="O3840" s="5"/>
      <c r="P3840" s="5"/>
      <c r="Q3840" s="5"/>
      <c r="R3840" s="18"/>
      <c r="S3840" s="18"/>
      <c r="T3840" s="18"/>
      <c r="AA3840" s="67"/>
      <c r="AB3840" s="67"/>
      <c r="AE3840" s="103"/>
    </row>
    <row r="3841" spans="1:31" x14ac:dyDescent="0.25">
      <c r="A3841" s="18"/>
      <c r="B3841" s="18"/>
      <c r="C3841" s="18"/>
      <c r="D3841" s="74"/>
      <c r="E3841" s="74"/>
      <c r="F3841" s="74"/>
      <c r="G3841" s="75"/>
      <c r="H3841" s="5"/>
      <c r="I3841" s="5"/>
      <c r="J3841" s="5"/>
      <c r="K3841" s="5"/>
      <c r="O3841" s="5"/>
      <c r="P3841" s="5"/>
      <c r="Q3841" s="5"/>
      <c r="R3841" s="18"/>
      <c r="S3841" s="18"/>
      <c r="T3841" s="18"/>
      <c r="AA3841" s="67"/>
      <c r="AB3841" s="67"/>
      <c r="AE3841" s="103"/>
    </row>
    <row r="3842" spans="1:31" x14ac:dyDescent="0.25">
      <c r="A3842" s="18"/>
      <c r="B3842" s="18"/>
      <c r="C3842" s="18"/>
      <c r="D3842" s="74"/>
      <c r="E3842" s="74"/>
      <c r="F3842" s="74"/>
      <c r="G3842" s="75"/>
      <c r="H3842" s="5"/>
      <c r="I3842" s="5"/>
      <c r="J3842" s="5"/>
      <c r="K3842" s="5"/>
      <c r="O3842" s="5"/>
      <c r="P3842" s="5"/>
      <c r="Q3842" s="5"/>
      <c r="R3842" s="18"/>
      <c r="S3842" s="18"/>
      <c r="T3842" s="18"/>
      <c r="AA3842" s="67"/>
      <c r="AB3842" s="67"/>
      <c r="AE3842" s="103"/>
    </row>
    <row r="3843" spans="1:31" x14ac:dyDescent="0.25">
      <c r="A3843" s="18"/>
      <c r="B3843" s="18"/>
      <c r="C3843" s="18"/>
      <c r="D3843" s="74"/>
      <c r="E3843" s="74"/>
      <c r="F3843" s="74"/>
      <c r="G3843" s="75"/>
      <c r="H3843" s="5"/>
      <c r="I3843" s="5"/>
      <c r="J3843" s="5"/>
      <c r="K3843" s="5"/>
      <c r="O3843" s="5"/>
      <c r="P3843" s="5"/>
      <c r="Q3843" s="5"/>
      <c r="R3843" s="18"/>
      <c r="S3843" s="18"/>
      <c r="T3843" s="18"/>
      <c r="AA3843" s="67"/>
      <c r="AB3843" s="67"/>
      <c r="AE3843" s="103"/>
    </row>
    <row r="3844" spans="1:31" x14ac:dyDescent="0.25">
      <c r="A3844" s="18"/>
      <c r="B3844" s="18"/>
      <c r="C3844" s="18"/>
      <c r="D3844" s="74"/>
      <c r="E3844" s="74"/>
      <c r="F3844" s="74"/>
      <c r="G3844" s="75"/>
      <c r="H3844" s="5"/>
      <c r="I3844" s="5"/>
      <c r="J3844" s="5"/>
      <c r="K3844" s="5"/>
      <c r="O3844" s="5"/>
      <c r="P3844" s="5"/>
      <c r="Q3844" s="5"/>
      <c r="R3844" s="18"/>
      <c r="S3844" s="18"/>
      <c r="T3844" s="18"/>
      <c r="AA3844" s="67"/>
      <c r="AB3844" s="67"/>
      <c r="AE3844" s="103"/>
    </row>
    <row r="3845" spans="1:31" x14ac:dyDescent="0.25">
      <c r="A3845" s="18"/>
      <c r="B3845" s="18"/>
      <c r="C3845" s="18"/>
      <c r="D3845" s="74"/>
      <c r="E3845" s="74"/>
      <c r="F3845" s="74"/>
      <c r="G3845" s="75"/>
      <c r="H3845" s="5"/>
      <c r="I3845" s="5"/>
      <c r="J3845" s="5"/>
      <c r="K3845" s="5"/>
      <c r="O3845" s="5"/>
      <c r="P3845" s="5"/>
      <c r="Q3845" s="5"/>
      <c r="R3845" s="18"/>
      <c r="S3845" s="18"/>
      <c r="T3845" s="18"/>
      <c r="AA3845" s="67"/>
      <c r="AB3845" s="67"/>
      <c r="AE3845" s="103"/>
    </row>
    <row r="3846" spans="1:31" x14ac:dyDescent="0.25">
      <c r="A3846" s="18"/>
      <c r="B3846" s="18"/>
      <c r="C3846" s="18"/>
      <c r="D3846" s="74"/>
      <c r="E3846" s="74"/>
      <c r="F3846" s="74"/>
      <c r="G3846" s="75"/>
      <c r="H3846" s="5"/>
      <c r="I3846" s="5"/>
      <c r="J3846" s="5"/>
      <c r="K3846" s="5"/>
      <c r="O3846" s="5"/>
      <c r="P3846" s="5"/>
      <c r="Q3846" s="5"/>
      <c r="R3846" s="18"/>
      <c r="S3846" s="18"/>
      <c r="T3846" s="18"/>
      <c r="AA3846" s="67"/>
      <c r="AB3846" s="67"/>
      <c r="AE3846" s="103"/>
    </row>
    <row r="3847" spans="1:31" x14ac:dyDescent="0.25">
      <c r="A3847" s="18"/>
      <c r="B3847" s="18"/>
      <c r="C3847" s="18"/>
      <c r="D3847" s="74"/>
      <c r="E3847" s="74"/>
      <c r="F3847" s="74"/>
      <c r="G3847" s="75"/>
      <c r="H3847" s="5"/>
      <c r="I3847" s="5"/>
      <c r="J3847" s="5"/>
      <c r="K3847" s="5"/>
      <c r="O3847" s="5"/>
      <c r="P3847" s="5"/>
      <c r="Q3847" s="5"/>
      <c r="R3847" s="18"/>
      <c r="S3847" s="18"/>
      <c r="T3847" s="18"/>
      <c r="AA3847" s="67"/>
      <c r="AB3847" s="67"/>
      <c r="AE3847" s="103"/>
    </row>
    <row r="3848" spans="1:31" x14ac:dyDescent="0.25">
      <c r="A3848" s="18"/>
      <c r="B3848" s="18"/>
      <c r="C3848" s="18"/>
      <c r="D3848" s="74"/>
      <c r="E3848" s="74"/>
      <c r="F3848" s="74"/>
      <c r="G3848" s="75"/>
      <c r="H3848" s="5"/>
      <c r="I3848" s="5"/>
      <c r="J3848" s="5"/>
      <c r="K3848" s="5"/>
      <c r="O3848" s="5"/>
      <c r="P3848" s="5"/>
      <c r="Q3848" s="5"/>
      <c r="R3848" s="18"/>
      <c r="S3848" s="18"/>
      <c r="T3848" s="18"/>
      <c r="AA3848" s="67"/>
      <c r="AB3848" s="67"/>
      <c r="AE3848" s="103"/>
    </row>
    <row r="3849" spans="1:31" x14ac:dyDescent="0.25">
      <c r="A3849" s="18"/>
      <c r="B3849" s="18"/>
      <c r="C3849" s="18"/>
      <c r="D3849" s="74"/>
      <c r="E3849" s="74"/>
      <c r="F3849" s="74"/>
      <c r="G3849" s="75"/>
      <c r="H3849" s="5"/>
      <c r="I3849" s="5"/>
      <c r="J3849" s="5"/>
      <c r="K3849" s="5"/>
      <c r="O3849" s="5"/>
      <c r="P3849" s="5"/>
      <c r="Q3849" s="5"/>
      <c r="R3849" s="18"/>
      <c r="S3849" s="18"/>
      <c r="T3849" s="18"/>
      <c r="AA3849" s="67"/>
      <c r="AB3849" s="67"/>
      <c r="AE3849" s="103"/>
    </row>
    <row r="3850" spans="1:31" x14ac:dyDescent="0.25">
      <c r="A3850" s="18"/>
      <c r="B3850" s="18"/>
      <c r="C3850" s="18"/>
      <c r="D3850" s="74"/>
      <c r="E3850" s="74"/>
      <c r="F3850" s="74"/>
      <c r="G3850" s="75"/>
      <c r="H3850" s="5"/>
      <c r="I3850" s="5"/>
      <c r="J3850" s="5"/>
      <c r="K3850" s="5"/>
      <c r="O3850" s="5"/>
      <c r="P3850" s="5"/>
      <c r="Q3850" s="5"/>
      <c r="R3850" s="18"/>
      <c r="S3850" s="18"/>
      <c r="T3850" s="18"/>
      <c r="AA3850" s="67"/>
      <c r="AB3850" s="67"/>
      <c r="AE3850" s="103"/>
    </row>
    <row r="3851" spans="1:31" x14ac:dyDescent="0.25">
      <c r="A3851" s="18"/>
      <c r="B3851" s="18"/>
      <c r="C3851" s="18"/>
      <c r="D3851" s="74"/>
      <c r="E3851" s="74"/>
      <c r="F3851" s="74"/>
      <c r="G3851" s="75"/>
      <c r="H3851" s="5"/>
      <c r="I3851" s="5"/>
      <c r="J3851" s="5"/>
      <c r="K3851" s="5"/>
      <c r="O3851" s="5"/>
      <c r="P3851" s="5"/>
      <c r="Q3851" s="5"/>
      <c r="R3851" s="18"/>
      <c r="S3851" s="18"/>
      <c r="T3851" s="18"/>
      <c r="AA3851" s="67"/>
      <c r="AB3851" s="67"/>
      <c r="AE3851" s="103"/>
    </row>
    <row r="3852" spans="1:31" x14ac:dyDescent="0.25">
      <c r="A3852" s="18"/>
      <c r="B3852" s="18"/>
      <c r="C3852" s="18"/>
      <c r="D3852" s="74"/>
      <c r="E3852" s="74"/>
      <c r="F3852" s="74"/>
      <c r="G3852" s="75"/>
      <c r="H3852" s="5"/>
      <c r="I3852" s="5"/>
      <c r="J3852" s="5"/>
      <c r="K3852" s="5"/>
      <c r="O3852" s="5"/>
      <c r="P3852" s="5"/>
      <c r="Q3852" s="5"/>
      <c r="R3852" s="18"/>
      <c r="S3852" s="18"/>
      <c r="T3852" s="18"/>
      <c r="AA3852" s="67"/>
      <c r="AB3852" s="67"/>
      <c r="AE3852" s="103"/>
    </row>
    <row r="3853" spans="1:31" x14ac:dyDescent="0.25">
      <c r="A3853" s="18"/>
      <c r="B3853" s="18"/>
      <c r="C3853" s="18"/>
      <c r="D3853" s="74"/>
      <c r="E3853" s="74"/>
      <c r="F3853" s="74"/>
      <c r="G3853" s="75"/>
      <c r="H3853" s="5"/>
      <c r="I3853" s="5"/>
      <c r="J3853" s="5"/>
      <c r="K3853" s="5"/>
      <c r="O3853" s="5"/>
      <c r="P3853" s="5"/>
      <c r="Q3853" s="5"/>
      <c r="R3853" s="18"/>
      <c r="S3853" s="18"/>
      <c r="T3853" s="18"/>
      <c r="AA3853" s="67"/>
      <c r="AB3853" s="67"/>
      <c r="AE3853" s="103"/>
    </row>
    <row r="3854" spans="1:31" x14ac:dyDescent="0.25">
      <c r="A3854" s="18"/>
      <c r="B3854" s="18"/>
      <c r="C3854" s="18"/>
      <c r="D3854" s="74"/>
      <c r="E3854" s="74"/>
      <c r="F3854" s="74"/>
      <c r="G3854" s="75"/>
      <c r="H3854" s="5"/>
      <c r="I3854" s="5"/>
      <c r="J3854" s="5"/>
      <c r="K3854" s="5"/>
      <c r="O3854" s="5"/>
      <c r="P3854" s="5"/>
      <c r="Q3854" s="5"/>
      <c r="R3854" s="18"/>
      <c r="S3854" s="18"/>
      <c r="T3854" s="18"/>
      <c r="AA3854" s="67"/>
      <c r="AB3854" s="67"/>
      <c r="AE3854" s="103"/>
    </row>
    <row r="3855" spans="1:31" x14ac:dyDescent="0.25">
      <c r="A3855" s="18"/>
      <c r="B3855" s="18"/>
      <c r="C3855" s="18"/>
      <c r="D3855" s="74"/>
      <c r="E3855" s="74"/>
      <c r="F3855" s="74"/>
      <c r="G3855" s="75"/>
      <c r="H3855" s="5"/>
      <c r="I3855" s="5"/>
      <c r="J3855" s="5"/>
      <c r="K3855" s="5"/>
      <c r="O3855" s="5"/>
      <c r="P3855" s="5"/>
      <c r="Q3855" s="5"/>
      <c r="R3855" s="18"/>
      <c r="S3855" s="18"/>
      <c r="T3855" s="18"/>
      <c r="AA3855" s="67"/>
      <c r="AB3855" s="67"/>
      <c r="AE3855" s="103"/>
    </row>
    <row r="3856" spans="1:31" x14ac:dyDescent="0.25">
      <c r="A3856" s="18"/>
      <c r="B3856" s="18"/>
      <c r="C3856" s="18"/>
      <c r="D3856" s="74"/>
      <c r="E3856" s="74"/>
      <c r="F3856" s="74"/>
      <c r="G3856" s="75"/>
      <c r="H3856" s="5"/>
      <c r="I3856" s="5"/>
      <c r="J3856" s="5"/>
      <c r="K3856" s="5"/>
      <c r="O3856" s="5"/>
      <c r="P3856" s="5"/>
      <c r="Q3856" s="5"/>
      <c r="R3856" s="18"/>
      <c r="S3856" s="18"/>
      <c r="T3856" s="18"/>
      <c r="AA3856" s="67"/>
      <c r="AB3856" s="67"/>
      <c r="AE3856" s="103"/>
    </row>
    <row r="3857" spans="1:31" x14ac:dyDescent="0.25">
      <c r="A3857" s="18"/>
      <c r="B3857" s="18"/>
      <c r="C3857" s="18"/>
      <c r="D3857" s="74"/>
      <c r="E3857" s="74"/>
      <c r="F3857" s="74"/>
      <c r="G3857" s="75"/>
      <c r="H3857" s="5"/>
      <c r="I3857" s="5"/>
      <c r="J3857" s="5"/>
      <c r="K3857" s="5"/>
      <c r="O3857" s="5"/>
      <c r="P3857" s="5"/>
      <c r="Q3857" s="5"/>
      <c r="R3857" s="18"/>
      <c r="S3857" s="18"/>
      <c r="T3857" s="18"/>
      <c r="AA3857" s="67"/>
      <c r="AB3857" s="67"/>
      <c r="AE3857" s="103"/>
    </row>
    <row r="3858" spans="1:31" x14ac:dyDescent="0.25">
      <c r="A3858" s="18"/>
      <c r="B3858" s="18"/>
      <c r="C3858" s="18"/>
      <c r="D3858" s="74"/>
      <c r="E3858" s="74"/>
      <c r="F3858" s="74"/>
      <c r="G3858" s="75"/>
      <c r="H3858" s="5"/>
      <c r="I3858" s="5"/>
      <c r="J3858" s="5"/>
      <c r="K3858" s="5"/>
      <c r="O3858" s="5"/>
      <c r="P3858" s="5"/>
      <c r="Q3858" s="5"/>
      <c r="R3858" s="18"/>
      <c r="S3858" s="18"/>
      <c r="T3858" s="18"/>
      <c r="AA3858" s="67"/>
      <c r="AB3858" s="67"/>
      <c r="AE3858" s="103"/>
    </row>
    <row r="3859" spans="1:31" x14ac:dyDescent="0.25">
      <c r="A3859" s="18"/>
      <c r="B3859" s="18"/>
      <c r="C3859" s="18"/>
      <c r="D3859" s="74"/>
      <c r="E3859" s="74"/>
      <c r="F3859" s="74"/>
      <c r="G3859" s="75"/>
      <c r="H3859" s="5"/>
      <c r="I3859" s="5"/>
      <c r="J3859" s="5"/>
      <c r="K3859" s="5"/>
      <c r="O3859" s="5"/>
      <c r="P3859" s="5"/>
      <c r="Q3859" s="5"/>
      <c r="R3859" s="18"/>
      <c r="S3859" s="18"/>
      <c r="T3859" s="18"/>
      <c r="AA3859" s="67"/>
      <c r="AB3859" s="67"/>
      <c r="AE3859" s="103"/>
    </row>
    <row r="3860" spans="1:31" x14ac:dyDescent="0.25">
      <c r="A3860" s="18"/>
      <c r="B3860" s="18"/>
      <c r="C3860" s="18"/>
      <c r="D3860" s="74"/>
      <c r="E3860" s="74"/>
      <c r="F3860" s="74"/>
      <c r="G3860" s="75"/>
      <c r="H3860" s="5"/>
      <c r="I3860" s="5"/>
      <c r="J3860" s="5"/>
      <c r="K3860" s="5"/>
      <c r="O3860" s="5"/>
      <c r="P3860" s="5"/>
      <c r="Q3860" s="5"/>
      <c r="R3860" s="18"/>
      <c r="S3860" s="18"/>
      <c r="T3860" s="18"/>
      <c r="AA3860" s="67"/>
      <c r="AB3860" s="67"/>
      <c r="AE3860" s="103"/>
    </row>
    <row r="3861" spans="1:31" x14ac:dyDescent="0.25">
      <c r="A3861" s="18"/>
      <c r="B3861" s="18"/>
      <c r="C3861" s="18"/>
      <c r="D3861" s="74"/>
      <c r="E3861" s="74"/>
      <c r="F3861" s="74"/>
      <c r="G3861" s="75"/>
      <c r="H3861" s="5"/>
      <c r="I3861" s="5"/>
      <c r="J3861" s="5"/>
      <c r="K3861" s="5"/>
      <c r="O3861" s="5"/>
      <c r="P3861" s="5"/>
      <c r="Q3861" s="5"/>
      <c r="R3861" s="18"/>
      <c r="S3861" s="18"/>
      <c r="T3861" s="18"/>
      <c r="AA3861" s="67"/>
      <c r="AB3861" s="67"/>
      <c r="AE3861" s="103"/>
    </row>
    <row r="3862" spans="1:31" x14ac:dyDescent="0.25">
      <c r="A3862" s="18"/>
      <c r="B3862" s="18"/>
      <c r="C3862" s="18"/>
      <c r="D3862" s="74"/>
      <c r="E3862" s="74"/>
      <c r="F3862" s="74"/>
      <c r="G3862" s="75"/>
      <c r="H3862" s="5"/>
      <c r="I3862" s="5"/>
      <c r="J3862" s="5"/>
      <c r="K3862" s="5"/>
      <c r="O3862" s="5"/>
      <c r="P3862" s="5"/>
      <c r="Q3862" s="5"/>
      <c r="R3862" s="18"/>
      <c r="S3862" s="18"/>
      <c r="T3862" s="18"/>
      <c r="AA3862" s="67"/>
      <c r="AB3862" s="67"/>
      <c r="AE3862" s="103"/>
    </row>
    <row r="3863" spans="1:31" x14ac:dyDescent="0.25">
      <c r="A3863" s="18"/>
      <c r="B3863" s="18"/>
      <c r="C3863" s="18"/>
      <c r="D3863" s="74"/>
      <c r="E3863" s="74"/>
      <c r="F3863" s="74"/>
      <c r="G3863" s="75"/>
      <c r="H3863" s="5"/>
      <c r="I3863" s="5"/>
      <c r="J3863" s="5"/>
      <c r="K3863" s="5"/>
      <c r="O3863" s="5"/>
      <c r="P3863" s="5"/>
      <c r="Q3863" s="5"/>
      <c r="R3863" s="18"/>
      <c r="S3863" s="18"/>
      <c r="T3863" s="18"/>
      <c r="AA3863" s="67"/>
      <c r="AB3863" s="67"/>
      <c r="AE3863" s="103"/>
    </row>
    <row r="3864" spans="1:31" x14ac:dyDescent="0.25">
      <c r="A3864" s="18"/>
      <c r="B3864" s="18"/>
      <c r="C3864" s="18"/>
      <c r="D3864" s="74"/>
      <c r="E3864" s="74"/>
      <c r="F3864" s="74"/>
      <c r="G3864" s="75"/>
      <c r="H3864" s="5"/>
      <c r="I3864" s="5"/>
      <c r="J3864" s="5"/>
      <c r="K3864" s="5"/>
      <c r="O3864" s="5"/>
      <c r="P3864" s="5"/>
      <c r="Q3864" s="5"/>
      <c r="R3864" s="18"/>
      <c r="S3864" s="18"/>
      <c r="T3864" s="18"/>
      <c r="AA3864" s="67"/>
      <c r="AB3864" s="67"/>
      <c r="AE3864" s="103"/>
    </row>
    <row r="3865" spans="1:31" x14ac:dyDescent="0.25">
      <c r="A3865" s="18"/>
      <c r="B3865" s="18"/>
      <c r="C3865" s="18"/>
      <c r="D3865" s="74"/>
      <c r="E3865" s="74"/>
      <c r="F3865" s="74"/>
      <c r="G3865" s="75"/>
      <c r="H3865" s="5"/>
      <c r="I3865" s="5"/>
      <c r="J3865" s="5"/>
      <c r="K3865" s="5"/>
      <c r="O3865" s="5"/>
      <c r="P3865" s="5"/>
      <c r="Q3865" s="5"/>
      <c r="R3865" s="18"/>
      <c r="S3865" s="18"/>
      <c r="T3865" s="18"/>
      <c r="AA3865" s="67"/>
      <c r="AB3865" s="67"/>
      <c r="AE3865" s="103"/>
    </row>
    <row r="3866" spans="1:31" x14ac:dyDescent="0.25">
      <c r="A3866" s="18"/>
      <c r="B3866" s="18"/>
      <c r="C3866" s="18"/>
      <c r="D3866" s="74"/>
      <c r="E3866" s="74"/>
      <c r="F3866" s="74"/>
      <c r="G3866" s="75"/>
      <c r="H3866" s="5"/>
      <c r="I3866" s="5"/>
      <c r="J3866" s="5"/>
      <c r="K3866" s="5"/>
      <c r="O3866" s="5"/>
      <c r="P3866" s="5"/>
      <c r="Q3866" s="5"/>
      <c r="R3866" s="18"/>
      <c r="S3866" s="18"/>
      <c r="T3866" s="18"/>
      <c r="AA3866" s="67"/>
      <c r="AB3866" s="67"/>
      <c r="AE3866" s="103"/>
    </row>
    <row r="3867" spans="1:31" x14ac:dyDescent="0.25">
      <c r="A3867" s="18"/>
      <c r="B3867" s="18"/>
      <c r="C3867" s="18"/>
      <c r="D3867" s="74"/>
      <c r="E3867" s="74"/>
      <c r="F3867" s="74"/>
      <c r="G3867" s="75"/>
      <c r="H3867" s="5"/>
      <c r="I3867" s="5"/>
      <c r="J3867" s="5"/>
      <c r="K3867" s="5"/>
      <c r="O3867" s="5"/>
      <c r="P3867" s="5"/>
      <c r="Q3867" s="5"/>
      <c r="R3867" s="18"/>
      <c r="S3867" s="18"/>
      <c r="T3867" s="18"/>
      <c r="AA3867" s="67"/>
      <c r="AB3867" s="67"/>
      <c r="AE3867" s="103"/>
    </row>
    <row r="3868" spans="1:31" x14ac:dyDescent="0.25">
      <c r="A3868" s="18"/>
      <c r="B3868" s="18"/>
      <c r="C3868" s="18"/>
      <c r="D3868" s="74"/>
      <c r="E3868" s="74"/>
      <c r="F3868" s="74"/>
      <c r="G3868" s="75"/>
      <c r="H3868" s="5"/>
      <c r="I3868" s="5"/>
      <c r="J3868" s="5"/>
      <c r="K3868" s="5"/>
      <c r="O3868" s="5"/>
      <c r="P3868" s="5"/>
      <c r="Q3868" s="5"/>
      <c r="R3868" s="18"/>
      <c r="S3868" s="18"/>
      <c r="T3868" s="18"/>
      <c r="AA3868" s="67"/>
      <c r="AB3868" s="67"/>
      <c r="AC3868" s="20"/>
      <c r="AE3868" s="103"/>
    </row>
    <row r="3869" spans="1:31" x14ac:dyDescent="0.25">
      <c r="A3869" s="18"/>
      <c r="B3869" s="18"/>
      <c r="C3869" s="18"/>
      <c r="D3869" s="74"/>
      <c r="E3869" s="74"/>
      <c r="F3869" s="74"/>
      <c r="G3869" s="75"/>
      <c r="H3869" s="5"/>
      <c r="I3869" s="5"/>
      <c r="J3869" s="5"/>
      <c r="K3869" s="5"/>
      <c r="O3869" s="5"/>
      <c r="P3869" s="5"/>
      <c r="Q3869" s="5"/>
      <c r="R3869" s="18"/>
      <c r="S3869" s="18"/>
      <c r="T3869" s="18"/>
      <c r="AA3869" s="67"/>
      <c r="AB3869" s="67"/>
      <c r="AC3869" s="20"/>
      <c r="AE3869" s="103"/>
    </row>
    <row r="3870" spans="1:31" x14ac:dyDescent="0.25">
      <c r="A3870" s="18"/>
      <c r="B3870" s="18"/>
      <c r="C3870" s="18"/>
      <c r="D3870" s="74"/>
      <c r="E3870" s="74"/>
      <c r="F3870" s="74"/>
      <c r="G3870" s="75"/>
      <c r="H3870" s="5"/>
      <c r="I3870" s="5"/>
      <c r="J3870" s="5"/>
      <c r="K3870" s="5"/>
      <c r="O3870" s="5"/>
      <c r="P3870" s="5"/>
      <c r="Q3870" s="5"/>
      <c r="R3870" s="18"/>
      <c r="S3870" s="18"/>
      <c r="T3870" s="18"/>
      <c r="AA3870" s="67"/>
      <c r="AB3870" s="67"/>
      <c r="AC3870" s="20"/>
      <c r="AE3870" s="103"/>
    </row>
    <row r="3871" spans="1:31" x14ac:dyDescent="0.25">
      <c r="A3871" s="18"/>
      <c r="B3871" s="18"/>
      <c r="C3871" s="18"/>
      <c r="D3871" s="74"/>
      <c r="E3871" s="74"/>
      <c r="F3871" s="74"/>
      <c r="G3871" s="75"/>
      <c r="H3871" s="5"/>
      <c r="I3871" s="5"/>
      <c r="J3871" s="5"/>
      <c r="K3871" s="5"/>
      <c r="O3871" s="5"/>
      <c r="P3871" s="5"/>
      <c r="Q3871" s="5"/>
      <c r="R3871" s="18"/>
      <c r="S3871" s="18"/>
      <c r="T3871" s="18"/>
      <c r="AA3871" s="67"/>
      <c r="AB3871" s="67"/>
      <c r="AC3871" s="20"/>
      <c r="AE3871" s="103"/>
    </row>
    <row r="3872" spans="1:31" x14ac:dyDescent="0.25">
      <c r="A3872" s="18"/>
      <c r="B3872" s="18"/>
      <c r="C3872" s="18"/>
      <c r="D3872" s="74"/>
      <c r="E3872" s="74"/>
      <c r="F3872" s="74"/>
      <c r="G3872" s="75"/>
      <c r="H3872" s="5"/>
      <c r="I3872" s="5"/>
      <c r="J3872" s="5"/>
      <c r="K3872" s="5"/>
      <c r="O3872" s="5"/>
      <c r="P3872" s="5"/>
      <c r="Q3872" s="5"/>
      <c r="R3872" s="18"/>
      <c r="S3872" s="18"/>
      <c r="T3872" s="18"/>
      <c r="AA3872" s="67"/>
      <c r="AB3872" s="67"/>
      <c r="AC3872" s="20"/>
      <c r="AE3872" s="103"/>
    </row>
    <row r="3873" spans="1:31" x14ac:dyDescent="0.25">
      <c r="A3873" s="18"/>
      <c r="B3873" s="18"/>
      <c r="C3873" s="18"/>
      <c r="D3873" s="74"/>
      <c r="E3873" s="74"/>
      <c r="F3873" s="74"/>
      <c r="G3873" s="75"/>
      <c r="H3873" s="5"/>
      <c r="I3873" s="5"/>
      <c r="J3873" s="5"/>
      <c r="K3873" s="5"/>
      <c r="O3873" s="5"/>
      <c r="P3873" s="5"/>
      <c r="Q3873" s="5"/>
      <c r="R3873" s="18"/>
      <c r="S3873" s="18"/>
      <c r="T3873" s="18"/>
      <c r="AA3873" s="67"/>
      <c r="AB3873" s="67"/>
      <c r="AC3873" s="20"/>
      <c r="AE3873" s="103"/>
    </row>
    <row r="3874" spans="1:31" x14ac:dyDescent="0.25">
      <c r="A3874" s="18"/>
      <c r="B3874" s="18"/>
      <c r="C3874" s="18"/>
      <c r="D3874" s="74"/>
      <c r="E3874" s="74"/>
      <c r="F3874" s="74"/>
      <c r="G3874" s="75"/>
      <c r="H3874" s="5"/>
      <c r="I3874" s="5"/>
      <c r="J3874" s="5"/>
      <c r="K3874" s="5"/>
      <c r="O3874" s="5"/>
      <c r="P3874" s="5"/>
      <c r="Q3874" s="5"/>
      <c r="R3874" s="18"/>
      <c r="S3874" s="18"/>
      <c r="T3874" s="18"/>
      <c r="AA3874" s="67"/>
      <c r="AB3874" s="67"/>
      <c r="AC3874" s="20"/>
      <c r="AE3874" s="103"/>
    </row>
    <row r="3875" spans="1:31" x14ac:dyDescent="0.25">
      <c r="A3875" s="18"/>
      <c r="B3875" s="18"/>
      <c r="C3875" s="18"/>
      <c r="D3875" s="74"/>
      <c r="E3875" s="74"/>
      <c r="F3875" s="74"/>
      <c r="G3875" s="75"/>
      <c r="H3875" s="5"/>
      <c r="I3875" s="5"/>
      <c r="J3875" s="5"/>
      <c r="K3875" s="5"/>
      <c r="O3875" s="5"/>
      <c r="P3875" s="5"/>
      <c r="Q3875" s="5"/>
      <c r="R3875" s="18"/>
      <c r="S3875" s="18"/>
      <c r="T3875" s="18"/>
      <c r="AA3875" s="67"/>
      <c r="AB3875" s="67"/>
      <c r="AC3875" s="20"/>
      <c r="AE3875" s="103"/>
    </row>
    <row r="3876" spans="1:31" x14ac:dyDescent="0.25">
      <c r="A3876" s="18"/>
      <c r="B3876" s="18"/>
      <c r="C3876" s="18"/>
      <c r="D3876" s="74"/>
      <c r="E3876" s="74"/>
      <c r="F3876" s="74"/>
      <c r="G3876" s="75"/>
      <c r="H3876" s="5"/>
      <c r="I3876" s="5"/>
      <c r="J3876" s="5"/>
      <c r="K3876" s="5"/>
      <c r="O3876" s="5"/>
      <c r="P3876" s="5"/>
      <c r="Q3876" s="5"/>
      <c r="R3876" s="18"/>
      <c r="S3876" s="18"/>
      <c r="T3876" s="18"/>
      <c r="AA3876" s="67"/>
      <c r="AB3876" s="67"/>
      <c r="AC3876" s="20"/>
      <c r="AE3876" s="103"/>
    </row>
    <row r="3877" spans="1:31" x14ac:dyDescent="0.25">
      <c r="A3877" s="18"/>
      <c r="B3877" s="18"/>
      <c r="C3877" s="18"/>
      <c r="D3877" s="74"/>
      <c r="E3877" s="74"/>
      <c r="F3877" s="74"/>
      <c r="G3877" s="75"/>
      <c r="H3877" s="5"/>
      <c r="I3877" s="5"/>
      <c r="J3877" s="5"/>
      <c r="K3877" s="5"/>
      <c r="O3877" s="5"/>
      <c r="P3877" s="5"/>
      <c r="Q3877" s="5"/>
      <c r="R3877" s="18"/>
      <c r="S3877" s="18"/>
      <c r="T3877" s="18"/>
      <c r="AA3877" s="67"/>
      <c r="AB3877" s="67"/>
      <c r="AC3877" s="20"/>
      <c r="AE3877" s="103"/>
    </row>
    <row r="3878" spans="1:31" x14ac:dyDescent="0.25">
      <c r="A3878" s="18"/>
      <c r="B3878" s="18"/>
      <c r="C3878" s="18"/>
      <c r="D3878" s="74"/>
      <c r="E3878" s="74"/>
      <c r="F3878" s="74"/>
      <c r="G3878" s="75"/>
      <c r="H3878" s="5"/>
      <c r="I3878" s="5"/>
      <c r="J3878" s="5"/>
      <c r="K3878" s="5"/>
      <c r="O3878" s="5"/>
      <c r="P3878" s="5"/>
      <c r="Q3878" s="5"/>
      <c r="R3878" s="18"/>
      <c r="S3878" s="18"/>
      <c r="T3878" s="18"/>
      <c r="AA3878" s="67"/>
      <c r="AB3878" s="67"/>
      <c r="AC3878" s="20"/>
      <c r="AE3878" s="103"/>
    </row>
    <row r="3879" spans="1:31" x14ac:dyDescent="0.25">
      <c r="A3879" s="18"/>
      <c r="B3879" s="18"/>
      <c r="C3879" s="18"/>
      <c r="D3879" s="74"/>
      <c r="E3879" s="74"/>
      <c r="F3879" s="74"/>
      <c r="G3879" s="75"/>
      <c r="H3879" s="5"/>
      <c r="I3879" s="5"/>
      <c r="J3879" s="5"/>
      <c r="K3879" s="5"/>
      <c r="O3879" s="5"/>
      <c r="P3879" s="5"/>
      <c r="Q3879" s="5"/>
      <c r="R3879" s="18"/>
      <c r="S3879" s="18"/>
      <c r="T3879" s="18"/>
      <c r="AA3879" s="67"/>
      <c r="AB3879" s="67"/>
      <c r="AC3879" s="20"/>
      <c r="AE3879" s="103"/>
    </row>
    <row r="3880" spans="1:31" x14ac:dyDescent="0.25">
      <c r="A3880" s="18"/>
      <c r="B3880" s="18"/>
      <c r="C3880" s="18"/>
      <c r="D3880" s="74"/>
      <c r="E3880" s="74"/>
      <c r="F3880" s="74"/>
      <c r="G3880" s="75"/>
      <c r="H3880" s="5"/>
      <c r="I3880" s="5"/>
      <c r="J3880" s="5"/>
      <c r="K3880" s="5"/>
      <c r="O3880" s="5"/>
      <c r="P3880" s="5"/>
      <c r="Q3880" s="5"/>
      <c r="R3880" s="18"/>
      <c r="S3880" s="18"/>
      <c r="T3880" s="18"/>
      <c r="AA3880" s="67"/>
      <c r="AB3880" s="67"/>
      <c r="AC3880" s="20"/>
      <c r="AE3880" s="103"/>
    </row>
    <row r="3881" spans="1:31" x14ac:dyDescent="0.25">
      <c r="A3881" s="18"/>
      <c r="B3881" s="18"/>
      <c r="C3881" s="18"/>
      <c r="D3881" s="74"/>
      <c r="E3881" s="74"/>
      <c r="F3881" s="74"/>
      <c r="G3881" s="75"/>
      <c r="H3881" s="5"/>
      <c r="I3881" s="5"/>
      <c r="J3881" s="5"/>
      <c r="K3881" s="5"/>
      <c r="O3881" s="5"/>
      <c r="P3881" s="5"/>
      <c r="Q3881" s="5"/>
      <c r="R3881" s="18"/>
      <c r="S3881" s="18"/>
      <c r="T3881" s="18"/>
      <c r="AA3881" s="67"/>
      <c r="AB3881" s="67"/>
      <c r="AC3881" s="20"/>
      <c r="AE3881" s="103"/>
    </row>
    <row r="3882" spans="1:31" x14ac:dyDescent="0.25">
      <c r="A3882" s="18"/>
      <c r="B3882" s="18"/>
      <c r="C3882" s="18"/>
      <c r="D3882" s="74"/>
      <c r="E3882" s="74"/>
      <c r="F3882" s="74"/>
      <c r="G3882" s="75"/>
      <c r="H3882" s="5"/>
      <c r="I3882" s="5"/>
      <c r="J3882" s="5"/>
      <c r="K3882" s="5"/>
      <c r="O3882" s="5"/>
      <c r="P3882" s="5"/>
      <c r="Q3882" s="5"/>
      <c r="R3882" s="18"/>
      <c r="S3882" s="18"/>
      <c r="T3882" s="18"/>
      <c r="AA3882" s="67"/>
      <c r="AB3882" s="67"/>
      <c r="AC3882" s="20"/>
      <c r="AE3882" s="103"/>
    </row>
    <row r="3883" spans="1:31" x14ac:dyDescent="0.25">
      <c r="A3883" s="18"/>
      <c r="B3883" s="18"/>
      <c r="C3883" s="18"/>
      <c r="D3883" s="74"/>
      <c r="E3883" s="74"/>
      <c r="F3883" s="74"/>
      <c r="G3883" s="75"/>
      <c r="H3883" s="5"/>
      <c r="I3883" s="5"/>
      <c r="J3883" s="5"/>
      <c r="K3883" s="5"/>
      <c r="O3883" s="5"/>
      <c r="P3883" s="5"/>
      <c r="Q3883" s="5"/>
      <c r="R3883" s="18"/>
      <c r="S3883" s="18"/>
      <c r="T3883" s="18"/>
      <c r="AA3883" s="67"/>
      <c r="AB3883" s="67"/>
      <c r="AC3883" s="20"/>
      <c r="AE3883" s="103"/>
    </row>
    <row r="3884" spans="1:31" x14ac:dyDescent="0.25">
      <c r="A3884" s="18"/>
      <c r="B3884" s="18"/>
      <c r="C3884" s="18"/>
      <c r="D3884" s="74"/>
      <c r="E3884" s="74"/>
      <c r="F3884" s="74"/>
      <c r="G3884" s="75"/>
      <c r="H3884" s="5"/>
      <c r="I3884" s="5"/>
      <c r="J3884" s="5"/>
      <c r="K3884" s="5"/>
      <c r="O3884" s="5"/>
      <c r="P3884" s="5"/>
      <c r="Q3884" s="5"/>
      <c r="R3884" s="18"/>
      <c r="S3884" s="18"/>
      <c r="T3884" s="18"/>
      <c r="AA3884" s="67"/>
      <c r="AB3884" s="67"/>
      <c r="AC3884" s="20"/>
      <c r="AE3884" s="103"/>
    </row>
    <row r="3885" spans="1:31" x14ac:dyDescent="0.25">
      <c r="A3885" s="18"/>
      <c r="B3885" s="18"/>
      <c r="C3885" s="18"/>
      <c r="D3885" s="74"/>
      <c r="E3885" s="74"/>
      <c r="F3885" s="74"/>
      <c r="G3885" s="75"/>
      <c r="H3885" s="5"/>
      <c r="I3885" s="5"/>
      <c r="J3885" s="5"/>
      <c r="K3885" s="5"/>
      <c r="O3885" s="5"/>
      <c r="P3885" s="5"/>
      <c r="Q3885" s="5"/>
      <c r="R3885" s="18"/>
      <c r="S3885" s="18"/>
      <c r="T3885" s="18"/>
      <c r="AA3885" s="67"/>
      <c r="AB3885" s="67"/>
      <c r="AC3885" s="20"/>
      <c r="AE3885" s="103"/>
    </row>
    <row r="3886" spans="1:31" x14ac:dyDescent="0.25">
      <c r="A3886" s="18"/>
      <c r="B3886" s="18"/>
      <c r="C3886" s="18"/>
      <c r="D3886" s="74"/>
      <c r="E3886" s="74"/>
      <c r="F3886" s="74"/>
      <c r="G3886" s="75"/>
      <c r="H3886" s="5"/>
      <c r="I3886" s="5"/>
      <c r="J3886" s="5"/>
      <c r="K3886" s="5"/>
      <c r="O3886" s="5"/>
      <c r="P3886" s="5"/>
      <c r="Q3886" s="5"/>
      <c r="R3886" s="18"/>
      <c r="S3886" s="18"/>
      <c r="T3886" s="18"/>
      <c r="AA3886" s="67"/>
      <c r="AB3886" s="67"/>
      <c r="AC3886" s="20"/>
      <c r="AE3886" s="103"/>
    </row>
    <row r="3887" spans="1:31" x14ac:dyDescent="0.25">
      <c r="A3887" s="18"/>
      <c r="B3887" s="18"/>
      <c r="C3887" s="18"/>
      <c r="D3887" s="74"/>
      <c r="E3887" s="74"/>
      <c r="F3887" s="74"/>
      <c r="G3887" s="75"/>
      <c r="H3887" s="5"/>
      <c r="I3887" s="5"/>
      <c r="J3887" s="5"/>
      <c r="K3887" s="5"/>
      <c r="O3887" s="5"/>
      <c r="P3887" s="5"/>
      <c r="Q3887" s="5"/>
      <c r="R3887" s="18"/>
      <c r="S3887" s="18"/>
      <c r="T3887" s="18"/>
      <c r="AA3887" s="67"/>
      <c r="AB3887" s="67"/>
      <c r="AC3887" s="20"/>
      <c r="AE3887" s="103"/>
    </row>
    <row r="3888" spans="1:31" x14ac:dyDescent="0.25">
      <c r="A3888" s="18"/>
      <c r="B3888" s="18"/>
      <c r="C3888" s="18"/>
      <c r="D3888" s="74"/>
      <c r="E3888" s="74"/>
      <c r="F3888" s="74"/>
      <c r="G3888" s="75"/>
      <c r="H3888" s="5"/>
      <c r="I3888" s="5"/>
      <c r="J3888" s="5"/>
      <c r="K3888" s="5"/>
      <c r="O3888" s="5"/>
      <c r="P3888" s="5"/>
      <c r="Q3888" s="5"/>
      <c r="R3888" s="18"/>
      <c r="S3888" s="18"/>
      <c r="T3888" s="18"/>
      <c r="AA3888" s="67"/>
      <c r="AB3888" s="67"/>
      <c r="AC3888" s="20"/>
      <c r="AE3888" s="103"/>
    </row>
    <row r="3889" spans="1:31" x14ac:dyDescent="0.25">
      <c r="A3889" s="18"/>
      <c r="B3889" s="18"/>
      <c r="C3889" s="18"/>
      <c r="D3889" s="74"/>
      <c r="E3889" s="74"/>
      <c r="F3889" s="74"/>
      <c r="G3889" s="75"/>
      <c r="H3889" s="5"/>
      <c r="I3889" s="5"/>
      <c r="J3889" s="5"/>
      <c r="K3889" s="5"/>
      <c r="O3889" s="5"/>
      <c r="P3889" s="5"/>
      <c r="Q3889" s="5"/>
      <c r="R3889" s="18"/>
      <c r="S3889" s="18"/>
      <c r="T3889" s="18"/>
      <c r="AA3889" s="67"/>
      <c r="AB3889" s="67"/>
      <c r="AC3889" s="20"/>
      <c r="AE3889" s="103"/>
    </row>
    <row r="3890" spans="1:31" x14ac:dyDescent="0.25">
      <c r="A3890" s="18"/>
      <c r="B3890" s="18"/>
      <c r="C3890" s="18"/>
      <c r="D3890" s="74"/>
      <c r="E3890" s="74"/>
      <c r="F3890" s="74"/>
      <c r="G3890" s="75"/>
      <c r="H3890" s="5"/>
      <c r="I3890" s="5"/>
      <c r="J3890" s="5"/>
      <c r="K3890" s="5"/>
      <c r="O3890" s="5"/>
      <c r="P3890" s="5"/>
      <c r="Q3890" s="5"/>
      <c r="R3890" s="18"/>
      <c r="S3890" s="18"/>
      <c r="T3890" s="18"/>
      <c r="AA3890" s="67"/>
      <c r="AB3890" s="67"/>
      <c r="AC3890" s="20"/>
      <c r="AE3890" s="103"/>
    </row>
    <row r="3891" spans="1:31" x14ac:dyDescent="0.25">
      <c r="A3891" s="18"/>
      <c r="B3891" s="18"/>
      <c r="C3891" s="18"/>
      <c r="D3891" s="74"/>
      <c r="E3891" s="74"/>
      <c r="F3891" s="74"/>
      <c r="G3891" s="75"/>
      <c r="H3891" s="5"/>
      <c r="I3891" s="5"/>
      <c r="J3891" s="5"/>
      <c r="K3891" s="5"/>
      <c r="O3891" s="5"/>
      <c r="P3891" s="5"/>
      <c r="Q3891" s="5"/>
      <c r="R3891" s="18"/>
      <c r="S3891" s="18"/>
      <c r="T3891" s="18"/>
      <c r="AA3891" s="67"/>
      <c r="AB3891" s="67"/>
      <c r="AC3891" s="20"/>
      <c r="AE3891" s="103"/>
    </row>
    <row r="3892" spans="1:31" x14ac:dyDescent="0.25">
      <c r="A3892" s="18"/>
      <c r="B3892" s="18"/>
      <c r="C3892" s="18"/>
      <c r="D3892" s="74"/>
      <c r="E3892" s="74"/>
      <c r="F3892" s="74"/>
      <c r="G3892" s="75"/>
      <c r="H3892" s="5"/>
      <c r="I3892" s="5"/>
      <c r="J3892" s="5"/>
      <c r="K3892" s="5"/>
      <c r="O3892" s="5"/>
      <c r="P3892" s="5"/>
      <c r="Q3892" s="5"/>
      <c r="R3892" s="18"/>
      <c r="S3892" s="18"/>
      <c r="T3892" s="18"/>
      <c r="AA3892" s="67"/>
      <c r="AB3892" s="67"/>
      <c r="AC3892" s="20"/>
      <c r="AE3892" s="103"/>
    </row>
    <row r="3893" spans="1:31" x14ac:dyDescent="0.25">
      <c r="A3893" s="18"/>
      <c r="B3893" s="18"/>
      <c r="C3893" s="18"/>
      <c r="D3893" s="74"/>
      <c r="E3893" s="74"/>
      <c r="F3893" s="74"/>
      <c r="G3893" s="75"/>
      <c r="H3893" s="5"/>
      <c r="I3893" s="5"/>
      <c r="J3893" s="5"/>
      <c r="K3893" s="5"/>
      <c r="O3893" s="5"/>
      <c r="P3893" s="5"/>
      <c r="Q3893" s="5"/>
      <c r="R3893" s="18"/>
      <c r="S3893" s="18"/>
      <c r="T3893" s="18"/>
      <c r="AA3893" s="67"/>
      <c r="AB3893" s="67"/>
      <c r="AC3893" s="20"/>
      <c r="AE3893" s="103"/>
    </row>
    <row r="3894" spans="1:31" x14ac:dyDescent="0.25">
      <c r="A3894" s="18"/>
      <c r="B3894" s="18"/>
      <c r="C3894" s="18"/>
      <c r="D3894" s="74"/>
      <c r="E3894" s="74"/>
      <c r="F3894" s="74"/>
      <c r="G3894" s="75"/>
      <c r="H3894" s="5"/>
      <c r="I3894" s="5"/>
      <c r="J3894" s="5"/>
      <c r="K3894" s="5"/>
      <c r="O3894" s="5"/>
      <c r="P3894" s="5"/>
      <c r="Q3894" s="5"/>
      <c r="R3894" s="18"/>
      <c r="S3894" s="18"/>
      <c r="T3894" s="18"/>
      <c r="AA3894" s="67"/>
      <c r="AB3894" s="67"/>
      <c r="AC3894" s="20"/>
      <c r="AE3894" s="103"/>
    </row>
    <row r="3895" spans="1:31" x14ac:dyDescent="0.25">
      <c r="A3895" s="18"/>
      <c r="B3895" s="18"/>
      <c r="C3895" s="18"/>
      <c r="D3895" s="74"/>
      <c r="E3895" s="74"/>
      <c r="F3895" s="74"/>
      <c r="G3895" s="75"/>
      <c r="H3895" s="5"/>
      <c r="I3895" s="5"/>
      <c r="J3895" s="5"/>
      <c r="K3895" s="5"/>
      <c r="O3895" s="5"/>
      <c r="P3895" s="5"/>
      <c r="Q3895" s="5"/>
      <c r="R3895" s="18"/>
      <c r="S3895" s="18"/>
      <c r="T3895" s="18"/>
      <c r="AA3895" s="67"/>
      <c r="AB3895" s="67"/>
      <c r="AC3895" s="20"/>
      <c r="AE3895" s="103"/>
    </row>
    <row r="3896" spans="1:31" x14ac:dyDescent="0.25">
      <c r="A3896" s="18"/>
      <c r="B3896" s="18"/>
      <c r="C3896" s="18"/>
      <c r="D3896" s="74"/>
      <c r="E3896" s="74"/>
      <c r="F3896" s="74"/>
      <c r="G3896" s="75"/>
      <c r="H3896" s="5"/>
      <c r="I3896" s="5"/>
      <c r="J3896" s="5"/>
      <c r="K3896" s="5"/>
      <c r="O3896" s="5"/>
      <c r="P3896" s="5"/>
      <c r="Q3896" s="5"/>
      <c r="R3896" s="18"/>
      <c r="S3896" s="18"/>
      <c r="T3896" s="18"/>
      <c r="AA3896" s="67"/>
      <c r="AB3896" s="67"/>
      <c r="AC3896" s="20"/>
      <c r="AE3896" s="103"/>
    </row>
    <row r="3897" spans="1:31" x14ac:dyDescent="0.25">
      <c r="A3897" s="18"/>
      <c r="B3897" s="18"/>
      <c r="C3897" s="18"/>
      <c r="D3897" s="74"/>
      <c r="E3897" s="74"/>
      <c r="F3897" s="74"/>
      <c r="G3897" s="75"/>
      <c r="H3897" s="5"/>
      <c r="I3897" s="5"/>
      <c r="J3897" s="5"/>
      <c r="K3897" s="5"/>
      <c r="O3897" s="5"/>
      <c r="P3897" s="5"/>
      <c r="Q3897" s="5"/>
      <c r="R3897" s="18"/>
      <c r="S3897" s="18"/>
      <c r="T3897" s="18"/>
      <c r="AA3897" s="67"/>
      <c r="AB3897" s="67"/>
      <c r="AC3897" s="20"/>
      <c r="AE3897" s="103"/>
    </row>
    <row r="3898" spans="1:31" x14ac:dyDescent="0.25">
      <c r="A3898" s="18"/>
      <c r="B3898" s="18"/>
      <c r="C3898" s="18"/>
      <c r="D3898" s="74"/>
      <c r="E3898" s="74"/>
      <c r="F3898" s="74"/>
      <c r="G3898" s="75"/>
      <c r="H3898" s="5"/>
      <c r="I3898" s="5"/>
      <c r="J3898" s="5"/>
      <c r="K3898" s="5"/>
      <c r="O3898" s="5"/>
      <c r="P3898" s="5"/>
      <c r="Q3898" s="5"/>
      <c r="R3898" s="18"/>
      <c r="S3898" s="18"/>
      <c r="T3898" s="18"/>
      <c r="AA3898" s="67"/>
      <c r="AB3898" s="67"/>
      <c r="AC3898" s="20"/>
      <c r="AE3898" s="103"/>
    </row>
    <row r="3899" spans="1:31" x14ac:dyDescent="0.25">
      <c r="A3899" s="18"/>
      <c r="B3899" s="18"/>
      <c r="C3899" s="18"/>
      <c r="D3899" s="74"/>
      <c r="E3899" s="74"/>
      <c r="F3899" s="74"/>
      <c r="G3899" s="75"/>
      <c r="H3899" s="5"/>
      <c r="I3899" s="5"/>
      <c r="J3899" s="5"/>
      <c r="K3899" s="5"/>
      <c r="O3899" s="5"/>
      <c r="P3899" s="5"/>
      <c r="Q3899" s="5"/>
      <c r="R3899" s="18"/>
      <c r="S3899" s="18"/>
      <c r="T3899" s="18"/>
      <c r="AA3899" s="67"/>
      <c r="AB3899" s="67"/>
      <c r="AC3899" s="20"/>
      <c r="AE3899" s="103"/>
    </row>
    <row r="3900" spans="1:31" x14ac:dyDescent="0.25">
      <c r="A3900" s="18"/>
      <c r="B3900" s="18"/>
      <c r="C3900" s="18"/>
      <c r="D3900" s="74"/>
      <c r="E3900" s="74"/>
      <c r="F3900" s="74"/>
      <c r="G3900" s="75"/>
      <c r="H3900" s="5"/>
      <c r="I3900" s="5"/>
      <c r="J3900" s="5"/>
      <c r="K3900" s="5"/>
      <c r="O3900" s="5"/>
      <c r="P3900" s="5"/>
      <c r="Q3900" s="5"/>
      <c r="R3900" s="18"/>
      <c r="S3900" s="18"/>
      <c r="T3900" s="18"/>
      <c r="AA3900" s="67"/>
      <c r="AB3900" s="67"/>
      <c r="AC3900" s="20"/>
      <c r="AE3900" s="103"/>
    </row>
    <row r="3901" spans="1:31" x14ac:dyDescent="0.25">
      <c r="A3901" s="18"/>
      <c r="B3901" s="18"/>
      <c r="C3901" s="18"/>
      <c r="D3901" s="74"/>
      <c r="E3901" s="74"/>
      <c r="F3901" s="74"/>
      <c r="G3901" s="75"/>
      <c r="H3901" s="5"/>
      <c r="I3901" s="5"/>
      <c r="J3901" s="5"/>
      <c r="K3901" s="5"/>
      <c r="O3901" s="5"/>
      <c r="P3901" s="5"/>
      <c r="Q3901" s="5"/>
      <c r="R3901" s="18"/>
      <c r="S3901" s="18"/>
      <c r="T3901" s="18"/>
      <c r="AA3901" s="67"/>
      <c r="AB3901" s="67"/>
      <c r="AC3901" s="20"/>
      <c r="AE3901" s="103"/>
    </row>
    <row r="3902" spans="1:31" x14ac:dyDescent="0.25">
      <c r="A3902" s="18"/>
      <c r="B3902" s="18"/>
      <c r="C3902" s="18"/>
      <c r="D3902" s="74"/>
      <c r="E3902" s="74"/>
      <c r="F3902" s="74"/>
      <c r="G3902" s="75"/>
      <c r="H3902" s="5"/>
      <c r="I3902" s="5"/>
      <c r="J3902" s="5"/>
      <c r="K3902" s="5"/>
      <c r="O3902" s="5"/>
      <c r="P3902" s="5"/>
      <c r="Q3902" s="5"/>
      <c r="R3902" s="18"/>
      <c r="S3902" s="18"/>
      <c r="T3902" s="18"/>
      <c r="AA3902" s="67"/>
      <c r="AB3902" s="67"/>
      <c r="AC3902" s="20"/>
      <c r="AE3902" s="103"/>
    </row>
    <row r="3903" spans="1:31" x14ac:dyDescent="0.25">
      <c r="A3903" s="18"/>
      <c r="B3903" s="18"/>
      <c r="C3903" s="18"/>
      <c r="D3903" s="74"/>
      <c r="E3903" s="74"/>
      <c r="F3903" s="74"/>
      <c r="G3903" s="75"/>
      <c r="H3903" s="5"/>
      <c r="I3903" s="5"/>
      <c r="J3903" s="5"/>
      <c r="K3903" s="5"/>
      <c r="O3903" s="5"/>
      <c r="P3903" s="5"/>
      <c r="Q3903" s="5"/>
      <c r="R3903" s="18"/>
      <c r="S3903" s="18"/>
      <c r="T3903" s="18"/>
      <c r="AA3903" s="67"/>
      <c r="AB3903" s="67"/>
      <c r="AC3903" s="20"/>
      <c r="AE3903" s="103"/>
    </row>
    <row r="3904" spans="1:31" x14ac:dyDescent="0.25">
      <c r="A3904" s="18"/>
      <c r="B3904" s="18"/>
      <c r="C3904" s="18"/>
      <c r="D3904" s="74"/>
      <c r="E3904" s="74"/>
      <c r="F3904" s="74"/>
      <c r="G3904" s="75"/>
      <c r="H3904" s="5"/>
      <c r="I3904" s="5"/>
      <c r="J3904" s="5"/>
      <c r="K3904" s="5"/>
      <c r="O3904" s="5"/>
      <c r="P3904" s="5"/>
      <c r="Q3904" s="5"/>
      <c r="R3904" s="18"/>
      <c r="S3904" s="18"/>
      <c r="T3904" s="18"/>
      <c r="AA3904" s="67"/>
      <c r="AB3904" s="67"/>
      <c r="AC3904" s="20"/>
      <c r="AE3904" s="103"/>
    </row>
    <row r="3905" spans="1:31" x14ac:dyDescent="0.25">
      <c r="A3905" s="18"/>
      <c r="B3905" s="18"/>
      <c r="C3905" s="18"/>
      <c r="D3905" s="74"/>
      <c r="E3905" s="74"/>
      <c r="F3905" s="74"/>
      <c r="G3905" s="75"/>
      <c r="H3905" s="5"/>
      <c r="I3905" s="5"/>
      <c r="J3905" s="5"/>
      <c r="K3905" s="5"/>
      <c r="O3905" s="5"/>
      <c r="P3905" s="5"/>
      <c r="Q3905" s="5"/>
      <c r="R3905" s="18"/>
      <c r="S3905" s="18"/>
      <c r="T3905" s="18"/>
      <c r="AA3905" s="67"/>
      <c r="AB3905" s="67"/>
      <c r="AC3905" s="20"/>
      <c r="AE3905" s="103"/>
    </row>
    <row r="3906" spans="1:31" x14ac:dyDescent="0.25">
      <c r="A3906" s="18"/>
      <c r="B3906" s="18"/>
      <c r="C3906" s="18"/>
      <c r="D3906" s="74"/>
      <c r="E3906" s="74"/>
      <c r="F3906" s="74"/>
      <c r="G3906" s="75"/>
      <c r="H3906" s="5"/>
      <c r="I3906" s="5"/>
      <c r="J3906" s="5"/>
      <c r="K3906" s="5"/>
      <c r="O3906" s="5"/>
      <c r="P3906" s="5"/>
      <c r="Q3906" s="5"/>
      <c r="R3906" s="18"/>
      <c r="S3906" s="18"/>
      <c r="T3906" s="18"/>
      <c r="AA3906" s="67"/>
      <c r="AB3906" s="67"/>
      <c r="AC3906" s="20"/>
      <c r="AE3906" s="103"/>
    </row>
    <row r="3907" spans="1:31" x14ac:dyDescent="0.25">
      <c r="A3907" s="18"/>
      <c r="B3907" s="18"/>
      <c r="C3907" s="18"/>
      <c r="D3907" s="74"/>
      <c r="E3907" s="74"/>
      <c r="F3907" s="74"/>
      <c r="G3907" s="75"/>
      <c r="H3907" s="5"/>
      <c r="I3907" s="5"/>
      <c r="J3907" s="5"/>
      <c r="K3907" s="5"/>
      <c r="O3907" s="5"/>
      <c r="P3907" s="5"/>
      <c r="Q3907" s="5"/>
      <c r="R3907" s="18"/>
      <c r="S3907" s="18"/>
      <c r="T3907" s="18"/>
      <c r="AA3907" s="67"/>
      <c r="AB3907" s="67"/>
      <c r="AC3907" s="20"/>
      <c r="AE3907" s="103"/>
    </row>
    <row r="3908" spans="1:31" x14ac:dyDescent="0.25">
      <c r="A3908" s="18"/>
      <c r="B3908" s="18"/>
      <c r="C3908" s="18"/>
      <c r="D3908" s="74"/>
      <c r="E3908" s="74"/>
      <c r="F3908" s="74"/>
      <c r="G3908" s="75"/>
      <c r="H3908" s="5"/>
      <c r="I3908" s="5"/>
      <c r="J3908" s="5"/>
      <c r="K3908" s="5"/>
      <c r="O3908" s="5"/>
      <c r="P3908" s="5"/>
      <c r="Q3908" s="5"/>
      <c r="R3908" s="18"/>
      <c r="S3908" s="18"/>
      <c r="T3908" s="18"/>
      <c r="AA3908" s="67"/>
      <c r="AB3908" s="67"/>
      <c r="AC3908" s="20"/>
      <c r="AE3908" s="103"/>
    </row>
    <row r="3909" spans="1:31" x14ac:dyDescent="0.25">
      <c r="A3909" s="18"/>
      <c r="B3909" s="18"/>
      <c r="C3909" s="18"/>
      <c r="D3909" s="74"/>
      <c r="E3909" s="74"/>
      <c r="F3909" s="74"/>
      <c r="G3909" s="75"/>
      <c r="H3909" s="5"/>
      <c r="I3909" s="5"/>
      <c r="J3909" s="5"/>
      <c r="K3909" s="5"/>
      <c r="O3909" s="5"/>
      <c r="P3909" s="5"/>
      <c r="Q3909" s="5"/>
      <c r="R3909" s="18"/>
      <c r="S3909" s="18"/>
      <c r="T3909" s="18"/>
      <c r="AA3909" s="67"/>
      <c r="AB3909" s="67"/>
      <c r="AC3909" s="20"/>
      <c r="AE3909" s="103"/>
    </row>
    <row r="3910" spans="1:31" x14ac:dyDescent="0.25">
      <c r="A3910" s="18"/>
      <c r="B3910" s="18"/>
      <c r="C3910" s="18"/>
      <c r="D3910" s="74"/>
      <c r="E3910" s="74"/>
      <c r="F3910" s="74"/>
      <c r="G3910" s="75"/>
      <c r="H3910" s="5"/>
      <c r="I3910" s="5"/>
      <c r="J3910" s="5"/>
      <c r="K3910" s="5"/>
      <c r="O3910" s="5"/>
      <c r="P3910" s="5"/>
      <c r="Q3910" s="5"/>
      <c r="R3910" s="18"/>
      <c r="S3910" s="18"/>
      <c r="T3910" s="18"/>
      <c r="AA3910" s="67"/>
      <c r="AB3910" s="67"/>
      <c r="AC3910" s="20"/>
      <c r="AE3910" s="103"/>
    </row>
    <row r="3911" spans="1:31" x14ac:dyDescent="0.25">
      <c r="A3911" s="18"/>
      <c r="B3911" s="18"/>
      <c r="C3911" s="18"/>
      <c r="D3911" s="74"/>
      <c r="E3911" s="74"/>
      <c r="F3911" s="74"/>
      <c r="G3911" s="75"/>
      <c r="H3911" s="5"/>
      <c r="I3911" s="5"/>
      <c r="J3911" s="5"/>
      <c r="K3911" s="5"/>
      <c r="O3911" s="5"/>
      <c r="P3911" s="5"/>
      <c r="Q3911" s="5"/>
      <c r="R3911" s="18"/>
      <c r="S3911" s="18"/>
      <c r="T3911" s="18"/>
      <c r="AA3911" s="67"/>
      <c r="AB3911" s="67"/>
      <c r="AC3911" s="20"/>
      <c r="AE3911" s="103"/>
    </row>
    <row r="3912" spans="1:31" x14ac:dyDescent="0.25">
      <c r="A3912" s="18"/>
      <c r="B3912" s="18"/>
      <c r="C3912" s="18"/>
      <c r="D3912" s="74"/>
      <c r="E3912" s="74"/>
      <c r="F3912" s="74"/>
      <c r="G3912" s="75"/>
      <c r="H3912" s="5"/>
      <c r="I3912" s="5"/>
      <c r="J3912" s="5"/>
      <c r="K3912" s="5"/>
      <c r="O3912" s="5"/>
      <c r="P3912" s="5"/>
      <c r="Q3912" s="5"/>
      <c r="R3912" s="18"/>
      <c r="S3912" s="18"/>
      <c r="T3912" s="18"/>
      <c r="AA3912" s="67"/>
      <c r="AB3912" s="67"/>
      <c r="AC3912" s="20"/>
      <c r="AE3912" s="103"/>
    </row>
    <row r="3913" spans="1:31" x14ac:dyDescent="0.25">
      <c r="A3913" s="18"/>
      <c r="B3913" s="18"/>
      <c r="C3913" s="18"/>
      <c r="D3913" s="74"/>
      <c r="E3913" s="74"/>
      <c r="F3913" s="74"/>
      <c r="G3913" s="75"/>
      <c r="H3913" s="5"/>
      <c r="I3913" s="5"/>
      <c r="J3913" s="5"/>
      <c r="K3913" s="5"/>
      <c r="O3913" s="5"/>
      <c r="P3913" s="5"/>
      <c r="Q3913" s="5"/>
      <c r="R3913" s="18"/>
      <c r="S3913" s="18"/>
      <c r="T3913" s="18"/>
      <c r="AA3913" s="67"/>
      <c r="AB3913" s="67"/>
      <c r="AC3913" s="20"/>
      <c r="AE3913" s="103"/>
    </row>
    <row r="3914" spans="1:31" x14ac:dyDescent="0.25">
      <c r="A3914" s="18"/>
      <c r="B3914" s="18"/>
      <c r="C3914" s="18"/>
      <c r="D3914" s="74"/>
      <c r="E3914" s="74"/>
      <c r="F3914" s="74"/>
      <c r="G3914" s="75"/>
      <c r="H3914" s="5"/>
      <c r="I3914" s="5"/>
      <c r="J3914" s="5"/>
      <c r="K3914" s="5"/>
      <c r="O3914" s="5"/>
      <c r="P3914" s="5"/>
      <c r="Q3914" s="5"/>
      <c r="R3914" s="18"/>
      <c r="S3914" s="18"/>
      <c r="T3914" s="18"/>
      <c r="AA3914" s="67"/>
      <c r="AB3914" s="67"/>
      <c r="AC3914" s="20"/>
      <c r="AE3914" s="103"/>
    </row>
    <row r="3915" spans="1:31" x14ac:dyDescent="0.25">
      <c r="A3915" s="18"/>
      <c r="B3915" s="18"/>
      <c r="C3915" s="18"/>
      <c r="D3915" s="74"/>
      <c r="E3915" s="74"/>
      <c r="F3915" s="74"/>
      <c r="G3915" s="75"/>
      <c r="H3915" s="5"/>
      <c r="I3915" s="5"/>
      <c r="J3915" s="5"/>
      <c r="K3915" s="5"/>
      <c r="O3915" s="5"/>
      <c r="P3915" s="5"/>
      <c r="Q3915" s="5"/>
      <c r="R3915" s="18"/>
      <c r="S3915" s="18"/>
      <c r="T3915" s="18"/>
      <c r="AA3915" s="67"/>
      <c r="AB3915" s="67"/>
      <c r="AC3915" s="20"/>
      <c r="AE3915" s="103"/>
    </row>
    <row r="3916" spans="1:31" x14ac:dyDescent="0.25">
      <c r="A3916" s="18"/>
      <c r="B3916" s="18"/>
      <c r="C3916" s="18"/>
      <c r="D3916" s="74"/>
      <c r="E3916" s="74"/>
      <c r="F3916" s="74"/>
      <c r="G3916" s="75"/>
      <c r="H3916" s="5"/>
      <c r="I3916" s="5"/>
      <c r="J3916" s="5"/>
      <c r="K3916" s="5"/>
      <c r="O3916" s="5"/>
      <c r="P3916" s="5"/>
      <c r="Q3916" s="5"/>
      <c r="R3916" s="18"/>
      <c r="S3916" s="18"/>
      <c r="T3916" s="18"/>
      <c r="AA3916" s="67"/>
      <c r="AB3916" s="67"/>
      <c r="AC3916" s="20"/>
      <c r="AE3916" s="103"/>
    </row>
    <row r="3917" spans="1:31" x14ac:dyDescent="0.25">
      <c r="A3917" s="18"/>
      <c r="B3917" s="18"/>
      <c r="C3917" s="18"/>
      <c r="D3917" s="74"/>
      <c r="E3917" s="74"/>
      <c r="F3917" s="74"/>
      <c r="G3917" s="75"/>
      <c r="H3917" s="5"/>
      <c r="I3917" s="5"/>
      <c r="J3917" s="5"/>
      <c r="K3917" s="5"/>
      <c r="O3917" s="5"/>
      <c r="P3917" s="5"/>
      <c r="Q3917" s="5"/>
      <c r="R3917" s="18"/>
      <c r="S3917" s="18"/>
      <c r="T3917" s="18"/>
      <c r="AA3917" s="67"/>
      <c r="AB3917" s="67"/>
      <c r="AC3917" s="20"/>
      <c r="AE3917" s="103"/>
    </row>
    <row r="3918" spans="1:31" x14ac:dyDescent="0.25">
      <c r="A3918" s="18"/>
      <c r="B3918" s="18"/>
      <c r="C3918" s="18"/>
      <c r="D3918" s="74"/>
      <c r="E3918" s="74"/>
      <c r="F3918" s="74"/>
      <c r="G3918" s="75"/>
      <c r="H3918" s="5"/>
      <c r="I3918" s="5"/>
      <c r="J3918" s="5"/>
      <c r="K3918" s="5"/>
      <c r="O3918" s="5"/>
      <c r="P3918" s="5"/>
      <c r="Q3918" s="5"/>
      <c r="R3918" s="18"/>
      <c r="S3918" s="18"/>
      <c r="T3918" s="18"/>
      <c r="AA3918" s="67"/>
      <c r="AB3918" s="67"/>
      <c r="AC3918" s="20"/>
      <c r="AE3918" s="103"/>
    </row>
    <row r="3919" spans="1:31" x14ac:dyDescent="0.25">
      <c r="A3919" s="18"/>
      <c r="B3919" s="18"/>
      <c r="C3919" s="18"/>
      <c r="D3919" s="74"/>
      <c r="E3919" s="74"/>
      <c r="F3919" s="74"/>
      <c r="G3919" s="75"/>
      <c r="H3919" s="5"/>
      <c r="I3919" s="5"/>
      <c r="J3919" s="5"/>
      <c r="K3919" s="5"/>
      <c r="O3919" s="5"/>
      <c r="P3919" s="5"/>
      <c r="Q3919" s="5"/>
      <c r="R3919" s="18"/>
      <c r="S3919" s="18"/>
      <c r="T3919" s="18"/>
      <c r="AA3919" s="67"/>
      <c r="AB3919" s="67"/>
      <c r="AC3919" s="20"/>
      <c r="AE3919" s="103"/>
    </row>
    <row r="3920" spans="1:31" x14ac:dyDescent="0.25">
      <c r="A3920" s="18"/>
      <c r="B3920" s="18"/>
      <c r="C3920" s="18"/>
      <c r="D3920" s="74"/>
      <c r="E3920" s="74"/>
      <c r="F3920" s="74"/>
      <c r="G3920" s="75"/>
      <c r="H3920" s="5"/>
      <c r="I3920" s="5"/>
      <c r="J3920" s="5"/>
      <c r="K3920" s="5"/>
      <c r="O3920" s="5"/>
      <c r="P3920" s="5"/>
      <c r="Q3920" s="5"/>
      <c r="R3920" s="18"/>
      <c r="S3920" s="18"/>
      <c r="T3920" s="18"/>
      <c r="AA3920" s="67"/>
      <c r="AB3920" s="67"/>
      <c r="AC3920" s="20"/>
      <c r="AE3920" s="103"/>
    </row>
    <row r="3921" spans="1:31" x14ac:dyDescent="0.25">
      <c r="A3921" s="18"/>
      <c r="B3921" s="18"/>
      <c r="C3921" s="18"/>
      <c r="D3921" s="74"/>
      <c r="E3921" s="74"/>
      <c r="F3921" s="74"/>
      <c r="G3921" s="75"/>
      <c r="H3921" s="5"/>
      <c r="I3921" s="5"/>
      <c r="J3921" s="5"/>
      <c r="K3921" s="5"/>
      <c r="O3921" s="5"/>
      <c r="P3921" s="5"/>
      <c r="Q3921" s="5"/>
      <c r="R3921" s="18"/>
      <c r="S3921" s="18"/>
      <c r="T3921" s="18"/>
      <c r="AA3921" s="67"/>
      <c r="AB3921" s="67"/>
      <c r="AC3921" s="20"/>
      <c r="AE3921" s="103"/>
    </row>
    <row r="3922" spans="1:31" x14ac:dyDescent="0.25">
      <c r="A3922" s="18"/>
      <c r="B3922" s="18"/>
      <c r="C3922" s="18"/>
      <c r="D3922" s="74"/>
      <c r="E3922" s="74"/>
      <c r="F3922" s="74"/>
      <c r="G3922" s="75"/>
      <c r="H3922" s="5"/>
      <c r="I3922" s="5"/>
      <c r="J3922" s="5"/>
      <c r="K3922" s="5"/>
      <c r="O3922" s="5"/>
      <c r="P3922" s="5"/>
      <c r="Q3922" s="5"/>
      <c r="R3922" s="18"/>
      <c r="S3922" s="18"/>
      <c r="T3922" s="18"/>
      <c r="AA3922" s="67"/>
      <c r="AB3922" s="67"/>
      <c r="AC3922" s="20"/>
      <c r="AE3922" s="103"/>
    </row>
    <row r="3923" spans="1:31" x14ac:dyDescent="0.25">
      <c r="A3923" s="18"/>
      <c r="B3923" s="18"/>
      <c r="C3923" s="18"/>
      <c r="D3923" s="74"/>
      <c r="E3923" s="74"/>
      <c r="F3923" s="74"/>
      <c r="G3923" s="75"/>
      <c r="H3923" s="5"/>
      <c r="I3923" s="5"/>
      <c r="J3923" s="5"/>
      <c r="K3923" s="5"/>
      <c r="O3923" s="5"/>
      <c r="P3923" s="5"/>
      <c r="Q3923" s="5"/>
      <c r="R3923" s="18"/>
      <c r="S3923" s="18"/>
      <c r="T3923" s="18"/>
      <c r="AA3923" s="67"/>
      <c r="AB3923" s="67"/>
      <c r="AC3923" s="20"/>
      <c r="AE3923" s="103"/>
    </row>
    <row r="3924" spans="1:31" x14ac:dyDescent="0.25">
      <c r="A3924" s="18"/>
      <c r="B3924" s="18"/>
      <c r="C3924" s="18"/>
      <c r="D3924" s="74"/>
      <c r="E3924" s="74"/>
      <c r="F3924" s="74"/>
      <c r="G3924" s="75"/>
      <c r="H3924" s="5"/>
      <c r="I3924" s="5"/>
      <c r="J3924" s="5"/>
      <c r="K3924" s="5"/>
      <c r="O3924" s="5"/>
      <c r="P3924" s="5"/>
      <c r="Q3924" s="5"/>
      <c r="R3924" s="18"/>
      <c r="S3924" s="18"/>
      <c r="T3924" s="18"/>
      <c r="AA3924" s="67"/>
      <c r="AB3924" s="67"/>
      <c r="AC3924" s="20"/>
      <c r="AE3924" s="103"/>
    </row>
    <row r="3925" spans="1:31" x14ac:dyDescent="0.25">
      <c r="A3925" s="18"/>
      <c r="B3925" s="18"/>
      <c r="C3925" s="18"/>
      <c r="D3925" s="74"/>
      <c r="E3925" s="74"/>
      <c r="F3925" s="74"/>
      <c r="G3925" s="75"/>
      <c r="H3925" s="5"/>
      <c r="I3925" s="5"/>
      <c r="J3925" s="5"/>
      <c r="K3925" s="5"/>
      <c r="O3925" s="5"/>
      <c r="P3925" s="5"/>
      <c r="Q3925" s="5"/>
      <c r="R3925" s="18"/>
      <c r="S3925" s="18"/>
      <c r="T3925" s="18"/>
      <c r="AA3925" s="67"/>
      <c r="AB3925" s="67"/>
      <c r="AC3925" s="20"/>
      <c r="AE3925" s="103"/>
    </row>
    <row r="3926" spans="1:31" x14ac:dyDescent="0.25">
      <c r="A3926" s="18"/>
      <c r="B3926" s="18"/>
      <c r="C3926" s="18"/>
      <c r="D3926" s="74"/>
      <c r="E3926" s="74"/>
      <c r="F3926" s="74"/>
      <c r="G3926" s="75"/>
      <c r="H3926" s="5"/>
      <c r="I3926" s="5"/>
      <c r="J3926" s="5"/>
      <c r="K3926" s="5"/>
      <c r="O3926" s="5"/>
      <c r="P3926" s="5"/>
      <c r="Q3926" s="5"/>
      <c r="R3926" s="18"/>
      <c r="S3926" s="18"/>
      <c r="T3926" s="18"/>
      <c r="AA3926" s="67"/>
      <c r="AB3926" s="67"/>
      <c r="AC3926" s="20"/>
      <c r="AE3926" s="103"/>
    </row>
    <row r="3927" spans="1:31" x14ac:dyDescent="0.25">
      <c r="A3927" s="18"/>
      <c r="B3927" s="18"/>
      <c r="C3927" s="18"/>
      <c r="D3927" s="74"/>
      <c r="E3927" s="74"/>
      <c r="F3927" s="74"/>
      <c r="G3927" s="75"/>
      <c r="H3927" s="5"/>
      <c r="I3927" s="5"/>
      <c r="J3927" s="5"/>
      <c r="K3927" s="5"/>
      <c r="O3927" s="5"/>
      <c r="P3927" s="5"/>
      <c r="Q3927" s="5"/>
      <c r="R3927" s="18"/>
      <c r="S3927" s="18"/>
      <c r="T3927" s="18"/>
      <c r="AA3927" s="67"/>
      <c r="AB3927" s="67"/>
      <c r="AC3927" s="20"/>
      <c r="AE3927" s="103"/>
    </row>
    <row r="3928" spans="1:31" x14ac:dyDescent="0.25">
      <c r="A3928" s="18"/>
      <c r="B3928" s="18"/>
      <c r="C3928" s="18"/>
      <c r="D3928" s="74"/>
      <c r="E3928" s="74"/>
      <c r="F3928" s="74"/>
      <c r="G3928" s="75"/>
      <c r="H3928" s="5"/>
      <c r="I3928" s="5"/>
      <c r="J3928" s="5"/>
      <c r="K3928" s="5"/>
      <c r="O3928" s="5"/>
      <c r="P3928" s="5"/>
      <c r="Q3928" s="5"/>
      <c r="R3928" s="18"/>
      <c r="S3928" s="18"/>
      <c r="T3928" s="18"/>
      <c r="AA3928" s="67"/>
      <c r="AB3928" s="67"/>
      <c r="AC3928" s="20"/>
      <c r="AE3928" s="103"/>
    </row>
    <row r="3929" spans="1:31" x14ac:dyDescent="0.25">
      <c r="A3929" s="18"/>
      <c r="B3929" s="18"/>
      <c r="C3929" s="18"/>
      <c r="D3929" s="74"/>
      <c r="E3929" s="74"/>
      <c r="F3929" s="74"/>
      <c r="G3929" s="75"/>
      <c r="H3929" s="5"/>
      <c r="I3929" s="5"/>
      <c r="J3929" s="5"/>
      <c r="K3929" s="5"/>
      <c r="O3929" s="5"/>
      <c r="P3929" s="5"/>
      <c r="Q3929" s="5"/>
      <c r="R3929" s="18"/>
      <c r="S3929" s="18"/>
      <c r="T3929" s="18"/>
      <c r="AA3929" s="67"/>
      <c r="AB3929" s="67"/>
      <c r="AC3929" s="20"/>
      <c r="AE3929" s="103"/>
    </row>
    <row r="3930" spans="1:31" x14ac:dyDescent="0.25">
      <c r="A3930" s="18"/>
      <c r="B3930" s="18"/>
      <c r="C3930" s="18"/>
      <c r="D3930" s="74"/>
      <c r="E3930" s="74"/>
      <c r="F3930" s="74"/>
      <c r="G3930" s="75"/>
      <c r="H3930" s="5"/>
      <c r="I3930" s="5"/>
      <c r="J3930" s="5"/>
      <c r="K3930" s="5"/>
      <c r="O3930" s="5"/>
      <c r="P3930" s="5"/>
      <c r="Q3930" s="5"/>
      <c r="R3930" s="18"/>
      <c r="S3930" s="18"/>
      <c r="T3930" s="18"/>
      <c r="AA3930" s="67"/>
      <c r="AB3930" s="67"/>
      <c r="AC3930" s="20"/>
      <c r="AE3930" s="103"/>
    </row>
    <row r="3931" spans="1:31" x14ac:dyDescent="0.25">
      <c r="A3931" s="18"/>
      <c r="B3931" s="18"/>
      <c r="C3931" s="18"/>
      <c r="D3931" s="74"/>
      <c r="E3931" s="74"/>
      <c r="F3931" s="74"/>
      <c r="G3931" s="75"/>
      <c r="H3931" s="5"/>
      <c r="I3931" s="5"/>
      <c r="J3931" s="5"/>
      <c r="K3931" s="5"/>
      <c r="O3931" s="5"/>
      <c r="P3931" s="5"/>
      <c r="Q3931" s="5"/>
      <c r="R3931" s="18"/>
      <c r="S3931" s="18"/>
      <c r="T3931" s="18"/>
      <c r="AA3931" s="67"/>
      <c r="AB3931" s="67"/>
      <c r="AC3931" s="20"/>
      <c r="AE3931" s="103"/>
    </row>
    <row r="3932" spans="1:31" x14ac:dyDescent="0.25">
      <c r="A3932" s="18"/>
      <c r="B3932" s="18"/>
      <c r="C3932" s="18"/>
      <c r="D3932" s="74"/>
      <c r="E3932" s="74"/>
      <c r="F3932" s="74"/>
      <c r="G3932" s="75"/>
      <c r="H3932" s="5"/>
      <c r="I3932" s="5"/>
      <c r="J3932" s="5"/>
      <c r="K3932" s="5"/>
      <c r="O3932" s="5"/>
      <c r="P3932" s="5"/>
      <c r="Q3932" s="5"/>
      <c r="R3932" s="18"/>
      <c r="S3932" s="18"/>
      <c r="T3932" s="18"/>
      <c r="AA3932" s="67"/>
      <c r="AB3932" s="67"/>
      <c r="AC3932" s="20"/>
      <c r="AE3932" s="103"/>
    </row>
    <row r="3933" spans="1:31" x14ac:dyDescent="0.25">
      <c r="A3933" s="18"/>
      <c r="B3933" s="18"/>
      <c r="C3933" s="18"/>
      <c r="D3933" s="74"/>
      <c r="E3933" s="74"/>
      <c r="F3933" s="74"/>
      <c r="G3933" s="75"/>
      <c r="H3933" s="5"/>
      <c r="I3933" s="5"/>
      <c r="J3933" s="5"/>
      <c r="K3933" s="5"/>
      <c r="O3933" s="5"/>
      <c r="P3933" s="5"/>
      <c r="Q3933" s="5"/>
      <c r="R3933" s="18"/>
      <c r="S3933" s="18"/>
      <c r="T3933" s="18"/>
      <c r="AA3933" s="67"/>
      <c r="AB3933" s="67"/>
      <c r="AC3933" s="20"/>
      <c r="AE3933" s="103"/>
    </row>
    <row r="3934" spans="1:31" x14ac:dyDescent="0.25">
      <c r="A3934" s="18"/>
      <c r="B3934" s="18"/>
      <c r="C3934" s="18"/>
      <c r="D3934" s="74"/>
      <c r="E3934" s="74"/>
      <c r="F3934" s="74"/>
      <c r="G3934" s="75"/>
      <c r="H3934" s="5"/>
      <c r="I3934" s="5"/>
      <c r="J3934" s="5"/>
      <c r="K3934" s="5"/>
      <c r="O3934" s="5"/>
      <c r="P3934" s="5"/>
      <c r="Q3934" s="5"/>
      <c r="R3934" s="18"/>
      <c r="S3934" s="18"/>
      <c r="T3934" s="18"/>
      <c r="AA3934" s="67"/>
      <c r="AB3934" s="67"/>
      <c r="AC3934" s="20"/>
      <c r="AE3934" s="103"/>
    </row>
    <row r="3935" spans="1:31" x14ac:dyDescent="0.25">
      <c r="A3935" s="18"/>
      <c r="B3935" s="18"/>
      <c r="C3935" s="18"/>
      <c r="D3935" s="74"/>
      <c r="E3935" s="74"/>
      <c r="F3935" s="74"/>
      <c r="G3935" s="75"/>
      <c r="H3935" s="5"/>
      <c r="I3935" s="5"/>
      <c r="J3935" s="5"/>
      <c r="K3935" s="5"/>
      <c r="O3935" s="5"/>
      <c r="P3935" s="5"/>
      <c r="Q3935" s="5"/>
      <c r="R3935" s="18"/>
      <c r="S3935" s="18"/>
      <c r="T3935" s="18"/>
      <c r="AA3935" s="67"/>
      <c r="AB3935" s="67"/>
      <c r="AC3935" s="20"/>
      <c r="AE3935" s="103"/>
    </row>
    <row r="3936" spans="1:31" x14ac:dyDescent="0.25">
      <c r="A3936" s="18"/>
      <c r="B3936" s="18"/>
      <c r="C3936" s="18"/>
      <c r="D3936" s="74"/>
      <c r="E3936" s="74"/>
      <c r="F3936" s="74"/>
      <c r="G3936" s="75"/>
      <c r="H3936" s="5"/>
      <c r="I3936" s="5"/>
      <c r="J3936" s="5"/>
      <c r="K3936" s="5"/>
      <c r="O3936" s="5"/>
      <c r="P3936" s="5"/>
      <c r="Q3936" s="5"/>
      <c r="R3936" s="18"/>
      <c r="S3936" s="18"/>
      <c r="T3936" s="18"/>
      <c r="AA3936" s="67"/>
      <c r="AB3936" s="67"/>
      <c r="AC3936" s="20"/>
      <c r="AE3936" s="103"/>
    </row>
    <row r="3937" spans="1:31" x14ac:dyDescent="0.25">
      <c r="A3937" s="18"/>
      <c r="B3937" s="18"/>
      <c r="C3937" s="18"/>
      <c r="D3937" s="74"/>
      <c r="E3937" s="74"/>
      <c r="F3937" s="74"/>
      <c r="G3937" s="75"/>
      <c r="H3937" s="5"/>
      <c r="I3937" s="5"/>
      <c r="J3937" s="5"/>
      <c r="K3937" s="5"/>
      <c r="O3937" s="5"/>
      <c r="P3937" s="5"/>
      <c r="Q3937" s="5"/>
      <c r="R3937" s="18"/>
      <c r="S3937" s="18"/>
      <c r="T3937" s="18"/>
      <c r="AA3937" s="67"/>
      <c r="AB3937" s="67"/>
      <c r="AC3937" s="20"/>
      <c r="AE3937" s="103"/>
    </row>
    <row r="3938" spans="1:31" x14ac:dyDescent="0.25">
      <c r="A3938" s="18"/>
      <c r="B3938" s="18"/>
      <c r="C3938" s="18"/>
      <c r="D3938" s="74"/>
      <c r="E3938" s="74"/>
      <c r="F3938" s="74"/>
      <c r="G3938" s="75"/>
      <c r="H3938" s="5"/>
      <c r="I3938" s="5"/>
      <c r="J3938" s="5"/>
      <c r="K3938" s="5"/>
      <c r="O3938" s="5"/>
      <c r="P3938" s="5"/>
      <c r="Q3938" s="5"/>
      <c r="R3938" s="18"/>
      <c r="S3938" s="18"/>
      <c r="T3938" s="18"/>
      <c r="AA3938" s="67"/>
      <c r="AB3938" s="67"/>
      <c r="AC3938" s="20"/>
      <c r="AE3938" s="103"/>
    </row>
    <row r="3939" spans="1:31" x14ac:dyDescent="0.25">
      <c r="A3939" s="18"/>
      <c r="B3939" s="18"/>
      <c r="C3939" s="18"/>
      <c r="D3939" s="74"/>
      <c r="E3939" s="74"/>
      <c r="F3939" s="74"/>
      <c r="G3939" s="75"/>
      <c r="H3939" s="5"/>
      <c r="I3939" s="5"/>
      <c r="J3939" s="5"/>
      <c r="K3939" s="5"/>
      <c r="O3939" s="5"/>
      <c r="P3939" s="5"/>
      <c r="Q3939" s="5"/>
      <c r="R3939" s="18"/>
      <c r="S3939" s="18"/>
      <c r="T3939" s="18"/>
      <c r="AA3939" s="67"/>
      <c r="AB3939" s="67"/>
      <c r="AC3939" s="20"/>
      <c r="AE3939" s="103"/>
    </row>
    <row r="3940" spans="1:31" x14ac:dyDescent="0.25">
      <c r="A3940" s="18"/>
      <c r="B3940" s="18"/>
      <c r="C3940" s="18"/>
      <c r="D3940" s="74"/>
      <c r="E3940" s="74"/>
      <c r="F3940" s="74"/>
      <c r="G3940" s="75"/>
      <c r="H3940" s="5"/>
      <c r="I3940" s="5"/>
      <c r="J3940" s="5"/>
      <c r="K3940" s="5"/>
      <c r="O3940" s="5"/>
      <c r="P3940" s="5"/>
      <c r="Q3940" s="5"/>
      <c r="R3940" s="18"/>
      <c r="S3940" s="18"/>
      <c r="T3940" s="18"/>
      <c r="AA3940" s="67"/>
      <c r="AB3940" s="67"/>
      <c r="AC3940" s="20"/>
      <c r="AE3940" s="103"/>
    </row>
    <row r="3941" spans="1:31" x14ac:dyDescent="0.25">
      <c r="A3941" s="18"/>
      <c r="B3941" s="18"/>
      <c r="C3941" s="18"/>
      <c r="D3941" s="74"/>
      <c r="E3941" s="74"/>
      <c r="F3941" s="74"/>
      <c r="G3941" s="75"/>
      <c r="H3941" s="5"/>
      <c r="I3941" s="5"/>
      <c r="J3941" s="5"/>
      <c r="K3941" s="5"/>
      <c r="O3941" s="5"/>
      <c r="P3941" s="5"/>
      <c r="Q3941" s="5"/>
      <c r="R3941" s="18"/>
      <c r="S3941" s="18"/>
      <c r="T3941" s="18"/>
      <c r="AA3941" s="67"/>
      <c r="AB3941" s="67"/>
      <c r="AC3941" s="20"/>
      <c r="AE3941" s="103"/>
    </row>
    <row r="3942" spans="1:31" x14ac:dyDescent="0.25">
      <c r="A3942" s="18"/>
      <c r="B3942" s="18"/>
      <c r="C3942" s="18"/>
      <c r="D3942" s="74"/>
      <c r="E3942" s="74"/>
      <c r="F3942" s="74"/>
      <c r="G3942" s="75"/>
      <c r="H3942" s="5"/>
      <c r="I3942" s="5"/>
      <c r="J3942" s="5"/>
      <c r="K3942" s="5"/>
      <c r="O3942" s="5"/>
      <c r="P3942" s="5"/>
      <c r="Q3942" s="5"/>
      <c r="R3942" s="18"/>
      <c r="S3942" s="18"/>
      <c r="T3942" s="18"/>
      <c r="AA3942" s="67"/>
      <c r="AB3942" s="67"/>
      <c r="AC3942" s="20"/>
      <c r="AE3942" s="103"/>
    </row>
    <row r="3943" spans="1:31" x14ac:dyDescent="0.25">
      <c r="A3943" s="18"/>
      <c r="B3943" s="18"/>
      <c r="C3943" s="18"/>
      <c r="D3943" s="74"/>
      <c r="E3943" s="74"/>
      <c r="F3943" s="74"/>
      <c r="G3943" s="75"/>
      <c r="H3943" s="5"/>
      <c r="I3943" s="5"/>
      <c r="J3943" s="5"/>
      <c r="K3943" s="5"/>
      <c r="O3943" s="5"/>
      <c r="P3943" s="5"/>
      <c r="Q3943" s="5"/>
      <c r="R3943" s="18"/>
      <c r="S3943" s="18"/>
      <c r="T3943" s="18"/>
      <c r="AA3943" s="67"/>
      <c r="AB3943" s="67"/>
      <c r="AC3943" s="20"/>
      <c r="AE3943" s="103"/>
    </row>
    <row r="3944" spans="1:31" x14ac:dyDescent="0.25">
      <c r="A3944" s="18"/>
      <c r="B3944" s="18"/>
      <c r="C3944" s="18"/>
      <c r="D3944" s="74"/>
      <c r="E3944" s="74"/>
      <c r="F3944" s="74"/>
      <c r="G3944" s="75"/>
      <c r="H3944" s="5"/>
      <c r="I3944" s="5"/>
      <c r="J3944" s="5"/>
      <c r="K3944" s="5"/>
      <c r="O3944" s="5"/>
      <c r="P3944" s="5"/>
      <c r="Q3944" s="5"/>
      <c r="R3944" s="18"/>
      <c r="S3944" s="18"/>
      <c r="T3944" s="18"/>
      <c r="AA3944" s="67"/>
      <c r="AB3944" s="67"/>
      <c r="AC3944" s="20"/>
      <c r="AE3944" s="103"/>
    </row>
    <row r="3945" spans="1:31" x14ac:dyDescent="0.25">
      <c r="A3945" s="18"/>
      <c r="B3945" s="18"/>
      <c r="C3945" s="18"/>
      <c r="D3945" s="74"/>
      <c r="E3945" s="74"/>
      <c r="F3945" s="74"/>
      <c r="G3945" s="75"/>
      <c r="H3945" s="5"/>
      <c r="I3945" s="5"/>
      <c r="J3945" s="5"/>
      <c r="K3945" s="5"/>
      <c r="O3945" s="5"/>
      <c r="P3945" s="5"/>
      <c r="Q3945" s="5"/>
      <c r="R3945" s="18"/>
      <c r="S3945" s="18"/>
      <c r="T3945" s="18"/>
      <c r="AA3945" s="67"/>
      <c r="AB3945" s="67"/>
      <c r="AC3945" s="20"/>
      <c r="AE3945" s="103"/>
    </row>
    <row r="3946" spans="1:31" x14ac:dyDescent="0.25">
      <c r="A3946" s="18"/>
      <c r="B3946" s="18"/>
      <c r="C3946" s="18"/>
      <c r="D3946" s="74"/>
      <c r="E3946" s="74"/>
      <c r="F3946" s="74"/>
      <c r="G3946" s="75"/>
      <c r="H3946" s="5"/>
      <c r="I3946" s="5"/>
      <c r="J3946" s="5"/>
      <c r="K3946" s="5"/>
      <c r="O3946" s="5"/>
      <c r="P3946" s="5"/>
      <c r="Q3946" s="5"/>
      <c r="R3946" s="18"/>
      <c r="S3946" s="18"/>
      <c r="T3946" s="18"/>
      <c r="AA3946" s="67"/>
      <c r="AB3946" s="67"/>
      <c r="AC3946" s="20"/>
      <c r="AE3946" s="103"/>
    </row>
    <row r="3947" spans="1:31" x14ac:dyDescent="0.25">
      <c r="A3947" s="18"/>
      <c r="B3947" s="18"/>
      <c r="C3947" s="18"/>
      <c r="D3947" s="74"/>
      <c r="E3947" s="74"/>
      <c r="F3947" s="74"/>
      <c r="G3947" s="75"/>
      <c r="H3947" s="5"/>
      <c r="I3947" s="5"/>
      <c r="J3947" s="5"/>
      <c r="K3947" s="5"/>
      <c r="O3947" s="5"/>
      <c r="P3947" s="5"/>
      <c r="Q3947" s="5"/>
      <c r="R3947" s="18"/>
      <c r="S3947" s="18"/>
      <c r="T3947" s="18"/>
      <c r="AA3947" s="67"/>
      <c r="AB3947" s="67"/>
      <c r="AC3947" s="20"/>
      <c r="AE3947" s="103"/>
    </row>
    <row r="3948" spans="1:31" x14ac:dyDescent="0.25">
      <c r="A3948" s="18"/>
      <c r="B3948" s="18"/>
      <c r="C3948" s="18"/>
      <c r="D3948" s="74"/>
      <c r="E3948" s="74"/>
      <c r="F3948" s="74"/>
      <c r="G3948" s="75"/>
      <c r="H3948" s="5"/>
      <c r="I3948" s="5"/>
      <c r="J3948" s="5"/>
      <c r="K3948" s="5"/>
      <c r="O3948" s="5"/>
      <c r="P3948" s="5"/>
      <c r="Q3948" s="5"/>
      <c r="R3948" s="18"/>
      <c r="S3948" s="18"/>
      <c r="T3948" s="18"/>
      <c r="AA3948" s="67"/>
      <c r="AB3948" s="67"/>
      <c r="AC3948" s="20"/>
      <c r="AE3948" s="103"/>
    </row>
    <row r="3949" spans="1:31" x14ac:dyDescent="0.25">
      <c r="A3949" s="18"/>
      <c r="B3949" s="18"/>
      <c r="C3949" s="18"/>
      <c r="D3949" s="74"/>
      <c r="E3949" s="74"/>
      <c r="F3949" s="74"/>
      <c r="G3949" s="75"/>
      <c r="H3949" s="5"/>
      <c r="I3949" s="5"/>
      <c r="J3949" s="5"/>
      <c r="K3949" s="5"/>
      <c r="O3949" s="5"/>
      <c r="P3949" s="5"/>
      <c r="Q3949" s="5"/>
      <c r="R3949" s="18"/>
      <c r="S3949" s="18"/>
      <c r="T3949" s="18"/>
      <c r="AA3949" s="67"/>
      <c r="AB3949" s="67"/>
      <c r="AC3949" s="20"/>
      <c r="AE3949" s="103"/>
    </row>
    <row r="3950" spans="1:31" x14ac:dyDescent="0.25">
      <c r="A3950" s="18"/>
      <c r="B3950" s="18"/>
      <c r="C3950" s="18"/>
      <c r="D3950" s="74"/>
      <c r="E3950" s="74"/>
      <c r="F3950" s="74"/>
      <c r="G3950" s="75"/>
      <c r="H3950" s="5"/>
      <c r="I3950" s="5"/>
      <c r="J3950" s="5"/>
      <c r="K3950" s="5"/>
      <c r="O3950" s="5"/>
      <c r="P3950" s="5"/>
      <c r="Q3950" s="5"/>
      <c r="R3950" s="18"/>
      <c r="S3950" s="18"/>
      <c r="T3950" s="18"/>
      <c r="AA3950" s="67"/>
      <c r="AB3950" s="67"/>
      <c r="AC3950" s="20"/>
      <c r="AE3950" s="103"/>
    </row>
    <row r="3951" spans="1:31" x14ac:dyDescent="0.25">
      <c r="A3951" s="18"/>
      <c r="B3951" s="18"/>
      <c r="C3951" s="18"/>
      <c r="D3951" s="74"/>
      <c r="E3951" s="74"/>
      <c r="F3951" s="74"/>
      <c r="G3951" s="75"/>
      <c r="H3951" s="5"/>
      <c r="I3951" s="5"/>
      <c r="J3951" s="5"/>
      <c r="K3951" s="5"/>
      <c r="O3951" s="5"/>
      <c r="P3951" s="5"/>
      <c r="Q3951" s="5"/>
      <c r="R3951" s="18"/>
      <c r="S3951" s="18"/>
      <c r="T3951" s="18"/>
      <c r="AA3951" s="67"/>
      <c r="AB3951" s="67"/>
      <c r="AC3951" s="20"/>
      <c r="AE3951" s="103"/>
    </row>
    <row r="3952" spans="1:31" x14ac:dyDescent="0.25">
      <c r="A3952" s="18"/>
      <c r="B3952" s="18"/>
      <c r="C3952" s="18"/>
      <c r="D3952" s="74"/>
      <c r="E3952" s="74"/>
      <c r="F3952" s="74"/>
      <c r="G3952" s="75"/>
      <c r="H3952" s="5"/>
      <c r="I3952" s="5"/>
      <c r="J3952" s="5"/>
      <c r="K3952" s="5"/>
      <c r="O3952" s="5"/>
      <c r="P3952" s="5"/>
      <c r="Q3952" s="5"/>
      <c r="R3952" s="18"/>
      <c r="S3952" s="18"/>
      <c r="T3952" s="18"/>
      <c r="AA3952" s="67"/>
      <c r="AB3952" s="67"/>
      <c r="AC3952" s="20"/>
      <c r="AE3952" s="103"/>
    </row>
    <row r="3953" spans="1:31" x14ac:dyDescent="0.25">
      <c r="A3953" s="18"/>
      <c r="B3953" s="18"/>
      <c r="C3953" s="18"/>
      <c r="D3953" s="74"/>
      <c r="E3953" s="74"/>
      <c r="F3953" s="74"/>
      <c r="G3953" s="75"/>
      <c r="H3953" s="5"/>
      <c r="I3953" s="5"/>
      <c r="J3953" s="5"/>
      <c r="K3953" s="5"/>
      <c r="O3953" s="5"/>
      <c r="P3953" s="5"/>
      <c r="Q3953" s="5"/>
      <c r="R3953" s="18"/>
      <c r="S3953" s="18"/>
      <c r="T3953" s="18"/>
      <c r="AA3953" s="67"/>
      <c r="AB3953" s="67"/>
      <c r="AC3953" s="20"/>
      <c r="AE3953" s="103"/>
    </row>
    <row r="3954" spans="1:31" x14ac:dyDescent="0.25">
      <c r="A3954" s="18"/>
      <c r="B3954" s="18"/>
      <c r="C3954" s="18"/>
      <c r="D3954" s="74"/>
      <c r="E3954" s="74"/>
      <c r="F3954" s="74"/>
      <c r="G3954" s="75"/>
      <c r="H3954" s="5"/>
      <c r="I3954" s="5"/>
      <c r="J3954" s="5"/>
      <c r="K3954" s="5"/>
      <c r="O3954" s="5"/>
      <c r="P3954" s="5"/>
      <c r="Q3954" s="5"/>
      <c r="R3954" s="18"/>
      <c r="S3954" s="18"/>
      <c r="T3954" s="18"/>
      <c r="AA3954" s="67"/>
      <c r="AB3954" s="67"/>
      <c r="AC3954" s="20"/>
      <c r="AE3954" s="103"/>
    </row>
    <row r="3955" spans="1:31" x14ac:dyDescent="0.25">
      <c r="A3955" s="18"/>
      <c r="B3955" s="18"/>
      <c r="C3955" s="18"/>
      <c r="D3955" s="74"/>
      <c r="E3955" s="74"/>
      <c r="F3955" s="74"/>
      <c r="G3955" s="75"/>
      <c r="H3955" s="5"/>
      <c r="I3955" s="5"/>
      <c r="J3955" s="5"/>
      <c r="K3955" s="5"/>
      <c r="O3955" s="5"/>
      <c r="P3955" s="5"/>
      <c r="Q3955" s="5"/>
      <c r="R3955" s="18"/>
      <c r="S3955" s="18"/>
      <c r="T3955" s="18"/>
      <c r="AA3955" s="67"/>
      <c r="AB3955" s="67"/>
      <c r="AC3955" s="20"/>
      <c r="AE3955" s="103"/>
    </row>
    <row r="3956" spans="1:31" x14ac:dyDescent="0.25">
      <c r="A3956" s="18"/>
      <c r="B3956" s="18"/>
      <c r="C3956" s="18"/>
      <c r="D3956" s="74"/>
      <c r="E3956" s="74"/>
      <c r="F3956" s="74"/>
      <c r="G3956" s="75"/>
      <c r="H3956" s="5"/>
      <c r="I3956" s="5"/>
      <c r="J3956" s="5"/>
      <c r="K3956" s="5"/>
      <c r="O3956" s="5"/>
      <c r="P3956" s="5"/>
      <c r="Q3956" s="5"/>
      <c r="R3956" s="18"/>
      <c r="S3956" s="18"/>
      <c r="T3956" s="18"/>
      <c r="AA3956" s="67"/>
      <c r="AB3956" s="67"/>
      <c r="AC3956" s="20"/>
      <c r="AE3956" s="103"/>
    </row>
    <row r="3957" spans="1:31" x14ac:dyDescent="0.25">
      <c r="A3957" s="18"/>
      <c r="B3957" s="18"/>
      <c r="C3957" s="18"/>
      <c r="D3957" s="74"/>
      <c r="E3957" s="74"/>
      <c r="F3957" s="74"/>
      <c r="G3957" s="75"/>
      <c r="H3957" s="5"/>
      <c r="I3957" s="5"/>
      <c r="J3957" s="5"/>
      <c r="K3957" s="5"/>
      <c r="O3957" s="5"/>
      <c r="P3957" s="5"/>
      <c r="Q3957" s="5"/>
      <c r="R3957" s="18"/>
      <c r="S3957" s="18"/>
      <c r="T3957" s="18"/>
      <c r="AA3957" s="67"/>
      <c r="AB3957" s="67"/>
      <c r="AC3957" s="20"/>
      <c r="AE3957" s="103"/>
    </row>
    <row r="3958" spans="1:31" x14ac:dyDescent="0.25">
      <c r="A3958" s="18"/>
      <c r="B3958" s="18"/>
      <c r="C3958" s="18"/>
      <c r="D3958" s="74"/>
      <c r="E3958" s="74"/>
      <c r="F3958" s="74"/>
      <c r="G3958" s="75"/>
      <c r="H3958" s="5"/>
      <c r="I3958" s="5"/>
      <c r="J3958" s="5"/>
      <c r="K3958" s="5"/>
      <c r="O3958" s="5"/>
      <c r="P3958" s="5"/>
      <c r="Q3958" s="5"/>
      <c r="R3958" s="18"/>
      <c r="S3958" s="18"/>
      <c r="T3958" s="18"/>
      <c r="AA3958" s="67"/>
      <c r="AB3958" s="67"/>
      <c r="AC3958" s="20"/>
      <c r="AE3958" s="103"/>
    </row>
    <row r="3959" spans="1:31" x14ac:dyDescent="0.25">
      <c r="A3959" s="18"/>
      <c r="B3959" s="18"/>
      <c r="C3959" s="18"/>
      <c r="D3959" s="74"/>
      <c r="E3959" s="74"/>
      <c r="F3959" s="74"/>
      <c r="G3959" s="75"/>
      <c r="H3959" s="5"/>
      <c r="I3959" s="5"/>
      <c r="J3959" s="5"/>
      <c r="K3959" s="5"/>
      <c r="O3959" s="5"/>
      <c r="P3959" s="5"/>
      <c r="Q3959" s="5"/>
      <c r="R3959" s="18"/>
      <c r="S3959" s="18"/>
      <c r="T3959" s="18"/>
      <c r="AA3959" s="67"/>
      <c r="AB3959" s="67"/>
      <c r="AC3959" s="20"/>
      <c r="AE3959" s="103"/>
    </row>
    <row r="3960" spans="1:31" x14ac:dyDescent="0.25">
      <c r="A3960" s="18"/>
      <c r="B3960" s="18"/>
      <c r="C3960" s="18"/>
      <c r="D3960" s="74"/>
      <c r="E3960" s="74"/>
      <c r="F3960" s="74"/>
      <c r="G3960" s="75"/>
      <c r="H3960" s="5"/>
      <c r="I3960" s="5"/>
      <c r="J3960" s="5"/>
      <c r="K3960" s="5"/>
      <c r="O3960" s="5"/>
      <c r="P3960" s="5"/>
      <c r="Q3960" s="5"/>
      <c r="R3960" s="18"/>
      <c r="S3960" s="18"/>
      <c r="T3960" s="18"/>
      <c r="AA3960" s="67"/>
      <c r="AB3960" s="67"/>
      <c r="AC3960" s="20"/>
      <c r="AE3960" s="103"/>
    </row>
    <row r="3961" spans="1:31" x14ac:dyDescent="0.25">
      <c r="A3961" s="18"/>
      <c r="B3961" s="18"/>
      <c r="C3961" s="18"/>
      <c r="D3961" s="74"/>
      <c r="E3961" s="74"/>
      <c r="F3961" s="74"/>
      <c r="G3961" s="75"/>
      <c r="H3961" s="5"/>
      <c r="I3961" s="5"/>
      <c r="J3961" s="5"/>
      <c r="K3961" s="5"/>
      <c r="O3961" s="5"/>
      <c r="P3961" s="5"/>
      <c r="Q3961" s="5"/>
      <c r="R3961" s="18"/>
      <c r="S3961" s="18"/>
      <c r="T3961" s="18"/>
      <c r="AA3961" s="67"/>
      <c r="AB3961" s="67"/>
      <c r="AC3961" s="20"/>
      <c r="AE3961" s="103"/>
    </row>
    <row r="3962" spans="1:31" x14ac:dyDescent="0.25">
      <c r="A3962" s="18"/>
      <c r="B3962" s="18"/>
      <c r="C3962" s="18"/>
      <c r="D3962" s="74"/>
      <c r="E3962" s="74"/>
      <c r="F3962" s="74"/>
      <c r="G3962" s="75"/>
      <c r="H3962" s="5"/>
      <c r="I3962" s="5"/>
      <c r="J3962" s="5"/>
      <c r="K3962" s="5"/>
      <c r="O3962" s="5"/>
      <c r="P3962" s="5"/>
      <c r="Q3962" s="5"/>
      <c r="R3962" s="18"/>
      <c r="S3962" s="18"/>
      <c r="T3962" s="18"/>
      <c r="AA3962" s="67"/>
      <c r="AB3962" s="67"/>
      <c r="AC3962" s="20"/>
      <c r="AE3962" s="103"/>
    </row>
    <row r="3963" spans="1:31" x14ac:dyDescent="0.25">
      <c r="A3963" s="18"/>
      <c r="B3963" s="18"/>
      <c r="C3963" s="18"/>
      <c r="D3963" s="74"/>
      <c r="E3963" s="74"/>
      <c r="F3963" s="74"/>
      <c r="G3963" s="75"/>
      <c r="H3963" s="5"/>
      <c r="I3963" s="5"/>
      <c r="J3963" s="5"/>
      <c r="K3963" s="5"/>
      <c r="O3963" s="5"/>
      <c r="P3963" s="5"/>
      <c r="Q3963" s="5"/>
      <c r="R3963" s="18"/>
      <c r="S3963" s="18"/>
      <c r="T3963" s="18"/>
      <c r="AA3963" s="67"/>
      <c r="AB3963" s="67"/>
      <c r="AC3963" s="20"/>
      <c r="AE3963" s="103"/>
    </row>
    <row r="3964" spans="1:31" x14ac:dyDescent="0.25">
      <c r="A3964" s="18"/>
      <c r="B3964" s="18"/>
      <c r="C3964" s="18"/>
      <c r="D3964" s="74"/>
      <c r="E3964" s="74"/>
      <c r="F3964" s="74"/>
      <c r="G3964" s="75"/>
      <c r="H3964" s="5"/>
      <c r="I3964" s="5"/>
      <c r="J3964" s="5"/>
      <c r="K3964" s="5"/>
      <c r="O3964" s="5"/>
      <c r="P3964" s="5"/>
      <c r="Q3964" s="5"/>
      <c r="R3964" s="18"/>
      <c r="S3964" s="18"/>
      <c r="T3964" s="18"/>
      <c r="AA3964" s="67"/>
      <c r="AB3964" s="67"/>
      <c r="AC3964" s="20"/>
      <c r="AE3964" s="103"/>
    </row>
    <row r="3965" spans="1:31" x14ac:dyDescent="0.25">
      <c r="A3965" s="18"/>
      <c r="B3965" s="18"/>
      <c r="C3965" s="18"/>
      <c r="D3965" s="74"/>
      <c r="E3965" s="74"/>
      <c r="F3965" s="74"/>
      <c r="G3965" s="75"/>
      <c r="H3965" s="5"/>
      <c r="I3965" s="5"/>
      <c r="J3965" s="5"/>
      <c r="K3965" s="5"/>
      <c r="O3965" s="5"/>
      <c r="P3965" s="5"/>
      <c r="Q3965" s="5"/>
      <c r="R3965" s="18"/>
      <c r="S3965" s="18"/>
      <c r="T3965" s="18"/>
      <c r="AA3965" s="67"/>
      <c r="AB3965" s="67"/>
      <c r="AC3965" s="20"/>
      <c r="AE3965" s="103"/>
    </row>
    <row r="3966" spans="1:31" x14ac:dyDescent="0.25">
      <c r="A3966" s="18"/>
      <c r="B3966" s="18"/>
      <c r="C3966" s="18"/>
      <c r="D3966" s="74"/>
      <c r="E3966" s="74"/>
      <c r="F3966" s="74"/>
      <c r="G3966" s="75"/>
      <c r="H3966" s="5"/>
      <c r="I3966" s="5"/>
      <c r="J3966" s="5"/>
      <c r="K3966" s="5"/>
      <c r="O3966" s="5"/>
      <c r="P3966" s="5"/>
      <c r="Q3966" s="5"/>
      <c r="R3966" s="18"/>
      <c r="S3966" s="18"/>
      <c r="T3966" s="18"/>
      <c r="AA3966" s="67"/>
      <c r="AB3966" s="67"/>
      <c r="AC3966" s="20"/>
      <c r="AE3966" s="103"/>
    </row>
    <row r="3967" spans="1:31" x14ac:dyDescent="0.25">
      <c r="A3967" s="18"/>
      <c r="B3967" s="18"/>
      <c r="C3967" s="18"/>
      <c r="D3967" s="74"/>
      <c r="E3967" s="74"/>
      <c r="F3967" s="74"/>
      <c r="G3967" s="75"/>
      <c r="H3967" s="5"/>
      <c r="I3967" s="5"/>
      <c r="J3967" s="5"/>
      <c r="K3967" s="5"/>
      <c r="O3967" s="5"/>
      <c r="P3967" s="5"/>
      <c r="Q3967" s="5"/>
      <c r="R3967" s="18"/>
      <c r="S3967" s="18"/>
      <c r="T3967" s="18"/>
      <c r="AA3967" s="67"/>
      <c r="AB3967" s="67"/>
      <c r="AC3967" s="20"/>
      <c r="AE3967" s="103"/>
    </row>
    <row r="3968" spans="1:31" x14ac:dyDescent="0.25">
      <c r="A3968" s="18"/>
      <c r="B3968" s="18"/>
      <c r="C3968" s="18"/>
      <c r="D3968" s="74"/>
      <c r="E3968" s="74"/>
      <c r="F3968" s="74"/>
      <c r="G3968" s="75"/>
      <c r="H3968" s="5"/>
      <c r="I3968" s="5"/>
      <c r="J3968" s="5"/>
      <c r="K3968" s="5"/>
      <c r="O3968" s="5"/>
      <c r="P3968" s="5"/>
      <c r="Q3968" s="5"/>
      <c r="R3968" s="18"/>
      <c r="S3968" s="18"/>
      <c r="T3968" s="18"/>
      <c r="AA3968" s="67"/>
      <c r="AB3968" s="67"/>
      <c r="AC3968" s="20"/>
      <c r="AE3968" s="103"/>
    </row>
    <row r="3969" spans="1:31" x14ac:dyDescent="0.25">
      <c r="A3969" s="18"/>
      <c r="B3969" s="18"/>
      <c r="C3969" s="18"/>
      <c r="D3969" s="74"/>
      <c r="E3969" s="74"/>
      <c r="F3969" s="74"/>
      <c r="G3969" s="75"/>
      <c r="H3969" s="5"/>
      <c r="I3969" s="5"/>
      <c r="J3969" s="5"/>
      <c r="K3969" s="5"/>
      <c r="O3969" s="5"/>
      <c r="P3969" s="5"/>
      <c r="Q3969" s="5"/>
      <c r="R3969" s="18"/>
      <c r="S3969" s="18"/>
      <c r="T3969" s="18"/>
      <c r="AA3969" s="67"/>
      <c r="AB3969" s="67"/>
      <c r="AC3969" s="20"/>
      <c r="AE3969" s="103"/>
    </row>
    <row r="3970" spans="1:31" x14ac:dyDescent="0.25">
      <c r="A3970" s="18"/>
      <c r="B3970" s="18"/>
      <c r="C3970" s="18"/>
      <c r="D3970" s="74"/>
      <c r="E3970" s="74"/>
      <c r="F3970" s="74"/>
      <c r="G3970" s="75"/>
      <c r="H3970" s="5"/>
      <c r="I3970" s="5"/>
      <c r="J3970" s="5"/>
      <c r="K3970" s="5"/>
      <c r="O3970" s="5"/>
      <c r="P3970" s="5"/>
      <c r="Q3970" s="5"/>
      <c r="R3970" s="18"/>
      <c r="S3970" s="18"/>
      <c r="T3970" s="18"/>
      <c r="AA3970" s="67"/>
      <c r="AB3970" s="67"/>
      <c r="AC3970" s="20"/>
      <c r="AE3970" s="103"/>
    </row>
    <row r="3971" spans="1:31" x14ac:dyDescent="0.25">
      <c r="A3971" s="18"/>
      <c r="B3971" s="18"/>
      <c r="C3971" s="18"/>
      <c r="D3971" s="74"/>
      <c r="E3971" s="74"/>
      <c r="F3971" s="74"/>
      <c r="G3971" s="75"/>
      <c r="H3971" s="5"/>
      <c r="I3971" s="5"/>
      <c r="J3971" s="5"/>
      <c r="K3971" s="5"/>
      <c r="O3971" s="5"/>
      <c r="P3971" s="5"/>
      <c r="Q3971" s="5"/>
      <c r="R3971" s="18"/>
      <c r="S3971" s="18"/>
      <c r="T3971" s="18"/>
      <c r="AA3971" s="67"/>
      <c r="AB3971" s="67"/>
      <c r="AC3971" s="20"/>
      <c r="AE3971" s="103"/>
    </row>
    <row r="3972" spans="1:31" x14ac:dyDescent="0.25">
      <c r="A3972" s="18"/>
      <c r="B3972" s="18"/>
      <c r="C3972" s="18"/>
      <c r="D3972" s="74"/>
      <c r="E3972" s="74"/>
      <c r="F3972" s="74"/>
      <c r="G3972" s="75"/>
      <c r="H3972" s="5"/>
      <c r="I3972" s="5"/>
      <c r="J3972" s="5"/>
      <c r="K3972" s="5"/>
      <c r="O3972" s="5"/>
      <c r="P3972" s="5"/>
      <c r="Q3972" s="5"/>
      <c r="R3972" s="18"/>
      <c r="S3972" s="18"/>
      <c r="T3972" s="18"/>
      <c r="AA3972" s="67"/>
      <c r="AB3972" s="67"/>
      <c r="AC3972" s="20"/>
      <c r="AE3972" s="103"/>
    </row>
    <row r="3973" spans="1:31" x14ac:dyDescent="0.25">
      <c r="A3973" s="18"/>
      <c r="B3973" s="18"/>
      <c r="C3973" s="18"/>
      <c r="D3973" s="74"/>
      <c r="E3973" s="74"/>
      <c r="F3973" s="74"/>
      <c r="G3973" s="75"/>
      <c r="H3973" s="5"/>
      <c r="I3973" s="5"/>
      <c r="J3973" s="5"/>
      <c r="K3973" s="5"/>
      <c r="O3973" s="5"/>
      <c r="P3973" s="5"/>
      <c r="Q3973" s="5"/>
      <c r="R3973" s="18"/>
      <c r="S3973" s="18"/>
      <c r="T3973" s="18"/>
      <c r="AA3973" s="67"/>
      <c r="AB3973" s="67"/>
      <c r="AC3973" s="20"/>
      <c r="AE3973" s="103"/>
    </row>
    <row r="3974" spans="1:31" x14ac:dyDescent="0.25">
      <c r="A3974" s="18"/>
      <c r="B3974" s="18"/>
      <c r="C3974" s="18"/>
      <c r="D3974" s="74"/>
      <c r="E3974" s="74"/>
      <c r="F3974" s="74"/>
      <c r="G3974" s="75"/>
      <c r="H3974" s="5"/>
      <c r="I3974" s="5"/>
      <c r="J3974" s="5"/>
      <c r="K3974" s="5"/>
      <c r="O3974" s="5"/>
      <c r="P3974" s="5"/>
      <c r="Q3974" s="5"/>
      <c r="R3974" s="18"/>
      <c r="S3974" s="18"/>
      <c r="T3974" s="18"/>
      <c r="AA3974" s="67"/>
      <c r="AB3974" s="67"/>
      <c r="AC3974" s="20"/>
      <c r="AE3974" s="103"/>
    </row>
    <row r="3975" spans="1:31" x14ac:dyDescent="0.25">
      <c r="A3975" s="18"/>
      <c r="B3975" s="18"/>
      <c r="C3975" s="18"/>
      <c r="D3975" s="74"/>
      <c r="E3975" s="74"/>
      <c r="F3975" s="74"/>
      <c r="G3975" s="75"/>
      <c r="H3975" s="5"/>
      <c r="I3975" s="5"/>
      <c r="J3975" s="5"/>
      <c r="K3975" s="5"/>
      <c r="O3975" s="5"/>
      <c r="P3975" s="5"/>
      <c r="Q3975" s="5"/>
      <c r="R3975" s="18"/>
      <c r="S3975" s="18"/>
      <c r="T3975" s="18"/>
      <c r="AA3975" s="67"/>
      <c r="AB3975" s="67"/>
      <c r="AC3975" s="20"/>
      <c r="AE3975" s="103"/>
    </row>
    <row r="3976" spans="1:31" x14ac:dyDescent="0.25">
      <c r="A3976" s="18"/>
      <c r="B3976" s="18"/>
      <c r="C3976" s="18"/>
      <c r="D3976" s="74"/>
      <c r="E3976" s="74"/>
      <c r="F3976" s="74"/>
      <c r="G3976" s="75"/>
      <c r="H3976" s="5"/>
      <c r="I3976" s="5"/>
      <c r="J3976" s="5"/>
      <c r="K3976" s="5"/>
      <c r="O3976" s="5"/>
      <c r="P3976" s="5"/>
      <c r="Q3976" s="5"/>
      <c r="R3976" s="18"/>
      <c r="S3976" s="18"/>
      <c r="T3976" s="18"/>
      <c r="AA3976" s="67"/>
      <c r="AB3976" s="67"/>
      <c r="AC3976" s="20"/>
      <c r="AE3976" s="103"/>
    </row>
    <row r="3977" spans="1:31" x14ac:dyDescent="0.25">
      <c r="A3977" s="18"/>
      <c r="B3977" s="18"/>
      <c r="C3977" s="18"/>
      <c r="D3977" s="74"/>
      <c r="E3977" s="74"/>
      <c r="F3977" s="74"/>
      <c r="G3977" s="75"/>
      <c r="H3977" s="5"/>
      <c r="I3977" s="5"/>
      <c r="J3977" s="5"/>
      <c r="K3977" s="5"/>
      <c r="O3977" s="5"/>
      <c r="P3977" s="5"/>
      <c r="Q3977" s="5"/>
      <c r="R3977" s="18"/>
      <c r="S3977" s="18"/>
      <c r="T3977" s="18"/>
      <c r="AA3977" s="67"/>
      <c r="AB3977" s="67"/>
      <c r="AC3977" s="20"/>
      <c r="AE3977" s="103"/>
    </row>
    <row r="3978" spans="1:31" x14ac:dyDescent="0.25">
      <c r="A3978" s="18"/>
      <c r="B3978" s="18"/>
      <c r="C3978" s="18"/>
      <c r="D3978" s="74"/>
      <c r="E3978" s="74"/>
      <c r="F3978" s="74"/>
      <c r="G3978" s="75"/>
      <c r="H3978" s="5"/>
      <c r="I3978" s="5"/>
      <c r="J3978" s="5"/>
      <c r="K3978" s="5"/>
      <c r="O3978" s="5"/>
      <c r="P3978" s="5"/>
      <c r="Q3978" s="5"/>
      <c r="R3978" s="18"/>
      <c r="S3978" s="18"/>
      <c r="T3978" s="18"/>
      <c r="AA3978" s="67"/>
      <c r="AB3978" s="67"/>
      <c r="AC3978" s="20"/>
      <c r="AE3978" s="103"/>
    </row>
    <row r="3979" spans="1:31" x14ac:dyDescent="0.25">
      <c r="A3979" s="18"/>
      <c r="B3979" s="18"/>
      <c r="C3979" s="18"/>
      <c r="D3979" s="74"/>
      <c r="E3979" s="74"/>
      <c r="F3979" s="74"/>
      <c r="G3979" s="75"/>
      <c r="H3979" s="5"/>
      <c r="I3979" s="5"/>
      <c r="J3979" s="5"/>
      <c r="K3979" s="5"/>
      <c r="O3979" s="5"/>
      <c r="P3979" s="5"/>
      <c r="Q3979" s="5"/>
      <c r="R3979" s="18"/>
      <c r="S3979" s="18"/>
      <c r="T3979" s="18"/>
      <c r="AA3979" s="67"/>
      <c r="AB3979" s="67"/>
      <c r="AC3979" s="20"/>
      <c r="AE3979" s="103"/>
    </row>
    <row r="3980" spans="1:31" x14ac:dyDescent="0.25">
      <c r="A3980" s="18"/>
      <c r="B3980" s="18"/>
      <c r="C3980" s="18"/>
      <c r="D3980" s="74"/>
      <c r="E3980" s="74"/>
      <c r="F3980" s="74"/>
      <c r="G3980" s="75"/>
      <c r="H3980" s="5"/>
      <c r="I3980" s="5"/>
      <c r="J3980" s="5"/>
      <c r="K3980" s="5"/>
      <c r="O3980" s="5"/>
      <c r="P3980" s="5"/>
      <c r="Q3980" s="5"/>
      <c r="R3980" s="18"/>
      <c r="S3980" s="18"/>
      <c r="T3980" s="18"/>
      <c r="AA3980" s="67"/>
      <c r="AB3980" s="67"/>
      <c r="AC3980" s="20"/>
      <c r="AE3980" s="103"/>
    </row>
    <row r="3981" spans="1:31" x14ac:dyDescent="0.25">
      <c r="A3981" s="18"/>
      <c r="B3981" s="18"/>
      <c r="C3981" s="18"/>
      <c r="D3981" s="74"/>
      <c r="E3981" s="74"/>
      <c r="F3981" s="74"/>
      <c r="G3981" s="75"/>
      <c r="H3981" s="5"/>
      <c r="I3981" s="5"/>
      <c r="J3981" s="5"/>
      <c r="K3981" s="5"/>
      <c r="O3981" s="5"/>
      <c r="P3981" s="5"/>
      <c r="Q3981" s="5"/>
      <c r="R3981" s="18"/>
      <c r="S3981" s="18"/>
      <c r="T3981" s="18"/>
      <c r="AA3981" s="67"/>
      <c r="AB3981" s="67"/>
      <c r="AC3981" s="20"/>
      <c r="AE3981" s="103"/>
    </row>
    <row r="3982" spans="1:31" x14ac:dyDescent="0.25">
      <c r="A3982" s="18"/>
      <c r="B3982" s="18"/>
      <c r="C3982" s="18"/>
      <c r="D3982" s="74"/>
      <c r="E3982" s="74"/>
      <c r="F3982" s="74"/>
      <c r="G3982" s="75"/>
      <c r="H3982" s="5"/>
      <c r="I3982" s="5"/>
      <c r="J3982" s="5"/>
      <c r="K3982" s="5"/>
      <c r="O3982" s="5"/>
      <c r="P3982" s="5"/>
      <c r="Q3982" s="5"/>
      <c r="R3982" s="18"/>
      <c r="S3982" s="18"/>
      <c r="T3982" s="18"/>
      <c r="AA3982" s="67"/>
      <c r="AB3982" s="67"/>
      <c r="AC3982" s="20"/>
      <c r="AE3982" s="103"/>
    </row>
    <row r="3983" spans="1:31" x14ac:dyDescent="0.25">
      <c r="A3983" s="18"/>
      <c r="B3983" s="18"/>
      <c r="C3983" s="18"/>
      <c r="D3983" s="74"/>
      <c r="E3983" s="74"/>
      <c r="F3983" s="74"/>
      <c r="G3983" s="75"/>
      <c r="H3983" s="5"/>
      <c r="I3983" s="5"/>
      <c r="J3983" s="5"/>
      <c r="K3983" s="5"/>
      <c r="O3983" s="5"/>
      <c r="P3983" s="5"/>
      <c r="Q3983" s="5"/>
      <c r="R3983" s="18"/>
      <c r="S3983" s="18"/>
      <c r="T3983" s="18"/>
      <c r="AA3983" s="67"/>
      <c r="AB3983" s="67"/>
      <c r="AC3983" s="20"/>
      <c r="AE3983" s="103"/>
    </row>
    <row r="3984" spans="1:31" x14ac:dyDescent="0.25">
      <c r="A3984" s="18"/>
      <c r="B3984" s="18"/>
      <c r="C3984" s="18"/>
      <c r="D3984" s="74"/>
      <c r="E3984" s="74"/>
      <c r="F3984" s="74"/>
      <c r="G3984" s="75"/>
      <c r="H3984" s="5"/>
      <c r="I3984" s="5"/>
      <c r="J3984" s="5"/>
      <c r="K3984" s="5"/>
      <c r="O3984" s="5"/>
      <c r="P3984" s="5"/>
      <c r="Q3984" s="5"/>
      <c r="R3984" s="18"/>
      <c r="S3984" s="18"/>
      <c r="T3984" s="18"/>
      <c r="AA3984" s="67"/>
      <c r="AB3984" s="67"/>
      <c r="AC3984" s="20"/>
      <c r="AE3984" s="103"/>
    </row>
    <row r="3985" spans="1:31" x14ac:dyDescent="0.25">
      <c r="A3985" s="18"/>
      <c r="B3985" s="18"/>
      <c r="C3985" s="18"/>
      <c r="D3985" s="74"/>
      <c r="E3985" s="74"/>
      <c r="F3985" s="74"/>
      <c r="G3985" s="75"/>
      <c r="H3985" s="5"/>
      <c r="I3985" s="5"/>
      <c r="J3985" s="5"/>
      <c r="K3985" s="5"/>
      <c r="O3985" s="5"/>
      <c r="P3985" s="5"/>
      <c r="Q3985" s="5"/>
      <c r="R3985" s="18"/>
      <c r="S3985" s="18"/>
      <c r="T3985" s="18"/>
      <c r="AA3985" s="67"/>
      <c r="AB3985" s="67"/>
      <c r="AC3985" s="20"/>
      <c r="AE3985" s="103"/>
    </row>
    <row r="3986" spans="1:31" x14ac:dyDescent="0.25">
      <c r="A3986" s="18"/>
      <c r="B3986" s="18"/>
      <c r="C3986" s="18"/>
      <c r="D3986" s="74"/>
      <c r="E3986" s="74"/>
      <c r="F3986" s="74"/>
      <c r="G3986" s="75"/>
      <c r="H3986" s="5"/>
      <c r="I3986" s="5"/>
      <c r="J3986" s="5"/>
      <c r="K3986" s="5"/>
      <c r="O3986" s="5"/>
      <c r="P3986" s="5"/>
      <c r="Q3986" s="5"/>
      <c r="R3986" s="18"/>
      <c r="S3986" s="18"/>
      <c r="T3986" s="18"/>
      <c r="AA3986" s="67"/>
      <c r="AB3986" s="67"/>
      <c r="AC3986" s="20"/>
      <c r="AE3986" s="103"/>
    </row>
    <row r="3987" spans="1:31" x14ac:dyDescent="0.25">
      <c r="A3987" s="18"/>
      <c r="B3987" s="18"/>
      <c r="C3987" s="18"/>
      <c r="D3987" s="74"/>
      <c r="E3987" s="74"/>
      <c r="F3987" s="74"/>
      <c r="G3987" s="75"/>
      <c r="H3987" s="5"/>
      <c r="I3987" s="5"/>
      <c r="J3987" s="5"/>
      <c r="K3987" s="5"/>
      <c r="O3987" s="5"/>
      <c r="P3987" s="5"/>
      <c r="Q3987" s="5"/>
      <c r="R3987" s="18"/>
      <c r="S3987" s="18"/>
      <c r="T3987" s="18"/>
      <c r="AA3987" s="67"/>
      <c r="AB3987" s="67"/>
      <c r="AC3987" s="20"/>
      <c r="AE3987" s="103"/>
    </row>
    <row r="3988" spans="1:31" x14ac:dyDescent="0.25">
      <c r="A3988" s="18"/>
      <c r="B3988" s="18"/>
      <c r="C3988" s="18"/>
      <c r="D3988" s="74"/>
      <c r="E3988" s="74"/>
      <c r="F3988" s="74"/>
      <c r="G3988" s="75"/>
      <c r="H3988" s="5"/>
      <c r="I3988" s="5"/>
      <c r="J3988" s="5"/>
      <c r="K3988" s="5"/>
      <c r="O3988" s="5"/>
      <c r="P3988" s="5"/>
      <c r="Q3988" s="5"/>
      <c r="R3988" s="18"/>
      <c r="S3988" s="18"/>
      <c r="T3988" s="18"/>
      <c r="AA3988" s="67"/>
      <c r="AB3988" s="67"/>
      <c r="AC3988" s="20"/>
      <c r="AE3988" s="103"/>
    </row>
    <row r="3989" spans="1:31" x14ac:dyDescent="0.25">
      <c r="A3989" s="18"/>
      <c r="B3989" s="18"/>
      <c r="C3989" s="18"/>
      <c r="D3989" s="74"/>
      <c r="E3989" s="74"/>
      <c r="F3989" s="74"/>
      <c r="G3989" s="75"/>
      <c r="H3989" s="5"/>
      <c r="I3989" s="5"/>
      <c r="J3989" s="5"/>
      <c r="K3989" s="5"/>
      <c r="O3989" s="5"/>
      <c r="P3989" s="5"/>
      <c r="Q3989" s="5"/>
      <c r="R3989" s="18"/>
      <c r="S3989" s="18"/>
      <c r="T3989" s="18"/>
      <c r="AA3989" s="67"/>
      <c r="AB3989" s="67"/>
      <c r="AC3989" s="20"/>
      <c r="AE3989" s="103"/>
    </row>
    <row r="3990" spans="1:31" x14ac:dyDescent="0.25">
      <c r="A3990" s="18"/>
      <c r="B3990" s="18"/>
      <c r="C3990" s="18"/>
      <c r="D3990" s="74"/>
      <c r="E3990" s="74"/>
      <c r="F3990" s="74"/>
      <c r="G3990" s="75"/>
      <c r="H3990" s="5"/>
      <c r="I3990" s="5"/>
      <c r="J3990" s="5"/>
      <c r="K3990" s="5"/>
      <c r="O3990" s="5"/>
      <c r="P3990" s="5"/>
      <c r="Q3990" s="5"/>
      <c r="R3990" s="18"/>
      <c r="S3990" s="18"/>
      <c r="T3990" s="18"/>
      <c r="AA3990" s="67"/>
      <c r="AB3990" s="67"/>
      <c r="AC3990" s="20"/>
      <c r="AE3990" s="103"/>
    </row>
    <row r="3991" spans="1:31" x14ac:dyDescent="0.25">
      <c r="A3991" s="18"/>
      <c r="B3991" s="18"/>
      <c r="C3991" s="18"/>
      <c r="D3991" s="74"/>
      <c r="E3991" s="74"/>
      <c r="F3991" s="74"/>
      <c r="G3991" s="75"/>
      <c r="H3991" s="5"/>
      <c r="I3991" s="5"/>
      <c r="J3991" s="5"/>
      <c r="K3991" s="5"/>
      <c r="O3991" s="5"/>
      <c r="P3991" s="5"/>
      <c r="Q3991" s="5"/>
      <c r="R3991" s="18"/>
      <c r="S3991" s="18"/>
      <c r="T3991" s="18"/>
      <c r="AA3991" s="67"/>
      <c r="AB3991" s="67"/>
      <c r="AC3991" s="20"/>
      <c r="AE3991" s="103"/>
    </row>
    <row r="3992" spans="1:31" x14ac:dyDescent="0.25">
      <c r="A3992" s="18"/>
      <c r="B3992" s="18"/>
      <c r="C3992" s="18"/>
      <c r="D3992" s="74"/>
      <c r="E3992" s="74"/>
      <c r="F3992" s="74"/>
      <c r="G3992" s="75"/>
      <c r="H3992" s="5"/>
      <c r="I3992" s="5"/>
      <c r="J3992" s="5"/>
      <c r="K3992" s="5"/>
      <c r="O3992" s="5"/>
      <c r="P3992" s="5"/>
      <c r="Q3992" s="5"/>
      <c r="R3992" s="18"/>
      <c r="S3992" s="18"/>
      <c r="T3992" s="18"/>
      <c r="AA3992" s="67"/>
      <c r="AB3992" s="67"/>
      <c r="AC3992" s="20"/>
      <c r="AE3992" s="103"/>
    </row>
    <row r="3993" spans="1:31" x14ac:dyDescent="0.25">
      <c r="A3993" s="18"/>
      <c r="B3993" s="18"/>
      <c r="C3993" s="18"/>
      <c r="D3993" s="74"/>
      <c r="E3993" s="74"/>
      <c r="F3993" s="74"/>
      <c r="G3993" s="75"/>
      <c r="H3993" s="5"/>
      <c r="I3993" s="5"/>
      <c r="J3993" s="5"/>
      <c r="K3993" s="5"/>
      <c r="O3993" s="5"/>
      <c r="P3993" s="5"/>
      <c r="Q3993" s="5"/>
      <c r="R3993" s="18"/>
      <c r="S3993" s="18"/>
      <c r="T3993" s="18"/>
      <c r="AA3993" s="67"/>
      <c r="AB3993" s="67"/>
      <c r="AC3993" s="20"/>
      <c r="AE3993" s="103"/>
    </row>
    <row r="3994" spans="1:31" x14ac:dyDescent="0.25">
      <c r="A3994" s="18"/>
      <c r="B3994" s="18"/>
      <c r="C3994" s="18"/>
      <c r="D3994" s="74"/>
      <c r="E3994" s="74"/>
      <c r="F3994" s="74"/>
      <c r="G3994" s="75"/>
      <c r="H3994" s="5"/>
      <c r="I3994" s="5"/>
      <c r="J3994" s="5"/>
      <c r="K3994" s="5"/>
      <c r="O3994" s="5"/>
      <c r="P3994" s="5"/>
      <c r="Q3994" s="5"/>
      <c r="R3994" s="18"/>
      <c r="S3994" s="18"/>
      <c r="T3994" s="18"/>
      <c r="AA3994" s="67"/>
      <c r="AB3994" s="67"/>
      <c r="AC3994" s="20"/>
      <c r="AE3994" s="103"/>
    </row>
    <row r="3995" spans="1:31" x14ac:dyDescent="0.25">
      <c r="A3995" s="18"/>
      <c r="B3995" s="18"/>
      <c r="C3995" s="18"/>
      <c r="D3995" s="74"/>
      <c r="E3995" s="74"/>
      <c r="F3995" s="74"/>
      <c r="G3995" s="75"/>
      <c r="H3995" s="5"/>
      <c r="I3995" s="5"/>
      <c r="J3995" s="5"/>
      <c r="K3995" s="5"/>
      <c r="O3995" s="5"/>
      <c r="P3995" s="5"/>
      <c r="Q3995" s="5"/>
      <c r="R3995" s="18"/>
      <c r="S3995" s="18"/>
      <c r="T3995" s="18"/>
      <c r="AA3995" s="67"/>
      <c r="AB3995" s="67"/>
      <c r="AC3995" s="20"/>
      <c r="AE3995" s="103"/>
    </row>
    <row r="3996" spans="1:31" x14ac:dyDescent="0.25">
      <c r="A3996" s="18"/>
      <c r="B3996" s="18"/>
      <c r="C3996" s="18"/>
      <c r="D3996" s="74"/>
      <c r="E3996" s="74"/>
      <c r="F3996" s="74"/>
      <c r="G3996" s="75"/>
      <c r="H3996" s="5"/>
      <c r="I3996" s="5"/>
      <c r="J3996" s="5"/>
      <c r="K3996" s="5"/>
      <c r="O3996" s="5"/>
      <c r="P3996" s="5"/>
      <c r="Q3996" s="5"/>
      <c r="R3996" s="18"/>
      <c r="S3996" s="18"/>
      <c r="T3996" s="18"/>
      <c r="AA3996" s="67"/>
      <c r="AB3996" s="67"/>
      <c r="AC3996" s="20"/>
      <c r="AE3996" s="103"/>
    </row>
    <row r="3997" spans="1:31" x14ac:dyDescent="0.25">
      <c r="A3997" s="18"/>
      <c r="B3997" s="18"/>
      <c r="C3997" s="18"/>
      <c r="D3997" s="74"/>
      <c r="E3997" s="74"/>
      <c r="F3997" s="74"/>
      <c r="G3997" s="75"/>
      <c r="H3997" s="5"/>
      <c r="I3997" s="5"/>
      <c r="J3997" s="5"/>
      <c r="K3997" s="5"/>
      <c r="O3997" s="5"/>
      <c r="P3997" s="5"/>
      <c r="Q3997" s="5"/>
      <c r="R3997" s="18"/>
      <c r="S3997" s="18"/>
      <c r="T3997" s="18"/>
      <c r="AA3997" s="67"/>
      <c r="AB3997" s="67"/>
      <c r="AC3997" s="20"/>
      <c r="AE3997" s="103"/>
    </row>
    <row r="3998" spans="1:31" x14ac:dyDescent="0.25">
      <c r="A3998" s="18"/>
      <c r="B3998" s="18"/>
      <c r="C3998" s="18"/>
      <c r="D3998" s="74"/>
      <c r="E3998" s="74"/>
      <c r="F3998" s="74"/>
      <c r="G3998" s="75"/>
      <c r="H3998" s="5"/>
      <c r="I3998" s="5"/>
      <c r="J3998" s="5"/>
      <c r="K3998" s="5"/>
      <c r="O3998" s="5"/>
      <c r="P3998" s="5"/>
      <c r="Q3998" s="5"/>
      <c r="R3998" s="18"/>
      <c r="S3998" s="18"/>
      <c r="T3998" s="18"/>
      <c r="AA3998" s="67"/>
      <c r="AB3998" s="67"/>
      <c r="AC3998" s="20"/>
      <c r="AE3998" s="103"/>
    </row>
    <row r="3999" spans="1:31" x14ac:dyDescent="0.25">
      <c r="A3999" s="18"/>
      <c r="B3999" s="18"/>
      <c r="C3999" s="18"/>
      <c r="D3999" s="74"/>
      <c r="E3999" s="74"/>
      <c r="F3999" s="74"/>
      <c r="G3999" s="75"/>
      <c r="H3999" s="5"/>
      <c r="I3999" s="5"/>
      <c r="J3999" s="5"/>
      <c r="K3999" s="5"/>
      <c r="O3999" s="5"/>
      <c r="P3999" s="5"/>
      <c r="Q3999" s="5"/>
      <c r="R3999" s="18"/>
      <c r="S3999" s="18"/>
      <c r="T3999" s="18"/>
      <c r="AA3999" s="67"/>
      <c r="AB3999" s="67"/>
      <c r="AC3999" s="20"/>
      <c r="AE3999" s="103"/>
    </row>
    <row r="4000" spans="1:31" x14ac:dyDescent="0.25">
      <c r="A4000" s="18"/>
      <c r="B4000" s="18"/>
      <c r="C4000" s="18"/>
      <c r="D4000" s="74"/>
      <c r="E4000" s="74"/>
      <c r="F4000" s="74"/>
      <c r="G4000" s="75"/>
      <c r="H4000" s="5"/>
      <c r="I4000" s="5"/>
      <c r="J4000" s="5"/>
      <c r="K4000" s="5"/>
      <c r="O4000" s="5"/>
      <c r="P4000" s="5"/>
      <c r="Q4000" s="5"/>
      <c r="R4000" s="18"/>
      <c r="S4000" s="18"/>
      <c r="T4000" s="18"/>
      <c r="AA4000" s="67"/>
      <c r="AB4000" s="67"/>
      <c r="AC4000" s="20"/>
      <c r="AE4000" s="103"/>
    </row>
    <row r="4001" spans="1:31" x14ac:dyDescent="0.25">
      <c r="A4001" s="18"/>
      <c r="B4001" s="18"/>
      <c r="C4001" s="18"/>
      <c r="D4001" s="74"/>
      <c r="E4001" s="74"/>
      <c r="F4001" s="74"/>
      <c r="G4001" s="75"/>
      <c r="H4001" s="5"/>
      <c r="I4001" s="5"/>
      <c r="J4001" s="5"/>
      <c r="K4001" s="5"/>
      <c r="O4001" s="5"/>
      <c r="P4001" s="5"/>
      <c r="Q4001" s="5"/>
      <c r="R4001" s="18"/>
      <c r="S4001" s="18"/>
      <c r="T4001" s="18"/>
      <c r="AA4001" s="67"/>
      <c r="AB4001" s="67"/>
      <c r="AC4001" s="20"/>
      <c r="AE4001" s="103"/>
    </row>
    <row r="4002" spans="1:31" x14ac:dyDescent="0.25">
      <c r="A4002" s="18"/>
      <c r="B4002" s="18"/>
      <c r="C4002" s="18"/>
      <c r="D4002" s="74"/>
      <c r="E4002" s="74"/>
      <c r="F4002" s="74"/>
      <c r="G4002" s="75"/>
      <c r="H4002" s="5"/>
      <c r="I4002" s="5"/>
      <c r="J4002" s="5"/>
      <c r="K4002" s="5"/>
      <c r="O4002" s="5"/>
      <c r="P4002" s="5"/>
      <c r="Q4002" s="5"/>
      <c r="R4002" s="18"/>
      <c r="S4002" s="18"/>
      <c r="T4002" s="18"/>
      <c r="AA4002" s="67"/>
      <c r="AB4002" s="67"/>
      <c r="AC4002" s="20"/>
      <c r="AE4002" s="103"/>
    </row>
    <row r="4003" spans="1:31" x14ac:dyDescent="0.25">
      <c r="A4003" s="18"/>
      <c r="B4003" s="18"/>
      <c r="C4003" s="18"/>
      <c r="D4003" s="74"/>
      <c r="E4003" s="74"/>
      <c r="F4003" s="74"/>
      <c r="G4003" s="75"/>
      <c r="H4003" s="5"/>
      <c r="I4003" s="5"/>
      <c r="J4003" s="5"/>
      <c r="K4003" s="5"/>
      <c r="O4003" s="5"/>
      <c r="P4003" s="5"/>
      <c r="Q4003" s="5"/>
      <c r="R4003" s="18"/>
      <c r="S4003" s="18"/>
      <c r="T4003" s="18"/>
      <c r="AA4003" s="67"/>
      <c r="AB4003" s="67"/>
      <c r="AC4003" s="20"/>
      <c r="AE4003" s="103"/>
    </row>
    <row r="4004" spans="1:31" x14ac:dyDescent="0.25">
      <c r="A4004" s="18"/>
      <c r="B4004" s="18"/>
      <c r="C4004" s="18"/>
      <c r="D4004" s="74"/>
      <c r="E4004" s="74"/>
      <c r="F4004" s="74"/>
      <c r="G4004" s="75"/>
      <c r="H4004" s="5"/>
      <c r="I4004" s="5"/>
      <c r="J4004" s="5"/>
      <c r="K4004" s="5"/>
      <c r="O4004" s="5"/>
      <c r="P4004" s="5"/>
      <c r="Q4004" s="5"/>
      <c r="R4004" s="18"/>
      <c r="S4004" s="18"/>
      <c r="T4004" s="18"/>
      <c r="AA4004" s="67"/>
      <c r="AB4004" s="67"/>
      <c r="AC4004" s="20"/>
      <c r="AE4004" s="103"/>
    </row>
    <row r="4005" spans="1:31" x14ac:dyDescent="0.25">
      <c r="A4005" s="18"/>
      <c r="B4005" s="18"/>
      <c r="C4005" s="18"/>
      <c r="D4005" s="74"/>
      <c r="E4005" s="74"/>
      <c r="F4005" s="74"/>
      <c r="G4005" s="75"/>
      <c r="H4005" s="5"/>
      <c r="I4005" s="5"/>
      <c r="J4005" s="5"/>
      <c r="K4005" s="5"/>
      <c r="O4005" s="5"/>
      <c r="P4005" s="5"/>
      <c r="Q4005" s="5"/>
      <c r="R4005" s="18"/>
      <c r="S4005" s="18"/>
      <c r="T4005" s="18"/>
      <c r="AA4005" s="67"/>
      <c r="AB4005" s="67"/>
      <c r="AC4005" s="20"/>
      <c r="AE4005" s="103"/>
    </row>
    <row r="4006" spans="1:31" x14ac:dyDescent="0.25">
      <c r="A4006" s="18"/>
      <c r="B4006" s="18"/>
      <c r="C4006" s="18"/>
      <c r="D4006" s="74"/>
      <c r="E4006" s="74"/>
      <c r="F4006" s="74"/>
      <c r="G4006" s="75"/>
      <c r="H4006" s="5"/>
      <c r="I4006" s="5"/>
      <c r="J4006" s="5"/>
      <c r="K4006" s="5"/>
      <c r="O4006" s="5"/>
      <c r="P4006" s="5"/>
      <c r="Q4006" s="5"/>
      <c r="R4006" s="18"/>
      <c r="S4006" s="18"/>
      <c r="T4006" s="18"/>
      <c r="AA4006" s="67"/>
      <c r="AB4006" s="67"/>
      <c r="AC4006" s="20"/>
      <c r="AE4006" s="103"/>
    </row>
    <row r="4007" spans="1:31" x14ac:dyDescent="0.25">
      <c r="A4007" s="18"/>
      <c r="B4007" s="18"/>
      <c r="C4007" s="18"/>
      <c r="D4007" s="74"/>
      <c r="E4007" s="74"/>
      <c r="F4007" s="74"/>
      <c r="G4007" s="75"/>
      <c r="H4007" s="5"/>
      <c r="I4007" s="5"/>
      <c r="J4007" s="5"/>
      <c r="K4007" s="5"/>
      <c r="O4007" s="5"/>
      <c r="P4007" s="5"/>
      <c r="Q4007" s="5"/>
      <c r="R4007" s="18"/>
      <c r="S4007" s="18"/>
      <c r="T4007" s="18"/>
      <c r="AA4007" s="67"/>
      <c r="AB4007" s="67"/>
      <c r="AC4007" s="20"/>
      <c r="AE4007" s="103"/>
    </row>
    <row r="4008" spans="1:31" x14ac:dyDescent="0.25">
      <c r="A4008" s="18"/>
      <c r="B4008" s="18"/>
      <c r="C4008" s="18"/>
      <c r="D4008" s="74"/>
      <c r="E4008" s="74"/>
      <c r="F4008" s="74"/>
      <c r="G4008" s="75"/>
      <c r="H4008" s="5"/>
      <c r="I4008" s="5"/>
      <c r="J4008" s="5"/>
      <c r="K4008" s="5"/>
      <c r="O4008" s="5"/>
      <c r="P4008" s="5"/>
      <c r="Q4008" s="5"/>
      <c r="R4008" s="18"/>
      <c r="S4008" s="18"/>
      <c r="T4008" s="18"/>
      <c r="AA4008" s="67"/>
      <c r="AB4008" s="67"/>
      <c r="AC4008" s="20"/>
      <c r="AE4008" s="103"/>
    </row>
    <row r="4009" spans="1:31" x14ac:dyDescent="0.25">
      <c r="A4009" s="18"/>
      <c r="B4009" s="18"/>
      <c r="C4009" s="18"/>
      <c r="D4009" s="74"/>
      <c r="E4009" s="74"/>
      <c r="F4009" s="74"/>
      <c r="G4009" s="75"/>
      <c r="H4009" s="5"/>
      <c r="I4009" s="5"/>
      <c r="J4009" s="5"/>
      <c r="K4009" s="5"/>
      <c r="O4009" s="5"/>
      <c r="P4009" s="5"/>
      <c r="Q4009" s="5"/>
      <c r="R4009" s="18"/>
      <c r="S4009" s="18"/>
      <c r="T4009" s="18"/>
      <c r="AA4009" s="67"/>
      <c r="AB4009" s="67"/>
      <c r="AC4009" s="20"/>
      <c r="AE4009" s="103"/>
    </row>
    <row r="4010" spans="1:31" x14ac:dyDescent="0.25">
      <c r="A4010" s="18"/>
      <c r="B4010" s="18"/>
      <c r="C4010" s="18"/>
      <c r="D4010" s="74"/>
      <c r="E4010" s="74"/>
      <c r="F4010" s="74"/>
      <c r="G4010" s="75"/>
      <c r="H4010" s="5"/>
      <c r="I4010" s="5"/>
      <c r="J4010" s="5"/>
      <c r="K4010" s="5"/>
      <c r="O4010" s="5"/>
      <c r="P4010" s="5"/>
      <c r="Q4010" s="5"/>
      <c r="R4010" s="18"/>
      <c r="S4010" s="18"/>
      <c r="T4010" s="18"/>
      <c r="AA4010" s="67"/>
      <c r="AB4010" s="67"/>
      <c r="AC4010" s="20"/>
      <c r="AE4010" s="103"/>
    </row>
    <row r="4011" spans="1:31" x14ac:dyDescent="0.25">
      <c r="A4011" s="18"/>
      <c r="B4011" s="18"/>
      <c r="C4011" s="18"/>
      <c r="D4011" s="74"/>
      <c r="E4011" s="74"/>
      <c r="F4011" s="74"/>
      <c r="G4011" s="75"/>
      <c r="H4011" s="5"/>
      <c r="I4011" s="5"/>
      <c r="J4011" s="5"/>
      <c r="K4011" s="5"/>
      <c r="O4011" s="5"/>
      <c r="P4011" s="5"/>
      <c r="Q4011" s="5"/>
      <c r="R4011" s="18"/>
      <c r="S4011" s="18"/>
      <c r="T4011" s="18"/>
      <c r="AA4011" s="67"/>
      <c r="AB4011" s="67"/>
      <c r="AE4011" s="103"/>
    </row>
    <row r="4012" spans="1:31" x14ac:dyDescent="0.25">
      <c r="A4012" s="18"/>
      <c r="B4012" s="18"/>
      <c r="C4012" s="18"/>
      <c r="D4012" s="74"/>
      <c r="E4012" s="74"/>
      <c r="F4012" s="74"/>
      <c r="G4012" s="75"/>
      <c r="H4012" s="5"/>
      <c r="I4012" s="5"/>
      <c r="J4012" s="5"/>
      <c r="K4012" s="5"/>
      <c r="O4012" s="5"/>
      <c r="P4012" s="5"/>
      <c r="Q4012" s="5"/>
      <c r="R4012" s="18"/>
      <c r="S4012" s="18"/>
      <c r="T4012" s="18"/>
      <c r="AA4012" s="67"/>
      <c r="AB4012" s="67"/>
      <c r="AE4012" s="103"/>
    </row>
    <row r="4013" spans="1:31" x14ac:dyDescent="0.25">
      <c r="A4013" s="18"/>
      <c r="B4013" s="18"/>
      <c r="C4013" s="18"/>
      <c r="D4013" s="74"/>
      <c r="E4013" s="74"/>
      <c r="F4013" s="74"/>
      <c r="G4013" s="75"/>
      <c r="H4013" s="5"/>
      <c r="I4013" s="5"/>
      <c r="J4013" s="5"/>
      <c r="K4013" s="5"/>
      <c r="O4013" s="5"/>
      <c r="P4013" s="5"/>
      <c r="Q4013" s="5"/>
      <c r="R4013" s="18"/>
      <c r="S4013" s="18"/>
      <c r="T4013" s="18"/>
      <c r="AA4013" s="67"/>
      <c r="AB4013" s="67"/>
      <c r="AE4013" s="103"/>
    </row>
    <row r="4014" spans="1:31" x14ac:dyDescent="0.25">
      <c r="A4014" s="18"/>
      <c r="B4014" s="18"/>
      <c r="C4014" s="18"/>
      <c r="D4014" s="74"/>
      <c r="E4014" s="74"/>
      <c r="F4014" s="74"/>
      <c r="G4014" s="75"/>
      <c r="H4014" s="5"/>
      <c r="I4014" s="5"/>
      <c r="J4014" s="5"/>
      <c r="K4014" s="5"/>
      <c r="O4014" s="5"/>
      <c r="P4014" s="5"/>
      <c r="Q4014" s="5"/>
      <c r="R4014" s="18"/>
      <c r="S4014" s="18"/>
      <c r="T4014" s="18"/>
      <c r="AA4014" s="67"/>
      <c r="AB4014" s="67"/>
      <c r="AE4014" s="103"/>
    </row>
    <row r="4015" spans="1:31" x14ac:dyDescent="0.25">
      <c r="A4015" s="18"/>
      <c r="B4015" s="18"/>
      <c r="C4015" s="18"/>
      <c r="D4015" s="74"/>
      <c r="E4015" s="74"/>
      <c r="F4015" s="74"/>
      <c r="G4015" s="75"/>
      <c r="H4015" s="5"/>
      <c r="I4015" s="5"/>
      <c r="J4015" s="5"/>
      <c r="K4015" s="5"/>
      <c r="O4015" s="5"/>
      <c r="P4015" s="5"/>
      <c r="Q4015" s="5"/>
      <c r="R4015" s="18"/>
      <c r="S4015" s="18"/>
      <c r="T4015" s="18"/>
      <c r="AA4015" s="67"/>
      <c r="AB4015" s="67"/>
      <c r="AE4015" s="103"/>
    </row>
    <row r="4016" spans="1:31" x14ac:dyDescent="0.25">
      <c r="A4016" s="18"/>
      <c r="B4016" s="18"/>
      <c r="C4016" s="18"/>
      <c r="D4016" s="74"/>
      <c r="E4016" s="74"/>
      <c r="F4016" s="74"/>
      <c r="G4016" s="75"/>
      <c r="H4016" s="5"/>
      <c r="I4016" s="5"/>
      <c r="J4016" s="5"/>
      <c r="K4016" s="5"/>
      <c r="O4016" s="5"/>
      <c r="P4016" s="5"/>
      <c r="Q4016" s="5"/>
      <c r="R4016" s="18"/>
      <c r="S4016" s="18"/>
      <c r="T4016" s="18"/>
      <c r="AA4016" s="67"/>
      <c r="AB4016" s="67"/>
      <c r="AE4016" s="103"/>
    </row>
    <row r="4017" spans="1:31" x14ac:dyDescent="0.25">
      <c r="A4017" s="18"/>
      <c r="B4017" s="18"/>
      <c r="C4017" s="18"/>
      <c r="D4017" s="74"/>
      <c r="E4017" s="74"/>
      <c r="F4017" s="74"/>
      <c r="G4017" s="75"/>
      <c r="H4017" s="5"/>
      <c r="I4017" s="5"/>
      <c r="J4017" s="5"/>
      <c r="K4017" s="5"/>
      <c r="O4017" s="5"/>
      <c r="P4017" s="5"/>
      <c r="Q4017" s="5"/>
      <c r="R4017" s="18"/>
      <c r="S4017" s="18"/>
      <c r="T4017" s="18"/>
      <c r="AA4017" s="67"/>
      <c r="AB4017" s="67"/>
      <c r="AE4017" s="103"/>
    </row>
    <row r="4018" spans="1:31" x14ac:dyDescent="0.25">
      <c r="A4018" s="18"/>
      <c r="B4018" s="18"/>
      <c r="C4018" s="18"/>
      <c r="D4018" s="74"/>
      <c r="E4018" s="74"/>
      <c r="F4018" s="74"/>
      <c r="G4018" s="75"/>
      <c r="H4018" s="5"/>
      <c r="I4018" s="5"/>
      <c r="J4018" s="5"/>
      <c r="K4018" s="5"/>
      <c r="O4018" s="5"/>
      <c r="P4018" s="5"/>
      <c r="Q4018" s="5"/>
      <c r="R4018" s="18"/>
      <c r="S4018" s="18"/>
      <c r="T4018" s="18"/>
      <c r="AA4018" s="67"/>
      <c r="AB4018" s="67"/>
      <c r="AE4018" s="103"/>
    </row>
    <row r="4019" spans="1:31" x14ac:dyDescent="0.25">
      <c r="A4019" s="18"/>
      <c r="B4019" s="18"/>
      <c r="C4019" s="18"/>
      <c r="D4019" s="74"/>
      <c r="E4019" s="74"/>
      <c r="F4019" s="74"/>
      <c r="G4019" s="75"/>
      <c r="H4019" s="5"/>
      <c r="I4019" s="5"/>
      <c r="J4019" s="5"/>
      <c r="K4019" s="5"/>
      <c r="O4019" s="5"/>
      <c r="P4019" s="5"/>
      <c r="Q4019" s="5"/>
      <c r="R4019" s="18"/>
      <c r="S4019" s="18"/>
      <c r="T4019" s="18"/>
      <c r="AA4019" s="67"/>
      <c r="AB4019" s="67"/>
      <c r="AE4019" s="103"/>
    </row>
    <row r="4020" spans="1:31" x14ac:dyDescent="0.25">
      <c r="A4020" s="18"/>
      <c r="B4020" s="18"/>
      <c r="C4020" s="18"/>
      <c r="D4020" s="74"/>
      <c r="E4020" s="74"/>
      <c r="F4020" s="74"/>
      <c r="G4020" s="75"/>
      <c r="H4020" s="5"/>
      <c r="I4020" s="5"/>
      <c r="J4020" s="5"/>
      <c r="K4020" s="5"/>
      <c r="O4020" s="5"/>
      <c r="P4020" s="5"/>
      <c r="Q4020" s="5"/>
      <c r="R4020" s="18"/>
      <c r="S4020" s="18"/>
      <c r="T4020" s="18"/>
      <c r="AA4020" s="67"/>
      <c r="AB4020" s="67"/>
      <c r="AE4020" s="103"/>
    </row>
    <row r="4021" spans="1:31" x14ac:dyDescent="0.25">
      <c r="A4021" s="18"/>
      <c r="B4021" s="18"/>
      <c r="C4021" s="18"/>
      <c r="D4021" s="74"/>
      <c r="E4021" s="74"/>
      <c r="F4021" s="74"/>
      <c r="G4021" s="75"/>
      <c r="H4021" s="5"/>
      <c r="I4021" s="5"/>
      <c r="J4021" s="5"/>
      <c r="K4021" s="5"/>
      <c r="O4021" s="5"/>
      <c r="P4021" s="5"/>
      <c r="Q4021" s="5"/>
      <c r="R4021" s="18"/>
      <c r="S4021" s="18"/>
      <c r="T4021" s="18"/>
      <c r="AA4021" s="67"/>
      <c r="AB4021" s="67"/>
      <c r="AE4021" s="103"/>
    </row>
    <row r="4022" spans="1:31" x14ac:dyDescent="0.25">
      <c r="A4022" s="18"/>
      <c r="B4022" s="18"/>
      <c r="C4022" s="18"/>
      <c r="D4022" s="74"/>
      <c r="E4022" s="74"/>
      <c r="F4022" s="74"/>
      <c r="G4022" s="75"/>
      <c r="H4022" s="5"/>
      <c r="I4022" s="5"/>
      <c r="J4022" s="5"/>
      <c r="K4022" s="5"/>
      <c r="O4022" s="5"/>
      <c r="P4022" s="5"/>
      <c r="Q4022" s="5"/>
      <c r="R4022" s="18"/>
      <c r="S4022" s="18"/>
      <c r="T4022" s="18"/>
      <c r="AA4022" s="67"/>
      <c r="AB4022" s="67"/>
      <c r="AE4022" s="103"/>
    </row>
    <row r="4023" spans="1:31" x14ac:dyDescent="0.25">
      <c r="A4023" s="18"/>
      <c r="B4023" s="18"/>
      <c r="C4023" s="18"/>
      <c r="D4023" s="74"/>
      <c r="E4023" s="74"/>
      <c r="F4023" s="74"/>
      <c r="G4023" s="75"/>
      <c r="H4023" s="5"/>
      <c r="I4023" s="5"/>
      <c r="J4023" s="5"/>
      <c r="K4023" s="5"/>
      <c r="O4023" s="5"/>
      <c r="P4023" s="5"/>
      <c r="Q4023" s="5"/>
      <c r="R4023" s="18"/>
      <c r="S4023" s="18"/>
      <c r="T4023" s="18"/>
      <c r="AA4023" s="67"/>
      <c r="AB4023" s="67"/>
      <c r="AE4023" s="103"/>
    </row>
    <row r="4024" spans="1:31" x14ac:dyDescent="0.25">
      <c r="A4024" s="18"/>
      <c r="B4024" s="18"/>
      <c r="C4024" s="18"/>
      <c r="D4024" s="74"/>
      <c r="E4024" s="74"/>
      <c r="F4024" s="74"/>
      <c r="G4024" s="75"/>
      <c r="H4024" s="5"/>
      <c r="I4024" s="5"/>
      <c r="J4024" s="5"/>
      <c r="K4024" s="5"/>
      <c r="O4024" s="5"/>
      <c r="P4024" s="5"/>
      <c r="Q4024" s="5"/>
      <c r="R4024" s="18"/>
      <c r="S4024" s="18"/>
      <c r="T4024" s="18"/>
      <c r="AA4024" s="67"/>
      <c r="AB4024" s="67"/>
      <c r="AE4024" s="103"/>
    </row>
    <row r="4025" spans="1:31" x14ac:dyDescent="0.25">
      <c r="A4025" s="18"/>
      <c r="B4025" s="18"/>
      <c r="C4025" s="18"/>
      <c r="D4025" s="74"/>
      <c r="E4025" s="74"/>
      <c r="F4025" s="74"/>
      <c r="G4025" s="75"/>
      <c r="H4025" s="5"/>
      <c r="I4025" s="5"/>
      <c r="J4025" s="5"/>
      <c r="K4025" s="5"/>
      <c r="O4025" s="5"/>
      <c r="P4025" s="5"/>
      <c r="Q4025" s="5"/>
      <c r="R4025" s="18"/>
      <c r="S4025" s="18"/>
      <c r="T4025" s="18"/>
      <c r="AA4025" s="67"/>
      <c r="AB4025" s="67"/>
      <c r="AC4025" s="20"/>
      <c r="AE4025" s="104"/>
    </row>
    <row r="4026" spans="1:31" x14ac:dyDescent="0.25">
      <c r="A4026" s="18"/>
      <c r="B4026" s="18"/>
      <c r="C4026" s="18"/>
      <c r="D4026" s="74"/>
      <c r="E4026" s="74"/>
      <c r="F4026" s="74"/>
      <c r="G4026" s="75"/>
      <c r="H4026" s="5"/>
      <c r="I4026" s="5"/>
      <c r="J4026" s="5"/>
      <c r="K4026" s="5"/>
      <c r="O4026" s="5"/>
      <c r="P4026" s="5"/>
      <c r="Q4026" s="5"/>
      <c r="R4026" s="18"/>
      <c r="S4026" s="18"/>
      <c r="T4026" s="18"/>
      <c r="AA4026" s="67"/>
      <c r="AB4026" s="67"/>
      <c r="AC4026" s="20"/>
      <c r="AE4026" s="104"/>
    </row>
    <row r="4027" spans="1:31" x14ac:dyDescent="0.25">
      <c r="A4027" s="18"/>
      <c r="B4027" s="18"/>
      <c r="C4027" s="18"/>
      <c r="D4027" s="74"/>
      <c r="E4027" s="74"/>
      <c r="F4027" s="74"/>
      <c r="G4027" s="75"/>
      <c r="H4027" s="5"/>
      <c r="I4027" s="5"/>
      <c r="J4027" s="5"/>
      <c r="K4027" s="5"/>
      <c r="O4027" s="5"/>
      <c r="P4027" s="5"/>
      <c r="Q4027" s="5"/>
      <c r="R4027" s="18"/>
      <c r="S4027" s="18"/>
      <c r="T4027" s="18"/>
      <c r="AA4027" s="67"/>
      <c r="AB4027" s="67"/>
      <c r="AC4027" s="20"/>
      <c r="AE4027" s="104"/>
    </row>
    <row r="4028" spans="1:31" x14ac:dyDescent="0.25">
      <c r="A4028" s="18"/>
      <c r="B4028" s="18"/>
      <c r="C4028" s="18"/>
      <c r="D4028" s="74"/>
      <c r="E4028" s="74"/>
      <c r="F4028" s="74"/>
      <c r="G4028" s="75"/>
      <c r="H4028" s="5"/>
      <c r="I4028" s="5"/>
      <c r="J4028" s="5"/>
      <c r="K4028" s="5"/>
      <c r="O4028" s="5"/>
      <c r="P4028" s="5"/>
      <c r="Q4028" s="5"/>
      <c r="R4028" s="18"/>
      <c r="S4028" s="18"/>
      <c r="T4028" s="18"/>
      <c r="AA4028" s="67"/>
      <c r="AB4028" s="67"/>
      <c r="AC4028" s="20"/>
      <c r="AE4028" s="104"/>
    </row>
    <row r="4029" spans="1:31" x14ac:dyDescent="0.25">
      <c r="A4029" s="18"/>
      <c r="B4029" s="18"/>
      <c r="C4029" s="18"/>
      <c r="D4029" s="74"/>
      <c r="E4029" s="74"/>
      <c r="F4029" s="74"/>
      <c r="G4029" s="75"/>
      <c r="H4029" s="5"/>
      <c r="I4029" s="5"/>
      <c r="J4029" s="5"/>
      <c r="K4029" s="5"/>
      <c r="O4029" s="5"/>
      <c r="P4029" s="5"/>
      <c r="Q4029" s="5"/>
      <c r="R4029" s="18"/>
      <c r="S4029" s="18"/>
      <c r="T4029" s="18"/>
      <c r="AA4029" s="67"/>
      <c r="AB4029" s="67"/>
      <c r="AC4029" s="20"/>
      <c r="AE4029" s="104"/>
    </row>
    <row r="4030" spans="1:31" x14ac:dyDescent="0.25">
      <c r="A4030" s="18"/>
      <c r="B4030" s="18"/>
      <c r="C4030" s="18"/>
      <c r="D4030" s="74"/>
      <c r="E4030" s="74"/>
      <c r="F4030" s="74"/>
      <c r="G4030" s="75"/>
      <c r="H4030" s="5"/>
      <c r="I4030" s="5"/>
      <c r="J4030" s="5"/>
      <c r="K4030" s="5"/>
      <c r="O4030" s="5"/>
      <c r="P4030" s="5"/>
      <c r="Q4030" s="5"/>
      <c r="R4030" s="18"/>
      <c r="S4030" s="18"/>
      <c r="T4030" s="18"/>
      <c r="AA4030" s="67"/>
      <c r="AB4030" s="67"/>
      <c r="AC4030" s="20"/>
      <c r="AE4030" s="104"/>
    </row>
    <row r="4031" spans="1:31" x14ac:dyDescent="0.25">
      <c r="A4031" s="18"/>
      <c r="B4031" s="18"/>
      <c r="C4031" s="18"/>
      <c r="D4031" s="74"/>
      <c r="E4031" s="74"/>
      <c r="F4031" s="74"/>
      <c r="G4031" s="75"/>
      <c r="H4031" s="5"/>
      <c r="I4031" s="5"/>
      <c r="J4031" s="5"/>
      <c r="K4031" s="5"/>
      <c r="O4031" s="5"/>
      <c r="P4031" s="5"/>
      <c r="Q4031" s="5"/>
      <c r="R4031" s="18"/>
      <c r="S4031" s="18"/>
      <c r="T4031" s="18"/>
      <c r="AA4031" s="67"/>
      <c r="AB4031" s="67"/>
      <c r="AC4031" s="20"/>
      <c r="AE4031" s="104"/>
    </row>
    <row r="4032" spans="1:31" x14ac:dyDescent="0.25">
      <c r="A4032" s="18"/>
      <c r="B4032" s="18"/>
      <c r="C4032" s="18"/>
      <c r="D4032" s="74"/>
      <c r="E4032" s="74"/>
      <c r="F4032" s="74"/>
      <c r="G4032" s="75"/>
      <c r="H4032" s="5"/>
      <c r="I4032" s="5"/>
      <c r="J4032" s="5"/>
      <c r="K4032" s="5"/>
      <c r="O4032" s="5"/>
      <c r="P4032" s="5"/>
      <c r="Q4032" s="5"/>
      <c r="R4032" s="18"/>
      <c r="S4032" s="18"/>
      <c r="T4032" s="18"/>
      <c r="AA4032" s="67"/>
      <c r="AB4032" s="67"/>
      <c r="AC4032" s="20"/>
      <c r="AE4032" s="104"/>
    </row>
    <row r="4033" spans="1:31" x14ac:dyDescent="0.25">
      <c r="A4033" s="18"/>
      <c r="B4033" s="18"/>
      <c r="C4033" s="18"/>
      <c r="D4033" s="74"/>
      <c r="E4033" s="74"/>
      <c r="F4033" s="74"/>
      <c r="G4033" s="75"/>
      <c r="H4033" s="5"/>
      <c r="I4033" s="5"/>
      <c r="J4033" s="5"/>
      <c r="K4033" s="5"/>
      <c r="O4033" s="5"/>
      <c r="P4033" s="5"/>
      <c r="Q4033" s="5"/>
      <c r="R4033" s="18"/>
      <c r="S4033" s="18"/>
      <c r="T4033" s="18"/>
      <c r="AA4033" s="67"/>
      <c r="AB4033" s="67"/>
      <c r="AC4033" s="20"/>
      <c r="AE4033" s="104"/>
    </row>
    <row r="4034" spans="1:31" x14ac:dyDescent="0.25">
      <c r="A4034" s="18"/>
      <c r="B4034" s="18"/>
      <c r="C4034" s="18"/>
      <c r="D4034" s="74"/>
      <c r="E4034" s="74"/>
      <c r="F4034" s="74"/>
      <c r="G4034" s="75"/>
      <c r="H4034" s="5"/>
      <c r="I4034" s="5"/>
      <c r="J4034" s="5"/>
      <c r="K4034" s="5"/>
      <c r="O4034" s="5"/>
      <c r="P4034" s="5"/>
      <c r="Q4034" s="5"/>
      <c r="R4034" s="18"/>
      <c r="S4034" s="18"/>
      <c r="T4034" s="18"/>
      <c r="AA4034" s="67"/>
      <c r="AB4034" s="67"/>
      <c r="AC4034" s="20"/>
      <c r="AE4034" s="104"/>
    </row>
    <row r="4035" spans="1:31" x14ac:dyDescent="0.25">
      <c r="A4035" s="18"/>
      <c r="B4035" s="18"/>
      <c r="C4035" s="18"/>
      <c r="D4035" s="74"/>
      <c r="E4035" s="74"/>
      <c r="F4035" s="74"/>
      <c r="G4035" s="75"/>
      <c r="H4035" s="5"/>
      <c r="I4035" s="5"/>
      <c r="J4035" s="5"/>
      <c r="K4035" s="5"/>
      <c r="O4035" s="5"/>
      <c r="P4035" s="5"/>
      <c r="Q4035" s="5"/>
      <c r="R4035" s="18"/>
      <c r="S4035" s="18"/>
      <c r="T4035" s="18"/>
      <c r="AA4035" s="67"/>
      <c r="AB4035" s="67"/>
      <c r="AC4035" s="20"/>
      <c r="AE4035" s="104"/>
    </row>
    <row r="4036" spans="1:31" x14ac:dyDescent="0.25">
      <c r="A4036" s="18"/>
      <c r="B4036" s="18"/>
      <c r="C4036" s="18"/>
      <c r="D4036" s="74"/>
      <c r="E4036" s="74"/>
      <c r="F4036" s="74"/>
      <c r="G4036" s="75"/>
      <c r="H4036" s="5"/>
      <c r="I4036" s="5"/>
      <c r="J4036" s="5"/>
      <c r="K4036" s="5"/>
      <c r="O4036" s="5"/>
      <c r="P4036" s="5"/>
      <c r="Q4036" s="5"/>
      <c r="R4036" s="18"/>
      <c r="S4036" s="18"/>
      <c r="T4036" s="18"/>
      <c r="AA4036" s="67"/>
      <c r="AB4036" s="67"/>
      <c r="AC4036" s="20"/>
      <c r="AE4036" s="104"/>
    </row>
    <row r="4037" spans="1:31" x14ac:dyDescent="0.25">
      <c r="A4037" s="18"/>
      <c r="B4037" s="18"/>
      <c r="C4037" s="18"/>
      <c r="D4037" s="74"/>
      <c r="E4037" s="74"/>
      <c r="F4037" s="74"/>
      <c r="G4037" s="75"/>
      <c r="H4037" s="5"/>
      <c r="I4037" s="5"/>
      <c r="J4037" s="5"/>
      <c r="K4037" s="5"/>
      <c r="O4037" s="5"/>
      <c r="P4037" s="5"/>
      <c r="Q4037" s="5"/>
      <c r="R4037" s="18"/>
      <c r="S4037" s="18"/>
      <c r="T4037" s="18"/>
      <c r="AA4037" s="67"/>
      <c r="AB4037" s="67"/>
      <c r="AC4037" s="20"/>
      <c r="AE4037" s="104"/>
    </row>
    <row r="4038" spans="1:31" x14ac:dyDescent="0.25">
      <c r="A4038" s="18"/>
      <c r="B4038" s="18"/>
      <c r="C4038" s="18"/>
      <c r="D4038" s="74"/>
      <c r="E4038" s="74"/>
      <c r="F4038" s="74"/>
      <c r="G4038" s="75"/>
      <c r="H4038" s="5"/>
      <c r="I4038" s="5"/>
      <c r="J4038" s="5"/>
      <c r="K4038" s="5"/>
      <c r="O4038" s="5"/>
      <c r="P4038" s="5"/>
      <c r="Q4038" s="5"/>
      <c r="R4038" s="18"/>
      <c r="S4038" s="18"/>
      <c r="T4038" s="18"/>
      <c r="AA4038" s="67"/>
      <c r="AB4038" s="67"/>
      <c r="AC4038" s="20"/>
      <c r="AE4038" s="104"/>
    </row>
    <row r="4039" spans="1:31" x14ac:dyDescent="0.25">
      <c r="A4039" s="18"/>
      <c r="B4039" s="18"/>
      <c r="C4039" s="18"/>
      <c r="D4039" s="74"/>
      <c r="E4039" s="74"/>
      <c r="F4039" s="74"/>
      <c r="G4039" s="75"/>
      <c r="H4039" s="5"/>
      <c r="I4039" s="5"/>
      <c r="J4039" s="5"/>
      <c r="K4039" s="5"/>
      <c r="O4039" s="5"/>
      <c r="P4039" s="5"/>
      <c r="Q4039" s="5"/>
      <c r="R4039" s="18"/>
      <c r="S4039" s="18"/>
      <c r="T4039" s="18"/>
      <c r="AA4039" s="67"/>
      <c r="AB4039" s="67"/>
      <c r="AC4039" s="20"/>
      <c r="AE4039" s="104"/>
    </row>
    <row r="4040" spans="1:31" x14ac:dyDescent="0.25">
      <c r="A4040" s="18"/>
      <c r="B4040" s="18"/>
      <c r="C4040" s="18"/>
      <c r="D4040" s="74"/>
      <c r="E4040" s="74"/>
      <c r="F4040" s="74"/>
      <c r="G4040" s="75"/>
      <c r="H4040" s="5"/>
      <c r="I4040" s="5"/>
      <c r="J4040" s="5"/>
      <c r="K4040" s="5"/>
      <c r="O4040" s="5"/>
      <c r="P4040" s="5"/>
      <c r="Q4040" s="5"/>
      <c r="R4040" s="18"/>
      <c r="S4040" s="18"/>
      <c r="T4040" s="18"/>
      <c r="AA4040" s="67"/>
      <c r="AB4040" s="67"/>
      <c r="AC4040" s="20"/>
      <c r="AE4040" s="104"/>
    </row>
    <row r="4041" spans="1:31" x14ac:dyDescent="0.25">
      <c r="A4041" s="18"/>
      <c r="B4041" s="18"/>
      <c r="C4041" s="18"/>
      <c r="D4041" s="74"/>
      <c r="E4041" s="74"/>
      <c r="F4041" s="74"/>
      <c r="G4041" s="75"/>
      <c r="H4041" s="5"/>
      <c r="I4041" s="5"/>
      <c r="J4041" s="5"/>
      <c r="K4041" s="5"/>
      <c r="O4041" s="5"/>
      <c r="P4041" s="5"/>
      <c r="Q4041" s="5"/>
      <c r="R4041" s="18"/>
      <c r="S4041" s="18"/>
      <c r="T4041" s="18"/>
      <c r="AA4041" s="67"/>
      <c r="AB4041" s="67"/>
      <c r="AC4041" s="20"/>
      <c r="AE4041" s="104"/>
    </row>
    <row r="4042" spans="1:31" x14ac:dyDescent="0.25">
      <c r="A4042" s="18"/>
      <c r="B4042" s="18"/>
      <c r="C4042" s="18"/>
      <c r="D4042" s="74"/>
      <c r="E4042" s="74"/>
      <c r="F4042" s="74"/>
      <c r="G4042" s="75"/>
      <c r="H4042" s="5"/>
      <c r="I4042" s="5"/>
      <c r="J4042" s="5"/>
      <c r="K4042" s="5"/>
      <c r="O4042" s="5"/>
      <c r="P4042" s="5"/>
      <c r="Q4042" s="5"/>
      <c r="R4042" s="18"/>
      <c r="S4042" s="18"/>
      <c r="T4042" s="18"/>
      <c r="AA4042" s="67"/>
      <c r="AB4042" s="67"/>
      <c r="AC4042" s="20"/>
      <c r="AE4042" s="104"/>
    </row>
    <row r="4043" spans="1:31" x14ac:dyDescent="0.25">
      <c r="A4043" s="18"/>
      <c r="B4043" s="18"/>
      <c r="C4043" s="18"/>
      <c r="D4043" s="74"/>
      <c r="E4043" s="74"/>
      <c r="F4043" s="74"/>
      <c r="G4043" s="75"/>
      <c r="H4043" s="5"/>
      <c r="I4043" s="5"/>
      <c r="J4043" s="5"/>
      <c r="K4043" s="5"/>
      <c r="O4043" s="5"/>
      <c r="P4043" s="5"/>
      <c r="Q4043" s="5"/>
      <c r="R4043" s="18"/>
      <c r="S4043" s="18"/>
      <c r="T4043" s="18"/>
      <c r="AA4043" s="67"/>
      <c r="AB4043" s="67"/>
      <c r="AC4043" s="20"/>
      <c r="AE4043" s="104"/>
    </row>
    <row r="4044" spans="1:31" x14ac:dyDescent="0.25">
      <c r="A4044" s="18"/>
      <c r="B4044" s="18"/>
      <c r="C4044" s="18"/>
      <c r="D4044" s="74"/>
      <c r="E4044" s="74"/>
      <c r="F4044" s="74"/>
      <c r="G4044" s="75"/>
      <c r="H4044" s="5"/>
      <c r="I4044" s="5"/>
      <c r="J4044" s="5"/>
      <c r="K4044" s="5"/>
      <c r="O4044" s="5"/>
      <c r="P4044" s="5"/>
      <c r="Q4044" s="5"/>
      <c r="R4044" s="18"/>
      <c r="S4044" s="18"/>
      <c r="T4044" s="18"/>
      <c r="AA4044" s="67"/>
      <c r="AB4044" s="67"/>
      <c r="AC4044" s="20"/>
      <c r="AE4044" s="104"/>
    </row>
    <row r="4045" spans="1:31" x14ac:dyDescent="0.25">
      <c r="A4045" s="18"/>
      <c r="B4045" s="18"/>
      <c r="C4045" s="18"/>
      <c r="D4045" s="74"/>
      <c r="E4045" s="74"/>
      <c r="F4045" s="74"/>
      <c r="G4045" s="75"/>
      <c r="H4045" s="5"/>
      <c r="I4045" s="5"/>
      <c r="J4045" s="5"/>
      <c r="K4045" s="5"/>
      <c r="O4045" s="5"/>
      <c r="P4045" s="5"/>
      <c r="Q4045" s="5"/>
      <c r="R4045" s="18"/>
      <c r="S4045" s="18"/>
      <c r="T4045" s="18"/>
      <c r="AA4045" s="67"/>
      <c r="AB4045" s="67"/>
      <c r="AC4045" s="20"/>
      <c r="AE4045" s="104"/>
    </row>
    <row r="4046" spans="1:31" x14ac:dyDescent="0.25">
      <c r="A4046" s="18"/>
      <c r="B4046" s="18"/>
      <c r="C4046" s="18"/>
      <c r="D4046" s="74"/>
      <c r="E4046" s="74"/>
      <c r="F4046" s="74"/>
      <c r="G4046" s="75"/>
      <c r="H4046" s="5"/>
      <c r="I4046" s="5"/>
      <c r="J4046" s="5"/>
      <c r="K4046" s="5"/>
      <c r="O4046" s="5"/>
      <c r="P4046" s="5"/>
      <c r="Q4046" s="5"/>
      <c r="R4046" s="18"/>
      <c r="S4046" s="18"/>
      <c r="T4046" s="18"/>
      <c r="AA4046" s="67"/>
      <c r="AB4046" s="67"/>
      <c r="AC4046" s="20"/>
      <c r="AE4046" s="104"/>
    </row>
    <row r="4047" spans="1:31" x14ac:dyDescent="0.25">
      <c r="A4047" s="18"/>
      <c r="B4047" s="18"/>
      <c r="C4047" s="18"/>
      <c r="D4047" s="74"/>
      <c r="E4047" s="74"/>
      <c r="F4047" s="74"/>
      <c r="G4047" s="75"/>
      <c r="H4047" s="5"/>
      <c r="I4047" s="5"/>
      <c r="J4047" s="5"/>
      <c r="K4047" s="5"/>
      <c r="O4047" s="5"/>
      <c r="P4047" s="5"/>
      <c r="Q4047" s="5"/>
      <c r="R4047" s="18"/>
      <c r="S4047" s="18"/>
      <c r="T4047" s="18"/>
      <c r="AA4047" s="67"/>
      <c r="AB4047" s="67"/>
      <c r="AC4047" s="20"/>
      <c r="AE4047" s="104"/>
    </row>
    <row r="4048" spans="1:31" x14ac:dyDescent="0.25">
      <c r="A4048" s="18"/>
      <c r="B4048" s="18"/>
      <c r="C4048" s="18"/>
      <c r="D4048" s="74"/>
      <c r="E4048" s="74"/>
      <c r="F4048" s="74"/>
      <c r="G4048" s="75"/>
      <c r="H4048" s="5"/>
      <c r="I4048" s="5"/>
      <c r="J4048" s="5"/>
      <c r="K4048" s="5"/>
      <c r="O4048" s="5"/>
      <c r="P4048" s="5"/>
      <c r="Q4048" s="5"/>
      <c r="R4048" s="18"/>
      <c r="S4048" s="18"/>
      <c r="T4048" s="18"/>
      <c r="AA4048" s="67"/>
      <c r="AB4048" s="67"/>
      <c r="AC4048" s="20"/>
      <c r="AE4048" s="104"/>
    </row>
    <row r="4049" spans="1:31" x14ac:dyDescent="0.25">
      <c r="A4049" s="18"/>
      <c r="B4049" s="18"/>
      <c r="C4049" s="18"/>
      <c r="D4049" s="74"/>
      <c r="E4049" s="74"/>
      <c r="F4049" s="74"/>
      <c r="G4049" s="75"/>
      <c r="H4049" s="5"/>
      <c r="I4049" s="5"/>
      <c r="J4049" s="5"/>
      <c r="K4049" s="5"/>
      <c r="O4049" s="5"/>
      <c r="P4049" s="5"/>
      <c r="Q4049" s="5"/>
      <c r="R4049" s="18"/>
      <c r="S4049" s="18"/>
      <c r="T4049" s="18"/>
      <c r="AA4049" s="67"/>
      <c r="AB4049" s="67"/>
      <c r="AC4049" s="20"/>
      <c r="AE4049" s="104"/>
    </row>
    <row r="4050" spans="1:31" x14ac:dyDescent="0.25">
      <c r="A4050" s="18"/>
      <c r="B4050" s="18"/>
      <c r="C4050" s="18"/>
      <c r="D4050" s="74"/>
      <c r="E4050" s="74"/>
      <c r="F4050" s="74"/>
      <c r="G4050" s="75"/>
      <c r="H4050" s="5"/>
      <c r="I4050" s="5"/>
      <c r="J4050" s="5"/>
      <c r="K4050" s="5"/>
      <c r="O4050" s="5"/>
      <c r="P4050" s="5"/>
      <c r="Q4050" s="5"/>
      <c r="R4050" s="18"/>
      <c r="S4050" s="18"/>
      <c r="T4050" s="18"/>
      <c r="AA4050" s="67"/>
      <c r="AB4050" s="67"/>
      <c r="AC4050" s="20"/>
      <c r="AE4050" s="104"/>
    </row>
    <row r="4051" spans="1:31" x14ac:dyDescent="0.25">
      <c r="A4051" s="18"/>
      <c r="B4051" s="18"/>
      <c r="C4051" s="18"/>
      <c r="D4051" s="74"/>
      <c r="E4051" s="74"/>
      <c r="F4051" s="74"/>
      <c r="G4051" s="75"/>
      <c r="H4051" s="5"/>
      <c r="I4051" s="5"/>
      <c r="J4051" s="5"/>
      <c r="K4051" s="5"/>
      <c r="O4051" s="5"/>
      <c r="P4051" s="5"/>
      <c r="Q4051" s="5"/>
      <c r="R4051" s="18"/>
      <c r="S4051" s="18"/>
      <c r="T4051" s="18"/>
      <c r="AA4051" s="67"/>
      <c r="AB4051" s="67"/>
      <c r="AC4051" s="20"/>
      <c r="AE4051" s="104"/>
    </row>
    <row r="4052" spans="1:31" x14ac:dyDescent="0.25">
      <c r="A4052" s="18"/>
      <c r="B4052" s="18"/>
      <c r="C4052" s="18"/>
      <c r="D4052" s="74"/>
      <c r="E4052" s="74"/>
      <c r="F4052" s="74"/>
      <c r="G4052" s="75"/>
      <c r="H4052" s="5"/>
      <c r="I4052" s="5"/>
      <c r="J4052" s="5"/>
      <c r="K4052" s="5"/>
      <c r="O4052" s="5"/>
      <c r="P4052" s="5"/>
      <c r="Q4052" s="5"/>
      <c r="R4052" s="18"/>
      <c r="S4052" s="18"/>
      <c r="T4052" s="18"/>
      <c r="AA4052" s="67"/>
      <c r="AB4052" s="67"/>
      <c r="AC4052" s="20"/>
      <c r="AE4052" s="104"/>
    </row>
    <row r="4053" spans="1:31" x14ac:dyDescent="0.25">
      <c r="A4053" s="18"/>
      <c r="B4053" s="18"/>
      <c r="C4053" s="18"/>
      <c r="D4053" s="74"/>
      <c r="E4053" s="74"/>
      <c r="F4053" s="74"/>
      <c r="G4053" s="75"/>
      <c r="H4053" s="5"/>
      <c r="I4053" s="5"/>
      <c r="J4053" s="5"/>
      <c r="K4053" s="5"/>
      <c r="O4053" s="5"/>
      <c r="P4053" s="5"/>
      <c r="Q4053" s="5"/>
      <c r="R4053" s="18"/>
      <c r="S4053" s="18"/>
      <c r="T4053" s="18"/>
      <c r="AA4053" s="67"/>
      <c r="AB4053" s="67"/>
      <c r="AC4053" s="20"/>
      <c r="AE4053" s="104"/>
    </row>
    <row r="4054" spans="1:31" x14ac:dyDescent="0.25">
      <c r="A4054" s="18"/>
      <c r="B4054" s="18"/>
      <c r="C4054" s="18"/>
      <c r="D4054" s="74"/>
      <c r="E4054" s="74"/>
      <c r="F4054" s="74"/>
      <c r="G4054" s="75"/>
      <c r="H4054" s="5"/>
      <c r="I4054" s="5"/>
      <c r="J4054" s="5"/>
      <c r="K4054" s="5"/>
      <c r="O4054" s="5"/>
      <c r="P4054" s="5"/>
      <c r="Q4054" s="5"/>
      <c r="R4054" s="18"/>
      <c r="S4054" s="18"/>
      <c r="T4054" s="18"/>
      <c r="AA4054" s="67"/>
      <c r="AB4054" s="67"/>
      <c r="AC4054" s="20"/>
      <c r="AE4054" s="104"/>
    </row>
    <row r="4055" spans="1:31" x14ac:dyDescent="0.25">
      <c r="A4055" s="18"/>
      <c r="B4055" s="18"/>
      <c r="C4055" s="18"/>
      <c r="D4055" s="74"/>
      <c r="E4055" s="74"/>
      <c r="F4055" s="74"/>
      <c r="G4055" s="75"/>
      <c r="H4055" s="5"/>
      <c r="I4055" s="5"/>
      <c r="J4055" s="5"/>
      <c r="K4055" s="5"/>
      <c r="O4055" s="5"/>
      <c r="P4055" s="5"/>
      <c r="Q4055" s="5"/>
      <c r="R4055" s="18"/>
      <c r="S4055" s="18"/>
      <c r="T4055" s="18"/>
      <c r="AA4055" s="67"/>
      <c r="AB4055" s="67"/>
      <c r="AC4055" s="20"/>
      <c r="AE4055" s="104"/>
    </row>
    <row r="4056" spans="1:31" x14ac:dyDescent="0.25">
      <c r="A4056" s="18"/>
      <c r="B4056" s="18"/>
      <c r="C4056" s="18"/>
      <c r="D4056" s="74"/>
      <c r="E4056" s="74"/>
      <c r="F4056" s="74"/>
      <c r="G4056" s="75"/>
      <c r="H4056" s="5"/>
      <c r="I4056" s="5"/>
      <c r="J4056" s="5"/>
      <c r="K4056" s="5"/>
      <c r="O4056" s="5"/>
      <c r="P4056" s="5"/>
      <c r="Q4056" s="5"/>
      <c r="R4056" s="18"/>
      <c r="S4056" s="18"/>
      <c r="T4056" s="18"/>
      <c r="AA4056" s="67"/>
      <c r="AB4056" s="67"/>
      <c r="AC4056" s="20"/>
      <c r="AE4056" s="104"/>
    </row>
    <row r="4057" spans="1:31" x14ac:dyDescent="0.25">
      <c r="A4057" s="18"/>
      <c r="B4057" s="18"/>
      <c r="C4057" s="18"/>
      <c r="D4057" s="74"/>
      <c r="E4057" s="74"/>
      <c r="F4057" s="74"/>
      <c r="G4057" s="75"/>
      <c r="H4057" s="5"/>
      <c r="I4057" s="5"/>
      <c r="J4057" s="5"/>
      <c r="K4057" s="5"/>
      <c r="O4057" s="5"/>
      <c r="P4057" s="5"/>
      <c r="Q4057" s="5"/>
      <c r="R4057" s="18"/>
      <c r="S4057" s="18"/>
      <c r="T4057" s="18"/>
      <c r="AA4057" s="67"/>
      <c r="AB4057" s="67"/>
      <c r="AC4057" s="20"/>
      <c r="AE4057" s="104"/>
    </row>
    <row r="4058" spans="1:31" x14ac:dyDescent="0.25">
      <c r="A4058" s="18"/>
      <c r="B4058" s="18"/>
      <c r="C4058" s="18"/>
      <c r="D4058" s="74"/>
      <c r="E4058" s="74"/>
      <c r="F4058" s="74"/>
      <c r="G4058" s="75"/>
      <c r="H4058" s="5"/>
      <c r="I4058" s="5"/>
      <c r="J4058" s="5"/>
      <c r="K4058" s="5"/>
      <c r="O4058" s="5"/>
      <c r="P4058" s="5"/>
      <c r="Q4058" s="5"/>
      <c r="R4058" s="18"/>
      <c r="S4058" s="18"/>
      <c r="T4058" s="18"/>
      <c r="AA4058" s="67"/>
      <c r="AB4058" s="67"/>
      <c r="AC4058" s="20"/>
      <c r="AE4058" s="104"/>
    </row>
    <row r="4059" spans="1:31" x14ac:dyDescent="0.25">
      <c r="A4059" s="18"/>
      <c r="B4059" s="18"/>
      <c r="C4059" s="18"/>
      <c r="D4059" s="74"/>
      <c r="E4059" s="74"/>
      <c r="F4059" s="74"/>
      <c r="G4059" s="75"/>
      <c r="H4059" s="5"/>
      <c r="I4059" s="5"/>
      <c r="J4059" s="5"/>
      <c r="K4059" s="5"/>
      <c r="O4059" s="5"/>
      <c r="P4059" s="5"/>
      <c r="Q4059" s="5"/>
      <c r="R4059" s="18"/>
      <c r="S4059" s="18"/>
      <c r="T4059" s="18"/>
      <c r="AA4059" s="67"/>
      <c r="AB4059" s="67"/>
      <c r="AC4059" s="20"/>
      <c r="AE4059" s="104"/>
    </row>
    <row r="4060" spans="1:31" x14ac:dyDescent="0.25">
      <c r="A4060" s="18"/>
      <c r="B4060" s="18"/>
      <c r="C4060" s="18"/>
      <c r="D4060" s="74"/>
      <c r="E4060" s="74"/>
      <c r="F4060" s="74"/>
      <c r="G4060" s="75"/>
      <c r="H4060" s="5"/>
      <c r="I4060" s="5"/>
      <c r="J4060" s="5"/>
      <c r="K4060" s="5"/>
      <c r="O4060" s="5"/>
      <c r="P4060" s="5"/>
      <c r="Q4060" s="5"/>
      <c r="R4060" s="18"/>
      <c r="S4060" s="18"/>
      <c r="T4060" s="18"/>
      <c r="AA4060" s="67"/>
      <c r="AB4060" s="67"/>
      <c r="AC4060" s="20"/>
      <c r="AE4060" s="104"/>
    </row>
    <row r="4061" spans="1:31" x14ac:dyDescent="0.25">
      <c r="A4061" s="18"/>
      <c r="B4061" s="18"/>
      <c r="C4061" s="18"/>
      <c r="D4061" s="74"/>
      <c r="E4061" s="74"/>
      <c r="F4061" s="74"/>
      <c r="G4061" s="75"/>
      <c r="H4061" s="5"/>
      <c r="I4061" s="5"/>
      <c r="J4061" s="5"/>
      <c r="K4061" s="5"/>
      <c r="O4061" s="5"/>
      <c r="P4061" s="5"/>
      <c r="Q4061" s="5"/>
      <c r="R4061" s="18"/>
      <c r="S4061" s="18"/>
      <c r="T4061" s="18"/>
      <c r="AA4061" s="67"/>
      <c r="AB4061" s="67"/>
      <c r="AC4061" s="20"/>
      <c r="AE4061" s="104"/>
    </row>
    <row r="4062" spans="1:31" x14ac:dyDescent="0.25">
      <c r="A4062" s="18"/>
      <c r="B4062" s="18"/>
      <c r="C4062" s="18"/>
      <c r="D4062" s="74"/>
      <c r="E4062" s="74"/>
      <c r="F4062" s="74"/>
      <c r="G4062" s="75"/>
      <c r="H4062" s="5"/>
      <c r="I4062" s="5"/>
      <c r="J4062" s="5"/>
      <c r="K4062" s="5"/>
      <c r="O4062" s="5"/>
      <c r="P4062" s="5"/>
      <c r="Q4062" s="5"/>
      <c r="R4062" s="18"/>
      <c r="S4062" s="18"/>
      <c r="T4062" s="18"/>
      <c r="AA4062" s="67"/>
      <c r="AB4062" s="67"/>
      <c r="AC4062" s="20"/>
      <c r="AE4062" s="104"/>
    </row>
    <row r="4063" spans="1:31" x14ac:dyDescent="0.25">
      <c r="A4063" s="18"/>
      <c r="B4063" s="18"/>
      <c r="C4063" s="18"/>
      <c r="D4063" s="74"/>
      <c r="E4063" s="74"/>
      <c r="F4063" s="74"/>
      <c r="G4063" s="75"/>
      <c r="H4063" s="5"/>
      <c r="I4063" s="5"/>
      <c r="J4063" s="5"/>
      <c r="K4063" s="5"/>
      <c r="O4063" s="5"/>
      <c r="P4063" s="5"/>
      <c r="Q4063" s="5"/>
      <c r="R4063" s="18"/>
      <c r="S4063" s="18"/>
      <c r="T4063" s="18"/>
      <c r="AA4063" s="67"/>
      <c r="AB4063" s="67"/>
      <c r="AC4063" s="20"/>
      <c r="AE4063" s="104"/>
    </row>
    <row r="4064" spans="1:31" x14ac:dyDescent="0.25">
      <c r="A4064" s="18"/>
      <c r="B4064" s="18"/>
      <c r="C4064" s="18"/>
      <c r="D4064" s="74"/>
      <c r="E4064" s="74"/>
      <c r="F4064" s="74"/>
      <c r="G4064" s="75"/>
      <c r="H4064" s="5"/>
      <c r="I4064" s="5"/>
      <c r="J4064" s="5"/>
      <c r="K4064" s="5"/>
      <c r="O4064" s="5"/>
      <c r="P4064" s="5"/>
      <c r="Q4064" s="5"/>
      <c r="R4064" s="18"/>
      <c r="S4064" s="18"/>
      <c r="T4064" s="18"/>
      <c r="AA4064" s="67"/>
      <c r="AB4064" s="67"/>
      <c r="AC4064" s="20"/>
      <c r="AE4064" s="104"/>
    </row>
    <row r="4065" spans="1:31" x14ac:dyDescent="0.25">
      <c r="A4065" s="18"/>
      <c r="B4065" s="18"/>
      <c r="C4065" s="18"/>
      <c r="D4065" s="74"/>
      <c r="E4065" s="74"/>
      <c r="F4065" s="74"/>
      <c r="G4065" s="75"/>
      <c r="H4065" s="5"/>
      <c r="I4065" s="5"/>
      <c r="J4065" s="5"/>
      <c r="K4065" s="5"/>
      <c r="O4065" s="5"/>
      <c r="P4065" s="5"/>
      <c r="Q4065" s="5"/>
      <c r="R4065" s="18"/>
      <c r="S4065" s="18"/>
      <c r="T4065" s="18"/>
      <c r="AA4065" s="67"/>
      <c r="AB4065" s="67"/>
      <c r="AC4065" s="20"/>
      <c r="AE4065" s="104"/>
    </row>
    <row r="4066" spans="1:31" x14ac:dyDescent="0.25">
      <c r="A4066" s="18"/>
      <c r="B4066" s="18"/>
      <c r="C4066" s="18"/>
      <c r="D4066" s="74"/>
      <c r="E4066" s="74"/>
      <c r="F4066" s="74"/>
      <c r="G4066" s="75"/>
      <c r="H4066" s="5"/>
      <c r="I4066" s="5"/>
      <c r="J4066" s="5"/>
      <c r="K4066" s="5"/>
      <c r="O4066" s="5"/>
      <c r="P4066" s="5"/>
      <c r="Q4066" s="5"/>
      <c r="R4066" s="18"/>
      <c r="S4066" s="18"/>
      <c r="T4066" s="18"/>
      <c r="AA4066" s="67"/>
      <c r="AB4066" s="67"/>
      <c r="AC4066" s="20"/>
      <c r="AE4066" s="104"/>
    </row>
    <row r="4067" spans="1:31" x14ac:dyDescent="0.25">
      <c r="A4067" s="18"/>
      <c r="B4067" s="18"/>
      <c r="C4067" s="18"/>
      <c r="D4067" s="74"/>
      <c r="E4067" s="74"/>
      <c r="F4067" s="74"/>
      <c r="G4067" s="75"/>
      <c r="H4067" s="5"/>
      <c r="I4067" s="5"/>
      <c r="J4067" s="5"/>
      <c r="K4067" s="5"/>
      <c r="O4067" s="5"/>
      <c r="P4067" s="5"/>
      <c r="Q4067" s="5"/>
      <c r="R4067" s="18"/>
      <c r="S4067" s="18"/>
      <c r="T4067" s="18"/>
      <c r="AA4067" s="67"/>
      <c r="AB4067" s="67"/>
      <c r="AC4067" s="20"/>
      <c r="AE4067" s="104"/>
    </row>
    <row r="4068" spans="1:31" x14ac:dyDescent="0.25">
      <c r="A4068" s="18"/>
      <c r="B4068" s="18"/>
      <c r="C4068" s="18"/>
      <c r="D4068" s="74"/>
      <c r="E4068" s="74"/>
      <c r="F4068" s="74"/>
      <c r="G4068" s="75"/>
      <c r="H4068" s="5"/>
      <c r="I4068" s="5"/>
      <c r="J4068" s="5"/>
      <c r="K4068" s="5"/>
      <c r="O4068" s="5"/>
      <c r="P4068" s="5"/>
      <c r="Q4068" s="5"/>
      <c r="R4068" s="18"/>
      <c r="S4068" s="18"/>
      <c r="T4068" s="18"/>
      <c r="AA4068" s="67"/>
      <c r="AB4068" s="67"/>
      <c r="AC4068" s="20"/>
      <c r="AE4068" s="104"/>
    </row>
    <row r="4069" spans="1:31" x14ac:dyDescent="0.25">
      <c r="A4069" s="18"/>
      <c r="B4069" s="18"/>
      <c r="C4069" s="18"/>
      <c r="D4069" s="74"/>
      <c r="E4069" s="74"/>
      <c r="F4069" s="74"/>
      <c r="G4069" s="75"/>
      <c r="H4069" s="5"/>
      <c r="I4069" s="5"/>
      <c r="J4069" s="5"/>
      <c r="K4069" s="5"/>
      <c r="O4069" s="5"/>
      <c r="P4069" s="5"/>
      <c r="Q4069" s="5"/>
      <c r="R4069" s="18"/>
      <c r="S4069" s="18"/>
      <c r="T4069" s="18"/>
      <c r="AA4069" s="67"/>
      <c r="AB4069" s="67"/>
      <c r="AC4069" s="20"/>
      <c r="AE4069" s="104"/>
    </row>
    <row r="4070" spans="1:31" x14ac:dyDescent="0.25">
      <c r="A4070" s="18"/>
      <c r="B4070" s="18"/>
      <c r="C4070" s="18"/>
      <c r="D4070" s="74"/>
      <c r="E4070" s="74"/>
      <c r="F4070" s="74"/>
      <c r="G4070" s="75"/>
      <c r="H4070" s="5"/>
      <c r="I4070" s="5"/>
      <c r="J4070" s="5"/>
      <c r="K4070" s="5"/>
      <c r="O4070" s="5"/>
      <c r="P4070" s="5"/>
      <c r="Q4070" s="5"/>
      <c r="R4070" s="18"/>
      <c r="S4070" s="18"/>
      <c r="T4070" s="18"/>
      <c r="AA4070" s="67"/>
      <c r="AB4070" s="67"/>
      <c r="AC4070" s="20"/>
      <c r="AE4070" s="104"/>
    </row>
    <row r="4071" spans="1:31" x14ac:dyDescent="0.25">
      <c r="A4071" s="18"/>
      <c r="B4071" s="18"/>
      <c r="C4071" s="18"/>
      <c r="D4071" s="74"/>
      <c r="E4071" s="74"/>
      <c r="F4071" s="74"/>
      <c r="G4071" s="75"/>
      <c r="H4071" s="5"/>
      <c r="I4071" s="5"/>
      <c r="J4071" s="5"/>
      <c r="K4071" s="5"/>
      <c r="O4071" s="5"/>
      <c r="P4071" s="5"/>
      <c r="Q4071" s="5"/>
      <c r="R4071" s="18"/>
      <c r="S4071" s="18"/>
      <c r="T4071" s="18"/>
      <c r="AA4071" s="67"/>
      <c r="AB4071" s="67"/>
      <c r="AC4071" s="20"/>
      <c r="AE4071" s="104"/>
    </row>
    <row r="4072" spans="1:31" x14ac:dyDescent="0.25">
      <c r="A4072" s="18"/>
      <c r="B4072" s="18"/>
      <c r="C4072" s="18"/>
      <c r="D4072" s="74"/>
      <c r="E4072" s="74"/>
      <c r="F4072" s="74"/>
      <c r="G4072" s="75"/>
      <c r="H4072" s="5"/>
      <c r="I4072" s="5"/>
      <c r="J4072" s="5"/>
      <c r="K4072" s="5"/>
      <c r="O4072" s="5"/>
      <c r="P4072" s="5"/>
      <c r="Q4072" s="5"/>
      <c r="R4072" s="18"/>
      <c r="S4072" s="18"/>
      <c r="T4072" s="18"/>
      <c r="AA4072" s="67"/>
      <c r="AB4072" s="67"/>
      <c r="AC4072" s="20"/>
      <c r="AE4072" s="104"/>
    </row>
    <row r="4073" spans="1:31" x14ac:dyDescent="0.25">
      <c r="A4073" s="18"/>
      <c r="B4073" s="18"/>
      <c r="C4073" s="18"/>
      <c r="D4073" s="74"/>
      <c r="E4073" s="74"/>
      <c r="F4073" s="74"/>
      <c r="G4073" s="75"/>
      <c r="H4073" s="5"/>
      <c r="I4073" s="5"/>
      <c r="J4073" s="5"/>
      <c r="K4073" s="5"/>
      <c r="O4073" s="5"/>
      <c r="P4073" s="5"/>
      <c r="Q4073" s="5"/>
      <c r="R4073" s="18"/>
      <c r="S4073" s="18"/>
      <c r="T4073" s="18"/>
      <c r="AA4073" s="67"/>
      <c r="AB4073" s="67"/>
      <c r="AC4073" s="20"/>
      <c r="AE4073" s="104"/>
    </row>
    <row r="4074" spans="1:31" x14ac:dyDescent="0.25">
      <c r="A4074" s="18"/>
      <c r="B4074" s="18"/>
      <c r="C4074" s="18"/>
      <c r="D4074" s="74"/>
      <c r="E4074" s="74"/>
      <c r="F4074" s="74"/>
      <c r="G4074" s="75"/>
      <c r="H4074" s="5"/>
      <c r="I4074" s="5"/>
      <c r="J4074" s="5"/>
      <c r="K4074" s="5"/>
      <c r="O4074" s="5"/>
      <c r="P4074" s="5"/>
      <c r="Q4074" s="5"/>
      <c r="R4074" s="18"/>
      <c r="S4074" s="18"/>
      <c r="T4074" s="18"/>
      <c r="AA4074" s="67"/>
      <c r="AB4074" s="67"/>
      <c r="AC4074" s="20"/>
      <c r="AE4074" s="104"/>
    </row>
    <row r="4075" spans="1:31" x14ac:dyDescent="0.25">
      <c r="A4075" s="18"/>
      <c r="B4075" s="18"/>
      <c r="C4075" s="18"/>
      <c r="D4075" s="74"/>
      <c r="E4075" s="74"/>
      <c r="F4075" s="74"/>
      <c r="G4075" s="75"/>
      <c r="H4075" s="5"/>
      <c r="I4075" s="5"/>
      <c r="J4075" s="5"/>
      <c r="K4075" s="5"/>
      <c r="O4075" s="5"/>
      <c r="P4075" s="5"/>
      <c r="Q4075" s="5"/>
      <c r="R4075" s="18"/>
      <c r="S4075" s="18"/>
      <c r="T4075" s="18"/>
      <c r="AA4075" s="67"/>
      <c r="AB4075" s="67"/>
      <c r="AC4075" s="20"/>
      <c r="AE4075" s="104"/>
    </row>
    <row r="4076" spans="1:31" x14ac:dyDescent="0.25">
      <c r="A4076" s="18"/>
      <c r="B4076" s="18"/>
      <c r="C4076" s="18"/>
      <c r="D4076" s="74"/>
      <c r="E4076" s="74"/>
      <c r="F4076" s="74"/>
      <c r="G4076" s="75"/>
      <c r="H4076" s="5"/>
      <c r="I4076" s="5"/>
      <c r="J4076" s="5"/>
      <c r="K4076" s="5"/>
      <c r="O4076" s="5"/>
      <c r="P4076" s="5"/>
      <c r="Q4076" s="5"/>
      <c r="R4076" s="18"/>
      <c r="S4076" s="18"/>
      <c r="T4076" s="18"/>
      <c r="AA4076" s="67"/>
      <c r="AB4076" s="67"/>
      <c r="AC4076" s="20"/>
      <c r="AE4076" s="104"/>
    </row>
    <row r="4077" spans="1:31" x14ac:dyDescent="0.25">
      <c r="A4077" s="18"/>
      <c r="B4077" s="18"/>
      <c r="C4077" s="18"/>
      <c r="D4077" s="74"/>
      <c r="E4077" s="74"/>
      <c r="F4077" s="74"/>
      <c r="G4077" s="75"/>
      <c r="H4077" s="5"/>
      <c r="I4077" s="5"/>
      <c r="J4077" s="5"/>
      <c r="K4077" s="5"/>
      <c r="O4077" s="5"/>
      <c r="P4077" s="5"/>
      <c r="Q4077" s="5"/>
      <c r="R4077" s="18"/>
      <c r="S4077" s="18"/>
      <c r="T4077" s="18"/>
      <c r="AA4077" s="67"/>
      <c r="AB4077" s="67"/>
      <c r="AC4077" s="20"/>
      <c r="AE4077" s="104"/>
    </row>
    <row r="4078" spans="1:31" x14ac:dyDescent="0.25">
      <c r="A4078" s="18"/>
      <c r="B4078" s="18"/>
      <c r="C4078" s="18"/>
      <c r="D4078" s="74"/>
      <c r="E4078" s="74"/>
      <c r="F4078" s="74"/>
      <c r="G4078" s="75"/>
      <c r="H4078" s="5"/>
      <c r="I4078" s="5"/>
      <c r="J4078" s="5"/>
      <c r="K4078" s="5"/>
      <c r="O4078" s="5"/>
      <c r="P4078" s="5"/>
      <c r="Q4078" s="5"/>
      <c r="R4078" s="18"/>
      <c r="S4078" s="18"/>
      <c r="T4078" s="18"/>
      <c r="AA4078" s="67"/>
      <c r="AB4078" s="67"/>
      <c r="AC4078" s="20"/>
      <c r="AE4078" s="104"/>
    </row>
    <row r="4079" spans="1:31" x14ac:dyDescent="0.25">
      <c r="A4079" s="18"/>
      <c r="B4079" s="18"/>
      <c r="C4079" s="18"/>
      <c r="D4079" s="74"/>
      <c r="E4079" s="74"/>
      <c r="F4079" s="74"/>
      <c r="G4079" s="75"/>
      <c r="H4079" s="5"/>
      <c r="I4079" s="5"/>
      <c r="J4079" s="5"/>
      <c r="K4079" s="5"/>
      <c r="O4079" s="5"/>
      <c r="P4079" s="5"/>
      <c r="Q4079" s="5"/>
      <c r="R4079" s="18"/>
      <c r="S4079" s="18"/>
      <c r="T4079" s="18"/>
      <c r="AA4079" s="67"/>
      <c r="AB4079" s="67"/>
      <c r="AC4079" s="20"/>
      <c r="AE4079" s="104"/>
    </row>
    <row r="4080" spans="1:31" x14ac:dyDescent="0.25">
      <c r="A4080" s="18"/>
      <c r="B4080" s="18"/>
      <c r="C4080" s="18"/>
      <c r="D4080" s="74"/>
      <c r="E4080" s="74"/>
      <c r="F4080" s="74"/>
      <c r="G4080" s="75"/>
      <c r="H4080" s="5"/>
      <c r="I4080" s="5"/>
      <c r="J4080" s="5"/>
      <c r="K4080" s="5"/>
      <c r="O4080" s="5"/>
      <c r="P4080" s="5"/>
      <c r="Q4080" s="5"/>
      <c r="R4080" s="18"/>
      <c r="S4080" s="18"/>
      <c r="T4080" s="18"/>
      <c r="AA4080" s="67"/>
      <c r="AB4080" s="67"/>
      <c r="AC4080" s="20"/>
      <c r="AE4080" s="104"/>
    </row>
    <row r="4081" spans="1:31" x14ac:dyDescent="0.25">
      <c r="A4081" s="18"/>
      <c r="B4081" s="18"/>
      <c r="C4081" s="18"/>
      <c r="D4081" s="74"/>
      <c r="E4081" s="74"/>
      <c r="F4081" s="74"/>
      <c r="G4081" s="75"/>
      <c r="H4081" s="5"/>
      <c r="I4081" s="5"/>
      <c r="J4081" s="5"/>
      <c r="K4081" s="5"/>
      <c r="O4081" s="5"/>
      <c r="P4081" s="5"/>
      <c r="Q4081" s="5"/>
      <c r="R4081" s="18"/>
      <c r="S4081" s="18"/>
      <c r="T4081" s="18"/>
      <c r="AA4081" s="67"/>
      <c r="AB4081" s="67"/>
      <c r="AC4081" s="20"/>
      <c r="AE4081" s="104"/>
    </row>
    <row r="4082" spans="1:31" x14ac:dyDescent="0.25">
      <c r="A4082" s="18"/>
      <c r="B4082" s="18"/>
      <c r="C4082" s="18"/>
      <c r="D4082" s="74"/>
      <c r="E4082" s="74"/>
      <c r="F4082" s="74"/>
      <c r="G4082" s="75"/>
      <c r="H4082" s="5"/>
      <c r="I4082" s="5"/>
      <c r="J4082" s="5"/>
      <c r="K4082" s="5"/>
      <c r="O4082" s="5"/>
      <c r="P4082" s="5"/>
      <c r="Q4082" s="5"/>
      <c r="R4082" s="18"/>
      <c r="S4082" s="18"/>
      <c r="T4082" s="18"/>
      <c r="AA4082" s="67"/>
      <c r="AB4082" s="67"/>
      <c r="AC4082" s="20"/>
      <c r="AE4082" s="104"/>
    </row>
    <row r="4083" spans="1:31" x14ac:dyDescent="0.25">
      <c r="A4083" s="18"/>
      <c r="B4083" s="18"/>
      <c r="C4083" s="18"/>
      <c r="D4083" s="74"/>
      <c r="E4083" s="74"/>
      <c r="F4083" s="74"/>
      <c r="G4083" s="75"/>
      <c r="H4083" s="5"/>
      <c r="I4083" s="5"/>
      <c r="J4083" s="5"/>
      <c r="K4083" s="5"/>
      <c r="O4083" s="5"/>
      <c r="P4083" s="5"/>
      <c r="Q4083" s="5"/>
      <c r="R4083" s="18"/>
      <c r="S4083" s="18"/>
      <c r="T4083" s="18"/>
      <c r="AA4083" s="67"/>
      <c r="AB4083" s="67"/>
      <c r="AC4083" s="20"/>
      <c r="AE4083" s="104"/>
    </row>
    <row r="4084" spans="1:31" x14ac:dyDescent="0.25">
      <c r="A4084" s="18"/>
      <c r="B4084" s="18"/>
      <c r="C4084" s="18"/>
      <c r="D4084" s="74"/>
      <c r="E4084" s="74"/>
      <c r="F4084" s="74"/>
      <c r="G4084" s="75"/>
      <c r="H4084" s="5"/>
      <c r="I4084" s="5"/>
      <c r="J4084" s="5"/>
      <c r="K4084" s="5"/>
      <c r="O4084" s="5"/>
      <c r="P4084" s="5"/>
      <c r="Q4084" s="5"/>
      <c r="R4084" s="18"/>
      <c r="S4084" s="18"/>
      <c r="T4084" s="18"/>
      <c r="AA4084" s="67"/>
      <c r="AB4084" s="67"/>
      <c r="AC4084" s="20"/>
      <c r="AE4084" s="104"/>
    </row>
    <row r="4085" spans="1:31" x14ac:dyDescent="0.25">
      <c r="A4085" s="18"/>
      <c r="B4085" s="18"/>
      <c r="C4085" s="18"/>
      <c r="D4085" s="74"/>
      <c r="E4085" s="74"/>
      <c r="F4085" s="74"/>
      <c r="G4085" s="75"/>
      <c r="H4085" s="5"/>
      <c r="I4085" s="5"/>
      <c r="J4085" s="5"/>
      <c r="K4085" s="5"/>
      <c r="O4085" s="5"/>
      <c r="P4085" s="5"/>
      <c r="Q4085" s="5"/>
      <c r="R4085" s="18"/>
      <c r="S4085" s="18"/>
      <c r="T4085" s="18"/>
      <c r="AA4085" s="67"/>
      <c r="AB4085" s="67"/>
      <c r="AC4085" s="20"/>
      <c r="AE4085" s="104"/>
    </row>
    <row r="4086" spans="1:31" x14ac:dyDescent="0.25">
      <c r="A4086" s="18"/>
      <c r="B4086" s="18"/>
      <c r="C4086" s="18"/>
      <c r="D4086" s="74"/>
      <c r="E4086" s="74"/>
      <c r="F4086" s="74"/>
      <c r="G4086" s="75"/>
      <c r="H4086" s="5"/>
      <c r="I4086" s="5"/>
      <c r="J4086" s="5"/>
      <c r="K4086" s="5"/>
      <c r="O4086" s="5"/>
      <c r="P4086" s="5"/>
      <c r="Q4086" s="5"/>
      <c r="R4086" s="18"/>
      <c r="S4086" s="18"/>
      <c r="T4086" s="18"/>
      <c r="AA4086" s="67"/>
      <c r="AB4086" s="67"/>
      <c r="AC4086" s="20"/>
      <c r="AE4086" s="104"/>
    </row>
    <row r="4087" spans="1:31" x14ac:dyDescent="0.25">
      <c r="A4087" s="18"/>
      <c r="B4087" s="18"/>
      <c r="C4087" s="18"/>
      <c r="D4087" s="74"/>
      <c r="E4087" s="74"/>
      <c r="F4087" s="74"/>
      <c r="G4087" s="75"/>
      <c r="H4087" s="5"/>
      <c r="I4087" s="5"/>
      <c r="J4087" s="5"/>
      <c r="K4087" s="5"/>
      <c r="O4087" s="5"/>
      <c r="P4087" s="5"/>
      <c r="Q4087" s="5"/>
      <c r="R4087" s="18"/>
      <c r="S4087" s="18"/>
      <c r="T4087" s="18"/>
      <c r="AA4087" s="67"/>
      <c r="AB4087" s="67"/>
      <c r="AC4087" s="20"/>
      <c r="AE4087" s="104"/>
    </row>
    <row r="4088" spans="1:31" x14ac:dyDescent="0.25">
      <c r="A4088" s="18"/>
      <c r="B4088" s="18"/>
      <c r="C4088" s="18"/>
      <c r="D4088" s="74"/>
      <c r="E4088" s="74"/>
      <c r="F4088" s="74"/>
      <c r="G4088" s="75"/>
      <c r="H4088" s="5"/>
      <c r="I4088" s="5"/>
      <c r="J4088" s="5"/>
      <c r="K4088" s="5"/>
      <c r="O4088" s="5"/>
      <c r="P4088" s="5"/>
      <c r="Q4088" s="5"/>
      <c r="R4088" s="18"/>
      <c r="S4088" s="18"/>
      <c r="T4088" s="18"/>
      <c r="AA4088" s="67"/>
      <c r="AB4088" s="67"/>
      <c r="AC4088" s="20"/>
      <c r="AE4088" s="104"/>
    </row>
    <row r="4089" spans="1:31" x14ac:dyDescent="0.25">
      <c r="A4089" s="18"/>
      <c r="B4089" s="18"/>
      <c r="C4089" s="18"/>
      <c r="D4089" s="74"/>
      <c r="E4089" s="74"/>
      <c r="F4089" s="74"/>
      <c r="G4089" s="75"/>
      <c r="H4089" s="5"/>
      <c r="I4089" s="5"/>
      <c r="J4089" s="5"/>
      <c r="K4089" s="5"/>
      <c r="O4089" s="5"/>
      <c r="P4089" s="5"/>
      <c r="Q4089" s="5"/>
      <c r="R4089" s="18"/>
      <c r="S4089" s="18"/>
      <c r="T4089" s="18"/>
      <c r="AA4089" s="67"/>
      <c r="AB4089" s="67"/>
      <c r="AC4089" s="20"/>
      <c r="AE4089" s="104"/>
    </row>
    <row r="4090" spans="1:31" x14ac:dyDescent="0.25">
      <c r="A4090" s="18"/>
      <c r="B4090" s="18"/>
      <c r="C4090" s="18"/>
      <c r="D4090" s="74"/>
      <c r="E4090" s="74"/>
      <c r="F4090" s="74"/>
      <c r="G4090" s="75"/>
      <c r="H4090" s="5"/>
      <c r="I4090" s="5"/>
      <c r="J4090" s="5"/>
      <c r="K4090" s="5"/>
      <c r="O4090" s="5"/>
      <c r="P4090" s="5"/>
      <c r="Q4090" s="5"/>
      <c r="R4090" s="18"/>
      <c r="S4090" s="18"/>
      <c r="T4090" s="18"/>
      <c r="AA4090" s="67"/>
      <c r="AB4090" s="67"/>
      <c r="AC4090" s="20"/>
      <c r="AE4090" s="104"/>
    </row>
    <row r="4091" spans="1:31" x14ac:dyDescent="0.25">
      <c r="A4091" s="18"/>
      <c r="B4091" s="18"/>
      <c r="C4091" s="18"/>
      <c r="D4091" s="74"/>
      <c r="E4091" s="74"/>
      <c r="F4091" s="74"/>
      <c r="G4091" s="75"/>
      <c r="H4091" s="5"/>
      <c r="I4091" s="5"/>
      <c r="J4091" s="5"/>
      <c r="K4091" s="5"/>
      <c r="O4091" s="5"/>
      <c r="P4091" s="5"/>
      <c r="Q4091" s="5"/>
      <c r="R4091" s="18"/>
      <c r="S4091" s="18"/>
      <c r="T4091" s="18"/>
      <c r="AA4091" s="67"/>
      <c r="AB4091" s="67"/>
      <c r="AC4091" s="20"/>
      <c r="AE4091" s="104"/>
    </row>
    <row r="4092" spans="1:31" x14ac:dyDescent="0.25">
      <c r="A4092" s="18"/>
      <c r="B4092" s="18"/>
      <c r="C4092" s="18"/>
      <c r="D4092" s="74"/>
      <c r="E4092" s="74"/>
      <c r="F4092" s="74"/>
      <c r="G4092" s="75"/>
      <c r="H4092" s="5"/>
      <c r="I4092" s="5"/>
      <c r="J4092" s="5"/>
      <c r="K4092" s="5"/>
      <c r="O4092" s="5"/>
      <c r="P4092" s="5"/>
      <c r="Q4092" s="5"/>
      <c r="R4092" s="18"/>
      <c r="S4092" s="18"/>
      <c r="T4092" s="18"/>
      <c r="AA4092" s="67"/>
      <c r="AB4092" s="67"/>
      <c r="AC4092" s="20"/>
      <c r="AE4092" s="104"/>
    </row>
    <row r="4093" spans="1:31" x14ac:dyDescent="0.25">
      <c r="A4093" s="18"/>
      <c r="B4093" s="18"/>
      <c r="C4093" s="18"/>
      <c r="D4093" s="74"/>
      <c r="E4093" s="74"/>
      <c r="F4093" s="74"/>
      <c r="G4093" s="75"/>
      <c r="H4093" s="5"/>
      <c r="I4093" s="5"/>
      <c r="J4093" s="5"/>
      <c r="K4093" s="5"/>
      <c r="O4093" s="5"/>
      <c r="P4093" s="5"/>
      <c r="Q4093" s="5"/>
      <c r="R4093" s="18"/>
      <c r="S4093" s="18"/>
      <c r="T4093" s="18"/>
      <c r="AA4093" s="67"/>
      <c r="AB4093" s="67"/>
      <c r="AC4093" s="20"/>
      <c r="AE4093" s="104"/>
    </row>
    <row r="4094" spans="1:31" x14ac:dyDescent="0.25">
      <c r="A4094" s="18"/>
      <c r="B4094" s="18"/>
      <c r="C4094" s="18"/>
      <c r="D4094" s="74"/>
      <c r="E4094" s="74"/>
      <c r="F4094" s="74"/>
      <c r="G4094" s="75"/>
      <c r="H4094" s="5"/>
      <c r="I4094" s="5"/>
      <c r="J4094" s="5"/>
      <c r="K4094" s="5"/>
      <c r="O4094" s="5"/>
      <c r="P4094" s="5"/>
      <c r="Q4094" s="5"/>
      <c r="R4094" s="18"/>
      <c r="S4094" s="18"/>
      <c r="T4094" s="18"/>
      <c r="AA4094" s="67"/>
      <c r="AB4094" s="67"/>
      <c r="AC4094" s="20"/>
      <c r="AE4094" s="104"/>
    </row>
    <row r="4095" spans="1:31" x14ac:dyDescent="0.25">
      <c r="A4095" s="18"/>
      <c r="B4095" s="18"/>
      <c r="C4095" s="18"/>
      <c r="D4095" s="74"/>
      <c r="E4095" s="74"/>
      <c r="F4095" s="74"/>
      <c r="G4095" s="75"/>
      <c r="H4095" s="5"/>
      <c r="I4095" s="5"/>
      <c r="J4095" s="5"/>
      <c r="K4095" s="5"/>
      <c r="O4095" s="5"/>
      <c r="P4095" s="5"/>
      <c r="Q4095" s="5"/>
      <c r="R4095" s="18"/>
      <c r="S4095" s="18"/>
      <c r="T4095" s="18"/>
      <c r="AA4095" s="67"/>
      <c r="AB4095" s="67"/>
      <c r="AC4095" s="20"/>
      <c r="AE4095" s="104"/>
    </row>
    <row r="4096" spans="1:31" x14ac:dyDescent="0.25">
      <c r="A4096" s="18"/>
      <c r="B4096" s="18"/>
      <c r="C4096" s="18"/>
      <c r="D4096" s="74"/>
      <c r="E4096" s="74"/>
      <c r="F4096" s="74"/>
      <c r="G4096" s="75"/>
      <c r="H4096" s="5"/>
      <c r="I4096" s="5"/>
      <c r="J4096" s="5"/>
      <c r="K4096" s="5"/>
      <c r="O4096" s="5"/>
      <c r="P4096" s="5"/>
      <c r="Q4096" s="5"/>
      <c r="R4096" s="18"/>
      <c r="S4096" s="18"/>
      <c r="T4096" s="18"/>
      <c r="AA4096" s="67"/>
      <c r="AB4096" s="67"/>
      <c r="AC4096" s="20"/>
      <c r="AE4096" s="104"/>
    </row>
    <row r="4097" spans="1:31" x14ac:dyDescent="0.25">
      <c r="A4097" s="18"/>
      <c r="B4097" s="18"/>
      <c r="C4097" s="18"/>
      <c r="D4097" s="74"/>
      <c r="E4097" s="74"/>
      <c r="F4097" s="74"/>
      <c r="G4097" s="75"/>
      <c r="H4097" s="5"/>
      <c r="I4097" s="5"/>
      <c r="J4097" s="5"/>
      <c r="K4097" s="5"/>
      <c r="O4097" s="5"/>
      <c r="P4097" s="5"/>
      <c r="Q4097" s="5"/>
      <c r="R4097" s="18"/>
      <c r="S4097" s="18"/>
      <c r="T4097" s="18"/>
      <c r="AA4097" s="67"/>
      <c r="AB4097" s="67"/>
      <c r="AC4097" s="20"/>
      <c r="AE4097" s="104"/>
    </row>
    <row r="4098" spans="1:31" x14ac:dyDescent="0.25">
      <c r="A4098" s="18"/>
      <c r="B4098" s="18"/>
      <c r="C4098" s="18"/>
      <c r="D4098" s="74"/>
      <c r="E4098" s="74"/>
      <c r="F4098" s="74"/>
      <c r="G4098" s="75"/>
      <c r="H4098" s="5"/>
      <c r="I4098" s="5"/>
      <c r="J4098" s="5"/>
      <c r="K4098" s="5"/>
      <c r="O4098" s="5"/>
      <c r="P4098" s="5"/>
      <c r="Q4098" s="5"/>
      <c r="R4098" s="18"/>
      <c r="S4098" s="18"/>
      <c r="T4098" s="18"/>
      <c r="AA4098" s="67"/>
      <c r="AB4098" s="67"/>
      <c r="AC4098" s="20"/>
      <c r="AE4098" s="104"/>
    </row>
    <row r="4099" spans="1:31" x14ac:dyDescent="0.25">
      <c r="A4099" s="18"/>
      <c r="B4099" s="18"/>
      <c r="C4099" s="18"/>
      <c r="D4099" s="74"/>
      <c r="E4099" s="74"/>
      <c r="F4099" s="74"/>
      <c r="G4099" s="75"/>
      <c r="H4099" s="5"/>
      <c r="I4099" s="5"/>
      <c r="J4099" s="5"/>
      <c r="K4099" s="5"/>
      <c r="O4099" s="5"/>
      <c r="P4099" s="5"/>
      <c r="Q4099" s="5"/>
      <c r="R4099" s="18"/>
      <c r="S4099" s="18"/>
      <c r="T4099" s="18"/>
      <c r="AA4099" s="67"/>
      <c r="AB4099" s="67"/>
      <c r="AC4099" s="20"/>
      <c r="AE4099" s="104"/>
    </row>
    <row r="4100" spans="1:31" x14ac:dyDescent="0.25">
      <c r="A4100" s="18"/>
      <c r="B4100" s="18"/>
      <c r="C4100" s="18"/>
      <c r="D4100" s="74"/>
      <c r="E4100" s="74"/>
      <c r="F4100" s="74"/>
      <c r="G4100" s="75"/>
      <c r="H4100" s="5"/>
      <c r="I4100" s="5"/>
      <c r="J4100" s="5"/>
      <c r="K4100" s="5"/>
      <c r="O4100" s="5"/>
      <c r="P4100" s="5"/>
      <c r="Q4100" s="5"/>
      <c r="R4100" s="18"/>
      <c r="S4100" s="18"/>
      <c r="T4100" s="18"/>
      <c r="AA4100" s="67"/>
      <c r="AB4100" s="67"/>
      <c r="AC4100" s="20"/>
      <c r="AE4100" s="104"/>
    </row>
    <row r="4101" spans="1:31" x14ac:dyDescent="0.25">
      <c r="A4101" s="18"/>
      <c r="B4101" s="18"/>
      <c r="C4101" s="18"/>
      <c r="D4101" s="74"/>
      <c r="E4101" s="74"/>
      <c r="F4101" s="74"/>
      <c r="G4101" s="75"/>
      <c r="H4101" s="5"/>
      <c r="I4101" s="5"/>
      <c r="J4101" s="5"/>
      <c r="K4101" s="5"/>
      <c r="O4101" s="5"/>
      <c r="P4101" s="5"/>
      <c r="Q4101" s="5"/>
      <c r="R4101" s="18"/>
      <c r="S4101" s="18"/>
      <c r="T4101" s="18"/>
      <c r="AA4101" s="67"/>
      <c r="AB4101" s="67"/>
      <c r="AC4101" s="20"/>
      <c r="AE4101" s="104"/>
    </row>
    <row r="4102" spans="1:31" x14ac:dyDescent="0.25">
      <c r="A4102" s="18"/>
      <c r="B4102" s="18"/>
      <c r="C4102" s="18"/>
      <c r="D4102" s="74"/>
      <c r="E4102" s="74"/>
      <c r="F4102" s="74"/>
      <c r="G4102" s="75"/>
      <c r="H4102" s="5"/>
      <c r="I4102" s="5"/>
      <c r="J4102" s="5"/>
      <c r="K4102" s="5"/>
      <c r="O4102" s="5"/>
      <c r="P4102" s="5"/>
      <c r="Q4102" s="5"/>
      <c r="R4102" s="18"/>
      <c r="S4102" s="18"/>
      <c r="T4102" s="18"/>
      <c r="AA4102" s="67"/>
      <c r="AB4102" s="67"/>
      <c r="AC4102" s="20"/>
      <c r="AE4102" s="104"/>
    </row>
    <row r="4103" spans="1:31" x14ac:dyDescent="0.25">
      <c r="A4103" s="18"/>
      <c r="B4103" s="18"/>
      <c r="C4103" s="18"/>
      <c r="D4103" s="74"/>
      <c r="E4103" s="74"/>
      <c r="F4103" s="74"/>
      <c r="G4103" s="75"/>
      <c r="H4103" s="5"/>
      <c r="I4103" s="5"/>
      <c r="J4103" s="5"/>
      <c r="K4103" s="5"/>
      <c r="O4103" s="5"/>
      <c r="P4103" s="5"/>
      <c r="Q4103" s="5"/>
      <c r="R4103" s="18"/>
      <c r="S4103" s="18"/>
      <c r="T4103" s="18"/>
      <c r="AA4103" s="67"/>
      <c r="AB4103" s="67"/>
      <c r="AC4103" s="20"/>
      <c r="AE4103" s="104"/>
    </row>
    <row r="4104" spans="1:31" x14ac:dyDescent="0.25">
      <c r="A4104" s="18"/>
      <c r="B4104" s="18"/>
      <c r="C4104" s="18"/>
      <c r="D4104" s="74"/>
      <c r="E4104" s="74"/>
      <c r="F4104" s="74"/>
      <c r="G4104" s="75"/>
      <c r="H4104" s="5"/>
      <c r="I4104" s="5"/>
      <c r="J4104" s="5"/>
      <c r="K4104" s="5"/>
      <c r="O4104" s="5"/>
      <c r="P4104" s="5"/>
      <c r="Q4104" s="5"/>
      <c r="R4104" s="18"/>
      <c r="S4104" s="18"/>
      <c r="T4104" s="18"/>
      <c r="AA4104" s="67"/>
      <c r="AB4104" s="67"/>
      <c r="AC4104" s="20"/>
      <c r="AE4104" s="104"/>
    </row>
    <row r="4105" spans="1:31" x14ac:dyDescent="0.25">
      <c r="A4105" s="18"/>
      <c r="B4105" s="18"/>
      <c r="C4105" s="18"/>
      <c r="D4105" s="74"/>
      <c r="E4105" s="74"/>
      <c r="F4105" s="74"/>
      <c r="G4105" s="75"/>
      <c r="H4105" s="5"/>
      <c r="I4105" s="5"/>
      <c r="J4105" s="5"/>
      <c r="K4105" s="5"/>
      <c r="O4105" s="5"/>
      <c r="P4105" s="5"/>
      <c r="Q4105" s="5"/>
      <c r="R4105" s="18"/>
      <c r="S4105" s="18"/>
      <c r="T4105" s="18"/>
      <c r="AA4105" s="67"/>
      <c r="AB4105" s="67"/>
      <c r="AC4105" s="20"/>
      <c r="AE4105" s="104"/>
    </row>
    <row r="4106" spans="1:31" x14ac:dyDescent="0.25">
      <c r="A4106" s="18"/>
      <c r="B4106" s="18"/>
      <c r="C4106" s="18"/>
      <c r="D4106" s="74"/>
      <c r="E4106" s="74"/>
      <c r="F4106" s="74"/>
      <c r="G4106" s="75"/>
      <c r="H4106" s="5"/>
      <c r="I4106" s="5"/>
      <c r="J4106" s="5"/>
      <c r="K4106" s="5"/>
      <c r="O4106" s="5"/>
      <c r="P4106" s="5"/>
      <c r="Q4106" s="5"/>
      <c r="R4106" s="18"/>
      <c r="S4106" s="18"/>
      <c r="T4106" s="18"/>
      <c r="AA4106" s="67"/>
      <c r="AB4106" s="67"/>
      <c r="AC4106" s="20"/>
      <c r="AE4106" s="104"/>
    </row>
    <row r="4107" spans="1:31" x14ac:dyDescent="0.25">
      <c r="A4107" s="18"/>
      <c r="B4107" s="18"/>
      <c r="C4107" s="18"/>
      <c r="D4107" s="74"/>
      <c r="E4107" s="74"/>
      <c r="F4107" s="74"/>
      <c r="G4107" s="75"/>
      <c r="H4107" s="5"/>
      <c r="I4107" s="5"/>
      <c r="J4107" s="5"/>
      <c r="K4107" s="5"/>
      <c r="O4107" s="5"/>
      <c r="P4107" s="5"/>
      <c r="Q4107" s="5"/>
      <c r="R4107" s="18"/>
      <c r="S4107" s="18"/>
      <c r="T4107" s="18"/>
      <c r="AA4107" s="67"/>
      <c r="AB4107" s="67"/>
      <c r="AC4107" s="20"/>
      <c r="AE4107" s="104"/>
    </row>
    <row r="4108" spans="1:31" x14ac:dyDescent="0.25">
      <c r="A4108" s="18"/>
      <c r="B4108" s="18"/>
      <c r="C4108" s="18"/>
      <c r="D4108" s="74"/>
      <c r="E4108" s="74"/>
      <c r="F4108" s="74"/>
      <c r="G4108" s="75"/>
      <c r="H4108" s="5"/>
      <c r="I4108" s="5"/>
      <c r="J4108" s="5"/>
      <c r="K4108" s="5"/>
      <c r="O4108" s="5"/>
      <c r="P4108" s="5"/>
      <c r="Q4108" s="5"/>
      <c r="R4108" s="18"/>
      <c r="S4108" s="18"/>
      <c r="T4108" s="18"/>
      <c r="AA4108" s="67"/>
      <c r="AB4108" s="67"/>
      <c r="AC4108" s="20"/>
      <c r="AE4108" s="104"/>
    </row>
    <row r="4109" spans="1:31" x14ac:dyDescent="0.25">
      <c r="A4109" s="18"/>
      <c r="B4109" s="18"/>
      <c r="C4109" s="18"/>
      <c r="D4109" s="74"/>
      <c r="E4109" s="74"/>
      <c r="F4109" s="74"/>
      <c r="G4109" s="75"/>
      <c r="H4109" s="5"/>
      <c r="I4109" s="5"/>
      <c r="J4109" s="5"/>
      <c r="K4109" s="5"/>
      <c r="O4109" s="5"/>
      <c r="P4109" s="5"/>
      <c r="Q4109" s="5"/>
      <c r="R4109" s="18"/>
      <c r="S4109" s="18"/>
      <c r="T4109" s="18"/>
      <c r="AA4109" s="67"/>
      <c r="AB4109" s="67"/>
      <c r="AC4109" s="20"/>
      <c r="AE4109" s="104"/>
    </row>
    <row r="4110" spans="1:31" x14ac:dyDescent="0.25">
      <c r="A4110" s="18"/>
      <c r="B4110" s="18"/>
      <c r="C4110" s="18"/>
      <c r="D4110" s="74"/>
      <c r="E4110" s="74"/>
      <c r="F4110" s="74"/>
      <c r="G4110" s="75"/>
      <c r="H4110" s="5"/>
      <c r="I4110" s="5"/>
      <c r="J4110" s="5"/>
      <c r="K4110" s="5"/>
      <c r="O4110" s="5"/>
      <c r="P4110" s="5"/>
      <c r="Q4110" s="5"/>
      <c r="R4110" s="18"/>
      <c r="S4110" s="18"/>
      <c r="T4110" s="18"/>
      <c r="AA4110" s="67"/>
      <c r="AB4110" s="67"/>
      <c r="AC4110" s="20"/>
      <c r="AE4110" s="104"/>
    </row>
    <row r="4111" spans="1:31" x14ac:dyDescent="0.25">
      <c r="A4111" s="18"/>
      <c r="B4111" s="18"/>
      <c r="C4111" s="18"/>
      <c r="D4111" s="74"/>
      <c r="E4111" s="74"/>
      <c r="F4111" s="74"/>
      <c r="G4111" s="75"/>
      <c r="H4111" s="5"/>
      <c r="I4111" s="5"/>
      <c r="J4111" s="5"/>
      <c r="K4111" s="5"/>
      <c r="O4111" s="5"/>
      <c r="P4111" s="5"/>
      <c r="Q4111" s="5"/>
      <c r="R4111" s="18"/>
      <c r="S4111" s="18"/>
      <c r="T4111" s="18"/>
      <c r="AA4111" s="67"/>
      <c r="AB4111" s="67"/>
      <c r="AC4111" s="20"/>
      <c r="AE4111" s="104"/>
    </row>
    <row r="4112" spans="1:31" x14ac:dyDescent="0.25">
      <c r="A4112" s="18"/>
      <c r="B4112" s="18"/>
      <c r="C4112" s="18"/>
      <c r="D4112" s="74"/>
      <c r="E4112" s="74"/>
      <c r="F4112" s="74"/>
      <c r="G4112" s="75"/>
      <c r="H4112" s="5"/>
      <c r="I4112" s="5"/>
      <c r="J4112" s="5"/>
      <c r="K4112" s="5"/>
      <c r="O4112" s="5"/>
      <c r="P4112" s="5"/>
      <c r="Q4112" s="5"/>
      <c r="R4112" s="18"/>
      <c r="S4112" s="18"/>
      <c r="T4112" s="18"/>
      <c r="AA4112" s="67"/>
      <c r="AB4112" s="67"/>
      <c r="AC4112" s="20"/>
      <c r="AE4112" s="104"/>
    </row>
    <row r="4113" spans="1:31" x14ac:dyDescent="0.25">
      <c r="A4113" s="18"/>
      <c r="B4113" s="18"/>
      <c r="C4113" s="18"/>
      <c r="D4113" s="74"/>
      <c r="E4113" s="74"/>
      <c r="F4113" s="74"/>
      <c r="G4113" s="75"/>
      <c r="H4113" s="5"/>
      <c r="I4113" s="5"/>
      <c r="J4113" s="5"/>
      <c r="K4113" s="5"/>
      <c r="O4113" s="5"/>
      <c r="P4113" s="5"/>
      <c r="Q4113" s="5"/>
      <c r="R4113" s="18"/>
      <c r="S4113" s="18"/>
      <c r="T4113" s="18"/>
      <c r="AA4113" s="67"/>
      <c r="AB4113" s="67"/>
      <c r="AC4113" s="20"/>
      <c r="AE4113" s="104"/>
    </row>
    <row r="4114" spans="1:31" x14ac:dyDescent="0.25">
      <c r="A4114" s="18"/>
      <c r="B4114" s="18"/>
      <c r="C4114" s="18"/>
      <c r="D4114" s="74"/>
      <c r="E4114" s="74"/>
      <c r="F4114" s="74"/>
      <c r="G4114" s="75"/>
      <c r="H4114" s="5"/>
      <c r="I4114" s="5"/>
      <c r="J4114" s="5"/>
      <c r="K4114" s="5"/>
      <c r="O4114" s="5"/>
      <c r="P4114" s="5"/>
      <c r="Q4114" s="5"/>
      <c r="R4114" s="18"/>
      <c r="S4114" s="18"/>
      <c r="T4114" s="18"/>
      <c r="AA4114" s="67"/>
      <c r="AB4114" s="67"/>
      <c r="AC4114" s="20"/>
      <c r="AE4114" s="104"/>
    </row>
    <row r="4115" spans="1:31" x14ac:dyDescent="0.25">
      <c r="A4115" s="18"/>
      <c r="B4115" s="18"/>
      <c r="C4115" s="18"/>
      <c r="D4115" s="74"/>
      <c r="E4115" s="74"/>
      <c r="F4115" s="74"/>
      <c r="G4115" s="75"/>
      <c r="H4115" s="5"/>
      <c r="I4115" s="5"/>
      <c r="J4115" s="5"/>
      <c r="K4115" s="5"/>
      <c r="O4115" s="5"/>
      <c r="P4115" s="5"/>
      <c r="Q4115" s="5"/>
      <c r="R4115" s="18"/>
      <c r="S4115" s="18"/>
      <c r="T4115" s="18"/>
      <c r="AA4115" s="67"/>
      <c r="AB4115" s="67"/>
      <c r="AC4115" s="20"/>
      <c r="AE4115" s="104"/>
    </row>
    <row r="4116" spans="1:31" x14ac:dyDescent="0.25">
      <c r="A4116" s="18"/>
      <c r="B4116" s="18"/>
      <c r="C4116" s="18"/>
      <c r="D4116" s="74"/>
      <c r="E4116" s="74"/>
      <c r="F4116" s="74"/>
      <c r="G4116" s="75"/>
      <c r="H4116" s="5"/>
      <c r="I4116" s="5"/>
      <c r="J4116" s="5"/>
      <c r="K4116" s="5"/>
      <c r="O4116" s="5"/>
      <c r="P4116" s="5"/>
      <c r="Q4116" s="5"/>
      <c r="R4116" s="18"/>
      <c r="S4116" s="18"/>
      <c r="T4116" s="18"/>
      <c r="AA4116" s="67"/>
      <c r="AB4116" s="67"/>
      <c r="AC4116" s="20"/>
      <c r="AE4116" s="104"/>
    </row>
    <row r="4117" spans="1:31" x14ac:dyDescent="0.25">
      <c r="A4117" s="18"/>
      <c r="B4117" s="18"/>
      <c r="C4117" s="18"/>
      <c r="D4117" s="74"/>
      <c r="E4117" s="74"/>
      <c r="F4117" s="74"/>
      <c r="G4117" s="75"/>
      <c r="H4117" s="5"/>
      <c r="I4117" s="5"/>
      <c r="J4117" s="5"/>
      <c r="K4117" s="5"/>
      <c r="O4117" s="5"/>
      <c r="P4117" s="5"/>
      <c r="Q4117" s="5"/>
      <c r="R4117" s="18"/>
      <c r="S4117" s="18"/>
      <c r="T4117" s="18"/>
      <c r="AA4117" s="67"/>
      <c r="AB4117" s="67"/>
      <c r="AC4117" s="20"/>
      <c r="AE4117" s="104"/>
    </row>
    <row r="4118" spans="1:31" x14ac:dyDescent="0.25">
      <c r="A4118" s="18"/>
      <c r="B4118" s="18"/>
      <c r="C4118" s="18"/>
      <c r="D4118" s="74"/>
      <c r="E4118" s="74"/>
      <c r="F4118" s="74"/>
      <c r="G4118" s="75"/>
      <c r="H4118" s="5"/>
      <c r="I4118" s="5"/>
      <c r="J4118" s="5"/>
      <c r="K4118" s="5"/>
      <c r="O4118" s="5"/>
      <c r="P4118" s="5"/>
      <c r="Q4118" s="5"/>
      <c r="R4118" s="18"/>
      <c r="S4118" s="18"/>
      <c r="T4118" s="18"/>
      <c r="AA4118" s="67"/>
      <c r="AB4118" s="67"/>
      <c r="AC4118" s="20"/>
      <c r="AE4118" s="104"/>
    </row>
    <row r="4119" spans="1:31" x14ac:dyDescent="0.25">
      <c r="A4119" s="18"/>
      <c r="B4119" s="18"/>
      <c r="C4119" s="18"/>
      <c r="D4119" s="74"/>
      <c r="E4119" s="74"/>
      <c r="F4119" s="74"/>
      <c r="G4119" s="75"/>
      <c r="H4119" s="5"/>
      <c r="I4119" s="5"/>
      <c r="J4119" s="5"/>
      <c r="K4119" s="5"/>
      <c r="O4119" s="5"/>
      <c r="P4119" s="5"/>
      <c r="Q4119" s="5"/>
      <c r="R4119" s="18"/>
      <c r="S4119" s="18"/>
      <c r="T4119" s="18"/>
      <c r="AA4119" s="67"/>
      <c r="AB4119" s="67"/>
      <c r="AC4119" s="20"/>
      <c r="AE4119" s="104"/>
    </row>
    <row r="4120" spans="1:31" x14ac:dyDescent="0.25">
      <c r="A4120" s="18"/>
      <c r="B4120" s="18"/>
      <c r="C4120" s="18"/>
      <c r="D4120" s="74"/>
      <c r="E4120" s="74"/>
      <c r="F4120" s="74"/>
      <c r="G4120" s="75"/>
      <c r="H4120" s="5"/>
      <c r="I4120" s="5"/>
      <c r="J4120" s="5"/>
      <c r="K4120" s="5"/>
      <c r="O4120" s="5"/>
      <c r="P4120" s="5"/>
      <c r="Q4120" s="5"/>
      <c r="R4120" s="18"/>
      <c r="S4120" s="18"/>
      <c r="T4120" s="18"/>
      <c r="AA4120" s="67"/>
      <c r="AB4120" s="67"/>
      <c r="AC4120" s="20"/>
      <c r="AE4120" s="104"/>
    </row>
    <row r="4121" spans="1:31" x14ac:dyDescent="0.25">
      <c r="A4121" s="18"/>
      <c r="B4121" s="18"/>
      <c r="C4121" s="18"/>
      <c r="D4121" s="74"/>
      <c r="E4121" s="74"/>
      <c r="F4121" s="74"/>
      <c r="G4121" s="75"/>
      <c r="H4121" s="5"/>
      <c r="I4121" s="5"/>
      <c r="J4121" s="5"/>
      <c r="K4121" s="5"/>
      <c r="O4121" s="5"/>
      <c r="P4121" s="5"/>
      <c r="Q4121" s="5"/>
      <c r="R4121" s="18"/>
      <c r="S4121" s="18"/>
      <c r="T4121" s="18"/>
      <c r="AA4121" s="67"/>
      <c r="AB4121" s="67"/>
      <c r="AC4121" s="20"/>
      <c r="AE4121" s="104"/>
    </row>
    <row r="4122" spans="1:31" x14ac:dyDescent="0.25">
      <c r="A4122" s="18"/>
      <c r="B4122" s="18"/>
      <c r="C4122" s="18"/>
      <c r="D4122" s="74"/>
      <c r="E4122" s="74"/>
      <c r="F4122" s="74"/>
      <c r="G4122" s="75"/>
      <c r="H4122" s="5"/>
      <c r="I4122" s="5"/>
      <c r="J4122" s="5"/>
      <c r="K4122" s="5"/>
      <c r="O4122" s="5"/>
      <c r="P4122" s="5"/>
      <c r="Q4122" s="5"/>
      <c r="R4122" s="18"/>
      <c r="S4122" s="18"/>
      <c r="T4122" s="18"/>
      <c r="AA4122" s="67"/>
      <c r="AB4122" s="67"/>
      <c r="AC4122" s="20"/>
      <c r="AE4122" s="104"/>
    </row>
    <row r="4123" spans="1:31" x14ac:dyDescent="0.25">
      <c r="A4123" s="18"/>
      <c r="B4123" s="18"/>
      <c r="C4123" s="18"/>
      <c r="D4123" s="74"/>
      <c r="E4123" s="74"/>
      <c r="F4123" s="74"/>
      <c r="G4123" s="75"/>
      <c r="H4123" s="5"/>
      <c r="I4123" s="5"/>
      <c r="J4123" s="5"/>
      <c r="K4123" s="5"/>
      <c r="O4123" s="5"/>
      <c r="P4123" s="5"/>
      <c r="Q4123" s="5"/>
      <c r="R4123" s="18"/>
      <c r="S4123" s="18"/>
      <c r="T4123" s="18"/>
      <c r="AA4123" s="67"/>
      <c r="AB4123" s="67"/>
      <c r="AC4123" s="20"/>
      <c r="AE4123" s="104"/>
    </row>
    <row r="4124" spans="1:31" x14ac:dyDescent="0.25">
      <c r="A4124" s="18"/>
      <c r="B4124" s="18"/>
      <c r="C4124" s="18"/>
      <c r="D4124" s="74"/>
      <c r="E4124" s="74"/>
      <c r="F4124" s="74"/>
      <c r="G4124" s="75"/>
      <c r="H4124" s="5"/>
      <c r="I4124" s="5"/>
      <c r="J4124" s="5"/>
      <c r="K4124" s="5"/>
      <c r="O4124" s="5"/>
      <c r="P4124" s="5"/>
      <c r="Q4124" s="5"/>
      <c r="R4124" s="18"/>
      <c r="S4124" s="18"/>
      <c r="T4124" s="18"/>
      <c r="AA4124" s="67"/>
      <c r="AB4124" s="67"/>
      <c r="AC4124" s="20"/>
      <c r="AE4124" s="104"/>
    </row>
    <row r="4125" spans="1:31" x14ac:dyDescent="0.25">
      <c r="A4125" s="18"/>
      <c r="B4125" s="18"/>
      <c r="C4125" s="18"/>
      <c r="D4125" s="74"/>
      <c r="E4125" s="74"/>
      <c r="F4125" s="74"/>
      <c r="G4125" s="75"/>
      <c r="H4125" s="5"/>
      <c r="I4125" s="5"/>
      <c r="J4125" s="5"/>
      <c r="K4125" s="5"/>
      <c r="O4125" s="5"/>
      <c r="P4125" s="5"/>
      <c r="Q4125" s="5"/>
      <c r="R4125" s="18"/>
      <c r="S4125" s="18"/>
      <c r="T4125" s="18"/>
      <c r="AA4125" s="67"/>
      <c r="AB4125" s="67"/>
      <c r="AC4125" s="20"/>
      <c r="AE4125" s="104"/>
    </row>
    <row r="4126" spans="1:31" x14ac:dyDescent="0.25">
      <c r="A4126" s="18"/>
      <c r="B4126" s="18"/>
      <c r="C4126" s="18"/>
      <c r="D4126" s="74"/>
      <c r="E4126" s="74"/>
      <c r="F4126" s="74"/>
      <c r="G4126" s="75"/>
      <c r="H4126" s="5"/>
      <c r="I4126" s="5"/>
      <c r="J4126" s="5"/>
      <c r="K4126" s="5"/>
      <c r="O4126" s="5"/>
      <c r="P4126" s="5"/>
      <c r="Q4126" s="5"/>
      <c r="R4126" s="18"/>
      <c r="S4126" s="18"/>
      <c r="T4126" s="18"/>
      <c r="AA4126" s="67"/>
      <c r="AB4126" s="67"/>
      <c r="AC4126" s="20"/>
      <c r="AE4126" s="104"/>
    </row>
    <row r="4127" spans="1:31" x14ac:dyDescent="0.25">
      <c r="A4127" s="18"/>
      <c r="B4127" s="18"/>
      <c r="C4127" s="18"/>
      <c r="D4127" s="74"/>
      <c r="E4127" s="74"/>
      <c r="F4127" s="74"/>
      <c r="G4127" s="75"/>
      <c r="H4127" s="5"/>
      <c r="I4127" s="5"/>
      <c r="J4127" s="5"/>
      <c r="K4127" s="5"/>
      <c r="O4127" s="5"/>
      <c r="P4127" s="5"/>
      <c r="Q4127" s="5"/>
      <c r="R4127" s="18"/>
      <c r="S4127" s="18"/>
      <c r="T4127" s="18"/>
      <c r="AA4127" s="67"/>
      <c r="AB4127" s="67"/>
      <c r="AC4127" s="20"/>
      <c r="AE4127" s="104"/>
    </row>
    <row r="4128" spans="1:31" x14ac:dyDescent="0.25">
      <c r="A4128" s="18"/>
      <c r="B4128" s="18"/>
      <c r="C4128" s="18"/>
      <c r="D4128" s="74"/>
      <c r="E4128" s="74"/>
      <c r="F4128" s="74"/>
      <c r="G4128" s="75"/>
      <c r="H4128" s="5"/>
      <c r="I4128" s="5"/>
      <c r="J4128" s="5"/>
      <c r="K4128" s="5"/>
      <c r="O4128" s="5"/>
      <c r="P4128" s="5"/>
      <c r="Q4128" s="5"/>
      <c r="R4128" s="18"/>
      <c r="S4128" s="18"/>
      <c r="T4128" s="18"/>
      <c r="AA4128" s="67"/>
      <c r="AB4128" s="67"/>
      <c r="AC4128" s="20"/>
      <c r="AE4128" s="104"/>
    </row>
    <row r="4129" spans="1:31" x14ac:dyDescent="0.25">
      <c r="A4129" s="18"/>
      <c r="B4129" s="18"/>
      <c r="C4129" s="18"/>
      <c r="D4129" s="74"/>
      <c r="E4129" s="74"/>
      <c r="F4129" s="74"/>
      <c r="G4129" s="75"/>
      <c r="H4129" s="5"/>
      <c r="I4129" s="5"/>
      <c r="J4129" s="5"/>
      <c r="K4129" s="5"/>
      <c r="O4129" s="5"/>
      <c r="P4129" s="5"/>
      <c r="Q4129" s="5"/>
      <c r="R4129" s="18"/>
      <c r="S4129" s="18"/>
      <c r="T4129" s="18"/>
      <c r="AA4129" s="67"/>
      <c r="AB4129" s="67"/>
      <c r="AC4129" s="20"/>
      <c r="AE4129" s="104"/>
    </row>
    <row r="4130" spans="1:31" x14ac:dyDescent="0.25">
      <c r="A4130" s="18"/>
      <c r="B4130" s="18"/>
      <c r="C4130" s="18"/>
      <c r="D4130" s="74"/>
      <c r="E4130" s="74"/>
      <c r="F4130" s="74"/>
      <c r="G4130" s="75"/>
      <c r="H4130" s="5"/>
      <c r="I4130" s="5"/>
      <c r="J4130" s="5"/>
      <c r="K4130" s="5"/>
      <c r="O4130" s="5"/>
      <c r="P4130" s="5"/>
      <c r="Q4130" s="5"/>
      <c r="R4130" s="18"/>
      <c r="S4130" s="18"/>
      <c r="T4130" s="18"/>
      <c r="AA4130" s="67"/>
      <c r="AB4130" s="67"/>
      <c r="AC4130" s="20"/>
      <c r="AE4130" s="104"/>
    </row>
    <row r="4131" spans="1:31" x14ac:dyDescent="0.25">
      <c r="A4131" s="18"/>
      <c r="B4131" s="18"/>
      <c r="C4131" s="18"/>
      <c r="D4131" s="74"/>
      <c r="E4131" s="74"/>
      <c r="F4131" s="74"/>
      <c r="G4131" s="75"/>
      <c r="H4131" s="5"/>
      <c r="I4131" s="5"/>
      <c r="J4131" s="5"/>
      <c r="K4131" s="5"/>
      <c r="O4131" s="5"/>
      <c r="P4131" s="5"/>
      <c r="Q4131" s="5"/>
      <c r="R4131" s="18"/>
      <c r="S4131" s="18"/>
      <c r="T4131" s="18"/>
      <c r="AA4131" s="67"/>
      <c r="AB4131" s="67"/>
      <c r="AC4131" s="20"/>
      <c r="AE4131" s="104"/>
    </row>
    <row r="4132" spans="1:31" x14ac:dyDescent="0.25">
      <c r="A4132" s="18"/>
      <c r="B4132" s="18"/>
      <c r="C4132" s="18"/>
      <c r="D4132" s="74"/>
      <c r="E4132" s="74"/>
      <c r="F4132" s="74"/>
      <c r="G4132" s="75"/>
      <c r="H4132" s="5"/>
      <c r="I4132" s="5"/>
      <c r="J4132" s="5"/>
      <c r="K4132" s="5"/>
      <c r="O4132" s="5"/>
      <c r="P4132" s="5"/>
      <c r="Q4132" s="5"/>
      <c r="R4132" s="18"/>
      <c r="S4132" s="18"/>
      <c r="T4132" s="18"/>
      <c r="AA4132" s="67"/>
      <c r="AB4132" s="67"/>
      <c r="AC4132" s="20"/>
      <c r="AE4132" s="104"/>
    </row>
    <row r="4133" spans="1:31" x14ac:dyDescent="0.25">
      <c r="A4133" s="18"/>
      <c r="B4133" s="18"/>
      <c r="C4133" s="18"/>
      <c r="D4133" s="74"/>
      <c r="E4133" s="74"/>
      <c r="F4133" s="74"/>
      <c r="G4133" s="75"/>
      <c r="H4133" s="5"/>
      <c r="I4133" s="5"/>
      <c r="J4133" s="5"/>
      <c r="K4133" s="5"/>
      <c r="O4133" s="5"/>
      <c r="P4133" s="5"/>
      <c r="Q4133" s="5"/>
      <c r="R4133" s="18"/>
      <c r="S4133" s="18"/>
      <c r="T4133" s="18"/>
      <c r="AA4133" s="67"/>
      <c r="AB4133" s="67"/>
      <c r="AC4133" s="20"/>
      <c r="AE4133" s="104"/>
    </row>
    <row r="4134" spans="1:31" x14ac:dyDescent="0.25">
      <c r="A4134" s="18"/>
      <c r="B4134" s="18"/>
      <c r="C4134" s="18"/>
      <c r="D4134" s="74"/>
      <c r="E4134" s="74"/>
      <c r="F4134" s="74"/>
      <c r="G4134" s="75"/>
      <c r="H4134" s="5"/>
      <c r="I4134" s="5"/>
      <c r="J4134" s="5"/>
      <c r="K4134" s="5"/>
      <c r="O4134" s="5"/>
      <c r="P4134" s="5"/>
      <c r="Q4134" s="5"/>
      <c r="R4134" s="18"/>
      <c r="S4134" s="18"/>
      <c r="T4134" s="18"/>
      <c r="AA4134" s="67"/>
      <c r="AB4134" s="67"/>
      <c r="AC4134" s="20"/>
      <c r="AE4134" s="104"/>
    </row>
    <row r="4135" spans="1:31" x14ac:dyDescent="0.25">
      <c r="A4135" s="18"/>
      <c r="B4135" s="18"/>
      <c r="C4135" s="18"/>
      <c r="D4135" s="74"/>
      <c r="E4135" s="74"/>
      <c r="F4135" s="74"/>
      <c r="G4135" s="75"/>
      <c r="H4135" s="5"/>
      <c r="I4135" s="5"/>
      <c r="J4135" s="5"/>
      <c r="K4135" s="5"/>
      <c r="O4135" s="5"/>
      <c r="P4135" s="5"/>
      <c r="Q4135" s="5"/>
      <c r="R4135" s="18"/>
      <c r="S4135" s="18"/>
      <c r="T4135" s="18"/>
      <c r="AA4135" s="67"/>
      <c r="AB4135" s="67"/>
      <c r="AC4135" s="20"/>
      <c r="AE4135" s="104"/>
    </row>
    <row r="4136" spans="1:31" x14ac:dyDescent="0.25">
      <c r="A4136" s="18"/>
      <c r="B4136" s="18"/>
      <c r="C4136" s="18"/>
      <c r="D4136" s="74"/>
      <c r="E4136" s="74"/>
      <c r="F4136" s="74"/>
      <c r="G4136" s="75"/>
      <c r="H4136" s="5"/>
      <c r="I4136" s="5"/>
      <c r="J4136" s="5"/>
      <c r="K4136" s="5"/>
      <c r="O4136" s="5"/>
      <c r="P4136" s="5"/>
      <c r="Q4136" s="5"/>
      <c r="R4136" s="18"/>
      <c r="S4136" s="18"/>
      <c r="T4136" s="18"/>
      <c r="AA4136" s="67"/>
      <c r="AB4136" s="67"/>
      <c r="AC4136" s="20"/>
      <c r="AE4136" s="104"/>
    </row>
    <row r="4137" spans="1:31" x14ac:dyDescent="0.25">
      <c r="A4137" s="18"/>
      <c r="B4137" s="18"/>
      <c r="C4137" s="18"/>
      <c r="D4137" s="74"/>
      <c r="E4137" s="74"/>
      <c r="F4137" s="74"/>
      <c r="G4137" s="75"/>
      <c r="H4137" s="5"/>
      <c r="I4137" s="5"/>
      <c r="J4137" s="5"/>
      <c r="K4137" s="5"/>
      <c r="O4137" s="5"/>
      <c r="P4137" s="5"/>
      <c r="Q4137" s="5"/>
      <c r="R4137" s="18"/>
      <c r="S4137" s="18"/>
      <c r="T4137" s="18"/>
      <c r="AA4137" s="67"/>
      <c r="AB4137" s="67"/>
      <c r="AC4137" s="20"/>
      <c r="AE4137" s="104"/>
    </row>
    <row r="4138" spans="1:31" x14ac:dyDescent="0.25">
      <c r="A4138" s="18"/>
      <c r="B4138" s="18"/>
      <c r="C4138" s="18"/>
      <c r="D4138" s="74"/>
      <c r="E4138" s="74"/>
      <c r="F4138" s="74"/>
      <c r="G4138" s="75"/>
      <c r="H4138" s="5"/>
      <c r="I4138" s="5"/>
      <c r="J4138" s="5"/>
      <c r="K4138" s="5"/>
      <c r="O4138" s="5"/>
      <c r="P4138" s="5"/>
      <c r="Q4138" s="5"/>
      <c r="R4138" s="18"/>
      <c r="S4138" s="18"/>
      <c r="T4138" s="18"/>
      <c r="AA4138" s="67"/>
      <c r="AB4138" s="67"/>
      <c r="AC4138" s="20"/>
      <c r="AE4138" s="104"/>
    </row>
    <row r="4139" spans="1:31" x14ac:dyDescent="0.25">
      <c r="A4139" s="18"/>
      <c r="B4139" s="18"/>
      <c r="C4139" s="18"/>
      <c r="D4139" s="74"/>
      <c r="E4139" s="74"/>
      <c r="F4139" s="74"/>
      <c r="G4139" s="75"/>
      <c r="H4139" s="5"/>
      <c r="I4139" s="5"/>
      <c r="J4139" s="5"/>
      <c r="K4139" s="5"/>
      <c r="O4139" s="5"/>
      <c r="P4139" s="5"/>
      <c r="Q4139" s="5"/>
      <c r="R4139" s="18"/>
      <c r="S4139" s="18"/>
      <c r="T4139" s="18"/>
      <c r="AA4139" s="67"/>
      <c r="AB4139" s="67"/>
      <c r="AC4139" s="20"/>
      <c r="AE4139" s="104"/>
    </row>
    <row r="4140" spans="1:31" x14ac:dyDescent="0.25">
      <c r="A4140" s="18"/>
      <c r="B4140" s="18"/>
      <c r="C4140" s="18"/>
      <c r="D4140" s="74"/>
      <c r="E4140" s="74"/>
      <c r="F4140" s="74"/>
      <c r="G4140" s="75"/>
      <c r="H4140" s="5"/>
      <c r="I4140" s="5"/>
      <c r="J4140" s="5"/>
      <c r="K4140" s="5"/>
      <c r="O4140" s="5"/>
      <c r="P4140" s="5"/>
      <c r="Q4140" s="5"/>
      <c r="R4140" s="18"/>
      <c r="S4140" s="18"/>
      <c r="T4140" s="18"/>
      <c r="AA4140" s="67"/>
      <c r="AB4140" s="67"/>
      <c r="AC4140" s="20"/>
      <c r="AE4140" s="104"/>
    </row>
    <row r="4141" spans="1:31" x14ac:dyDescent="0.25">
      <c r="A4141" s="18"/>
      <c r="B4141" s="18"/>
      <c r="C4141" s="18"/>
      <c r="D4141" s="74"/>
      <c r="E4141" s="74"/>
      <c r="F4141" s="74"/>
      <c r="G4141" s="75"/>
      <c r="H4141" s="5"/>
      <c r="I4141" s="5"/>
      <c r="J4141" s="5"/>
      <c r="K4141" s="5"/>
      <c r="O4141" s="5"/>
      <c r="P4141" s="5"/>
      <c r="Q4141" s="5"/>
      <c r="R4141" s="18"/>
      <c r="S4141" s="18"/>
      <c r="T4141" s="18"/>
      <c r="AA4141" s="67"/>
      <c r="AB4141" s="67"/>
      <c r="AC4141" s="20"/>
      <c r="AE4141" s="104"/>
    </row>
    <row r="4142" spans="1:31" x14ac:dyDescent="0.25">
      <c r="A4142" s="18"/>
      <c r="B4142" s="18"/>
      <c r="C4142" s="18"/>
      <c r="D4142" s="74"/>
      <c r="E4142" s="74"/>
      <c r="F4142" s="74"/>
      <c r="G4142" s="75"/>
      <c r="H4142" s="5"/>
      <c r="I4142" s="5"/>
      <c r="J4142" s="5"/>
      <c r="K4142" s="5"/>
      <c r="O4142" s="5"/>
      <c r="P4142" s="5"/>
      <c r="Q4142" s="5"/>
      <c r="R4142" s="18"/>
      <c r="S4142" s="18"/>
      <c r="T4142" s="18"/>
      <c r="AA4142" s="67"/>
      <c r="AB4142" s="67"/>
      <c r="AC4142" s="20"/>
      <c r="AE4142" s="104"/>
    </row>
    <row r="4143" spans="1:31" x14ac:dyDescent="0.25">
      <c r="A4143" s="18"/>
      <c r="B4143" s="18"/>
      <c r="C4143" s="18"/>
      <c r="D4143" s="74"/>
      <c r="E4143" s="74"/>
      <c r="F4143" s="74"/>
      <c r="G4143" s="75"/>
      <c r="H4143" s="5"/>
      <c r="I4143" s="5"/>
      <c r="J4143" s="5"/>
      <c r="K4143" s="5"/>
      <c r="O4143" s="5"/>
      <c r="P4143" s="5"/>
      <c r="Q4143" s="5"/>
      <c r="R4143" s="18"/>
      <c r="S4143" s="18"/>
      <c r="T4143" s="18"/>
      <c r="AA4143" s="67"/>
      <c r="AB4143" s="67"/>
      <c r="AC4143" s="20"/>
      <c r="AE4143" s="104"/>
    </row>
    <row r="4144" spans="1:31" x14ac:dyDescent="0.25">
      <c r="A4144" s="18"/>
      <c r="B4144" s="18"/>
      <c r="C4144" s="18"/>
      <c r="D4144" s="74"/>
      <c r="E4144" s="74"/>
      <c r="F4144" s="74"/>
      <c r="G4144" s="75"/>
      <c r="H4144" s="5"/>
      <c r="I4144" s="5"/>
      <c r="J4144" s="5"/>
      <c r="K4144" s="5"/>
      <c r="O4144" s="5"/>
      <c r="P4144" s="5"/>
      <c r="Q4144" s="5"/>
      <c r="R4144" s="18"/>
      <c r="S4144" s="18"/>
      <c r="T4144" s="18"/>
      <c r="AA4144" s="67"/>
      <c r="AB4144" s="67"/>
      <c r="AC4144" s="20"/>
      <c r="AE4144" s="104"/>
    </row>
    <row r="4145" spans="1:31" x14ac:dyDescent="0.25">
      <c r="A4145" s="18"/>
      <c r="B4145" s="18"/>
      <c r="C4145" s="18"/>
      <c r="D4145" s="74"/>
      <c r="E4145" s="74"/>
      <c r="F4145" s="74"/>
      <c r="G4145" s="75"/>
      <c r="H4145" s="5"/>
      <c r="I4145" s="5"/>
      <c r="J4145" s="5"/>
      <c r="K4145" s="5"/>
      <c r="O4145" s="5"/>
      <c r="P4145" s="5"/>
      <c r="Q4145" s="5"/>
      <c r="R4145" s="18"/>
      <c r="S4145" s="18"/>
      <c r="T4145" s="18"/>
      <c r="AA4145" s="67"/>
      <c r="AB4145" s="67"/>
      <c r="AC4145" s="20"/>
      <c r="AE4145" s="104"/>
    </row>
    <row r="4146" spans="1:31" x14ac:dyDescent="0.25">
      <c r="A4146" s="18"/>
      <c r="B4146" s="18"/>
      <c r="C4146" s="18"/>
      <c r="D4146" s="74"/>
      <c r="E4146" s="74"/>
      <c r="F4146" s="74"/>
      <c r="G4146" s="75"/>
      <c r="H4146" s="5"/>
      <c r="I4146" s="5"/>
      <c r="J4146" s="5"/>
      <c r="K4146" s="5"/>
      <c r="O4146" s="5"/>
      <c r="P4146" s="5"/>
      <c r="Q4146" s="5"/>
      <c r="R4146" s="18"/>
      <c r="S4146" s="18"/>
      <c r="T4146" s="18"/>
      <c r="AA4146" s="67"/>
      <c r="AB4146" s="67"/>
      <c r="AC4146" s="20"/>
      <c r="AE4146" s="104"/>
    </row>
    <row r="4147" spans="1:31" x14ac:dyDescent="0.25">
      <c r="A4147" s="18"/>
      <c r="B4147" s="18"/>
      <c r="C4147" s="18"/>
      <c r="D4147" s="74"/>
      <c r="E4147" s="74"/>
      <c r="F4147" s="74"/>
      <c r="G4147" s="75"/>
      <c r="H4147" s="5"/>
      <c r="I4147" s="5"/>
      <c r="J4147" s="5"/>
      <c r="K4147" s="5"/>
      <c r="O4147" s="5"/>
      <c r="P4147" s="5"/>
      <c r="Q4147" s="5"/>
      <c r="R4147" s="18"/>
      <c r="S4147" s="18"/>
      <c r="T4147" s="18"/>
      <c r="AA4147" s="67"/>
      <c r="AB4147" s="67"/>
      <c r="AC4147" s="20"/>
      <c r="AE4147" s="104"/>
    </row>
    <row r="4148" spans="1:31" x14ac:dyDescent="0.25">
      <c r="A4148" s="18"/>
      <c r="B4148" s="18"/>
      <c r="C4148" s="18"/>
      <c r="D4148" s="74"/>
      <c r="E4148" s="74"/>
      <c r="F4148" s="74"/>
      <c r="G4148" s="75"/>
      <c r="H4148" s="5"/>
      <c r="I4148" s="5"/>
      <c r="J4148" s="5"/>
      <c r="K4148" s="5"/>
      <c r="O4148" s="5"/>
      <c r="P4148" s="5"/>
      <c r="Q4148" s="5"/>
      <c r="R4148" s="18"/>
      <c r="S4148" s="18"/>
      <c r="T4148" s="18"/>
      <c r="AA4148" s="67"/>
      <c r="AB4148" s="67"/>
      <c r="AC4148" s="20"/>
      <c r="AE4148" s="104"/>
    </row>
    <row r="4149" spans="1:31" x14ac:dyDescent="0.25">
      <c r="A4149" s="18"/>
      <c r="B4149" s="18"/>
      <c r="C4149" s="18"/>
      <c r="D4149" s="74"/>
      <c r="E4149" s="74"/>
      <c r="F4149" s="74"/>
      <c r="G4149" s="75"/>
      <c r="H4149" s="5"/>
      <c r="I4149" s="5"/>
      <c r="J4149" s="5"/>
      <c r="K4149" s="5"/>
      <c r="O4149" s="5"/>
      <c r="P4149" s="5"/>
      <c r="Q4149" s="5"/>
      <c r="R4149" s="18"/>
      <c r="S4149" s="18"/>
      <c r="T4149" s="18"/>
      <c r="AA4149" s="67"/>
      <c r="AB4149" s="67"/>
      <c r="AC4149" s="20"/>
      <c r="AE4149" s="104"/>
    </row>
    <row r="4150" spans="1:31" x14ac:dyDescent="0.25">
      <c r="A4150" s="18"/>
      <c r="B4150" s="18"/>
      <c r="C4150" s="18"/>
      <c r="D4150" s="74"/>
      <c r="E4150" s="74"/>
      <c r="F4150" s="74"/>
      <c r="G4150" s="75"/>
      <c r="H4150" s="5"/>
      <c r="I4150" s="5"/>
      <c r="J4150" s="5"/>
      <c r="K4150" s="5"/>
      <c r="O4150" s="5"/>
      <c r="P4150" s="5"/>
      <c r="Q4150" s="5"/>
      <c r="R4150" s="18"/>
      <c r="S4150" s="18"/>
      <c r="T4150" s="18"/>
      <c r="AA4150" s="67"/>
      <c r="AB4150" s="67"/>
      <c r="AC4150" s="20"/>
      <c r="AE4150" s="104"/>
    </row>
    <row r="4151" spans="1:31" x14ac:dyDescent="0.25">
      <c r="A4151" s="18"/>
      <c r="B4151" s="18"/>
      <c r="C4151" s="18"/>
      <c r="D4151" s="74"/>
      <c r="E4151" s="74"/>
      <c r="F4151" s="74"/>
      <c r="G4151" s="75"/>
      <c r="H4151" s="5"/>
      <c r="I4151" s="5"/>
      <c r="J4151" s="5"/>
      <c r="K4151" s="5"/>
      <c r="O4151" s="5"/>
      <c r="P4151" s="5"/>
      <c r="Q4151" s="5"/>
      <c r="R4151" s="18"/>
      <c r="S4151" s="18"/>
      <c r="T4151" s="18"/>
      <c r="AA4151" s="67"/>
      <c r="AB4151" s="67"/>
      <c r="AC4151" s="20"/>
      <c r="AE4151" s="104"/>
    </row>
    <row r="4152" spans="1:31" x14ac:dyDescent="0.25">
      <c r="A4152" s="18"/>
      <c r="B4152" s="18"/>
      <c r="C4152" s="18"/>
      <c r="D4152" s="74"/>
      <c r="E4152" s="74"/>
      <c r="F4152" s="74"/>
      <c r="G4152" s="75"/>
      <c r="H4152" s="5"/>
      <c r="I4152" s="5"/>
      <c r="J4152" s="5"/>
      <c r="K4152" s="5"/>
      <c r="O4152" s="5"/>
      <c r="P4152" s="5"/>
      <c r="Q4152" s="5"/>
      <c r="R4152" s="18"/>
      <c r="S4152" s="18"/>
      <c r="T4152" s="18"/>
      <c r="AA4152" s="67"/>
      <c r="AB4152" s="67"/>
      <c r="AC4152" s="20"/>
      <c r="AE4152" s="104"/>
    </row>
    <row r="4153" spans="1:31" x14ac:dyDescent="0.25">
      <c r="A4153" s="18"/>
      <c r="B4153" s="18"/>
      <c r="C4153" s="18"/>
      <c r="D4153" s="74"/>
      <c r="E4153" s="74"/>
      <c r="F4153" s="74"/>
      <c r="G4153" s="75"/>
      <c r="H4153" s="5"/>
      <c r="I4153" s="5"/>
      <c r="J4153" s="5"/>
      <c r="K4153" s="5"/>
      <c r="O4153" s="5"/>
      <c r="P4153" s="5"/>
      <c r="Q4153" s="5"/>
      <c r="R4153" s="18"/>
      <c r="S4153" s="18"/>
      <c r="T4153" s="18"/>
      <c r="AA4153" s="67"/>
      <c r="AB4153" s="67"/>
      <c r="AC4153" s="20"/>
      <c r="AE4153" s="104"/>
    </row>
    <row r="4154" spans="1:31" x14ac:dyDescent="0.25">
      <c r="A4154" s="18"/>
      <c r="B4154" s="18"/>
      <c r="C4154" s="18"/>
      <c r="D4154" s="74"/>
      <c r="E4154" s="74"/>
      <c r="F4154" s="74"/>
      <c r="G4154" s="75"/>
      <c r="H4154" s="5"/>
      <c r="I4154" s="5"/>
      <c r="J4154" s="5"/>
      <c r="K4154" s="5"/>
      <c r="O4154" s="5"/>
      <c r="P4154" s="5"/>
      <c r="Q4154" s="5"/>
      <c r="R4154" s="18"/>
      <c r="S4154" s="18"/>
      <c r="T4154" s="18"/>
      <c r="AA4154" s="67"/>
      <c r="AB4154" s="67"/>
      <c r="AC4154" s="20"/>
      <c r="AE4154" s="104"/>
    </row>
    <row r="4155" spans="1:31" x14ac:dyDescent="0.25">
      <c r="A4155" s="18"/>
      <c r="B4155" s="18"/>
      <c r="C4155" s="18"/>
      <c r="D4155" s="74"/>
      <c r="E4155" s="74"/>
      <c r="F4155" s="74"/>
      <c r="G4155" s="75"/>
      <c r="H4155" s="5"/>
      <c r="I4155" s="5"/>
      <c r="J4155" s="5"/>
      <c r="K4155" s="5"/>
      <c r="O4155" s="5"/>
      <c r="P4155" s="5"/>
      <c r="Q4155" s="5"/>
      <c r="R4155" s="18"/>
      <c r="S4155" s="18"/>
      <c r="T4155" s="18"/>
      <c r="AA4155" s="67"/>
      <c r="AB4155" s="67"/>
      <c r="AC4155" s="20"/>
      <c r="AE4155" s="104"/>
    </row>
    <row r="4156" spans="1:31" x14ac:dyDescent="0.25">
      <c r="A4156" s="18"/>
      <c r="B4156" s="18"/>
      <c r="C4156" s="18"/>
      <c r="D4156" s="74"/>
      <c r="E4156" s="74"/>
      <c r="F4156" s="74"/>
      <c r="G4156" s="75"/>
      <c r="H4156" s="5"/>
      <c r="I4156" s="5"/>
      <c r="J4156" s="5"/>
      <c r="K4156" s="5"/>
      <c r="O4156" s="5"/>
      <c r="P4156" s="5"/>
      <c r="Q4156" s="5"/>
      <c r="R4156" s="18"/>
      <c r="S4156" s="18"/>
      <c r="T4156" s="18"/>
      <c r="AA4156" s="67"/>
      <c r="AB4156" s="67"/>
      <c r="AC4156" s="20"/>
      <c r="AE4156" s="104"/>
    </row>
    <row r="4157" spans="1:31" x14ac:dyDescent="0.25">
      <c r="A4157" s="18"/>
      <c r="B4157" s="18"/>
      <c r="C4157" s="18"/>
      <c r="D4157" s="74"/>
      <c r="E4157" s="74"/>
      <c r="F4157" s="74"/>
      <c r="G4157" s="75"/>
      <c r="H4157" s="5"/>
      <c r="I4157" s="5"/>
      <c r="J4157" s="5"/>
      <c r="K4157" s="5"/>
      <c r="O4157" s="5"/>
      <c r="P4157" s="5"/>
      <c r="Q4157" s="5"/>
      <c r="R4157" s="18"/>
      <c r="S4157" s="18"/>
      <c r="T4157" s="18"/>
      <c r="AA4157" s="67"/>
      <c r="AB4157" s="67"/>
      <c r="AC4157" s="20"/>
      <c r="AE4157" s="104"/>
    </row>
    <row r="4158" spans="1:31" x14ac:dyDescent="0.25">
      <c r="A4158" s="18"/>
      <c r="B4158" s="18"/>
      <c r="C4158" s="18"/>
      <c r="D4158" s="74"/>
      <c r="E4158" s="74"/>
      <c r="F4158" s="74"/>
      <c r="G4158" s="75"/>
      <c r="H4158" s="5"/>
      <c r="I4158" s="5"/>
      <c r="J4158" s="5"/>
      <c r="K4158" s="5"/>
      <c r="O4158" s="5"/>
      <c r="P4158" s="5"/>
      <c r="Q4158" s="5"/>
      <c r="R4158" s="18"/>
      <c r="S4158" s="18"/>
      <c r="T4158" s="18"/>
      <c r="AA4158" s="67"/>
      <c r="AB4158" s="67"/>
      <c r="AC4158" s="20"/>
      <c r="AE4158" s="104"/>
    </row>
    <row r="4159" spans="1:31" x14ac:dyDescent="0.25">
      <c r="A4159" s="18"/>
      <c r="B4159" s="18"/>
      <c r="C4159" s="18"/>
      <c r="D4159" s="74"/>
      <c r="E4159" s="74"/>
      <c r="F4159" s="74"/>
      <c r="G4159" s="75"/>
      <c r="H4159" s="5"/>
      <c r="I4159" s="5"/>
      <c r="J4159" s="5"/>
      <c r="K4159" s="5"/>
      <c r="O4159" s="5"/>
      <c r="P4159" s="5"/>
      <c r="Q4159" s="5"/>
      <c r="R4159" s="18"/>
      <c r="S4159" s="18"/>
      <c r="T4159" s="18"/>
      <c r="AA4159" s="67"/>
      <c r="AB4159" s="67"/>
      <c r="AC4159" s="20"/>
      <c r="AE4159" s="104"/>
    </row>
    <row r="4160" spans="1:31" x14ac:dyDescent="0.25">
      <c r="A4160" s="18"/>
      <c r="B4160" s="18"/>
      <c r="C4160" s="18"/>
      <c r="D4160" s="74"/>
      <c r="E4160" s="74"/>
      <c r="F4160" s="74"/>
      <c r="G4160" s="75"/>
      <c r="H4160" s="5"/>
      <c r="I4160" s="5"/>
      <c r="J4160" s="5"/>
      <c r="K4160" s="5"/>
      <c r="O4160" s="5"/>
      <c r="P4160" s="5"/>
      <c r="Q4160" s="5"/>
      <c r="R4160" s="18"/>
      <c r="S4160" s="18"/>
      <c r="T4160" s="18"/>
      <c r="AA4160" s="67"/>
      <c r="AB4160" s="67"/>
      <c r="AC4160" s="20"/>
      <c r="AE4160" s="104"/>
    </row>
    <row r="4161" spans="1:31" x14ac:dyDescent="0.25">
      <c r="A4161" s="18"/>
      <c r="B4161" s="18"/>
      <c r="C4161" s="18"/>
      <c r="D4161" s="74"/>
      <c r="E4161" s="74"/>
      <c r="F4161" s="74"/>
      <c r="G4161" s="75"/>
      <c r="H4161" s="5"/>
      <c r="I4161" s="5"/>
      <c r="J4161" s="5"/>
      <c r="K4161" s="5"/>
      <c r="O4161" s="5"/>
      <c r="P4161" s="5"/>
      <c r="Q4161" s="5"/>
      <c r="R4161" s="18"/>
      <c r="S4161" s="18"/>
      <c r="T4161" s="18"/>
      <c r="AA4161" s="67"/>
      <c r="AB4161" s="67"/>
      <c r="AC4161" s="20"/>
      <c r="AE4161" s="104"/>
    </row>
    <row r="4162" spans="1:31" x14ac:dyDescent="0.25">
      <c r="A4162" s="18"/>
      <c r="B4162" s="18"/>
      <c r="C4162" s="18"/>
      <c r="D4162" s="74"/>
      <c r="E4162" s="74"/>
      <c r="F4162" s="74"/>
      <c r="G4162" s="75"/>
      <c r="H4162" s="5"/>
      <c r="I4162" s="5"/>
      <c r="J4162" s="5"/>
      <c r="K4162" s="5"/>
      <c r="O4162" s="5"/>
      <c r="P4162" s="5"/>
      <c r="Q4162" s="5"/>
      <c r="R4162" s="18"/>
      <c r="S4162" s="18"/>
      <c r="T4162" s="18"/>
      <c r="AA4162" s="67"/>
      <c r="AB4162" s="67"/>
      <c r="AC4162" s="20"/>
      <c r="AE4162" s="104"/>
    </row>
    <row r="4163" spans="1:31" x14ac:dyDescent="0.25">
      <c r="A4163" s="18"/>
      <c r="B4163" s="18"/>
      <c r="C4163" s="18"/>
      <c r="D4163" s="74"/>
      <c r="E4163" s="74"/>
      <c r="F4163" s="74"/>
      <c r="G4163" s="75"/>
      <c r="H4163" s="5"/>
      <c r="I4163" s="5"/>
      <c r="J4163" s="5"/>
      <c r="K4163" s="5"/>
      <c r="O4163" s="5"/>
      <c r="P4163" s="5"/>
      <c r="Q4163" s="5"/>
      <c r="R4163" s="18"/>
      <c r="S4163" s="18"/>
      <c r="T4163" s="18"/>
      <c r="AA4163" s="67"/>
      <c r="AB4163" s="67"/>
      <c r="AC4163" s="20"/>
      <c r="AE4163" s="104"/>
    </row>
    <row r="4164" spans="1:31" x14ac:dyDescent="0.25">
      <c r="A4164" s="18"/>
      <c r="B4164" s="18"/>
      <c r="C4164" s="18"/>
      <c r="D4164" s="74"/>
      <c r="E4164" s="74"/>
      <c r="F4164" s="74"/>
      <c r="G4164" s="75"/>
      <c r="H4164" s="5"/>
      <c r="I4164" s="5"/>
      <c r="J4164" s="5"/>
      <c r="K4164" s="5"/>
      <c r="O4164" s="5"/>
      <c r="P4164" s="5"/>
      <c r="Q4164" s="5"/>
      <c r="R4164" s="18"/>
      <c r="S4164" s="18"/>
      <c r="T4164" s="18"/>
      <c r="AA4164" s="67"/>
      <c r="AB4164" s="67"/>
      <c r="AC4164" s="20"/>
      <c r="AE4164" s="104"/>
    </row>
    <row r="4165" spans="1:31" x14ac:dyDescent="0.25">
      <c r="A4165" s="18"/>
      <c r="B4165" s="18"/>
      <c r="C4165" s="18"/>
      <c r="D4165" s="74"/>
      <c r="E4165" s="74"/>
      <c r="F4165" s="74"/>
      <c r="G4165" s="75"/>
      <c r="H4165" s="5"/>
      <c r="I4165" s="5"/>
      <c r="J4165" s="5"/>
      <c r="K4165" s="5"/>
      <c r="O4165" s="5"/>
      <c r="P4165" s="5"/>
      <c r="Q4165" s="5"/>
      <c r="R4165" s="18"/>
      <c r="S4165" s="18"/>
      <c r="T4165" s="18"/>
      <c r="AA4165" s="67"/>
      <c r="AB4165" s="67"/>
      <c r="AC4165" s="20"/>
      <c r="AE4165" s="104"/>
    </row>
    <row r="4166" spans="1:31" x14ac:dyDescent="0.25">
      <c r="A4166" s="18"/>
      <c r="B4166" s="18"/>
      <c r="C4166" s="18"/>
      <c r="D4166" s="74"/>
      <c r="E4166" s="74"/>
      <c r="F4166" s="74"/>
      <c r="G4166" s="75"/>
      <c r="H4166" s="5"/>
      <c r="I4166" s="5"/>
      <c r="J4166" s="5"/>
      <c r="K4166" s="5"/>
      <c r="O4166" s="5"/>
      <c r="P4166" s="5"/>
      <c r="Q4166" s="5"/>
      <c r="R4166" s="18"/>
      <c r="S4166" s="18"/>
      <c r="T4166" s="18"/>
      <c r="AA4166" s="67"/>
      <c r="AB4166" s="67"/>
      <c r="AC4166" s="20"/>
      <c r="AE4166" s="104"/>
    </row>
    <row r="4167" spans="1:31" x14ac:dyDescent="0.25">
      <c r="A4167" s="18"/>
      <c r="B4167" s="18"/>
      <c r="C4167" s="18"/>
      <c r="D4167" s="74"/>
      <c r="E4167" s="74"/>
      <c r="F4167" s="74"/>
      <c r="G4167" s="75"/>
      <c r="H4167" s="5"/>
      <c r="I4167" s="5"/>
      <c r="J4167" s="5"/>
      <c r="K4167" s="5"/>
      <c r="O4167" s="5"/>
      <c r="P4167" s="5"/>
      <c r="Q4167" s="5"/>
      <c r="R4167" s="18"/>
      <c r="S4167" s="18"/>
      <c r="T4167" s="18"/>
      <c r="AA4167" s="67"/>
      <c r="AB4167" s="67"/>
      <c r="AC4167" s="20"/>
      <c r="AE4167" s="104"/>
    </row>
    <row r="4168" spans="1:31" x14ac:dyDescent="0.25">
      <c r="A4168" s="18"/>
      <c r="B4168" s="18"/>
      <c r="C4168" s="18"/>
      <c r="D4168" s="74"/>
      <c r="E4168" s="74"/>
      <c r="F4168" s="74"/>
      <c r="G4168" s="75"/>
      <c r="H4168" s="5"/>
      <c r="I4168" s="5"/>
      <c r="J4168" s="5"/>
      <c r="K4168" s="5"/>
      <c r="O4168" s="5"/>
      <c r="P4168" s="5"/>
      <c r="Q4168" s="5"/>
      <c r="R4168" s="18"/>
      <c r="S4168" s="18"/>
      <c r="T4168" s="18"/>
      <c r="AA4168" s="67"/>
      <c r="AB4168" s="67"/>
      <c r="AC4168" s="20"/>
      <c r="AE4168" s="104"/>
    </row>
    <row r="4169" spans="1:31" x14ac:dyDescent="0.25">
      <c r="A4169" s="18"/>
      <c r="B4169" s="18"/>
      <c r="C4169" s="18"/>
      <c r="D4169" s="74"/>
      <c r="E4169" s="74"/>
      <c r="F4169" s="74"/>
      <c r="G4169" s="75"/>
      <c r="H4169" s="5"/>
      <c r="I4169" s="5"/>
      <c r="J4169" s="5"/>
      <c r="K4169" s="5"/>
      <c r="O4169" s="5"/>
      <c r="P4169" s="5"/>
      <c r="Q4169" s="5"/>
      <c r="R4169" s="18"/>
      <c r="S4169" s="18"/>
      <c r="T4169" s="18"/>
      <c r="AA4169" s="67"/>
      <c r="AB4169" s="67"/>
      <c r="AC4169" s="20"/>
      <c r="AE4169" s="104"/>
    </row>
    <row r="4170" spans="1:31" x14ac:dyDescent="0.25">
      <c r="A4170" s="18"/>
      <c r="B4170" s="18"/>
      <c r="C4170" s="18"/>
      <c r="D4170" s="74"/>
      <c r="E4170" s="74"/>
      <c r="F4170" s="74"/>
      <c r="G4170" s="75"/>
      <c r="H4170" s="5"/>
      <c r="I4170" s="5"/>
      <c r="J4170" s="5"/>
      <c r="K4170" s="5"/>
      <c r="O4170" s="5"/>
      <c r="P4170" s="5"/>
      <c r="Q4170" s="5"/>
      <c r="R4170" s="18"/>
      <c r="S4170" s="18"/>
      <c r="T4170" s="18"/>
      <c r="AA4170" s="67"/>
      <c r="AB4170" s="67"/>
      <c r="AC4170" s="20"/>
      <c r="AE4170" s="104"/>
    </row>
    <row r="4171" spans="1:31" x14ac:dyDescent="0.25">
      <c r="A4171" s="18"/>
      <c r="B4171" s="18"/>
      <c r="C4171" s="18"/>
      <c r="D4171" s="74"/>
      <c r="E4171" s="74"/>
      <c r="F4171" s="74"/>
      <c r="G4171" s="75"/>
      <c r="H4171" s="5"/>
      <c r="I4171" s="5"/>
      <c r="J4171" s="5"/>
      <c r="K4171" s="5"/>
      <c r="O4171" s="5"/>
      <c r="P4171" s="5"/>
      <c r="Q4171" s="5"/>
      <c r="R4171" s="18"/>
      <c r="S4171" s="18"/>
      <c r="T4171" s="18"/>
      <c r="AA4171" s="67"/>
      <c r="AB4171" s="67"/>
      <c r="AC4171" s="20"/>
      <c r="AE4171" s="104"/>
    </row>
    <row r="4172" spans="1:31" x14ac:dyDescent="0.25">
      <c r="A4172" s="18"/>
      <c r="B4172" s="18"/>
      <c r="C4172" s="18"/>
      <c r="D4172" s="74"/>
      <c r="E4172" s="74"/>
      <c r="F4172" s="74"/>
      <c r="G4172" s="75"/>
      <c r="H4172" s="5"/>
      <c r="I4172" s="5"/>
      <c r="J4172" s="5"/>
      <c r="K4172" s="5"/>
      <c r="O4172" s="5"/>
      <c r="P4172" s="5"/>
      <c r="Q4172" s="5"/>
      <c r="R4172" s="18"/>
      <c r="S4172" s="18"/>
      <c r="T4172" s="18"/>
      <c r="AA4172" s="67"/>
      <c r="AB4172" s="67"/>
      <c r="AC4172" s="20"/>
      <c r="AE4172" s="104"/>
    </row>
    <row r="4173" spans="1:31" x14ac:dyDescent="0.25">
      <c r="A4173" s="18"/>
      <c r="B4173" s="18"/>
      <c r="C4173" s="18"/>
      <c r="D4173" s="74"/>
      <c r="E4173" s="74"/>
      <c r="F4173" s="74"/>
      <c r="G4173" s="75"/>
      <c r="H4173" s="5"/>
      <c r="I4173" s="5"/>
      <c r="J4173" s="5"/>
      <c r="K4173" s="5"/>
      <c r="O4173" s="5"/>
      <c r="P4173" s="5"/>
      <c r="Q4173" s="5"/>
      <c r="R4173" s="18"/>
      <c r="S4173" s="18"/>
      <c r="T4173" s="18"/>
      <c r="AA4173" s="67"/>
      <c r="AB4173" s="67"/>
      <c r="AC4173" s="20"/>
      <c r="AE4173" s="104"/>
    </row>
    <row r="4174" spans="1:31" x14ac:dyDescent="0.25">
      <c r="A4174" s="18"/>
      <c r="B4174" s="18"/>
      <c r="C4174" s="18"/>
      <c r="D4174" s="74"/>
      <c r="E4174" s="74"/>
      <c r="F4174" s="74"/>
      <c r="G4174" s="75"/>
      <c r="H4174" s="5"/>
      <c r="I4174" s="5"/>
      <c r="J4174" s="5"/>
      <c r="K4174" s="5"/>
      <c r="O4174" s="5"/>
      <c r="P4174" s="5"/>
      <c r="Q4174" s="5"/>
      <c r="R4174" s="18"/>
      <c r="S4174" s="18"/>
      <c r="T4174" s="18"/>
      <c r="AA4174" s="67"/>
      <c r="AB4174" s="67"/>
      <c r="AC4174" s="20"/>
      <c r="AE4174" s="104"/>
    </row>
    <row r="4175" spans="1:31" x14ac:dyDescent="0.25">
      <c r="A4175" s="18"/>
      <c r="B4175" s="18"/>
      <c r="C4175" s="18"/>
      <c r="D4175" s="74"/>
      <c r="E4175" s="74"/>
      <c r="F4175" s="74"/>
      <c r="G4175" s="75"/>
      <c r="H4175" s="5"/>
      <c r="I4175" s="5"/>
      <c r="J4175" s="5"/>
      <c r="K4175" s="5"/>
      <c r="O4175" s="5"/>
      <c r="P4175" s="5"/>
      <c r="Q4175" s="5"/>
      <c r="R4175" s="18"/>
      <c r="S4175" s="18"/>
      <c r="T4175" s="18"/>
      <c r="AA4175" s="67"/>
      <c r="AB4175" s="67"/>
      <c r="AC4175" s="20"/>
      <c r="AE4175" s="104"/>
    </row>
    <row r="4176" spans="1:31" x14ac:dyDescent="0.25">
      <c r="A4176" s="18"/>
      <c r="B4176" s="18"/>
      <c r="C4176" s="18"/>
      <c r="D4176" s="74"/>
      <c r="E4176" s="74"/>
      <c r="F4176" s="74"/>
      <c r="G4176" s="75"/>
      <c r="H4176" s="5"/>
      <c r="I4176" s="5"/>
      <c r="J4176" s="5"/>
      <c r="K4176" s="5"/>
      <c r="O4176" s="5"/>
      <c r="P4176" s="5"/>
      <c r="Q4176" s="5"/>
      <c r="R4176" s="18"/>
      <c r="S4176" s="18"/>
      <c r="T4176" s="18"/>
      <c r="AA4176" s="67"/>
      <c r="AB4176" s="67"/>
      <c r="AC4176" s="20"/>
      <c r="AE4176" s="104"/>
    </row>
    <row r="4177" spans="1:31" x14ac:dyDescent="0.25">
      <c r="A4177" s="18"/>
      <c r="B4177" s="18"/>
      <c r="C4177" s="18"/>
      <c r="D4177" s="74"/>
      <c r="E4177" s="74"/>
      <c r="F4177" s="74"/>
      <c r="G4177" s="75"/>
      <c r="H4177" s="5"/>
      <c r="I4177" s="5"/>
      <c r="J4177" s="5"/>
      <c r="K4177" s="5"/>
      <c r="O4177" s="5"/>
      <c r="P4177" s="5"/>
      <c r="Q4177" s="5"/>
      <c r="R4177" s="18"/>
      <c r="S4177" s="18"/>
      <c r="T4177" s="18"/>
      <c r="AA4177" s="67"/>
      <c r="AB4177" s="67"/>
      <c r="AC4177" s="20"/>
      <c r="AE4177" s="104"/>
    </row>
    <row r="4178" spans="1:31" x14ac:dyDescent="0.25">
      <c r="A4178" s="18"/>
      <c r="B4178" s="18"/>
      <c r="C4178" s="18"/>
      <c r="D4178" s="74"/>
      <c r="E4178" s="74"/>
      <c r="F4178" s="74"/>
      <c r="G4178" s="75"/>
      <c r="H4178" s="5"/>
      <c r="I4178" s="5"/>
      <c r="J4178" s="5"/>
      <c r="K4178" s="5"/>
      <c r="O4178" s="5"/>
      <c r="P4178" s="5"/>
      <c r="Q4178" s="5"/>
      <c r="R4178" s="18"/>
      <c r="S4178" s="18"/>
      <c r="T4178" s="18"/>
      <c r="AA4178" s="67"/>
      <c r="AB4178" s="67"/>
      <c r="AC4178" s="20"/>
      <c r="AE4178" s="104"/>
    </row>
    <row r="4179" spans="1:31" x14ac:dyDescent="0.25">
      <c r="A4179" s="18"/>
      <c r="B4179" s="18"/>
      <c r="C4179" s="18"/>
      <c r="D4179" s="74"/>
      <c r="E4179" s="74"/>
      <c r="F4179" s="74"/>
      <c r="G4179" s="75"/>
      <c r="H4179" s="5"/>
      <c r="I4179" s="5"/>
      <c r="J4179" s="5"/>
      <c r="K4179" s="5"/>
      <c r="O4179" s="5"/>
      <c r="P4179" s="5"/>
      <c r="Q4179" s="5"/>
      <c r="R4179" s="18"/>
      <c r="S4179" s="18"/>
      <c r="T4179" s="18"/>
      <c r="AA4179" s="67"/>
      <c r="AB4179" s="67"/>
      <c r="AC4179" s="20"/>
      <c r="AE4179" s="104"/>
    </row>
    <row r="4180" spans="1:31" x14ac:dyDescent="0.25">
      <c r="A4180" s="18"/>
      <c r="B4180" s="18"/>
      <c r="C4180" s="18"/>
      <c r="D4180" s="74"/>
      <c r="E4180" s="74"/>
      <c r="F4180" s="74"/>
      <c r="G4180" s="75"/>
      <c r="H4180" s="5"/>
      <c r="I4180" s="5"/>
      <c r="J4180" s="5"/>
      <c r="K4180" s="5"/>
      <c r="O4180" s="5"/>
      <c r="P4180" s="5"/>
      <c r="Q4180" s="5"/>
      <c r="R4180" s="18"/>
      <c r="S4180" s="18"/>
      <c r="T4180" s="18"/>
      <c r="AA4180" s="67"/>
      <c r="AB4180" s="67"/>
      <c r="AC4180" s="20"/>
      <c r="AE4180" s="104"/>
    </row>
    <row r="4181" spans="1:31" x14ac:dyDescent="0.25">
      <c r="A4181" s="18"/>
      <c r="B4181" s="18"/>
      <c r="C4181" s="18"/>
      <c r="D4181" s="74"/>
      <c r="E4181" s="74"/>
      <c r="F4181" s="74"/>
      <c r="G4181" s="75"/>
      <c r="H4181" s="5"/>
      <c r="I4181" s="5"/>
      <c r="J4181" s="5"/>
      <c r="K4181" s="5"/>
      <c r="O4181" s="5"/>
      <c r="P4181" s="5"/>
      <c r="Q4181" s="5"/>
      <c r="R4181" s="18"/>
      <c r="S4181" s="18"/>
      <c r="T4181" s="18"/>
      <c r="AA4181" s="67"/>
      <c r="AB4181" s="67"/>
      <c r="AC4181" s="20"/>
      <c r="AE4181" s="104"/>
    </row>
    <row r="4182" spans="1:31" x14ac:dyDescent="0.25">
      <c r="A4182" s="18"/>
      <c r="B4182" s="18"/>
      <c r="C4182" s="18"/>
      <c r="D4182" s="74"/>
      <c r="E4182" s="74"/>
      <c r="F4182" s="74"/>
      <c r="G4182" s="75"/>
      <c r="H4182" s="5"/>
      <c r="I4182" s="5"/>
      <c r="J4182" s="5"/>
      <c r="K4182" s="5"/>
      <c r="O4182" s="5"/>
      <c r="P4182" s="5"/>
      <c r="Q4182" s="5"/>
      <c r="R4182" s="18"/>
      <c r="S4182" s="18"/>
      <c r="T4182" s="18"/>
      <c r="AA4182" s="67"/>
      <c r="AB4182" s="67"/>
      <c r="AC4182" s="20"/>
      <c r="AE4182" s="104"/>
    </row>
    <row r="4183" spans="1:31" x14ac:dyDescent="0.25">
      <c r="A4183" s="18"/>
      <c r="B4183" s="18"/>
      <c r="C4183" s="18"/>
      <c r="D4183" s="74"/>
      <c r="E4183" s="74"/>
      <c r="F4183" s="74"/>
      <c r="G4183" s="75"/>
      <c r="H4183" s="5"/>
      <c r="I4183" s="5"/>
      <c r="J4183" s="5"/>
      <c r="K4183" s="5"/>
      <c r="O4183" s="5"/>
      <c r="P4183" s="5"/>
      <c r="Q4183" s="5"/>
      <c r="R4183" s="18"/>
      <c r="S4183" s="18"/>
      <c r="T4183" s="18"/>
      <c r="AA4183" s="67"/>
      <c r="AB4183" s="67"/>
      <c r="AC4183" s="20"/>
      <c r="AE4183" s="104"/>
    </row>
    <row r="4184" spans="1:31" x14ac:dyDescent="0.25">
      <c r="A4184" s="18"/>
      <c r="B4184" s="18"/>
      <c r="C4184" s="18"/>
      <c r="D4184" s="74"/>
      <c r="E4184" s="74"/>
      <c r="F4184" s="74"/>
      <c r="G4184" s="75"/>
      <c r="H4184" s="5"/>
      <c r="I4184" s="5"/>
      <c r="J4184" s="5"/>
      <c r="K4184" s="5"/>
      <c r="O4184" s="5"/>
      <c r="P4184" s="5"/>
      <c r="Q4184" s="5"/>
      <c r="R4184" s="18"/>
      <c r="S4184" s="18"/>
      <c r="T4184" s="18"/>
      <c r="AA4184" s="67"/>
      <c r="AB4184" s="67"/>
      <c r="AC4184" s="20"/>
      <c r="AE4184" s="104"/>
    </row>
    <row r="4185" spans="1:31" x14ac:dyDescent="0.25">
      <c r="A4185" s="18"/>
      <c r="B4185" s="18"/>
      <c r="C4185" s="18"/>
      <c r="D4185" s="74"/>
      <c r="E4185" s="74"/>
      <c r="F4185" s="74"/>
      <c r="G4185" s="75"/>
      <c r="H4185" s="5"/>
      <c r="I4185" s="5"/>
      <c r="J4185" s="5"/>
      <c r="K4185" s="5"/>
      <c r="O4185" s="5"/>
      <c r="P4185" s="5"/>
      <c r="Q4185" s="5"/>
      <c r="R4185" s="18"/>
      <c r="S4185" s="18"/>
      <c r="T4185" s="18"/>
      <c r="AA4185" s="67"/>
      <c r="AB4185" s="67"/>
      <c r="AC4185" s="20"/>
      <c r="AE4185" s="104"/>
    </row>
    <row r="4186" spans="1:31" x14ac:dyDescent="0.25">
      <c r="A4186" s="18"/>
      <c r="B4186" s="18"/>
      <c r="C4186" s="18"/>
      <c r="D4186" s="74"/>
      <c r="E4186" s="74"/>
      <c r="F4186" s="74"/>
      <c r="G4186" s="75"/>
      <c r="H4186" s="5"/>
      <c r="I4186" s="5"/>
      <c r="J4186" s="5"/>
      <c r="K4186" s="5"/>
      <c r="O4186" s="5"/>
      <c r="P4186" s="5"/>
      <c r="Q4186" s="5"/>
      <c r="R4186" s="18"/>
      <c r="S4186" s="18"/>
      <c r="T4186" s="18"/>
      <c r="AA4186" s="67"/>
      <c r="AB4186" s="67"/>
      <c r="AC4186" s="20"/>
      <c r="AE4186" s="104"/>
    </row>
    <row r="4187" spans="1:31" x14ac:dyDescent="0.25">
      <c r="A4187" s="18"/>
      <c r="B4187" s="18"/>
      <c r="C4187" s="18"/>
      <c r="D4187" s="74"/>
      <c r="E4187" s="74"/>
      <c r="F4187" s="74"/>
      <c r="G4187" s="75"/>
      <c r="H4187" s="5"/>
      <c r="I4187" s="5"/>
      <c r="J4187" s="5"/>
      <c r="K4187" s="5"/>
      <c r="O4187" s="5"/>
      <c r="P4187" s="5"/>
      <c r="Q4187" s="5"/>
      <c r="R4187" s="18"/>
      <c r="S4187" s="18"/>
      <c r="T4187" s="18"/>
      <c r="AA4187" s="67"/>
      <c r="AB4187" s="67"/>
      <c r="AC4187" s="20"/>
      <c r="AE4187" s="104"/>
    </row>
    <row r="4188" spans="1:31" x14ac:dyDescent="0.25">
      <c r="A4188" s="18"/>
      <c r="B4188" s="18"/>
      <c r="C4188" s="18"/>
      <c r="D4188" s="74"/>
      <c r="E4188" s="74"/>
      <c r="F4188" s="74"/>
      <c r="G4188" s="75"/>
      <c r="H4188" s="5"/>
      <c r="I4188" s="5"/>
      <c r="J4188" s="5"/>
      <c r="K4188" s="5"/>
      <c r="O4188" s="5"/>
      <c r="P4188" s="5"/>
      <c r="Q4188" s="5"/>
      <c r="R4188" s="18"/>
      <c r="S4188" s="18"/>
      <c r="T4188" s="18"/>
      <c r="AA4188" s="67"/>
      <c r="AB4188" s="67"/>
      <c r="AC4188" s="20"/>
      <c r="AE4188" s="104"/>
    </row>
    <row r="4189" spans="1:31" x14ac:dyDescent="0.25">
      <c r="A4189" s="18"/>
      <c r="B4189" s="18"/>
      <c r="C4189" s="18"/>
      <c r="D4189" s="74"/>
      <c r="E4189" s="74"/>
      <c r="F4189" s="74"/>
      <c r="G4189" s="75"/>
      <c r="H4189" s="5"/>
      <c r="I4189" s="5"/>
      <c r="J4189" s="5"/>
      <c r="K4189" s="5"/>
      <c r="O4189" s="5"/>
      <c r="P4189" s="5"/>
      <c r="Q4189" s="5"/>
      <c r="R4189" s="18"/>
      <c r="S4189" s="18"/>
      <c r="T4189" s="18"/>
      <c r="AA4189" s="67"/>
      <c r="AB4189" s="67"/>
      <c r="AC4189" s="20"/>
      <c r="AE4189" s="104"/>
    </row>
    <row r="4190" spans="1:31" x14ac:dyDescent="0.25">
      <c r="A4190" s="18"/>
      <c r="B4190" s="18"/>
      <c r="C4190" s="18"/>
      <c r="D4190" s="74"/>
      <c r="E4190" s="74"/>
      <c r="F4190" s="74"/>
      <c r="G4190" s="75"/>
      <c r="H4190" s="5"/>
      <c r="I4190" s="5"/>
      <c r="J4190" s="5"/>
      <c r="K4190" s="5"/>
      <c r="O4190" s="5"/>
      <c r="P4190" s="5"/>
      <c r="Q4190" s="5"/>
      <c r="R4190" s="18"/>
      <c r="S4190" s="18"/>
      <c r="T4190" s="18"/>
      <c r="AA4190" s="67"/>
      <c r="AB4190" s="67"/>
      <c r="AC4190" s="20"/>
      <c r="AE4190" s="104"/>
    </row>
    <row r="4191" spans="1:31" x14ac:dyDescent="0.25">
      <c r="A4191" s="18"/>
      <c r="B4191" s="18"/>
      <c r="C4191" s="18"/>
      <c r="D4191" s="74"/>
      <c r="E4191" s="74"/>
      <c r="F4191" s="74"/>
      <c r="G4191" s="75"/>
      <c r="H4191" s="5"/>
      <c r="I4191" s="5"/>
      <c r="J4191" s="5"/>
      <c r="K4191" s="5"/>
      <c r="O4191" s="5"/>
      <c r="P4191" s="5"/>
      <c r="Q4191" s="5"/>
      <c r="R4191" s="18"/>
      <c r="S4191" s="18"/>
      <c r="T4191" s="18"/>
      <c r="AA4191" s="67"/>
      <c r="AB4191" s="67"/>
      <c r="AC4191" s="20"/>
      <c r="AE4191" s="104"/>
    </row>
    <row r="4192" spans="1:31" x14ac:dyDescent="0.25">
      <c r="A4192" s="18"/>
      <c r="B4192" s="18"/>
      <c r="C4192" s="18"/>
      <c r="D4192" s="74"/>
      <c r="E4192" s="74"/>
      <c r="F4192" s="74"/>
      <c r="G4192" s="75"/>
      <c r="H4192" s="5"/>
      <c r="I4192" s="5"/>
      <c r="J4192" s="5"/>
      <c r="K4192" s="5"/>
      <c r="O4192" s="5"/>
      <c r="P4192" s="5"/>
      <c r="Q4192" s="5"/>
      <c r="R4192" s="18"/>
      <c r="S4192" s="18"/>
      <c r="T4192" s="18"/>
      <c r="AA4192" s="67"/>
      <c r="AB4192" s="67"/>
      <c r="AC4192" s="20"/>
      <c r="AE4192" s="104"/>
    </row>
    <row r="4193" spans="1:31" x14ac:dyDescent="0.25">
      <c r="A4193" s="18"/>
      <c r="B4193" s="18"/>
      <c r="C4193" s="18"/>
      <c r="D4193" s="74"/>
      <c r="E4193" s="74"/>
      <c r="F4193" s="74"/>
      <c r="G4193" s="75"/>
      <c r="H4193" s="5"/>
      <c r="I4193" s="5"/>
      <c r="J4193" s="5"/>
      <c r="K4193" s="5"/>
      <c r="O4193" s="5"/>
      <c r="P4193" s="5"/>
      <c r="Q4193" s="5"/>
      <c r="R4193" s="18"/>
      <c r="S4193" s="18"/>
      <c r="T4193" s="18"/>
      <c r="AA4193" s="67"/>
      <c r="AB4193" s="67"/>
      <c r="AC4193" s="20"/>
      <c r="AE4193" s="104"/>
    </row>
    <row r="4194" spans="1:31" x14ac:dyDescent="0.25">
      <c r="A4194" s="18"/>
      <c r="B4194" s="18"/>
      <c r="C4194" s="18"/>
      <c r="D4194" s="74"/>
      <c r="E4194" s="74"/>
      <c r="F4194" s="74"/>
      <c r="G4194" s="75"/>
      <c r="H4194" s="5"/>
      <c r="I4194" s="5"/>
      <c r="J4194" s="5"/>
      <c r="K4194" s="5"/>
      <c r="O4194" s="5"/>
      <c r="P4194" s="5"/>
      <c r="Q4194" s="5"/>
      <c r="R4194" s="18"/>
      <c r="S4194" s="18"/>
      <c r="T4194" s="18"/>
      <c r="AA4194" s="67"/>
      <c r="AB4194" s="67"/>
      <c r="AC4194" s="20"/>
      <c r="AE4194" s="104"/>
    </row>
    <row r="4195" spans="1:31" x14ac:dyDescent="0.25">
      <c r="A4195" s="18"/>
      <c r="B4195" s="18"/>
      <c r="C4195" s="18"/>
      <c r="D4195" s="74"/>
      <c r="E4195" s="74"/>
      <c r="F4195" s="74"/>
      <c r="G4195" s="75"/>
      <c r="H4195" s="5"/>
      <c r="I4195" s="5"/>
      <c r="J4195" s="5"/>
      <c r="K4195" s="5"/>
      <c r="O4195" s="5"/>
      <c r="P4195" s="5"/>
      <c r="Q4195" s="5"/>
      <c r="R4195" s="18"/>
      <c r="S4195" s="18"/>
      <c r="T4195" s="18"/>
      <c r="AA4195" s="67"/>
      <c r="AB4195" s="67"/>
      <c r="AC4195" s="20"/>
      <c r="AE4195" s="104"/>
    </row>
    <row r="4196" spans="1:31" x14ac:dyDescent="0.25">
      <c r="A4196" s="18"/>
      <c r="B4196" s="18"/>
      <c r="C4196" s="18"/>
      <c r="D4196" s="74"/>
      <c r="E4196" s="74"/>
      <c r="F4196" s="74"/>
      <c r="G4196" s="75"/>
      <c r="H4196" s="5"/>
      <c r="I4196" s="5"/>
      <c r="J4196" s="5"/>
      <c r="K4196" s="5"/>
      <c r="O4196" s="5"/>
      <c r="P4196" s="5"/>
      <c r="Q4196" s="5"/>
      <c r="R4196" s="18"/>
      <c r="S4196" s="18"/>
      <c r="T4196" s="18"/>
      <c r="AA4196" s="67"/>
      <c r="AB4196" s="67"/>
      <c r="AC4196" s="20"/>
      <c r="AE4196" s="104"/>
    </row>
    <row r="4197" spans="1:31" x14ac:dyDescent="0.25">
      <c r="A4197" s="18"/>
      <c r="B4197" s="18"/>
      <c r="C4197" s="18"/>
      <c r="D4197" s="74"/>
      <c r="E4197" s="74"/>
      <c r="F4197" s="74"/>
      <c r="G4197" s="75"/>
      <c r="H4197" s="5"/>
      <c r="I4197" s="5"/>
      <c r="J4197" s="5"/>
      <c r="K4197" s="5"/>
      <c r="O4197" s="5"/>
      <c r="P4197" s="5"/>
      <c r="Q4197" s="5"/>
      <c r="R4197" s="18"/>
      <c r="S4197" s="18"/>
      <c r="T4197" s="18"/>
      <c r="AA4197" s="67"/>
      <c r="AB4197" s="67"/>
      <c r="AC4197" s="20"/>
      <c r="AE4197" s="104"/>
    </row>
    <row r="4198" spans="1:31" x14ac:dyDescent="0.25">
      <c r="A4198" s="18"/>
      <c r="B4198" s="18"/>
      <c r="C4198" s="18"/>
      <c r="D4198" s="74"/>
      <c r="E4198" s="74"/>
      <c r="F4198" s="74"/>
      <c r="G4198" s="75"/>
      <c r="H4198" s="5"/>
      <c r="I4198" s="5"/>
      <c r="J4198" s="5"/>
      <c r="K4198" s="5"/>
      <c r="O4198" s="5"/>
      <c r="P4198" s="5"/>
      <c r="Q4198" s="5"/>
      <c r="R4198" s="18"/>
      <c r="S4198" s="18"/>
      <c r="T4198" s="18"/>
      <c r="AA4198" s="67"/>
      <c r="AB4198" s="67"/>
      <c r="AC4198" s="20"/>
      <c r="AE4198" s="104"/>
    </row>
    <row r="4199" spans="1:31" x14ac:dyDescent="0.25">
      <c r="A4199" s="18"/>
      <c r="B4199" s="18"/>
      <c r="C4199" s="18"/>
      <c r="D4199" s="74"/>
      <c r="E4199" s="74"/>
      <c r="F4199" s="74"/>
      <c r="G4199" s="75"/>
      <c r="H4199" s="5"/>
      <c r="I4199" s="5"/>
      <c r="J4199" s="5"/>
      <c r="K4199" s="5"/>
      <c r="O4199" s="5"/>
      <c r="P4199" s="5"/>
      <c r="Q4199" s="5"/>
      <c r="R4199" s="18"/>
      <c r="S4199" s="18"/>
      <c r="T4199" s="18"/>
      <c r="AA4199" s="67"/>
      <c r="AB4199" s="67"/>
      <c r="AC4199" s="20"/>
      <c r="AE4199" s="104"/>
    </row>
    <row r="4200" spans="1:31" x14ac:dyDescent="0.25">
      <c r="A4200" s="18"/>
      <c r="B4200" s="18"/>
      <c r="C4200" s="18"/>
      <c r="D4200" s="74"/>
      <c r="E4200" s="74"/>
      <c r="F4200" s="74"/>
      <c r="G4200" s="75"/>
      <c r="H4200" s="5"/>
      <c r="I4200" s="5"/>
      <c r="J4200" s="5"/>
      <c r="K4200" s="5"/>
      <c r="O4200" s="5"/>
      <c r="P4200" s="5"/>
      <c r="Q4200" s="5"/>
      <c r="R4200" s="18"/>
      <c r="S4200" s="18"/>
      <c r="T4200" s="18"/>
      <c r="AA4200" s="67"/>
      <c r="AB4200" s="67"/>
      <c r="AC4200" s="20"/>
      <c r="AE4200" s="104"/>
    </row>
    <row r="4201" spans="1:31" x14ac:dyDescent="0.25">
      <c r="A4201" s="18"/>
      <c r="B4201" s="18"/>
      <c r="C4201" s="18"/>
      <c r="D4201" s="74"/>
      <c r="E4201" s="74"/>
      <c r="F4201" s="74"/>
      <c r="G4201" s="75"/>
      <c r="H4201" s="5"/>
      <c r="I4201" s="5"/>
      <c r="J4201" s="5"/>
      <c r="K4201" s="5"/>
      <c r="O4201" s="5"/>
      <c r="P4201" s="5"/>
      <c r="Q4201" s="5"/>
      <c r="R4201" s="18"/>
      <c r="S4201" s="18"/>
      <c r="T4201" s="18"/>
      <c r="AA4201" s="67"/>
      <c r="AB4201" s="67"/>
      <c r="AC4201" s="20"/>
      <c r="AE4201" s="104"/>
    </row>
    <row r="4202" spans="1:31" x14ac:dyDescent="0.25">
      <c r="A4202" s="18"/>
      <c r="B4202" s="18"/>
      <c r="C4202" s="18"/>
      <c r="D4202" s="74"/>
      <c r="E4202" s="74"/>
      <c r="F4202" s="74"/>
      <c r="G4202" s="75"/>
      <c r="H4202" s="5"/>
      <c r="I4202" s="5"/>
      <c r="J4202" s="5"/>
      <c r="K4202" s="5"/>
      <c r="O4202" s="5"/>
      <c r="P4202" s="5"/>
      <c r="Q4202" s="5"/>
      <c r="R4202" s="18"/>
      <c r="S4202" s="18"/>
      <c r="T4202" s="18"/>
      <c r="AA4202" s="67"/>
      <c r="AB4202" s="67"/>
      <c r="AC4202" s="20"/>
      <c r="AE4202" s="104"/>
    </row>
    <row r="4203" spans="1:31" x14ac:dyDescent="0.25">
      <c r="A4203" s="18"/>
      <c r="B4203" s="18"/>
      <c r="C4203" s="18"/>
      <c r="D4203" s="74"/>
      <c r="E4203" s="74"/>
      <c r="F4203" s="74"/>
      <c r="G4203" s="75"/>
      <c r="H4203" s="5"/>
      <c r="I4203" s="5"/>
      <c r="J4203" s="5"/>
      <c r="K4203" s="5"/>
      <c r="O4203" s="5"/>
      <c r="P4203" s="5"/>
      <c r="Q4203" s="5"/>
      <c r="R4203" s="18"/>
      <c r="S4203" s="18"/>
      <c r="T4203" s="18"/>
      <c r="AA4203" s="67"/>
      <c r="AB4203" s="67"/>
      <c r="AC4203" s="20"/>
      <c r="AE4203" s="104"/>
    </row>
    <row r="4204" spans="1:31" x14ac:dyDescent="0.25">
      <c r="A4204" s="18"/>
      <c r="B4204" s="18"/>
      <c r="C4204" s="18"/>
      <c r="D4204" s="74"/>
      <c r="E4204" s="74"/>
      <c r="F4204" s="74"/>
      <c r="G4204" s="75"/>
      <c r="H4204" s="5"/>
      <c r="I4204" s="5"/>
      <c r="J4204" s="5"/>
      <c r="K4204" s="5"/>
      <c r="O4204" s="5"/>
      <c r="P4204" s="5"/>
      <c r="Q4204" s="5"/>
      <c r="R4204" s="18"/>
      <c r="S4204" s="18"/>
      <c r="T4204" s="18"/>
      <c r="AA4204" s="67"/>
      <c r="AB4204" s="67"/>
      <c r="AC4204" s="20"/>
      <c r="AE4204" s="104"/>
    </row>
    <row r="4205" spans="1:31" x14ac:dyDescent="0.25">
      <c r="A4205" s="18"/>
      <c r="B4205" s="18"/>
      <c r="C4205" s="18"/>
      <c r="D4205" s="74"/>
      <c r="E4205" s="74"/>
      <c r="F4205" s="74"/>
      <c r="G4205" s="75"/>
      <c r="H4205" s="5"/>
      <c r="I4205" s="5"/>
      <c r="J4205" s="5"/>
      <c r="K4205" s="5"/>
      <c r="O4205" s="5"/>
      <c r="P4205" s="5"/>
      <c r="Q4205" s="5"/>
      <c r="R4205" s="18"/>
      <c r="S4205" s="18"/>
      <c r="T4205" s="18"/>
      <c r="AA4205" s="67"/>
      <c r="AB4205" s="67"/>
      <c r="AC4205" s="20"/>
      <c r="AE4205" s="104"/>
    </row>
    <row r="4206" spans="1:31" x14ac:dyDescent="0.25">
      <c r="A4206" s="18"/>
      <c r="B4206" s="18"/>
      <c r="C4206" s="18"/>
      <c r="D4206" s="74"/>
      <c r="E4206" s="74"/>
      <c r="F4206" s="74"/>
      <c r="G4206" s="75"/>
      <c r="H4206" s="5"/>
      <c r="I4206" s="5"/>
      <c r="J4206" s="5"/>
      <c r="K4206" s="5"/>
      <c r="O4206" s="5"/>
      <c r="P4206" s="5"/>
      <c r="Q4206" s="5"/>
      <c r="R4206" s="18"/>
      <c r="S4206" s="18"/>
      <c r="T4206" s="18"/>
      <c r="AA4206" s="67"/>
      <c r="AB4206" s="67"/>
      <c r="AC4206" s="20"/>
      <c r="AE4206" s="104"/>
    </row>
    <row r="4207" spans="1:31" x14ac:dyDescent="0.25">
      <c r="A4207" s="18"/>
      <c r="B4207" s="18"/>
      <c r="C4207" s="18"/>
      <c r="D4207" s="74"/>
      <c r="E4207" s="74"/>
      <c r="F4207" s="74"/>
      <c r="G4207" s="75"/>
      <c r="H4207" s="5"/>
      <c r="I4207" s="5"/>
      <c r="J4207" s="5"/>
      <c r="K4207" s="5"/>
      <c r="O4207" s="5"/>
      <c r="P4207" s="5"/>
      <c r="Q4207" s="5"/>
      <c r="R4207" s="18"/>
      <c r="S4207" s="18"/>
      <c r="T4207" s="18"/>
      <c r="AA4207" s="67"/>
      <c r="AB4207" s="67"/>
      <c r="AC4207" s="20"/>
      <c r="AE4207" s="104"/>
    </row>
    <row r="4208" spans="1:31" x14ac:dyDescent="0.25">
      <c r="A4208" s="18"/>
      <c r="B4208" s="18"/>
      <c r="C4208" s="18"/>
      <c r="D4208" s="74"/>
      <c r="E4208" s="74"/>
      <c r="F4208" s="74"/>
      <c r="G4208" s="75"/>
      <c r="H4208" s="5"/>
      <c r="I4208" s="5"/>
      <c r="J4208" s="5"/>
      <c r="K4208" s="5"/>
      <c r="O4208" s="5"/>
      <c r="P4208" s="5"/>
      <c r="Q4208" s="5"/>
      <c r="R4208" s="18"/>
      <c r="S4208" s="18"/>
      <c r="T4208" s="18"/>
      <c r="AA4208" s="67"/>
      <c r="AB4208" s="67"/>
      <c r="AC4208" s="20"/>
      <c r="AE4208" s="104"/>
    </row>
    <row r="4209" spans="1:31" x14ac:dyDescent="0.25">
      <c r="A4209" s="18"/>
      <c r="B4209" s="18"/>
      <c r="C4209" s="18"/>
      <c r="D4209" s="74"/>
      <c r="E4209" s="74"/>
      <c r="F4209" s="74"/>
      <c r="G4209" s="75"/>
      <c r="H4209" s="5"/>
      <c r="I4209" s="5"/>
      <c r="J4209" s="5"/>
      <c r="K4209" s="5"/>
      <c r="O4209" s="5"/>
      <c r="P4209" s="5"/>
      <c r="Q4209" s="5"/>
      <c r="R4209" s="18"/>
      <c r="S4209" s="18"/>
      <c r="T4209" s="18"/>
      <c r="AA4209" s="67"/>
      <c r="AB4209" s="67"/>
      <c r="AC4209" s="20"/>
      <c r="AE4209" s="104"/>
    </row>
    <row r="4210" spans="1:31" x14ac:dyDescent="0.25">
      <c r="A4210" s="18"/>
      <c r="B4210" s="18"/>
      <c r="C4210" s="18"/>
      <c r="D4210" s="74"/>
      <c r="E4210" s="74"/>
      <c r="F4210" s="74"/>
      <c r="G4210" s="75"/>
      <c r="H4210" s="5"/>
      <c r="I4210" s="5"/>
      <c r="J4210" s="5"/>
      <c r="K4210" s="5"/>
      <c r="O4210" s="5"/>
      <c r="P4210" s="5"/>
      <c r="Q4210" s="5"/>
      <c r="R4210" s="18"/>
      <c r="S4210" s="18"/>
      <c r="T4210" s="18"/>
      <c r="AA4210" s="67"/>
      <c r="AB4210" s="67"/>
      <c r="AC4210" s="20"/>
      <c r="AE4210" s="104"/>
    </row>
    <row r="4211" spans="1:31" x14ac:dyDescent="0.25">
      <c r="A4211" s="18"/>
      <c r="B4211" s="18"/>
      <c r="C4211" s="18"/>
      <c r="D4211" s="74"/>
      <c r="E4211" s="74"/>
      <c r="F4211" s="74"/>
      <c r="G4211" s="75"/>
      <c r="H4211" s="5"/>
      <c r="I4211" s="5"/>
      <c r="J4211" s="5"/>
      <c r="K4211" s="5"/>
      <c r="O4211" s="5"/>
      <c r="P4211" s="5"/>
      <c r="Q4211" s="5"/>
      <c r="R4211" s="18"/>
      <c r="S4211" s="18"/>
      <c r="T4211" s="18"/>
      <c r="AA4211" s="67"/>
      <c r="AB4211" s="67"/>
      <c r="AC4211" s="20"/>
      <c r="AE4211" s="104"/>
    </row>
    <row r="4212" spans="1:31" x14ac:dyDescent="0.25">
      <c r="A4212" s="18"/>
      <c r="B4212" s="18"/>
      <c r="C4212" s="18"/>
      <c r="D4212" s="74"/>
      <c r="E4212" s="74"/>
      <c r="F4212" s="74"/>
      <c r="G4212" s="75"/>
      <c r="H4212" s="5"/>
      <c r="I4212" s="5"/>
      <c r="J4212" s="5"/>
      <c r="K4212" s="5"/>
      <c r="O4212" s="5"/>
      <c r="P4212" s="5"/>
      <c r="Q4212" s="5"/>
      <c r="R4212" s="18"/>
      <c r="S4212" s="18"/>
      <c r="T4212" s="18"/>
      <c r="AA4212" s="67"/>
      <c r="AB4212" s="67"/>
      <c r="AC4212" s="20"/>
      <c r="AE4212" s="104"/>
    </row>
    <row r="4213" spans="1:31" x14ac:dyDescent="0.25">
      <c r="A4213" s="18"/>
      <c r="B4213" s="18"/>
      <c r="C4213" s="18"/>
      <c r="D4213" s="74"/>
      <c r="E4213" s="74"/>
      <c r="F4213" s="74"/>
      <c r="G4213" s="75"/>
      <c r="H4213" s="5"/>
      <c r="I4213" s="5"/>
      <c r="J4213" s="5"/>
      <c r="K4213" s="5"/>
      <c r="O4213" s="5"/>
      <c r="P4213" s="5"/>
      <c r="Q4213" s="5"/>
      <c r="R4213" s="18"/>
      <c r="S4213" s="18"/>
      <c r="T4213" s="18"/>
      <c r="AA4213" s="67"/>
      <c r="AB4213" s="67"/>
      <c r="AC4213" s="20"/>
      <c r="AE4213" s="104"/>
    </row>
    <row r="4214" spans="1:31" x14ac:dyDescent="0.25">
      <c r="A4214" s="18"/>
      <c r="B4214" s="18"/>
      <c r="C4214" s="18"/>
      <c r="D4214" s="74"/>
      <c r="E4214" s="74"/>
      <c r="F4214" s="74"/>
      <c r="G4214" s="75"/>
      <c r="H4214" s="5"/>
      <c r="I4214" s="5"/>
      <c r="J4214" s="5"/>
      <c r="K4214" s="5"/>
      <c r="O4214" s="5"/>
      <c r="P4214" s="5"/>
      <c r="Q4214" s="5"/>
      <c r="R4214" s="18"/>
      <c r="S4214" s="18"/>
      <c r="T4214" s="18"/>
      <c r="AA4214" s="67"/>
      <c r="AB4214" s="67"/>
      <c r="AC4214" s="20"/>
      <c r="AE4214" s="104"/>
    </row>
    <row r="4215" spans="1:31" x14ac:dyDescent="0.25">
      <c r="A4215" s="18"/>
      <c r="B4215" s="18"/>
      <c r="C4215" s="18"/>
      <c r="D4215" s="74"/>
      <c r="E4215" s="74"/>
      <c r="F4215" s="74"/>
      <c r="G4215" s="75"/>
      <c r="H4215" s="5"/>
      <c r="I4215" s="5"/>
      <c r="J4215" s="5"/>
      <c r="K4215" s="5"/>
      <c r="O4215" s="5"/>
      <c r="P4215" s="5"/>
      <c r="Q4215" s="5"/>
      <c r="R4215" s="18"/>
      <c r="S4215" s="18"/>
      <c r="T4215" s="18"/>
      <c r="AA4215" s="67"/>
      <c r="AB4215" s="67"/>
      <c r="AC4215" s="20"/>
      <c r="AE4215" s="104"/>
    </row>
    <row r="4216" spans="1:31" x14ac:dyDescent="0.25">
      <c r="A4216" s="18"/>
      <c r="B4216" s="18"/>
      <c r="C4216" s="18"/>
      <c r="D4216" s="74"/>
      <c r="E4216" s="74"/>
      <c r="F4216" s="74"/>
      <c r="G4216" s="75"/>
      <c r="H4216" s="5"/>
      <c r="I4216" s="5"/>
      <c r="J4216" s="5"/>
      <c r="K4216" s="5"/>
      <c r="O4216" s="5"/>
      <c r="P4216" s="5"/>
      <c r="Q4216" s="5"/>
      <c r="R4216" s="18"/>
      <c r="S4216" s="18"/>
      <c r="T4216" s="18"/>
      <c r="AA4216" s="67"/>
      <c r="AB4216" s="67"/>
      <c r="AC4216" s="20"/>
      <c r="AE4216" s="104"/>
    </row>
    <row r="4217" spans="1:31" x14ac:dyDescent="0.25">
      <c r="A4217" s="18"/>
      <c r="B4217" s="18"/>
      <c r="C4217" s="18"/>
      <c r="D4217" s="74"/>
      <c r="E4217" s="74"/>
      <c r="F4217" s="74"/>
      <c r="G4217" s="75"/>
      <c r="H4217" s="5"/>
      <c r="I4217" s="5"/>
      <c r="J4217" s="5"/>
      <c r="K4217" s="5"/>
      <c r="O4217" s="5"/>
      <c r="P4217" s="5"/>
      <c r="Q4217" s="5"/>
      <c r="R4217" s="18"/>
      <c r="S4217" s="18"/>
      <c r="T4217" s="18"/>
      <c r="AA4217" s="67"/>
      <c r="AB4217" s="67"/>
      <c r="AC4217" s="20"/>
      <c r="AE4217" s="104"/>
    </row>
    <row r="4218" spans="1:31" x14ac:dyDescent="0.25">
      <c r="A4218" s="18"/>
      <c r="B4218" s="18"/>
      <c r="C4218" s="18"/>
      <c r="D4218" s="74"/>
      <c r="E4218" s="74"/>
      <c r="F4218" s="74"/>
      <c r="G4218" s="75"/>
      <c r="H4218" s="5"/>
      <c r="I4218" s="5"/>
      <c r="J4218" s="5"/>
      <c r="K4218" s="5"/>
      <c r="O4218" s="5"/>
      <c r="P4218" s="5"/>
      <c r="Q4218" s="5"/>
      <c r="R4218" s="18"/>
      <c r="S4218" s="18"/>
      <c r="T4218" s="18"/>
      <c r="AA4218" s="67"/>
      <c r="AB4218" s="67"/>
      <c r="AC4218" s="20"/>
      <c r="AE4218" s="104"/>
    </row>
    <row r="4219" spans="1:31" x14ac:dyDescent="0.25">
      <c r="A4219" s="18"/>
      <c r="B4219" s="18"/>
      <c r="C4219" s="18"/>
      <c r="D4219" s="74"/>
      <c r="E4219" s="74"/>
      <c r="F4219" s="74"/>
      <c r="G4219" s="75"/>
      <c r="H4219" s="5"/>
      <c r="I4219" s="5"/>
      <c r="J4219" s="5"/>
      <c r="K4219" s="5"/>
      <c r="O4219" s="5"/>
      <c r="P4219" s="5"/>
      <c r="Q4219" s="5"/>
      <c r="R4219" s="18"/>
      <c r="S4219" s="18"/>
      <c r="T4219" s="18"/>
      <c r="AA4219" s="67"/>
      <c r="AB4219" s="67"/>
      <c r="AC4219" s="20"/>
      <c r="AE4219" s="104"/>
    </row>
    <row r="4220" spans="1:31" x14ac:dyDescent="0.25">
      <c r="A4220" s="18"/>
      <c r="B4220" s="18"/>
      <c r="C4220" s="18"/>
      <c r="D4220" s="74"/>
      <c r="E4220" s="74"/>
      <c r="F4220" s="74"/>
      <c r="G4220" s="75"/>
      <c r="H4220" s="5"/>
      <c r="I4220" s="5"/>
      <c r="J4220" s="5"/>
      <c r="K4220" s="5"/>
      <c r="O4220" s="5"/>
      <c r="P4220" s="5"/>
      <c r="Q4220" s="5"/>
      <c r="R4220" s="18"/>
      <c r="S4220" s="18"/>
      <c r="T4220" s="18"/>
      <c r="AA4220" s="67"/>
      <c r="AB4220" s="67"/>
      <c r="AC4220" s="20"/>
      <c r="AE4220" s="104"/>
    </row>
    <row r="4221" spans="1:31" x14ac:dyDescent="0.25">
      <c r="A4221" s="18"/>
      <c r="B4221" s="18"/>
      <c r="C4221" s="18"/>
      <c r="D4221" s="74"/>
      <c r="E4221" s="74"/>
      <c r="F4221" s="74"/>
      <c r="G4221" s="75"/>
      <c r="H4221" s="5"/>
      <c r="I4221" s="5"/>
      <c r="J4221" s="5"/>
      <c r="K4221" s="5"/>
      <c r="O4221" s="5"/>
      <c r="P4221" s="5"/>
      <c r="Q4221" s="5"/>
      <c r="R4221" s="18"/>
      <c r="S4221" s="18"/>
      <c r="T4221" s="18"/>
      <c r="AA4221" s="67"/>
      <c r="AB4221" s="67"/>
      <c r="AC4221" s="20"/>
      <c r="AE4221" s="104"/>
    </row>
    <row r="4222" spans="1:31" x14ac:dyDescent="0.25">
      <c r="A4222" s="18"/>
      <c r="B4222" s="18"/>
      <c r="C4222" s="18"/>
      <c r="D4222" s="74"/>
      <c r="E4222" s="74"/>
      <c r="F4222" s="74"/>
      <c r="G4222" s="75"/>
      <c r="H4222" s="5"/>
      <c r="I4222" s="5"/>
      <c r="J4222" s="5"/>
      <c r="K4222" s="5"/>
      <c r="O4222" s="5"/>
      <c r="P4222" s="5"/>
      <c r="Q4222" s="5"/>
      <c r="R4222" s="18"/>
      <c r="S4222" s="18"/>
      <c r="T4222" s="18"/>
      <c r="AA4222" s="67"/>
      <c r="AB4222" s="67"/>
      <c r="AC4222" s="20"/>
      <c r="AE4222" s="104"/>
    </row>
    <row r="4223" spans="1:31" x14ac:dyDescent="0.25">
      <c r="A4223" s="18"/>
      <c r="B4223" s="18"/>
      <c r="C4223" s="18"/>
      <c r="D4223" s="74"/>
      <c r="E4223" s="74"/>
      <c r="F4223" s="74"/>
      <c r="G4223" s="75"/>
      <c r="H4223" s="5"/>
      <c r="I4223" s="5"/>
      <c r="J4223" s="5"/>
      <c r="K4223" s="5"/>
      <c r="O4223" s="5"/>
      <c r="P4223" s="5"/>
      <c r="Q4223" s="5"/>
      <c r="R4223" s="18"/>
      <c r="S4223" s="18"/>
      <c r="T4223" s="18"/>
      <c r="AA4223" s="67"/>
      <c r="AB4223" s="67"/>
      <c r="AC4223" s="20"/>
      <c r="AE4223" s="104"/>
    </row>
    <row r="4224" spans="1:31" x14ac:dyDescent="0.25">
      <c r="A4224" s="18"/>
      <c r="B4224" s="18"/>
      <c r="C4224" s="18"/>
      <c r="D4224" s="74"/>
      <c r="E4224" s="74"/>
      <c r="F4224" s="74"/>
      <c r="G4224" s="75"/>
      <c r="H4224" s="5"/>
      <c r="I4224" s="5"/>
      <c r="J4224" s="5"/>
      <c r="K4224" s="5"/>
      <c r="O4224" s="5"/>
      <c r="P4224" s="5"/>
      <c r="Q4224" s="5"/>
      <c r="R4224" s="18"/>
      <c r="S4224" s="18"/>
      <c r="T4224" s="18"/>
      <c r="AA4224" s="67"/>
      <c r="AB4224" s="67"/>
      <c r="AC4224" s="20"/>
      <c r="AE4224" s="104"/>
    </row>
    <row r="4225" spans="1:31" x14ac:dyDescent="0.25">
      <c r="A4225" s="18"/>
      <c r="B4225" s="18"/>
      <c r="C4225" s="18"/>
      <c r="D4225" s="74"/>
      <c r="E4225" s="74"/>
      <c r="F4225" s="74"/>
      <c r="G4225" s="75"/>
      <c r="H4225" s="5"/>
      <c r="I4225" s="5"/>
      <c r="J4225" s="5"/>
      <c r="K4225" s="5"/>
      <c r="O4225" s="5"/>
      <c r="P4225" s="5"/>
      <c r="Q4225" s="5"/>
      <c r="R4225" s="18"/>
      <c r="S4225" s="18"/>
      <c r="T4225" s="18"/>
      <c r="AA4225" s="67"/>
      <c r="AB4225" s="67"/>
      <c r="AC4225" s="20"/>
      <c r="AE4225" s="104"/>
    </row>
    <row r="4226" spans="1:31" x14ac:dyDescent="0.25">
      <c r="A4226" s="18"/>
      <c r="B4226" s="18"/>
      <c r="C4226" s="18"/>
      <c r="D4226" s="74"/>
      <c r="E4226" s="74"/>
      <c r="F4226" s="74"/>
      <c r="G4226" s="75"/>
      <c r="H4226" s="5"/>
      <c r="I4226" s="5"/>
      <c r="J4226" s="5"/>
      <c r="K4226" s="5"/>
      <c r="O4226" s="5"/>
      <c r="P4226" s="5"/>
      <c r="Q4226" s="5"/>
      <c r="R4226" s="18"/>
      <c r="S4226" s="18"/>
      <c r="T4226" s="18"/>
      <c r="AA4226" s="67"/>
      <c r="AB4226" s="67"/>
      <c r="AC4226" s="20"/>
      <c r="AE4226" s="104"/>
    </row>
    <row r="4227" spans="1:31" x14ac:dyDescent="0.25">
      <c r="A4227" s="18"/>
      <c r="B4227" s="18"/>
      <c r="C4227" s="18"/>
      <c r="D4227" s="74"/>
      <c r="E4227" s="74"/>
      <c r="F4227" s="74"/>
      <c r="G4227" s="75"/>
      <c r="H4227" s="5"/>
      <c r="I4227" s="5"/>
      <c r="J4227" s="5"/>
      <c r="K4227" s="5"/>
      <c r="O4227" s="5"/>
      <c r="P4227" s="5"/>
      <c r="Q4227" s="5"/>
      <c r="R4227" s="18"/>
      <c r="S4227" s="18"/>
      <c r="T4227" s="18"/>
      <c r="AA4227" s="67"/>
      <c r="AB4227" s="67"/>
      <c r="AC4227" s="20"/>
      <c r="AE4227" s="104"/>
    </row>
    <row r="4228" spans="1:31" x14ac:dyDescent="0.25">
      <c r="A4228" s="18"/>
      <c r="B4228" s="18"/>
      <c r="C4228" s="18"/>
      <c r="D4228" s="74"/>
      <c r="E4228" s="74"/>
      <c r="F4228" s="74"/>
      <c r="G4228" s="75"/>
      <c r="H4228" s="5"/>
      <c r="I4228" s="5"/>
      <c r="J4228" s="5"/>
      <c r="K4228" s="5"/>
      <c r="O4228" s="5"/>
      <c r="P4228" s="5"/>
      <c r="Q4228" s="5"/>
      <c r="R4228" s="18"/>
      <c r="S4228" s="18"/>
      <c r="T4228" s="18"/>
      <c r="AA4228" s="67"/>
      <c r="AB4228" s="67"/>
      <c r="AC4228" s="20"/>
      <c r="AE4228" s="104"/>
    </row>
    <row r="4229" spans="1:31" x14ac:dyDescent="0.25">
      <c r="A4229" s="18"/>
      <c r="B4229" s="18"/>
      <c r="C4229" s="18"/>
      <c r="D4229" s="74"/>
      <c r="E4229" s="74"/>
      <c r="F4229" s="74"/>
      <c r="G4229" s="75"/>
      <c r="H4229" s="5"/>
      <c r="I4229" s="5"/>
      <c r="J4229" s="5"/>
      <c r="K4229" s="5"/>
      <c r="O4229" s="5"/>
      <c r="P4229" s="5"/>
      <c r="Q4229" s="5"/>
      <c r="R4229" s="18"/>
      <c r="S4229" s="18"/>
      <c r="T4229" s="18"/>
      <c r="AA4229" s="67"/>
      <c r="AB4229" s="67"/>
      <c r="AC4229" s="20"/>
      <c r="AE4229" s="104"/>
    </row>
    <row r="4230" spans="1:31" x14ac:dyDescent="0.25">
      <c r="A4230" s="18"/>
      <c r="B4230" s="18"/>
      <c r="C4230" s="18"/>
      <c r="D4230" s="74"/>
      <c r="E4230" s="74"/>
      <c r="F4230" s="74"/>
      <c r="G4230" s="75"/>
      <c r="H4230" s="5"/>
      <c r="I4230" s="5"/>
      <c r="J4230" s="5"/>
      <c r="K4230" s="5"/>
      <c r="O4230" s="5"/>
      <c r="P4230" s="5"/>
      <c r="Q4230" s="5"/>
      <c r="R4230" s="18"/>
      <c r="S4230" s="18"/>
      <c r="T4230" s="18"/>
      <c r="AA4230" s="67"/>
      <c r="AB4230" s="67"/>
      <c r="AC4230" s="20"/>
      <c r="AE4230" s="104"/>
    </row>
    <row r="4231" spans="1:31" x14ac:dyDescent="0.25">
      <c r="A4231" s="18"/>
      <c r="B4231" s="18"/>
      <c r="C4231" s="18"/>
      <c r="D4231" s="74"/>
      <c r="E4231" s="74"/>
      <c r="F4231" s="74"/>
      <c r="G4231" s="75"/>
      <c r="H4231" s="5"/>
      <c r="I4231" s="5"/>
      <c r="J4231" s="5"/>
      <c r="K4231" s="5"/>
      <c r="O4231" s="5"/>
      <c r="P4231" s="5"/>
      <c r="Q4231" s="5"/>
      <c r="R4231" s="18"/>
      <c r="S4231" s="18"/>
      <c r="T4231" s="18"/>
      <c r="AA4231" s="67"/>
      <c r="AB4231" s="67"/>
      <c r="AC4231" s="20"/>
      <c r="AE4231" s="104"/>
    </row>
    <row r="4232" spans="1:31" x14ac:dyDescent="0.25">
      <c r="A4232" s="18"/>
      <c r="B4232" s="18"/>
      <c r="C4232" s="18"/>
      <c r="D4232" s="74"/>
      <c r="E4232" s="74"/>
      <c r="F4232" s="74"/>
      <c r="G4232" s="75"/>
      <c r="H4232" s="5"/>
      <c r="I4232" s="5"/>
      <c r="J4232" s="5"/>
      <c r="K4232" s="5"/>
      <c r="O4232" s="5"/>
      <c r="P4232" s="5"/>
      <c r="Q4232" s="5"/>
      <c r="R4232" s="18"/>
      <c r="S4232" s="18"/>
      <c r="T4232" s="18"/>
      <c r="AA4232" s="67"/>
      <c r="AB4232" s="67"/>
      <c r="AC4232" s="20"/>
      <c r="AE4232" s="104"/>
    </row>
    <row r="4233" spans="1:31" x14ac:dyDescent="0.25">
      <c r="A4233" s="18"/>
      <c r="B4233" s="18"/>
      <c r="C4233" s="18"/>
      <c r="D4233" s="74"/>
      <c r="E4233" s="74"/>
      <c r="F4233" s="74"/>
      <c r="G4233" s="75"/>
      <c r="H4233" s="5"/>
      <c r="I4233" s="5"/>
      <c r="J4233" s="5"/>
      <c r="K4233" s="5"/>
      <c r="O4233" s="5"/>
      <c r="P4233" s="5"/>
      <c r="Q4233" s="5"/>
      <c r="R4233" s="18"/>
      <c r="S4233" s="18"/>
      <c r="T4233" s="18"/>
      <c r="AA4233" s="67"/>
      <c r="AB4233" s="67"/>
      <c r="AC4233" s="20"/>
      <c r="AE4233" s="104"/>
    </row>
    <row r="4234" spans="1:31" x14ac:dyDescent="0.25">
      <c r="A4234" s="18"/>
      <c r="B4234" s="18"/>
      <c r="C4234" s="18"/>
      <c r="D4234" s="74"/>
      <c r="E4234" s="74"/>
      <c r="F4234" s="74"/>
      <c r="G4234" s="75"/>
      <c r="H4234" s="5"/>
      <c r="I4234" s="5"/>
      <c r="J4234" s="5"/>
      <c r="K4234" s="5"/>
      <c r="O4234" s="5"/>
      <c r="P4234" s="5"/>
      <c r="Q4234" s="5"/>
      <c r="R4234" s="18"/>
      <c r="S4234" s="18"/>
      <c r="T4234" s="18"/>
      <c r="AA4234" s="67"/>
      <c r="AB4234" s="67"/>
      <c r="AC4234" s="20"/>
      <c r="AE4234" s="104"/>
    </row>
    <row r="4235" spans="1:31" x14ac:dyDescent="0.25">
      <c r="A4235" s="18"/>
      <c r="B4235" s="18"/>
      <c r="C4235" s="18"/>
      <c r="D4235" s="74"/>
      <c r="E4235" s="74"/>
      <c r="F4235" s="74"/>
      <c r="G4235" s="75"/>
      <c r="H4235" s="5"/>
      <c r="I4235" s="5"/>
      <c r="J4235" s="5"/>
      <c r="K4235" s="5"/>
      <c r="O4235" s="5"/>
      <c r="P4235" s="5"/>
      <c r="Q4235" s="5"/>
      <c r="R4235" s="18"/>
      <c r="S4235" s="18"/>
      <c r="T4235" s="18"/>
      <c r="AA4235" s="67"/>
      <c r="AB4235" s="67"/>
      <c r="AC4235" s="20"/>
      <c r="AE4235" s="104"/>
    </row>
    <row r="4236" spans="1:31" x14ac:dyDescent="0.25">
      <c r="A4236" s="18"/>
      <c r="B4236" s="18"/>
      <c r="C4236" s="18"/>
      <c r="D4236" s="74"/>
      <c r="E4236" s="74"/>
      <c r="F4236" s="74"/>
      <c r="G4236" s="75"/>
      <c r="H4236" s="5"/>
      <c r="I4236" s="5"/>
      <c r="J4236" s="5"/>
      <c r="K4236" s="5"/>
      <c r="O4236" s="5"/>
      <c r="P4236" s="5"/>
      <c r="Q4236" s="5"/>
      <c r="R4236" s="18"/>
      <c r="S4236" s="18"/>
      <c r="T4236" s="18"/>
      <c r="AA4236" s="67"/>
      <c r="AB4236" s="67"/>
      <c r="AC4236" s="20"/>
      <c r="AE4236" s="104"/>
    </row>
    <row r="4237" spans="1:31" x14ac:dyDescent="0.25">
      <c r="A4237" s="18"/>
      <c r="B4237" s="18"/>
      <c r="C4237" s="18"/>
      <c r="D4237" s="74"/>
      <c r="E4237" s="74"/>
      <c r="F4237" s="74"/>
      <c r="G4237" s="75"/>
      <c r="H4237" s="5"/>
      <c r="I4237" s="5"/>
      <c r="J4237" s="5"/>
      <c r="K4237" s="5"/>
      <c r="O4237" s="5"/>
      <c r="P4237" s="5"/>
      <c r="Q4237" s="5"/>
      <c r="R4237" s="18"/>
      <c r="S4237" s="18"/>
      <c r="T4237" s="18"/>
      <c r="AA4237" s="67"/>
      <c r="AB4237" s="67"/>
      <c r="AC4237" s="20"/>
      <c r="AE4237" s="104"/>
    </row>
    <row r="4238" spans="1:31" x14ac:dyDescent="0.25">
      <c r="A4238" s="18"/>
      <c r="B4238" s="18"/>
      <c r="C4238" s="18"/>
      <c r="D4238" s="74"/>
      <c r="E4238" s="74"/>
      <c r="F4238" s="74"/>
      <c r="G4238" s="75"/>
      <c r="H4238" s="5"/>
      <c r="I4238" s="5"/>
      <c r="J4238" s="5"/>
      <c r="K4238" s="5"/>
      <c r="O4238" s="5"/>
      <c r="P4238" s="5"/>
      <c r="Q4238" s="5"/>
      <c r="R4238" s="18"/>
      <c r="S4238" s="18"/>
      <c r="T4238" s="18"/>
      <c r="AA4238" s="67"/>
      <c r="AB4238" s="67"/>
      <c r="AC4238" s="20"/>
      <c r="AE4238" s="104"/>
    </row>
    <row r="4239" spans="1:31" x14ac:dyDescent="0.25">
      <c r="A4239" s="18"/>
      <c r="B4239" s="18"/>
      <c r="C4239" s="18"/>
      <c r="D4239" s="74"/>
      <c r="E4239" s="74"/>
      <c r="F4239" s="74"/>
      <c r="G4239" s="75"/>
      <c r="H4239" s="5"/>
      <c r="I4239" s="5"/>
      <c r="J4239" s="5"/>
      <c r="K4239" s="5"/>
      <c r="O4239" s="5"/>
      <c r="P4239" s="5"/>
      <c r="Q4239" s="5"/>
      <c r="R4239" s="18"/>
      <c r="S4239" s="18"/>
      <c r="T4239" s="18"/>
      <c r="AA4239" s="67"/>
      <c r="AB4239" s="67"/>
      <c r="AC4239" s="20"/>
      <c r="AE4239" s="104"/>
    </row>
    <row r="4240" spans="1:31" x14ac:dyDescent="0.25">
      <c r="A4240" s="18"/>
      <c r="B4240" s="18"/>
      <c r="C4240" s="18"/>
      <c r="D4240" s="74"/>
      <c r="E4240" s="74"/>
      <c r="F4240" s="74"/>
      <c r="G4240" s="75"/>
      <c r="H4240" s="5"/>
      <c r="I4240" s="5"/>
      <c r="J4240" s="5"/>
      <c r="K4240" s="5"/>
      <c r="O4240" s="5"/>
      <c r="P4240" s="5"/>
      <c r="Q4240" s="5"/>
      <c r="R4240" s="18"/>
      <c r="S4240" s="18"/>
      <c r="T4240" s="18"/>
      <c r="AA4240" s="67"/>
      <c r="AB4240" s="67"/>
      <c r="AC4240" s="20"/>
      <c r="AE4240" s="104"/>
    </row>
    <row r="4241" spans="1:31" x14ac:dyDescent="0.25">
      <c r="A4241" s="18"/>
      <c r="B4241" s="18"/>
      <c r="C4241" s="18"/>
      <c r="D4241" s="74"/>
      <c r="E4241" s="74"/>
      <c r="F4241" s="74"/>
      <c r="G4241" s="75"/>
      <c r="H4241" s="5"/>
      <c r="I4241" s="5"/>
      <c r="J4241" s="5"/>
      <c r="K4241" s="5"/>
      <c r="O4241" s="5"/>
      <c r="P4241" s="5"/>
      <c r="Q4241" s="5"/>
      <c r="R4241" s="18"/>
      <c r="S4241" s="18"/>
      <c r="T4241" s="18"/>
      <c r="AA4241" s="67"/>
      <c r="AB4241" s="67"/>
      <c r="AC4241" s="20"/>
      <c r="AE4241" s="104"/>
    </row>
    <row r="4242" spans="1:31" x14ac:dyDescent="0.25">
      <c r="A4242" s="18"/>
      <c r="B4242" s="18"/>
      <c r="C4242" s="18"/>
      <c r="D4242" s="74"/>
      <c r="E4242" s="74"/>
      <c r="F4242" s="74"/>
      <c r="G4242" s="75"/>
      <c r="H4242" s="5"/>
      <c r="I4242" s="5"/>
      <c r="J4242" s="5"/>
      <c r="K4242" s="5"/>
      <c r="O4242" s="5"/>
      <c r="P4242" s="5"/>
      <c r="Q4242" s="5"/>
      <c r="R4242" s="18"/>
      <c r="S4242" s="18"/>
      <c r="T4242" s="18"/>
      <c r="AA4242" s="67"/>
      <c r="AB4242" s="67"/>
      <c r="AC4242" s="20"/>
      <c r="AE4242" s="104"/>
    </row>
    <row r="4243" spans="1:31" x14ac:dyDescent="0.25">
      <c r="A4243" s="18"/>
      <c r="B4243" s="18"/>
      <c r="C4243" s="18"/>
      <c r="D4243" s="74"/>
      <c r="E4243" s="74"/>
      <c r="F4243" s="74"/>
      <c r="G4243" s="75"/>
      <c r="H4243" s="5"/>
      <c r="I4243" s="5"/>
      <c r="J4243" s="5"/>
      <c r="K4243" s="5"/>
      <c r="O4243" s="5"/>
      <c r="P4243" s="5"/>
      <c r="Q4243" s="5"/>
      <c r="R4243" s="18"/>
      <c r="S4243" s="18"/>
      <c r="T4243" s="18"/>
      <c r="AA4243" s="67"/>
      <c r="AB4243" s="67"/>
      <c r="AC4243" s="20"/>
      <c r="AE4243" s="104"/>
    </row>
    <row r="4244" spans="1:31" x14ac:dyDescent="0.25">
      <c r="A4244" s="18"/>
      <c r="B4244" s="18"/>
      <c r="C4244" s="18"/>
      <c r="D4244" s="74"/>
      <c r="E4244" s="74"/>
      <c r="F4244" s="74"/>
      <c r="G4244" s="75"/>
      <c r="H4244" s="5"/>
      <c r="I4244" s="5"/>
      <c r="J4244" s="5"/>
      <c r="K4244" s="5"/>
      <c r="O4244" s="5"/>
      <c r="P4244" s="5"/>
      <c r="Q4244" s="5"/>
      <c r="R4244" s="18"/>
      <c r="S4244" s="18"/>
      <c r="T4244" s="18"/>
      <c r="AA4244" s="67"/>
      <c r="AB4244" s="67"/>
      <c r="AC4244" s="20"/>
      <c r="AE4244" s="104"/>
    </row>
    <row r="4245" spans="1:31" x14ac:dyDescent="0.25">
      <c r="A4245" s="18"/>
      <c r="B4245" s="18"/>
      <c r="C4245" s="18"/>
      <c r="D4245" s="74"/>
      <c r="E4245" s="74"/>
      <c r="F4245" s="74"/>
      <c r="G4245" s="75"/>
      <c r="H4245" s="5"/>
      <c r="I4245" s="5"/>
      <c r="J4245" s="5"/>
      <c r="K4245" s="5"/>
      <c r="O4245" s="5"/>
      <c r="P4245" s="5"/>
      <c r="Q4245" s="5"/>
      <c r="R4245" s="18"/>
      <c r="S4245" s="18"/>
      <c r="T4245" s="18"/>
      <c r="AA4245" s="67"/>
      <c r="AB4245" s="67"/>
      <c r="AC4245" s="20"/>
      <c r="AE4245" s="104"/>
    </row>
    <row r="4246" spans="1:31" x14ac:dyDescent="0.25">
      <c r="A4246" s="18"/>
      <c r="B4246" s="18"/>
      <c r="C4246" s="18"/>
      <c r="D4246" s="74"/>
      <c r="E4246" s="74"/>
      <c r="F4246" s="74"/>
      <c r="G4246" s="75"/>
      <c r="H4246" s="5"/>
      <c r="I4246" s="5"/>
      <c r="J4246" s="5"/>
      <c r="K4246" s="5"/>
      <c r="O4246" s="5"/>
      <c r="P4246" s="5"/>
      <c r="Q4246" s="5"/>
      <c r="R4246" s="18"/>
      <c r="S4246" s="18"/>
      <c r="T4246" s="18"/>
      <c r="AA4246" s="67"/>
      <c r="AB4246" s="67"/>
      <c r="AC4246" s="20"/>
      <c r="AE4246" s="104"/>
    </row>
    <row r="4247" spans="1:31" x14ac:dyDescent="0.25">
      <c r="A4247" s="18"/>
      <c r="B4247" s="18"/>
      <c r="C4247" s="18"/>
      <c r="D4247" s="74"/>
      <c r="E4247" s="74"/>
      <c r="F4247" s="74"/>
      <c r="G4247" s="75"/>
      <c r="H4247" s="5"/>
      <c r="I4247" s="5"/>
      <c r="J4247" s="5"/>
      <c r="K4247" s="5"/>
      <c r="O4247" s="5"/>
      <c r="P4247" s="5"/>
      <c r="Q4247" s="5"/>
      <c r="R4247" s="18"/>
      <c r="S4247" s="18"/>
      <c r="T4247" s="18"/>
      <c r="AA4247" s="67"/>
      <c r="AB4247" s="67"/>
      <c r="AC4247" s="20"/>
      <c r="AE4247" s="104"/>
    </row>
    <row r="4248" spans="1:31" x14ac:dyDescent="0.25">
      <c r="A4248" s="18"/>
      <c r="B4248" s="18"/>
      <c r="C4248" s="18"/>
      <c r="D4248" s="74"/>
      <c r="E4248" s="74"/>
      <c r="F4248" s="74"/>
      <c r="G4248" s="75"/>
      <c r="H4248" s="5"/>
      <c r="I4248" s="5"/>
      <c r="J4248" s="5"/>
      <c r="K4248" s="5"/>
      <c r="O4248" s="5"/>
      <c r="P4248" s="5"/>
      <c r="Q4248" s="5"/>
      <c r="R4248" s="18"/>
      <c r="S4248" s="18"/>
      <c r="T4248" s="18"/>
      <c r="AA4248" s="67"/>
      <c r="AB4248" s="67"/>
      <c r="AC4248" s="20"/>
      <c r="AE4248" s="104"/>
    </row>
    <row r="4249" spans="1:31" x14ac:dyDescent="0.25">
      <c r="A4249" s="18"/>
      <c r="B4249" s="18"/>
      <c r="C4249" s="18"/>
      <c r="D4249" s="74"/>
      <c r="E4249" s="74"/>
      <c r="F4249" s="74"/>
      <c r="G4249" s="75"/>
      <c r="H4249" s="5"/>
      <c r="I4249" s="5"/>
      <c r="J4249" s="5"/>
      <c r="K4249" s="5"/>
      <c r="O4249" s="5"/>
      <c r="P4249" s="5"/>
      <c r="Q4249" s="5"/>
      <c r="R4249" s="18"/>
      <c r="S4249" s="18"/>
      <c r="T4249" s="18"/>
      <c r="AA4249" s="67"/>
      <c r="AB4249" s="67"/>
      <c r="AC4249" s="20"/>
      <c r="AE4249" s="104"/>
    </row>
    <row r="4250" spans="1:31" x14ac:dyDescent="0.25">
      <c r="A4250" s="18"/>
      <c r="B4250" s="18"/>
      <c r="C4250" s="18"/>
      <c r="D4250" s="74"/>
      <c r="E4250" s="74"/>
      <c r="F4250" s="74"/>
      <c r="G4250" s="75"/>
      <c r="H4250" s="5"/>
      <c r="I4250" s="5"/>
      <c r="J4250" s="5"/>
      <c r="K4250" s="5"/>
      <c r="O4250" s="5"/>
      <c r="P4250" s="5"/>
      <c r="Q4250" s="5"/>
      <c r="R4250" s="18"/>
      <c r="S4250" s="18"/>
      <c r="T4250" s="18"/>
      <c r="AA4250" s="67"/>
      <c r="AB4250" s="67"/>
      <c r="AC4250" s="20"/>
      <c r="AE4250" s="104"/>
    </row>
    <row r="4251" spans="1:31" x14ac:dyDescent="0.25">
      <c r="A4251" s="18"/>
      <c r="B4251" s="18"/>
      <c r="C4251" s="18"/>
      <c r="D4251" s="74"/>
      <c r="E4251" s="74"/>
      <c r="F4251" s="74"/>
      <c r="G4251" s="75"/>
      <c r="H4251" s="5"/>
      <c r="I4251" s="5"/>
      <c r="J4251" s="5"/>
      <c r="K4251" s="5"/>
      <c r="O4251" s="5"/>
      <c r="P4251" s="5"/>
      <c r="Q4251" s="5"/>
      <c r="R4251" s="18"/>
      <c r="S4251" s="18"/>
      <c r="T4251" s="18"/>
      <c r="AA4251" s="67"/>
      <c r="AB4251" s="67"/>
      <c r="AC4251" s="20"/>
      <c r="AE4251" s="104"/>
    </row>
    <row r="4252" spans="1:31" x14ac:dyDescent="0.25">
      <c r="A4252" s="18"/>
      <c r="B4252" s="18"/>
      <c r="C4252" s="18"/>
      <c r="D4252" s="74"/>
      <c r="E4252" s="74"/>
      <c r="F4252" s="74"/>
      <c r="G4252" s="75"/>
      <c r="H4252" s="5"/>
      <c r="I4252" s="5"/>
      <c r="J4252" s="5"/>
      <c r="K4252" s="5"/>
      <c r="O4252" s="5"/>
      <c r="P4252" s="5"/>
      <c r="Q4252" s="5"/>
      <c r="R4252" s="18"/>
      <c r="S4252" s="18"/>
      <c r="T4252" s="18"/>
      <c r="AA4252" s="67"/>
      <c r="AB4252" s="67"/>
      <c r="AC4252" s="20"/>
      <c r="AE4252" s="104"/>
    </row>
    <row r="4253" spans="1:31" x14ac:dyDescent="0.25">
      <c r="A4253" s="18"/>
      <c r="B4253" s="18"/>
      <c r="C4253" s="18"/>
      <c r="D4253" s="74"/>
      <c r="E4253" s="74"/>
      <c r="F4253" s="74"/>
      <c r="G4253" s="75"/>
      <c r="H4253" s="5"/>
      <c r="I4253" s="5"/>
      <c r="J4253" s="5"/>
      <c r="K4253" s="5"/>
      <c r="O4253" s="5"/>
      <c r="P4253" s="5"/>
      <c r="Q4253" s="5"/>
      <c r="R4253" s="18"/>
      <c r="S4253" s="18"/>
      <c r="T4253" s="18"/>
      <c r="AA4253" s="67"/>
      <c r="AB4253" s="67"/>
      <c r="AC4253" s="20"/>
      <c r="AE4253" s="104"/>
    </row>
    <row r="4254" spans="1:31" x14ac:dyDescent="0.25">
      <c r="A4254" s="18"/>
      <c r="B4254" s="18"/>
      <c r="C4254" s="18"/>
      <c r="D4254" s="74"/>
      <c r="E4254" s="74"/>
      <c r="F4254" s="74"/>
      <c r="G4254" s="75"/>
      <c r="H4254" s="5"/>
      <c r="I4254" s="5"/>
      <c r="J4254" s="5"/>
      <c r="K4254" s="5"/>
      <c r="O4254" s="5"/>
      <c r="P4254" s="5"/>
      <c r="Q4254" s="5"/>
      <c r="R4254" s="18"/>
      <c r="S4254" s="18"/>
      <c r="T4254" s="18"/>
      <c r="AA4254" s="67"/>
      <c r="AB4254" s="67"/>
      <c r="AC4254" s="20"/>
      <c r="AE4254" s="104"/>
    </row>
    <row r="4255" spans="1:31" x14ac:dyDescent="0.25">
      <c r="A4255" s="18"/>
      <c r="B4255" s="18"/>
      <c r="C4255" s="18"/>
      <c r="D4255" s="74"/>
      <c r="E4255" s="74"/>
      <c r="F4255" s="74"/>
      <c r="G4255" s="75"/>
      <c r="H4255" s="5"/>
      <c r="I4255" s="5"/>
      <c r="J4255" s="5"/>
      <c r="K4255" s="5"/>
      <c r="O4255" s="5"/>
      <c r="P4255" s="5"/>
      <c r="Q4255" s="5"/>
      <c r="R4255" s="18"/>
      <c r="S4255" s="18"/>
      <c r="T4255" s="18"/>
      <c r="AA4255" s="67"/>
      <c r="AB4255" s="67"/>
      <c r="AC4255" s="20"/>
      <c r="AE4255" s="104"/>
    </row>
    <row r="4256" spans="1:31" x14ac:dyDescent="0.25">
      <c r="A4256" s="18"/>
      <c r="B4256" s="18"/>
      <c r="C4256" s="18"/>
      <c r="D4256" s="74"/>
      <c r="E4256" s="74"/>
      <c r="F4256" s="74"/>
      <c r="G4256" s="75"/>
      <c r="H4256" s="5"/>
      <c r="I4256" s="5"/>
      <c r="J4256" s="5"/>
      <c r="K4256" s="5"/>
      <c r="O4256" s="5"/>
      <c r="P4256" s="5"/>
      <c r="Q4256" s="5"/>
      <c r="R4256" s="18"/>
      <c r="S4256" s="18"/>
      <c r="T4256" s="18"/>
      <c r="AA4256" s="67"/>
      <c r="AB4256" s="67"/>
      <c r="AC4256" s="20"/>
      <c r="AE4256" s="10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abSelected="1" topLeftCell="A19" zoomScale="77" zoomScaleNormal="77" workbookViewId="0">
      <selection activeCell="E58" sqref="E58"/>
    </sheetView>
  </sheetViews>
  <sheetFormatPr defaultRowHeight="15" x14ac:dyDescent="0.25"/>
  <cols>
    <col min="1" max="1" width="11.42578125" style="67" customWidth="1"/>
    <col min="2" max="2" width="11.5703125" style="67" customWidth="1"/>
  </cols>
  <sheetData>
    <row r="1" spans="1:2" s="2" customFormat="1" x14ac:dyDescent="0.25">
      <c r="A1" s="71" t="s">
        <v>72</v>
      </c>
      <c r="B1" s="71" t="s">
        <v>229</v>
      </c>
    </row>
    <row r="2" spans="1:2" x14ac:dyDescent="0.25">
      <c r="A2" s="67" t="s">
        <v>78</v>
      </c>
      <c r="B2" s="67" t="s">
        <v>84</v>
      </c>
    </row>
    <row r="3" spans="1:2" x14ac:dyDescent="0.25">
      <c r="A3" s="67" t="s">
        <v>94</v>
      </c>
      <c r="B3" s="67" t="s">
        <v>84</v>
      </c>
    </row>
    <row r="4" spans="1:2" x14ac:dyDescent="0.25">
      <c r="A4" s="67" t="s">
        <v>86</v>
      </c>
      <c r="B4" s="67" t="s">
        <v>84</v>
      </c>
    </row>
    <row r="5" spans="1:2" x14ac:dyDescent="0.25">
      <c r="A5" s="67" t="s">
        <v>100</v>
      </c>
      <c r="B5" s="67" t="s">
        <v>84</v>
      </c>
    </row>
    <row r="6" spans="1:2" x14ac:dyDescent="0.25">
      <c r="A6" s="67" t="s">
        <v>89</v>
      </c>
      <c r="B6" s="67" t="s">
        <v>84</v>
      </c>
    </row>
    <row r="7" spans="1:2" x14ac:dyDescent="0.25">
      <c r="A7" s="67" t="s">
        <v>92</v>
      </c>
      <c r="B7" s="67" t="s">
        <v>84</v>
      </c>
    </row>
    <row r="8" spans="1:2" x14ac:dyDescent="0.25">
      <c r="A8" s="67" t="s">
        <v>88</v>
      </c>
      <c r="B8" s="67" t="s">
        <v>84</v>
      </c>
    </row>
    <row r="9" spans="1:2" x14ac:dyDescent="0.25">
      <c r="A9" s="67" t="s">
        <v>99</v>
      </c>
      <c r="B9" s="67" t="s">
        <v>84</v>
      </c>
    </row>
    <row r="10" spans="1:2" x14ac:dyDescent="0.25">
      <c r="A10" s="67" t="s">
        <v>204</v>
      </c>
      <c r="B10" s="67" t="s">
        <v>84</v>
      </c>
    </row>
    <row r="11" spans="1:2" x14ac:dyDescent="0.25">
      <c r="A11" s="67" t="s">
        <v>181</v>
      </c>
      <c r="B11" s="67" t="s">
        <v>84</v>
      </c>
    </row>
    <row r="12" spans="1:2" x14ac:dyDescent="0.25">
      <c r="A12" s="67" t="s">
        <v>164</v>
      </c>
      <c r="B12" s="67" t="s">
        <v>84</v>
      </c>
    </row>
    <row r="13" spans="1:2" x14ac:dyDescent="0.25">
      <c r="A13" s="67" t="s">
        <v>109</v>
      </c>
      <c r="B13" s="67" t="s">
        <v>84</v>
      </c>
    </row>
    <row r="14" spans="1:2" x14ac:dyDescent="0.25">
      <c r="A14" s="67" t="s">
        <v>165</v>
      </c>
      <c r="B14" s="67" t="s">
        <v>84</v>
      </c>
    </row>
    <row r="15" spans="1:2" x14ac:dyDescent="0.25">
      <c r="A15" s="67" t="s">
        <v>230</v>
      </c>
      <c r="B15" s="67" t="s">
        <v>84</v>
      </c>
    </row>
    <row r="16" spans="1:2" x14ac:dyDescent="0.25">
      <c r="A16" s="67" t="s">
        <v>231</v>
      </c>
      <c r="B16" s="67" t="s">
        <v>84</v>
      </c>
    </row>
    <row r="17" spans="1:2" x14ac:dyDescent="0.25">
      <c r="A17" s="67" t="s">
        <v>182</v>
      </c>
      <c r="B17" s="67" t="s">
        <v>84</v>
      </c>
    </row>
    <row r="18" spans="1:2" x14ac:dyDescent="0.25">
      <c r="A18" s="67" t="s">
        <v>203</v>
      </c>
      <c r="B18" s="67" t="s">
        <v>84</v>
      </c>
    </row>
    <row r="19" spans="1:2" x14ac:dyDescent="0.25">
      <c r="A19" s="67" t="s">
        <v>166</v>
      </c>
      <c r="B19" s="67" t="s">
        <v>84</v>
      </c>
    </row>
    <row r="20" spans="1:2" x14ac:dyDescent="0.25">
      <c r="A20" s="67" t="s">
        <v>232</v>
      </c>
      <c r="B20" s="67" t="s">
        <v>84</v>
      </c>
    </row>
    <row r="21" spans="1:2" x14ac:dyDescent="0.25">
      <c r="A21" s="67" t="s">
        <v>233</v>
      </c>
      <c r="B21" s="67" t="s">
        <v>84</v>
      </c>
    </row>
    <row r="22" spans="1:2" x14ac:dyDescent="0.25">
      <c r="A22" s="67" t="s">
        <v>234</v>
      </c>
      <c r="B22" s="67" t="s">
        <v>84</v>
      </c>
    </row>
    <row r="23" spans="1:2" x14ac:dyDescent="0.25">
      <c r="A23" s="67" t="s">
        <v>264</v>
      </c>
      <c r="B23" s="67" t="s">
        <v>84</v>
      </c>
    </row>
    <row r="24" spans="1:2" x14ac:dyDescent="0.25">
      <c r="A24" s="67" t="s">
        <v>223</v>
      </c>
      <c r="B24" s="67" t="s">
        <v>84</v>
      </c>
    </row>
    <row r="25" spans="1:2" x14ac:dyDescent="0.25">
      <c r="A25" s="67" t="s">
        <v>225</v>
      </c>
      <c r="B25" s="67" t="s">
        <v>84</v>
      </c>
    </row>
    <row r="26" spans="1:2" x14ac:dyDescent="0.25">
      <c r="A26" s="67" t="s">
        <v>73</v>
      </c>
      <c r="B26" s="67" t="s">
        <v>90</v>
      </c>
    </row>
    <row r="27" spans="1:2" x14ac:dyDescent="0.25">
      <c r="A27" s="67" t="s">
        <v>75</v>
      </c>
      <c r="B27" s="67" t="s">
        <v>90</v>
      </c>
    </row>
    <row r="28" spans="1:2" x14ac:dyDescent="0.25">
      <c r="A28" s="67" t="s">
        <v>74</v>
      </c>
      <c r="B28" s="67" t="s">
        <v>90</v>
      </c>
    </row>
    <row r="29" spans="1:2" x14ac:dyDescent="0.25">
      <c r="A29" s="67" t="s">
        <v>93</v>
      </c>
      <c r="B29" s="67" t="s">
        <v>90</v>
      </c>
    </row>
    <row r="30" spans="1:2" x14ac:dyDescent="0.25">
      <c r="A30" s="67" t="s">
        <v>201</v>
      </c>
      <c r="B30" s="67" t="s">
        <v>90</v>
      </c>
    </row>
    <row r="31" spans="1:2" x14ac:dyDescent="0.25">
      <c r="A31" s="67" t="s">
        <v>235</v>
      </c>
      <c r="B31" s="67" t="s">
        <v>90</v>
      </c>
    </row>
    <row r="32" spans="1:2" x14ac:dyDescent="0.25">
      <c r="A32" s="67" t="s">
        <v>76</v>
      </c>
      <c r="B32" s="67" t="s">
        <v>85</v>
      </c>
    </row>
    <row r="33" spans="1:2" x14ac:dyDescent="0.25">
      <c r="A33" s="67" t="s">
        <v>77</v>
      </c>
      <c r="B33" s="67" t="s">
        <v>85</v>
      </c>
    </row>
    <row r="34" spans="1:2" x14ac:dyDescent="0.25">
      <c r="A34" s="67" t="s">
        <v>79</v>
      </c>
      <c r="B34" s="67" t="s">
        <v>85</v>
      </c>
    </row>
    <row r="35" spans="1:2" x14ac:dyDescent="0.25">
      <c r="A35" s="67" t="s">
        <v>87</v>
      </c>
      <c r="B35" s="67" t="s">
        <v>85</v>
      </c>
    </row>
    <row r="36" spans="1:2" x14ac:dyDescent="0.25">
      <c r="A36" s="67" t="s">
        <v>102</v>
      </c>
      <c r="B36" s="67" t="s">
        <v>85</v>
      </c>
    </row>
    <row r="37" spans="1:2" x14ac:dyDescent="0.25">
      <c r="A37" s="67" t="s">
        <v>96</v>
      </c>
      <c r="B37" s="67" t="s">
        <v>85</v>
      </c>
    </row>
    <row r="38" spans="1:2" x14ac:dyDescent="0.25">
      <c r="A38" s="67" t="s">
        <v>103</v>
      </c>
      <c r="B38" s="67" t="s">
        <v>85</v>
      </c>
    </row>
    <row r="39" spans="1:2" x14ac:dyDescent="0.25">
      <c r="A39" s="67" t="s">
        <v>91</v>
      </c>
      <c r="B39" s="67" t="s">
        <v>85</v>
      </c>
    </row>
    <row r="40" spans="1:2" x14ac:dyDescent="0.25">
      <c r="A40" s="67" t="s">
        <v>125</v>
      </c>
      <c r="B40" s="67" t="s">
        <v>85</v>
      </c>
    </row>
    <row r="41" spans="1:2" x14ac:dyDescent="0.25">
      <c r="A41" s="67" t="s">
        <v>205</v>
      </c>
      <c r="B41" s="67" t="s">
        <v>85</v>
      </c>
    </row>
    <row r="42" spans="1:2" x14ac:dyDescent="0.25">
      <c r="A42" s="67" t="s">
        <v>206</v>
      </c>
      <c r="B42" s="67" t="s">
        <v>85</v>
      </c>
    </row>
    <row r="43" spans="1:2" x14ac:dyDescent="0.25">
      <c r="A43" s="67" t="s">
        <v>146</v>
      </c>
      <c r="B43" s="67" t="s">
        <v>85</v>
      </c>
    </row>
    <row r="44" spans="1:2" x14ac:dyDescent="0.25">
      <c r="A44" s="67" t="s">
        <v>113</v>
      </c>
      <c r="B44" s="67" t="s">
        <v>85</v>
      </c>
    </row>
    <row r="45" spans="1:2" x14ac:dyDescent="0.25">
      <c r="A45" s="67" t="s">
        <v>202</v>
      </c>
      <c r="B45" s="67" t="s">
        <v>85</v>
      </c>
    </row>
    <row r="46" spans="1:2" x14ac:dyDescent="0.25">
      <c r="A46" s="67" t="s">
        <v>236</v>
      </c>
      <c r="B46" s="67" t="s">
        <v>85</v>
      </c>
    </row>
    <row r="47" spans="1:2" x14ac:dyDescent="0.25">
      <c r="A47" s="67" t="s">
        <v>237</v>
      </c>
      <c r="B47" s="67" t="s">
        <v>85</v>
      </c>
    </row>
    <row r="48" spans="1:2" x14ac:dyDescent="0.25">
      <c r="A48" s="67" t="s">
        <v>238</v>
      </c>
      <c r="B48" s="67" t="s">
        <v>85</v>
      </c>
    </row>
    <row r="49" spans="1:2" x14ac:dyDescent="0.25">
      <c r="A49" s="67" t="s">
        <v>239</v>
      </c>
      <c r="B49" s="67" t="s">
        <v>85</v>
      </c>
    </row>
    <row r="50" spans="1:2" x14ac:dyDescent="0.25">
      <c r="A50" s="67" t="s">
        <v>240</v>
      </c>
      <c r="B50" s="67" t="s">
        <v>85</v>
      </c>
    </row>
    <row r="51" spans="1:2" x14ac:dyDescent="0.25">
      <c r="A51" s="67" t="s">
        <v>241</v>
      </c>
      <c r="B51" s="67" t="s">
        <v>85</v>
      </c>
    </row>
    <row r="52" spans="1:2" x14ac:dyDescent="0.25">
      <c r="A52" s="67" t="s">
        <v>267</v>
      </c>
      <c r="B52" s="67" t="s">
        <v>85</v>
      </c>
    </row>
    <row r="53" spans="1:2" x14ac:dyDescent="0.25">
      <c r="A53" s="67" t="s">
        <v>242</v>
      </c>
      <c r="B53" s="67" t="s">
        <v>85</v>
      </c>
    </row>
    <row r="54" spans="1:2" x14ac:dyDescent="0.25">
      <c r="A54" s="67" t="s">
        <v>95</v>
      </c>
      <c r="B54" s="67" t="s">
        <v>95</v>
      </c>
    </row>
    <row r="55" spans="1:2" x14ac:dyDescent="0.25">
      <c r="A55" s="67" t="s">
        <v>690</v>
      </c>
      <c r="B55" s="67" t="s">
        <v>84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0"/>
  <sheetViews>
    <sheetView zoomScale="76" zoomScaleNormal="76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O40" sqref="O40"/>
    </sheetView>
  </sheetViews>
  <sheetFormatPr defaultRowHeight="15" x14ac:dyDescent="0.25"/>
  <cols>
    <col min="1" max="1" width="22.28515625" customWidth="1"/>
    <col min="6" max="6" width="11.7109375" customWidth="1"/>
    <col min="15" max="15" width="11.85546875" customWidth="1"/>
  </cols>
  <sheetData>
    <row r="1" spans="1:35" s="2" customFormat="1" x14ac:dyDescent="0.25">
      <c r="B1" s="152" t="s">
        <v>211</v>
      </c>
      <c r="C1" s="152"/>
      <c r="D1" s="152"/>
      <c r="E1" s="152"/>
      <c r="F1" s="152"/>
      <c r="G1" s="152" t="s">
        <v>209</v>
      </c>
      <c r="H1" s="152"/>
      <c r="I1" s="152" t="s">
        <v>210</v>
      </c>
      <c r="J1" s="152"/>
      <c r="K1" s="152" t="s">
        <v>212</v>
      </c>
      <c r="L1" s="152"/>
      <c r="M1" s="152"/>
      <c r="N1" s="152"/>
      <c r="O1" s="152"/>
      <c r="P1" s="152" t="s">
        <v>209</v>
      </c>
      <c r="Q1" s="152"/>
      <c r="R1" s="152" t="s">
        <v>210</v>
      </c>
      <c r="S1" s="152"/>
      <c r="T1" s="152" t="s">
        <v>220</v>
      </c>
      <c r="U1" s="152"/>
      <c r="V1" s="152"/>
      <c r="W1" s="152"/>
      <c r="X1" s="152" t="s">
        <v>222</v>
      </c>
      <c r="Y1" s="152"/>
      <c r="Z1" s="152"/>
      <c r="AA1" s="152"/>
      <c r="AB1" s="152" t="s">
        <v>263</v>
      </c>
      <c r="AC1" s="152"/>
      <c r="AD1" s="152"/>
      <c r="AE1" s="152"/>
      <c r="AF1" s="152" t="s">
        <v>265</v>
      </c>
      <c r="AG1" s="152"/>
      <c r="AH1" s="152"/>
      <c r="AI1" s="152"/>
    </row>
    <row r="2" spans="1:35" s="2" customFormat="1" x14ac:dyDescent="0.25">
      <c r="B2" s="152" t="s">
        <v>209</v>
      </c>
      <c r="C2" s="152"/>
      <c r="D2" s="152" t="s">
        <v>210</v>
      </c>
      <c r="E2" s="152"/>
      <c r="F2" s="2" t="s">
        <v>215</v>
      </c>
      <c r="G2" s="2" t="s">
        <v>216</v>
      </c>
      <c r="H2" s="2" t="s">
        <v>217</v>
      </c>
      <c r="I2" s="2" t="s">
        <v>216</v>
      </c>
      <c r="J2" s="2" t="s">
        <v>217</v>
      </c>
      <c r="K2" s="152" t="s">
        <v>209</v>
      </c>
      <c r="L2" s="152"/>
      <c r="M2" s="152" t="s">
        <v>210</v>
      </c>
      <c r="N2" s="152"/>
      <c r="O2" s="2" t="s">
        <v>215</v>
      </c>
      <c r="P2" s="2" t="s">
        <v>216</v>
      </c>
      <c r="Q2" s="2" t="s">
        <v>217</v>
      </c>
      <c r="R2" s="2" t="s">
        <v>216</v>
      </c>
      <c r="S2" s="2" t="s">
        <v>217</v>
      </c>
      <c r="T2" s="152" t="s">
        <v>211</v>
      </c>
      <c r="U2" s="152"/>
      <c r="V2" s="152" t="s">
        <v>221</v>
      </c>
      <c r="W2" s="152"/>
      <c r="X2" s="152" t="s">
        <v>211</v>
      </c>
      <c r="Y2" s="152"/>
      <c r="Z2" s="152" t="s">
        <v>221</v>
      </c>
      <c r="AA2" s="152"/>
      <c r="AB2" s="152" t="s">
        <v>211</v>
      </c>
      <c r="AC2" s="152"/>
      <c r="AD2" s="152" t="s">
        <v>221</v>
      </c>
      <c r="AE2" s="152"/>
      <c r="AF2" s="152" t="s">
        <v>211</v>
      </c>
      <c r="AG2" s="152"/>
      <c r="AH2" s="152" t="s">
        <v>221</v>
      </c>
      <c r="AI2" s="152"/>
    </row>
    <row r="3" spans="1:35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K3" s="64" t="s">
        <v>213</v>
      </c>
      <c r="L3" s="64" t="s">
        <v>214</v>
      </c>
      <c r="M3" s="64" t="s">
        <v>213</v>
      </c>
      <c r="N3" s="64" t="s">
        <v>214</v>
      </c>
      <c r="AB3" s="64" t="s">
        <v>209</v>
      </c>
      <c r="AC3" s="64" t="s">
        <v>210</v>
      </c>
      <c r="AD3" s="64" t="s">
        <v>209</v>
      </c>
      <c r="AE3" s="64" t="s">
        <v>210</v>
      </c>
      <c r="AF3" s="64" t="s">
        <v>209</v>
      </c>
      <c r="AG3" s="64" t="s">
        <v>210</v>
      </c>
      <c r="AH3" s="64" t="s">
        <v>209</v>
      </c>
      <c r="AI3" s="64" t="s">
        <v>210</v>
      </c>
    </row>
    <row r="4" spans="1:35" x14ac:dyDescent="0.25">
      <c r="A4" s="58" t="s">
        <v>268</v>
      </c>
      <c r="B4" s="58">
        <f>COUNTIFS('2way'!$A$3:$A$7690,"&gt;  50% ",'2way'!$Y$3:$Y$7690,"Y",'2way'!$S$3:$S$7690,"Admiral Bundesliga")</f>
        <v>31</v>
      </c>
      <c r="C4">
        <f>COUNTIFS('2way'!$A$3:$A$7690,"&gt;  50% ",'2way'!$Y$3:$Y$7690,"N",'2way'!$S$3:$S$7690,"Admiral Bundesliga")</f>
        <v>29</v>
      </c>
      <c r="D4">
        <f>COUNTIFS('2way'!$B$3:$B$7690,"&gt;  50% ",'2way'!$Y$3:$Y$7690,"N",'2way'!$S$3:$S$7690,"Admiral Bundesliga")</f>
        <v>10</v>
      </c>
      <c r="E4">
        <f>COUNTIFS('2way'!$B$3:$B$7690,"&gt;  50% ",'2way'!$Y$3:$Y$7690,"Y",'2way'!$S$3:$S$7690,"Admiral Bundesliga")</f>
        <v>22</v>
      </c>
      <c r="F4">
        <f>COUNTIF('2way'!S3:S7690,"Admiral Bundesliga")</f>
        <v>98</v>
      </c>
      <c r="G4" s="6">
        <f>((B4/(SUM(B4,E4))))</f>
        <v>0.58490566037735847</v>
      </c>
      <c r="H4" s="6">
        <f>((C4/(SUM(B4,E4))))</f>
        <v>0.54716981132075471</v>
      </c>
      <c r="I4" s="6">
        <f>((D4/(SUM(C4,D4))))</f>
        <v>0.25641025641025639</v>
      </c>
      <c r="J4" s="6">
        <f>((E4/(SUM(C4,D4))))</f>
        <v>0.5641025641025641</v>
      </c>
      <c r="K4">
        <f>COUNTIFS('2way'!M3:M7690,"&gt;  50% ",'2way'!Y3:Y7690,"Y",'2way'!S3:S7690,"B1")</f>
        <v>0</v>
      </c>
      <c r="L4">
        <f>COUNTIFS('2way'!M3:M7690,"&gt;  50% ",'2way'!Y3:Y7690,"N",'2way'!S3:S7690,"B1")</f>
        <v>0</v>
      </c>
      <c r="M4">
        <f>COUNTIFS('2way'!N3:N7690,"&gt;  50% ",'2way'!Y3:Y7690,"N",'2way'!S3:S7690,"B1")</f>
        <v>0</v>
      </c>
      <c r="N4">
        <f>COUNTIFS('2way'!N3:N7690,"&gt;  50% ",'2way'!Y3:Y7690,"Y",'2way'!S3:S7690,"B1")</f>
        <v>0</v>
      </c>
      <c r="O4">
        <f>COUNTIF('2way'!S3:S7690,"B1")</f>
        <v>0</v>
      </c>
      <c r="P4" s="6" t="e">
        <f t="shared" ref="P4:P20" si="0">K4/O4</f>
        <v>#DIV/0!</v>
      </c>
      <c r="Q4" s="6" t="e">
        <f t="shared" ref="Q4:Q20" si="1">L4/O4</f>
        <v>#DIV/0!</v>
      </c>
      <c r="R4" s="6" t="e">
        <f t="shared" ref="R4:R20" si="2">M4/O4</f>
        <v>#DIV/0!</v>
      </c>
      <c r="S4" s="6" t="e">
        <f t="shared" ref="S4:S20" si="3">N4/O4</f>
        <v>#DIV/0!</v>
      </c>
      <c r="T4">
        <f t="shared" ref="T4:T20" si="4">B4+D4</f>
        <v>41</v>
      </c>
      <c r="U4" s="6">
        <f t="shared" ref="U4:U20" si="5">T4/F4</f>
        <v>0.41836734693877553</v>
      </c>
      <c r="V4">
        <f t="shared" ref="V4:V20" si="6">K4+M4</f>
        <v>0</v>
      </c>
      <c r="W4" s="6" t="e">
        <f t="shared" ref="W4:W20" si="7">V4/O4</f>
        <v>#DIV/0!</v>
      </c>
      <c r="X4">
        <f t="shared" ref="X4:X20" si="8">C4+E4</f>
        <v>51</v>
      </c>
      <c r="Y4" s="6">
        <f t="shared" ref="Y4:Y19" si="9">X4/F4</f>
        <v>0.52040816326530615</v>
      </c>
      <c r="Z4">
        <f t="shared" ref="Z4:Z20" si="10">L4+N4</f>
        <v>0</v>
      </c>
      <c r="AA4" s="6" t="e">
        <f t="shared" ref="AA4:AA20" si="11">Z4/O4</f>
        <v>#DIV/0!</v>
      </c>
      <c r="AB4" s="6">
        <f>(B4/SUM(B4,E4))</f>
        <v>0.58490566037735847</v>
      </c>
      <c r="AC4" s="6">
        <f>(D4/SUM(D4,C4))</f>
        <v>0.25641025641025639</v>
      </c>
      <c r="AD4" s="6" t="e">
        <f>(K4/SUM(N4,K4))</f>
        <v>#DIV/0!</v>
      </c>
      <c r="AE4" s="6" t="e">
        <f>(M4/SUM(M4,L4))</f>
        <v>#DIV/0!</v>
      </c>
      <c r="AF4" s="6" t="e">
        <f>AB4-AD4</f>
        <v>#DIV/0!</v>
      </c>
      <c r="AG4" s="6" t="e">
        <f>AC4-AE4</f>
        <v>#DIV/0!</v>
      </c>
      <c r="AH4" s="6" t="e">
        <f>AD4-AB4</f>
        <v>#DIV/0!</v>
      </c>
      <c r="AI4" s="6" t="e">
        <f>AE4-AC4</f>
        <v>#DIV/0!</v>
      </c>
    </row>
    <row r="5" spans="1:35" x14ac:dyDescent="0.25">
      <c r="A5" s="58" t="s">
        <v>269</v>
      </c>
      <c r="B5" s="59">
        <f>COUNTIFS('2way'!$A$3:$A$7690,"&gt;50%",'2way'!$Y$3:$Y$7690,"Y",'2way'!$S$3:$S$7690,"=" &amp;A5)</f>
        <v>35</v>
      </c>
      <c r="C5">
        <f>COUNTIFS('2way'!$A$3:$A$7690,"&gt;  50% ",'2way'!$Y$3:$Y$7690,"N",'2way'!$S$3:$S$7690,"=" &amp; A5)</f>
        <v>24</v>
      </c>
      <c r="D5">
        <f>COUNTIFS('2way'!$B$3:$B$7690,"&gt;  50% ",'2way'!$Y$3:$Y$7690,"N",'2way'!$S$3:$S$7690,"=" &amp;A5)</f>
        <v>47</v>
      </c>
      <c r="E5">
        <f>COUNTIFS('2way'!$B$3:$B$7690,"&gt;  50% ",'2way'!$Y$3:$Y$7690,"Y",'2way'!$S$3:$S$7690,"=" &amp;A5)</f>
        <v>42</v>
      </c>
      <c r="F5">
        <f>COUNTIF('2way'!S3:S7690,"=" &amp;A5)</f>
        <v>153</v>
      </c>
      <c r="G5" s="6">
        <f t="shared" ref="G5:G19" si="12">((B5/(SUM(B5,E5))))</f>
        <v>0.45454545454545453</v>
      </c>
      <c r="H5" s="6">
        <f t="shared" ref="H5:H19" si="13">((C5/(SUM(B5,E5))))</f>
        <v>0.31168831168831168</v>
      </c>
      <c r="I5" s="6">
        <f t="shared" ref="I5:I19" si="14">((D5/(SUM(C5,D5))))</f>
        <v>0.6619718309859155</v>
      </c>
      <c r="J5" s="6">
        <f t="shared" ref="J5:J19" si="15">((E5/(SUM(C5,D5))))</f>
        <v>0.59154929577464788</v>
      </c>
      <c r="K5">
        <f>COUNTIFS('2way'!$M$3:$M$7690,"&gt;  50% ",'2way'!$Y$3:$Y$7690,"Y",'2way'!$S$3:$S$7690,"=" &amp;A5)</f>
        <v>0</v>
      </c>
      <c r="L5">
        <f>COUNTIFS('2way'!$M$3:$M$7690,"&gt;  50% ",'2way'!$Y$3:$Y$7690,"N",'2way'!$S$3:$S$7690,"=" &amp;A5)</f>
        <v>0</v>
      </c>
      <c r="M5">
        <f>COUNTIFS('2way'!$N$3:$N$7690,"&gt;  50% ",'2way'!$Y$3:$Y$7690,"N",'2way'!$S$3:$S$7690,"=" &amp;A5)</f>
        <v>0</v>
      </c>
      <c r="N5">
        <f>COUNTIFS('2way'!$N$3:$N$7690,"&gt;  50% ",'2way'!$Y$3:$Y$7690,"Y",'2way'!$S$3:$S$7690,"=" &amp;A5)</f>
        <v>0</v>
      </c>
      <c r="O5">
        <f>COUNTIF('2way'!S3:S7690,"=" &amp;A5)</f>
        <v>153</v>
      </c>
      <c r="P5" s="6">
        <f t="shared" si="0"/>
        <v>0</v>
      </c>
      <c r="Q5" s="6">
        <f t="shared" si="1"/>
        <v>0</v>
      </c>
      <c r="R5" s="6">
        <f t="shared" si="2"/>
        <v>0</v>
      </c>
      <c r="S5" s="6">
        <f t="shared" si="3"/>
        <v>0</v>
      </c>
      <c r="T5">
        <f t="shared" si="4"/>
        <v>82</v>
      </c>
      <c r="U5" s="6">
        <f t="shared" si="5"/>
        <v>0.53594771241830064</v>
      </c>
      <c r="V5">
        <f t="shared" si="6"/>
        <v>0</v>
      </c>
      <c r="W5" s="6">
        <f t="shared" si="7"/>
        <v>0</v>
      </c>
      <c r="X5">
        <f t="shared" si="8"/>
        <v>66</v>
      </c>
      <c r="Y5" s="6">
        <f t="shared" si="9"/>
        <v>0.43137254901960786</v>
      </c>
      <c r="Z5">
        <f t="shared" si="10"/>
        <v>0</v>
      </c>
      <c r="AA5" s="6">
        <f t="shared" si="11"/>
        <v>0</v>
      </c>
      <c r="AB5" s="6">
        <f t="shared" ref="AB5:AB19" si="16">(B5/SUM(B5,E5))</f>
        <v>0.45454545454545453</v>
      </c>
      <c r="AC5" s="6">
        <f t="shared" ref="AC5:AC19" si="17">(D5/SUM(D5,C5))</f>
        <v>0.6619718309859155</v>
      </c>
      <c r="AD5" s="6" t="e">
        <f t="shared" ref="AD5:AD19" si="18">(K5/SUM(N5,K5))</f>
        <v>#DIV/0!</v>
      </c>
      <c r="AE5" s="6" t="e">
        <f t="shared" ref="AE5:AE19" si="19">(M5/SUM(M5,L5))</f>
        <v>#DIV/0!</v>
      </c>
      <c r="AF5" s="6" t="e">
        <f t="shared" ref="AF5:AF19" si="20">AB5-AD5</f>
        <v>#DIV/0!</v>
      </c>
      <c r="AG5" s="6" t="e">
        <f t="shared" ref="AG5:AG19" si="21">AC5-AE5</f>
        <v>#DIV/0!</v>
      </c>
      <c r="AH5" s="6" t="e">
        <f t="shared" ref="AH5:AH19" si="22">AD5-AB5</f>
        <v>#DIV/0!</v>
      </c>
      <c r="AI5" s="6" t="e">
        <f t="shared" ref="AI5:AI19" si="23">AE5-AC5</f>
        <v>#DIV/0!</v>
      </c>
    </row>
    <row r="6" spans="1:35" x14ac:dyDescent="0.25">
      <c r="A6" s="58" t="s">
        <v>270</v>
      </c>
      <c r="B6" s="59">
        <f>COUNTIFS('2way'!$A$3:$A$7690,"&gt;50%",'2way'!$Y$3:$Y$7690,"Y",'2way'!$S$3:$S$7690,"=" &amp;A6)</f>
        <v>36</v>
      </c>
      <c r="C6">
        <f>COUNTIFS('2way'!$A$3:$A$7690,"&gt;  50% ",'2way'!$Y$3:$Y$7690,"N",'2way'!$S$3:$S$7690,"=" &amp; A6)</f>
        <v>31</v>
      </c>
      <c r="D6">
        <f>COUNTIFS('2way'!$B$3:$B$7690,"&gt;  50% ",'2way'!$Y$3:$Y$7690,"N",'2way'!$S$3:$S$7690,"=" &amp;A6)</f>
        <v>41</v>
      </c>
      <c r="E6">
        <f>COUNTIFS('2way'!$B$3:$B$7690,"&gt;  50% ",'2way'!$Y$3:$Y$7690,"Y",'2way'!$S$3:$S$7690,"=" &amp;A6)</f>
        <v>46</v>
      </c>
      <c r="F6">
        <f>COUNTIF('2way'!S4:S7691,"=" &amp;A6)</f>
        <v>169</v>
      </c>
      <c r="G6" s="6">
        <f t="shared" si="12"/>
        <v>0.43902439024390244</v>
      </c>
      <c r="H6" s="6">
        <f t="shared" si="13"/>
        <v>0.37804878048780488</v>
      </c>
      <c r="I6" s="6">
        <f t="shared" si="14"/>
        <v>0.56944444444444442</v>
      </c>
      <c r="J6" s="6">
        <f t="shared" si="15"/>
        <v>0.63888888888888884</v>
      </c>
      <c r="K6">
        <f>COUNTIFS('2way'!$M$3:$M$7690,"&gt;  50% ",'2way'!$Y$3:$Y$7690,"Y",'2way'!$S$3:$S$7690,"=" &amp;A6)</f>
        <v>0</v>
      </c>
      <c r="L6">
        <f>COUNTIFS('2way'!$M$3:$M$7690,"&gt;  50% ",'2way'!$Y$3:$Y$7690,"N",'2way'!$S$3:$S$7690,"=" &amp;A6)</f>
        <v>0</v>
      </c>
      <c r="M6">
        <f>COUNTIFS('2way'!$N$3:$N$7690,"&gt;  50% ",'2way'!$Y$3:$Y$7690,"N",'2way'!$S$3:$S$7690,"=" &amp;A6)</f>
        <v>0</v>
      </c>
      <c r="N6">
        <f>COUNTIFS('2way'!$N$3:$N$7690,"&gt;  50% ",'2way'!$Y$3:$Y$7690,"Y",'2way'!$S$3:$S$7690,"=" &amp;A6)</f>
        <v>0</v>
      </c>
      <c r="O6">
        <f>COUNTIF('2way'!S4:S7691,"=" &amp;A6)</f>
        <v>169</v>
      </c>
      <c r="P6" s="6">
        <f t="shared" si="0"/>
        <v>0</v>
      </c>
      <c r="Q6" s="6">
        <f t="shared" si="1"/>
        <v>0</v>
      </c>
      <c r="R6" s="6">
        <f t="shared" si="2"/>
        <v>0</v>
      </c>
      <c r="S6" s="6">
        <f t="shared" si="3"/>
        <v>0</v>
      </c>
      <c r="T6">
        <f t="shared" si="4"/>
        <v>77</v>
      </c>
      <c r="U6" s="6">
        <f t="shared" si="5"/>
        <v>0.45562130177514792</v>
      </c>
      <c r="V6">
        <f t="shared" si="6"/>
        <v>0</v>
      </c>
      <c r="W6" s="6">
        <f t="shared" si="7"/>
        <v>0</v>
      </c>
      <c r="X6">
        <f t="shared" si="8"/>
        <v>77</v>
      </c>
      <c r="Y6" s="6">
        <f t="shared" si="9"/>
        <v>0.45562130177514792</v>
      </c>
      <c r="Z6">
        <f t="shared" si="10"/>
        <v>0</v>
      </c>
      <c r="AA6" s="6">
        <f t="shared" si="11"/>
        <v>0</v>
      </c>
      <c r="AB6" s="6">
        <f t="shared" si="16"/>
        <v>0.43902439024390244</v>
      </c>
      <c r="AC6" s="6">
        <f t="shared" si="17"/>
        <v>0.56944444444444442</v>
      </c>
      <c r="AD6" s="6" t="e">
        <f t="shared" si="18"/>
        <v>#DIV/0!</v>
      </c>
      <c r="AE6" s="6" t="e">
        <f t="shared" si="19"/>
        <v>#DIV/0!</v>
      </c>
      <c r="AF6" s="6" t="e">
        <f t="shared" si="20"/>
        <v>#DIV/0!</v>
      </c>
      <c r="AG6" s="6" t="e">
        <f t="shared" si="21"/>
        <v>#DIV/0!</v>
      </c>
      <c r="AH6" s="6" t="e">
        <f t="shared" si="22"/>
        <v>#DIV/0!</v>
      </c>
      <c r="AI6" s="6" t="e">
        <f t="shared" si="23"/>
        <v>#DIV/0!</v>
      </c>
    </row>
    <row r="7" spans="1:35" x14ac:dyDescent="0.25">
      <c r="A7" s="58" t="s">
        <v>271</v>
      </c>
      <c r="B7" s="59">
        <f>COUNTIFS('2way'!$A$3:$A$7690,"&gt;50%",'2way'!$Y$3:$Y$7690,"Y",'2way'!$S$3:$S$7690,"=" &amp;A7)</f>
        <v>58</v>
      </c>
      <c r="C7">
        <f>COUNTIFS('2way'!$A$3:$A$7690,"&gt;  50% ",'2way'!$Y$3:$Y$7690,"N",'2way'!$S$3:$S$7690,"=" &amp; A7)</f>
        <v>34</v>
      </c>
      <c r="D7">
        <f>COUNTIFS('2way'!$B$3:$B$7690,"&gt;  50% ",'2way'!$Y$3:$Y$7690,"N",'2way'!$S$3:$S$7690,"=" &amp;A7)</f>
        <v>13</v>
      </c>
      <c r="E7">
        <f>COUNTIFS('2way'!$B$3:$B$7690,"&gt;  50% ",'2way'!$Y$3:$Y$7690,"Y",'2way'!$S$3:$S$7690,"=" &amp;A7)</f>
        <v>25</v>
      </c>
      <c r="F7">
        <f>COUNTIF('2way'!S5:S7692,"=" &amp;A7)</f>
        <v>132</v>
      </c>
      <c r="G7" s="6">
        <f t="shared" si="12"/>
        <v>0.6987951807228916</v>
      </c>
      <c r="H7" s="6">
        <f t="shared" si="13"/>
        <v>0.40963855421686746</v>
      </c>
      <c r="I7" s="6">
        <f t="shared" si="14"/>
        <v>0.27659574468085107</v>
      </c>
      <c r="J7" s="6">
        <f t="shared" si="15"/>
        <v>0.53191489361702127</v>
      </c>
      <c r="K7">
        <f>COUNTIFS('2way'!$M$3:$M$7690,"&gt;  50% ",'2way'!$Y$3:$Y$7690,"Y",'2way'!$S$3:$S$7690,"=" &amp;A7)</f>
        <v>0</v>
      </c>
      <c r="L7">
        <f>COUNTIFS('2way'!$M$3:$M$7690,"&gt;  50% ",'2way'!$Y$3:$Y$7690,"N",'2way'!$S$3:$S$7690,"=" &amp;A7)</f>
        <v>0</v>
      </c>
      <c r="M7">
        <f>COUNTIFS('2way'!$N$3:$N$7690,"&gt;  50% ",'2way'!$Y$3:$Y$7690,"N",'2way'!$S$3:$S$7690,"=" &amp;A7)</f>
        <v>0</v>
      </c>
      <c r="N7">
        <f>COUNTIFS('2way'!$N$3:$N$7690,"&gt;  50% ",'2way'!$Y$3:$Y$7690,"Y",'2way'!$S$3:$S$7690,"=" &amp;A7)</f>
        <v>0</v>
      </c>
      <c r="O7">
        <f>COUNTIF('2way'!S5:S7692,"=" &amp;A7)</f>
        <v>132</v>
      </c>
      <c r="P7" s="6">
        <f t="shared" si="0"/>
        <v>0</v>
      </c>
      <c r="Q7" s="6">
        <f t="shared" si="1"/>
        <v>0</v>
      </c>
      <c r="R7" s="6">
        <f t="shared" si="2"/>
        <v>0</v>
      </c>
      <c r="S7" s="6">
        <f t="shared" si="3"/>
        <v>0</v>
      </c>
      <c r="T7">
        <f t="shared" si="4"/>
        <v>71</v>
      </c>
      <c r="U7" s="6">
        <f t="shared" si="5"/>
        <v>0.53787878787878785</v>
      </c>
      <c r="V7">
        <f t="shared" si="6"/>
        <v>0</v>
      </c>
      <c r="W7" s="6">
        <f t="shared" si="7"/>
        <v>0</v>
      </c>
      <c r="X7">
        <f t="shared" si="8"/>
        <v>59</v>
      </c>
      <c r="Y7" s="6">
        <f t="shared" si="9"/>
        <v>0.44696969696969696</v>
      </c>
      <c r="Z7">
        <f t="shared" si="10"/>
        <v>0</v>
      </c>
      <c r="AA7" s="6">
        <f t="shared" si="11"/>
        <v>0</v>
      </c>
      <c r="AB7" s="6">
        <f t="shared" si="16"/>
        <v>0.6987951807228916</v>
      </c>
      <c r="AC7" s="6">
        <f t="shared" si="17"/>
        <v>0.27659574468085107</v>
      </c>
      <c r="AD7" s="6" t="e">
        <f t="shared" si="18"/>
        <v>#DIV/0!</v>
      </c>
      <c r="AE7" s="6" t="e">
        <f t="shared" si="19"/>
        <v>#DIV/0!</v>
      </c>
      <c r="AF7" s="6" t="e">
        <f t="shared" si="20"/>
        <v>#DIV/0!</v>
      </c>
      <c r="AG7" s="6" t="e">
        <f t="shared" si="21"/>
        <v>#DIV/0!</v>
      </c>
      <c r="AH7" s="6" t="e">
        <f t="shared" si="22"/>
        <v>#DIV/0!</v>
      </c>
      <c r="AI7" s="6" t="e">
        <f t="shared" si="23"/>
        <v>#DIV/0!</v>
      </c>
    </row>
    <row r="8" spans="1:35" x14ac:dyDescent="0.25">
      <c r="A8" s="58" t="s">
        <v>272</v>
      </c>
      <c r="B8" s="59">
        <f>COUNTIFS('2way'!$A$3:$A$7690,"&gt;50%",'2way'!$Y$3:$Y$7690,"Y",'2way'!$S$3:$S$7690,"=" &amp;A8)</f>
        <v>26</v>
      </c>
      <c r="C8">
        <f>COUNTIFS('2way'!$A$3:$A$7690,"&gt;  50% ",'2way'!$Y$3:$Y$7690,"N",'2way'!$S$3:$S$7690,"=" &amp; A8)</f>
        <v>26</v>
      </c>
      <c r="D8">
        <f>COUNTIFS('2way'!$B$3:$B$7690,"&gt;  50% ",'2way'!$Y$3:$Y$7690,"N",'2way'!$S$3:$S$7690,"=" &amp;A8)</f>
        <v>65</v>
      </c>
      <c r="E8">
        <f>COUNTIFS('2way'!$B$3:$B$7690,"&gt;  50% ",'2way'!$Y$3:$Y$7690,"Y",'2way'!$S$3:$S$7690,"=" &amp;A8)</f>
        <v>49</v>
      </c>
      <c r="F8">
        <f>COUNTIF('2way'!S6:S7693,"=" &amp;A8)</f>
        <v>167</v>
      </c>
      <c r="G8" s="6">
        <f t="shared" si="12"/>
        <v>0.34666666666666668</v>
      </c>
      <c r="H8" s="6">
        <f t="shared" si="13"/>
        <v>0.34666666666666668</v>
      </c>
      <c r="I8" s="6">
        <f t="shared" si="14"/>
        <v>0.7142857142857143</v>
      </c>
      <c r="J8" s="6">
        <f t="shared" si="15"/>
        <v>0.53846153846153844</v>
      </c>
      <c r="K8">
        <f>COUNTIFS('2way'!$M$3:$M$7690,"&gt;  50% ",'2way'!$Y$3:$Y$7690,"Y",'2way'!$S$3:$S$7690,"=" &amp;A8)</f>
        <v>0</v>
      </c>
      <c r="L8">
        <f>COUNTIFS('2way'!$M$3:$M$7690,"&gt;  50% ",'2way'!$Y$3:$Y$7690,"N",'2way'!$S$3:$S$7690,"=" &amp;A8)</f>
        <v>0</v>
      </c>
      <c r="M8">
        <f>COUNTIFS('2way'!$N$3:$N$7690,"&gt;  50% ",'2way'!$Y$3:$Y$7690,"N",'2way'!$S$3:$S$7690,"=" &amp;A8)</f>
        <v>0</v>
      </c>
      <c r="N8">
        <f>COUNTIFS('2way'!$N$3:$N$7690,"&gt;  50% ",'2way'!$Y$3:$Y$7690,"Y",'2way'!$S$3:$S$7690,"=" &amp;A8)</f>
        <v>0</v>
      </c>
      <c r="O8">
        <f>COUNTIF('2way'!S6:S7693,"=" &amp;A8)</f>
        <v>167</v>
      </c>
      <c r="P8" s="6">
        <f t="shared" si="0"/>
        <v>0</v>
      </c>
      <c r="Q8" s="6">
        <f t="shared" si="1"/>
        <v>0</v>
      </c>
      <c r="R8" s="6">
        <f t="shared" si="2"/>
        <v>0</v>
      </c>
      <c r="S8" s="6">
        <f t="shared" si="3"/>
        <v>0</v>
      </c>
      <c r="T8">
        <f t="shared" si="4"/>
        <v>91</v>
      </c>
      <c r="U8" s="6">
        <f t="shared" si="5"/>
        <v>0.54491017964071853</v>
      </c>
      <c r="V8">
        <f t="shared" si="6"/>
        <v>0</v>
      </c>
      <c r="W8" s="6">
        <f t="shared" si="7"/>
        <v>0</v>
      </c>
      <c r="X8">
        <f t="shared" si="8"/>
        <v>75</v>
      </c>
      <c r="Y8" s="6">
        <f t="shared" si="9"/>
        <v>0.44910179640718562</v>
      </c>
      <c r="Z8">
        <f t="shared" si="10"/>
        <v>0</v>
      </c>
      <c r="AA8" s="6">
        <f t="shared" si="11"/>
        <v>0</v>
      </c>
      <c r="AB8" s="6">
        <f t="shared" si="16"/>
        <v>0.34666666666666668</v>
      </c>
      <c r="AC8" s="6">
        <f t="shared" si="17"/>
        <v>0.7142857142857143</v>
      </c>
      <c r="AD8" s="6" t="e">
        <f t="shared" si="18"/>
        <v>#DIV/0!</v>
      </c>
      <c r="AE8" s="6" t="e">
        <f t="shared" si="19"/>
        <v>#DIV/0!</v>
      </c>
      <c r="AF8" s="6" t="e">
        <f t="shared" si="20"/>
        <v>#DIV/0!</v>
      </c>
      <c r="AG8" s="6" t="e">
        <f t="shared" si="21"/>
        <v>#DIV/0!</v>
      </c>
      <c r="AH8" s="6" t="e">
        <f t="shared" si="22"/>
        <v>#DIV/0!</v>
      </c>
      <c r="AI8" s="6" t="e">
        <f t="shared" si="23"/>
        <v>#DIV/0!</v>
      </c>
    </row>
    <row r="9" spans="1:35" x14ac:dyDescent="0.25">
      <c r="A9" s="58" t="s">
        <v>273</v>
      </c>
      <c r="B9" s="59">
        <f>COUNTIFS('2way'!$A$3:$A$7690,"&gt;50%",'2way'!$Y$3:$Y$7690,"Y",'2way'!$S$3:$S$7690,"=" &amp;A9)</f>
        <v>16</v>
      </c>
      <c r="C9">
        <f>COUNTIFS('2way'!$A$3:$A$7690,"&gt;  50% ",'2way'!$Y$3:$Y$7690,"N",'2way'!$S$3:$S$7690,"=" &amp; A9)</f>
        <v>17</v>
      </c>
      <c r="D9">
        <f>COUNTIFS('2way'!$B$3:$B$7690,"&gt;  50% ",'2way'!$Y$3:$Y$7690,"N",'2way'!$S$3:$S$7690,"=" &amp;A9)</f>
        <v>80</v>
      </c>
      <c r="E9">
        <f>COUNTIFS('2way'!$B$3:$B$7690,"&gt;  50% ",'2way'!$Y$3:$Y$7690,"Y",'2way'!$S$3:$S$7690,"=" &amp;A9)</f>
        <v>37</v>
      </c>
      <c r="F9">
        <f>COUNTIF('2way'!S7:S7694,"=" &amp;A9)</f>
        <v>161</v>
      </c>
      <c r="G9" s="6">
        <f t="shared" si="12"/>
        <v>0.30188679245283018</v>
      </c>
      <c r="H9" s="6">
        <f t="shared" si="13"/>
        <v>0.32075471698113206</v>
      </c>
      <c r="I9" s="6">
        <f t="shared" si="14"/>
        <v>0.82474226804123707</v>
      </c>
      <c r="J9" s="6">
        <f t="shared" si="15"/>
        <v>0.38144329896907214</v>
      </c>
      <c r="K9">
        <f>COUNTIFS('2way'!$M$3:$M$7690,"&gt;  50% ",'2way'!$Y$3:$Y$7690,"Y",'2way'!$S$3:$S$7690,"=" &amp;A9)</f>
        <v>0</v>
      </c>
      <c r="L9">
        <f>COUNTIFS('2way'!$M$3:$M$7690,"&gt;  50% ",'2way'!$Y$3:$Y$7690,"N",'2way'!$S$3:$S$7690,"=" &amp;A9)</f>
        <v>0</v>
      </c>
      <c r="M9">
        <f>COUNTIFS('2way'!$N$3:$N$7690,"&gt;  50% ",'2way'!$Y$3:$Y$7690,"N",'2way'!$S$3:$S$7690,"=" &amp;A9)</f>
        <v>0</v>
      </c>
      <c r="N9">
        <f>COUNTIFS('2way'!$N$3:$N$7690,"&gt;  50% ",'2way'!$Y$3:$Y$7690,"Y",'2way'!$S$3:$S$7690,"=" &amp;A9)</f>
        <v>0</v>
      </c>
      <c r="O9">
        <f>COUNTIF('2way'!S7:S7694,"=" &amp;A9)</f>
        <v>161</v>
      </c>
      <c r="P9" s="6">
        <f t="shared" si="0"/>
        <v>0</v>
      </c>
      <c r="Q9" s="6">
        <f t="shared" si="1"/>
        <v>0</v>
      </c>
      <c r="R9" s="6">
        <f t="shared" si="2"/>
        <v>0</v>
      </c>
      <c r="S9" s="6">
        <f t="shared" si="3"/>
        <v>0</v>
      </c>
      <c r="T9">
        <f t="shared" si="4"/>
        <v>96</v>
      </c>
      <c r="U9" s="6">
        <f t="shared" si="5"/>
        <v>0.59627329192546585</v>
      </c>
      <c r="V9">
        <f t="shared" si="6"/>
        <v>0</v>
      </c>
      <c r="W9" s="6">
        <f t="shared" si="7"/>
        <v>0</v>
      </c>
      <c r="X9">
        <f t="shared" si="8"/>
        <v>54</v>
      </c>
      <c r="Y9" s="6">
        <f t="shared" si="9"/>
        <v>0.33540372670807456</v>
      </c>
      <c r="Z9">
        <f t="shared" si="10"/>
        <v>0</v>
      </c>
      <c r="AA9" s="6">
        <f t="shared" si="11"/>
        <v>0</v>
      </c>
      <c r="AB9" s="6">
        <f t="shared" si="16"/>
        <v>0.30188679245283018</v>
      </c>
      <c r="AC9" s="6">
        <f t="shared" si="17"/>
        <v>0.82474226804123707</v>
      </c>
      <c r="AD9" s="6" t="e">
        <f t="shared" si="18"/>
        <v>#DIV/0!</v>
      </c>
      <c r="AE9" s="6" t="e">
        <f t="shared" si="19"/>
        <v>#DIV/0!</v>
      </c>
      <c r="AF9" s="6" t="e">
        <f t="shared" si="20"/>
        <v>#DIV/0!</v>
      </c>
      <c r="AG9" s="6" t="e">
        <f t="shared" si="21"/>
        <v>#DIV/0!</v>
      </c>
      <c r="AH9" s="6" t="e">
        <f t="shared" si="22"/>
        <v>#DIV/0!</v>
      </c>
      <c r="AI9" s="6" t="e">
        <f t="shared" si="23"/>
        <v>#DIV/0!</v>
      </c>
    </row>
    <row r="10" spans="1:35" x14ac:dyDescent="0.25">
      <c r="A10" s="58" t="s">
        <v>274</v>
      </c>
      <c r="B10" s="59">
        <f>COUNTIFS('2way'!$A$3:$A$7690,"&gt;50%",'2way'!$Y$3:$Y$7690,"Y",'2way'!$S$3:$S$7690,"=" &amp;A10)</f>
        <v>20</v>
      </c>
      <c r="C10">
        <f>COUNTIFS('2way'!$A$3:$A$7690,"&gt;  50% ",'2way'!$Y$3:$Y$7690,"N",'2way'!$S$3:$S$7690,"=" &amp; A10)</f>
        <v>38</v>
      </c>
      <c r="D10">
        <f>COUNTIFS('2way'!$B$3:$B$7690,"&gt;  50% ",'2way'!$Y$3:$Y$7690,"N",'2way'!$S$3:$S$7690,"=" &amp;A10)</f>
        <v>57</v>
      </c>
      <c r="E10">
        <f>COUNTIFS('2way'!$B$3:$B$7690,"&gt;  50% ",'2way'!$Y$3:$Y$7690,"Y",'2way'!$S$3:$S$7690,"=" &amp;A10)</f>
        <v>44</v>
      </c>
      <c r="F10">
        <f>COUNTIF('2way'!S8:S7695,"=" &amp;A10)</f>
        <v>161</v>
      </c>
      <c r="G10" s="6">
        <f t="shared" si="12"/>
        <v>0.3125</v>
      </c>
      <c r="H10" s="6">
        <f t="shared" si="13"/>
        <v>0.59375</v>
      </c>
      <c r="I10" s="6">
        <f t="shared" si="14"/>
        <v>0.6</v>
      </c>
      <c r="J10" s="6">
        <f t="shared" si="15"/>
        <v>0.4631578947368421</v>
      </c>
      <c r="K10">
        <f>COUNTIFS('2way'!$M$3:$M$7690,"&gt;  50% ",'2way'!$Y$3:$Y$7690,"Y",'2way'!$S$3:$S$7690,"=" &amp;A10)</f>
        <v>0</v>
      </c>
      <c r="L10">
        <f>COUNTIFS('2way'!$M$3:$M$7690,"&gt;  50% ",'2way'!$Y$3:$Y$7690,"N",'2way'!$S$3:$S$7690,"=" &amp;A10)</f>
        <v>0</v>
      </c>
      <c r="M10">
        <f>COUNTIFS('2way'!$N$3:$N$7690,"&gt;  50% ",'2way'!$Y$3:$Y$7690,"N",'2way'!$S$3:$S$7690,"=" &amp;A10)</f>
        <v>0</v>
      </c>
      <c r="N10">
        <f>COUNTIFS('2way'!$N$3:$N$7690,"&gt;  50% ",'2way'!$Y$3:$Y$7690,"Y",'2way'!$S$3:$S$7690,"=" &amp;A10)</f>
        <v>0</v>
      </c>
      <c r="O10">
        <f>COUNTIF('2way'!S8:S7695,"=" &amp;A10)</f>
        <v>161</v>
      </c>
      <c r="P10" s="6">
        <f t="shared" si="0"/>
        <v>0</v>
      </c>
      <c r="Q10" s="6">
        <f t="shared" si="1"/>
        <v>0</v>
      </c>
      <c r="R10" s="6">
        <f t="shared" si="2"/>
        <v>0</v>
      </c>
      <c r="S10" s="6">
        <f t="shared" si="3"/>
        <v>0</v>
      </c>
      <c r="T10">
        <f t="shared" si="4"/>
        <v>77</v>
      </c>
      <c r="U10" s="6">
        <f t="shared" si="5"/>
        <v>0.47826086956521741</v>
      </c>
      <c r="V10">
        <f t="shared" si="6"/>
        <v>0</v>
      </c>
      <c r="W10" s="6">
        <f t="shared" si="7"/>
        <v>0</v>
      </c>
      <c r="X10">
        <f t="shared" si="8"/>
        <v>82</v>
      </c>
      <c r="Y10" s="6">
        <f t="shared" si="9"/>
        <v>0.50931677018633537</v>
      </c>
      <c r="Z10">
        <f t="shared" si="10"/>
        <v>0</v>
      </c>
      <c r="AA10" s="6">
        <f t="shared" si="11"/>
        <v>0</v>
      </c>
      <c r="AB10" s="6">
        <f t="shared" si="16"/>
        <v>0.3125</v>
      </c>
      <c r="AC10" s="6">
        <f t="shared" si="17"/>
        <v>0.6</v>
      </c>
      <c r="AD10" s="6" t="e">
        <f t="shared" si="18"/>
        <v>#DIV/0!</v>
      </c>
      <c r="AE10" s="6" t="e">
        <f t="shared" si="19"/>
        <v>#DIV/0!</v>
      </c>
      <c r="AF10" s="6" t="e">
        <f t="shared" si="20"/>
        <v>#DIV/0!</v>
      </c>
      <c r="AG10" s="6" t="e">
        <f t="shared" si="21"/>
        <v>#DIV/0!</v>
      </c>
      <c r="AH10" s="6" t="e">
        <f t="shared" si="22"/>
        <v>#DIV/0!</v>
      </c>
      <c r="AI10" s="6" t="e">
        <f t="shared" si="23"/>
        <v>#DIV/0!</v>
      </c>
    </row>
    <row r="11" spans="1:35" x14ac:dyDescent="0.25">
      <c r="A11" s="58" t="s">
        <v>275</v>
      </c>
      <c r="B11" s="59">
        <f>COUNTIFS('2way'!$A$3:$A$7690,"&gt;50%",'2way'!$Y$3:$Y$7690,"Y",'2way'!$S$3:$S$7690,"=" &amp;A11)</f>
        <v>41</v>
      </c>
      <c r="C11">
        <f>COUNTIFS('2way'!$A$3:$A$7690,"&gt;  50% ",'2way'!$Y$3:$Y$7690,"N",'2way'!$S$3:$S$7690,"=" &amp; A11)</f>
        <v>50</v>
      </c>
      <c r="D11">
        <f>COUNTIFS('2way'!$B$3:$B$7690,"&gt;  50% ",'2way'!$Y$3:$Y$7690,"N",'2way'!$S$3:$S$7690,"=" &amp;A11)</f>
        <v>109</v>
      </c>
      <c r="E11">
        <f>COUNTIFS('2way'!$B$3:$B$7690,"&gt;  50% ",'2way'!$Y$3:$Y$7690,"Y",'2way'!$S$3:$S$7690,"=" &amp;A11)</f>
        <v>89</v>
      </c>
      <c r="F11">
        <f>COUNTIF('2way'!S9:S7696,"=" &amp;A11)</f>
        <v>290</v>
      </c>
      <c r="G11" s="6">
        <f t="shared" si="12"/>
        <v>0.31538461538461537</v>
      </c>
      <c r="H11" s="6">
        <f t="shared" si="13"/>
        <v>0.38461538461538464</v>
      </c>
      <c r="I11" s="6">
        <f t="shared" si="14"/>
        <v>0.68553459119496851</v>
      </c>
      <c r="J11" s="6">
        <f t="shared" si="15"/>
        <v>0.55974842767295596</v>
      </c>
      <c r="K11">
        <f>COUNTIFS('2way'!$M$3:$M$7690,"&gt;  50% ",'2way'!$Y$3:$Y$7690,"Y",'2way'!$S$3:$S$7690,"=" &amp;A11)</f>
        <v>0</v>
      </c>
      <c r="L11">
        <f>COUNTIFS('2way'!$M$3:$M$7690,"&gt;  50% ",'2way'!$Y$3:$Y$7690,"N",'2way'!$S$3:$S$7690,"=" &amp;A11)</f>
        <v>0</v>
      </c>
      <c r="M11">
        <f>COUNTIFS('2way'!$N$3:$N$7690,"&gt;  50% ",'2way'!$Y$3:$Y$7690,"N",'2way'!$S$3:$S$7690,"=" &amp;A11)</f>
        <v>0</v>
      </c>
      <c r="N11">
        <f>COUNTIFS('2way'!$N$3:$N$7690,"&gt;  50% ",'2way'!$Y$3:$Y$7690,"Y",'2way'!$S$3:$S$7690,"=" &amp;A11)</f>
        <v>0</v>
      </c>
      <c r="O11">
        <f>COUNTIF('2way'!S9:S7696,"=" &amp;A11)</f>
        <v>290</v>
      </c>
      <c r="P11" s="6">
        <f t="shared" si="0"/>
        <v>0</v>
      </c>
      <c r="Q11" s="6">
        <f t="shared" si="1"/>
        <v>0</v>
      </c>
      <c r="R11" s="6">
        <f t="shared" si="2"/>
        <v>0</v>
      </c>
      <c r="S11" s="6">
        <f t="shared" si="3"/>
        <v>0</v>
      </c>
      <c r="T11">
        <f t="shared" si="4"/>
        <v>150</v>
      </c>
      <c r="U11" s="6">
        <f t="shared" si="5"/>
        <v>0.51724137931034486</v>
      </c>
      <c r="V11">
        <f t="shared" si="6"/>
        <v>0</v>
      </c>
      <c r="W11" s="6">
        <f t="shared" si="7"/>
        <v>0</v>
      </c>
      <c r="X11">
        <f t="shared" si="8"/>
        <v>139</v>
      </c>
      <c r="Y11" s="6">
        <f t="shared" si="9"/>
        <v>0.47931034482758622</v>
      </c>
      <c r="Z11">
        <f t="shared" si="10"/>
        <v>0</v>
      </c>
      <c r="AA11" s="6">
        <f t="shared" si="11"/>
        <v>0</v>
      </c>
      <c r="AB11" s="6">
        <f t="shared" si="16"/>
        <v>0.31538461538461537</v>
      </c>
      <c r="AC11" s="6">
        <f t="shared" si="17"/>
        <v>0.68553459119496851</v>
      </c>
      <c r="AD11" s="6" t="e">
        <f t="shared" si="18"/>
        <v>#DIV/0!</v>
      </c>
      <c r="AE11" s="6" t="e">
        <f t="shared" si="19"/>
        <v>#DIV/0!</v>
      </c>
      <c r="AF11" s="6" t="e">
        <f t="shared" si="20"/>
        <v>#DIV/0!</v>
      </c>
      <c r="AG11" s="6" t="e">
        <f t="shared" si="21"/>
        <v>#DIV/0!</v>
      </c>
      <c r="AH11" s="6" t="e">
        <f t="shared" si="22"/>
        <v>#DIV/0!</v>
      </c>
      <c r="AI11" s="6" t="e">
        <f t="shared" si="23"/>
        <v>#DIV/0!</v>
      </c>
    </row>
    <row r="12" spans="1:35" x14ac:dyDescent="0.25">
      <c r="A12" s="58" t="s">
        <v>276</v>
      </c>
      <c r="B12" s="59">
        <f>COUNTIFS('2way'!$A$3:$A$7690,"&gt;50%",'2way'!$Y$3:$Y$7690,"Y",'2way'!$S$3:$S$7690,"=" &amp;A12)</f>
        <v>74</v>
      </c>
      <c r="C12">
        <f>COUNTIFS('2way'!$A$3:$A$7690,"&gt;  50% ",'2way'!$Y$3:$Y$7690,"N",'2way'!$S$3:$S$7690,"=" &amp; A12)</f>
        <v>60</v>
      </c>
      <c r="D12">
        <f>COUNTIFS('2way'!$B$3:$B$7690,"&gt;  50% ",'2way'!$Y$3:$Y$7690,"N",'2way'!$S$3:$S$7690,"=" &amp;A12)</f>
        <v>57</v>
      </c>
      <c r="E12">
        <f>COUNTIFS('2way'!$B$3:$B$7690,"&gt;  50% ",'2way'!$Y$3:$Y$7690,"Y",'2way'!$S$3:$S$7690,"=" &amp;A12)</f>
        <v>68</v>
      </c>
      <c r="F12">
        <f>COUNTIF('2way'!S10:S7697,"=" &amp;A12)</f>
        <v>262</v>
      </c>
      <c r="G12" s="6">
        <f t="shared" si="12"/>
        <v>0.52112676056338025</v>
      </c>
      <c r="H12" s="6">
        <f t="shared" si="13"/>
        <v>0.42253521126760563</v>
      </c>
      <c r="I12" s="6">
        <f t="shared" si="14"/>
        <v>0.48717948717948717</v>
      </c>
      <c r="J12" s="6">
        <f t="shared" si="15"/>
        <v>0.58119658119658124</v>
      </c>
      <c r="K12">
        <f>COUNTIFS('2way'!$M$3:$M$7690,"&gt;  50% ",'2way'!$Y$3:$Y$7690,"Y",'2way'!$S$3:$S$7690,"=" &amp;A12)</f>
        <v>0</v>
      </c>
      <c r="L12">
        <f>COUNTIFS('2way'!$M$3:$M$7690,"&gt;  50% ",'2way'!$Y$3:$Y$7690,"N",'2way'!$S$3:$S$7690,"=" &amp;A12)</f>
        <v>0</v>
      </c>
      <c r="M12">
        <f>COUNTIFS('2way'!$N$3:$N$7690,"&gt;  50% ",'2way'!$Y$3:$Y$7690,"N",'2way'!$S$3:$S$7690,"=" &amp;A12)</f>
        <v>0</v>
      </c>
      <c r="N12">
        <f>COUNTIFS('2way'!$N$3:$N$7690,"&gt;  50% ",'2way'!$Y$3:$Y$7690,"Y",'2way'!$S$3:$S$7690,"=" &amp;A12)</f>
        <v>0</v>
      </c>
      <c r="O12">
        <f>COUNTIF('2way'!S10:S7697,"=" &amp;A12)</f>
        <v>262</v>
      </c>
      <c r="P12" s="6">
        <f t="shared" si="0"/>
        <v>0</v>
      </c>
      <c r="Q12" s="6">
        <f t="shared" si="1"/>
        <v>0</v>
      </c>
      <c r="R12" s="6">
        <f t="shared" si="2"/>
        <v>0</v>
      </c>
      <c r="S12" s="6">
        <f t="shared" si="3"/>
        <v>0</v>
      </c>
      <c r="T12">
        <f t="shared" si="4"/>
        <v>131</v>
      </c>
      <c r="U12" s="6">
        <f t="shared" si="5"/>
        <v>0.5</v>
      </c>
      <c r="V12">
        <f t="shared" si="6"/>
        <v>0</v>
      </c>
      <c r="W12" s="6">
        <f t="shared" si="7"/>
        <v>0</v>
      </c>
      <c r="X12">
        <f t="shared" si="8"/>
        <v>128</v>
      </c>
      <c r="Y12" s="6">
        <f t="shared" si="9"/>
        <v>0.48854961832061067</v>
      </c>
      <c r="Z12">
        <f t="shared" si="10"/>
        <v>0</v>
      </c>
      <c r="AA12" s="6">
        <f t="shared" si="11"/>
        <v>0</v>
      </c>
      <c r="AB12" s="6">
        <f t="shared" si="16"/>
        <v>0.52112676056338025</v>
      </c>
      <c r="AC12" s="6">
        <f t="shared" si="17"/>
        <v>0.48717948717948717</v>
      </c>
      <c r="AD12" s="6" t="e">
        <f t="shared" si="18"/>
        <v>#DIV/0!</v>
      </c>
      <c r="AE12" s="6" t="e">
        <f t="shared" si="19"/>
        <v>#DIV/0!</v>
      </c>
      <c r="AF12" s="6" t="e">
        <f t="shared" si="20"/>
        <v>#DIV/0!</v>
      </c>
      <c r="AG12" s="6" t="e">
        <f t="shared" si="21"/>
        <v>#DIV/0!</v>
      </c>
      <c r="AH12" s="6" t="e">
        <f t="shared" si="22"/>
        <v>#DIV/0!</v>
      </c>
      <c r="AI12" s="6" t="e">
        <f t="shared" si="23"/>
        <v>#DIV/0!</v>
      </c>
    </row>
    <row r="13" spans="1:35" x14ac:dyDescent="0.25">
      <c r="A13" s="58" t="s">
        <v>277</v>
      </c>
      <c r="B13" s="59">
        <f>COUNTIFS('2way'!$A$3:$A$7690,"&gt;50%",'2way'!$Y$3:$Y$7690,"Y",'2way'!$S$3:$S$7690,"=" &amp;A13)</f>
        <v>11</v>
      </c>
      <c r="C13">
        <f>COUNTIFS('2way'!$A$3:$A$7690,"&gt;  50% ",'2way'!$Y$3:$Y$7690,"N",'2way'!$S$3:$S$7690,"=" &amp; A13)</f>
        <v>10</v>
      </c>
      <c r="D13">
        <f>COUNTIFS('2way'!$B$3:$B$7690,"&gt;  50% ",'2way'!$Y$3:$Y$7690,"N",'2way'!$S$3:$S$7690,"=" &amp;A13)</f>
        <v>23</v>
      </c>
      <c r="E13">
        <f>COUNTIFS('2way'!$B$3:$B$7690,"&gt;  50% ",'2way'!$Y$3:$Y$7690,"Y",'2way'!$S$3:$S$7690,"=" &amp;A13)</f>
        <v>27</v>
      </c>
      <c r="F13">
        <f>COUNTIF('2way'!S11:S7698,"=" &amp;A13)</f>
        <v>78</v>
      </c>
      <c r="G13" s="6">
        <f t="shared" si="12"/>
        <v>0.28947368421052633</v>
      </c>
      <c r="H13" s="6">
        <f t="shared" si="13"/>
        <v>0.26315789473684209</v>
      </c>
      <c r="I13" s="6">
        <f t="shared" si="14"/>
        <v>0.69696969696969702</v>
      </c>
      <c r="J13" s="6">
        <f t="shared" si="15"/>
        <v>0.81818181818181823</v>
      </c>
      <c r="K13">
        <f>COUNTIFS('2way'!$M$3:$M$7690,"&gt;  50% ",'2way'!$Y$3:$Y$7690,"Y",'2way'!$S$3:$S$7690,"=" &amp;A13)</f>
        <v>0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0</v>
      </c>
      <c r="N13">
        <f>COUNTIFS('2way'!$N$3:$N$7690,"&gt;  50% ",'2way'!$Y$3:$Y$7690,"Y",'2way'!$S$3:$S$7690,"=" &amp;A13)</f>
        <v>0</v>
      </c>
      <c r="O13">
        <f>COUNTIF('2way'!S11:S7698,"=" &amp;A13)</f>
        <v>78</v>
      </c>
      <c r="P13" s="6">
        <f t="shared" si="0"/>
        <v>0</v>
      </c>
      <c r="Q13" s="6">
        <f t="shared" si="1"/>
        <v>0</v>
      </c>
      <c r="R13" s="6">
        <f t="shared" si="2"/>
        <v>0</v>
      </c>
      <c r="S13" s="6">
        <f t="shared" si="3"/>
        <v>0</v>
      </c>
      <c r="T13">
        <f t="shared" si="4"/>
        <v>34</v>
      </c>
      <c r="U13" s="6">
        <f t="shared" si="5"/>
        <v>0.4358974358974359</v>
      </c>
      <c r="V13">
        <f t="shared" si="6"/>
        <v>0</v>
      </c>
      <c r="W13" s="6">
        <f t="shared" si="7"/>
        <v>0</v>
      </c>
      <c r="X13">
        <f t="shared" si="8"/>
        <v>37</v>
      </c>
      <c r="Y13" s="6">
        <f t="shared" si="9"/>
        <v>0.47435897435897434</v>
      </c>
      <c r="Z13">
        <f t="shared" si="10"/>
        <v>0</v>
      </c>
      <c r="AA13" s="6">
        <f t="shared" si="11"/>
        <v>0</v>
      </c>
      <c r="AB13" s="6">
        <f t="shared" si="16"/>
        <v>0.28947368421052633</v>
      </c>
      <c r="AC13" s="6">
        <f t="shared" si="17"/>
        <v>0.69696969696969702</v>
      </c>
      <c r="AD13" s="6" t="e">
        <f t="shared" si="18"/>
        <v>#DIV/0!</v>
      </c>
      <c r="AE13" s="6" t="e">
        <f t="shared" si="19"/>
        <v>#DIV/0!</v>
      </c>
      <c r="AF13" s="6" t="e">
        <f t="shared" si="20"/>
        <v>#DIV/0!</v>
      </c>
      <c r="AG13" s="6" t="e">
        <f t="shared" si="21"/>
        <v>#DIV/0!</v>
      </c>
      <c r="AH13" s="6" t="e">
        <f t="shared" si="22"/>
        <v>#DIV/0!</v>
      </c>
      <c r="AI13" s="6" t="e">
        <f t="shared" si="23"/>
        <v>#DIV/0!</v>
      </c>
    </row>
    <row r="14" spans="1:35" x14ac:dyDescent="0.25">
      <c r="A14" s="58" t="s">
        <v>278</v>
      </c>
      <c r="B14" s="59">
        <f>COUNTIFS('2way'!$A$3:$A$7690,"&gt;50%",'2way'!$Y$3:$Y$7690,"Y",'2way'!$S$3:$S$7690,"=" &amp;A14)</f>
        <v>25</v>
      </c>
      <c r="C14">
        <f>COUNTIFS('2way'!$A$3:$A$7690,"&gt;  50% ",'2way'!$Y$3:$Y$7690,"N",'2way'!$S$3:$S$7690,"=" &amp; A14)</f>
        <v>21</v>
      </c>
      <c r="D14">
        <f>COUNTIFS('2way'!$B$3:$B$7690,"&gt;  50% ",'2way'!$Y$3:$Y$7690,"N",'2way'!$S$3:$S$7690,"=" &amp;A14)</f>
        <v>44</v>
      </c>
      <c r="E14">
        <f>COUNTIFS('2way'!$B$3:$B$7690,"&gt;  50% ",'2way'!$Y$3:$Y$7690,"Y",'2way'!$S$3:$S$7690,"=" &amp;A14)</f>
        <v>43</v>
      </c>
      <c r="F14">
        <f>COUNTIF('2way'!S12:S7699,"=" &amp;A14)</f>
        <v>140</v>
      </c>
      <c r="G14" s="6">
        <f t="shared" si="12"/>
        <v>0.36764705882352944</v>
      </c>
      <c r="H14" s="6">
        <f t="shared" si="13"/>
        <v>0.30882352941176472</v>
      </c>
      <c r="I14" s="6">
        <f t="shared" si="14"/>
        <v>0.67692307692307696</v>
      </c>
      <c r="J14" s="6">
        <f t="shared" si="15"/>
        <v>0.66153846153846152</v>
      </c>
      <c r="K14">
        <f>COUNTIFS('2way'!$M$3:$M$7690,"&gt;  50% ",'2way'!$Y$3:$Y$7690,"Y",'2way'!$S$3:$S$7690,"=" &amp;A14)</f>
        <v>0</v>
      </c>
      <c r="L14">
        <f>COUNTIFS('2way'!$M$3:$M$7690,"&gt;  50% ",'2way'!$Y$3:$Y$7690,"N",'2way'!$S$3:$S$7690,"=" &amp;A14)</f>
        <v>0</v>
      </c>
      <c r="M14">
        <f>COUNTIFS('2way'!$N$3:$N$7690,"&gt;  50% ",'2way'!$Y$3:$Y$7690,"N",'2way'!$S$3:$S$7690,"=" &amp;A14)</f>
        <v>0</v>
      </c>
      <c r="N14">
        <f>COUNTIFS('2way'!$N$3:$N$7690,"&gt;  50% ",'2way'!$Y$3:$Y$7690,"Y",'2way'!$S$3:$S$7690,"=" &amp;A14)</f>
        <v>0</v>
      </c>
      <c r="O14">
        <f>COUNTIF('2way'!S12:S7699,"=" &amp;A14)</f>
        <v>140</v>
      </c>
      <c r="P14" s="6">
        <f t="shared" si="0"/>
        <v>0</v>
      </c>
      <c r="Q14" s="6">
        <f t="shared" si="1"/>
        <v>0</v>
      </c>
      <c r="R14" s="6">
        <f t="shared" si="2"/>
        <v>0</v>
      </c>
      <c r="S14" s="6">
        <f t="shared" si="3"/>
        <v>0</v>
      </c>
      <c r="T14">
        <f t="shared" si="4"/>
        <v>69</v>
      </c>
      <c r="U14" s="6">
        <f t="shared" si="5"/>
        <v>0.49285714285714288</v>
      </c>
      <c r="V14">
        <f t="shared" si="6"/>
        <v>0</v>
      </c>
      <c r="W14" s="6">
        <f t="shared" si="7"/>
        <v>0</v>
      </c>
      <c r="X14">
        <f t="shared" si="8"/>
        <v>64</v>
      </c>
      <c r="Y14" s="6">
        <f t="shared" si="9"/>
        <v>0.45714285714285713</v>
      </c>
      <c r="Z14">
        <f t="shared" si="10"/>
        <v>0</v>
      </c>
      <c r="AA14" s="6">
        <f t="shared" si="11"/>
        <v>0</v>
      </c>
      <c r="AB14" s="6">
        <f t="shared" si="16"/>
        <v>0.36764705882352944</v>
      </c>
      <c r="AC14" s="6">
        <f t="shared" si="17"/>
        <v>0.67692307692307696</v>
      </c>
      <c r="AD14" s="6" t="e">
        <f t="shared" si="18"/>
        <v>#DIV/0!</v>
      </c>
      <c r="AE14" s="6" t="e">
        <f t="shared" si="19"/>
        <v>#DIV/0!</v>
      </c>
      <c r="AF14" s="6" t="e">
        <f t="shared" si="20"/>
        <v>#DIV/0!</v>
      </c>
      <c r="AG14" s="6" t="e">
        <f t="shared" si="21"/>
        <v>#DIV/0!</v>
      </c>
      <c r="AH14" s="6" t="e">
        <f t="shared" si="22"/>
        <v>#DIV/0!</v>
      </c>
      <c r="AI14" s="6" t="e">
        <f t="shared" si="23"/>
        <v>#DIV/0!</v>
      </c>
    </row>
    <row r="15" spans="1:35" x14ac:dyDescent="0.25">
      <c r="A15" s="58" t="s">
        <v>279</v>
      </c>
      <c r="B15" s="59">
        <f>COUNTIFS('2way'!$A$3:$A$7690,"&gt;50%",'2way'!$Y$3:$Y$7690,"Y",'2way'!$S$3:$S$7690,"=" &amp;A15)</f>
        <v>24</v>
      </c>
      <c r="C15">
        <f>COUNTIFS('2way'!$A$3:$A$7690,"&gt;  50% ",'2way'!$Y$3:$Y$7690,"N",'2way'!$S$3:$S$7690,"=" &amp; A15)</f>
        <v>37</v>
      </c>
      <c r="D15">
        <f>COUNTIFS('2way'!$B$3:$B$7690,"&gt;  50% ",'2way'!$Y$3:$Y$7690,"N",'2way'!$S$3:$S$7690,"=" &amp;A15)</f>
        <v>92</v>
      </c>
      <c r="E15">
        <f>COUNTIFS('2way'!$B$3:$B$7690,"&gt;  50% ",'2way'!$Y$3:$Y$7690,"Y",'2way'!$S$3:$S$7690,"=" &amp;A15)</f>
        <v>68</v>
      </c>
      <c r="F15">
        <f>COUNTIF('2way'!S13:S7700,"=" &amp;A15)</f>
        <v>224</v>
      </c>
      <c r="G15" s="6">
        <f t="shared" si="12"/>
        <v>0.2608695652173913</v>
      </c>
      <c r="H15" s="6">
        <f t="shared" si="13"/>
        <v>0.40217391304347827</v>
      </c>
      <c r="I15" s="6">
        <f t="shared" si="14"/>
        <v>0.71317829457364346</v>
      </c>
      <c r="J15" s="6">
        <f t="shared" si="15"/>
        <v>0.52713178294573648</v>
      </c>
      <c r="K15">
        <f>COUNTIFS('2way'!$M$3:$M$7690,"&gt;  50% ",'2way'!$Y$3:$Y$7690,"Y",'2way'!$S$3:$S$7690,"=" &amp;A15)</f>
        <v>0</v>
      </c>
      <c r="L15">
        <f>COUNTIFS('2way'!$M$3:$M$7690,"&gt;  50% ",'2way'!$Y$3:$Y$7690,"N",'2way'!$S$3:$S$7690,"=" &amp;A15)</f>
        <v>0</v>
      </c>
      <c r="M15">
        <f>COUNTIFS('2way'!$N$3:$N$7690,"&gt;  50% ",'2way'!$Y$3:$Y$7690,"N",'2way'!$S$3:$S$7690,"=" &amp;A15)</f>
        <v>0</v>
      </c>
      <c r="N15">
        <f>COUNTIFS('2way'!$N$3:$N$7690,"&gt;  50% ",'2way'!$Y$3:$Y$7690,"Y",'2way'!$S$3:$S$7690,"=" &amp;A15)</f>
        <v>0</v>
      </c>
      <c r="O15">
        <f>COUNTIF('2way'!S13:S7700,"=" &amp;A15)</f>
        <v>224</v>
      </c>
      <c r="P15" s="6">
        <f t="shared" si="0"/>
        <v>0</v>
      </c>
      <c r="Q15" s="6">
        <f t="shared" si="1"/>
        <v>0</v>
      </c>
      <c r="R15" s="6">
        <f t="shared" si="2"/>
        <v>0</v>
      </c>
      <c r="S15" s="6">
        <f t="shared" si="3"/>
        <v>0</v>
      </c>
      <c r="T15">
        <f t="shared" si="4"/>
        <v>116</v>
      </c>
      <c r="U15" s="6">
        <f t="shared" si="5"/>
        <v>0.5178571428571429</v>
      </c>
      <c r="V15">
        <f t="shared" si="6"/>
        <v>0</v>
      </c>
      <c r="W15" s="6">
        <f t="shared" si="7"/>
        <v>0</v>
      </c>
      <c r="X15">
        <f t="shared" si="8"/>
        <v>105</v>
      </c>
      <c r="Y15" s="6">
        <f t="shared" si="9"/>
        <v>0.46875</v>
      </c>
      <c r="Z15">
        <f t="shared" si="10"/>
        <v>0</v>
      </c>
      <c r="AA15" s="6">
        <f t="shared" si="11"/>
        <v>0</v>
      </c>
      <c r="AB15" s="6">
        <f t="shared" si="16"/>
        <v>0.2608695652173913</v>
      </c>
      <c r="AC15" s="6">
        <f t="shared" si="17"/>
        <v>0.71317829457364346</v>
      </c>
      <c r="AD15" s="6" t="e">
        <f t="shared" si="18"/>
        <v>#DIV/0!</v>
      </c>
      <c r="AE15" s="6" t="e">
        <f t="shared" si="19"/>
        <v>#DIV/0!</v>
      </c>
      <c r="AF15" s="6" t="e">
        <f t="shared" si="20"/>
        <v>#DIV/0!</v>
      </c>
      <c r="AG15" s="6" t="e">
        <f t="shared" si="21"/>
        <v>#DIV/0!</v>
      </c>
      <c r="AH15" s="6" t="e">
        <f t="shared" si="22"/>
        <v>#DIV/0!</v>
      </c>
      <c r="AI15" s="6" t="e">
        <f t="shared" si="23"/>
        <v>#DIV/0!</v>
      </c>
    </row>
    <row r="16" spans="1:35" x14ac:dyDescent="0.25">
      <c r="A16" s="58" t="s">
        <v>280</v>
      </c>
      <c r="B16" s="59">
        <f>COUNTIFS('2way'!$A$3:$A$7690,"&gt;50%",'2way'!$Y$3:$Y$7690,"Y",'2way'!$S$3:$S$7690,"=" &amp;A16)</f>
        <v>7</v>
      </c>
      <c r="C16">
        <f>COUNTIFS('2way'!$A$3:$A$7690,"&gt;  50% ",'2way'!$Y$3:$Y$7690,"N",'2way'!$S$3:$S$7690,"=" &amp; A16)</f>
        <v>5</v>
      </c>
      <c r="D16">
        <f>COUNTIFS('2way'!$B$3:$B$7690,"&gt;  50% ",'2way'!$Y$3:$Y$7690,"N",'2way'!$S$3:$S$7690,"=" &amp;A16)</f>
        <v>23</v>
      </c>
      <c r="E16">
        <f>COUNTIFS('2way'!$B$3:$B$7690,"&gt;  50% ",'2way'!$Y$3:$Y$7690,"Y",'2way'!$S$3:$S$7690,"=" &amp;A16)</f>
        <v>21</v>
      </c>
      <c r="F16">
        <f>COUNTIF('2way'!S14:S7701,"=" &amp;A16)</f>
        <v>57</v>
      </c>
      <c r="G16" s="6">
        <f t="shared" si="12"/>
        <v>0.25</v>
      </c>
      <c r="H16" s="6">
        <f t="shared" si="13"/>
        <v>0.17857142857142858</v>
      </c>
      <c r="I16" s="6">
        <f t="shared" si="14"/>
        <v>0.8214285714285714</v>
      </c>
      <c r="J16" s="6">
        <f t="shared" si="15"/>
        <v>0.75</v>
      </c>
      <c r="K16">
        <f>COUNTIFS('2way'!$M$3:$M$7690,"&gt;  50% ",'2way'!$Y$3:$Y$7690,"Y",'2way'!$S$3:$S$7690,"=" &amp;A16)</f>
        <v>0</v>
      </c>
      <c r="L16">
        <f>COUNTIFS('2way'!$M$3:$M$7690,"&gt;  50% ",'2way'!$Y$3:$Y$7690,"N",'2way'!$S$3:$S$7690,"=" &amp;A16)</f>
        <v>0</v>
      </c>
      <c r="M16">
        <f>COUNTIFS('2way'!$N$3:$N$7690,"&gt;  50% ",'2way'!$Y$3:$Y$7690,"N",'2way'!$S$3:$S$7690,"=" &amp;A16)</f>
        <v>0</v>
      </c>
      <c r="N16">
        <f>COUNTIFS('2way'!$N$3:$N$7690,"&gt;  50% ",'2way'!$Y$3:$Y$7690,"Y",'2way'!$S$3:$S$7690,"=" &amp;A16)</f>
        <v>0</v>
      </c>
      <c r="O16">
        <f>COUNTIF('2way'!S14:S7701,"=" &amp;A16)</f>
        <v>57</v>
      </c>
      <c r="P16" s="6">
        <f t="shared" si="0"/>
        <v>0</v>
      </c>
      <c r="Q16" s="6">
        <f t="shared" si="1"/>
        <v>0</v>
      </c>
      <c r="R16" s="6">
        <f t="shared" si="2"/>
        <v>0</v>
      </c>
      <c r="S16" s="6">
        <f t="shared" si="3"/>
        <v>0</v>
      </c>
      <c r="T16">
        <f t="shared" si="4"/>
        <v>30</v>
      </c>
      <c r="U16" s="6">
        <f t="shared" si="5"/>
        <v>0.52631578947368418</v>
      </c>
      <c r="V16">
        <f t="shared" si="6"/>
        <v>0</v>
      </c>
      <c r="W16" s="6">
        <f t="shared" si="7"/>
        <v>0</v>
      </c>
      <c r="X16">
        <f t="shared" si="8"/>
        <v>26</v>
      </c>
      <c r="Y16" s="6">
        <f t="shared" si="9"/>
        <v>0.45614035087719296</v>
      </c>
      <c r="Z16">
        <f t="shared" si="10"/>
        <v>0</v>
      </c>
      <c r="AA16" s="6">
        <f t="shared" si="11"/>
        <v>0</v>
      </c>
      <c r="AB16" s="6">
        <f t="shared" si="16"/>
        <v>0.25</v>
      </c>
      <c r="AC16" s="6">
        <f t="shared" si="17"/>
        <v>0.8214285714285714</v>
      </c>
      <c r="AD16" s="6" t="e">
        <f t="shared" si="18"/>
        <v>#DIV/0!</v>
      </c>
      <c r="AE16" s="6" t="e">
        <f t="shared" si="19"/>
        <v>#DIV/0!</v>
      </c>
      <c r="AF16" s="6" t="e">
        <f t="shared" si="20"/>
        <v>#DIV/0!</v>
      </c>
      <c r="AG16" s="6" t="e">
        <f t="shared" si="21"/>
        <v>#DIV/0!</v>
      </c>
      <c r="AH16" s="6" t="e">
        <f t="shared" si="22"/>
        <v>#DIV/0!</v>
      </c>
      <c r="AI16" s="6" t="e">
        <f t="shared" si="23"/>
        <v>#DIV/0!</v>
      </c>
    </row>
    <row r="17" spans="1:35" x14ac:dyDescent="0.25">
      <c r="A17" s="58" t="s">
        <v>281</v>
      </c>
      <c r="B17" s="59">
        <f>COUNTIFS('2way'!$A$3:$A$7690,"&gt;50%",'2way'!$Y$3:$Y$7690,"Y",'2way'!$S$3:$S$7690,"=" &amp;A17)</f>
        <v>16</v>
      </c>
      <c r="C17">
        <f>COUNTIFS('2way'!$A$3:$A$7690,"&gt;  50% ",'2way'!$Y$3:$Y$7690,"N",'2way'!$S$3:$S$7690,"=" &amp; A17)</f>
        <v>22</v>
      </c>
      <c r="D17">
        <f>COUNTIFS('2way'!$B$3:$B$7690,"&gt;  50% ",'2way'!$Y$3:$Y$7690,"N",'2way'!$S$3:$S$7690,"=" &amp;A17)</f>
        <v>24</v>
      </c>
      <c r="E17">
        <f>COUNTIFS('2way'!$B$3:$B$7690,"&gt;  50% ",'2way'!$Y$3:$Y$7690,"Y",'2way'!$S$3:$S$7690,"=" &amp;A17)</f>
        <v>27</v>
      </c>
      <c r="F17">
        <f>COUNTIF('2way'!S15:S7702,"=" &amp;A17)</f>
        <v>96</v>
      </c>
      <c r="G17" s="6">
        <f t="shared" si="12"/>
        <v>0.37209302325581395</v>
      </c>
      <c r="H17" s="6">
        <f t="shared" si="13"/>
        <v>0.51162790697674421</v>
      </c>
      <c r="I17" s="6">
        <f t="shared" si="14"/>
        <v>0.52173913043478259</v>
      </c>
      <c r="J17" s="6">
        <f t="shared" si="15"/>
        <v>0.58695652173913049</v>
      </c>
      <c r="K17">
        <f>COUNTIFS('2way'!$M$3:$M$7690,"&gt;  50% ",'2way'!$Y$3:$Y$7690,"Y",'2way'!$S$3:$S$7690,"=" &amp;A17)</f>
        <v>0</v>
      </c>
      <c r="L17">
        <f>COUNTIFS('2way'!$M$3:$M$7690,"&gt;  50% ",'2way'!$Y$3:$Y$7690,"N",'2way'!$S$3:$S$7690,"=" &amp;A17)</f>
        <v>0</v>
      </c>
      <c r="M17">
        <f>COUNTIFS('2way'!$N$3:$N$7690,"&gt;  50% ",'2way'!$Y$3:$Y$7690,"N",'2way'!$S$3:$S$7690,"=" &amp;A17)</f>
        <v>0</v>
      </c>
      <c r="N17">
        <f>COUNTIFS('2way'!$N$3:$N$7690,"&gt;  50% ",'2way'!$Y$3:$Y$7690,"Y",'2way'!$S$3:$S$7690,"=" &amp;A17)</f>
        <v>0</v>
      </c>
      <c r="O17">
        <f>COUNTIF('2way'!S15:S7702,"=" &amp;A17)</f>
        <v>96</v>
      </c>
      <c r="P17" s="6">
        <f t="shared" si="0"/>
        <v>0</v>
      </c>
      <c r="Q17" s="6">
        <f t="shared" si="1"/>
        <v>0</v>
      </c>
      <c r="R17" s="6">
        <f t="shared" si="2"/>
        <v>0</v>
      </c>
      <c r="S17" s="6">
        <f t="shared" si="3"/>
        <v>0</v>
      </c>
      <c r="T17">
        <f t="shared" si="4"/>
        <v>40</v>
      </c>
      <c r="U17" s="6">
        <f t="shared" si="5"/>
        <v>0.41666666666666669</v>
      </c>
      <c r="V17">
        <f t="shared" si="6"/>
        <v>0</v>
      </c>
      <c r="W17" s="6">
        <f t="shared" si="7"/>
        <v>0</v>
      </c>
      <c r="X17">
        <f t="shared" si="8"/>
        <v>49</v>
      </c>
      <c r="Y17" s="6">
        <f t="shared" si="9"/>
        <v>0.51041666666666663</v>
      </c>
      <c r="Z17">
        <f t="shared" si="10"/>
        <v>0</v>
      </c>
      <c r="AA17" s="6">
        <f t="shared" si="11"/>
        <v>0</v>
      </c>
      <c r="AB17" s="6">
        <f t="shared" si="16"/>
        <v>0.37209302325581395</v>
      </c>
      <c r="AC17" s="6">
        <f t="shared" si="17"/>
        <v>0.52173913043478259</v>
      </c>
      <c r="AD17" s="6" t="e">
        <f t="shared" si="18"/>
        <v>#DIV/0!</v>
      </c>
      <c r="AE17" s="6" t="e">
        <f t="shared" si="19"/>
        <v>#DIV/0!</v>
      </c>
      <c r="AF17" s="6" t="e">
        <f t="shared" si="20"/>
        <v>#DIV/0!</v>
      </c>
      <c r="AG17" s="6" t="e">
        <f t="shared" si="21"/>
        <v>#DIV/0!</v>
      </c>
      <c r="AH17" s="6" t="e">
        <f t="shared" si="22"/>
        <v>#DIV/0!</v>
      </c>
      <c r="AI17" s="6" t="e">
        <f t="shared" si="23"/>
        <v>#DIV/0!</v>
      </c>
    </row>
    <row r="18" spans="1:35" x14ac:dyDescent="0.25">
      <c r="A18" s="58" t="s">
        <v>282</v>
      </c>
      <c r="B18" s="59">
        <f>COUNTIFS('2way'!$A$3:$A$7690,"&gt;50%",'2way'!$Y$3:$Y$7690,"Y",'2way'!$S$3:$S$7690,"=" &amp;A18)</f>
        <v>26</v>
      </c>
      <c r="C18">
        <f>COUNTIFS('2way'!$A$3:$A$7690,"&gt;  50% ",'2way'!$Y$3:$Y$7690,"N",'2way'!$S$3:$S$7690,"=" &amp; A18)</f>
        <v>31</v>
      </c>
      <c r="D18">
        <f>COUNTIFS('2way'!$B$3:$B$7690,"&gt;  50% ",'2way'!$Y$3:$Y$7690,"N",'2way'!$S$3:$S$7690,"=" &amp;A18)</f>
        <v>15</v>
      </c>
      <c r="E18">
        <f>COUNTIFS('2way'!$B$3:$B$7690,"&gt;  50% ",'2way'!$Y$3:$Y$7690,"Y",'2way'!$S$3:$S$7690,"=" &amp;A18)</f>
        <v>15</v>
      </c>
      <c r="F18">
        <f>COUNTIF('2way'!S16:S7703,"=" &amp;A18)</f>
        <v>90</v>
      </c>
      <c r="G18" s="6">
        <f t="shared" si="12"/>
        <v>0.63414634146341464</v>
      </c>
      <c r="H18" s="6">
        <f t="shared" si="13"/>
        <v>0.75609756097560976</v>
      </c>
      <c r="I18" s="6">
        <f t="shared" si="14"/>
        <v>0.32608695652173914</v>
      </c>
      <c r="J18" s="6">
        <f t="shared" si="15"/>
        <v>0.32608695652173914</v>
      </c>
      <c r="K18">
        <f>COUNTIFS('2way'!$M$3:$M$7690,"&gt;  50% ",'2way'!$Y$3:$Y$7690,"Y",'2way'!$S$3:$S$7690,"=" &amp;A18)</f>
        <v>0</v>
      </c>
      <c r="L18">
        <f>COUNTIFS('2way'!$M$3:$M$7690,"&gt;  50% ",'2way'!$Y$3:$Y$7690,"N",'2way'!$S$3:$S$7690,"=" &amp;A18)</f>
        <v>0</v>
      </c>
      <c r="M18">
        <f>COUNTIFS('2way'!$N$3:$N$7690,"&gt;  50% ",'2way'!$Y$3:$Y$7690,"N",'2way'!$S$3:$S$7690,"=" &amp;A18)</f>
        <v>0</v>
      </c>
      <c r="N18">
        <f>COUNTIFS('2way'!$N$3:$N$7690,"&gt;  50% ",'2way'!$Y$3:$Y$7690,"Y",'2way'!$S$3:$S$7690,"=" &amp;A18)</f>
        <v>0</v>
      </c>
      <c r="O18">
        <f>COUNTIF('2way'!S16:S7703,"=" &amp;A18)</f>
        <v>90</v>
      </c>
      <c r="P18" s="6">
        <f t="shared" si="0"/>
        <v>0</v>
      </c>
      <c r="Q18" s="6">
        <f t="shared" si="1"/>
        <v>0</v>
      </c>
      <c r="R18" s="6">
        <f t="shared" si="2"/>
        <v>0</v>
      </c>
      <c r="S18" s="6">
        <f t="shared" si="3"/>
        <v>0</v>
      </c>
      <c r="T18">
        <f t="shared" si="4"/>
        <v>41</v>
      </c>
      <c r="U18" s="6">
        <f t="shared" si="5"/>
        <v>0.45555555555555555</v>
      </c>
      <c r="V18">
        <f t="shared" si="6"/>
        <v>0</v>
      </c>
      <c r="W18" s="6">
        <f t="shared" si="7"/>
        <v>0</v>
      </c>
      <c r="X18">
        <f t="shared" si="8"/>
        <v>46</v>
      </c>
      <c r="Y18" s="6">
        <f t="shared" si="9"/>
        <v>0.51111111111111107</v>
      </c>
      <c r="Z18">
        <f t="shared" si="10"/>
        <v>0</v>
      </c>
      <c r="AA18" s="6">
        <f t="shared" si="11"/>
        <v>0</v>
      </c>
      <c r="AB18" s="6">
        <f t="shared" si="16"/>
        <v>0.63414634146341464</v>
      </c>
      <c r="AC18" s="6">
        <f t="shared" si="17"/>
        <v>0.32608695652173914</v>
      </c>
      <c r="AD18" s="6" t="e">
        <f t="shared" si="18"/>
        <v>#DIV/0!</v>
      </c>
      <c r="AE18" s="6" t="e">
        <f t="shared" si="19"/>
        <v>#DIV/0!</v>
      </c>
      <c r="AF18" s="6" t="e">
        <f t="shared" si="20"/>
        <v>#DIV/0!</v>
      </c>
      <c r="AG18" s="6" t="e">
        <f t="shared" si="21"/>
        <v>#DIV/0!</v>
      </c>
      <c r="AH18" s="6" t="e">
        <f t="shared" si="22"/>
        <v>#DIV/0!</v>
      </c>
      <c r="AI18" s="6" t="e">
        <f t="shared" si="23"/>
        <v>#DIV/0!</v>
      </c>
    </row>
    <row r="19" spans="1:35" x14ac:dyDescent="0.25">
      <c r="A19" s="58" t="s">
        <v>283</v>
      </c>
      <c r="B19" s="59">
        <f>COUNTIFS('2way'!$A$3:$A$7690,"&gt;50%",'2way'!$Y$3:$Y$7690,"Y",'2way'!$S$3:$S$7690,"=" &amp;A19)</f>
        <v>12</v>
      </c>
      <c r="C19">
        <f>COUNTIFS('2way'!$A$3:$A$7690,"&gt;  50% ",'2way'!$Y$3:$Y$7690,"N",'2way'!$S$3:$S$7690,"=" &amp; A19)</f>
        <v>8</v>
      </c>
      <c r="D19">
        <f>COUNTIFS('2way'!$B$3:$B$7690,"&gt;  50% ",'2way'!$Y$3:$Y$7690,"N",'2way'!$S$3:$S$7690,"=" &amp;A19)</f>
        <v>33</v>
      </c>
      <c r="E19">
        <f>COUNTIFS('2way'!$B$3:$B$7690,"&gt;  50% ",'2way'!$Y$3:$Y$7690,"Y",'2way'!$S$3:$S$7690,"=" &amp;A19)</f>
        <v>32</v>
      </c>
      <c r="F19">
        <f>COUNTIF('2way'!S17:S7704,"=" &amp;A19)</f>
        <v>90</v>
      </c>
      <c r="G19" s="6">
        <f t="shared" si="12"/>
        <v>0.27272727272727271</v>
      </c>
      <c r="H19" s="6">
        <f t="shared" si="13"/>
        <v>0.18181818181818182</v>
      </c>
      <c r="I19" s="6">
        <f t="shared" si="14"/>
        <v>0.80487804878048785</v>
      </c>
      <c r="J19" s="6">
        <f t="shared" si="15"/>
        <v>0.78048780487804881</v>
      </c>
      <c r="K19">
        <f>COUNTIFS('2way'!$M$3:$M$7690,"&gt;  50% ",'2way'!$Y$3:$Y$7690,"Y",'2way'!$S$3:$S$7690,"=" &amp;A19)</f>
        <v>0</v>
      </c>
      <c r="L19">
        <f>COUNTIFS('2way'!$M$3:$M$7690,"&gt;  50% ",'2way'!$Y$3:$Y$7690,"N",'2way'!$S$3:$S$7690,"=" &amp;A19)</f>
        <v>0</v>
      </c>
      <c r="M19">
        <f>COUNTIFS('2way'!$N$3:$N$7690,"&gt;  50% ",'2way'!$Y$3:$Y$7690,"N",'2way'!$S$3:$S$7690,"=" &amp;A19)</f>
        <v>0</v>
      </c>
      <c r="N19">
        <f>COUNTIFS('2way'!$N$3:$N$7690,"&gt;  50% ",'2way'!$Y$3:$Y$7690,"Y",'2way'!$S$3:$S$7690,"=" &amp;A19)</f>
        <v>0</v>
      </c>
      <c r="O19">
        <f>COUNTIF('2way'!S17:S7704,"=" &amp;A19)</f>
        <v>90</v>
      </c>
      <c r="P19" s="6">
        <f t="shared" si="0"/>
        <v>0</v>
      </c>
      <c r="Q19" s="6">
        <f t="shared" si="1"/>
        <v>0</v>
      </c>
      <c r="R19" s="6">
        <f t="shared" si="2"/>
        <v>0</v>
      </c>
      <c r="S19" s="6">
        <f t="shared" si="3"/>
        <v>0</v>
      </c>
      <c r="T19">
        <f t="shared" si="4"/>
        <v>45</v>
      </c>
      <c r="U19" s="6">
        <f t="shared" si="5"/>
        <v>0.5</v>
      </c>
      <c r="V19">
        <f t="shared" si="6"/>
        <v>0</v>
      </c>
      <c r="W19" s="6">
        <f t="shared" si="7"/>
        <v>0</v>
      </c>
      <c r="X19">
        <f t="shared" si="8"/>
        <v>40</v>
      </c>
      <c r="Y19" s="6">
        <f t="shared" si="9"/>
        <v>0.44444444444444442</v>
      </c>
      <c r="Z19">
        <f t="shared" si="10"/>
        <v>0</v>
      </c>
      <c r="AA19" s="6">
        <f t="shared" si="11"/>
        <v>0</v>
      </c>
      <c r="AB19" s="6">
        <f t="shared" si="16"/>
        <v>0.27272727272727271</v>
      </c>
      <c r="AC19" s="6">
        <f t="shared" si="17"/>
        <v>0.80487804878048785</v>
      </c>
      <c r="AD19" s="6" t="e">
        <f t="shared" si="18"/>
        <v>#DIV/0!</v>
      </c>
      <c r="AE19" s="6" t="e">
        <f t="shared" si="19"/>
        <v>#DIV/0!</v>
      </c>
      <c r="AF19" s="6" t="e">
        <f t="shared" si="20"/>
        <v>#DIV/0!</v>
      </c>
      <c r="AG19" s="6" t="e">
        <f t="shared" si="21"/>
        <v>#DIV/0!</v>
      </c>
      <c r="AH19" s="6" t="e">
        <f t="shared" si="22"/>
        <v>#DIV/0!</v>
      </c>
      <c r="AI19" s="6" t="e">
        <f t="shared" si="23"/>
        <v>#DIV/0!</v>
      </c>
    </row>
    <row r="20" spans="1:35" s="2" customFormat="1" x14ac:dyDescent="0.25">
      <c r="A20" s="60" t="s">
        <v>224</v>
      </c>
      <c r="B20" s="2">
        <f>SUM(B4:B19)</f>
        <v>458</v>
      </c>
      <c r="C20" s="2">
        <f>SUM(C4:C19)</f>
        <v>443</v>
      </c>
      <c r="D20" s="2">
        <f>SUM(D4:D19)</f>
        <v>733</v>
      </c>
      <c r="E20" s="2">
        <f>SUM(E4:E19)</f>
        <v>655</v>
      </c>
      <c r="F20" s="2">
        <f>SUM(F4:F19)</f>
        <v>2368</v>
      </c>
      <c r="G20" s="61">
        <f t="shared" ref="G20" si="24">B20/F20</f>
        <v>0.19341216216216217</v>
      </c>
      <c r="H20" s="61">
        <f t="shared" ref="H20" si="25">C20/F20</f>
        <v>0.18707770270270271</v>
      </c>
      <c r="I20" s="61">
        <f t="shared" ref="I20" si="26">D20/F20</f>
        <v>0.30954391891891891</v>
      </c>
      <c r="J20" s="61">
        <f t="shared" ref="J20" si="27">E20/F20</f>
        <v>0.27660472972972971</v>
      </c>
      <c r="K20" s="62">
        <f>SUM(K4:K19)</f>
        <v>0</v>
      </c>
      <c r="L20" s="62">
        <f>SUM(L4:L19)</f>
        <v>0</v>
      </c>
      <c r="M20" s="62">
        <f>SUM(M4:M19)</f>
        <v>0</v>
      </c>
      <c r="N20" s="62">
        <f>SUM(N4:N19)</f>
        <v>0</v>
      </c>
      <c r="O20" s="62">
        <f>SUM(O4:O19)</f>
        <v>2270</v>
      </c>
      <c r="P20" s="61">
        <f t="shared" si="0"/>
        <v>0</v>
      </c>
      <c r="Q20" s="61">
        <f t="shared" si="1"/>
        <v>0</v>
      </c>
      <c r="R20" s="61">
        <f t="shared" si="2"/>
        <v>0</v>
      </c>
      <c r="S20" s="61">
        <f t="shared" si="3"/>
        <v>0</v>
      </c>
      <c r="T20" s="63">
        <f t="shared" si="4"/>
        <v>1191</v>
      </c>
      <c r="U20" s="61">
        <f t="shared" si="5"/>
        <v>0.50295608108108103</v>
      </c>
      <c r="V20" s="2">
        <f t="shared" si="6"/>
        <v>0</v>
      </c>
      <c r="W20" s="61">
        <f t="shared" si="7"/>
        <v>0</v>
      </c>
      <c r="X20" s="2">
        <f t="shared" si="8"/>
        <v>1098</v>
      </c>
      <c r="Y20" s="61">
        <f>X20/O20</f>
        <v>0.48370044052863437</v>
      </c>
      <c r="Z20" s="2">
        <f t="shared" si="10"/>
        <v>0</v>
      </c>
      <c r="AA20" s="61">
        <f t="shared" si="11"/>
        <v>0</v>
      </c>
      <c r="AB20" s="61">
        <f>(B20/SUM(B20,E20))</f>
        <v>0.4115004492362983</v>
      </c>
      <c r="AC20" s="61">
        <f>(D20/SUM(D20,C20))</f>
        <v>0.62329931972789121</v>
      </c>
      <c r="AD20" s="61" t="e">
        <f>(K20/SUM(K20,N20))</f>
        <v>#DIV/0!</v>
      </c>
      <c r="AE20" s="61" t="e">
        <f>(M20/SUM(M20,L20))</f>
        <v>#DIV/0!</v>
      </c>
      <c r="AF20" s="6" t="e">
        <f t="shared" ref="AF20" si="28">AB20-AD20</f>
        <v>#DIV/0!</v>
      </c>
      <c r="AG20" s="6" t="e">
        <f t="shared" ref="AG20" si="29">AC20-AE20</f>
        <v>#DIV/0!</v>
      </c>
      <c r="AH20" s="6" t="e">
        <f t="shared" ref="AH20" si="30">AD20-AB20</f>
        <v>#DIV/0!</v>
      </c>
      <c r="AI20" s="6" t="e">
        <f t="shared" ref="AI20" si="31">AE20-AC20</f>
        <v>#DIV/0!</v>
      </c>
    </row>
  </sheetData>
  <sortState ref="A4:AA25">
    <sortCondition ref="A4:A25"/>
  </sortState>
  <mergeCells count="22">
    <mergeCell ref="B2:C2"/>
    <mergeCell ref="D2:E2"/>
    <mergeCell ref="B1:F1"/>
    <mergeCell ref="G1:H1"/>
    <mergeCell ref="I1:J1"/>
    <mergeCell ref="K1:O1"/>
    <mergeCell ref="P1:Q1"/>
    <mergeCell ref="R1:S1"/>
    <mergeCell ref="K2:L2"/>
    <mergeCell ref="M2:N2"/>
    <mergeCell ref="T1:W1"/>
    <mergeCell ref="T2:U2"/>
    <mergeCell ref="V2:W2"/>
    <mergeCell ref="X1:AA1"/>
    <mergeCell ref="X2:Y2"/>
    <mergeCell ref="Z2:AA2"/>
    <mergeCell ref="AF1:AI1"/>
    <mergeCell ref="AF2:AG2"/>
    <mergeCell ref="AH2:AI2"/>
    <mergeCell ref="AB1:AE1"/>
    <mergeCell ref="AB2:AC2"/>
    <mergeCell ref="AD2:AE2"/>
  </mergeCells>
  <conditionalFormatting sqref="G4:J20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0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0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0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0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0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0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407"/>
  <sheetViews>
    <sheetView zoomScale="73" zoomScaleNormal="73" workbookViewId="0">
      <pane xSplit="2" ySplit="3" topLeftCell="C10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2" max="2" width="17.42578125" customWidth="1"/>
    <col min="3" max="3" width="12.28515625" customWidth="1"/>
    <col min="7" max="7" width="11.7109375" customWidth="1"/>
    <col min="16" max="16" width="11.85546875" customWidth="1"/>
  </cols>
  <sheetData>
    <row r="1" spans="1:28" s="2" customFormat="1" x14ac:dyDescent="0.25">
      <c r="A1" s="64" t="s">
        <v>65</v>
      </c>
      <c r="B1" s="64" t="s">
        <v>250</v>
      </c>
      <c r="C1" s="152" t="s">
        <v>211</v>
      </c>
      <c r="D1" s="152"/>
      <c r="E1" s="152"/>
      <c r="F1" s="152"/>
      <c r="G1" s="152"/>
      <c r="H1" s="152" t="s">
        <v>209</v>
      </c>
      <c r="I1" s="152"/>
      <c r="J1" s="152" t="s">
        <v>210</v>
      </c>
      <c r="K1" s="152"/>
      <c r="L1" s="152" t="s">
        <v>212</v>
      </c>
      <c r="M1" s="152"/>
      <c r="N1" s="152"/>
      <c r="O1" s="152"/>
      <c r="P1" s="152"/>
      <c r="Q1" s="152" t="s">
        <v>209</v>
      </c>
      <c r="R1" s="152"/>
      <c r="S1" s="152" t="s">
        <v>210</v>
      </c>
      <c r="T1" s="152"/>
      <c r="U1" s="152" t="s">
        <v>220</v>
      </c>
      <c r="V1" s="152"/>
      <c r="W1" s="152"/>
      <c r="X1" s="152"/>
      <c r="Y1" s="152" t="s">
        <v>222</v>
      </c>
      <c r="Z1" s="152"/>
      <c r="AA1" s="152"/>
      <c r="AB1" s="152"/>
    </row>
    <row r="2" spans="1:28" s="2" customFormat="1" x14ac:dyDescent="0.25">
      <c r="C2" s="152" t="s">
        <v>209</v>
      </c>
      <c r="D2" s="152"/>
      <c r="E2" s="152" t="s">
        <v>210</v>
      </c>
      <c r="F2" s="152"/>
      <c r="G2" s="2" t="s">
        <v>215</v>
      </c>
      <c r="H2" s="2" t="s">
        <v>216</v>
      </c>
      <c r="I2" s="2" t="s">
        <v>217</v>
      </c>
      <c r="J2" s="2" t="s">
        <v>216</v>
      </c>
      <c r="K2" s="2" t="s">
        <v>217</v>
      </c>
      <c r="L2" s="152" t="s">
        <v>209</v>
      </c>
      <c r="M2" s="152"/>
      <c r="N2" s="152" t="s">
        <v>210</v>
      </c>
      <c r="O2" s="152"/>
      <c r="P2" s="2" t="s">
        <v>215</v>
      </c>
      <c r="Q2" s="2" t="s">
        <v>216</v>
      </c>
      <c r="R2" s="2" t="s">
        <v>217</v>
      </c>
      <c r="S2" s="2" t="s">
        <v>216</v>
      </c>
      <c r="T2" s="2" t="s">
        <v>217</v>
      </c>
      <c r="U2" s="152" t="s">
        <v>211</v>
      </c>
      <c r="V2" s="152"/>
      <c r="W2" s="152" t="s">
        <v>221</v>
      </c>
      <c r="X2" s="152"/>
      <c r="Y2" s="152" t="s">
        <v>211</v>
      </c>
      <c r="Z2" s="152"/>
      <c r="AA2" s="152" t="s">
        <v>221</v>
      </c>
      <c r="AB2" s="152"/>
    </row>
    <row r="3" spans="1:28" s="64" customFormat="1" x14ac:dyDescent="0.25">
      <c r="C3" s="64" t="s">
        <v>213</v>
      </c>
      <c r="D3" s="64" t="s">
        <v>214</v>
      </c>
      <c r="E3" s="64" t="s">
        <v>213</v>
      </c>
      <c r="F3" s="64" t="s">
        <v>214</v>
      </c>
      <c r="L3" s="64" t="s">
        <v>213</v>
      </c>
      <c r="M3" s="64" t="s">
        <v>214</v>
      </c>
      <c r="N3" s="64" t="s">
        <v>213</v>
      </c>
      <c r="O3" s="64" t="s">
        <v>214</v>
      </c>
    </row>
    <row r="4" spans="1:28" x14ac:dyDescent="0.25">
      <c r="A4" t="s">
        <v>275</v>
      </c>
      <c r="B4" t="s">
        <v>302</v>
      </c>
      <c r="C4" s="58">
        <f>COUNTIFS('2way'!$A$3:$A$7690,"&gt;50%",'2way'!$Y$3:$Y$7690,"Y",'2way'!$Q$3:$Q$7690,"=" &amp;B4) +  COUNTIFS('2way'!$A$3:$A$7690,"&gt;50%",'2way'!$Y$3:$Y$7690,"Y",'2way'!$R$3:$R$7690,"=" &amp;B4)</f>
        <v>5</v>
      </c>
      <c r="D4" s="59">
        <f>COUNTIFS('2way'!$A$3:$A$7690,"&gt;50%",'2way'!$Y$3:$Y$7690,"N",'2way'!$Q$3:$Q$7690,"=" &amp;B4) +  COUNTIFS('2way'!$A$3:$A$7690,"&gt;50%",'2way'!$Y$3:$Y$7690,"N",'2way'!$R$3:$R$7690,"=" &amp;B4)</f>
        <v>5</v>
      </c>
      <c r="E4" s="59">
        <f>COUNTIFS('2way'!$B$3:$B$7690,"&gt;50%",'2way'!$Y$3:$Y$7690,"N",'2way'!$Q$3:$Q$7690,"=" &amp;B4) +  COUNTIFS('2way'!$B$3:$B$7690,"&gt;50%",'2way'!$Y$3:$Y$7690,"N",'2way'!$R$3:$R$7690,"=" &amp;B4)</f>
        <v>4</v>
      </c>
      <c r="F4" s="59">
        <f>COUNTIFS('2way'!$B$3:$B$7690,"&gt;50%",'2way'!$Y$3:$Y$7690,"Y",'2way'!$Q$3:$Q$7690,"=" &amp;B4) +  COUNTIFS('2way'!$B$3:$B$7690,"&gt;50%",'2way'!$Y$3:$Y$7690,"Y",'2way'!$R$3:$R$7690,"=" &amp;B4)</f>
        <v>8</v>
      </c>
      <c r="G4">
        <f>COUNTIF('2way'!$Q$3:$Q$7690,"=" &amp;B4) + COUNTIF('2way'!$R$3:$R$7690,"=" &amp;B4)</f>
        <v>22</v>
      </c>
      <c r="H4" s="6">
        <f t="shared" ref="H4:H9" si="0">C4/G4</f>
        <v>0.22727272727272727</v>
      </c>
      <c r="I4" s="6">
        <f>D4/G4</f>
        <v>0.22727272727272727</v>
      </c>
      <c r="J4" s="6">
        <f>E4/G4</f>
        <v>0.18181818181818182</v>
      </c>
      <c r="K4" s="6">
        <f>F4/G4</f>
        <v>0.36363636363636365</v>
      </c>
      <c r="L4" s="59">
        <f>COUNTIFS('2way'!$M$3:$M$7690,"&gt;50%",'2way'!$Y$3:$Y$7690,"Y",'2way'!$Q$3:$Q$7690,"=" &amp;B4) +  COUNTIFS('2way'!$M$3:$M$7690,"&gt;50%",'2way'!$Y$3:$Y$7690,"Y",'2way'!$R$3:$R$7690,"=" &amp;B4)</f>
        <v>0</v>
      </c>
      <c r="M4" s="59">
        <f>COUNTIFS('2way'!$M$3:$M$7690,"&gt;50%",'2way'!$Y$3:$Y$7690,"N",'2way'!$Q$3:$Q$7690,"=" &amp;B4) +  COUNTIFS('2way'!$M$3:$M$7690,"&gt;50%",'2way'!$Y$3:$Y$7690,"N",'2way'!$R$3:$R$7690,"=" &amp;B4)</f>
        <v>0</v>
      </c>
      <c r="N4" s="59">
        <f>COUNTIFS('2way'!$N$3:$N$7690,"&gt;50%",'2way'!$Y$3:$Y$7690,"N",'2way'!$Q$3:$Q$7690,"=" &amp;B4) +  COUNTIFS('2way'!$N$3:$N$7690,"&gt;50%",'2way'!$Y$3:$Y$7690,"N",'2way'!$R$3:$R$7690,"=" &amp;B4)</f>
        <v>0</v>
      </c>
      <c r="O4" s="59">
        <f>COUNTIFS('2way'!$N$3:$N$7690,"&gt;50%",'2way'!$Y$3:$Y$7690,"Y",'2way'!$Q$3:$Q$7690,"=" &amp;B4) +  COUNTIFS('2way'!$N$3:$N$7690,"&gt;50%",'2way'!$Y$3:$Y$7690,"Y",'2way'!$R$3:$R$7690,"=" &amp;B4)</f>
        <v>0</v>
      </c>
      <c r="P4">
        <f>COUNTIF('2way'!$Q$3:$Q$7690,"=" &amp;B4) + COUNTIF('2way'!$R$3:$R$7690,"=" &amp;B4)</f>
        <v>22</v>
      </c>
      <c r="Q4" s="6">
        <f>L4/P4</f>
        <v>0</v>
      </c>
      <c r="R4" s="6">
        <f>M4/P4</f>
        <v>0</v>
      </c>
      <c r="S4" s="6">
        <f>N4/P4</f>
        <v>0</v>
      </c>
      <c r="T4" s="6">
        <f>O4/P4</f>
        <v>0</v>
      </c>
      <c r="U4">
        <f>C4+E4</f>
        <v>9</v>
      </c>
      <c r="V4" s="6">
        <f>U4/G4</f>
        <v>0.40909090909090912</v>
      </c>
      <c r="W4">
        <f>L4+N4</f>
        <v>0</v>
      </c>
      <c r="X4" s="6">
        <f>W4/P4</f>
        <v>0</v>
      </c>
      <c r="Y4">
        <f>D4+F4</f>
        <v>13</v>
      </c>
      <c r="Z4" s="6">
        <f>Y4/G4</f>
        <v>0.59090909090909094</v>
      </c>
      <c r="AA4">
        <f>M4+O4</f>
        <v>0</v>
      </c>
      <c r="AB4" s="6">
        <f>AA4/P4</f>
        <v>0</v>
      </c>
    </row>
    <row r="5" spans="1:28" x14ac:dyDescent="0.25">
      <c r="A5" t="s">
        <v>275</v>
      </c>
      <c r="B5" t="s">
        <v>510</v>
      </c>
      <c r="C5" s="58">
        <f>COUNTIFS('2way'!$A$3:$A$7690,"&gt;50%",'2way'!$Y$3:$Y$7690,"Y",'2way'!$Q$3:$Q$7690,"=" &amp;B5) +  COUNTIFS('2way'!$A$3:$A$7690,"&gt;50%",'2way'!$Y$3:$Y$7690,"Y",'2way'!$R$3:$R$7690,"=" &amp;B5)</f>
        <v>0</v>
      </c>
      <c r="D5" s="59">
        <f>COUNTIFS('2way'!$A$3:$A$7690,"&gt;50%",'2way'!$Y$3:$Y$7690,"N",'2way'!$Q$3:$Q$7690,"=" &amp;B5) +  COUNTIFS('2way'!$A$3:$A$7690,"&gt;50%",'2way'!$Y$3:$Y$7690,"N",'2way'!$R$3:$R$7690,"=" &amp;B5)</f>
        <v>3</v>
      </c>
      <c r="E5" s="59">
        <f>COUNTIFS('2way'!$B$3:$B$7690,"&gt;50%",'2way'!$Y$3:$Y$7690,"N",'2way'!$Q$3:$Q$7690,"=" &amp;B5) +  COUNTIFS('2way'!$B$3:$B$7690,"&gt;50%",'2way'!$Y$3:$Y$7690,"N",'2way'!$R$3:$R$7690,"=" &amp;B5)</f>
        <v>13</v>
      </c>
      <c r="F5" s="59">
        <f>COUNTIFS('2way'!$B$3:$B$7690,"&gt;50%",'2way'!$Y$3:$Y$7690,"Y",'2way'!$Q$3:$Q$7690,"=" &amp;B5) +  COUNTIFS('2way'!$B$3:$B$7690,"&gt;50%",'2way'!$Y$3:$Y$7690,"Y",'2way'!$R$3:$R$7690,"=" &amp;B5)</f>
        <v>6</v>
      </c>
      <c r="G5">
        <f>COUNTIF('2way'!$Q$3:$Q$7690,"=" &amp;B5) + COUNTIF('2way'!$R$3:$R$7690,"=" &amp;B5)</f>
        <v>22</v>
      </c>
      <c r="H5" s="6">
        <f t="shared" si="0"/>
        <v>0</v>
      </c>
      <c r="I5" s="6">
        <f t="shared" ref="I5:I68" si="1">D5/G5</f>
        <v>0.13636363636363635</v>
      </c>
      <c r="J5" s="6">
        <f t="shared" ref="J5:J68" si="2">E5/G5</f>
        <v>0.59090909090909094</v>
      </c>
      <c r="K5" s="6">
        <f t="shared" ref="K5:K68" si="3">F5/G5</f>
        <v>0.27272727272727271</v>
      </c>
      <c r="L5" s="59">
        <f>COUNTIFS('2way'!$M$3:$M$7690,"&gt;50%",'2way'!$Y$3:$Y$7690,"Y",'2way'!$Q$3:$Q$7690,"=" &amp;B5) +  COUNTIFS('2way'!$M$3:$M$7690,"&gt;50%",'2way'!$Y$3:$Y$7690,"Y",'2way'!$R$3:$R$7690,"=" &amp;B5)</f>
        <v>0</v>
      </c>
      <c r="M5" s="59">
        <f>COUNTIFS('2way'!$M$3:$M$7690,"&gt;50%",'2way'!$Y$3:$Y$7690,"N",'2way'!$Q$3:$Q$7690,"=" &amp;B5) +  COUNTIFS('2way'!$M$3:$M$7690,"&gt;50%",'2way'!$Y$3:$Y$7690,"N",'2way'!$R$3:$R$7690,"=" &amp;B5)</f>
        <v>0</v>
      </c>
      <c r="N5" s="59">
        <f>COUNTIFS('2way'!$N$3:$N$7690,"&gt;50%",'2way'!$Y$3:$Y$7690,"N",'2way'!$Q$3:$Q$7690,"=" &amp;B5) +  COUNTIFS('2way'!$N$3:$N$7690,"&gt;50%",'2way'!$Y$3:$Y$7690,"N",'2way'!$R$3:$R$7690,"=" &amp;B5)</f>
        <v>0</v>
      </c>
      <c r="O5" s="59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22</v>
      </c>
      <c r="Q5" s="6">
        <f t="shared" ref="Q5:Q68" si="4">L5/P5</f>
        <v>0</v>
      </c>
      <c r="R5" s="6">
        <f t="shared" ref="R5:R68" si="5">M5/P5</f>
        <v>0</v>
      </c>
      <c r="S5" s="6">
        <f t="shared" ref="S5:S68" si="6">N5/P5</f>
        <v>0</v>
      </c>
      <c r="T5" s="6">
        <f t="shared" ref="T5:T68" si="7">O5/P5</f>
        <v>0</v>
      </c>
      <c r="U5">
        <f t="shared" ref="U5:U68" si="8">C5+E5</f>
        <v>13</v>
      </c>
      <c r="V5" s="6">
        <f t="shared" ref="V5:V68" si="9">U5/G5</f>
        <v>0.59090909090909094</v>
      </c>
      <c r="W5">
        <f t="shared" ref="W5:W68" si="10">L5+N5</f>
        <v>0</v>
      </c>
      <c r="X5" s="6">
        <f t="shared" ref="X5:X68" si="11">W5/P5</f>
        <v>0</v>
      </c>
      <c r="Y5">
        <f t="shared" ref="Y5:Y68" si="12">D5+F5</f>
        <v>9</v>
      </c>
      <c r="Z5" s="6">
        <f t="shared" ref="Z5:Z68" si="13">Y5/G5</f>
        <v>0.40909090909090912</v>
      </c>
      <c r="AA5">
        <f t="shared" ref="AA5:AA68" si="14">M5+O5</f>
        <v>0</v>
      </c>
      <c r="AB5" s="6">
        <f t="shared" ref="AB5:AB68" si="15">AA5/P5</f>
        <v>0</v>
      </c>
    </row>
    <row r="6" spans="1:28" x14ac:dyDescent="0.25">
      <c r="A6" t="s">
        <v>275</v>
      </c>
      <c r="B6" t="s">
        <v>479</v>
      </c>
      <c r="C6" s="58">
        <f>COUNTIFS('2way'!$A$3:$A$7690,"&gt;50%",'2way'!$Y$3:$Y$7690,"Y",'2way'!$Q$3:$Q$7690,"=" &amp;B6) +  COUNTIFS('2way'!$A$3:$A$7690,"&gt;50%",'2way'!$Y$3:$Y$7690,"Y",'2way'!$R$3:$R$7690,"=" &amp;B6)</f>
        <v>1</v>
      </c>
      <c r="D6" s="59">
        <f>COUNTIFS('2way'!$A$3:$A$7690,"&gt;50%",'2way'!$Y$3:$Y$7690,"N",'2way'!$Q$3:$Q$7690,"=" &amp;B6) +  COUNTIFS('2way'!$A$3:$A$7690,"&gt;50%",'2way'!$Y$3:$Y$7690,"N",'2way'!$R$3:$R$7690,"=" &amp;B6)</f>
        <v>5</v>
      </c>
      <c r="E6" s="59">
        <f>COUNTIFS('2way'!$B$3:$B$7690,"&gt;50%",'2way'!$Y$3:$Y$7690,"N",'2way'!$Q$3:$Q$7690,"=" &amp;B6) +  COUNTIFS('2way'!$B$3:$B$7690,"&gt;50%",'2way'!$Y$3:$Y$7690,"N",'2way'!$R$3:$R$7690,"=" &amp;B6)</f>
        <v>10</v>
      </c>
      <c r="F6" s="59">
        <f>COUNTIFS('2way'!$B$3:$B$7690,"&gt;50%",'2way'!$Y$3:$Y$7690,"Y",'2way'!$Q$3:$Q$7690,"=" &amp;B6) +  COUNTIFS('2way'!$B$3:$B$7690,"&gt;50%",'2way'!$Y$3:$Y$7690,"Y",'2way'!$R$3:$R$7690,"=" &amp;B6)</f>
        <v>6</v>
      </c>
      <c r="G6">
        <f>COUNTIF('2way'!$Q$3:$Q$7690,"=" &amp;B6) + COUNTIF('2way'!$R$3:$R$7690,"=" &amp;B6)</f>
        <v>22</v>
      </c>
      <c r="H6" s="6">
        <f t="shared" si="0"/>
        <v>4.5454545454545456E-2</v>
      </c>
      <c r="I6" s="6">
        <f t="shared" si="1"/>
        <v>0.22727272727272727</v>
      </c>
      <c r="J6" s="6">
        <f t="shared" si="2"/>
        <v>0.45454545454545453</v>
      </c>
      <c r="K6" s="6">
        <f t="shared" si="3"/>
        <v>0.27272727272727271</v>
      </c>
      <c r="L6" s="59">
        <f>COUNTIFS('2way'!$M$3:$M$7690,"&gt;50%",'2way'!$Y$3:$Y$7690,"Y",'2way'!$Q$3:$Q$7690,"=" &amp;B6) +  COUNTIFS('2way'!$M$3:$M$7690,"&gt;50%",'2way'!$Y$3:$Y$7690,"Y",'2way'!$R$3:$R$7690,"=" &amp;B6)</f>
        <v>0</v>
      </c>
      <c r="M6" s="59">
        <f>COUNTIFS('2way'!$M$3:$M$7690,"&gt;50%",'2way'!$Y$3:$Y$7690,"N",'2way'!$Q$3:$Q$7690,"=" &amp;B6) +  COUNTIFS('2way'!$M$3:$M$7690,"&gt;50%",'2way'!$Y$3:$Y$7690,"N",'2way'!$R$3:$R$7690,"=" &amp;B6)</f>
        <v>0</v>
      </c>
      <c r="N6" s="59">
        <f>COUNTIFS('2way'!$N$3:$N$7690,"&gt;50%",'2way'!$Y$3:$Y$7690,"N",'2way'!$Q$3:$Q$7690,"=" &amp;B6) +  COUNTIFS('2way'!$N$3:$N$7690,"&gt;50%",'2way'!$Y$3:$Y$7690,"N",'2way'!$R$3:$R$7690,"=" &amp;B6)</f>
        <v>0</v>
      </c>
      <c r="O6" s="59">
        <f>COUNTIFS('2way'!$N$3:$N$7690,"&gt;50%",'2way'!$Y$3:$Y$7690,"Y",'2way'!$Q$3:$Q$7690,"=" &amp;B6) +  COUNTIFS('2way'!$N$3:$N$7690,"&gt;50%",'2way'!$Y$3:$Y$7690,"Y",'2way'!$R$3:$R$7690,"=" &amp;B6)</f>
        <v>0</v>
      </c>
      <c r="P6">
        <f>COUNTIF('2way'!$Q$3:$Q$7690,"=" &amp;B6) + COUNTIF('2way'!$R$3:$R$7690,"=" &amp;B6)</f>
        <v>22</v>
      </c>
      <c r="Q6" s="6">
        <f t="shared" si="4"/>
        <v>0</v>
      </c>
      <c r="R6" s="6">
        <f t="shared" si="5"/>
        <v>0</v>
      </c>
      <c r="S6" s="6">
        <f t="shared" si="6"/>
        <v>0</v>
      </c>
      <c r="T6" s="6">
        <f t="shared" si="7"/>
        <v>0</v>
      </c>
      <c r="U6">
        <f t="shared" si="8"/>
        <v>11</v>
      </c>
      <c r="V6" s="6">
        <f t="shared" si="9"/>
        <v>0.5</v>
      </c>
      <c r="W6">
        <f t="shared" si="10"/>
        <v>0</v>
      </c>
      <c r="X6" s="6">
        <f t="shared" si="11"/>
        <v>0</v>
      </c>
      <c r="Y6">
        <f t="shared" si="12"/>
        <v>11</v>
      </c>
      <c r="Z6" s="6">
        <f t="shared" si="13"/>
        <v>0.5</v>
      </c>
      <c r="AA6">
        <f t="shared" si="14"/>
        <v>0</v>
      </c>
      <c r="AB6" s="6">
        <f t="shared" si="15"/>
        <v>0</v>
      </c>
    </row>
    <row r="7" spans="1:28" x14ac:dyDescent="0.25">
      <c r="A7" t="s">
        <v>275</v>
      </c>
      <c r="B7" t="s">
        <v>284</v>
      </c>
      <c r="C7" s="58">
        <f>COUNTIFS('2way'!$A$3:$A$7690,"&gt;50%",'2way'!$Y$3:$Y$7690,"Y",'2way'!$Q$3:$Q$7690,"=" &amp;B7) +  COUNTIFS('2way'!$A$3:$A$7690,"&gt;50%",'2way'!$Y$3:$Y$7690,"Y",'2way'!$R$3:$R$7690,"=" &amp;B7)</f>
        <v>4</v>
      </c>
      <c r="D7" s="59">
        <f>COUNTIFS('2way'!$A$3:$A$7690,"&gt;50%",'2way'!$Y$3:$Y$7690,"N",'2way'!$Q$3:$Q$7690,"=" &amp;B7) +  COUNTIFS('2way'!$A$3:$A$7690,"&gt;50%",'2way'!$Y$3:$Y$7690,"N",'2way'!$R$3:$R$7690,"=" &amp;B7)</f>
        <v>10</v>
      </c>
      <c r="E7" s="59">
        <f>COUNTIFS('2way'!$B$3:$B$7690,"&gt;50%",'2way'!$Y$3:$Y$7690,"N",'2way'!$Q$3:$Q$7690,"=" &amp;B7) +  COUNTIFS('2way'!$B$3:$B$7690,"&gt;50%",'2way'!$Y$3:$Y$7690,"N",'2way'!$R$3:$R$7690,"=" &amp;B7)</f>
        <v>2</v>
      </c>
      <c r="F7" s="59">
        <f>COUNTIFS('2way'!$B$3:$B$7690,"&gt;50%",'2way'!$Y$3:$Y$7690,"Y",'2way'!$Q$3:$Q$7690,"=" &amp;B7) +  COUNTIFS('2way'!$B$3:$B$7690,"&gt;50%",'2way'!$Y$3:$Y$7690,"Y",'2way'!$R$3:$R$7690,"=" &amp;B7)</f>
        <v>6</v>
      </c>
      <c r="G7">
        <f>COUNTIF('2way'!$Q$3:$Q$7690,"=" &amp;B7) + COUNTIF('2way'!$R$3:$R$7690,"=" &amp;B7)</f>
        <v>23</v>
      </c>
      <c r="H7" s="6">
        <f t="shared" si="0"/>
        <v>0.17391304347826086</v>
      </c>
      <c r="I7" s="6">
        <f t="shared" si="1"/>
        <v>0.43478260869565216</v>
      </c>
      <c r="J7" s="6">
        <f t="shared" si="2"/>
        <v>8.6956521739130432E-2</v>
      </c>
      <c r="K7" s="6">
        <f t="shared" si="3"/>
        <v>0.2608695652173913</v>
      </c>
      <c r="L7" s="59">
        <f>COUNTIFS('2way'!$M$3:$M$7690,"&gt;50%",'2way'!$Y$3:$Y$7690,"Y",'2way'!$Q$3:$Q$7690,"=" &amp;B7) +  COUNTIFS('2way'!$M$3:$M$7690,"&gt;50%",'2way'!$Y$3:$Y$7690,"Y",'2way'!$R$3:$R$7690,"=" &amp;B7)</f>
        <v>0</v>
      </c>
      <c r="M7" s="59">
        <f>COUNTIFS('2way'!$M$3:$M$7690,"&gt;50%",'2way'!$Y$3:$Y$7690,"N",'2way'!$Q$3:$Q$7690,"=" &amp;B7) +  COUNTIFS('2way'!$M$3:$M$7690,"&gt;50%",'2way'!$Y$3:$Y$7690,"N",'2way'!$R$3:$R$7690,"=" &amp;B7)</f>
        <v>0</v>
      </c>
      <c r="N7" s="59">
        <f>COUNTIFS('2way'!$N$3:$N$7690,"&gt;50%",'2way'!$Y$3:$Y$7690,"N",'2way'!$Q$3:$Q$7690,"=" &amp;B7) +  COUNTIFS('2way'!$N$3:$N$7690,"&gt;50%",'2way'!$Y$3:$Y$7690,"N",'2way'!$R$3:$R$7690,"=" &amp;B7)</f>
        <v>0</v>
      </c>
      <c r="O7" s="59">
        <f>COUNTIFS('2way'!$N$3:$N$7690,"&gt;50%",'2way'!$Y$3:$Y$7690,"Y",'2way'!$Q$3:$Q$7690,"=" &amp;B7) +  COUNTIFS('2way'!$N$3:$N$7690,"&gt;50%",'2way'!$Y$3:$Y$7690,"Y",'2way'!$R$3:$R$7690,"=" &amp;B7)</f>
        <v>0</v>
      </c>
      <c r="P7">
        <f>COUNTIF('2way'!$Q$3:$Q$7690,"=" &amp;B7) + COUNTIF('2way'!$R$3:$R$7690,"=" &amp;B7)</f>
        <v>23</v>
      </c>
      <c r="Q7" s="6">
        <f t="shared" si="4"/>
        <v>0</v>
      </c>
      <c r="R7" s="6">
        <f t="shared" si="5"/>
        <v>0</v>
      </c>
      <c r="S7" s="6">
        <f t="shared" si="6"/>
        <v>0</v>
      </c>
      <c r="T7" s="6">
        <f t="shared" si="7"/>
        <v>0</v>
      </c>
      <c r="U7">
        <f t="shared" si="8"/>
        <v>6</v>
      </c>
      <c r="V7" s="6">
        <f t="shared" si="9"/>
        <v>0.2608695652173913</v>
      </c>
      <c r="W7">
        <f t="shared" si="10"/>
        <v>0</v>
      </c>
      <c r="X7" s="6">
        <f t="shared" si="11"/>
        <v>0</v>
      </c>
      <c r="Y7">
        <f t="shared" si="12"/>
        <v>16</v>
      </c>
      <c r="Z7" s="6">
        <f t="shared" si="13"/>
        <v>0.69565217391304346</v>
      </c>
      <c r="AA7">
        <f t="shared" si="14"/>
        <v>0</v>
      </c>
      <c r="AB7" s="6">
        <f t="shared" si="15"/>
        <v>0</v>
      </c>
    </row>
    <row r="8" spans="1:28" x14ac:dyDescent="0.25">
      <c r="A8" t="s">
        <v>275</v>
      </c>
      <c r="B8" t="s">
        <v>370</v>
      </c>
      <c r="C8" s="58">
        <f>COUNTIFS('2way'!$A$3:$A$7690,"&gt;50%",'2way'!$Y$3:$Y$7690,"Y",'2way'!$Q$3:$Q$7690,"=" &amp;B8) +  COUNTIFS('2way'!$A$3:$A$7690,"&gt;50%",'2way'!$Y$3:$Y$7690,"Y",'2way'!$R$3:$R$7690,"=" &amp;B8)</f>
        <v>1</v>
      </c>
      <c r="D8" s="59">
        <f>COUNTIFS('2way'!$A$3:$A$7690,"&gt;50%",'2way'!$Y$3:$Y$7690,"N",'2way'!$Q$3:$Q$7690,"=" &amp;B8) +  COUNTIFS('2way'!$A$3:$A$7690,"&gt;50%",'2way'!$Y$3:$Y$7690,"N",'2way'!$R$3:$R$7690,"=" &amp;B8)</f>
        <v>2</v>
      </c>
      <c r="E8" s="59">
        <f>COUNTIFS('2way'!$B$3:$B$7690,"&gt;50%",'2way'!$Y$3:$Y$7690,"N",'2way'!$Q$3:$Q$7690,"=" &amp;B8) +  COUNTIFS('2way'!$B$3:$B$7690,"&gt;50%",'2way'!$Y$3:$Y$7690,"N",'2way'!$R$3:$R$7690,"=" &amp;B8)</f>
        <v>15</v>
      </c>
      <c r="F8" s="59">
        <f>COUNTIFS('2way'!$B$3:$B$7690,"&gt;50%",'2way'!$Y$3:$Y$7690,"Y",'2way'!$Q$3:$Q$7690,"=" &amp;B8) +  COUNTIFS('2way'!$B$3:$B$7690,"&gt;50%",'2way'!$Y$3:$Y$7690,"Y",'2way'!$R$3:$R$7690,"=" &amp;B8)</f>
        <v>5</v>
      </c>
      <c r="G8">
        <f>COUNTIF('2way'!$Q$3:$Q$7690,"=" &amp;B8) + COUNTIF('2way'!$R$3:$R$7690,"=" &amp;B8)</f>
        <v>23</v>
      </c>
      <c r="H8" s="6">
        <f t="shared" si="0"/>
        <v>4.3478260869565216E-2</v>
      </c>
      <c r="I8" s="6">
        <f t="shared" si="1"/>
        <v>8.6956521739130432E-2</v>
      </c>
      <c r="J8" s="6">
        <f t="shared" si="2"/>
        <v>0.65217391304347827</v>
      </c>
      <c r="K8" s="6">
        <f t="shared" si="3"/>
        <v>0.21739130434782608</v>
      </c>
      <c r="L8" s="59">
        <f>COUNTIFS('2way'!$M$3:$M$7690,"&gt;50%",'2way'!$Y$3:$Y$7690,"Y",'2way'!$Q$3:$Q$7690,"=" &amp;B8) +  COUNTIFS('2way'!$M$3:$M$7690,"&gt;50%",'2way'!$Y$3:$Y$7690,"Y",'2way'!$R$3:$R$7690,"=" &amp;B8)</f>
        <v>0</v>
      </c>
      <c r="M8" s="59">
        <f>COUNTIFS('2way'!$M$3:$M$7690,"&gt;50%",'2way'!$Y$3:$Y$7690,"N",'2way'!$Q$3:$Q$7690,"=" &amp;B8) +  COUNTIFS('2way'!$M$3:$M$7690,"&gt;50%",'2way'!$Y$3:$Y$7690,"N",'2way'!$R$3:$R$7690,"=" &amp;B8)</f>
        <v>0</v>
      </c>
      <c r="N8" s="59">
        <f>COUNTIFS('2way'!$N$3:$N$7690,"&gt;50%",'2way'!$Y$3:$Y$7690,"N",'2way'!$Q$3:$Q$7690,"=" &amp;B8) +  COUNTIFS('2way'!$N$3:$N$7690,"&gt;50%",'2way'!$Y$3:$Y$7690,"N",'2way'!$R$3:$R$7690,"=" &amp;B8)</f>
        <v>0</v>
      </c>
      <c r="O8" s="59">
        <f>COUNTIFS('2way'!$N$3:$N$7690,"&gt;50%",'2way'!$Y$3:$Y$7690,"Y",'2way'!$Q$3:$Q$7690,"=" &amp;B8) +  COUNTIFS('2way'!$N$3:$N$7690,"&gt;50%",'2way'!$Y$3:$Y$7690,"Y",'2way'!$R$3:$R$7690,"=" &amp;B8)</f>
        <v>0</v>
      </c>
      <c r="P8">
        <f>COUNTIF('2way'!$Q$3:$Q$7690,"=" &amp;B8) + COUNTIF('2way'!$R$3:$R$7690,"=" &amp;B8)</f>
        <v>23</v>
      </c>
      <c r="Q8" s="6">
        <f t="shared" si="4"/>
        <v>0</v>
      </c>
      <c r="R8" s="6">
        <f t="shared" si="5"/>
        <v>0</v>
      </c>
      <c r="S8" s="6">
        <f t="shared" si="6"/>
        <v>0</v>
      </c>
      <c r="T8" s="6">
        <f t="shared" si="7"/>
        <v>0</v>
      </c>
      <c r="U8">
        <f t="shared" si="8"/>
        <v>16</v>
      </c>
      <c r="V8" s="6">
        <f t="shared" si="9"/>
        <v>0.69565217391304346</v>
      </c>
      <c r="W8">
        <f t="shared" si="10"/>
        <v>0</v>
      </c>
      <c r="X8" s="6">
        <f t="shared" si="11"/>
        <v>0</v>
      </c>
      <c r="Y8">
        <f t="shared" si="12"/>
        <v>7</v>
      </c>
      <c r="Z8" s="6">
        <f t="shared" si="13"/>
        <v>0.30434782608695654</v>
      </c>
      <c r="AA8">
        <f t="shared" si="14"/>
        <v>0</v>
      </c>
      <c r="AB8" s="6">
        <f t="shared" si="15"/>
        <v>0</v>
      </c>
    </row>
    <row r="9" spans="1:28" x14ac:dyDescent="0.25">
      <c r="A9" t="s">
        <v>275</v>
      </c>
      <c r="B9" t="s">
        <v>371</v>
      </c>
      <c r="C9" s="58">
        <f>COUNTIFS('2way'!$A$3:$A$7690,"&gt;50%",'2way'!$Y$3:$Y$7690,"Y",'2way'!$Q$3:$Q$7690,"=" &amp;B9) +  COUNTIFS('2way'!$A$3:$A$7690,"&gt;50%",'2way'!$Y$3:$Y$7690,"Y",'2way'!$R$3:$R$7690,"=" &amp;B9)</f>
        <v>2</v>
      </c>
      <c r="D9" s="59">
        <f>COUNTIFS('2way'!$A$3:$A$7690,"&gt;50%",'2way'!$Y$3:$Y$7690,"N",'2way'!$Q$3:$Q$7690,"=" &amp;B9) +  COUNTIFS('2way'!$A$3:$A$7690,"&gt;50%",'2way'!$Y$3:$Y$7690,"N",'2way'!$R$3:$R$7690,"=" &amp;B9)</f>
        <v>0</v>
      </c>
      <c r="E9" s="59">
        <f>COUNTIFS('2way'!$B$3:$B$7690,"&gt;50%",'2way'!$Y$3:$Y$7690,"N",'2way'!$Q$3:$Q$7690,"=" &amp;B9) +  COUNTIFS('2way'!$B$3:$B$7690,"&gt;50%",'2way'!$Y$3:$Y$7690,"N",'2way'!$R$3:$R$7690,"=" &amp;B9)</f>
        <v>14</v>
      </c>
      <c r="F9" s="59">
        <f>COUNTIFS('2way'!$B$3:$B$7690,"&gt;50%",'2way'!$Y$3:$Y$7690,"Y",'2way'!$Q$3:$Q$7690,"=" &amp;B9) +  COUNTIFS('2way'!$B$3:$B$7690,"&gt;50%",'2way'!$Y$3:$Y$7690,"Y",'2way'!$R$3:$R$7690,"=" &amp;B9)</f>
        <v>7</v>
      </c>
      <c r="G9">
        <f>COUNTIF('2way'!$Q$3:$Q$7690,"=" &amp;B9) + COUNTIF('2way'!$R$3:$R$7690,"=" &amp;B9)</f>
        <v>23</v>
      </c>
      <c r="H9" s="6">
        <f t="shared" si="0"/>
        <v>8.6956521739130432E-2</v>
      </c>
      <c r="I9" s="6">
        <f t="shared" si="1"/>
        <v>0</v>
      </c>
      <c r="J9" s="6">
        <f t="shared" si="2"/>
        <v>0.60869565217391308</v>
      </c>
      <c r="K9" s="6">
        <f t="shared" si="3"/>
        <v>0.30434782608695654</v>
      </c>
      <c r="L9" s="59">
        <f>COUNTIFS('2way'!$M$3:$M$7690,"&gt;50%",'2way'!$Y$3:$Y$7690,"Y",'2way'!$Q$3:$Q$7690,"=" &amp;B9) +  COUNTIFS('2way'!$M$3:$M$7690,"&gt;50%",'2way'!$Y$3:$Y$7690,"Y",'2way'!$R$3:$R$7690,"=" &amp;B9)</f>
        <v>0</v>
      </c>
      <c r="M9" s="59">
        <f>COUNTIFS('2way'!$M$3:$M$7690,"&gt;50%",'2way'!$Y$3:$Y$7690,"N",'2way'!$Q$3:$Q$7690,"=" &amp;B9) +  COUNTIFS('2way'!$M$3:$M$7690,"&gt;50%",'2way'!$Y$3:$Y$7690,"N",'2way'!$R$3:$R$7690,"=" &amp;B9)</f>
        <v>0</v>
      </c>
      <c r="N9" s="59">
        <f>COUNTIFS('2way'!$N$3:$N$7690,"&gt;50%",'2way'!$Y$3:$Y$7690,"N",'2way'!$Q$3:$Q$7690,"=" &amp;B9) +  COUNTIFS('2way'!$N$3:$N$7690,"&gt;50%",'2way'!$Y$3:$Y$7690,"N",'2way'!$R$3:$R$7690,"=" &amp;B9)</f>
        <v>0</v>
      </c>
      <c r="O9" s="59">
        <f>COUNTIFS('2way'!$N$3:$N$7690,"&gt;50%",'2way'!$Y$3:$Y$7690,"Y",'2way'!$Q$3:$Q$7690,"=" &amp;B9) +  COUNTIFS('2way'!$N$3:$N$7690,"&gt;50%",'2way'!$Y$3:$Y$7690,"Y",'2way'!$R$3:$R$7690,"=" &amp;B9)</f>
        <v>0</v>
      </c>
      <c r="P9">
        <f>COUNTIF('2way'!$Q$3:$Q$7690,"=" &amp;B9) + COUNTIF('2way'!$R$3:$R$7690,"=" &amp;B9)</f>
        <v>23</v>
      </c>
      <c r="Q9" s="6">
        <f t="shared" si="4"/>
        <v>0</v>
      </c>
      <c r="R9" s="6">
        <f t="shared" si="5"/>
        <v>0</v>
      </c>
      <c r="S9" s="6">
        <f t="shared" si="6"/>
        <v>0</v>
      </c>
      <c r="T9" s="6">
        <f t="shared" si="7"/>
        <v>0</v>
      </c>
      <c r="U9">
        <f t="shared" si="8"/>
        <v>16</v>
      </c>
      <c r="V9" s="6">
        <f t="shared" si="9"/>
        <v>0.69565217391304346</v>
      </c>
      <c r="W9">
        <f t="shared" si="10"/>
        <v>0</v>
      </c>
      <c r="X9" s="6">
        <f t="shared" si="11"/>
        <v>0</v>
      </c>
      <c r="Y9">
        <f t="shared" si="12"/>
        <v>7</v>
      </c>
      <c r="Z9" s="6">
        <f t="shared" si="13"/>
        <v>0.30434782608695654</v>
      </c>
      <c r="AA9">
        <f t="shared" si="14"/>
        <v>0</v>
      </c>
      <c r="AB9" s="6">
        <f t="shared" si="15"/>
        <v>0</v>
      </c>
    </row>
    <row r="10" spans="1:28" x14ac:dyDescent="0.25">
      <c r="A10" t="s">
        <v>275</v>
      </c>
      <c r="B10" t="s">
        <v>307</v>
      </c>
      <c r="C10" s="58">
        <f>COUNTIFS('2way'!$A$3:$A$7690,"&gt;50%",'2way'!$Y$3:$Y$7690,"Y",'2way'!$Q$3:$Q$7690,"=" &amp;B10) +  COUNTIFS('2way'!$A$3:$A$7690,"&gt;50%",'2way'!$Y$3:$Y$7690,"Y",'2way'!$R$3:$R$7690,"=" &amp;B10)</f>
        <v>3</v>
      </c>
      <c r="D10" s="59">
        <f>COUNTIFS('2way'!$A$3:$A$7690,"&gt;50%",'2way'!$Y$3:$Y$7690,"N",'2way'!$Q$3:$Q$7690,"=" &amp;B10) +  COUNTIFS('2way'!$A$3:$A$7690,"&gt;50%",'2way'!$Y$3:$Y$7690,"N",'2way'!$R$3:$R$7690,"=" &amp;B10)</f>
        <v>4</v>
      </c>
      <c r="E10" s="59">
        <f>COUNTIFS('2way'!$B$3:$B$7690,"&gt;50%",'2way'!$Y$3:$Y$7690,"N",'2way'!$Q$3:$Q$7690,"=" &amp;B10) +  COUNTIFS('2way'!$B$3:$B$7690,"&gt;50%",'2way'!$Y$3:$Y$7690,"N",'2way'!$R$3:$R$7690,"=" &amp;B10)</f>
        <v>7</v>
      </c>
      <c r="F10" s="59">
        <f>COUNTIFS('2way'!$B$3:$B$7690,"&gt;50%",'2way'!$Y$3:$Y$7690,"Y",'2way'!$Q$3:$Q$7690,"=" &amp;B10) +  COUNTIFS('2way'!$B$3:$B$7690,"&gt;50%",'2way'!$Y$3:$Y$7690,"Y",'2way'!$R$3:$R$7690,"=" &amp;B10)</f>
        <v>8</v>
      </c>
      <c r="G10">
        <f>COUNTIF('2way'!$Q$3:$Q$7690,"=" &amp;B10) + COUNTIF('2way'!$R$3:$R$7690,"=" &amp;B10)</f>
        <v>22</v>
      </c>
      <c r="H10" s="6">
        <f t="shared" ref="H10:H24" si="16">C10/G10</f>
        <v>0.13636363636363635</v>
      </c>
      <c r="I10" s="6">
        <f t="shared" si="1"/>
        <v>0.18181818181818182</v>
      </c>
      <c r="J10" s="6">
        <f t="shared" si="2"/>
        <v>0.31818181818181818</v>
      </c>
      <c r="K10" s="6">
        <f t="shared" si="3"/>
        <v>0.36363636363636365</v>
      </c>
      <c r="L10" s="59">
        <f>COUNTIFS('2way'!$M$3:$M$7690,"&gt;50%",'2way'!$Y$3:$Y$7690,"Y",'2way'!$Q$3:$Q$7690,"=" &amp;B10) +  COUNTIFS('2way'!$M$3:$M$7690,"&gt;50%",'2way'!$Y$3:$Y$7690,"Y",'2way'!$R$3:$R$7690,"=" &amp;B10)</f>
        <v>0</v>
      </c>
      <c r="M10" s="59">
        <f>COUNTIFS('2way'!$M$3:$M$7690,"&gt;50%",'2way'!$Y$3:$Y$7690,"N",'2way'!$Q$3:$Q$7690,"=" &amp;B10) +  COUNTIFS('2way'!$M$3:$M$7690,"&gt;50%",'2way'!$Y$3:$Y$7690,"N",'2way'!$R$3:$R$7690,"=" &amp;B10)</f>
        <v>0</v>
      </c>
      <c r="N10" s="59">
        <f>COUNTIFS('2way'!$N$3:$N$7690,"&gt;50%",'2way'!$Y$3:$Y$7690,"N",'2way'!$Q$3:$Q$7690,"=" &amp;B10) +  COUNTIFS('2way'!$N$3:$N$7690,"&gt;50%",'2way'!$Y$3:$Y$7690,"N",'2way'!$R$3:$R$7690,"=" &amp;B10)</f>
        <v>0</v>
      </c>
      <c r="O10" s="59">
        <f>COUNTIFS('2way'!$N$3:$N$7690,"&gt;50%",'2way'!$Y$3:$Y$7690,"Y",'2way'!$Q$3:$Q$7690,"=" &amp;B10) +  COUNTIFS('2way'!$N$3:$N$7690,"&gt;50%",'2way'!$Y$3:$Y$7690,"Y",'2way'!$R$3:$R$7690,"=" &amp;B10)</f>
        <v>0</v>
      </c>
      <c r="P10">
        <f>COUNTIF('2way'!$Q$3:$Q$7690,"=" &amp;B10) + COUNTIF('2way'!$R$3:$R$7690,"=" &amp;B10)</f>
        <v>22</v>
      </c>
      <c r="Q10" s="6">
        <f t="shared" si="4"/>
        <v>0</v>
      </c>
      <c r="R10" s="6">
        <f t="shared" si="5"/>
        <v>0</v>
      </c>
      <c r="S10" s="6">
        <f t="shared" si="6"/>
        <v>0</v>
      </c>
      <c r="T10" s="6">
        <f t="shared" si="7"/>
        <v>0</v>
      </c>
      <c r="U10">
        <f t="shared" si="8"/>
        <v>10</v>
      </c>
      <c r="V10" s="6">
        <f t="shared" si="9"/>
        <v>0.45454545454545453</v>
      </c>
      <c r="W10">
        <f t="shared" si="10"/>
        <v>0</v>
      </c>
      <c r="X10" s="6">
        <f t="shared" si="11"/>
        <v>0</v>
      </c>
      <c r="Y10">
        <f t="shared" si="12"/>
        <v>12</v>
      </c>
      <c r="Z10" s="6">
        <f t="shared" si="13"/>
        <v>0.54545454545454541</v>
      </c>
      <c r="AA10">
        <f t="shared" si="14"/>
        <v>0</v>
      </c>
      <c r="AB10" s="6">
        <f t="shared" si="15"/>
        <v>0</v>
      </c>
    </row>
    <row r="11" spans="1:28" x14ac:dyDescent="0.25">
      <c r="A11" t="s">
        <v>275</v>
      </c>
      <c r="B11" t="s">
        <v>304</v>
      </c>
      <c r="C11" s="58">
        <f>COUNTIFS('2way'!$A$3:$A$7690,"&gt;50%",'2way'!$Y$3:$Y$7690,"Y",'2way'!$Q$3:$Q$7690,"=" &amp;B11) +  COUNTIFS('2way'!$A$3:$A$7690,"&gt;50%",'2way'!$Y$3:$Y$7690,"Y",'2way'!$R$3:$R$7690,"=" &amp;B11)</f>
        <v>0</v>
      </c>
      <c r="D11" s="59">
        <f>COUNTIFS('2way'!$A$3:$A$7690,"&gt;50%",'2way'!$Y$3:$Y$7690,"N",'2way'!$Q$3:$Q$7690,"=" &amp;B11) +  COUNTIFS('2way'!$A$3:$A$7690,"&gt;50%",'2way'!$Y$3:$Y$7690,"N",'2way'!$R$3:$R$7690,"=" &amp;B11)</f>
        <v>4</v>
      </c>
      <c r="E11" s="59">
        <f>COUNTIFS('2way'!$B$3:$B$7690,"&gt;50%",'2way'!$Y$3:$Y$7690,"N",'2way'!$Q$3:$Q$7690,"=" &amp;B11) +  COUNTIFS('2way'!$B$3:$B$7690,"&gt;50%",'2way'!$Y$3:$Y$7690,"N",'2way'!$R$3:$R$7690,"=" &amp;B11)</f>
        <v>8</v>
      </c>
      <c r="F11" s="59">
        <f>COUNTIFS('2way'!$B$3:$B$7690,"&gt;50%",'2way'!$Y$3:$Y$7690,"Y",'2way'!$Q$3:$Q$7690,"=" &amp;B11) +  COUNTIFS('2way'!$B$3:$B$7690,"&gt;50%",'2way'!$Y$3:$Y$7690,"Y",'2way'!$R$3:$R$7690,"=" &amp;B11)</f>
        <v>10</v>
      </c>
      <c r="G11">
        <f>COUNTIF('2way'!$Q$3:$Q$7690,"=" &amp;B11) + COUNTIF('2way'!$R$3:$R$7690,"=" &amp;B11)</f>
        <v>23</v>
      </c>
      <c r="H11" s="6">
        <f t="shared" si="16"/>
        <v>0</v>
      </c>
      <c r="I11" s="6">
        <f t="shared" si="1"/>
        <v>0.17391304347826086</v>
      </c>
      <c r="J11" s="6">
        <f t="shared" si="2"/>
        <v>0.34782608695652173</v>
      </c>
      <c r="K11" s="6">
        <f t="shared" si="3"/>
        <v>0.43478260869565216</v>
      </c>
      <c r="L11" s="59">
        <f>COUNTIFS('2way'!$M$3:$M$7690,"&gt;50%",'2way'!$Y$3:$Y$7690,"Y",'2way'!$Q$3:$Q$7690,"=" &amp;B11) +  COUNTIFS('2way'!$M$3:$M$7690,"&gt;50%",'2way'!$Y$3:$Y$7690,"Y",'2way'!$R$3:$R$7690,"=" &amp;B11)</f>
        <v>0</v>
      </c>
      <c r="M11" s="59">
        <f>COUNTIFS('2way'!$M$3:$M$7690,"&gt;50%",'2way'!$Y$3:$Y$7690,"N",'2way'!$Q$3:$Q$7690,"=" &amp;B11) +  COUNTIFS('2way'!$M$3:$M$7690,"&gt;50%",'2way'!$Y$3:$Y$7690,"N",'2way'!$R$3:$R$7690,"=" &amp;B11)</f>
        <v>0</v>
      </c>
      <c r="N11" s="59">
        <f>COUNTIFS('2way'!$N$3:$N$7690,"&gt;50%",'2way'!$Y$3:$Y$7690,"N",'2way'!$Q$3:$Q$7690,"=" &amp;B11) +  COUNTIFS('2way'!$N$3:$N$7690,"&gt;50%",'2way'!$Y$3:$Y$7690,"N",'2way'!$R$3:$R$7690,"=" &amp;B11)</f>
        <v>0</v>
      </c>
      <c r="O11" s="59">
        <f>COUNTIFS('2way'!$N$3:$N$7690,"&gt;50%",'2way'!$Y$3:$Y$7690,"Y",'2way'!$Q$3:$Q$7690,"=" &amp;B11) +  COUNTIFS('2way'!$N$3:$N$7690,"&gt;50%",'2way'!$Y$3:$Y$7690,"Y",'2way'!$R$3:$R$7690,"=" &amp;B11)</f>
        <v>0</v>
      </c>
      <c r="P11">
        <f>COUNTIF('2way'!$Q$3:$Q$7690,"=" &amp;B11) + COUNTIF('2way'!$R$3:$R$7690,"=" &amp;B11)</f>
        <v>23</v>
      </c>
      <c r="Q11" s="6">
        <f t="shared" si="4"/>
        <v>0</v>
      </c>
      <c r="R11" s="6">
        <f t="shared" si="5"/>
        <v>0</v>
      </c>
      <c r="S11" s="6">
        <f t="shared" si="6"/>
        <v>0</v>
      </c>
      <c r="T11" s="6">
        <f t="shared" si="7"/>
        <v>0</v>
      </c>
      <c r="U11">
        <f t="shared" si="8"/>
        <v>8</v>
      </c>
      <c r="V11" s="6">
        <f t="shared" si="9"/>
        <v>0.34782608695652173</v>
      </c>
      <c r="W11">
        <f t="shared" si="10"/>
        <v>0</v>
      </c>
      <c r="X11" s="6">
        <f t="shared" si="11"/>
        <v>0</v>
      </c>
      <c r="Y11">
        <f t="shared" si="12"/>
        <v>14</v>
      </c>
      <c r="Z11" s="6">
        <f t="shared" si="13"/>
        <v>0.60869565217391308</v>
      </c>
      <c r="AA11">
        <f t="shared" si="14"/>
        <v>0</v>
      </c>
      <c r="AB11" s="6">
        <f t="shared" si="15"/>
        <v>0</v>
      </c>
    </row>
    <row r="12" spans="1:28" x14ac:dyDescent="0.25">
      <c r="A12" t="s">
        <v>275</v>
      </c>
      <c r="B12" t="s">
        <v>373</v>
      </c>
      <c r="C12" s="58">
        <f>COUNTIFS('2way'!$A$3:$A$7690,"&gt;50%",'2way'!$Y$3:$Y$7690,"Y",'2way'!$Q$3:$Q$7690,"=" &amp;B12) +  COUNTIFS('2way'!$A$3:$A$7690,"&gt;50%",'2way'!$Y$3:$Y$7690,"Y",'2way'!$R$3:$R$7690,"=" &amp;B12)</f>
        <v>7</v>
      </c>
      <c r="D12" s="59">
        <f>COUNTIFS('2way'!$A$3:$A$7690,"&gt;50%",'2way'!$Y$3:$Y$7690,"N",'2way'!$Q$3:$Q$7690,"=" &amp;B12) +  COUNTIFS('2way'!$A$3:$A$7690,"&gt;50%",'2way'!$Y$3:$Y$7690,"N",'2way'!$R$3:$R$7690,"=" &amp;B12)</f>
        <v>1</v>
      </c>
      <c r="E12" s="59">
        <f>COUNTIFS('2way'!$B$3:$B$7690,"&gt;50%",'2way'!$Y$3:$Y$7690,"N",'2way'!$Q$3:$Q$7690,"=" &amp;B12) +  COUNTIFS('2way'!$B$3:$B$7690,"&gt;50%",'2way'!$Y$3:$Y$7690,"N",'2way'!$R$3:$R$7690,"=" &amp;B12)</f>
        <v>7</v>
      </c>
      <c r="F12" s="59">
        <f>COUNTIFS('2way'!$B$3:$B$7690,"&gt;50%",'2way'!$Y$3:$Y$7690,"Y",'2way'!$Q$3:$Q$7690,"=" &amp;B12) +  COUNTIFS('2way'!$B$3:$B$7690,"&gt;50%",'2way'!$Y$3:$Y$7690,"Y",'2way'!$R$3:$R$7690,"=" &amp;B12)</f>
        <v>7</v>
      </c>
      <c r="G12">
        <f>COUNTIF('2way'!$Q$3:$Q$7690,"=" &amp;B12) + COUNTIF('2way'!$R$3:$R$7690,"=" &amp;B12)</f>
        <v>22</v>
      </c>
      <c r="H12" s="6">
        <f t="shared" si="16"/>
        <v>0.31818181818181818</v>
      </c>
      <c r="I12" s="6">
        <f t="shared" si="1"/>
        <v>4.5454545454545456E-2</v>
      </c>
      <c r="J12" s="6">
        <f t="shared" si="2"/>
        <v>0.31818181818181818</v>
      </c>
      <c r="K12" s="6">
        <f t="shared" si="3"/>
        <v>0.31818181818181818</v>
      </c>
      <c r="L12" s="59">
        <f>COUNTIFS('2way'!$M$3:$M$7690,"&gt;50%",'2way'!$Y$3:$Y$7690,"Y",'2way'!$Q$3:$Q$7690,"=" &amp;B12) +  COUNTIFS('2way'!$M$3:$M$7690,"&gt;50%",'2way'!$Y$3:$Y$7690,"Y",'2way'!$R$3:$R$7690,"=" &amp;B12)</f>
        <v>0</v>
      </c>
      <c r="M12" s="59">
        <f>COUNTIFS('2way'!$M$3:$M$7690,"&gt;50%",'2way'!$Y$3:$Y$7690,"N",'2way'!$Q$3:$Q$7690,"=" &amp;B12) +  COUNTIFS('2way'!$M$3:$M$7690,"&gt;50%",'2way'!$Y$3:$Y$7690,"N",'2way'!$R$3:$R$7690,"=" &amp;B12)</f>
        <v>0</v>
      </c>
      <c r="N12" s="59">
        <f>COUNTIFS('2way'!$N$3:$N$7690,"&gt;50%",'2way'!$Y$3:$Y$7690,"N",'2way'!$Q$3:$Q$7690,"=" &amp;B12) +  COUNTIFS('2way'!$N$3:$N$7690,"&gt;50%",'2way'!$Y$3:$Y$7690,"N",'2way'!$R$3:$R$7690,"=" &amp;B12)</f>
        <v>0</v>
      </c>
      <c r="O12" s="59">
        <f>COUNTIFS('2way'!$N$3:$N$7690,"&gt;50%",'2way'!$Y$3:$Y$7690,"Y",'2way'!$Q$3:$Q$7690,"=" &amp;B12) +  COUNTIFS('2way'!$N$3:$N$7690,"&gt;50%",'2way'!$Y$3:$Y$7690,"Y",'2way'!$R$3:$R$7690,"=" &amp;B12)</f>
        <v>0</v>
      </c>
      <c r="P12">
        <f>COUNTIF('2way'!$Q$3:$Q$7690,"=" &amp;B12) + COUNTIF('2way'!$R$3:$R$7690,"=" &amp;B12)</f>
        <v>22</v>
      </c>
      <c r="Q12" s="6">
        <f t="shared" si="4"/>
        <v>0</v>
      </c>
      <c r="R12" s="6">
        <f t="shared" si="5"/>
        <v>0</v>
      </c>
      <c r="S12" s="6">
        <f t="shared" si="6"/>
        <v>0</v>
      </c>
      <c r="T12" s="6">
        <f t="shared" si="7"/>
        <v>0</v>
      </c>
      <c r="U12">
        <f t="shared" si="8"/>
        <v>14</v>
      </c>
      <c r="V12" s="6">
        <f t="shared" si="9"/>
        <v>0.63636363636363635</v>
      </c>
      <c r="W12">
        <f t="shared" si="10"/>
        <v>0</v>
      </c>
      <c r="X12" s="6">
        <f t="shared" si="11"/>
        <v>0</v>
      </c>
      <c r="Y12">
        <f t="shared" si="12"/>
        <v>8</v>
      </c>
      <c r="Z12" s="6">
        <f t="shared" si="13"/>
        <v>0.36363636363636365</v>
      </c>
      <c r="AA12">
        <f t="shared" si="14"/>
        <v>0</v>
      </c>
      <c r="AB12" s="6">
        <f t="shared" si="15"/>
        <v>0</v>
      </c>
    </row>
    <row r="13" spans="1:28" x14ac:dyDescent="0.25">
      <c r="A13" t="s">
        <v>275</v>
      </c>
      <c r="B13" t="s">
        <v>475</v>
      </c>
      <c r="C13" s="58">
        <f>COUNTIFS('2way'!$A$3:$A$7690,"&gt;50%",'2way'!$Y$3:$Y$7690,"Y",'2way'!$Q$3:$Q$7690,"=" &amp;B13) +  COUNTIFS('2way'!$A$3:$A$7690,"&gt;50%",'2way'!$Y$3:$Y$7690,"Y",'2way'!$R$3:$R$7690,"=" &amp;B13)</f>
        <v>3</v>
      </c>
      <c r="D13" s="59">
        <f>COUNTIFS('2way'!$A$3:$A$7690,"&gt;50%",'2way'!$Y$3:$Y$7690,"N",'2way'!$Q$3:$Q$7690,"=" &amp;B13) +  COUNTIFS('2way'!$A$3:$A$7690,"&gt;50%",'2way'!$Y$3:$Y$7690,"N",'2way'!$R$3:$R$7690,"=" &amp;B13)</f>
        <v>4</v>
      </c>
      <c r="E13" s="59">
        <f>COUNTIFS('2way'!$B$3:$B$7690,"&gt;50%",'2way'!$Y$3:$Y$7690,"N",'2way'!$Q$3:$Q$7690,"=" &amp;B13) +  COUNTIFS('2way'!$B$3:$B$7690,"&gt;50%",'2way'!$Y$3:$Y$7690,"N",'2way'!$R$3:$R$7690,"=" &amp;B13)</f>
        <v>9</v>
      </c>
      <c r="F13" s="59">
        <f>COUNTIFS('2way'!$B$3:$B$7690,"&gt;50%",'2way'!$Y$3:$Y$7690,"Y",'2way'!$Q$3:$Q$7690,"=" &amp;B13) +  COUNTIFS('2way'!$B$3:$B$7690,"&gt;50%",'2way'!$Y$3:$Y$7690,"Y",'2way'!$R$3:$R$7690,"=" &amp;B13)</f>
        <v>6</v>
      </c>
      <c r="G13">
        <f>COUNTIF('2way'!$Q$3:$Q$7690,"=" &amp;B13) + COUNTIF('2way'!$R$3:$R$7690,"=" &amp;B13)</f>
        <v>22</v>
      </c>
      <c r="H13" s="6">
        <f t="shared" si="16"/>
        <v>0.13636363636363635</v>
      </c>
      <c r="I13" s="6">
        <f t="shared" si="1"/>
        <v>0.18181818181818182</v>
      </c>
      <c r="J13" s="6">
        <f t="shared" si="2"/>
        <v>0.40909090909090912</v>
      </c>
      <c r="K13" s="6">
        <f t="shared" si="3"/>
        <v>0.27272727272727271</v>
      </c>
      <c r="L13" s="59">
        <f>COUNTIFS('2way'!$M$3:$M$7690,"&gt;50%",'2way'!$Y$3:$Y$7690,"Y",'2way'!$Q$3:$Q$7690,"=" &amp;B13) +  COUNTIFS('2way'!$M$3:$M$7690,"&gt;50%",'2way'!$Y$3:$Y$7690,"Y",'2way'!$R$3:$R$7690,"=" &amp;B13)</f>
        <v>0</v>
      </c>
      <c r="M13" s="59">
        <f>COUNTIFS('2way'!$M$3:$M$7690,"&gt;50%",'2way'!$Y$3:$Y$7690,"N",'2way'!$Q$3:$Q$7690,"=" &amp;B13) +  COUNTIFS('2way'!$M$3:$M$7690,"&gt;50%",'2way'!$Y$3:$Y$7690,"N",'2way'!$R$3:$R$7690,"=" &amp;B13)</f>
        <v>0</v>
      </c>
      <c r="N13" s="59">
        <f>COUNTIFS('2way'!$N$3:$N$7690,"&gt;50%",'2way'!$Y$3:$Y$7690,"N",'2way'!$Q$3:$Q$7690,"=" &amp;B13) +  COUNTIFS('2way'!$N$3:$N$7690,"&gt;50%",'2way'!$Y$3:$Y$7690,"N",'2way'!$R$3:$R$7690,"=" &amp;B13)</f>
        <v>0</v>
      </c>
      <c r="O13" s="59">
        <f>COUNTIFS('2way'!$N$3:$N$7690,"&gt;50%",'2way'!$Y$3:$Y$7690,"Y",'2way'!$Q$3:$Q$7690,"=" &amp;B13) +  COUNTIFS('2way'!$N$3:$N$7690,"&gt;50%",'2way'!$Y$3:$Y$7690,"Y",'2way'!$R$3:$R$7690,"=" &amp;B13)</f>
        <v>0</v>
      </c>
      <c r="P13">
        <f>COUNTIF('2way'!$Q$3:$Q$7690,"=" &amp;B13) + COUNTIF('2way'!$R$3:$R$7690,"=" &amp;B13)</f>
        <v>22</v>
      </c>
      <c r="Q13" s="6">
        <f t="shared" si="4"/>
        <v>0</v>
      </c>
      <c r="R13" s="6">
        <f t="shared" si="5"/>
        <v>0</v>
      </c>
      <c r="S13" s="6">
        <f t="shared" si="6"/>
        <v>0</v>
      </c>
      <c r="T13" s="6">
        <f t="shared" si="7"/>
        <v>0</v>
      </c>
      <c r="U13">
        <f t="shared" si="8"/>
        <v>12</v>
      </c>
      <c r="V13" s="6">
        <f t="shared" si="9"/>
        <v>0.54545454545454541</v>
      </c>
      <c r="W13">
        <f t="shared" si="10"/>
        <v>0</v>
      </c>
      <c r="X13" s="6">
        <f t="shared" si="11"/>
        <v>0</v>
      </c>
      <c r="Y13">
        <f t="shared" si="12"/>
        <v>10</v>
      </c>
      <c r="Z13" s="6">
        <f t="shared" si="13"/>
        <v>0.45454545454545453</v>
      </c>
      <c r="AA13">
        <f t="shared" si="14"/>
        <v>0</v>
      </c>
      <c r="AB13" s="6">
        <f t="shared" si="15"/>
        <v>0</v>
      </c>
    </row>
    <row r="14" spans="1:28" x14ac:dyDescent="0.25">
      <c r="A14" t="s">
        <v>275</v>
      </c>
      <c r="B14" t="s">
        <v>309</v>
      </c>
      <c r="C14" s="58">
        <f>COUNTIFS('2way'!$A$3:$A$7690,"&gt;50%",'2way'!$Y$3:$Y$7690,"Y",'2way'!$Q$3:$Q$7690,"=" &amp;B14) +  COUNTIFS('2way'!$A$3:$A$7690,"&gt;50%",'2way'!$Y$3:$Y$7690,"Y",'2way'!$R$3:$R$7690,"=" &amp;B14)</f>
        <v>0</v>
      </c>
      <c r="D14" s="59">
        <f>COUNTIFS('2way'!$A$3:$A$7690,"&gt;50%",'2way'!$Y$3:$Y$7690,"N",'2way'!$Q$3:$Q$7690,"=" &amp;B14) +  COUNTIFS('2way'!$A$3:$A$7690,"&gt;50%",'2way'!$Y$3:$Y$7690,"N",'2way'!$R$3:$R$7690,"=" &amp;B14)</f>
        <v>5</v>
      </c>
      <c r="E14" s="59">
        <f>COUNTIFS('2way'!$B$3:$B$7690,"&gt;50%",'2way'!$Y$3:$Y$7690,"N",'2way'!$Q$3:$Q$7690,"=" &amp;B14) +  COUNTIFS('2way'!$B$3:$B$7690,"&gt;50%",'2way'!$Y$3:$Y$7690,"N",'2way'!$R$3:$R$7690,"=" &amp;B14)</f>
        <v>11</v>
      </c>
      <c r="F14" s="59">
        <f>COUNTIFS('2way'!$B$3:$B$7690,"&gt;50%",'2way'!$Y$3:$Y$7690,"Y",'2way'!$Q$3:$Q$7690,"=" &amp;B14) +  COUNTIFS('2way'!$B$3:$B$7690,"&gt;50%",'2way'!$Y$3:$Y$7690,"Y",'2way'!$R$3:$R$7690,"=" &amp;B14)</f>
        <v>6</v>
      </c>
      <c r="G14">
        <f>COUNTIF('2way'!$Q$3:$Q$7690,"=" &amp;B14) + COUNTIF('2way'!$R$3:$R$7690,"=" &amp;B14)</f>
        <v>22</v>
      </c>
      <c r="H14" s="6">
        <f t="shared" si="16"/>
        <v>0</v>
      </c>
      <c r="I14" s="6">
        <f t="shared" si="1"/>
        <v>0.22727272727272727</v>
      </c>
      <c r="J14" s="6">
        <f t="shared" si="2"/>
        <v>0.5</v>
      </c>
      <c r="K14" s="6">
        <f t="shared" si="3"/>
        <v>0.27272727272727271</v>
      </c>
      <c r="L14" s="59">
        <f>COUNTIFS('2way'!$M$3:$M$7690,"&gt;50%",'2way'!$Y$3:$Y$7690,"Y",'2way'!$Q$3:$Q$7690,"=" &amp;B14) +  COUNTIFS('2way'!$M$3:$M$7690,"&gt;50%",'2way'!$Y$3:$Y$7690,"Y",'2way'!$R$3:$R$7690,"=" &amp;B14)</f>
        <v>0</v>
      </c>
      <c r="M14" s="59">
        <f>COUNTIFS('2way'!$M$3:$M$7690,"&gt;50%",'2way'!$Y$3:$Y$7690,"N",'2way'!$Q$3:$Q$7690,"=" &amp;B14) +  COUNTIFS('2way'!$M$3:$M$7690,"&gt;50%",'2way'!$Y$3:$Y$7690,"N",'2way'!$R$3:$R$7690,"=" &amp;B14)</f>
        <v>0</v>
      </c>
      <c r="N14" s="59">
        <f>COUNTIFS('2way'!$N$3:$N$7690,"&gt;50%",'2way'!$Y$3:$Y$7690,"N",'2way'!$Q$3:$Q$7690,"=" &amp;B14) +  COUNTIFS('2way'!$N$3:$N$7690,"&gt;50%",'2way'!$Y$3:$Y$7690,"N",'2way'!$R$3:$R$7690,"=" &amp;B14)</f>
        <v>0</v>
      </c>
      <c r="O14" s="59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22</v>
      </c>
      <c r="Q14" s="6">
        <f t="shared" si="4"/>
        <v>0</v>
      </c>
      <c r="R14" s="6">
        <f t="shared" si="5"/>
        <v>0</v>
      </c>
      <c r="S14" s="6">
        <f t="shared" si="6"/>
        <v>0</v>
      </c>
      <c r="T14" s="6">
        <f t="shared" si="7"/>
        <v>0</v>
      </c>
      <c r="U14">
        <f t="shared" si="8"/>
        <v>11</v>
      </c>
      <c r="V14" s="6">
        <f t="shared" si="9"/>
        <v>0.5</v>
      </c>
      <c r="W14">
        <f t="shared" si="10"/>
        <v>0</v>
      </c>
      <c r="X14" s="6">
        <f t="shared" si="11"/>
        <v>0</v>
      </c>
      <c r="Y14">
        <f t="shared" si="12"/>
        <v>11</v>
      </c>
      <c r="Z14" s="6">
        <f t="shared" si="13"/>
        <v>0.5</v>
      </c>
      <c r="AA14">
        <f t="shared" si="14"/>
        <v>0</v>
      </c>
      <c r="AB14" s="6">
        <f t="shared" si="15"/>
        <v>0</v>
      </c>
    </row>
    <row r="15" spans="1:28" x14ac:dyDescent="0.25">
      <c r="A15" t="s">
        <v>275</v>
      </c>
      <c r="B15" t="s">
        <v>374</v>
      </c>
      <c r="C15" s="58">
        <f>COUNTIFS('2way'!$A$3:$A$7690,"&gt;50%",'2way'!$Y$3:$Y$7690,"Y",'2way'!$Q$3:$Q$7690,"=" &amp;B15) +  COUNTIFS('2way'!$A$3:$A$7690,"&gt;50%",'2way'!$Y$3:$Y$7690,"Y",'2way'!$R$3:$R$7690,"=" &amp;B15)</f>
        <v>9</v>
      </c>
      <c r="D15" s="59">
        <f>COUNTIFS('2way'!$A$3:$A$7690,"&gt;50%",'2way'!$Y$3:$Y$7690,"N",'2way'!$Q$3:$Q$7690,"=" &amp;B15) +  COUNTIFS('2way'!$A$3:$A$7690,"&gt;50%",'2way'!$Y$3:$Y$7690,"N",'2way'!$R$3:$R$7690,"=" &amp;B15)</f>
        <v>5</v>
      </c>
      <c r="E15" s="59">
        <f>COUNTIFS('2way'!$B$3:$B$7690,"&gt;50%",'2way'!$Y$3:$Y$7690,"N",'2way'!$Q$3:$Q$7690,"=" &amp;B15) +  COUNTIFS('2way'!$B$3:$B$7690,"&gt;50%",'2way'!$Y$3:$Y$7690,"N",'2way'!$R$3:$R$7690,"=" &amp;B15)</f>
        <v>3</v>
      </c>
      <c r="F15" s="59">
        <f>COUNTIFS('2way'!$B$3:$B$7690,"&gt;50%",'2way'!$Y$3:$Y$7690,"Y",'2way'!$Q$3:$Q$7690,"=" &amp;B15) +  COUNTIFS('2way'!$B$3:$B$7690,"&gt;50%",'2way'!$Y$3:$Y$7690,"Y",'2way'!$R$3:$R$7690,"=" &amp;B15)</f>
        <v>6</v>
      </c>
      <c r="G15">
        <f>COUNTIF('2way'!$Q$3:$Q$7690,"=" &amp;B15) + COUNTIF('2way'!$R$3:$R$7690,"=" &amp;B15)</f>
        <v>23</v>
      </c>
      <c r="H15" s="6">
        <f t="shared" si="16"/>
        <v>0.39130434782608697</v>
      </c>
      <c r="I15" s="6">
        <f t="shared" si="1"/>
        <v>0.21739130434782608</v>
      </c>
      <c r="J15" s="6">
        <f t="shared" si="2"/>
        <v>0.13043478260869565</v>
      </c>
      <c r="K15" s="6">
        <f t="shared" si="3"/>
        <v>0.2608695652173913</v>
      </c>
      <c r="L15" s="59">
        <f>COUNTIFS('2way'!$M$3:$M$7690,"&gt;50%",'2way'!$Y$3:$Y$7690,"Y",'2way'!$Q$3:$Q$7690,"=" &amp;B15) +  COUNTIFS('2way'!$M$3:$M$7690,"&gt;50%",'2way'!$Y$3:$Y$7690,"Y",'2way'!$R$3:$R$7690,"=" &amp;B15)</f>
        <v>0</v>
      </c>
      <c r="M15" s="59">
        <f>COUNTIFS('2way'!$M$3:$M$7690,"&gt;50%",'2way'!$Y$3:$Y$7690,"N",'2way'!$Q$3:$Q$7690,"=" &amp;B15) +  COUNTIFS('2way'!$M$3:$M$7690,"&gt;50%",'2way'!$Y$3:$Y$7690,"N",'2way'!$R$3:$R$7690,"=" &amp;B15)</f>
        <v>0</v>
      </c>
      <c r="N15" s="59">
        <f>COUNTIFS('2way'!$N$3:$N$7690,"&gt;50%",'2way'!$Y$3:$Y$7690,"N",'2way'!$Q$3:$Q$7690,"=" &amp;B15) +  COUNTIFS('2way'!$N$3:$N$7690,"&gt;50%",'2way'!$Y$3:$Y$7690,"N",'2way'!$R$3:$R$7690,"=" &amp;B15)</f>
        <v>0</v>
      </c>
      <c r="O15" s="59">
        <f>COUNTIFS('2way'!$N$3:$N$7690,"&gt;50%",'2way'!$Y$3:$Y$7690,"Y",'2way'!$Q$3:$Q$7690,"=" &amp;B15) +  COUNTIFS('2way'!$N$3:$N$7690,"&gt;50%",'2way'!$Y$3:$Y$7690,"Y",'2way'!$R$3:$R$7690,"=" &amp;B15)</f>
        <v>0</v>
      </c>
      <c r="P15">
        <f>COUNTIF('2way'!$Q$3:$Q$7690,"=" &amp;B15) + COUNTIF('2way'!$R$3:$R$7690,"=" &amp;B15)</f>
        <v>23</v>
      </c>
      <c r="Q15" s="6">
        <f t="shared" si="4"/>
        <v>0</v>
      </c>
      <c r="R15" s="6">
        <f t="shared" si="5"/>
        <v>0</v>
      </c>
      <c r="S15" s="6">
        <f t="shared" si="6"/>
        <v>0</v>
      </c>
      <c r="T15" s="6">
        <f t="shared" si="7"/>
        <v>0</v>
      </c>
      <c r="U15">
        <f t="shared" si="8"/>
        <v>12</v>
      </c>
      <c r="V15" s="6">
        <f t="shared" si="9"/>
        <v>0.52173913043478259</v>
      </c>
      <c r="W15">
        <f t="shared" si="10"/>
        <v>0</v>
      </c>
      <c r="X15" s="6">
        <f t="shared" si="11"/>
        <v>0</v>
      </c>
      <c r="Y15">
        <f t="shared" si="12"/>
        <v>11</v>
      </c>
      <c r="Z15" s="6">
        <f t="shared" si="13"/>
        <v>0.47826086956521741</v>
      </c>
      <c r="AA15">
        <f t="shared" si="14"/>
        <v>0</v>
      </c>
      <c r="AB15" s="6">
        <f t="shared" si="15"/>
        <v>0</v>
      </c>
    </row>
    <row r="16" spans="1:28" x14ac:dyDescent="0.25">
      <c r="A16" t="s">
        <v>275</v>
      </c>
      <c r="B16" t="s">
        <v>285</v>
      </c>
      <c r="C16" s="58">
        <f>COUNTIFS('2way'!$A$3:$A$7690,"&gt;50%",'2way'!$Y$3:$Y$7690,"Y",'2way'!$Q$3:$Q$7690,"=" &amp;B16) +  COUNTIFS('2way'!$A$3:$A$7690,"&gt;50%",'2way'!$Y$3:$Y$7690,"Y",'2way'!$R$3:$R$7690,"=" &amp;B16)</f>
        <v>1</v>
      </c>
      <c r="D16" s="59">
        <f>COUNTIFS('2way'!$A$3:$A$7690,"&gt;50%",'2way'!$Y$3:$Y$7690,"N",'2way'!$Q$3:$Q$7690,"=" &amp;B16) +  COUNTIFS('2way'!$A$3:$A$7690,"&gt;50%",'2way'!$Y$3:$Y$7690,"N",'2way'!$R$3:$R$7690,"=" &amp;B16)</f>
        <v>4</v>
      </c>
      <c r="E16" s="59">
        <f>COUNTIFS('2way'!$B$3:$B$7690,"&gt;50%",'2way'!$Y$3:$Y$7690,"N",'2way'!$Q$3:$Q$7690,"=" &amp;B16) +  COUNTIFS('2way'!$B$3:$B$7690,"&gt;50%",'2way'!$Y$3:$Y$7690,"N",'2way'!$R$3:$R$7690,"=" &amp;B16)</f>
        <v>11</v>
      </c>
      <c r="F16" s="59">
        <f>COUNTIFS('2way'!$B$3:$B$7690,"&gt;50%",'2way'!$Y$3:$Y$7690,"Y",'2way'!$Q$3:$Q$7690,"=" &amp;B16) +  COUNTIFS('2way'!$B$3:$B$7690,"&gt;50%",'2way'!$Y$3:$Y$7690,"Y",'2way'!$R$3:$R$7690,"=" &amp;B16)</f>
        <v>7</v>
      </c>
      <c r="G16">
        <f>COUNTIF('2way'!$Q$3:$Q$7690,"=" &amp;B16) + COUNTIF('2way'!$R$3:$R$7690,"=" &amp;B16)</f>
        <v>23</v>
      </c>
      <c r="H16" s="6">
        <f t="shared" si="16"/>
        <v>4.3478260869565216E-2</v>
      </c>
      <c r="I16" s="6">
        <f t="shared" si="1"/>
        <v>0.17391304347826086</v>
      </c>
      <c r="J16" s="6">
        <f t="shared" si="2"/>
        <v>0.47826086956521741</v>
      </c>
      <c r="K16" s="6">
        <f t="shared" si="3"/>
        <v>0.30434782608695654</v>
      </c>
      <c r="L16" s="59">
        <f>COUNTIFS('2way'!$M$3:$M$7690,"&gt;50%",'2way'!$Y$3:$Y$7690,"Y",'2way'!$Q$3:$Q$7690,"=" &amp;B16) +  COUNTIFS('2way'!$M$3:$M$7690,"&gt;50%",'2way'!$Y$3:$Y$7690,"Y",'2way'!$R$3:$R$7690,"=" &amp;B16)</f>
        <v>0</v>
      </c>
      <c r="M16" s="59">
        <f>COUNTIFS('2way'!$M$3:$M$7690,"&gt;50%",'2way'!$Y$3:$Y$7690,"N",'2way'!$Q$3:$Q$7690,"=" &amp;B16) +  COUNTIFS('2way'!$M$3:$M$7690,"&gt;50%",'2way'!$Y$3:$Y$7690,"N",'2way'!$R$3:$R$7690,"=" &amp;B16)</f>
        <v>0</v>
      </c>
      <c r="N16" s="59">
        <f>COUNTIFS('2way'!$N$3:$N$7690,"&gt;50%",'2way'!$Y$3:$Y$7690,"N",'2way'!$Q$3:$Q$7690,"=" &amp;B16) +  COUNTIFS('2way'!$N$3:$N$7690,"&gt;50%",'2way'!$Y$3:$Y$7690,"N",'2way'!$R$3:$R$7690,"=" &amp;B16)</f>
        <v>0</v>
      </c>
      <c r="O16" s="59">
        <f>COUNTIFS('2way'!$N$3:$N$7690,"&gt;50%",'2way'!$Y$3:$Y$7690,"Y",'2way'!$Q$3:$Q$7690,"=" &amp;B16) +  COUNTIFS('2way'!$N$3:$N$7690,"&gt;50%",'2way'!$Y$3:$Y$7690,"Y",'2way'!$R$3:$R$7690,"=" &amp;B16)</f>
        <v>0</v>
      </c>
      <c r="P16">
        <f>COUNTIF('2way'!$Q$3:$Q$7690,"=" &amp;B16) + COUNTIF('2way'!$R$3:$R$7690,"=" &amp;B16)</f>
        <v>23</v>
      </c>
      <c r="Q16" s="6">
        <f t="shared" si="4"/>
        <v>0</v>
      </c>
      <c r="R16" s="6">
        <f t="shared" si="5"/>
        <v>0</v>
      </c>
      <c r="S16" s="6">
        <f t="shared" si="6"/>
        <v>0</v>
      </c>
      <c r="T16" s="6">
        <f>O16/P16</f>
        <v>0</v>
      </c>
      <c r="U16">
        <f t="shared" si="8"/>
        <v>12</v>
      </c>
      <c r="V16" s="6">
        <f t="shared" si="9"/>
        <v>0.52173913043478259</v>
      </c>
      <c r="W16">
        <f t="shared" si="10"/>
        <v>0</v>
      </c>
      <c r="X16" s="6">
        <f t="shared" si="11"/>
        <v>0</v>
      </c>
      <c r="Y16">
        <f t="shared" si="12"/>
        <v>11</v>
      </c>
      <c r="Z16" s="6">
        <f t="shared" si="13"/>
        <v>0.47826086956521741</v>
      </c>
      <c r="AA16">
        <f t="shared" si="14"/>
        <v>0</v>
      </c>
      <c r="AB16" s="6">
        <f t="shared" si="15"/>
        <v>0</v>
      </c>
    </row>
    <row r="17" spans="1:28" x14ac:dyDescent="0.25">
      <c r="A17" t="s">
        <v>275</v>
      </c>
      <c r="B17" t="s">
        <v>476</v>
      </c>
      <c r="C17" s="58">
        <f>COUNTIFS('2way'!$A$3:$A$7690,"&gt;50%",'2way'!$Y$3:$Y$7690,"Y",'2way'!$Q$3:$Q$7690,"=" &amp;B17) +  COUNTIFS('2way'!$A$3:$A$7690,"&gt;50%",'2way'!$Y$3:$Y$7690,"Y",'2way'!$R$3:$R$7690,"=" &amp;B17)</f>
        <v>0</v>
      </c>
      <c r="D17" s="59">
        <f>COUNTIFS('2way'!$A$3:$A$7690,"&gt;50%",'2way'!$Y$3:$Y$7690,"N",'2way'!$Q$3:$Q$7690,"=" &amp;B17) +  COUNTIFS('2way'!$A$3:$A$7690,"&gt;50%",'2way'!$Y$3:$Y$7690,"N",'2way'!$R$3:$R$7690,"=" &amp;B17)</f>
        <v>4</v>
      </c>
      <c r="E17" s="59">
        <f>COUNTIFS('2way'!$B$3:$B$7690,"&gt;50%",'2way'!$Y$3:$Y$7690,"N",'2way'!$Q$3:$Q$7690,"=" &amp;B17) +  COUNTIFS('2way'!$B$3:$B$7690,"&gt;50%",'2way'!$Y$3:$Y$7690,"N",'2way'!$R$3:$R$7690,"=" &amp;B17)</f>
        <v>12</v>
      </c>
      <c r="F17" s="59">
        <f>COUNTIFS('2way'!$B$3:$B$7690,"&gt;50%",'2way'!$Y$3:$Y$7690,"Y",'2way'!$Q$3:$Q$7690,"=" &amp;B17) +  COUNTIFS('2way'!$B$3:$B$7690,"&gt;50%",'2way'!$Y$3:$Y$7690,"Y",'2way'!$R$3:$R$7690,"=" &amp;B17)</f>
        <v>7</v>
      </c>
      <c r="G17">
        <f>COUNTIF('2way'!$Q$3:$Q$7690,"=" &amp;B17) + COUNTIF('2way'!$R$3:$R$7690,"=" &amp;B17)</f>
        <v>23</v>
      </c>
      <c r="H17" s="6">
        <f t="shared" si="16"/>
        <v>0</v>
      </c>
      <c r="I17" s="6">
        <f t="shared" si="1"/>
        <v>0.17391304347826086</v>
      </c>
      <c r="J17" s="6">
        <f t="shared" si="2"/>
        <v>0.52173913043478259</v>
      </c>
      <c r="K17" s="6">
        <f t="shared" si="3"/>
        <v>0.30434782608695654</v>
      </c>
      <c r="L17" s="59">
        <f>COUNTIFS('2way'!$M$3:$M$7690,"&gt;50%",'2way'!$Y$3:$Y$7690,"Y",'2way'!$Q$3:$Q$7690,"=" &amp;B17) +  COUNTIFS('2way'!$M$3:$M$7690,"&gt;50%",'2way'!$Y$3:$Y$7690,"Y",'2way'!$R$3:$R$7690,"=" &amp;B17)</f>
        <v>0</v>
      </c>
      <c r="M17" s="59">
        <f>COUNTIFS('2way'!$M$3:$M$7690,"&gt;50%",'2way'!$Y$3:$Y$7690,"N",'2way'!$Q$3:$Q$7690,"=" &amp;B17) +  COUNTIFS('2way'!$M$3:$M$7690,"&gt;50%",'2way'!$Y$3:$Y$7690,"N",'2way'!$R$3:$R$7690,"=" &amp;B17)</f>
        <v>0</v>
      </c>
      <c r="N17" s="59">
        <f>COUNTIFS('2way'!$N$3:$N$7690,"&gt;50%",'2way'!$Y$3:$Y$7690,"N",'2way'!$Q$3:$Q$7690,"=" &amp;B17) +  COUNTIFS('2way'!$N$3:$N$7690,"&gt;50%",'2way'!$Y$3:$Y$7690,"N",'2way'!$R$3:$R$7690,"=" &amp;B17)</f>
        <v>0</v>
      </c>
      <c r="O17" s="59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23</v>
      </c>
      <c r="Q17" s="6">
        <f t="shared" si="4"/>
        <v>0</v>
      </c>
      <c r="R17" s="6">
        <f t="shared" si="5"/>
        <v>0</v>
      </c>
      <c r="S17" s="6">
        <f>N17/P17</f>
        <v>0</v>
      </c>
      <c r="T17" s="6">
        <f t="shared" si="7"/>
        <v>0</v>
      </c>
      <c r="U17">
        <f t="shared" si="8"/>
        <v>12</v>
      </c>
      <c r="V17" s="6">
        <f t="shared" si="9"/>
        <v>0.52173913043478259</v>
      </c>
      <c r="W17">
        <f t="shared" si="10"/>
        <v>0</v>
      </c>
      <c r="X17" s="6">
        <f t="shared" si="11"/>
        <v>0</v>
      </c>
      <c r="Y17">
        <f t="shared" si="12"/>
        <v>11</v>
      </c>
      <c r="Z17" s="6">
        <f t="shared" si="13"/>
        <v>0.47826086956521741</v>
      </c>
      <c r="AA17">
        <f t="shared" si="14"/>
        <v>0</v>
      </c>
      <c r="AB17" s="6">
        <f t="shared" si="15"/>
        <v>0</v>
      </c>
    </row>
    <row r="18" spans="1:28" x14ac:dyDescent="0.25">
      <c r="A18" t="s">
        <v>275</v>
      </c>
      <c r="B18" t="s">
        <v>305</v>
      </c>
      <c r="C18" s="58">
        <f>COUNTIFS('2way'!$A$3:$A$7690,"&gt;50%",'2way'!$Y$3:$Y$7690,"Y",'2way'!$Q$3:$Q$7690,"=" &amp;B18) +  COUNTIFS('2way'!$A$3:$A$7690,"&gt;50%",'2way'!$Y$3:$Y$7690,"Y",'2way'!$R$3:$R$7690,"=" &amp;B18)</f>
        <v>8</v>
      </c>
      <c r="D18" s="59">
        <f>COUNTIFS('2way'!$A$3:$A$7690,"&gt;50%",'2way'!$Y$3:$Y$7690,"N",'2way'!$Q$3:$Q$7690,"=" &amp;B18) +  COUNTIFS('2way'!$A$3:$A$7690,"&gt;50%",'2way'!$Y$3:$Y$7690,"N",'2way'!$R$3:$R$7690,"=" &amp;B18)</f>
        <v>6</v>
      </c>
      <c r="E18" s="59">
        <f>COUNTIFS('2way'!$B$3:$B$7690,"&gt;50%",'2way'!$Y$3:$Y$7690,"N",'2way'!$Q$3:$Q$7690,"=" &amp;B18) +  COUNTIFS('2way'!$B$3:$B$7690,"&gt;50%",'2way'!$Y$3:$Y$7690,"N",'2way'!$R$3:$R$7690,"=" &amp;B18)</f>
        <v>3</v>
      </c>
      <c r="F18" s="59">
        <f>COUNTIFS('2way'!$B$3:$B$7690,"&gt;50%",'2way'!$Y$3:$Y$7690,"Y",'2way'!$Q$3:$Q$7690,"=" &amp;B18) +  COUNTIFS('2way'!$B$3:$B$7690,"&gt;50%",'2way'!$Y$3:$Y$7690,"Y",'2way'!$R$3:$R$7690,"=" &amp;B18)</f>
        <v>6</v>
      </c>
      <c r="G18">
        <f>COUNTIF('2way'!$Q$3:$Q$7690,"=" &amp;B18) + COUNTIF('2way'!$R$3:$R$7690,"=" &amp;B18)</f>
        <v>23</v>
      </c>
      <c r="H18" s="6">
        <f t="shared" si="16"/>
        <v>0.34782608695652173</v>
      </c>
      <c r="I18" s="6">
        <f t="shared" si="1"/>
        <v>0.2608695652173913</v>
      </c>
      <c r="J18" s="6">
        <f t="shared" si="2"/>
        <v>0.13043478260869565</v>
      </c>
      <c r="K18" s="6">
        <f t="shared" si="3"/>
        <v>0.2608695652173913</v>
      </c>
      <c r="L18" s="59">
        <f>COUNTIFS('2way'!$M$3:$M$7690,"&gt;50%",'2way'!$Y$3:$Y$7690,"Y",'2way'!$Q$3:$Q$7690,"=" &amp;B18) +  COUNTIFS('2way'!$M$3:$M$7690,"&gt;50%",'2way'!$Y$3:$Y$7690,"Y",'2way'!$R$3:$R$7690,"=" &amp;B18)</f>
        <v>0</v>
      </c>
      <c r="M18" s="59">
        <f>COUNTIFS('2way'!$M$3:$M$7690,"&gt;50%",'2way'!$Y$3:$Y$7690,"N",'2way'!$Q$3:$Q$7690,"=" &amp;B18) +  COUNTIFS('2way'!$M$3:$M$7690,"&gt;50%",'2way'!$Y$3:$Y$7690,"N",'2way'!$R$3:$R$7690,"=" &amp;B18)</f>
        <v>0</v>
      </c>
      <c r="N18" s="59">
        <f>COUNTIFS('2way'!$N$3:$N$7690,"&gt;50%",'2way'!$Y$3:$Y$7690,"N",'2way'!$Q$3:$Q$7690,"=" &amp;B18) +  COUNTIFS('2way'!$N$3:$N$7690,"&gt;50%",'2way'!$Y$3:$Y$7690,"N",'2way'!$R$3:$R$7690,"=" &amp;B18)</f>
        <v>0</v>
      </c>
      <c r="O18" s="59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23</v>
      </c>
      <c r="Q18" s="6">
        <f t="shared" si="4"/>
        <v>0</v>
      </c>
      <c r="R18" s="6">
        <f t="shared" si="5"/>
        <v>0</v>
      </c>
      <c r="S18" s="6">
        <f t="shared" si="6"/>
        <v>0</v>
      </c>
      <c r="T18" s="6">
        <f t="shared" si="7"/>
        <v>0</v>
      </c>
      <c r="U18">
        <f t="shared" si="8"/>
        <v>11</v>
      </c>
      <c r="V18" s="6">
        <f t="shared" si="9"/>
        <v>0.47826086956521741</v>
      </c>
      <c r="W18">
        <f t="shared" si="10"/>
        <v>0</v>
      </c>
      <c r="X18" s="6">
        <f t="shared" si="11"/>
        <v>0</v>
      </c>
      <c r="Y18">
        <f t="shared" si="12"/>
        <v>12</v>
      </c>
      <c r="Z18" s="6">
        <f t="shared" si="13"/>
        <v>0.52173913043478259</v>
      </c>
      <c r="AA18">
        <f t="shared" si="14"/>
        <v>0</v>
      </c>
      <c r="AB18" s="6">
        <f t="shared" si="15"/>
        <v>0</v>
      </c>
    </row>
    <row r="19" spans="1:28" x14ac:dyDescent="0.25">
      <c r="A19" t="s">
        <v>275</v>
      </c>
      <c r="B19" t="s">
        <v>511</v>
      </c>
      <c r="C19" s="58">
        <f>COUNTIFS('2way'!$A$3:$A$7690,"&gt;50%",'2way'!$Y$3:$Y$7690,"Y",'2way'!$Q$3:$Q$7690,"=" &amp;B19) +  COUNTIFS('2way'!$A$3:$A$7690,"&gt;50%",'2way'!$Y$3:$Y$7690,"Y",'2way'!$R$3:$R$7690,"=" &amp;B19)</f>
        <v>1</v>
      </c>
      <c r="D19" s="59">
        <f>COUNTIFS('2way'!$A$3:$A$7690,"&gt;50%",'2way'!$Y$3:$Y$7690,"N",'2way'!$Q$3:$Q$7690,"=" &amp;B19) +  COUNTIFS('2way'!$A$3:$A$7690,"&gt;50%",'2way'!$Y$3:$Y$7690,"N",'2way'!$R$3:$R$7690,"=" &amp;B19)</f>
        <v>6</v>
      </c>
      <c r="E19" s="59">
        <f>COUNTIFS('2way'!$B$3:$B$7690,"&gt;50%",'2way'!$Y$3:$Y$7690,"N",'2way'!$Q$3:$Q$7690,"=" &amp;B19) +  COUNTIFS('2way'!$B$3:$B$7690,"&gt;50%",'2way'!$Y$3:$Y$7690,"N",'2way'!$R$3:$R$7690,"=" &amp;B19)</f>
        <v>9</v>
      </c>
      <c r="F19" s="59">
        <f>COUNTIFS('2way'!$B$3:$B$7690,"&gt;50%",'2way'!$Y$3:$Y$7690,"Y",'2way'!$Q$3:$Q$7690,"=" &amp;B19) +  COUNTIFS('2way'!$B$3:$B$7690,"&gt;50%",'2way'!$Y$3:$Y$7690,"Y",'2way'!$R$3:$R$7690,"=" &amp;B19)</f>
        <v>7</v>
      </c>
      <c r="G19">
        <f>COUNTIF('2way'!$Q$3:$Q$7690,"=" &amp;B19) + COUNTIF('2way'!$R$3:$R$7690,"=" &amp;B19)</f>
        <v>23</v>
      </c>
      <c r="H19" s="6">
        <f t="shared" si="16"/>
        <v>4.3478260869565216E-2</v>
      </c>
      <c r="I19" s="6">
        <f t="shared" si="1"/>
        <v>0.2608695652173913</v>
      </c>
      <c r="J19" s="6">
        <f t="shared" si="2"/>
        <v>0.39130434782608697</v>
      </c>
      <c r="K19" s="6">
        <f t="shared" si="3"/>
        <v>0.30434782608695654</v>
      </c>
      <c r="L19" s="59">
        <f>COUNTIFS('2way'!$M$3:$M$7690,"&gt;50%",'2way'!$Y$3:$Y$7690,"Y",'2way'!$Q$3:$Q$7690,"=" &amp;B19) +  COUNTIFS('2way'!$M$3:$M$7690,"&gt;50%",'2way'!$Y$3:$Y$7690,"Y",'2way'!$R$3:$R$7690,"=" &amp;B19)</f>
        <v>0</v>
      </c>
      <c r="M19" s="59">
        <f>COUNTIFS('2way'!$M$3:$M$7690,"&gt;50%",'2way'!$Y$3:$Y$7690,"N",'2way'!$Q$3:$Q$7690,"=" &amp;B19) +  COUNTIFS('2way'!$M$3:$M$7690,"&gt;50%",'2way'!$Y$3:$Y$7690,"N",'2way'!$R$3:$R$7690,"=" &amp;B19)</f>
        <v>0</v>
      </c>
      <c r="N19" s="59">
        <f>COUNTIFS('2way'!$N$3:$N$7690,"&gt;50%",'2way'!$Y$3:$Y$7690,"N",'2way'!$Q$3:$Q$7690,"=" &amp;B19) +  COUNTIFS('2way'!$N$3:$N$7690,"&gt;50%",'2way'!$Y$3:$Y$7690,"N",'2way'!$R$3:$R$7690,"=" &amp;B19)</f>
        <v>0</v>
      </c>
      <c r="O19" s="59">
        <f>COUNTIFS('2way'!$N$3:$N$7690,"&gt;50%",'2way'!$Y$3:$Y$7690,"Y",'2way'!$Q$3:$Q$7690,"=" &amp;B19) +  COUNTIFS('2way'!$N$3:$N$7690,"&gt;50%",'2way'!$Y$3:$Y$7690,"Y",'2way'!$R$3:$R$7690,"=" &amp;B19)</f>
        <v>0</v>
      </c>
      <c r="P19">
        <f>COUNTIF('2way'!$Q$3:$Q$7690,"=" &amp;B19) + COUNTIF('2way'!$R$3:$R$7690,"=" &amp;B19)</f>
        <v>23</v>
      </c>
      <c r="Q19" s="6">
        <f t="shared" si="4"/>
        <v>0</v>
      </c>
      <c r="R19" s="6">
        <f t="shared" si="5"/>
        <v>0</v>
      </c>
      <c r="S19" s="6">
        <f t="shared" si="6"/>
        <v>0</v>
      </c>
      <c r="T19" s="6">
        <f t="shared" si="7"/>
        <v>0</v>
      </c>
      <c r="U19">
        <f t="shared" si="8"/>
        <v>10</v>
      </c>
      <c r="V19" s="6">
        <f>U19/G19</f>
        <v>0.43478260869565216</v>
      </c>
      <c r="W19">
        <f t="shared" si="10"/>
        <v>0</v>
      </c>
      <c r="X19" s="6">
        <f t="shared" si="11"/>
        <v>0</v>
      </c>
      <c r="Y19">
        <f t="shared" si="12"/>
        <v>13</v>
      </c>
      <c r="Z19" s="6">
        <f t="shared" si="13"/>
        <v>0.56521739130434778</v>
      </c>
      <c r="AA19">
        <f t="shared" si="14"/>
        <v>0</v>
      </c>
      <c r="AB19" s="6">
        <f t="shared" si="15"/>
        <v>0</v>
      </c>
    </row>
    <row r="20" spans="1:28" x14ac:dyDescent="0.25">
      <c r="A20" t="s">
        <v>275</v>
      </c>
      <c r="B20" t="s">
        <v>375</v>
      </c>
      <c r="C20" s="58">
        <f>COUNTIFS('2way'!$A$3:$A$7690,"&gt;50%",'2way'!$Y$3:$Y$7690,"Y",'2way'!$Q$3:$Q$7690,"=" &amp;B20) +  COUNTIFS('2way'!$A$3:$A$7690,"&gt;50%",'2way'!$Y$3:$Y$7690,"Y",'2way'!$R$3:$R$7690,"=" &amp;B20)</f>
        <v>4</v>
      </c>
      <c r="D20" s="59">
        <f>COUNTIFS('2way'!$A$3:$A$7690,"&gt;50%",'2way'!$Y$3:$Y$7690,"N",'2way'!$Q$3:$Q$7690,"=" &amp;B20) +  COUNTIFS('2way'!$A$3:$A$7690,"&gt;50%",'2way'!$Y$3:$Y$7690,"N",'2way'!$R$3:$R$7690,"=" &amp;B20)</f>
        <v>1</v>
      </c>
      <c r="E20" s="59">
        <f>COUNTIFS('2way'!$B$3:$B$7690,"&gt;50%",'2way'!$Y$3:$Y$7690,"N",'2way'!$Q$3:$Q$7690,"=" &amp;B20) +  COUNTIFS('2way'!$B$3:$B$7690,"&gt;50%",'2way'!$Y$3:$Y$7690,"N",'2way'!$R$3:$R$7690,"=" &amp;B20)</f>
        <v>10</v>
      </c>
      <c r="F20" s="59">
        <f>COUNTIFS('2way'!$B$3:$B$7690,"&gt;50%",'2way'!$Y$3:$Y$7690,"Y",'2way'!$Q$3:$Q$7690,"=" &amp;B20) +  COUNTIFS('2way'!$B$3:$B$7690,"&gt;50%",'2way'!$Y$3:$Y$7690,"Y",'2way'!$R$3:$R$7690,"=" &amp;B20)</f>
        <v>6</v>
      </c>
      <c r="G20">
        <f>COUNTIF('2way'!$Q$3:$Q$7690,"=" &amp;B20) + COUNTIF('2way'!$R$3:$R$7690,"=" &amp;B20)</f>
        <v>22</v>
      </c>
      <c r="H20" s="6">
        <f t="shared" si="16"/>
        <v>0.18181818181818182</v>
      </c>
      <c r="I20" s="6">
        <f t="shared" si="1"/>
        <v>4.5454545454545456E-2</v>
      </c>
      <c r="J20" s="6">
        <f t="shared" si="2"/>
        <v>0.45454545454545453</v>
      </c>
      <c r="K20" s="6">
        <f t="shared" si="3"/>
        <v>0.27272727272727271</v>
      </c>
      <c r="L20" s="59">
        <f>COUNTIFS('2way'!$M$3:$M$7690,"&gt;50%",'2way'!$Y$3:$Y$7690,"Y",'2way'!$Q$3:$Q$7690,"=" &amp;B20) +  COUNTIFS('2way'!$M$3:$M$7690,"&gt;50%",'2way'!$Y$3:$Y$7690,"Y",'2way'!$R$3:$R$7690,"=" &amp;B20)</f>
        <v>0</v>
      </c>
      <c r="M20" s="59">
        <f>COUNTIFS('2way'!$M$3:$M$7690,"&gt;50%",'2way'!$Y$3:$Y$7690,"N",'2way'!$Q$3:$Q$7690,"=" &amp;B20) +  COUNTIFS('2way'!$M$3:$M$7690,"&gt;50%",'2way'!$Y$3:$Y$7690,"N",'2way'!$R$3:$R$7690,"=" &amp;B20)</f>
        <v>0</v>
      </c>
      <c r="N20" s="59">
        <f>COUNTIFS('2way'!$N$3:$N$7690,"&gt;50%",'2way'!$Y$3:$Y$7690,"N",'2way'!$Q$3:$Q$7690,"=" &amp;B20) +  COUNTIFS('2way'!$N$3:$N$7690,"&gt;50%",'2way'!$Y$3:$Y$7690,"N",'2way'!$R$3:$R$7690,"=" &amp;B20)</f>
        <v>0</v>
      </c>
      <c r="O20" s="59">
        <f>COUNTIFS('2way'!$N$3:$N$7690,"&gt;50%",'2way'!$Y$3:$Y$7690,"Y",'2way'!$Q$3:$Q$7690,"=" &amp;B20) +  COUNTIFS('2way'!$N$3:$N$7690,"&gt;50%",'2way'!$Y$3:$Y$7690,"Y",'2way'!$R$3:$R$7690,"=" &amp;B20)</f>
        <v>0</v>
      </c>
      <c r="P20">
        <f>COUNTIF('2way'!$Q$3:$Q$7690,"=" &amp;B20) + COUNTIF('2way'!$R$3:$R$7690,"=" &amp;B20)</f>
        <v>22</v>
      </c>
      <c r="Q20" s="6">
        <f t="shared" si="4"/>
        <v>0</v>
      </c>
      <c r="R20" s="6">
        <f t="shared" si="5"/>
        <v>0</v>
      </c>
      <c r="S20" s="6">
        <f t="shared" si="6"/>
        <v>0</v>
      </c>
      <c r="T20" s="6">
        <f t="shared" si="7"/>
        <v>0</v>
      </c>
      <c r="U20">
        <f t="shared" si="8"/>
        <v>14</v>
      </c>
      <c r="V20" s="6">
        <f t="shared" si="9"/>
        <v>0.63636363636363635</v>
      </c>
      <c r="W20">
        <f t="shared" si="10"/>
        <v>0</v>
      </c>
      <c r="X20" s="6">
        <f t="shared" si="11"/>
        <v>0</v>
      </c>
      <c r="Y20">
        <f t="shared" si="12"/>
        <v>7</v>
      </c>
      <c r="Z20" s="6">
        <f t="shared" si="13"/>
        <v>0.31818181818181818</v>
      </c>
      <c r="AA20">
        <f t="shared" si="14"/>
        <v>0</v>
      </c>
      <c r="AB20" s="6">
        <f t="shared" si="15"/>
        <v>0</v>
      </c>
    </row>
    <row r="21" spans="1:28" x14ac:dyDescent="0.25">
      <c r="A21" t="s">
        <v>275</v>
      </c>
      <c r="B21" t="s">
        <v>301</v>
      </c>
      <c r="C21" s="58">
        <f>COUNTIFS('2way'!$A$3:$A$7690,"&gt;50%",'2way'!$Y$3:$Y$7690,"Y",'2way'!$Q$3:$Q$7690,"=" &amp;B21) +  COUNTIFS('2way'!$A$3:$A$7690,"&gt;50%",'2way'!$Y$3:$Y$7690,"Y",'2way'!$R$3:$R$7690,"=" &amp;B21)</f>
        <v>6</v>
      </c>
      <c r="D21" s="59">
        <f>COUNTIFS('2way'!$A$3:$A$7690,"&gt;50%",'2way'!$Y$3:$Y$7690,"N",'2way'!$Q$3:$Q$7690,"=" &amp;B21) +  COUNTIFS('2way'!$A$3:$A$7690,"&gt;50%",'2way'!$Y$3:$Y$7690,"N",'2way'!$R$3:$R$7690,"=" &amp;B21)</f>
        <v>3</v>
      </c>
      <c r="E21" s="59">
        <f>COUNTIFS('2way'!$B$3:$B$7690,"&gt;50%",'2way'!$Y$3:$Y$7690,"N",'2way'!$Q$3:$Q$7690,"=" &amp;B21) +  COUNTIFS('2way'!$B$3:$B$7690,"&gt;50%",'2way'!$Y$3:$Y$7690,"N",'2way'!$R$3:$R$7690,"=" &amp;B21)</f>
        <v>8</v>
      </c>
      <c r="F21" s="59">
        <f>COUNTIFS('2way'!$B$3:$B$7690,"&gt;50%",'2way'!$Y$3:$Y$7690,"Y",'2way'!$Q$3:$Q$7690,"=" &amp;B21) +  COUNTIFS('2way'!$B$3:$B$7690,"&gt;50%",'2way'!$Y$3:$Y$7690,"Y",'2way'!$R$3:$R$7690,"=" &amp;B21)</f>
        <v>6</v>
      </c>
      <c r="G21">
        <f>COUNTIF('2way'!$Q$3:$Q$7690,"=" &amp;B21) + COUNTIF('2way'!$R$3:$R$7690,"=" &amp;B21)</f>
        <v>23</v>
      </c>
      <c r="H21" s="6">
        <f t="shared" si="16"/>
        <v>0.2608695652173913</v>
      </c>
      <c r="I21" s="6">
        <f t="shared" si="1"/>
        <v>0.13043478260869565</v>
      </c>
      <c r="J21" s="6">
        <f t="shared" si="2"/>
        <v>0.34782608695652173</v>
      </c>
      <c r="K21" s="6">
        <f t="shared" si="3"/>
        <v>0.2608695652173913</v>
      </c>
      <c r="L21" s="59">
        <f>COUNTIFS('2way'!$M$3:$M$7690,"&gt;50%",'2way'!$Y$3:$Y$7690,"Y",'2way'!$Q$3:$Q$7690,"=" &amp;B21) +  COUNTIFS('2way'!$M$3:$M$7690,"&gt;50%",'2way'!$Y$3:$Y$7690,"Y",'2way'!$R$3:$R$7690,"=" &amp;B21)</f>
        <v>0</v>
      </c>
      <c r="M21" s="59">
        <f>COUNTIFS('2way'!$M$3:$M$7690,"&gt;50%",'2way'!$Y$3:$Y$7690,"N",'2way'!$Q$3:$Q$7690,"=" &amp;B21) +  COUNTIFS('2way'!$M$3:$M$7690,"&gt;50%",'2way'!$Y$3:$Y$7690,"N",'2way'!$R$3:$R$7690,"=" &amp;B21)</f>
        <v>0</v>
      </c>
      <c r="N21" s="59">
        <f>COUNTIFS('2way'!$N$3:$N$7690,"&gt;50%",'2way'!$Y$3:$Y$7690,"N",'2way'!$Q$3:$Q$7690,"=" &amp;B21) +  COUNTIFS('2way'!$N$3:$N$7690,"&gt;50%",'2way'!$Y$3:$Y$7690,"N",'2way'!$R$3:$R$7690,"=" &amp;B21)</f>
        <v>0</v>
      </c>
      <c r="O21" s="59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23</v>
      </c>
      <c r="Q21" s="6">
        <f t="shared" si="4"/>
        <v>0</v>
      </c>
      <c r="R21" s="6">
        <f t="shared" si="5"/>
        <v>0</v>
      </c>
      <c r="S21" s="6">
        <f t="shared" si="6"/>
        <v>0</v>
      </c>
      <c r="T21" s="6">
        <f t="shared" si="7"/>
        <v>0</v>
      </c>
      <c r="U21">
        <f t="shared" si="8"/>
        <v>14</v>
      </c>
      <c r="V21" s="6">
        <f t="shared" si="9"/>
        <v>0.60869565217391308</v>
      </c>
      <c r="W21">
        <f t="shared" si="10"/>
        <v>0</v>
      </c>
      <c r="X21" s="6">
        <f t="shared" si="11"/>
        <v>0</v>
      </c>
      <c r="Y21">
        <f t="shared" si="12"/>
        <v>9</v>
      </c>
      <c r="Z21" s="6">
        <f t="shared" si="13"/>
        <v>0.39130434782608697</v>
      </c>
      <c r="AA21">
        <f t="shared" si="14"/>
        <v>0</v>
      </c>
      <c r="AB21" s="6">
        <f>AA21/P21</f>
        <v>0</v>
      </c>
    </row>
    <row r="22" spans="1:28" x14ac:dyDescent="0.25">
      <c r="A22" t="s">
        <v>275</v>
      </c>
      <c r="B22" t="s">
        <v>308</v>
      </c>
      <c r="C22" s="58">
        <f>COUNTIFS('2way'!$A$3:$A$7690,"&gt;50%",'2way'!$Y$3:$Y$7690,"Y",'2way'!$Q$3:$Q$7690,"=" &amp;B22) +  COUNTIFS('2way'!$A$3:$A$7690,"&gt;50%",'2way'!$Y$3:$Y$7690,"Y",'2way'!$R$3:$R$7690,"=" &amp;B22)</f>
        <v>0</v>
      </c>
      <c r="D22" s="59">
        <f>COUNTIFS('2way'!$A$3:$A$7690,"&gt;50%",'2way'!$Y$3:$Y$7690,"N",'2way'!$Q$3:$Q$7690,"=" &amp;B22) +  COUNTIFS('2way'!$A$3:$A$7690,"&gt;50%",'2way'!$Y$3:$Y$7690,"N",'2way'!$R$3:$R$7690,"=" &amp;B22)</f>
        <v>0</v>
      </c>
      <c r="E22" s="59">
        <f>COUNTIFS('2way'!$B$3:$B$7690,"&gt;50%",'2way'!$Y$3:$Y$7690,"N",'2way'!$Q$3:$Q$7690,"=" &amp;B22) +  COUNTIFS('2way'!$B$3:$B$7690,"&gt;50%",'2way'!$Y$3:$Y$7690,"N",'2way'!$R$3:$R$7690,"=" &amp;B22)</f>
        <v>14</v>
      </c>
      <c r="F22" s="59">
        <f>COUNTIFS('2way'!$B$3:$B$7690,"&gt;50%",'2way'!$Y$3:$Y$7690,"Y",'2way'!$Q$3:$Q$7690,"=" &amp;B22) +  COUNTIFS('2way'!$B$3:$B$7690,"&gt;50%",'2way'!$Y$3:$Y$7690,"Y",'2way'!$R$3:$R$7690,"=" &amp;B22)</f>
        <v>9</v>
      </c>
      <c r="G22">
        <f>COUNTIF('2way'!$Q$3:$Q$7690,"=" &amp;B22) + COUNTIF('2way'!$R$3:$R$7690,"=" &amp;B22)</f>
        <v>23</v>
      </c>
      <c r="H22" s="6">
        <f t="shared" si="16"/>
        <v>0</v>
      </c>
      <c r="I22" s="6">
        <f t="shared" si="1"/>
        <v>0</v>
      </c>
      <c r="J22" s="6">
        <f t="shared" si="2"/>
        <v>0.60869565217391308</v>
      </c>
      <c r="K22" s="6">
        <f t="shared" si="3"/>
        <v>0.39130434782608697</v>
      </c>
      <c r="L22" s="59">
        <f>COUNTIFS('2way'!$M$3:$M$7690,"&gt;50%",'2way'!$Y$3:$Y$7690,"Y",'2way'!$Q$3:$Q$7690,"=" &amp;B22) +  COUNTIFS('2way'!$M$3:$M$7690,"&gt;50%",'2way'!$Y$3:$Y$7690,"Y",'2way'!$R$3:$R$7690,"=" &amp;B22)</f>
        <v>0</v>
      </c>
      <c r="M22" s="59">
        <f>COUNTIFS('2way'!$M$3:$M$7690,"&gt;50%",'2way'!$Y$3:$Y$7690,"N",'2way'!$Q$3:$Q$7690,"=" &amp;B22) +  COUNTIFS('2way'!$M$3:$M$7690,"&gt;50%",'2way'!$Y$3:$Y$7690,"N",'2way'!$R$3:$R$7690,"=" &amp;B22)</f>
        <v>0</v>
      </c>
      <c r="N22" s="59">
        <f>COUNTIFS('2way'!$N$3:$N$7690,"&gt;50%",'2way'!$Y$3:$Y$7690,"N",'2way'!$Q$3:$Q$7690,"=" &amp;B22) +  COUNTIFS('2way'!$N$3:$N$7690,"&gt;50%",'2way'!$Y$3:$Y$7690,"N",'2way'!$R$3:$R$7690,"=" &amp;B22)</f>
        <v>0</v>
      </c>
      <c r="O22" s="59">
        <f>COUNTIFS('2way'!$N$3:$N$7690,"&gt;50%",'2way'!$Y$3:$Y$7690,"Y",'2way'!$Q$3:$Q$7690,"=" &amp;B22) +  COUNTIFS('2way'!$N$3:$N$7690,"&gt;50%",'2way'!$Y$3:$Y$7690,"Y",'2way'!$R$3:$R$7690,"=" &amp;B22)</f>
        <v>0</v>
      </c>
      <c r="P22">
        <f>COUNTIF('2way'!$Q$3:$Q$7690,"=" &amp;B22) + COUNTIF('2way'!$R$3:$R$7690,"=" &amp;B22)</f>
        <v>23</v>
      </c>
      <c r="Q22" s="6">
        <f t="shared" si="4"/>
        <v>0</v>
      </c>
      <c r="R22" s="6">
        <f t="shared" si="5"/>
        <v>0</v>
      </c>
      <c r="S22" s="6">
        <f t="shared" si="6"/>
        <v>0</v>
      </c>
      <c r="T22" s="6">
        <f t="shared" si="7"/>
        <v>0</v>
      </c>
      <c r="U22">
        <f t="shared" si="8"/>
        <v>14</v>
      </c>
      <c r="V22" s="6">
        <f t="shared" si="9"/>
        <v>0.60869565217391308</v>
      </c>
      <c r="W22">
        <f t="shared" si="10"/>
        <v>0</v>
      </c>
      <c r="X22" s="6">
        <f t="shared" si="11"/>
        <v>0</v>
      </c>
      <c r="Y22">
        <f t="shared" si="12"/>
        <v>9</v>
      </c>
      <c r="Z22" s="6">
        <f t="shared" si="13"/>
        <v>0.39130434782608697</v>
      </c>
      <c r="AA22">
        <f t="shared" si="14"/>
        <v>0</v>
      </c>
      <c r="AB22" s="6">
        <f t="shared" si="15"/>
        <v>0</v>
      </c>
    </row>
    <row r="23" spans="1:28" x14ac:dyDescent="0.25">
      <c r="A23" t="s">
        <v>275</v>
      </c>
      <c r="B23" t="s">
        <v>379</v>
      </c>
      <c r="C23" s="58">
        <f>COUNTIFS('2way'!$A$3:$A$7690,"&gt;50%",'2way'!$Y$3:$Y$7690,"Y",'2way'!$Q$3:$Q$7690,"=" &amp;B23) +  COUNTIFS('2way'!$A$3:$A$7690,"&gt;50%",'2way'!$Y$3:$Y$7690,"Y",'2way'!$R$3:$R$7690,"=" &amp;B23)</f>
        <v>5</v>
      </c>
      <c r="D23" s="59">
        <f>COUNTIFS('2way'!$A$3:$A$7690,"&gt;50%",'2way'!$Y$3:$Y$7690,"N",'2way'!$Q$3:$Q$7690,"=" &amp;B23) +  COUNTIFS('2way'!$A$3:$A$7690,"&gt;50%",'2way'!$Y$3:$Y$7690,"N",'2way'!$R$3:$R$7690,"=" &amp;B23)</f>
        <v>7</v>
      </c>
      <c r="E23" s="59">
        <f>COUNTIFS('2way'!$B$3:$B$7690,"&gt;50%",'2way'!$Y$3:$Y$7690,"N",'2way'!$Q$3:$Q$7690,"=" &amp;B23) +  COUNTIFS('2way'!$B$3:$B$7690,"&gt;50%",'2way'!$Y$3:$Y$7690,"N",'2way'!$R$3:$R$7690,"=" &amp;B23)</f>
        <v>4</v>
      </c>
      <c r="F23" s="59">
        <f>COUNTIFS('2way'!$B$3:$B$7690,"&gt;50%",'2way'!$Y$3:$Y$7690,"Y",'2way'!$Q$3:$Q$7690,"=" &amp;B23) +  COUNTIFS('2way'!$B$3:$B$7690,"&gt;50%",'2way'!$Y$3:$Y$7690,"Y",'2way'!$R$3:$R$7690,"=" &amp;B23)</f>
        <v>7</v>
      </c>
      <c r="G23">
        <f>COUNTIF('2way'!$Q$3:$Q$7690,"=" &amp;B23) + COUNTIF('2way'!$R$3:$R$7690,"=" &amp;B23)</f>
        <v>23</v>
      </c>
      <c r="H23" s="6">
        <f t="shared" si="16"/>
        <v>0.21739130434782608</v>
      </c>
      <c r="I23" s="6">
        <f t="shared" si="1"/>
        <v>0.30434782608695654</v>
      </c>
      <c r="J23" s="6">
        <f t="shared" si="2"/>
        <v>0.17391304347826086</v>
      </c>
      <c r="K23" s="6">
        <f t="shared" si="3"/>
        <v>0.30434782608695654</v>
      </c>
      <c r="L23" s="59">
        <f>COUNTIFS('2way'!$M$3:$M$7690,"&gt;50%",'2way'!$Y$3:$Y$7690,"Y",'2way'!$Q$3:$Q$7690,"=" &amp;B23) +  COUNTIFS('2way'!$M$3:$M$7690,"&gt;50%",'2way'!$Y$3:$Y$7690,"Y",'2way'!$R$3:$R$7690,"=" &amp;B23)</f>
        <v>0</v>
      </c>
      <c r="M23" s="59">
        <f>COUNTIFS('2way'!$M$3:$M$7690,"&gt;50%",'2way'!$Y$3:$Y$7690,"N",'2way'!$Q$3:$Q$7690,"=" &amp;B23) +  COUNTIFS('2way'!$M$3:$M$7690,"&gt;50%",'2way'!$Y$3:$Y$7690,"N",'2way'!$R$3:$R$7690,"=" &amp;B23)</f>
        <v>0</v>
      </c>
      <c r="N23" s="59">
        <f>COUNTIFS('2way'!$N$3:$N$7690,"&gt;50%",'2way'!$Y$3:$Y$7690,"N",'2way'!$Q$3:$Q$7690,"=" &amp;B23) +  COUNTIFS('2way'!$N$3:$N$7690,"&gt;50%",'2way'!$Y$3:$Y$7690,"N",'2way'!$R$3:$R$7690,"=" &amp;B23)</f>
        <v>0</v>
      </c>
      <c r="O23" s="59">
        <f>COUNTIFS('2way'!$N$3:$N$7690,"&gt;50%",'2way'!$Y$3:$Y$7690,"Y",'2way'!$Q$3:$Q$7690,"=" &amp;B23) +  COUNTIFS('2way'!$N$3:$N$7690,"&gt;50%",'2way'!$Y$3:$Y$7690,"Y",'2way'!$R$3:$R$7690,"=" &amp;B23)</f>
        <v>0</v>
      </c>
      <c r="P23">
        <f>COUNTIF('2way'!$Q$3:$Q$7690,"=" &amp;B23) + COUNTIF('2way'!$R$3:$R$7690,"=" &amp;B23)</f>
        <v>23</v>
      </c>
      <c r="Q23" s="6">
        <f t="shared" si="4"/>
        <v>0</v>
      </c>
      <c r="R23" s="6">
        <f t="shared" si="5"/>
        <v>0</v>
      </c>
      <c r="S23" s="6">
        <f t="shared" si="6"/>
        <v>0</v>
      </c>
      <c r="T23" s="6">
        <f t="shared" si="7"/>
        <v>0</v>
      </c>
      <c r="U23">
        <f t="shared" si="8"/>
        <v>9</v>
      </c>
      <c r="V23" s="6">
        <f t="shared" si="9"/>
        <v>0.39130434782608697</v>
      </c>
      <c r="W23">
        <f t="shared" si="10"/>
        <v>0</v>
      </c>
      <c r="X23" s="6">
        <f t="shared" si="11"/>
        <v>0</v>
      </c>
      <c r="Y23">
        <f t="shared" si="12"/>
        <v>14</v>
      </c>
      <c r="Z23" s="6">
        <f t="shared" si="13"/>
        <v>0.60869565217391308</v>
      </c>
      <c r="AA23">
        <f t="shared" si="14"/>
        <v>0</v>
      </c>
      <c r="AB23" s="6">
        <f t="shared" si="15"/>
        <v>0</v>
      </c>
    </row>
    <row r="24" spans="1:28" x14ac:dyDescent="0.25">
      <c r="A24" t="s">
        <v>275</v>
      </c>
      <c r="B24" t="s">
        <v>377</v>
      </c>
      <c r="C24" s="58">
        <f>COUNTIFS('2way'!$A$3:$A$7690,"&gt;50%",'2way'!$Y$3:$Y$7690,"Y",'2way'!$Q$3:$Q$7690,"=" &amp;B24) +  COUNTIFS('2way'!$A$3:$A$7690,"&gt;50%",'2way'!$Y$3:$Y$7690,"Y",'2way'!$R$3:$R$7690,"=" &amp;B24)</f>
        <v>9</v>
      </c>
      <c r="D24" s="59">
        <f>COUNTIFS('2way'!$A$3:$A$7690,"&gt;50%",'2way'!$Y$3:$Y$7690,"N",'2way'!$Q$3:$Q$7690,"=" &amp;B24) +  COUNTIFS('2way'!$A$3:$A$7690,"&gt;50%",'2way'!$Y$3:$Y$7690,"N",'2way'!$R$3:$R$7690,"=" &amp;B24)</f>
        <v>3</v>
      </c>
      <c r="E24" s="59">
        <f>COUNTIFS('2way'!$B$3:$B$7690,"&gt;50%",'2way'!$Y$3:$Y$7690,"N",'2way'!$Q$3:$Q$7690,"=" &amp;B24) +  COUNTIFS('2way'!$B$3:$B$7690,"&gt;50%",'2way'!$Y$3:$Y$7690,"N",'2way'!$R$3:$R$7690,"=" &amp;B24)</f>
        <v>2</v>
      </c>
      <c r="F24" s="59">
        <f>COUNTIFS('2way'!$B$3:$B$7690,"&gt;50%",'2way'!$Y$3:$Y$7690,"Y",'2way'!$Q$3:$Q$7690,"=" &amp;B24) +  COUNTIFS('2way'!$B$3:$B$7690,"&gt;50%",'2way'!$Y$3:$Y$7690,"Y",'2way'!$R$3:$R$7690,"=" &amp;B24)</f>
        <v>8</v>
      </c>
      <c r="G24">
        <f>COUNTIF('2way'!$Q$3:$Q$7690,"=" &amp;B24) + COUNTIF('2way'!$R$3:$R$7690,"=" &amp;B24)</f>
        <v>22</v>
      </c>
      <c r="H24" s="6">
        <f t="shared" si="16"/>
        <v>0.40909090909090912</v>
      </c>
      <c r="I24" s="6">
        <f t="shared" si="1"/>
        <v>0.13636363636363635</v>
      </c>
      <c r="J24" s="6">
        <f t="shared" si="2"/>
        <v>9.0909090909090912E-2</v>
      </c>
      <c r="K24" s="6">
        <f t="shared" si="3"/>
        <v>0.36363636363636365</v>
      </c>
      <c r="L24" s="59">
        <f>COUNTIFS('2way'!$M$3:$M$7690,"&gt;50%",'2way'!$Y$3:$Y$7690,"Y",'2way'!$Q$3:$Q$7690,"=" &amp;B24) +  COUNTIFS('2way'!$M$3:$M$7690,"&gt;50%",'2way'!$Y$3:$Y$7690,"Y",'2way'!$R$3:$R$7690,"=" &amp;B24)</f>
        <v>0</v>
      </c>
      <c r="M24" s="59">
        <f>COUNTIFS('2way'!$M$3:$M$7690,"&gt;50%",'2way'!$Y$3:$Y$7690,"N",'2way'!$Q$3:$Q$7690,"=" &amp;B24) +  COUNTIFS('2way'!$M$3:$M$7690,"&gt;50%",'2way'!$Y$3:$Y$7690,"N",'2way'!$R$3:$R$7690,"=" &amp;B24)</f>
        <v>0</v>
      </c>
      <c r="N24" s="59">
        <f>COUNTIFS('2way'!$N$3:$N$7690,"&gt;50%",'2way'!$Y$3:$Y$7690,"N",'2way'!$Q$3:$Q$7690,"=" &amp;B24) +  COUNTIFS('2way'!$N$3:$N$7690,"&gt;50%",'2way'!$Y$3:$Y$7690,"N",'2way'!$R$3:$R$7690,"=" &amp;B24)</f>
        <v>0</v>
      </c>
      <c r="O24" s="59">
        <f>COUNTIFS('2way'!$N$3:$N$7690,"&gt;50%",'2way'!$Y$3:$Y$7690,"Y",'2way'!$Q$3:$Q$7690,"=" &amp;B24) +  COUNTIFS('2way'!$N$3:$N$7690,"&gt;50%",'2way'!$Y$3:$Y$7690,"Y",'2way'!$R$3:$R$7690,"=" &amp;B24)</f>
        <v>0</v>
      </c>
      <c r="P24">
        <f>COUNTIF('2way'!$Q$3:$Q$7690,"=" &amp;B24) + COUNTIF('2way'!$R$3:$R$7690,"=" &amp;B24)</f>
        <v>22</v>
      </c>
      <c r="Q24" s="6">
        <f t="shared" si="4"/>
        <v>0</v>
      </c>
      <c r="R24" s="6">
        <f t="shared" si="5"/>
        <v>0</v>
      </c>
      <c r="S24" s="6">
        <f t="shared" si="6"/>
        <v>0</v>
      </c>
      <c r="T24" s="6">
        <f t="shared" si="7"/>
        <v>0</v>
      </c>
      <c r="U24">
        <f t="shared" si="8"/>
        <v>11</v>
      </c>
      <c r="V24" s="6">
        <f t="shared" si="9"/>
        <v>0.5</v>
      </c>
      <c r="W24">
        <f t="shared" si="10"/>
        <v>0</v>
      </c>
      <c r="X24" s="6">
        <f t="shared" si="11"/>
        <v>0</v>
      </c>
      <c r="Y24">
        <f t="shared" si="12"/>
        <v>11</v>
      </c>
      <c r="Z24" s="6">
        <f t="shared" si="13"/>
        <v>0.5</v>
      </c>
      <c r="AA24">
        <f t="shared" si="14"/>
        <v>0</v>
      </c>
      <c r="AB24" s="6">
        <f t="shared" si="15"/>
        <v>0</v>
      </c>
    </row>
    <row r="25" spans="1:28" x14ac:dyDescent="0.25">
      <c r="A25" t="s">
        <v>275</v>
      </c>
      <c r="B25" t="s">
        <v>306</v>
      </c>
      <c r="C25" s="58">
        <f>COUNTIFS('2way'!$A$3:$A$7690,"&gt;50%",'2way'!$Y$3:$Y$7690,"Y",'2way'!$Q$3:$Q$7690,"=" &amp;B25) +  COUNTIFS('2way'!$A$3:$A$7690,"&gt;50%",'2way'!$Y$3:$Y$7690,"Y",'2way'!$R$3:$R$7690,"=" &amp;B25)</f>
        <v>2</v>
      </c>
      <c r="D25" s="59">
        <f>COUNTIFS('2way'!$A$3:$A$7690,"&gt;50%",'2way'!$Y$3:$Y$7690,"N",'2way'!$Q$3:$Q$7690,"=" &amp;B25) +  COUNTIFS('2way'!$A$3:$A$7690,"&gt;50%",'2way'!$Y$3:$Y$7690,"N",'2way'!$R$3:$R$7690,"=" &amp;B25)</f>
        <v>3</v>
      </c>
      <c r="E25" s="59">
        <f>COUNTIFS('2way'!$B$3:$B$7690,"&gt;50%",'2way'!$Y$3:$Y$7690,"N",'2way'!$Q$3:$Q$7690,"=" &amp;B25) +  COUNTIFS('2way'!$B$3:$B$7690,"&gt;50%",'2way'!$Y$3:$Y$7690,"N",'2way'!$R$3:$R$7690,"=" &amp;B25)</f>
        <v>11</v>
      </c>
      <c r="F25" s="59">
        <f>COUNTIFS('2way'!$B$3:$B$7690,"&gt;50%",'2way'!$Y$3:$Y$7690,"Y",'2way'!$Q$3:$Q$7690,"=" &amp;B25) +  COUNTIFS('2way'!$B$3:$B$7690,"&gt;50%",'2way'!$Y$3:$Y$7690,"Y",'2way'!$R$3:$R$7690,"=" &amp;B25)</f>
        <v>7</v>
      </c>
      <c r="G25">
        <f>COUNTIF('2way'!$Q$3:$Q$7690,"=" &amp;B25) + COUNTIF('2way'!$R$3:$R$7690,"=" &amp;B25)</f>
        <v>23</v>
      </c>
      <c r="H25" s="6">
        <f t="shared" ref="H25:H67" si="17">C25/G25</f>
        <v>8.6956521739130432E-2</v>
      </c>
      <c r="I25" s="6">
        <f t="shared" si="1"/>
        <v>0.13043478260869565</v>
      </c>
      <c r="J25" s="6">
        <f t="shared" si="2"/>
        <v>0.47826086956521741</v>
      </c>
      <c r="K25" s="6">
        <f t="shared" si="3"/>
        <v>0.30434782608695654</v>
      </c>
      <c r="L25" s="59">
        <f>COUNTIFS('2way'!$M$3:$M$7690,"&gt;50%",'2way'!$Y$3:$Y$7690,"Y",'2way'!$Q$3:$Q$7690,"=" &amp;B25) +  COUNTIFS('2way'!$M$3:$M$7690,"&gt;50%",'2way'!$Y$3:$Y$7690,"Y",'2way'!$R$3:$R$7690,"=" &amp;B25)</f>
        <v>0</v>
      </c>
      <c r="M25" s="59">
        <f>COUNTIFS('2way'!$M$3:$M$7690,"&gt;50%",'2way'!$Y$3:$Y$7690,"N",'2way'!$Q$3:$Q$7690,"=" &amp;B25) +  COUNTIFS('2way'!$M$3:$M$7690,"&gt;50%",'2way'!$Y$3:$Y$7690,"N",'2way'!$R$3:$R$7690,"=" &amp;B25)</f>
        <v>0</v>
      </c>
      <c r="N25" s="59">
        <f>COUNTIFS('2way'!$N$3:$N$7690,"&gt;50%",'2way'!$Y$3:$Y$7690,"N",'2way'!$Q$3:$Q$7690,"=" &amp;B25) +  COUNTIFS('2way'!$N$3:$N$7690,"&gt;50%",'2way'!$Y$3:$Y$7690,"N",'2way'!$R$3:$R$7690,"=" &amp;B25)</f>
        <v>0</v>
      </c>
      <c r="O25" s="59">
        <f>COUNTIFS('2way'!$N$3:$N$7690,"&gt;50%",'2way'!$Y$3:$Y$7690,"Y",'2way'!$Q$3:$Q$7690,"=" &amp;B25) +  COUNTIFS('2way'!$N$3:$N$7690,"&gt;50%",'2way'!$Y$3:$Y$7690,"Y",'2way'!$R$3:$R$7690,"=" &amp;B25)</f>
        <v>0</v>
      </c>
      <c r="P25">
        <f>COUNTIF('2way'!$Q$3:$Q$7690,"=" &amp;B25) + COUNTIF('2way'!$R$3:$R$7690,"=" &amp;B25)</f>
        <v>23</v>
      </c>
      <c r="Q25" s="6">
        <f t="shared" si="4"/>
        <v>0</v>
      </c>
      <c r="R25" s="6">
        <f t="shared" si="5"/>
        <v>0</v>
      </c>
      <c r="S25" s="6">
        <f t="shared" si="6"/>
        <v>0</v>
      </c>
      <c r="T25" s="6">
        <f t="shared" si="7"/>
        <v>0</v>
      </c>
      <c r="U25">
        <f t="shared" si="8"/>
        <v>13</v>
      </c>
      <c r="V25" s="6">
        <f t="shared" si="9"/>
        <v>0.56521739130434778</v>
      </c>
      <c r="W25">
        <f t="shared" si="10"/>
        <v>0</v>
      </c>
      <c r="X25" s="6">
        <f t="shared" si="11"/>
        <v>0</v>
      </c>
      <c r="Y25">
        <f t="shared" si="12"/>
        <v>10</v>
      </c>
      <c r="Z25" s="6">
        <f t="shared" si="13"/>
        <v>0.43478260869565216</v>
      </c>
      <c r="AA25">
        <f t="shared" si="14"/>
        <v>0</v>
      </c>
      <c r="AB25" s="6">
        <f t="shared" si="15"/>
        <v>0</v>
      </c>
    </row>
    <row r="26" spans="1:28" s="2" customFormat="1" x14ac:dyDescent="0.25">
      <c r="A26" t="s">
        <v>275</v>
      </c>
      <c r="B26" t="s">
        <v>376</v>
      </c>
      <c r="C26" s="58">
        <f>COUNTIFS('2way'!$A$3:$A$7690,"&gt;50%",'2way'!$Y$3:$Y$7690,"Y",'2way'!$Q$3:$Q$7690,"=" &amp;B26) +  COUNTIFS('2way'!$A$3:$A$7690,"&gt;50%",'2way'!$Y$3:$Y$7690,"Y",'2way'!$R$3:$R$7690,"=" &amp;B26)</f>
        <v>2</v>
      </c>
      <c r="D26" s="59">
        <f>COUNTIFS('2way'!$A$3:$A$7690,"&gt;50%",'2way'!$Y$3:$Y$7690,"N",'2way'!$Q$3:$Q$7690,"=" &amp;B26) +  COUNTIFS('2way'!$A$3:$A$7690,"&gt;50%",'2way'!$Y$3:$Y$7690,"N",'2way'!$R$3:$R$7690,"=" &amp;B26)</f>
        <v>2</v>
      </c>
      <c r="E26" s="59">
        <f>COUNTIFS('2way'!$B$3:$B$7690,"&gt;50%",'2way'!$Y$3:$Y$7690,"N",'2way'!$Q$3:$Q$7690,"=" &amp;B26) +  COUNTIFS('2way'!$B$3:$B$7690,"&gt;50%",'2way'!$Y$3:$Y$7690,"N",'2way'!$R$3:$R$7690,"=" &amp;B26)</f>
        <v>11</v>
      </c>
      <c r="F26" s="59">
        <f>COUNTIFS('2way'!$B$3:$B$7690,"&gt;50%",'2way'!$Y$3:$Y$7690,"Y",'2way'!$Q$3:$Q$7690,"=" &amp;B26) +  COUNTIFS('2way'!$B$3:$B$7690,"&gt;50%",'2way'!$Y$3:$Y$7690,"Y",'2way'!$R$3:$R$7690,"=" &amp;B26)</f>
        <v>7</v>
      </c>
      <c r="G26">
        <f>COUNTIF('2way'!$Q$3:$Q$7690,"=" &amp;B26) + COUNTIF('2way'!$R$3:$R$7690,"=" &amp;B26)</f>
        <v>23</v>
      </c>
      <c r="H26" s="6">
        <f t="shared" si="17"/>
        <v>8.6956521739130432E-2</v>
      </c>
      <c r="I26" s="6">
        <f>D26/G26</f>
        <v>8.6956521739130432E-2</v>
      </c>
      <c r="J26" s="6">
        <f t="shared" si="2"/>
        <v>0.47826086956521741</v>
      </c>
      <c r="K26" s="6">
        <f t="shared" si="3"/>
        <v>0.30434782608695654</v>
      </c>
      <c r="L26" s="59">
        <f>COUNTIFS('2way'!$M$3:$M$7690,"&gt;50%",'2way'!$Y$3:$Y$7690,"Y",'2way'!$Q$3:$Q$7690,"=" &amp;B26) +  COUNTIFS('2way'!$M$3:$M$7690,"&gt;50%",'2way'!$Y$3:$Y$7690,"Y",'2way'!$R$3:$R$7690,"=" &amp;B26)</f>
        <v>0</v>
      </c>
      <c r="M26" s="59">
        <f>COUNTIFS('2way'!$M$3:$M$7690,"&gt;50%",'2way'!$Y$3:$Y$7690,"N",'2way'!$Q$3:$Q$7690,"=" &amp;B26) +  COUNTIFS('2way'!$M$3:$M$7690,"&gt;50%",'2way'!$Y$3:$Y$7690,"N",'2way'!$R$3:$R$7690,"=" &amp;B26)</f>
        <v>0</v>
      </c>
      <c r="N26" s="59">
        <f>COUNTIFS('2way'!$N$3:$N$7690,"&gt;50%",'2way'!$Y$3:$Y$7690,"N",'2way'!$Q$3:$Q$7690,"=" &amp;B26) +  COUNTIFS('2way'!$N$3:$N$7690,"&gt;50%",'2way'!$Y$3:$Y$7690,"N",'2way'!$R$3:$R$7690,"=" &amp;B26)</f>
        <v>0</v>
      </c>
      <c r="O26" s="59">
        <f>COUNTIFS('2way'!$N$3:$N$7690,"&gt;50%",'2way'!$Y$3:$Y$7690,"Y",'2way'!$Q$3:$Q$7690,"=" &amp;B26) +  COUNTIFS('2way'!$N$3:$N$7690,"&gt;50%",'2way'!$Y$3:$Y$7690,"Y",'2way'!$R$3:$R$7690,"=" &amp;B26)</f>
        <v>0</v>
      </c>
      <c r="P26">
        <f>COUNTIF('2way'!$Q$3:$Q$7690,"=" &amp;B26) + COUNTIF('2way'!$R$3:$R$7690,"=" &amp;B26)</f>
        <v>23</v>
      </c>
      <c r="Q26" s="6">
        <f t="shared" si="4"/>
        <v>0</v>
      </c>
      <c r="R26" s="6">
        <f t="shared" si="5"/>
        <v>0</v>
      </c>
      <c r="S26" s="6">
        <f t="shared" si="6"/>
        <v>0</v>
      </c>
      <c r="T26" s="6">
        <f t="shared" si="7"/>
        <v>0</v>
      </c>
      <c r="U26">
        <f t="shared" si="8"/>
        <v>13</v>
      </c>
      <c r="V26" s="6">
        <f t="shared" si="9"/>
        <v>0.56521739130434778</v>
      </c>
      <c r="W26">
        <f t="shared" si="10"/>
        <v>0</v>
      </c>
      <c r="X26" s="6">
        <f t="shared" si="11"/>
        <v>0</v>
      </c>
      <c r="Y26">
        <f t="shared" si="12"/>
        <v>9</v>
      </c>
      <c r="Z26" s="6">
        <f>Y26/G26</f>
        <v>0.39130434782608697</v>
      </c>
      <c r="AA26">
        <f t="shared" si="14"/>
        <v>0</v>
      </c>
      <c r="AB26" s="6">
        <f t="shared" si="15"/>
        <v>0</v>
      </c>
    </row>
    <row r="27" spans="1:28" x14ac:dyDescent="0.25">
      <c r="A27" t="s">
        <v>275</v>
      </c>
      <c r="B27" t="s">
        <v>478</v>
      </c>
      <c r="C27" s="58">
        <f>COUNTIFS('2way'!$A$3:$A$7690,"&gt;50%",'2way'!$Y$3:$Y$7690,"Y",'2way'!$Q$3:$Q$7690,"=" &amp;B27) +  COUNTIFS('2way'!$A$3:$A$7690,"&gt;50%",'2way'!$Y$3:$Y$7690,"Y",'2way'!$R$3:$R$7690,"=" &amp;B27)</f>
        <v>3</v>
      </c>
      <c r="D27" s="59">
        <f>COUNTIFS('2way'!$A$3:$A$7690,"&gt;50%",'2way'!$Y$3:$Y$7690,"N",'2way'!$Q$3:$Q$7690,"=" &amp;B27) +  COUNTIFS('2way'!$A$3:$A$7690,"&gt;50%",'2way'!$Y$3:$Y$7690,"N",'2way'!$R$3:$R$7690,"=" &amp;B27)</f>
        <v>3</v>
      </c>
      <c r="E27" s="59">
        <f>COUNTIFS('2way'!$B$3:$B$7690,"&gt;50%",'2way'!$Y$3:$Y$7690,"N",'2way'!$Q$3:$Q$7690,"=" &amp;B27) +  COUNTIFS('2way'!$B$3:$B$7690,"&gt;50%",'2way'!$Y$3:$Y$7690,"N",'2way'!$R$3:$R$7690,"=" &amp;B27)</f>
        <v>9</v>
      </c>
      <c r="F27" s="59">
        <f>COUNTIFS('2way'!$B$3:$B$7690,"&gt;50%",'2way'!$Y$3:$Y$7690,"Y",'2way'!$Q$3:$Q$7690,"=" &amp;B27) +  COUNTIFS('2way'!$B$3:$B$7690,"&gt;50%",'2way'!$Y$3:$Y$7690,"Y",'2way'!$R$3:$R$7690,"=" &amp;B27)</f>
        <v>7</v>
      </c>
      <c r="G27">
        <f>COUNTIF('2way'!$Q$3:$Q$7690,"=" &amp;B27) + COUNTIF('2way'!$R$3:$R$7690,"=" &amp;B27)</f>
        <v>22</v>
      </c>
      <c r="H27" s="6">
        <f t="shared" si="17"/>
        <v>0.13636363636363635</v>
      </c>
      <c r="I27" s="6">
        <f t="shared" si="1"/>
        <v>0.13636363636363635</v>
      </c>
      <c r="J27" s="6">
        <f t="shared" si="2"/>
        <v>0.40909090909090912</v>
      </c>
      <c r="K27" s="6">
        <f t="shared" si="3"/>
        <v>0.31818181818181818</v>
      </c>
      <c r="L27" s="59">
        <f>COUNTIFS('2way'!$M$3:$M$7690,"&gt;50%",'2way'!$Y$3:$Y$7690,"Y",'2way'!$Q$3:$Q$7690,"=" &amp;B27) +  COUNTIFS('2way'!$M$3:$M$7690,"&gt;50%",'2way'!$Y$3:$Y$7690,"Y",'2way'!$R$3:$R$7690,"=" &amp;B27)</f>
        <v>0</v>
      </c>
      <c r="M27" s="59">
        <f>COUNTIFS('2way'!$M$3:$M$7690,"&gt;50%",'2way'!$Y$3:$Y$7690,"N",'2way'!$Q$3:$Q$7690,"=" &amp;B27) +  COUNTIFS('2way'!$M$3:$M$7690,"&gt;50%",'2way'!$Y$3:$Y$7690,"N",'2way'!$R$3:$R$7690,"=" &amp;B27)</f>
        <v>0</v>
      </c>
      <c r="N27" s="59">
        <f>COUNTIFS('2way'!$N$3:$N$7690,"&gt;50%",'2way'!$Y$3:$Y$7690,"N",'2way'!$Q$3:$Q$7690,"=" &amp;B27) +  COUNTIFS('2way'!$N$3:$N$7690,"&gt;50%",'2way'!$Y$3:$Y$7690,"N",'2way'!$R$3:$R$7690,"=" &amp;B27)</f>
        <v>0</v>
      </c>
      <c r="O27" s="59">
        <f>COUNTIFS('2way'!$N$3:$N$7690,"&gt;50%",'2way'!$Y$3:$Y$7690,"Y",'2way'!$Q$3:$Q$7690,"=" &amp;B27) +  COUNTIFS('2way'!$N$3:$N$7690,"&gt;50%",'2way'!$Y$3:$Y$7690,"Y",'2way'!$R$3:$R$7690,"=" &amp;B27)</f>
        <v>0</v>
      </c>
      <c r="P27">
        <f>COUNTIF('2way'!$Q$3:$Q$7690,"=" &amp;B27) + COUNTIF('2way'!$R$3:$R$7690,"=" &amp;B27)</f>
        <v>22</v>
      </c>
      <c r="Q27" s="6">
        <f>L27/P27</f>
        <v>0</v>
      </c>
      <c r="R27" s="6">
        <f t="shared" si="5"/>
        <v>0</v>
      </c>
      <c r="S27" s="6">
        <f t="shared" si="6"/>
        <v>0</v>
      </c>
      <c r="T27" s="6">
        <f t="shared" si="7"/>
        <v>0</v>
      </c>
      <c r="U27">
        <f t="shared" si="8"/>
        <v>12</v>
      </c>
      <c r="V27" s="6">
        <f t="shared" si="9"/>
        <v>0.54545454545454541</v>
      </c>
      <c r="W27">
        <f t="shared" si="10"/>
        <v>0</v>
      </c>
      <c r="X27" s="6">
        <f t="shared" si="11"/>
        <v>0</v>
      </c>
      <c r="Y27">
        <f t="shared" si="12"/>
        <v>10</v>
      </c>
      <c r="Z27" s="6">
        <f t="shared" si="13"/>
        <v>0.45454545454545453</v>
      </c>
      <c r="AA27">
        <f t="shared" si="14"/>
        <v>0</v>
      </c>
      <c r="AB27" s="6">
        <f t="shared" si="15"/>
        <v>0</v>
      </c>
    </row>
    <row r="28" spans="1:28" x14ac:dyDescent="0.25">
      <c r="A28" t="s">
        <v>275</v>
      </c>
      <c r="B28" t="s">
        <v>380</v>
      </c>
      <c r="C28" s="58">
        <f>COUNTIFS('2way'!$A$3:$A$7690,"&gt;50%",'2way'!$Y$3:$Y$7690,"Y",'2way'!$Q$3:$Q$7690,"=" &amp;B28) +  COUNTIFS('2way'!$A$3:$A$7690,"&gt;50%",'2way'!$Y$3:$Y$7690,"Y",'2way'!$R$3:$R$7690,"=" &amp;B28)</f>
        <v>5</v>
      </c>
      <c r="D28" s="59">
        <f>COUNTIFS('2way'!$A$3:$A$7690,"&gt;50%",'2way'!$Y$3:$Y$7690,"N",'2way'!$Q$3:$Q$7690,"=" &amp;B28) +  COUNTIFS('2way'!$A$3:$A$7690,"&gt;50%",'2way'!$Y$3:$Y$7690,"N",'2way'!$R$3:$R$7690,"=" &amp;B28)</f>
        <v>4</v>
      </c>
      <c r="E28" s="59">
        <f>COUNTIFS('2way'!$B$3:$B$7690,"&gt;50%",'2way'!$Y$3:$Y$7690,"N",'2way'!$Q$3:$Q$7690,"=" &amp;B28) +  COUNTIFS('2way'!$B$3:$B$7690,"&gt;50%",'2way'!$Y$3:$Y$7690,"N",'2way'!$R$3:$R$7690,"=" &amp;B28)</f>
        <v>6</v>
      </c>
      <c r="F28" s="59">
        <f>COUNTIFS('2way'!$B$3:$B$7690,"&gt;50%",'2way'!$Y$3:$Y$7690,"Y",'2way'!$Q$3:$Q$7690,"=" &amp;B28) +  COUNTIFS('2way'!$B$3:$B$7690,"&gt;50%",'2way'!$Y$3:$Y$7690,"Y",'2way'!$R$3:$R$7690,"=" &amp;B28)</f>
        <v>8</v>
      </c>
      <c r="G28">
        <f>COUNTIF('2way'!$Q$3:$Q$7690,"=" &amp;B28) + COUNTIF('2way'!$R$3:$R$7690,"=" &amp;B28)</f>
        <v>23</v>
      </c>
      <c r="H28" s="6">
        <f t="shared" si="17"/>
        <v>0.21739130434782608</v>
      </c>
      <c r="I28" s="6">
        <f t="shared" si="1"/>
        <v>0.17391304347826086</v>
      </c>
      <c r="J28" s="6">
        <f t="shared" si="2"/>
        <v>0.2608695652173913</v>
      </c>
      <c r="K28" s="6">
        <f t="shared" si="3"/>
        <v>0.34782608695652173</v>
      </c>
      <c r="L28" s="59">
        <f>COUNTIFS('2way'!$M$3:$M$7690,"&gt;50%",'2way'!$Y$3:$Y$7690,"Y",'2way'!$Q$3:$Q$7690,"=" &amp;B28) +  COUNTIFS('2way'!$M$3:$M$7690,"&gt;50%",'2way'!$Y$3:$Y$7690,"Y",'2way'!$R$3:$R$7690,"=" &amp;B28)</f>
        <v>0</v>
      </c>
      <c r="M28" s="59">
        <f>COUNTIFS('2way'!$M$3:$M$7690,"&gt;50%",'2way'!$Y$3:$Y$7690,"N",'2way'!$Q$3:$Q$7690,"=" &amp;B28) +  COUNTIFS('2way'!$M$3:$M$7690,"&gt;50%",'2way'!$Y$3:$Y$7690,"N",'2way'!$R$3:$R$7690,"=" &amp;B28)</f>
        <v>0</v>
      </c>
      <c r="N28" s="59">
        <f>COUNTIFS('2way'!$N$3:$N$7690,"&gt;50%",'2way'!$Y$3:$Y$7690,"N",'2way'!$Q$3:$Q$7690,"=" &amp;B28) +  COUNTIFS('2way'!$N$3:$N$7690,"&gt;50%",'2way'!$Y$3:$Y$7690,"N",'2way'!$R$3:$R$7690,"=" &amp;B28)</f>
        <v>0</v>
      </c>
      <c r="O28" s="59">
        <f>COUNTIFS('2way'!$N$3:$N$7690,"&gt;50%",'2way'!$Y$3:$Y$7690,"Y",'2way'!$Q$3:$Q$7690,"=" &amp;B28) +  COUNTIFS('2way'!$N$3:$N$7690,"&gt;50%",'2way'!$Y$3:$Y$7690,"Y",'2way'!$R$3:$R$7690,"=" &amp;B28)</f>
        <v>0</v>
      </c>
      <c r="P28">
        <f>COUNTIF('2way'!$Q$3:$Q$7690,"=" &amp;B28) + COUNTIF('2way'!$R$3:$R$7690,"=" &amp;B28)</f>
        <v>23</v>
      </c>
      <c r="Q28" s="6">
        <f t="shared" si="4"/>
        <v>0</v>
      </c>
      <c r="R28" s="6">
        <f t="shared" si="5"/>
        <v>0</v>
      </c>
      <c r="S28" s="6">
        <f t="shared" si="6"/>
        <v>0</v>
      </c>
      <c r="T28" s="6">
        <f t="shared" si="7"/>
        <v>0</v>
      </c>
      <c r="U28">
        <f t="shared" si="8"/>
        <v>11</v>
      </c>
      <c r="V28" s="6">
        <f t="shared" si="9"/>
        <v>0.47826086956521741</v>
      </c>
      <c r="W28">
        <f t="shared" si="10"/>
        <v>0</v>
      </c>
      <c r="X28" s="6">
        <f t="shared" si="11"/>
        <v>0</v>
      </c>
      <c r="Y28">
        <f t="shared" si="12"/>
        <v>12</v>
      </c>
      <c r="Z28" s="6">
        <f t="shared" si="13"/>
        <v>0.52173913043478259</v>
      </c>
      <c r="AA28">
        <f t="shared" si="14"/>
        <v>0</v>
      </c>
      <c r="AB28" s="6">
        <f t="shared" si="15"/>
        <v>0</v>
      </c>
    </row>
    <row r="29" spans="1:28" x14ac:dyDescent="0.25">
      <c r="A29" t="s">
        <v>275</v>
      </c>
      <c r="B29" t="s">
        <v>378</v>
      </c>
      <c r="C29" s="58">
        <f>COUNTIFS('2way'!$A$3:$A$7690,"&gt;50%",'2way'!$Y$3:$Y$7690,"Y",'2way'!$Q$3:$Q$7690,"=" &amp;B29) +  COUNTIFS('2way'!$A$3:$A$7690,"&gt;50%",'2way'!$Y$3:$Y$7690,"Y",'2way'!$R$3:$R$7690,"=" &amp;B29)</f>
        <v>3</v>
      </c>
      <c r="D29" s="59">
        <f>COUNTIFS('2way'!$A$3:$A$7690,"&gt;50%",'2way'!$Y$3:$Y$7690,"N",'2way'!$Q$3:$Q$7690,"=" &amp;B29) +  COUNTIFS('2way'!$A$3:$A$7690,"&gt;50%",'2way'!$Y$3:$Y$7690,"N",'2way'!$R$3:$R$7690,"=" &amp;B29)</f>
        <v>6</v>
      </c>
      <c r="E29" s="59">
        <f>COUNTIFS('2way'!$B$3:$B$7690,"&gt;50%",'2way'!$Y$3:$Y$7690,"N",'2way'!$Q$3:$Q$7690,"=" &amp;B29) +  COUNTIFS('2way'!$B$3:$B$7690,"&gt;50%",'2way'!$Y$3:$Y$7690,"N",'2way'!$R$3:$R$7690,"=" &amp;B29)</f>
        <v>7</v>
      </c>
      <c r="F29" s="59">
        <f>COUNTIFS('2way'!$B$3:$B$7690,"&gt;50%",'2way'!$Y$3:$Y$7690,"Y",'2way'!$Q$3:$Q$7690,"=" &amp;B29) +  COUNTIFS('2way'!$B$3:$B$7690,"&gt;50%",'2way'!$Y$3:$Y$7690,"Y",'2way'!$R$3:$R$7690,"=" &amp;B29)</f>
        <v>7</v>
      </c>
      <c r="G29">
        <f>COUNTIF('2way'!$Q$3:$Q$7690,"=" &amp;B29) + COUNTIF('2way'!$R$3:$R$7690,"=" &amp;B29)</f>
        <v>23</v>
      </c>
      <c r="H29" s="6">
        <f t="shared" si="17"/>
        <v>0.13043478260869565</v>
      </c>
      <c r="I29" s="6">
        <f t="shared" si="1"/>
        <v>0.2608695652173913</v>
      </c>
      <c r="J29" s="6">
        <f t="shared" si="2"/>
        <v>0.30434782608695654</v>
      </c>
      <c r="K29" s="6">
        <f t="shared" si="3"/>
        <v>0.30434782608695654</v>
      </c>
      <c r="L29" s="59">
        <f>COUNTIFS('2way'!$M$3:$M$7690,"&gt;50%",'2way'!$Y$3:$Y$7690,"Y",'2way'!$Q$3:$Q$7690,"=" &amp;B29) +  COUNTIFS('2way'!$M$3:$M$7690,"&gt;50%",'2way'!$Y$3:$Y$7690,"Y",'2way'!$R$3:$R$7690,"=" &amp;B29)</f>
        <v>0</v>
      </c>
      <c r="M29" s="59">
        <f>COUNTIFS('2way'!$M$3:$M$7690,"&gt;50%",'2way'!$Y$3:$Y$7690,"N",'2way'!$Q$3:$Q$7690,"=" &amp;B29) +  COUNTIFS('2way'!$M$3:$M$7690,"&gt;50%",'2way'!$Y$3:$Y$7690,"N",'2way'!$R$3:$R$7690,"=" &amp;B29)</f>
        <v>0</v>
      </c>
      <c r="N29" s="59">
        <f>COUNTIFS('2way'!$N$3:$N$7690,"&gt;50%",'2way'!$Y$3:$Y$7690,"N",'2way'!$Q$3:$Q$7690,"=" &amp;B29) +  COUNTIFS('2way'!$N$3:$N$7690,"&gt;50%",'2way'!$Y$3:$Y$7690,"N",'2way'!$R$3:$R$7690,"=" &amp;B29)</f>
        <v>0</v>
      </c>
      <c r="O29" s="59">
        <f>COUNTIFS('2way'!$N$3:$N$7690,"&gt;50%",'2way'!$Y$3:$Y$7690,"Y",'2way'!$Q$3:$Q$7690,"=" &amp;B29) +  COUNTIFS('2way'!$N$3:$N$7690,"&gt;50%",'2way'!$Y$3:$Y$7690,"Y",'2way'!$R$3:$R$7690,"=" &amp;B29)</f>
        <v>0</v>
      </c>
      <c r="P29">
        <f>COUNTIF('2way'!$Q$3:$Q$7690,"=" &amp;B29) + COUNTIF('2way'!$R$3:$R$7690,"=" &amp;B29)</f>
        <v>23</v>
      </c>
      <c r="Q29" s="6">
        <f t="shared" si="4"/>
        <v>0</v>
      </c>
      <c r="R29" s="6">
        <f t="shared" si="5"/>
        <v>0</v>
      </c>
      <c r="S29" s="6">
        <f t="shared" si="6"/>
        <v>0</v>
      </c>
      <c r="T29" s="6">
        <f t="shared" si="7"/>
        <v>0</v>
      </c>
      <c r="U29">
        <f t="shared" si="8"/>
        <v>10</v>
      </c>
      <c r="V29" s="6">
        <f t="shared" si="9"/>
        <v>0.43478260869565216</v>
      </c>
      <c r="W29">
        <f t="shared" si="10"/>
        <v>0</v>
      </c>
      <c r="X29" s="6">
        <f t="shared" si="11"/>
        <v>0</v>
      </c>
      <c r="Y29">
        <f t="shared" si="12"/>
        <v>13</v>
      </c>
      <c r="Z29" s="6">
        <f t="shared" si="13"/>
        <v>0.56521739130434778</v>
      </c>
      <c r="AA29">
        <f t="shared" si="14"/>
        <v>0</v>
      </c>
      <c r="AB29" s="6">
        <f t="shared" si="15"/>
        <v>0</v>
      </c>
    </row>
    <row r="30" spans="1:28" x14ac:dyDescent="0.25">
      <c r="A30" t="s">
        <v>268</v>
      </c>
      <c r="B30" t="s">
        <v>381</v>
      </c>
      <c r="C30" s="58">
        <f>COUNTIFS('2way'!$A$3:$A$7690,"&gt;50%",'2way'!$Y$3:$Y$7690,"Y",'2way'!$Q$3:$Q$7690,"=" &amp;B30) +  COUNTIFS('2way'!$A$3:$A$7690,"&gt;50%",'2way'!$Y$3:$Y$7690,"Y",'2way'!$R$3:$R$7690,"=" &amp;B30)</f>
        <v>7</v>
      </c>
      <c r="D30" s="59">
        <f>COUNTIFS('2way'!$A$3:$A$7690,"&gt;50%",'2way'!$Y$3:$Y$7690,"N",'2way'!$Q$3:$Q$7690,"=" &amp;B30) +  COUNTIFS('2way'!$A$3:$A$7690,"&gt;50%",'2way'!$Y$3:$Y$7690,"N",'2way'!$R$3:$R$7690,"=" &amp;B30)</f>
        <v>7</v>
      </c>
      <c r="E30" s="59">
        <f>COUNTIFS('2way'!$B$3:$B$7690,"&gt;50%",'2way'!$Y$3:$Y$7690,"N",'2way'!$Q$3:$Q$7690,"=" &amp;B30) +  COUNTIFS('2way'!$B$3:$B$7690,"&gt;50%",'2way'!$Y$3:$Y$7690,"N",'2way'!$R$3:$R$7690,"=" &amp;B30)</f>
        <v>1</v>
      </c>
      <c r="F30" s="59">
        <f>COUNTIFS('2way'!$B$3:$B$7690,"&gt;50%",'2way'!$Y$3:$Y$7690,"Y",'2way'!$Q$3:$Q$7690,"=" &amp;B30) +  COUNTIFS('2way'!$B$3:$B$7690,"&gt;50%",'2way'!$Y$3:$Y$7690,"Y",'2way'!$R$3:$R$7690,"=" &amp;B30)</f>
        <v>2</v>
      </c>
      <c r="G30">
        <f>COUNTIF('2way'!$Q$3:$Q$7690,"=" &amp;B30) + COUNTIF('2way'!$R$3:$R$7690,"=" &amp;B30)</f>
        <v>18</v>
      </c>
      <c r="H30" s="6">
        <f t="shared" si="17"/>
        <v>0.3888888888888889</v>
      </c>
      <c r="I30" s="6">
        <f t="shared" si="1"/>
        <v>0.3888888888888889</v>
      </c>
      <c r="J30" s="6">
        <f t="shared" si="2"/>
        <v>5.5555555555555552E-2</v>
      </c>
      <c r="K30" s="6">
        <f t="shared" si="3"/>
        <v>0.1111111111111111</v>
      </c>
      <c r="L30" s="59">
        <f>COUNTIFS('2way'!$M$3:$M$7690,"&gt;50%",'2way'!$Y$3:$Y$7690,"Y",'2way'!$Q$3:$Q$7690,"=" &amp;B30) +  COUNTIFS('2way'!$M$3:$M$7690,"&gt;50%",'2way'!$Y$3:$Y$7690,"Y",'2way'!$R$3:$R$7690,"=" &amp;B30)</f>
        <v>0</v>
      </c>
      <c r="M30" s="59">
        <f>COUNTIFS('2way'!$M$3:$M$7690,"&gt;50%",'2way'!$Y$3:$Y$7690,"N",'2way'!$Q$3:$Q$7690,"=" &amp;B30) +  COUNTIFS('2way'!$M$3:$M$7690,"&gt;50%",'2way'!$Y$3:$Y$7690,"N",'2way'!$R$3:$R$7690,"=" &amp;B30)</f>
        <v>0</v>
      </c>
      <c r="N30" s="59">
        <f>COUNTIFS('2way'!$N$3:$N$7690,"&gt;50%",'2way'!$Y$3:$Y$7690,"N",'2way'!$Q$3:$Q$7690,"=" &amp;B30) +  COUNTIFS('2way'!$N$3:$N$7690,"&gt;50%",'2way'!$Y$3:$Y$7690,"N",'2way'!$R$3:$R$7690,"=" &amp;B30)</f>
        <v>0</v>
      </c>
      <c r="O30" s="59">
        <f>COUNTIFS('2way'!$N$3:$N$7690,"&gt;50%",'2way'!$Y$3:$Y$7690,"Y",'2way'!$Q$3:$Q$7690,"=" &amp;B30) +  COUNTIFS('2way'!$N$3:$N$7690,"&gt;50%",'2way'!$Y$3:$Y$7690,"Y",'2way'!$R$3:$R$7690,"=" &amp;B30)</f>
        <v>0</v>
      </c>
      <c r="P30">
        <f>COUNTIF('2way'!$Q$3:$Q$7690,"=" &amp;B30) + COUNTIF('2way'!$R$3:$R$7690,"=" &amp;B30)</f>
        <v>18</v>
      </c>
      <c r="Q30" s="6">
        <f t="shared" si="4"/>
        <v>0</v>
      </c>
      <c r="R30" s="6">
        <f t="shared" si="5"/>
        <v>0</v>
      </c>
      <c r="S30" s="6">
        <f t="shared" si="6"/>
        <v>0</v>
      </c>
      <c r="T30" s="6">
        <f t="shared" si="7"/>
        <v>0</v>
      </c>
      <c r="U30">
        <f t="shared" si="8"/>
        <v>8</v>
      </c>
      <c r="V30" s="6">
        <f t="shared" si="9"/>
        <v>0.44444444444444442</v>
      </c>
      <c r="W30">
        <f t="shared" si="10"/>
        <v>0</v>
      </c>
      <c r="X30" s="6">
        <f t="shared" si="11"/>
        <v>0</v>
      </c>
      <c r="Y30">
        <f>D30+F30</f>
        <v>9</v>
      </c>
      <c r="Z30" s="6">
        <f t="shared" si="13"/>
        <v>0.5</v>
      </c>
      <c r="AA30">
        <f t="shared" si="14"/>
        <v>0</v>
      </c>
      <c r="AB30" s="6">
        <f t="shared" si="15"/>
        <v>0</v>
      </c>
    </row>
    <row r="31" spans="1:28" x14ac:dyDescent="0.25">
      <c r="A31" t="s">
        <v>268</v>
      </c>
      <c r="B31" t="s">
        <v>315</v>
      </c>
      <c r="C31" s="58">
        <f>COUNTIFS('2way'!$A$3:$A$7690,"&gt;50%",'2way'!$Y$3:$Y$7690,"Y",'2way'!$Q$3:$Q$7690,"=" &amp;B31) +  COUNTIFS('2way'!$A$3:$A$7690,"&gt;50%",'2way'!$Y$3:$Y$7690,"Y",'2way'!$R$3:$R$7690,"=" &amp;B31)</f>
        <v>5</v>
      </c>
      <c r="D31" s="59">
        <f>COUNTIFS('2way'!$A$3:$A$7690,"&gt;50%",'2way'!$Y$3:$Y$7690,"N",'2way'!$Q$3:$Q$7690,"=" &amp;B31) +  COUNTIFS('2way'!$A$3:$A$7690,"&gt;50%",'2way'!$Y$3:$Y$7690,"N",'2way'!$R$3:$R$7690,"=" &amp;B31)</f>
        <v>5</v>
      </c>
      <c r="E31" s="59">
        <f>COUNTIFS('2way'!$B$3:$B$7690,"&gt;50%",'2way'!$Y$3:$Y$7690,"N",'2way'!$Q$3:$Q$7690,"=" &amp;B31) +  COUNTIFS('2way'!$B$3:$B$7690,"&gt;50%",'2way'!$Y$3:$Y$7690,"N",'2way'!$R$3:$R$7690,"=" &amp;B31)</f>
        <v>2</v>
      </c>
      <c r="F31" s="59">
        <f>COUNTIFS('2way'!$B$3:$B$7690,"&gt;50%",'2way'!$Y$3:$Y$7690,"Y",'2way'!$Q$3:$Q$7690,"=" &amp;B31) +  COUNTIFS('2way'!$B$3:$B$7690,"&gt;50%",'2way'!$Y$3:$Y$7690,"Y",'2way'!$R$3:$R$7690,"=" &amp;B31)</f>
        <v>5</v>
      </c>
      <c r="G31">
        <f>COUNTIF('2way'!$Q$3:$Q$7690,"=" &amp;B31) + COUNTIF('2way'!$R$3:$R$7690,"=" &amp;B31)</f>
        <v>18</v>
      </c>
      <c r="H31" s="6">
        <f t="shared" si="17"/>
        <v>0.27777777777777779</v>
      </c>
      <c r="I31" s="6">
        <f t="shared" si="1"/>
        <v>0.27777777777777779</v>
      </c>
      <c r="J31" s="6">
        <f t="shared" si="2"/>
        <v>0.1111111111111111</v>
      </c>
      <c r="K31" s="6">
        <f t="shared" si="3"/>
        <v>0.27777777777777779</v>
      </c>
      <c r="L31" s="59">
        <f>COUNTIFS('2way'!$M$3:$M$7690,"&gt;50%",'2way'!$Y$3:$Y$7690,"Y",'2way'!$Q$3:$Q$7690,"=" &amp;B31) +  COUNTIFS('2way'!$M$3:$M$7690,"&gt;50%",'2way'!$Y$3:$Y$7690,"Y",'2way'!$R$3:$R$7690,"=" &amp;B31)</f>
        <v>0</v>
      </c>
      <c r="M31" s="59">
        <f>COUNTIFS('2way'!$M$3:$M$7690,"&gt;50%",'2way'!$Y$3:$Y$7690,"N",'2way'!$Q$3:$Q$7690,"=" &amp;B31) +  COUNTIFS('2way'!$M$3:$M$7690,"&gt;50%",'2way'!$Y$3:$Y$7690,"N",'2way'!$R$3:$R$7690,"=" &amp;B31)</f>
        <v>0</v>
      </c>
      <c r="N31" s="59">
        <f>COUNTIFS('2way'!$N$3:$N$7690,"&gt;50%",'2way'!$Y$3:$Y$7690,"N",'2way'!$Q$3:$Q$7690,"=" &amp;B31) +  COUNTIFS('2way'!$N$3:$N$7690,"&gt;50%",'2way'!$Y$3:$Y$7690,"N",'2way'!$R$3:$R$7690,"=" &amp;B31)</f>
        <v>0</v>
      </c>
      <c r="O31" s="59">
        <f>COUNTIFS('2way'!$N$3:$N$7690,"&gt;50%",'2way'!$Y$3:$Y$7690,"Y",'2way'!$Q$3:$Q$7690,"=" &amp;B31) +  COUNTIFS('2way'!$N$3:$N$7690,"&gt;50%",'2way'!$Y$3:$Y$7690,"Y",'2way'!$R$3:$R$7690,"=" &amp;B31)</f>
        <v>0</v>
      </c>
      <c r="P31">
        <f>COUNTIF('2way'!$Q$3:$Q$7690,"=" &amp;B31) + COUNTIF('2way'!$R$3:$R$7690,"=" &amp;B31)</f>
        <v>18</v>
      </c>
      <c r="Q31" s="6">
        <f t="shared" si="4"/>
        <v>0</v>
      </c>
      <c r="R31" s="6">
        <f t="shared" si="5"/>
        <v>0</v>
      </c>
      <c r="S31" s="6">
        <f t="shared" si="6"/>
        <v>0</v>
      </c>
      <c r="T31" s="6">
        <f t="shared" si="7"/>
        <v>0</v>
      </c>
      <c r="U31">
        <f t="shared" si="8"/>
        <v>7</v>
      </c>
      <c r="V31" s="6">
        <f t="shared" si="9"/>
        <v>0.3888888888888889</v>
      </c>
      <c r="W31">
        <f t="shared" si="10"/>
        <v>0</v>
      </c>
      <c r="X31" s="6">
        <f t="shared" si="11"/>
        <v>0</v>
      </c>
      <c r="Y31">
        <f t="shared" si="12"/>
        <v>10</v>
      </c>
      <c r="Z31" s="6">
        <f t="shared" si="13"/>
        <v>0.55555555555555558</v>
      </c>
      <c r="AA31">
        <f t="shared" si="14"/>
        <v>0</v>
      </c>
      <c r="AB31" s="6">
        <f t="shared" si="15"/>
        <v>0</v>
      </c>
    </row>
    <row r="32" spans="1:28" x14ac:dyDescent="0.25">
      <c r="A32" t="s">
        <v>268</v>
      </c>
      <c r="B32" t="s">
        <v>310</v>
      </c>
      <c r="C32" s="58">
        <f>COUNTIFS('2way'!$A$3:$A$7690,"&gt;50%",'2way'!$Y$3:$Y$7690,"Y",'2way'!$Q$3:$Q$7690,"=" &amp;B32) +  COUNTIFS('2way'!$A$3:$A$7690,"&gt;50%",'2way'!$Y$3:$Y$7690,"Y",'2way'!$R$3:$R$7690,"=" &amp;B32)</f>
        <v>2</v>
      </c>
      <c r="D32" s="59">
        <f>COUNTIFS('2way'!$A$3:$A$7690,"&gt;50%",'2way'!$Y$3:$Y$7690,"N",'2way'!$Q$3:$Q$7690,"=" &amp;B32) +  COUNTIFS('2way'!$A$3:$A$7690,"&gt;50%",'2way'!$Y$3:$Y$7690,"N",'2way'!$R$3:$R$7690,"=" &amp;B32)</f>
        <v>4</v>
      </c>
      <c r="E32" s="59">
        <f>COUNTIFS('2way'!$B$3:$B$7690,"&gt;50%",'2way'!$Y$3:$Y$7690,"N",'2way'!$Q$3:$Q$7690,"=" &amp;B32) +  COUNTIFS('2way'!$B$3:$B$7690,"&gt;50%",'2way'!$Y$3:$Y$7690,"N",'2way'!$R$3:$R$7690,"=" &amp;B32)</f>
        <v>6</v>
      </c>
      <c r="F32" s="59">
        <f>COUNTIFS('2way'!$B$3:$B$7690,"&gt;50%",'2way'!$Y$3:$Y$7690,"Y",'2way'!$Q$3:$Q$7690,"=" &amp;B32) +  COUNTIFS('2way'!$B$3:$B$7690,"&gt;50%",'2way'!$Y$3:$Y$7690,"Y",'2way'!$R$3:$R$7690,"=" &amp;B32)</f>
        <v>6</v>
      </c>
      <c r="G32">
        <f>COUNTIF('2way'!$Q$3:$Q$7690,"=" &amp;B32) + COUNTIF('2way'!$R$3:$R$7690,"=" &amp;B32)</f>
        <v>19</v>
      </c>
      <c r="H32" s="6">
        <f t="shared" si="17"/>
        <v>0.10526315789473684</v>
      </c>
      <c r="I32" s="6">
        <f t="shared" si="1"/>
        <v>0.21052631578947367</v>
      </c>
      <c r="J32" s="6">
        <f t="shared" si="2"/>
        <v>0.31578947368421051</v>
      </c>
      <c r="K32" s="6">
        <f t="shared" si="3"/>
        <v>0.31578947368421051</v>
      </c>
      <c r="L32" s="59">
        <f>COUNTIFS('2way'!$M$3:$M$7690,"&gt;50%",'2way'!$Y$3:$Y$7690,"Y",'2way'!$Q$3:$Q$7690,"=" &amp;B32) +  COUNTIFS('2way'!$M$3:$M$7690,"&gt;50%",'2way'!$Y$3:$Y$7690,"Y",'2way'!$R$3:$R$7690,"=" &amp;B32)</f>
        <v>0</v>
      </c>
      <c r="M32" s="59">
        <f>COUNTIFS('2way'!$M$3:$M$7690,"&gt;50%",'2way'!$Y$3:$Y$7690,"N",'2way'!$Q$3:$Q$7690,"=" &amp;B32) +  COUNTIFS('2way'!$M$3:$M$7690,"&gt;50%",'2way'!$Y$3:$Y$7690,"N",'2way'!$R$3:$R$7690,"=" &amp;B32)</f>
        <v>0</v>
      </c>
      <c r="N32" s="59">
        <f>COUNTIFS('2way'!$N$3:$N$7690,"&gt;50%",'2way'!$Y$3:$Y$7690,"N",'2way'!$Q$3:$Q$7690,"=" &amp;B32) +  COUNTIFS('2way'!$N$3:$N$7690,"&gt;50%",'2way'!$Y$3:$Y$7690,"N",'2way'!$R$3:$R$7690,"=" &amp;B32)</f>
        <v>0</v>
      </c>
      <c r="O32" s="59">
        <f>COUNTIFS('2way'!$N$3:$N$7690,"&gt;50%",'2way'!$Y$3:$Y$7690,"Y",'2way'!$Q$3:$Q$7690,"=" &amp;B32) +  COUNTIFS('2way'!$N$3:$N$7690,"&gt;50%",'2way'!$Y$3:$Y$7690,"Y",'2way'!$R$3:$R$7690,"=" &amp;B32)</f>
        <v>0</v>
      </c>
      <c r="P32">
        <f>COUNTIF('2way'!$Q$3:$Q$7690,"=" &amp;B32) + COUNTIF('2way'!$R$3:$R$7690,"=" &amp;B32)</f>
        <v>19</v>
      </c>
      <c r="Q32" s="6">
        <f t="shared" si="4"/>
        <v>0</v>
      </c>
      <c r="R32" s="6">
        <f t="shared" si="5"/>
        <v>0</v>
      </c>
      <c r="S32" s="6">
        <f t="shared" si="6"/>
        <v>0</v>
      </c>
      <c r="T32" s="6">
        <f t="shared" si="7"/>
        <v>0</v>
      </c>
      <c r="U32">
        <f t="shared" si="8"/>
        <v>8</v>
      </c>
      <c r="V32" s="6">
        <f t="shared" si="9"/>
        <v>0.42105263157894735</v>
      </c>
      <c r="W32">
        <f t="shared" si="10"/>
        <v>0</v>
      </c>
      <c r="X32" s="6">
        <f t="shared" si="11"/>
        <v>0</v>
      </c>
      <c r="Y32">
        <f t="shared" si="12"/>
        <v>10</v>
      </c>
      <c r="Z32" s="6">
        <f t="shared" si="13"/>
        <v>0.52631578947368418</v>
      </c>
      <c r="AA32">
        <f t="shared" si="14"/>
        <v>0</v>
      </c>
      <c r="AB32" s="6">
        <f t="shared" si="15"/>
        <v>0</v>
      </c>
    </row>
    <row r="33" spans="1:28" x14ac:dyDescent="0.25">
      <c r="A33" t="s">
        <v>268</v>
      </c>
      <c r="B33" t="s">
        <v>384</v>
      </c>
      <c r="C33" s="58">
        <f>COUNTIFS('2way'!$A$3:$A$7690,"&gt;50%",'2way'!$Y$3:$Y$7690,"Y",'2way'!$Q$3:$Q$7690,"=" &amp;B33) +  COUNTIFS('2way'!$A$3:$A$7690,"&gt;50%",'2way'!$Y$3:$Y$7690,"Y",'2way'!$R$3:$R$7690,"=" &amp;B33)</f>
        <v>2</v>
      </c>
      <c r="D33" s="59">
        <f>COUNTIFS('2way'!$A$3:$A$7690,"&gt;50%",'2way'!$Y$3:$Y$7690,"N",'2way'!$Q$3:$Q$7690,"=" &amp;B33) +  COUNTIFS('2way'!$A$3:$A$7690,"&gt;50%",'2way'!$Y$3:$Y$7690,"N",'2way'!$R$3:$R$7690,"=" &amp;B33)</f>
        <v>8</v>
      </c>
      <c r="E33" s="59">
        <f>COUNTIFS('2way'!$B$3:$B$7690,"&gt;50%",'2way'!$Y$3:$Y$7690,"N",'2way'!$Q$3:$Q$7690,"=" &amp;B33) +  COUNTIFS('2way'!$B$3:$B$7690,"&gt;50%",'2way'!$Y$3:$Y$7690,"N",'2way'!$R$3:$R$7690,"=" &amp;B33)</f>
        <v>3</v>
      </c>
      <c r="F33" s="59">
        <f>COUNTIFS('2way'!$B$3:$B$7690,"&gt;50%",'2way'!$Y$3:$Y$7690,"Y",'2way'!$Q$3:$Q$7690,"=" &amp;B33) +  COUNTIFS('2way'!$B$3:$B$7690,"&gt;50%",'2way'!$Y$3:$Y$7690,"Y",'2way'!$R$3:$R$7690,"=" &amp;B33)</f>
        <v>4</v>
      </c>
      <c r="G33">
        <f>COUNTIF('2way'!$Q$3:$Q$7690,"=" &amp;B33) + COUNTIF('2way'!$R$3:$R$7690,"=" &amp;B33)</f>
        <v>18</v>
      </c>
      <c r="H33" s="6">
        <f t="shared" si="17"/>
        <v>0.1111111111111111</v>
      </c>
      <c r="I33" s="6">
        <f t="shared" si="1"/>
        <v>0.44444444444444442</v>
      </c>
      <c r="J33" s="6">
        <f t="shared" si="2"/>
        <v>0.16666666666666666</v>
      </c>
      <c r="K33" s="6">
        <f t="shared" si="3"/>
        <v>0.22222222222222221</v>
      </c>
      <c r="L33" s="59">
        <f>COUNTIFS('2way'!$M$3:$M$7690,"&gt;50%",'2way'!$Y$3:$Y$7690,"Y",'2way'!$Q$3:$Q$7690,"=" &amp;B33) +  COUNTIFS('2way'!$M$3:$M$7690,"&gt;50%",'2way'!$Y$3:$Y$7690,"Y",'2way'!$R$3:$R$7690,"=" &amp;B33)</f>
        <v>0</v>
      </c>
      <c r="M33" s="59">
        <f>COUNTIFS('2way'!$M$3:$M$7690,"&gt;50%",'2way'!$Y$3:$Y$7690,"N",'2way'!$Q$3:$Q$7690,"=" &amp;B33) +  COUNTIFS('2way'!$M$3:$M$7690,"&gt;50%",'2way'!$Y$3:$Y$7690,"N",'2way'!$R$3:$R$7690,"=" &amp;B33)</f>
        <v>0</v>
      </c>
      <c r="N33" s="59">
        <f>COUNTIFS('2way'!$N$3:$N$7690,"&gt;50%",'2way'!$Y$3:$Y$7690,"N",'2way'!$Q$3:$Q$7690,"=" &amp;B33) +  COUNTIFS('2way'!$N$3:$N$7690,"&gt;50%",'2way'!$Y$3:$Y$7690,"N",'2way'!$R$3:$R$7690,"=" &amp;B33)</f>
        <v>0</v>
      </c>
      <c r="O33" s="59">
        <f>COUNTIFS('2way'!$N$3:$N$7690,"&gt;50%",'2way'!$Y$3:$Y$7690,"Y",'2way'!$Q$3:$Q$7690,"=" &amp;B33) +  COUNTIFS('2way'!$N$3:$N$7690,"&gt;50%",'2way'!$Y$3:$Y$7690,"Y",'2way'!$R$3:$R$7690,"=" &amp;B33)</f>
        <v>0</v>
      </c>
      <c r="P33">
        <f>COUNTIF('2way'!$Q$3:$Q$7690,"=" &amp;B33) + COUNTIF('2way'!$R$3:$R$7690,"=" &amp;B33)</f>
        <v>18</v>
      </c>
      <c r="Q33" s="6">
        <f t="shared" si="4"/>
        <v>0</v>
      </c>
      <c r="R33" s="6">
        <f t="shared" si="5"/>
        <v>0</v>
      </c>
      <c r="S33" s="6">
        <f t="shared" si="6"/>
        <v>0</v>
      </c>
      <c r="T33" s="6">
        <f t="shared" si="7"/>
        <v>0</v>
      </c>
      <c r="U33">
        <f t="shared" si="8"/>
        <v>5</v>
      </c>
      <c r="V33" s="6">
        <f t="shared" si="9"/>
        <v>0.27777777777777779</v>
      </c>
      <c r="W33">
        <f t="shared" si="10"/>
        <v>0</v>
      </c>
      <c r="X33" s="6">
        <f t="shared" si="11"/>
        <v>0</v>
      </c>
      <c r="Y33">
        <f t="shared" si="12"/>
        <v>12</v>
      </c>
      <c r="Z33" s="6">
        <f t="shared" si="13"/>
        <v>0.66666666666666663</v>
      </c>
      <c r="AA33">
        <f t="shared" si="14"/>
        <v>0</v>
      </c>
      <c r="AB33" s="6">
        <f t="shared" si="15"/>
        <v>0</v>
      </c>
    </row>
    <row r="34" spans="1:28" x14ac:dyDescent="0.25">
      <c r="A34" t="s">
        <v>268</v>
      </c>
      <c r="B34" t="s">
        <v>313</v>
      </c>
      <c r="C34" s="58">
        <f>COUNTIFS('2way'!$A$3:$A$7690,"&gt;50%",'2way'!$Y$3:$Y$7690,"Y",'2way'!$Q$3:$Q$7690,"=" &amp;B34) +  COUNTIFS('2way'!$A$3:$A$7690,"&gt;50%",'2way'!$Y$3:$Y$7690,"Y",'2way'!$R$3:$R$7690,"=" &amp;B34)</f>
        <v>5</v>
      </c>
      <c r="D34" s="59">
        <f>COUNTIFS('2way'!$A$3:$A$7690,"&gt;50%",'2way'!$Y$3:$Y$7690,"N",'2way'!$Q$3:$Q$7690,"=" &amp;B34) +  COUNTIFS('2way'!$A$3:$A$7690,"&gt;50%",'2way'!$Y$3:$Y$7690,"N",'2way'!$R$3:$R$7690,"=" &amp;B34)</f>
        <v>6</v>
      </c>
      <c r="E34" s="59">
        <f>COUNTIFS('2way'!$B$3:$B$7690,"&gt;50%",'2way'!$Y$3:$Y$7690,"N",'2way'!$Q$3:$Q$7690,"=" &amp;B34) +  COUNTIFS('2way'!$B$3:$B$7690,"&gt;50%",'2way'!$Y$3:$Y$7690,"N",'2way'!$R$3:$R$7690,"=" &amp;B34)</f>
        <v>3</v>
      </c>
      <c r="F34" s="59">
        <f>COUNTIFS('2way'!$B$3:$B$7690,"&gt;50%",'2way'!$Y$3:$Y$7690,"Y",'2way'!$Q$3:$Q$7690,"=" &amp;B34) +  COUNTIFS('2way'!$B$3:$B$7690,"&gt;50%",'2way'!$Y$3:$Y$7690,"Y",'2way'!$R$3:$R$7690,"=" &amp;B34)</f>
        <v>4</v>
      </c>
      <c r="G34">
        <f>COUNTIF('2way'!$Q$3:$Q$7690,"=" &amp;B34) + COUNTIF('2way'!$R$3:$R$7690,"=" &amp;B34)</f>
        <v>18</v>
      </c>
      <c r="H34" s="6">
        <f t="shared" si="17"/>
        <v>0.27777777777777779</v>
      </c>
      <c r="I34" s="6">
        <f t="shared" si="1"/>
        <v>0.33333333333333331</v>
      </c>
      <c r="J34" s="6">
        <f t="shared" si="2"/>
        <v>0.16666666666666666</v>
      </c>
      <c r="K34" s="6">
        <f t="shared" si="3"/>
        <v>0.22222222222222221</v>
      </c>
      <c r="L34" s="59">
        <f>COUNTIFS('2way'!$M$3:$M$7690,"&gt;50%",'2way'!$Y$3:$Y$7690,"Y",'2way'!$Q$3:$Q$7690,"=" &amp;B34) +  COUNTIFS('2way'!$M$3:$M$7690,"&gt;50%",'2way'!$Y$3:$Y$7690,"Y",'2way'!$R$3:$R$7690,"=" &amp;B34)</f>
        <v>0</v>
      </c>
      <c r="M34" s="59">
        <f>COUNTIFS('2way'!$M$3:$M$7690,"&gt;50%",'2way'!$Y$3:$Y$7690,"N",'2way'!$Q$3:$Q$7690,"=" &amp;B34) +  COUNTIFS('2way'!$M$3:$M$7690,"&gt;50%",'2way'!$Y$3:$Y$7690,"N",'2way'!$R$3:$R$7690,"=" &amp;B34)</f>
        <v>0</v>
      </c>
      <c r="N34" s="59">
        <f>COUNTIFS('2way'!$N$3:$N$7690,"&gt;50%",'2way'!$Y$3:$Y$7690,"N",'2way'!$Q$3:$Q$7690,"=" &amp;B34) +  COUNTIFS('2way'!$N$3:$N$7690,"&gt;50%",'2way'!$Y$3:$Y$7690,"N",'2way'!$R$3:$R$7690,"=" &amp;B34)</f>
        <v>0</v>
      </c>
      <c r="O34" s="59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18</v>
      </c>
      <c r="Q34" s="6">
        <f t="shared" si="4"/>
        <v>0</v>
      </c>
      <c r="R34" s="6">
        <f t="shared" si="5"/>
        <v>0</v>
      </c>
      <c r="S34" s="6">
        <f t="shared" si="6"/>
        <v>0</v>
      </c>
      <c r="T34" s="6">
        <f t="shared" si="7"/>
        <v>0</v>
      </c>
      <c r="U34">
        <f t="shared" si="8"/>
        <v>8</v>
      </c>
      <c r="V34" s="6">
        <f t="shared" si="9"/>
        <v>0.44444444444444442</v>
      </c>
      <c r="W34">
        <f t="shared" si="10"/>
        <v>0</v>
      </c>
      <c r="X34" s="6">
        <f t="shared" si="11"/>
        <v>0</v>
      </c>
      <c r="Y34">
        <f t="shared" si="12"/>
        <v>10</v>
      </c>
      <c r="Z34" s="6">
        <f t="shared" si="13"/>
        <v>0.55555555555555558</v>
      </c>
      <c r="AA34">
        <f t="shared" si="14"/>
        <v>0</v>
      </c>
      <c r="AB34" s="6">
        <f t="shared" si="15"/>
        <v>0</v>
      </c>
    </row>
    <row r="35" spans="1:28" x14ac:dyDescent="0.25">
      <c r="A35" t="s">
        <v>268</v>
      </c>
      <c r="B35" t="s">
        <v>311</v>
      </c>
      <c r="C35" s="58">
        <f>COUNTIFS('2way'!$A$3:$A$7690,"&gt;50%",'2way'!$Y$3:$Y$7690,"Y",'2way'!$Q$3:$Q$7690,"=" &amp;B35) +  COUNTIFS('2way'!$A$3:$A$7690,"&gt;50%",'2way'!$Y$3:$Y$7690,"Y",'2way'!$R$3:$R$7690,"=" &amp;B35)</f>
        <v>1</v>
      </c>
      <c r="D35" s="59">
        <f>COUNTIFS('2way'!$A$3:$A$7690,"&gt;50%",'2way'!$Y$3:$Y$7690,"N",'2way'!$Q$3:$Q$7690,"=" &amp;B35) +  COUNTIFS('2way'!$A$3:$A$7690,"&gt;50%",'2way'!$Y$3:$Y$7690,"N",'2way'!$R$3:$R$7690,"=" &amp;B35)</f>
        <v>5</v>
      </c>
      <c r="E35" s="59">
        <f>COUNTIFS('2way'!$B$3:$B$7690,"&gt;50%",'2way'!$Y$3:$Y$7690,"N",'2way'!$Q$3:$Q$7690,"=" &amp;B35) +  COUNTIFS('2way'!$B$3:$B$7690,"&gt;50%",'2way'!$Y$3:$Y$7690,"N",'2way'!$R$3:$R$7690,"=" &amp;B35)</f>
        <v>5</v>
      </c>
      <c r="F35" s="59">
        <f>COUNTIFS('2way'!$B$3:$B$7690,"&gt;50%",'2way'!$Y$3:$Y$7690,"Y",'2way'!$Q$3:$Q$7690,"=" &amp;B35) +  COUNTIFS('2way'!$B$3:$B$7690,"&gt;50%",'2way'!$Y$3:$Y$7690,"Y",'2way'!$R$3:$R$7690,"=" &amp;B35)</f>
        <v>8</v>
      </c>
      <c r="G35">
        <f>COUNTIF('2way'!$Q$3:$Q$7690,"=" &amp;B35) + COUNTIF('2way'!$R$3:$R$7690,"=" &amp;B35)</f>
        <v>19</v>
      </c>
      <c r="H35" s="6">
        <f t="shared" si="17"/>
        <v>5.2631578947368418E-2</v>
      </c>
      <c r="I35" s="6">
        <f t="shared" si="1"/>
        <v>0.26315789473684209</v>
      </c>
      <c r="J35" s="6">
        <f t="shared" si="2"/>
        <v>0.26315789473684209</v>
      </c>
      <c r="K35" s="6">
        <f t="shared" si="3"/>
        <v>0.42105263157894735</v>
      </c>
      <c r="L35" s="59">
        <f>COUNTIFS('2way'!$M$3:$M$7690,"&gt;50%",'2way'!$Y$3:$Y$7690,"Y",'2way'!$Q$3:$Q$7690,"=" &amp;B35) +  COUNTIFS('2way'!$M$3:$M$7690,"&gt;50%",'2way'!$Y$3:$Y$7690,"Y",'2way'!$R$3:$R$7690,"=" &amp;B35)</f>
        <v>0</v>
      </c>
      <c r="M35" s="59">
        <f>COUNTIFS('2way'!$M$3:$M$7690,"&gt;50%",'2way'!$Y$3:$Y$7690,"N",'2way'!$Q$3:$Q$7690,"=" &amp;B35) +  COUNTIFS('2way'!$M$3:$M$7690,"&gt;50%",'2way'!$Y$3:$Y$7690,"N",'2way'!$R$3:$R$7690,"=" &amp;B35)</f>
        <v>0</v>
      </c>
      <c r="N35" s="59">
        <f>COUNTIFS('2way'!$N$3:$N$7690,"&gt;50%",'2way'!$Y$3:$Y$7690,"N",'2way'!$Q$3:$Q$7690,"=" &amp;B35) +  COUNTIFS('2way'!$N$3:$N$7690,"&gt;50%",'2way'!$Y$3:$Y$7690,"N",'2way'!$R$3:$R$7690,"=" &amp;B35)</f>
        <v>0</v>
      </c>
      <c r="O35" s="59">
        <f>COUNTIFS('2way'!$N$3:$N$7690,"&gt;50%",'2way'!$Y$3:$Y$7690,"Y",'2way'!$Q$3:$Q$7690,"=" &amp;B35) +  COUNTIFS('2way'!$N$3:$N$7690,"&gt;50%",'2way'!$Y$3:$Y$7690,"Y",'2way'!$R$3:$R$7690,"=" &amp;B35)</f>
        <v>0</v>
      </c>
      <c r="P35">
        <f>COUNTIF('2way'!$Q$3:$Q$7690,"=" &amp;B35) + COUNTIF('2way'!$R$3:$R$7690,"=" &amp;B35)</f>
        <v>19</v>
      </c>
      <c r="Q35" s="6">
        <f t="shared" si="4"/>
        <v>0</v>
      </c>
      <c r="R35" s="6">
        <f t="shared" si="5"/>
        <v>0</v>
      </c>
      <c r="S35" s="6">
        <f t="shared" si="6"/>
        <v>0</v>
      </c>
      <c r="T35" s="6">
        <f t="shared" si="7"/>
        <v>0</v>
      </c>
      <c r="U35">
        <f t="shared" si="8"/>
        <v>6</v>
      </c>
      <c r="V35" s="6">
        <f t="shared" si="9"/>
        <v>0.31578947368421051</v>
      </c>
      <c r="W35">
        <f t="shared" si="10"/>
        <v>0</v>
      </c>
      <c r="X35" s="6">
        <f t="shared" si="11"/>
        <v>0</v>
      </c>
      <c r="Y35">
        <f t="shared" si="12"/>
        <v>13</v>
      </c>
      <c r="Z35" s="6">
        <f t="shared" si="13"/>
        <v>0.68421052631578949</v>
      </c>
      <c r="AA35">
        <f t="shared" si="14"/>
        <v>0</v>
      </c>
      <c r="AB35" s="6">
        <f t="shared" si="15"/>
        <v>0</v>
      </c>
    </row>
    <row r="36" spans="1:28" x14ac:dyDescent="0.25">
      <c r="A36" t="s">
        <v>268</v>
      </c>
      <c r="B36" t="s">
        <v>312</v>
      </c>
      <c r="C36" s="58">
        <f>COUNTIFS('2way'!$A$3:$A$7690,"&gt;50%",'2way'!$Y$3:$Y$7690,"Y",'2way'!$Q$3:$Q$7690,"=" &amp;B36) +  COUNTIFS('2way'!$A$3:$A$7690,"&gt;50%",'2way'!$Y$3:$Y$7690,"Y",'2way'!$R$3:$R$7690,"=" &amp;B36)</f>
        <v>6</v>
      </c>
      <c r="D36" s="59">
        <f>COUNTIFS('2way'!$A$3:$A$7690,"&gt;50%",'2way'!$Y$3:$Y$7690,"N",'2way'!$Q$3:$Q$7690,"=" &amp;B36) +  COUNTIFS('2way'!$A$3:$A$7690,"&gt;50%",'2way'!$Y$3:$Y$7690,"N",'2way'!$R$3:$R$7690,"=" &amp;B36)</f>
        <v>6</v>
      </c>
      <c r="E36" s="59">
        <f>COUNTIFS('2way'!$B$3:$B$7690,"&gt;50%",'2way'!$Y$3:$Y$7690,"N",'2way'!$Q$3:$Q$7690,"=" &amp;B36) +  COUNTIFS('2way'!$B$3:$B$7690,"&gt;50%",'2way'!$Y$3:$Y$7690,"N",'2way'!$R$3:$R$7690,"=" &amp;B36)</f>
        <v>2</v>
      </c>
      <c r="F36" s="59">
        <f>COUNTIFS('2way'!$B$3:$B$7690,"&gt;50%",'2way'!$Y$3:$Y$7690,"Y",'2way'!$Q$3:$Q$7690,"=" &amp;B36) +  COUNTIFS('2way'!$B$3:$B$7690,"&gt;50%",'2way'!$Y$3:$Y$7690,"Y",'2way'!$R$3:$R$7690,"=" &amp;B36)</f>
        <v>3</v>
      </c>
      <c r="G36">
        <f>COUNTIF('2way'!$Q$3:$Q$7690,"=" &amp;B36) + COUNTIF('2way'!$R$3:$R$7690,"=" &amp;B36)</f>
        <v>18</v>
      </c>
      <c r="H36" s="6">
        <f t="shared" si="17"/>
        <v>0.33333333333333331</v>
      </c>
      <c r="I36" s="6">
        <f t="shared" si="1"/>
        <v>0.33333333333333331</v>
      </c>
      <c r="J36" s="6">
        <f t="shared" si="2"/>
        <v>0.1111111111111111</v>
      </c>
      <c r="K36" s="6">
        <f t="shared" si="3"/>
        <v>0.16666666666666666</v>
      </c>
      <c r="L36" s="59">
        <f>COUNTIFS('2way'!$M$3:$M$7690,"&gt;50%",'2way'!$Y$3:$Y$7690,"Y",'2way'!$Q$3:$Q$7690,"=" &amp;B36) +  COUNTIFS('2way'!$M$3:$M$7690,"&gt;50%",'2way'!$Y$3:$Y$7690,"Y",'2way'!$R$3:$R$7690,"=" &amp;B36)</f>
        <v>0</v>
      </c>
      <c r="M36" s="59">
        <f>COUNTIFS('2way'!$M$3:$M$7690,"&gt;50%",'2way'!$Y$3:$Y$7690,"N",'2way'!$Q$3:$Q$7690,"=" &amp;B36) +  COUNTIFS('2way'!$M$3:$M$7690,"&gt;50%",'2way'!$Y$3:$Y$7690,"N",'2way'!$R$3:$R$7690,"=" &amp;B36)</f>
        <v>0</v>
      </c>
      <c r="N36" s="59">
        <f>COUNTIFS('2way'!$N$3:$N$7690,"&gt;50%",'2way'!$Y$3:$Y$7690,"N",'2way'!$Q$3:$Q$7690,"=" &amp;B36) +  COUNTIFS('2way'!$N$3:$N$7690,"&gt;50%",'2way'!$Y$3:$Y$7690,"N",'2way'!$R$3:$R$7690,"=" &amp;B36)</f>
        <v>0</v>
      </c>
      <c r="O36" s="59">
        <f>COUNTIFS('2way'!$N$3:$N$7690,"&gt;50%",'2way'!$Y$3:$Y$7690,"Y",'2way'!$Q$3:$Q$7690,"=" &amp;B36) +  COUNTIFS('2way'!$N$3:$N$7690,"&gt;50%",'2way'!$Y$3:$Y$7690,"Y",'2way'!$R$3:$R$7690,"=" &amp;B36)</f>
        <v>0</v>
      </c>
      <c r="P36">
        <f>COUNTIF('2way'!$Q$3:$Q$7690,"=" &amp;B36) + COUNTIF('2way'!$R$3:$R$7690,"=" &amp;B36)</f>
        <v>18</v>
      </c>
      <c r="Q36" s="6">
        <f t="shared" si="4"/>
        <v>0</v>
      </c>
      <c r="R36" s="6">
        <f t="shared" si="5"/>
        <v>0</v>
      </c>
      <c r="S36" s="6">
        <f t="shared" si="6"/>
        <v>0</v>
      </c>
      <c r="T36" s="6">
        <f t="shared" si="7"/>
        <v>0</v>
      </c>
      <c r="U36">
        <f t="shared" si="8"/>
        <v>8</v>
      </c>
      <c r="V36" s="6">
        <f t="shared" si="9"/>
        <v>0.44444444444444442</v>
      </c>
      <c r="W36">
        <f t="shared" si="10"/>
        <v>0</v>
      </c>
      <c r="X36" s="6">
        <f t="shared" si="11"/>
        <v>0</v>
      </c>
      <c r="Y36">
        <f t="shared" si="12"/>
        <v>9</v>
      </c>
      <c r="Z36" s="6">
        <f t="shared" si="13"/>
        <v>0.5</v>
      </c>
      <c r="AA36">
        <f t="shared" si="14"/>
        <v>0</v>
      </c>
      <c r="AB36" s="6">
        <f t="shared" si="15"/>
        <v>0</v>
      </c>
    </row>
    <row r="37" spans="1:28" x14ac:dyDescent="0.25">
      <c r="A37" t="s">
        <v>268</v>
      </c>
      <c r="B37" t="s">
        <v>383</v>
      </c>
      <c r="C37" s="58">
        <f>COUNTIFS('2way'!$A$3:$A$7690,"&gt;50%",'2way'!$Y$3:$Y$7690,"Y",'2way'!$Q$3:$Q$7690,"=" &amp;B37) +  COUNTIFS('2way'!$A$3:$A$7690,"&gt;50%",'2way'!$Y$3:$Y$7690,"Y",'2way'!$R$3:$R$7690,"=" &amp;B37)</f>
        <v>4</v>
      </c>
      <c r="D37" s="59">
        <f>COUNTIFS('2way'!$A$3:$A$7690,"&gt;50%",'2way'!$Y$3:$Y$7690,"N",'2way'!$Q$3:$Q$7690,"=" &amp;B37) +  COUNTIFS('2way'!$A$3:$A$7690,"&gt;50%",'2way'!$Y$3:$Y$7690,"N",'2way'!$R$3:$R$7690,"=" &amp;B37)</f>
        <v>6</v>
      </c>
      <c r="E37" s="59">
        <f>COUNTIFS('2way'!$B$3:$B$7690,"&gt;50%",'2way'!$Y$3:$Y$7690,"N",'2way'!$Q$3:$Q$7690,"=" &amp;B37) +  COUNTIFS('2way'!$B$3:$B$7690,"&gt;50%",'2way'!$Y$3:$Y$7690,"N",'2way'!$R$3:$R$7690,"=" &amp;B37)</f>
        <v>1</v>
      </c>
      <c r="F37" s="59">
        <f>COUNTIFS('2way'!$B$3:$B$7690,"&gt;50%",'2way'!$Y$3:$Y$7690,"Y",'2way'!$Q$3:$Q$7690,"=" &amp;B37) +  COUNTIFS('2way'!$B$3:$B$7690,"&gt;50%",'2way'!$Y$3:$Y$7690,"Y",'2way'!$R$3:$R$7690,"=" &amp;B37)</f>
        <v>6</v>
      </c>
      <c r="G37">
        <f>COUNTIF('2way'!$Q$3:$Q$7690,"=" &amp;B37) + COUNTIF('2way'!$R$3:$R$7690,"=" &amp;B37)</f>
        <v>18</v>
      </c>
      <c r="H37" s="6">
        <f t="shared" si="17"/>
        <v>0.22222222222222221</v>
      </c>
      <c r="I37" s="6">
        <f t="shared" si="1"/>
        <v>0.33333333333333331</v>
      </c>
      <c r="J37" s="6">
        <f t="shared" si="2"/>
        <v>5.5555555555555552E-2</v>
      </c>
      <c r="K37" s="6">
        <f t="shared" si="3"/>
        <v>0.33333333333333331</v>
      </c>
      <c r="L37" s="59">
        <f>COUNTIFS('2way'!$M$3:$M$7690,"&gt;50%",'2way'!$Y$3:$Y$7690,"Y",'2way'!$Q$3:$Q$7690,"=" &amp;B37) +  COUNTIFS('2way'!$M$3:$M$7690,"&gt;50%",'2way'!$Y$3:$Y$7690,"Y",'2way'!$R$3:$R$7690,"=" &amp;B37)</f>
        <v>0</v>
      </c>
      <c r="M37" s="59">
        <f>COUNTIFS('2way'!$M$3:$M$7690,"&gt;50%",'2way'!$Y$3:$Y$7690,"N",'2way'!$Q$3:$Q$7690,"=" &amp;B37) +  COUNTIFS('2way'!$M$3:$M$7690,"&gt;50%",'2way'!$Y$3:$Y$7690,"N",'2way'!$R$3:$R$7690,"=" &amp;B37)</f>
        <v>0</v>
      </c>
      <c r="N37" s="59">
        <f>COUNTIFS('2way'!$N$3:$N$7690,"&gt;50%",'2way'!$Y$3:$Y$7690,"N",'2way'!$Q$3:$Q$7690,"=" &amp;B37) +  COUNTIFS('2way'!$N$3:$N$7690,"&gt;50%",'2way'!$Y$3:$Y$7690,"N",'2way'!$R$3:$R$7690,"=" &amp;B37)</f>
        <v>0</v>
      </c>
      <c r="O37" s="59">
        <f>COUNTIFS('2way'!$N$3:$N$7690,"&gt;50%",'2way'!$Y$3:$Y$7690,"Y",'2way'!$Q$3:$Q$7690,"=" &amp;B37) +  COUNTIFS('2way'!$N$3:$N$7690,"&gt;50%",'2way'!$Y$3:$Y$7690,"Y",'2way'!$R$3:$R$7690,"=" &amp;B37)</f>
        <v>0</v>
      </c>
      <c r="P37">
        <f>COUNTIF('2way'!$Q$3:$Q$7690,"=" &amp;B37) + COUNTIF('2way'!$R$3:$R$7690,"=" &amp;B37)</f>
        <v>18</v>
      </c>
      <c r="Q37" s="6">
        <f t="shared" si="4"/>
        <v>0</v>
      </c>
      <c r="R37" s="6">
        <f t="shared" si="5"/>
        <v>0</v>
      </c>
      <c r="S37" s="6">
        <f t="shared" si="6"/>
        <v>0</v>
      </c>
      <c r="T37" s="6">
        <f t="shared" si="7"/>
        <v>0</v>
      </c>
      <c r="U37">
        <f t="shared" si="8"/>
        <v>5</v>
      </c>
      <c r="V37" s="6">
        <f t="shared" si="9"/>
        <v>0.27777777777777779</v>
      </c>
      <c r="W37">
        <f t="shared" si="10"/>
        <v>0</v>
      </c>
      <c r="X37" s="6">
        <f t="shared" si="11"/>
        <v>0</v>
      </c>
      <c r="Y37">
        <f t="shared" si="12"/>
        <v>12</v>
      </c>
      <c r="Z37" s="6">
        <f t="shared" si="13"/>
        <v>0.66666666666666663</v>
      </c>
      <c r="AA37">
        <f t="shared" si="14"/>
        <v>0</v>
      </c>
      <c r="AB37" s="6">
        <f t="shared" si="15"/>
        <v>0</v>
      </c>
    </row>
    <row r="38" spans="1:28" x14ac:dyDescent="0.25">
      <c r="A38" t="s">
        <v>268</v>
      </c>
      <c r="B38" t="s">
        <v>288</v>
      </c>
      <c r="C38" s="58">
        <f>COUNTIFS('2way'!$A$3:$A$7690,"&gt;50%",'2way'!$Y$3:$Y$7690,"Y",'2way'!$Q$3:$Q$7690,"=" &amp;B38) +  COUNTIFS('2way'!$A$3:$A$7690,"&gt;50%",'2way'!$Y$3:$Y$7690,"Y",'2way'!$R$3:$R$7690,"=" &amp;B38)</f>
        <v>7</v>
      </c>
      <c r="D38" s="59">
        <f>COUNTIFS('2way'!$A$3:$A$7690,"&gt;50%",'2way'!$Y$3:$Y$7690,"N",'2way'!$Q$3:$Q$7690,"=" &amp;B38) +  COUNTIFS('2way'!$A$3:$A$7690,"&gt;50%",'2way'!$Y$3:$Y$7690,"N",'2way'!$R$3:$R$7690,"=" &amp;B38)</f>
        <v>5</v>
      </c>
      <c r="E38" s="59">
        <f>COUNTIFS('2way'!$B$3:$B$7690,"&gt;50%",'2way'!$Y$3:$Y$7690,"N",'2way'!$Q$3:$Q$7690,"=" &amp;B38) +  COUNTIFS('2way'!$B$3:$B$7690,"&gt;50%",'2way'!$Y$3:$Y$7690,"N",'2way'!$R$3:$R$7690,"=" &amp;B38)</f>
        <v>2</v>
      </c>
      <c r="F38" s="59">
        <f>COUNTIFS('2way'!$B$3:$B$7690,"&gt;50%",'2way'!$Y$3:$Y$7690,"Y",'2way'!$Q$3:$Q$7690,"=" &amp;B38) +  COUNTIFS('2way'!$B$3:$B$7690,"&gt;50%",'2way'!$Y$3:$Y$7690,"Y",'2way'!$R$3:$R$7690,"=" &amp;B38)</f>
        <v>3</v>
      </c>
      <c r="G38">
        <f>COUNTIF('2way'!$Q$3:$Q$7690,"=" &amp;B38) + COUNTIF('2way'!$R$3:$R$7690,"=" &amp;B38)</f>
        <v>18</v>
      </c>
      <c r="H38" s="6">
        <f t="shared" si="17"/>
        <v>0.3888888888888889</v>
      </c>
      <c r="I38" s="6">
        <f t="shared" si="1"/>
        <v>0.27777777777777779</v>
      </c>
      <c r="J38" s="6">
        <f t="shared" si="2"/>
        <v>0.1111111111111111</v>
      </c>
      <c r="K38" s="6">
        <f t="shared" si="3"/>
        <v>0.16666666666666666</v>
      </c>
      <c r="L38" s="59">
        <f>COUNTIFS('2way'!$M$3:$M$7690,"&gt;50%",'2way'!$Y$3:$Y$7690,"Y",'2way'!$Q$3:$Q$7690,"=" &amp;B38) +  COUNTIFS('2way'!$M$3:$M$7690,"&gt;50%",'2way'!$Y$3:$Y$7690,"Y",'2way'!$R$3:$R$7690,"=" &amp;B38)</f>
        <v>0</v>
      </c>
      <c r="M38" s="59">
        <f>COUNTIFS('2way'!$M$3:$M$7690,"&gt;50%",'2way'!$Y$3:$Y$7690,"N",'2way'!$Q$3:$Q$7690,"=" &amp;B38) +  COUNTIFS('2way'!$M$3:$M$7690,"&gt;50%",'2way'!$Y$3:$Y$7690,"N",'2way'!$R$3:$R$7690,"=" &amp;B38)</f>
        <v>0</v>
      </c>
      <c r="N38" s="59">
        <f>COUNTIFS('2way'!$N$3:$N$7690,"&gt;50%",'2way'!$Y$3:$Y$7690,"N",'2way'!$Q$3:$Q$7690,"=" &amp;B38) +  COUNTIFS('2way'!$N$3:$N$7690,"&gt;50%",'2way'!$Y$3:$Y$7690,"N",'2way'!$R$3:$R$7690,"=" &amp;B38)</f>
        <v>0</v>
      </c>
      <c r="O38" s="59">
        <f>COUNTIFS('2way'!$N$3:$N$7690,"&gt;50%",'2way'!$Y$3:$Y$7690,"Y",'2way'!$Q$3:$Q$7690,"=" &amp;B38) +  COUNTIFS('2way'!$N$3:$N$7690,"&gt;50%",'2way'!$Y$3:$Y$7690,"Y",'2way'!$R$3:$R$7690,"=" &amp;B38)</f>
        <v>0</v>
      </c>
      <c r="P38">
        <f>COUNTIF('2way'!$Q$3:$Q$7690,"=" &amp;B38) + COUNTIF('2way'!$R$3:$R$7690,"=" &amp;B38)</f>
        <v>18</v>
      </c>
      <c r="Q38" s="6">
        <f t="shared" si="4"/>
        <v>0</v>
      </c>
      <c r="R38" s="6">
        <f t="shared" si="5"/>
        <v>0</v>
      </c>
      <c r="S38" s="6">
        <f t="shared" si="6"/>
        <v>0</v>
      </c>
      <c r="T38" s="6">
        <f t="shared" si="7"/>
        <v>0</v>
      </c>
      <c r="U38">
        <f t="shared" si="8"/>
        <v>9</v>
      </c>
      <c r="V38" s="6">
        <f t="shared" si="9"/>
        <v>0.5</v>
      </c>
      <c r="W38">
        <f t="shared" si="10"/>
        <v>0</v>
      </c>
      <c r="X38" s="6">
        <f t="shared" si="11"/>
        <v>0</v>
      </c>
      <c r="Y38">
        <f t="shared" si="12"/>
        <v>8</v>
      </c>
      <c r="Z38" s="6">
        <f t="shared" si="13"/>
        <v>0.44444444444444442</v>
      </c>
      <c r="AA38">
        <f t="shared" si="14"/>
        <v>0</v>
      </c>
      <c r="AB38" s="6">
        <f t="shared" si="15"/>
        <v>0</v>
      </c>
    </row>
    <row r="39" spans="1:28" x14ac:dyDescent="0.25">
      <c r="A39" t="s">
        <v>268</v>
      </c>
      <c r="B39" t="s">
        <v>580</v>
      </c>
      <c r="C39" s="58">
        <f>COUNTIFS('2way'!$A$3:$A$7690,"&gt;50%",'2way'!$Y$3:$Y$7690,"Y",'2way'!$Q$3:$Q$7690,"=" &amp;B39) +  COUNTIFS('2way'!$A$3:$A$7690,"&gt;50%",'2way'!$Y$3:$Y$7690,"Y",'2way'!$R$3:$R$7690,"=" &amp;B39)</f>
        <v>0</v>
      </c>
      <c r="D39" s="59">
        <f>COUNTIFS('2way'!$A$3:$A$7690,"&gt;50%",'2way'!$Y$3:$Y$7690,"N",'2way'!$Q$3:$Q$7690,"=" &amp;B39) +  COUNTIFS('2way'!$A$3:$A$7690,"&gt;50%",'2way'!$Y$3:$Y$7690,"N",'2way'!$R$3:$R$7690,"=" &amp;B39)</f>
        <v>0</v>
      </c>
      <c r="E39" s="59">
        <f>COUNTIFS('2way'!$B$3:$B$7690,"&gt;50%",'2way'!$Y$3:$Y$7690,"N",'2way'!$Q$3:$Q$7690,"=" &amp;B39) +  COUNTIFS('2way'!$B$3:$B$7690,"&gt;50%",'2way'!$Y$3:$Y$7690,"N",'2way'!$R$3:$R$7690,"=" &amp;B39)</f>
        <v>0</v>
      </c>
      <c r="F39" s="59">
        <f>COUNTIFS('2way'!$B$3:$B$7690,"&gt;50%",'2way'!$Y$3:$Y$7690,"Y",'2way'!$Q$3:$Q$7690,"=" &amp;B39) +  COUNTIFS('2way'!$B$3:$B$7690,"&gt;50%",'2way'!$Y$3:$Y$7690,"Y",'2way'!$R$3:$R$7690,"=" &amp;B39)</f>
        <v>0</v>
      </c>
      <c r="G39">
        <f>COUNTIF('2way'!$Q$3:$Q$7690,"=" &amp;B39) + COUNTIF('2way'!$R$3:$R$7690,"=" &amp;B39)</f>
        <v>0</v>
      </c>
      <c r="H39" s="6" t="e">
        <f t="shared" si="17"/>
        <v>#DIV/0!</v>
      </c>
      <c r="I39" s="6" t="e">
        <f t="shared" si="1"/>
        <v>#DIV/0!</v>
      </c>
      <c r="J39" s="6" t="e">
        <f t="shared" si="2"/>
        <v>#DIV/0!</v>
      </c>
      <c r="K39" s="6" t="e">
        <f t="shared" si="3"/>
        <v>#DIV/0!</v>
      </c>
      <c r="L39" s="59">
        <f>COUNTIFS('2way'!$M$3:$M$7690,"&gt;50%",'2way'!$Y$3:$Y$7690,"Y",'2way'!$Q$3:$Q$7690,"=" &amp;B39) +  COUNTIFS('2way'!$M$3:$M$7690,"&gt;50%",'2way'!$Y$3:$Y$7690,"Y",'2way'!$R$3:$R$7690,"=" &amp;B39)</f>
        <v>0</v>
      </c>
      <c r="M39" s="59">
        <f>COUNTIFS('2way'!$M$3:$M$7690,"&gt;50%",'2way'!$Y$3:$Y$7690,"N",'2way'!$Q$3:$Q$7690,"=" &amp;B39) +  COUNTIFS('2way'!$M$3:$M$7690,"&gt;50%",'2way'!$Y$3:$Y$7690,"N",'2way'!$R$3:$R$7690,"=" &amp;B39)</f>
        <v>0</v>
      </c>
      <c r="N39" s="59">
        <f>COUNTIFS('2way'!$N$3:$N$7690,"&gt;50%",'2way'!$Y$3:$Y$7690,"N",'2way'!$Q$3:$Q$7690,"=" &amp;B39) +  COUNTIFS('2way'!$N$3:$N$7690,"&gt;50%",'2way'!$Y$3:$Y$7690,"N",'2way'!$R$3:$R$7690,"=" &amp;B39)</f>
        <v>0</v>
      </c>
      <c r="O39" s="59">
        <f>COUNTIFS('2way'!$N$3:$N$7690,"&gt;50%",'2way'!$Y$3:$Y$7690,"Y",'2way'!$Q$3:$Q$7690,"=" &amp;B39) +  COUNTIFS('2way'!$N$3:$N$7690,"&gt;50%",'2way'!$Y$3:$Y$7690,"Y",'2way'!$R$3:$R$7690,"=" &amp;B39)</f>
        <v>0</v>
      </c>
      <c r="P39">
        <f>COUNTIF('2way'!$Q$3:$Q$7690,"=" &amp;B39) + COUNTIF('2way'!$R$3:$R$7690,"=" &amp;B39)</f>
        <v>0</v>
      </c>
      <c r="Q39" s="6" t="e">
        <f t="shared" si="4"/>
        <v>#DIV/0!</v>
      </c>
      <c r="R39" s="6" t="e">
        <f t="shared" si="5"/>
        <v>#DIV/0!</v>
      </c>
      <c r="S39" s="6" t="e">
        <f t="shared" si="6"/>
        <v>#DIV/0!</v>
      </c>
      <c r="T39" s="6" t="e">
        <f t="shared" si="7"/>
        <v>#DIV/0!</v>
      </c>
      <c r="U39">
        <f t="shared" si="8"/>
        <v>0</v>
      </c>
      <c r="V39" s="6" t="e">
        <f t="shared" si="9"/>
        <v>#DIV/0!</v>
      </c>
      <c r="W39">
        <f t="shared" si="10"/>
        <v>0</v>
      </c>
      <c r="X39" s="6" t="e">
        <f t="shared" si="11"/>
        <v>#DIV/0!</v>
      </c>
      <c r="Y39">
        <f t="shared" si="12"/>
        <v>0</v>
      </c>
      <c r="Z39" s="6" t="e">
        <f t="shared" si="13"/>
        <v>#DIV/0!</v>
      </c>
      <c r="AA39">
        <f t="shared" si="14"/>
        <v>0</v>
      </c>
      <c r="AB39" s="6" t="e">
        <f t="shared" si="15"/>
        <v>#DIV/0!</v>
      </c>
    </row>
    <row r="40" spans="1:28" x14ac:dyDescent="0.25">
      <c r="A40" t="s">
        <v>268</v>
      </c>
      <c r="B40" t="s">
        <v>287</v>
      </c>
      <c r="C40" s="58">
        <f>COUNTIFS('2way'!$A$3:$A$7690,"&gt;50%",'2way'!$Y$3:$Y$7690,"Y",'2way'!$Q$3:$Q$7690,"=" &amp;B40) +  COUNTIFS('2way'!$A$3:$A$7690,"&gt;50%",'2way'!$Y$3:$Y$7690,"Y",'2way'!$R$3:$R$7690,"=" &amp;B40)</f>
        <v>13</v>
      </c>
      <c r="D40" s="59">
        <f>COUNTIFS('2way'!$A$3:$A$7690,"&gt;50%",'2way'!$Y$3:$Y$7690,"N",'2way'!$Q$3:$Q$7690,"=" &amp;B40) +  COUNTIFS('2way'!$A$3:$A$7690,"&gt;50%",'2way'!$Y$3:$Y$7690,"N",'2way'!$R$3:$R$7690,"=" &amp;B40)</f>
        <v>3</v>
      </c>
      <c r="E40" s="59">
        <f>COUNTIFS('2way'!$B$3:$B$7690,"&gt;50%",'2way'!$Y$3:$Y$7690,"N",'2way'!$Q$3:$Q$7690,"=" &amp;B40) +  COUNTIFS('2way'!$B$3:$B$7690,"&gt;50%",'2way'!$Y$3:$Y$7690,"N",'2way'!$R$3:$R$7690,"=" &amp;B40)</f>
        <v>1</v>
      </c>
      <c r="F40" s="59">
        <f>COUNTIFS('2way'!$B$3:$B$7690,"&gt;50%",'2way'!$Y$3:$Y$7690,"Y",'2way'!$Q$3:$Q$7690,"=" &amp;B40) +  COUNTIFS('2way'!$B$3:$B$7690,"&gt;50%",'2way'!$Y$3:$Y$7690,"Y",'2way'!$R$3:$R$7690,"=" &amp;B40)</f>
        <v>2</v>
      </c>
      <c r="G40">
        <f>COUNTIF('2way'!$Q$3:$Q$7690,"=" &amp;B40) + COUNTIF('2way'!$R$3:$R$7690,"=" &amp;B40)</f>
        <v>20</v>
      </c>
      <c r="H40" s="6">
        <f t="shared" si="17"/>
        <v>0.65</v>
      </c>
      <c r="I40" s="6">
        <f t="shared" si="1"/>
        <v>0.15</v>
      </c>
      <c r="J40" s="6">
        <f t="shared" si="2"/>
        <v>0.05</v>
      </c>
      <c r="K40" s="6">
        <f t="shared" si="3"/>
        <v>0.1</v>
      </c>
      <c r="L40" s="59">
        <f>COUNTIFS('2way'!$M$3:$M$7690,"&gt;50%",'2way'!$Y$3:$Y$7690,"Y",'2way'!$Q$3:$Q$7690,"=" &amp;B40) +  COUNTIFS('2way'!$M$3:$M$7690,"&gt;50%",'2way'!$Y$3:$Y$7690,"Y",'2way'!$R$3:$R$7690,"=" &amp;B40)</f>
        <v>0</v>
      </c>
      <c r="M40" s="59">
        <f>COUNTIFS('2way'!$M$3:$M$7690,"&gt;50%",'2way'!$Y$3:$Y$7690,"N",'2way'!$Q$3:$Q$7690,"=" &amp;B40) +  COUNTIFS('2way'!$M$3:$M$7690,"&gt;50%",'2way'!$Y$3:$Y$7690,"N",'2way'!$R$3:$R$7690,"=" &amp;B40)</f>
        <v>0</v>
      </c>
      <c r="N40" s="59">
        <f>COUNTIFS('2way'!$N$3:$N$7690,"&gt;50%",'2way'!$Y$3:$Y$7690,"N",'2way'!$Q$3:$Q$7690,"=" &amp;B40) +  COUNTIFS('2way'!$N$3:$N$7690,"&gt;50%",'2way'!$Y$3:$Y$7690,"N",'2way'!$R$3:$R$7690,"=" &amp;B40)</f>
        <v>0</v>
      </c>
      <c r="O40" s="59">
        <f>COUNTIFS('2way'!$N$3:$N$7690,"&gt;50%",'2way'!$Y$3:$Y$7690,"Y",'2way'!$Q$3:$Q$7690,"=" &amp;B40) +  COUNTIFS('2way'!$N$3:$N$7690,"&gt;50%",'2way'!$Y$3:$Y$7690,"Y",'2way'!$R$3:$R$7690,"=" &amp;B40)</f>
        <v>0</v>
      </c>
      <c r="P40">
        <f>COUNTIF('2way'!$Q$3:$Q$7690,"=" &amp;B40) + COUNTIF('2way'!$R$3:$R$7690,"=" &amp;B40)</f>
        <v>20</v>
      </c>
      <c r="Q40" s="6">
        <f t="shared" si="4"/>
        <v>0</v>
      </c>
      <c r="R40" s="6">
        <f t="shared" si="5"/>
        <v>0</v>
      </c>
      <c r="S40" s="6">
        <f t="shared" si="6"/>
        <v>0</v>
      </c>
      <c r="T40" s="6">
        <f t="shared" si="7"/>
        <v>0</v>
      </c>
      <c r="U40">
        <f t="shared" si="8"/>
        <v>14</v>
      </c>
      <c r="V40" s="6">
        <f t="shared" si="9"/>
        <v>0.7</v>
      </c>
      <c r="W40">
        <f t="shared" si="10"/>
        <v>0</v>
      </c>
      <c r="X40" s="6">
        <f t="shared" si="11"/>
        <v>0</v>
      </c>
      <c r="Y40">
        <f t="shared" si="12"/>
        <v>5</v>
      </c>
      <c r="Z40" s="6">
        <f t="shared" si="13"/>
        <v>0.25</v>
      </c>
      <c r="AA40">
        <f t="shared" si="14"/>
        <v>0</v>
      </c>
      <c r="AB40" s="6">
        <f t="shared" si="15"/>
        <v>0</v>
      </c>
    </row>
    <row r="41" spans="1:28" x14ac:dyDescent="0.25">
      <c r="A41" t="s">
        <v>268</v>
      </c>
      <c r="B41" t="s">
        <v>314</v>
      </c>
      <c r="C41" s="58">
        <f>COUNTIFS('2way'!$A$3:$A$7690,"&gt;50%",'2way'!$Y$3:$Y$7690,"Y",'2way'!$Q$3:$Q$7690,"=" &amp;B41) +  COUNTIFS('2way'!$A$3:$A$7690,"&gt;50%",'2way'!$Y$3:$Y$7690,"Y",'2way'!$R$3:$R$7690,"=" &amp;B41)</f>
        <v>5</v>
      </c>
      <c r="D41" s="59">
        <f>COUNTIFS('2way'!$A$3:$A$7690,"&gt;50%",'2way'!$Y$3:$Y$7690,"N",'2way'!$Q$3:$Q$7690,"=" &amp;B41) +  COUNTIFS('2way'!$A$3:$A$7690,"&gt;50%",'2way'!$Y$3:$Y$7690,"N",'2way'!$R$3:$R$7690,"=" &amp;B41)</f>
        <v>7</v>
      </c>
      <c r="E41" s="59">
        <f>COUNTIFS('2way'!$B$3:$B$7690,"&gt;50%",'2way'!$Y$3:$Y$7690,"N",'2way'!$Q$3:$Q$7690,"=" &amp;B41) +  COUNTIFS('2way'!$B$3:$B$7690,"&gt;50%",'2way'!$Y$3:$Y$7690,"N",'2way'!$R$3:$R$7690,"=" &amp;B41)</f>
        <v>0</v>
      </c>
      <c r="F41" s="59">
        <f>COUNTIFS('2way'!$B$3:$B$7690,"&gt;50%",'2way'!$Y$3:$Y$7690,"Y",'2way'!$Q$3:$Q$7690,"=" &amp;B41) +  COUNTIFS('2way'!$B$3:$B$7690,"&gt;50%",'2way'!$Y$3:$Y$7690,"Y",'2way'!$R$3:$R$7690,"=" &amp;B41)</f>
        <v>5</v>
      </c>
      <c r="G41">
        <f>COUNTIF('2way'!$Q$3:$Q$7690,"=" &amp;B41) + COUNTIF('2way'!$R$3:$R$7690,"=" &amp;B41)</f>
        <v>18</v>
      </c>
      <c r="H41" s="6">
        <f t="shared" si="17"/>
        <v>0.27777777777777779</v>
      </c>
      <c r="I41" s="6">
        <f t="shared" si="1"/>
        <v>0.3888888888888889</v>
      </c>
      <c r="J41" s="6">
        <f t="shared" si="2"/>
        <v>0</v>
      </c>
      <c r="K41" s="6">
        <f t="shared" si="3"/>
        <v>0.27777777777777779</v>
      </c>
      <c r="L41" s="59">
        <f>COUNTIFS('2way'!$M$3:$M$7690,"&gt;50%",'2way'!$Y$3:$Y$7690,"Y",'2way'!$Q$3:$Q$7690,"=" &amp;B41) +  COUNTIFS('2way'!$M$3:$M$7690,"&gt;50%",'2way'!$Y$3:$Y$7690,"Y",'2way'!$R$3:$R$7690,"=" &amp;B41)</f>
        <v>0</v>
      </c>
      <c r="M41" s="59">
        <f>COUNTIFS('2way'!$M$3:$M$7690,"&gt;50%",'2way'!$Y$3:$Y$7690,"N",'2way'!$Q$3:$Q$7690,"=" &amp;B41) +  COUNTIFS('2way'!$M$3:$M$7690,"&gt;50%",'2way'!$Y$3:$Y$7690,"N",'2way'!$R$3:$R$7690,"=" &amp;B41)</f>
        <v>0</v>
      </c>
      <c r="N41" s="59">
        <f>COUNTIFS('2way'!$N$3:$N$7690,"&gt;50%",'2way'!$Y$3:$Y$7690,"N",'2way'!$Q$3:$Q$7690,"=" &amp;B41) +  COUNTIFS('2way'!$N$3:$N$7690,"&gt;50%",'2way'!$Y$3:$Y$7690,"N",'2way'!$R$3:$R$7690,"=" &amp;B41)</f>
        <v>0</v>
      </c>
      <c r="O41" s="59">
        <f>COUNTIFS('2way'!$N$3:$N$7690,"&gt;50%",'2way'!$Y$3:$Y$7690,"Y",'2way'!$Q$3:$Q$7690,"=" &amp;B41) +  COUNTIFS('2way'!$N$3:$N$7690,"&gt;50%",'2way'!$Y$3:$Y$7690,"Y",'2way'!$R$3:$R$7690,"=" &amp;B41)</f>
        <v>0</v>
      </c>
      <c r="P41">
        <f>COUNTIF('2way'!$Q$3:$Q$7690,"=" &amp;B41) + COUNTIF('2way'!$R$3:$R$7690,"=" &amp;B41)</f>
        <v>18</v>
      </c>
      <c r="Q41" s="6">
        <f t="shared" si="4"/>
        <v>0</v>
      </c>
      <c r="R41" s="6">
        <f t="shared" si="5"/>
        <v>0</v>
      </c>
      <c r="S41" s="6">
        <f t="shared" si="6"/>
        <v>0</v>
      </c>
      <c r="T41" s="6">
        <f t="shared" si="7"/>
        <v>0</v>
      </c>
      <c r="U41">
        <f t="shared" si="8"/>
        <v>5</v>
      </c>
      <c r="V41" s="6">
        <f t="shared" si="9"/>
        <v>0.27777777777777779</v>
      </c>
      <c r="W41">
        <f t="shared" si="10"/>
        <v>0</v>
      </c>
      <c r="X41" s="6">
        <f t="shared" si="11"/>
        <v>0</v>
      </c>
      <c r="Y41">
        <f t="shared" si="12"/>
        <v>12</v>
      </c>
      <c r="Z41" s="6">
        <f t="shared" si="13"/>
        <v>0.66666666666666663</v>
      </c>
      <c r="AA41">
        <f t="shared" si="14"/>
        <v>0</v>
      </c>
      <c r="AB41" s="6">
        <f t="shared" si="15"/>
        <v>0</v>
      </c>
    </row>
    <row r="42" spans="1:28" x14ac:dyDescent="0.25">
      <c r="A42" t="s">
        <v>268</v>
      </c>
      <c r="B42" t="s">
        <v>382</v>
      </c>
      <c r="C42" s="58">
        <f>COUNTIFS('2way'!$A$3:$A$7690,"&gt;50%",'2way'!$Y$3:$Y$7690,"Y",'2way'!$Q$3:$Q$7690,"=" &amp;B42) +  COUNTIFS('2way'!$A$3:$A$7690,"&gt;50%",'2way'!$Y$3:$Y$7690,"Y",'2way'!$R$3:$R$7690,"=" &amp;B42)</f>
        <v>7</v>
      </c>
      <c r="D42" s="59">
        <f>COUNTIFS('2way'!$A$3:$A$7690,"&gt;50%",'2way'!$Y$3:$Y$7690,"N",'2way'!$Q$3:$Q$7690,"=" &amp;B42) +  COUNTIFS('2way'!$A$3:$A$7690,"&gt;50%",'2way'!$Y$3:$Y$7690,"N",'2way'!$R$3:$R$7690,"=" &amp;B42)</f>
        <v>4</v>
      </c>
      <c r="E42" s="59">
        <f>COUNTIFS('2way'!$B$3:$B$7690,"&gt;50%",'2way'!$Y$3:$Y$7690,"N",'2way'!$Q$3:$Q$7690,"=" &amp;B42) +  COUNTIFS('2way'!$B$3:$B$7690,"&gt;50%",'2way'!$Y$3:$Y$7690,"N",'2way'!$R$3:$R$7690,"=" &amp;B42)</f>
        <v>0</v>
      </c>
      <c r="F42" s="59">
        <f>COUNTIFS('2way'!$B$3:$B$7690,"&gt;50%",'2way'!$Y$3:$Y$7690,"Y",'2way'!$Q$3:$Q$7690,"=" &amp;B42) +  COUNTIFS('2way'!$B$3:$B$7690,"&gt;50%",'2way'!$Y$3:$Y$7690,"Y",'2way'!$R$3:$R$7690,"=" &amp;B42)</f>
        <v>2</v>
      </c>
      <c r="G42">
        <f>COUNTIF('2way'!$Q$3:$Q$7690,"=" &amp;B42) + COUNTIF('2way'!$R$3:$R$7690,"=" &amp;B42)</f>
        <v>14</v>
      </c>
      <c r="H42" s="6">
        <f t="shared" si="17"/>
        <v>0.5</v>
      </c>
      <c r="I42" s="6">
        <f t="shared" si="1"/>
        <v>0.2857142857142857</v>
      </c>
      <c r="J42" s="6">
        <f t="shared" si="2"/>
        <v>0</v>
      </c>
      <c r="K42" s="6">
        <f t="shared" si="3"/>
        <v>0.14285714285714285</v>
      </c>
      <c r="L42" s="59">
        <f>COUNTIFS('2way'!$M$3:$M$7690,"&gt;50%",'2way'!$Y$3:$Y$7690,"Y",'2way'!$Q$3:$Q$7690,"=" &amp;B42) +  COUNTIFS('2way'!$M$3:$M$7690,"&gt;50%",'2way'!$Y$3:$Y$7690,"Y",'2way'!$R$3:$R$7690,"=" &amp;B42)</f>
        <v>0</v>
      </c>
      <c r="M42" s="59">
        <f>COUNTIFS('2way'!$M$3:$M$7690,"&gt;50%",'2way'!$Y$3:$Y$7690,"N",'2way'!$Q$3:$Q$7690,"=" &amp;B42) +  COUNTIFS('2way'!$M$3:$M$7690,"&gt;50%",'2way'!$Y$3:$Y$7690,"N",'2way'!$R$3:$R$7690,"=" &amp;B42)</f>
        <v>0</v>
      </c>
      <c r="N42" s="59">
        <f>COUNTIFS('2way'!$N$3:$N$7690,"&gt;50%",'2way'!$Y$3:$Y$7690,"N",'2way'!$Q$3:$Q$7690,"=" &amp;B42) +  COUNTIFS('2way'!$N$3:$N$7690,"&gt;50%",'2way'!$Y$3:$Y$7690,"N",'2way'!$R$3:$R$7690,"=" &amp;B42)</f>
        <v>0</v>
      </c>
      <c r="O42" s="59">
        <f>COUNTIFS('2way'!$N$3:$N$7690,"&gt;50%",'2way'!$Y$3:$Y$7690,"Y",'2way'!$Q$3:$Q$7690,"=" &amp;B42) +  COUNTIFS('2way'!$N$3:$N$7690,"&gt;50%",'2way'!$Y$3:$Y$7690,"Y",'2way'!$R$3:$R$7690,"=" &amp;B42)</f>
        <v>0</v>
      </c>
      <c r="P42">
        <f>COUNTIF('2way'!$Q$3:$Q$7690,"=" &amp;B42) + COUNTIF('2way'!$R$3:$R$7690,"=" &amp;B42)</f>
        <v>14</v>
      </c>
      <c r="Q42" s="6">
        <f t="shared" si="4"/>
        <v>0</v>
      </c>
      <c r="R42" s="6">
        <f t="shared" si="5"/>
        <v>0</v>
      </c>
      <c r="S42" s="6">
        <f t="shared" si="6"/>
        <v>0</v>
      </c>
      <c r="T42" s="6">
        <f t="shared" si="7"/>
        <v>0</v>
      </c>
      <c r="U42">
        <f t="shared" si="8"/>
        <v>7</v>
      </c>
      <c r="V42" s="6">
        <f t="shared" si="9"/>
        <v>0.5</v>
      </c>
      <c r="W42">
        <f t="shared" si="10"/>
        <v>0</v>
      </c>
      <c r="X42" s="6">
        <f t="shared" si="11"/>
        <v>0</v>
      </c>
      <c r="Y42">
        <f t="shared" si="12"/>
        <v>6</v>
      </c>
      <c r="Z42" s="6">
        <f t="shared" si="13"/>
        <v>0.42857142857142855</v>
      </c>
      <c r="AA42">
        <f t="shared" si="14"/>
        <v>0</v>
      </c>
      <c r="AB42" s="6">
        <f t="shared" si="15"/>
        <v>0</v>
      </c>
    </row>
    <row r="43" spans="1:28" x14ac:dyDescent="0.25">
      <c r="A43" t="s">
        <v>279</v>
      </c>
      <c r="B43" t="s">
        <v>317</v>
      </c>
      <c r="C43" s="58">
        <f>COUNTIFS('2way'!$A$3:$A$7690,"&gt;50%",'2way'!$Y$3:$Y$7690,"Y",'2way'!$Q$3:$Q$7690,"=" &amp;B43) +  COUNTIFS('2way'!$A$3:$A$7690,"&gt;50%",'2way'!$Y$3:$Y$7690,"Y",'2way'!$R$3:$R$7690,"=" &amp;B43)</f>
        <v>0</v>
      </c>
      <c r="D43" s="59">
        <f>COUNTIFS('2way'!$A$3:$A$7690,"&gt;50%",'2way'!$Y$3:$Y$7690,"N",'2way'!$Q$3:$Q$7690,"=" &amp;B43) +  COUNTIFS('2way'!$A$3:$A$7690,"&gt;50%",'2way'!$Y$3:$Y$7690,"N",'2way'!$R$3:$R$7690,"=" &amp;B43)</f>
        <v>4</v>
      </c>
      <c r="E43" s="59">
        <f>COUNTIFS('2way'!$B$3:$B$7690,"&gt;50%",'2way'!$Y$3:$Y$7690,"N",'2way'!$Q$3:$Q$7690,"=" &amp;B43) +  COUNTIFS('2way'!$B$3:$B$7690,"&gt;50%",'2way'!$Y$3:$Y$7690,"N",'2way'!$R$3:$R$7690,"=" &amp;B43)</f>
        <v>12</v>
      </c>
      <c r="F43" s="59">
        <f>COUNTIFS('2way'!$B$3:$B$7690,"&gt;50%",'2way'!$Y$3:$Y$7690,"Y",'2way'!$Q$3:$Q$7690,"=" &amp;B43) +  COUNTIFS('2way'!$B$3:$B$7690,"&gt;50%",'2way'!$Y$3:$Y$7690,"Y",'2way'!$R$3:$R$7690,"=" &amp;B43)</f>
        <v>6</v>
      </c>
      <c r="G43">
        <f>COUNTIF('2way'!$Q$3:$Q$7690,"=" &amp;B43) + COUNTIF('2way'!$R$3:$R$7690,"=" &amp;B43)</f>
        <v>22</v>
      </c>
      <c r="H43" s="6">
        <f t="shared" si="17"/>
        <v>0</v>
      </c>
      <c r="I43" s="6">
        <f t="shared" si="1"/>
        <v>0.18181818181818182</v>
      </c>
      <c r="J43" s="6">
        <f t="shared" si="2"/>
        <v>0.54545454545454541</v>
      </c>
      <c r="K43" s="6">
        <f t="shared" si="3"/>
        <v>0.27272727272727271</v>
      </c>
      <c r="L43" s="59">
        <f>COUNTIFS('2way'!$M$3:$M$7690,"&gt;50%",'2way'!$Y$3:$Y$7690,"Y",'2way'!$Q$3:$Q$7690,"=" &amp;B43) +  COUNTIFS('2way'!$M$3:$M$7690,"&gt;50%",'2way'!$Y$3:$Y$7690,"Y",'2way'!$R$3:$R$7690,"=" &amp;B43)</f>
        <v>0</v>
      </c>
      <c r="M43" s="59">
        <f>COUNTIFS('2way'!$M$3:$M$7690,"&gt;50%",'2way'!$Y$3:$Y$7690,"N",'2way'!$Q$3:$Q$7690,"=" &amp;B43) +  COUNTIFS('2way'!$M$3:$M$7690,"&gt;50%",'2way'!$Y$3:$Y$7690,"N",'2way'!$R$3:$R$7690,"=" &amp;B43)</f>
        <v>0</v>
      </c>
      <c r="N43" s="59">
        <f>COUNTIFS('2way'!$N$3:$N$7690,"&gt;50%",'2way'!$Y$3:$Y$7690,"N",'2way'!$Q$3:$Q$7690,"=" &amp;B43) +  COUNTIFS('2way'!$N$3:$N$7690,"&gt;50%",'2way'!$Y$3:$Y$7690,"N",'2way'!$R$3:$R$7690,"=" &amp;B43)</f>
        <v>0</v>
      </c>
      <c r="O43" s="59">
        <f>COUNTIFS('2way'!$N$3:$N$7690,"&gt;50%",'2way'!$Y$3:$Y$7690,"Y",'2way'!$Q$3:$Q$7690,"=" &amp;B43) +  COUNTIFS('2way'!$N$3:$N$7690,"&gt;50%",'2way'!$Y$3:$Y$7690,"Y",'2way'!$R$3:$R$7690,"=" &amp;B43)</f>
        <v>0</v>
      </c>
      <c r="P43">
        <f>COUNTIF('2way'!$Q$3:$Q$7690,"=" &amp;B43) + COUNTIF('2way'!$R$3:$R$7690,"=" &amp;B43)</f>
        <v>22</v>
      </c>
      <c r="Q43" s="6">
        <f t="shared" si="4"/>
        <v>0</v>
      </c>
      <c r="R43" s="6">
        <f t="shared" si="5"/>
        <v>0</v>
      </c>
      <c r="S43" s="6">
        <f t="shared" si="6"/>
        <v>0</v>
      </c>
      <c r="T43" s="6">
        <f t="shared" si="7"/>
        <v>0</v>
      </c>
      <c r="U43">
        <f t="shared" si="8"/>
        <v>12</v>
      </c>
      <c r="V43" s="6">
        <f t="shared" si="9"/>
        <v>0.54545454545454541</v>
      </c>
      <c r="W43">
        <f t="shared" si="10"/>
        <v>0</v>
      </c>
      <c r="X43" s="6">
        <f t="shared" si="11"/>
        <v>0</v>
      </c>
      <c r="Y43">
        <f t="shared" si="12"/>
        <v>10</v>
      </c>
      <c r="Z43" s="6">
        <f t="shared" si="13"/>
        <v>0.45454545454545453</v>
      </c>
      <c r="AA43">
        <f t="shared" si="14"/>
        <v>0</v>
      </c>
      <c r="AB43" s="6">
        <f t="shared" si="15"/>
        <v>0</v>
      </c>
    </row>
    <row r="44" spans="1:28" x14ac:dyDescent="0.25">
      <c r="A44" t="s">
        <v>279</v>
      </c>
      <c r="B44" t="s">
        <v>391</v>
      </c>
      <c r="C44" s="58">
        <f>COUNTIFS('2way'!$A$3:$A$7690,"&gt;50%",'2way'!$Y$3:$Y$7690,"Y",'2way'!$Q$3:$Q$7690,"=" &amp;B44) +  COUNTIFS('2way'!$A$3:$A$7690,"&gt;50%",'2way'!$Y$3:$Y$7690,"Y",'2way'!$R$3:$R$7690,"=" &amp;B44)</f>
        <v>5</v>
      </c>
      <c r="D44" s="59">
        <f>COUNTIFS('2way'!$A$3:$A$7690,"&gt;50%",'2way'!$Y$3:$Y$7690,"N",'2way'!$Q$3:$Q$7690,"=" &amp;B44) +  COUNTIFS('2way'!$A$3:$A$7690,"&gt;50%",'2way'!$Y$3:$Y$7690,"N",'2way'!$R$3:$R$7690,"=" &amp;B44)</f>
        <v>7</v>
      </c>
      <c r="E44" s="59">
        <f>COUNTIFS('2way'!$B$3:$B$7690,"&gt;50%",'2way'!$Y$3:$Y$7690,"N",'2way'!$Q$3:$Q$7690,"=" &amp;B44) +  COUNTIFS('2way'!$B$3:$B$7690,"&gt;50%",'2way'!$Y$3:$Y$7690,"N",'2way'!$R$3:$R$7690,"=" &amp;B44)</f>
        <v>8</v>
      </c>
      <c r="F44" s="59">
        <f>COUNTIFS('2way'!$B$3:$B$7690,"&gt;50%",'2way'!$Y$3:$Y$7690,"Y",'2way'!$Q$3:$Q$7690,"=" &amp;B44) +  COUNTIFS('2way'!$B$3:$B$7690,"&gt;50%",'2way'!$Y$3:$Y$7690,"Y",'2way'!$R$3:$R$7690,"=" &amp;B44)</f>
        <v>4</v>
      </c>
      <c r="G44">
        <f>COUNTIF('2way'!$Q$3:$Q$7690,"=" &amp;B44) + COUNTIF('2way'!$R$3:$R$7690,"=" &amp;B44)</f>
        <v>24</v>
      </c>
      <c r="H44" s="6">
        <f t="shared" si="17"/>
        <v>0.20833333333333334</v>
      </c>
      <c r="I44" s="6">
        <f t="shared" si="1"/>
        <v>0.29166666666666669</v>
      </c>
      <c r="J44" s="6">
        <f t="shared" si="2"/>
        <v>0.33333333333333331</v>
      </c>
      <c r="K44" s="6">
        <f t="shared" si="3"/>
        <v>0.16666666666666666</v>
      </c>
      <c r="L44" s="59">
        <f>COUNTIFS('2way'!$M$3:$M$7690,"&gt;50%",'2way'!$Y$3:$Y$7690,"Y",'2way'!$Q$3:$Q$7690,"=" &amp;B44) +  COUNTIFS('2way'!$M$3:$M$7690,"&gt;50%",'2way'!$Y$3:$Y$7690,"Y",'2way'!$R$3:$R$7690,"=" &amp;B44)</f>
        <v>0</v>
      </c>
      <c r="M44" s="59">
        <f>COUNTIFS('2way'!$M$3:$M$7690,"&gt;50%",'2way'!$Y$3:$Y$7690,"N",'2way'!$Q$3:$Q$7690,"=" &amp;B44) +  COUNTIFS('2way'!$M$3:$M$7690,"&gt;50%",'2way'!$Y$3:$Y$7690,"N",'2way'!$R$3:$R$7690,"=" &amp;B44)</f>
        <v>0</v>
      </c>
      <c r="N44" s="59">
        <f>COUNTIFS('2way'!$N$3:$N$7690,"&gt;50%",'2way'!$Y$3:$Y$7690,"N",'2way'!$Q$3:$Q$7690,"=" &amp;B44) +  COUNTIFS('2way'!$N$3:$N$7690,"&gt;50%",'2way'!$Y$3:$Y$7690,"N",'2way'!$R$3:$R$7690,"=" &amp;B44)</f>
        <v>0</v>
      </c>
      <c r="O44" s="59">
        <f>COUNTIFS('2way'!$N$3:$N$7690,"&gt;50%",'2way'!$Y$3:$Y$7690,"Y",'2way'!$Q$3:$Q$7690,"=" &amp;B44) +  COUNTIFS('2way'!$N$3:$N$7690,"&gt;50%",'2way'!$Y$3:$Y$7690,"Y",'2way'!$R$3:$R$7690,"=" &amp;B44)</f>
        <v>0</v>
      </c>
      <c r="P44">
        <f>COUNTIF('2way'!$Q$3:$Q$7690,"=" &amp;B44) + COUNTIF('2way'!$R$3:$R$7690,"=" &amp;B44)</f>
        <v>24</v>
      </c>
      <c r="Q44" s="6">
        <f t="shared" si="4"/>
        <v>0</v>
      </c>
      <c r="R44" s="6">
        <f t="shared" si="5"/>
        <v>0</v>
      </c>
      <c r="S44" s="6">
        <f t="shared" si="6"/>
        <v>0</v>
      </c>
      <c r="T44" s="6">
        <f t="shared" si="7"/>
        <v>0</v>
      </c>
      <c r="U44">
        <f t="shared" si="8"/>
        <v>13</v>
      </c>
      <c r="V44" s="6">
        <f t="shared" si="9"/>
        <v>0.54166666666666663</v>
      </c>
      <c r="W44">
        <f t="shared" si="10"/>
        <v>0</v>
      </c>
      <c r="X44" s="6">
        <f t="shared" si="11"/>
        <v>0</v>
      </c>
      <c r="Y44">
        <f t="shared" si="12"/>
        <v>11</v>
      </c>
      <c r="Z44" s="6">
        <f t="shared" si="13"/>
        <v>0.45833333333333331</v>
      </c>
      <c r="AA44">
        <f t="shared" si="14"/>
        <v>0</v>
      </c>
      <c r="AB44" s="6">
        <f t="shared" si="15"/>
        <v>0</v>
      </c>
    </row>
    <row r="45" spans="1:28" x14ac:dyDescent="0.25">
      <c r="A45" t="s">
        <v>279</v>
      </c>
      <c r="B45" t="s">
        <v>385</v>
      </c>
      <c r="C45" s="58">
        <f>COUNTIFS('2way'!$A$3:$A$7690,"&gt;50%",'2way'!$Y$3:$Y$7690,"Y",'2way'!$Q$3:$Q$7690,"=" &amp;B45) +  COUNTIFS('2way'!$A$3:$A$7690,"&gt;50%",'2way'!$Y$3:$Y$7690,"Y",'2way'!$R$3:$R$7690,"=" &amp;B45)</f>
        <v>3</v>
      </c>
      <c r="D45" s="59">
        <f>COUNTIFS('2way'!$A$3:$A$7690,"&gt;50%",'2way'!$Y$3:$Y$7690,"N",'2way'!$Q$3:$Q$7690,"=" &amp;B45) +  COUNTIFS('2way'!$A$3:$A$7690,"&gt;50%",'2way'!$Y$3:$Y$7690,"N",'2way'!$R$3:$R$7690,"=" &amp;B45)</f>
        <v>3</v>
      </c>
      <c r="E45" s="59">
        <f>COUNTIFS('2way'!$B$3:$B$7690,"&gt;50%",'2way'!$Y$3:$Y$7690,"N",'2way'!$Q$3:$Q$7690,"=" &amp;B45) +  COUNTIFS('2way'!$B$3:$B$7690,"&gt;50%",'2way'!$Y$3:$Y$7690,"N",'2way'!$R$3:$R$7690,"=" &amp;B45)</f>
        <v>8</v>
      </c>
      <c r="F45" s="59">
        <f>COUNTIFS('2way'!$B$3:$B$7690,"&gt;50%",'2way'!$Y$3:$Y$7690,"Y",'2way'!$Q$3:$Q$7690,"=" &amp;B45) +  COUNTIFS('2way'!$B$3:$B$7690,"&gt;50%",'2way'!$Y$3:$Y$7690,"Y",'2way'!$R$3:$R$7690,"=" &amp;B45)</f>
        <v>8</v>
      </c>
      <c r="G45">
        <f>COUNTIF('2way'!$Q$3:$Q$7690,"=" &amp;B45) + COUNTIF('2way'!$R$3:$R$7690,"=" &amp;B45)</f>
        <v>23</v>
      </c>
      <c r="H45" s="6">
        <f t="shared" si="17"/>
        <v>0.13043478260869565</v>
      </c>
      <c r="I45" s="6">
        <f t="shared" si="1"/>
        <v>0.13043478260869565</v>
      </c>
      <c r="J45" s="6">
        <f t="shared" si="2"/>
        <v>0.34782608695652173</v>
      </c>
      <c r="K45" s="6">
        <f t="shared" si="3"/>
        <v>0.34782608695652173</v>
      </c>
      <c r="L45" s="59">
        <f>COUNTIFS('2way'!$M$3:$M$7690,"&gt;50%",'2way'!$Y$3:$Y$7690,"Y",'2way'!$Q$3:$Q$7690,"=" &amp;B45) +  COUNTIFS('2way'!$M$3:$M$7690,"&gt;50%",'2way'!$Y$3:$Y$7690,"Y",'2way'!$R$3:$R$7690,"=" &amp;B45)</f>
        <v>0</v>
      </c>
      <c r="M45" s="59">
        <f>COUNTIFS('2way'!$M$3:$M$7690,"&gt;50%",'2way'!$Y$3:$Y$7690,"N",'2way'!$Q$3:$Q$7690,"=" &amp;B45) +  COUNTIFS('2way'!$M$3:$M$7690,"&gt;50%",'2way'!$Y$3:$Y$7690,"N",'2way'!$R$3:$R$7690,"=" &amp;B45)</f>
        <v>0</v>
      </c>
      <c r="N45" s="59">
        <f>COUNTIFS('2way'!$N$3:$N$7690,"&gt;50%",'2way'!$Y$3:$Y$7690,"N",'2way'!$Q$3:$Q$7690,"=" &amp;B45) +  COUNTIFS('2way'!$N$3:$N$7690,"&gt;50%",'2way'!$Y$3:$Y$7690,"N",'2way'!$R$3:$R$7690,"=" &amp;B45)</f>
        <v>0</v>
      </c>
      <c r="O45" s="59">
        <f>COUNTIFS('2way'!$N$3:$N$7690,"&gt;50%",'2way'!$Y$3:$Y$7690,"Y",'2way'!$Q$3:$Q$7690,"=" &amp;B45) +  COUNTIFS('2way'!$N$3:$N$7690,"&gt;50%",'2way'!$Y$3:$Y$7690,"Y",'2way'!$R$3:$R$7690,"=" &amp;B45)</f>
        <v>0</v>
      </c>
      <c r="P45">
        <f>COUNTIF('2way'!$Q$3:$Q$7690,"=" &amp;B45) + COUNTIF('2way'!$R$3:$R$7690,"=" &amp;B45)</f>
        <v>23</v>
      </c>
      <c r="Q45" s="6">
        <f t="shared" si="4"/>
        <v>0</v>
      </c>
      <c r="R45" s="6">
        <f t="shared" si="5"/>
        <v>0</v>
      </c>
      <c r="S45" s="6">
        <f t="shared" si="6"/>
        <v>0</v>
      </c>
      <c r="T45" s="6">
        <f t="shared" si="7"/>
        <v>0</v>
      </c>
      <c r="U45">
        <f t="shared" si="8"/>
        <v>11</v>
      </c>
      <c r="V45" s="6">
        <f t="shared" si="9"/>
        <v>0.47826086956521741</v>
      </c>
      <c r="W45">
        <f t="shared" si="10"/>
        <v>0</v>
      </c>
      <c r="X45" s="6">
        <f t="shared" si="11"/>
        <v>0</v>
      </c>
      <c r="Y45">
        <f t="shared" si="12"/>
        <v>11</v>
      </c>
      <c r="Z45" s="6">
        <f t="shared" si="13"/>
        <v>0.47826086956521741</v>
      </c>
      <c r="AA45">
        <f t="shared" si="14"/>
        <v>0</v>
      </c>
      <c r="AB45" s="6">
        <f t="shared" si="15"/>
        <v>0</v>
      </c>
    </row>
    <row r="46" spans="1:28" x14ac:dyDescent="0.25">
      <c r="A46" t="s">
        <v>279</v>
      </c>
      <c r="B46" t="s">
        <v>394</v>
      </c>
      <c r="C46" s="58">
        <f>COUNTIFS('2way'!$A$3:$A$7690,"&gt;50%",'2way'!$Y$3:$Y$7690,"Y",'2way'!$Q$3:$Q$7690,"=" &amp;B46) +  COUNTIFS('2way'!$A$3:$A$7690,"&gt;50%",'2way'!$Y$3:$Y$7690,"Y",'2way'!$R$3:$R$7690,"=" &amp;B46)</f>
        <v>0</v>
      </c>
      <c r="D46" s="59">
        <f>COUNTIFS('2way'!$A$3:$A$7690,"&gt;50%",'2way'!$Y$3:$Y$7690,"N",'2way'!$Q$3:$Q$7690,"=" &amp;B46) +  COUNTIFS('2way'!$A$3:$A$7690,"&gt;50%",'2way'!$Y$3:$Y$7690,"N",'2way'!$R$3:$R$7690,"=" &amp;B46)</f>
        <v>2</v>
      </c>
      <c r="E46" s="59">
        <f>COUNTIFS('2way'!$B$3:$B$7690,"&gt;50%",'2way'!$Y$3:$Y$7690,"N",'2way'!$Q$3:$Q$7690,"=" &amp;B46) +  COUNTIFS('2way'!$B$3:$B$7690,"&gt;50%",'2way'!$Y$3:$Y$7690,"N",'2way'!$R$3:$R$7690,"=" &amp;B46)</f>
        <v>16</v>
      </c>
      <c r="F46" s="59">
        <f>COUNTIFS('2way'!$B$3:$B$7690,"&gt;50%",'2way'!$Y$3:$Y$7690,"Y",'2way'!$Q$3:$Q$7690,"=" &amp;B46) +  COUNTIFS('2way'!$B$3:$B$7690,"&gt;50%",'2way'!$Y$3:$Y$7690,"Y",'2way'!$R$3:$R$7690,"=" &amp;B46)</f>
        <v>6</v>
      </c>
      <c r="G46">
        <f>COUNTIF('2way'!$Q$3:$Q$7690,"=" &amp;B46) + COUNTIF('2way'!$R$3:$R$7690,"=" &amp;B46)</f>
        <v>24</v>
      </c>
      <c r="H46" s="6">
        <f t="shared" si="17"/>
        <v>0</v>
      </c>
      <c r="I46" s="6">
        <f t="shared" si="1"/>
        <v>8.3333333333333329E-2</v>
      </c>
      <c r="J46" s="6">
        <f t="shared" si="2"/>
        <v>0.66666666666666663</v>
      </c>
      <c r="K46" s="6">
        <f t="shared" si="3"/>
        <v>0.25</v>
      </c>
      <c r="L46" s="59">
        <f>COUNTIFS('2way'!$M$3:$M$7690,"&gt;50%",'2way'!$Y$3:$Y$7690,"Y",'2way'!$Q$3:$Q$7690,"=" &amp;B46) +  COUNTIFS('2way'!$M$3:$M$7690,"&gt;50%",'2way'!$Y$3:$Y$7690,"Y",'2way'!$R$3:$R$7690,"=" &amp;B46)</f>
        <v>0</v>
      </c>
      <c r="M46" s="59">
        <f>COUNTIFS('2way'!$M$3:$M$7690,"&gt;50%",'2way'!$Y$3:$Y$7690,"N",'2way'!$Q$3:$Q$7690,"=" &amp;B46) +  COUNTIFS('2way'!$M$3:$M$7690,"&gt;50%",'2way'!$Y$3:$Y$7690,"N",'2way'!$R$3:$R$7690,"=" &amp;B46)</f>
        <v>0</v>
      </c>
      <c r="N46" s="59">
        <f>COUNTIFS('2way'!$N$3:$N$7690,"&gt;50%",'2way'!$Y$3:$Y$7690,"N",'2way'!$Q$3:$Q$7690,"=" &amp;B46) +  COUNTIFS('2way'!$N$3:$N$7690,"&gt;50%",'2way'!$Y$3:$Y$7690,"N",'2way'!$R$3:$R$7690,"=" &amp;B46)</f>
        <v>0</v>
      </c>
      <c r="O46" s="59">
        <f>COUNTIFS('2way'!$N$3:$N$7690,"&gt;50%",'2way'!$Y$3:$Y$7690,"Y",'2way'!$Q$3:$Q$7690,"=" &amp;B46) +  COUNTIFS('2way'!$N$3:$N$7690,"&gt;50%",'2way'!$Y$3:$Y$7690,"Y",'2way'!$R$3:$R$7690,"=" &amp;B46)</f>
        <v>0</v>
      </c>
      <c r="P46">
        <f>COUNTIF('2way'!$Q$3:$Q$7690,"=" &amp;B46) + COUNTIF('2way'!$R$3:$R$7690,"=" &amp;B46)</f>
        <v>24</v>
      </c>
      <c r="Q46" s="6">
        <f t="shared" si="4"/>
        <v>0</v>
      </c>
      <c r="R46" s="6">
        <f t="shared" si="5"/>
        <v>0</v>
      </c>
      <c r="S46" s="6">
        <f t="shared" si="6"/>
        <v>0</v>
      </c>
      <c r="T46" s="6">
        <f t="shared" si="7"/>
        <v>0</v>
      </c>
      <c r="U46">
        <f t="shared" si="8"/>
        <v>16</v>
      </c>
      <c r="V46" s="6">
        <f t="shared" si="9"/>
        <v>0.66666666666666663</v>
      </c>
      <c r="W46">
        <f t="shared" si="10"/>
        <v>0</v>
      </c>
      <c r="X46" s="6">
        <f t="shared" si="11"/>
        <v>0</v>
      </c>
      <c r="Y46">
        <f t="shared" si="12"/>
        <v>8</v>
      </c>
      <c r="Z46" s="6">
        <f t="shared" si="13"/>
        <v>0.33333333333333331</v>
      </c>
      <c r="AA46">
        <f t="shared" si="14"/>
        <v>0</v>
      </c>
      <c r="AB46" s="6">
        <f t="shared" si="15"/>
        <v>0</v>
      </c>
    </row>
    <row r="47" spans="1:28" x14ac:dyDescent="0.25">
      <c r="A47" t="s">
        <v>279</v>
      </c>
      <c r="B47" t="s">
        <v>386</v>
      </c>
      <c r="C47" s="58">
        <f>COUNTIFS('2way'!$A$3:$A$7690,"&gt;50%",'2way'!$Y$3:$Y$7690,"Y",'2way'!$Q$3:$Q$7690,"=" &amp;B47) +  COUNTIFS('2way'!$A$3:$A$7690,"&gt;50%",'2way'!$Y$3:$Y$7690,"Y",'2way'!$R$3:$R$7690,"=" &amp;B47)</f>
        <v>3</v>
      </c>
      <c r="D47" s="59">
        <f>COUNTIFS('2way'!$A$3:$A$7690,"&gt;50%",'2way'!$Y$3:$Y$7690,"N",'2way'!$Q$3:$Q$7690,"=" &amp;B47) +  COUNTIFS('2way'!$A$3:$A$7690,"&gt;50%",'2way'!$Y$3:$Y$7690,"N",'2way'!$R$3:$R$7690,"=" &amp;B47)</f>
        <v>5</v>
      </c>
      <c r="E47" s="59">
        <f>COUNTIFS('2way'!$B$3:$B$7690,"&gt;50%",'2way'!$Y$3:$Y$7690,"N",'2way'!$Q$3:$Q$7690,"=" &amp;B47) +  COUNTIFS('2way'!$B$3:$B$7690,"&gt;50%",'2way'!$Y$3:$Y$7690,"N",'2way'!$R$3:$R$7690,"=" &amp;B47)</f>
        <v>10</v>
      </c>
      <c r="F47" s="59">
        <f>COUNTIFS('2way'!$B$3:$B$7690,"&gt;50%",'2way'!$Y$3:$Y$7690,"Y",'2way'!$Q$3:$Q$7690,"=" &amp;B47) +  COUNTIFS('2way'!$B$3:$B$7690,"&gt;50%",'2way'!$Y$3:$Y$7690,"Y",'2way'!$R$3:$R$7690,"=" &amp;B47)</f>
        <v>4</v>
      </c>
      <c r="G47">
        <f>COUNTIF('2way'!$Q$3:$Q$7690,"=" &amp;B47) + COUNTIF('2way'!$R$3:$R$7690,"=" &amp;B47)</f>
        <v>23</v>
      </c>
      <c r="H47" s="6">
        <f t="shared" si="17"/>
        <v>0.13043478260869565</v>
      </c>
      <c r="I47" s="6">
        <f t="shared" si="1"/>
        <v>0.21739130434782608</v>
      </c>
      <c r="J47" s="6">
        <f t="shared" si="2"/>
        <v>0.43478260869565216</v>
      </c>
      <c r="K47" s="6">
        <f t="shared" si="3"/>
        <v>0.17391304347826086</v>
      </c>
      <c r="L47" s="59">
        <f>COUNTIFS('2way'!$M$3:$M$7690,"&gt;50%",'2way'!$Y$3:$Y$7690,"Y",'2way'!$Q$3:$Q$7690,"=" &amp;B47) +  COUNTIFS('2way'!$M$3:$M$7690,"&gt;50%",'2way'!$Y$3:$Y$7690,"Y",'2way'!$R$3:$R$7690,"=" &amp;B47)</f>
        <v>0</v>
      </c>
      <c r="M47" s="59">
        <f>COUNTIFS('2way'!$M$3:$M$7690,"&gt;50%",'2way'!$Y$3:$Y$7690,"N",'2way'!$Q$3:$Q$7690,"=" &amp;B47) +  COUNTIFS('2way'!$M$3:$M$7690,"&gt;50%",'2way'!$Y$3:$Y$7690,"N",'2way'!$R$3:$R$7690,"=" &amp;B47)</f>
        <v>0</v>
      </c>
      <c r="N47" s="59">
        <f>COUNTIFS('2way'!$N$3:$N$7690,"&gt;50%",'2way'!$Y$3:$Y$7690,"N",'2way'!$Q$3:$Q$7690,"=" &amp;B47) +  COUNTIFS('2way'!$N$3:$N$7690,"&gt;50%",'2way'!$Y$3:$Y$7690,"N",'2way'!$R$3:$R$7690,"=" &amp;B47)</f>
        <v>0</v>
      </c>
      <c r="O47" s="59">
        <f>COUNTIFS('2way'!$N$3:$N$7690,"&gt;50%",'2way'!$Y$3:$Y$7690,"Y",'2way'!$Q$3:$Q$7690,"=" &amp;B47) +  COUNTIFS('2way'!$N$3:$N$7690,"&gt;50%",'2way'!$Y$3:$Y$7690,"Y",'2way'!$R$3:$R$7690,"=" &amp;B47)</f>
        <v>0</v>
      </c>
      <c r="P47">
        <f>COUNTIF('2way'!$Q$3:$Q$7690,"=" &amp;B47) + COUNTIF('2way'!$R$3:$R$7690,"=" &amp;B47)</f>
        <v>23</v>
      </c>
      <c r="Q47" s="6">
        <f t="shared" si="4"/>
        <v>0</v>
      </c>
      <c r="R47" s="6">
        <f t="shared" si="5"/>
        <v>0</v>
      </c>
      <c r="S47" s="6">
        <f t="shared" si="6"/>
        <v>0</v>
      </c>
      <c r="T47" s="6">
        <f t="shared" si="7"/>
        <v>0</v>
      </c>
      <c r="U47">
        <f t="shared" si="8"/>
        <v>13</v>
      </c>
      <c r="V47" s="6">
        <f t="shared" si="9"/>
        <v>0.56521739130434778</v>
      </c>
      <c r="W47">
        <f t="shared" si="10"/>
        <v>0</v>
      </c>
      <c r="X47" s="6">
        <f t="shared" si="11"/>
        <v>0</v>
      </c>
      <c r="Y47">
        <f t="shared" si="12"/>
        <v>9</v>
      </c>
      <c r="Z47" s="6">
        <f t="shared" si="13"/>
        <v>0.39130434782608697</v>
      </c>
      <c r="AA47">
        <f t="shared" si="14"/>
        <v>0</v>
      </c>
      <c r="AB47" s="6">
        <f t="shared" si="15"/>
        <v>0</v>
      </c>
    </row>
    <row r="48" spans="1:28" x14ac:dyDescent="0.25">
      <c r="A48" t="s">
        <v>279</v>
      </c>
      <c r="B48" t="s">
        <v>390</v>
      </c>
      <c r="C48" s="58">
        <f>COUNTIFS('2way'!$A$3:$A$7690,"&gt;50%",'2way'!$Y$3:$Y$7690,"Y",'2way'!$Q$3:$Q$7690,"=" &amp;B48) +  COUNTIFS('2way'!$A$3:$A$7690,"&gt;50%",'2way'!$Y$3:$Y$7690,"Y",'2way'!$R$3:$R$7690,"=" &amp;B48)</f>
        <v>5</v>
      </c>
      <c r="D48" s="59">
        <f>COUNTIFS('2way'!$A$3:$A$7690,"&gt;50%",'2way'!$Y$3:$Y$7690,"N",'2way'!$Q$3:$Q$7690,"=" &amp;B48) +  COUNTIFS('2way'!$A$3:$A$7690,"&gt;50%",'2way'!$Y$3:$Y$7690,"N",'2way'!$R$3:$R$7690,"=" &amp;B48)</f>
        <v>8</v>
      </c>
      <c r="E48" s="59">
        <f>COUNTIFS('2way'!$B$3:$B$7690,"&gt;50%",'2way'!$Y$3:$Y$7690,"N",'2way'!$Q$3:$Q$7690,"=" &amp;B48) +  COUNTIFS('2way'!$B$3:$B$7690,"&gt;50%",'2way'!$Y$3:$Y$7690,"N",'2way'!$R$3:$R$7690,"=" &amp;B48)</f>
        <v>4</v>
      </c>
      <c r="F48" s="59">
        <f>COUNTIFS('2way'!$B$3:$B$7690,"&gt;50%",'2way'!$Y$3:$Y$7690,"Y",'2way'!$Q$3:$Q$7690,"=" &amp;B48) +  COUNTIFS('2way'!$B$3:$B$7690,"&gt;50%",'2way'!$Y$3:$Y$7690,"Y",'2way'!$R$3:$R$7690,"=" &amp;B48)</f>
        <v>5</v>
      </c>
      <c r="G48">
        <f>COUNTIF('2way'!$Q$3:$Q$7690,"=" &amp;B48) + COUNTIF('2way'!$R$3:$R$7690,"=" &amp;B48)</f>
        <v>23</v>
      </c>
      <c r="H48" s="6">
        <f t="shared" si="17"/>
        <v>0.21739130434782608</v>
      </c>
      <c r="I48" s="6">
        <f t="shared" si="1"/>
        <v>0.34782608695652173</v>
      </c>
      <c r="J48" s="6">
        <f t="shared" si="2"/>
        <v>0.17391304347826086</v>
      </c>
      <c r="K48" s="6">
        <f t="shared" si="3"/>
        <v>0.21739130434782608</v>
      </c>
      <c r="L48" s="59">
        <f>COUNTIFS('2way'!$M$3:$M$7690,"&gt;50%",'2way'!$Y$3:$Y$7690,"Y",'2way'!$Q$3:$Q$7690,"=" &amp;B48) +  COUNTIFS('2way'!$M$3:$M$7690,"&gt;50%",'2way'!$Y$3:$Y$7690,"Y",'2way'!$R$3:$R$7690,"=" &amp;B48)</f>
        <v>0</v>
      </c>
      <c r="M48" s="59">
        <f>COUNTIFS('2way'!$M$3:$M$7690,"&gt;50%",'2way'!$Y$3:$Y$7690,"N",'2way'!$Q$3:$Q$7690,"=" &amp;B48) +  COUNTIFS('2way'!$M$3:$M$7690,"&gt;50%",'2way'!$Y$3:$Y$7690,"N",'2way'!$R$3:$R$7690,"=" &amp;B48)</f>
        <v>0</v>
      </c>
      <c r="N48" s="59">
        <f>COUNTIFS('2way'!$N$3:$N$7690,"&gt;50%",'2way'!$Y$3:$Y$7690,"N",'2way'!$Q$3:$Q$7690,"=" &amp;B48) +  COUNTIFS('2way'!$N$3:$N$7690,"&gt;50%",'2way'!$Y$3:$Y$7690,"N",'2way'!$R$3:$R$7690,"=" &amp;B48)</f>
        <v>0</v>
      </c>
      <c r="O48" s="59">
        <f>COUNTIFS('2way'!$N$3:$N$7690,"&gt;50%",'2way'!$Y$3:$Y$7690,"Y",'2way'!$Q$3:$Q$7690,"=" &amp;B48) +  COUNTIFS('2way'!$N$3:$N$7690,"&gt;50%",'2way'!$Y$3:$Y$7690,"Y",'2way'!$R$3:$R$7690,"=" &amp;B48)</f>
        <v>0</v>
      </c>
      <c r="P48">
        <f>COUNTIF('2way'!$Q$3:$Q$7690,"=" &amp;B48) + COUNTIF('2way'!$R$3:$R$7690,"=" &amp;B48)</f>
        <v>23</v>
      </c>
      <c r="Q48" s="6">
        <f t="shared" si="4"/>
        <v>0</v>
      </c>
      <c r="R48" s="6">
        <f t="shared" si="5"/>
        <v>0</v>
      </c>
      <c r="S48" s="6">
        <f t="shared" si="6"/>
        <v>0</v>
      </c>
      <c r="T48" s="6">
        <f t="shared" si="7"/>
        <v>0</v>
      </c>
      <c r="U48">
        <f t="shared" si="8"/>
        <v>9</v>
      </c>
      <c r="V48" s="6">
        <f t="shared" si="9"/>
        <v>0.39130434782608697</v>
      </c>
      <c r="W48">
        <f t="shared" si="10"/>
        <v>0</v>
      </c>
      <c r="X48" s="6">
        <f t="shared" si="11"/>
        <v>0</v>
      </c>
      <c r="Y48">
        <f t="shared" si="12"/>
        <v>13</v>
      </c>
      <c r="Z48" s="6">
        <f t="shared" si="13"/>
        <v>0.56521739130434778</v>
      </c>
      <c r="AA48">
        <f t="shared" si="14"/>
        <v>0</v>
      </c>
      <c r="AB48" s="6">
        <f t="shared" si="15"/>
        <v>0</v>
      </c>
    </row>
    <row r="49" spans="1:28" x14ac:dyDescent="0.25">
      <c r="A49" t="s">
        <v>279</v>
      </c>
      <c r="B49" t="s">
        <v>481</v>
      </c>
      <c r="C49" s="58">
        <f>COUNTIFS('2way'!$A$3:$A$7690,"&gt;50%",'2way'!$Y$3:$Y$7690,"Y",'2way'!$Q$3:$Q$7690,"=" &amp;B49) +  COUNTIFS('2way'!$A$3:$A$7690,"&gt;50%",'2way'!$Y$3:$Y$7690,"Y",'2way'!$R$3:$R$7690,"=" &amp;B49)</f>
        <v>1</v>
      </c>
      <c r="D49" s="59">
        <f>COUNTIFS('2way'!$A$3:$A$7690,"&gt;50%",'2way'!$Y$3:$Y$7690,"N",'2way'!$Q$3:$Q$7690,"=" &amp;B49) +  COUNTIFS('2way'!$A$3:$A$7690,"&gt;50%",'2way'!$Y$3:$Y$7690,"N",'2way'!$R$3:$R$7690,"=" &amp;B49)</f>
        <v>4</v>
      </c>
      <c r="E49" s="59">
        <f>COUNTIFS('2way'!$B$3:$B$7690,"&gt;50%",'2way'!$Y$3:$Y$7690,"N",'2way'!$Q$3:$Q$7690,"=" &amp;B49) +  COUNTIFS('2way'!$B$3:$B$7690,"&gt;50%",'2way'!$Y$3:$Y$7690,"N",'2way'!$R$3:$R$7690,"=" &amp;B49)</f>
        <v>10</v>
      </c>
      <c r="F49" s="59">
        <f>COUNTIFS('2way'!$B$3:$B$7690,"&gt;50%",'2way'!$Y$3:$Y$7690,"Y",'2way'!$Q$3:$Q$7690,"=" &amp;B49) +  COUNTIFS('2way'!$B$3:$B$7690,"&gt;50%",'2way'!$Y$3:$Y$7690,"Y",'2way'!$R$3:$R$7690,"=" &amp;B49)</f>
        <v>8</v>
      </c>
      <c r="G49">
        <f>COUNTIF('2way'!$Q$3:$Q$7690,"=" &amp;B49) + COUNTIF('2way'!$R$3:$R$7690,"=" &amp;B49)</f>
        <v>23</v>
      </c>
      <c r="H49" s="6">
        <f t="shared" si="17"/>
        <v>4.3478260869565216E-2</v>
      </c>
      <c r="I49" s="6">
        <f t="shared" si="1"/>
        <v>0.17391304347826086</v>
      </c>
      <c r="J49" s="6">
        <f t="shared" si="2"/>
        <v>0.43478260869565216</v>
      </c>
      <c r="K49" s="6">
        <f t="shared" si="3"/>
        <v>0.34782608695652173</v>
      </c>
      <c r="L49" s="59">
        <f>COUNTIFS('2way'!$M$3:$M$7690,"&gt;50%",'2way'!$Y$3:$Y$7690,"Y",'2way'!$Q$3:$Q$7690,"=" &amp;B49) +  COUNTIFS('2way'!$M$3:$M$7690,"&gt;50%",'2way'!$Y$3:$Y$7690,"Y",'2way'!$R$3:$R$7690,"=" &amp;B49)</f>
        <v>0</v>
      </c>
      <c r="M49" s="59">
        <f>COUNTIFS('2way'!$M$3:$M$7690,"&gt;50%",'2way'!$Y$3:$Y$7690,"N",'2way'!$Q$3:$Q$7690,"=" &amp;B49) +  COUNTIFS('2way'!$M$3:$M$7690,"&gt;50%",'2way'!$Y$3:$Y$7690,"N",'2way'!$R$3:$R$7690,"=" &amp;B49)</f>
        <v>0</v>
      </c>
      <c r="N49" s="59">
        <f>COUNTIFS('2way'!$N$3:$N$7690,"&gt;50%",'2way'!$Y$3:$Y$7690,"N",'2way'!$Q$3:$Q$7690,"=" &amp;B49) +  COUNTIFS('2way'!$N$3:$N$7690,"&gt;50%",'2way'!$Y$3:$Y$7690,"N",'2way'!$R$3:$R$7690,"=" &amp;B49)</f>
        <v>0</v>
      </c>
      <c r="O49" s="59">
        <f>COUNTIFS('2way'!$N$3:$N$7690,"&gt;50%",'2way'!$Y$3:$Y$7690,"Y",'2way'!$Q$3:$Q$7690,"=" &amp;B49) +  COUNTIFS('2way'!$N$3:$N$7690,"&gt;50%",'2way'!$Y$3:$Y$7690,"Y",'2way'!$R$3:$R$7690,"=" &amp;B49)</f>
        <v>0</v>
      </c>
      <c r="P49">
        <f>COUNTIF('2way'!$Q$3:$Q$7690,"=" &amp;B49) + COUNTIF('2way'!$R$3:$R$7690,"=" &amp;B49)</f>
        <v>23</v>
      </c>
      <c r="Q49" s="6">
        <f t="shared" si="4"/>
        <v>0</v>
      </c>
      <c r="R49" s="6">
        <f t="shared" si="5"/>
        <v>0</v>
      </c>
      <c r="S49" s="6">
        <f t="shared" si="6"/>
        <v>0</v>
      </c>
      <c r="T49" s="6">
        <f t="shared" si="7"/>
        <v>0</v>
      </c>
      <c r="U49">
        <f t="shared" si="8"/>
        <v>11</v>
      </c>
      <c r="V49" s="6">
        <f t="shared" si="9"/>
        <v>0.47826086956521741</v>
      </c>
      <c r="W49">
        <f t="shared" si="10"/>
        <v>0</v>
      </c>
      <c r="X49" s="6">
        <f t="shared" si="11"/>
        <v>0</v>
      </c>
      <c r="Y49">
        <f t="shared" si="12"/>
        <v>12</v>
      </c>
      <c r="Z49" s="6">
        <f t="shared" si="13"/>
        <v>0.52173913043478259</v>
      </c>
      <c r="AA49">
        <f t="shared" si="14"/>
        <v>0</v>
      </c>
      <c r="AB49" s="6">
        <f t="shared" si="15"/>
        <v>0</v>
      </c>
    </row>
    <row r="50" spans="1:28" x14ac:dyDescent="0.25">
      <c r="A50" t="s">
        <v>279</v>
      </c>
      <c r="B50" t="s">
        <v>483</v>
      </c>
      <c r="C50" s="58">
        <f>COUNTIFS('2way'!$A$3:$A$7690,"&gt;50%",'2way'!$Y$3:$Y$7690,"Y",'2way'!$Q$3:$Q$7690,"=" &amp;B50) +  COUNTIFS('2way'!$A$3:$A$7690,"&gt;50%",'2way'!$Y$3:$Y$7690,"Y",'2way'!$R$3:$R$7690,"=" &amp;B50)</f>
        <v>4</v>
      </c>
      <c r="D50" s="59">
        <f>COUNTIFS('2way'!$A$3:$A$7690,"&gt;50%",'2way'!$Y$3:$Y$7690,"N",'2way'!$Q$3:$Q$7690,"=" &amp;B50) +  COUNTIFS('2way'!$A$3:$A$7690,"&gt;50%",'2way'!$Y$3:$Y$7690,"N",'2way'!$R$3:$R$7690,"=" &amp;B50)</f>
        <v>4</v>
      </c>
      <c r="E50" s="59">
        <f>COUNTIFS('2way'!$B$3:$B$7690,"&gt;50%",'2way'!$Y$3:$Y$7690,"N",'2way'!$Q$3:$Q$7690,"=" &amp;B50) +  COUNTIFS('2way'!$B$3:$B$7690,"&gt;50%",'2way'!$Y$3:$Y$7690,"N",'2way'!$R$3:$R$7690,"=" &amp;B50)</f>
        <v>9</v>
      </c>
      <c r="F50" s="59">
        <f>COUNTIFS('2way'!$B$3:$B$7690,"&gt;50%",'2way'!$Y$3:$Y$7690,"Y",'2way'!$Q$3:$Q$7690,"=" &amp;B50) +  COUNTIFS('2way'!$B$3:$B$7690,"&gt;50%",'2way'!$Y$3:$Y$7690,"Y",'2way'!$R$3:$R$7690,"=" &amp;B50)</f>
        <v>8</v>
      </c>
      <c r="G50">
        <f>COUNTIF('2way'!$Q$3:$Q$7690,"=" &amp;B50) + COUNTIF('2way'!$R$3:$R$7690,"=" &amp;B50)</f>
        <v>25</v>
      </c>
      <c r="H50" s="6">
        <f t="shared" si="17"/>
        <v>0.16</v>
      </c>
      <c r="I50" s="6">
        <f t="shared" si="1"/>
        <v>0.16</v>
      </c>
      <c r="J50" s="6">
        <f t="shared" si="2"/>
        <v>0.36</v>
      </c>
      <c r="K50" s="6">
        <f t="shared" si="3"/>
        <v>0.32</v>
      </c>
      <c r="L50" s="59">
        <f>COUNTIFS('2way'!$M$3:$M$7690,"&gt;50%",'2way'!$Y$3:$Y$7690,"Y",'2way'!$Q$3:$Q$7690,"=" &amp;B50) +  COUNTIFS('2way'!$M$3:$M$7690,"&gt;50%",'2way'!$Y$3:$Y$7690,"Y",'2way'!$R$3:$R$7690,"=" &amp;B50)</f>
        <v>0</v>
      </c>
      <c r="M50" s="59">
        <f>COUNTIFS('2way'!$M$3:$M$7690,"&gt;50%",'2way'!$Y$3:$Y$7690,"N",'2way'!$Q$3:$Q$7690,"=" &amp;B50) +  COUNTIFS('2way'!$M$3:$M$7690,"&gt;50%",'2way'!$Y$3:$Y$7690,"N",'2way'!$R$3:$R$7690,"=" &amp;B50)</f>
        <v>0</v>
      </c>
      <c r="N50" s="59">
        <f>COUNTIFS('2way'!$N$3:$N$7690,"&gt;50%",'2way'!$Y$3:$Y$7690,"N",'2way'!$Q$3:$Q$7690,"=" &amp;B50) +  COUNTIFS('2way'!$N$3:$N$7690,"&gt;50%",'2way'!$Y$3:$Y$7690,"N",'2way'!$R$3:$R$7690,"=" &amp;B50)</f>
        <v>0</v>
      </c>
      <c r="O50" s="59">
        <f>COUNTIFS('2way'!$N$3:$N$7690,"&gt;50%",'2way'!$Y$3:$Y$7690,"Y",'2way'!$Q$3:$Q$7690,"=" &amp;B50) +  COUNTIFS('2way'!$N$3:$N$7690,"&gt;50%",'2way'!$Y$3:$Y$7690,"Y",'2way'!$R$3:$R$7690,"=" &amp;B50)</f>
        <v>0</v>
      </c>
      <c r="P50">
        <f>COUNTIF('2way'!$Q$3:$Q$7690,"=" &amp;B50) + COUNTIF('2way'!$R$3:$R$7690,"=" &amp;B50)</f>
        <v>25</v>
      </c>
      <c r="Q50" s="6">
        <f t="shared" si="4"/>
        <v>0</v>
      </c>
      <c r="R50" s="6">
        <f t="shared" si="5"/>
        <v>0</v>
      </c>
      <c r="S50" s="6">
        <f t="shared" si="6"/>
        <v>0</v>
      </c>
      <c r="T50" s="6">
        <f t="shared" si="7"/>
        <v>0</v>
      </c>
      <c r="U50">
        <f t="shared" si="8"/>
        <v>13</v>
      </c>
      <c r="V50" s="6">
        <f t="shared" si="9"/>
        <v>0.52</v>
      </c>
      <c r="W50">
        <f t="shared" si="10"/>
        <v>0</v>
      </c>
      <c r="X50" s="6">
        <f t="shared" si="11"/>
        <v>0</v>
      </c>
      <c r="Y50">
        <f t="shared" si="12"/>
        <v>12</v>
      </c>
      <c r="Z50" s="6">
        <f t="shared" si="13"/>
        <v>0.48</v>
      </c>
      <c r="AA50">
        <f t="shared" si="14"/>
        <v>0</v>
      </c>
      <c r="AB50" s="6">
        <f t="shared" si="15"/>
        <v>0</v>
      </c>
    </row>
    <row r="51" spans="1:28" x14ac:dyDescent="0.25">
      <c r="A51" t="s">
        <v>279</v>
      </c>
      <c r="B51" t="s">
        <v>514</v>
      </c>
      <c r="C51" s="58">
        <f>COUNTIFS('2way'!$A$3:$A$7690,"&gt;50%",'2way'!$Y$3:$Y$7690,"Y",'2way'!$Q$3:$Q$7690,"=" &amp;B51) +  COUNTIFS('2way'!$A$3:$A$7690,"&gt;50%",'2way'!$Y$3:$Y$7690,"Y",'2way'!$R$3:$R$7690,"=" &amp;B51)</f>
        <v>3</v>
      </c>
      <c r="D51" s="59">
        <f>COUNTIFS('2way'!$A$3:$A$7690,"&gt;50%",'2way'!$Y$3:$Y$7690,"N",'2way'!$Q$3:$Q$7690,"=" &amp;B51) +  COUNTIFS('2way'!$A$3:$A$7690,"&gt;50%",'2way'!$Y$3:$Y$7690,"N",'2way'!$R$3:$R$7690,"=" &amp;B51)</f>
        <v>4</v>
      </c>
      <c r="E51" s="59">
        <f>COUNTIFS('2way'!$B$3:$B$7690,"&gt;50%",'2way'!$Y$3:$Y$7690,"N",'2way'!$Q$3:$Q$7690,"=" &amp;B51) +  COUNTIFS('2way'!$B$3:$B$7690,"&gt;50%",'2way'!$Y$3:$Y$7690,"N",'2way'!$R$3:$R$7690,"=" &amp;B51)</f>
        <v>9</v>
      </c>
      <c r="F51" s="59">
        <f>COUNTIFS('2way'!$B$3:$B$7690,"&gt;50%",'2way'!$Y$3:$Y$7690,"Y",'2way'!$Q$3:$Q$7690,"=" &amp;B51) +  COUNTIFS('2way'!$B$3:$B$7690,"&gt;50%",'2way'!$Y$3:$Y$7690,"Y",'2way'!$R$3:$R$7690,"=" &amp;B51)</f>
        <v>7</v>
      </c>
      <c r="G51">
        <f>COUNTIF('2way'!$Q$3:$Q$7690,"=" &amp;B51) + COUNTIF('2way'!$R$3:$R$7690,"=" &amp;B51)</f>
        <v>23</v>
      </c>
      <c r="H51" s="6">
        <f t="shared" si="17"/>
        <v>0.13043478260869565</v>
      </c>
      <c r="I51" s="6">
        <f t="shared" si="1"/>
        <v>0.17391304347826086</v>
      </c>
      <c r="J51" s="6">
        <f t="shared" si="2"/>
        <v>0.39130434782608697</v>
      </c>
      <c r="K51" s="6">
        <f t="shared" si="3"/>
        <v>0.30434782608695654</v>
      </c>
      <c r="L51" s="59">
        <f>COUNTIFS('2way'!$M$3:$M$7690,"&gt;50%",'2way'!$Y$3:$Y$7690,"Y",'2way'!$Q$3:$Q$7690,"=" &amp;B51) +  COUNTIFS('2way'!$M$3:$M$7690,"&gt;50%",'2way'!$Y$3:$Y$7690,"Y",'2way'!$R$3:$R$7690,"=" &amp;B51)</f>
        <v>0</v>
      </c>
      <c r="M51" s="59">
        <f>COUNTIFS('2way'!$M$3:$M$7690,"&gt;50%",'2way'!$Y$3:$Y$7690,"N",'2way'!$Q$3:$Q$7690,"=" &amp;B51) +  COUNTIFS('2way'!$M$3:$M$7690,"&gt;50%",'2way'!$Y$3:$Y$7690,"N",'2way'!$R$3:$R$7690,"=" &amp;B51)</f>
        <v>0</v>
      </c>
      <c r="N51" s="59">
        <f>COUNTIFS('2way'!$N$3:$N$7690,"&gt;50%",'2way'!$Y$3:$Y$7690,"N",'2way'!$Q$3:$Q$7690,"=" &amp;B51) +  COUNTIFS('2way'!$N$3:$N$7690,"&gt;50%",'2way'!$Y$3:$Y$7690,"N",'2way'!$R$3:$R$7690,"=" &amp;B51)</f>
        <v>0</v>
      </c>
      <c r="O51" s="59">
        <f>COUNTIFS('2way'!$N$3:$N$7690,"&gt;50%",'2way'!$Y$3:$Y$7690,"Y",'2way'!$Q$3:$Q$7690,"=" &amp;B51) +  COUNTIFS('2way'!$N$3:$N$7690,"&gt;50%",'2way'!$Y$3:$Y$7690,"Y",'2way'!$R$3:$R$7690,"=" &amp;B51)</f>
        <v>0</v>
      </c>
      <c r="P51">
        <f>COUNTIF('2way'!$Q$3:$Q$7690,"=" &amp;B51) + COUNTIF('2way'!$R$3:$R$7690,"=" &amp;B51)</f>
        <v>23</v>
      </c>
      <c r="Q51" s="6">
        <f t="shared" si="4"/>
        <v>0</v>
      </c>
      <c r="R51" s="6">
        <f t="shared" si="5"/>
        <v>0</v>
      </c>
      <c r="S51" s="6">
        <f t="shared" si="6"/>
        <v>0</v>
      </c>
      <c r="T51" s="6">
        <f t="shared" si="7"/>
        <v>0</v>
      </c>
      <c r="U51">
        <f t="shared" si="8"/>
        <v>12</v>
      </c>
      <c r="V51" s="6">
        <f t="shared" si="9"/>
        <v>0.52173913043478259</v>
      </c>
      <c r="W51">
        <f t="shared" si="10"/>
        <v>0</v>
      </c>
      <c r="X51" s="6">
        <f t="shared" si="11"/>
        <v>0</v>
      </c>
      <c r="Y51">
        <f t="shared" si="12"/>
        <v>11</v>
      </c>
      <c r="Z51" s="6">
        <f t="shared" si="13"/>
        <v>0.47826086956521741</v>
      </c>
      <c r="AA51">
        <f t="shared" si="14"/>
        <v>0</v>
      </c>
      <c r="AB51" s="6">
        <f t="shared" si="15"/>
        <v>0</v>
      </c>
    </row>
    <row r="52" spans="1:28" x14ac:dyDescent="0.25">
      <c r="A52" t="s">
        <v>279</v>
      </c>
      <c r="B52" t="s">
        <v>513</v>
      </c>
      <c r="C52" s="58">
        <f>COUNTIFS('2way'!$A$3:$A$7690,"&gt;50%",'2way'!$Y$3:$Y$7690,"Y",'2way'!$Q$3:$Q$7690,"=" &amp;B52) +  COUNTIFS('2way'!$A$3:$A$7690,"&gt;50%",'2way'!$Y$3:$Y$7690,"Y",'2way'!$R$3:$R$7690,"=" &amp;B52)</f>
        <v>1</v>
      </c>
      <c r="D52" s="59">
        <f>COUNTIFS('2way'!$A$3:$A$7690,"&gt;50%",'2way'!$Y$3:$Y$7690,"N",'2way'!$Q$3:$Q$7690,"=" &amp;B52) +  COUNTIFS('2way'!$A$3:$A$7690,"&gt;50%",'2way'!$Y$3:$Y$7690,"N",'2way'!$R$3:$R$7690,"=" &amp;B52)</f>
        <v>6</v>
      </c>
      <c r="E52" s="59">
        <f>COUNTIFS('2way'!$B$3:$B$7690,"&gt;50%",'2way'!$Y$3:$Y$7690,"N",'2way'!$Q$3:$Q$7690,"=" &amp;B52) +  COUNTIFS('2way'!$B$3:$B$7690,"&gt;50%",'2way'!$Y$3:$Y$7690,"N",'2way'!$R$3:$R$7690,"=" &amp;B52)</f>
        <v>11</v>
      </c>
      <c r="F52" s="59">
        <f>COUNTIFS('2way'!$B$3:$B$7690,"&gt;50%",'2way'!$Y$3:$Y$7690,"Y",'2way'!$Q$3:$Q$7690,"=" &amp;B52) +  COUNTIFS('2way'!$B$3:$B$7690,"&gt;50%",'2way'!$Y$3:$Y$7690,"Y",'2way'!$R$3:$R$7690,"=" &amp;B52)</f>
        <v>7</v>
      </c>
      <c r="G52">
        <f>COUNTIF('2way'!$Q$3:$Q$7690,"=" &amp;B52) + COUNTIF('2way'!$R$3:$R$7690,"=" &amp;B52)</f>
        <v>25</v>
      </c>
      <c r="H52" s="6">
        <f t="shared" si="17"/>
        <v>0.04</v>
      </c>
      <c r="I52" s="6">
        <f t="shared" si="1"/>
        <v>0.24</v>
      </c>
      <c r="J52" s="6">
        <f t="shared" si="2"/>
        <v>0.44</v>
      </c>
      <c r="K52" s="6">
        <f t="shared" si="3"/>
        <v>0.28000000000000003</v>
      </c>
      <c r="L52" s="59">
        <f>COUNTIFS('2way'!$M$3:$M$7690,"&gt;50%",'2way'!$Y$3:$Y$7690,"Y",'2way'!$Q$3:$Q$7690,"=" &amp;B52) +  COUNTIFS('2way'!$M$3:$M$7690,"&gt;50%",'2way'!$Y$3:$Y$7690,"Y",'2way'!$R$3:$R$7690,"=" &amp;B52)</f>
        <v>0</v>
      </c>
      <c r="M52" s="59">
        <f>COUNTIFS('2way'!$M$3:$M$7690,"&gt;50%",'2way'!$Y$3:$Y$7690,"N",'2way'!$Q$3:$Q$7690,"=" &amp;B52) +  COUNTIFS('2way'!$M$3:$M$7690,"&gt;50%",'2way'!$Y$3:$Y$7690,"N",'2way'!$R$3:$R$7690,"=" &amp;B52)</f>
        <v>0</v>
      </c>
      <c r="N52" s="59">
        <f>COUNTIFS('2way'!$N$3:$N$7690,"&gt;50%",'2way'!$Y$3:$Y$7690,"N",'2way'!$Q$3:$Q$7690,"=" &amp;B52) +  COUNTIFS('2way'!$N$3:$N$7690,"&gt;50%",'2way'!$Y$3:$Y$7690,"N",'2way'!$R$3:$R$7690,"=" &amp;B52)</f>
        <v>0</v>
      </c>
      <c r="O52" s="59">
        <f>COUNTIFS('2way'!$N$3:$N$7690,"&gt;50%",'2way'!$Y$3:$Y$7690,"Y",'2way'!$Q$3:$Q$7690,"=" &amp;B52) +  COUNTIFS('2way'!$N$3:$N$7690,"&gt;50%",'2way'!$Y$3:$Y$7690,"Y",'2way'!$R$3:$R$7690,"=" &amp;B52)</f>
        <v>0</v>
      </c>
      <c r="P52">
        <f>COUNTIF('2way'!$Q$3:$Q$7690,"=" &amp;B52) + COUNTIF('2way'!$R$3:$R$7690,"=" &amp;B52)</f>
        <v>25</v>
      </c>
      <c r="Q52" s="6">
        <f t="shared" si="4"/>
        <v>0</v>
      </c>
      <c r="R52" s="6">
        <f t="shared" si="5"/>
        <v>0</v>
      </c>
      <c r="S52" s="6">
        <f t="shared" si="6"/>
        <v>0</v>
      </c>
      <c r="T52" s="6">
        <f t="shared" si="7"/>
        <v>0</v>
      </c>
      <c r="U52">
        <f t="shared" si="8"/>
        <v>12</v>
      </c>
      <c r="V52" s="6">
        <f t="shared" si="9"/>
        <v>0.48</v>
      </c>
      <c r="W52">
        <f t="shared" si="10"/>
        <v>0</v>
      </c>
      <c r="X52" s="6">
        <f t="shared" si="11"/>
        <v>0</v>
      </c>
      <c r="Y52">
        <f t="shared" si="12"/>
        <v>13</v>
      </c>
      <c r="Z52" s="6">
        <f t="shared" si="13"/>
        <v>0.52</v>
      </c>
      <c r="AA52">
        <f t="shared" si="14"/>
        <v>0</v>
      </c>
      <c r="AB52" s="6">
        <f t="shared" si="15"/>
        <v>0</v>
      </c>
    </row>
    <row r="53" spans="1:28" x14ac:dyDescent="0.25">
      <c r="A53" t="s">
        <v>279</v>
      </c>
      <c r="B53" t="s">
        <v>387</v>
      </c>
      <c r="C53" s="58">
        <f>COUNTIFS('2way'!$A$3:$A$7690,"&gt;50%",'2way'!$Y$3:$Y$7690,"Y",'2way'!$Q$3:$Q$7690,"=" &amp;B53) +  COUNTIFS('2way'!$A$3:$A$7690,"&gt;50%",'2way'!$Y$3:$Y$7690,"Y",'2way'!$R$3:$R$7690,"=" &amp;B53)</f>
        <v>7</v>
      </c>
      <c r="D53" s="59">
        <f>COUNTIFS('2way'!$A$3:$A$7690,"&gt;50%",'2way'!$Y$3:$Y$7690,"N",'2way'!$Q$3:$Q$7690,"=" &amp;B53) +  COUNTIFS('2way'!$A$3:$A$7690,"&gt;50%",'2way'!$Y$3:$Y$7690,"N",'2way'!$R$3:$R$7690,"=" &amp;B53)</f>
        <v>3</v>
      </c>
      <c r="E53" s="59">
        <f>COUNTIFS('2way'!$B$3:$B$7690,"&gt;50%",'2way'!$Y$3:$Y$7690,"N",'2way'!$Q$3:$Q$7690,"=" &amp;B53) +  COUNTIFS('2way'!$B$3:$B$7690,"&gt;50%",'2way'!$Y$3:$Y$7690,"N",'2way'!$R$3:$R$7690,"=" &amp;B53)</f>
        <v>7</v>
      </c>
      <c r="F53" s="59">
        <f>COUNTIFS('2way'!$B$3:$B$7690,"&gt;50%",'2way'!$Y$3:$Y$7690,"Y",'2way'!$Q$3:$Q$7690,"=" &amp;B53) +  COUNTIFS('2way'!$B$3:$B$7690,"&gt;50%",'2way'!$Y$3:$Y$7690,"Y",'2way'!$R$3:$R$7690,"=" &amp;B53)</f>
        <v>8</v>
      </c>
      <c r="G53">
        <f>COUNTIF('2way'!$Q$3:$Q$7690,"=" &amp;B53) + COUNTIF('2way'!$R$3:$R$7690,"=" &amp;B53)</f>
        <v>25</v>
      </c>
      <c r="H53" s="6">
        <f t="shared" si="17"/>
        <v>0.28000000000000003</v>
      </c>
      <c r="I53" s="6">
        <f t="shared" si="1"/>
        <v>0.12</v>
      </c>
      <c r="J53" s="6">
        <f t="shared" si="2"/>
        <v>0.28000000000000003</v>
      </c>
      <c r="K53" s="6">
        <f t="shared" si="3"/>
        <v>0.32</v>
      </c>
      <c r="L53" s="59">
        <f>COUNTIFS('2way'!$M$3:$M$7690,"&gt;50%",'2way'!$Y$3:$Y$7690,"Y",'2way'!$Q$3:$Q$7690,"=" &amp;B53) +  COUNTIFS('2way'!$M$3:$M$7690,"&gt;50%",'2way'!$Y$3:$Y$7690,"Y",'2way'!$R$3:$R$7690,"=" &amp;B53)</f>
        <v>0</v>
      </c>
      <c r="M53" s="59">
        <f>COUNTIFS('2way'!$M$3:$M$7690,"&gt;50%",'2way'!$Y$3:$Y$7690,"N",'2way'!$Q$3:$Q$7690,"=" &amp;B53) +  COUNTIFS('2way'!$M$3:$M$7690,"&gt;50%",'2way'!$Y$3:$Y$7690,"N",'2way'!$R$3:$R$7690,"=" &amp;B53)</f>
        <v>0</v>
      </c>
      <c r="N53" s="59">
        <f>COUNTIFS('2way'!$N$3:$N$7690,"&gt;50%",'2way'!$Y$3:$Y$7690,"N",'2way'!$Q$3:$Q$7690,"=" &amp;B53) +  COUNTIFS('2way'!$N$3:$N$7690,"&gt;50%",'2way'!$Y$3:$Y$7690,"N",'2way'!$R$3:$R$7690,"=" &amp;B53)</f>
        <v>0</v>
      </c>
      <c r="O53" s="59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25</v>
      </c>
      <c r="Q53" s="6">
        <f t="shared" si="4"/>
        <v>0</v>
      </c>
      <c r="R53" s="6">
        <f t="shared" si="5"/>
        <v>0</v>
      </c>
      <c r="S53" s="6">
        <f t="shared" si="6"/>
        <v>0</v>
      </c>
      <c r="T53" s="6">
        <f t="shared" si="7"/>
        <v>0</v>
      </c>
      <c r="U53">
        <f t="shared" si="8"/>
        <v>14</v>
      </c>
      <c r="V53" s="6">
        <f t="shared" si="9"/>
        <v>0.56000000000000005</v>
      </c>
      <c r="W53">
        <f t="shared" si="10"/>
        <v>0</v>
      </c>
      <c r="X53" s="6">
        <f t="shared" si="11"/>
        <v>0</v>
      </c>
      <c r="Y53">
        <f t="shared" si="12"/>
        <v>11</v>
      </c>
      <c r="Z53" s="6">
        <f t="shared" si="13"/>
        <v>0.44</v>
      </c>
      <c r="AA53">
        <f t="shared" si="14"/>
        <v>0</v>
      </c>
      <c r="AB53" s="6">
        <f t="shared" si="15"/>
        <v>0</v>
      </c>
    </row>
    <row r="54" spans="1:28" x14ac:dyDescent="0.25">
      <c r="A54" t="s">
        <v>279</v>
      </c>
      <c r="B54" t="s">
        <v>319</v>
      </c>
      <c r="C54" s="58">
        <f>COUNTIFS('2way'!$A$3:$A$7690,"&gt;50%",'2way'!$Y$3:$Y$7690,"Y",'2way'!$Q$3:$Q$7690,"=" &amp;B54) +  COUNTIFS('2way'!$A$3:$A$7690,"&gt;50%",'2way'!$Y$3:$Y$7690,"Y",'2way'!$R$3:$R$7690,"=" &amp;B54)</f>
        <v>0</v>
      </c>
      <c r="D54" s="59">
        <f>COUNTIFS('2way'!$A$3:$A$7690,"&gt;50%",'2way'!$Y$3:$Y$7690,"N",'2way'!$Q$3:$Q$7690,"=" &amp;B54) +  COUNTIFS('2way'!$A$3:$A$7690,"&gt;50%",'2way'!$Y$3:$Y$7690,"N",'2way'!$R$3:$R$7690,"=" &amp;B54)</f>
        <v>2</v>
      </c>
      <c r="E54" s="59">
        <f>COUNTIFS('2way'!$B$3:$B$7690,"&gt;50%",'2way'!$Y$3:$Y$7690,"N",'2way'!$Q$3:$Q$7690,"=" &amp;B54) +  COUNTIFS('2way'!$B$3:$B$7690,"&gt;50%",'2way'!$Y$3:$Y$7690,"N",'2way'!$R$3:$R$7690,"=" &amp;B54)</f>
        <v>12</v>
      </c>
      <c r="F54" s="59">
        <f>COUNTIFS('2way'!$B$3:$B$7690,"&gt;50%",'2way'!$Y$3:$Y$7690,"Y",'2way'!$Q$3:$Q$7690,"=" &amp;B54) +  COUNTIFS('2way'!$B$3:$B$7690,"&gt;50%",'2way'!$Y$3:$Y$7690,"Y",'2way'!$R$3:$R$7690,"=" &amp;B54)</f>
        <v>9</v>
      </c>
      <c r="G54">
        <f>COUNTIF('2way'!$Q$3:$Q$7690,"=" &amp;B54) + COUNTIF('2way'!$R$3:$R$7690,"=" &amp;B54)</f>
        <v>23</v>
      </c>
      <c r="H54" s="6">
        <f t="shared" si="17"/>
        <v>0</v>
      </c>
      <c r="I54" s="6">
        <f t="shared" si="1"/>
        <v>8.6956521739130432E-2</v>
      </c>
      <c r="J54" s="6">
        <f t="shared" si="2"/>
        <v>0.52173913043478259</v>
      </c>
      <c r="K54" s="6">
        <f t="shared" si="3"/>
        <v>0.39130434782608697</v>
      </c>
      <c r="L54" s="59">
        <f>COUNTIFS('2way'!$M$3:$M$7690,"&gt;50%",'2way'!$Y$3:$Y$7690,"Y",'2way'!$Q$3:$Q$7690,"=" &amp;B54) +  COUNTIFS('2way'!$M$3:$M$7690,"&gt;50%",'2way'!$Y$3:$Y$7690,"Y",'2way'!$R$3:$R$7690,"=" &amp;B54)</f>
        <v>0</v>
      </c>
      <c r="M54" s="59">
        <f>COUNTIFS('2way'!$M$3:$M$7690,"&gt;50%",'2way'!$Y$3:$Y$7690,"N",'2way'!$Q$3:$Q$7690,"=" &amp;B54) +  COUNTIFS('2way'!$M$3:$M$7690,"&gt;50%",'2way'!$Y$3:$Y$7690,"N",'2way'!$R$3:$R$7690,"=" &amp;B54)</f>
        <v>0</v>
      </c>
      <c r="N54" s="59">
        <f>COUNTIFS('2way'!$N$3:$N$7690,"&gt;50%",'2way'!$Y$3:$Y$7690,"N",'2way'!$Q$3:$Q$7690,"=" &amp;B54) +  COUNTIFS('2way'!$N$3:$N$7690,"&gt;50%",'2way'!$Y$3:$Y$7690,"N",'2way'!$R$3:$R$7690,"=" &amp;B54)</f>
        <v>0</v>
      </c>
      <c r="O54" s="59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23</v>
      </c>
      <c r="Q54" s="6">
        <f t="shared" si="4"/>
        <v>0</v>
      </c>
      <c r="R54" s="6">
        <f t="shared" si="5"/>
        <v>0</v>
      </c>
      <c r="S54" s="6">
        <f t="shared" si="6"/>
        <v>0</v>
      </c>
      <c r="T54" s="6">
        <f t="shared" si="7"/>
        <v>0</v>
      </c>
      <c r="U54">
        <f t="shared" si="8"/>
        <v>12</v>
      </c>
      <c r="V54" s="6">
        <f t="shared" si="9"/>
        <v>0.52173913043478259</v>
      </c>
      <c r="W54">
        <f t="shared" si="10"/>
        <v>0</v>
      </c>
      <c r="X54" s="6">
        <f t="shared" si="11"/>
        <v>0</v>
      </c>
      <c r="Y54">
        <f t="shared" si="12"/>
        <v>11</v>
      </c>
      <c r="Z54" s="6">
        <f t="shared" si="13"/>
        <v>0.47826086956521741</v>
      </c>
      <c r="AA54">
        <f t="shared" si="14"/>
        <v>0</v>
      </c>
      <c r="AB54" s="6">
        <f t="shared" si="15"/>
        <v>0</v>
      </c>
    </row>
    <row r="55" spans="1:28" x14ac:dyDescent="0.25">
      <c r="A55" t="s">
        <v>279</v>
      </c>
      <c r="B55" t="s">
        <v>389</v>
      </c>
      <c r="C55" s="58">
        <f>COUNTIFS('2way'!$A$3:$A$7690,"&gt;50%",'2way'!$Y$3:$Y$7690,"Y",'2way'!$Q$3:$Q$7690,"=" &amp;B55) +  COUNTIFS('2way'!$A$3:$A$7690,"&gt;50%",'2way'!$Y$3:$Y$7690,"Y",'2way'!$R$3:$R$7690,"=" &amp;B55)</f>
        <v>3</v>
      </c>
      <c r="D55" s="59">
        <f>COUNTIFS('2way'!$A$3:$A$7690,"&gt;50%",'2way'!$Y$3:$Y$7690,"N",'2way'!$Q$3:$Q$7690,"=" &amp;B55) +  COUNTIFS('2way'!$A$3:$A$7690,"&gt;50%",'2way'!$Y$3:$Y$7690,"N",'2way'!$R$3:$R$7690,"=" &amp;B55)</f>
        <v>3</v>
      </c>
      <c r="E55" s="59">
        <f>COUNTIFS('2way'!$B$3:$B$7690,"&gt;50%",'2way'!$Y$3:$Y$7690,"N",'2way'!$Q$3:$Q$7690,"=" &amp;B55) +  COUNTIFS('2way'!$B$3:$B$7690,"&gt;50%",'2way'!$Y$3:$Y$7690,"N",'2way'!$R$3:$R$7690,"=" &amp;B55)</f>
        <v>9</v>
      </c>
      <c r="F55" s="59">
        <f>COUNTIFS('2way'!$B$3:$B$7690,"&gt;50%",'2way'!$Y$3:$Y$7690,"Y",'2way'!$Q$3:$Q$7690,"=" &amp;B55) +  COUNTIFS('2way'!$B$3:$B$7690,"&gt;50%",'2way'!$Y$3:$Y$7690,"Y",'2way'!$R$3:$R$7690,"=" &amp;B55)</f>
        <v>8</v>
      </c>
      <c r="G55">
        <f>COUNTIF('2way'!$Q$3:$Q$7690,"=" &amp;B55) + COUNTIF('2way'!$R$3:$R$7690,"=" &amp;B55)</f>
        <v>23</v>
      </c>
      <c r="H55" s="6">
        <f t="shared" si="17"/>
        <v>0.13043478260869565</v>
      </c>
      <c r="I55" s="6">
        <f t="shared" si="1"/>
        <v>0.13043478260869565</v>
      </c>
      <c r="J55" s="6">
        <f t="shared" si="2"/>
        <v>0.39130434782608697</v>
      </c>
      <c r="K55" s="6">
        <f t="shared" si="3"/>
        <v>0.34782608695652173</v>
      </c>
      <c r="L55" s="59">
        <f>COUNTIFS('2way'!$M$3:$M$7690,"&gt;50%",'2way'!$Y$3:$Y$7690,"Y",'2way'!$Q$3:$Q$7690,"=" &amp;B55) +  COUNTIFS('2way'!$M$3:$M$7690,"&gt;50%",'2way'!$Y$3:$Y$7690,"Y",'2way'!$R$3:$R$7690,"=" &amp;B55)</f>
        <v>0</v>
      </c>
      <c r="M55" s="59">
        <f>COUNTIFS('2way'!$M$3:$M$7690,"&gt;50%",'2way'!$Y$3:$Y$7690,"N",'2way'!$Q$3:$Q$7690,"=" &amp;B55) +  COUNTIFS('2way'!$M$3:$M$7690,"&gt;50%",'2way'!$Y$3:$Y$7690,"N",'2way'!$R$3:$R$7690,"=" &amp;B55)</f>
        <v>0</v>
      </c>
      <c r="N55" s="59">
        <f>COUNTIFS('2way'!$N$3:$N$7690,"&gt;50%",'2way'!$Y$3:$Y$7690,"N",'2way'!$Q$3:$Q$7690,"=" &amp;B55) +  COUNTIFS('2way'!$N$3:$N$7690,"&gt;50%",'2way'!$Y$3:$Y$7690,"N",'2way'!$R$3:$R$7690,"=" &amp;B55)</f>
        <v>0</v>
      </c>
      <c r="O55" s="59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23</v>
      </c>
      <c r="Q55" s="6">
        <f t="shared" si="4"/>
        <v>0</v>
      </c>
      <c r="R55" s="6">
        <f t="shared" si="5"/>
        <v>0</v>
      </c>
      <c r="S55" s="6">
        <f t="shared" si="6"/>
        <v>0</v>
      </c>
      <c r="T55" s="6">
        <f t="shared" si="7"/>
        <v>0</v>
      </c>
      <c r="U55">
        <f t="shared" si="8"/>
        <v>12</v>
      </c>
      <c r="V55" s="6">
        <f t="shared" si="9"/>
        <v>0.52173913043478259</v>
      </c>
      <c r="W55">
        <f t="shared" si="10"/>
        <v>0</v>
      </c>
      <c r="X55" s="6">
        <f t="shared" si="11"/>
        <v>0</v>
      </c>
      <c r="Y55">
        <f t="shared" si="12"/>
        <v>11</v>
      </c>
      <c r="Z55" s="6">
        <f t="shared" si="13"/>
        <v>0.47826086956521741</v>
      </c>
      <c r="AA55">
        <f t="shared" si="14"/>
        <v>0</v>
      </c>
      <c r="AB55" s="6">
        <f t="shared" si="15"/>
        <v>0</v>
      </c>
    </row>
    <row r="56" spans="1:28" x14ac:dyDescent="0.25">
      <c r="A56" t="s">
        <v>279</v>
      </c>
      <c r="B56" t="s">
        <v>316</v>
      </c>
      <c r="C56" s="58">
        <f>COUNTIFS('2way'!$A$3:$A$7690,"&gt;50%",'2way'!$Y$3:$Y$7690,"Y",'2way'!$Q$3:$Q$7690,"=" &amp;B56) +  COUNTIFS('2way'!$A$3:$A$7690,"&gt;50%",'2way'!$Y$3:$Y$7690,"Y",'2way'!$R$3:$R$7690,"=" &amp;B56)</f>
        <v>3</v>
      </c>
      <c r="D56" s="59">
        <f>COUNTIFS('2way'!$A$3:$A$7690,"&gt;50%",'2way'!$Y$3:$Y$7690,"N",'2way'!$Q$3:$Q$7690,"=" &amp;B56) +  COUNTIFS('2way'!$A$3:$A$7690,"&gt;50%",'2way'!$Y$3:$Y$7690,"N",'2way'!$R$3:$R$7690,"=" &amp;B56)</f>
        <v>1</v>
      </c>
      <c r="E56" s="59">
        <f>COUNTIFS('2way'!$B$3:$B$7690,"&gt;50%",'2way'!$Y$3:$Y$7690,"N",'2way'!$Q$3:$Q$7690,"=" &amp;B56) +  COUNTIFS('2way'!$B$3:$B$7690,"&gt;50%",'2way'!$Y$3:$Y$7690,"N",'2way'!$R$3:$R$7690,"=" &amp;B56)</f>
        <v>8</v>
      </c>
      <c r="F56" s="59">
        <f>COUNTIFS('2way'!$B$3:$B$7690,"&gt;50%",'2way'!$Y$3:$Y$7690,"Y",'2way'!$Q$3:$Q$7690,"=" &amp;B56) +  COUNTIFS('2way'!$B$3:$B$7690,"&gt;50%",'2way'!$Y$3:$Y$7690,"Y",'2way'!$R$3:$R$7690,"=" &amp;B56)</f>
        <v>11</v>
      </c>
      <c r="G56">
        <f>COUNTIF('2way'!$Q$3:$Q$7690,"=" &amp;B56) + COUNTIF('2way'!$R$3:$R$7690,"=" &amp;B56)</f>
        <v>25</v>
      </c>
      <c r="H56" s="6">
        <f t="shared" si="17"/>
        <v>0.12</v>
      </c>
      <c r="I56" s="6">
        <f t="shared" si="1"/>
        <v>0.04</v>
      </c>
      <c r="J56" s="6">
        <f t="shared" si="2"/>
        <v>0.32</v>
      </c>
      <c r="K56" s="6">
        <f t="shared" si="3"/>
        <v>0.44</v>
      </c>
      <c r="L56" s="59">
        <f>COUNTIFS('2way'!$M$3:$M$7690,"&gt;50%",'2way'!$Y$3:$Y$7690,"Y",'2way'!$Q$3:$Q$7690,"=" &amp;B56) +  COUNTIFS('2way'!$M$3:$M$7690,"&gt;50%",'2way'!$Y$3:$Y$7690,"Y",'2way'!$R$3:$R$7690,"=" &amp;B56)</f>
        <v>0</v>
      </c>
      <c r="M56" s="59">
        <f>COUNTIFS('2way'!$M$3:$M$7690,"&gt;50%",'2way'!$Y$3:$Y$7690,"N",'2way'!$Q$3:$Q$7690,"=" &amp;B56) +  COUNTIFS('2way'!$M$3:$M$7690,"&gt;50%",'2way'!$Y$3:$Y$7690,"N",'2way'!$R$3:$R$7690,"=" &amp;B56)</f>
        <v>0</v>
      </c>
      <c r="N56" s="59">
        <f>COUNTIFS('2way'!$N$3:$N$7690,"&gt;50%",'2way'!$Y$3:$Y$7690,"N",'2way'!$Q$3:$Q$7690,"=" &amp;B56) +  COUNTIFS('2way'!$N$3:$N$7690,"&gt;50%",'2way'!$Y$3:$Y$7690,"N",'2way'!$R$3:$R$7690,"=" &amp;B56)</f>
        <v>0</v>
      </c>
      <c r="O56" s="59">
        <f>COUNTIFS('2way'!$N$3:$N$7690,"&gt;50%",'2way'!$Y$3:$Y$7690,"Y",'2way'!$Q$3:$Q$7690,"=" &amp;B56) +  COUNTIFS('2way'!$N$3:$N$7690,"&gt;50%",'2way'!$Y$3:$Y$7690,"Y",'2way'!$R$3:$R$7690,"=" &amp;B56)</f>
        <v>0</v>
      </c>
      <c r="P56">
        <f>COUNTIF('2way'!$Q$3:$Q$7690,"=" &amp;B56) + COUNTIF('2way'!$R$3:$R$7690,"=" &amp;B56)</f>
        <v>25</v>
      </c>
      <c r="Q56" s="6">
        <f t="shared" si="4"/>
        <v>0</v>
      </c>
      <c r="R56" s="6">
        <f t="shared" si="5"/>
        <v>0</v>
      </c>
      <c r="S56" s="6">
        <f t="shared" si="6"/>
        <v>0</v>
      </c>
      <c r="T56" s="6">
        <f t="shared" si="7"/>
        <v>0</v>
      </c>
      <c r="U56">
        <f t="shared" si="8"/>
        <v>11</v>
      </c>
      <c r="V56" s="6">
        <f t="shared" si="9"/>
        <v>0.44</v>
      </c>
      <c r="W56">
        <f t="shared" si="10"/>
        <v>0</v>
      </c>
      <c r="X56" s="6">
        <f t="shared" si="11"/>
        <v>0</v>
      </c>
      <c r="Y56">
        <f t="shared" si="12"/>
        <v>12</v>
      </c>
      <c r="Z56" s="6">
        <f t="shared" si="13"/>
        <v>0.48</v>
      </c>
      <c r="AA56">
        <f t="shared" si="14"/>
        <v>0</v>
      </c>
      <c r="AB56" s="6">
        <f t="shared" si="15"/>
        <v>0</v>
      </c>
    </row>
    <row r="57" spans="1:28" x14ac:dyDescent="0.25">
      <c r="A57" t="s">
        <v>279</v>
      </c>
      <c r="B57" t="s">
        <v>392</v>
      </c>
      <c r="C57" s="58">
        <f>COUNTIFS('2way'!$A$3:$A$7690,"&gt;50%",'2way'!$Y$3:$Y$7690,"Y",'2way'!$Q$3:$Q$7690,"=" &amp;B57) +  COUNTIFS('2way'!$A$3:$A$7690,"&gt;50%",'2way'!$Y$3:$Y$7690,"Y",'2way'!$R$3:$R$7690,"=" &amp;B57)</f>
        <v>4</v>
      </c>
      <c r="D57" s="59">
        <f>COUNTIFS('2way'!$A$3:$A$7690,"&gt;50%",'2way'!$Y$3:$Y$7690,"N",'2way'!$Q$3:$Q$7690,"=" &amp;B57) +  COUNTIFS('2way'!$A$3:$A$7690,"&gt;50%",'2way'!$Y$3:$Y$7690,"N",'2way'!$R$3:$R$7690,"=" &amp;B57)</f>
        <v>5</v>
      </c>
      <c r="E57" s="59">
        <f>COUNTIFS('2way'!$B$3:$B$7690,"&gt;50%",'2way'!$Y$3:$Y$7690,"N",'2way'!$Q$3:$Q$7690,"=" &amp;B57) +  COUNTIFS('2way'!$B$3:$B$7690,"&gt;50%",'2way'!$Y$3:$Y$7690,"N",'2way'!$R$3:$R$7690,"=" &amp;B57)</f>
        <v>8</v>
      </c>
      <c r="F57" s="59">
        <f>COUNTIFS('2way'!$B$3:$B$7690,"&gt;50%",'2way'!$Y$3:$Y$7690,"Y",'2way'!$Q$3:$Q$7690,"=" &amp;B57) +  COUNTIFS('2way'!$B$3:$B$7690,"&gt;50%",'2way'!$Y$3:$Y$7690,"Y",'2way'!$R$3:$R$7690,"=" &amp;B57)</f>
        <v>5</v>
      </c>
      <c r="G57">
        <f>COUNTIF('2way'!$Q$3:$Q$7690,"=" &amp;B57) + COUNTIF('2way'!$R$3:$R$7690,"=" &amp;B57)</f>
        <v>23</v>
      </c>
      <c r="H57" s="6">
        <f t="shared" si="17"/>
        <v>0.17391304347826086</v>
      </c>
      <c r="I57" s="6">
        <f t="shared" si="1"/>
        <v>0.21739130434782608</v>
      </c>
      <c r="J57" s="6">
        <f t="shared" si="2"/>
        <v>0.34782608695652173</v>
      </c>
      <c r="K57" s="6">
        <f t="shared" si="3"/>
        <v>0.21739130434782608</v>
      </c>
      <c r="L57" s="59">
        <f>COUNTIFS('2way'!$M$3:$M$7690,"&gt;50%",'2way'!$Y$3:$Y$7690,"Y",'2way'!$Q$3:$Q$7690,"=" &amp;B57) +  COUNTIFS('2way'!$M$3:$M$7690,"&gt;50%",'2way'!$Y$3:$Y$7690,"Y",'2way'!$R$3:$R$7690,"=" &amp;B57)</f>
        <v>0</v>
      </c>
      <c r="M57" s="59">
        <f>COUNTIFS('2way'!$M$3:$M$7690,"&gt;50%",'2way'!$Y$3:$Y$7690,"N",'2way'!$Q$3:$Q$7690,"=" &amp;B57) +  COUNTIFS('2way'!$M$3:$M$7690,"&gt;50%",'2way'!$Y$3:$Y$7690,"N",'2way'!$R$3:$R$7690,"=" &amp;B57)</f>
        <v>0</v>
      </c>
      <c r="N57" s="59">
        <f>COUNTIFS('2way'!$N$3:$N$7690,"&gt;50%",'2way'!$Y$3:$Y$7690,"N",'2way'!$Q$3:$Q$7690,"=" &amp;B57) +  COUNTIFS('2way'!$N$3:$N$7690,"&gt;50%",'2way'!$Y$3:$Y$7690,"N",'2way'!$R$3:$R$7690,"=" &amp;B57)</f>
        <v>0</v>
      </c>
      <c r="O57" s="59">
        <f>COUNTIFS('2way'!$N$3:$N$7690,"&gt;50%",'2way'!$Y$3:$Y$7690,"Y",'2way'!$Q$3:$Q$7690,"=" &amp;B57) +  COUNTIFS('2way'!$N$3:$N$7690,"&gt;50%",'2way'!$Y$3:$Y$7690,"Y",'2way'!$R$3:$R$7690,"=" &amp;B57)</f>
        <v>0</v>
      </c>
      <c r="P57">
        <f>COUNTIF('2way'!$Q$3:$Q$7690,"=" &amp;B57) + COUNTIF('2way'!$R$3:$R$7690,"=" &amp;B57)</f>
        <v>23</v>
      </c>
      <c r="Q57" s="6">
        <f t="shared" si="4"/>
        <v>0</v>
      </c>
      <c r="R57" s="6">
        <f t="shared" si="5"/>
        <v>0</v>
      </c>
      <c r="S57" s="6">
        <f t="shared" si="6"/>
        <v>0</v>
      </c>
      <c r="T57" s="6">
        <f t="shared" si="7"/>
        <v>0</v>
      </c>
      <c r="U57">
        <f t="shared" si="8"/>
        <v>12</v>
      </c>
      <c r="V57" s="6">
        <f t="shared" si="9"/>
        <v>0.52173913043478259</v>
      </c>
      <c r="W57">
        <f t="shared" si="10"/>
        <v>0</v>
      </c>
      <c r="X57" s="6">
        <f t="shared" si="11"/>
        <v>0</v>
      </c>
      <c r="Y57">
        <f t="shared" si="12"/>
        <v>10</v>
      </c>
      <c r="Z57" s="6">
        <f t="shared" si="13"/>
        <v>0.43478260869565216</v>
      </c>
      <c r="AA57">
        <f t="shared" si="14"/>
        <v>0</v>
      </c>
      <c r="AB57" s="6">
        <f t="shared" si="15"/>
        <v>0</v>
      </c>
    </row>
    <row r="58" spans="1:28" x14ac:dyDescent="0.25">
      <c r="A58" t="s">
        <v>279</v>
      </c>
      <c r="B58" t="s">
        <v>482</v>
      </c>
      <c r="C58" s="58">
        <f>COUNTIFS('2way'!$A$3:$A$7690,"&gt;50%",'2way'!$Y$3:$Y$7690,"Y",'2way'!$Q$3:$Q$7690,"=" &amp;B58) +  COUNTIFS('2way'!$A$3:$A$7690,"&gt;50%",'2way'!$Y$3:$Y$7690,"Y",'2way'!$R$3:$R$7690,"=" &amp;B58)</f>
        <v>1</v>
      </c>
      <c r="D58" s="59">
        <f>COUNTIFS('2way'!$A$3:$A$7690,"&gt;50%",'2way'!$Y$3:$Y$7690,"N",'2way'!$Q$3:$Q$7690,"=" &amp;B58) +  COUNTIFS('2way'!$A$3:$A$7690,"&gt;50%",'2way'!$Y$3:$Y$7690,"N",'2way'!$R$3:$R$7690,"=" &amp;B58)</f>
        <v>4</v>
      </c>
      <c r="E58" s="59">
        <f>COUNTIFS('2way'!$B$3:$B$7690,"&gt;50%",'2way'!$Y$3:$Y$7690,"N",'2way'!$Q$3:$Q$7690,"=" &amp;B58) +  COUNTIFS('2way'!$B$3:$B$7690,"&gt;50%",'2way'!$Y$3:$Y$7690,"N",'2way'!$R$3:$R$7690,"=" &amp;B58)</f>
        <v>11</v>
      </c>
      <c r="F58" s="59">
        <f>COUNTIFS('2way'!$B$3:$B$7690,"&gt;50%",'2way'!$Y$3:$Y$7690,"Y",'2way'!$Q$3:$Q$7690,"=" &amp;B58) +  COUNTIFS('2way'!$B$3:$B$7690,"&gt;50%",'2way'!$Y$3:$Y$7690,"Y",'2way'!$R$3:$R$7690,"=" &amp;B58)</f>
        <v>7</v>
      </c>
      <c r="G58">
        <f>COUNTIF('2way'!$Q$3:$Q$7690,"=" &amp;B58) + COUNTIF('2way'!$R$3:$R$7690,"=" &amp;B58)</f>
        <v>23</v>
      </c>
      <c r="H58" s="6">
        <f t="shared" si="17"/>
        <v>4.3478260869565216E-2</v>
      </c>
      <c r="I58" s="6">
        <f t="shared" si="1"/>
        <v>0.17391304347826086</v>
      </c>
      <c r="J58" s="6">
        <f t="shared" si="2"/>
        <v>0.47826086956521741</v>
      </c>
      <c r="K58" s="6">
        <f t="shared" si="3"/>
        <v>0.30434782608695654</v>
      </c>
      <c r="L58" s="59">
        <f>COUNTIFS('2way'!$M$3:$M$7690,"&gt;50%",'2way'!$Y$3:$Y$7690,"Y",'2way'!$Q$3:$Q$7690,"=" &amp;B58) +  COUNTIFS('2way'!$M$3:$M$7690,"&gt;50%",'2way'!$Y$3:$Y$7690,"Y",'2way'!$R$3:$R$7690,"=" &amp;B58)</f>
        <v>0</v>
      </c>
      <c r="M58" s="59">
        <f>COUNTIFS('2way'!$M$3:$M$7690,"&gt;50%",'2way'!$Y$3:$Y$7690,"N",'2way'!$Q$3:$Q$7690,"=" &amp;B58) +  COUNTIFS('2way'!$M$3:$M$7690,"&gt;50%",'2way'!$Y$3:$Y$7690,"N",'2way'!$R$3:$R$7690,"=" &amp;B58)</f>
        <v>0</v>
      </c>
      <c r="N58" s="59">
        <f>COUNTIFS('2way'!$N$3:$N$7690,"&gt;50%",'2way'!$Y$3:$Y$7690,"N",'2way'!$Q$3:$Q$7690,"=" &amp;B58) +  COUNTIFS('2way'!$N$3:$N$7690,"&gt;50%",'2way'!$Y$3:$Y$7690,"N",'2way'!$R$3:$R$7690,"=" &amp;B58)</f>
        <v>0</v>
      </c>
      <c r="O58" s="59">
        <f>COUNTIFS('2way'!$N$3:$N$7690,"&gt;50%",'2way'!$Y$3:$Y$7690,"Y",'2way'!$Q$3:$Q$7690,"=" &amp;B58) +  COUNTIFS('2way'!$N$3:$N$7690,"&gt;50%",'2way'!$Y$3:$Y$7690,"Y",'2way'!$R$3:$R$7690,"=" &amp;B58)</f>
        <v>0</v>
      </c>
      <c r="P58">
        <f>COUNTIF('2way'!$Q$3:$Q$7690,"=" &amp;B58) + COUNTIF('2way'!$R$3:$R$7690,"=" &amp;B58)</f>
        <v>23</v>
      </c>
      <c r="Q58" s="6">
        <f t="shared" si="4"/>
        <v>0</v>
      </c>
      <c r="R58" s="6">
        <f t="shared" si="5"/>
        <v>0</v>
      </c>
      <c r="S58" s="6">
        <f t="shared" si="6"/>
        <v>0</v>
      </c>
      <c r="T58" s="6">
        <f t="shared" si="7"/>
        <v>0</v>
      </c>
      <c r="U58">
        <f t="shared" si="8"/>
        <v>12</v>
      </c>
      <c r="V58" s="6">
        <f t="shared" si="9"/>
        <v>0.52173913043478259</v>
      </c>
      <c r="W58">
        <f t="shared" si="10"/>
        <v>0</v>
      </c>
      <c r="X58" s="6">
        <f t="shared" si="11"/>
        <v>0</v>
      </c>
      <c r="Y58">
        <f t="shared" si="12"/>
        <v>11</v>
      </c>
      <c r="Z58" s="6">
        <f t="shared" si="13"/>
        <v>0.47826086956521741</v>
      </c>
      <c r="AA58">
        <f t="shared" si="14"/>
        <v>0</v>
      </c>
      <c r="AB58" s="6">
        <f t="shared" si="15"/>
        <v>0</v>
      </c>
    </row>
    <row r="59" spans="1:28" x14ac:dyDescent="0.25">
      <c r="A59" t="s">
        <v>279</v>
      </c>
      <c r="B59" t="s">
        <v>318</v>
      </c>
      <c r="C59" s="58">
        <f>COUNTIFS('2way'!$A$3:$A$7690,"&gt;50%",'2way'!$Y$3:$Y$7690,"Y",'2way'!$Q$3:$Q$7690,"=" &amp;B59) +  COUNTIFS('2way'!$A$3:$A$7690,"&gt;50%",'2way'!$Y$3:$Y$7690,"Y",'2way'!$R$3:$R$7690,"=" &amp;B59)</f>
        <v>5</v>
      </c>
      <c r="D59" s="59">
        <f>COUNTIFS('2way'!$A$3:$A$7690,"&gt;50%",'2way'!$Y$3:$Y$7690,"N",'2way'!$Q$3:$Q$7690,"=" &amp;B59) +  COUNTIFS('2way'!$A$3:$A$7690,"&gt;50%",'2way'!$Y$3:$Y$7690,"N",'2way'!$R$3:$R$7690,"=" &amp;B59)</f>
        <v>7</v>
      </c>
      <c r="E59" s="59">
        <f>COUNTIFS('2way'!$B$3:$B$7690,"&gt;50%",'2way'!$Y$3:$Y$7690,"N",'2way'!$Q$3:$Q$7690,"=" &amp;B59) +  COUNTIFS('2way'!$B$3:$B$7690,"&gt;50%",'2way'!$Y$3:$Y$7690,"N",'2way'!$R$3:$R$7690,"=" &amp;B59)</f>
        <v>4</v>
      </c>
      <c r="F59" s="59">
        <f>COUNTIFS('2way'!$B$3:$B$7690,"&gt;50%",'2way'!$Y$3:$Y$7690,"Y",'2way'!$Q$3:$Q$7690,"=" &amp;B59) +  COUNTIFS('2way'!$B$3:$B$7690,"&gt;50%",'2way'!$Y$3:$Y$7690,"Y",'2way'!$R$3:$R$7690,"=" &amp;B59)</f>
        <v>7</v>
      </c>
      <c r="G59">
        <f>COUNTIF('2way'!$Q$3:$Q$7690,"=" &amp;B59) + COUNTIF('2way'!$R$3:$R$7690,"=" &amp;B59)</f>
        <v>23</v>
      </c>
      <c r="H59" s="6">
        <f t="shared" si="17"/>
        <v>0.21739130434782608</v>
      </c>
      <c r="I59" s="6">
        <f t="shared" si="1"/>
        <v>0.30434782608695654</v>
      </c>
      <c r="J59" s="6">
        <f t="shared" si="2"/>
        <v>0.17391304347826086</v>
      </c>
      <c r="K59" s="6">
        <f t="shared" si="3"/>
        <v>0.30434782608695654</v>
      </c>
      <c r="L59" s="59">
        <f>COUNTIFS('2way'!$M$3:$M$7690,"&gt;50%",'2way'!$Y$3:$Y$7690,"Y",'2way'!$Q$3:$Q$7690,"=" &amp;B59) +  COUNTIFS('2way'!$M$3:$M$7690,"&gt;50%",'2way'!$Y$3:$Y$7690,"Y",'2way'!$R$3:$R$7690,"=" &amp;B59)</f>
        <v>0</v>
      </c>
      <c r="M59" s="59">
        <f>COUNTIFS('2way'!$M$3:$M$7690,"&gt;50%",'2way'!$Y$3:$Y$7690,"N",'2way'!$Q$3:$Q$7690,"=" &amp;B59) +  COUNTIFS('2way'!$M$3:$M$7690,"&gt;50%",'2way'!$Y$3:$Y$7690,"N",'2way'!$R$3:$R$7690,"=" &amp;B59)</f>
        <v>0</v>
      </c>
      <c r="N59" s="59">
        <f>COUNTIFS('2way'!$N$3:$N$7690,"&gt;50%",'2way'!$Y$3:$Y$7690,"N",'2way'!$Q$3:$Q$7690,"=" &amp;B59) +  COUNTIFS('2way'!$N$3:$N$7690,"&gt;50%",'2way'!$Y$3:$Y$7690,"N",'2way'!$R$3:$R$7690,"=" &amp;B59)</f>
        <v>0</v>
      </c>
      <c r="O59" s="59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23</v>
      </c>
      <c r="Q59" s="6">
        <f t="shared" si="4"/>
        <v>0</v>
      </c>
      <c r="R59" s="6">
        <f t="shared" si="5"/>
        <v>0</v>
      </c>
      <c r="S59" s="6">
        <f t="shared" si="6"/>
        <v>0</v>
      </c>
      <c r="T59" s="6">
        <f t="shared" si="7"/>
        <v>0</v>
      </c>
      <c r="U59">
        <f t="shared" si="8"/>
        <v>9</v>
      </c>
      <c r="V59" s="6">
        <f t="shared" si="9"/>
        <v>0.39130434782608697</v>
      </c>
      <c r="W59">
        <f t="shared" si="10"/>
        <v>0</v>
      </c>
      <c r="X59" s="6">
        <f t="shared" si="11"/>
        <v>0</v>
      </c>
      <c r="Y59">
        <f t="shared" si="12"/>
        <v>14</v>
      </c>
      <c r="Z59" s="6">
        <f t="shared" si="13"/>
        <v>0.60869565217391308</v>
      </c>
      <c r="AA59">
        <f t="shared" si="14"/>
        <v>0</v>
      </c>
      <c r="AB59" s="6">
        <f t="shared" si="15"/>
        <v>0</v>
      </c>
    </row>
    <row r="60" spans="1:28" x14ac:dyDescent="0.25">
      <c r="A60" t="s">
        <v>279</v>
      </c>
      <c r="B60" t="s">
        <v>393</v>
      </c>
      <c r="C60" s="58">
        <f>COUNTIFS('2way'!$A$3:$A$7690,"&gt;50%",'2way'!$Y$3:$Y$7690,"Y",'2way'!$Q$3:$Q$7690,"=" &amp;B60) +  COUNTIFS('2way'!$A$3:$A$7690,"&gt;50%",'2way'!$Y$3:$Y$7690,"Y",'2way'!$R$3:$R$7690,"=" &amp;B60)</f>
        <v>2</v>
      </c>
      <c r="D60" s="59">
        <f>COUNTIFS('2way'!$A$3:$A$7690,"&gt;50%",'2way'!$Y$3:$Y$7690,"N",'2way'!$Q$3:$Q$7690,"=" &amp;B60) +  COUNTIFS('2way'!$A$3:$A$7690,"&gt;50%",'2way'!$Y$3:$Y$7690,"N",'2way'!$R$3:$R$7690,"=" &amp;B60)</f>
        <v>3</v>
      </c>
      <c r="E60" s="59">
        <f>COUNTIFS('2way'!$B$3:$B$7690,"&gt;50%",'2way'!$Y$3:$Y$7690,"N",'2way'!$Q$3:$Q$7690,"=" &amp;B60) +  COUNTIFS('2way'!$B$3:$B$7690,"&gt;50%",'2way'!$Y$3:$Y$7690,"N",'2way'!$R$3:$R$7690,"=" &amp;B60)</f>
        <v>12</v>
      </c>
      <c r="F60" s="59">
        <f>COUNTIFS('2way'!$B$3:$B$7690,"&gt;50%",'2way'!$Y$3:$Y$7690,"Y",'2way'!$Q$3:$Q$7690,"=" &amp;B60) +  COUNTIFS('2way'!$B$3:$B$7690,"&gt;50%",'2way'!$Y$3:$Y$7690,"Y",'2way'!$R$3:$R$7690,"=" &amp;B60)</f>
        <v>6</v>
      </c>
      <c r="G60">
        <f>COUNTIF('2way'!$Q$3:$Q$7690,"=" &amp;B60) + COUNTIF('2way'!$R$3:$R$7690,"=" &amp;B60)</f>
        <v>23</v>
      </c>
      <c r="H60" s="6">
        <f t="shared" si="17"/>
        <v>8.6956521739130432E-2</v>
      </c>
      <c r="I60" s="6">
        <f t="shared" si="1"/>
        <v>0.13043478260869565</v>
      </c>
      <c r="J60" s="6">
        <f t="shared" si="2"/>
        <v>0.52173913043478259</v>
      </c>
      <c r="K60" s="6">
        <f t="shared" si="3"/>
        <v>0.2608695652173913</v>
      </c>
      <c r="L60" s="59">
        <f>COUNTIFS('2way'!$M$3:$M$7690,"&gt;50%",'2way'!$Y$3:$Y$7690,"Y",'2way'!$Q$3:$Q$7690,"=" &amp;B60) +  COUNTIFS('2way'!$M$3:$M$7690,"&gt;50%",'2way'!$Y$3:$Y$7690,"Y",'2way'!$R$3:$R$7690,"=" &amp;B60)</f>
        <v>0</v>
      </c>
      <c r="M60" s="59">
        <f>COUNTIFS('2way'!$M$3:$M$7690,"&gt;50%",'2way'!$Y$3:$Y$7690,"N",'2way'!$Q$3:$Q$7690,"=" &amp;B60) +  COUNTIFS('2way'!$M$3:$M$7690,"&gt;50%",'2way'!$Y$3:$Y$7690,"N",'2way'!$R$3:$R$7690,"=" &amp;B60)</f>
        <v>0</v>
      </c>
      <c r="N60" s="59">
        <f>COUNTIFS('2way'!$N$3:$N$7690,"&gt;50%",'2way'!$Y$3:$Y$7690,"N",'2way'!$Q$3:$Q$7690,"=" &amp;B60) +  COUNTIFS('2way'!$N$3:$N$7690,"&gt;50%",'2way'!$Y$3:$Y$7690,"N",'2way'!$R$3:$R$7690,"=" &amp;B60)</f>
        <v>0</v>
      </c>
      <c r="O60" s="59">
        <f>COUNTIFS('2way'!$N$3:$N$7690,"&gt;50%",'2way'!$Y$3:$Y$7690,"Y",'2way'!$Q$3:$Q$7690,"=" &amp;B60) +  COUNTIFS('2way'!$N$3:$N$7690,"&gt;50%",'2way'!$Y$3:$Y$7690,"Y",'2way'!$R$3:$R$7690,"=" &amp;B60)</f>
        <v>0</v>
      </c>
      <c r="P60">
        <f>COUNTIF('2way'!$Q$3:$Q$7690,"=" &amp;B60) + COUNTIF('2way'!$R$3:$R$7690,"=" &amp;B60)</f>
        <v>23</v>
      </c>
      <c r="Q60" s="6">
        <f t="shared" si="4"/>
        <v>0</v>
      </c>
      <c r="R60" s="6">
        <f t="shared" si="5"/>
        <v>0</v>
      </c>
      <c r="S60" s="6">
        <f t="shared" si="6"/>
        <v>0</v>
      </c>
      <c r="T60" s="6">
        <f t="shared" si="7"/>
        <v>0</v>
      </c>
      <c r="U60">
        <f t="shared" si="8"/>
        <v>14</v>
      </c>
      <c r="V60" s="6">
        <f t="shared" si="9"/>
        <v>0.60869565217391308</v>
      </c>
      <c r="W60">
        <f t="shared" si="10"/>
        <v>0</v>
      </c>
      <c r="X60" s="6">
        <f t="shared" si="11"/>
        <v>0</v>
      </c>
      <c r="Y60">
        <f t="shared" si="12"/>
        <v>9</v>
      </c>
      <c r="Z60" s="6">
        <f t="shared" si="13"/>
        <v>0.39130434782608697</v>
      </c>
      <c r="AA60">
        <f t="shared" si="14"/>
        <v>0</v>
      </c>
      <c r="AB60" s="6">
        <f t="shared" si="15"/>
        <v>0</v>
      </c>
    </row>
    <row r="61" spans="1:28" x14ac:dyDescent="0.25">
      <c r="A61" t="s">
        <v>279</v>
      </c>
      <c r="B61" t="s">
        <v>388</v>
      </c>
      <c r="C61" s="58">
        <f>COUNTIFS('2way'!$A$3:$A$7690,"&gt;50%",'2way'!$Y$3:$Y$7690,"Y",'2way'!$Q$3:$Q$7690,"=" &amp;B61) +  COUNTIFS('2way'!$A$3:$A$7690,"&gt;50%",'2way'!$Y$3:$Y$7690,"Y",'2way'!$R$3:$R$7690,"=" &amp;B61)</f>
        <v>0</v>
      </c>
      <c r="D61" s="59">
        <f>COUNTIFS('2way'!$A$3:$A$7690,"&gt;50%",'2way'!$Y$3:$Y$7690,"N",'2way'!$Q$3:$Q$7690,"=" &amp;B61) +  COUNTIFS('2way'!$A$3:$A$7690,"&gt;50%",'2way'!$Y$3:$Y$7690,"N",'2way'!$R$3:$R$7690,"=" &amp;B61)</f>
        <v>1</v>
      </c>
      <c r="E61" s="59">
        <f>COUNTIFS('2way'!$B$3:$B$7690,"&gt;50%",'2way'!$Y$3:$Y$7690,"N",'2way'!$Q$3:$Q$7690,"=" &amp;B61) +  COUNTIFS('2way'!$B$3:$B$7690,"&gt;50%",'2way'!$Y$3:$Y$7690,"N",'2way'!$R$3:$R$7690,"=" &amp;B61)</f>
        <v>14</v>
      </c>
      <c r="F61" s="59">
        <f>COUNTIFS('2way'!$B$3:$B$7690,"&gt;50%",'2way'!$Y$3:$Y$7690,"Y",'2way'!$Q$3:$Q$7690,"=" &amp;B61) +  COUNTIFS('2way'!$B$3:$B$7690,"&gt;50%",'2way'!$Y$3:$Y$7690,"Y",'2way'!$R$3:$R$7690,"=" &amp;B61)</f>
        <v>7</v>
      </c>
      <c r="G61">
        <f>COUNTIF('2way'!$Q$3:$Q$7690,"=" &amp;B61) + COUNTIF('2way'!$R$3:$R$7690,"=" &amp;B61)</f>
        <v>22</v>
      </c>
      <c r="H61" s="6">
        <f t="shared" si="17"/>
        <v>0</v>
      </c>
      <c r="I61" s="6">
        <f t="shared" si="1"/>
        <v>4.5454545454545456E-2</v>
      </c>
      <c r="J61" s="6">
        <f t="shared" si="2"/>
        <v>0.63636363636363635</v>
      </c>
      <c r="K61" s="6">
        <f t="shared" si="3"/>
        <v>0.31818181818181818</v>
      </c>
      <c r="L61" s="59">
        <f>COUNTIFS('2way'!$M$3:$M$7690,"&gt;50%",'2way'!$Y$3:$Y$7690,"Y",'2way'!$Q$3:$Q$7690,"=" &amp;B61) +  COUNTIFS('2way'!$M$3:$M$7690,"&gt;50%",'2way'!$Y$3:$Y$7690,"Y",'2way'!$R$3:$R$7690,"=" &amp;B61)</f>
        <v>0</v>
      </c>
      <c r="M61" s="59">
        <f>COUNTIFS('2way'!$M$3:$M$7690,"&gt;50%",'2way'!$Y$3:$Y$7690,"N",'2way'!$Q$3:$Q$7690,"=" &amp;B61) +  COUNTIFS('2way'!$M$3:$M$7690,"&gt;50%",'2way'!$Y$3:$Y$7690,"N",'2way'!$R$3:$R$7690,"=" &amp;B61)</f>
        <v>0</v>
      </c>
      <c r="N61" s="59">
        <f>COUNTIFS('2way'!$N$3:$N$7690,"&gt;50%",'2way'!$Y$3:$Y$7690,"N",'2way'!$Q$3:$Q$7690,"=" &amp;B61) +  COUNTIFS('2way'!$N$3:$N$7690,"&gt;50%",'2way'!$Y$3:$Y$7690,"N",'2way'!$R$3:$R$7690,"=" &amp;B61)</f>
        <v>0</v>
      </c>
      <c r="O61" s="59">
        <f>COUNTIFS('2way'!$N$3:$N$7690,"&gt;50%",'2way'!$Y$3:$Y$7690,"Y",'2way'!$Q$3:$Q$7690,"=" &amp;B61) +  COUNTIFS('2way'!$N$3:$N$7690,"&gt;50%",'2way'!$Y$3:$Y$7690,"Y",'2way'!$R$3:$R$7690,"=" &amp;B61)</f>
        <v>0</v>
      </c>
      <c r="P61">
        <f>COUNTIF('2way'!$Q$3:$Q$7690,"=" &amp;B61) + COUNTIF('2way'!$R$3:$R$7690,"=" &amp;B61)</f>
        <v>22</v>
      </c>
      <c r="Q61" s="6">
        <f t="shared" si="4"/>
        <v>0</v>
      </c>
      <c r="R61" s="6">
        <f t="shared" si="5"/>
        <v>0</v>
      </c>
      <c r="S61" s="6">
        <f t="shared" si="6"/>
        <v>0</v>
      </c>
      <c r="T61" s="6">
        <f t="shared" si="7"/>
        <v>0</v>
      </c>
      <c r="U61">
        <f t="shared" si="8"/>
        <v>14</v>
      </c>
      <c r="V61" s="6">
        <f t="shared" si="9"/>
        <v>0.63636363636363635</v>
      </c>
      <c r="W61">
        <f t="shared" si="10"/>
        <v>0</v>
      </c>
      <c r="X61" s="6">
        <f t="shared" si="11"/>
        <v>0</v>
      </c>
      <c r="Y61">
        <f t="shared" si="12"/>
        <v>8</v>
      </c>
      <c r="Z61" s="6">
        <f t="shared" si="13"/>
        <v>0.36363636363636365</v>
      </c>
      <c r="AA61">
        <f t="shared" si="14"/>
        <v>0</v>
      </c>
      <c r="AB61" s="6">
        <f t="shared" si="15"/>
        <v>0</v>
      </c>
    </row>
    <row r="62" spans="1:28" x14ac:dyDescent="0.25">
      <c r="A62" t="s">
        <v>279</v>
      </c>
      <c r="B62" t="s">
        <v>480</v>
      </c>
      <c r="C62" s="58">
        <f>COUNTIFS('2way'!$A$3:$A$7690,"&gt;50%",'2way'!$Y$3:$Y$7690,"Y",'2way'!$Q$3:$Q$7690,"=" &amp;B62) +  COUNTIFS('2way'!$A$3:$A$7690,"&gt;50%",'2way'!$Y$3:$Y$7690,"Y",'2way'!$R$3:$R$7690,"=" &amp;B62)</f>
        <v>0</v>
      </c>
      <c r="D62" s="59">
        <f>COUNTIFS('2way'!$A$3:$A$7690,"&gt;50%",'2way'!$Y$3:$Y$7690,"N",'2way'!$Q$3:$Q$7690,"=" &amp;B62) +  COUNTIFS('2way'!$A$3:$A$7690,"&gt;50%",'2way'!$Y$3:$Y$7690,"N",'2way'!$R$3:$R$7690,"=" &amp;B62)</f>
        <v>0</v>
      </c>
      <c r="E62" s="59">
        <f>COUNTIFS('2way'!$B$3:$B$7690,"&gt;50%",'2way'!$Y$3:$Y$7690,"N",'2way'!$Q$3:$Q$7690,"=" &amp;B62) +  COUNTIFS('2way'!$B$3:$B$7690,"&gt;50%",'2way'!$Y$3:$Y$7690,"N",'2way'!$R$3:$R$7690,"=" &amp;B62)</f>
        <v>16</v>
      </c>
      <c r="F62" s="59">
        <f>COUNTIFS('2way'!$B$3:$B$7690,"&gt;50%",'2way'!$Y$3:$Y$7690,"Y",'2way'!$Q$3:$Q$7690,"=" &amp;B62) +  COUNTIFS('2way'!$B$3:$B$7690,"&gt;50%",'2way'!$Y$3:$Y$7690,"Y",'2way'!$R$3:$R$7690,"=" &amp;B62)</f>
        <v>7</v>
      </c>
      <c r="G62">
        <f>COUNTIF('2way'!$Q$3:$Q$7690,"=" &amp;B62) + COUNTIF('2way'!$R$3:$R$7690,"=" &amp;B62)</f>
        <v>23</v>
      </c>
      <c r="H62" s="6">
        <f t="shared" si="17"/>
        <v>0</v>
      </c>
      <c r="I62" s="6">
        <f t="shared" si="1"/>
        <v>0</v>
      </c>
      <c r="J62" s="6">
        <f t="shared" si="2"/>
        <v>0.69565217391304346</v>
      </c>
      <c r="K62" s="6">
        <f t="shared" si="3"/>
        <v>0.30434782608695654</v>
      </c>
      <c r="L62" s="59">
        <f>COUNTIFS('2way'!$M$3:$M$7690,"&gt;50%",'2way'!$Y$3:$Y$7690,"Y",'2way'!$Q$3:$Q$7690,"=" &amp;B62) +  COUNTIFS('2way'!$M$3:$M$7690,"&gt;50%",'2way'!$Y$3:$Y$7690,"Y",'2way'!$R$3:$R$7690,"=" &amp;B62)</f>
        <v>0</v>
      </c>
      <c r="M62" s="59">
        <f>COUNTIFS('2way'!$M$3:$M$7690,"&gt;50%",'2way'!$Y$3:$Y$7690,"N",'2way'!$Q$3:$Q$7690,"=" &amp;B62) +  COUNTIFS('2way'!$M$3:$M$7690,"&gt;50%",'2way'!$Y$3:$Y$7690,"N",'2way'!$R$3:$R$7690,"=" &amp;B62)</f>
        <v>0</v>
      </c>
      <c r="N62" s="59">
        <f>COUNTIFS('2way'!$N$3:$N$7690,"&gt;50%",'2way'!$Y$3:$Y$7690,"N",'2way'!$Q$3:$Q$7690,"=" &amp;B62) +  COUNTIFS('2way'!$N$3:$N$7690,"&gt;50%",'2way'!$Y$3:$Y$7690,"N",'2way'!$R$3:$R$7690,"=" &amp;B62)</f>
        <v>0</v>
      </c>
      <c r="O62" s="59">
        <f>COUNTIFS('2way'!$N$3:$N$7690,"&gt;50%",'2way'!$Y$3:$Y$7690,"Y",'2way'!$Q$3:$Q$7690,"=" &amp;B62) +  COUNTIFS('2way'!$N$3:$N$7690,"&gt;50%",'2way'!$Y$3:$Y$7690,"Y",'2way'!$R$3:$R$7690,"=" &amp;B62)</f>
        <v>0</v>
      </c>
      <c r="P62">
        <f>COUNTIF('2way'!$Q$3:$Q$7690,"=" &amp;B62) + COUNTIF('2way'!$R$3:$R$7690,"=" &amp;B62)</f>
        <v>23</v>
      </c>
      <c r="Q62" s="6">
        <f t="shared" si="4"/>
        <v>0</v>
      </c>
      <c r="R62" s="6">
        <f t="shared" si="5"/>
        <v>0</v>
      </c>
      <c r="S62" s="6">
        <f t="shared" si="6"/>
        <v>0</v>
      </c>
      <c r="T62" s="6">
        <f t="shared" si="7"/>
        <v>0</v>
      </c>
      <c r="U62">
        <f t="shared" si="8"/>
        <v>16</v>
      </c>
      <c r="V62" s="6">
        <f t="shared" si="9"/>
        <v>0.69565217391304346</v>
      </c>
      <c r="W62">
        <f t="shared" si="10"/>
        <v>0</v>
      </c>
      <c r="X62" s="6">
        <f t="shared" si="11"/>
        <v>0</v>
      </c>
      <c r="Y62">
        <f t="shared" si="12"/>
        <v>7</v>
      </c>
      <c r="Z62" s="6">
        <f t="shared" si="13"/>
        <v>0.30434782608695654</v>
      </c>
      <c r="AA62">
        <f t="shared" si="14"/>
        <v>0</v>
      </c>
      <c r="AB62" s="6">
        <f t="shared" si="15"/>
        <v>0</v>
      </c>
    </row>
    <row r="63" spans="1:28" x14ac:dyDescent="0.25">
      <c r="A63" t="s">
        <v>280</v>
      </c>
      <c r="B63" t="s">
        <v>401</v>
      </c>
      <c r="C63" s="58">
        <f>COUNTIFS('2way'!$A$3:$A$7690,"&gt;50%",'2way'!$Y$3:$Y$7690,"Y",'2way'!$Q$3:$Q$7690,"=" &amp;B63) +  COUNTIFS('2way'!$A$3:$A$7690,"&gt;50%",'2way'!$Y$3:$Y$7690,"Y",'2way'!$R$3:$R$7690,"=" &amp;B63)</f>
        <v>1</v>
      </c>
      <c r="D63" s="59">
        <f>COUNTIFS('2way'!$A$3:$A$7690,"&gt;50%",'2way'!$Y$3:$Y$7690,"N",'2way'!$Q$3:$Q$7690,"=" &amp;B63) +  COUNTIFS('2way'!$A$3:$A$7690,"&gt;50%",'2way'!$Y$3:$Y$7690,"N",'2way'!$R$3:$R$7690,"=" &amp;B63)</f>
        <v>1</v>
      </c>
      <c r="E63" s="59">
        <f>COUNTIFS('2way'!$B$3:$B$7690,"&gt;50%",'2way'!$Y$3:$Y$7690,"N",'2way'!$Q$3:$Q$7690,"=" &amp;B63) +  COUNTIFS('2way'!$B$3:$B$7690,"&gt;50%",'2way'!$Y$3:$Y$7690,"N",'2way'!$R$3:$R$7690,"=" &amp;B63)</f>
        <v>3</v>
      </c>
      <c r="F63" s="59">
        <f>COUNTIFS('2way'!$B$3:$B$7690,"&gt;50%",'2way'!$Y$3:$Y$7690,"Y",'2way'!$Q$3:$Q$7690,"=" &amp;B63) +  COUNTIFS('2way'!$B$3:$B$7690,"&gt;50%",'2way'!$Y$3:$Y$7690,"Y",'2way'!$R$3:$R$7690,"=" &amp;B63)</f>
        <v>1</v>
      </c>
      <c r="G63">
        <f>COUNTIF('2way'!$Q$3:$Q$7690,"=" &amp;B63) + COUNTIF('2way'!$R$3:$R$7690,"=" &amp;B63)</f>
        <v>6</v>
      </c>
      <c r="H63" s="6">
        <f t="shared" si="17"/>
        <v>0.16666666666666666</v>
      </c>
      <c r="I63" s="6">
        <f t="shared" si="1"/>
        <v>0.16666666666666666</v>
      </c>
      <c r="J63" s="6">
        <f t="shared" si="2"/>
        <v>0.5</v>
      </c>
      <c r="K63" s="6">
        <f t="shared" si="3"/>
        <v>0.16666666666666666</v>
      </c>
      <c r="L63" s="59">
        <f>COUNTIFS('2way'!$M$3:$M$7690,"&gt;50%",'2way'!$Y$3:$Y$7690,"Y",'2way'!$Q$3:$Q$7690,"=" &amp;B63) +  COUNTIFS('2way'!$M$3:$M$7690,"&gt;50%",'2way'!$Y$3:$Y$7690,"Y",'2way'!$R$3:$R$7690,"=" &amp;B63)</f>
        <v>0</v>
      </c>
      <c r="M63" s="59">
        <f>COUNTIFS('2way'!$M$3:$M$7690,"&gt;50%",'2way'!$Y$3:$Y$7690,"N",'2way'!$Q$3:$Q$7690,"=" &amp;B63) +  COUNTIFS('2way'!$M$3:$M$7690,"&gt;50%",'2way'!$Y$3:$Y$7690,"N",'2way'!$R$3:$R$7690,"=" &amp;B63)</f>
        <v>0</v>
      </c>
      <c r="N63" s="59">
        <f>COUNTIFS('2way'!$N$3:$N$7690,"&gt;50%",'2way'!$Y$3:$Y$7690,"N",'2way'!$Q$3:$Q$7690,"=" &amp;B63) +  COUNTIFS('2way'!$N$3:$N$7690,"&gt;50%",'2way'!$Y$3:$Y$7690,"N",'2way'!$R$3:$R$7690,"=" &amp;B63)</f>
        <v>0</v>
      </c>
      <c r="O63" s="59">
        <f>COUNTIFS('2way'!$N$3:$N$7690,"&gt;50%",'2way'!$Y$3:$Y$7690,"Y",'2way'!$Q$3:$Q$7690,"=" &amp;B63) +  COUNTIFS('2way'!$N$3:$N$7690,"&gt;50%",'2way'!$Y$3:$Y$7690,"Y",'2way'!$R$3:$R$7690,"=" &amp;B63)</f>
        <v>0</v>
      </c>
      <c r="P63">
        <f>COUNTIF('2way'!$Q$3:$Q$7690,"=" &amp;B63) + COUNTIF('2way'!$R$3:$R$7690,"=" &amp;B63)</f>
        <v>6</v>
      </c>
      <c r="Q63" s="6">
        <f t="shared" si="4"/>
        <v>0</v>
      </c>
      <c r="R63" s="6">
        <f t="shared" si="5"/>
        <v>0</v>
      </c>
      <c r="S63" s="6">
        <f t="shared" si="6"/>
        <v>0</v>
      </c>
      <c r="T63" s="6">
        <f t="shared" si="7"/>
        <v>0</v>
      </c>
      <c r="U63">
        <f t="shared" si="8"/>
        <v>4</v>
      </c>
      <c r="V63" s="6">
        <f t="shared" si="9"/>
        <v>0.66666666666666663</v>
      </c>
      <c r="W63">
        <f t="shared" si="10"/>
        <v>0</v>
      </c>
      <c r="X63" s="6">
        <f t="shared" si="11"/>
        <v>0</v>
      </c>
      <c r="Y63">
        <f t="shared" si="12"/>
        <v>2</v>
      </c>
      <c r="Z63" s="6">
        <f t="shared" si="13"/>
        <v>0.33333333333333331</v>
      </c>
      <c r="AA63">
        <f t="shared" si="14"/>
        <v>0</v>
      </c>
      <c r="AB63" s="6">
        <f t="shared" si="15"/>
        <v>0</v>
      </c>
    </row>
    <row r="64" spans="1:28" x14ac:dyDescent="0.25">
      <c r="A64" t="s">
        <v>280</v>
      </c>
      <c r="B64" t="s">
        <v>324</v>
      </c>
      <c r="C64" s="58">
        <f>COUNTIFS('2way'!$A$3:$A$7690,"&gt;50%",'2way'!$Y$3:$Y$7690,"Y",'2way'!$Q$3:$Q$7690,"=" &amp;B64) +  COUNTIFS('2way'!$A$3:$A$7690,"&gt;50%",'2way'!$Y$3:$Y$7690,"Y",'2way'!$R$3:$R$7690,"=" &amp;B64)</f>
        <v>1</v>
      </c>
      <c r="D64" s="59">
        <f>COUNTIFS('2way'!$A$3:$A$7690,"&gt;50%",'2way'!$Y$3:$Y$7690,"N",'2way'!$Q$3:$Q$7690,"=" &amp;B64) +  COUNTIFS('2way'!$A$3:$A$7690,"&gt;50%",'2way'!$Y$3:$Y$7690,"N",'2way'!$R$3:$R$7690,"=" &amp;B64)</f>
        <v>0</v>
      </c>
      <c r="E64" s="59">
        <f>COUNTIFS('2way'!$B$3:$B$7690,"&gt;50%",'2way'!$Y$3:$Y$7690,"N",'2way'!$Q$3:$Q$7690,"=" &amp;B64) +  COUNTIFS('2way'!$B$3:$B$7690,"&gt;50%",'2way'!$Y$3:$Y$7690,"N",'2way'!$R$3:$R$7690,"=" &amp;B64)</f>
        <v>5</v>
      </c>
      <c r="F64" s="59">
        <f>COUNTIFS('2way'!$B$3:$B$7690,"&gt;50%",'2way'!$Y$3:$Y$7690,"Y",'2way'!$Q$3:$Q$7690,"=" &amp;B64) +  COUNTIFS('2way'!$B$3:$B$7690,"&gt;50%",'2way'!$Y$3:$Y$7690,"Y",'2way'!$R$3:$R$7690,"=" &amp;B64)</f>
        <v>2</v>
      </c>
      <c r="G64">
        <f>COUNTIF('2way'!$Q$3:$Q$7690,"=" &amp;B64) + COUNTIF('2way'!$R$3:$R$7690,"=" &amp;B64)</f>
        <v>8</v>
      </c>
      <c r="H64" s="6">
        <f t="shared" si="17"/>
        <v>0.125</v>
      </c>
      <c r="I64" s="6">
        <f t="shared" si="1"/>
        <v>0</v>
      </c>
      <c r="J64" s="6">
        <f t="shared" si="2"/>
        <v>0.625</v>
      </c>
      <c r="K64" s="6">
        <f t="shared" si="3"/>
        <v>0.25</v>
      </c>
      <c r="L64" s="59">
        <f>COUNTIFS('2way'!$M$3:$M$7690,"&gt;50%",'2way'!$Y$3:$Y$7690,"Y",'2way'!$Q$3:$Q$7690,"=" &amp;B64) +  COUNTIFS('2way'!$M$3:$M$7690,"&gt;50%",'2way'!$Y$3:$Y$7690,"Y",'2way'!$R$3:$R$7690,"=" &amp;B64)</f>
        <v>0</v>
      </c>
      <c r="M64" s="59">
        <f>COUNTIFS('2way'!$M$3:$M$7690,"&gt;50%",'2way'!$Y$3:$Y$7690,"N",'2way'!$Q$3:$Q$7690,"=" &amp;B64) +  COUNTIFS('2way'!$M$3:$M$7690,"&gt;50%",'2way'!$Y$3:$Y$7690,"N",'2way'!$R$3:$R$7690,"=" &amp;B64)</f>
        <v>0</v>
      </c>
      <c r="N64" s="59">
        <f>COUNTIFS('2way'!$N$3:$N$7690,"&gt;50%",'2way'!$Y$3:$Y$7690,"N",'2way'!$Q$3:$Q$7690,"=" &amp;B64) +  COUNTIFS('2way'!$N$3:$N$7690,"&gt;50%",'2way'!$Y$3:$Y$7690,"N",'2way'!$R$3:$R$7690,"=" &amp;B64)</f>
        <v>0</v>
      </c>
      <c r="O64" s="59">
        <f>COUNTIFS('2way'!$N$3:$N$7690,"&gt;50%",'2way'!$Y$3:$Y$7690,"Y",'2way'!$Q$3:$Q$7690,"=" &amp;B64) +  COUNTIFS('2way'!$N$3:$N$7690,"&gt;50%",'2way'!$Y$3:$Y$7690,"Y",'2way'!$R$3:$R$7690,"=" &amp;B64)</f>
        <v>0</v>
      </c>
      <c r="P64">
        <f>COUNTIF('2way'!$Q$3:$Q$7690,"=" &amp;B64) + COUNTIF('2way'!$R$3:$R$7690,"=" &amp;B64)</f>
        <v>8</v>
      </c>
      <c r="Q64" s="6">
        <f t="shared" si="4"/>
        <v>0</v>
      </c>
      <c r="R64" s="6">
        <f t="shared" si="5"/>
        <v>0</v>
      </c>
      <c r="S64" s="6">
        <f t="shared" si="6"/>
        <v>0</v>
      </c>
      <c r="T64" s="6">
        <f t="shared" si="7"/>
        <v>0</v>
      </c>
      <c r="U64">
        <f t="shared" si="8"/>
        <v>6</v>
      </c>
      <c r="V64" s="6">
        <f t="shared" si="9"/>
        <v>0.75</v>
      </c>
      <c r="W64">
        <f t="shared" si="10"/>
        <v>0</v>
      </c>
      <c r="X64" s="6">
        <f t="shared" si="11"/>
        <v>0</v>
      </c>
      <c r="Y64">
        <f t="shared" si="12"/>
        <v>2</v>
      </c>
      <c r="Z64" s="6">
        <f t="shared" si="13"/>
        <v>0.25</v>
      </c>
      <c r="AA64">
        <f t="shared" si="14"/>
        <v>0</v>
      </c>
      <c r="AB64" s="6">
        <f t="shared" si="15"/>
        <v>0</v>
      </c>
    </row>
    <row r="65" spans="1:28" x14ac:dyDescent="0.25">
      <c r="A65" t="s">
        <v>280</v>
      </c>
      <c r="B65" t="s">
        <v>395</v>
      </c>
      <c r="C65" s="58">
        <f>COUNTIFS('2way'!$A$3:$A$7690,"&gt;50%",'2way'!$Y$3:$Y$7690,"Y",'2way'!$Q$3:$Q$7690,"=" &amp;B65) +  COUNTIFS('2way'!$A$3:$A$7690,"&gt;50%",'2way'!$Y$3:$Y$7690,"Y",'2way'!$R$3:$R$7690,"=" &amp;B65)</f>
        <v>0</v>
      </c>
      <c r="D65" s="59">
        <f>COUNTIFS('2way'!$A$3:$A$7690,"&gt;50%",'2way'!$Y$3:$Y$7690,"N",'2way'!$Q$3:$Q$7690,"=" &amp;B65) +  COUNTIFS('2way'!$A$3:$A$7690,"&gt;50%",'2way'!$Y$3:$Y$7690,"N",'2way'!$R$3:$R$7690,"=" &amp;B65)</f>
        <v>0</v>
      </c>
      <c r="E65" s="59">
        <f>COUNTIFS('2way'!$B$3:$B$7690,"&gt;50%",'2way'!$Y$3:$Y$7690,"N",'2way'!$Q$3:$Q$7690,"=" &amp;B65) +  COUNTIFS('2way'!$B$3:$B$7690,"&gt;50%",'2way'!$Y$3:$Y$7690,"N",'2way'!$R$3:$R$7690,"=" &amp;B65)</f>
        <v>2</v>
      </c>
      <c r="F65" s="59">
        <f>COUNTIFS('2way'!$B$3:$B$7690,"&gt;50%",'2way'!$Y$3:$Y$7690,"Y",'2way'!$Q$3:$Q$7690,"=" &amp;B65) +  COUNTIFS('2way'!$B$3:$B$7690,"&gt;50%",'2way'!$Y$3:$Y$7690,"Y",'2way'!$R$3:$R$7690,"=" &amp;B65)</f>
        <v>5</v>
      </c>
      <c r="G65">
        <f>COUNTIF('2way'!$Q$3:$Q$7690,"=" &amp;B65) + COUNTIF('2way'!$R$3:$R$7690,"=" &amp;B65)</f>
        <v>7</v>
      </c>
      <c r="H65" s="6">
        <f t="shared" si="17"/>
        <v>0</v>
      </c>
      <c r="I65" s="6">
        <f t="shared" si="1"/>
        <v>0</v>
      </c>
      <c r="J65" s="6">
        <f t="shared" si="2"/>
        <v>0.2857142857142857</v>
      </c>
      <c r="K65" s="6">
        <f t="shared" si="3"/>
        <v>0.7142857142857143</v>
      </c>
      <c r="L65" s="59">
        <f>COUNTIFS('2way'!$M$3:$M$7690,"&gt;50%",'2way'!$Y$3:$Y$7690,"Y",'2way'!$Q$3:$Q$7690,"=" &amp;B65) +  COUNTIFS('2way'!$M$3:$M$7690,"&gt;50%",'2way'!$Y$3:$Y$7690,"Y",'2way'!$R$3:$R$7690,"=" &amp;B65)</f>
        <v>0</v>
      </c>
      <c r="M65" s="59">
        <f>COUNTIFS('2way'!$M$3:$M$7690,"&gt;50%",'2way'!$Y$3:$Y$7690,"N",'2way'!$Q$3:$Q$7690,"=" &amp;B65) +  COUNTIFS('2way'!$M$3:$M$7690,"&gt;50%",'2way'!$Y$3:$Y$7690,"N",'2way'!$R$3:$R$7690,"=" &amp;B65)</f>
        <v>0</v>
      </c>
      <c r="N65" s="59">
        <f>COUNTIFS('2way'!$N$3:$N$7690,"&gt;50%",'2way'!$Y$3:$Y$7690,"N",'2way'!$Q$3:$Q$7690,"=" &amp;B65) +  COUNTIFS('2way'!$N$3:$N$7690,"&gt;50%",'2way'!$Y$3:$Y$7690,"N",'2way'!$R$3:$R$7690,"=" &amp;B65)</f>
        <v>0</v>
      </c>
      <c r="O65" s="59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7</v>
      </c>
      <c r="Q65" s="6">
        <f t="shared" si="4"/>
        <v>0</v>
      </c>
      <c r="R65" s="6">
        <f t="shared" si="5"/>
        <v>0</v>
      </c>
      <c r="S65" s="6">
        <f t="shared" si="6"/>
        <v>0</v>
      </c>
      <c r="T65" s="6">
        <f t="shared" si="7"/>
        <v>0</v>
      </c>
      <c r="U65">
        <f t="shared" si="8"/>
        <v>2</v>
      </c>
      <c r="V65" s="6">
        <f t="shared" si="9"/>
        <v>0.2857142857142857</v>
      </c>
      <c r="W65">
        <f t="shared" si="10"/>
        <v>0</v>
      </c>
      <c r="X65" s="6">
        <f t="shared" si="11"/>
        <v>0</v>
      </c>
      <c r="Y65">
        <f t="shared" si="12"/>
        <v>5</v>
      </c>
      <c r="Z65" s="6">
        <f t="shared" si="13"/>
        <v>0.7142857142857143</v>
      </c>
      <c r="AA65">
        <f t="shared" si="14"/>
        <v>0</v>
      </c>
      <c r="AB65" s="6">
        <f t="shared" si="15"/>
        <v>0</v>
      </c>
    </row>
    <row r="66" spans="1:28" x14ac:dyDescent="0.25">
      <c r="A66" t="s">
        <v>280</v>
      </c>
      <c r="B66" t="s">
        <v>321</v>
      </c>
      <c r="C66" s="58">
        <f>COUNTIFS('2way'!$A$3:$A$7690,"&gt;50%",'2way'!$Y$3:$Y$7690,"Y",'2way'!$Q$3:$Q$7690,"=" &amp;B66) +  COUNTIFS('2way'!$A$3:$A$7690,"&gt;50%",'2way'!$Y$3:$Y$7690,"Y",'2way'!$R$3:$R$7690,"=" &amp;B66)</f>
        <v>0</v>
      </c>
      <c r="D66" s="59">
        <f>COUNTIFS('2way'!$A$3:$A$7690,"&gt;50%",'2way'!$Y$3:$Y$7690,"N",'2way'!$Q$3:$Q$7690,"=" &amp;B66) +  COUNTIFS('2way'!$A$3:$A$7690,"&gt;50%",'2way'!$Y$3:$Y$7690,"N",'2way'!$R$3:$R$7690,"=" &amp;B66)</f>
        <v>1</v>
      </c>
      <c r="E66" s="59">
        <f>COUNTIFS('2way'!$B$3:$B$7690,"&gt;50%",'2way'!$Y$3:$Y$7690,"N",'2way'!$Q$3:$Q$7690,"=" &amp;B66) +  COUNTIFS('2way'!$B$3:$B$7690,"&gt;50%",'2way'!$Y$3:$Y$7690,"N",'2way'!$R$3:$R$7690,"=" &amp;B66)</f>
        <v>3</v>
      </c>
      <c r="F66" s="59">
        <f>COUNTIFS('2way'!$B$3:$B$7690,"&gt;50%",'2way'!$Y$3:$Y$7690,"Y",'2way'!$Q$3:$Q$7690,"=" &amp;B66) +  COUNTIFS('2way'!$B$3:$B$7690,"&gt;50%",'2way'!$Y$3:$Y$7690,"Y",'2way'!$R$3:$R$7690,"=" &amp;B66)</f>
        <v>3</v>
      </c>
      <c r="G66">
        <f>COUNTIF('2way'!$Q$3:$Q$7690,"=" &amp;B66) + COUNTIF('2way'!$R$3:$R$7690,"=" &amp;B66)</f>
        <v>7</v>
      </c>
      <c r="H66" s="6">
        <f t="shared" si="17"/>
        <v>0</v>
      </c>
      <c r="I66" s="6">
        <f t="shared" si="1"/>
        <v>0.14285714285714285</v>
      </c>
      <c r="J66" s="6">
        <f t="shared" si="2"/>
        <v>0.42857142857142855</v>
      </c>
      <c r="K66" s="6">
        <f t="shared" si="3"/>
        <v>0.42857142857142855</v>
      </c>
      <c r="L66" s="59">
        <f>COUNTIFS('2way'!$M$3:$M$7690,"&gt;50%",'2way'!$Y$3:$Y$7690,"Y",'2way'!$Q$3:$Q$7690,"=" &amp;B66) +  COUNTIFS('2way'!$M$3:$M$7690,"&gt;50%",'2way'!$Y$3:$Y$7690,"Y",'2way'!$R$3:$R$7690,"=" &amp;B66)</f>
        <v>0</v>
      </c>
      <c r="M66" s="59">
        <f>COUNTIFS('2way'!$M$3:$M$7690,"&gt;50%",'2way'!$Y$3:$Y$7690,"N",'2way'!$Q$3:$Q$7690,"=" &amp;B66) +  COUNTIFS('2way'!$M$3:$M$7690,"&gt;50%",'2way'!$Y$3:$Y$7690,"N",'2way'!$R$3:$R$7690,"=" &amp;B66)</f>
        <v>0</v>
      </c>
      <c r="N66" s="59">
        <f>COUNTIFS('2way'!$N$3:$N$7690,"&gt;50%",'2way'!$Y$3:$Y$7690,"N",'2way'!$Q$3:$Q$7690,"=" &amp;B66) +  COUNTIFS('2way'!$N$3:$N$7690,"&gt;50%",'2way'!$Y$3:$Y$7690,"N",'2way'!$R$3:$R$7690,"=" &amp;B66)</f>
        <v>0</v>
      </c>
      <c r="O66" s="59">
        <f>COUNTIFS('2way'!$N$3:$N$7690,"&gt;50%",'2way'!$Y$3:$Y$7690,"Y",'2way'!$Q$3:$Q$7690,"=" &amp;B66) +  COUNTIFS('2way'!$N$3:$N$7690,"&gt;50%",'2way'!$Y$3:$Y$7690,"Y",'2way'!$R$3:$R$7690,"=" &amp;B66)</f>
        <v>0</v>
      </c>
      <c r="P66">
        <f>COUNTIF('2way'!$Q$3:$Q$7690,"=" &amp;B66) + COUNTIF('2way'!$R$3:$R$7690,"=" &amp;B66)</f>
        <v>7</v>
      </c>
      <c r="Q66" s="6">
        <f t="shared" si="4"/>
        <v>0</v>
      </c>
      <c r="R66" s="6">
        <f t="shared" si="5"/>
        <v>0</v>
      </c>
      <c r="S66" s="6">
        <f t="shared" si="6"/>
        <v>0</v>
      </c>
      <c r="T66" s="6">
        <f t="shared" si="7"/>
        <v>0</v>
      </c>
      <c r="U66">
        <f t="shared" si="8"/>
        <v>3</v>
      </c>
      <c r="V66" s="6">
        <f t="shared" si="9"/>
        <v>0.42857142857142855</v>
      </c>
      <c r="W66">
        <f t="shared" si="10"/>
        <v>0</v>
      </c>
      <c r="X66" s="6">
        <f t="shared" si="11"/>
        <v>0</v>
      </c>
      <c r="Y66">
        <f t="shared" si="12"/>
        <v>4</v>
      </c>
      <c r="Z66" s="6">
        <f t="shared" si="13"/>
        <v>0.5714285714285714</v>
      </c>
      <c r="AA66">
        <f t="shared" si="14"/>
        <v>0</v>
      </c>
      <c r="AB66" s="6">
        <f t="shared" si="15"/>
        <v>0</v>
      </c>
    </row>
    <row r="67" spans="1:28" x14ac:dyDescent="0.25">
      <c r="A67" t="s">
        <v>280</v>
      </c>
      <c r="B67" t="s">
        <v>396</v>
      </c>
      <c r="C67" s="58">
        <f>COUNTIFS('2way'!$A$3:$A$7690,"&gt;50%",'2way'!$Y$3:$Y$7690,"Y",'2way'!$Q$3:$Q$7690,"=" &amp;B67) +  COUNTIFS('2way'!$A$3:$A$7690,"&gt;50%",'2way'!$Y$3:$Y$7690,"Y",'2way'!$R$3:$R$7690,"=" &amp;B67)</f>
        <v>3</v>
      </c>
      <c r="D67" s="59">
        <f>COUNTIFS('2way'!$A$3:$A$7690,"&gt;50%",'2way'!$Y$3:$Y$7690,"N",'2way'!$Q$3:$Q$7690,"=" &amp;B67) +  COUNTIFS('2way'!$A$3:$A$7690,"&gt;50%",'2way'!$Y$3:$Y$7690,"N",'2way'!$R$3:$R$7690,"=" &amp;B67)</f>
        <v>1</v>
      </c>
      <c r="E67" s="59">
        <f>COUNTIFS('2way'!$B$3:$B$7690,"&gt;50%",'2way'!$Y$3:$Y$7690,"N",'2way'!$Q$3:$Q$7690,"=" &amp;B67) +  COUNTIFS('2way'!$B$3:$B$7690,"&gt;50%",'2way'!$Y$3:$Y$7690,"N",'2way'!$R$3:$R$7690,"=" &amp;B67)</f>
        <v>3</v>
      </c>
      <c r="F67" s="59">
        <f>COUNTIFS('2way'!$B$3:$B$7690,"&gt;50%",'2way'!$Y$3:$Y$7690,"Y",'2way'!$Q$3:$Q$7690,"=" &amp;B67) +  COUNTIFS('2way'!$B$3:$B$7690,"&gt;50%",'2way'!$Y$3:$Y$7690,"Y",'2way'!$R$3:$R$7690,"=" &amp;B67)</f>
        <v>1</v>
      </c>
      <c r="G67">
        <f>COUNTIF('2way'!$Q$3:$Q$7690,"=" &amp;B67) + COUNTIF('2way'!$R$3:$R$7690,"=" &amp;B67)</f>
        <v>8</v>
      </c>
      <c r="H67" s="6">
        <f t="shared" si="17"/>
        <v>0.375</v>
      </c>
      <c r="I67" s="6">
        <f t="shared" si="1"/>
        <v>0.125</v>
      </c>
      <c r="J67" s="6">
        <f t="shared" si="2"/>
        <v>0.375</v>
      </c>
      <c r="K67" s="6">
        <f t="shared" si="3"/>
        <v>0.125</v>
      </c>
      <c r="L67" s="59">
        <f>COUNTIFS('2way'!$M$3:$M$7690,"&gt;50%",'2way'!$Y$3:$Y$7690,"Y",'2way'!$Q$3:$Q$7690,"=" &amp;B67) +  COUNTIFS('2way'!$M$3:$M$7690,"&gt;50%",'2way'!$Y$3:$Y$7690,"Y",'2way'!$R$3:$R$7690,"=" &amp;B67)</f>
        <v>0</v>
      </c>
      <c r="M67" s="59">
        <f>COUNTIFS('2way'!$M$3:$M$7690,"&gt;50%",'2way'!$Y$3:$Y$7690,"N",'2way'!$Q$3:$Q$7690,"=" &amp;B67) +  COUNTIFS('2way'!$M$3:$M$7690,"&gt;50%",'2way'!$Y$3:$Y$7690,"N",'2way'!$R$3:$R$7690,"=" &amp;B67)</f>
        <v>0</v>
      </c>
      <c r="N67" s="59">
        <f>COUNTIFS('2way'!$N$3:$N$7690,"&gt;50%",'2way'!$Y$3:$Y$7690,"N",'2way'!$Q$3:$Q$7690,"=" &amp;B67) +  COUNTIFS('2way'!$N$3:$N$7690,"&gt;50%",'2way'!$Y$3:$Y$7690,"N",'2way'!$R$3:$R$7690,"=" &amp;B67)</f>
        <v>0</v>
      </c>
      <c r="O67" s="59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8</v>
      </c>
      <c r="Q67" s="6">
        <f t="shared" si="4"/>
        <v>0</v>
      </c>
      <c r="R67" s="6">
        <f t="shared" si="5"/>
        <v>0</v>
      </c>
      <c r="S67" s="6">
        <f t="shared" si="6"/>
        <v>0</v>
      </c>
      <c r="T67" s="6">
        <f t="shared" si="7"/>
        <v>0</v>
      </c>
      <c r="U67">
        <f t="shared" si="8"/>
        <v>6</v>
      </c>
      <c r="V67" s="6">
        <f t="shared" si="9"/>
        <v>0.75</v>
      </c>
      <c r="W67">
        <f t="shared" si="10"/>
        <v>0</v>
      </c>
      <c r="X67" s="6">
        <f t="shared" si="11"/>
        <v>0</v>
      </c>
      <c r="Y67">
        <f t="shared" si="12"/>
        <v>2</v>
      </c>
      <c r="Z67" s="6">
        <f t="shared" si="13"/>
        <v>0.25</v>
      </c>
      <c r="AA67">
        <f t="shared" si="14"/>
        <v>0</v>
      </c>
      <c r="AB67" s="6">
        <f t="shared" si="15"/>
        <v>0</v>
      </c>
    </row>
    <row r="68" spans="1:28" x14ac:dyDescent="0.25">
      <c r="A68" t="s">
        <v>280</v>
      </c>
      <c r="B68" t="s">
        <v>326</v>
      </c>
      <c r="C68" s="58">
        <f>COUNTIFS('2way'!$A$3:$A$7690,"&gt;50%",'2way'!$Y$3:$Y$7690,"Y",'2way'!$Q$3:$Q$7690,"=" &amp;B68) +  COUNTIFS('2way'!$A$3:$A$7690,"&gt;50%",'2way'!$Y$3:$Y$7690,"Y",'2way'!$R$3:$R$7690,"=" &amp;B68)</f>
        <v>0</v>
      </c>
      <c r="D68" s="59">
        <f>COUNTIFS('2way'!$A$3:$A$7690,"&gt;50%",'2way'!$Y$3:$Y$7690,"N",'2way'!$Q$3:$Q$7690,"=" &amp;B68) +  COUNTIFS('2way'!$A$3:$A$7690,"&gt;50%",'2way'!$Y$3:$Y$7690,"N",'2way'!$R$3:$R$7690,"=" &amp;B68)</f>
        <v>1</v>
      </c>
      <c r="E68" s="59">
        <f>COUNTIFS('2way'!$B$3:$B$7690,"&gt;50%",'2way'!$Y$3:$Y$7690,"N",'2way'!$Q$3:$Q$7690,"=" &amp;B68) +  COUNTIFS('2way'!$B$3:$B$7690,"&gt;50%",'2way'!$Y$3:$Y$7690,"N",'2way'!$R$3:$R$7690,"=" &amp;B68)</f>
        <v>3</v>
      </c>
      <c r="F68" s="59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7</v>
      </c>
      <c r="H68" s="6">
        <f t="shared" ref="H68:H131" si="18">C68/G68</f>
        <v>0</v>
      </c>
      <c r="I68" s="6">
        <f t="shared" si="1"/>
        <v>0.14285714285714285</v>
      </c>
      <c r="J68" s="6">
        <f t="shared" si="2"/>
        <v>0.42857142857142855</v>
      </c>
      <c r="K68" s="6">
        <f t="shared" si="3"/>
        <v>0.42857142857142855</v>
      </c>
      <c r="L68" s="59">
        <f>COUNTIFS('2way'!$M$3:$M$7690,"&gt;50%",'2way'!$Y$3:$Y$7690,"Y",'2way'!$Q$3:$Q$7690,"=" &amp;B68) +  COUNTIFS('2way'!$M$3:$M$7690,"&gt;50%",'2way'!$Y$3:$Y$7690,"Y",'2way'!$R$3:$R$7690,"=" &amp;B68)</f>
        <v>0</v>
      </c>
      <c r="M68" s="59">
        <f>COUNTIFS('2way'!$M$3:$M$7690,"&gt;50%",'2way'!$Y$3:$Y$7690,"N",'2way'!$Q$3:$Q$7690,"=" &amp;B68) +  COUNTIFS('2way'!$M$3:$M$7690,"&gt;50%",'2way'!$Y$3:$Y$7690,"N",'2way'!$R$3:$R$7690,"=" &amp;B68)</f>
        <v>0</v>
      </c>
      <c r="N68" s="59">
        <f>COUNTIFS('2way'!$N$3:$N$7690,"&gt;50%",'2way'!$Y$3:$Y$7690,"N",'2way'!$Q$3:$Q$7690,"=" &amp;B68) +  COUNTIFS('2way'!$N$3:$N$7690,"&gt;50%",'2way'!$Y$3:$Y$7690,"N",'2way'!$R$3:$R$7690,"=" &amp;B68)</f>
        <v>0</v>
      </c>
      <c r="O68" s="59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7</v>
      </c>
      <c r="Q68" s="6">
        <f t="shared" si="4"/>
        <v>0</v>
      </c>
      <c r="R68" s="6">
        <f t="shared" si="5"/>
        <v>0</v>
      </c>
      <c r="S68" s="6">
        <f t="shared" si="6"/>
        <v>0</v>
      </c>
      <c r="T68" s="6">
        <f t="shared" si="7"/>
        <v>0</v>
      </c>
      <c r="U68">
        <f t="shared" si="8"/>
        <v>3</v>
      </c>
      <c r="V68" s="6">
        <f t="shared" si="9"/>
        <v>0.42857142857142855</v>
      </c>
      <c r="W68">
        <f t="shared" si="10"/>
        <v>0</v>
      </c>
      <c r="X68" s="6">
        <f t="shared" si="11"/>
        <v>0</v>
      </c>
      <c r="Y68">
        <f t="shared" si="12"/>
        <v>4</v>
      </c>
      <c r="Z68" s="6">
        <f t="shared" si="13"/>
        <v>0.5714285714285714</v>
      </c>
      <c r="AA68">
        <f t="shared" si="14"/>
        <v>0</v>
      </c>
      <c r="AB68" s="6">
        <f t="shared" si="15"/>
        <v>0</v>
      </c>
    </row>
    <row r="69" spans="1:28" x14ac:dyDescent="0.25">
      <c r="A69" t="s">
        <v>280</v>
      </c>
      <c r="B69" t="s">
        <v>327</v>
      </c>
      <c r="C69" s="58">
        <f>COUNTIFS('2way'!$A$3:$A$7690,"&gt;50%",'2way'!$Y$3:$Y$7690,"Y",'2way'!$Q$3:$Q$7690,"=" &amp;B69) +  COUNTIFS('2way'!$A$3:$A$7690,"&gt;50%",'2way'!$Y$3:$Y$7690,"Y",'2way'!$R$3:$R$7690,"=" &amp;B69)</f>
        <v>1</v>
      </c>
      <c r="D69" s="59">
        <f>COUNTIFS('2way'!$A$3:$A$7690,"&gt;50%",'2way'!$Y$3:$Y$7690,"N",'2way'!$Q$3:$Q$7690,"=" &amp;B69) +  COUNTIFS('2way'!$A$3:$A$7690,"&gt;50%",'2way'!$Y$3:$Y$7690,"N",'2way'!$R$3:$R$7690,"=" &amp;B69)</f>
        <v>2</v>
      </c>
      <c r="E69" s="59">
        <f>COUNTIFS('2way'!$B$3:$B$7690,"&gt;50%",'2way'!$Y$3:$Y$7690,"N",'2way'!$Q$3:$Q$7690,"=" &amp;B69) +  COUNTIFS('2way'!$B$3:$B$7690,"&gt;50%",'2way'!$Y$3:$Y$7690,"N",'2way'!$R$3:$R$7690,"=" &amp;B69)</f>
        <v>1</v>
      </c>
      <c r="F69" s="59">
        <f>COUNTIFS('2way'!$B$3:$B$7690,"&gt;50%",'2way'!$Y$3:$Y$7690,"Y",'2way'!$Q$3:$Q$7690,"=" &amp;B69) +  COUNTIFS('2way'!$B$3:$B$7690,"&gt;50%",'2way'!$Y$3:$Y$7690,"Y",'2way'!$R$3:$R$7690,"=" &amp;B69)</f>
        <v>3</v>
      </c>
      <c r="G69">
        <f>COUNTIF('2way'!$Q$3:$Q$7690,"=" &amp;B69) + COUNTIF('2way'!$R$3:$R$7690,"=" &amp;B69)</f>
        <v>7</v>
      </c>
      <c r="H69" s="6">
        <f t="shared" si="18"/>
        <v>0.14285714285714285</v>
      </c>
      <c r="I69" s="6">
        <f t="shared" ref="I69:I132" si="19">D69/G69</f>
        <v>0.2857142857142857</v>
      </c>
      <c r="J69" s="6">
        <f t="shared" ref="J69:J132" si="20">E69/G69</f>
        <v>0.14285714285714285</v>
      </c>
      <c r="K69" s="6">
        <f t="shared" ref="K69:K132" si="21">F69/G69</f>
        <v>0.42857142857142855</v>
      </c>
      <c r="L69" s="59">
        <f>COUNTIFS('2way'!$M$3:$M$7690,"&gt;50%",'2way'!$Y$3:$Y$7690,"Y",'2way'!$Q$3:$Q$7690,"=" &amp;B69) +  COUNTIFS('2way'!$M$3:$M$7690,"&gt;50%",'2way'!$Y$3:$Y$7690,"Y",'2way'!$R$3:$R$7690,"=" &amp;B69)</f>
        <v>0</v>
      </c>
      <c r="M69" s="59">
        <f>COUNTIFS('2way'!$M$3:$M$7690,"&gt;50%",'2way'!$Y$3:$Y$7690,"N",'2way'!$Q$3:$Q$7690,"=" &amp;B69) +  COUNTIFS('2way'!$M$3:$M$7690,"&gt;50%",'2way'!$Y$3:$Y$7690,"N",'2way'!$R$3:$R$7690,"=" &amp;B69)</f>
        <v>0</v>
      </c>
      <c r="N69" s="59">
        <f>COUNTIFS('2way'!$N$3:$N$7690,"&gt;50%",'2way'!$Y$3:$Y$7690,"N",'2way'!$Q$3:$Q$7690,"=" &amp;B69) +  COUNTIFS('2way'!$N$3:$N$7690,"&gt;50%",'2way'!$Y$3:$Y$7690,"N",'2way'!$R$3:$R$7690,"=" &amp;B69)</f>
        <v>0</v>
      </c>
      <c r="O69" s="59">
        <f>COUNTIFS('2way'!$N$3:$N$7690,"&gt;50%",'2way'!$Y$3:$Y$7690,"Y",'2way'!$Q$3:$Q$7690,"=" &amp;B69) +  COUNTIFS('2way'!$N$3:$N$7690,"&gt;50%",'2way'!$Y$3:$Y$7690,"Y",'2way'!$R$3:$R$7690,"=" &amp;B69)</f>
        <v>0</v>
      </c>
      <c r="P69">
        <f>COUNTIF('2way'!$Q$3:$Q$7690,"=" &amp;B69) + COUNTIF('2way'!$R$3:$R$7690,"=" &amp;B69)</f>
        <v>7</v>
      </c>
      <c r="Q69" s="6">
        <f t="shared" ref="Q69:Q132" si="22">L69/P69</f>
        <v>0</v>
      </c>
      <c r="R69" s="6">
        <f t="shared" ref="R69:R132" si="23">M69/P69</f>
        <v>0</v>
      </c>
      <c r="S69" s="6">
        <f t="shared" ref="S69:S132" si="24">N69/P69</f>
        <v>0</v>
      </c>
      <c r="T69" s="6">
        <f t="shared" ref="T69:T132" si="25">O69/P69</f>
        <v>0</v>
      </c>
      <c r="U69">
        <f t="shared" ref="U69:U132" si="26">C69+E69</f>
        <v>2</v>
      </c>
      <c r="V69" s="6">
        <f t="shared" ref="V69:V132" si="27">U69/G69</f>
        <v>0.2857142857142857</v>
      </c>
      <c r="W69">
        <f t="shared" ref="W69:W132" si="28">L69+N69</f>
        <v>0</v>
      </c>
      <c r="X69" s="6">
        <f t="shared" ref="X69:X132" si="29">W69/P69</f>
        <v>0</v>
      </c>
      <c r="Y69">
        <f t="shared" ref="Y69:Y132" si="30">D69+F69</f>
        <v>5</v>
      </c>
      <c r="Z69" s="6">
        <f t="shared" ref="Z69:Z132" si="31">Y69/G69</f>
        <v>0.7142857142857143</v>
      </c>
      <c r="AA69">
        <f t="shared" ref="AA69:AA132" si="32">M69+O69</f>
        <v>0</v>
      </c>
      <c r="AB69" s="6">
        <f t="shared" ref="AB69:AB132" si="33">AA69/P69</f>
        <v>0</v>
      </c>
    </row>
    <row r="70" spans="1:28" x14ac:dyDescent="0.25">
      <c r="A70" t="s">
        <v>280</v>
      </c>
      <c r="B70" t="s">
        <v>398</v>
      </c>
      <c r="C70" s="58">
        <f>COUNTIFS('2way'!$A$3:$A$7690,"&gt;50%",'2way'!$Y$3:$Y$7690,"Y",'2way'!$Q$3:$Q$7690,"=" &amp;B70) +  COUNTIFS('2way'!$A$3:$A$7690,"&gt;50%",'2way'!$Y$3:$Y$7690,"Y",'2way'!$R$3:$R$7690,"=" &amp;B70)</f>
        <v>0</v>
      </c>
      <c r="D70" s="59">
        <f>COUNTIFS('2way'!$A$3:$A$7690,"&gt;50%",'2way'!$Y$3:$Y$7690,"N",'2way'!$Q$3:$Q$7690,"=" &amp;B70) +  COUNTIFS('2way'!$A$3:$A$7690,"&gt;50%",'2way'!$Y$3:$Y$7690,"N",'2way'!$R$3:$R$7690,"=" &amp;B70)</f>
        <v>0</v>
      </c>
      <c r="E70" s="59">
        <f>COUNTIFS('2way'!$B$3:$B$7690,"&gt;50%",'2way'!$Y$3:$Y$7690,"N",'2way'!$Q$3:$Q$7690,"=" &amp;B70) +  COUNTIFS('2way'!$B$3:$B$7690,"&gt;50%",'2way'!$Y$3:$Y$7690,"N",'2way'!$R$3:$R$7690,"=" &amp;B70)</f>
        <v>5</v>
      </c>
      <c r="F70" s="59">
        <f>COUNTIFS('2way'!$B$3:$B$7690,"&gt;50%",'2way'!$Y$3:$Y$7690,"Y",'2way'!$Q$3:$Q$7690,"=" &amp;B70) +  COUNTIFS('2way'!$B$3:$B$7690,"&gt;50%",'2way'!$Y$3:$Y$7690,"Y",'2way'!$R$3:$R$7690,"=" &amp;B70)</f>
        <v>2</v>
      </c>
      <c r="G70">
        <f>COUNTIF('2way'!$Q$3:$Q$7690,"=" &amp;B70) + COUNTIF('2way'!$R$3:$R$7690,"=" &amp;B70)</f>
        <v>7</v>
      </c>
      <c r="H70" s="6">
        <f t="shared" si="18"/>
        <v>0</v>
      </c>
      <c r="I70" s="6">
        <f t="shared" si="19"/>
        <v>0</v>
      </c>
      <c r="J70" s="6">
        <f t="shared" si="20"/>
        <v>0.7142857142857143</v>
      </c>
      <c r="K70" s="6">
        <f t="shared" si="21"/>
        <v>0.2857142857142857</v>
      </c>
      <c r="L70" s="59">
        <f>COUNTIFS('2way'!$M$3:$M$7690,"&gt;50%",'2way'!$Y$3:$Y$7690,"Y",'2way'!$Q$3:$Q$7690,"=" &amp;B70) +  COUNTIFS('2way'!$M$3:$M$7690,"&gt;50%",'2way'!$Y$3:$Y$7690,"Y",'2way'!$R$3:$R$7690,"=" &amp;B70)</f>
        <v>0</v>
      </c>
      <c r="M70" s="59">
        <f>COUNTIFS('2way'!$M$3:$M$7690,"&gt;50%",'2way'!$Y$3:$Y$7690,"N",'2way'!$Q$3:$Q$7690,"=" &amp;B70) +  COUNTIFS('2way'!$M$3:$M$7690,"&gt;50%",'2way'!$Y$3:$Y$7690,"N",'2way'!$R$3:$R$7690,"=" &amp;B70)</f>
        <v>0</v>
      </c>
      <c r="N70" s="59">
        <f>COUNTIFS('2way'!$N$3:$N$7690,"&gt;50%",'2way'!$Y$3:$Y$7690,"N",'2way'!$Q$3:$Q$7690,"=" &amp;B70) +  COUNTIFS('2way'!$N$3:$N$7690,"&gt;50%",'2way'!$Y$3:$Y$7690,"N",'2way'!$R$3:$R$7690,"=" &amp;B70)</f>
        <v>0</v>
      </c>
      <c r="O70" s="59">
        <f>COUNTIFS('2way'!$N$3:$N$7690,"&gt;50%",'2way'!$Y$3:$Y$7690,"Y",'2way'!$Q$3:$Q$7690,"=" &amp;B70) +  COUNTIFS('2way'!$N$3:$N$7690,"&gt;50%",'2way'!$Y$3:$Y$7690,"Y",'2way'!$R$3:$R$7690,"=" &amp;B70)</f>
        <v>0</v>
      </c>
      <c r="P70">
        <f>COUNTIF('2way'!$Q$3:$Q$7690,"=" &amp;B70) + COUNTIF('2way'!$R$3:$R$7690,"=" &amp;B70)</f>
        <v>7</v>
      </c>
      <c r="Q70" s="6">
        <f t="shared" si="22"/>
        <v>0</v>
      </c>
      <c r="R70" s="6">
        <f t="shared" si="23"/>
        <v>0</v>
      </c>
      <c r="S70" s="6">
        <f t="shared" si="24"/>
        <v>0</v>
      </c>
      <c r="T70" s="6">
        <f t="shared" si="25"/>
        <v>0</v>
      </c>
      <c r="U70">
        <f t="shared" si="26"/>
        <v>5</v>
      </c>
      <c r="V70" s="6">
        <f t="shared" si="27"/>
        <v>0.7142857142857143</v>
      </c>
      <c r="W70">
        <f t="shared" si="28"/>
        <v>0</v>
      </c>
      <c r="X70" s="6">
        <f t="shared" si="29"/>
        <v>0</v>
      </c>
      <c r="Y70">
        <f t="shared" si="30"/>
        <v>2</v>
      </c>
      <c r="Z70" s="6">
        <f t="shared" si="31"/>
        <v>0.2857142857142857</v>
      </c>
      <c r="AA70">
        <f t="shared" si="32"/>
        <v>0</v>
      </c>
      <c r="AB70" s="6">
        <f t="shared" si="33"/>
        <v>0</v>
      </c>
    </row>
    <row r="71" spans="1:28" x14ac:dyDescent="0.25">
      <c r="A71" t="s">
        <v>280</v>
      </c>
      <c r="B71" t="s">
        <v>323</v>
      </c>
      <c r="C71" s="58">
        <f>COUNTIFS('2way'!$A$3:$A$7690,"&gt;50%",'2way'!$Y$3:$Y$7690,"Y",'2way'!$Q$3:$Q$7690,"=" &amp;B71) +  COUNTIFS('2way'!$A$3:$A$7690,"&gt;50%",'2way'!$Y$3:$Y$7690,"Y",'2way'!$R$3:$R$7690,"=" &amp;B71)</f>
        <v>1</v>
      </c>
      <c r="D71" s="59">
        <f>COUNTIFS('2way'!$A$3:$A$7690,"&gt;50%",'2way'!$Y$3:$Y$7690,"N",'2way'!$Q$3:$Q$7690,"=" &amp;B71) +  COUNTIFS('2way'!$A$3:$A$7690,"&gt;50%",'2way'!$Y$3:$Y$7690,"N",'2way'!$R$3:$R$7690,"=" &amp;B71)</f>
        <v>1</v>
      </c>
      <c r="E71" s="59">
        <f>COUNTIFS('2way'!$B$3:$B$7690,"&gt;50%",'2way'!$Y$3:$Y$7690,"N",'2way'!$Q$3:$Q$7690,"=" &amp;B71) +  COUNTIFS('2way'!$B$3:$B$7690,"&gt;50%",'2way'!$Y$3:$Y$7690,"N",'2way'!$R$3:$R$7690,"=" &amp;B71)</f>
        <v>4</v>
      </c>
      <c r="F71" s="59">
        <f>COUNTIFS('2way'!$B$3:$B$7690,"&gt;50%",'2way'!$Y$3:$Y$7690,"Y",'2way'!$Q$3:$Q$7690,"=" &amp;B71) +  COUNTIFS('2way'!$B$3:$B$7690,"&gt;50%",'2way'!$Y$3:$Y$7690,"Y",'2way'!$R$3:$R$7690,"=" &amp;B71)</f>
        <v>0</v>
      </c>
      <c r="G71">
        <f>COUNTIF('2way'!$Q$3:$Q$7690,"=" &amp;B71) + COUNTIF('2way'!$R$3:$R$7690,"=" &amp;B71)</f>
        <v>7</v>
      </c>
      <c r="H71" s="6">
        <f t="shared" si="18"/>
        <v>0.14285714285714285</v>
      </c>
      <c r="I71" s="6">
        <f t="shared" si="19"/>
        <v>0.14285714285714285</v>
      </c>
      <c r="J71" s="6">
        <f t="shared" si="20"/>
        <v>0.5714285714285714</v>
      </c>
      <c r="K71" s="6">
        <f t="shared" si="21"/>
        <v>0</v>
      </c>
      <c r="L71" s="59">
        <f>COUNTIFS('2way'!$M$3:$M$7690,"&gt;50%",'2way'!$Y$3:$Y$7690,"Y",'2way'!$Q$3:$Q$7690,"=" &amp;B71) +  COUNTIFS('2way'!$M$3:$M$7690,"&gt;50%",'2way'!$Y$3:$Y$7690,"Y",'2way'!$R$3:$R$7690,"=" &amp;B71)</f>
        <v>0</v>
      </c>
      <c r="M71" s="59">
        <f>COUNTIFS('2way'!$M$3:$M$7690,"&gt;50%",'2way'!$Y$3:$Y$7690,"N",'2way'!$Q$3:$Q$7690,"=" &amp;B71) +  COUNTIFS('2way'!$M$3:$M$7690,"&gt;50%",'2way'!$Y$3:$Y$7690,"N",'2way'!$R$3:$R$7690,"=" &amp;B71)</f>
        <v>0</v>
      </c>
      <c r="N71" s="59">
        <f>COUNTIFS('2way'!$N$3:$N$7690,"&gt;50%",'2way'!$Y$3:$Y$7690,"N",'2way'!$Q$3:$Q$7690,"=" &amp;B71) +  COUNTIFS('2way'!$N$3:$N$7690,"&gt;50%",'2way'!$Y$3:$Y$7690,"N",'2way'!$R$3:$R$7690,"=" &amp;B71)</f>
        <v>0</v>
      </c>
      <c r="O71" s="59">
        <f>COUNTIFS('2way'!$N$3:$N$7690,"&gt;50%",'2way'!$Y$3:$Y$7690,"Y",'2way'!$Q$3:$Q$7690,"=" &amp;B71) +  COUNTIFS('2way'!$N$3:$N$7690,"&gt;50%",'2way'!$Y$3:$Y$7690,"Y",'2way'!$R$3:$R$7690,"=" &amp;B71)</f>
        <v>0</v>
      </c>
      <c r="P71">
        <f>COUNTIF('2way'!$Q$3:$Q$7690,"=" &amp;B71) + COUNTIF('2way'!$R$3:$R$7690,"=" &amp;B71)</f>
        <v>7</v>
      </c>
      <c r="Q71" s="6">
        <f t="shared" si="22"/>
        <v>0</v>
      </c>
      <c r="R71" s="6">
        <f t="shared" si="23"/>
        <v>0</v>
      </c>
      <c r="S71" s="6">
        <f t="shared" si="24"/>
        <v>0</v>
      </c>
      <c r="T71" s="6">
        <f t="shared" si="25"/>
        <v>0</v>
      </c>
      <c r="U71">
        <f t="shared" si="26"/>
        <v>5</v>
      </c>
      <c r="V71" s="6">
        <f t="shared" si="27"/>
        <v>0.7142857142857143</v>
      </c>
      <c r="W71">
        <f t="shared" si="28"/>
        <v>0</v>
      </c>
      <c r="X71" s="6">
        <f t="shared" si="29"/>
        <v>0</v>
      </c>
      <c r="Y71">
        <f t="shared" si="30"/>
        <v>1</v>
      </c>
      <c r="Z71" s="6">
        <f t="shared" si="31"/>
        <v>0.14285714285714285</v>
      </c>
      <c r="AA71">
        <f t="shared" si="32"/>
        <v>0</v>
      </c>
      <c r="AB71" s="6">
        <f t="shared" si="33"/>
        <v>0</v>
      </c>
    </row>
    <row r="72" spans="1:28" x14ac:dyDescent="0.25">
      <c r="A72" t="s">
        <v>280</v>
      </c>
      <c r="B72" t="s">
        <v>325</v>
      </c>
      <c r="C72" s="58">
        <f>COUNTIFS('2way'!$A$3:$A$7690,"&gt;50%",'2way'!$Y$3:$Y$7690,"Y",'2way'!$Q$3:$Q$7690,"=" &amp;B72) +  COUNTIFS('2way'!$A$3:$A$7690,"&gt;50%",'2way'!$Y$3:$Y$7690,"Y",'2way'!$R$3:$R$7690,"=" &amp;B72)</f>
        <v>1</v>
      </c>
      <c r="D72" s="59">
        <f>COUNTIFS('2way'!$A$3:$A$7690,"&gt;50%",'2way'!$Y$3:$Y$7690,"N",'2way'!$Q$3:$Q$7690,"=" &amp;B72) +  COUNTIFS('2way'!$A$3:$A$7690,"&gt;50%",'2way'!$Y$3:$Y$7690,"N",'2way'!$R$3:$R$7690,"=" &amp;B72)</f>
        <v>1</v>
      </c>
      <c r="E72" s="59">
        <f>COUNTIFS('2way'!$B$3:$B$7690,"&gt;50%",'2way'!$Y$3:$Y$7690,"N",'2way'!$Q$3:$Q$7690,"=" &amp;B72) +  COUNTIFS('2way'!$B$3:$B$7690,"&gt;50%",'2way'!$Y$3:$Y$7690,"N",'2way'!$R$3:$R$7690,"=" &amp;B72)</f>
        <v>2</v>
      </c>
      <c r="F72" s="59">
        <f>COUNTIFS('2way'!$B$3:$B$7690,"&gt;50%",'2way'!$Y$3:$Y$7690,"Y",'2way'!$Q$3:$Q$7690,"=" &amp;B72) +  COUNTIFS('2way'!$B$3:$B$7690,"&gt;50%",'2way'!$Y$3:$Y$7690,"Y",'2way'!$R$3:$R$7690,"=" &amp;B72)</f>
        <v>4</v>
      </c>
      <c r="G72">
        <f>COUNTIF('2way'!$Q$3:$Q$7690,"=" &amp;B72) + COUNTIF('2way'!$R$3:$R$7690,"=" &amp;B72)</f>
        <v>8</v>
      </c>
      <c r="H72" s="6">
        <f t="shared" si="18"/>
        <v>0.125</v>
      </c>
      <c r="I72" s="6">
        <f t="shared" si="19"/>
        <v>0.125</v>
      </c>
      <c r="J72" s="6">
        <f t="shared" si="20"/>
        <v>0.25</v>
      </c>
      <c r="K72" s="6">
        <f t="shared" si="21"/>
        <v>0.5</v>
      </c>
      <c r="L72" s="59">
        <f>COUNTIFS('2way'!$M$3:$M$7690,"&gt;50%",'2way'!$Y$3:$Y$7690,"Y",'2way'!$Q$3:$Q$7690,"=" &amp;B72) +  COUNTIFS('2way'!$M$3:$M$7690,"&gt;50%",'2way'!$Y$3:$Y$7690,"Y",'2way'!$R$3:$R$7690,"=" &amp;B72)</f>
        <v>0</v>
      </c>
      <c r="M72" s="59">
        <f>COUNTIFS('2way'!$M$3:$M$7690,"&gt;50%",'2way'!$Y$3:$Y$7690,"N",'2way'!$Q$3:$Q$7690,"=" &amp;B72) +  COUNTIFS('2way'!$M$3:$M$7690,"&gt;50%",'2way'!$Y$3:$Y$7690,"N",'2way'!$R$3:$R$7690,"=" &amp;B72)</f>
        <v>0</v>
      </c>
      <c r="N72" s="59">
        <f>COUNTIFS('2way'!$N$3:$N$7690,"&gt;50%",'2way'!$Y$3:$Y$7690,"N",'2way'!$Q$3:$Q$7690,"=" &amp;B72) +  COUNTIFS('2way'!$N$3:$N$7690,"&gt;50%",'2way'!$Y$3:$Y$7690,"N",'2way'!$R$3:$R$7690,"=" &amp;B72)</f>
        <v>0</v>
      </c>
      <c r="O72" s="59">
        <f>COUNTIFS('2way'!$N$3:$N$7690,"&gt;50%",'2way'!$Y$3:$Y$7690,"Y",'2way'!$Q$3:$Q$7690,"=" &amp;B72) +  COUNTIFS('2way'!$N$3:$N$7690,"&gt;50%",'2way'!$Y$3:$Y$7690,"Y",'2way'!$R$3:$R$7690,"=" &amp;B72)</f>
        <v>0</v>
      </c>
      <c r="P72">
        <f>COUNTIF('2way'!$Q$3:$Q$7690,"=" &amp;B72) + COUNTIF('2way'!$R$3:$R$7690,"=" &amp;B72)</f>
        <v>8</v>
      </c>
      <c r="Q72" s="6">
        <f t="shared" si="22"/>
        <v>0</v>
      </c>
      <c r="R72" s="6">
        <f t="shared" si="23"/>
        <v>0</v>
      </c>
      <c r="S72" s="6">
        <f t="shared" si="24"/>
        <v>0</v>
      </c>
      <c r="T72" s="6">
        <f t="shared" si="25"/>
        <v>0</v>
      </c>
      <c r="U72">
        <f t="shared" si="26"/>
        <v>3</v>
      </c>
      <c r="V72" s="6">
        <f t="shared" si="27"/>
        <v>0.375</v>
      </c>
      <c r="W72">
        <f t="shared" si="28"/>
        <v>0</v>
      </c>
      <c r="X72" s="6">
        <f t="shared" si="29"/>
        <v>0</v>
      </c>
      <c r="Y72">
        <f t="shared" si="30"/>
        <v>5</v>
      </c>
      <c r="Z72" s="6">
        <f t="shared" si="31"/>
        <v>0.625</v>
      </c>
      <c r="AA72">
        <f t="shared" si="32"/>
        <v>0</v>
      </c>
      <c r="AB72" s="6">
        <f t="shared" si="33"/>
        <v>0</v>
      </c>
    </row>
    <row r="73" spans="1:28" x14ac:dyDescent="0.25">
      <c r="A73" t="s">
        <v>280</v>
      </c>
      <c r="B73" t="s">
        <v>320</v>
      </c>
      <c r="C73" s="58">
        <f>COUNTIFS('2way'!$A$3:$A$7690,"&gt;50%",'2way'!$Y$3:$Y$7690,"Y",'2way'!$Q$3:$Q$7690,"=" &amp;B73) +  COUNTIFS('2way'!$A$3:$A$7690,"&gt;50%",'2way'!$Y$3:$Y$7690,"Y",'2way'!$R$3:$R$7690,"=" &amp;B73)</f>
        <v>0</v>
      </c>
      <c r="D73" s="59">
        <f>COUNTIFS('2way'!$A$3:$A$7690,"&gt;50%",'2way'!$Y$3:$Y$7690,"N",'2way'!$Q$3:$Q$7690,"=" &amp;B73) +  COUNTIFS('2way'!$A$3:$A$7690,"&gt;50%",'2way'!$Y$3:$Y$7690,"N",'2way'!$R$3:$R$7690,"=" &amp;B73)</f>
        <v>0</v>
      </c>
      <c r="E73" s="59">
        <f>COUNTIFS('2way'!$B$3:$B$7690,"&gt;50%",'2way'!$Y$3:$Y$7690,"N",'2way'!$Q$3:$Q$7690,"=" &amp;B73) +  COUNTIFS('2way'!$B$3:$B$7690,"&gt;50%",'2way'!$Y$3:$Y$7690,"N",'2way'!$R$3:$R$7690,"=" &amp;B73)</f>
        <v>2</v>
      </c>
      <c r="F73" s="59">
        <f>COUNTIFS('2way'!$B$3:$B$7690,"&gt;50%",'2way'!$Y$3:$Y$7690,"Y",'2way'!$Q$3:$Q$7690,"=" &amp;B73) +  COUNTIFS('2way'!$B$3:$B$7690,"&gt;50%",'2way'!$Y$3:$Y$7690,"Y",'2way'!$R$3:$R$7690,"=" &amp;B73)</f>
        <v>5</v>
      </c>
      <c r="G73">
        <f>COUNTIF('2way'!$Q$3:$Q$7690,"=" &amp;B73) + COUNTIF('2way'!$R$3:$R$7690,"=" &amp;B73)</f>
        <v>7</v>
      </c>
      <c r="H73" s="6">
        <f t="shared" si="18"/>
        <v>0</v>
      </c>
      <c r="I73" s="6">
        <f t="shared" si="19"/>
        <v>0</v>
      </c>
      <c r="J73" s="6">
        <f t="shared" si="20"/>
        <v>0.2857142857142857</v>
      </c>
      <c r="K73" s="6">
        <f t="shared" si="21"/>
        <v>0.7142857142857143</v>
      </c>
      <c r="L73" s="59">
        <f>COUNTIFS('2way'!$M$3:$M$7690,"&gt;50%",'2way'!$Y$3:$Y$7690,"Y",'2way'!$Q$3:$Q$7690,"=" &amp;B73) +  COUNTIFS('2way'!$M$3:$M$7690,"&gt;50%",'2way'!$Y$3:$Y$7690,"Y",'2way'!$R$3:$R$7690,"=" &amp;B73)</f>
        <v>0</v>
      </c>
      <c r="M73" s="59">
        <f>COUNTIFS('2way'!$M$3:$M$7690,"&gt;50%",'2way'!$Y$3:$Y$7690,"N",'2way'!$Q$3:$Q$7690,"=" &amp;B73) +  COUNTIFS('2way'!$M$3:$M$7690,"&gt;50%",'2way'!$Y$3:$Y$7690,"N",'2way'!$R$3:$R$7690,"=" &amp;B73)</f>
        <v>0</v>
      </c>
      <c r="N73" s="59">
        <f>COUNTIFS('2way'!$N$3:$N$7690,"&gt;50%",'2way'!$Y$3:$Y$7690,"N",'2way'!$Q$3:$Q$7690,"=" &amp;B73) +  COUNTIFS('2way'!$N$3:$N$7690,"&gt;50%",'2way'!$Y$3:$Y$7690,"N",'2way'!$R$3:$R$7690,"=" &amp;B73)</f>
        <v>0</v>
      </c>
      <c r="O73" s="59">
        <f>COUNTIFS('2way'!$N$3:$N$7690,"&gt;50%",'2way'!$Y$3:$Y$7690,"Y",'2way'!$Q$3:$Q$7690,"=" &amp;B73) +  COUNTIFS('2way'!$N$3:$N$7690,"&gt;50%",'2way'!$Y$3:$Y$7690,"Y",'2way'!$R$3:$R$7690,"=" &amp;B73)</f>
        <v>0</v>
      </c>
      <c r="P73">
        <f>COUNTIF('2way'!$Q$3:$Q$7690,"=" &amp;B73) + COUNTIF('2way'!$R$3:$R$7690,"=" &amp;B73)</f>
        <v>7</v>
      </c>
      <c r="Q73" s="6">
        <f t="shared" si="22"/>
        <v>0</v>
      </c>
      <c r="R73" s="6">
        <f t="shared" si="23"/>
        <v>0</v>
      </c>
      <c r="S73" s="6">
        <f t="shared" si="24"/>
        <v>0</v>
      </c>
      <c r="T73" s="6">
        <f t="shared" si="25"/>
        <v>0</v>
      </c>
      <c r="U73">
        <f t="shared" si="26"/>
        <v>2</v>
      </c>
      <c r="V73" s="6">
        <f t="shared" si="27"/>
        <v>0.2857142857142857</v>
      </c>
      <c r="W73">
        <f t="shared" si="28"/>
        <v>0</v>
      </c>
      <c r="X73" s="6">
        <f t="shared" si="29"/>
        <v>0</v>
      </c>
      <c r="Y73">
        <f t="shared" si="30"/>
        <v>5</v>
      </c>
      <c r="Z73" s="6">
        <f t="shared" si="31"/>
        <v>0.7142857142857143</v>
      </c>
      <c r="AA73">
        <f t="shared" si="32"/>
        <v>0</v>
      </c>
      <c r="AB73" s="6">
        <f t="shared" si="33"/>
        <v>0</v>
      </c>
    </row>
    <row r="74" spans="1:28" x14ac:dyDescent="0.25">
      <c r="A74" t="s">
        <v>280</v>
      </c>
      <c r="B74" t="s">
        <v>399</v>
      </c>
      <c r="C74" s="58">
        <f>COUNTIFS('2way'!$A$3:$A$7690,"&gt;50%",'2way'!$Y$3:$Y$7690,"Y",'2way'!$Q$3:$Q$7690,"=" &amp;B74) +  COUNTIFS('2way'!$A$3:$A$7690,"&gt;50%",'2way'!$Y$3:$Y$7690,"Y",'2way'!$R$3:$R$7690,"=" &amp;B74)</f>
        <v>3</v>
      </c>
      <c r="D74" s="59">
        <f>COUNTIFS('2way'!$A$3:$A$7690,"&gt;50%",'2way'!$Y$3:$Y$7690,"N",'2way'!$Q$3:$Q$7690,"=" &amp;B74) +  COUNTIFS('2way'!$A$3:$A$7690,"&gt;50%",'2way'!$Y$3:$Y$7690,"N",'2way'!$R$3:$R$7690,"=" &amp;B74)</f>
        <v>1</v>
      </c>
      <c r="E74" s="59">
        <f>COUNTIFS('2way'!$B$3:$B$7690,"&gt;50%",'2way'!$Y$3:$Y$7690,"N",'2way'!$Q$3:$Q$7690,"=" &amp;B74) +  COUNTIFS('2way'!$B$3:$B$7690,"&gt;50%",'2way'!$Y$3:$Y$7690,"N",'2way'!$R$3:$R$7690,"=" &amp;B74)</f>
        <v>3</v>
      </c>
      <c r="F74" s="59">
        <f>COUNTIFS('2way'!$B$3:$B$7690,"&gt;50%",'2way'!$Y$3:$Y$7690,"Y",'2way'!$Q$3:$Q$7690,"=" &amp;B74) +  COUNTIFS('2way'!$B$3:$B$7690,"&gt;50%",'2way'!$Y$3:$Y$7690,"Y",'2way'!$R$3:$R$7690,"=" &amp;B74)</f>
        <v>0</v>
      </c>
      <c r="G74">
        <f>COUNTIF('2way'!$Q$3:$Q$7690,"=" &amp;B74) + COUNTIF('2way'!$R$3:$R$7690,"=" &amp;B74)</f>
        <v>7</v>
      </c>
      <c r="H74" s="6">
        <f t="shared" si="18"/>
        <v>0.42857142857142855</v>
      </c>
      <c r="I74" s="6">
        <f t="shared" si="19"/>
        <v>0.14285714285714285</v>
      </c>
      <c r="J74" s="6">
        <f t="shared" si="20"/>
        <v>0.42857142857142855</v>
      </c>
      <c r="K74" s="6">
        <f t="shared" si="21"/>
        <v>0</v>
      </c>
      <c r="L74" s="59">
        <f>COUNTIFS('2way'!$M$3:$M$7690,"&gt;50%",'2way'!$Y$3:$Y$7690,"Y",'2way'!$Q$3:$Q$7690,"=" &amp;B74) +  COUNTIFS('2way'!$M$3:$M$7690,"&gt;50%",'2way'!$Y$3:$Y$7690,"Y",'2way'!$R$3:$R$7690,"=" &amp;B74)</f>
        <v>0</v>
      </c>
      <c r="M74" s="59">
        <f>COUNTIFS('2way'!$M$3:$M$7690,"&gt;50%",'2way'!$Y$3:$Y$7690,"N",'2way'!$Q$3:$Q$7690,"=" &amp;B74) +  COUNTIFS('2way'!$M$3:$M$7690,"&gt;50%",'2way'!$Y$3:$Y$7690,"N",'2way'!$R$3:$R$7690,"=" &amp;B74)</f>
        <v>0</v>
      </c>
      <c r="N74" s="59">
        <f>COUNTIFS('2way'!$N$3:$N$7690,"&gt;50%",'2way'!$Y$3:$Y$7690,"N",'2way'!$Q$3:$Q$7690,"=" &amp;B74) +  COUNTIFS('2way'!$N$3:$N$7690,"&gt;50%",'2way'!$Y$3:$Y$7690,"N",'2way'!$R$3:$R$7690,"=" &amp;B74)</f>
        <v>0</v>
      </c>
      <c r="O74" s="59">
        <f>COUNTIFS('2way'!$N$3:$N$7690,"&gt;50%",'2way'!$Y$3:$Y$7690,"Y",'2way'!$Q$3:$Q$7690,"=" &amp;B74) +  COUNTIFS('2way'!$N$3:$N$7690,"&gt;50%",'2way'!$Y$3:$Y$7690,"Y",'2way'!$R$3:$R$7690,"=" &amp;B74)</f>
        <v>0</v>
      </c>
      <c r="P74">
        <f>COUNTIF('2way'!$Q$3:$Q$7690,"=" &amp;B74) + COUNTIF('2way'!$R$3:$R$7690,"=" &amp;B74)</f>
        <v>7</v>
      </c>
      <c r="Q74" s="6">
        <f t="shared" si="22"/>
        <v>0</v>
      </c>
      <c r="R74" s="6">
        <f t="shared" si="23"/>
        <v>0</v>
      </c>
      <c r="S74" s="6">
        <f t="shared" si="24"/>
        <v>0</v>
      </c>
      <c r="T74" s="6">
        <f t="shared" si="25"/>
        <v>0</v>
      </c>
      <c r="U74">
        <f t="shared" si="26"/>
        <v>6</v>
      </c>
      <c r="V74" s="6">
        <f t="shared" si="27"/>
        <v>0.8571428571428571</v>
      </c>
      <c r="W74">
        <f t="shared" si="28"/>
        <v>0</v>
      </c>
      <c r="X74" s="6">
        <f t="shared" si="29"/>
        <v>0</v>
      </c>
      <c r="Y74">
        <f t="shared" si="30"/>
        <v>1</v>
      </c>
      <c r="Z74" s="6">
        <f t="shared" si="31"/>
        <v>0.14285714285714285</v>
      </c>
      <c r="AA74">
        <f t="shared" si="32"/>
        <v>0</v>
      </c>
      <c r="AB74" s="6">
        <f t="shared" si="33"/>
        <v>0</v>
      </c>
    </row>
    <row r="75" spans="1:28" x14ac:dyDescent="0.25">
      <c r="A75" t="s">
        <v>280</v>
      </c>
      <c r="B75" t="s">
        <v>402</v>
      </c>
      <c r="C75" s="58">
        <f>COUNTIFS('2way'!$A$3:$A$7690,"&gt;50%",'2way'!$Y$3:$Y$7690,"Y",'2way'!$Q$3:$Q$7690,"=" &amp;B75) +  COUNTIFS('2way'!$A$3:$A$7690,"&gt;50%",'2way'!$Y$3:$Y$7690,"Y",'2way'!$R$3:$R$7690,"=" &amp;B75)</f>
        <v>0</v>
      </c>
      <c r="D75" s="59">
        <f>COUNTIFS('2way'!$A$3:$A$7690,"&gt;50%",'2way'!$Y$3:$Y$7690,"N",'2way'!$Q$3:$Q$7690,"=" &amp;B75) +  COUNTIFS('2way'!$A$3:$A$7690,"&gt;50%",'2way'!$Y$3:$Y$7690,"N",'2way'!$R$3:$R$7690,"=" &amp;B75)</f>
        <v>1</v>
      </c>
      <c r="E75" s="59">
        <f>COUNTIFS('2way'!$B$3:$B$7690,"&gt;50%",'2way'!$Y$3:$Y$7690,"N",'2way'!$Q$3:$Q$7690,"=" &amp;B75) +  COUNTIFS('2way'!$B$3:$B$7690,"&gt;50%",'2way'!$Y$3:$Y$7690,"N",'2way'!$R$3:$R$7690,"=" &amp;B75)</f>
        <v>3</v>
      </c>
      <c r="F75" s="59">
        <f>COUNTIFS('2way'!$B$3:$B$7690,"&gt;50%",'2way'!$Y$3:$Y$7690,"Y",'2way'!$Q$3:$Q$7690,"=" &amp;B75) +  COUNTIFS('2way'!$B$3:$B$7690,"&gt;50%",'2way'!$Y$3:$Y$7690,"Y",'2way'!$R$3:$R$7690,"=" &amp;B75)</f>
        <v>2</v>
      </c>
      <c r="G75">
        <f>COUNTIF('2way'!$Q$3:$Q$7690,"=" &amp;B75) + COUNTIF('2way'!$R$3:$R$7690,"=" &amp;B75)</f>
        <v>6</v>
      </c>
      <c r="H75" s="6">
        <f t="shared" si="18"/>
        <v>0</v>
      </c>
      <c r="I75" s="6">
        <f t="shared" si="19"/>
        <v>0.16666666666666666</v>
      </c>
      <c r="J75" s="6">
        <f t="shared" si="20"/>
        <v>0.5</v>
      </c>
      <c r="K75" s="6">
        <f t="shared" si="21"/>
        <v>0.33333333333333331</v>
      </c>
      <c r="L75" s="59">
        <f>COUNTIFS('2way'!$M$3:$M$7690,"&gt;50%",'2way'!$Y$3:$Y$7690,"Y",'2way'!$Q$3:$Q$7690,"=" &amp;B75) +  COUNTIFS('2way'!$M$3:$M$7690,"&gt;50%",'2way'!$Y$3:$Y$7690,"Y",'2way'!$R$3:$R$7690,"=" &amp;B75)</f>
        <v>0</v>
      </c>
      <c r="M75" s="59">
        <f>COUNTIFS('2way'!$M$3:$M$7690,"&gt;50%",'2way'!$Y$3:$Y$7690,"N",'2way'!$Q$3:$Q$7690,"=" &amp;B75) +  COUNTIFS('2way'!$M$3:$M$7690,"&gt;50%",'2way'!$Y$3:$Y$7690,"N",'2way'!$R$3:$R$7690,"=" &amp;B75)</f>
        <v>0</v>
      </c>
      <c r="N75" s="59">
        <f>COUNTIFS('2way'!$N$3:$N$7690,"&gt;50%",'2way'!$Y$3:$Y$7690,"N",'2way'!$Q$3:$Q$7690,"=" &amp;B75) +  COUNTIFS('2way'!$N$3:$N$7690,"&gt;50%",'2way'!$Y$3:$Y$7690,"N",'2way'!$R$3:$R$7690,"=" &amp;B75)</f>
        <v>0</v>
      </c>
      <c r="O75" s="59">
        <f>COUNTIFS('2way'!$N$3:$N$7690,"&gt;50%",'2way'!$Y$3:$Y$7690,"Y",'2way'!$Q$3:$Q$7690,"=" &amp;B75) +  COUNTIFS('2way'!$N$3:$N$7690,"&gt;50%",'2way'!$Y$3:$Y$7690,"Y",'2way'!$R$3:$R$7690,"=" &amp;B75)</f>
        <v>0</v>
      </c>
      <c r="P75">
        <f>COUNTIF('2way'!$Q$3:$Q$7690,"=" &amp;B75) + COUNTIF('2way'!$R$3:$R$7690,"=" &amp;B75)</f>
        <v>6</v>
      </c>
      <c r="Q75" s="6">
        <f t="shared" si="22"/>
        <v>0</v>
      </c>
      <c r="R75" s="6">
        <f t="shared" si="23"/>
        <v>0</v>
      </c>
      <c r="S75" s="6">
        <f t="shared" si="24"/>
        <v>0</v>
      </c>
      <c r="T75" s="6">
        <f t="shared" si="25"/>
        <v>0</v>
      </c>
      <c r="U75">
        <f t="shared" si="26"/>
        <v>3</v>
      </c>
      <c r="V75" s="6">
        <f t="shared" si="27"/>
        <v>0.5</v>
      </c>
      <c r="W75">
        <f t="shared" si="28"/>
        <v>0</v>
      </c>
      <c r="X75" s="6">
        <f t="shared" si="29"/>
        <v>0</v>
      </c>
      <c r="Y75">
        <f t="shared" si="30"/>
        <v>3</v>
      </c>
      <c r="Z75" s="6">
        <f t="shared" si="31"/>
        <v>0.5</v>
      </c>
      <c r="AA75">
        <f t="shared" si="32"/>
        <v>0</v>
      </c>
      <c r="AB75" s="6">
        <f t="shared" si="33"/>
        <v>0</v>
      </c>
    </row>
    <row r="76" spans="1:28" x14ac:dyDescent="0.25">
      <c r="A76" t="s">
        <v>280</v>
      </c>
      <c r="B76" t="s">
        <v>322</v>
      </c>
      <c r="C76" s="58">
        <f>COUNTIFS('2way'!$A$3:$A$7690,"&gt;50%",'2way'!$Y$3:$Y$7690,"Y",'2way'!$Q$3:$Q$7690,"=" &amp;B76) +  COUNTIFS('2way'!$A$3:$A$7690,"&gt;50%",'2way'!$Y$3:$Y$7690,"Y",'2way'!$R$3:$R$7690,"=" &amp;B76)</f>
        <v>2</v>
      </c>
      <c r="D76" s="59">
        <f>COUNTIFS('2way'!$A$3:$A$7690,"&gt;50%",'2way'!$Y$3:$Y$7690,"N",'2way'!$Q$3:$Q$7690,"=" &amp;B76) +  COUNTIFS('2way'!$A$3:$A$7690,"&gt;50%",'2way'!$Y$3:$Y$7690,"N",'2way'!$R$3:$R$7690,"=" &amp;B76)</f>
        <v>0</v>
      </c>
      <c r="E76" s="59">
        <f>COUNTIFS('2way'!$B$3:$B$7690,"&gt;50%",'2way'!$Y$3:$Y$7690,"N",'2way'!$Q$3:$Q$7690,"=" &amp;B76) +  COUNTIFS('2way'!$B$3:$B$7690,"&gt;50%",'2way'!$Y$3:$Y$7690,"N",'2way'!$R$3:$R$7690,"=" &amp;B76)</f>
        <v>1</v>
      </c>
      <c r="F76" s="59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7</v>
      </c>
      <c r="H76" s="6">
        <f t="shared" si="18"/>
        <v>0.2857142857142857</v>
      </c>
      <c r="I76" s="6">
        <f t="shared" si="19"/>
        <v>0</v>
      </c>
      <c r="J76" s="6">
        <f t="shared" si="20"/>
        <v>0.14285714285714285</v>
      </c>
      <c r="K76" s="6">
        <f t="shared" si="21"/>
        <v>0.42857142857142855</v>
      </c>
      <c r="L76" s="59">
        <f>COUNTIFS('2way'!$M$3:$M$7690,"&gt;50%",'2way'!$Y$3:$Y$7690,"Y",'2way'!$Q$3:$Q$7690,"=" &amp;B76) +  COUNTIFS('2way'!$M$3:$M$7690,"&gt;50%",'2way'!$Y$3:$Y$7690,"Y",'2way'!$R$3:$R$7690,"=" &amp;B76)</f>
        <v>0</v>
      </c>
      <c r="M76" s="59">
        <f>COUNTIFS('2way'!$M$3:$M$7690,"&gt;50%",'2way'!$Y$3:$Y$7690,"N",'2way'!$Q$3:$Q$7690,"=" &amp;B76) +  COUNTIFS('2way'!$M$3:$M$7690,"&gt;50%",'2way'!$Y$3:$Y$7690,"N",'2way'!$R$3:$R$7690,"=" &amp;B76)</f>
        <v>0</v>
      </c>
      <c r="N76" s="59">
        <f>COUNTIFS('2way'!$N$3:$N$7690,"&gt;50%",'2way'!$Y$3:$Y$7690,"N",'2way'!$Q$3:$Q$7690,"=" &amp;B76) +  COUNTIFS('2way'!$N$3:$N$7690,"&gt;50%",'2way'!$Y$3:$Y$7690,"N",'2way'!$R$3:$R$7690,"=" &amp;B76)</f>
        <v>0</v>
      </c>
      <c r="O76" s="59">
        <f>COUNTIFS('2way'!$N$3:$N$7690,"&gt;50%",'2way'!$Y$3:$Y$7690,"Y",'2way'!$Q$3:$Q$7690,"=" &amp;B76) +  COUNTIFS('2way'!$N$3:$N$7690,"&gt;50%",'2way'!$Y$3:$Y$7690,"Y",'2way'!$R$3:$R$7690,"=" &amp;B76)</f>
        <v>0</v>
      </c>
      <c r="P76">
        <f>COUNTIF('2way'!$Q$3:$Q$7690,"=" &amp;B76) + COUNTIF('2way'!$R$3:$R$7690,"=" &amp;B76)</f>
        <v>7</v>
      </c>
      <c r="Q76" s="6">
        <f t="shared" si="22"/>
        <v>0</v>
      </c>
      <c r="R76" s="6">
        <f t="shared" si="23"/>
        <v>0</v>
      </c>
      <c r="S76" s="6">
        <f t="shared" si="24"/>
        <v>0</v>
      </c>
      <c r="T76" s="6">
        <f t="shared" si="25"/>
        <v>0</v>
      </c>
      <c r="U76">
        <f t="shared" si="26"/>
        <v>3</v>
      </c>
      <c r="V76" s="6">
        <f t="shared" si="27"/>
        <v>0.42857142857142855</v>
      </c>
      <c r="W76">
        <f t="shared" si="28"/>
        <v>0</v>
      </c>
      <c r="X76" s="6">
        <f t="shared" si="29"/>
        <v>0</v>
      </c>
      <c r="Y76">
        <f t="shared" si="30"/>
        <v>3</v>
      </c>
      <c r="Z76" s="6">
        <f t="shared" si="31"/>
        <v>0.42857142857142855</v>
      </c>
      <c r="AA76">
        <f t="shared" si="32"/>
        <v>0</v>
      </c>
      <c r="AB76" s="6">
        <f t="shared" si="33"/>
        <v>0</v>
      </c>
    </row>
    <row r="77" spans="1:28" x14ac:dyDescent="0.25">
      <c r="A77" t="s">
        <v>280</v>
      </c>
      <c r="B77" t="s">
        <v>400</v>
      </c>
      <c r="C77" s="58">
        <f>COUNTIFS('2way'!$A$3:$A$7690,"&gt;50%",'2way'!$Y$3:$Y$7690,"Y",'2way'!$Q$3:$Q$7690,"=" &amp;B77) +  COUNTIFS('2way'!$A$3:$A$7690,"&gt;50%",'2way'!$Y$3:$Y$7690,"Y",'2way'!$R$3:$R$7690,"=" &amp;B77)</f>
        <v>1</v>
      </c>
      <c r="D77" s="59">
        <f>COUNTIFS('2way'!$A$3:$A$7690,"&gt;50%",'2way'!$Y$3:$Y$7690,"N",'2way'!$Q$3:$Q$7690,"=" &amp;B77) +  COUNTIFS('2way'!$A$3:$A$7690,"&gt;50%",'2way'!$Y$3:$Y$7690,"N",'2way'!$R$3:$R$7690,"=" &amp;B77)</f>
        <v>0</v>
      </c>
      <c r="E77" s="59">
        <f>COUNTIFS('2way'!$B$3:$B$7690,"&gt;50%",'2way'!$Y$3:$Y$7690,"N",'2way'!$Q$3:$Q$7690,"=" &amp;B77) +  COUNTIFS('2way'!$B$3:$B$7690,"&gt;50%",'2way'!$Y$3:$Y$7690,"N",'2way'!$R$3:$R$7690,"=" &amp;B77)</f>
        <v>3</v>
      </c>
      <c r="F77" s="59">
        <f>COUNTIFS('2way'!$B$3:$B$7690,"&gt;50%",'2way'!$Y$3:$Y$7690,"Y",'2way'!$Q$3:$Q$7690,"=" &amp;B77) +  COUNTIFS('2way'!$B$3:$B$7690,"&gt;50%",'2way'!$Y$3:$Y$7690,"Y",'2way'!$R$3:$R$7690,"=" &amp;B77)</f>
        <v>4</v>
      </c>
      <c r="G77">
        <f>COUNTIF('2way'!$Q$3:$Q$7690,"=" &amp;B77) + COUNTIF('2way'!$R$3:$R$7690,"=" &amp;B77)</f>
        <v>8</v>
      </c>
      <c r="H77" s="6">
        <f t="shared" si="18"/>
        <v>0.125</v>
      </c>
      <c r="I77" s="6">
        <f t="shared" si="19"/>
        <v>0</v>
      </c>
      <c r="J77" s="6">
        <f t="shared" si="20"/>
        <v>0.375</v>
      </c>
      <c r="K77" s="6">
        <f t="shared" si="21"/>
        <v>0.5</v>
      </c>
      <c r="L77" s="59">
        <f>COUNTIFS('2way'!$M$3:$M$7690,"&gt;50%",'2way'!$Y$3:$Y$7690,"Y",'2way'!$Q$3:$Q$7690,"=" &amp;B77) +  COUNTIFS('2way'!$M$3:$M$7690,"&gt;50%",'2way'!$Y$3:$Y$7690,"Y",'2way'!$R$3:$R$7690,"=" &amp;B77)</f>
        <v>0</v>
      </c>
      <c r="M77" s="59">
        <f>COUNTIFS('2way'!$M$3:$M$7690,"&gt;50%",'2way'!$Y$3:$Y$7690,"N",'2way'!$Q$3:$Q$7690,"=" &amp;B77) +  COUNTIFS('2way'!$M$3:$M$7690,"&gt;50%",'2way'!$Y$3:$Y$7690,"N",'2way'!$R$3:$R$7690,"=" &amp;B77)</f>
        <v>0</v>
      </c>
      <c r="N77" s="59">
        <f>COUNTIFS('2way'!$N$3:$N$7690,"&gt;50%",'2way'!$Y$3:$Y$7690,"N",'2way'!$Q$3:$Q$7690,"=" &amp;B77) +  COUNTIFS('2way'!$N$3:$N$7690,"&gt;50%",'2way'!$Y$3:$Y$7690,"N",'2way'!$R$3:$R$7690,"=" &amp;B77)</f>
        <v>0</v>
      </c>
      <c r="O77" s="59">
        <f>COUNTIFS('2way'!$N$3:$N$7690,"&gt;50%",'2way'!$Y$3:$Y$7690,"Y",'2way'!$Q$3:$Q$7690,"=" &amp;B77) +  COUNTIFS('2way'!$N$3:$N$7690,"&gt;50%",'2way'!$Y$3:$Y$7690,"Y",'2way'!$R$3:$R$7690,"=" &amp;B77)</f>
        <v>0</v>
      </c>
      <c r="P77">
        <f>COUNTIF('2way'!$Q$3:$Q$7690,"=" &amp;B77) + COUNTIF('2way'!$R$3:$R$7690,"=" &amp;B77)</f>
        <v>8</v>
      </c>
      <c r="Q77" s="6">
        <f t="shared" si="22"/>
        <v>0</v>
      </c>
      <c r="R77" s="6">
        <f t="shared" si="23"/>
        <v>0</v>
      </c>
      <c r="S77" s="6">
        <f t="shared" si="24"/>
        <v>0</v>
      </c>
      <c r="T77" s="6">
        <f t="shared" si="25"/>
        <v>0</v>
      </c>
      <c r="U77">
        <f t="shared" si="26"/>
        <v>4</v>
      </c>
      <c r="V77" s="6">
        <f t="shared" si="27"/>
        <v>0.5</v>
      </c>
      <c r="W77">
        <f t="shared" si="28"/>
        <v>0</v>
      </c>
      <c r="X77" s="6">
        <f t="shared" si="29"/>
        <v>0</v>
      </c>
      <c r="Y77">
        <f t="shared" si="30"/>
        <v>4</v>
      </c>
      <c r="Z77" s="6">
        <f t="shared" si="31"/>
        <v>0.5</v>
      </c>
      <c r="AA77">
        <f t="shared" si="32"/>
        <v>0</v>
      </c>
      <c r="AB77" s="6">
        <f t="shared" si="33"/>
        <v>0</v>
      </c>
    </row>
    <row r="78" spans="1:28" x14ac:dyDescent="0.25">
      <c r="A78" t="s">
        <v>280</v>
      </c>
      <c r="B78" t="s">
        <v>397</v>
      </c>
      <c r="C78" s="58">
        <f>COUNTIFS('2way'!$A$3:$A$7690,"&gt;50%",'2way'!$Y$3:$Y$7690,"Y",'2way'!$Q$3:$Q$7690,"=" &amp;B78) +  COUNTIFS('2way'!$A$3:$A$7690,"&gt;50%",'2way'!$Y$3:$Y$7690,"Y",'2way'!$R$3:$R$7690,"=" &amp;B78)</f>
        <v>0</v>
      </c>
      <c r="D78" s="59">
        <f>COUNTIFS('2way'!$A$3:$A$7690,"&gt;50%",'2way'!$Y$3:$Y$7690,"N",'2way'!$Q$3:$Q$7690,"=" &amp;B78) +  COUNTIFS('2way'!$A$3:$A$7690,"&gt;50%",'2way'!$Y$3:$Y$7690,"N",'2way'!$R$3:$R$7690,"=" &amp;B78)</f>
        <v>0</v>
      </c>
      <c r="E78" s="59">
        <f>COUNTIFS('2way'!$B$3:$B$7690,"&gt;50%",'2way'!$Y$3:$Y$7690,"N",'2way'!$Q$3:$Q$7690,"=" &amp;B78) +  COUNTIFS('2way'!$B$3:$B$7690,"&gt;50%",'2way'!$Y$3:$Y$7690,"N",'2way'!$R$3:$R$7690,"=" &amp;B78)</f>
        <v>3</v>
      </c>
      <c r="F78" s="59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7</v>
      </c>
      <c r="H78" s="6">
        <f t="shared" si="18"/>
        <v>0</v>
      </c>
      <c r="I78" s="6">
        <f t="shared" si="19"/>
        <v>0</v>
      </c>
      <c r="J78" s="6">
        <f t="shared" si="20"/>
        <v>0.42857142857142855</v>
      </c>
      <c r="K78" s="6">
        <f t="shared" si="21"/>
        <v>0.5714285714285714</v>
      </c>
      <c r="L78" s="59">
        <f>COUNTIFS('2way'!$M$3:$M$7690,"&gt;50%",'2way'!$Y$3:$Y$7690,"Y",'2way'!$Q$3:$Q$7690,"=" &amp;B78) +  COUNTIFS('2way'!$M$3:$M$7690,"&gt;50%",'2way'!$Y$3:$Y$7690,"Y",'2way'!$R$3:$R$7690,"=" &amp;B78)</f>
        <v>0</v>
      </c>
      <c r="M78" s="59">
        <f>COUNTIFS('2way'!$M$3:$M$7690,"&gt;50%",'2way'!$Y$3:$Y$7690,"N",'2way'!$Q$3:$Q$7690,"=" &amp;B78) +  COUNTIFS('2way'!$M$3:$M$7690,"&gt;50%",'2way'!$Y$3:$Y$7690,"N",'2way'!$R$3:$R$7690,"=" &amp;B78)</f>
        <v>0</v>
      </c>
      <c r="N78" s="59">
        <f>COUNTIFS('2way'!$N$3:$N$7690,"&gt;50%",'2way'!$Y$3:$Y$7690,"N",'2way'!$Q$3:$Q$7690,"=" &amp;B78) +  COUNTIFS('2way'!$N$3:$N$7690,"&gt;50%",'2way'!$Y$3:$Y$7690,"N",'2way'!$R$3:$R$7690,"=" &amp;B78)</f>
        <v>0</v>
      </c>
      <c r="O78" s="59">
        <f>COUNTIFS('2way'!$N$3:$N$7690,"&gt;50%",'2way'!$Y$3:$Y$7690,"Y",'2way'!$Q$3:$Q$7690,"=" &amp;B78) +  COUNTIFS('2way'!$N$3:$N$7690,"&gt;50%",'2way'!$Y$3:$Y$7690,"Y",'2way'!$R$3:$R$7690,"=" &amp;B78)</f>
        <v>0</v>
      </c>
      <c r="P78">
        <f>COUNTIF('2way'!$Q$3:$Q$7690,"=" &amp;B78) + COUNTIF('2way'!$R$3:$R$7690,"=" &amp;B78)</f>
        <v>7</v>
      </c>
      <c r="Q78" s="6">
        <f t="shared" si="22"/>
        <v>0</v>
      </c>
      <c r="R78" s="6">
        <f t="shared" si="23"/>
        <v>0</v>
      </c>
      <c r="S78" s="6">
        <f t="shared" si="24"/>
        <v>0</v>
      </c>
      <c r="T78" s="6">
        <f t="shared" si="25"/>
        <v>0</v>
      </c>
      <c r="U78">
        <f t="shared" si="26"/>
        <v>3</v>
      </c>
      <c r="V78" s="6">
        <f t="shared" si="27"/>
        <v>0.42857142857142855</v>
      </c>
      <c r="W78">
        <f t="shared" si="28"/>
        <v>0</v>
      </c>
      <c r="X78" s="6">
        <f t="shared" si="29"/>
        <v>0</v>
      </c>
      <c r="Y78">
        <f t="shared" si="30"/>
        <v>4</v>
      </c>
      <c r="Z78" s="6">
        <f t="shared" si="31"/>
        <v>0.5714285714285714</v>
      </c>
      <c r="AA78">
        <f t="shared" si="32"/>
        <v>0</v>
      </c>
      <c r="AB78" s="6">
        <f t="shared" si="33"/>
        <v>0</v>
      </c>
    </row>
    <row r="79" spans="1:28" x14ac:dyDescent="0.25">
      <c r="A79" t="s">
        <v>281</v>
      </c>
      <c r="B79" t="s">
        <v>328</v>
      </c>
      <c r="C79" s="58">
        <f>COUNTIFS('2way'!$A$3:$A$7690,"&gt;50%",'2way'!$Y$3:$Y$7690,"Y",'2way'!$Q$3:$Q$7690,"=" &amp;B79) +  COUNTIFS('2way'!$A$3:$A$7690,"&gt;50%",'2way'!$Y$3:$Y$7690,"Y",'2way'!$R$3:$R$7690,"=" &amp;B79)</f>
        <v>1</v>
      </c>
      <c r="D79" s="59">
        <f>COUNTIFS('2way'!$A$3:$A$7690,"&gt;50%",'2way'!$Y$3:$Y$7690,"N",'2way'!$Q$3:$Q$7690,"=" &amp;B79) +  COUNTIFS('2way'!$A$3:$A$7690,"&gt;50%",'2way'!$Y$3:$Y$7690,"N",'2way'!$R$3:$R$7690,"=" &amp;B79)</f>
        <v>4</v>
      </c>
      <c r="E79" s="59">
        <f>COUNTIFS('2way'!$B$3:$B$7690,"&gt;50%",'2way'!$Y$3:$Y$7690,"N",'2way'!$Q$3:$Q$7690,"=" &amp;B79) +  COUNTIFS('2way'!$B$3:$B$7690,"&gt;50%",'2way'!$Y$3:$Y$7690,"N",'2way'!$R$3:$R$7690,"=" &amp;B79)</f>
        <v>3</v>
      </c>
      <c r="F79" s="59">
        <f>COUNTIFS('2way'!$B$3:$B$7690,"&gt;50%",'2way'!$Y$3:$Y$7690,"Y",'2way'!$Q$3:$Q$7690,"=" &amp;B79) +  COUNTIFS('2way'!$B$3:$B$7690,"&gt;50%",'2way'!$Y$3:$Y$7690,"Y",'2way'!$R$3:$R$7690,"=" &amp;B79)</f>
        <v>6</v>
      </c>
      <c r="G79">
        <f>COUNTIF('2way'!$Q$3:$Q$7690,"=" &amp;B79) + COUNTIF('2way'!$R$3:$R$7690,"=" &amp;B79)</f>
        <v>16</v>
      </c>
      <c r="H79" s="6">
        <f t="shared" si="18"/>
        <v>6.25E-2</v>
      </c>
      <c r="I79" s="6">
        <f t="shared" si="19"/>
        <v>0.25</v>
      </c>
      <c r="J79" s="6">
        <f t="shared" si="20"/>
        <v>0.1875</v>
      </c>
      <c r="K79" s="6">
        <f t="shared" si="21"/>
        <v>0.375</v>
      </c>
      <c r="L79" s="59">
        <f>COUNTIFS('2way'!$M$3:$M$7690,"&gt;50%",'2way'!$Y$3:$Y$7690,"Y",'2way'!$Q$3:$Q$7690,"=" &amp;B79) +  COUNTIFS('2way'!$M$3:$M$7690,"&gt;50%",'2way'!$Y$3:$Y$7690,"Y",'2way'!$R$3:$R$7690,"=" &amp;B79)</f>
        <v>0</v>
      </c>
      <c r="M79" s="59">
        <f>COUNTIFS('2way'!$M$3:$M$7690,"&gt;50%",'2way'!$Y$3:$Y$7690,"N",'2way'!$Q$3:$Q$7690,"=" &amp;B79) +  COUNTIFS('2way'!$M$3:$M$7690,"&gt;50%",'2way'!$Y$3:$Y$7690,"N",'2way'!$R$3:$R$7690,"=" &amp;B79)</f>
        <v>0</v>
      </c>
      <c r="N79" s="59">
        <f>COUNTIFS('2way'!$N$3:$N$7690,"&gt;50%",'2way'!$Y$3:$Y$7690,"N",'2way'!$Q$3:$Q$7690,"=" &amp;B79) +  COUNTIFS('2way'!$N$3:$N$7690,"&gt;50%",'2way'!$Y$3:$Y$7690,"N",'2way'!$R$3:$R$7690,"=" &amp;B79)</f>
        <v>0</v>
      </c>
      <c r="O79" s="59">
        <f>COUNTIFS('2way'!$N$3:$N$7690,"&gt;50%",'2way'!$Y$3:$Y$7690,"Y",'2way'!$Q$3:$Q$7690,"=" &amp;B79) +  COUNTIFS('2way'!$N$3:$N$7690,"&gt;50%",'2way'!$Y$3:$Y$7690,"Y",'2way'!$R$3:$R$7690,"=" &amp;B79)</f>
        <v>0</v>
      </c>
      <c r="P79">
        <f>COUNTIF('2way'!$Q$3:$Q$7690,"=" &amp;B79) + COUNTIF('2way'!$R$3:$R$7690,"=" &amp;B79)</f>
        <v>16</v>
      </c>
      <c r="Q79" s="6">
        <f t="shared" si="22"/>
        <v>0</v>
      </c>
      <c r="R79" s="6">
        <f t="shared" si="23"/>
        <v>0</v>
      </c>
      <c r="S79" s="6">
        <f t="shared" si="24"/>
        <v>0</v>
      </c>
      <c r="T79" s="6">
        <f t="shared" si="25"/>
        <v>0</v>
      </c>
      <c r="U79">
        <f t="shared" si="26"/>
        <v>4</v>
      </c>
      <c r="V79" s="6">
        <f t="shared" si="27"/>
        <v>0.25</v>
      </c>
      <c r="W79">
        <f t="shared" si="28"/>
        <v>0</v>
      </c>
      <c r="X79" s="6">
        <f t="shared" si="29"/>
        <v>0</v>
      </c>
      <c r="Y79">
        <f t="shared" si="30"/>
        <v>10</v>
      </c>
      <c r="Z79" s="6">
        <f t="shared" si="31"/>
        <v>0.625</v>
      </c>
      <c r="AA79">
        <f t="shared" si="32"/>
        <v>0</v>
      </c>
      <c r="AB79" s="6">
        <f t="shared" si="33"/>
        <v>0</v>
      </c>
    </row>
    <row r="80" spans="1:28" x14ac:dyDescent="0.25">
      <c r="A80" t="s">
        <v>281</v>
      </c>
      <c r="B80" t="s">
        <v>404</v>
      </c>
      <c r="C80" s="58">
        <f>COUNTIFS('2way'!$A$3:$A$7690,"&gt;50%",'2way'!$Y$3:$Y$7690,"Y",'2way'!$Q$3:$Q$7690,"=" &amp;B80) +  COUNTIFS('2way'!$A$3:$A$7690,"&gt;50%",'2way'!$Y$3:$Y$7690,"Y",'2way'!$R$3:$R$7690,"=" &amp;B80)</f>
        <v>2</v>
      </c>
      <c r="D80" s="59">
        <f>COUNTIFS('2way'!$A$3:$A$7690,"&gt;50%",'2way'!$Y$3:$Y$7690,"N",'2way'!$Q$3:$Q$7690,"=" &amp;B80) +  COUNTIFS('2way'!$A$3:$A$7690,"&gt;50%",'2way'!$Y$3:$Y$7690,"N",'2way'!$R$3:$R$7690,"=" &amp;B80)</f>
        <v>3</v>
      </c>
      <c r="E80" s="59">
        <f>COUNTIFS('2way'!$B$3:$B$7690,"&gt;50%",'2way'!$Y$3:$Y$7690,"N",'2way'!$Q$3:$Q$7690,"=" &amp;B80) +  COUNTIFS('2way'!$B$3:$B$7690,"&gt;50%",'2way'!$Y$3:$Y$7690,"N",'2way'!$R$3:$R$7690,"=" &amp;B80)</f>
        <v>7</v>
      </c>
      <c r="F80" s="59">
        <f>COUNTIFS('2way'!$B$3:$B$7690,"&gt;50%",'2way'!$Y$3:$Y$7690,"Y",'2way'!$Q$3:$Q$7690,"=" &amp;B80) +  COUNTIFS('2way'!$B$3:$B$7690,"&gt;50%",'2way'!$Y$3:$Y$7690,"Y",'2way'!$R$3:$R$7690,"=" &amp;B80)</f>
        <v>4</v>
      </c>
      <c r="G80">
        <f>COUNTIF('2way'!$Q$3:$Q$7690,"=" &amp;B80) + COUNTIF('2way'!$R$3:$R$7690,"=" &amp;B80)</f>
        <v>16</v>
      </c>
      <c r="H80" s="6">
        <f t="shared" si="18"/>
        <v>0.125</v>
      </c>
      <c r="I80" s="6">
        <f t="shared" si="19"/>
        <v>0.1875</v>
      </c>
      <c r="J80" s="6">
        <f t="shared" si="20"/>
        <v>0.4375</v>
      </c>
      <c r="K80" s="6">
        <f t="shared" si="21"/>
        <v>0.25</v>
      </c>
      <c r="L80" s="59">
        <f>COUNTIFS('2way'!$M$3:$M$7690,"&gt;50%",'2way'!$Y$3:$Y$7690,"Y",'2way'!$Q$3:$Q$7690,"=" &amp;B80) +  COUNTIFS('2way'!$M$3:$M$7690,"&gt;50%",'2way'!$Y$3:$Y$7690,"Y",'2way'!$R$3:$R$7690,"=" &amp;B80)</f>
        <v>0</v>
      </c>
      <c r="M80" s="59">
        <f>COUNTIFS('2way'!$M$3:$M$7690,"&gt;50%",'2way'!$Y$3:$Y$7690,"N",'2way'!$Q$3:$Q$7690,"=" &amp;B80) +  COUNTIFS('2way'!$M$3:$M$7690,"&gt;50%",'2way'!$Y$3:$Y$7690,"N",'2way'!$R$3:$R$7690,"=" &amp;B80)</f>
        <v>0</v>
      </c>
      <c r="N80" s="59">
        <f>COUNTIFS('2way'!$N$3:$N$7690,"&gt;50%",'2way'!$Y$3:$Y$7690,"N",'2way'!$Q$3:$Q$7690,"=" &amp;B80) +  COUNTIFS('2way'!$N$3:$N$7690,"&gt;50%",'2way'!$Y$3:$Y$7690,"N",'2way'!$R$3:$R$7690,"=" &amp;B80)</f>
        <v>0</v>
      </c>
      <c r="O80" s="59">
        <f>COUNTIFS('2way'!$N$3:$N$7690,"&gt;50%",'2way'!$Y$3:$Y$7690,"Y",'2way'!$Q$3:$Q$7690,"=" &amp;B80) +  COUNTIFS('2way'!$N$3:$N$7690,"&gt;50%",'2way'!$Y$3:$Y$7690,"Y",'2way'!$R$3:$R$7690,"=" &amp;B80)</f>
        <v>0</v>
      </c>
      <c r="P80">
        <f>COUNTIF('2way'!$Q$3:$Q$7690,"=" &amp;B80) + COUNTIF('2way'!$R$3:$R$7690,"=" &amp;B80)</f>
        <v>16</v>
      </c>
      <c r="Q80" s="6">
        <f t="shared" si="22"/>
        <v>0</v>
      </c>
      <c r="R80" s="6">
        <f t="shared" si="23"/>
        <v>0</v>
      </c>
      <c r="S80" s="6">
        <f t="shared" si="24"/>
        <v>0</v>
      </c>
      <c r="T80" s="6">
        <f t="shared" si="25"/>
        <v>0</v>
      </c>
      <c r="U80">
        <f t="shared" si="26"/>
        <v>9</v>
      </c>
      <c r="V80" s="6">
        <f t="shared" si="27"/>
        <v>0.5625</v>
      </c>
      <c r="W80">
        <f t="shared" si="28"/>
        <v>0</v>
      </c>
      <c r="X80" s="6">
        <f t="shared" si="29"/>
        <v>0</v>
      </c>
      <c r="Y80">
        <f t="shared" si="30"/>
        <v>7</v>
      </c>
      <c r="Z80" s="6">
        <f t="shared" si="31"/>
        <v>0.4375</v>
      </c>
      <c r="AA80">
        <f t="shared" si="32"/>
        <v>0</v>
      </c>
      <c r="AB80" s="6">
        <f t="shared" si="33"/>
        <v>0</v>
      </c>
    </row>
    <row r="81" spans="1:28" x14ac:dyDescent="0.25">
      <c r="A81" t="s">
        <v>281</v>
      </c>
      <c r="B81" t="s">
        <v>409</v>
      </c>
      <c r="C81" s="58">
        <f>COUNTIFS('2way'!$A$3:$A$7690,"&gt;50%",'2way'!$Y$3:$Y$7690,"Y",'2way'!$Q$3:$Q$7690,"=" &amp;B81) +  COUNTIFS('2way'!$A$3:$A$7690,"&gt;50%",'2way'!$Y$3:$Y$7690,"Y",'2way'!$R$3:$R$7690,"=" &amp;B81)</f>
        <v>4</v>
      </c>
      <c r="D81" s="59">
        <f>COUNTIFS('2way'!$A$3:$A$7690,"&gt;50%",'2way'!$Y$3:$Y$7690,"N",'2way'!$Q$3:$Q$7690,"=" &amp;B81) +  COUNTIFS('2way'!$A$3:$A$7690,"&gt;50%",'2way'!$Y$3:$Y$7690,"N",'2way'!$R$3:$R$7690,"=" &amp;B81)</f>
        <v>3</v>
      </c>
      <c r="E81" s="59">
        <f>COUNTIFS('2way'!$B$3:$B$7690,"&gt;50%",'2way'!$Y$3:$Y$7690,"N",'2way'!$Q$3:$Q$7690,"=" &amp;B81) +  COUNTIFS('2way'!$B$3:$B$7690,"&gt;50%",'2way'!$Y$3:$Y$7690,"N",'2way'!$R$3:$R$7690,"=" &amp;B81)</f>
        <v>4</v>
      </c>
      <c r="F81" s="59">
        <f>COUNTIFS('2way'!$B$3:$B$7690,"&gt;50%",'2way'!$Y$3:$Y$7690,"Y",'2way'!$Q$3:$Q$7690,"=" &amp;B81) +  COUNTIFS('2way'!$B$3:$B$7690,"&gt;50%",'2way'!$Y$3:$Y$7690,"Y",'2way'!$R$3:$R$7690,"=" &amp;B81)</f>
        <v>4</v>
      </c>
      <c r="G81">
        <f>COUNTIF('2way'!$Q$3:$Q$7690,"=" &amp;B81) + COUNTIF('2way'!$R$3:$R$7690,"=" &amp;B81)</f>
        <v>16</v>
      </c>
      <c r="H81" s="6">
        <f t="shared" si="18"/>
        <v>0.25</v>
      </c>
      <c r="I81" s="6">
        <f t="shared" si="19"/>
        <v>0.1875</v>
      </c>
      <c r="J81" s="6">
        <f t="shared" si="20"/>
        <v>0.25</v>
      </c>
      <c r="K81" s="6">
        <f t="shared" si="21"/>
        <v>0.25</v>
      </c>
      <c r="L81" s="59">
        <f>COUNTIFS('2way'!$M$3:$M$7690,"&gt;50%",'2way'!$Y$3:$Y$7690,"Y",'2way'!$Q$3:$Q$7690,"=" &amp;B81) +  COUNTIFS('2way'!$M$3:$M$7690,"&gt;50%",'2way'!$Y$3:$Y$7690,"Y",'2way'!$R$3:$R$7690,"=" &amp;B81)</f>
        <v>0</v>
      </c>
      <c r="M81" s="59">
        <f>COUNTIFS('2way'!$M$3:$M$7690,"&gt;50%",'2way'!$Y$3:$Y$7690,"N",'2way'!$Q$3:$Q$7690,"=" &amp;B81) +  COUNTIFS('2way'!$M$3:$M$7690,"&gt;50%",'2way'!$Y$3:$Y$7690,"N",'2way'!$R$3:$R$7690,"=" &amp;B81)</f>
        <v>0</v>
      </c>
      <c r="N81" s="59">
        <f>COUNTIFS('2way'!$N$3:$N$7690,"&gt;50%",'2way'!$Y$3:$Y$7690,"N",'2way'!$Q$3:$Q$7690,"=" &amp;B81) +  COUNTIFS('2way'!$N$3:$N$7690,"&gt;50%",'2way'!$Y$3:$Y$7690,"N",'2way'!$R$3:$R$7690,"=" &amp;B81)</f>
        <v>0</v>
      </c>
      <c r="O81" s="59">
        <f>COUNTIFS('2way'!$N$3:$N$7690,"&gt;50%",'2way'!$Y$3:$Y$7690,"Y",'2way'!$Q$3:$Q$7690,"=" &amp;B81) +  COUNTIFS('2way'!$N$3:$N$7690,"&gt;50%",'2way'!$Y$3:$Y$7690,"Y",'2way'!$R$3:$R$7690,"=" &amp;B81)</f>
        <v>0</v>
      </c>
      <c r="P81">
        <f>COUNTIF('2way'!$Q$3:$Q$7690,"=" &amp;B81) + COUNTIF('2way'!$R$3:$R$7690,"=" &amp;B81)</f>
        <v>16</v>
      </c>
      <c r="Q81" s="6">
        <f t="shared" si="22"/>
        <v>0</v>
      </c>
      <c r="R81" s="6">
        <f t="shared" si="23"/>
        <v>0</v>
      </c>
      <c r="S81" s="6">
        <f t="shared" si="24"/>
        <v>0</v>
      </c>
      <c r="T81" s="6">
        <f t="shared" si="25"/>
        <v>0</v>
      </c>
      <c r="U81">
        <f t="shared" si="26"/>
        <v>8</v>
      </c>
      <c r="V81" s="6">
        <f t="shared" si="27"/>
        <v>0.5</v>
      </c>
      <c r="W81">
        <f t="shared" si="28"/>
        <v>0</v>
      </c>
      <c r="X81" s="6">
        <f t="shared" si="29"/>
        <v>0</v>
      </c>
      <c r="Y81">
        <f t="shared" si="30"/>
        <v>7</v>
      </c>
      <c r="Z81" s="6">
        <f t="shared" si="31"/>
        <v>0.4375</v>
      </c>
      <c r="AA81">
        <f t="shared" si="32"/>
        <v>0</v>
      </c>
      <c r="AB81" s="6">
        <f t="shared" si="33"/>
        <v>0</v>
      </c>
    </row>
    <row r="82" spans="1:28" x14ac:dyDescent="0.25">
      <c r="A82" t="s">
        <v>281</v>
      </c>
      <c r="B82" t="s">
        <v>407</v>
      </c>
      <c r="C82" s="58">
        <f>COUNTIFS('2way'!$A$3:$A$7690,"&gt;50%",'2way'!$Y$3:$Y$7690,"Y",'2way'!$Q$3:$Q$7690,"=" &amp;B82) +  COUNTIFS('2way'!$A$3:$A$7690,"&gt;50%",'2way'!$Y$3:$Y$7690,"Y",'2way'!$R$3:$R$7690,"=" &amp;B82)</f>
        <v>6</v>
      </c>
      <c r="D82" s="59">
        <f>COUNTIFS('2way'!$A$3:$A$7690,"&gt;50%",'2way'!$Y$3:$Y$7690,"N",'2way'!$Q$3:$Q$7690,"=" &amp;B82) +  COUNTIFS('2way'!$A$3:$A$7690,"&gt;50%",'2way'!$Y$3:$Y$7690,"N",'2way'!$R$3:$R$7690,"=" &amp;B82)</f>
        <v>2</v>
      </c>
      <c r="E82" s="59">
        <f>COUNTIFS('2way'!$B$3:$B$7690,"&gt;50%",'2way'!$Y$3:$Y$7690,"N",'2way'!$Q$3:$Q$7690,"=" &amp;B82) +  COUNTIFS('2way'!$B$3:$B$7690,"&gt;50%",'2way'!$Y$3:$Y$7690,"N",'2way'!$R$3:$R$7690,"=" &amp;B82)</f>
        <v>6</v>
      </c>
      <c r="F82" s="59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16</v>
      </c>
      <c r="H82" s="6">
        <f t="shared" si="18"/>
        <v>0.375</v>
      </c>
      <c r="I82" s="6">
        <f t="shared" si="19"/>
        <v>0.125</v>
      </c>
      <c r="J82" s="6">
        <f t="shared" si="20"/>
        <v>0.375</v>
      </c>
      <c r="K82" s="6">
        <f t="shared" si="21"/>
        <v>6.25E-2</v>
      </c>
      <c r="L82" s="59">
        <f>COUNTIFS('2way'!$M$3:$M$7690,"&gt;50%",'2way'!$Y$3:$Y$7690,"Y",'2way'!$Q$3:$Q$7690,"=" &amp;B82) +  COUNTIFS('2way'!$M$3:$M$7690,"&gt;50%",'2way'!$Y$3:$Y$7690,"Y",'2way'!$R$3:$R$7690,"=" &amp;B82)</f>
        <v>0</v>
      </c>
      <c r="M82" s="59">
        <f>COUNTIFS('2way'!$M$3:$M$7690,"&gt;50%",'2way'!$Y$3:$Y$7690,"N",'2way'!$Q$3:$Q$7690,"=" &amp;B82) +  COUNTIFS('2way'!$M$3:$M$7690,"&gt;50%",'2way'!$Y$3:$Y$7690,"N",'2way'!$R$3:$R$7690,"=" &amp;B82)</f>
        <v>0</v>
      </c>
      <c r="N82" s="59">
        <f>COUNTIFS('2way'!$N$3:$N$7690,"&gt;50%",'2way'!$Y$3:$Y$7690,"N",'2way'!$Q$3:$Q$7690,"=" &amp;B82) +  COUNTIFS('2way'!$N$3:$N$7690,"&gt;50%",'2way'!$Y$3:$Y$7690,"N",'2way'!$R$3:$R$7690,"=" &amp;B82)</f>
        <v>0</v>
      </c>
      <c r="O82" s="59">
        <f>COUNTIFS('2way'!$N$3:$N$7690,"&gt;50%",'2way'!$Y$3:$Y$7690,"Y",'2way'!$Q$3:$Q$7690,"=" &amp;B82) +  COUNTIFS('2way'!$N$3:$N$7690,"&gt;50%",'2way'!$Y$3:$Y$7690,"Y",'2way'!$R$3:$R$7690,"=" &amp;B82)</f>
        <v>0</v>
      </c>
      <c r="P82">
        <f>COUNTIF('2way'!$Q$3:$Q$7690,"=" &amp;B82) + COUNTIF('2way'!$R$3:$R$7690,"=" &amp;B82)</f>
        <v>16</v>
      </c>
      <c r="Q82" s="6">
        <f t="shared" si="22"/>
        <v>0</v>
      </c>
      <c r="R82" s="6">
        <f t="shared" si="23"/>
        <v>0</v>
      </c>
      <c r="S82" s="6">
        <f t="shared" si="24"/>
        <v>0</v>
      </c>
      <c r="T82" s="6">
        <f t="shared" si="25"/>
        <v>0</v>
      </c>
      <c r="U82">
        <f t="shared" si="26"/>
        <v>12</v>
      </c>
      <c r="V82" s="6">
        <f t="shared" si="27"/>
        <v>0.75</v>
      </c>
      <c r="W82">
        <f t="shared" si="28"/>
        <v>0</v>
      </c>
      <c r="X82" s="6">
        <f t="shared" si="29"/>
        <v>0</v>
      </c>
      <c r="Y82">
        <f t="shared" si="30"/>
        <v>3</v>
      </c>
      <c r="Z82" s="6">
        <f t="shared" si="31"/>
        <v>0.1875</v>
      </c>
      <c r="AA82">
        <f t="shared" si="32"/>
        <v>0</v>
      </c>
      <c r="AB82" s="6">
        <f t="shared" si="33"/>
        <v>0</v>
      </c>
    </row>
    <row r="83" spans="1:28" x14ac:dyDescent="0.25">
      <c r="A83" t="s">
        <v>281</v>
      </c>
      <c r="B83" t="s">
        <v>329</v>
      </c>
      <c r="C83" s="58">
        <f>COUNTIFS('2way'!$A$3:$A$7690,"&gt;50%",'2way'!$Y$3:$Y$7690,"Y",'2way'!$Q$3:$Q$7690,"=" &amp;B83) +  COUNTIFS('2way'!$A$3:$A$7690,"&gt;50%",'2way'!$Y$3:$Y$7690,"Y",'2way'!$R$3:$R$7690,"=" &amp;B83)</f>
        <v>2</v>
      </c>
      <c r="D83" s="59">
        <f>COUNTIFS('2way'!$A$3:$A$7690,"&gt;50%",'2way'!$Y$3:$Y$7690,"N",'2way'!$Q$3:$Q$7690,"=" &amp;B83) +  COUNTIFS('2way'!$A$3:$A$7690,"&gt;50%",'2way'!$Y$3:$Y$7690,"N",'2way'!$R$3:$R$7690,"=" &amp;B83)</f>
        <v>4</v>
      </c>
      <c r="E83" s="59">
        <f>COUNTIFS('2way'!$B$3:$B$7690,"&gt;50%",'2way'!$Y$3:$Y$7690,"N",'2way'!$Q$3:$Q$7690,"=" &amp;B83) +  COUNTIFS('2way'!$B$3:$B$7690,"&gt;50%",'2way'!$Y$3:$Y$7690,"N",'2way'!$R$3:$R$7690,"=" &amp;B83)</f>
        <v>3</v>
      </c>
      <c r="F83" s="59">
        <f>COUNTIFS('2way'!$B$3:$B$7690,"&gt;50%",'2way'!$Y$3:$Y$7690,"Y",'2way'!$Q$3:$Q$7690,"=" &amp;B83) +  COUNTIFS('2way'!$B$3:$B$7690,"&gt;50%",'2way'!$Y$3:$Y$7690,"Y",'2way'!$R$3:$R$7690,"=" &amp;B83)</f>
        <v>6</v>
      </c>
      <c r="G83">
        <f>COUNTIF('2way'!$Q$3:$Q$7690,"=" &amp;B83) + COUNTIF('2way'!$R$3:$R$7690,"=" &amp;B83)</f>
        <v>16</v>
      </c>
      <c r="H83" s="6">
        <f t="shared" si="18"/>
        <v>0.125</v>
      </c>
      <c r="I83" s="6">
        <f t="shared" si="19"/>
        <v>0.25</v>
      </c>
      <c r="J83" s="6">
        <f t="shared" si="20"/>
        <v>0.1875</v>
      </c>
      <c r="K83" s="6">
        <f t="shared" si="21"/>
        <v>0.375</v>
      </c>
      <c r="L83" s="59">
        <f>COUNTIFS('2way'!$M$3:$M$7690,"&gt;50%",'2way'!$Y$3:$Y$7690,"Y",'2way'!$Q$3:$Q$7690,"=" &amp;B83) +  COUNTIFS('2way'!$M$3:$M$7690,"&gt;50%",'2way'!$Y$3:$Y$7690,"Y",'2way'!$R$3:$R$7690,"=" &amp;B83)</f>
        <v>0</v>
      </c>
      <c r="M83" s="59">
        <f>COUNTIFS('2way'!$M$3:$M$7690,"&gt;50%",'2way'!$Y$3:$Y$7690,"N",'2way'!$Q$3:$Q$7690,"=" &amp;B83) +  COUNTIFS('2way'!$M$3:$M$7690,"&gt;50%",'2way'!$Y$3:$Y$7690,"N",'2way'!$R$3:$R$7690,"=" &amp;B83)</f>
        <v>0</v>
      </c>
      <c r="N83" s="59">
        <f>COUNTIFS('2way'!$N$3:$N$7690,"&gt;50%",'2way'!$Y$3:$Y$7690,"N",'2way'!$Q$3:$Q$7690,"=" &amp;B83) +  COUNTIFS('2way'!$N$3:$N$7690,"&gt;50%",'2way'!$Y$3:$Y$7690,"N",'2way'!$R$3:$R$7690,"=" &amp;B83)</f>
        <v>0</v>
      </c>
      <c r="O83" s="59">
        <f>COUNTIFS('2way'!$N$3:$N$7690,"&gt;50%",'2way'!$Y$3:$Y$7690,"Y",'2way'!$Q$3:$Q$7690,"=" &amp;B83) +  COUNTIFS('2way'!$N$3:$N$7690,"&gt;50%",'2way'!$Y$3:$Y$7690,"Y",'2way'!$R$3:$R$7690,"=" &amp;B83)</f>
        <v>0</v>
      </c>
      <c r="P83">
        <f>COUNTIF('2way'!$Q$3:$Q$7690,"=" &amp;B83) + COUNTIF('2way'!$R$3:$R$7690,"=" &amp;B83)</f>
        <v>16</v>
      </c>
      <c r="Q83" s="6">
        <f t="shared" si="22"/>
        <v>0</v>
      </c>
      <c r="R83" s="6">
        <f t="shared" si="23"/>
        <v>0</v>
      </c>
      <c r="S83" s="6">
        <f t="shared" si="24"/>
        <v>0</v>
      </c>
      <c r="T83" s="6">
        <f t="shared" si="25"/>
        <v>0</v>
      </c>
      <c r="U83">
        <f t="shared" si="26"/>
        <v>5</v>
      </c>
      <c r="V83" s="6">
        <f t="shared" si="27"/>
        <v>0.3125</v>
      </c>
      <c r="W83">
        <f t="shared" si="28"/>
        <v>0</v>
      </c>
      <c r="X83" s="6">
        <f t="shared" si="29"/>
        <v>0</v>
      </c>
      <c r="Y83">
        <f t="shared" si="30"/>
        <v>10</v>
      </c>
      <c r="Z83" s="6">
        <f t="shared" si="31"/>
        <v>0.625</v>
      </c>
      <c r="AA83">
        <f t="shared" si="32"/>
        <v>0</v>
      </c>
      <c r="AB83" s="6">
        <f t="shared" si="33"/>
        <v>0</v>
      </c>
    </row>
    <row r="84" spans="1:28" x14ac:dyDescent="0.25">
      <c r="A84" t="s">
        <v>281</v>
      </c>
      <c r="B84" t="s">
        <v>403</v>
      </c>
      <c r="C84" s="58">
        <f>COUNTIFS('2way'!$A$3:$A$7690,"&gt;50%",'2way'!$Y$3:$Y$7690,"Y",'2way'!$Q$3:$Q$7690,"=" &amp;B84) +  COUNTIFS('2way'!$A$3:$A$7690,"&gt;50%",'2way'!$Y$3:$Y$7690,"Y",'2way'!$R$3:$R$7690,"=" &amp;B84)</f>
        <v>2</v>
      </c>
      <c r="D84" s="59">
        <f>COUNTIFS('2way'!$A$3:$A$7690,"&gt;50%",'2way'!$Y$3:$Y$7690,"N",'2way'!$Q$3:$Q$7690,"=" &amp;B84) +  COUNTIFS('2way'!$A$3:$A$7690,"&gt;50%",'2way'!$Y$3:$Y$7690,"N",'2way'!$R$3:$R$7690,"=" &amp;B84)</f>
        <v>6</v>
      </c>
      <c r="E84" s="59">
        <f>COUNTIFS('2way'!$B$3:$B$7690,"&gt;50%",'2way'!$Y$3:$Y$7690,"N",'2way'!$Q$3:$Q$7690,"=" &amp;B84) +  COUNTIFS('2way'!$B$3:$B$7690,"&gt;50%",'2way'!$Y$3:$Y$7690,"N",'2way'!$R$3:$R$7690,"=" &amp;B84)</f>
        <v>2</v>
      </c>
      <c r="F84" s="59">
        <f>COUNTIFS('2way'!$B$3:$B$7690,"&gt;50%",'2way'!$Y$3:$Y$7690,"Y",'2way'!$Q$3:$Q$7690,"=" &amp;B84) +  COUNTIFS('2way'!$B$3:$B$7690,"&gt;50%",'2way'!$Y$3:$Y$7690,"Y",'2way'!$R$3:$R$7690,"=" &amp;B84)</f>
        <v>6</v>
      </c>
      <c r="G84">
        <f>COUNTIF('2way'!$Q$3:$Q$7690,"=" &amp;B84) + COUNTIF('2way'!$R$3:$R$7690,"=" &amp;B84)</f>
        <v>16</v>
      </c>
      <c r="H84" s="6">
        <f t="shared" si="18"/>
        <v>0.125</v>
      </c>
      <c r="I84" s="6">
        <f t="shared" si="19"/>
        <v>0.375</v>
      </c>
      <c r="J84" s="6">
        <f t="shared" si="20"/>
        <v>0.125</v>
      </c>
      <c r="K84" s="6">
        <f t="shared" si="21"/>
        <v>0.375</v>
      </c>
      <c r="L84" s="59">
        <f>COUNTIFS('2way'!$M$3:$M$7690,"&gt;50%",'2way'!$Y$3:$Y$7690,"Y",'2way'!$Q$3:$Q$7690,"=" &amp;B84) +  COUNTIFS('2way'!$M$3:$M$7690,"&gt;50%",'2way'!$Y$3:$Y$7690,"Y",'2way'!$R$3:$R$7690,"=" &amp;B84)</f>
        <v>0</v>
      </c>
      <c r="M84" s="59">
        <f>COUNTIFS('2way'!$M$3:$M$7690,"&gt;50%",'2way'!$Y$3:$Y$7690,"N",'2way'!$Q$3:$Q$7690,"=" &amp;B84) +  COUNTIFS('2way'!$M$3:$M$7690,"&gt;50%",'2way'!$Y$3:$Y$7690,"N",'2way'!$R$3:$R$7690,"=" &amp;B84)</f>
        <v>0</v>
      </c>
      <c r="N84" s="59">
        <f>COUNTIFS('2way'!$N$3:$N$7690,"&gt;50%",'2way'!$Y$3:$Y$7690,"N",'2way'!$Q$3:$Q$7690,"=" &amp;B84) +  COUNTIFS('2way'!$N$3:$N$7690,"&gt;50%",'2way'!$Y$3:$Y$7690,"N",'2way'!$R$3:$R$7690,"=" &amp;B84)</f>
        <v>0</v>
      </c>
      <c r="O84" s="59">
        <f>COUNTIFS('2way'!$N$3:$N$7690,"&gt;50%",'2way'!$Y$3:$Y$7690,"Y",'2way'!$Q$3:$Q$7690,"=" &amp;B84) +  COUNTIFS('2way'!$N$3:$N$7690,"&gt;50%",'2way'!$Y$3:$Y$7690,"Y",'2way'!$R$3:$R$7690,"=" &amp;B84)</f>
        <v>0</v>
      </c>
      <c r="P84">
        <f>COUNTIF('2way'!$Q$3:$Q$7690,"=" &amp;B84) + COUNTIF('2way'!$R$3:$R$7690,"=" &amp;B84)</f>
        <v>16</v>
      </c>
      <c r="Q84" s="6">
        <f t="shared" si="22"/>
        <v>0</v>
      </c>
      <c r="R84" s="6">
        <f t="shared" si="23"/>
        <v>0</v>
      </c>
      <c r="S84" s="6">
        <f t="shared" si="24"/>
        <v>0</v>
      </c>
      <c r="T84" s="6">
        <f t="shared" si="25"/>
        <v>0</v>
      </c>
      <c r="U84">
        <f t="shared" si="26"/>
        <v>4</v>
      </c>
      <c r="V84" s="6">
        <f t="shared" si="27"/>
        <v>0.25</v>
      </c>
      <c r="W84">
        <f t="shared" si="28"/>
        <v>0</v>
      </c>
      <c r="X84" s="6">
        <f t="shared" si="29"/>
        <v>0</v>
      </c>
      <c r="Y84">
        <f t="shared" si="30"/>
        <v>12</v>
      </c>
      <c r="Z84" s="6">
        <f t="shared" si="31"/>
        <v>0.75</v>
      </c>
      <c r="AA84">
        <f t="shared" si="32"/>
        <v>0</v>
      </c>
      <c r="AB84" s="6">
        <f t="shared" si="33"/>
        <v>0</v>
      </c>
    </row>
    <row r="85" spans="1:28" x14ac:dyDescent="0.25">
      <c r="A85" t="s">
        <v>281</v>
      </c>
      <c r="B85" t="s">
        <v>406</v>
      </c>
      <c r="C85" s="58">
        <f>COUNTIFS('2way'!$A$3:$A$7690,"&gt;50%",'2way'!$Y$3:$Y$7690,"Y",'2way'!$Q$3:$Q$7690,"=" &amp;B85) +  COUNTIFS('2way'!$A$3:$A$7690,"&gt;50%",'2way'!$Y$3:$Y$7690,"Y",'2way'!$R$3:$R$7690,"=" &amp;B85)</f>
        <v>5</v>
      </c>
      <c r="D85" s="59">
        <f>COUNTIFS('2way'!$A$3:$A$7690,"&gt;50%",'2way'!$Y$3:$Y$7690,"N",'2way'!$Q$3:$Q$7690,"=" &amp;B85) +  COUNTIFS('2way'!$A$3:$A$7690,"&gt;50%",'2way'!$Y$3:$Y$7690,"N",'2way'!$R$3:$R$7690,"=" &amp;B85)</f>
        <v>3</v>
      </c>
      <c r="E85" s="59">
        <f>COUNTIFS('2way'!$B$3:$B$7690,"&gt;50%",'2way'!$Y$3:$Y$7690,"N",'2way'!$Q$3:$Q$7690,"=" &amp;B85) +  COUNTIFS('2way'!$B$3:$B$7690,"&gt;50%",'2way'!$Y$3:$Y$7690,"N",'2way'!$R$3:$R$7690,"=" &amp;B85)</f>
        <v>4</v>
      </c>
      <c r="F85" s="59">
        <f>COUNTIFS('2way'!$B$3:$B$7690,"&gt;50%",'2way'!$Y$3:$Y$7690,"Y",'2way'!$Q$3:$Q$7690,"=" &amp;B85) +  COUNTIFS('2way'!$B$3:$B$7690,"&gt;50%",'2way'!$Y$3:$Y$7690,"Y",'2way'!$R$3:$R$7690,"=" &amp;B85)</f>
        <v>3</v>
      </c>
      <c r="G85">
        <f>COUNTIF('2way'!$Q$3:$Q$7690,"=" &amp;B85) + COUNTIF('2way'!$R$3:$R$7690,"=" &amp;B85)</f>
        <v>16</v>
      </c>
      <c r="H85" s="6">
        <f t="shared" si="18"/>
        <v>0.3125</v>
      </c>
      <c r="I85" s="6">
        <f t="shared" si="19"/>
        <v>0.1875</v>
      </c>
      <c r="J85" s="6">
        <f t="shared" si="20"/>
        <v>0.25</v>
      </c>
      <c r="K85" s="6">
        <f t="shared" si="21"/>
        <v>0.1875</v>
      </c>
      <c r="L85" s="59">
        <f>COUNTIFS('2way'!$M$3:$M$7690,"&gt;50%",'2way'!$Y$3:$Y$7690,"Y",'2way'!$Q$3:$Q$7690,"=" &amp;B85) +  COUNTIFS('2way'!$M$3:$M$7690,"&gt;50%",'2way'!$Y$3:$Y$7690,"Y",'2way'!$R$3:$R$7690,"=" &amp;B85)</f>
        <v>0</v>
      </c>
      <c r="M85" s="59">
        <f>COUNTIFS('2way'!$M$3:$M$7690,"&gt;50%",'2way'!$Y$3:$Y$7690,"N",'2way'!$Q$3:$Q$7690,"=" &amp;B85) +  COUNTIFS('2way'!$M$3:$M$7690,"&gt;50%",'2way'!$Y$3:$Y$7690,"N",'2way'!$R$3:$R$7690,"=" &amp;B85)</f>
        <v>0</v>
      </c>
      <c r="N85" s="59">
        <f>COUNTIFS('2way'!$N$3:$N$7690,"&gt;50%",'2way'!$Y$3:$Y$7690,"N",'2way'!$Q$3:$Q$7690,"=" &amp;B85) +  COUNTIFS('2way'!$N$3:$N$7690,"&gt;50%",'2way'!$Y$3:$Y$7690,"N",'2way'!$R$3:$R$7690,"=" &amp;B85)</f>
        <v>0</v>
      </c>
      <c r="O85" s="59">
        <f>COUNTIFS('2way'!$N$3:$N$7690,"&gt;50%",'2way'!$Y$3:$Y$7690,"Y",'2way'!$Q$3:$Q$7690,"=" &amp;B85) +  COUNTIFS('2way'!$N$3:$N$7690,"&gt;50%",'2way'!$Y$3:$Y$7690,"Y",'2way'!$R$3:$R$7690,"=" &amp;B85)</f>
        <v>0</v>
      </c>
      <c r="P85">
        <f>COUNTIF('2way'!$Q$3:$Q$7690,"=" &amp;B85) + COUNTIF('2way'!$R$3:$R$7690,"=" &amp;B85)</f>
        <v>16</v>
      </c>
      <c r="Q85" s="6">
        <f t="shared" si="22"/>
        <v>0</v>
      </c>
      <c r="R85" s="6">
        <f t="shared" si="23"/>
        <v>0</v>
      </c>
      <c r="S85" s="6">
        <f t="shared" si="24"/>
        <v>0</v>
      </c>
      <c r="T85" s="6">
        <f t="shared" si="25"/>
        <v>0</v>
      </c>
      <c r="U85">
        <f t="shared" si="26"/>
        <v>9</v>
      </c>
      <c r="V85" s="6">
        <f t="shared" si="27"/>
        <v>0.5625</v>
      </c>
      <c r="W85">
        <f t="shared" si="28"/>
        <v>0</v>
      </c>
      <c r="X85" s="6">
        <f t="shared" si="29"/>
        <v>0</v>
      </c>
      <c r="Y85">
        <f t="shared" si="30"/>
        <v>6</v>
      </c>
      <c r="Z85" s="6">
        <f t="shared" si="31"/>
        <v>0.375</v>
      </c>
      <c r="AA85">
        <f t="shared" si="32"/>
        <v>0</v>
      </c>
      <c r="AB85" s="6">
        <f t="shared" si="33"/>
        <v>0</v>
      </c>
    </row>
    <row r="86" spans="1:28" x14ac:dyDescent="0.25">
      <c r="A86" t="s">
        <v>281</v>
      </c>
      <c r="B86" t="s">
        <v>405</v>
      </c>
      <c r="C86" s="58">
        <f>COUNTIFS('2way'!$A$3:$A$7690,"&gt;50%",'2way'!$Y$3:$Y$7690,"Y",'2way'!$Q$3:$Q$7690,"=" &amp;B86) +  COUNTIFS('2way'!$A$3:$A$7690,"&gt;50%",'2way'!$Y$3:$Y$7690,"Y",'2way'!$R$3:$R$7690,"=" &amp;B86)</f>
        <v>2</v>
      </c>
      <c r="D86" s="59">
        <f>COUNTIFS('2way'!$A$3:$A$7690,"&gt;50%",'2way'!$Y$3:$Y$7690,"N",'2way'!$Q$3:$Q$7690,"=" &amp;B86) +  COUNTIFS('2way'!$A$3:$A$7690,"&gt;50%",'2way'!$Y$3:$Y$7690,"N",'2way'!$R$3:$R$7690,"=" &amp;B86)</f>
        <v>5</v>
      </c>
      <c r="E86" s="59">
        <f>COUNTIFS('2way'!$B$3:$B$7690,"&gt;50%",'2way'!$Y$3:$Y$7690,"N",'2way'!$Q$3:$Q$7690,"=" &amp;B86) +  COUNTIFS('2way'!$B$3:$B$7690,"&gt;50%",'2way'!$Y$3:$Y$7690,"N",'2way'!$R$3:$R$7690,"=" &amp;B86)</f>
        <v>4</v>
      </c>
      <c r="F86" s="59">
        <f>COUNTIFS('2way'!$B$3:$B$7690,"&gt;50%",'2way'!$Y$3:$Y$7690,"Y",'2way'!$Q$3:$Q$7690,"=" &amp;B86) +  COUNTIFS('2way'!$B$3:$B$7690,"&gt;50%",'2way'!$Y$3:$Y$7690,"Y",'2way'!$R$3:$R$7690,"=" &amp;B86)</f>
        <v>5</v>
      </c>
      <c r="G86">
        <f>COUNTIF('2way'!$Q$3:$Q$7690,"=" &amp;B86) + COUNTIF('2way'!$R$3:$R$7690,"=" &amp;B86)</f>
        <v>16</v>
      </c>
      <c r="H86" s="6">
        <f t="shared" si="18"/>
        <v>0.125</v>
      </c>
      <c r="I86" s="6">
        <f t="shared" si="19"/>
        <v>0.3125</v>
      </c>
      <c r="J86" s="6">
        <f t="shared" si="20"/>
        <v>0.25</v>
      </c>
      <c r="K86" s="6">
        <f t="shared" si="21"/>
        <v>0.3125</v>
      </c>
      <c r="L86" s="59">
        <f>COUNTIFS('2way'!$M$3:$M$7690,"&gt;50%",'2way'!$Y$3:$Y$7690,"Y",'2way'!$Q$3:$Q$7690,"=" &amp;B86) +  COUNTIFS('2way'!$M$3:$M$7690,"&gt;50%",'2way'!$Y$3:$Y$7690,"Y",'2way'!$R$3:$R$7690,"=" &amp;B86)</f>
        <v>0</v>
      </c>
      <c r="M86" s="59">
        <f>COUNTIFS('2way'!$M$3:$M$7690,"&gt;50%",'2way'!$Y$3:$Y$7690,"N",'2way'!$Q$3:$Q$7690,"=" &amp;B86) +  COUNTIFS('2way'!$M$3:$M$7690,"&gt;50%",'2way'!$Y$3:$Y$7690,"N",'2way'!$R$3:$R$7690,"=" &amp;B86)</f>
        <v>0</v>
      </c>
      <c r="N86" s="59">
        <f>COUNTIFS('2way'!$N$3:$N$7690,"&gt;50%",'2way'!$Y$3:$Y$7690,"N",'2way'!$Q$3:$Q$7690,"=" &amp;B86) +  COUNTIFS('2way'!$N$3:$N$7690,"&gt;50%",'2way'!$Y$3:$Y$7690,"N",'2way'!$R$3:$R$7690,"=" &amp;B86)</f>
        <v>0</v>
      </c>
      <c r="O86" s="59">
        <f>COUNTIFS('2way'!$N$3:$N$7690,"&gt;50%",'2way'!$Y$3:$Y$7690,"Y",'2way'!$Q$3:$Q$7690,"=" &amp;B86) +  COUNTIFS('2way'!$N$3:$N$7690,"&gt;50%",'2way'!$Y$3:$Y$7690,"Y",'2way'!$R$3:$R$7690,"=" &amp;B86)</f>
        <v>0</v>
      </c>
      <c r="P86">
        <f>COUNTIF('2way'!$Q$3:$Q$7690,"=" &amp;B86) + COUNTIF('2way'!$R$3:$R$7690,"=" &amp;B86)</f>
        <v>16</v>
      </c>
      <c r="Q86" s="6">
        <f t="shared" si="22"/>
        <v>0</v>
      </c>
      <c r="R86" s="6">
        <f t="shared" si="23"/>
        <v>0</v>
      </c>
      <c r="S86" s="6">
        <f t="shared" si="24"/>
        <v>0</v>
      </c>
      <c r="T86" s="6">
        <f t="shared" si="25"/>
        <v>0</v>
      </c>
      <c r="U86">
        <f t="shared" si="26"/>
        <v>6</v>
      </c>
      <c r="V86" s="6">
        <f t="shared" si="27"/>
        <v>0.375</v>
      </c>
      <c r="W86">
        <f t="shared" si="28"/>
        <v>0</v>
      </c>
      <c r="X86" s="6">
        <f t="shared" si="29"/>
        <v>0</v>
      </c>
      <c r="Y86">
        <f t="shared" si="30"/>
        <v>10</v>
      </c>
      <c r="Z86" s="6">
        <f t="shared" si="31"/>
        <v>0.625</v>
      </c>
      <c r="AA86">
        <f t="shared" si="32"/>
        <v>0</v>
      </c>
      <c r="AB86" s="6">
        <f t="shared" si="33"/>
        <v>0</v>
      </c>
    </row>
    <row r="87" spans="1:28" x14ac:dyDescent="0.25">
      <c r="A87" t="s">
        <v>281</v>
      </c>
      <c r="B87" t="s">
        <v>408</v>
      </c>
      <c r="C87" s="58">
        <f>COUNTIFS('2way'!$A$3:$A$7690,"&gt;50%",'2way'!$Y$3:$Y$7690,"Y",'2way'!$Q$3:$Q$7690,"=" &amp;B87) +  COUNTIFS('2way'!$A$3:$A$7690,"&gt;50%",'2way'!$Y$3:$Y$7690,"Y",'2way'!$R$3:$R$7690,"=" &amp;B87)</f>
        <v>0</v>
      </c>
      <c r="D87" s="59">
        <f>COUNTIFS('2way'!$A$3:$A$7690,"&gt;50%",'2way'!$Y$3:$Y$7690,"N",'2way'!$Q$3:$Q$7690,"=" &amp;B87) +  COUNTIFS('2way'!$A$3:$A$7690,"&gt;50%",'2way'!$Y$3:$Y$7690,"N",'2way'!$R$3:$R$7690,"=" &amp;B87)</f>
        <v>1</v>
      </c>
      <c r="E87" s="59">
        <f>COUNTIFS('2way'!$B$3:$B$7690,"&gt;50%",'2way'!$Y$3:$Y$7690,"N",'2way'!$Q$3:$Q$7690,"=" &amp;B87) +  COUNTIFS('2way'!$B$3:$B$7690,"&gt;50%",'2way'!$Y$3:$Y$7690,"N",'2way'!$R$3:$R$7690,"=" &amp;B87)</f>
        <v>6</v>
      </c>
      <c r="F87" s="59">
        <f>COUNTIFS('2way'!$B$3:$B$7690,"&gt;50%",'2way'!$Y$3:$Y$7690,"Y",'2way'!$Q$3:$Q$7690,"=" &amp;B87) +  COUNTIFS('2way'!$B$3:$B$7690,"&gt;50%",'2way'!$Y$3:$Y$7690,"Y",'2way'!$R$3:$R$7690,"=" &amp;B87)</f>
        <v>5</v>
      </c>
      <c r="G87">
        <f>COUNTIF('2way'!$Q$3:$Q$7690,"=" &amp;B87) + COUNTIF('2way'!$R$3:$R$7690,"=" &amp;B87)</f>
        <v>16</v>
      </c>
      <c r="H87" s="6">
        <f t="shared" si="18"/>
        <v>0</v>
      </c>
      <c r="I87" s="6">
        <f t="shared" si="19"/>
        <v>6.25E-2</v>
      </c>
      <c r="J87" s="6">
        <f t="shared" si="20"/>
        <v>0.375</v>
      </c>
      <c r="K87" s="6">
        <f t="shared" si="21"/>
        <v>0.3125</v>
      </c>
      <c r="L87" s="59">
        <f>COUNTIFS('2way'!$M$3:$M$7690,"&gt;50%",'2way'!$Y$3:$Y$7690,"Y",'2way'!$Q$3:$Q$7690,"=" &amp;B87) +  COUNTIFS('2way'!$M$3:$M$7690,"&gt;50%",'2way'!$Y$3:$Y$7690,"Y",'2way'!$R$3:$R$7690,"=" &amp;B87)</f>
        <v>0</v>
      </c>
      <c r="M87" s="59">
        <f>COUNTIFS('2way'!$M$3:$M$7690,"&gt;50%",'2way'!$Y$3:$Y$7690,"N",'2way'!$Q$3:$Q$7690,"=" &amp;B87) +  COUNTIFS('2way'!$M$3:$M$7690,"&gt;50%",'2way'!$Y$3:$Y$7690,"N",'2way'!$R$3:$R$7690,"=" &amp;B87)</f>
        <v>0</v>
      </c>
      <c r="N87" s="59">
        <f>COUNTIFS('2way'!$N$3:$N$7690,"&gt;50%",'2way'!$Y$3:$Y$7690,"N",'2way'!$Q$3:$Q$7690,"=" &amp;B87) +  COUNTIFS('2way'!$N$3:$N$7690,"&gt;50%",'2way'!$Y$3:$Y$7690,"N",'2way'!$R$3:$R$7690,"=" &amp;B87)</f>
        <v>0</v>
      </c>
      <c r="O87" s="59">
        <f>COUNTIFS('2way'!$N$3:$N$7690,"&gt;50%",'2way'!$Y$3:$Y$7690,"Y",'2way'!$Q$3:$Q$7690,"=" &amp;B87) +  COUNTIFS('2way'!$N$3:$N$7690,"&gt;50%",'2way'!$Y$3:$Y$7690,"Y",'2way'!$R$3:$R$7690,"=" &amp;B87)</f>
        <v>0</v>
      </c>
      <c r="P87">
        <f>COUNTIF('2way'!$Q$3:$Q$7690,"=" &amp;B87) + COUNTIF('2way'!$R$3:$R$7690,"=" &amp;B87)</f>
        <v>16</v>
      </c>
      <c r="Q87" s="6">
        <f t="shared" si="22"/>
        <v>0</v>
      </c>
      <c r="R87" s="6">
        <f t="shared" si="23"/>
        <v>0</v>
      </c>
      <c r="S87" s="6">
        <f t="shared" si="24"/>
        <v>0</v>
      </c>
      <c r="T87" s="6">
        <f t="shared" si="25"/>
        <v>0</v>
      </c>
      <c r="U87">
        <f t="shared" si="26"/>
        <v>6</v>
      </c>
      <c r="V87" s="6">
        <f t="shared" si="27"/>
        <v>0.375</v>
      </c>
      <c r="W87">
        <f t="shared" si="28"/>
        <v>0</v>
      </c>
      <c r="X87" s="6">
        <f t="shared" si="29"/>
        <v>0</v>
      </c>
      <c r="Y87">
        <f t="shared" si="30"/>
        <v>6</v>
      </c>
      <c r="Z87" s="6">
        <f t="shared" si="31"/>
        <v>0.375</v>
      </c>
      <c r="AA87">
        <f t="shared" si="32"/>
        <v>0</v>
      </c>
      <c r="AB87" s="6">
        <f t="shared" si="33"/>
        <v>0</v>
      </c>
    </row>
    <row r="88" spans="1:28" x14ac:dyDescent="0.25">
      <c r="A88" t="s">
        <v>281</v>
      </c>
      <c r="B88" t="s">
        <v>484</v>
      </c>
      <c r="C88" s="58">
        <f>COUNTIFS('2way'!$A$3:$A$7690,"&gt;50%",'2way'!$Y$3:$Y$7690,"Y",'2way'!$Q$3:$Q$7690,"=" &amp;B88) +  COUNTIFS('2way'!$A$3:$A$7690,"&gt;50%",'2way'!$Y$3:$Y$7690,"Y",'2way'!$R$3:$R$7690,"=" &amp;B88)</f>
        <v>1</v>
      </c>
      <c r="D88" s="59">
        <f>COUNTIFS('2way'!$A$3:$A$7690,"&gt;50%",'2way'!$Y$3:$Y$7690,"N",'2way'!$Q$3:$Q$7690,"=" &amp;B88) +  COUNTIFS('2way'!$A$3:$A$7690,"&gt;50%",'2way'!$Y$3:$Y$7690,"N",'2way'!$R$3:$R$7690,"=" &amp;B88)</f>
        <v>5</v>
      </c>
      <c r="E88" s="59">
        <f>COUNTIFS('2way'!$B$3:$B$7690,"&gt;50%",'2way'!$Y$3:$Y$7690,"N",'2way'!$Q$3:$Q$7690,"=" &amp;B88) +  COUNTIFS('2way'!$B$3:$B$7690,"&gt;50%",'2way'!$Y$3:$Y$7690,"N",'2way'!$R$3:$R$7690,"=" &amp;B88)</f>
        <v>4</v>
      </c>
      <c r="F88" s="59">
        <f>COUNTIFS('2way'!$B$3:$B$7690,"&gt;50%",'2way'!$Y$3:$Y$7690,"Y",'2way'!$Q$3:$Q$7690,"=" &amp;B88) +  COUNTIFS('2way'!$B$3:$B$7690,"&gt;50%",'2way'!$Y$3:$Y$7690,"Y",'2way'!$R$3:$R$7690,"=" &amp;B88)</f>
        <v>6</v>
      </c>
      <c r="G88">
        <f>COUNTIF('2way'!$Q$3:$Q$7690,"=" &amp;B88) + COUNTIF('2way'!$R$3:$R$7690,"=" &amp;B88)</f>
        <v>16</v>
      </c>
      <c r="H88" s="6">
        <f t="shared" si="18"/>
        <v>6.25E-2</v>
      </c>
      <c r="I88" s="6">
        <f t="shared" si="19"/>
        <v>0.3125</v>
      </c>
      <c r="J88" s="6">
        <f t="shared" si="20"/>
        <v>0.25</v>
      </c>
      <c r="K88" s="6">
        <f t="shared" si="21"/>
        <v>0.375</v>
      </c>
      <c r="L88" s="59">
        <f>COUNTIFS('2way'!$M$3:$M$7690,"&gt;50%",'2way'!$Y$3:$Y$7690,"Y",'2way'!$Q$3:$Q$7690,"=" &amp;B88) +  COUNTIFS('2way'!$M$3:$M$7690,"&gt;50%",'2way'!$Y$3:$Y$7690,"Y",'2way'!$R$3:$R$7690,"=" &amp;B88)</f>
        <v>0</v>
      </c>
      <c r="M88" s="59">
        <f>COUNTIFS('2way'!$M$3:$M$7690,"&gt;50%",'2way'!$Y$3:$Y$7690,"N",'2way'!$Q$3:$Q$7690,"=" &amp;B88) +  COUNTIFS('2way'!$M$3:$M$7690,"&gt;50%",'2way'!$Y$3:$Y$7690,"N",'2way'!$R$3:$R$7690,"=" &amp;B88)</f>
        <v>0</v>
      </c>
      <c r="N88" s="59">
        <f>COUNTIFS('2way'!$N$3:$N$7690,"&gt;50%",'2way'!$Y$3:$Y$7690,"N",'2way'!$Q$3:$Q$7690,"=" &amp;B88) +  COUNTIFS('2way'!$N$3:$N$7690,"&gt;50%",'2way'!$Y$3:$Y$7690,"N",'2way'!$R$3:$R$7690,"=" &amp;B88)</f>
        <v>0</v>
      </c>
      <c r="O88" s="59">
        <f>COUNTIFS('2way'!$N$3:$N$7690,"&gt;50%",'2way'!$Y$3:$Y$7690,"Y",'2way'!$Q$3:$Q$7690,"=" &amp;B88) +  COUNTIFS('2way'!$N$3:$N$7690,"&gt;50%",'2way'!$Y$3:$Y$7690,"Y",'2way'!$R$3:$R$7690,"=" &amp;B88)</f>
        <v>0</v>
      </c>
      <c r="P88">
        <f>COUNTIF('2way'!$Q$3:$Q$7690,"=" &amp;B88) + COUNTIF('2way'!$R$3:$R$7690,"=" &amp;B88)</f>
        <v>16</v>
      </c>
      <c r="Q88" s="6">
        <f t="shared" si="22"/>
        <v>0</v>
      </c>
      <c r="R88" s="6">
        <f t="shared" si="23"/>
        <v>0</v>
      </c>
      <c r="S88" s="6">
        <f t="shared" si="24"/>
        <v>0</v>
      </c>
      <c r="T88" s="6">
        <f t="shared" si="25"/>
        <v>0</v>
      </c>
      <c r="U88">
        <f t="shared" si="26"/>
        <v>5</v>
      </c>
      <c r="V88" s="6">
        <f t="shared" si="27"/>
        <v>0.3125</v>
      </c>
      <c r="W88">
        <f t="shared" si="28"/>
        <v>0</v>
      </c>
      <c r="X88" s="6">
        <f t="shared" si="29"/>
        <v>0</v>
      </c>
      <c r="Y88">
        <f t="shared" si="30"/>
        <v>11</v>
      </c>
      <c r="Z88" s="6">
        <f t="shared" si="31"/>
        <v>0.6875</v>
      </c>
      <c r="AA88">
        <f t="shared" si="32"/>
        <v>0</v>
      </c>
      <c r="AB88" s="6">
        <f t="shared" si="33"/>
        <v>0</v>
      </c>
    </row>
    <row r="89" spans="1:28" x14ac:dyDescent="0.25">
      <c r="A89" t="s">
        <v>281</v>
      </c>
      <c r="B89" t="s">
        <v>485</v>
      </c>
      <c r="C89" s="58">
        <f>COUNTIFS('2way'!$A$3:$A$7690,"&gt;50%",'2way'!$Y$3:$Y$7690,"Y",'2way'!$Q$3:$Q$7690,"=" &amp;B89) +  COUNTIFS('2way'!$A$3:$A$7690,"&gt;50%",'2way'!$Y$3:$Y$7690,"Y",'2way'!$R$3:$R$7690,"=" &amp;B89)</f>
        <v>6</v>
      </c>
      <c r="D89" s="59">
        <f>COUNTIFS('2way'!$A$3:$A$7690,"&gt;50%",'2way'!$Y$3:$Y$7690,"N",'2way'!$Q$3:$Q$7690,"=" &amp;B89) +  COUNTIFS('2way'!$A$3:$A$7690,"&gt;50%",'2way'!$Y$3:$Y$7690,"N",'2way'!$R$3:$R$7690,"=" &amp;B89)</f>
        <v>4</v>
      </c>
      <c r="E89" s="59">
        <f>COUNTIFS('2way'!$B$3:$B$7690,"&gt;50%",'2way'!$Y$3:$Y$7690,"N",'2way'!$Q$3:$Q$7690,"=" &amp;B89) +  COUNTIFS('2way'!$B$3:$B$7690,"&gt;50%",'2way'!$Y$3:$Y$7690,"N",'2way'!$R$3:$R$7690,"=" &amp;B89)</f>
        <v>2</v>
      </c>
      <c r="F89" s="59">
        <f>COUNTIFS('2way'!$B$3:$B$7690,"&gt;50%",'2way'!$Y$3:$Y$7690,"Y",'2way'!$Q$3:$Q$7690,"=" &amp;B89) +  COUNTIFS('2way'!$B$3:$B$7690,"&gt;50%",'2way'!$Y$3:$Y$7690,"Y",'2way'!$R$3:$R$7690,"=" &amp;B89)</f>
        <v>4</v>
      </c>
      <c r="G89">
        <f>COUNTIF('2way'!$Q$3:$Q$7690,"=" &amp;B89) + COUNTIF('2way'!$R$3:$R$7690,"=" &amp;B89)</f>
        <v>16</v>
      </c>
      <c r="H89" s="6">
        <f t="shared" si="18"/>
        <v>0.375</v>
      </c>
      <c r="I89" s="6">
        <f t="shared" si="19"/>
        <v>0.25</v>
      </c>
      <c r="J89" s="6">
        <f t="shared" si="20"/>
        <v>0.125</v>
      </c>
      <c r="K89" s="6">
        <f t="shared" si="21"/>
        <v>0.25</v>
      </c>
      <c r="L89" s="59">
        <f>COUNTIFS('2way'!$M$3:$M$7690,"&gt;50%",'2way'!$Y$3:$Y$7690,"Y",'2way'!$Q$3:$Q$7690,"=" &amp;B89) +  COUNTIFS('2way'!$M$3:$M$7690,"&gt;50%",'2way'!$Y$3:$Y$7690,"Y",'2way'!$R$3:$R$7690,"=" &amp;B89)</f>
        <v>0</v>
      </c>
      <c r="M89" s="59">
        <f>COUNTIFS('2way'!$M$3:$M$7690,"&gt;50%",'2way'!$Y$3:$Y$7690,"N",'2way'!$Q$3:$Q$7690,"=" &amp;B89) +  COUNTIFS('2way'!$M$3:$M$7690,"&gt;50%",'2way'!$Y$3:$Y$7690,"N",'2way'!$R$3:$R$7690,"=" &amp;B89)</f>
        <v>0</v>
      </c>
      <c r="N89" s="59">
        <f>COUNTIFS('2way'!$N$3:$N$7690,"&gt;50%",'2way'!$Y$3:$Y$7690,"N",'2way'!$Q$3:$Q$7690,"=" &amp;B89) +  COUNTIFS('2way'!$N$3:$N$7690,"&gt;50%",'2way'!$Y$3:$Y$7690,"N",'2way'!$R$3:$R$7690,"=" &amp;B89)</f>
        <v>0</v>
      </c>
      <c r="O89" s="59">
        <f>COUNTIFS('2way'!$N$3:$N$7690,"&gt;50%",'2way'!$Y$3:$Y$7690,"Y",'2way'!$Q$3:$Q$7690,"=" &amp;B89) +  COUNTIFS('2way'!$N$3:$N$7690,"&gt;50%",'2way'!$Y$3:$Y$7690,"Y",'2way'!$R$3:$R$7690,"=" &amp;B89)</f>
        <v>0</v>
      </c>
      <c r="P89">
        <f>COUNTIF('2way'!$Q$3:$Q$7690,"=" &amp;B89) + COUNTIF('2way'!$R$3:$R$7690,"=" &amp;B89)</f>
        <v>16</v>
      </c>
      <c r="Q89" s="6">
        <f t="shared" si="22"/>
        <v>0</v>
      </c>
      <c r="R89" s="6">
        <f t="shared" si="23"/>
        <v>0</v>
      </c>
      <c r="S89" s="6">
        <f t="shared" si="24"/>
        <v>0</v>
      </c>
      <c r="T89" s="6">
        <f t="shared" si="25"/>
        <v>0</v>
      </c>
      <c r="U89">
        <f t="shared" si="26"/>
        <v>8</v>
      </c>
      <c r="V89" s="6">
        <f t="shared" si="27"/>
        <v>0.5</v>
      </c>
      <c r="W89">
        <f t="shared" si="28"/>
        <v>0</v>
      </c>
      <c r="X89" s="6">
        <f t="shared" si="29"/>
        <v>0</v>
      </c>
      <c r="Y89">
        <f t="shared" si="30"/>
        <v>8</v>
      </c>
      <c r="Z89" s="6">
        <f t="shared" si="31"/>
        <v>0.5</v>
      </c>
      <c r="AA89">
        <f t="shared" si="32"/>
        <v>0</v>
      </c>
      <c r="AB89" s="6">
        <f t="shared" si="33"/>
        <v>0</v>
      </c>
    </row>
    <row r="90" spans="1:28" x14ac:dyDescent="0.25">
      <c r="A90" t="s">
        <v>281</v>
      </c>
      <c r="B90" t="s">
        <v>410</v>
      </c>
      <c r="C90" s="58">
        <f>COUNTIFS('2way'!$A$3:$A$7690,"&gt;50%",'2way'!$Y$3:$Y$7690,"Y",'2way'!$Q$3:$Q$7690,"=" &amp;B90) +  COUNTIFS('2way'!$A$3:$A$7690,"&gt;50%",'2way'!$Y$3:$Y$7690,"Y",'2way'!$R$3:$R$7690,"=" &amp;B90)</f>
        <v>1</v>
      </c>
      <c r="D90" s="59">
        <f>COUNTIFS('2way'!$A$3:$A$7690,"&gt;50%",'2way'!$Y$3:$Y$7690,"N",'2way'!$Q$3:$Q$7690,"=" &amp;B90) +  COUNTIFS('2way'!$A$3:$A$7690,"&gt;50%",'2way'!$Y$3:$Y$7690,"N",'2way'!$R$3:$R$7690,"=" &amp;B90)</f>
        <v>4</v>
      </c>
      <c r="E90" s="59">
        <f>COUNTIFS('2way'!$B$3:$B$7690,"&gt;50%",'2way'!$Y$3:$Y$7690,"N",'2way'!$Q$3:$Q$7690,"=" &amp;B90) +  COUNTIFS('2way'!$B$3:$B$7690,"&gt;50%",'2way'!$Y$3:$Y$7690,"N",'2way'!$R$3:$R$7690,"=" &amp;B90)</f>
        <v>3</v>
      </c>
      <c r="F90" s="59">
        <f>COUNTIFS('2way'!$B$3:$B$7690,"&gt;50%",'2way'!$Y$3:$Y$7690,"Y",'2way'!$Q$3:$Q$7690,"=" &amp;B90) +  COUNTIFS('2way'!$B$3:$B$7690,"&gt;50%",'2way'!$Y$3:$Y$7690,"Y",'2way'!$R$3:$R$7690,"=" &amp;B90)</f>
        <v>4</v>
      </c>
      <c r="G90">
        <f>COUNTIF('2way'!$Q$3:$Q$7690,"=" &amp;B90) + COUNTIF('2way'!$R$3:$R$7690,"=" &amp;B90)</f>
        <v>16</v>
      </c>
      <c r="H90" s="6">
        <f t="shared" si="18"/>
        <v>6.25E-2</v>
      </c>
      <c r="I90" s="6">
        <f t="shared" si="19"/>
        <v>0.25</v>
      </c>
      <c r="J90" s="6">
        <f t="shared" si="20"/>
        <v>0.1875</v>
      </c>
      <c r="K90" s="6">
        <f t="shared" si="21"/>
        <v>0.25</v>
      </c>
      <c r="L90" s="59">
        <f>COUNTIFS('2way'!$M$3:$M$7690,"&gt;50%",'2way'!$Y$3:$Y$7690,"Y",'2way'!$Q$3:$Q$7690,"=" &amp;B90) +  COUNTIFS('2way'!$M$3:$M$7690,"&gt;50%",'2way'!$Y$3:$Y$7690,"Y",'2way'!$R$3:$R$7690,"=" &amp;B90)</f>
        <v>0</v>
      </c>
      <c r="M90" s="59">
        <f>COUNTIFS('2way'!$M$3:$M$7690,"&gt;50%",'2way'!$Y$3:$Y$7690,"N",'2way'!$Q$3:$Q$7690,"=" &amp;B90) +  COUNTIFS('2way'!$M$3:$M$7690,"&gt;50%",'2way'!$Y$3:$Y$7690,"N",'2way'!$R$3:$R$7690,"=" &amp;B90)</f>
        <v>0</v>
      </c>
      <c r="N90" s="59">
        <f>COUNTIFS('2way'!$N$3:$N$7690,"&gt;50%",'2way'!$Y$3:$Y$7690,"N",'2way'!$Q$3:$Q$7690,"=" &amp;B90) +  COUNTIFS('2way'!$N$3:$N$7690,"&gt;50%",'2way'!$Y$3:$Y$7690,"N",'2way'!$R$3:$R$7690,"=" &amp;B90)</f>
        <v>0</v>
      </c>
      <c r="O90" s="59">
        <f>COUNTIFS('2way'!$N$3:$N$7690,"&gt;50%",'2way'!$Y$3:$Y$7690,"Y",'2way'!$Q$3:$Q$7690,"=" &amp;B90) +  COUNTIFS('2way'!$N$3:$N$7690,"&gt;50%",'2way'!$Y$3:$Y$7690,"Y",'2way'!$R$3:$R$7690,"=" &amp;B90)</f>
        <v>0</v>
      </c>
      <c r="P90">
        <f>COUNTIF('2way'!$Q$3:$Q$7690,"=" &amp;B90) + COUNTIF('2way'!$R$3:$R$7690,"=" &amp;B90)</f>
        <v>16</v>
      </c>
      <c r="Q90" s="6">
        <f t="shared" si="22"/>
        <v>0</v>
      </c>
      <c r="R90" s="6">
        <f t="shared" si="23"/>
        <v>0</v>
      </c>
      <c r="S90" s="6">
        <f t="shared" si="24"/>
        <v>0</v>
      </c>
      <c r="T90" s="6">
        <f t="shared" si="25"/>
        <v>0</v>
      </c>
      <c r="U90">
        <f t="shared" si="26"/>
        <v>4</v>
      </c>
      <c r="V90" s="6">
        <f t="shared" si="27"/>
        <v>0.25</v>
      </c>
      <c r="W90">
        <f t="shared" si="28"/>
        <v>0</v>
      </c>
      <c r="X90" s="6">
        <f t="shared" si="29"/>
        <v>0</v>
      </c>
      <c r="Y90">
        <f t="shared" si="30"/>
        <v>8</v>
      </c>
      <c r="Z90" s="6">
        <f t="shared" si="31"/>
        <v>0.5</v>
      </c>
      <c r="AA90">
        <f t="shared" si="32"/>
        <v>0</v>
      </c>
      <c r="AB90" s="6">
        <f t="shared" si="33"/>
        <v>0</v>
      </c>
    </row>
    <row r="91" spans="1:28" x14ac:dyDescent="0.25">
      <c r="A91" t="s">
        <v>283</v>
      </c>
      <c r="B91" t="s">
        <v>333</v>
      </c>
      <c r="C91" s="58">
        <f>COUNTIFS('2way'!$A$3:$A$7690,"&gt;50%",'2way'!$Y$3:$Y$7690,"Y",'2way'!$Q$3:$Q$7690,"=" &amp;B91) +  COUNTIFS('2way'!$A$3:$A$7690,"&gt;50%",'2way'!$Y$3:$Y$7690,"Y",'2way'!$R$3:$R$7690,"=" &amp;B91)</f>
        <v>2</v>
      </c>
      <c r="D91" s="59">
        <f>COUNTIFS('2way'!$A$3:$A$7690,"&gt;50%",'2way'!$Y$3:$Y$7690,"N",'2way'!$Q$3:$Q$7690,"=" &amp;B91) +  COUNTIFS('2way'!$A$3:$A$7690,"&gt;50%",'2way'!$Y$3:$Y$7690,"N",'2way'!$R$3:$R$7690,"=" &amp;B91)</f>
        <v>2</v>
      </c>
      <c r="E91" s="59">
        <f>COUNTIFS('2way'!$B$3:$B$7690,"&gt;50%",'2way'!$Y$3:$Y$7690,"N",'2way'!$Q$3:$Q$7690,"=" &amp;B91) +  COUNTIFS('2way'!$B$3:$B$7690,"&gt;50%",'2way'!$Y$3:$Y$7690,"N",'2way'!$R$3:$R$7690,"=" &amp;B91)</f>
        <v>7</v>
      </c>
      <c r="F91" s="59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17</v>
      </c>
      <c r="H91" s="6">
        <f t="shared" si="18"/>
        <v>0.11764705882352941</v>
      </c>
      <c r="I91" s="6">
        <f t="shared" si="19"/>
        <v>0.11764705882352941</v>
      </c>
      <c r="J91" s="6">
        <f t="shared" si="20"/>
        <v>0.41176470588235292</v>
      </c>
      <c r="K91" s="6">
        <f t="shared" si="21"/>
        <v>0.23529411764705882</v>
      </c>
      <c r="L91" s="59">
        <f>COUNTIFS('2way'!$M$3:$M$7690,"&gt;50%",'2way'!$Y$3:$Y$7690,"Y",'2way'!$Q$3:$Q$7690,"=" &amp;B91) +  COUNTIFS('2way'!$M$3:$M$7690,"&gt;50%",'2way'!$Y$3:$Y$7690,"Y",'2way'!$R$3:$R$7690,"=" &amp;B91)</f>
        <v>0</v>
      </c>
      <c r="M91" s="59">
        <f>COUNTIFS('2way'!$M$3:$M$7690,"&gt;50%",'2way'!$Y$3:$Y$7690,"N",'2way'!$Q$3:$Q$7690,"=" &amp;B91) +  COUNTIFS('2way'!$M$3:$M$7690,"&gt;50%",'2way'!$Y$3:$Y$7690,"N",'2way'!$R$3:$R$7690,"=" &amp;B91)</f>
        <v>0</v>
      </c>
      <c r="N91" s="59">
        <f>COUNTIFS('2way'!$N$3:$N$7690,"&gt;50%",'2way'!$Y$3:$Y$7690,"N",'2way'!$Q$3:$Q$7690,"=" &amp;B91) +  COUNTIFS('2way'!$N$3:$N$7690,"&gt;50%",'2way'!$Y$3:$Y$7690,"N",'2way'!$R$3:$R$7690,"=" &amp;B91)</f>
        <v>0</v>
      </c>
      <c r="O91" s="59">
        <f>COUNTIFS('2way'!$N$3:$N$7690,"&gt;50%",'2way'!$Y$3:$Y$7690,"Y",'2way'!$Q$3:$Q$7690,"=" &amp;B91) +  COUNTIFS('2way'!$N$3:$N$7690,"&gt;50%",'2way'!$Y$3:$Y$7690,"Y",'2way'!$R$3:$R$7690,"=" &amp;B91)</f>
        <v>0</v>
      </c>
      <c r="P91">
        <f>COUNTIF('2way'!$Q$3:$Q$7690,"=" &amp;B91) + COUNTIF('2way'!$R$3:$R$7690,"=" &amp;B91)</f>
        <v>17</v>
      </c>
      <c r="Q91" s="6">
        <f t="shared" si="22"/>
        <v>0</v>
      </c>
      <c r="R91" s="6">
        <f t="shared" si="23"/>
        <v>0</v>
      </c>
      <c r="S91" s="6">
        <f t="shared" si="24"/>
        <v>0</v>
      </c>
      <c r="T91" s="6">
        <f t="shared" si="25"/>
        <v>0</v>
      </c>
      <c r="U91">
        <f t="shared" si="26"/>
        <v>9</v>
      </c>
      <c r="V91" s="6">
        <f t="shared" si="27"/>
        <v>0.52941176470588236</v>
      </c>
      <c r="W91">
        <f t="shared" si="28"/>
        <v>0</v>
      </c>
      <c r="X91" s="6">
        <f t="shared" si="29"/>
        <v>0</v>
      </c>
      <c r="Y91">
        <f t="shared" si="30"/>
        <v>6</v>
      </c>
      <c r="Z91" s="6">
        <f t="shared" si="31"/>
        <v>0.35294117647058826</v>
      </c>
      <c r="AA91">
        <f t="shared" si="32"/>
        <v>0</v>
      </c>
      <c r="AB91" s="6">
        <f t="shared" si="33"/>
        <v>0</v>
      </c>
    </row>
    <row r="92" spans="1:28" x14ac:dyDescent="0.25">
      <c r="A92" t="s">
        <v>283</v>
      </c>
      <c r="B92" t="s">
        <v>331</v>
      </c>
      <c r="C92" s="58">
        <f>COUNTIFS('2way'!$A$3:$A$7690,"&gt;50%",'2way'!$Y$3:$Y$7690,"Y",'2way'!$Q$3:$Q$7690,"=" &amp;B92) +  COUNTIFS('2way'!$A$3:$A$7690,"&gt;50%",'2way'!$Y$3:$Y$7690,"Y",'2way'!$R$3:$R$7690,"=" &amp;B92)</f>
        <v>1</v>
      </c>
      <c r="D92" s="59">
        <f>COUNTIFS('2way'!$A$3:$A$7690,"&gt;50%",'2way'!$Y$3:$Y$7690,"N",'2way'!$Q$3:$Q$7690,"=" &amp;B92) +  COUNTIFS('2way'!$A$3:$A$7690,"&gt;50%",'2way'!$Y$3:$Y$7690,"N",'2way'!$R$3:$R$7690,"=" &amp;B92)</f>
        <v>1</v>
      </c>
      <c r="E92" s="59">
        <f>COUNTIFS('2way'!$B$3:$B$7690,"&gt;50%",'2way'!$Y$3:$Y$7690,"N",'2way'!$Q$3:$Q$7690,"=" &amp;B92) +  COUNTIFS('2way'!$B$3:$B$7690,"&gt;50%",'2way'!$Y$3:$Y$7690,"N",'2way'!$R$3:$R$7690,"=" &amp;B92)</f>
        <v>9</v>
      </c>
      <c r="F92" s="59">
        <f>COUNTIFS('2way'!$B$3:$B$7690,"&gt;50%",'2way'!$Y$3:$Y$7690,"Y",'2way'!$Q$3:$Q$7690,"=" &amp;B92) +  COUNTIFS('2way'!$B$3:$B$7690,"&gt;50%",'2way'!$Y$3:$Y$7690,"Y",'2way'!$R$3:$R$7690,"=" &amp;B92)</f>
        <v>4</v>
      </c>
      <c r="G92">
        <f>COUNTIF('2way'!$Q$3:$Q$7690,"=" &amp;B92) + COUNTIF('2way'!$R$3:$R$7690,"=" &amp;B92)</f>
        <v>16</v>
      </c>
      <c r="H92" s="6">
        <f t="shared" si="18"/>
        <v>6.25E-2</v>
      </c>
      <c r="I92" s="6">
        <f t="shared" si="19"/>
        <v>6.25E-2</v>
      </c>
      <c r="J92" s="6">
        <f t="shared" si="20"/>
        <v>0.5625</v>
      </c>
      <c r="K92" s="6">
        <f t="shared" si="21"/>
        <v>0.25</v>
      </c>
      <c r="L92" s="59">
        <f>COUNTIFS('2way'!$M$3:$M$7690,"&gt;50%",'2way'!$Y$3:$Y$7690,"Y",'2way'!$Q$3:$Q$7690,"=" &amp;B92) +  COUNTIFS('2way'!$M$3:$M$7690,"&gt;50%",'2way'!$Y$3:$Y$7690,"Y",'2way'!$R$3:$R$7690,"=" &amp;B92)</f>
        <v>0</v>
      </c>
      <c r="M92" s="59">
        <f>COUNTIFS('2way'!$M$3:$M$7690,"&gt;50%",'2way'!$Y$3:$Y$7690,"N",'2way'!$Q$3:$Q$7690,"=" &amp;B92) +  COUNTIFS('2way'!$M$3:$M$7690,"&gt;50%",'2way'!$Y$3:$Y$7690,"N",'2way'!$R$3:$R$7690,"=" &amp;B92)</f>
        <v>0</v>
      </c>
      <c r="N92" s="59">
        <f>COUNTIFS('2way'!$N$3:$N$7690,"&gt;50%",'2way'!$Y$3:$Y$7690,"N",'2way'!$Q$3:$Q$7690,"=" &amp;B92) +  COUNTIFS('2way'!$N$3:$N$7690,"&gt;50%",'2way'!$Y$3:$Y$7690,"N",'2way'!$R$3:$R$7690,"=" &amp;B92)</f>
        <v>0</v>
      </c>
      <c r="O92" s="59">
        <f>COUNTIFS('2way'!$N$3:$N$7690,"&gt;50%",'2way'!$Y$3:$Y$7690,"Y",'2way'!$Q$3:$Q$7690,"=" &amp;B92) +  COUNTIFS('2way'!$N$3:$N$7690,"&gt;50%",'2way'!$Y$3:$Y$7690,"Y",'2way'!$R$3:$R$7690,"=" &amp;B92)</f>
        <v>0</v>
      </c>
      <c r="P92">
        <f>COUNTIF('2way'!$Q$3:$Q$7690,"=" &amp;B92) + COUNTIF('2way'!$R$3:$R$7690,"=" &amp;B92)</f>
        <v>16</v>
      </c>
      <c r="Q92" s="6">
        <f t="shared" si="22"/>
        <v>0</v>
      </c>
      <c r="R92" s="6">
        <f t="shared" si="23"/>
        <v>0</v>
      </c>
      <c r="S92" s="6">
        <f t="shared" si="24"/>
        <v>0</v>
      </c>
      <c r="T92" s="6">
        <f t="shared" si="25"/>
        <v>0</v>
      </c>
      <c r="U92">
        <f t="shared" si="26"/>
        <v>10</v>
      </c>
      <c r="V92" s="6">
        <f t="shared" si="27"/>
        <v>0.625</v>
      </c>
      <c r="W92">
        <f t="shared" si="28"/>
        <v>0</v>
      </c>
      <c r="X92" s="6">
        <f t="shared" si="29"/>
        <v>0</v>
      </c>
      <c r="Y92">
        <f t="shared" si="30"/>
        <v>5</v>
      </c>
      <c r="Z92" s="6">
        <f t="shared" si="31"/>
        <v>0.3125</v>
      </c>
      <c r="AA92">
        <f t="shared" si="32"/>
        <v>0</v>
      </c>
      <c r="AB92" s="6">
        <f t="shared" si="33"/>
        <v>0</v>
      </c>
    </row>
    <row r="93" spans="1:28" x14ac:dyDescent="0.25">
      <c r="A93" t="s">
        <v>283</v>
      </c>
      <c r="B93" t="s">
        <v>289</v>
      </c>
      <c r="C93" s="58">
        <f>COUNTIFS('2way'!$A$3:$A$7690,"&gt;50%",'2way'!$Y$3:$Y$7690,"Y",'2way'!$Q$3:$Q$7690,"=" &amp;B93) +  COUNTIFS('2way'!$A$3:$A$7690,"&gt;50%",'2way'!$Y$3:$Y$7690,"Y",'2way'!$R$3:$R$7690,"=" &amp;B93)</f>
        <v>2</v>
      </c>
      <c r="D93" s="59">
        <f>COUNTIFS('2way'!$A$3:$A$7690,"&gt;50%",'2way'!$Y$3:$Y$7690,"N",'2way'!$Q$3:$Q$7690,"=" &amp;B93) +  COUNTIFS('2way'!$A$3:$A$7690,"&gt;50%",'2way'!$Y$3:$Y$7690,"N",'2way'!$R$3:$R$7690,"=" &amp;B93)</f>
        <v>0</v>
      </c>
      <c r="E93" s="59">
        <f>COUNTIFS('2way'!$B$3:$B$7690,"&gt;50%",'2way'!$Y$3:$Y$7690,"N",'2way'!$Q$3:$Q$7690,"=" &amp;B93) +  COUNTIFS('2way'!$B$3:$B$7690,"&gt;50%",'2way'!$Y$3:$Y$7690,"N",'2way'!$R$3:$R$7690,"=" &amp;B93)</f>
        <v>9</v>
      </c>
      <c r="F93" s="59">
        <f>COUNTIFS('2way'!$B$3:$B$7690,"&gt;50%",'2way'!$Y$3:$Y$7690,"Y",'2way'!$Q$3:$Q$7690,"=" &amp;B93) +  COUNTIFS('2way'!$B$3:$B$7690,"&gt;50%",'2way'!$Y$3:$Y$7690,"Y",'2way'!$R$3:$R$7690,"=" &amp;B93)</f>
        <v>5</v>
      </c>
      <c r="G93">
        <f>COUNTIF('2way'!$Q$3:$Q$7690,"=" &amp;B93) + COUNTIF('2way'!$R$3:$R$7690,"=" &amp;B93)</f>
        <v>17</v>
      </c>
      <c r="H93" s="6">
        <f t="shared" si="18"/>
        <v>0.11764705882352941</v>
      </c>
      <c r="I93" s="6">
        <f t="shared" si="19"/>
        <v>0</v>
      </c>
      <c r="J93" s="6">
        <f t="shared" si="20"/>
        <v>0.52941176470588236</v>
      </c>
      <c r="K93" s="6">
        <f t="shared" si="21"/>
        <v>0.29411764705882354</v>
      </c>
      <c r="L93" s="59">
        <f>COUNTIFS('2way'!$M$3:$M$7690,"&gt;50%",'2way'!$Y$3:$Y$7690,"Y",'2way'!$Q$3:$Q$7690,"=" &amp;B93) +  COUNTIFS('2way'!$M$3:$M$7690,"&gt;50%",'2way'!$Y$3:$Y$7690,"Y",'2way'!$R$3:$R$7690,"=" &amp;B93)</f>
        <v>0</v>
      </c>
      <c r="M93" s="59">
        <f>COUNTIFS('2way'!$M$3:$M$7690,"&gt;50%",'2way'!$Y$3:$Y$7690,"N",'2way'!$Q$3:$Q$7690,"=" &amp;B93) +  COUNTIFS('2way'!$M$3:$M$7690,"&gt;50%",'2way'!$Y$3:$Y$7690,"N",'2way'!$R$3:$R$7690,"=" &amp;B93)</f>
        <v>0</v>
      </c>
      <c r="N93" s="59">
        <f>COUNTIFS('2way'!$N$3:$N$7690,"&gt;50%",'2way'!$Y$3:$Y$7690,"N",'2way'!$Q$3:$Q$7690,"=" &amp;B93) +  COUNTIFS('2way'!$N$3:$N$7690,"&gt;50%",'2way'!$Y$3:$Y$7690,"N",'2way'!$R$3:$R$7690,"=" &amp;B93)</f>
        <v>0</v>
      </c>
      <c r="O93" s="59">
        <f>COUNTIFS('2way'!$N$3:$N$7690,"&gt;50%",'2way'!$Y$3:$Y$7690,"Y",'2way'!$Q$3:$Q$7690,"=" &amp;B93) +  COUNTIFS('2way'!$N$3:$N$7690,"&gt;50%",'2way'!$Y$3:$Y$7690,"Y",'2way'!$R$3:$R$7690,"=" &amp;B93)</f>
        <v>0</v>
      </c>
      <c r="P93">
        <f>COUNTIF('2way'!$Q$3:$Q$7690,"=" &amp;B93) + COUNTIF('2way'!$R$3:$R$7690,"=" &amp;B93)</f>
        <v>17</v>
      </c>
      <c r="Q93" s="6">
        <f t="shared" si="22"/>
        <v>0</v>
      </c>
      <c r="R93" s="6">
        <f t="shared" si="23"/>
        <v>0</v>
      </c>
      <c r="S93" s="6">
        <f t="shared" si="24"/>
        <v>0</v>
      </c>
      <c r="T93" s="6">
        <f t="shared" si="25"/>
        <v>0</v>
      </c>
      <c r="U93">
        <f t="shared" si="26"/>
        <v>11</v>
      </c>
      <c r="V93" s="6">
        <f t="shared" si="27"/>
        <v>0.6470588235294118</v>
      </c>
      <c r="W93">
        <f t="shared" si="28"/>
        <v>0</v>
      </c>
      <c r="X93" s="6">
        <f t="shared" si="29"/>
        <v>0</v>
      </c>
      <c r="Y93">
        <f t="shared" si="30"/>
        <v>5</v>
      </c>
      <c r="Z93" s="6">
        <f t="shared" si="31"/>
        <v>0.29411764705882354</v>
      </c>
      <c r="AA93">
        <f t="shared" si="32"/>
        <v>0</v>
      </c>
      <c r="AB93" s="6">
        <f t="shared" si="33"/>
        <v>0</v>
      </c>
    </row>
    <row r="94" spans="1:28" x14ac:dyDescent="0.25">
      <c r="A94" t="s">
        <v>283</v>
      </c>
      <c r="B94" t="s">
        <v>330</v>
      </c>
      <c r="C94" s="58">
        <f>COUNTIFS('2way'!$A$3:$A$7690,"&gt;50%",'2way'!$Y$3:$Y$7690,"Y",'2way'!$Q$3:$Q$7690,"=" &amp;B94) +  COUNTIFS('2way'!$A$3:$A$7690,"&gt;50%",'2way'!$Y$3:$Y$7690,"Y",'2way'!$R$3:$R$7690,"=" &amp;B94)</f>
        <v>1</v>
      </c>
      <c r="D94" s="59">
        <f>COUNTIFS('2way'!$A$3:$A$7690,"&gt;50%",'2way'!$Y$3:$Y$7690,"N",'2way'!$Q$3:$Q$7690,"=" &amp;B94) +  COUNTIFS('2way'!$A$3:$A$7690,"&gt;50%",'2way'!$Y$3:$Y$7690,"N",'2way'!$R$3:$R$7690,"=" &amp;B94)</f>
        <v>2</v>
      </c>
      <c r="E94" s="59">
        <f>COUNTIFS('2way'!$B$3:$B$7690,"&gt;50%",'2way'!$Y$3:$Y$7690,"N",'2way'!$Q$3:$Q$7690,"=" &amp;B94) +  COUNTIFS('2way'!$B$3:$B$7690,"&gt;50%",'2way'!$Y$3:$Y$7690,"N",'2way'!$R$3:$R$7690,"=" &amp;B94)</f>
        <v>7</v>
      </c>
      <c r="F94" s="59">
        <f>COUNTIFS('2way'!$B$3:$B$7690,"&gt;50%",'2way'!$Y$3:$Y$7690,"Y",'2way'!$Q$3:$Q$7690,"=" &amp;B94) +  COUNTIFS('2way'!$B$3:$B$7690,"&gt;50%",'2way'!$Y$3:$Y$7690,"Y",'2way'!$R$3:$R$7690,"=" &amp;B94)</f>
        <v>4</v>
      </c>
      <c r="G94">
        <f>COUNTIF('2way'!$Q$3:$Q$7690,"=" &amp;B94) + COUNTIF('2way'!$R$3:$R$7690,"=" &amp;B94)</f>
        <v>15</v>
      </c>
      <c r="H94" s="6">
        <f t="shared" si="18"/>
        <v>6.6666666666666666E-2</v>
      </c>
      <c r="I94" s="6">
        <f t="shared" si="19"/>
        <v>0.13333333333333333</v>
      </c>
      <c r="J94" s="6">
        <f t="shared" si="20"/>
        <v>0.46666666666666667</v>
      </c>
      <c r="K94" s="6">
        <f t="shared" si="21"/>
        <v>0.26666666666666666</v>
      </c>
      <c r="L94" s="59">
        <f>COUNTIFS('2way'!$M$3:$M$7690,"&gt;50%",'2way'!$Y$3:$Y$7690,"Y",'2way'!$Q$3:$Q$7690,"=" &amp;B94) +  COUNTIFS('2way'!$M$3:$M$7690,"&gt;50%",'2way'!$Y$3:$Y$7690,"Y",'2way'!$R$3:$R$7690,"=" &amp;B94)</f>
        <v>0</v>
      </c>
      <c r="M94" s="59">
        <f>COUNTIFS('2way'!$M$3:$M$7690,"&gt;50%",'2way'!$Y$3:$Y$7690,"N",'2way'!$Q$3:$Q$7690,"=" &amp;B94) +  COUNTIFS('2way'!$M$3:$M$7690,"&gt;50%",'2way'!$Y$3:$Y$7690,"N",'2way'!$R$3:$R$7690,"=" &amp;B94)</f>
        <v>0</v>
      </c>
      <c r="N94" s="59">
        <f>COUNTIFS('2way'!$N$3:$N$7690,"&gt;50%",'2way'!$Y$3:$Y$7690,"N",'2way'!$Q$3:$Q$7690,"=" &amp;B94) +  COUNTIFS('2way'!$N$3:$N$7690,"&gt;50%",'2way'!$Y$3:$Y$7690,"N",'2way'!$R$3:$R$7690,"=" &amp;B94)</f>
        <v>0</v>
      </c>
      <c r="O94" s="59">
        <f>COUNTIFS('2way'!$N$3:$N$7690,"&gt;50%",'2way'!$Y$3:$Y$7690,"Y",'2way'!$Q$3:$Q$7690,"=" &amp;B94) +  COUNTIFS('2way'!$N$3:$N$7690,"&gt;50%",'2way'!$Y$3:$Y$7690,"Y",'2way'!$R$3:$R$7690,"=" &amp;B94)</f>
        <v>0</v>
      </c>
      <c r="P94">
        <f>COUNTIF('2way'!$Q$3:$Q$7690,"=" &amp;B94) + COUNTIF('2way'!$R$3:$R$7690,"=" &amp;B94)</f>
        <v>15</v>
      </c>
      <c r="Q94" s="6">
        <f t="shared" si="22"/>
        <v>0</v>
      </c>
      <c r="R94" s="6">
        <f t="shared" si="23"/>
        <v>0</v>
      </c>
      <c r="S94" s="6">
        <f t="shared" si="24"/>
        <v>0</v>
      </c>
      <c r="T94" s="6">
        <f t="shared" si="25"/>
        <v>0</v>
      </c>
      <c r="U94">
        <f t="shared" si="26"/>
        <v>8</v>
      </c>
      <c r="V94" s="6">
        <f t="shared" si="27"/>
        <v>0.53333333333333333</v>
      </c>
      <c r="W94">
        <f t="shared" si="28"/>
        <v>0</v>
      </c>
      <c r="X94" s="6">
        <f t="shared" si="29"/>
        <v>0</v>
      </c>
      <c r="Y94">
        <f t="shared" si="30"/>
        <v>6</v>
      </c>
      <c r="Z94" s="6">
        <f t="shared" si="31"/>
        <v>0.4</v>
      </c>
      <c r="AA94">
        <f t="shared" si="32"/>
        <v>0</v>
      </c>
      <c r="AB94" s="6">
        <f t="shared" si="33"/>
        <v>0</v>
      </c>
    </row>
    <row r="95" spans="1:28" x14ac:dyDescent="0.25">
      <c r="A95" t="s">
        <v>283</v>
      </c>
      <c r="B95" t="s">
        <v>411</v>
      </c>
      <c r="C95" s="58">
        <f>COUNTIFS('2way'!$A$3:$A$7690,"&gt;50%",'2way'!$Y$3:$Y$7690,"Y",'2way'!$Q$3:$Q$7690,"=" &amp;B95) +  COUNTIFS('2way'!$A$3:$A$7690,"&gt;50%",'2way'!$Y$3:$Y$7690,"Y",'2way'!$R$3:$R$7690,"=" &amp;B95)</f>
        <v>1</v>
      </c>
      <c r="D95" s="59">
        <f>COUNTIFS('2way'!$A$3:$A$7690,"&gt;50%",'2way'!$Y$3:$Y$7690,"N",'2way'!$Q$3:$Q$7690,"=" &amp;B95) +  COUNTIFS('2way'!$A$3:$A$7690,"&gt;50%",'2way'!$Y$3:$Y$7690,"N",'2way'!$R$3:$R$7690,"=" &amp;B95)</f>
        <v>2</v>
      </c>
      <c r="E95" s="59">
        <f>COUNTIFS('2way'!$B$3:$B$7690,"&gt;50%",'2way'!$Y$3:$Y$7690,"N",'2way'!$Q$3:$Q$7690,"=" &amp;B95) +  COUNTIFS('2way'!$B$3:$B$7690,"&gt;50%",'2way'!$Y$3:$Y$7690,"N",'2way'!$R$3:$R$7690,"=" &amp;B95)</f>
        <v>4</v>
      </c>
      <c r="F95" s="59">
        <f>COUNTIFS('2way'!$B$3:$B$7690,"&gt;50%",'2way'!$Y$3:$Y$7690,"Y",'2way'!$Q$3:$Q$7690,"=" &amp;B95) +  COUNTIFS('2way'!$B$3:$B$7690,"&gt;50%",'2way'!$Y$3:$Y$7690,"Y",'2way'!$R$3:$R$7690,"=" &amp;B95)</f>
        <v>5</v>
      </c>
      <c r="G95">
        <f>COUNTIF('2way'!$Q$3:$Q$7690,"=" &amp;B95) + COUNTIF('2way'!$R$3:$R$7690,"=" &amp;B95)</f>
        <v>14</v>
      </c>
      <c r="H95" s="6">
        <f t="shared" si="18"/>
        <v>7.1428571428571425E-2</v>
      </c>
      <c r="I95" s="6">
        <f t="shared" si="19"/>
        <v>0.14285714285714285</v>
      </c>
      <c r="J95" s="6">
        <f t="shared" si="20"/>
        <v>0.2857142857142857</v>
      </c>
      <c r="K95" s="6">
        <f t="shared" si="21"/>
        <v>0.35714285714285715</v>
      </c>
      <c r="L95" s="59">
        <f>COUNTIFS('2way'!$M$3:$M$7690,"&gt;50%",'2way'!$Y$3:$Y$7690,"Y",'2way'!$Q$3:$Q$7690,"=" &amp;B95) +  COUNTIFS('2way'!$M$3:$M$7690,"&gt;50%",'2way'!$Y$3:$Y$7690,"Y",'2way'!$R$3:$R$7690,"=" &amp;B95)</f>
        <v>0</v>
      </c>
      <c r="M95" s="59">
        <f>COUNTIFS('2way'!$M$3:$M$7690,"&gt;50%",'2way'!$Y$3:$Y$7690,"N",'2way'!$Q$3:$Q$7690,"=" &amp;B95) +  COUNTIFS('2way'!$M$3:$M$7690,"&gt;50%",'2way'!$Y$3:$Y$7690,"N",'2way'!$R$3:$R$7690,"=" &amp;B95)</f>
        <v>0</v>
      </c>
      <c r="N95" s="59">
        <f>COUNTIFS('2way'!$N$3:$N$7690,"&gt;50%",'2way'!$Y$3:$Y$7690,"N",'2way'!$Q$3:$Q$7690,"=" &amp;B95) +  COUNTIFS('2way'!$N$3:$N$7690,"&gt;50%",'2way'!$Y$3:$Y$7690,"N",'2way'!$R$3:$R$7690,"=" &amp;B95)</f>
        <v>0</v>
      </c>
      <c r="O95" s="59">
        <f>COUNTIFS('2way'!$N$3:$N$7690,"&gt;50%",'2way'!$Y$3:$Y$7690,"Y",'2way'!$Q$3:$Q$7690,"=" &amp;B95) +  COUNTIFS('2way'!$N$3:$N$7690,"&gt;50%",'2way'!$Y$3:$Y$7690,"Y",'2way'!$R$3:$R$7690,"=" &amp;B95)</f>
        <v>0</v>
      </c>
      <c r="P95">
        <f>COUNTIF('2way'!$Q$3:$Q$7690,"=" &amp;B95) + COUNTIF('2way'!$R$3:$R$7690,"=" &amp;B95)</f>
        <v>14</v>
      </c>
      <c r="Q95" s="6">
        <f t="shared" si="22"/>
        <v>0</v>
      </c>
      <c r="R95" s="6">
        <f t="shared" si="23"/>
        <v>0</v>
      </c>
      <c r="S95" s="6">
        <f t="shared" si="24"/>
        <v>0</v>
      </c>
      <c r="T95" s="6">
        <f t="shared" si="25"/>
        <v>0</v>
      </c>
      <c r="U95">
        <f t="shared" si="26"/>
        <v>5</v>
      </c>
      <c r="V95" s="6">
        <f t="shared" si="27"/>
        <v>0.35714285714285715</v>
      </c>
      <c r="W95">
        <f t="shared" si="28"/>
        <v>0</v>
      </c>
      <c r="X95" s="6">
        <f t="shared" si="29"/>
        <v>0</v>
      </c>
      <c r="Y95">
        <f t="shared" si="30"/>
        <v>7</v>
      </c>
      <c r="Z95" s="6">
        <f t="shared" si="31"/>
        <v>0.5</v>
      </c>
      <c r="AA95">
        <f t="shared" si="32"/>
        <v>0</v>
      </c>
      <c r="AB95" s="6">
        <f t="shared" si="33"/>
        <v>0</v>
      </c>
    </row>
    <row r="96" spans="1:28" x14ac:dyDescent="0.25">
      <c r="A96" t="s">
        <v>283</v>
      </c>
      <c r="B96" t="s">
        <v>414</v>
      </c>
      <c r="C96" s="58">
        <f>COUNTIFS('2way'!$A$3:$A$7690,"&gt;50%",'2way'!$Y$3:$Y$7690,"Y",'2way'!$Q$3:$Q$7690,"=" &amp;B96) +  COUNTIFS('2way'!$A$3:$A$7690,"&gt;50%",'2way'!$Y$3:$Y$7690,"Y",'2way'!$R$3:$R$7690,"=" &amp;B96)</f>
        <v>2</v>
      </c>
      <c r="D96" s="59">
        <f>COUNTIFS('2way'!$A$3:$A$7690,"&gt;50%",'2way'!$Y$3:$Y$7690,"N",'2way'!$Q$3:$Q$7690,"=" &amp;B96) +  COUNTIFS('2way'!$A$3:$A$7690,"&gt;50%",'2way'!$Y$3:$Y$7690,"N",'2way'!$R$3:$R$7690,"=" &amp;B96)</f>
        <v>1</v>
      </c>
      <c r="E96" s="59">
        <f>COUNTIFS('2way'!$B$3:$B$7690,"&gt;50%",'2way'!$Y$3:$Y$7690,"N",'2way'!$Q$3:$Q$7690,"=" &amp;B96) +  COUNTIFS('2way'!$B$3:$B$7690,"&gt;50%",'2way'!$Y$3:$Y$7690,"N",'2way'!$R$3:$R$7690,"=" &amp;B96)</f>
        <v>7</v>
      </c>
      <c r="F96" s="59">
        <f>COUNTIFS('2way'!$B$3:$B$7690,"&gt;50%",'2way'!$Y$3:$Y$7690,"Y",'2way'!$Q$3:$Q$7690,"=" &amp;B96) +  COUNTIFS('2way'!$B$3:$B$7690,"&gt;50%",'2way'!$Y$3:$Y$7690,"Y",'2way'!$R$3:$R$7690,"=" &amp;B96)</f>
        <v>5</v>
      </c>
      <c r="G96">
        <f>COUNTIF('2way'!$Q$3:$Q$7690,"=" &amp;B96) + COUNTIF('2way'!$R$3:$R$7690,"=" &amp;B96)</f>
        <v>16</v>
      </c>
      <c r="H96" s="6">
        <f t="shared" si="18"/>
        <v>0.125</v>
      </c>
      <c r="I96" s="6">
        <f t="shared" si="19"/>
        <v>6.25E-2</v>
      </c>
      <c r="J96" s="6">
        <f t="shared" si="20"/>
        <v>0.4375</v>
      </c>
      <c r="K96" s="6">
        <f t="shared" si="21"/>
        <v>0.3125</v>
      </c>
      <c r="L96" s="59">
        <f>COUNTIFS('2way'!$M$3:$M$7690,"&gt;50%",'2way'!$Y$3:$Y$7690,"Y",'2way'!$Q$3:$Q$7690,"=" &amp;B96) +  COUNTIFS('2way'!$M$3:$M$7690,"&gt;50%",'2way'!$Y$3:$Y$7690,"Y",'2way'!$R$3:$R$7690,"=" &amp;B96)</f>
        <v>0</v>
      </c>
      <c r="M96" s="59">
        <f>COUNTIFS('2way'!$M$3:$M$7690,"&gt;50%",'2way'!$Y$3:$Y$7690,"N",'2way'!$Q$3:$Q$7690,"=" &amp;B96) +  COUNTIFS('2way'!$M$3:$M$7690,"&gt;50%",'2way'!$Y$3:$Y$7690,"N",'2way'!$R$3:$R$7690,"=" &amp;B96)</f>
        <v>0</v>
      </c>
      <c r="N96" s="59">
        <f>COUNTIFS('2way'!$N$3:$N$7690,"&gt;50%",'2way'!$Y$3:$Y$7690,"N",'2way'!$Q$3:$Q$7690,"=" &amp;B96) +  COUNTIFS('2way'!$N$3:$N$7690,"&gt;50%",'2way'!$Y$3:$Y$7690,"N",'2way'!$R$3:$R$7690,"=" &amp;B96)</f>
        <v>0</v>
      </c>
      <c r="O96" s="59">
        <f>COUNTIFS('2way'!$N$3:$N$7690,"&gt;50%",'2way'!$Y$3:$Y$7690,"Y",'2way'!$Q$3:$Q$7690,"=" &amp;B96) +  COUNTIFS('2way'!$N$3:$N$7690,"&gt;50%",'2way'!$Y$3:$Y$7690,"Y",'2way'!$R$3:$R$7690,"=" &amp;B96)</f>
        <v>0</v>
      </c>
      <c r="P96">
        <f>COUNTIF('2way'!$Q$3:$Q$7690,"=" &amp;B96) + COUNTIF('2way'!$R$3:$R$7690,"=" &amp;B96)</f>
        <v>16</v>
      </c>
      <c r="Q96" s="6">
        <f t="shared" si="22"/>
        <v>0</v>
      </c>
      <c r="R96" s="6">
        <f t="shared" si="23"/>
        <v>0</v>
      </c>
      <c r="S96" s="6">
        <f t="shared" si="24"/>
        <v>0</v>
      </c>
      <c r="T96" s="6">
        <f t="shared" si="25"/>
        <v>0</v>
      </c>
      <c r="U96">
        <f t="shared" si="26"/>
        <v>9</v>
      </c>
      <c r="V96" s="6">
        <f t="shared" si="27"/>
        <v>0.5625</v>
      </c>
      <c r="W96">
        <f t="shared" si="28"/>
        <v>0</v>
      </c>
      <c r="X96" s="6">
        <f t="shared" si="29"/>
        <v>0</v>
      </c>
      <c r="Y96">
        <f t="shared" si="30"/>
        <v>6</v>
      </c>
      <c r="Z96" s="6">
        <f t="shared" si="31"/>
        <v>0.375</v>
      </c>
      <c r="AA96">
        <f t="shared" si="32"/>
        <v>0</v>
      </c>
      <c r="AB96" s="6">
        <f t="shared" si="33"/>
        <v>0</v>
      </c>
    </row>
    <row r="97" spans="1:28" x14ac:dyDescent="0.25">
      <c r="A97" t="s">
        <v>283</v>
      </c>
      <c r="B97" t="s">
        <v>523</v>
      </c>
      <c r="C97" s="58">
        <f>COUNTIFS('2way'!$A$3:$A$7690,"&gt;50%",'2way'!$Y$3:$Y$7690,"Y",'2way'!$Q$3:$Q$7690,"=" &amp;B97) +  COUNTIFS('2way'!$A$3:$A$7690,"&gt;50%",'2way'!$Y$3:$Y$7690,"Y",'2way'!$R$3:$R$7690,"=" &amp;B97)</f>
        <v>2</v>
      </c>
      <c r="D97" s="59">
        <f>COUNTIFS('2way'!$A$3:$A$7690,"&gt;50%",'2way'!$Y$3:$Y$7690,"N",'2way'!$Q$3:$Q$7690,"=" &amp;B97) +  COUNTIFS('2way'!$A$3:$A$7690,"&gt;50%",'2way'!$Y$3:$Y$7690,"N",'2way'!$R$3:$R$7690,"=" &amp;B97)</f>
        <v>1</v>
      </c>
      <c r="E97" s="59">
        <f>COUNTIFS('2way'!$B$3:$B$7690,"&gt;50%",'2way'!$Y$3:$Y$7690,"N",'2way'!$Q$3:$Q$7690,"=" &amp;B97) +  COUNTIFS('2way'!$B$3:$B$7690,"&gt;50%",'2way'!$Y$3:$Y$7690,"N",'2way'!$R$3:$R$7690,"=" &amp;B97)</f>
        <v>4</v>
      </c>
      <c r="F97" s="59">
        <f>COUNTIFS('2way'!$B$3:$B$7690,"&gt;50%",'2way'!$Y$3:$Y$7690,"Y",'2way'!$Q$3:$Q$7690,"=" &amp;B97) +  COUNTIFS('2way'!$B$3:$B$7690,"&gt;50%",'2way'!$Y$3:$Y$7690,"Y",'2way'!$R$3:$R$7690,"=" &amp;B97)</f>
        <v>5</v>
      </c>
      <c r="G97">
        <f>COUNTIF('2way'!$Q$3:$Q$7690,"=" &amp;B97) + COUNTIF('2way'!$R$3:$R$7690,"=" &amp;B97)</f>
        <v>13</v>
      </c>
      <c r="H97" s="6">
        <f t="shared" si="18"/>
        <v>0.15384615384615385</v>
      </c>
      <c r="I97" s="6">
        <f t="shared" si="19"/>
        <v>7.6923076923076927E-2</v>
      </c>
      <c r="J97" s="6">
        <f t="shared" si="20"/>
        <v>0.30769230769230771</v>
      </c>
      <c r="K97" s="6">
        <f t="shared" si="21"/>
        <v>0.38461538461538464</v>
      </c>
      <c r="L97" s="59">
        <f>COUNTIFS('2way'!$M$3:$M$7690,"&gt;50%",'2way'!$Y$3:$Y$7690,"Y",'2way'!$Q$3:$Q$7690,"=" &amp;B97) +  COUNTIFS('2way'!$M$3:$M$7690,"&gt;50%",'2way'!$Y$3:$Y$7690,"Y",'2way'!$R$3:$R$7690,"=" &amp;B97)</f>
        <v>0</v>
      </c>
      <c r="M97" s="59">
        <f>COUNTIFS('2way'!$M$3:$M$7690,"&gt;50%",'2way'!$Y$3:$Y$7690,"N",'2way'!$Q$3:$Q$7690,"=" &amp;B97) +  COUNTIFS('2way'!$M$3:$M$7690,"&gt;50%",'2way'!$Y$3:$Y$7690,"N",'2way'!$R$3:$R$7690,"=" &amp;B97)</f>
        <v>0</v>
      </c>
      <c r="N97" s="59">
        <f>COUNTIFS('2way'!$N$3:$N$7690,"&gt;50%",'2way'!$Y$3:$Y$7690,"N",'2way'!$Q$3:$Q$7690,"=" &amp;B97) +  COUNTIFS('2way'!$N$3:$N$7690,"&gt;50%",'2way'!$Y$3:$Y$7690,"N",'2way'!$R$3:$R$7690,"=" &amp;B97)</f>
        <v>0</v>
      </c>
      <c r="O97" s="59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13</v>
      </c>
      <c r="Q97" s="6">
        <f t="shared" si="22"/>
        <v>0</v>
      </c>
      <c r="R97" s="6">
        <f t="shared" si="23"/>
        <v>0</v>
      </c>
      <c r="S97" s="6">
        <f t="shared" si="24"/>
        <v>0</v>
      </c>
      <c r="T97" s="6">
        <f t="shared" si="25"/>
        <v>0</v>
      </c>
      <c r="U97">
        <f t="shared" si="26"/>
        <v>6</v>
      </c>
      <c r="V97" s="6">
        <f t="shared" si="27"/>
        <v>0.46153846153846156</v>
      </c>
      <c r="W97">
        <f t="shared" si="28"/>
        <v>0</v>
      </c>
      <c r="X97" s="6">
        <f t="shared" si="29"/>
        <v>0</v>
      </c>
      <c r="Y97">
        <f t="shared" si="30"/>
        <v>6</v>
      </c>
      <c r="Z97" s="6">
        <f t="shared" si="31"/>
        <v>0.46153846153846156</v>
      </c>
      <c r="AA97">
        <f t="shared" si="32"/>
        <v>0</v>
      </c>
      <c r="AB97" s="6">
        <f t="shared" si="33"/>
        <v>0</v>
      </c>
    </row>
    <row r="98" spans="1:28" x14ac:dyDescent="0.25">
      <c r="A98" t="s">
        <v>283</v>
      </c>
      <c r="B98" t="s">
        <v>290</v>
      </c>
      <c r="C98" s="58">
        <f>COUNTIFS('2way'!$A$3:$A$7690,"&gt;50%",'2way'!$Y$3:$Y$7690,"Y",'2way'!$Q$3:$Q$7690,"=" &amp;B98) +  COUNTIFS('2way'!$A$3:$A$7690,"&gt;50%",'2way'!$Y$3:$Y$7690,"Y",'2way'!$R$3:$R$7690,"=" &amp;B98)</f>
        <v>5</v>
      </c>
      <c r="D98" s="59">
        <f>COUNTIFS('2way'!$A$3:$A$7690,"&gt;50%",'2way'!$Y$3:$Y$7690,"N",'2way'!$Q$3:$Q$7690,"=" &amp;B98) +  COUNTIFS('2way'!$A$3:$A$7690,"&gt;50%",'2way'!$Y$3:$Y$7690,"N",'2way'!$R$3:$R$7690,"=" &amp;B98)</f>
        <v>1</v>
      </c>
      <c r="E98" s="59">
        <f>COUNTIFS('2way'!$B$3:$B$7690,"&gt;50%",'2way'!$Y$3:$Y$7690,"N",'2way'!$Q$3:$Q$7690,"=" &amp;B98) +  COUNTIFS('2way'!$B$3:$B$7690,"&gt;50%",'2way'!$Y$3:$Y$7690,"N",'2way'!$R$3:$R$7690,"=" &amp;B98)</f>
        <v>1</v>
      </c>
      <c r="F98" s="59">
        <f>COUNTIFS('2way'!$B$3:$B$7690,"&gt;50%",'2way'!$Y$3:$Y$7690,"Y",'2way'!$Q$3:$Q$7690,"=" &amp;B98) +  COUNTIFS('2way'!$B$3:$B$7690,"&gt;50%",'2way'!$Y$3:$Y$7690,"Y",'2way'!$R$3:$R$7690,"=" &amp;B98)</f>
        <v>6</v>
      </c>
      <c r="G98">
        <f>COUNTIF('2way'!$Q$3:$Q$7690,"=" &amp;B98) + COUNTIF('2way'!$R$3:$R$7690,"=" &amp;B98)</f>
        <v>14</v>
      </c>
      <c r="H98" s="6">
        <f t="shared" si="18"/>
        <v>0.35714285714285715</v>
      </c>
      <c r="I98" s="6">
        <f t="shared" si="19"/>
        <v>7.1428571428571425E-2</v>
      </c>
      <c r="J98" s="6">
        <f t="shared" si="20"/>
        <v>7.1428571428571425E-2</v>
      </c>
      <c r="K98" s="6">
        <f t="shared" si="21"/>
        <v>0.42857142857142855</v>
      </c>
      <c r="L98" s="59">
        <f>COUNTIFS('2way'!$M$3:$M$7690,"&gt;50%",'2way'!$Y$3:$Y$7690,"Y",'2way'!$Q$3:$Q$7690,"=" &amp;B98) +  COUNTIFS('2way'!$M$3:$M$7690,"&gt;50%",'2way'!$Y$3:$Y$7690,"Y",'2way'!$R$3:$R$7690,"=" &amp;B98)</f>
        <v>0</v>
      </c>
      <c r="M98" s="59">
        <f>COUNTIFS('2way'!$M$3:$M$7690,"&gt;50%",'2way'!$Y$3:$Y$7690,"N",'2way'!$Q$3:$Q$7690,"=" &amp;B98) +  COUNTIFS('2way'!$M$3:$M$7690,"&gt;50%",'2way'!$Y$3:$Y$7690,"N",'2way'!$R$3:$R$7690,"=" &amp;B98)</f>
        <v>0</v>
      </c>
      <c r="N98" s="59">
        <f>COUNTIFS('2way'!$N$3:$N$7690,"&gt;50%",'2way'!$Y$3:$Y$7690,"N",'2way'!$Q$3:$Q$7690,"=" &amp;B98) +  COUNTIFS('2way'!$N$3:$N$7690,"&gt;50%",'2way'!$Y$3:$Y$7690,"N",'2way'!$R$3:$R$7690,"=" &amp;B98)</f>
        <v>0</v>
      </c>
      <c r="O98" s="59">
        <f>COUNTIFS('2way'!$N$3:$N$7690,"&gt;50%",'2way'!$Y$3:$Y$7690,"Y",'2way'!$Q$3:$Q$7690,"=" &amp;B98) +  COUNTIFS('2way'!$N$3:$N$7690,"&gt;50%",'2way'!$Y$3:$Y$7690,"Y",'2way'!$R$3:$R$7690,"=" &amp;B98)</f>
        <v>0</v>
      </c>
      <c r="P98">
        <f>COUNTIF('2way'!$Q$3:$Q$7690,"=" &amp;B98) + COUNTIF('2way'!$R$3:$R$7690,"=" &amp;B98)</f>
        <v>14</v>
      </c>
      <c r="Q98" s="6">
        <f t="shared" si="22"/>
        <v>0</v>
      </c>
      <c r="R98" s="6">
        <f t="shared" si="23"/>
        <v>0</v>
      </c>
      <c r="S98" s="6">
        <f t="shared" si="24"/>
        <v>0</v>
      </c>
      <c r="T98" s="6">
        <f t="shared" si="25"/>
        <v>0</v>
      </c>
      <c r="U98">
        <f t="shared" si="26"/>
        <v>6</v>
      </c>
      <c r="V98" s="6">
        <f t="shared" si="27"/>
        <v>0.42857142857142855</v>
      </c>
      <c r="W98">
        <f t="shared" si="28"/>
        <v>0</v>
      </c>
      <c r="X98" s="6">
        <f t="shared" si="29"/>
        <v>0</v>
      </c>
      <c r="Y98">
        <f t="shared" si="30"/>
        <v>7</v>
      </c>
      <c r="Z98" s="6">
        <f t="shared" si="31"/>
        <v>0.5</v>
      </c>
      <c r="AA98">
        <f t="shared" si="32"/>
        <v>0</v>
      </c>
      <c r="AB98" s="6">
        <f t="shared" si="33"/>
        <v>0</v>
      </c>
    </row>
    <row r="99" spans="1:28" x14ac:dyDescent="0.25">
      <c r="A99" t="s">
        <v>283</v>
      </c>
      <c r="B99" t="s">
        <v>413</v>
      </c>
      <c r="C99" s="58">
        <f>COUNTIFS('2way'!$A$3:$A$7690,"&gt;50%",'2way'!$Y$3:$Y$7690,"Y",'2way'!$Q$3:$Q$7690,"=" &amp;B99) +  COUNTIFS('2way'!$A$3:$A$7690,"&gt;50%",'2way'!$Y$3:$Y$7690,"Y",'2way'!$R$3:$R$7690,"=" &amp;B99)</f>
        <v>2</v>
      </c>
      <c r="D99" s="59">
        <f>COUNTIFS('2way'!$A$3:$A$7690,"&gt;50%",'2way'!$Y$3:$Y$7690,"N",'2way'!$Q$3:$Q$7690,"=" &amp;B99) +  COUNTIFS('2way'!$A$3:$A$7690,"&gt;50%",'2way'!$Y$3:$Y$7690,"N",'2way'!$R$3:$R$7690,"=" &amp;B99)</f>
        <v>2</v>
      </c>
      <c r="E99" s="59">
        <f>COUNTIFS('2way'!$B$3:$B$7690,"&gt;50%",'2way'!$Y$3:$Y$7690,"N",'2way'!$Q$3:$Q$7690,"=" &amp;B99) +  COUNTIFS('2way'!$B$3:$B$7690,"&gt;50%",'2way'!$Y$3:$Y$7690,"N",'2way'!$R$3:$R$7690,"=" &amp;B99)</f>
        <v>4</v>
      </c>
      <c r="F99" s="59">
        <f>COUNTIFS('2way'!$B$3:$B$7690,"&gt;50%",'2way'!$Y$3:$Y$7690,"Y",'2way'!$Q$3:$Q$7690,"=" &amp;B99) +  COUNTIFS('2way'!$B$3:$B$7690,"&gt;50%",'2way'!$Y$3:$Y$7690,"Y",'2way'!$R$3:$R$7690,"=" &amp;B99)</f>
        <v>7</v>
      </c>
      <c r="G99">
        <f>COUNTIF('2way'!$Q$3:$Q$7690,"=" &amp;B99) + COUNTIF('2way'!$R$3:$R$7690,"=" &amp;B99)</f>
        <v>15</v>
      </c>
      <c r="H99" s="6">
        <f t="shared" si="18"/>
        <v>0.13333333333333333</v>
      </c>
      <c r="I99" s="6">
        <f t="shared" si="19"/>
        <v>0.13333333333333333</v>
      </c>
      <c r="J99" s="6">
        <f t="shared" si="20"/>
        <v>0.26666666666666666</v>
      </c>
      <c r="K99" s="6">
        <f t="shared" si="21"/>
        <v>0.46666666666666667</v>
      </c>
      <c r="L99" s="59">
        <f>COUNTIFS('2way'!$M$3:$M$7690,"&gt;50%",'2way'!$Y$3:$Y$7690,"Y",'2way'!$Q$3:$Q$7690,"=" &amp;B99) +  COUNTIFS('2way'!$M$3:$M$7690,"&gt;50%",'2way'!$Y$3:$Y$7690,"Y",'2way'!$R$3:$R$7690,"=" &amp;B99)</f>
        <v>0</v>
      </c>
      <c r="M99" s="59">
        <f>COUNTIFS('2way'!$M$3:$M$7690,"&gt;50%",'2way'!$Y$3:$Y$7690,"N",'2way'!$Q$3:$Q$7690,"=" &amp;B99) +  COUNTIFS('2way'!$M$3:$M$7690,"&gt;50%",'2way'!$Y$3:$Y$7690,"N",'2way'!$R$3:$R$7690,"=" &amp;B99)</f>
        <v>0</v>
      </c>
      <c r="N99" s="59">
        <f>COUNTIFS('2way'!$N$3:$N$7690,"&gt;50%",'2way'!$Y$3:$Y$7690,"N",'2way'!$Q$3:$Q$7690,"=" &amp;B99) +  COUNTIFS('2way'!$N$3:$N$7690,"&gt;50%",'2way'!$Y$3:$Y$7690,"N",'2way'!$R$3:$R$7690,"=" &amp;B99)</f>
        <v>0</v>
      </c>
      <c r="O99" s="59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15</v>
      </c>
      <c r="Q99" s="6">
        <f t="shared" si="22"/>
        <v>0</v>
      </c>
      <c r="R99" s="6">
        <f t="shared" si="23"/>
        <v>0</v>
      </c>
      <c r="S99" s="6">
        <f t="shared" si="24"/>
        <v>0</v>
      </c>
      <c r="T99" s="6">
        <f t="shared" si="25"/>
        <v>0</v>
      </c>
      <c r="U99">
        <f t="shared" si="26"/>
        <v>6</v>
      </c>
      <c r="V99" s="6">
        <f t="shared" si="27"/>
        <v>0.4</v>
      </c>
      <c r="W99">
        <f t="shared" si="28"/>
        <v>0</v>
      </c>
      <c r="X99" s="6">
        <f t="shared" si="29"/>
        <v>0</v>
      </c>
      <c r="Y99">
        <f t="shared" si="30"/>
        <v>9</v>
      </c>
      <c r="Z99" s="6">
        <f t="shared" si="31"/>
        <v>0.6</v>
      </c>
      <c r="AA99">
        <f t="shared" si="32"/>
        <v>0</v>
      </c>
      <c r="AB99" s="6">
        <f t="shared" si="33"/>
        <v>0</v>
      </c>
    </row>
    <row r="100" spans="1:28" x14ac:dyDescent="0.25">
      <c r="A100" t="s">
        <v>283</v>
      </c>
      <c r="B100" t="s">
        <v>412</v>
      </c>
      <c r="C100" s="58">
        <f>COUNTIFS('2way'!$A$3:$A$7690,"&gt;50%",'2way'!$Y$3:$Y$7690,"Y",'2way'!$Q$3:$Q$7690,"=" &amp;B100) +  COUNTIFS('2way'!$A$3:$A$7690,"&gt;50%",'2way'!$Y$3:$Y$7690,"Y",'2way'!$R$3:$R$7690,"=" &amp;B100)</f>
        <v>2</v>
      </c>
      <c r="D100" s="59">
        <f>COUNTIFS('2way'!$A$3:$A$7690,"&gt;50%",'2way'!$Y$3:$Y$7690,"N",'2way'!$Q$3:$Q$7690,"=" &amp;B100) +  COUNTIFS('2way'!$A$3:$A$7690,"&gt;50%",'2way'!$Y$3:$Y$7690,"N",'2way'!$R$3:$R$7690,"=" &amp;B100)</f>
        <v>2</v>
      </c>
      <c r="E100" s="59">
        <f>COUNTIFS('2way'!$B$3:$B$7690,"&gt;50%",'2way'!$Y$3:$Y$7690,"N",'2way'!$Q$3:$Q$7690,"=" &amp;B100) +  COUNTIFS('2way'!$B$3:$B$7690,"&gt;50%",'2way'!$Y$3:$Y$7690,"N",'2way'!$R$3:$R$7690,"=" &amp;B100)</f>
        <v>6</v>
      </c>
      <c r="F100" s="59">
        <f>COUNTIFS('2way'!$B$3:$B$7690,"&gt;50%",'2way'!$Y$3:$Y$7690,"Y",'2way'!$Q$3:$Q$7690,"=" &amp;B100) +  COUNTIFS('2way'!$B$3:$B$7690,"&gt;50%",'2way'!$Y$3:$Y$7690,"Y",'2way'!$R$3:$R$7690,"=" &amp;B100)</f>
        <v>5</v>
      </c>
      <c r="G100">
        <f>COUNTIF('2way'!$Q$3:$Q$7690,"=" &amp;B100) + COUNTIF('2way'!$R$3:$R$7690,"=" &amp;B100)</f>
        <v>15</v>
      </c>
      <c r="H100" s="6">
        <f t="shared" si="18"/>
        <v>0.13333333333333333</v>
      </c>
      <c r="I100" s="6">
        <f t="shared" si="19"/>
        <v>0.13333333333333333</v>
      </c>
      <c r="J100" s="6">
        <f t="shared" si="20"/>
        <v>0.4</v>
      </c>
      <c r="K100" s="6">
        <f t="shared" si="21"/>
        <v>0.33333333333333331</v>
      </c>
      <c r="L100" s="59">
        <f>COUNTIFS('2way'!$M$3:$M$7690,"&gt;50%",'2way'!$Y$3:$Y$7690,"Y",'2way'!$Q$3:$Q$7690,"=" &amp;B100) +  COUNTIFS('2way'!$M$3:$M$7690,"&gt;50%",'2way'!$Y$3:$Y$7690,"Y",'2way'!$R$3:$R$7690,"=" &amp;B100)</f>
        <v>0</v>
      </c>
      <c r="M100" s="59">
        <f>COUNTIFS('2way'!$M$3:$M$7690,"&gt;50%",'2way'!$Y$3:$Y$7690,"N",'2way'!$Q$3:$Q$7690,"=" &amp;B100) +  COUNTIFS('2way'!$M$3:$M$7690,"&gt;50%",'2way'!$Y$3:$Y$7690,"N",'2way'!$R$3:$R$7690,"=" &amp;B100)</f>
        <v>0</v>
      </c>
      <c r="N100" s="59">
        <f>COUNTIFS('2way'!$N$3:$N$7690,"&gt;50%",'2way'!$Y$3:$Y$7690,"N",'2way'!$Q$3:$Q$7690,"=" &amp;B100) +  COUNTIFS('2way'!$N$3:$N$7690,"&gt;50%",'2way'!$Y$3:$Y$7690,"N",'2way'!$R$3:$R$7690,"=" &amp;B100)</f>
        <v>0</v>
      </c>
      <c r="O100" s="59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15</v>
      </c>
      <c r="Q100" s="6">
        <f t="shared" si="22"/>
        <v>0</v>
      </c>
      <c r="R100" s="6">
        <f t="shared" si="23"/>
        <v>0</v>
      </c>
      <c r="S100" s="6">
        <f t="shared" si="24"/>
        <v>0</v>
      </c>
      <c r="T100" s="6">
        <f t="shared" si="25"/>
        <v>0</v>
      </c>
      <c r="U100">
        <f t="shared" si="26"/>
        <v>8</v>
      </c>
      <c r="V100" s="6">
        <f t="shared" si="27"/>
        <v>0.53333333333333333</v>
      </c>
      <c r="W100">
        <f t="shared" si="28"/>
        <v>0</v>
      </c>
      <c r="X100" s="6">
        <f t="shared" si="29"/>
        <v>0</v>
      </c>
      <c r="Y100">
        <f t="shared" si="30"/>
        <v>7</v>
      </c>
      <c r="Z100" s="6">
        <f t="shared" si="31"/>
        <v>0.46666666666666667</v>
      </c>
      <c r="AA100">
        <f t="shared" si="32"/>
        <v>0</v>
      </c>
      <c r="AB100" s="6">
        <f t="shared" si="33"/>
        <v>0</v>
      </c>
    </row>
    <row r="101" spans="1:28" x14ac:dyDescent="0.25">
      <c r="A101" t="s">
        <v>283</v>
      </c>
      <c r="B101" t="s">
        <v>540</v>
      </c>
      <c r="C101" s="58">
        <f>COUNTIFS('2way'!$A$3:$A$7690,"&gt;50%",'2way'!$Y$3:$Y$7690,"Y",'2way'!$Q$3:$Q$7690,"=" &amp;B101) +  COUNTIFS('2way'!$A$3:$A$7690,"&gt;50%",'2way'!$Y$3:$Y$7690,"Y",'2way'!$R$3:$R$7690,"=" &amp;B101)</f>
        <v>1</v>
      </c>
      <c r="D101" s="59">
        <f>COUNTIFS('2way'!$A$3:$A$7690,"&gt;50%",'2way'!$Y$3:$Y$7690,"N",'2way'!$Q$3:$Q$7690,"=" &amp;B101) +  COUNTIFS('2way'!$A$3:$A$7690,"&gt;50%",'2way'!$Y$3:$Y$7690,"N",'2way'!$R$3:$R$7690,"=" &amp;B101)</f>
        <v>2</v>
      </c>
      <c r="E101" s="59">
        <f>COUNTIFS('2way'!$B$3:$B$7690,"&gt;50%",'2way'!$Y$3:$Y$7690,"N",'2way'!$Q$3:$Q$7690,"=" &amp;B101) +  COUNTIFS('2way'!$B$3:$B$7690,"&gt;50%",'2way'!$Y$3:$Y$7690,"N",'2way'!$R$3:$R$7690,"=" &amp;B101)</f>
        <v>5</v>
      </c>
      <c r="F101" s="59">
        <f>COUNTIFS('2way'!$B$3:$B$7690,"&gt;50%",'2way'!$Y$3:$Y$7690,"Y",'2way'!$Q$3:$Q$7690,"=" &amp;B101) +  COUNTIFS('2way'!$B$3:$B$7690,"&gt;50%",'2way'!$Y$3:$Y$7690,"Y",'2way'!$R$3:$R$7690,"=" &amp;B101)</f>
        <v>6</v>
      </c>
      <c r="G101">
        <f>COUNTIF('2way'!$Q$3:$Q$7690,"=" &amp;B101) + COUNTIF('2way'!$R$3:$R$7690,"=" &amp;B101)</f>
        <v>14</v>
      </c>
      <c r="H101" s="6">
        <f t="shared" si="18"/>
        <v>7.1428571428571425E-2</v>
      </c>
      <c r="I101" s="6">
        <f t="shared" si="19"/>
        <v>0.14285714285714285</v>
      </c>
      <c r="J101" s="6">
        <f t="shared" si="20"/>
        <v>0.35714285714285715</v>
      </c>
      <c r="K101" s="6">
        <f t="shared" si="21"/>
        <v>0.42857142857142855</v>
      </c>
      <c r="L101" s="59">
        <f>COUNTIFS('2way'!$M$3:$M$7690,"&gt;50%",'2way'!$Y$3:$Y$7690,"Y",'2way'!$Q$3:$Q$7690,"=" &amp;B101) +  COUNTIFS('2way'!$M$3:$M$7690,"&gt;50%",'2way'!$Y$3:$Y$7690,"Y",'2way'!$R$3:$R$7690,"=" &amp;B101)</f>
        <v>0</v>
      </c>
      <c r="M101" s="59">
        <f>COUNTIFS('2way'!$M$3:$M$7690,"&gt;50%",'2way'!$Y$3:$Y$7690,"N",'2way'!$Q$3:$Q$7690,"=" &amp;B101) +  COUNTIFS('2way'!$M$3:$M$7690,"&gt;50%",'2way'!$Y$3:$Y$7690,"N",'2way'!$R$3:$R$7690,"=" &amp;B101)</f>
        <v>0</v>
      </c>
      <c r="N101" s="59">
        <f>COUNTIFS('2way'!$N$3:$N$7690,"&gt;50%",'2way'!$Y$3:$Y$7690,"N",'2way'!$Q$3:$Q$7690,"=" &amp;B101) +  COUNTIFS('2way'!$N$3:$N$7690,"&gt;50%",'2way'!$Y$3:$Y$7690,"N",'2way'!$R$3:$R$7690,"=" &amp;B101)</f>
        <v>0</v>
      </c>
      <c r="O101" s="59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14</v>
      </c>
      <c r="Q101" s="6">
        <f t="shared" si="22"/>
        <v>0</v>
      </c>
      <c r="R101" s="6">
        <f t="shared" si="23"/>
        <v>0</v>
      </c>
      <c r="S101" s="6">
        <f t="shared" si="24"/>
        <v>0</v>
      </c>
      <c r="T101" s="6">
        <f t="shared" si="25"/>
        <v>0</v>
      </c>
      <c r="U101">
        <f t="shared" si="26"/>
        <v>6</v>
      </c>
      <c r="V101" s="6">
        <f t="shared" si="27"/>
        <v>0.42857142857142855</v>
      </c>
      <c r="W101">
        <f t="shared" si="28"/>
        <v>0</v>
      </c>
      <c r="X101" s="6">
        <f t="shared" si="29"/>
        <v>0</v>
      </c>
      <c r="Y101">
        <f t="shared" si="30"/>
        <v>8</v>
      </c>
      <c r="Z101" s="6">
        <f t="shared" si="31"/>
        <v>0.5714285714285714</v>
      </c>
      <c r="AA101">
        <f t="shared" si="32"/>
        <v>0</v>
      </c>
      <c r="AB101" s="6">
        <f t="shared" si="33"/>
        <v>0</v>
      </c>
    </row>
    <row r="102" spans="1:28" x14ac:dyDescent="0.25">
      <c r="A102" t="s">
        <v>283</v>
      </c>
      <c r="B102" t="s">
        <v>332</v>
      </c>
      <c r="C102" s="58">
        <f>COUNTIFS('2way'!$A$3:$A$7690,"&gt;50%",'2way'!$Y$3:$Y$7690,"Y",'2way'!$Q$3:$Q$7690,"=" &amp;B102) +  COUNTIFS('2way'!$A$3:$A$7690,"&gt;50%",'2way'!$Y$3:$Y$7690,"Y",'2way'!$R$3:$R$7690,"=" &amp;B102)</f>
        <v>3</v>
      </c>
      <c r="D102" s="59">
        <f>COUNTIFS('2way'!$A$3:$A$7690,"&gt;50%",'2way'!$Y$3:$Y$7690,"N",'2way'!$Q$3:$Q$7690,"=" &amp;B102) +  COUNTIFS('2way'!$A$3:$A$7690,"&gt;50%",'2way'!$Y$3:$Y$7690,"N",'2way'!$R$3:$R$7690,"=" &amp;B102)</f>
        <v>0</v>
      </c>
      <c r="E102" s="59">
        <f>COUNTIFS('2way'!$B$3:$B$7690,"&gt;50%",'2way'!$Y$3:$Y$7690,"N",'2way'!$Q$3:$Q$7690,"=" &amp;B102) +  COUNTIFS('2way'!$B$3:$B$7690,"&gt;50%",'2way'!$Y$3:$Y$7690,"N",'2way'!$R$3:$R$7690,"=" &amp;B102)</f>
        <v>3</v>
      </c>
      <c r="F102" s="59">
        <f>COUNTIFS('2way'!$B$3:$B$7690,"&gt;50%",'2way'!$Y$3:$Y$7690,"Y",'2way'!$Q$3:$Q$7690,"=" &amp;B102) +  COUNTIFS('2way'!$B$3:$B$7690,"&gt;50%",'2way'!$Y$3:$Y$7690,"Y",'2way'!$R$3:$R$7690,"=" &amp;B102)</f>
        <v>8</v>
      </c>
      <c r="G102">
        <f>COUNTIF('2way'!$Q$3:$Q$7690,"=" &amp;B102) + COUNTIF('2way'!$R$3:$R$7690,"=" &amp;B102)</f>
        <v>14</v>
      </c>
      <c r="H102" s="6">
        <f t="shared" si="18"/>
        <v>0.21428571428571427</v>
      </c>
      <c r="I102" s="6">
        <f t="shared" si="19"/>
        <v>0</v>
      </c>
      <c r="J102" s="6">
        <f t="shared" si="20"/>
        <v>0.21428571428571427</v>
      </c>
      <c r="K102" s="6">
        <f t="shared" si="21"/>
        <v>0.5714285714285714</v>
      </c>
      <c r="L102" s="59">
        <f>COUNTIFS('2way'!$M$3:$M$7690,"&gt;50%",'2way'!$Y$3:$Y$7690,"Y",'2way'!$Q$3:$Q$7690,"=" &amp;B102) +  COUNTIFS('2way'!$M$3:$M$7690,"&gt;50%",'2way'!$Y$3:$Y$7690,"Y",'2way'!$R$3:$R$7690,"=" &amp;B102)</f>
        <v>0</v>
      </c>
      <c r="M102" s="59">
        <f>COUNTIFS('2way'!$M$3:$M$7690,"&gt;50%",'2way'!$Y$3:$Y$7690,"N",'2way'!$Q$3:$Q$7690,"=" &amp;B102) +  COUNTIFS('2way'!$M$3:$M$7690,"&gt;50%",'2way'!$Y$3:$Y$7690,"N",'2way'!$R$3:$R$7690,"=" &amp;B102)</f>
        <v>0</v>
      </c>
      <c r="N102" s="59">
        <f>COUNTIFS('2way'!$N$3:$N$7690,"&gt;50%",'2way'!$Y$3:$Y$7690,"N",'2way'!$Q$3:$Q$7690,"=" &amp;B102) +  COUNTIFS('2way'!$N$3:$N$7690,"&gt;50%",'2way'!$Y$3:$Y$7690,"N",'2way'!$R$3:$R$7690,"=" &amp;B102)</f>
        <v>0</v>
      </c>
      <c r="O102" s="59">
        <f>COUNTIFS('2way'!$N$3:$N$7690,"&gt;50%",'2way'!$Y$3:$Y$7690,"Y",'2way'!$Q$3:$Q$7690,"=" &amp;B102) +  COUNTIFS('2way'!$N$3:$N$7690,"&gt;50%",'2way'!$Y$3:$Y$7690,"Y",'2way'!$R$3:$R$7690,"=" &amp;B102)</f>
        <v>0</v>
      </c>
      <c r="P102">
        <f>COUNTIF('2way'!$Q$3:$Q$7690,"=" &amp;B102) + COUNTIF('2way'!$R$3:$R$7690,"=" &amp;B102)</f>
        <v>14</v>
      </c>
      <c r="Q102" s="6">
        <f t="shared" si="22"/>
        <v>0</v>
      </c>
      <c r="R102" s="6">
        <f t="shared" si="23"/>
        <v>0</v>
      </c>
      <c r="S102" s="6">
        <f t="shared" si="24"/>
        <v>0</v>
      </c>
      <c r="T102" s="6">
        <f t="shared" si="25"/>
        <v>0</v>
      </c>
      <c r="U102">
        <f t="shared" si="26"/>
        <v>6</v>
      </c>
      <c r="V102" s="6">
        <f t="shared" si="27"/>
        <v>0.42857142857142855</v>
      </c>
      <c r="W102">
        <f t="shared" si="28"/>
        <v>0</v>
      </c>
      <c r="X102" s="6">
        <f t="shared" si="29"/>
        <v>0</v>
      </c>
      <c r="Y102">
        <f t="shared" si="30"/>
        <v>8</v>
      </c>
      <c r="Z102" s="6">
        <f t="shared" si="31"/>
        <v>0.5714285714285714</v>
      </c>
      <c r="AA102">
        <f t="shared" si="32"/>
        <v>0</v>
      </c>
      <c r="AB102" s="6">
        <f t="shared" si="33"/>
        <v>0</v>
      </c>
    </row>
    <row r="103" spans="1:28" x14ac:dyDescent="0.25">
      <c r="A103" t="s">
        <v>277</v>
      </c>
      <c r="B103" t="s">
        <v>525</v>
      </c>
      <c r="C103" s="58">
        <f>COUNTIFS('2way'!$A$3:$A$7690,"&gt;50%",'2way'!$Y$3:$Y$7690,"Y",'2way'!$Q$3:$Q$7690,"=" &amp;B103) +  COUNTIFS('2way'!$A$3:$A$7690,"&gt;50%",'2way'!$Y$3:$Y$7690,"Y",'2way'!$R$3:$R$7690,"=" &amp;B103)</f>
        <v>3</v>
      </c>
      <c r="D103" s="59">
        <f>COUNTIFS('2way'!$A$3:$A$7690,"&gt;50%",'2way'!$Y$3:$Y$7690,"N",'2way'!$Q$3:$Q$7690,"=" &amp;B103) +  COUNTIFS('2way'!$A$3:$A$7690,"&gt;50%",'2way'!$Y$3:$Y$7690,"N",'2way'!$R$3:$R$7690,"=" &amp;B103)</f>
        <v>1</v>
      </c>
      <c r="E103" s="59">
        <f>COUNTIFS('2way'!$B$3:$B$7690,"&gt;50%",'2way'!$Y$3:$Y$7690,"N",'2way'!$Q$3:$Q$7690,"=" &amp;B103) +  COUNTIFS('2way'!$B$3:$B$7690,"&gt;50%",'2way'!$Y$3:$Y$7690,"N",'2way'!$R$3:$R$7690,"=" &amp;B103)</f>
        <v>4</v>
      </c>
      <c r="F103" s="59">
        <f>COUNTIFS('2way'!$B$3:$B$7690,"&gt;50%",'2way'!$Y$3:$Y$7690,"Y",'2way'!$Q$3:$Q$7690,"=" &amp;B103) +  COUNTIFS('2way'!$B$3:$B$7690,"&gt;50%",'2way'!$Y$3:$Y$7690,"Y",'2way'!$R$3:$R$7690,"=" &amp;B103)</f>
        <v>5</v>
      </c>
      <c r="G103">
        <f>COUNTIF('2way'!$Q$3:$Q$7690,"=" &amp;B103) + COUNTIF('2way'!$R$3:$R$7690,"=" &amp;B103)</f>
        <v>13</v>
      </c>
      <c r="H103" s="6">
        <f t="shared" si="18"/>
        <v>0.23076923076923078</v>
      </c>
      <c r="I103" s="6">
        <f t="shared" si="19"/>
        <v>7.6923076923076927E-2</v>
      </c>
      <c r="J103" s="6">
        <f t="shared" si="20"/>
        <v>0.30769230769230771</v>
      </c>
      <c r="K103" s="6">
        <f t="shared" si="21"/>
        <v>0.38461538461538464</v>
      </c>
      <c r="L103" s="59">
        <f>COUNTIFS('2way'!$M$3:$M$7690,"&gt;50%",'2way'!$Y$3:$Y$7690,"Y",'2way'!$Q$3:$Q$7690,"=" &amp;B103) +  COUNTIFS('2way'!$M$3:$M$7690,"&gt;50%",'2way'!$Y$3:$Y$7690,"Y",'2way'!$R$3:$R$7690,"=" &amp;B103)</f>
        <v>0</v>
      </c>
      <c r="M103" s="59">
        <f>COUNTIFS('2way'!$M$3:$M$7690,"&gt;50%",'2way'!$Y$3:$Y$7690,"N",'2way'!$Q$3:$Q$7690,"=" &amp;B103) +  COUNTIFS('2way'!$M$3:$M$7690,"&gt;50%",'2way'!$Y$3:$Y$7690,"N",'2way'!$R$3:$R$7690,"=" &amp;B103)</f>
        <v>0</v>
      </c>
      <c r="N103" s="59">
        <f>COUNTIFS('2way'!$N$3:$N$7690,"&gt;50%",'2way'!$Y$3:$Y$7690,"N",'2way'!$Q$3:$Q$7690,"=" &amp;B103) +  COUNTIFS('2way'!$N$3:$N$7690,"&gt;50%",'2way'!$Y$3:$Y$7690,"N",'2way'!$R$3:$R$7690,"=" &amp;B103)</f>
        <v>0</v>
      </c>
      <c r="O103" s="59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13</v>
      </c>
      <c r="Q103" s="6">
        <f t="shared" si="22"/>
        <v>0</v>
      </c>
      <c r="R103" s="6">
        <f t="shared" si="23"/>
        <v>0</v>
      </c>
      <c r="S103" s="6">
        <f t="shared" si="24"/>
        <v>0</v>
      </c>
      <c r="T103" s="6">
        <f t="shared" si="25"/>
        <v>0</v>
      </c>
      <c r="U103">
        <f t="shared" si="26"/>
        <v>7</v>
      </c>
      <c r="V103" s="6">
        <f t="shared" si="27"/>
        <v>0.53846153846153844</v>
      </c>
      <c r="W103">
        <f t="shared" si="28"/>
        <v>0</v>
      </c>
      <c r="X103" s="6">
        <f t="shared" si="29"/>
        <v>0</v>
      </c>
      <c r="Y103">
        <f t="shared" si="30"/>
        <v>6</v>
      </c>
      <c r="Z103" s="6">
        <f t="shared" si="31"/>
        <v>0.46153846153846156</v>
      </c>
      <c r="AA103">
        <f t="shared" si="32"/>
        <v>0</v>
      </c>
      <c r="AB103" s="6">
        <f t="shared" si="33"/>
        <v>0</v>
      </c>
    </row>
    <row r="104" spans="1:28" x14ac:dyDescent="0.25">
      <c r="A104" t="s">
        <v>277</v>
      </c>
      <c r="B104" t="s">
        <v>538</v>
      </c>
      <c r="C104" s="58">
        <f>COUNTIFS('2way'!$A$3:$A$7690,"&gt;50%",'2way'!$Y$3:$Y$7690,"Y",'2way'!$Q$3:$Q$7690,"=" &amp;B104) +  COUNTIFS('2way'!$A$3:$A$7690,"&gt;50%",'2way'!$Y$3:$Y$7690,"Y",'2way'!$R$3:$R$7690,"=" &amp;B104)</f>
        <v>2</v>
      </c>
      <c r="D104" s="59">
        <f>COUNTIFS('2way'!$A$3:$A$7690,"&gt;50%",'2way'!$Y$3:$Y$7690,"N",'2way'!$Q$3:$Q$7690,"=" &amp;B104) +  COUNTIFS('2way'!$A$3:$A$7690,"&gt;50%",'2way'!$Y$3:$Y$7690,"N",'2way'!$R$3:$R$7690,"=" &amp;B104)</f>
        <v>2</v>
      </c>
      <c r="E104" s="59">
        <f>COUNTIFS('2way'!$B$3:$B$7690,"&gt;50%",'2way'!$Y$3:$Y$7690,"N",'2way'!$Q$3:$Q$7690,"=" &amp;B104) +  COUNTIFS('2way'!$B$3:$B$7690,"&gt;50%",'2way'!$Y$3:$Y$7690,"N",'2way'!$R$3:$R$7690,"=" &amp;B104)</f>
        <v>5</v>
      </c>
      <c r="F104" s="59">
        <f>COUNTIFS('2way'!$B$3:$B$7690,"&gt;50%",'2way'!$Y$3:$Y$7690,"Y",'2way'!$Q$3:$Q$7690,"=" &amp;B104) +  COUNTIFS('2way'!$B$3:$B$7690,"&gt;50%",'2way'!$Y$3:$Y$7690,"Y",'2way'!$R$3:$R$7690,"=" &amp;B104)</f>
        <v>6</v>
      </c>
      <c r="G104">
        <f>COUNTIF('2way'!$Q$3:$Q$7690,"=" &amp;B104) + COUNTIF('2way'!$R$3:$R$7690,"=" &amp;B104)</f>
        <v>15</v>
      </c>
      <c r="H104" s="6">
        <f t="shared" si="18"/>
        <v>0.13333333333333333</v>
      </c>
      <c r="I104" s="6">
        <f t="shared" si="19"/>
        <v>0.13333333333333333</v>
      </c>
      <c r="J104" s="6">
        <f t="shared" si="20"/>
        <v>0.33333333333333331</v>
      </c>
      <c r="K104" s="6">
        <f t="shared" si="21"/>
        <v>0.4</v>
      </c>
      <c r="L104" s="59">
        <f>COUNTIFS('2way'!$M$3:$M$7690,"&gt;50%",'2way'!$Y$3:$Y$7690,"Y",'2way'!$Q$3:$Q$7690,"=" &amp;B104) +  COUNTIFS('2way'!$M$3:$M$7690,"&gt;50%",'2way'!$Y$3:$Y$7690,"Y",'2way'!$R$3:$R$7690,"=" &amp;B104)</f>
        <v>0</v>
      </c>
      <c r="M104" s="59">
        <f>COUNTIFS('2way'!$M$3:$M$7690,"&gt;50%",'2way'!$Y$3:$Y$7690,"N",'2way'!$Q$3:$Q$7690,"=" &amp;B104) +  COUNTIFS('2way'!$M$3:$M$7690,"&gt;50%",'2way'!$Y$3:$Y$7690,"N",'2way'!$R$3:$R$7690,"=" &amp;B104)</f>
        <v>0</v>
      </c>
      <c r="N104" s="59">
        <f>COUNTIFS('2way'!$N$3:$N$7690,"&gt;50%",'2way'!$Y$3:$Y$7690,"N",'2way'!$Q$3:$Q$7690,"=" &amp;B104) +  COUNTIFS('2way'!$N$3:$N$7690,"&gt;50%",'2way'!$Y$3:$Y$7690,"N",'2way'!$R$3:$R$7690,"=" &amp;B104)</f>
        <v>0</v>
      </c>
      <c r="O104" s="59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15</v>
      </c>
      <c r="Q104" s="6">
        <f t="shared" si="22"/>
        <v>0</v>
      </c>
      <c r="R104" s="6">
        <f t="shared" si="23"/>
        <v>0</v>
      </c>
      <c r="S104" s="6">
        <f t="shared" si="24"/>
        <v>0</v>
      </c>
      <c r="T104" s="6">
        <f t="shared" si="25"/>
        <v>0</v>
      </c>
      <c r="U104">
        <f t="shared" si="26"/>
        <v>7</v>
      </c>
      <c r="V104" s="6">
        <f t="shared" si="27"/>
        <v>0.46666666666666667</v>
      </c>
      <c r="W104">
        <f t="shared" si="28"/>
        <v>0</v>
      </c>
      <c r="X104" s="6">
        <f t="shared" si="29"/>
        <v>0</v>
      </c>
      <c r="Y104">
        <f t="shared" si="30"/>
        <v>8</v>
      </c>
      <c r="Z104" s="6">
        <f t="shared" si="31"/>
        <v>0.53333333333333333</v>
      </c>
      <c r="AA104">
        <f t="shared" si="32"/>
        <v>0</v>
      </c>
      <c r="AB104" s="6">
        <f t="shared" si="33"/>
        <v>0</v>
      </c>
    </row>
    <row r="105" spans="1:28" x14ac:dyDescent="0.25">
      <c r="A105" t="s">
        <v>277</v>
      </c>
      <c r="B105" t="s">
        <v>531</v>
      </c>
      <c r="C105" s="58">
        <f>COUNTIFS('2way'!$A$3:$A$7690,"&gt;50%",'2way'!$Y$3:$Y$7690,"Y",'2way'!$Q$3:$Q$7690,"=" &amp;B105) +  COUNTIFS('2way'!$A$3:$A$7690,"&gt;50%",'2way'!$Y$3:$Y$7690,"Y",'2way'!$R$3:$R$7690,"=" &amp;B105)</f>
        <v>4</v>
      </c>
      <c r="D105" s="59">
        <f>COUNTIFS('2way'!$A$3:$A$7690,"&gt;50%",'2way'!$Y$3:$Y$7690,"N",'2way'!$Q$3:$Q$7690,"=" &amp;B105) +  COUNTIFS('2way'!$A$3:$A$7690,"&gt;50%",'2way'!$Y$3:$Y$7690,"N",'2way'!$R$3:$R$7690,"=" &amp;B105)</f>
        <v>3</v>
      </c>
      <c r="E105" s="59">
        <f>COUNTIFS('2way'!$B$3:$B$7690,"&gt;50%",'2way'!$Y$3:$Y$7690,"N",'2way'!$Q$3:$Q$7690,"=" &amp;B105) +  COUNTIFS('2way'!$B$3:$B$7690,"&gt;50%",'2way'!$Y$3:$Y$7690,"N",'2way'!$R$3:$R$7690,"=" &amp;B105)</f>
        <v>5</v>
      </c>
      <c r="F105" s="59">
        <f>COUNTIFS('2way'!$B$3:$B$7690,"&gt;50%",'2way'!$Y$3:$Y$7690,"Y",'2way'!$Q$3:$Q$7690,"=" &amp;B105) +  COUNTIFS('2way'!$B$3:$B$7690,"&gt;50%",'2way'!$Y$3:$Y$7690,"Y",'2way'!$R$3:$R$7690,"=" &amp;B105)</f>
        <v>2</v>
      </c>
      <c r="G105">
        <f>COUNTIF('2way'!$Q$3:$Q$7690,"=" &amp;B105) + COUNTIF('2way'!$R$3:$R$7690,"=" &amp;B105)</f>
        <v>14</v>
      </c>
      <c r="H105" s="6">
        <f t="shared" si="18"/>
        <v>0.2857142857142857</v>
      </c>
      <c r="I105" s="6">
        <f t="shared" si="19"/>
        <v>0.21428571428571427</v>
      </c>
      <c r="J105" s="6">
        <f t="shared" si="20"/>
        <v>0.35714285714285715</v>
      </c>
      <c r="K105" s="6">
        <f t="shared" si="21"/>
        <v>0.14285714285714285</v>
      </c>
      <c r="L105" s="59">
        <f>COUNTIFS('2way'!$M$3:$M$7690,"&gt;50%",'2way'!$Y$3:$Y$7690,"Y",'2way'!$Q$3:$Q$7690,"=" &amp;B105) +  COUNTIFS('2way'!$M$3:$M$7690,"&gt;50%",'2way'!$Y$3:$Y$7690,"Y",'2way'!$R$3:$R$7690,"=" &amp;B105)</f>
        <v>0</v>
      </c>
      <c r="M105" s="59">
        <f>COUNTIFS('2way'!$M$3:$M$7690,"&gt;50%",'2way'!$Y$3:$Y$7690,"N",'2way'!$Q$3:$Q$7690,"=" &amp;B105) +  COUNTIFS('2way'!$M$3:$M$7690,"&gt;50%",'2way'!$Y$3:$Y$7690,"N",'2way'!$R$3:$R$7690,"=" &amp;B105)</f>
        <v>0</v>
      </c>
      <c r="N105" s="59">
        <f>COUNTIFS('2way'!$N$3:$N$7690,"&gt;50%",'2way'!$Y$3:$Y$7690,"N",'2way'!$Q$3:$Q$7690,"=" &amp;B105) +  COUNTIFS('2way'!$N$3:$N$7690,"&gt;50%",'2way'!$Y$3:$Y$7690,"N",'2way'!$R$3:$R$7690,"=" &amp;B105)</f>
        <v>0</v>
      </c>
      <c r="O105" s="59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14</v>
      </c>
      <c r="Q105" s="6">
        <f t="shared" si="22"/>
        <v>0</v>
      </c>
      <c r="R105" s="6">
        <f t="shared" si="23"/>
        <v>0</v>
      </c>
      <c r="S105" s="6">
        <f t="shared" si="24"/>
        <v>0</v>
      </c>
      <c r="T105" s="6">
        <f t="shared" si="25"/>
        <v>0</v>
      </c>
      <c r="U105">
        <f t="shared" si="26"/>
        <v>9</v>
      </c>
      <c r="V105" s="6">
        <f t="shared" si="27"/>
        <v>0.6428571428571429</v>
      </c>
      <c r="W105">
        <f t="shared" si="28"/>
        <v>0</v>
      </c>
      <c r="X105" s="6">
        <f t="shared" si="29"/>
        <v>0</v>
      </c>
      <c r="Y105">
        <f t="shared" si="30"/>
        <v>5</v>
      </c>
      <c r="Z105" s="6">
        <f t="shared" si="31"/>
        <v>0.35714285714285715</v>
      </c>
      <c r="AA105">
        <f t="shared" si="32"/>
        <v>0</v>
      </c>
      <c r="AB105" s="6">
        <f t="shared" si="33"/>
        <v>0</v>
      </c>
    </row>
    <row r="106" spans="1:28" x14ac:dyDescent="0.25">
      <c r="A106" t="s">
        <v>277</v>
      </c>
      <c r="B106" t="s">
        <v>527</v>
      </c>
      <c r="C106" s="58">
        <f>COUNTIFS('2way'!$A$3:$A$7690,"&gt;50%",'2way'!$Y$3:$Y$7690,"Y",'2way'!$Q$3:$Q$7690,"=" &amp;B106) +  COUNTIFS('2way'!$A$3:$A$7690,"&gt;50%",'2way'!$Y$3:$Y$7690,"Y",'2way'!$R$3:$R$7690,"=" &amp;B106)</f>
        <v>1</v>
      </c>
      <c r="D106" s="59">
        <f>COUNTIFS('2way'!$A$3:$A$7690,"&gt;50%",'2way'!$Y$3:$Y$7690,"N",'2way'!$Q$3:$Q$7690,"=" &amp;B106) +  COUNTIFS('2way'!$A$3:$A$7690,"&gt;50%",'2way'!$Y$3:$Y$7690,"N",'2way'!$R$3:$R$7690,"=" &amp;B106)</f>
        <v>4</v>
      </c>
      <c r="E106" s="59">
        <f>COUNTIFS('2way'!$B$3:$B$7690,"&gt;50%",'2way'!$Y$3:$Y$7690,"N",'2way'!$Q$3:$Q$7690,"=" &amp;B106) +  COUNTIFS('2way'!$B$3:$B$7690,"&gt;50%",'2way'!$Y$3:$Y$7690,"N",'2way'!$R$3:$R$7690,"=" &amp;B106)</f>
        <v>6</v>
      </c>
      <c r="F106" s="59">
        <f>COUNTIFS('2way'!$B$3:$B$7690,"&gt;50%",'2way'!$Y$3:$Y$7690,"Y",'2way'!$Q$3:$Q$7690,"=" &amp;B106) +  COUNTIFS('2way'!$B$3:$B$7690,"&gt;50%",'2way'!$Y$3:$Y$7690,"Y",'2way'!$R$3:$R$7690,"=" &amp;B106)</f>
        <v>6</v>
      </c>
      <c r="G106">
        <f>COUNTIF('2way'!$Q$3:$Q$7690,"=" &amp;B106) + COUNTIF('2way'!$R$3:$R$7690,"=" &amp;B106)</f>
        <v>17</v>
      </c>
      <c r="H106" s="6">
        <f t="shared" si="18"/>
        <v>5.8823529411764705E-2</v>
      </c>
      <c r="I106" s="6">
        <f t="shared" si="19"/>
        <v>0.23529411764705882</v>
      </c>
      <c r="J106" s="6">
        <f t="shared" si="20"/>
        <v>0.35294117647058826</v>
      </c>
      <c r="K106" s="6">
        <f t="shared" si="21"/>
        <v>0.35294117647058826</v>
      </c>
      <c r="L106" s="59">
        <f>COUNTIFS('2way'!$M$3:$M$7690,"&gt;50%",'2way'!$Y$3:$Y$7690,"Y",'2way'!$Q$3:$Q$7690,"=" &amp;B106) +  COUNTIFS('2way'!$M$3:$M$7690,"&gt;50%",'2way'!$Y$3:$Y$7690,"Y",'2way'!$R$3:$R$7690,"=" &amp;B106)</f>
        <v>0</v>
      </c>
      <c r="M106" s="59">
        <f>COUNTIFS('2way'!$M$3:$M$7690,"&gt;50%",'2way'!$Y$3:$Y$7690,"N",'2way'!$Q$3:$Q$7690,"=" &amp;B106) +  COUNTIFS('2way'!$M$3:$M$7690,"&gt;50%",'2way'!$Y$3:$Y$7690,"N",'2way'!$R$3:$R$7690,"=" &amp;B106)</f>
        <v>0</v>
      </c>
      <c r="N106" s="59">
        <f>COUNTIFS('2way'!$N$3:$N$7690,"&gt;50%",'2way'!$Y$3:$Y$7690,"N",'2way'!$Q$3:$Q$7690,"=" &amp;B106) +  COUNTIFS('2way'!$N$3:$N$7690,"&gt;50%",'2way'!$Y$3:$Y$7690,"N",'2way'!$R$3:$R$7690,"=" &amp;B106)</f>
        <v>0</v>
      </c>
      <c r="O106" s="59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17</v>
      </c>
      <c r="Q106" s="6">
        <f t="shared" si="22"/>
        <v>0</v>
      </c>
      <c r="R106" s="6">
        <f t="shared" si="23"/>
        <v>0</v>
      </c>
      <c r="S106" s="6">
        <f t="shared" si="24"/>
        <v>0</v>
      </c>
      <c r="T106" s="6">
        <f t="shared" si="25"/>
        <v>0</v>
      </c>
      <c r="U106">
        <f t="shared" si="26"/>
        <v>7</v>
      </c>
      <c r="V106" s="6">
        <f t="shared" si="27"/>
        <v>0.41176470588235292</v>
      </c>
      <c r="W106">
        <f t="shared" si="28"/>
        <v>0</v>
      </c>
      <c r="X106" s="6">
        <f t="shared" si="29"/>
        <v>0</v>
      </c>
      <c r="Y106">
        <f t="shared" si="30"/>
        <v>10</v>
      </c>
      <c r="Z106" s="6">
        <f t="shared" si="31"/>
        <v>0.58823529411764708</v>
      </c>
      <c r="AA106">
        <f t="shared" si="32"/>
        <v>0</v>
      </c>
      <c r="AB106" s="6">
        <f t="shared" si="33"/>
        <v>0</v>
      </c>
    </row>
    <row r="107" spans="1:28" x14ac:dyDescent="0.25">
      <c r="A107" t="s">
        <v>277</v>
      </c>
      <c r="B107" t="s">
        <v>524</v>
      </c>
      <c r="C107" s="58">
        <f>COUNTIFS('2way'!$A$3:$A$7690,"&gt;50%",'2way'!$Y$3:$Y$7690,"Y",'2way'!$Q$3:$Q$7690,"=" &amp;B107) +  COUNTIFS('2way'!$A$3:$A$7690,"&gt;50%",'2way'!$Y$3:$Y$7690,"Y",'2way'!$R$3:$R$7690,"=" &amp;B107)</f>
        <v>2</v>
      </c>
      <c r="D107" s="59">
        <f>COUNTIFS('2way'!$A$3:$A$7690,"&gt;50%",'2way'!$Y$3:$Y$7690,"N",'2way'!$Q$3:$Q$7690,"=" &amp;B107) +  COUNTIFS('2way'!$A$3:$A$7690,"&gt;50%",'2way'!$Y$3:$Y$7690,"N",'2way'!$R$3:$R$7690,"=" &amp;B107)</f>
        <v>0</v>
      </c>
      <c r="E107" s="59">
        <f>COUNTIFS('2way'!$B$3:$B$7690,"&gt;50%",'2way'!$Y$3:$Y$7690,"N",'2way'!$Q$3:$Q$7690,"=" &amp;B107) +  COUNTIFS('2way'!$B$3:$B$7690,"&gt;50%",'2way'!$Y$3:$Y$7690,"N",'2way'!$R$3:$R$7690,"=" &amp;B107)</f>
        <v>2</v>
      </c>
      <c r="F107" s="59">
        <f>COUNTIFS('2way'!$B$3:$B$7690,"&gt;50%",'2way'!$Y$3:$Y$7690,"Y",'2way'!$Q$3:$Q$7690,"=" &amp;B107) +  COUNTIFS('2way'!$B$3:$B$7690,"&gt;50%",'2way'!$Y$3:$Y$7690,"Y",'2way'!$R$3:$R$7690,"=" &amp;B107)</f>
        <v>9</v>
      </c>
      <c r="G107">
        <f>COUNTIF('2way'!$Q$3:$Q$7690,"=" &amp;B107) + COUNTIF('2way'!$R$3:$R$7690,"=" &amp;B107)</f>
        <v>14</v>
      </c>
      <c r="H107" s="6">
        <f t="shared" si="18"/>
        <v>0.14285714285714285</v>
      </c>
      <c r="I107" s="6">
        <f t="shared" si="19"/>
        <v>0</v>
      </c>
      <c r="J107" s="6">
        <f t="shared" si="20"/>
        <v>0.14285714285714285</v>
      </c>
      <c r="K107" s="6">
        <f t="shared" si="21"/>
        <v>0.6428571428571429</v>
      </c>
      <c r="L107" s="59">
        <f>COUNTIFS('2way'!$M$3:$M$7690,"&gt;50%",'2way'!$Y$3:$Y$7690,"Y",'2way'!$Q$3:$Q$7690,"=" &amp;B107) +  COUNTIFS('2way'!$M$3:$M$7690,"&gt;50%",'2way'!$Y$3:$Y$7690,"Y",'2way'!$R$3:$R$7690,"=" &amp;B107)</f>
        <v>0</v>
      </c>
      <c r="M107" s="59">
        <f>COUNTIFS('2way'!$M$3:$M$7690,"&gt;50%",'2way'!$Y$3:$Y$7690,"N",'2way'!$Q$3:$Q$7690,"=" &amp;B107) +  COUNTIFS('2way'!$M$3:$M$7690,"&gt;50%",'2way'!$Y$3:$Y$7690,"N",'2way'!$R$3:$R$7690,"=" &amp;B107)</f>
        <v>0</v>
      </c>
      <c r="N107" s="59">
        <f>COUNTIFS('2way'!$N$3:$N$7690,"&gt;50%",'2way'!$Y$3:$Y$7690,"N",'2way'!$Q$3:$Q$7690,"=" &amp;B107) +  COUNTIFS('2way'!$N$3:$N$7690,"&gt;50%",'2way'!$Y$3:$Y$7690,"N",'2way'!$R$3:$R$7690,"=" &amp;B107)</f>
        <v>0</v>
      </c>
      <c r="O107" s="59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14</v>
      </c>
      <c r="Q107" s="6">
        <f t="shared" si="22"/>
        <v>0</v>
      </c>
      <c r="R107" s="6">
        <f t="shared" si="23"/>
        <v>0</v>
      </c>
      <c r="S107" s="6">
        <f t="shared" si="24"/>
        <v>0</v>
      </c>
      <c r="T107" s="6">
        <f t="shared" si="25"/>
        <v>0</v>
      </c>
      <c r="U107">
        <f t="shared" si="26"/>
        <v>4</v>
      </c>
      <c r="V107" s="6">
        <f t="shared" si="27"/>
        <v>0.2857142857142857</v>
      </c>
      <c r="W107">
        <f t="shared" si="28"/>
        <v>0</v>
      </c>
      <c r="X107" s="6">
        <f t="shared" si="29"/>
        <v>0</v>
      </c>
      <c r="Y107">
        <f t="shared" si="30"/>
        <v>9</v>
      </c>
      <c r="Z107" s="6">
        <f t="shared" si="31"/>
        <v>0.6428571428571429</v>
      </c>
      <c r="AA107">
        <f t="shared" si="32"/>
        <v>0</v>
      </c>
      <c r="AB107" s="6">
        <f t="shared" si="33"/>
        <v>0</v>
      </c>
    </row>
    <row r="108" spans="1:28" x14ac:dyDescent="0.25">
      <c r="A108" t="s">
        <v>277</v>
      </c>
      <c r="B108" t="s">
        <v>537</v>
      </c>
      <c r="C108" s="58">
        <f>COUNTIFS('2way'!$A$3:$A$7690,"&gt;50%",'2way'!$Y$3:$Y$7690,"Y",'2way'!$Q$3:$Q$7690,"=" &amp;B108) +  COUNTIFS('2way'!$A$3:$A$7690,"&gt;50%",'2way'!$Y$3:$Y$7690,"Y",'2way'!$R$3:$R$7690,"=" &amp;B108)</f>
        <v>2</v>
      </c>
      <c r="D108" s="59">
        <f>COUNTIFS('2way'!$A$3:$A$7690,"&gt;50%",'2way'!$Y$3:$Y$7690,"N",'2way'!$Q$3:$Q$7690,"=" &amp;B108) +  COUNTIFS('2way'!$A$3:$A$7690,"&gt;50%",'2way'!$Y$3:$Y$7690,"N",'2way'!$R$3:$R$7690,"=" &amp;B108)</f>
        <v>2</v>
      </c>
      <c r="E108" s="59">
        <f>COUNTIFS('2way'!$B$3:$B$7690,"&gt;50%",'2way'!$Y$3:$Y$7690,"N",'2way'!$Q$3:$Q$7690,"=" &amp;B108) +  COUNTIFS('2way'!$B$3:$B$7690,"&gt;50%",'2way'!$Y$3:$Y$7690,"N",'2way'!$R$3:$R$7690,"=" &amp;B108)</f>
        <v>4</v>
      </c>
      <c r="F108" s="59">
        <f>COUNTIFS('2way'!$B$3:$B$7690,"&gt;50%",'2way'!$Y$3:$Y$7690,"Y",'2way'!$Q$3:$Q$7690,"=" &amp;B108) +  COUNTIFS('2way'!$B$3:$B$7690,"&gt;50%",'2way'!$Y$3:$Y$7690,"Y",'2way'!$R$3:$R$7690,"=" &amp;B108)</f>
        <v>5</v>
      </c>
      <c r="G108">
        <f>COUNTIF('2way'!$Q$3:$Q$7690,"=" &amp;B108) + COUNTIF('2way'!$R$3:$R$7690,"=" &amp;B108)</f>
        <v>14</v>
      </c>
      <c r="H108" s="6">
        <f t="shared" si="18"/>
        <v>0.14285714285714285</v>
      </c>
      <c r="I108" s="6">
        <f t="shared" si="19"/>
        <v>0.14285714285714285</v>
      </c>
      <c r="J108" s="6">
        <f t="shared" si="20"/>
        <v>0.2857142857142857</v>
      </c>
      <c r="K108" s="6">
        <f t="shared" si="21"/>
        <v>0.35714285714285715</v>
      </c>
      <c r="L108" s="59">
        <f>COUNTIFS('2way'!$M$3:$M$7690,"&gt;50%",'2way'!$Y$3:$Y$7690,"Y",'2way'!$Q$3:$Q$7690,"=" &amp;B108) +  COUNTIFS('2way'!$M$3:$M$7690,"&gt;50%",'2way'!$Y$3:$Y$7690,"Y",'2way'!$R$3:$R$7690,"=" &amp;B108)</f>
        <v>0</v>
      </c>
      <c r="M108" s="59">
        <f>COUNTIFS('2way'!$M$3:$M$7690,"&gt;50%",'2way'!$Y$3:$Y$7690,"N",'2way'!$Q$3:$Q$7690,"=" &amp;B108) +  COUNTIFS('2way'!$M$3:$M$7690,"&gt;50%",'2way'!$Y$3:$Y$7690,"N",'2way'!$R$3:$R$7690,"=" &amp;B108)</f>
        <v>0</v>
      </c>
      <c r="N108" s="59">
        <f>COUNTIFS('2way'!$N$3:$N$7690,"&gt;50%",'2way'!$Y$3:$Y$7690,"N",'2way'!$Q$3:$Q$7690,"=" &amp;B108) +  COUNTIFS('2way'!$N$3:$N$7690,"&gt;50%",'2way'!$Y$3:$Y$7690,"N",'2way'!$R$3:$R$7690,"=" &amp;B108)</f>
        <v>0</v>
      </c>
      <c r="O108" s="59">
        <f>COUNTIFS('2way'!$N$3:$N$7690,"&gt;50%",'2way'!$Y$3:$Y$7690,"Y",'2way'!$Q$3:$Q$7690,"=" &amp;B108) +  COUNTIFS('2way'!$N$3:$N$7690,"&gt;50%",'2way'!$Y$3:$Y$7690,"Y",'2way'!$R$3:$R$7690,"=" &amp;B108)</f>
        <v>0</v>
      </c>
      <c r="P108">
        <f>COUNTIF('2way'!$Q$3:$Q$7690,"=" &amp;B108) + COUNTIF('2way'!$R$3:$R$7690,"=" &amp;B108)</f>
        <v>14</v>
      </c>
      <c r="Q108" s="6">
        <f t="shared" si="22"/>
        <v>0</v>
      </c>
      <c r="R108" s="6">
        <f t="shared" si="23"/>
        <v>0</v>
      </c>
      <c r="S108" s="6">
        <f t="shared" si="24"/>
        <v>0</v>
      </c>
      <c r="T108" s="6">
        <f t="shared" si="25"/>
        <v>0</v>
      </c>
      <c r="U108">
        <f t="shared" si="26"/>
        <v>6</v>
      </c>
      <c r="V108" s="6">
        <f t="shared" si="27"/>
        <v>0.42857142857142855</v>
      </c>
      <c r="W108">
        <f t="shared" si="28"/>
        <v>0</v>
      </c>
      <c r="X108" s="6">
        <f t="shared" si="29"/>
        <v>0</v>
      </c>
      <c r="Y108">
        <f t="shared" si="30"/>
        <v>7</v>
      </c>
      <c r="Z108" s="6">
        <f t="shared" si="31"/>
        <v>0.5</v>
      </c>
      <c r="AA108">
        <f t="shared" si="32"/>
        <v>0</v>
      </c>
      <c r="AB108" s="6">
        <f t="shared" si="33"/>
        <v>0</v>
      </c>
    </row>
    <row r="109" spans="1:28" x14ac:dyDescent="0.25">
      <c r="A109" t="s">
        <v>277</v>
      </c>
      <c r="B109" t="s">
        <v>533</v>
      </c>
      <c r="C109" s="58">
        <f>COUNTIFS('2way'!$A$3:$A$7690,"&gt;50%",'2way'!$Y$3:$Y$7690,"Y",'2way'!$Q$3:$Q$7690,"=" &amp;B109) +  COUNTIFS('2way'!$A$3:$A$7690,"&gt;50%",'2way'!$Y$3:$Y$7690,"Y",'2way'!$R$3:$R$7690,"=" &amp;B109)</f>
        <v>1</v>
      </c>
      <c r="D109" s="59">
        <f>COUNTIFS('2way'!$A$3:$A$7690,"&gt;50%",'2way'!$Y$3:$Y$7690,"N",'2way'!$Q$3:$Q$7690,"=" &amp;B109) +  COUNTIFS('2way'!$A$3:$A$7690,"&gt;50%",'2way'!$Y$3:$Y$7690,"N",'2way'!$R$3:$R$7690,"=" &amp;B109)</f>
        <v>0</v>
      </c>
      <c r="E109" s="59">
        <f>COUNTIFS('2way'!$B$3:$B$7690,"&gt;50%",'2way'!$Y$3:$Y$7690,"N",'2way'!$Q$3:$Q$7690,"=" &amp;B109) +  COUNTIFS('2way'!$B$3:$B$7690,"&gt;50%",'2way'!$Y$3:$Y$7690,"N",'2way'!$R$3:$R$7690,"=" &amp;B109)</f>
        <v>6</v>
      </c>
      <c r="F109" s="59">
        <f>COUNTIFS('2way'!$B$3:$B$7690,"&gt;50%",'2way'!$Y$3:$Y$7690,"Y",'2way'!$Q$3:$Q$7690,"=" &amp;B109) +  COUNTIFS('2way'!$B$3:$B$7690,"&gt;50%",'2way'!$Y$3:$Y$7690,"Y",'2way'!$R$3:$R$7690,"=" &amp;B109)</f>
        <v>5</v>
      </c>
      <c r="G109">
        <f>COUNTIF('2way'!$Q$3:$Q$7690,"=" &amp;B109) + COUNTIF('2way'!$R$3:$R$7690,"=" &amp;B109)</f>
        <v>15</v>
      </c>
      <c r="H109" s="6">
        <f t="shared" si="18"/>
        <v>6.6666666666666666E-2</v>
      </c>
      <c r="I109" s="6">
        <f t="shared" si="19"/>
        <v>0</v>
      </c>
      <c r="J109" s="6">
        <f t="shared" si="20"/>
        <v>0.4</v>
      </c>
      <c r="K109" s="6">
        <f t="shared" si="21"/>
        <v>0.33333333333333331</v>
      </c>
      <c r="L109" s="59">
        <f>COUNTIFS('2way'!$M$3:$M$7690,"&gt;50%",'2way'!$Y$3:$Y$7690,"Y",'2way'!$Q$3:$Q$7690,"=" &amp;B109) +  COUNTIFS('2way'!$M$3:$M$7690,"&gt;50%",'2way'!$Y$3:$Y$7690,"Y",'2way'!$R$3:$R$7690,"=" &amp;B109)</f>
        <v>0</v>
      </c>
      <c r="M109" s="59">
        <f>COUNTIFS('2way'!$M$3:$M$7690,"&gt;50%",'2way'!$Y$3:$Y$7690,"N",'2way'!$Q$3:$Q$7690,"=" &amp;B109) +  COUNTIFS('2way'!$M$3:$M$7690,"&gt;50%",'2way'!$Y$3:$Y$7690,"N",'2way'!$R$3:$R$7690,"=" &amp;B109)</f>
        <v>0</v>
      </c>
      <c r="N109" s="59">
        <f>COUNTIFS('2way'!$N$3:$N$7690,"&gt;50%",'2way'!$Y$3:$Y$7690,"N",'2way'!$Q$3:$Q$7690,"=" &amp;B109) +  COUNTIFS('2way'!$N$3:$N$7690,"&gt;50%",'2way'!$Y$3:$Y$7690,"N",'2way'!$R$3:$R$7690,"=" &amp;B109)</f>
        <v>0</v>
      </c>
      <c r="O109" s="59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15</v>
      </c>
      <c r="Q109" s="6">
        <f t="shared" si="22"/>
        <v>0</v>
      </c>
      <c r="R109" s="6">
        <f t="shared" si="23"/>
        <v>0</v>
      </c>
      <c r="S109" s="6">
        <f t="shared" si="24"/>
        <v>0</v>
      </c>
      <c r="T109" s="6">
        <f t="shared" si="25"/>
        <v>0</v>
      </c>
      <c r="U109">
        <f t="shared" si="26"/>
        <v>7</v>
      </c>
      <c r="V109" s="6">
        <f t="shared" si="27"/>
        <v>0.46666666666666667</v>
      </c>
      <c r="W109">
        <f t="shared" si="28"/>
        <v>0</v>
      </c>
      <c r="X109" s="6">
        <f t="shared" si="29"/>
        <v>0</v>
      </c>
      <c r="Y109">
        <f t="shared" si="30"/>
        <v>5</v>
      </c>
      <c r="Z109" s="6">
        <f t="shared" si="31"/>
        <v>0.33333333333333331</v>
      </c>
      <c r="AA109">
        <f t="shared" si="32"/>
        <v>0</v>
      </c>
      <c r="AB109" s="6">
        <f t="shared" si="33"/>
        <v>0</v>
      </c>
    </row>
    <row r="110" spans="1:28" x14ac:dyDescent="0.25">
      <c r="A110" t="s">
        <v>277</v>
      </c>
      <c r="B110" t="s">
        <v>526</v>
      </c>
      <c r="C110" s="58">
        <f>COUNTIFS('2way'!$A$3:$A$7690,"&gt;50%",'2way'!$Y$3:$Y$7690,"Y",'2way'!$Q$3:$Q$7690,"=" &amp;B110) +  COUNTIFS('2way'!$A$3:$A$7690,"&gt;50%",'2way'!$Y$3:$Y$7690,"Y",'2way'!$R$3:$R$7690,"=" &amp;B110)</f>
        <v>0</v>
      </c>
      <c r="D110" s="59">
        <f>COUNTIFS('2way'!$A$3:$A$7690,"&gt;50%",'2way'!$Y$3:$Y$7690,"N",'2way'!$Q$3:$Q$7690,"=" &amp;B110) +  COUNTIFS('2way'!$A$3:$A$7690,"&gt;50%",'2way'!$Y$3:$Y$7690,"N",'2way'!$R$3:$R$7690,"=" &amp;B110)</f>
        <v>1</v>
      </c>
      <c r="E110" s="59">
        <f>COUNTIFS('2way'!$B$3:$B$7690,"&gt;50%",'2way'!$Y$3:$Y$7690,"N",'2way'!$Q$3:$Q$7690,"=" &amp;B110) +  COUNTIFS('2way'!$B$3:$B$7690,"&gt;50%",'2way'!$Y$3:$Y$7690,"N",'2way'!$R$3:$R$7690,"=" &amp;B110)</f>
        <v>9</v>
      </c>
      <c r="F110" s="59">
        <f>COUNTIFS('2way'!$B$3:$B$7690,"&gt;50%",'2way'!$Y$3:$Y$7690,"Y",'2way'!$Q$3:$Q$7690,"=" &amp;B110) +  COUNTIFS('2way'!$B$3:$B$7690,"&gt;50%",'2way'!$Y$3:$Y$7690,"Y",'2way'!$R$3:$R$7690,"=" &amp;B110)</f>
        <v>6</v>
      </c>
      <c r="G110">
        <f>COUNTIF('2way'!$Q$3:$Q$7690,"=" &amp;B110) + COUNTIF('2way'!$R$3:$R$7690,"=" &amp;B110)</f>
        <v>16</v>
      </c>
      <c r="H110" s="6">
        <f t="shared" si="18"/>
        <v>0</v>
      </c>
      <c r="I110" s="6">
        <f t="shared" si="19"/>
        <v>6.25E-2</v>
      </c>
      <c r="J110" s="6">
        <f t="shared" si="20"/>
        <v>0.5625</v>
      </c>
      <c r="K110" s="6">
        <f t="shared" si="21"/>
        <v>0.375</v>
      </c>
      <c r="L110" s="59">
        <f>COUNTIFS('2way'!$M$3:$M$7690,"&gt;50%",'2way'!$Y$3:$Y$7690,"Y",'2way'!$Q$3:$Q$7690,"=" &amp;B110) +  COUNTIFS('2way'!$M$3:$M$7690,"&gt;50%",'2way'!$Y$3:$Y$7690,"Y",'2way'!$R$3:$R$7690,"=" &amp;B110)</f>
        <v>0</v>
      </c>
      <c r="M110" s="59">
        <f>COUNTIFS('2way'!$M$3:$M$7690,"&gt;50%",'2way'!$Y$3:$Y$7690,"N",'2way'!$Q$3:$Q$7690,"=" &amp;B110) +  COUNTIFS('2way'!$M$3:$M$7690,"&gt;50%",'2way'!$Y$3:$Y$7690,"N",'2way'!$R$3:$R$7690,"=" &amp;B110)</f>
        <v>0</v>
      </c>
      <c r="N110" s="59">
        <f>COUNTIFS('2way'!$N$3:$N$7690,"&gt;50%",'2way'!$Y$3:$Y$7690,"N",'2way'!$Q$3:$Q$7690,"=" &amp;B110) +  COUNTIFS('2way'!$N$3:$N$7690,"&gt;50%",'2way'!$Y$3:$Y$7690,"N",'2way'!$R$3:$R$7690,"=" &amp;B110)</f>
        <v>0</v>
      </c>
      <c r="O110" s="59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16</v>
      </c>
      <c r="Q110" s="6">
        <f t="shared" si="22"/>
        <v>0</v>
      </c>
      <c r="R110" s="6">
        <f t="shared" si="23"/>
        <v>0</v>
      </c>
      <c r="S110" s="6">
        <f t="shared" si="24"/>
        <v>0</v>
      </c>
      <c r="T110" s="6">
        <f t="shared" si="25"/>
        <v>0</v>
      </c>
      <c r="U110">
        <f t="shared" si="26"/>
        <v>9</v>
      </c>
      <c r="V110" s="6">
        <f t="shared" si="27"/>
        <v>0.5625</v>
      </c>
      <c r="W110">
        <f t="shared" si="28"/>
        <v>0</v>
      </c>
      <c r="X110" s="6">
        <f t="shared" si="29"/>
        <v>0</v>
      </c>
      <c r="Y110">
        <f t="shared" si="30"/>
        <v>7</v>
      </c>
      <c r="Z110" s="6">
        <f t="shared" si="31"/>
        <v>0.4375</v>
      </c>
      <c r="AA110">
        <f t="shared" si="32"/>
        <v>0</v>
      </c>
      <c r="AB110" s="6">
        <f t="shared" si="33"/>
        <v>0</v>
      </c>
    </row>
    <row r="111" spans="1:28" x14ac:dyDescent="0.25">
      <c r="A111" t="s">
        <v>277</v>
      </c>
      <c r="B111" t="s">
        <v>534</v>
      </c>
      <c r="C111" s="58">
        <f>COUNTIFS('2way'!$A$3:$A$7690,"&gt;50%",'2way'!$Y$3:$Y$7690,"Y",'2way'!$Q$3:$Q$7690,"=" &amp;B111) +  COUNTIFS('2way'!$A$3:$A$7690,"&gt;50%",'2way'!$Y$3:$Y$7690,"Y",'2way'!$R$3:$R$7690,"=" &amp;B111)</f>
        <v>3</v>
      </c>
      <c r="D111" s="59">
        <f>COUNTIFS('2way'!$A$3:$A$7690,"&gt;50%",'2way'!$Y$3:$Y$7690,"N",'2way'!$Q$3:$Q$7690,"=" &amp;B111) +  COUNTIFS('2way'!$A$3:$A$7690,"&gt;50%",'2way'!$Y$3:$Y$7690,"N",'2way'!$R$3:$R$7690,"=" &amp;B111)</f>
        <v>4</v>
      </c>
      <c r="E111" s="59">
        <f>COUNTIFS('2way'!$B$3:$B$7690,"&gt;50%",'2way'!$Y$3:$Y$7690,"N",'2way'!$Q$3:$Q$7690,"=" &amp;B111) +  COUNTIFS('2way'!$B$3:$B$7690,"&gt;50%",'2way'!$Y$3:$Y$7690,"N",'2way'!$R$3:$R$7690,"=" &amp;B111)</f>
        <v>2</v>
      </c>
      <c r="F111" s="59">
        <f>COUNTIFS('2way'!$B$3:$B$7690,"&gt;50%",'2way'!$Y$3:$Y$7690,"Y",'2way'!$Q$3:$Q$7690,"=" &amp;B111) +  COUNTIFS('2way'!$B$3:$B$7690,"&gt;50%",'2way'!$Y$3:$Y$7690,"Y",'2way'!$R$3:$R$7690,"=" &amp;B111)</f>
        <v>5</v>
      </c>
      <c r="G111">
        <f>COUNTIF('2way'!$Q$3:$Q$7690,"=" &amp;B111) + COUNTIF('2way'!$R$3:$R$7690,"=" &amp;B111)</f>
        <v>14</v>
      </c>
      <c r="H111" s="6">
        <f t="shared" si="18"/>
        <v>0.21428571428571427</v>
      </c>
      <c r="I111" s="6">
        <f t="shared" si="19"/>
        <v>0.2857142857142857</v>
      </c>
      <c r="J111" s="6">
        <f t="shared" si="20"/>
        <v>0.14285714285714285</v>
      </c>
      <c r="K111" s="6">
        <f t="shared" si="21"/>
        <v>0.35714285714285715</v>
      </c>
      <c r="L111" s="59">
        <f>COUNTIFS('2way'!$M$3:$M$7690,"&gt;50%",'2way'!$Y$3:$Y$7690,"Y",'2way'!$Q$3:$Q$7690,"=" &amp;B111) +  COUNTIFS('2way'!$M$3:$M$7690,"&gt;50%",'2way'!$Y$3:$Y$7690,"Y",'2way'!$R$3:$R$7690,"=" &amp;B111)</f>
        <v>0</v>
      </c>
      <c r="M111" s="59">
        <f>COUNTIFS('2way'!$M$3:$M$7690,"&gt;50%",'2way'!$Y$3:$Y$7690,"N",'2way'!$Q$3:$Q$7690,"=" &amp;B111) +  COUNTIFS('2way'!$M$3:$M$7690,"&gt;50%",'2way'!$Y$3:$Y$7690,"N",'2way'!$R$3:$R$7690,"=" &amp;B111)</f>
        <v>0</v>
      </c>
      <c r="N111" s="59">
        <f>COUNTIFS('2way'!$N$3:$N$7690,"&gt;50%",'2way'!$Y$3:$Y$7690,"N",'2way'!$Q$3:$Q$7690,"=" &amp;B111) +  COUNTIFS('2way'!$N$3:$N$7690,"&gt;50%",'2way'!$Y$3:$Y$7690,"N",'2way'!$R$3:$R$7690,"=" &amp;B111)</f>
        <v>0</v>
      </c>
      <c r="O111" s="59">
        <f>COUNTIFS('2way'!$N$3:$N$7690,"&gt;50%",'2way'!$Y$3:$Y$7690,"Y",'2way'!$Q$3:$Q$7690,"=" &amp;B111) +  COUNTIFS('2way'!$N$3:$N$7690,"&gt;50%",'2way'!$Y$3:$Y$7690,"Y",'2way'!$R$3:$R$7690,"=" &amp;B111)</f>
        <v>0</v>
      </c>
      <c r="P111">
        <f>COUNTIF('2way'!$Q$3:$Q$7690,"=" &amp;B111) + COUNTIF('2way'!$R$3:$R$7690,"=" &amp;B111)</f>
        <v>14</v>
      </c>
      <c r="Q111" s="6">
        <f t="shared" si="22"/>
        <v>0</v>
      </c>
      <c r="R111" s="6">
        <f t="shared" si="23"/>
        <v>0</v>
      </c>
      <c r="S111" s="6">
        <f t="shared" si="24"/>
        <v>0</v>
      </c>
      <c r="T111" s="6">
        <f t="shared" si="25"/>
        <v>0</v>
      </c>
      <c r="U111">
        <f t="shared" si="26"/>
        <v>5</v>
      </c>
      <c r="V111" s="6">
        <f t="shared" si="27"/>
        <v>0.35714285714285715</v>
      </c>
      <c r="W111">
        <f t="shared" si="28"/>
        <v>0</v>
      </c>
      <c r="X111" s="6">
        <f t="shared" si="29"/>
        <v>0</v>
      </c>
      <c r="Y111">
        <f t="shared" si="30"/>
        <v>9</v>
      </c>
      <c r="Z111" s="6">
        <f t="shared" si="31"/>
        <v>0.6428571428571429</v>
      </c>
      <c r="AA111">
        <f t="shared" si="32"/>
        <v>0</v>
      </c>
      <c r="AB111" s="6">
        <f t="shared" si="33"/>
        <v>0</v>
      </c>
    </row>
    <row r="112" spans="1:28" x14ac:dyDescent="0.25">
      <c r="A112" t="s">
        <v>277</v>
      </c>
      <c r="B112" t="s">
        <v>532</v>
      </c>
      <c r="C112" s="58">
        <f>COUNTIFS('2way'!$A$3:$A$7690,"&gt;50%",'2way'!$Y$3:$Y$7690,"Y",'2way'!$Q$3:$Q$7690,"=" &amp;B112) +  COUNTIFS('2way'!$A$3:$A$7690,"&gt;50%",'2way'!$Y$3:$Y$7690,"Y",'2way'!$R$3:$R$7690,"=" &amp;B112)</f>
        <v>3</v>
      </c>
      <c r="D112" s="59">
        <f>COUNTIFS('2way'!$A$3:$A$7690,"&gt;50%",'2way'!$Y$3:$Y$7690,"N",'2way'!$Q$3:$Q$7690,"=" &amp;B112) +  COUNTIFS('2way'!$A$3:$A$7690,"&gt;50%",'2way'!$Y$3:$Y$7690,"N",'2way'!$R$3:$R$7690,"=" &amp;B112)</f>
        <v>3</v>
      </c>
      <c r="E112" s="59">
        <f>COUNTIFS('2way'!$B$3:$B$7690,"&gt;50%",'2way'!$Y$3:$Y$7690,"N",'2way'!$Q$3:$Q$7690,"=" &amp;B112) +  COUNTIFS('2way'!$B$3:$B$7690,"&gt;50%",'2way'!$Y$3:$Y$7690,"N",'2way'!$R$3:$R$7690,"=" &amp;B112)</f>
        <v>3</v>
      </c>
      <c r="F112" s="59">
        <f>COUNTIFS('2way'!$B$3:$B$7690,"&gt;50%",'2way'!$Y$3:$Y$7690,"Y",'2way'!$Q$3:$Q$7690,"=" &amp;B112) +  COUNTIFS('2way'!$B$3:$B$7690,"&gt;50%",'2way'!$Y$3:$Y$7690,"Y",'2way'!$R$3:$R$7690,"=" &amp;B112)</f>
        <v>5</v>
      </c>
      <c r="G112">
        <f>COUNTIF('2way'!$Q$3:$Q$7690,"=" &amp;B112) + COUNTIF('2way'!$R$3:$R$7690,"=" &amp;B112)</f>
        <v>16</v>
      </c>
      <c r="H112" s="6">
        <f t="shared" si="18"/>
        <v>0.1875</v>
      </c>
      <c r="I112" s="6">
        <f t="shared" si="19"/>
        <v>0.1875</v>
      </c>
      <c r="J112" s="6">
        <f t="shared" si="20"/>
        <v>0.1875</v>
      </c>
      <c r="K112" s="6">
        <f t="shared" si="21"/>
        <v>0.3125</v>
      </c>
      <c r="L112" s="59">
        <f>COUNTIFS('2way'!$M$3:$M$7690,"&gt;50%",'2way'!$Y$3:$Y$7690,"Y",'2way'!$Q$3:$Q$7690,"=" &amp;B112) +  COUNTIFS('2way'!$M$3:$M$7690,"&gt;50%",'2way'!$Y$3:$Y$7690,"Y",'2way'!$R$3:$R$7690,"=" &amp;B112)</f>
        <v>0</v>
      </c>
      <c r="M112" s="59">
        <f>COUNTIFS('2way'!$M$3:$M$7690,"&gt;50%",'2way'!$Y$3:$Y$7690,"N",'2way'!$Q$3:$Q$7690,"=" &amp;B112) +  COUNTIFS('2way'!$M$3:$M$7690,"&gt;50%",'2way'!$Y$3:$Y$7690,"N",'2way'!$R$3:$R$7690,"=" &amp;B112)</f>
        <v>0</v>
      </c>
      <c r="N112" s="59">
        <f>COUNTIFS('2way'!$N$3:$N$7690,"&gt;50%",'2way'!$Y$3:$Y$7690,"N",'2way'!$Q$3:$Q$7690,"=" &amp;B112) +  COUNTIFS('2way'!$N$3:$N$7690,"&gt;50%",'2way'!$Y$3:$Y$7690,"N",'2way'!$R$3:$R$7690,"=" &amp;B112)</f>
        <v>0</v>
      </c>
      <c r="O112" s="59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16</v>
      </c>
      <c r="Q112" s="6">
        <f t="shared" si="22"/>
        <v>0</v>
      </c>
      <c r="R112" s="6">
        <f t="shared" si="23"/>
        <v>0</v>
      </c>
      <c r="S112" s="6">
        <f t="shared" si="24"/>
        <v>0</v>
      </c>
      <c r="T112" s="6">
        <f t="shared" si="25"/>
        <v>0</v>
      </c>
      <c r="U112">
        <f t="shared" si="26"/>
        <v>6</v>
      </c>
      <c r="V112" s="6">
        <f t="shared" si="27"/>
        <v>0.375</v>
      </c>
      <c r="W112">
        <f t="shared" si="28"/>
        <v>0</v>
      </c>
      <c r="X112" s="6">
        <f t="shared" si="29"/>
        <v>0</v>
      </c>
      <c r="Y112">
        <f t="shared" si="30"/>
        <v>8</v>
      </c>
      <c r="Z112" s="6">
        <f t="shared" si="31"/>
        <v>0.5</v>
      </c>
      <c r="AA112">
        <f t="shared" si="32"/>
        <v>0</v>
      </c>
      <c r="AB112" s="6">
        <f t="shared" si="33"/>
        <v>0</v>
      </c>
    </row>
    <row r="113" spans="1:28" x14ac:dyDescent="0.25">
      <c r="A113" t="s">
        <v>272</v>
      </c>
      <c r="B113" t="s">
        <v>558</v>
      </c>
      <c r="C113" s="58">
        <f>COUNTIFS('2way'!$A$3:$A$7690,"&gt;50%",'2way'!$Y$3:$Y$7690,"Y",'2way'!$Q$3:$Q$7690,"=" &amp;B113) +  COUNTIFS('2way'!$A$3:$A$7690,"&gt;50%",'2way'!$Y$3:$Y$7690,"Y",'2way'!$R$3:$R$7690,"=" &amp;B113)</f>
        <v>2</v>
      </c>
      <c r="D113" s="59">
        <f>COUNTIFS('2way'!$A$3:$A$7690,"&gt;50%",'2way'!$Y$3:$Y$7690,"N",'2way'!$Q$3:$Q$7690,"=" &amp;B113) +  COUNTIFS('2way'!$A$3:$A$7690,"&gt;50%",'2way'!$Y$3:$Y$7690,"N",'2way'!$R$3:$R$7690,"=" &amp;B113)</f>
        <v>3</v>
      </c>
      <c r="E113" s="59">
        <f>COUNTIFS('2way'!$B$3:$B$7690,"&gt;50%",'2way'!$Y$3:$Y$7690,"N",'2way'!$Q$3:$Q$7690,"=" &amp;B113) +  COUNTIFS('2way'!$B$3:$B$7690,"&gt;50%",'2way'!$Y$3:$Y$7690,"N",'2way'!$R$3:$R$7690,"=" &amp;B113)</f>
        <v>7</v>
      </c>
      <c r="F113" s="59">
        <f>COUNTIFS('2way'!$B$3:$B$7690,"&gt;50%",'2way'!$Y$3:$Y$7690,"Y",'2way'!$Q$3:$Q$7690,"=" &amp;B113) +  COUNTIFS('2way'!$B$3:$B$7690,"&gt;50%",'2way'!$Y$3:$Y$7690,"Y",'2way'!$R$3:$R$7690,"=" &amp;B113)</f>
        <v>4</v>
      </c>
      <c r="G113">
        <f>COUNTIF('2way'!$Q$3:$Q$7690,"=" &amp;B113) + COUNTIF('2way'!$R$3:$R$7690,"=" &amp;B113)</f>
        <v>16</v>
      </c>
      <c r="H113" s="6">
        <f t="shared" si="18"/>
        <v>0.125</v>
      </c>
      <c r="I113" s="6">
        <f t="shared" si="19"/>
        <v>0.1875</v>
      </c>
      <c r="J113" s="6">
        <f t="shared" si="20"/>
        <v>0.4375</v>
      </c>
      <c r="K113" s="6">
        <f t="shared" si="21"/>
        <v>0.25</v>
      </c>
      <c r="L113" s="59">
        <f>COUNTIFS('2way'!$M$3:$M$7690,"&gt;50%",'2way'!$Y$3:$Y$7690,"Y",'2way'!$Q$3:$Q$7690,"=" &amp;B113) +  COUNTIFS('2way'!$M$3:$M$7690,"&gt;50%",'2way'!$Y$3:$Y$7690,"Y",'2way'!$R$3:$R$7690,"=" &amp;B113)</f>
        <v>0</v>
      </c>
      <c r="M113" s="59">
        <f>COUNTIFS('2way'!$M$3:$M$7690,"&gt;50%",'2way'!$Y$3:$Y$7690,"N",'2way'!$Q$3:$Q$7690,"=" &amp;B113) +  COUNTIFS('2way'!$M$3:$M$7690,"&gt;50%",'2way'!$Y$3:$Y$7690,"N",'2way'!$R$3:$R$7690,"=" &amp;B113)</f>
        <v>0</v>
      </c>
      <c r="N113" s="59">
        <f>COUNTIFS('2way'!$N$3:$N$7690,"&gt;50%",'2way'!$Y$3:$Y$7690,"N",'2way'!$Q$3:$Q$7690,"=" &amp;B113) +  COUNTIFS('2way'!$N$3:$N$7690,"&gt;50%",'2way'!$Y$3:$Y$7690,"N",'2way'!$R$3:$R$7690,"=" &amp;B113)</f>
        <v>0</v>
      </c>
      <c r="O113" s="59">
        <f>COUNTIFS('2way'!$N$3:$N$7690,"&gt;50%",'2way'!$Y$3:$Y$7690,"Y",'2way'!$Q$3:$Q$7690,"=" &amp;B113) +  COUNTIFS('2way'!$N$3:$N$7690,"&gt;50%",'2way'!$Y$3:$Y$7690,"Y",'2way'!$R$3:$R$7690,"=" &amp;B113)</f>
        <v>0</v>
      </c>
      <c r="P113">
        <f>COUNTIF('2way'!$Q$3:$Q$7690,"=" &amp;B113) + COUNTIF('2way'!$R$3:$R$7690,"=" &amp;B113)</f>
        <v>16</v>
      </c>
      <c r="Q113" s="6">
        <f t="shared" si="22"/>
        <v>0</v>
      </c>
      <c r="R113" s="6">
        <f t="shared" si="23"/>
        <v>0</v>
      </c>
      <c r="S113" s="6">
        <f t="shared" si="24"/>
        <v>0</v>
      </c>
      <c r="T113" s="6">
        <f t="shared" si="25"/>
        <v>0</v>
      </c>
      <c r="U113">
        <f t="shared" si="26"/>
        <v>9</v>
      </c>
      <c r="V113" s="6">
        <f t="shared" si="27"/>
        <v>0.5625</v>
      </c>
      <c r="W113">
        <f t="shared" si="28"/>
        <v>0</v>
      </c>
      <c r="X113" s="6">
        <f t="shared" si="29"/>
        <v>0</v>
      </c>
      <c r="Y113">
        <f t="shared" si="30"/>
        <v>7</v>
      </c>
      <c r="Z113" s="6">
        <f t="shared" si="31"/>
        <v>0.4375</v>
      </c>
      <c r="AA113">
        <f t="shared" si="32"/>
        <v>0</v>
      </c>
      <c r="AB113" s="6">
        <f t="shared" si="33"/>
        <v>0</v>
      </c>
    </row>
    <row r="114" spans="1:28" x14ac:dyDescent="0.25">
      <c r="A114" t="s">
        <v>272</v>
      </c>
      <c r="B114" t="s">
        <v>337</v>
      </c>
      <c r="C114" s="58">
        <f>COUNTIFS('2way'!$A$3:$A$7690,"&gt;50%",'2way'!$Y$3:$Y$7690,"Y",'2way'!$Q$3:$Q$7690,"=" &amp;B114) +  COUNTIFS('2way'!$A$3:$A$7690,"&gt;50%",'2way'!$Y$3:$Y$7690,"Y",'2way'!$R$3:$R$7690,"=" &amp;B114)</f>
        <v>4</v>
      </c>
      <c r="D114" s="59">
        <f>COUNTIFS('2way'!$A$3:$A$7690,"&gt;50%",'2way'!$Y$3:$Y$7690,"N",'2way'!$Q$3:$Q$7690,"=" &amp;B114) +  COUNTIFS('2way'!$A$3:$A$7690,"&gt;50%",'2way'!$Y$3:$Y$7690,"N",'2way'!$R$3:$R$7690,"=" &amp;B114)</f>
        <v>2</v>
      </c>
      <c r="E114" s="59">
        <f>COUNTIFS('2way'!$B$3:$B$7690,"&gt;50%",'2way'!$Y$3:$Y$7690,"N",'2way'!$Q$3:$Q$7690,"=" &amp;B114) +  COUNTIFS('2way'!$B$3:$B$7690,"&gt;50%",'2way'!$Y$3:$Y$7690,"N",'2way'!$R$3:$R$7690,"=" &amp;B114)</f>
        <v>6</v>
      </c>
      <c r="F114" s="59">
        <f>COUNTIFS('2way'!$B$3:$B$7690,"&gt;50%",'2way'!$Y$3:$Y$7690,"Y",'2way'!$Q$3:$Q$7690,"=" &amp;B114) +  COUNTIFS('2way'!$B$3:$B$7690,"&gt;50%",'2way'!$Y$3:$Y$7690,"Y",'2way'!$R$3:$R$7690,"=" &amp;B114)</f>
        <v>6</v>
      </c>
      <c r="G114">
        <f>COUNTIF('2way'!$Q$3:$Q$7690,"=" &amp;B114) + COUNTIF('2way'!$R$3:$R$7690,"=" &amp;B114)</f>
        <v>18</v>
      </c>
      <c r="H114" s="6">
        <f t="shared" si="18"/>
        <v>0.22222222222222221</v>
      </c>
      <c r="I114" s="6">
        <f t="shared" si="19"/>
        <v>0.1111111111111111</v>
      </c>
      <c r="J114" s="6">
        <f t="shared" si="20"/>
        <v>0.33333333333333331</v>
      </c>
      <c r="K114" s="6">
        <f t="shared" si="21"/>
        <v>0.33333333333333331</v>
      </c>
      <c r="L114" s="59">
        <f>COUNTIFS('2way'!$M$3:$M$7690,"&gt;50%",'2way'!$Y$3:$Y$7690,"Y",'2way'!$Q$3:$Q$7690,"=" &amp;B114) +  COUNTIFS('2way'!$M$3:$M$7690,"&gt;50%",'2way'!$Y$3:$Y$7690,"Y",'2way'!$R$3:$R$7690,"=" &amp;B114)</f>
        <v>0</v>
      </c>
      <c r="M114" s="59">
        <f>COUNTIFS('2way'!$M$3:$M$7690,"&gt;50%",'2way'!$Y$3:$Y$7690,"N",'2way'!$Q$3:$Q$7690,"=" &amp;B114) +  COUNTIFS('2way'!$M$3:$M$7690,"&gt;50%",'2way'!$Y$3:$Y$7690,"N",'2way'!$R$3:$R$7690,"=" &amp;B114)</f>
        <v>0</v>
      </c>
      <c r="N114" s="59">
        <f>COUNTIFS('2way'!$N$3:$N$7690,"&gt;50%",'2way'!$Y$3:$Y$7690,"N",'2way'!$Q$3:$Q$7690,"=" &amp;B114) +  COUNTIFS('2way'!$N$3:$N$7690,"&gt;50%",'2way'!$Y$3:$Y$7690,"N",'2way'!$R$3:$R$7690,"=" &amp;B114)</f>
        <v>0</v>
      </c>
      <c r="O114" s="59">
        <f>COUNTIFS('2way'!$N$3:$N$7690,"&gt;50%",'2way'!$Y$3:$Y$7690,"Y",'2way'!$Q$3:$Q$7690,"=" &amp;B114) +  COUNTIFS('2way'!$N$3:$N$7690,"&gt;50%",'2way'!$Y$3:$Y$7690,"Y",'2way'!$R$3:$R$7690,"=" &amp;B114)</f>
        <v>0</v>
      </c>
      <c r="P114">
        <f>COUNTIF('2way'!$Q$3:$Q$7690,"=" &amp;B114) + COUNTIF('2way'!$R$3:$R$7690,"=" &amp;B114)</f>
        <v>18</v>
      </c>
      <c r="Q114" s="6">
        <f t="shared" si="22"/>
        <v>0</v>
      </c>
      <c r="R114" s="6">
        <f t="shared" si="23"/>
        <v>0</v>
      </c>
      <c r="S114" s="6">
        <f t="shared" si="24"/>
        <v>0</v>
      </c>
      <c r="T114" s="6">
        <f t="shared" si="25"/>
        <v>0</v>
      </c>
      <c r="U114">
        <f t="shared" si="26"/>
        <v>10</v>
      </c>
      <c r="V114" s="6">
        <f t="shared" si="27"/>
        <v>0.55555555555555558</v>
      </c>
      <c r="W114">
        <f t="shared" si="28"/>
        <v>0</v>
      </c>
      <c r="X114" s="6">
        <f t="shared" si="29"/>
        <v>0</v>
      </c>
      <c r="Y114">
        <f t="shared" si="30"/>
        <v>8</v>
      </c>
      <c r="Z114" s="6">
        <f t="shared" si="31"/>
        <v>0.44444444444444442</v>
      </c>
      <c r="AA114">
        <f t="shared" si="32"/>
        <v>0</v>
      </c>
      <c r="AB114" s="6">
        <f t="shared" si="33"/>
        <v>0</v>
      </c>
    </row>
    <row r="115" spans="1:28" x14ac:dyDescent="0.25">
      <c r="A115" t="s">
        <v>272</v>
      </c>
      <c r="B115" t="s">
        <v>561</v>
      </c>
      <c r="C115" s="58">
        <f>COUNTIFS('2way'!$A$3:$A$7690,"&gt;50%",'2way'!$Y$3:$Y$7690,"Y",'2way'!$Q$3:$Q$7690,"=" &amp;B115) +  COUNTIFS('2way'!$A$3:$A$7690,"&gt;50%",'2way'!$Y$3:$Y$7690,"Y",'2way'!$R$3:$R$7690,"=" &amp;B115)</f>
        <v>5</v>
      </c>
      <c r="D115" s="59">
        <f>COUNTIFS('2way'!$A$3:$A$7690,"&gt;50%",'2way'!$Y$3:$Y$7690,"N",'2way'!$Q$3:$Q$7690,"=" &amp;B115) +  COUNTIFS('2way'!$A$3:$A$7690,"&gt;50%",'2way'!$Y$3:$Y$7690,"N",'2way'!$R$3:$R$7690,"=" &amp;B115)</f>
        <v>3</v>
      </c>
      <c r="E115" s="59">
        <f>COUNTIFS('2way'!$B$3:$B$7690,"&gt;50%",'2way'!$Y$3:$Y$7690,"N",'2way'!$Q$3:$Q$7690,"=" &amp;B115) +  COUNTIFS('2way'!$B$3:$B$7690,"&gt;50%",'2way'!$Y$3:$Y$7690,"N",'2way'!$R$3:$R$7690,"=" &amp;B115)</f>
        <v>5</v>
      </c>
      <c r="F115" s="59">
        <f>COUNTIFS('2way'!$B$3:$B$7690,"&gt;50%",'2way'!$Y$3:$Y$7690,"Y",'2way'!$Q$3:$Q$7690,"=" &amp;B115) +  COUNTIFS('2way'!$B$3:$B$7690,"&gt;50%",'2way'!$Y$3:$Y$7690,"Y",'2way'!$R$3:$R$7690,"=" &amp;B115)</f>
        <v>3</v>
      </c>
      <c r="G115">
        <f>COUNTIF('2way'!$Q$3:$Q$7690,"=" &amp;B115) + COUNTIF('2way'!$R$3:$R$7690,"=" &amp;B115)</f>
        <v>16</v>
      </c>
      <c r="H115" s="6">
        <f t="shared" si="18"/>
        <v>0.3125</v>
      </c>
      <c r="I115" s="6">
        <f t="shared" si="19"/>
        <v>0.1875</v>
      </c>
      <c r="J115" s="6">
        <f t="shared" si="20"/>
        <v>0.3125</v>
      </c>
      <c r="K115" s="6">
        <f t="shared" si="21"/>
        <v>0.1875</v>
      </c>
      <c r="L115" s="59">
        <f>COUNTIFS('2way'!$M$3:$M$7690,"&gt;50%",'2way'!$Y$3:$Y$7690,"Y",'2way'!$Q$3:$Q$7690,"=" &amp;B115) +  COUNTIFS('2way'!$M$3:$M$7690,"&gt;50%",'2way'!$Y$3:$Y$7690,"Y",'2way'!$R$3:$R$7690,"=" &amp;B115)</f>
        <v>0</v>
      </c>
      <c r="M115" s="59">
        <f>COUNTIFS('2way'!$M$3:$M$7690,"&gt;50%",'2way'!$Y$3:$Y$7690,"N",'2way'!$Q$3:$Q$7690,"=" &amp;B115) +  COUNTIFS('2way'!$M$3:$M$7690,"&gt;50%",'2way'!$Y$3:$Y$7690,"N",'2way'!$R$3:$R$7690,"=" &amp;B115)</f>
        <v>0</v>
      </c>
      <c r="N115" s="59">
        <f>COUNTIFS('2way'!$N$3:$N$7690,"&gt;50%",'2way'!$Y$3:$Y$7690,"N",'2way'!$Q$3:$Q$7690,"=" &amp;B115) +  COUNTIFS('2way'!$N$3:$N$7690,"&gt;50%",'2way'!$Y$3:$Y$7690,"N",'2way'!$R$3:$R$7690,"=" &amp;B115)</f>
        <v>0</v>
      </c>
      <c r="O115" s="59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16</v>
      </c>
      <c r="Q115" s="6">
        <f t="shared" si="22"/>
        <v>0</v>
      </c>
      <c r="R115" s="6">
        <f t="shared" si="23"/>
        <v>0</v>
      </c>
      <c r="S115" s="6">
        <f t="shared" si="24"/>
        <v>0</v>
      </c>
      <c r="T115" s="6">
        <f t="shared" si="25"/>
        <v>0</v>
      </c>
      <c r="U115">
        <f t="shared" si="26"/>
        <v>10</v>
      </c>
      <c r="V115" s="6">
        <f t="shared" si="27"/>
        <v>0.625</v>
      </c>
      <c r="W115">
        <f t="shared" si="28"/>
        <v>0</v>
      </c>
      <c r="X115" s="6">
        <f t="shared" si="29"/>
        <v>0</v>
      </c>
      <c r="Y115">
        <f t="shared" si="30"/>
        <v>6</v>
      </c>
      <c r="Z115" s="6">
        <f t="shared" si="31"/>
        <v>0.375</v>
      </c>
      <c r="AA115">
        <f t="shared" si="32"/>
        <v>0</v>
      </c>
      <c r="AB115" s="6">
        <f t="shared" si="33"/>
        <v>0</v>
      </c>
    </row>
    <row r="116" spans="1:28" x14ac:dyDescent="0.25">
      <c r="A116" t="s">
        <v>272</v>
      </c>
      <c r="B116" t="s">
        <v>334</v>
      </c>
      <c r="C116" s="58">
        <f>COUNTIFS('2way'!$A$3:$A$7690,"&gt;50%",'2way'!$Y$3:$Y$7690,"Y",'2way'!$Q$3:$Q$7690,"=" &amp;B116) +  COUNTIFS('2way'!$A$3:$A$7690,"&gt;50%",'2way'!$Y$3:$Y$7690,"Y",'2way'!$R$3:$R$7690,"=" &amp;B116)</f>
        <v>0</v>
      </c>
      <c r="D116" s="59">
        <f>COUNTIFS('2way'!$A$3:$A$7690,"&gt;50%",'2way'!$Y$3:$Y$7690,"N",'2way'!$Q$3:$Q$7690,"=" &amp;B116) +  COUNTIFS('2way'!$A$3:$A$7690,"&gt;50%",'2way'!$Y$3:$Y$7690,"N",'2way'!$R$3:$R$7690,"=" &amp;B116)</f>
        <v>2</v>
      </c>
      <c r="E116" s="59">
        <f>COUNTIFS('2way'!$B$3:$B$7690,"&gt;50%",'2way'!$Y$3:$Y$7690,"N",'2way'!$Q$3:$Q$7690,"=" &amp;B116) +  COUNTIFS('2way'!$B$3:$B$7690,"&gt;50%",'2way'!$Y$3:$Y$7690,"N",'2way'!$R$3:$R$7690,"=" &amp;B116)</f>
        <v>7</v>
      </c>
      <c r="F116" s="59">
        <f>COUNTIFS('2way'!$B$3:$B$7690,"&gt;50%",'2way'!$Y$3:$Y$7690,"Y",'2way'!$Q$3:$Q$7690,"=" &amp;B116) +  COUNTIFS('2way'!$B$3:$B$7690,"&gt;50%",'2way'!$Y$3:$Y$7690,"Y",'2way'!$R$3:$R$7690,"=" &amp;B116)</f>
        <v>11</v>
      </c>
      <c r="G116">
        <f>COUNTIF('2way'!$Q$3:$Q$7690,"=" &amp;B116) + COUNTIF('2way'!$R$3:$R$7690,"=" &amp;B116)</f>
        <v>21</v>
      </c>
      <c r="H116" s="6">
        <f t="shared" si="18"/>
        <v>0</v>
      </c>
      <c r="I116" s="6">
        <f t="shared" si="19"/>
        <v>9.5238095238095233E-2</v>
      </c>
      <c r="J116" s="6">
        <f t="shared" si="20"/>
        <v>0.33333333333333331</v>
      </c>
      <c r="K116" s="6">
        <f t="shared" si="21"/>
        <v>0.52380952380952384</v>
      </c>
      <c r="L116" s="59">
        <f>COUNTIFS('2way'!$M$3:$M$7690,"&gt;50%",'2way'!$Y$3:$Y$7690,"Y",'2way'!$Q$3:$Q$7690,"=" &amp;B116) +  COUNTIFS('2way'!$M$3:$M$7690,"&gt;50%",'2way'!$Y$3:$Y$7690,"Y",'2way'!$R$3:$R$7690,"=" &amp;B116)</f>
        <v>0</v>
      </c>
      <c r="M116" s="59">
        <f>COUNTIFS('2way'!$M$3:$M$7690,"&gt;50%",'2way'!$Y$3:$Y$7690,"N",'2way'!$Q$3:$Q$7690,"=" &amp;B116) +  COUNTIFS('2way'!$M$3:$M$7690,"&gt;50%",'2way'!$Y$3:$Y$7690,"N",'2way'!$R$3:$R$7690,"=" &amp;B116)</f>
        <v>0</v>
      </c>
      <c r="N116" s="59">
        <f>COUNTIFS('2way'!$N$3:$N$7690,"&gt;50%",'2way'!$Y$3:$Y$7690,"N",'2way'!$Q$3:$Q$7690,"=" &amp;B116) +  COUNTIFS('2way'!$N$3:$N$7690,"&gt;50%",'2way'!$Y$3:$Y$7690,"N",'2way'!$R$3:$R$7690,"=" &amp;B116)</f>
        <v>0</v>
      </c>
      <c r="O116" s="59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21</v>
      </c>
      <c r="Q116" s="6">
        <f t="shared" si="22"/>
        <v>0</v>
      </c>
      <c r="R116" s="6">
        <f t="shared" si="23"/>
        <v>0</v>
      </c>
      <c r="S116" s="6">
        <f t="shared" si="24"/>
        <v>0</v>
      </c>
      <c r="T116" s="6">
        <f t="shared" si="25"/>
        <v>0</v>
      </c>
      <c r="U116">
        <f t="shared" si="26"/>
        <v>7</v>
      </c>
      <c r="V116" s="6">
        <f t="shared" si="27"/>
        <v>0.33333333333333331</v>
      </c>
      <c r="W116">
        <f t="shared" si="28"/>
        <v>0</v>
      </c>
      <c r="X116" s="6">
        <f t="shared" si="29"/>
        <v>0</v>
      </c>
      <c r="Y116">
        <f t="shared" si="30"/>
        <v>13</v>
      </c>
      <c r="Z116" s="6">
        <f t="shared" si="31"/>
        <v>0.61904761904761907</v>
      </c>
      <c r="AA116">
        <f t="shared" si="32"/>
        <v>0</v>
      </c>
      <c r="AB116" s="6">
        <f t="shared" si="33"/>
        <v>0</v>
      </c>
    </row>
    <row r="117" spans="1:28" x14ac:dyDescent="0.25">
      <c r="A117" t="s">
        <v>272</v>
      </c>
      <c r="B117" t="s">
        <v>535</v>
      </c>
      <c r="C117" s="58">
        <f>COUNTIFS('2way'!$A$3:$A$7690,"&gt;50%",'2way'!$Y$3:$Y$7690,"Y",'2way'!$Q$3:$Q$7690,"=" &amp;B117) +  COUNTIFS('2way'!$A$3:$A$7690,"&gt;50%",'2way'!$Y$3:$Y$7690,"Y",'2way'!$R$3:$R$7690,"=" &amp;B117)</f>
        <v>3</v>
      </c>
      <c r="D117" s="59">
        <f>COUNTIFS('2way'!$A$3:$A$7690,"&gt;50%",'2way'!$Y$3:$Y$7690,"N",'2way'!$Q$3:$Q$7690,"=" &amp;B117) +  COUNTIFS('2way'!$A$3:$A$7690,"&gt;50%",'2way'!$Y$3:$Y$7690,"N",'2way'!$R$3:$R$7690,"=" &amp;B117)</f>
        <v>6</v>
      </c>
      <c r="E117" s="59">
        <f>COUNTIFS('2way'!$B$3:$B$7690,"&gt;50%",'2way'!$Y$3:$Y$7690,"N",'2way'!$Q$3:$Q$7690,"=" &amp;B117) +  COUNTIFS('2way'!$B$3:$B$7690,"&gt;50%",'2way'!$Y$3:$Y$7690,"N",'2way'!$R$3:$R$7690,"=" &amp;B117)</f>
        <v>5</v>
      </c>
      <c r="F117" s="59">
        <f>COUNTIFS('2way'!$B$3:$B$7690,"&gt;50%",'2way'!$Y$3:$Y$7690,"Y",'2way'!$Q$3:$Q$7690,"=" &amp;B117) +  COUNTIFS('2way'!$B$3:$B$7690,"&gt;50%",'2way'!$Y$3:$Y$7690,"Y",'2way'!$R$3:$R$7690,"=" &amp;B117)</f>
        <v>4</v>
      </c>
      <c r="G117">
        <f>COUNTIF('2way'!$Q$3:$Q$7690,"=" &amp;B117) + COUNTIF('2way'!$R$3:$R$7690,"=" &amp;B117)</f>
        <v>18</v>
      </c>
      <c r="H117" s="6">
        <f t="shared" si="18"/>
        <v>0.16666666666666666</v>
      </c>
      <c r="I117" s="6">
        <f t="shared" si="19"/>
        <v>0.33333333333333331</v>
      </c>
      <c r="J117" s="6">
        <f t="shared" si="20"/>
        <v>0.27777777777777779</v>
      </c>
      <c r="K117" s="6">
        <f t="shared" si="21"/>
        <v>0.22222222222222221</v>
      </c>
      <c r="L117" s="59">
        <f>COUNTIFS('2way'!$M$3:$M$7690,"&gt;50%",'2way'!$Y$3:$Y$7690,"Y",'2way'!$Q$3:$Q$7690,"=" &amp;B117) +  COUNTIFS('2way'!$M$3:$M$7690,"&gt;50%",'2way'!$Y$3:$Y$7690,"Y",'2way'!$R$3:$R$7690,"=" &amp;B117)</f>
        <v>0</v>
      </c>
      <c r="M117" s="59">
        <f>COUNTIFS('2way'!$M$3:$M$7690,"&gt;50%",'2way'!$Y$3:$Y$7690,"N",'2way'!$Q$3:$Q$7690,"=" &amp;B117) +  COUNTIFS('2way'!$M$3:$M$7690,"&gt;50%",'2way'!$Y$3:$Y$7690,"N",'2way'!$R$3:$R$7690,"=" &amp;B117)</f>
        <v>0</v>
      </c>
      <c r="N117" s="59">
        <f>COUNTIFS('2way'!$N$3:$N$7690,"&gt;50%",'2way'!$Y$3:$Y$7690,"N",'2way'!$Q$3:$Q$7690,"=" &amp;B117) +  COUNTIFS('2way'!$N$3:$N$7690,"&gt;50%",'2way'!$Y$3:$Y$7690,"N",'2way'!$R$3:$R$7690,"=" &amp;B117)</f>
        <v>0</v>
      </c>
      <c r="O117" s="59">
        <f>COUNTIFS('2way'!$N$3:$N$7690,"&gt;50%",'2way'!$Y$3:$Y$7690,"Y",'2way'!$Q$3:$Q$7690,"=" &amp;B117) +  COUNTIFS('2way'!$N$3:$N$7690,"&gt;50%",'2way'!$Y$3:$Y$7690,"Y",'2way'!$R$3:$R$7690,"=" &amp;B117)</f>
        <v>0</v>
      </c>
      <c r="P117">
        <f>COUNTIF('2way'!$Q$3:$Q$7690,"=" &amp;B117) + COUNTIF('2way'!$R$3:$R$7690,"=" &amp;B117)</f>
        <v>18</v>
      </c>
      <c r="Q117" s="6">
        <f t="shared" si="22"/>
        <v>0</v>
      </c>
      <c r="R117" s="6">
        <f t="shared" si="23"/>
        <v>0</v>
      </c>
      <c r="S117" s="6">
        <f t="shared" si="24"/>
        <v>0</v>
      </c>
      <c r="T117" s="6">
        <f t="shared" si="25"/>
        <v>0</v>
      </c>
      <c r="U117">
        <f t="shared" si="26"/>
        <v>8</v>
      </c>
      <c r="V117" s="6">
        <f t="shared" si="27"/>
        <v>0.44444444444444442</v>
      </c>
      <c r="W117">
        <f t="shared" si="28"/>
        <v>0</v>
      </c>
      <c r="X117" s="6">
        <f t="shared" si="29"/>
        <v>0</v>
      </c>
      <c r="Y117">
        <f t="shared" si="30"/>
        <v>10</v>
      </c>
      <c r="Z117" s="6">
        <f t="shared" si="31"/>
        <v>0.55555555555555558</v>
      </c>
      <c r="AA117">
        <f t="shared" si="32"/>
        <v>0</v>
      </c>
      <c r="AB117" s="6">
        <f t="shared" si="33"/>
        <v>0</v>
      </c>
    </row>
    <row r="118" spans="1:28" x14ac:dyDescent="0.25">
      <c r="A118" t="s">
        <v>272</v>
      </c>
      <c r="B118" t="s">
        <v>335</v>
      </c>
      <c r="C118" s="58">
        <f>COUNTIFS('2way'!$A$3:$A$7690,"&gt;50%",'2way'!$Y$3:$Y$7690,"Y",'2way'!$Q$3:$Q$7690,"=" &amp;B118) +  COUNTIFS('2way'!$A$3:$A$7690,"&gt;50%",'2way'!$Y$3:$Y$7690,"Y",'2way'!$R$3:$R$7690,"=" &amp;B118)</f>
        <v>6</v>
      </c>
      <c r="D118" s="59">
        <f>COUNTIFS('2way'!$A$3:$A$7690,"&gt;50%",'2way'!$Y$3:$Y$7690,"N",'2way'!$Q$3:$Q$7690,"=" &amp;B118) +  COUNTIFS('2way'!$A$3:$A$7690,"&gt;50%",'2way'!$Y$3:$Y$7690,"N",'2way'!$R$3:$R$7690,"=" &amp;B118)</f>
        <v>3</v>
      </c>
      <c r="E118" s="59">
        <f>COUNTIFS('2way'!$B$3:$B$7690,"&gt;50%",'2way'!$Y$3:$Y$7690,"N",'2way'!$Q$3:$Q$7690,"=" &amp;B118) +  COUNTIFS('2way'!$B$3:$B$7690,"&gt;50%",'2way'!$Y$3:$Y$7690,"N",'2way'!$R$3:$R$7690,"=" &amp;B118)</f>
        <v>3</v>
      </c>
      <c r="F118" s="59">
        <f>COUNTIFS('2way'!$B$3:$B$7690,"&gt;50%",'2way'!$Y$3:$Y$7690,"Y",'2way'!$Q$3:$Q$7690,"=" &amp;B118) +  COUNTIFS('2way'!$B$3:$B$7690,"&gt;50%",'2way'!$Y$3:$Y$7690,"Y",'2way'!$R$3:$R$7690,"=" &amp;B118)</f>
        <v>4</v>
      </c>
      <c r="G118">
        <f>COUNTIF('2way'!$Q$3:$Q$7690,"=" &amp;B118) + COUNTIF('2way'!$R$3:$R$7690,"=" &amp;B118)</f>
        <v>17</v>
      </c>
      <c r="H118" s="6">
        <f t="shared" si="18"/>
        <v>0.35294117647058826</v>
      </c>
      <c r="I118" s="6">
        <f t="shared" si="19"/>
        <v>0.17647058823529413</v>
      </c>
      <c r="J118" s="6">
        <f t="shared" si="20"/>
        <v>0.17647058823529413</v>
      </c>
      <c r="K118" s="6">
        <f t="shared" si="21"/>
        <v>0.23529411764705882</v>
      </c>
      <c r="L118" s="59">
        <f>COUNTIFS('2way'!$M$3:$M$7690,"&gt;50%",'2way'!$Y$3:$Y$7690,"Y",'2way'!$Q$3:$Q$7690,"=" &amp;B118) +  COUNTIFS('2way'!$M$3:$M$7690,"&gt;50%",'2way'!$Y$3:$Y$7690,"Y",'2way'!$R$3:$R$7690,"=" &amp;B118)</f>
        <v>0</v>
      </c>
      <c r="M118" s="59">
        <f>COUNTIFS('2way'!$M$3:$M$7690,"&gt;50%",'2way'!$Y$3:$Y$7690,"N",'2way'!$Q$3:$Q$7690,"=" &amp;B118) +  COUNTIFS('2way'!$M$3:$M$7690,"&gt;50%",'2way'!$Y$3:$Y$7690,"N",'2way'!$R$3:$R$7690,"=" &amp;B118)</f>
        <v>0</v>
      </c>
      <c r="N118" s="59">
        <f>COUNTIFS('2way'!$N$3:$N$7690,"&gt;50%",'2way'!$Y$3:$Y$7690,"N",'2way'!$Q$3:$Q$7690,"=" &amp;B118) +  COUNTIFS('2way'!$N$3:$N$7690,"&gt;50%",'2way'!$Y$3:$Y$7690,"N",'2way'!$R$3:$R$7690,"=" &amp;B118)</f>
        <v>0</v>
      </c>
      <c r="O118" s="59">
        <f>COUNTIFS('2way'!$N$3:$N$7690,"&gt;50%",'2way'!$Y$3:$Y$7690,"Y",'2way'!$Q$3:$Q$7690,"=" &amp;B118) +  COUNTIFS('2way'!$N$3:$N$7690,"&gt;50%",'2way'!$Y$3:$Y$7690,"Y",'2way'!$R$3:$R$7690,"=" &amp;B118)</f>
        <v>0</v>
      </c>
      <c r="P118">
        <f>COUNTIF('2way'!$Q$3:$Q$7690,"=" &amp;B118) + COUNTIF('2way'!$R$3:$R$7690,"=" &amp;B118)</f>
        <v>17</v>
      </c>
      <c r="Q118" s="6">
        <f t="shared" si="22"/>
        <v>0</v>
      </c>
      <c r="R118" s="6">
        <f t="shared" si="23"/>
        <v>0</v>
      </c>
      <c r="S118" s="6">
        <f t="shared" si="24"/>
        <v>0</v>
      </c>
      <c r="T118" s="6">
        <f t="shared" si="25"/>
        <v>0</v>
      </c>
      <c r="U118">
        <f t="shared" si="26"/>
        <v>9</v>
      </c>
      <c r="V118" s="6">
        <f t="shared" si="27"/>
        <v>0.52941176470588236</v>
      </c>
      <c r="W118">
        <f t="shared" si="28"/>
        <v>0</v>
      </c>
      <c r="X118" s="6">
        <f t="shared" si="29"/>
        <v>0</v>
      </c>
      <c r="Y118">
        <f t="shared" si="30"/>
        <v>7</v>
      </c>
      <c r="Z118" s="6">
        <f t="shared" si="31"/>
        <v>0.41176470588235292</v>
      </c>
      <c r="AA118">
        <f t="shared" si="32"/>
        <v>0</v>
      </c>
      <c r="AB118" s="6">
        <f t="shared" si="33"/>
        <v>0</v>
      </c>
    </row>
    <row r="119" spans="1:28" x14ac:dyDescent="0.25">
      <c r="A119" t="s">
        <v>272</v>
      </c>
      <c r="B119" t="s">
        <v>555</v>
      </c>
      <c r="C119" s="58">
        <f>COUNTIFS('2way'!$A$3:$A$7690,"&gt;50%",'2way'!$Y$3:$Y$7690,"Y",'2way'!$Q$3:$Q$7690,"=" &amp;B119) +  COUNTIFS('2way'!$A$3:$A$7690,"&gt;50%",'2way'!$Y$3:$Y$7690,"Y",'2way'!$R$3:$R$7690,"=" &amp;B119)</f>
        <v>3</v>
      </c>
      <c r="D119" s="59">
        <f>COUNTIFS('2way'!$A$3:$A$7690,"&gt;50%",'2way'!$Y$3:$Y$7690,"N",'2way'!$Q$3:$Q$7690,"=" &amp;B119) +  COUNTIFS('2way'!$A$3:$A$7690,"&gt;50%",'2way'!$Y$3:$Y$7690,"N",'2way'!$R$3:$R$7690,"=" &amp;B119)</f>
        <v>4</v>
      </c>
      <c r="E119" s="59">
        <f>COUNTIFS('2way'!$B$3:$B$7690,"&gt;50%",'2way'!$Y$3:$Y$7690,"N",'2way'!$Q$3:$Q$7690,"=" &amp;B119) +  COUNTIFS('2way'!$B$3:$B$7690,"&gt;50%",'2way'!$Y$3:$Y$7690,"N",'2way'!$R$3:$R$7690,"=" &amp;B119)</f>
        <v>4</v>
      </c>
      <c r="F119" s="59">
        <f>COUNTIFS('2way'!$B$3:$B$7690,"&gt;50%",'2way'!$Y$3:$Y$7690,"Y",'2way'!$Q$3:$Q$7690,"=" &amp;B119) +  COUNTIFS('2way'!$B$3:$B$7690,"&gt;50%",'2way'!$Y$3:$Y$7690,"Y",'2way'!$R$3:$R$7690,"=" &amp;B119)</f>
        <v>5</v>
      </c>
      <c r="G119">
        <f>COUNTIF('2way'!$Q$3:$Q$7690,"=" &amp;B119) + COUNTIF('2way'!$R$3:$R$7690,"=" &amp;B119)</f>
        <v>16</v>
      </c>
      <c r="H119" s="6">
        <f t="shared" si="18"/>
        <v>0.1875</v>
      </c>
      <c r="I119" s="6">
        <f t="shared" si="19"/>
        <v>0.25</v>
      </c>
      <c r="J119" s="6">
        <f t="shared" si="20"/>
        <v>0.25</v>
      </c>
      <c r="K119" s="6">
        <f t="shared" si="21"/>
        <v>0.3125</v>
      </c>
      <c r="L119" s="59">
        <f>COUNTIFS('2way'!$M$3:$M$7690,"&gt;50%",'2way'!$Y$3:$Y$7690,"Y",'2way'!$Q$3:$Q$7690,"=" &amp;B119) +  COUNTIFS('2way'!$M$3:$M$7690,"&gt;50%",'2way'!$Y$3:$Y$7690,"Y",'2way'!$R$3:$R$7690,"=" &amp;B119)</f>
        <v>0</v>
      </c>
      <c r="M119" s="59">
        <f>COUNTIFS('2way'!$M$3:$M$7690,"&gt;50%",'2way'!$Y$3:$Y$7690,"N",'2way'!$Q$3:$Q$7690,"=" &amp;B119) +  COUNTIFS('2way'!$M$3:$M$7690,"&gt;50%",'2way'!$Y$3:$Y$7690,"N",'2way'!$R$3:$R$7690,"=" &amp;B119)</f>
        <v>0</v>
      </c>
      <c r="N119" s="59">
        <f>COUNTIFS('2way'!$N$3:$N$7690,"&gt;50%",'2way'!$Y$3:$Y$7690,"N",'2way'!$Q$3:$Q$7690,"=" &amp;B119) +  COUNTIFS('2way'!$N$3:$N$7690,"&gt;50%",'2way'!$Y$3:$Y$7690,"N",'2way'!$R$3:$R$7690,"=" &amp;B119)</f>
        <v>0</v>
      </c>
      <c r="O119" s="59">
        <f>COUNTIFS('2way'!$N$3:$N$7690,"&gt;50%",'2way'!$Y$3:$Y$7690,"Y",'2way'!$Q$3:$Q$7690,"=" &amp;B119) +  COUNTIFS('2way'!$N$3:$N$7690,"&gt;50%",'2way'!$Y$3:$Y$7690,"Y",'2way'!$R$3:$R$7690,"=" &amp;B119)</f>
        <v>0</v>
      </c>
      <c r="P119">
        <f>COUNTIF('2way'!$Q$3:$Q$7690,"=" &amp;B119) + COUNTIF('2way'!$R$3:$R$7690,"=" &amp;B119)</f>
        <v>16</v>
      </c>
      <c r="Q119" s="6">
        <f t="shared" si="22"/>
        <v>0</v>
      </c>
      <c r="R119" s="6">
        <f t="shared" si="23"/>
        <v>0</v>
      </c>
      <c r="S119" s="6">
        <f t="shared" si="24"/>
        <v>0</v>
      </c>
      <c r="T119" s="6">
        <f t="shared" si="25"/>
        <v>0</v>
      </c>
      <c r="U119">
        <f t="shared" si="26"/>
        <v>7</v>
      </c>
      <c r="V119" s="6">
        <f t="shared" si="27"/>
        <v>0.4375</v>
      </c>
      <c r="W119">
        <f t="shared" si="28"/>
        <v>0</v>
      </c>
      <c r="X119" s="6">
        <f t="shared" si="29"/>
        <v>0</v>
      </c>
      <c r="Y119">
        <f t="shared" si="30"/>
        <v>9</v>
      </c>
      <c r="Z119" s="6">
        <f t="shared" si="31"/>
        <v>0.5625</v>
      </c>
      <c r="AA119">
        <f t="shared" si="32"/>
        <v>0</v>
      </c>
      <c r="AB119" s="6">
        <f t="shared" si="33"/>
        <v>0</v>
      </c>
    </row>
    <row r="120" spans="1:28" x14ac:dyDescent="0.25">
      <c r="A120" t="s">
        <v>272</v>
      </c>
      <c r="B120" t="s">
        <v>560</v>
      </c>
      <c r="C120" s="58">
        <f>COUNTIFS('2way'!$A$3:$A$7690,"&gt;50%",'2way'!$Y$3:$Y$7690,"Y",'2way'!$Q$3:$Q$7690,"=" &amp;B120) +  COUNTIFS('2way'!$A$3:$A$7690,"&gt;50%",'2way'!$Y$3:$Y$7690,"Y",'2way'!$R$3:$R$7690,"=" &amp;B120)</f>
        <v>3</v>
      </c>
      <c r="D120" s="59">
        <f>COUNTIFS('2way'!$A$3:$A$7690,"&gt;50%",'2way'!$Y$3:$Y$7690,"N",'2way'!$Q$3:$Q$7690,"=" &amp;B120) +  COUNTIFS('2way'!$A$3:$A$7690,"&gt;50%",'2way'!$Y$3:$Y$7690,"N",'2way'!$R$3:$R$7690,"=" &amp;B120)</f>
        <v>5</v>
      </c>
      <c r="E120" s="59">
        <f>COUNTIFS('2way'!$B$3:$B$7690,"&gt;50%",'2way'!$Y$3:$Y$7690,"N",'2way'!$Q$3:$Q$7690,"=" &amp;B120) +  COUNTIFS('2way'!$B$3:$B$7690,"&gt;50%",'2way'!$Y$3:$Y$7690,"N",'2way'!$R$3:$R$7690,"=" &amp;B120)</f>
        <v>4</v>
      </c>
      <c r="F120" s="59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15</v>
      </c>
      <c r="H120" s="6">
        <f t="shared" si="18"/>
        <v>0.2</v>
      </c>
      <c r="I120" s="6">
        <f t="shared" si="19"/>
        <v>0.33333333333333331</v>
      </c>
      <c r="J120" s="6">
        <f t="shared" si="20"/>
        <v>0.26666666666666666</v>
      </c>
      <c r="K120" s="6">
        <f t="shared" si="21"/>
        <v>0.2</v>
      </c>
      <c r="L120" s="59">
        <f>COUNTIFS('2way'!$M$3:$M$7690,"&gt;50%",'2way'!$Y$3:$Y$7690,"Y",'2way'!$Q$3:$Q$7690,"=" &amp;B120) +  COUNTIFS('2way'!$M$3:$M$7690,"&gt;50%",'2way'!$Y$3:$Y$7690,"Y",'2way'!$R$3:$R$7690,"=" &amp;B120)</f>
        <v>0</v>
      </c>
      <c r="M120" s="59">
        <f>COUNTIFS('2way'!$M$3:$M$7690,"&gt;50%",'2way'!$Y$3:$Y$7690,"N",'2way'!$Q$3:$Q$7690,"=" &amp;B120) +  COUNTIFS('2way'!$M$3:$M$7690,"&gt;50%",'2way'!$Y$3:$Y$7690,"N",'2way'!$R$3:$R$7690,"=" &amp;B120)</f>
        <v>0</v>
      </c>
      <c r="N120" s="59">
        <f>COUNTIFS('2way'!$N$3:$N$7690,"&gt;50%",'2way'!$Y$3:$Y$7690,"N",'2way'!$Q$3:$Q$7690,"=" &amp;B120) +  COUNTIFS('2way'!$N$3:$N$7690,"&gt;50%",'2way'!$Y$3:$Y$7690,"N",'2way'!$R$3:$R$7690,"=" &amp;B120)</f>
        <v>0</v>
      </c>
      <c r="O120" s="59">
        <f>COUNTIFS('2way'!$N$3:$N$7690,"&gt;50%",'2way'!$Y$3:$Y$7690,"Y",'2way'!$Q$3:$Q$7690,"=" &amp;B120) +  COUNTIFS('2way'!$N$3:$N$7690,"&gt;50%",'2way'!$Y$3:$Y$7690,"Y",'2way'!$R$3:$R$7690,"=" &amp;B120)</f>
        <v>0</v>
      </c>
      <c r="P120">
        <f>COUNTIF('2way'!$Q$3:$Q$7690,"=" &amp;B120) + COUNTIF('2way'!$R$3:$R$7690,"=" &amp;B120)</f>
        <v>15</v>
      </c>
      <c r="Q120" s="6">
        <f t="shared" si="22"/>
        <v>0</v>
      </c>
      <c r="R120" s="6">
        <f t="shared" si="23"/>
        <v>0</v>
      </c>
      <c r="S120" s="6">
        <f t="shared" si="24"/>
        <v>0</v>
      </c>
      <c r="T120" s="6">
        <f t="shared" si="25"/>
        <v>0</v>
      </c>
      <c r="U120">
        <f t="shared" si="26"/>
        <v>7</v>
      </c>
      <c r="V120" s="6">
        <f t="shared" si="27"/>
        <v>0.46666666666666667</v>
      </c>
      <c r="W120">
        <f t="shared" si="28"/>
        <v>0</v>
      </c>
      <c r="X120" s="6">
        <f t="shared" si="29"/>
        <v>0</v>
      </c>
      <c r="Y120">
        <f t="shared" si="30"/>
        <v>8</v>
      </c>
      <c r="Z120" s="6">
        <f t="shared" si="31"/>
        <v>0.53333333333333333</v>
      </c>
      <c r="AA120">
        <f t="shared" si="32"/>
        <v>0</v>
      </c>
      <c r="AB120" s="6">
        <f t="shared" si="33"/>
        <v>0</v>
      </c>
    </row>
    <row r="121" spans="1:28" x14ac:dyDescent="0.25">
      <c r="A121" t="s">
        <v>272</v>
      </c>
      <c r="B121" t="s">
        <v>557</v>
      </c>
      <c r="C121" s="58">
        <f>COUNTIFS('2way'!$A$3:$A$7690,"&gt;50%",'2way'!$Y$3:$Y$7690,"Y",'2way'!$Q$3:$Q$7690,"=" &amp;B121) +  COUNTIFS('2way'!$A$3:$A$7690,"&gt;50%",'2way'!$Y$3:$Y$7690,"Y",'2way'!$R$3:$R$7690,"=" &amp;B121)</f>
        <v>0</v>
      </c>
      <c r="D121" s="59">
        <f>COUNTIFS('2way'!$A$3:$A$7690,"&gt;50%",'2way'!$Y$3:$Y$7690,"N",'2way'!$Q$3:$Q$7690,"=" &amp;B121) +  COUNTIFS('2way'!$A$3:$A$7690,"&gt;50%",'2way'!$Y$3:$Y$7690,"N",'2way'!$R$3:$R$7690,"=" &amp;B121)</f>
        <v>0</v>
      </c>
      <c r="E121" s="59">
        <f>COUNTIFS('2way'!$B$3:$B$7690,"&gt;50%",'2way'!$Y$3:$Y$7690,"N",'2way'!$Q$3:$Q$7690,"=" &amp;B121) +  COUNTIFS('2way'!$B$3:$B$7690,"&gt;50%",'2way'!$Y$3:$Y$7690,"N",'2way'!$R$3:$R$7690,"=" &amp;B121)</f>
        <v>12</v>
      </c>
      <c r="F121" s="59">
        <f>COUNTIFS('2way'!$B$3:$B$7690,"&gt;50%",'2way'!$Y$3:$Y$7690,"Y",'2way'!$Q$3:$Q$7690,"=" &amp;B121) +  COUNTIFS('2way'!$B$3:$B$7690,"&gt;50%",'2way'!$Y$3:$Y$7690,"Y",'2way'!$R$3:$R$7690,"=" &amp;B121)</f>
        <v>5</v>
      </c>
      <c r="G121">
        <f>COUNTIF('2way'!$Q$3:$Q$7690,"=" &amp;B121) + COUNTIF('2way'!$R$3:$R$7690,"=" &amp;B121)</f>
        <v>17</v>
      </c>
      <c r="H121" s="6">
        <f t="shared" si="18"/>
        <v>0</v>
      </c>
      <c r="I121" s="6">
        <f t="shared" si="19"/>
        <v>0</v>
      </c>
      <c r="J121" s="6">
        <f t="shared" si="20"/>
        <v>0.70588235294117652</v>
      </c>
      <c r="K121" s="6">
        <f t="shared" si="21"/>
        <v>0.29411764705882354</v>
      </c>
      <c r="L121" s="59">
        <f>COUNTIFS('2way'!$M$3:$M$7690,"&gt;50%",'2way'!$Y$3:$Y$7690,"Y",'2way'!$Q$3:$Q$7690,"=" &amp;B121) +  COUNTIFS('2way'!$M$3:$M$7690,"&gt;50%",'2way'!$Y$3:$Y$7690,"Y",'2way'!$R$3:$R$7690,"=" &amp;B121)</f>
        <v>0</v>
      </c>
      <c r="M121" s="59">
        <f>COUNTIFS('2way'!$M$3:$M$7690,"&gt;50%",'2way'!$Y$3:$Y$7690,"N",'2way'!$Q$3:$Q$7690,"=" &amp;B121) +  COUNTIFS('2way'!$M$3:$M$7690,"&gt;50%",'2way'!$Y$3:$Y$7690,"N",'2way'!$R$3:$R$7690,"=" &amp;B121)</f>
        <v>0</v>
      </c>
      <c r="N121" s="59">
        <f>COUNTIFS('2way'!$N$3:$N$7690,"&gt;50%",'2way'!$Y$3:$Y$7690,"N",'2way'!$Q$3:$Q$7690,"=" &amp;B121) +  COUNTIFS('2way'!$N$3:$N$7690,"&gt;50%",'2way'!$Y$3:$Y$7690,"N",'2way'!$R$3:$R$7690,"=" &amp;B121)</f>
        <v>0</v>
      </c>
      <c r="O121" s="59">
        <f>COUNTIFS('2way'!$N$3:$N$7690,"&gt;50%",'2way'!$Y$3:$Y$7690,"Y",'2way'!$Q$3:$Q$7690,"=" &amp;B121) +  COUNTIFS('2way'!$N$3:$N$7690,"&gt;50%",'2way'!$Y$3:$Y$7690,"Y",'2way'!$R$3:$R$7690,"=" &amp;B121)</f>
        <v>0</v>
      </c>
      <c r="P121">
        <f>COUNTIF('2way'!$Q$3:$Q$7690,"=" &amp;B121) + COUNTIF('2way'!$R$3:$R$7690,"=" &amp;B121)</f>
        <v>17</v>
      </c>
      <c r="Q121" s="6">
        <f t="shared" si="22"/>
        <v>0</v>
      </c>
      <c r="R121" s="6">
        <f t="shared" si="23"/>
        <v>0</v>
      </c>
      <c r="S121" s="6">
        <f t="shared" si="24"/>
        <v>0</v>
      </c>
      <c r="T121" s="6">
        <f t="shared" si="25"/>
        <v>0</v>
      </c>
      <c r="U121">
        <f t="shared" si="26"/>
        <v>12</v>
      </c>
      <c r="V121" s="6">
        <f t="shared" si="27"/>
        <v>0.70588235294117652</v>
      </c>
      <c r="W121">
        <f t="shared" si="28"/>
        <v>0</v>
      </c>
      <c r="X121" s="6">
        <f t="shared" si="29"/>
        <v>0</v>
      </c>
      <c r="Y121">
        <f t="shared" si="30"/>
        <v>5</v>
      </c>
      <c r="Z121" s="6">
        <f t="shared" si="31"/>
        <v>0.29411764705882354</v>
      </c>
      <c r="AA121">
        <f t="shared" si="32"/>
        <v>0</v>
      </c>
      <c r="AB121" s="6">
        <f t="shared" si="33"/>
        <v>0</v>
      </c>
    </row>
    <row r="122" spans="1:28" x14ac:dyDescent="0.25">
      <c r="A122" t="s">
        <v>272</v>
      </c>
      <c r="B122" t="s">
        <v>515</v>
      </c>
      <c r="C122" s="58">
        <f>COUNTIFS('2way'!$A$3:$A$7690,"&gt;50%",'2way'!$Y$3:$Y$7690,"Y",'2way'!$Q$3:$Q$7690,"=" &amp;B122) +  COUNTIFS('2way'!$A$3:$A$7690,"&gt;50%",'2way'!$Y$3:$Y$7690,"Y",'2way'!$R$3:$R$7690,"=" &amp;B122)</f>
        <v>0</v>
      </c>
      <c r="D122" s="59">
        <f>COUNTIFS('2way'!$A$3:$A$7690,"&gt;50%",'2way'!$Y$3:$Y$7690,"N",'2way'!$Q$3:$Q$7690,"=" &amp;B122) +  COUNTIFS('2way'!$A$3:$A$7690,"&gt;50%",'2way'!$Y$3:$Y$7690,"N",'2way'!$R$3:$R$7690,"=" &amp;B122)</f>
        <v>3</v>
      </c>
      <c r="E122" s="59">
        <f>COUNTIFS('2way'!$B$3:$B$7690,"&gt;50%",'2way'!$Y$3:$Y$7690,"N",'2way'!$Q$3:$Q$7690,"=" &amp;B122) +  COUNTIFS('2way'!$B$3:$B$7690,"&gt;50%",'2way'!$Y$3:$Y$7690,"N",'2way'!$R$3:$R$7690,"=" &amp;B122)</f>
        <v>7</v>
      </c>
      <c r="F122" s="59">
        <f>COUNTIFS('2way'!$B$3:$B$7690,"&gt;50%",'2way'!$Y$3:$Y$7690,"Y",'2way'!$Q$3:$Q$7690,"=" &amp;B122) +  COUNTIFS('2way'!$B$3:$B$7690,"&gt;50%",'2way'!$Y$3:$Y$7690,"Y",'2way'!$R$3:$R$7690,"=" &amp;B122)</f>
        <v>6</v>
      </c>
      <c r="G122">
        <f>COUNTIF('2way'!$Q$3:$Q$7690,"=" &amp;B122) + COUNTIF('2way'!$R$3:$R$7690,"=" &amp;B122)</f>
        <v>16</v>
      </c>
      <c r="H122" s="6">
        <f t="shared" si="18"/>
        <v>0</v>
      </c>
      <c r="I122" s="6">
        <f t="shared" si="19"/>
        <v>0.1875</v>
      </c>
      <c r="J122" s="6">
        <f t="shared" si="20"/>
        <v>0.4375</v>
      </c>
      <c r="K122" s="6">
        <f t="shared" si="21"/>
        <v>0.375</v>
      </c>
      <c r="L122" s="59">
        <f>COUNTIFS('2way'!$M$3:$M$7690,"&gt;50%",'2way'!$Y$3:$Y$7690,"Y",'2way'!$Q$3:$Q$7690,"=" &amp;B122) +  COUNTIFS('2way'!$M$3:$M$7690,"&gt;50%",'2way'!$Y$3:$Y$7690,"Y",'2way'!$R$3:$R$7690,"=" &amp;B122)</f>
        <v>0</v>
      </c>
      <c r="M122" s="59">
        <f>COUNTIFS('2way'!$M$3:$M$7690,"&gt;50%",'2way'!$Y$3:$Y$7690,"N",'2way'!$Q$3:$Q$7690,"=" &amp;B122) +  COUNTIFS('2way'!$M$3:$M$7690,"&gt;50%",'2way'!$Y$3:$Y$7690,"N",'2way'!$R$3:$R$7690,"=" &amp;B122)</f>
        <v>0</v>
      </c>
      <c r="N122" s="59">
        <f>COUNTIFS('2way'!$N$3:$N$7690,"&gt;50%",'2way'!$Y$3:$Y$7690,"N",'2way'!$Q$3:$Q$7690,"=" &amp;B122) +  COUNTIFS('2way'!$N$3:$N$7690,"&gt;50%",'2way'!$Y$3:$Y$7690,"N",'2way'!$R$3:$R$7690,"=" &amp;B122)</f>
        <v>0</v>
      </c>
      <c r="O122" s="59">
        <f>COUNTIFS('2way'!$N$3:$N$7690,"&gt;50%",'2way'!$Y$3:$Y$7690,"Y",'2way'!$Q$3:$Q$7690,"=" &amp;B122) +  COUNTIFS('2way'!$N$3:$N$7690,"&gt;50%",'2way'!$Y$3:$Y$7690,"Y",'2way'!$R$3:$R$7690,"=" &amp;B122)</f>
        <v>0</v>
      </c>
      <c r="P122">
        <f>COUNTIF('2way'!$Q$3:$Q$7690,"=" &amp;B122) + COUNTIF('2way'!$R$3:$R$7690,"=" &amp;B122)</f>
        <v>16</v>
      </c>
      <c r="Q122" s="6">
        <f t="shared" si="22"/>
        <v>0</v>
      </c>
      <c r="R122" s="6">
        <f t="shared" si="23"/>
        <v>0</v>
      </c>
      <c r="S122" s="6">
        <f t="shared" si="24"/>
        <v>0</v>
      </c>
      <c r="T122" s="6">
        <f t="shared" si="25"/>
        <v>0</v>
      </c>
      <c r="U122">
        <f t="shared" si="26"/>
        <v>7</v>
      </c>
      <c r="V122" s="6">
        <f t="shared" si="27"/>
        <v>0.4375</v>
      </c>
      <c r="W122">
        <f t="shared" si="28"/>
        <v>0</v>
      </c>
      <c r="X122" s="6">
        <f t="shared" si="29"/>
        <v>0</v>
      </c>
      <c r="Y122">
        <f t="shared" si="30"/>
        <v>9</v>
      </c>
      <c r="Z122" s="6">
        <f t="shared" si="31"/>
        <v>0.5625</v>
      </c>
      <c r="AA122">
        <f t="shared" si="32"/>
        <v>0</v>
      </c>
      <c r="AB122" s="6">
        <f t="shared" si="33"/>
        <v>0</v>
      </c>
    </row>
    <row r="123" spans="1:28" x14ac:dyDescent="0.25">
      <c r="A123" t="s">
        <v>272</v>
      </c>
      <c r="B123" t="s">
        <v>336</v>
      </c>
      <c r="C123" s="58">
        <f>COUNTIFS('2way'!$A$3:$A$7690,"&gt;50%",'2way'!$Y$3:$Y$7690,"Y",'2way'!$Q$3:$Q$7690,"=" &amp;B123) +  COUNTIFS('2way'!$A$3:$A$7690,"&gt;50%",'2way'!$Y$3:$Y$7690,"Y",'2way'!$R$3:$R$7690,"=" &amp;B123)</f>
        <v>1</v>
      </c>
      <c r="D123" s="59">
        <f>COUNTIFS('2way'!$A$3:$A$7690,"&gt;50%",'2way'!$Y$3:$Y$7690,"N",'2way'!$Q$3:$Q$7690,"=" &amp;B123) +  COUNTIFS('2way'!$A$3:$A$7690,"&gt;50%",'2way'!$Y$3:$Y$7690,"N",'2way'!$R$3:$R$7690,"=" &amp;B123)</f>
        <v>1</v>
      </c>
      <c r="E123" s="59">
        <f>COUNTIFS('2way'!$B$3:$B$7690,"&gt;50%",'2way'!$Y$3:$Y$7690,"N",'2way'!$Q$3:$Q$7690,"=" &amp;B123) +  COUNTIFS('2way'!$B$3:$B$7690,"&gt;50%",'2way'!$Y$3:$Y$7690,"N",'2way'!$R$3:$R$7690,"=" &amp;B123)</f>
        <v>7</v>
      </c>
      <c r="F123" s="59">
        <f>COUNTIFS('2way'!$B$3:$B$7690,"&gt;50%",'2way'!$Y$3:$Y$7690,"Y",'2way'!$Q$3:$Q$7690,"=" &amp;B123) +  COUNTIFS('2way'!$B$3:$B$7690,"&gt;50%",'2way'!$Y$3:$Y$7690,"Y",'2way'!$R$3:$R$7690,"=" &amp;B123)</f>
        <v>7</v>
      </c>
      <c r="G123">
        <f>COUNTIF('2way'!$Q$3:$Q$7690,"=" &amp;B123) + COUNTIF('2way'!$R$3:$R$7690,"=" &amp;B123)</f>
        <v>16</v>
      </c>
      <c r="H123" s="6">
        <f t="shared" si="18"/>
        <v>6.25E-2</v>
      </c>
      <c r="I123" s="6">
        <f t="shared" si="19"/>
        <v>6.25E-2</v>
      </c>
      <c r="J123" s="6">
        <f t="shared" si="20"/>
        <v>0.4375</v>
      </c>
      <c r="K123" s="6">
        <f t="shared" si="21"/>
        <v>0.4375</v>
      </c>
      <c r="L123" s="59">
        <f>COUNTIFS('2way'!$M$3:$M$7690,"&gt;50%",'2way'!$Y$3:$Y$7690,"Y",'2way'!$Q$3:$Q$7690,"=" &amp;B123) +  COUNTIFS('2way'!$M$3:$M$7690,"&gt;50%",'2way'!$Y$3:$Y$7690,"Y",'2way'!$R$3:$R$7690,"=" &amp;B123)</f>
        <v>0</v>
      </c>
      <c r="M123" s="59">
        <f>COUNTIFS('2way'!$M$3:$M$7690,"&gt;50%",'2way'!$Y$3:$Y$7690,"N",'2way'!$Q$3:$Q$7690,"=" &amp;B123) +  COUNTIFS('2way'!$M$3:$M$7690,"&gt;50%",'2way'!$Y$3:$Y$7690,"N",'2way'!$R$3:$R$7690,"=" &amp;B123)</f>
        <v>0</v>
      </c>
      <c r="N123" s="59">
        <f>COUNTIFS('2way'!$N$3:$N$7690,"&gt;50%",'2way'!$Y$3:$Y$7690,"N",'2way'!$Q$3:$Q$7690,"=" &amp;B123) +  COUNTIFS('2way'!$N$3:$N$7690,"&gt;50%",'2way'!$Y$3:$Y$7690,"N",'2way'!$R$3:$R$7690,"=" &amp;B123)</f>
        <v>0</v>
      </c>
      <c r="O123" s="59">
        <f>COUNTIFS('2way'!$N$3:$N$7690,"&gt;50%",'2way'!$Y$3:$Y$7690,"Y",'2way'!$Q$3:$Q$7690,"=" &amp;B123) +  COUNTIFS('2way'!$N$3:$N$7690,"&gt;50%",'2way'!$Y$3:$Y$7690,"Y",'2way'!$R$3:$R$7690,"=" &amp;B123)</f>
        <v>0</v>
      </c>
      <c r="P123">
        <f>COUNTIF('2way'!$Q$3:$Q$7690,"=" &amp;B123) + COUNTIF('2way'!$R$3:$R$7690,"=" &amp;B123)</f>
        <v>16</v>
      </c>
      <c r="Q123" s="6">
        <f t="shared" si="22"/>
        <v>0</v>
      </c>
      <c r="R123" s="6">
        <f t="shared" si="23"/>
        <v>0</v>
      </c>
      <c r="S123" s="6">
        <f t="shared" si="24"/>
        <v>0</v>
      </c>
      <c r="T123" s="6">
        <f t="shared" si="25"/>
        <v>0</v>
      </c>
      <c r="U123">
        <f t="shared" si="26"/>
        <v>8</v>
      </c>
      <c r="V123" s="6">
        <f t="shared" si="27"/>
        <v>0.5</v>
      </c>
      <c r="W123">
        <f t="shared" si="28"/>
        <v>0</v>
      </c>
      <c r="X123" s="6">
        <f t="shared" si="29"/>
        <v>0</v>
      </c>
      <c r="Y123">
        <f t="shared" si="30"/>
        <v>8</v>
      </c>
      <c r="Z123" s="6">
        <f t="shared" si="31"/>
        <v>0.5</v>
      </c>
      <c r="AA123">
        <f t="shared" si="32"/>
        <v>0</v>
      </c>
      <c r="AB123" s="6">
        <f t="shared" si="33"/>
        <v>0</v>
      </c>
    </row>
    <row r="124" spans="1:28" x14ac:dyDescent="0.25">
      <c r="A124" t="s">
        <v>272</v>
      </c>
      <c r="B124" t="s">
        <v>559</v>
      </c>
      <c r="C124" s="58">
        <f>COUNTIFS('2way'!$A$3:$A$7690,"&gt;50%",'2way'!$Y$3:$Y$7690,"Y",'2way'!$Q$3:$Q$7690,"=" &amp;B124) +  COUNTIFS('2way'!$A$3:$A$7690,"&gt;50%",'2way'!$Y$3:$Y$7690,"Y",'2way'!$R$3:$R$7690,"=" &amp;B124)</f>
        <v>2</v>
      </c>
      <c r="D124" s="59">
        <f>COUNTIFS('2way'!$A$3:$A$7690,"&gt;50%",'2way'!$Y$3:$Y$7690,"N",'2way'!$Q$3:$Q$7690,"=" &amp;B124) +  COUNTIFS('2way'!$A$3:$A$7690,"&gt;50%",'2way'!$Y$3:$Y$7690,"N",'2way'!$R$3:$R$7690,"=" &amp;B124)</f>
        <v>1</v>
      </c>
      <c r="E124" s="59">
        <f>COUNTIFS('2way'!$B$3:$B$7690,"&gt;50%",'2way'!$Y$3:$Y$7690,"N",'2way'!$Q$3:$Q$7690,"=" &amp;B124) +  COUNTIFS('2way'!$B$3:$B$7690,"&gt;50%",'2way'!$Y$3:$Y$7690,"N",'2way'!$R$3:$R$7690,"=" &amp;B124)</f>
        <v>10</v>
      </c>
      <c r="F124" s="59">
        <f>COUNTIFS('2way'!$B$3:$B$7690,"&gt;50%",'2way'!$Y$3:$Y$7690,"Y",'2way'!$Q$3:$Q$7690,"=" &amp;B124) +  COUNTIFS('2way'!$B$3:$B$7690,"&gt;50%",'2way'!$Y$3:$Y$7690,"Y",'2way'!$R$3:$R$7690,"=" &amp;B124)</f>
        <v>4</v>
      </c>
      <c r="G124">
        <f>COUNTIF('2way'!$Q$3:$Q$7690,"=" &amp;B124) + COUNTIF('2way'!$R$3:$R$7690,"=" &amp;B124)</f>
        <v>17</v>
      </c>
      <c r="H124" s="6">
        <f t="shared" si="18"/>
        <v>0.11764705882352941</v>
      </c>
      <c r="I124" s="6">
        <f t="shared" si="19"/>
        <v>5.8823529411764705E-2</v>
      </c>
      <c r="J124" s="6">
        <f t="shared" si="20"/>
        <v>0.58823529411764708</v>
      </c>
      <c r="K124" s="6">
        <f t="shared" si="21"/>
        <v>0.23529411764705882</v>
      </c>
      <c r="L124" s="59">
        <f>COUNTIFS('2way'!$M$3:$M$7690,"&gt;50%",'2way'!$Y$3:$Y$7690,"Y",'2way'!$Q$3:$Q$7690,"=" &amp;B124) +  COUNTIFS('2way'!$M$3:$M$7690,"&gt;50%",'2way'!$Y$3:$Y$7690,"Y",'2way'!$R$3:$R$7690,"=" &amp;B124)</f>
        <v>0</v>
      </c>
      <c r="M124" s="59">
        <f>COUNTIFS('2way'!$M$3:$M$7690,"&gt;50%",'2way'!$Y$3:$Y$7690,"N",'2way'!$Q$3:$Q$7690,"=" &amp;B124) +  COUNTIFS('2way'!$M$3:$M$7690,"&gt;50%",'2way'!$Y$3:$Y$7690,"N",'2way'!$R$3:$R$7690,"=" &amp;B124)</f>
        <v>0</v>
      </c>
      <c r="N124" s="59">
        <f>COUNTIFS('2way'!$N$3:$N$7690,"&gt;50%",'2way'!$Y$3:$Y$7690,"N",'2way'!$Q$3:$Q$7690,"=" &amp;B124) +  COUNTIFS('2way'!$N$3:$N$7690,"&gt;50%",'2way'!$Y$3:$Y$7690,"N",'2way'!$R$3:$R$7690,"=" &amp;B124)</f>
        <v>0</v>
      </c>
      <c r="O124" s="59">
        <f>COUNTIFS('2way'!$N$3:$N$7690,"&gt;50%",'2way'!$Y$3:$Y$7690,"Y",'2way'!$Q$3:$Q$7690,"=" &amp;B124) +  COUNTIFS('2way'!$N$3:$N$7690,"&gt;50%",'2way'!$Y$3:$Y$7690,"Y",'2way'!$R$3:$R$7690,"=" &amp;B124)</f>
        <v>0</v>
      </c>
      <c r="P124">
        <f>COUNTIF('2way'!$Q$3:$Q$7690,"=" &amp;B124) + COUNTIF('2way'!$R$3:$R$7690,"=" &amp;B124)</f>
        <v>17</v>
      </c>
      <c r="Q124" s="6">
        <f t="shared" si="22"/>
        <v>0</v>
      </c>
      <c r="R124" s="6">
        <f t="shared" si="23"/>
        <v>0</v>
      </c>
      <c r="S124" s="6">
        <f t="shared" si="24"/>
        <v>0</v>
      </c>
      <c r="T124" s="6">
        <f t="shared" si="25"/>
        <v>0</v>
      </c>
      <c r="U124">
        <f t="shared" si="26"/>
        <v>12</v>
      </c>
      <c r="V124" s="6">
        <f t="shared" si="27"/>
        <v>0.70588235294117652</v>
      </c>
      <c r="W124">
        <f t="shared" si="28"/>
        <v>0</v>
      </c>
      <c r="X124" s="6">
        <f t="shared" si="29"/>
        <v>0</v>
      </c>
      <c r="Y124">
        <f t="shared" si="30"/>
        <v>5</v>
      </c>
      <c r="Z124" s="6">
        <f t="shared" si="31"/>
        <v>0.29411764705882354</v>
      </c>
      <c r="AA124">
        <f t="shared" si="32"/>
        <v>0</v>
      </c>
      <c r="AB124" s="6">
        <f t="shared" si="33"/>
        <v>0</v>
      </c>
    </row>
    <row r="125" spans="1:28" x14ac:dyDescent="0.25">
      <c r="A125" t="s">
        <v>272</v>
      </c>
      <c r="B125" t="s">
        <v>553</v>
      </c>
      <c r="C125" s="58">
        <f>COUNTIFS('2way'!$A$3:$A$7690,"&gt;50%",'2way'!$Y$3:$Y$7690,"Y",'2way'!$Q$3:$Q$7690,"=" &amp;B125) +  COUNTIFS('2way'!$A$3:$A$7690,"&gt;50%",'2way'!$Y$3:$Y$7690,"Y",'2way'!$R$3:$R$7690,"=" &amp;B125)</f>
        <v>3</v>
      </c>
      <c r="D125" s="59">
        <f>COUNTIFS('2way'!$A$3:$A$7690,"&gt;50%",'2way'!$Y$3:$Y$7690,"N",'2way'!$Q$3:$Q$7690,"=" &amp;B125) +  COUNTIFS('2way'!$A$3:$A$7690,"&gt;50%",'2way'!$Y$3:$Y$7690,"N",'2way'!$R$3:$R$7690,"=" &amp;B125)</f>
        <v>2</v>
      </c>
      <c r="E125" s="59">
        <f>COUNTIFS('2way'!$B$3:$B$7690,"&gt;50%",'2way'!$Y$3:$Y$7690,"N",'2way'!$Q$3:$Q$7690,"=" &amp;B125) +  COUNTIFS('2way'!$B$3:$B$7690,"&gt;50%",'2way'!$Y$3:$Y$7690,"N",'2way'!$R$3:$R$7690,"=" &amp;B125)</f>
        <v>6</v>
      </c>
      <c r="F125" s="59">
        <f>COUNTIFS('2way'!$B$3:$B$7690,"&gt;50%",'2way'!$Y$3:$Y$7690,"Y",'2way'!$Q$3:$Q$7690,"=" &amp;B125) +  COUNTIFS('2way'!$B$3:$B$7690,"&gt;50%",'2way'!$Y$3:$Y$7690,"Y",'2way'!$R$3:$R$7690,"=" &amp;B125)</f>
        <v>5</v>
      </c>
      <c r="G125">
        <f>COUNTIF('2way'!$Q$3:$Q$7690,"=" &amp;B125) + COUNTIF('2way'!$R$3:$R$7690,"=" &amp;B125)</f>
        <v>16</v>
      </c>
      <c r="H125" s="6">
        <f t="shared" si="18"/>
        <v>0.1875</v>
      </c>
      <c r="I125" s="6">
        <f t="shared" si="19"/>
        <v>0.125</v>
      </c>
      <c r="J125" s="6">
        <f t="shared" si="20"/>
        <v>0.375</v>
      </c>
      <c r="K125" s="6">
        <f t="shared" si="21"/>
        <v>0.3125</v>
      </c>
      <c r="L125" s="59">
        <f>COUNTIFS('2way'!$M$3:$M$7690,"&gt;50%",'2way'!$Y$3:$Y$7690,"Y",'2way'!$Q$3:$Q$7690,"=" &amp;B125) +  COUNTIFS('2way'!$M$3:$M$7690,"&gt;50%",'2way'!$Y$3:$Y$7690,"Y",'2way'!$R$3:$R$7690,"=" &amp;B125)</f>
        <v>0</v>
      </c>
      <c r="M125" s="59">
        <f>COUNTIFS('2way'!$M$3:$M$7690,"&gt;50%",'2way'!$Y$3:$Y$7690,"N",'2way'!$Q$3:$Q$7690,"=" &amp;B125) +  COUNTIFS('2way'!$M$3:$M$7690,"&gt;50%",'2way'!$Y$3:$Y$7690,"N",'2way'!$R$3:$R$7690,"=" &amp;B125)</f>
        <v>0</v>
      </c>
      <c r="N125" s="59">
        <f>COUNTIFS('2way'!$N$3:$N$7690,"&gt;50%",'2way'!$Y$3:$Y$7690,"N",'2way'!$Q$3:$Q$7690,"=" &amp;B125) +  COUNTIFS('2way'!$N$3:$N$7690,"&gt;50%",'2way'!$Y$3:$Y$7690,"N",'2way'!$R$3:$R$7690,"=" &amp;B125)</f>
        <v>0</v>
      </c>
      <c r="O125" s="59">
        <f>COUNTIFS('2way'!$N$3:$N$7690,"&gt;50%",'2way'!$Y$3:$Y$7690,"Y",'2way'!$Q$3:$Q$7690,"=" &amp;B125) +  COUNTIFS('2way'!$N$3:$N$7690,"&gt;50%",'2way'!$Y$3:$Y$7690,"Y",'2way'!$R$3:$R$7690,"=" &amp;B125)</f>
        <v>0</v>
      </c>
      <c r="P125">
        <f>COUNTIF('2way'!$Q$3:$Q$7690,"=" &amp;B125) + COUNTIF('2way'!$R$3:$R$7690,"=" &amp;B125)</f>
        <v>16</v>
      </c>
      <c r="Q125" s="6">
        <f t="shared" si="22"/>
        <v>0</v>
      </c>
      <c r="R125" s="6">
        <f t="shared" si="23"/>
        <v>0</v>
      </c>
      <c r="S125" s="6">
        <f t="shared" si="24"/>
        <v>0</v>
      </c>
      <c r="T125" s="6">
        <f t="shared" si="25"/>
        <v>0</v>
      </c>
      <c r="U125">
        <f t="shared" si="26"/>
        <v>9</v>
      </c>
      <c r="V125" s="6">
        <f t="shared" si="27"/>
        <v>0.5625</v>
      </c>
      <c r="W125">
        <f t="shared" si="28"/>
        <v>0</v>
      </c>
      <c r="X125" s="6">
        <f t="shared" si="29"/>
        <v>0</v>
      </c>
      <c r="Y125">
        <f t="shared" si="30"/>
        <v>7</v>
      </c>
      <c r="Z125" s="6">
        <f t="shared" si="31"/>
        <v>0.4375</v>
      </c>
      <c r="AA125">
        <f t="shared" si="32"/>
        <v>0</v>
      </c>
      <c r="AB125" s="6">
        <f t="shared" si="33"/>
        <v>0</v>
      </c>
    </row>
    <row r="126" spans="1:28" x14ac:dyDescent="0.25">
      <c r="A126" t="s">
        <v>272</v>
      </c>
      <c r="B126" t="s">
        <v>562</v>
      </c>
      <c r="C126" s="58">
        <f>COUNTIFS('2way'!$A$3:$A$7690,"&gt;50%",'2way'!$Y$3:$Y$7690,"Y",'2way'!$Q$3:$Q$7690,"=" &amp;B126) +  COUNTIFS('2way'!$A$3:$A$7690,"&gt;50%",'2way'!$Y$3:$Y$7690,"Y",'2way'!$R$3:$R$7690,"=" &amp;B126)</f>
        <v>1</v>
      </c>
      <c r="D126" s="59">
        <f>COUNTIFS('2way'!$A$3:$A$7690,"&gt;50%",'2way'!$Y$3:$Y$7690,"N",'2way'!$Q$3:$Q$7690,"=" &amp;B126) +  COUNTIFS('2way'!$A$3:$A$7690,"&gt;50%",'2way'!$Y$3:$Y$7690,"N",'2way'!$R$3:$R$7690,"=" &amp;B126)</f>
        <v>3</v>
      </c>
      <c r="E126" s="59">
        <f>COUNTIFS('2way'!$B$3:$B$7690,"&gt;50%",'2way'!$Y$3:$Y$7690,"N",'2way'!$Q$3:$Q$7690,"=" &amp;B126) +  COUNTIFS('2way'!$B$3:$B$7690,"&gt;50%",'2way'!$Y$3:$Y$7690,"N",'2way'!$R$3:$R$7690,"=" &amp;B126)</f>
        <v>9</v>
      </c>
      <c r="F126" s="59">
        <f>COUNTIFS('2way'!$B$3:$B$7690,"&gt;50%",'2way'!$Y$3:$Y$7690,"Y",'2way'!$Q$3:$Q$7690,"=" &amp;B126) +  COUNTIFS('2way'!$B$3:$B$7690,"&gt;50%",'2way'!$Y$3:$Y$7690,"Y",'2way'!$R$3:$R$7690,"=" &amp;B126)</f>
        <v>3</v>
      </c>
      <c r="G126">
        <f>COUNTIF('2way'!$Q$3:$Q$7690,"=" &amp;B126) + COUNTIF('2way'!$R$3:$R$7690,"=" &amp;B126)</f>
        <v>16</v>
      </c>
      <c r="H126" s="6">
        <f t="shared" si="18"/>
        <v>6.25E-2</v>
      </c>
      <c r="I126" s="6">
        <f t="shared" si="19"/>
        <v>0.1875</v>
      </c>
      <c r="J126" s="6">
        <f t="shared" si="20"/>
        <v>0.5625</v>
      </c>
      <c r="K126" s="6">
        <f t="shared" si="21"/>
        <v>0.1875</v>
      </c>
      <c r="L126" s="59">
        <f>COUNTIFS('2way'!$M$3:$M$7690,"&gt;50%",'2way'!$Y$3:$Y$7690,"Y",'2way'!$Q$3:$Q$7690,"=" &amp;B126) +  COUNTIFS('2way'!$M$3:$M$7690,"&gt;50%",'2way'!$Y$3:$Y$7690,"Y",'2way'!$R$3:$R$7690,"=" &amp;B126)</f>
        <v>0</v>
      </c>
      <c r="M126" s="59">
        <f>COUNTIFS('2way'!$M$3:$M$7690,"&gt;50%",'2way'!$Y$3:$Y$7690,"N",'2way'!$Q$3:$Q$7690,"=" &amp;B126) +  COUNTIFS('2way'!$M$3:$M$7690,"&gt;50%",'2way'!$Y$3:$Y$7690,"N",'2way'!$R$3:$R$7690,"=" &amp;B126)</f>
        <v>0</v>
      </c>
      <c r="N126" s="59">
        <f>COUNTIFS('2way'!$N$3:$N$7690,"&gt;50%",'2way'!$Y$3:$Y$7690,"N",'2way'!$Q$3:$Q$7690,"=" &amp;B126) +  COUNTIFS('2way'!$N$3:$N$7690,"&gt;50%",'2way'!$Y$3:$Y$7690,"N",'2way'!$R$3:$R$7690,"=" &amp;B126)</f>
        <v>0</v>
      </c>
      <c r="O126" s="59">
        <f>COUNTIFS('2way'!$N$3:$N$7690,"&gt;50%",'2way'!$Y$3:$Y$7690,"Y",'2way'!$Q$3:$Q$7690,"=" &amp;B126) +  COUNTIFS('2way'!$N$3:$N$7690,"&gt;50%",'2way'!$Y$3:$Y$7690,"Y",'2way'!$R$3:$R$7690,"=" &amp;B126)</f>
        <v>0</v>
      </c>
      <c r="P126">
        <f>COUNTIF('2way'!$Q$3:$Q$7690,"=" &amp;B126) + COUNTIF('2way'!$R$3:$R$7690,"=" &amp;B126)</f>
        <v>16</v>
      </c>
      <c r="Q126" s="6">
        <f t="shared" si="22"/>
        <v>0</v>
      </c>
      <c r="R126" s="6">
        <f t="shared" si="23"/>
        <v>0</v>
      </c>
      <c r="S126" s="6">
        <f t="shared" si="24"/>
        <v>0</v>
      </c>
      <c r="T126" s="6">
        <f t="shared" si="25"/>
        <v>0</v>
      </c>
      <c r="U126">
        <f t="shared" si="26"/>
        <v>10</v>
      </c>
      <c r="V126" s="6">
        <f t="shared" si="27"/>
        <v>0.625</v>
      </c>
      <c r="W126">
        <f t="shared" si="28"/>
        <v>0</v>
      </c>
      <c r="X126" s="6">
        <f t="shared" si="29"/>
        <v>0</v>
      </c>
      <c r="Y126">
        <f t="shared" si="30"/>
        <v>6</v>
      </c>
      <c r="Z126" s="6">
        <f t="shared" si="31"/>
        <v>0.375</v>
      </c>
      <c r="AA126">
        <f t="shared" si="32"/>
        <v>0</v>
      </c>
      <c r="AB126" s="6">
        <f t="shared" si="33"/>
        <v>0</v>
      </c>
    </row>
    <row r="127" spans="1:28" x14ac:dyDescent="0.25">
      <c r="A127" t="s">
        <v>272</v>
      </c>
      <c r="B127" t="s">
        <v>563</v>
      </c>
      <c r="C127" s="58">
        <f>COUNTIFS('2way'!$A$3:$A$7690,"&gt;50%",'2way'!$Y$3:$Y$7690,"Y",'2way'!$Q$3:$Q$7690,"=" &amp;B127) +  COUNTIFS('2way'!$A$3:$A$7690,"&gt;50%",'2way'!$Y$3:$Y$7690,"Y",'2way'!$R$3:$R$7690,"=" &amp;B127)</f>
        <v>1</v>
      </c>
      <c r="D127" s="59">
        <f>COUNTIFS('2way'!$A$3:$A$7690,"&gt;50%",'2way'!$Y$3:$Y$7690,"N",'2way'!$Q$3:$Q$7690,"=" &amp;B127) +  COUNTIFS('2way'!$A$3:$A$7690,"&gt;50%",'2way'!$Y$3:$Y$7690,"N",'2way'!$R$3:$R$7690,"=" &amp;B127)</f>
        <v>2</v>
      </c>
      <c r="E127" s="59">
        <f>COUNTIFS('2way'!$B$3:$B$7690,"&gt;50%",'2way'!$Y$3:$Y$7690,"N",'2way'!$Q$3:$Q$7690,"=" &amp;B127) +  COUNTIFS('2way'!$B$3:$B$7690,"&gt;50%",'2way'!$Y$3:$Y$7690,"N",'2way'!$R$3:$R$7690,"=" &amp;B127)</f>
        <v>5</v>
      </c>
      <c r="F127" s="59">
        <f>COUNTIFS('2way'!$B$3:$B$7690,"&gt;50%",'2way'!$Y$3:$Y$7690,"Y",'2way'!$Q$3:$Q$7690,"=" &amp;B127) +  COUNTIFS('2way'!$B$3:$B$7690,"&gt;50%",'2way'!$Y$3:$Y$7690,"Y",'2way'!$R$3:$R$7690,"=" &amp;B127)</f>
        <v>8</v>
      </c>
      <c r="G127">
        <f>COUNTIF('2way'!$Q$3:$Q$7690,"=" &amp;B127) + COUNTIF('2way'!$R$3:$R$7690,"=" &amp;B127)</f>
        <v>16</v>
      </c>
      <c r="H127" s="6">
        <f t="shared" si="18"/>
        <v>6.25E-2</v>
      </c>
      <c r="I127" s="6">
        <f t="shared" si="19"/>
        <v>0.125</v>
      </c>
      <c r="J127" s="6">
        <f t="shared" si="20"/>
        <v>0.3125</v>
      </c>
      <c r="K127" s="6">
        <f t="shared" si="21"/>
        <v>0.5</v>
      </c>
      <c r="L127" s="59">
        <f>COUNTIFS('2way'!$M$3:$M$7690,"&gt;50%",'2way'!$Y$3:$Y$7690,"Y",'2way'!$Q$3:$Q$7690,"=" &amp;B127) +  COUNTIFS('2way'!$M$3:$M$7690,"&gt;50%",'2way'!$Y$3:$Y$7690,"Y",'2way'!$R$3:$R$7690,"=" &amp;B127)</f>
        <v>0</v>
      </c>
      <c r="M127" s="59">
        <f>COUNTIFS('2way'!$M$3:$M$7690,"&gt;50%",'2way'!$Y$3:$Y$7690,"N",'2way'!$Q$3:$Q$7690,"=" &amp;B127) +  COUNTIFS('2way'!$M$3:$M$7690,"&gt;50%",'2way'!$Y$3:$Y$7690,"N",'2way'!$R$3:$R$7690,"=" &amp;B127)</f>
        <v>0</v>
      </c>
      <c r="N127" s="59">
        <f>COUNTIFS('2way'!$N$3:$N$7690,"&gt;50%",'2way'!$Y$3:$Y$7690,"N",'2way'!$Q$3:$Q$7690,"=" &amp;B127) +  COUNTIFS('2way'!$N$3:$N$7690,"&gt;50%",'2way'!$Y$3:$Y$7690,"N",'2way'!$R$3:$R$7690,"=" &amp;B127)</f>
        <v>0</v>
      </c>
      <c r="O127" s="59">
        <f>COUNTIFS('2way'!$N$3:$N$7690,"&gt;50%",'2way'!$Y$3:$Y$7690,"Y",'2way'!$Q$3:$Q$7690,"=" &amp;B127) +  COUNTIFS('2way'!$N$3:$N$7690,"&gt;50%",'2way'!$Y$3:$Y$7690,"Y",'2way'!$R$3:$R$7690,"=" &amp;B127)</f>
        <v>0</v>
      </c>
      <c r="P127">
        <f>COUNTIF('2way'!$Q$3:$Q$7690,"=" &amp;B127) + COUNTIF('2way'!$R$3:$R$7690,"=" &amp;B127)</f>
        <v>16</v>
      </c>
      <c r="Q127" s="6">
        <f t="shared" si="22"/>
        <v>0</v>
      </c>
      <c r="R127" s="6">
        <f t="shared" si="23"/>
        <v>0</v>
      </c>
      <c r="S127" s="6">
        <f t="shared" si="24"/>
        <v>0</v>
      </c>
      <c r="T127" s="6">
        <f t="shared" si="25"/>
        <v>0</v>
      </c>
      <c r="U127">
        <f t="shared" si="26"/>
        <v>6</v>
      </c>
      <c r="V127" s="6">
        <f t="shared" si="27"/>
        <v>0.375</v>
      </c>
      <c r="W127">
        <f t="shared" si="28"/>
        <v>0</v>
      </c>
      <c r="X127" s="6">
        <f t="shared" si="29"/>
        <v>0</v>
      </c>
      <c r="Y127">
        <f t="shared" si="30"/>
        <v>10</v>
      </c>
      <c r="Z127" s="6">
        <f t="shared" si="31"/>
        <v>0.625</v>
      </c>
      <c r="AA127">
        <f t="shared" si="32"/>
        <v>0</v>
      </c>
      <c r="AB127" s="6">
        <f t="shared" si="33"/>
        <v>0</v>
      </c>
    </row>
    <row r="128" spans="1:28" x14ac:dyDescent="0.25">
      <c r="A128" t="s">
        <v>272</v>
      </c>
      <c r="B128" t="s">
        <v>552</v>
      </c>
      <c r="C128" s="58">
        <f>COUNTIFS('2way'!$A$3:$A$7690,"&gt;50%",'2way'!$Y$3:$Y$7690,"Y",'2way'!$Q$3:$Q$7690,"=" &amp;B128) +  COUNTIFS('2way'!$A$3:$A$7690,"&gt;50%",'2way'!$Y$3:$Y$7690,"Y",'2way'!$R$3:$R$7690,"=" &amp;B128)</f>
        <v>2</v>
      </c>
      <c r="D128" s="59">
        <f>COUNTIFS('2way'!$A$3:$A$7690,"&gt;50%",'2way'!$Y$3:$Y$7690,"N",'2way'!$Q$3:$Q$7690,"=" &amp;B128) +  COUNTIFS('2way'!$A$3:$A$7690,"&gt;50%",'2way'!$Y$3:$Y$7690,"N",'2way'!$R$3:$R$7690,"=" &amp;B128)</f>
        <v>1</v>
      </c>
      <c r="E128" s="59">
        <f>COUNTIFS('2way'!$B$3:$B$7690,"&gt;50%",'2way'!$Y$3:$Y$7690,"N",'2way'!$Q$3:$Q$7690,"=" &amp;B128) +  COUNTIFS('2way'!$B$3:$B$7690,"&gt;50%",'2way'!$Y$3:$Y$7690,"N",'2way'!$R$3:$R$7690,"=" &amp;B128)</f>
        <v>8</v>
      </c>
      <c r="F128" s="59">
        <f>COUNTIFS('2way'!$B$3:$B$7690,"&gt;50%",'2way'!$Y$3:$Y$7690,"Y",'2way'!$Q$3:$Q$7690,"=" &amp;B128) +  COUNTIFS('2way'!$B$3:$B$7690,"&gt;50%",'2way'!$Y$3:$Y$7690,"Y",'2way'!$R$3:$R$7690,"=" &amp;B128)</f>
        <v>5</v>
      </c>
      <c r="G128">
        <f>COUNTIF('2way'!$Q$3:$Q$7690,"=" &amp;B128) + COUNTIF('2way'!$R$3:$R$7690,"=" &amp;B128)</f>
        <v>16</v>
      </c>
      <c r="H128" s="6">
        <f t="shared" si="18"/>
        <v>0.125</v>
      </c>
      <c r="I128" s="6">
        <f t="shared" si="19"/>
        <v>6.25E-2</v>
      </c>
      <c r="J128" s="6">
        <f t="shared" si="20"/>
        <v>0.5</v>
      </c>
      <c r="K128" s="6">
        <f t="shared" si="21"/>
        <v>0.3125</v>
      </c>
      <c r="L128" s="59">
        <f>COUNTIFS('2way'!$M$3:$M$7690,"&gt;50%",'2way'!$Y$3:$Y$7690,"Y",'2way'!$Q$3:$Q$7690,"=" &amp;B128) +  COUNTIFS('2way'!$M$3:$M$7690,"&gt;50%",'2way'!$Y$3:$Y$7690,"Y",'2way'!$R$3:$R$7690,"=" &amp;B128)</f>
        <v>0</v>
      </c>
      <c r="M128" s="59">
        <f>COUNTIFS('2way'!$M$3:$M$7690,"&gt;50%",'2way'!$Y$3:$Y$7690,"N",'2way'!$Q$3:$Q$7690,"=" &amp;B128) +  COUNTIFS('2way'!$M$3:$M$7690,"&gt;50%",'2way'!$Y$3:$Y$7690,"N",'2way'!$R$3:$R$7690,"=" &amp;B128)</f>
        <v>0</v>
      </c>
      <c r="N128" s="59">
        <f>COUNTIFS('2way'!$N$3:$N$7690,"&gt;50%",'2way'!$Y$3:$Y$7690,"N",'2way'!$Q$3:$Q$7690,"=" &amp;B128) +  COUNTIFS('2way'!$N$3:$N$7690,"&gt;50%",'2way'!$Y$3:$Y$7690,"N",'2way'!$R$3:$R$7690,"=" &amp;B128)</f>
        <v>0</v>
      </c>
      <c r="O128" s="59">
        <f>COUNTIFS('2way'!$N$3:$N$7690,"&gt;50%",'2way'!$Y$3:$Y$7690,"Y",'2way'!$Q$3:$Q$7690,"=" &amp;B128) +  COUNTIFS('2way'!$N$3:$N$7690,"&gt;50%",'2way'!$Y$3:$Y$7690,"Y",'2way'!$R$3:$R$7690,"=" &amp;B128)</f>
        <v>0</v>
      </c>
      <c r="P128">
        <f>COUNTIF('2way'!$Q$3:$Q$7690,"=" &amp;B128) + COUNTIF('2way'!$R$3:$R$7690,"=" &amp;B128)</f>
        <v>16</v>
      </c>
      <c r="Q128" s="6">
        <f t="shared" si="22"/>
        <v>0</v>
      </c>
      <c r="R128" s="6">
        <f t="shared" si="23"/>
        <v>0</v>
      </c>
      <c r="S128" s="6">
        <f t="shared" si="24"/>
        <v>0</v>
      </c>
      <c r="T128" s="6">
        <f t="shared" si="25"/>
        <v>0</v>
      </c>
      <c r="U128">
        <f t="shared" si="26"/>
        <v>10</v>
      </c>
      <c r="V128" s="6">
        <f t="shared" si="27"/>
        <v>0.625</v>
      </c>
      <c r="W128">
        <f t="shared" si="28"/>
        <v>0</v>
      </c>
      <c r="X128" s="6">
        <f t="shared" si="29"/>
        <v>0</v>
      </c>
      <c r="Y128">
        <f t="shared" si="30"/>
        <v>6</v>
      </c>
      <c r="Z128" s="6">
        <f t="shared" si="31"/>
        <v>0.375</v>
      </c>
      <c r="AA128">
        <f t="shared" si="32"/>
        <v>0</v>
      </c>
      <c r="AB128" s="6">
        <f t="shared" si="33"/>
        <v>0</v>
      </c>
    </row>
    <row r="129" spans="1:28" x14ac:dyDescent="0.25">
      <c r="A129" t="s">
        <v>272</v>
      </c>
      <c r="B129" t="s">
        <v>528</v>
      </c>
      <c r="C129" s="58">
        <f>COUNTIFS('2way'!$A$3:$A$7690,"&gt;50%",'2way'!$Y$3:$Y$7690,"Y",'2way'!$Q$3:$Q$7690,"=" &amp;B129) +  COUNTIFS('2way'!$A$3:$A$7690,"&gt;50%",'2way'!$Y$3:$Y$7690,"Y",'2way'!$R$3:$R$7690,"=" &amp;B129)</f>
        <v>4</v>
      </c>
      <c r="D129" s="59">
        <f>COUNTIFS('2way'!$A$3:$A$7690,"&gt;50%",'2way'!$Y$3:$Y$7690,"N",'2way'!$Q$3:$Q$7690,"=" &amp;B129) +  COUNTIFS('2way'!$A$3:$A$7690,"&gt;50%",'2way'!$Y$3:$Y$7690,"N",'2way'!$R$3:$R$7690,"=" &amp;B129)</f>
        <v>2</v>
      </c>
      <c r="E129" s="59">
        <f>COUNTIFS('2way'!$B$3:$B$7690,"&gt;50%",'2way'!$Y$3:$Y$7690,"N",'2way'!$Q$3:$Q$7690,"=" &amp;B129) +  COUNTIFS('2way'!$B$3:$B$7690,"&gt;50%",'2way'!$Y$3:$Y$7690,"N",'2way'!$R$3:$R$7690,"=" &amp;B129)</f>
        <v>9</v>
      </c>
      <c r="F129" s="59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17</v>
      </c>
      <c r="H129" s="6">
        <f t="shared" si="18"/>
        <v>0.23529411764705882</v>
      </c>
      <c r="I129" s="6">
        <f t="shared" si="19"/>
        <v>0.11764705882352941</v>
      </c>
      <c r="J129" s="6">
        <f t="shared" si="20"/>
        <v>0.52941176470588236</v>
      </c>
      <c r="K129" s="6">
        <f t="shared" si="21"/>
        <v>0.11764705882352941</v>
      </c>
      <c r="L129" s="59">
        <f>COUNTIFS('2way'!$M$3:$M$7690,"&gt;50%",'2way'!$Y$3:$Y$7690,"Y",'2way'!$Q$3:$Q$7690,"=" &amp;B129) +  COUNTIFS('2way'!$M$3:$M$7690,"&gt;50%",'2way'!$Y$3:$Y$7690,"Y",'2way'!$R$3:$R$7690,"=" &amp;B129)</f>
        <v>0</v>
      </c>
      <c r="M129" s="59">
        <f>COUNTIFS('2way'!$M$3:$M$7690,"&gt;50%",'2way'!$Y$3:$Y$7690,"N",'2way'!$Q$3:$Q$7690,"=" &amp;B129) +  COUNTIFS('2way'!$M$3:$M$7690,"&gt;50%",'2way'!$Y$3:$Y$7690,"N",'2way'!$R$3:$R$7690,"=" &amp;B129)</f>
        <v>0</v>
      </c>
      <c r="N129" s="59">
        <f>COUNTIFS('2way'!$N$3:$N$7690,"&gt;50%",'2way'!$Y$3:$Y$7690,"N",'2way'!$Q$3:$Q$7690,"=" &amp;B129) +  COUNTIFS('2way'!$N$3:$N$7690,"&gt;50%",'2way'!$Y$3:$Y$7690,"N",'2way'!$R$3:$R$7690,"=" &amp;B129)</f>
        <v>0</v>
      </c>
      <c r="O129" s="59">
        <f>COUNTIFS('2way'!$N$3:$N$7690,"&gt;50%",'2way'!$Y$3:$Y$7690,"Y",'2way'!$Q$3:$Q$7690,"=" &amp;B129) +  COUNTIFS('2way'!$N$3:$N$7690,"&gt;50%",'2way'!$Y$3:$Y$7690,"Y",'2way'!$R$3:$R$7690,"=" &amp;B129)</f>
        <v>0</v>
      </c>
      <c r="P129">
        <f>COUNTIF('2way'!$Q$3:$Q$7690,"=" &amp;B129) + COUNTIF('2way'!$R$3:$R$7690,"=" &amp;B129)</f>
        <v>17</v>
      </c>
      <c r="Q129" s="6">
        <f t="shared" si="22"/>
        <v>0</v>
      </c>
      <c r="R129" s="6">
        <f t="shared" si="23"/>
        <v>0</v>
      </c>
      <c r="S129" s="6">
        <f t="shared" si="24"/>
        <v>0</v>
      </c>
      <c r="T129" s="6">
        <f t="shared" si="25"/>
        <v>0</v>
      </c>
      <c r="U129">
        <f t="shared" si="26"/>
        <v>13</v>
      </c>
      <c r="V129" s="6">
        <f t="shared" si="27"/>
        <v>0.76470588235294112</v>
      </c>
      <c r="W129">
        <f t="shared" si="28"/>
        <v>0</v>
      </c>
      <c r="X129" s="6">
        <f t="shared" si="29"/>
        <v>0</v>
      </c>
      <c r="Y129">
        <f t="shared" si="30"/>
        <v>4</v>
      </c>
      <c r="Z129" s="6">
        <f t="shared" si="31"/>
        <v>0.23529411764705882</v>
      </c>
      <c r="AA129">
        <f t="shared" si="32"/>
        <v>0</v>
      </c>
      <c r="AB129" s="6">
        <f t="shared" si="33"/>
        <v>0</v>
      </c>
    </row>
    <row r="130" spans="1:28" x14ac:dyDescent="0.25">
      <c r="A130" t="s">
        <v>272</v>
      </c>
      <c r="B130" t="s">
        <v>554</v>
      </c>
      <c r="C130" s="58">
        <f>COUNTIFS('2way'!$A$3:$A$7690,"&gt;50%",'2way'!$Y$3:$Y$7690,"Y",'2way'!$Q$3:$Q$7690,"=" &amp;B130) +  COUNTIFS('2way'!$A$3:$A$7690,"&gt;50%",'2way'!$Y$3:$Y$7690,"Y",'2way'!$R$3:$R$7690,"=" &amp;B130)</f>
        <v>1</v>
      </c>
      <c r="D130" s="59">
        <f>COUNTIFS('2way'!$A$3:$A$7690,"&gt;50%",'2way'!$Y$3:$Y$7690,"N",'2way'!$Q$3:$Q$7690,"=" &amp;B130) +  COUNTIFS('2way'!$A$3:$A$7690,"&gt;50%",'2way'!$Y$3:$Y$7690,"N",'2way'!$R$3:$R$7690,"=" &amp;B130)</f>
        <v>5</v>
      </c>
      <c r="E130" s="59">
        <f>COUNTIFS('2way'!$B$3:$B$7690,"&gt;50%",'2way'!$Y$3:$Y$7690,"N",'2way'!$Q$3:$Q$7690,"=" &amp;B130) +  COUNTIFS('2way'!$B$3:$B$7690,"&gt;50%",'2way'!$Y$3:$Y$7690,"N",'2way'!$R$3:$R$7690,"=" &amp;B130)</f>
        <v>6</v>
      </c>
      <c r="F130" s="59">
        <f>COUNTIFS('2way'!$B$3:$B$7690,"&gt;50%",'2way'!$Y$3:$Y$7690,"Y",'2way'!$Q$3:$Q$7690,"=" &amp;B130) +  COUNTIFS('2way'!$B$3:$B$7690,"&gt;50%",'2way'!$Y$3:$Y$7690,"Y",'2way'!$R$3:$R$7690,"=" &amp;B130)</f>
        <v>4</v>
      </c>
      <c r="G130">
        <f>COUNTIF('2way'!$Q$3:$Q$7690,"=" &amp;B130) + COUNTIF('2way'!$R$3:$R$7690,"=" &amp;B130)</f>
        <v>16</v>
      </c>
      <c r="H130" s="6">
        <f t="shared" si="18"/>
        <v>6.25E-2</v>
      </c>
      <c r="I130" s="6">
        <f t="shared" si="19"/>
        <v>0.3125</v>
      </c>
      <c r="J130" s="6">
        <f t="shared" si="20"/>
        <v>0.375</v>
      </c>
      <c r="K130" s="6">
        <f t="shared" si="21"/>
        <v>0.25</v>
      </c>
      <c r="L130" s="59">
        <f>COUNTIFS('2way'!$M$3:$M$7690,"&gt;50%",'2way'!$Y$3:$Y$7690,"Y",'2way'!$Q$3:$Q$7690,"=" &amp;B130) +  COUNTIFS('2way'!$M$3:$M$7690,"&gt;50%",'2way'!$Y$3:$Y$7690,"Y",'2way'!$R$3:$R$7690,"=" &amp;B130)</f>
        <v>0</v>
      </c>
      <c r="M130" s="59">
        <f>COUNTIFS('2way'!$M$3:$M$7690,"&gt;50%",'2way'!$Y$3:$Y$7690,"N",'2way'!$Q$3:$Q$7690,"=" &amp;B130) +  COUNTIFS('2way'!$M$3:$M$7690,"&gt;50%",'2way'!$Y$3:$Y$7690,"N",'2way'!$R$3:$R$7690,"=" &amp;B130)</f>
        <v>0</v>
      </c>
      <c r="N130" s="59">
        <f>COUNTIFS('2way'!$N$3:$N$7690,"&gt;50%",'2way'!$Y$3:$Y$7690,"N",'2way'!$Q$3:$Q$7690,"=" &amp;B130) +  COUNTIFS('2way'!$N$3:$N$7690,"&gt;50%",'2way'!$Y$3:$Y$7690,"N",'2way'!$R$3:$R$7690,"=" &amp;B130)</f>
        <v>0</v>
      </c>
      <c r="O130" s="59">
        <f>COUNTIFS('2way'!$N$3:$N$7690,"&gt;50%",'2way'!$Y$3:$Y$7690,"Y",'2way'!$Q$3:$Q$7690,"=" &amp;B130) +  COUNTIFS('2way'!$N$3:$N$7690,"&gt;50%",'2way'!$Y$3:$Y$7690,"Y",'2way'!$R$3:$R$7690,"=" &amp;B130)</f>
        <v>0</v>
      </c>
      <c r="P130">
        <f>COUNTIF('2way'!$Q$3:$Q$7690,"=" &amp;B130) + COUNTIF('2way'!$R$3:$R$7690,"=" &amp;B130)</f>
        <v>16</v>
      </c>
      <c r="Q130" s="6">
        <f t="shared" si="22"/>
        <v>0</v>
      </c>
      <c r="R130" s="6">
        <f t="shared" si="23"/>
        <v>0</v>
      </c>
      <c r="S130" s="6">
        <f t="shared" si="24"/>
        <v>0</v>
      </c>
      <c r="T130" s="6">
        <f t="shared" si="25"/>
        <v>0</v>
      </c>
      <c r="U130">
        <f t="shared" si="26"/>
        <v>7</v>
      </c>
      <c r="V130" s="6">
        <f t="shared" si="27"/>
        <v>0.4375</v>
      </c>
      <c r="W130">
        <f t="shared" si="28"/>
        <v>0</v>
      </c>
      <c r="X130" s="6">
        <f t="shared" si="29"/>
        <v>0</v>
      </c>
      <c r="Y130">
        <f t="shared" si="30"/>
        <v>9</v>
      </c>
      <c r="Z130" s="6">
        <f t="shared" si="31"/>
        <v>0.5625</v>
      </c>
      <c r="AA130">
        <f t="shared" si="32"/>
        <v>0</v>
      </c>
      <c r="AB130" s="6">
        <f t="shared" si="33"/>
        <v>0</v>
      </c>
    </row>
    <row r="131" spans="1:28" x14ac:dyDescent="0.25">
      <c r="A131" t="s">
        <v>272</v>
      </c>
      <c r="B131" t="s">
        <v>539</v>
      </c>
      <c r="C131" s="58">
        <f>COUNTIFS('2way'!$A$3:$A$7690,"&gt;50%",'2way'!$Y$3:$Y$7690,"Y",'2way'!$Q$3:$Q$7690,"=" &amp;B131) +  COUNTIFS('2way'!$A$3:$A$7690,"&gt;50%",'2way'!$Y$3:$Y$7690,"Y",'2way'!$R$3:$R$7690,"=" &amp;B131)</f>
        <v>6</v>
      </c>
      <c r="D131" s="59">
        <f>COUNTIFS('2way'!$A$3:$A$7690,"&gt;50%",'2way'!$Y$3:$Y$7690,"N",'2way'!$Q$3:$Q$7690,"=" &amp;B131) +  COUNTIFS('2way'!$A$3:$A$7690,"&gt;50%",'2way'!$Y$3:$Y$7690,"N",'2way'!$R$3:$R$7690,"=" &amp;B131)</f>
        <v>1</v>
      </c>
      <c r="E131" s="59">
        <f>COUNTIFS('2way'!$B$3:$B$7690,"&gt;50%",'2way'!$Y$3:$Y$7690,"N",'2way'!$Q$3:$Q$7690,"=" &amp;B131) +  COUNTIFS('2way'!$B$3:$B$7690,"&gt;50%",'2way'!$Y$3:$Y$7690,"N",'2way'!$R$3:$R$7690,"=" &amp;B131)</f>
        <v>5</v>
      </c>
      <c r="F131" s="59">
        <f>COUNTIFS('2way'!$B$3:$B$7690,"&gt;50%",'2way'!$Y$3:$Y$7690,"Y",'2way'!$Q$3:$Q$7690,"=" &amp;B131) +  COUNTIFS('2way'!$B$3:$B$7690,"&gt;50%",'2way'!$Y$3:$Y$7690,"Y",'2way'!$R$3:$R$7690,"=" &amp;B131)</f>
        <v>6</v>
      </c>
      <c r="G131">
        <f>COUNTIF('2way'!$Q$3:$Q$7690,"=" &amp;B131) + COUNTIF('2way'!$R$3:$R$7690,"=" &amp;B131)</f>
        <v>18</v>
      </c>
      <c r="H131" s="6">
        <f t="shared" si="18"/>
        <v>0.33333333333333331</v>
      </c>
      <c r="I131" s="6">
        <f t="shared" si="19"/>
        <v>5.5555555555555552E-2</v>
      </c>
      <c r="J131" s="6">
        <f t="shared" si="20"/>
        <v>0.27777777777777779</v>
      </c>
      <c r="K131" s="6">
        <f t="shared" si="21"/>
        <v>0.33333333333333331</v>
      </c>
      <c r="L131" s="59">
        <f>COUNTIFS('2way'!$M$3:$M$7690,"&gt;50%",'2way'!$Y$3:$Y$7690,"Y",'2way'!$Q$3:$Q$7690,"=" &amp;B131) +  COUNTIFS('2way'!$M$3:$M$7690,"&gt;50%",'2way'!$Y$3:$Y$7690,"Y",'2way'!$R$3:$R$7690,"=" &amp;B131)</f>
        <v>0</v>
      </c>
      <c r="M131" s="59">
        <f>COUNTIFS('2way'!$M$3:$M$7690,"&gt;50%",'2way'!$Y$3:$Y$7690,"N",'2way'!$Q$3:$Q$7690,"=" &amp;B131) +  COUNTIFS('2way'!$M$3:$M$7690,"&gt;50%",'2way'!$Y$3:$Y$7690,"N",'2way'!$R$3:$R$7690,"=" &amp;B131)</f>
        <v>0</v>
      </c>
      <c r="N131" s="59">
        <f>COUNTIFS('2way'!$N$3:$N$7690,"&gt;50%",'2way'!$Y$3:$Y$7690,"N",'2way'!$Q$3:$Q$7690,"=" &amp;B131) +  COUNTIFS('2way'!$N$3:$N$7690,"&gt;50%",'2way'!$Y$3:$Y$7690,"N",'2way'!$R$3:$R$7690,"=" &amp;B131)</f>
        <v>0</v>
      </c>
      <c r="O131" s="59">
        <f>COUNTIFS('2way'!$N$3:$N$7690,"&gt;50%",'2way'!$Y$3:$Y$7690,"Y",'2way'!$Q$3:$Q$7690,"=" &amp;B131) +  COUNTIFS('2way'!$N$3:$N$7690,"&gt;50%",'2way'!$Y$3:$Y$7690,"Y",'2way'!$R$3:$R$7690,"=" &amp;B131)</f>
        <v>0</v>
      </c>
      <c r="P131">
        <f>COUNTIF('2way'!$Q$3:$Q$7690,"=" &amp;B131) + COUNTIF('2way'!$R$3:$R$7690,"=" &amp;B131)</f>
        <v>18</v>
      </c>
      <c r="Q131" s="6">
        <f t="shared" si="22"/>
        <v>0</v>
      </c>
      <c r="R131" s="6">
        <f t="shared" si="23"/>
        <v>0</v>
      </c>
      <c r="S131" s="6">
        <f t="shared" si="24"/>
        <v>0</v>
      </c>
      <c r="T131" s="6">
        <f t="shared" si="25"/>
        <v>0</v>
      </c>
      <c r="U131">
        <f t="shared" si="26"/>
        <v>11</v>
      </c>
      <c r="V131" s="6">
        <f t="shared" si="27"/>
        <v>0.61111111111111116</v>
      </c>
      <c r="W131">
        <f t="shared" si="28"/>
        <v>0</v>
      </c>
      <c r="X131" s="6">
        <f t="shared" si="29"/>
        <v>0</v>
      </c>
      <c r="Y131">
        <f t="shared" si="30"/>
        <v>7</v>
      </c>
      <c r="Z131" s="6">
        <f t="shared" si="31"/>
        <v>0.3888888888888889</v>
      </c>
      <c r="AA131">
        <f t="shared" si="32"/>
        <v>0</v>
      </c>
      <c r="AB131" s="6">
        <f t="shared" si="33"/>
        <v>0</v>
      </c>
    </row>
    <row r="132" spans="1:28" x14ac:dyDescent="0.25">
      <c r="A132" t="s">
        <v>272</v>
      </c>
      <c r="B132" t="s">
        <v>556</v>
      </c>
      <c r="C132" s="58">
        <f>COUNTIFS('2way'!$A$3:$A$7690,"&gt;50%",'2way'!$Y$3:$Y$7690,"Y",'2way'!$Q$3:$Q$7690,"=" &amp;B132) +  COUNTIFS('2way'!$A$3:$A$7690,"&gt;50%",'2way'!$Y$3:$Y$7690,"Y",'2way'!$R$3:$R$7690,"=" &amp;B132)</f>
        <v>5</v>
      </c>
      <c r="D132" s="59">
        <f>COUNTIFS('2way'!$A$3:$A$7690,"&gt;50%",'2way'!$Y$3:$Y$7690,"N",'2way'!$Q$3:$Q$7690,"=" &amp;B132) +  COUNTIFS('2way'!$A$3:$A$7690,"&gt;50%",'2way'!$Y$3:$Y$7690,"N",'2way'!$R$3:$R$7690,"=" &amp;B132)</f>
        <v>3</v>
      </c>
      <c r="E132" s="59">
        <f>COUNTIFS('2way'!$B$3:$B$7690,"&gt;50%",'2way'!$Y$3:$Y$7690,"N",'2way'!$Q$3:$Q$7690,"=" &amp;B132) +  COUNTIFS('2way'!$B$3:$B$7690,"&gt;50%",'2way'!$Y$3:$Y$7690,"N",'2way'!$R$3:$R$7690,"=" &amp;B132)</f>
        <v>5</v>
      </c>
      <c r="F132" s="59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16</v>
      </c>
      <c r="H132" s="6">
        <f t="shared" ref="H132:H195" si="34">C132/G132</f>
        <v>0.3125</v>
      </c>
      <c r="I132" s="6">
        <f t="shared" si="19"/>
        <v>0.1875</v>
      </c>
      <c r="J132" s="6">
        <f t="shared" si="20"/>
        <v>0.3125</v>
      </c>
      <c r="K132" s="6">
        <f t="shared" si="21"/>
        <v>0.1875</v>
      </c>
      <c r="L132" s="59">
        <f>COUNTIFS('2way'!$M$3:$M$7690,"&gt;50%",'2way'!$Y$3:$Y$7690,"Y",'2way'!$Q$3:$Q$7690,"=" &amp;B132) +  COUNTIFS('2way'!$M$3:$M$7690,"&gt;50%",'2way'!$Y$3:$Y$7690,"Y",'2way'!$R$3:$R$7690,"=" &amp;B132)</f>
        <v>0</v>
      </c>
      <c r="M132" s="59">
        <f>COUNTIFS('2way'!$M$3:$M$7690,"&gt;50%",'2way'!$Y$3:$Y$7690,"N",'2way'!$Q$3:$Q$7690,"=" &amp;B132) +  COUNTIFS('2way'!$M$3:$M$7690,"&gt;50%",'2way'!$Y$3:$Y$7690,"N",'2way'!$R$3:$R$7690,"=" &amp;B132)</f>
        <v>0</v>
      </c>
      <c r="N132" s="59">
        <f>COUNTIFS('2way'!$N$3:$N$7690,"&gt;50%",'2way'!$Y$3:$Y$7690,"N",'2way'!$Q$3:$Q$7690,"=" &amp;B132) +  COUNTIFS('2way'!$N$3:$N$7690,"&gt;50%",'2way'!$Y$3:$Y$7690,"N",'2way'!$R$3:$R$7690,"=" &amp;B132)</f>
        <v>0</v>
      </c>
      <c r="O132" s="59">
        <f>COUNTIFS('2way'!$N$3:$N$7690,"&gt;50%",'2way'!$Y$3:$Y$7690,"Y",'2way'!$Q$3:$Q$7690,"=" &amp;B132) +  COUNTIFS('2way'!$N$3:$N$7690,"&gt;50%",'2way'!$Y$3:$Y$7690,"Y",'2way'!$R$3:$R$7690,"=" &amp;B132)</f>
        <v>0</v>
      </c>
      <c r="P132">
        <f>COUNTIF('2way'!$Q$3:$Q$7690,"=" &amp;B132) + COUNTIF('2way'!$R$3:$R$7690,"=" &amp;B132)</f>
        <v>16</v>
      </c>
      <c r="Q132" s="6">
        <f t="shared" si="22"/>
        <v>0</v>
      </c>
      <c r="R132" s="6">
        <f t="shared" si="23"/>
        <v>0</v>
      </c>
      <c r="S132" s="6">
        <f t="shared" si="24"/>
        <v>0</v>
      </c>
      <c r="T132" s="6">
        <f t="shared" si="25"/>
        <v>0</v>
      </c>
      <c r="U132">
        <f t="shared" si="26"/>
        <v>10</v>
      </c>
      <c r="V132" s="6">
        <f t="shared" si="27"/>
        <v>0.625</v>
      </c>
      <c r="W132">
        <f t="shared" si="28"/>
        <v>0</v>
      </c>
      <c r="X132" s="6">
        <f t="shared" si="29"/>
        <v>0</v>
      </c>
      <c r="Y132">
        <f t="shared" si="30"/>
        <v>6</v>
      </c>
      <c r="Z132" s="6">
        <f t="shared" si="31"/>
        <v>0.375</v>
      </c>
      <c r="AA132">
        <f t="shared" si="32"/>
        <v>0</v>
      </c>
      <c r="AB132" s="6">
        <f t="shared" si="33"/>
        <v>0</v>
      </c>
    </row>
    <row r="133" spans="1:28" x14ac:dyDescent="0.25">
      <c r="A133" t="s">
        <v>274</v>
      </c>
      <c r="B133" t="s">
        <v>416</v>
      </c>
      <c r="C133" s="58">
        <f>COUNTIFS('2way'!$A$3:$A$7690,"&gt;50%",'2way'!$Y$3:$Y$7690,"Y",'2way'!$Q$3:$Q$7690,"=" &amp;B133) +  COUNTIFS('2way'!$A$3:$A$7690,"&gt;50%",'2way'!$Y$3:$Y$7690,"Y",'2way'!$R$3:$R$7690,"=" &amp;B133)</f>
        <v>4</v>
      </c>
      <c r="D133" s="59">
        <f>COUNTIFS('2way'!$A$3:$A$7690,"&gt;50%",'2way'!$Y$3:$Y$7690,"N",'2way'!$Q$3:$Q$7690,"=" &amp;B133) +  COUNTIFS('2way'!$A$3:$A$7690,"&gt;50%",'2way'!$Y$3:$Y$7690,"N",'2way'!$R$3:$R$7690,"=" &amp;B133)</f>
        <v>8</v>
      </c>
      <c r="E133" s="59">
        <f>COUNTIFS('2way'!$B$3:$B$7690,"&gt;50%",'2way'!$Y$3:$Y$7690,"N",'2way'!$Q$3:$Q$7690,"=" &amp;B133) +  COUNTIFS('2way'!$B$3:$B$7690,"&gt;50%",'2way'!$Y$3:$Y$7690,"N",'2way'!$R$3:$R$7690,"=" &amp;B133)</f>
        <v>1</v>
      </c>
      <c r="F133" s="59">
        <f>COUNTIFS('2way'!$B$3:$B$7690,"&gt;50%",'2way'!$Y$3:$Y$7690,"Y",'2way'!$Q$3:$Q$7690,"=" &amp;B133) +  COUNTIFS('2way'!$B$3:$B$7690,"&gt;50%",'2way'!$Y$3:$Y$7690,"Y",'2way'!$R$3:$R$7690,"=" &amp;B133)</f>
        <v>4</v>
      </c>
      <c r="G133">
        <f>COUNTIF('2way'!$Q$3:$Q$7690,"=" &amp;B133) + COUNTIF('2way'!$R$3:$R$7690,"=" &amp;B133)</f>
        <v>17</v>
      </c>
      <c r="H133" s="6">
        <f t="shared" si="34"/>
        <v>0.23529411764705882</v>
      </c>
      <c r="I133" s="6">
        <f t="shared" ref="I133:I196" si="35">D133/G133</f>
        <v>0.47058823529411764</v>
      </c>
      <c r="J133" s="6">
        <f t="shared" ref="J133:J196" si="36">E133/G133</f>
        <v>5.8823529411764705E-2</v>
      </c>
      <c r="K133" s="6">
        <f t="shared" ref="K133:K196" si="37">F133/G133</f>
        <v>0.23529411764705882</v>
      </c>
      <c r="L133" s="59">
        <f>COUNTIFS('2way'!$M$3:$M$7690,"&gt;50%",'2way'!$Y$3:$Y$7690,"Y",'2way'!$Q$3:$Q$7690,"=" &amp;B133) +  COUNTIFS('2way'!$M$3:$M$7690,"&gt;50%",'2way'!$Y$3:$Y$7690,"Y",'2way'!$R$3:$R$7690,"=" &amp;B133)</f>
        <v>0</v>
      </c>
      <c r="M133" s="59">
        <f>COUNTIFS('2way'!$M$3:$M$7690,"&gt;50%",'2way'!$Y$3:$Y$7690,"N",'2way'!$Q$3:$Q$7690,"=" &amp;B133) +  COUNTIFS('2way'!$M$3:$M$7690,"&gt;50%",'2way'!$Y$3:$Y$7690,"N",'2way'!$R$3:$R$7690,"=" &amp;B133)</f>
        <v>0</v>
      </c>
      <c r="N133" s="59">
        <f>COUNTIFS('2way'!$N$3:$N$7690,"&gt;50%",'2way'!$Y$3:$Y$7690,"N",'2way'!$Q$3:$Q$7690,"=" &amp;B133) +  COUNTIFS('2way'!$N$3:$N$7690,"&gt;50%",'2way'!$Y$3:$Y$7690,"N",'2way'!$R$3:$R$7690,"=" &amp;B133)</f>
        <v>0</v>
      </c>
      <c r="O133" s="59">
        <f>COUNTIFS('2way'!$N$3:$N$7690,"&gt;50%",'2way'!$Y$3:$Y$7690,"Y",'2way'!$Q$3:$Q$7690,"=" &amp;B133) +  COUNTIFS('2way'!$N$3:$N$7690,"&gt;50%",'2way'!$Y$3:$Y$7690,"Y",'2way'!$R$3:$R$7690,"=" &amp;B133)</f>
        <v>0</v>
      </c>
      <c r="P133">
        <f>COUNTIF('2way'!$Q$3:$Q$7690,"=" &amp;B133) + COUNTIF('2way'!$R$3:$R$7690,"=" &amp;B133)</f>
        <v>17</v>
      </c>
      <c r="Q133" s="6">
        <f t="shared" ref="Q133:Q196" si="38">L133/P133</f>
        <v>0</v>
      </c>
      <c r="R133" s="6">
        <f t="shared" ref="R133:R196" si="39">M133/P133</f>
        <v>0</v>
      </c>
      <c r="S133" s="6">
        <f t="shared" ref="S133:S196" si="40">N133/P133</f>
        <v>0</v>
      </c>
      <c r="T133" s="6">
        <f t="shared" ref="T133:T196" si="41">O133/P133</f>
        <v>0</v>
      </c>
      <c r="U133">
        <f t="shared" ref="U133:U196" si="42">C133+E133</f>
        <v>5</v>
      </c>
      <c r="V133" s="6">
        <f t="shared" ref="V133:V196" si="43">U133/G133</f>
        <v>0.29411764705882354</v>
      </c>
      <c r="W133">
        <f t="shared" ref="W133:W196" si="44">L133+N133</f>
        <v>0</v>
      </c>
      <c r="X133" s="6">
        <f t="shared" ref="X133:X196" si="45">W133/P133</f>
        <v>0</v>
      </c>
      <c r="Y133">
        <f t="shared" ref="Y133:Y196" si="46">D133+F133</f>
        <v>12</v>
      </c>
      <c r="Z133" s="6">
        <f t="shared" ref="Z133:Z196" si="47">Y133/G133</f>
        <v>0.70588235294117652</v>
      </c>
      <c r="AA133">
        <f t="shared" ref="AA133:AA196" si="48">M133+O133</f>
        <v>0</v>
      </c>
      <c r="AB133" s="6">
        <f t="shared" ref="AB133:AB196" si="49">AA133/P133</f>
        <v>0</v>
      </c>
    </row>
    <row r="134" spans="1:28" x14ac:dyDescent="0.25">
      <c r="A134" t="s">
        <v>274</v>
      </c>
      <c r="B134" t="s">
        <v>418</v>
      </c>
      <c r="C134" s="58">
        <f>COUNTIFS('2way'!$A$3:$A$7690,"&gt;50%",'2way'!$Y$3:$Y$7690,"Y",'2way'!$Q$3:$Q$7690,"=" &amp;B134) +  COUNTIFS('2way'!$A$3:$A$7690,"&gt;50%",'2way'!$Y$3:$Y$7690,"Y",'2way'!$R$3:$R$7690,"=" &amp;B134)</f>
        <v>0</v>
      </c>
      <c r="D134" s="59">
        <f>COUNTIFS('2way'!$A$3:$A$7690,"&gt;50%",'2way'!$Y$3:$Y$7690,"N",'2way'!$Q$3:$Q$7690,"=" &amp;B134) +  COUNTIFS('2way'!$A$3:$A$7690,"&gt;50%",'2way'!$Y$3:$Y$7690,"N",'2way'!$R$3:$R$7690,"=" &amp;B134)</f>
        <v>2</v>
      </c>
      <c r="E134" s="59">
        <f>COUNTIFS('2way'!$B$3:$B$7690,"&gt;50%",'2way'!$Y$3:$Y$7690,"N",'2way'!$Q$3:$Q$7690,"=" &amp;B134) +  COUNTIFS('2way'!$B$3:$B$7690,"&gt;50%",'2way'!$Y$3:$Y$7690,"N",'2way'!$R$3:$R$7690,"=" &amp;B134)</f>
        <v>15</v>
      </c>
      <c r="F134" s="59">
        <f>COUNTIFS('2way'!$B$3:$B$7690,"&gt;50%",'2way'!$Y$3:$Y$7690,"Y",'2way'!$Q$3:$Q$7690,"=" &amp;B134) +  COUNTIFS('2way'!$B$3:$B$7690,"&gt;50%",'2way'!$Y$3:$Y$7690,"Y",'2way'!$R$3:$R$7690,"=" &amp;B134)</f>
        <v>3</v>
      </c>
      <c r="G134">
        <f>COUNTIF('2way'!$Q$3:$Q$7690,"=" &amp;B134) + COUNTIF('2way'!$R$3:$R$7690,"=" &amp;B134)</f>
        <v>20</v>
      </c>
      <c r="H134" s="6">
        <f t="shared" si="34"/>
        <v>0</v>
      </c>
      <c r="I134" s="6">
        <f t="shared" si="35"/>
        <v>0.1</v>
      </c>
      <c r="J134" s="6">
        <f t="shared" si="36"/>
        <v>0.75</v>
      </c>
      <c r="K134" s="6">
        <f t="shared" si="37"/>
        <v>0.15</v>
      </c>
      <c r="L134" s="59">
        <f>COUNTIFS('2way'!$M$3:$M$7690,"&gt;50%",'2way'!$Y$3:$Y$7690,"Y",'2way'!$Q$3:$Q$7690,"=" &amp;B134) +  COUNTIFS('2way'!$M$3:$M$7690,"&gt;50%",'2way'!$Y$3:$Y$7690,"Y",'2way'!$R$3:$R$7690,"=" &amp;B134)</f>
        <v>0</v>
      </c>
      <c r="M134" s="59">
        <f>COUNTIFS('2way'!$M$3:$M$7690,"&gt;50%",'2way'!$Y$3:$Y$7690,"N",'2way'!$Q$3:$Q$7690,"=" &amp;B134) +  COUNTIFS('2way'!$M$3:$M$7690,"&gt;50%",'2way'!$Y$3:$Y$7690,"N",'2way'!$R$3:$R$7690,"=" &amp;B134)</f>
        <v>0</v>
      </c>
      <c r="N134" s="59">
        <f>COUNTIFS('2way'!$N$3:$N$7690,"&gt;50%",'2way'!$Y$3:$Y$7690,"N",'2way'!$Q$3:$Q$7690,"=" &amp;B134) +  COUNTIFS('2way'!$N$3:$N$7690,"&gt;50%",'2way'!$Y$3:$Y$7690,"N",'2way'!$R$3:$R$7690,"=" &amp;B134)</f>
        <v>0</v>
      </c>
      <c r="O134" s="59">
        <f>COUNTIFS('2way'!$N$3:$N$7690,"&gt;50%",'2way'!$Y$3:$Y$7690,"Y",'2way'!$Q$3:$Q$7690,"=" &amp;B134) +  COUNTIFS('2way'!$N$3:$N$7690,"&gt;50%",'2way'!$Y$3:$Y$7690,"Y",'2way'!$R$3:$R$7690,"=" &amp;B134)</f>
        <v>0</v>
      </c>
      <c r="P134">
        <f>COUNTIF('2way'!$Q$3:$Q$7690,"=" &amp;B134) + COUNTIF('2way'!$R$3:$R$7690,"=" &amp;B134)</f>
        <v>20</v>
      </c>
      <c r="Q134" s="6">
        <f t="shared" si="38"/>
        <v>0</v>
      </c>
      <c r="R134" s="6">
        <f t="shared" si="39"/>
        <v>0</v>
      </c>
      <c r="S134" s="6">
        <f t="shared" si="40"/>
        <v>0</v>
      </c>
      <c r="T134" s="6">
        <f t="shared" si="41"/>
        <v>0</v>
      </c>
      <c r="U134">
        <f t="shared" si="42"/>
        <v>15</v>
      </c>
      <c r="V134" s="6">
        <f t="shared" si="43"/>
        <v>0.75</v>
      </c>
      <c r="W134">
        <f t="shared" si="44"/>
        <v>0</v>
      </c>
      <c r="X134" s="6">
        <f t="shared" si="45"/>
        <v>0</v>
      </c>
      <c r="Y134">
        <f t="shared" si="46"/>
        <v>5</v>
      </c>
      <c r="Z134" s="6">
        <f t="shared" si="47"/>
        <v>0.25</v>
      </c>
      <c r="AA134">
        <f t="shared" si="48"/>
        <v>0</v>
      </c>
      <c r="AB134" s="6">
        <f t="shared" si="49"/>
        <v>0</v>
      </c>
    </row>
    <row r="135" spans="1:28" x14ac:dyDescent="0.25">
      <c r="A135" t="s">
        <v>274</v>
      </c>
      <c r="B135" t="s">
        <v>519</v>
      </c>
      <c r="C135" s="58">
        <f>COUNTIFS('2way'!$A$3:$A$7690,"&gt;50%",'2way'!$Y$3:$Y$7690,"Y",'2way'!$Q$3:$Q$7690,"=" &amp;B135) +  COUNTIFS('2way'!$A$3:$A$7690,"&gt;50%",'2way'!$Y$3:$Y$7690,"Y",'2way'!$R$3:$R$7690,"=" &amp;B135)</f>
        <v>3</v>
      </c>
      <c r="D135" s="59">
        <f>COUNTIFS('2way'!$A$3:$A$7690,"&gt;50%",'2way'!$Y$3:$Y$7690,"N",'2way'!$Q$3:$Q$7690,"=" &amp;B135) +  COUNTIFS('2way'!$A$3:$A$7690,"&gt;50%",'2way'!$Y$3:$Y$7690,"N",'2way'!$R$3:$R$7690,"=" &amp;B135)</f>
        <v>8</v>
      </c>
      <c r="E135" s="59">
        <f>COUNTIFS('2way'!$B$3:$B$7690,"&gt;50%",'2way'!$Y$3:$Y$7690,"N",'2way'!$Q$3:$Q$7690,"=" &amp;B135) +  COUNTIFS('2way'!$B$3:$B$7690,"&gt;50%",'2way'!$Y$3:$Y$7690,"N",'2way'!$R$3:$R$7690,"=" &amp;B135)</f>
        <v>3</v>
      </c>
      <c r="F135" s="59">
        <f>COUNTIFS('2way'!$B$3:$B$7690,"&gt;50%",'2way'!$Y$3:$Y$7690,"Y",'2way'!$Q$3:$Q$7690,"=" &amp;B135) +  COUNTIFS('2way'!$B$3:$B$7690,"&gt;50%",'2way'!$Y$3:$Y$7690,"Y",'2way'!$R$3:$R$7690,"=" &amp;B135)</f>
        <v>3</v>
      </c>
      <c r="G135">
        <f>COUNTIF('2way'!$Q$3:$Q$7690,"=" &amp;B135) + COUNTIF('2way'!$R$3:$R$7690,"=" &amp;B135)</f>
        <v>17</v>
      </c>
      <c r="H135" s="6">
        <f t="shared" si="34"/>
        <v>0.17647058823529413</v>
      </c>
      <c r="I135" s="6">
        <f t="shared" si="35"/>
        <v>0.47058823529411764</v>
      </c>
      <c r="J135" s="6">
        <f t="shared" si="36"/>
        <v>0.17647058823529413</v>
      </c>
      <c r="K135" s="6">
        <f t="shared" si="37"/>
        <v>0.17647058823529413</v>
      </c>
      <c r="L135" s="59">
        <f>COUNTIFS('2way'!$M$3:$M$7690,"&gt;50%",'2way'!$Y$3:$Y$7690,"Y",'2way'!$Q$3:$Q$7690,"=" &amp;B135) +  COUNTIFS('2way'!$M$3:$M$7690,"&gt;50%",'2way'!$Y$3:$Y$7690,"Y",'2way'!$R$3:$R$7690,"=" &amp;B135)</f>
        <v>0</v>
      </c>
      <c r="M135" s="59">
        <f>COUNTIFS('2way'!$M$3:$M$7690,"&gt;50%",'2way'!$Y$3:$Y$7690,"N",'2way'!$Q$3:$Q$7690,"=" &amp;B135) +  COUNTIFS('2way'!$M$3:$M$7690,"&gt;50%",'2way'!$Y$3:$Y$7690,"N",'2way'!$R$3:$R$7690,"=" &amp;B135)</f>
        <v>0</v>
      </c>
      <c r="N135" s="59">
        <f>COUNTIFS('2way'!$N$3:$N$7690,"&gt;50%",'2way'!$Y$3:$Y$7690,"N",'2way'!$Q$3:$Q$7690,"=" &amp;B135) +  COUNTIFS('2way'!$N$3:$N$7690,"&gt;50%",'2way'!$Y$3:$Y$7690,"N",'2way'!$R$3:$R$7690,"=" &amp;B135)</f>
        <v>0</v>
      </c>
      <c r="O135" s="59">
        <f>COUNTIFS('2way'!$N$3:$N$7690,"&gt;50%",'2way'!$Y$3:$Y$7690,"Y",'2way'!$Q$3:$Q$7690,"=" &amp;B135) +  COUNTIFS('2way'!$N$3:$N$7690,"&gt;50%",'2way'!$Y$3:$Y$7690,"Y",'2way'!$R$3:$R$7690,"=" &amp;B135)</f>
        <v>0</v>
      </c>
      <c r="P135">
        <f>COUNTIF('2way'!$Q$3:$Q$7690,"=" &amp;B135) + COUNTIF('2way'!$R$3:$R$7690,"=" &amp;B135)</f>
        <v>17</v>
      </c>
      <c r="Q135" s="6">
        <f t="shared" si="38"/>
        <v>0</v>
      </c>
      <c r="R135" s="6">
        <f t="shared" si="39"/>
        <v>0</v>
      </c>
      <c r="S135" s="6">
        <f t="shared" si="40"/>
        <v>0</v>
      </c>
      <c r="T135" s="6">
        <f t="shared" si="41"/>
        <v>0</v>
      </c>
      <c r="U135">
        <f t="shared" si="42"/>
        <v>6</v>
      </c>
      <c r="V135" s="6">
        <f t="shared" si="43"/>
        <v>0.35294117647058826</v>
      </c>
      <c r="W135">
        <f t="shared" si="44"/>
        <v>0</v>
      </c>
      <c r="X135" s="6">
        <f t="shared" si="45"/>
        <v>0</v>
      </c>
      <c r="Y135">
        <f t="shared" si="46"/>
        <v>11</v>
      </c>
      <c r="Z135" s="6">
        <f t="shared" si="47"/>
        <v>0.6470588235294118</v>
      </c>
      <c r="AA135">
        <f t="shared" si="48"/>
        <v>0</v>
      </c>
      <c r="AB135" s="6">
        <f t="shared" si="49"/>
        <v>0</v>
      </c>
    </row>
    <row r="136" spans="1:28" x14ac:dyDescent="0.25">
      <c r="A136" t="s">
        <v>274</v>
      </c>
      <c r="B136" t="s">
        <v>343</v>
      </c>
      <c r="C136" s="58">
        <f>COUNTIFS('2way'!$A$3:$A$7690,"&gt;50%",'2way'!$Y$3:$Y$7690,"Y",'2way'!$Q$3:$Q$7690,"=" &amp;B136) +  COUNTIFS('2way'!$A$3:$A$7690,"&gt;50%",'2way'!$Y$3:$Y$7690,"Y",'2way'!$R$3:$R$7690,"=" &amp;B136)</f>
        <v>3</v>
      </c>
      <c r="D136" s="59">
        <f>COUNTIFS('2way'!$A$3:$A$7690,"&gt;50%",'2way'!$Y$3:$Y$7690,"N",'2way'!$Q$3:$Q$7690,"=" &amp;B136) +  COUNTIFS('2way'!$A$3:$A$7690,"&gt;50%",'2way'!$Y$3:$Y$7690,"N",'2way'!$R$3:$R$7690,"=" &amp;B136)</f>
        <v>6</v>
      </c>
      <c r="E136" s="59">
        <f>COUNTIFS('2way'!$B$3:$B$7690,"&gt;50%",'2way'!$Y$3:$Y$7690,"N",'2way'!$Q$3:$Q$7690,"=" &amp;B136) +  COUNTIFS('2way'!$B$3:$B$7690,"&gt;50%",'2way'!$Y$3:$Y$7690,"N",'2way'!$R$3:$R$7690,"=" &amp;B136)</f>
        <v>6</v>
      </c>
      <c r="F136" s="59">
        <f>COUNTIFS('2way'!$B$3:$B$7690,"&gt;50%",'2way'!$Y$3:$Y$7690,"Y",'2way'!$Q$3:$Q$7690,"=" &amp;B136) +  COUNTIFS('2way'!$B$3:$B$7690,"&gt;50%",'2way'!$Y$3:$Y$7690,"Y",'2way'!$R$3:$R$7690,"=" &amp;B136)</f>
        <v>5</v>
      </c>
      <c r="G136">
        <f>COUNTIF('2way'!$Q$3:$Q$7690,"=" &amp;B136) + COUNTIF('2way'!$R$3:$R$7690,"=" &amp;B136)</f>
        <v>21</v>
      </c>
      <c r="H136" s="6">
        <f t="shared" si="34"/>
        <v>0.14285714285714285</v>
      </c>
      <c r="I136" s="6">
        <f t="shared" si="35"/>
        <v>0.2857142857142857</v>
      </c>
      <c r="J136" s="6">
        <f t="shared" si="36"/>
        <v>0.2857142857142857</v>
      </c>
      <c r="K136" s="6">
        <f t="shared" si="37"/>
        <v>0.23809523809523808</v>
      </c>
      <c r="L136" s="59">
        <f>COUNTIFS('2way'!$M$3:$M$7690,"&gt;50%",'2way'!$Y$3:$Y$7690,"Y",'2way'!$Q$3:$Q$7690,"=" &amp;B136) +  COUNTIFS('2way'!$M$3:$M$7690,"&gt;50%",'2way'!$Y$3:$Y$7690,"Y",'2way'!$R$3:$R$7690,"=" &amp;B136)</f>
        <v>0</v>
      </c>
      <c r="M136" s="59">
        <f>COUNTIFS('2way'!$M$3:$M$7690,"&gt;50%",'2way'!$Y$3:$Y$7690,"N",'2way'!$Q$3:$Q$7690,"=" &amp;B136) +  COUNTIFS('2way'!$M$3:$M$7690,"&gt;50%",'2way'!$Y$3:$Y$7690,"N",'2way'!$R$3:$R$7690,"=" &amp;B136)</f>
        <v>0</v>
      </c>
      <c r="N136" s="59">
        <f>COUNTIFS('2way'!$N$3:$N$7690,"&gt;50%",'2way'!$Y$3:$Y$7690,"N",'2way'!$Q$3:$Q$7690,"=" &amp;B136) +  COUNTIFS('2way'!$N$3:$N$7690,"&gt;50%",'2way'!$Y$3:$Y$7690,"N",'2way'!$R$3:$R$7690,"=" &amp;B136)</f>
        <v>0</v>
      </c>
      <c r="O136" s="59">
        <f>COUNTIFS('2way'!$N$3:$N$7690,"&gt;50%",'2way'!$Y$3:$Y$7690,"Y",'2way'!$Q$3:$Q$7690,"=" &amp;B136) +  COUNTIFS('2way'!$N$3:$N$7690,"&gt;50%",'2way'!$Y$3:$Y$7690,"Y",'2way'!$R$3:$R$7690,"=" &amp;B136)</f>
        <v>0</v>
      </c>
      <c r="P136">
        <f>COUNTIF('2way'!$Q$3:$Q$7690,"=" &amp;B136) + COUNTIF('2way'!$R$3:$R$7690,"=" &amp;B136)</f>
        <v>21</v>
      </c>
      <c r="Q136" s="6">
        <f t="shared" si="38"/>
        <v>0</v>
      </c>
      <c r="R136" s="6">
        <f t="shared" si="39"/>
        <v>0</v>
      </c>
      <c r="S136" s="6">
        <f t="shared" si="40"/>
        <v>0</v>
      </c>
      <c r="T136" s="6">
        <f t="shared" si="41"/>
        <v>0</v>
      </c>
      <c r="U136">
        <f t="shared" si="42"/>
        <v>9</v>
      </c>
      <c r="V136" s="6">
        <f t="shared" si="43"/>
        <v>0.42857142857142855</v>
      </c>
      <c r="W136">
        <f t="shared" si="44"/>
        <v>0</v>
      </c>
      <c r="X136" s="6">
        <f t="shared" si="45"/>
        <v>0</v>
      </c>
      <c r="Y136">
        <f t="shared" si="46"/>
        <v>11</v>
      </c>
      <c r="Z136" s="6">
        <f t="shared" si="47"/>
        <v>0.52380952380952384</v>
      </c>
      <c r="AA136">
        <f t="shared" si="48"/>
        <v>0</v>
      </c>
      <c r="AB136" s="6">
        <f t="shared" si="49"/>
        <v>0</v>
      </c>
    </row>
    <row r="137" spans="1:28" x14ac:dyDescent="0.25">
      <c r="A137" t="s">
        <v>274</v>
      </c>
      <c r="B137" t="s">
        <v>488</v>
      </c>
      <c r="C137" s="58">
        <f>COUNTIFS('2way'!$A$3:$A$7690,"&gt;50%",'2way'!$Y$3:$Y$7690,"Y",'2way'!$Q$3:$Q$7690,"=" &amp;B137) +  COUNTIFS('2way'!$A$3:$A$7690,"&gt;50%",'2way'!$Y$3:$Y$7690,"Y",'2way'!$R$3:$R$7690,"=" &amp;B137)</f>
        <v>1</v>
      </c>
      <c r="D137" s="59">
        <f>COUNTIFS('2way'!$A$3:$A$7690,"&gt;50%",'2way'!$Y$3:$Y$7690,"N",'2way'!$Q$3:$Q$7690,"=" &amp;B137) +  COUNTIFS('2way'!$A$3:$A$7690,"&gt;50%",'2way'!$Y$3:$Y$7690,"N",'2way'!$R$3:$R$7690,"=" &amp;B137)</f>
        <v>3</v>
      </c>
      <c r="E137" s="59">
        <f>COUNTIFS('2way'!$B$3:$B$7690,"&gt;50%",'2way'!$Y$3:$Y$7690,"N",'2way'!$Q$3:$Q$7690,"=" &amp;B137) +  COUNTIFS('2way'!$B$3:$B$7690,"&gt;50%",'2way'!$Y$3:$Y$7690,"N",'2way'!$R$3:$R$7690,"=" &amp;B137)</f>
        <v>5</v>
      </c>
      <c r="F137" s="59">
        <f>COUNTIFS('2way'!$B$3:$B$7690,"&gt;50%",'2way'!$Y$3:$Y$7690,"Y",'2way'!$Q$3:$Q$7690,"=" &amp;B137) +  COUNTIFS('2way'!$B$3:$B$7690,"&gt;50%",'2way'!$Y$3:$Y$7690,"Y",'2way'!$R$3:$R$7690,"=" &amp;B137)</f>
        <v>6</v>
      </c>
      <c r="G137">
        <f>COUNTIF('2way'!$Q$3:$Q$7690,"=" &amp;B137) + COUNTIF('2way'!$R$3:$R$7690,"=" &amp;B137)</f>
        <v>16</v>
      </c>
      <c r="H137" s="6">
        <f t="shared" si="34"/>
        <v>6.25E-2</v>
      </c>
      <c r="I137" s="6">
        <f t="shared" si="35"/>
        <v>0.1875</v>
      </c>
      <c r="J137" s="6">
        <f t="shared" si="36"/>
        <v>0.3125</v>
      </c>
      <c r="K137" s="6">
        <f t="shared" si="37"/>
        <v>0.375</v>
      </c>
      <c r="L137" s="59">
        <f>COUNTIFS('2way'!$M$3:$M$7690,"&gt;50%",'2way'!$Y$3:$Y$7690,"Y",'2way'!$Q$3:$Q$7690,"=" &amp;B137) +  COUNTIFS('2way'!$M$3:$M$7690,"&gt;50%",'2way'!$Y$3:$Y$7690,"Y",'2way'!$R$3:$R$7690,"=" &amp;B137)</f>
        <v>0</v>
      </c>
      <c r="M137" s="59">
        <f>COUNTIFS('2way'!$M$3:$M$7690,"&gt;50%",'2way'!$Y$3:$Y$7690,"N",'2way'!$Q$3:$Q$7690,"=" &amp;B137) +  COUNTIFS('2way'!$M$3:$M$7690,"&gt;50%",'2way'!$Y$3:$Y$7690,"N",'2way'!$R$3:$R$7690,"=" &amp;B137)</f>
        <v>0</v>
      </c>
      <c r="N137" s="59">
        <f>COUNTIFS('2way'!$N$3:$N$7690,"&gt;50%",'2way'!$Y$3:$Y$7690,"N",'2way'!$Q$3:$Q$7690,"=" &amp;B137) +  COUNTIFS('2way'!$N$3:$N$7690,"&gt;50%",'2way'!$Y$3:$Y$7690,"N",'2way'!$R$3:$R$7690,"=" &amp;B137)</f>
        <v>0</v>
      </c>
      <c r="O137" s="59">
        <f>COUNTIFS('2way'!$N$3:$N$7690,"&gt;50%",'2way'!$Y$3:$Y$7690,"Y",'2way'!$Q$3:$Q$7690,"=" &amp;B137) +  COUNTIFS('2way'!$N$3:$N$7690,"&gt;50%",'2way'!$Y$3:$Y$7690,"Y",'2way'!$R$3:$R$7690,"=" &amp;B137)</f>
        <v>0</v>
      </c>
      <c r="P137">
        <f>COUNTIF('2way'!$Q$3:$Q$7690,"=" &amp;B137) + COUNTIF('2way'!$R$3:$R$7690,"=" &amp;B137)</f>
        <v>16</v>
      </c>
      <c r="Q137" s="6">
        <f t="shared" si="38"/>
        <v>0</v>
      </c>
      <c r="R137" s="6">
        <f t="shared" si="39"/>
        <v>0</v>
      </c>
      <c r="S137" s="6">
        <f t="shared" si="40"/>
        <v>0</v>
      </c>
      <c r="T137" s="6">
        <f t="shared" si="41"/>
        <v>0</v>
      </c>
      <c r="U137">
        <f t="shared" si="42"/>
        <v>6</v>
      </c>
      <c r="V137" s="6">
        <f t="shared" si="43"/>
        <v>0.375</v>
      </c>
      <c r="W137">
        <f t="shared" si="44"/>
        <v>0</v>
      </c>
      <c r="X137" s="6">
        <f t="shared" si="45"/>
        <v>0</v>
      </c>
      <c r="Y137">
        <f t="shared" si="46"/>
        <v>9</v>
      </c>
      <c r="Z137" s="6">
        <f t="shared" si="47"/>
        <v>0.5625</v>
      </c>
      <c r="AA137">
        <f t="shared" si="48"/>
        <v>0</v>
      </c>
      <c r="AB137" s="6">
        <f t="shared" si="49"/>
        <v>0</v>
      </c>
    </row>
    <row r="138" spans="1:28" x14ac:dyDescent="0.25">
      <c r="A138" t="s">
        <v>274</v>
      </c>
      <c r="B138" t="s">
        <v>516</v>
      </c>
      <c r="C138" s="58">
        <f>COUNTIFS('2way'!$A$3:$A$7690,"&gt;50%",'2way'!$Y$3:$Y$7690,"Y",'2way'!$Q$3:$Q$7690,"=" &amp;B138) +  COUNTIFS('2way'!$A$3:$A$7690,"&gt;50%",'2way'!$Y$3:$Y$7690,"Y",'2way'!$R$3:$R$7690,"=" &amp;B138)</f>
        <v>1</v>
      </c>
      <c r="D138" s="59">
        <f>COUNTIFS('2way'!$A$3:$A$7690,"&gt;50%",'2way'!$Y$3:$Y$7690,"N",'2way'!$Q$3:$Q$7690,"=" &amp;B138) +  COUNTIFS('2way'!$A$3:$A$7690,"&gt;50%",'2way'!$Y$3:$Y$7690,"N",'2way'!$R$3:$R$7690,"=" &amp;B138)</f>
        <v>3</v>
      </c>
      <c r="E138" s="59">
        <f>COUNTIFS('2way'!$B$3:$B$7690,"&gt;50%",'2way'!$Y$3:$Y$7690,"N",'2way'!$Q$3:$Q$7690,"=" &amp;B138) +  COUNTIFS('2way'!$B$3:$B$7690,"&gt;50%",'2way'!$Y$3:$Y$7690,"N",'2way'!$R$3:$R$7690,"=" &amp;B138)</f>
        <v>9</v>
      </c>
      <c r="F138" s="59">
        <f>COUNTIFS('2way'!$B$3:$B$7690,"&gt;50%",'2way'!$Y$3:$Y$7690,"Y",'2way'!$Q$3:$Q$7690,"=" &amp;B138) +  COUNTIFS('2way'!$B$3:$B$7690,"&gt;50%",'2way'!$Y$3:$Y$7690,"Y",'2way'!$R$3:$R$7690,"=" &amp;B138)</f>
        <v>5</v>
      </c>
      <c r="G138">
        <f>COUNTIF('2way'!$Q$3:$Q$7690,"=" &amp;B138) + COUNTIF('2way'!$R$3:$R$7690,"=" &amp;B138)</f>
        <v>18</v>
      </c>
      <c r="H138" s="6">
        <f t="shared" si="34"/>
        <v>5.5555555555555552E-2</v>
      </c>
      <c r="I138" s="6">
        <f t="shared" si="35"/>
        <v>0.16666666666666666</v>
      </c>
      <c r="J138" s="6">
        <f t="shared" si="36"/>
        <v>0.5</v>
      </c>
      <c r="K138" s="6">
        <f t="shared" si="37"/>
        <v>0.27777777777777779</v>
      </c>
      <c r="L138" s="59">
        <f>COUNTIFS('2way'!$M$3:$M$7690,"&gt;50%",'2way'!$Y$3:$Y$7690,"Y",'2way'!$Q$3:$Q$7690,"=" &amp;B138) +  COUNTIFS('2way'!$M$3:$M$7690,"&gt;50%",'2way'!$Y$3:$Y$7690,"Y",'2way'!$R$3:$R$7690,"=" &amp;B138)</f>
        <v>0</v>
      </c>
      <c r="M138" s="59">
        <f>COUNTIFS('2way'!$M$3:$M$7690,"&gt;50%",'2way'!$Y$3:$Y$7690,"N",'2way'!$Q$3:$Q$7690,"=" &amp;B138) +  COUNTIFS('2way'!$M$3:$M$7690,"&gt;50%",'2way'!$Y$3:$Y$7690,"N",'2way'!$R$3:$R$7690,"=" &amp;B138)</f>
        <v>0</v>
      </c>
      <c r="N138" s="59">
        <f>COUNTIFS('2way'!$N$3:$N$7690,"&gt;50%",'2way'!$Y$3:$Y$7690,"N",'2way'!$Q$3:$Q$7690,"=" &amp;B138) +  COUNTIFS('2way'!$N$3:$N$7690,"&gt;50%",'2way'!$Y$3:$Y$7690,"N",'2way'!$R$3:$R$7690,"=" &amp;B138)</f>
        <v>0</v>
      </c>
      <c r="O138" s="59">
        <f>COUNTIFS('2way'!$N$3:$N$7690,"&gt;50%",'2way'!$Y$3:$Y$7690,"Y",'2way'!$Q$3:$Q$7690,"=" &amp;B138) +  COUNTIFS('2way'!$N$3:$N$7690,"&gt;50%",'2way'!$Y$3:$Y$7690,"Y",'2way'!$R$3:$R$7690,"=" &amp;B138)</f>
        <v>0</v>
      </c>
      <c r="P138">
        <f>COUNTIF('2way'!$Q$3:$Q$7690,"=" &amp;B138) + COUNTIF('2way'!$R$3:$R$7690,"=" &amp;B138)</f>
        <v>18</v>
      </c>
      <c r="Q138" s="6">
        <f t="shared" si="38"/>
        <v>0</v>
      </c>
      <c r="R138" s="6">
        <f t="shared" si="39"/>
        <v>0</v>
      </c>
      <c r="S138" s="6">
        <f t="shared" si="40"/>
        <v>0</v>
      </c>
      <c r="T138" s="6">
        <f t="shared" si="41"/>
        <v>0</v>
      </c>
      <c r="U138">
        <f t="shared" si="42"/>
        <v>10</v>
      </c>
      <c r="V138" s="6">
        <f t="shared" si="43"/>
        <v>0.55555555555555558</v>
      </c>
      <c r="W138">
        <f t="shared" si="44"/>
        <v>0</v>
      </c>
      <c r="X138" s="6">
        <f t="shared" si="45"/>
        <v>0</v>
      </c>
      <c r="Y138">
        <f t="shared" si="46"/>
        <v>8</v>
      </c>
      <c r="Z138" s="6">
        <f t="shared" si="47"/>
        <v>0.44444444444444442</v>
      </c>
      <c r="AA138">
        <f t="shared" si="48"/>
        <v>0</v>
      </c>
      <c r="AB138" s="6">
        <f t="shared" si="49"/>
        <v>0</v>
      </c>
    </row>
    <row r="139" spans="1:28" x14ac:dyDescent="0.25">
      <c r="A139" t="s">
        <v>274</v>
      </c>
      <c r="B139" t="s">
        <v>415</v>
      </c>
      <c r="C139" s="58">
        <f>COUNTIFS('2way'!$A$3:$A$7690,"&gt;50%",'2way'!$Y$3:$Y$7690,"Y",'2way'!$Q$3:$Q$7690,"=" &amp;B139) +  COUNTIFS('2way'!$A$3:$A$7690,"&gt;50%",'2way'!$Y$3:$Y$7690,"Y",'2way'!$R$3:$R$7690,"=" &amp;B139)</f>
        <v>1</v>
      </c>
      <c r="D139" s="59">
        <f>COUNTIFS('2way'!$A$3:$A$7690,"&gt;50%",'2way'!$Y$3:$Y$7690,"N",'2way'!$Q$3:$Q$7690,"=" &amp;B139) +  COUNTIFS('2way'!$A$3:$A$7690,"&gt;50%",'2way'!$Y$3:$Y$7690,"N",'2way'!$R$3:$R$7690,"=" &amp;B139)</f>
        <v>2</v>
      </c>
      <c r="E139" s="59">
        <f>COUNTIFS('2way'!$B$3:$B$7690,"&gt;50%",'2way'!$Y$3:$Y$7690,"N",'2way'!$Q$3:$Q$7690,"=" &amp;B139) +  COUNTIFS('2way'!$B$3:$B$7690,"&gt;50%",'2way'!$Y$3:$Y$7690,"N",'2way'!$R$3:$R$7690,"=" &amp;B139)</f>
        <v>9</v>
      </c>
      <c r="F139" s="59">
        <f>COUNTIFS('2way'!$B$3:$B$7690,"&gt;50%",'2way'!$Y$3:$Y$7690,"Y",'2way'!$Q$3:$Q$7690,"=" &amp;B139) +  COUNTIFS('2way'!$B$3:$B$7690,"&gt;50%",'2way'!$Y$3:$Y$7690,"Y",'2way'!$R$3:$R$7690,"=" &amp;B139)</f>
        <v>5</v>
      </c>
      <c r="G139">
        <f>COUNTIF('2way'!$Q$3:$Q$7690,"=" &amp;B139) + COUNTIF('2way'!$R$3:$R$7690,"=" &amp;B139)</f>
        <v>17</v>
      </c>
      <c r="H139" s="6">
        <f t="shared" si="34"/>
        <v>5.8823529411764705E-2</v>
      </c>
      <c r="I139" s="6">
        <f t="shared" si="35"/>
        <v>0.11764705882352941</v>
      </c>
      <c r="J139" s="6">
        <f t="shared" si="36"/>
        <v>0.52941176470588236</v>
      </c>
      <c r="K139" s="6">
        <f t="shared" si="37"/>
        <v>0.29411764705882354</v>
      </c>
      <c r="L139" s="59">
        <f>COUNTIFS('2way'!$M$3:$M$7690,"&gt;50%",'2way'!$Y$3:$Y$7690,"Y",'2way'!$Q$3:$Q$7690,"=" &amp;B139) +  COUNTIFS('2way'!$M$3:$M$7690,"&gt;50%",'2way'!$Y$3:$Y$7690,"Y",'2way'!$R$3:$R$7690,"=" &amp;B139)</f>
        <v>0</v>
      </c>
      <c r="M139" s="59">
        <f>COUNTIFS('2way'!$M$3:$M$7690,"&gt;50%",'2way'!$Y$3:$Y$7690,"N",'2way'!$Q$3:$Q$7690,"=" &amp;B139) +  COUNTIFS('2way'!$M$3:$M$7690,"&gt;50%",'2way'!$Y$3:$Y$7690,"N",'2way'!$R$3:$R$7690,"=" &amp;B139)</f>
        <v>0</v>
      </c>
      <c r="N139" s="59">
        <f>COUNTIFS('2way'!$N$3:$N$7690,"&gt;50%",'2way'!$Y$3:$Y$7690,"N",'2way'!$Q$3:$Q$7690,"=" &amp;B139) +  COUNTIFS('2way'!$N$3:$N$7690,"&gt;50%",'2way'!$Y$3:$Y$7690,"N",'2way'!$R$3:$R$7690,"=" &amp;B139)</f>
        <v>0</v>
      </c>
      <c r="O139" s="59">
        <f>COUNTIFS('2way'!$N$3:$N$7690,"&gt;50%",'2way'!$Y$3:$Y$7690,"Y",'2way'!$Q$3:$Q$7690,"=" &amp;B139) +  COUNTIFS('2way'!$N$3:$N$7690,"&gt;50%",'2way'!$Y$3:$Y$7690,"Y",'2way'!$R$3:$R$7690,"=" &amp;B139)</f>
        <v>0</v>
      </c>
      <c r="P139">
        <f>COUNTIF('2way'!$Q$3:$Q$7690,"=" &amp;B139) + COUNTIF('2way'!$R$3:$R$7690,"=" &amp;B139)</f>
        <v>17</v>
      </c>
      <c r="Q139" s="6">
        <f t="shared" si="38"/>
        <v>0</v>
      </c>
      <c r="R139" s="6">
        <f t="shared" si="39"/>
        <v>0</v>
      </c>
      <c r="S139" s="6">
        <f t="shared" si="40"/>
        <v>0</v>
      </c>
      <c r="T139" s="6">
        <f t="shared" si="41"/>
        <v>0</v>
      </c>
      <c r="U139">
        <f t="shared" si="42"/>
        <v>10</v>
      </c>
      <c r="V139" s="6">
        <f t="shared" si="43"/>
        <v>0.58823529411764708</v>
      </c>
      <c r="W139">
        <f t="shared" si="44"/>
        <v>0</v>
      </c>
      <c r="X139" s="6">
        <f t="shared" si="45"/>
        <v>0</v>
      </c>
      <c r="Y139">
        <f t="shared" si="46"/>
        <v>7</v>
      </c>
      <c r="Z139" s="6">
        <f t="shared" si="47"/>
        <v>0.41176470588235292</v>
      </c>
      <c r="AA139">
        <f t="shared" si="48"/>
        <v>0</v>
      </c>
      <c r="AB139" s="6">
        <f t="shared" si="49"/>
        <v>0</v>
      </c>
    </row>
    <row r="140" spans="1:28" x14ac:dyDescent="0.25">
      <c r="A140" t="s">
        <v>274</v>
      </c>
      <c r="B140" t="s">
        <v>340</v>
      </c>
      <c r="C140" s="58">
        <f>COUNTIFS('2way'!$A$3:$A$7690,"&gt;50%",'2way'!$Y$3:$Y$7690,"Y",'2way'!$Q$3:$Q$7690,"=" &amp;B140) +  COUNTIFS('2way'!$A$3:$A$7690,"&gt;50%",'2way'!$Y$3:$Y$7690,"Y",'2way'!$R$3:$R$7690,"=" &amp;B140)</f>
        <v>2</v>
      </c>
      <c r="D140" s="59">
        <f>COUNTIFS('2way'!$A$3:$A$7690,"&gt;50%",'2way'!$Y$3:$Y$7690,"N",'2way'!$Q$3:$Q$7690,"=" &amp;B140) +  COUNTIFS('2way'!$A$3:$A$7690,"&gt;50%",'2way'!$Y$3:$Y$7690,"N",'2way'!$R$3:$R$7690,"=" &amp;B140)</f>
        <v>2</v>
      </c>
      <c r="E140" s="59">
        <f>COUNTIFS('2way'!$B$3:$B$7690,"&gt;50%",'2way'!$Y$3:$Y$7690,"N",'2way'!$Q$3:$Q$7690,"=" &amp;B140) +  COUNTIFS('2way'!$B$3:$B$7690,"&gt;50%",'2way'!$Y$3:$Y$7690,"N",'2way'!$R$3:$R$7690,"=" &amp;B140)</f>
        <v>8</v>
      </c>
      <c r="F140" s="59">
        <f>COUNTIFS('2way'!$B$3:$B$7690,"&gt;50%",'2way'!$Y$3:$Y$7690,"Y",'2way'!$Q$3:$Q$7690,"=" &amp;B140) +  COUNTIFS('2way'!$B$3:$B$7690,"&gt;50%",'2way'!$Y$3:$Y$7690,"Y",'2way'!$R$3:$R$7690,"=" &amp;B140)</f>
        <v>4</v>
      </c>
      <c r="G140">
        <f>COUNTIF('2way'!$Q$3:$Q$7690,"=" &amp;B140) + COUNTIF('2way'!$R$3:$R$7690,"=" &amp;B140)</f>
        <v>16</v>
      </c>
      <c r="H140" s="6">
        <f t="shared" si="34"/>
        <v>0.125</v>
      </c>
      <c r="I140" s="6">
        <f t="shared" si="35"/>
        <v>0.125</v>
      </c>
      <c r="J140" s="6">
        <f t="shared" si="36"/>
        <v>0.5</v>
      </c>
      <c r="K140" s="6">
        <f t="shared" si="37"/>
        <v>0.25</v>
      </c>
      <c r="L140" s="59">
        <f>COUNTIFS('2way'!$M$3:$M$7690,"&gt;50%",'2way'!$Y$3:$Y$7690,"Y",'2way'!$Q$3:$Q$7690,"=" &amp;B140) +  COUNTIFS('2way'!$M$3:$M$7690,"&gt;50%",'2way'!$Y$3:$Y$7690,"Y",'2way'!$R$3:$R$7690,"=" &amp;B140)</f>
        <v>0</v>
      </c>
      <c r="M140" s="59">
        <f>COUNTIFS('2way'!$M$3:$M$7690,"&gt;50%",'2way'!$Y$3:$Y$7690,"N",'2way'!$Q$3:$Q$7690,"=" &amp;B140) +  COUNTIFS('2way'!$M$3:$M$7690,"&gt;50%",'2way'!$Y$3:$Y$7690,"N",'2way'!$R$3:$R$7690,"=" &amp;B140)</f>
        <v>0</v>
      </c>
      <c r="N140" s="59">
        <f>COUNTIFS('2way'!$N$3:$N$7690,"&gt;50%",'2way'!$Y$3:$Y$7690,"N",'2way'!$Q$3:$Q$7690,"=" &amp;B140) +  COUNTIFS('2way'!$N$3:$N$7690,"&gt;50%",'2way'!$Y$3:$Y$7690,"N",'2way'!$R$3:$R$7690,"=" &amp;B140)</f>
        <v>0</v>
      </c>
      <c r="O140" s="59">
        <f>COUNTIFS('2way'!$N$3:$N$7690,"&gt;50%",'2way'!$Y$3:$Y$7690,"Y",'2way'!$Q$3:$Q$7690,"=" &amp;B140) +  COUNTIFS('2way'!$N$3:$N$7690,"&gt;50%",'2way'!$Y$3:$Y$7690,"Y",'2way'!$R$3:$R$7690,"=" &amp;B140)</f>
        <v>0</v>
      </c>
      <c r="P140">
        <f>COUNTIF('2way'!$Q$3:$Q$7690,"=" &amp;B140) + COUNTIF('2way'!$R$3:$R$7690,"=" &amp;B140)</f>
        <v>16</v>
      </c>
      <c r="Q140" s="6">
        <f t="shared" si="38"/>
        <v>0</v>
      </c>
      <c r="R140" s="6">
        <f t="shared" si="39"/>
        <v>0</v>
      </c>
      <c r="S140" s="6">
        <f t="shared" si="40"/>
        <v>0</v>
      </c>
      <c r="T140" s="6">
        <f t="shared" si="41"/>
        <v>0</v>
      </c>
      <c r="U140">
        <f t="shared" si="42"/>
        <v>10</v>
      </c>
      <c r="V140" s="6">
        <f t="shared" si="43"/>
        <v>0.625</v>
      </c>
      <c r="W140">
        <f t="shared" si="44"/>
        <v>0</v>
      </c>
      <c r="X140" s="6">
        <f t="shared" si="45"/>
        <v>0</v>
      </c>
      <c r="Y140">
        <f t="shared" si="46"/>
        <v>6</v>
      </c>
      <c r="Z140" s="6">
        <f t="shared" si="47"/>
        <v>0.375</v>
      </c>
      <c r="AA140">
        <f t="shared" si="48"/>
        <v>0</v>
      </c>
      <c r="AB140" s="6">
        <f t="shared" si="49"/>
        <v>0</v>
      </c>
    </row>
    <row r="141" spans="1:28" x14ac:dyDescent="0.25">
      <c r="A141" t="s">
        <v>274</v>
      </c>
      <c r="B141" t="s">
        <v>517</v>
      </c>
      <c r="C141" s="58">
        <f>COUNTIFS('2way'!$A$3:$A$7690,"&gt;50%",'2way'!$Y$3:$Y$7690,"Y",'2way'!$Q$3:$Q$7690,"=" &amp;B141) +  COUNTIFS('2way'!$A$3:$A$7690,"&gt;50%",'2way'!$Y$3:$Y$7690,"Y",'2way'!$R$3:$R$7690,"=" &amp;B141)</f>
        <v>6</v>
      </c>
      <c r="D141" s="59">
        <f>COUNTIFS('2way'!$A$3:$A$7690,"&gt;50%",'2way'!$Y$3:$Y$7690,"N",'2way'!$Q$3:$Q$7690,"=" &amp;B141) +  COUNTIFS('2way'!$A$3:$A$7690,"&gt;50%",'2way'!$Y$3:$Y$7690,"N",'2way'!$R$3:$R$7690,"=" &amp;B141)</f>
        <v>7</v>
      </c>
      <c r="E141" s="59">
        <f>COUNTIFS('2way'!$B$3:$B$7690,"&gt;50%",'2way'!$Y$3:$Y$7690,"N",'2way'!$Q$3:$Q$7690,"=" &amp;B141) +  COUNTIFS('2way'!$B$3:$B$7690,"&gt;50%",'2way'!$Y$3:$Y$7690,"N",'2way'!$R$3:$R$7690,"=" &amp;B141)</f>
        <v>1</v>
      </c>
      <c r="F141" s="59">
        <f>COUNTIFS('2way'!$B$3:$B$7690,"&gt;50%",'2way'!$Y$3:$Y$7690,"Y",'2way'!$Q$3:$Q$7690,"=" &amp;B141) +  COUNTIFS('2way'!$B$3:$B$7690,"&gt;50%",'2way'!$Y$3:$Y$7690,"Y",'2way'!$R$3:$R$7690,"=" &amp;B141)</f>
        <v>2</v>
      </c>
      <c r="G141">
        <f>COUNTIF('2way'!$Q$3:$Q$7690,"=" &amp;B141) + COUNTIF('2way'!$R$3:$R$7690,"=" &amp;B141)</f>
        <v>16</v>
      </c>
      <c r="H141" s="6">
        <f t="shared" si="34"/>
        <v>0.375</v>
      </c>
      <c r="I141" s="6">
        <f t="shared" si="35"/>
        <v>0.4375</v>
      </c>
      <c r="J141" s="6">
        <f t="shared" si="36"/>
        <v>6.25E-2</v>
      </c>
      <c r="K141" s="6">
        <f t="shared" si="37"/>
        <v>0.125</v>
      </c>
      <c r="L141" s="59">
        <f>COUNTIFS('2way'!$M$3:$M$7690,"&gt;50%",'2way'!$Y$3:$Y$7690,"Y",'2way'!$Q$3:$Q$7690,"=" &amp;B141) +  COUNTIFS('2way'!$M$3:$M$7690,"&gt;50%",'2way'!$Y$3:$Y$7690,"Y",'2way'!$R$3:$R$7690,"=" &amp;B141)</f>
        <v>0</v>
      </c>
      <c r="M141" s="59">
        <f>COUNTIFS('2way'!$M$3:$M$7690,"&gt;50%",'2way'!$Y$3:$Y$7690,"N",'2way'!$Q$3:$Q$7690,"=" &amp;B141) +  COUNTIFS('2way'!$M$3:$M$7690,"&gt;50%",'2way'!$Y$3:$Y$7690,"N",'2way'!$R$3:$R$7690,"=" &amp;B141)</f>
        <v>0</v>
      </c>
      <c r="N141" s="59">
        <f>COUNTIFS('2way'!$N$3:$N$7690,"&gt;50%",'2way'!$Y$3:$Y$7690,"N",'2way'!$Q$3:$Q$7690,"=" &amp;B141) +  COUNTIFS('2way'!$N$3:$N$7690,"&gt;50%",'2way'!$Y$3:$Y$7690,"N",'2way'!$R$3:$R$7690,"=" &amp;B141)</f>
        <v>0</v>
      </c>
      <c r="O141" s="59">
        <f>COUNTIFS('2way'!$N$3:$N$7690,"&gt;50%",'2way'!$Y$3:$Y$7690,"Y",'2way'!$Q$3:$Q$7690,"=" &amp;B141) +  COUNTIFS('2way'!$N$3:$N$7690,"&gt;50%",'2way'!$Y$3:$Y$7690,"Y",'2way'!$R$3:$R$7690,"=" &amp;B141)</f>
        <v>0</v>
      </c>
      <c r="P141">
        <f>COUNTIF('2way'!$Q$3:$Q$7690,"=" &amp;B141) + COUNTIF('2way'!$R$3:$R$7690,"=" &amp;B141)</f>
        <v>16</v>
      </c>
      <c r="Q141" s="6">
        <f t="shared" si="38"/>
        <v>0</v>
      </c>
      <c r="R141" s="6">
        <f t="shared" si="39"/>
        <v>0</v>
      </c>
      <c r="S141" s="6">
        <f t="shared" si="40"/>
        <v>0</v>
      </c>
      <c r="T141" s="6">
        <f t="shared" si="41"/>
        <v>0</v>
      </c>
      <c r="U141">
        <f t="shared" si="42"/>
        <v>7</v>
      </c>
      <c r="V141" s="6">
        <f t="shared" si="43"/>
        <v>0.4375</v>
      </c>
      <c r="W141">
        <f t="shared" si="44"/>
        <v>0</v>
      </c>
      <c r="X141" s="6">
        <f t="shared" si="45"/>
        <v>0</v>
      </c>
      <c r="Y141">
        <f t="shared" si="46"/>
        <v>9</v>
      </c>
      <c r="Z141" s="6">
        <f t="shared" si="47"/>
        <v>0.5625</v>
      </c>
      <c r="AA141">
        <f t="shared" si="48"/>
        <v>0</v>
      </c>
      <c r="AB141" s="6">
        <f t="shared" si="49"/>
        <v>0</v>
      </c>
    </row>
    <row r="142" spans="1:28" x14ac:dyDescent="0.25">
      <c r="A142" t="s">
        <v>274</v>
      </c>
      <c r="B142" t="s">
        <v>486</v>
      </c>
      <c r="C142" s="58">
        <f>COUNTIFS('2way'!$A$3:$A$7690,"&gt;50%",'2way'!$Y$3:$Y$7690,"Y",'2way'!$Q$3:$Q$7690,"=" &amp;B142) +  COUNTIFS('2way'!$A$3:$A$7690,"&gt;50%",'2way'!$Y$3:$Y$7690,"Y",'2way'!$R$3:$R$7690,"=" &amp;B142)</f>
        <v>0</v>
      </c>
      <c r="D142" s="59">
        <f>COUNTIFS('2way'!$A$3:$A$7690,"&gt;50%",'2way'!$Y$3:$Y$7690,"N",'2way'!$Q$3:$Q$7690,"=" &amp;B142) +  COUNTIFS('2way'!$A$3:$A$7690,"&gt;50%",'2way'!$Y$3:$Y$7690,"N",'2way'!$R$3:$R$7690,"=" &amp;B142)</f>
        <v>5</v>
      </c>
      <c r="E142" s="59">
        <f>COUNTIFS('2way'!$B$3:$B$7690,"&gt;50%",'2way'!$Y$3:$Y$7690,"N",'2way'!$Q$3:$Q$7690,"=" &amp;B142) +  COUNTIFS('2way'!$B$3:$B$7690,"&gt;50%",'2way'!$Y$3:$Y$7690,"N",'2way'!$R$3:$R$7690,"=" &amp;B142)</f>
        <v>9</v>
      </c>
      <c r="F142" s="59">
        <f>COUNTIFS('2way'!$B$3:$B$7690,"&gt;50%",'2way'!$Y$3:$Y$7690,"Y",'2way'!$Q$3:$Q$7690,"=" &amp;B142) +  COUNTIFS('2way'!$B$3:$B$7690,"&gt;50%",'2way'!$Y$3:$Y$7690,"Y",'2way'!$R$3:$R$7690,"=" &amp;B142)</f>
        <v>6</v>
      </c>
      <c r="G142">
        <f>COUNTIF('2way'!$Q$3:$Q$7690,"=" &amp;B142) + COUNTIF('2way'!$R$3:$R$7690,"=" &amp;B142)</f>
        <v>20</v>
      </c>
      <c r="H142" s="6">
        <f t="shared" si="34"/>
        <v>0</v>
      </c>
      <c r="I142" s="6">
        <f t="shared" si="35"/>
        <v>0.25</v>
      </c>
      <c r="J142" s="6">
        <f t="shared" si="36"/>
        <v>0.45</v>
      </c>
      <c r="K142" s="6">
        <f t="shared" si="37"/>
        <v>0.3</v>
      </c>
      <c r="L142" s="59">
        <f>COUNTIFS('2way'!$M$3:$M$7690,"&gt;50%",'2way'!$Y$3:$Y$7690,"Y",'2way'!$Q$3:$Q$7690,"=" &amp;B142) +  COUNTIFS('2way'!$M$3:$M$7690,"&gt;50%",'2way'!$Y$3:$Y$7690,"Y",'2way'!$R$3:$R$7690,"=" &amp;B142)</f>
        <v>0</v>
      </c>
      <c r="M142" s="59">
        <f>COUNTIFS('2way'!$M$3:$M$7690,"&gt;50%",'2way'!$Y$3:$Y$7690,"N",'2way'!$Q$3:$Q$7690,"=" &amp;B142) +  COUNTIFS('2way'!$M$3:$M$7690,"&gt;50%",'2way'!$Y$3:$Y$7690,"N",'2way'!$R$3:$R$7690,"=" &amp;B142)</f>
        <v>0</v>
      </c>
      <c r="N142" s="59">
        <f>COUNTIFS('2way'!$N$3:$N$7690,"&gt;50%",'2way'!$Y$3:$Y$7690,"N",'2way'!$Q$3:$Q$7690,"=" &amp;B142) +  COUNTIFS('2way'!$N$3:$N$7690,"&gt;50%",'2way'!$Y$3:$Y$7690,"N",'2way'!$R$3:$R$7690,"=" &amp;B142)</f>
        <v>0</v>
      </c>
      <c r="O142" s="59">
        <f>COUNTIFS('2way'!$N$3:$N$7690,"&gt;50%",'2way'!$Y$3:$Y$7690,"Y",'2way'!$Q$3:$Q$7690,"=" &amp;B142) +  COUNTIFS('2way'!$N$3:$N$7690,"&gt;50%",'2way'!$Y$3:$Y$7690,"Y",'2way'!$R$3:$R$7690,"=" &amp;B142)</f>
        <v>0</v>
      </c>
      <c r="P142">
        <f>COUNTIF('2way'!$Q$3:$Q$7690,"=" &amp;B142) + COUNTIF('2way'!$R$3:$R$7690,"=" &amp;B142)</f>
        <v>20</v>
      </c>
      <c r="Q142" s="6">
        <f t="shared" si="38"/>
        <v>0</v>
      </c>
      <c r="R142" s="6">
        <f t="shared" si="39"/>
        <v>0</v>
      </c>
      <c r="S142" s="6">
        <f t="shared" si="40"/>
        <v>0</v>
      </c>
      <c r="T142" s="6">
        <f t="shared" si="41"/>
        <v>0</v>
      </c>
      <c r="U142">
        <f t="shared" si="42"/>
        <v>9</v>
      </c>
      <c r="V142" s="6">
        <f t="shared" si="43"/>
        <v>0.45</v>
      </c>
      <c r="W142">
        <f t="shared" si="44"/>
        <v>0</v>
      </c>
      <c r="X142" s="6">
        <f t="shared" si="45"/>
        <v>0</v>
      </c>
      <c r="Y142">
        <f t="shared" si="46"/>
        <v>11</v>
      </c>
      <c r="Z142" s="6">
        <f t="shared" si="47"/>
        <v>0.55000000000000004</v>
      </c>
      <c r="AA142">
        <f t="shared" si="48"/>
        <v>0</v>
      </c>
      <c r="AB142" s="6">
        <f t="shared" si="49"/>
        <v>0</v>
      </c>
    </row>
    <row r="143" spans="1:28" x14ac:dyDescent="0.25">
      <c r="A143" t="s">
        <v>274</v>
      </c>
      <c r="B143" t="s">
        <v>338</v>
      </c>
      <c r="C143" s="58">
        <f>COUNTIFS('2way'!$A$3:$A$7690,"&gt;50%",'2way'!$Y$3:$Y$7690,"Y",'2way'!$Q$3:$Q$7690,"=" &amp;B143) +  COUNTIFS('2way'!$A$3:$A$7690,"&gt;50%",'2way'!$Y$3:$Y$7690,"Y",'2way'!$R$3:$R$7690,"=" &amp;B143)</f>
        <v>2</v>
      </c>
      <c r="D143" s="59">
        <f>COUNTIFS('2way'!$A$3:$A$7690,"&gt;50%",'2way'!$Y$3:$Y$7690,"N",'2way'!$Q$3:$Q$7690,"=" &amp;B143) +  COUNTIFS('2way'!$A$3:$A$7690,"&gt;50%",'2way'!$Y$3:$Y$7690,"N",'2way'!$R$3:$R$7690,"=" &amp;B143)</f>
        <v>1</v>
      </c>
      <c r="E143" s="59">
        <f>COUNTIFS('2way'!$B$3:$B$7690,"&gt;50%",'2way'!$Y$3:$Y$7690,"N",'2way'!$Q$3:$Q$7690,"=" &amp;B143) +  COUNTIFS('2way'!$B$3:$B$7690,"&gt;50%",'2way'!$Y$3:$Y$7690,"N",'2way'!$R$3:$R$7690,"=" &amp;B143)</f>
        <v>5</v>
      </c>
      <c r="F143" s="59">
        <f>COUNTIFS('2way'!$B$3:$B$7690,"&gt;50%",'2way'!$Y$3:$Y$7690,"Y",'2way'!$Q$3:$Q$7690,"=" &amp;B143) +  COUNTIFS('2way'!$B$3:$B$7690,"&gt;50%",'2way'!$Y$3:$Y$7690,"Y",'2way'!$R$3:$R$7690,"=" &amp;B143)</f>
        <v>8</v>
      </c>
      <c r="G143">
        <f>COUNTIF('2way'!$Q$3:$Q$7690,"=" &amp;B143) + COUNTIF('2way'!$R$3:$R$7690,"=" &amp;B143)</f>
        <v>16</v>
      </c>
      <c r="H143" s="6">
        <f t="shared" si="34"/>
        <v>0.125</v>
      </c>
      <c r="I143" s="6">
        <f t="shared" si="35"/>
        <v>6.25E-2</v>
      </c>
      <c r="J143" s="6">
        <f t="shared" si="36"/>
        <v>0.3125</v>
      </c>
      <c r="K143" s="6">
        <f t="shared" si="37"/>
        <v>0.5</v>
      </c>
      <c r="L143" s="59">
        <f>COUNTIFS('2way'!$M$3:$M$7690,"&gt;50%",'2way'!$Y$3:$Y$7690,"Y",'2way'!$Q$3:$Q$7690,"=" &amp;B143) +  COUNTIFS('2way'!$M$3:$M$7690,"&gt;50%",'2way'!$Y$3:$Y$7690,"Y",'2way'!$R$3:$R$7690,"=" &amp;B143)</f>
        <v>0</v>
      </c>
      <c r="M143" s="59">
        <f>COUNTIFS('2way'!$M$3:$M$7690,"&gt;50%",'2way'!$Y$3:$Y$7690,"N",'2way'!$Q$3:$Q$7690,"=" &amp;B143) +  COUNTIFS('2way'!$M$3:$M$7690,"&gt;50%",'2way'!$Y$3:$Y$7690,"N",'2way'!$R$3:$R$7690,"=" &amp;B143)</f>
        <v>0</v>
      </c>
      <c r="N143" s="59">
        <f>COUNTIFS('2way'!$N$3:$N$7690,"&gt;50%",'2way'!$Y$3:$Y$7690,"N",'2way'!$Q$3:$Q$7690,"=" &amp;B143) +  COUNTIFS('2way'!$N$3:$N$7690,"&gt;50%",'2way'!$Y$3:$Y$7690,"N",'2way'!$R$3:$R$7690,"=" &amp;B143)</f>
        <v>0</v>
      </c>
      <c r="O143" s="59">
        <f>COUNTIFS('2way'!$N$3:$N$7690,"&gt;50%",'2way'!$Y$3:$Y$7690,"Y",'2way'!$Q$3:$Q$7690,"=" &amp;B143) +  COUNTIFS('2way'!$N$3:$N$7690,"&gt;50%",'2way'!$Y$3:$Y$7690,"Y",'2way'!$R$3:$R$7690,"=" &amp;B143)</f>
        <v>0</v>
      </c>
      <c r="P143">
        <f>COUNTIF('2way'!$Q$3:$Q$7690,"=" &amp;B143) + COUNTIF('2way'!$R$3:$R$7690,"=" &amp;B143)</f>
        <v>16</v>
      </c>
      <c r="Q143" s="6">
        <f t="shared" si="38"/>
        <v>0</v>
      </c>
      <c r="R143" s="6">
        <f t="shared" si="39"/>
        <v>0</v>
      </c>
      <c r="S143" s="6">
        <f t="shared" si="40"/>
        <v>0</v>
      </c>
      <c r="T143" s="6">
        <f t="shared" si="41"/>
        <v>0</v>
      </c>
      <c r="U143">
        <f t="shared" si="42"/>
        <v>7</v>
      </c>
      <c r="V143" s="6">
        <f t="shared" si="43"/>
        <v>0.4375</v>
      </c>
      <c r="W143">
        <f t="shared" si="44"/>
        <v>0</v>
      </c>
      <c r="X143" s="6">
        <f t="shared" si="45"/>
        <v>0</v>
      </c>
      <c r="Y143">
        <f t="shared" si="46"/>
        <v>9</v>
      </c>
      <c r="Z143" s="6">
        <f t="shared" si="47"/>
        <v>0.5625</v>
      </c>
      <c r="AA143">
        <f t="shared" si="48"/>
        <v>0</v>
      </c>
      <c r="AB143" s="6">
        <f t="shared" si="49"/>
        <v>0</v>
      </c>
    </row>
    <row r="144" spans="1:28" x14ac:dyDescent="0.25">
      <c r="A144" t="s">
        <v>274</v>
      </c>
      <c r="B144" t="s">
        <v>342</v>
      </c>
      <c r="C144" s="58">
        <f>COUNTIFS('2way'!$A$3:$A$7690,"&gt;50%",'2way'!$Y$3:$Y$7690,"Y",'2way'!$Q$3:$Q$7690,"=" &amp;B144) +  COUNTIFS('2way'!$A$3:$A$7690,"&gt;50%",'2way'!$Y$3:$Y$7690,"Y",'2way'!$R$3:$R$7690,"=" &amp;B144)</f>
        <v>1</v>
      </c>
      <c r="D144" s="59">
        <f>COUNTIFS('2way'!$A$3:$A$7690,"&gt;50%",'2way'!$Y$3:$Y$7690,"N",'2way'!$Q$3:$Q$7690,"=" &amp;B144) +  COUNTIFS('2way'!$A$3:$A$7690,"&gt;50%",'2way'!$Y$3:$Y$7690,"N",'2way'!$R$3:$R$7690,"=" &amp;B144)</f>
        <v>2</v>
      </c>
      <c r="E144" s="59">
        <f>COUNTIFS('2way'!$B$3:$B$7690,"&gt;50%",'2way'!$Y$3:$Y$7690,"N",'2way'!$Q$3:$Q$7690,"=" &amp;B144) +  COUNTIFS('2way'!$B$3:$B$7690,"&gt;50%",'2way'!$Y$3:$Y$7690,"N",'2way'!$R$3:$R$7690,"=" &amp;B144)</f>
        <v>7</v>
      </c>
      <c r="F144" s="59">
        <f>COUNTIFS('2way'!$B$3:$B$7690,"&gt;50%",'2way'!$Y$3:$Y$7690,"Y",'2way'!$Q$3:$Q$7690,"=" &amp;B144) +  COUNTIFS('2way'!$B$3:$B$7690,"&gt;50%",'2way'!$Y$3:$Y$7690,"Y",'2way'!$R$3:$R$7690,"=" &amp;B144)</f>
        <v>5</v>
      </c>
      <c r="G144">
        <f>COUNTIF('2way'!$Q$3:$Q$7690,"=" &amp;B144) + COUNTIF('2way'!$R$3:$R$7690,"=" &amp;B144)</f>
        <v>16</v>
      </c>
      <c r="H144" s="6">
        <f t="shared" si="34"/>
        <v>6.25E-2</v>
      </c>
      <c r="I144" s="6">
        <f t="shared" si="35"/>
        <v>0.125</v>
      </c>
      <c r="J144" s="6">
        <f t="shared" si="36"/>
        <v>0.4375</v>
      </c>
      <c r="K144" s="6">
        <f t="shared" si="37"/>
        <v>0.3125</v>
      </c>
      <c r="L144" s="59">
        <f>COUNTIFS('2way'!$M$3:$M$7690,"&gt;50%",'2way'!$Y$3:$Y$7690,"Y",'2way'!$Q$3:$Q$7690,"=" &amp;B144) +  COUNTIFS('2way'!$M$3:$M$7690,"&gt;50%",'2way'!$Y$3:$Y$7690,"Y",'2way'!$R$3:$R$7690,"=" &amp;B144)</f>
        <v>0</v>
      </c>
      <c r="M144" s="59">
        <f>COUNTIFS('2way'!$M$3:$M$7690,"&gt;50%",'2way'!$Y$3:$Y$7690,"N",'2way'!$Q$3:$Q$7690,"=" &amp;B144) +  COUNTIFS('2way'!$M$3:$M$7690,"&gt;50%",'2way'!$Y$3:$Y$7690,"N",'2way'!$R$3:$R$7690,"=" &amp;B144)</f>
        <v>0</v>
      </c>
      <c r="N144" s="59">
        <f>COUNTIFS('2way'!$N$3:$N$7690,"&gt;50%",'2way'!$Y$3:$Y$7690,"N",'2way'!$Q$3:$Q$7690,"=" &amp;B144) +  COUNTIFS('2way'!$N$3:$N$7690,"&gt;50%",'2way'!$Y$3:$Y$7690,"N",'2way'!$R$3:$R$7690,"=" &amp;B144)</f>
        <v>0</v>
      </c>
      <c r="O144" s="59">
        <f>COUNTIFS('2way'!$N$3:$N$7690,"&gt;50%",'2way'!$Y$3:$Y$7690,"Y",'2way'!$Q$3:$Q$7690,"=" &amp;B144) +  COUNTIFS('2way'!$N$3:$N$7690,"&gt;50%",'2way'!$Y$3:$Y$7690,"Y",'2way'!$R$3:$R$7690,"=" &amp;B144)</f>
        <v>0</v>
      </c>
      <c r="P144">
        <f>COUNTIF('2way'!$Q$3:$Q$7690,"=" &amp;B144) + COUNTIF('2way'!$R$3:$R$7690,"=" &amp;B144)</f>
        <v>16</v>
      </c>
      <c r="Q144" s="6">
        <f t="shared" si="38"/>
        <v>0</v>
      </c>
      <c r="R144" s="6">
        <f t="shared" si="39"/>
        <v>0</v>
      </c>
      <c r="S144" s="6">
        <f t="shared" si="40"/>
        <v>0</v>
      </c>
      <c r="T144" s="6">
        <f t="shared" si="41"/>
        <v>0</v>
      </c>
      <c r="U144">
        <f t="shared" si="42"/>
        <v>8</v>
      </c>
      <c r="V144" s="6">
        <f t="shared" si="43"/>
        <v>0.5</v>
      </c>
      <c r="W144">
        <f t="shared" si="44"/>
        <v>0</v>
      </c>
      <c r="X144" s="6">
        <f t="shared" si="45"/>
        <v>0</v>
      </c>
      <c r="Y144">
        <f t="shared" si="46"/>
        <v>7</v>
      </c>
      <c r="Z144" s="6">
        <f t="shared" si="47"/>
        <v>0.4375</v>
      </c>
      <c r="AA144">
        <f t="shared" si="48"/>
        <v>0</v>
      </c>
      <c r="AB144" s="6">
        <f t="shared" si="49"/>
        <v>0</v>
      </c>
    </row>
    <row r="145" spans="1:28" x14ac:dyDescent="0.25">
      <c r="A145" t="s">
        <v>274</v>
      </c>
      <c r="B145" t="s">
        <v>487</v>
      </c>
      <c r="C145" s="58">
        <f>COUNTIFS('2way'!$A$3:$A$7690,"&gt;50%",'2way'!$Y$3:$Y$7690,"Y",'2way'!$Q$3:$Q$7690,"=" &amp;B145) +  COUNTIFS('2way'!$A$3:$A$7690,"&gt;50%",'2way'!$Y$3:$Y$7690,"Y",'2way'!$R$3:$R$7690,"=" &amp;B145)</f>
        <v>1</v>
      </c>
      <c r="D145" s="59">
        <f>COUNTIFS('2way'!$A$3:$A$7690,"&gt;50%",'2way'!$Y$3:$Y$7690,"N",'2way'!$Q$3:$Q$7690,"=" &amp;B145) +  COUNTIFS('2way'!$A$3:$A$7690,"&gt;50%",'2way'!$Y$3:$Y$7690,"N",'2way'!$R$3:$R$7690,"=" &amp;B145)</f>
        <v>7</v>
      </c>
      <c r="E145" s="59">
        <f>COUNTIFS('2way'!$B$3:$B$7690,"&gt;50%",'2way'!$Y$3:$Y$7690,"N",'2way'!$Q$3:$Q$7690,"=" &amp;B145) +  COUNTIFS('2way'!$B$3:$B$7690,"&gt;50%",'2way'!$Y$3:$Y$7690,"N",'2way'!$R$3:$R$7690,"=" &amp;B145)</f>
        <v>8</v>
      </c>
      <c r="F145" s="59">
        <f>COUNTIFS('2way'!$B$3:$B$7690,"&gt;50%",'2way'!$Y$3:$Y$7690,"Y",'2way'!$Q$3:$Q$7690,"=" &amp;B145) +  COUNTIFS('2way'!$B$3:$B$7690,"&gt;50%",'2way'!$Y$3:$Y$7690,"Y",'2way'!$R$3:$R$7690,"=" &amp;B145)</f>
        <v>3</v>
      </c>
      <c r="G145">
        <f>COUNTIF('2way'!$Q$3:$Q$7690,"=" &amp;B145) + COUNTIF('2way'!$R$3:$R$7690,"=" &amp;B145)</f>
        <v>19</v>
      </c>
      <c r="H145" s="6">
        <f t="shared" si="34"/>
        <v>5.2631578947368418E-2</v>
      </c>
      <c r="I145" s="6">
        <f t="shared" si="35"/>
        <v>0.36842105263157893</v>
      </c>
      <c r="J145" s="6">
        <f t="shared" si="36"/>
        <v>0.42105263157894735</v>
      </c>
      <c r="K145" s="6">
        <f t="shared" si="37"/>
        <v>0.15789473684210525</v>
      </c>
      <c r="L145" s="59">
        <f>COUNTIFS('2way'!$M$3:$M$7690,"&gt;50%",'2way'!$Y$3:$Y$7690,"Y",'2way'!$Q$3:$Q$7690,"=" &amp;B145) +  COUNTIFS('2way'!$M$3:$M$7690,"&gt;50%",'2way'!$Y$3:$Y$7690,"Y",'2way'!$R$3:$R$7690,"=" &amp;B145)</f>
        <v>0</v>
      </c>
      <c r="M145" s="59">
        <f>COUNTIFS('2way'!$M$3:$M$7690,"&gt;50%",'2way'!$Y$3:$Y$7690,"N",'2way'!$Q$3:$Q$7690,"=" &amp;B145) +  COUNTIFS('2way'!$M$3:$M$7690,"&gt;50%",'2way'!$Y$3:$Y$7690,"N",'2way'!$R$3:$R$7690,"=" &amp;B145)</f>
        <v>0</v>
      </c>
      <c r="N145" s="59">
        <f>COUNTIFS('2way'!$N$3:$N$7690,"&gt;50%",'2way'!$Y$3:$Y$7690,"N",'2way'!$Q$3:$Q$7690,"=" &amp;B145) +  COUNTIFS('2way'!$N$3:$N$7690,"&gt;50%",'2way'!$Y$3:$Y$7690,"N",'2way'!$R$3:$R$7690,"=" &amp;B145)</f>
        <v>0</v>
      </c>
      <c r="O145" s="59">
        <f>COUNTIFS('2way'!$N$3:$N$7690,"&gt;50%",'2way'!$Y$3:$Y$7690,"Y",'2way'!$Q$3:$Q$7690,"=" &amp;B145) +  COUNTIFS('2way'!$N$3:$N$7690,"&gt;50%",'2way'!$Y$3:$Y$7690,"Y",'2way'!$R$3:$R$7690,"=" &amp;B145)</f>
        <v>0</v>
      </c>
      <c r="P145">
        <f>COUNTIF('2way'!$Q$3:$Q$7690,"=" &amp;B145) + COUNTIF('2way'!$R$3:$R$7690,"=" &amp;B145)</f>
        <v>19</v>
      </c>
      <c r="Q145" s="6">
        <f t="shared" si="38"/>
        <v>0</v>
      </c>
      <c r="R145" s="6">
        <f t="shared" si="39"/>
        <v>0</v>
      </c>
      <c r="S145" s="6">
        <f t="shared" si="40"/>
        <v>0</v>
      </c>
      <c r="T145" s="6">
        <f t="shared" si="41"/>
        <v>0</v>
      </c>
      <c r="U145">
        <f t="shared" si="42"/>
        <v>9</v>
      </c>
      <c r="V145" s="6">
        <f t="shared" si="43"/>
        <v>0.47368421052631576</v>
      </c>
      <c r="W145">
        <f t="shared" si="44"/>
        <v>0</v>
      </c>
      <c r="X145" s="6">
        <f t="shared" si="45"/>
        <v>0</v>
      </c>
      <c r="Y145">
        <f t="shared" si="46"/>
        <v>10</v>
      </c>
      <c r="Z145" s="6">
        <f t="shared" si="47"/>
        <v>0.52631578947368418</v>
      </c>
      <c r="AA145">
        <f t="shared" si="48"/>
        <v>0</v>
      </c>
      <c r="AB145" s="6">
        <f t="shared" si="49"/>
        <v>0</v>
      </c>
    </row>
    <row r="146" spans="1:28" x14ac:dyDescent="0.25">
      <c r="A146" t="s">
        <v>274</v>
      </c>
      <c r="B146" t="s">
        <v>529</v>
      </c>
      <c r="C146" s="58">
        <f>COUNTIFS('2way'!$A$3:$A$7690,"&gt;50%",'2way'!$Y$3:$Y$7690,"Y",'2way'!$Q$3:$Q$7690,"=" &amp;B146) +  COUNTIFS('2way'!$A$3:$A$7690,"&gt;50%",'2way'!$Y$3:$Y$7690,"Y",'2way'!$R$3:$R$7690,"=" &amp;B146)</f>
        <v>2</v>
      </c>
      <c r="D146" s="59">
        <f>COUNTIFS('2way'!$A$3:$A$7690,"&gt;50%",'2way'!$Y$3:$Y$7690,"N",'2way'!$Q$3:$Q$7690,"=" &amp;B146) +  COUNTIFS('2way'!$A$3:$A$7690,"&gt;50%",'2way'!$Y$3:$Y$7690,"N",'2way'!$R$3:$R$7690,"=" &amp;B146)</f>
        <v>6</v>
      </c>
      <c r="E146" s="59">
        <f>COUNTIFS('2way'!$B$3:$B$7690,"&gt;50%",'2way'!$Y$3:$Y$7690,"N",'2way'!$Q$3:$Q$7690,"=" &amp;B146) +  COUNTIFS('2way'!$B$3:$B$7690,"&gt;50%",'2way'!$Y$3:$Y$7690,"N",'2way'!$R$3:$R$7690,"=" &amp;B146)</f>
        <v>3</v>
      </c>
      <c r="F146" s="59">
        <f>COUNTIFS('2way'!$B$3:$B$7690,"&gt;50%",'2way'!$Y$3:$Y$7690,"Y",'2way'!$Q$3:$Q$7690,"=" &amp;B146) +  COUNTIFS('2way'!$B$3:$B$7690,"&gt;50%",'2way'!$Y$3:$Y$7690,"Y",'2way'!$R$3:$R$7690,"=" &amp;B146)</f>
        <v>3</v>
      </c>
      <c r="G146">
        <f>COUNTIF('2way'!$Q$3:$Q$7690,"=" &amp;B146) + COUNTIF('2way'!$R$3:$R$7690,"=" &amp;B146)</f>
        <v>15</v>
      </c>
      <c r="H146" s="6">
        <f t="shared" si="34"/>
        <v>0.13333333333333333</v>
      </c>
      <c r="I146" s="6">
        <f t="shared" si="35"/>
        <v>0.4</v>
      </c>
      <c r="J146" s="6">
        <f t="shared" si="36"/>
        <v>0.2</v>
      </c>
      <c r="K146" s="6">
        <f t="shared" si="37"/>
        <v>0.2</v>
      </c>
      <c r="L146" s="59">
        <f>COUNTIFS('2way'!$M$3:$M$7690,"&gt;50%",'2way'!$Y$3:$Y$7690,"Y",'2way'!$Q$3:$Q$7690,"=" &amp;B146) +  COUNTIFS('2way'!$M$3:$M$7690,"&gt;50%",'2way'!$Y$3:$Y$7690,"Y",'2way'!$R$3:$R$7690,"=" &amp;B146)</f>
        <v>0</v>
      </c>
      <c r="M146" s="59">
        <f>COUNTIFS('2way'!$M$3:$M$7690,"&gt;50%",'2way'!$Y$3:$Y$7690,"N",'2way'!$Q$3:$Q$7690,"=" &amp;B146) +  COUNTIFS('2way'!$M$3:$M$7690,"&gt;50%",'2way'!$Y$3:$Y$7690,"N",'2way'!$R$3:$R$7690,"=" &amp;B146)</f>
        <v>0</v>
      </c>
      <c r="N146" s="59">
        <f>COUNTIFS('2way'!$N$3:$N$7690,"&gt;50%",'2way'!$Y$3:$Y$7690,"N",'2way'!$Q$3:$Q$7690,"=" &amp;B146) +  COUNTIFS('2way'!$N$3:$N$7690,"&gt;50%",'2way'!$Y$3:$Y$7690,"N",'2way'!$R$3:$R$7690,"=" &amp;B146)</f>
        <v>0</v>
      </c>
      <c r="O146" s="59">
        <f>COUNTIFS('2way'!$N$3:$N$7690,"&gt;50%",'2way'!$Y$3:$Y$7690,"Y",'2way'!$Q$3:$Q$7690,"=" &amp;B146) +  COUNTIFS('2way'!$N$3:$N$7690,"&gt;50%",'2way'!$Y$3:$Y$7690,"Y",'2way'!$R$3:$R$7690,"=" &amp;B146)</f>
        <v>0</v>
      </c>
      <c r="P146">
        <f>COUNTIF('2way'!$Q$3:$Q$7690,"=" &amp;B146) + COUNTIF('2way'!$R$3:$R$7690,"=" &amp;B146)</f>
        <v>15</v>
      </c>
      <c r="Q146" s="6">
        <f t="shared" si="38"/>
        <v>0</v>
      </c>
      <c r="R146" s="6">
        <f t="shared" si="39"/>
        <v>0</v>
      </c>
      <c r="S146" s="6">
        <f t="shared" si="40"/>
        <v>0</v>
      </c>
      <c r="T146" s="6">
        <f t="shared" si="41"/>
        <v>0</v>
      </c>
      <c r="U146">
        <f t="shared" si="42"/>
        <v>5</v>
      </c>
      <c r="V146" s="6">
        <f t="shared" si="43"/>
        <v>0.33333333333333331</v>
      </c>
      <c r="W146">
        <f t="shared" si="44"/>
        <v>0</v>
      </c>
      <c r="X146" s="6">
        <f t="shared" si="45"/>
        <v>0</v>
      </c>
      <c r="Y146">
        <f t="shared" si="46"/>
        <v>9</v>
      </c>
      <c r="Z146" s="6">
        <f t="shared" si="47"/>
        <v>0.6</v>
      </c>
      <c r="AA146">
        <f t="shared" si="48"/>
        <v>0</v>
      </c>
      <c r="AB146" s="6">
        <f t="shared" si="49"/>
        <v>0</v>
      </c>
    </row>
    <row r="147" spans="1:28" x14ac:dyDescent="0.25">
      <c r="A147" t="s">
        <v>274</v>
      </c>
      <c r="B147" t="s">
        <v>339</v>
      </c>
      <c r="C147" s="58">
        <f>COUNTIFS('2way'!$A$3:$A$7690,"&gt;50%",'2way'!$Y$3:$Y$7690,"Y",'2way'!$Q$3:$Q$7690,"=" &amp;B147) +  COUNTIFS('2way'!$A$3:$A$7690,"&gt;50%",'2way'!$Y$3:$Y$7690,"Y",'2way'!$R$3:$R$7690,"=" &amp;B147)</f>
        <v>1</v>
      </c>
      <c r="D147" s="59">
        <f>COUNTIFS('2way'!$A$3:$A$7690,"&gt;50%",'2way'!$Y$3:$Y$7690,"N",'2way'!$Q$3:$Q$7690,"=" &amp;B147) +  COUNTIFS('2way'!$A$3:$A$7690,"&gt;50%",'2way'!$Y$3:$Y$7690,"N",'2way'!$R$3:$R$7690,"=" &amp;B147)</f>
        <v>6</v>
      </c>
      <c r="E147" s="59">
        <f>COUNTIFS('2way'!$B$3:$B$7690,"&gt;50%",'2way'!$Y$3:$Y$7690,"N",'2way'!$Q$3:$Q$7690,"=" &amp;B147) +  COUNTIFS('2way'!$B$3:$B$7690,"&gt;50%",'2way'!$Y$3:$Y$7690,"N",'2way'!$R$3:$R$7690,"=" &amp;B147)</f>
        <v>6</v>
      </c>
      <c r="F147" s="59">
        <f>COUNTIFS('2way'!$B$3:$B$7690,"&gt;50%",'2way'!$Y$3:$Y$7690,"Y",'2way'!$Q$3:$Q$7690,"=" &amp;B147) +  COUNTIFS('2way'!$B$3:$B$7690,"&gt;50%",'2way'!$Y$3:$Y$7690,"Y",'2way'!$R$3:$R$7690,"=" &amp;B147)</f>
        <v>7</v>
      </c>
      <c r="G147">
        <f>COUNTIF('2way'!$Q$3:$Q$7690,"=" &amp;B147) + COUNTIF('2way'!$R$3:$R$7690,"=" &amp;B147)</f>
        <v>20</v>
      </c>
      <c r="H147" s="6">
        <f t="shared" si="34"/>
        <v>0.05</v>
      </c>
      <c r="I147" s="6">
        <f t="shared" si="35"/>
        <v>0.3</v>
      </c>
      <c r="J147" s="6">
        <f t="shared" si="36"/>
        <v>0.3</v>
      </c>
      <c r="K147" s="6">
        <f t="shared" si="37"/>
        <v>0.35</v>
      </c>
      <c r="L147" s="59">
        <f>COUNTIFS('2way'!$M$3:$M$7690,"&gt;50%",'2way'!$Y$3:$Y$7690,"Y",'2way'!$Q$3:$Q$7690,"=" &amp;B147) +  COUNTIFS('2way'!$M$3:$M$7690,"&gt;50%",'2way'!$Y$3:$Y$7690,"Y",'2way'!$R$3:$R$7690,"=" &amp;B147)</f>
        <v>0</v>
      </c>
      <c r="M147" s="59">
        <f>COUNTIFS('2way'!$M$3:$M$7690,"&gt;50%",'2way'!$Y$3:$Y$7690,"N",'2way'!$Q$3:$Q$7690,"=" &amp;B147) +  COUNTIFS('2way'!$M$3:$M$7690,"&gt;50%",'2way'!$Y$3:$Y$7690,"N",'2way'!$R$3:$R$7690,"=" &amp;B147)</f>
        <v>0</v>
      </c>
      <c r="N147" s="59">
        <f>COUNTIFS('2way'!$N$3:$N$7690,"&gt;50%",'2way'!$Y$3:$Y$7690,"N",'2way'!$Q$3:$Q$7690,"=" &amp;B147) +  COUNTIFS('2way'!$N$3:$N$7690,"&gt;50%",'2way'!$Y$3:$Y$7690,"N",'2way'!$R$3:$R$7690,"=" &amp;B147)</f>
        <v>0</v>
      </c>
      <c r="O147" s="59">
        <f>COUNTIFS('2way'!$N$3:$N$7690,"&gt;50%",'2way'!$Y$3:$Y$7690,"Y",'2way'!$Q$3:$Q$7690,"=" &amp;B147) +  COUNTIFS('2way'!$N$3:$N$7690,"&gt;50%",'2way'!$Y$3:$Y$7690,"Y",'2way'!$R$3:$R$7690,"=" &amp;B147)</f>
        <v>0</v>
      </c>
      <c r="P147">
        <f>COUNTIF('2way'!$Q$3:$Q$7690,"=" &amp;B147) + COUNTIF('2way'!$R$3:$R$7690,"=" &amp;B147)</f>
        <v>20</v>
      </c>
      <c r="Q147" s="6">
        <f t="shared" si="38"/>
        <v>0</v>
      </c>
      <c r="R147" s="6">
        <f t="shared" si="39"/>
        <v>0</v>
      </c>
      <c r="S147" s="6">
        <f t="shared" si="40"/>
        <v>0</v>
      </c>
      <c r="T147" s="6">
        <f t="shared" si="41"/>
        <v>0</v>
      </c>
      <c r="U147">
        <f t="shared" si="42"/>
        <v>7</v>
      </c>
      <c r="V147" s="6">
        <f t="shared" si="43"/>
        <v>0.35</v>
      </c>
      <c r="W147">
        <f t="shared" si="44"/>
        <v>0</v>
      </c>
      <c r="X147" s="6">
        <f t="shared" si="45"/>
        <v>0</v>
      </c>
      <c r="Y147">
        <f t="shared" si="46"/>
        <v>13</v>
      </c>
      <c r="Z147" s="6">
        <f t="shared" si="47"/>
        <v>0.65</v>
      </c>
      <c r="AA147">
        <f t="shared" si="48"/>
        <v>0</v>
      </c>
      <c r="AB147" s="6">
        <f t="shared" si="49"/>
        <v>0</v>
      </c>
    </row>
    <row r="148" spans="1:28" x14ac:dyDescent="0.25">
      <c r="A148" t="s">
        <v>274</v>
      </c>
      <c r="B148" t="s">
        <v>341</v>
      </c>
      <c r="C148" s="58">
        <f>COUNTIFS('2way'!$A$3:$A$7690,"&gt;50%",'2way'!$Y$3:$Y$7690,"Y",'2way'!$Q$3:$Q$7690,"=" &amp;B148) +  COUNTIFS('2way'!$A$3:$A$7690,"&gt;50%",'2way'!$Y$3:$Y$7690,"Y",'2way'!$R$3:$R$7690,"=" &amp;B148)</f>
        <v>6</v>
      </c>
      <c r="D148" s="59">
        <f>COUNTIFS('2way'!$A$3:$A$7690,"&gt;50%",'2way'!$Y$3:$Y$7690,"N",'2way'!$Q$3:$Q$7690,"=" &amp;B148) +  COUNTIFS('2way'!$A$3:$A$7690,"&gt;50%",'2way'!$Y$3:$Y$7690,"N",'2way'!$R$3:$R$7690,"=" &amp;B148)</f>
        <v>7</v>
      </c>
      <c r="E148" s="59">
        <f>COUNTIFS('2way'!$B$3:$B$7690,"&gt;50%",'2way'!$Y$3:$Y$7690,"N",'2way'!$Q$3:$Q$7690,"=" &amp;B148) +  COUNTIFS('2way'!$B$3:$B$7690,"&gt;50%",'2way'!$Y$3:$Y$7690,"N",'2way'!$R$3:$R$7690,"=" &amp;B148)</f>
        <v>1</v>
      </c>
      <c r="F148" s="59">
        <f>COUNTIFS('2way'!$B$3:$B$7690,"&gt;50%",'2way'!$Y$3:$Y$7690,"Y",'2way'!$Q$3:$Q$7690,"=" &amp;B148) +  COUNTIFS('2way'!$B$3:$B$7690,"&gt;50%",'2way'!$Y$3:$Y$7690,"Y",'2way'!$R$3:$R$7690,"=" &amp;B148)</f>
        <v>4</v>
      </c>
      <c r="G148">
        <f>COUNTIF('2way'!$Q$3:$Q$7690,"=" &amp;B148) + COUNTIF('2way'!$R$3:$R$7690,"=" &amp;B148)</f>
        <v>18</v>
      </c>
      <c r="H148" s="6">
        <f t="shared" si="34"/>
        <v>0.33333333333333331</v>
      </c>
      <c r="I148" s="6">
        <f t="shared" si="35"/>
        <v>0.3888888888888889</v>
      </c>
      <c r="J148" s="6">
        <f t="shared" si="36"/>
        <v>5.5555555555555552E-2</v>
      </c>
      <c r="K148" s="6">
        <f t="shared" si="37"/>
        <v>0.22222222222222221</v>
      </c>
      <c r="L148" s="59">
        <f>COUNTIFS('2way'!$M$3:$M$7690,"&gt;50%",'2way'!$Y$3:$Y$7690,"Y",'2way'!$Q$3:$Q$7690,"=" &amp;B148) +  COUNTIFS('2way'!$M$3:$M$7690,"&gt;50%",'2way'!$Y$3:$Y$7690,"Y",'2way'!$R$3:$R$7690,"=" &amp;B148)</f>
        <v>0</v>
      </c>
      <c r="M148" s="59">
        <f>COUNTIFS('2way'!$M$3:$M$7690,"&gt;50%",'2way'!$Y$3:$Y$7690,"N",'2way'!$Q$3:$Q$7690,"=" &amp;B148) +  COUNTIFS('2way'!$M$3:$M$7690,"&gt;50%",'2way'!$Y$3:$Y$7690,"N",'2way'!$R$3:$R$7690,"=" &amp;B148)</f>
        <v>0</v>
      </c>
      <c r="N148" s="59">
        <f>COUNTIFS('2way'!$N$3:$N$7690,"&gt;50%",'2way'!$Y$3:$Y$7690,"N",'2way'!$Q$3:$Q$7690,"=" &amp;B148) +  COUNTIFS('2way'!$N$3:$N$7690,"&gt;50%",'2way'!$Y$3:$Y$7690,"N",'2way'!$R$3:$R$7690,"=" &amp;B148)</f>
        <v>0</v>
      </c>
      <c r="O148" s="59">
        <f>COUNTIFS('2way'!$N$3:$N$7690,"&gt;50%",'2way'!$Y$3:$Y$7690,"Y",'2way'!$Q$3:$Q$7690,"=" &amp;B148) +  COUNTIFS('2way'!$N$3:$N$7690,"&gt;50%",'2way'!$Y$3:$Y$7690,"Y",'2way'!$R$3:$R$7690,"=" &amp;B148)</f>
        <v>0</v>
      </c>
      <c r="P148">
        <f>COUNTIF('2way'!$Q$3:$Q$7690,"=" &amp;B148) + COUNTIF('2way'!$R$3:$R$7690,"=" &amp;B148)</f>
        <v>18</v>
      </c>
      <c r="Q148" s="6">
        <f t="shared" si="38"/>
        <v>0</v>
      </c>
      <c r="R148" s="6">
        <f t="shared" si="39"/>
        <v>0</v>
      </c>
      <c r="S148" s="6">
        <f t="shared" si="40"/>
        <v>0</v>
      </c>
      <c r="T148" s="6">
        <f t="shared" si="41"/>
        <v>0</v>
      </c>
      <c r="U148">
        <f t="shared" si="42"/>
        <v>7</v>
      </c>
      <c r="V148" s="6">
        <f t="shared" si="43"/>
        <v>0.3888888888888889</v>
      </c>
      <c r="W148">
        <f t="shared" si="44"/>
        <v>0</v>
      </c>
      <c r="X148" s="6">
        <f t="shared" si="45"/>
        <v>0</v>
      </c>
      <c r="Y148">
        <f t="shared" si="46"/>
        <v>11</v>
      </c>
      <c r="Z148" s="6">
        <f t="shared" si="47"/>
        <v>0.61111111111111116</v>
      </c>
      <c r="AA148">
        <f t="shared" si="48"/>
        <v>0</v>
      </c>
      <c r="AB148" s="6">
        <f t="shared" si="49"/>
        <v>0</v>
      </c>
    </row>
    <row r="149" spans="1:28" x14ac:dyDescent="0.25">
      <c r="A149" t="s">
        <v>274</v>
      </c>
      <c r="B149" t="s">
        <v>489</v>
      </c>
      <c r="C149" s="58">
        <f>COUNTIFS('2way'!$A$3:$A$7690,"&gt;50%",'2way'!$Y$3:$Y$7690,"Y",'2way'!$Q$3:$Q$7690,"=" &amp;B149) +  COUNTIFS('2way'!$A$3:$A$7690,"&gt;50%",'2way'!$Y$3:$Y$7690,"Y",'2way'!$R$3:$R$7690,"=" &amp;B149)</f>
        <v>5</v>
      </c>
      <c r="D149" s="59">
        <f>COUNTIFS('2way'!$A$3:$A$7690,"&gt;50%",'2way'!$Y$3:$Y$7690,"N",'2way'!$Q$3:$Q$7690,"=" &amp;B149) +  COUNTIFS('2way'!$A$3:$A$7690,"&gt;50%",'2way'!$Y$3:$Y$7690,"N",'2way'!$R$3:$R$7690,"=" &amp;B149)</f>
        <v>1</v>
      </c>
      <c r="E149" s="59">
        <f>COUNTIFS('2way'!$B$3:$B$7690,"&gt;50%",'2way'!$Y$3:$Y$7690,"N",'2way'!$Q$3:$Q$7690,"=" &amp;B149) +  COUNTIFS('2way'!$B$3:$B$7690,"&gt;50%",'2way'!$Y$3:$Y$7690,"N",'2way'!$R$3:$R$7690,"=" &amp;B149)</f>
        <v>8</v>
      </c>
      <c r="F149" s="59">
        <f>COUNTIFS('2way'!$B$3:$B$7690,"&gt;50%",'2way'!$Y$3:$Y$7690,"Y",'2way'!$Q$3:$Q$7690,"=" &amp;B149) +  COUNTIFS('2way'!$B$3:$B$7690,"&gt;50%",'2way'!$Y$3:$Y$7690,"Y",'2way'!$R$3:$R$7690,"=" &amp;B149)</f>
        <v>5</v>
      </c>
      <c r="G149">
        <f>COUNTIF('2way'!$Q$3:$Q$7690,"=" &amp;B149) + COUNTIF('2way'!$R$3:$R$7690,"=" &amp;B149)</f>
        <v>19</v>
      </c>
      <c r="H149" s="6">
        <f t="shared" si="34"/>
        <v>0.26315789473684209</v>
      </c>
      <c r="I149" s="6">
        <f t="shared" si="35"/>
        <v>5.2631578947368418E-2</v>
      </c>
      <c r="J149" s="6">
        <f t="shared" si="36"/>
        <v>0.42105263157894735</v>
      </c>
      <c r="K149" s="6">
        <f t="shared" si="37"/>
        <v>0.26315789473684209</v>
      </c>
      <c r="L149" s="59">
        <f>COUNTIFS('2way'!$M$3:$M$7690,"&gt;50%",'2way'!$Y$3:$Y$7690,"Y",'2way'!$Q$3:$Q$7690,"=" &amp;B149) +  COUNTIFS('2way'!$M$3:$M$7690,"&gt;50%",'2way'!$Y$3:$Y$7690,"Y",'2way'!$R$3:$R$7690,"=" &amp;B149)</f>
        <v>0</v>
      </c>
      <c r="M149" s="59">
        <f>COUNTIFS('2way'!$M$3:$M$7690,"&gt;50%",'2way'!$Y$3:$Y$7690,"N",'2way'!$Q$3:$Q$7690,"=" &amp;B149) +  COUNTIFS('2way'!$M$3:$M$7690,"&gt;50%",'2way'!$Y$3:$Y$7690,"N",'2way'!$R$3:$R$7690,"=" &amp;B149)</f>
        <v>0</v>
      </c>
      <c r="N149" s="59">
        <f>COUNTIFS('2way'!$N$3:$N$7690,"&gt;50%",'2way'!$Y$3:$Y$7690,"N",'2way'!$Q$3:$Q$7690,"=" &amp;B149) +  COUNTIFS('2way'!$N$3:$N$7690,"&gt;50%",'2way'!$Y$3:$Y$7690,"N",'2way'!$R$3:$R$7690,"=" &amp;B149)</f>
        <v>0</v>
      </c>
      <c r="O149" s="59">
        <f>COUNTIFS('2way'!$N$3:$N$7690,"&gt;50%",'2way'!$Y$3:$Y$7690,"Y",'2way'!$Q$3:$Q$7690,"=" &amp;B149) +  COUNTIFS('2way'!$N$3:$N$7690,"&gt;50%",'2way'!$Y$3:$Y$7690,"Y",'2way'!$R$3:$R$7690,"=" &amp;B149)</f>
        <v>0</v>
      </c>
      <c r="P149">
        <f>COUNTIF('2way'!$Q$3:$Q$7690,"=" &amp;B149) + COUNTIF('2way'!$R$3:$R$7690,"=" &amp;B149)</f>
        <v>19</v>
      </c>
      <c r="Q149" s="6">
        <f t="shared" si="38"/>
        <v>0</v>
      </c>
      <c r="R149" s="6">
        <f t="shared" si="39"/>
        <v>0</v>
      </c>
      <c r="S149" s="6">
        <f t="shared" si="40"/>
        <v>0</v>
      </c>
      <c r="T149" s="6">
        <f t="shared" si="41"/>
        <v>0</v>
      </c>
      <c r="U149">
        <f t="shared" si="42"/>
        <v>13</v>
      </c>
      <c r="V149" s="6">
        <f t="shared" si="43"/>
        <v>0.68421052631578949</v>
      </c>
      <c r="W149">
        <f t="shared" si="44"/>
        <v>0</v>
      </c>
      <c r="X149" s="6">
        <f t="shared" si="45"/>
        <v>0</v>
      </c>
      <c r="Y149">
        <f t="shared" si="46"/>
        <v>6</v>
      </c>
      <c r="Z149" s="6">
        <f t="shared" si="47"/>
        <v>0.31578947368421051</v>
      </c>
      <c r="AA149">
        <f t="shared" si="48"/>
        <v>0</v>
      </c>
      <c r="AB149" s="6">
        <f t="shared" si="49"/>
        <v>0</v>
      </c>
    </row>
    <row r="150" spans="1:28" x14ac:dyDescent="0.25">
      <c r="A150" t="s">
        <v>274</v>
      </c>
      <c r="B150" t="s">
        <v>417</v>
      </c>
      <c r="C150" s="58">
        <f>COUNTIFS('2way'!$A$3:$A$7690,"&gt;50%",'2way'!$Y$3:$Y$7690,"Y",'2way'!$Q$3:$Q$7690,"=" &amp;B150) +  COUNTIFS('2way'!$A$3:$A$7690,"&gt;50%",'2way'!$Y$3:$Y$7690,"Y",'2way'!$R$3:$R$7690,"=" &amp;B150)</f>
        <v>1</v>
      </c>
      <c r="D150" s="59">
        <f>COUNTIFS('2way'!$A$3:$A$7690,"&gt;50%",'2way'!$Y$3:$Y$7690,"N",'2way'!$Q$3:$Q$7690,"=" &amp;B150) +  COUNTIFS('2way'!$A$3:$A$7690,"&gt;50%",'2way'!$Y$3:$Y$7690,"N",'2way'!$R$3:$R$7690,"=" &amp;B150)</f>
        <v>0</v>
      </c>
      <c r="E150" s="59">
        <f>COUNTIFS('2way'!$B$3:$B$7690,"&gt;50%",'2way'!$Y$3:$Y$7690,"N",'2way'!$Q$3:$Q$7690,"=" &amp;B150) +  COUNTIFS('2way'!$B$3:$B$7690,"&gt;50%",'2way'!$Y$3:$Y$7690,"N",'2way'!$R$3:$R$7690,"=" &amp;B150)</f>
        <v>10</v>
      </c>
      <c r="F150" s="59">
        <f>COUNTIFS('2way'!$B$3:$B$7690,"&gt;50%",'2way'!$Y$3:$Y$7690,"Y",'2way'!$Q$3:$Q$7690,"=" &amp;B150) +  COUNTIFS('2way'!$B$3:$B$7690,"&gt;50%",'2way'!$Y$3:$Y$7690,"Y",'2way'!$R$3:$R$7690,"=" &amp;B150)</f>
        <v>10</v>
      </c>
      <c r="G150">
        <f>COUNTIF('2way'!$Q$3:$Q$7690,"=" &amp;B150) + COUNTIF('2way'!$R$3:$R$7690,"=" &amp;B150)</f>
        <v>21</v>
      </c>
      <c r="H150" s="6">
        <f t="shared" si="34"/>
        <v>4.7619047619047616E-2</v>
      </c>
      <c r="I150" s="6">
        <f t="shared" si="35"/>
        <v>0</v>
      </c>
      <c r="J150" s="6">
        <f t="shared" si="36"/>
        <v>0.47619047619047616</v>
      </c>
      <c r="K150" s="6">
        <f t="shared" si="37"/>
        <v>0.47619047619047616</v>
      </c>
      <c r="L150" s="59">
        <f>COUNTIFS('2way'!$M$3:$M$7690,"&gt;50%",'2way'!$Y$3:$Y$7690,"Y",'2way'!$Q$3:$Q$7690,"=" &amp;B150) +  COUNTIFS('2way'!$M$3:$M$7690,"&gt;50%",'2way'!$Y$3:$Y$7690,"Y",'2way'!$R$3:$R$7690,"=" &amp;B150)</f>
        <v>0</v>
      </c>
      <c r="M150" s="59">
        <f>COUNTIFS('2way'!$M$3:$M$7690,"&gt;50%",'2way'!$Y$3:$Y$7690,"N",'2way'!$Q$3:$Q$7690,"=" &amp;B150) +  COUNTIFS('2way'!$M$3:$M$7690,"&gt;50%",'2way'!$Y$3:$Y$7690,"N",'2way'!$R$3:$R$7690,"=" &amp;B150)</f>
        <v>0</v>
      </c>
      <c r="N150" s="59">
        <f>COUNTIFS('2way'!$N$3:$N$7690,"&gt;50%",'2way'!$Y$3:$Y$7690,"N",'2way'!$Q$3:$Q$7690,"=" &amp;B150) +  COUNTIFS('2way'!$N$3:$N$7690,"&gt;50%",'2way'!$Y$3:$Y$7690,"N",'2way'!$R$3:$R$7690,"=" &amp;B150)</f>
        <v>0</v>
      </c>
      <c r="O150" s="59">
        <f>COUNTIFS('2way'!$N$3:$N$7690,"&gt;50%",'2way'!$Y$3:$Y$7690,"Y",'2way'!$Q$3:$Q$7690,"=" &amp;B150) +  COUNTIFS('2way'!$N$3:$N$7690,"&gt;50%",'2way'!$Y$3:$Y$7690,"Y",'2way'!$R$3:$R$7690,"=" &amp;B150)</f>
        <v>0</v>
      </c>
      <c r="P150">
        <f>COUNTIF('2way'!$Q$3:$Q$7690,"=" &amp;B150) + COUNTIF('2way'!$R$3:$R$7690,"=" &amp;B150)</f>
        <v>21</v>
      </c>
      <c r="Q150" s="6">
        <f t="shared" si="38"/>
        <v>0</v>
      </c>
      <c r="R150" s="6">
        <f t="shared" si="39"/>
        <v>0</v>
      </c>
      <c r="S150" s="6">
        <f t="shared" si="40"/>
        <v>0</v>
      </c>
      <c r="T150" s="6">
        <f t="shared" si="41"/>
        <v>0</v>
      </c>
      <c r="U150">
        <f t="shared" si="42"/>
        <v>11</v>
      </c>
      <c r="V150" s="6">
        <f t="shared" si="43"/>
        <v>0.52380952380952384</v>
      </c>
      <c r="W150">
        <f t="shared" si="44"/>
        <v>0</v>
      </c>
      <c r="X150" s="6">
        <f t="shared" si="45"/>
        <v>0</v>
      </c>
      <c r="Y150">
        <f t="shared" si="46"/>
        <v>10</v>
      </c>
      <c r="Z150" s="6">
        <f t="shared" si="47"/>
        <v>0.47619047619047616</v>
      </c>
      <c r="AA150">
        <f t="shared" si="48"/>
        <v>0</v>
      </c>
      <c r="AB150" s="6">
        <f t="shared" si="49"/>
        <v>0</v>
      </c>
    </row>
    <row r="151" spans="1:28" x14ac:dyDescent="0.25">
      <c r="A151" t="s">
        <v>271</v>
      </c>
      <c r="B151" t="s">
        <v>568</v>
      </c>
      <c r="C151" s="58">
        <f>COUNTIFS('2way'!$A$3:$A$7690,"&gt;50%",'2way'!$Y$3:$Y$7690,"Y",'2way'!$Q$3:$Q$7690,"=" &amp;B151) +  COUNTIFS('2way'!$A$3:$A$7690,"&gt;50%",'2way'!$Y$3:$Y$7690,"Y",'2way'!$R$3:$R$7690,"=" &amp;B151)</f>
        <v>5</v>
      </c>
      <c r="D151" s="59">
        <f>COUNTIFS('2way'!$A$3:$A$7690,"&gt;50%",'2way'!$Y$3:$Y$7690,"N",'2way'!$Q$3:$Q$7690,"=" &amp;B151) +  COUNTIFS('2way'!$A$3:$A$7690,"&gt;50%",'2way'!$Y$3:$Y$7690,"N",'2way'!$R$3:$R$7690,"=" &amp;B151)</f>
        <v>7</v>
      </c>
      <c r="E151" s="59">
        <f>COUNTIFS('2way'!$B$3:$B$7690,"&gt;50%",'2way'!$Y$3:$Y$7690,"N",'2way'!$Q$3:$Q$7690,"=" &amp;B151) +  COUNTIFS('2way'!$B$3:$B$7690,"&gt;50%",'2way'!$Y$3:$Y$7690,"N",'2way'!$R$3:$R$7690,"=" &amp;B151)</f>
        <v>1</v>
      </c>
      <c r="F151" s="59">
        <f>COUNTIFS('2way'!$B$3:$B$7690,"&gt;50%",'2way'!$Y$3:$Y$7690,"Y",'2way'!$Q$3:$Q$7690,"=" &amp;B151) +  COUNTIFS('2way'!$B$3:$B$7690,"&gt;50%",'2way'!$Y$3:$Y$7690,"Y",'2way'!$R$3:$R$7690,"=" &amp;B151)</f>
        <v>3</v>
      </c>
      <c r="G151">
        <f>COUNTIF('2way'!$Q$3:$Q$7690,"=" &amp;B151) + COUNTIF('2way'!$R$3:$R$7690,"=" &amp;B151)</f>
        <v>16</v>
      </c>
      <c r="H151" s="6">
        <f t="shared" si="34"/>
        <v>0.3125</v>
      </c>
      <c r="I151" s="6">
        <f t="shared" si="35"/>
        <v>0.4375</v>
      </c>
      <c r="J151" s="6">
        <f t="shared" si="36"/>
        <v>6.25E-2</v>
      </c>
      <c r="K151" s="6">
        <f t="shared" si="37"/>
        <v>0.1875</v>
      </c>
      <c r="L151" s="59">
        <f>COUNTIFS('2way'!$M$3:$M$7690,"&gt;50%",'2way'!$Y$3:$Y$7690,"Y",'2way'!$Q$3:$Q$7690,"=" &amp;B151) +  COUNTIFS('2way'!$M$3:$M$7690,"&gt;50%",'2way'!$Y$3:$Y$7690,"Y",'2way'!$R$3:$R$7690,"=" &amp;B151)</f>
        <v>0</v>
      </c>
      <c r="M151" s="59">
        <f>COUNTIFS('2way'!$M$3:$M$7690,"&gt;50%",'2way'!$Y$3:$Y$7690,"N",'2way'!$Q$3:$Q$7690,"=" &amp;B151) +  COUNTIFS('2way'!$M$3:$M$7690,"&gt;50%",'2way'!$Y$3:$Y$7690,"N",'2way'!$R$3:$R$7690,"=" &amp;B151)</f>
        <v>0</v>
      </c>
      <c r="N151" s="59">
        <f>COUNTIFS('2way'!$N$3:$N$7690,"&gt;50%",'2way'!$Y$3:$Y$7690,"N",'2way'!$Q$3:$Q$7690,"=" &amp;B151) +  COUNTIFS('2way'!$N$3:$N$7690,"&gt;50%",'2way'!$Y$3:$Y$7690,"N",'2way'!$R$3:$R$7690,"=" &amp;B151)</f>
        <v>0</v>
      </c>
      <c r="O151" s="59">
        <f>COUNTIFS('2way'!$N$3:$N$7690,"&gt;50%",'2way'!$Y$3:$Y$7690,"Y",'2way'!$Q$3:$Q$7690,"=" &amp;B151) +  COUNTIFS('2way'!$N$3:$N$7690,"&gt;50%",'2way'!$Y$3:$Y$7690,"Y",'2way'!$R$3:$R$7690,"=" &amp;B151)</f>
        <v>0</v>
      </c>
      <c r="P151">
        <f>COUNTIF('2way'!$Q$3:$Q$7690,"=" &amp;B151) + COUNTIF('2way'!$R$3:$R$7690,"=" &amp;B151)</f>
        <v>16</v>
      </c>
      <c r="Q151" s="6">
        <f t="shared" si="38"/>
        <v>0</v>
      </c>
      <c r="R151" s="6">
        <f t="shared" si="39"/>
        <v>0</v>
      </c>
      <c r="S151" s="6">
        <f t="shared" si="40"/>
        <v>0</v>
      </c>
      <c r="T151" s="6">
        <f t="shared" si="41"/>
        <v>0</v>
      </c>
      <c r="U151">
        <f t="shared" si="42"/>
        <v>6</v>
      </c>
      <c r="V151" s="6">
        <f t="shared" si="43"/>
        <v>0.375</v>
      </c>
      <c r="W151">
        <f t="shared" si="44"/>
        <v>0</v>
      </c>
      <c r="X151" s="6">
        <f t="shared" si="45"/>
        <v>0</v>
      </c>
      <c r="Y151">
        <f t="shared" si="46"/>
        <v>10</v>
      </c>
      <c r="Z151" s="6">
        <f t="shared" si="47"/>
        <v>0.625</v>
      </c>
      <c r="AA151">
        <f t="shared" si="48"/>
        <v>0</v>
      </c>
      <c r="AB151" s="6">
        <f t="shared" si="49"/>
        <v>0</v>
      </c>
    </row>
    <row r="152" spans="1:28" x14ac:dyDescent="0.25">
      <c r="A152" t="s">
        <v>271</v>
      </c>
      <c r="B152" t="s">
        <v>572</v>
      </c>
      <c r="C152" s="58">
        <f>COUNTIFS('2way'!$A$3:$A$7690,"&gt;50%",'2way'!$Y$3:$Y$7690,"Y",'2way'!$Q$3:$Q$7690,"=" &amp;B152) +  COUNTIFS('2way'!$A$3:$A$7690,"&gt;50%",'2way'!$Y$3:$Y$7690,"Y",'2way'!$R$3:$R$7690,"=" &amp;B152)</f>
        <v>7</v>
      </c>
      <c r="D152" s="59">
        <f>COUNTIFS('2way'!$A$3:$A$7690,"&gt;50%",'2way'!$Y$3:$Y$7690,"N",'2way'!$Q$3:$Q$7690,"=" &amp;B152) +  COUNTIFS('2way'!$A$3:$A$7690,"&gt;50%",'2way'!$Y$3:$Y$7690,"N",'2way'!$R$3:$R$7690,"=" &amp;B152)</f>
        <v>5</v>
      </c>
      <c r="E152" s="59">
        <f>COUNTIFS('2way'!$B$3:$B$7690,"&gt;50%",'2way'!$Y$3:$Y$7690,"N",'2way'!$Q$3:$Q$7690,"=" &amp;B152) +  COUNTIFS('2way'!$B$3:$B$7690,"&gt;50%",'2way'!$Y$3:$Y$7690,"N",'2way'!$R$3:$R$7690,"=" &amp;B152)</f>
        <v>1</v>
      </c>
      <c r="F152" s="59">
        <f>COUNTIFS('2way'!$B$3:$B$7690,"&gt;50%",'2way'!$Y$3:$Y$7690,"Y",'2way'!$Q$3:$Q$7690,"=" &amp;B152) +  COUNTIFS('2way'!$B$3:$B$7690,"&gt;50%",'2way'!$Y$3:$Y$7690,"Y",'2way'!$R$3:$R$7690,"=" &amp;B152)</f>
        <v>3</v>
      </c>
      <c r="G152">
        <f>COUNTIF('2way'!$Q$3:$Q$7690,"=" &amp;B152) + COUNTIF('2way'!$R$3:$R$7690,"=" &amp;B152)</f>
        <v>17</v>
      </c>
      <c r="H152" s="6">
        <f t="shared" si="34"/>
        <v>0.41176470588235292</v>
      </c>
      <c r="I152" s="6">
        <f t="shared" si="35"/>
        <v>0.29411764705882354</v>
      </c>
      <c r="J152" s="6">
        <f t="shared" si="36"/>
        <v>5.8823529411764705E-2</v>
      </c>
      <c r="K152" s="6">
        <f t="shared" si="37"/>
        <v>0.17647058823529413</v>
      </c>
      <c r="L152" s="59">
        <f>COUNTIFS('2way'!$M$3:$M$7690,"&gt;50%",'2way'!$Y$3:$Y$7690,"Y",'2way'!$Q$3:$Q$7690,"=" &amp;B152) +  COUNTIFS('2way'!$M$3:$M$7690,"&gt;50%",'2way'!$Y$3:$Y$7690,"Y",'2way'!$R$3:$R$7690,"=" &amp;B152)</f>
        <v>0</v>
      </c>
      <c r="M152" s="59">
        <f>COUNTIFS('2way'!$M$3:$M$7690,"&gt;50%",'2way'!$Y$3:$Y$7690,"N",'2way'!$Q$3:$Q$7690,"=" &amp;B152) +  COUNTIFS('2way'!$M$3:$M$7690,"&gt;50%",'2way'!$Y$3:$Y$7690,"N",'2way'!$R$3:$R$7690,"=" &amp;B152)</f>
        <v>0</v>
      </c>
      <c r="N152" s="59">
        <f>COUNTIFS('2way'!$N$3:$N$7690,"&gt;50%",'2way'!$Y$3:$Y$7690,"N",'2way'!$Q$3:$Q$7690,"=" &amp;B152) +  COUNTIFS('2way'!$N$3:$N$7690,"&gt;50%",'2way'!$Y$3:$Y$7690,"N",'2way'!$R$3:$R$7690,"=" &amp;B152)</f>
        <v>0</v>
      </c>
      <c r="O152" s="59">
        <f>COUNTIFS('2way'!$N$3:$N$7690,"&gt;50%",'2way'!$Y$3:$Y$7690,"Y",'2way'!$Q$3:$Q$7690,"=" &amp;B152) +  COUNTIFS('2way'!$N$3:$N$7690,"&gt;50%",'2way'!$Y$3:$Y$7690,"Y",'2way'!$R$3:$R$7690,"=" &amp;B152)</f>
        <v>0</v>
      </c>
      <c r="P152">
        <f>COUNTIF('2way'!$Q$3:$Q$7690,"=" &amp;B152) + COUNTIF('2way'!$R$3:$R$7690,"=" &amp;B152)</f>
        <v>17</v>
      </c>
      <c r="Q152" s="6">
        <f t="shared" si="38"/>
        <v>0</v>
      </c>
      <c r="R152" s="6">
        <f t="shared" si="39"/>
        <v>0</v>
      </c>
      <c r="S152" s="6">
        <f t="shared" si="40"/>
        <v>0</v>
      </c>
      <c r="T152" s="6">
        <f t="shared" si="41"/>
        <v>0</v>
      </c>
      <c r="U152">
        <f t="shared" si="42"/>
        <v>8</v>
      </c>
      <c r="V152" s="6">
        <f t="shared" si="43"/>
        <v>0.47058823529411764</v>
      </c>
      <c r="W152">
        <f t="shared" si="44"/>
        <v>0</v>
      </c>
      <c r="X152" s="6">
        <f t="shared" si="45"/>
        <v>0</v>
      </c>
      <c r="Y152">
        <f t="shared" si="46"/>
        <v>8</v>
      </c>
      <c r="Z152" s="6">
        <f t="shared" si="47"/>
        <v>0.47058823529411764</v>
      </c>
      <c r="AA152">
        <f t="shared" si="48"/>
        <v>0</v>
      </c>
      <c r="AB152" s="6">
        <f t="shared" si="49"/>
        <v>0</v>
      </c>
    </row>
    <row r="153" spans="1:28" x14ac:dyDescent="0.25">
      <c r="A153" t="s">
        <v>271</v>
      </c>
      <c r="B153" t="s">
        <v>545</v>
      </c>
      <c r="C153" s="58">
        <f>COUNTIFS('2way'!$A$3:$A$7690,"&gt;50%",'2way'!$Y$3:$Y$7690,"Y",'2way'!$Q$3:$Q$7690,"=" &amp;B153) +  COUNTIFS('2way'!$A$3:$A$7690,"&gt;50%",'2way'!$Y$3:$Y$7690,"Y",'2way'!$R$3:$R$7690,"=" &amp;B153)</f>
        <v>9</v>
      </c>
      <c r="D153" s="59">
        <f>COUNTIFS('2way'!$A$3:$A$7690,"&gt;50%",'2way'!$Y$3:$Y$7690,"N",'2way'!$Q$3:$Q$7690,"=" &amp;B153) +  COUNTIFS('2way'!$A$3:$A$7690,"&gt;50%",'2way'!$Y$3:$Y$7690,"N",'2way'!$R$3:$R$7690,"=" &amp;B153)</f>
        <v>4</v>
      </c>
      <c r="E153" s="59">
        <f>COUNTIFS('2way'!$B$3:$B$7690,"&gt;50%",'2way'!$Y$3:$Y$7690,"N",'2way'!$Q$3:$Q$7690,"=" &amp;B153) +  COUNTIFS('2way'!$B$3:$B$7690,"&gt;50%",'2way'!$Y$3:$Y$7690,"N",'2way'!$R$3:$R$7690,"=" &amp;B153)</f>
        <v>0</v>
      </c>
      <c r="F153" s="59">
        <f>COUNTIFS('2way'!$B$3:$B$7690,"&gt;50%",'2way'!$Y$3:$Y$7690,"Y",'2way'!$Q$3:$Q$7690,"=" &amp;B153) +  COUNTIFS('2way'!$B$3:$B$7690,"&gt;50%",'2way'!$Y$3:$Y$7690,"Y",'2way'!$R$3:$R$7690,"=" &amp;B153)</f>
        <v>4</v>
      </c>
      <c r="G153">
        <f>COUNTIF('2way'!$Q$3:$Q$7690,"=" &amp;B153) + COUNTIF('2way'!$R$3:$R$7690,"=" &amp;B153)</f>
        <v>17</v>
      </c>
      <c r="H153" s="6">
        <f t="shared" si="34"/>
        <v>0.52941176470588236</v>
      </c>
      <c r="I153" s="6">
        <f t="shared" si="35"/>
        <v>0.23529411764705882</v>
      </c>
      <c r="J153" s="6">
        <f t="shared" si="36"/>
        <v>0</v>
      </c>
      <c r="K153" s="6">
        <f t="shared" si="37"/>
        <v>0.23529411764705882</v>
      </c>
      <c r="L153" s="59">
        <f>COUNTIFS('2way'!$M$3:$M$7690,"&gt;50%",'2way'!$Y$3:$Y$7690,"Y",'2way'!$Q$3:$Q$7690,"=" &amp;B153) +  COUNTIFS('2way'!$M$3:$M$7690,"&gt;50%",'2way'!$Y$3:$Y$7690,"Y",'2way'!$R$3:$R$7690,"=" &amp;B153)</f>
        <v>0</v>
      </c>
      <c r="M153" s="59">
        <f>COUNTIFS('2way'!$M$3:$M$7690,"&gt;50%",'2way'!$Y$3:$Y$7690,"N",'2way'!$Q$3:$Q$7690,"=" &amp;B153) +  COUNTIFS('2way'!$M$3:$M$7690,"&gt;50%",'2way'!$Y$3:$Y$7690,"N",'2way'!$R$3:$R$7690,"=" &amp;B153)</f>
        <v>0</v>
      </c>
      <c r="N153" s="59">
        <f>COUNTIFS('2way'!$N$3:$N$7690,"&gt;50%",'2way'!$Y$3:$Y$7690,"N",'2way'!$Q$3:$Q$7690,"=" &amp;B153) +  COUNTIFS('2way'!$N$3:$N$7690,"&gt;50%",'2way'!$Y$3:$Y$7690,"N",'2way'!$R$3:$R$7690,"=" &amp;B153)</f>
        <v>0</v>
      </c>
      <c r="O153" s="59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17</v>
      </c>
      <c r="Q153" s="6">
        <f t="shared" si="38"/>
        <v>0</v>
      </c>
      <c r="R153" s="6">
        <f t="shared" si="39"/>
        <v>0</v>
      </c>
      <c r="S153" s="6">
        <f t="shared" si="40"/>
        <v>0</v>
      </c>
      <c r="T153" s="6">
        <f t="shared" si="41"/>
        <v>0</v>
      </c>
      <c r="U153">
        <f t="shared" si="42"/>
        <v>9</v>
      </c>
      <c r="V153" s="6">
        <f t="shared" si="43"/>
        <v>0.52941176470588236</v>
      </c>
      <c r="W153">
        <f t="shared" si="44"/>
        <v>0</v>
      </c>
      <c r="X153" s="6">
        <f t="shared" si="45"/>
        <v>0</v>
      </c>
      <c r="Y153">
        <f t="shared" si="46"/>
        <v>8</v>
      </c>
      <c r="Z153" s="6">
        <f t="shared" si="47"/>
        <v>0.47058823529411764</v>
      </c>
      <c r="AA153">
        <f t="shared" si="48"/>
        <v>0</v>
      </c>
      <c r="AB153" s="6">
        <f t="shared" si="49"/>
        <v>0</v>
      </c>
    </row>
    <row r="154" spans="1:28" x14ac:dyDescent="0.25">
      <c r="A154" t="s">
        <v>271</v>
      </c>
      <c r="B154" t="s">
        <v>549</v>
      </c>
      <c r="C154" s="58">
        <f>COUNTIFS('2way'!$A$3:$A$7690,"&gt;50%",'2way'!$Y$3:$Y$7690,"Y",'2way'!$Q$3:$Q$7690,"=" &amp;B154) +  COUNTIFS('2way'!$A$3:$A$7690,"&gt;50%",'2way'!$Y$3:$Y$7690,"Y",'2way'!$R$3:$R$7690,"=" &amp;B154)</f>
        <v>6</v>
      </c>
      <c r="D154" s="59">
        <f>COUNTIFS('2way'!$A$3:$A$7690,"&gt;50%",'2way'!$Y$3:$Y$7690,"N",'2way'!$Q$3:$Q$7690,"=" &amp;B154) +  COUNTIFS('2way'!$A$3:$A$7690,"&gt;50%",'2way'!$Y$3:$Y$7690,"N",'2way'!$R$3:$R$7690,"=" &amp;B154)</f>
        <v>1</v>
      </c>
      <c r="E154" s="59">
        <f>COUNTIFS('2way'!$B$3:$B$7690,"&gt;50%",'2way'!$Y$3:$Y$7690,"N",'2way'!$Q$3:$Q$7690,"=" &amp;B154) +  COUNTIFS('2way'!$B$3:$B$7690,"&gt;50%",'2way'!$Y$3:$Y$7690,"N",'2way'!$R$3:$R$7690,"=" &amp;B154)</f>
        <v>3</v>
      </c>
      <c r="F154" s="59">
        <f>COUNTIFS('2way'!$B$3:$B$7690,"&gt;50%",'2way'!$Y$3:$Y$7690,"Y",'2way'!$Q$3:$Q$7690,"=" &amp;B154) +  COUNTIFS('2way'!$B$3:$B$7690,"&gt;50%",'2way'!$Y$3:$Y$7690,"Y",'2way'!$R$3:$R$7690,"=" &amp;B154)</f>
        <v>7</v>
      </c>
      <c r="G154">
        <f>COUNTIF('2way'!$Q$3:$Q$7690,"=" &amp;B154) + COUNTIF('2way'!$R$3:$R$7690,"=" &amp;B154)</f>
        <v>17</v>
      </c>
      <c r="H154" s="6">
        <f t="shared" si="34"/>
        <v>0.35294117647058826</v>
      </c>
      <c r="I154" s="6">
        <f t="shared" si="35"/>
        <v>5.8823529411764705E-2</v>
      </c>
      <c r="J154" s="6">
        <f t="shared" si="36"/>
        <v>0.17647058823529413</v>
      </c>
      <c r="K154" s="6">
        <f t="shared" si="37"/>
        <v>0.41176470588235292</v>
      </c>
      <c r="L154" s="59">
        <f>COUNTIFS('2way'!$M$3:$M$7690,"&gt;50%",'2way'!$Y$3:$Y$7690,"Y",'2way'!$Q$3:$Q$7690,"=" &amp;B154) +  COUNTIFS('2way'!$M$3:$M$7690,"&gt;50%",'2way'!$Y$3:$Y$7690,"Y",'2way'!$R$3:$R$7690,"=" &amp;B154)</f>
        <v>0</v>
      </c>
      <c r="M154" s="59">
        <f>COUNTIFS('2way'!$M$3:$M$7690,"&gt;50%",'2way'!$Y$3:$Y$7690,"N",'2way'!$Q$3:$Q$7690,"=" &amp;B154) +  COUNTIFS('2way'!$M$3:$M$7690,"&gt;50%",'2way'!$Y$3:$Y$7690,"N",'2way'!$R$3:$R$7690,"=" &amp;B154)</f>
        <v>0</v>
      </c>
      <c r="N154" s="59">
        <f>COUNTIFS('2way'!$N$3:$N$7690,"&gt;50%",'2way'!$Y$3:$Y$7690,"N",'2way'!$Q$3:$Q$7690,"=" &amp;B154) +  COUNTIFS('2way'!$N$3:$N$7690,"&gt;50%",'2way'!$Y$3:$Y$7690,"N",'2way'!$R$3:$R$7690,"=" &amp;B154)</f>
        <v>0</v>
      </c>
      <c r="O154" s="59">
        <f>COUNTIFS('2way'!$N$3:$N$7690,"&gt;50%",'2way'!$Y$3:$Y$7690,"Y",'2way'!$Q$3:$Q$7690,"=" &amp;B154) +  COUNTIFS('2way'!$N$3:$N$7690,"&gt;50%",'2way'!$Y$3:$Y$7690,"Y",'2way'!$R$3:$R$7690,"=" &amp;B154)</f>
        <v>0</v>
      </c>
      <c r="P154">
        <f>COUNTIF('2way'!$Q$3:$Q$7690,"=" &amp;B154) + COUNTIF('2way'!$R$3:$R$7690,"=" &amp;B154)</f>
        <v>17</v>
      </c>
      <c r="Q154" s="6">
        <f t="shared" si="38"/>
        <v>0</v>
      </c>
      <c r="R154" s="6">
        <f t="shared" si="39"/>
        <v>0</v>
      </c>
      <c r="S154" s="6">
        <f t="shared" si="40"/>
        <v>0</v>
      </c>
      <c r="T154" s="6">
        <f t="shared" si="41"/>
        <v>0</v>
      </c>
      <c r="U154">
        <f t="shared" si="42"/>
        <v>9</v>
      </c>
      <c r="V154" s="6">
        <f t="shared" si="43"/>
        <v>0.52941176470588236</v>
      </c>
      <c r="W154">
        <f t="shared" si="44"/>
        <v>0</v>
      </c>
      <c r="X154" s="6">
        <f t="shared" si="45"/>
        <v>0</v>
      </c>
      <c r="Y154">
        <f t="shared" si="46"/>
        <v>8</v>
      </c>
      <c r="Z154" s="6">
        <f t="shared" si="47"/>
        <v>0.47058823529411764</v>
      </c>
      <c r="AA154">
        <f t="shared" si="48"/>
        <v>0</v>
      </c>
      <c r="AB154" s="6">
        <f t="shared" si="49"/>
        <v>0</v>
      </c>
    </row>
    <row r="155" spans="1:28" x14ac:dyDescent="0.25">
      <c r="A155" t="s">
        <v>271</v>
      </c>
      <c r="B155" t="s">
        <v>547</v>
      </c>
      <c r="C155" s="58">
        <f>COUNTIFS('2way'!$A$3:$A$7690,"&gt;50%",'2way'!$Y$3:$Y$7690,"Y",'2way'!$Q$3:$Q$7690,"=" &amp;B155) +  COUNTIFS('2way'!$A$3:$A$7690,"&gt;50%",'2way'!$Y$3:$Y$7690,"Y",'2way'!$R$3:$R$7690,"=" &amp;B155)</f>
        <v>6</v>
      </c>
      <c r="D155" s="59">
        <f>COUNTIFS('2way'!$A$3:$A$7690,"&gt;50%",'2way'!$Y$3:$Y$7690,"N",'2way'!$Q$3:$Q$7690,"=" &amp;B155) +  COUNTIFS('2way'!$A$3:$A$7690,"&gt;50%",'2way'!$Y$3:$Y$7690,"N",'2way'!$R$3:$R$7690,"=" &amp;B155)</f>
        <v>3</v>
      </c>
      <c r="E155" s="59">
        <f>COUNTIFS('2way'!$B$3:$B$7690,"&gt;50%",'2way'!$Y$3:$Y$7690,"N",'2way'!$Q$3:$Q$7690,"=" &amp;B155) +  COUNTIFS('2way'!$B$3:$B$7690,"&gt;50%",'2way'!$Y$3:$Y$7690,"N",'2way'!$R$3:$R$7690,"=" &amp;B155)</f>
        <v>3</v>
      </c>
      <c r="F155" s="59">
        <f>COUNTIFS('2way'!$B$3:$B$7690,"&gt;50%",'2way'!$Y$3:$Y$7690,"Y",'2way'!$Q$3:$Q$7690,"=" &amp;B155) +  COUNTIFS('2way'!$B$3:$B$7690,"&gt;50%",'2way'!$Y$3:$Y$7690,"Y",'2way'!$R$3:$R$7690,"=" &amp;B155)</f>
        <v>5</v>
      </c>
      <c r="G155">
        <f>COUNTIF('2way'!$Q$3:$Q$7690,"=" &amp;B155) + COUNTIF('2way'!$R$3:$R$7690,"=" &amp;B155)</f>
        <v>17</v>
      </c>
      <c r="H155" s="6">
        <f t="shared" si="34"/>
        <v>0.35294117647058826</v>
      </c>
      <c r="I155" s="6">
        <f t="shared" si="35"/>
        <v>0.17647058823529413</v>
      </c>
      <c r="J155" s="6">
        <f t="shared" si="36"/>
        <v>0.17647058823529413</v>
      </c>
      <c r="K155" s="6">
        <f t="shared" si="37"/>
        <v>0.29411764705882354</v>
      </c>
      <c r="L155" s="59">
        <f>COUNTIFS('2way'!$M$3:$M$7690,"&gt;50%",'2way'!$Y$3:$Y$7690,"Y",'2way'!$Q$3:$Q$7690,"=" &amp;B155) +  COUNTIFS('2way'!$M$3:$M$7690,"&gt;50%",'2way'!$Y$3:$Y$7690,"Y",'2way'!$R$3:$R$7690,"=" &amp;B155)</f>
        <v>0</v>
      </c>
      <c r="M155" s="59">
        <f>COUNTIFS('2way'!$M$3:$M$7690,"&gt;50%",'2way'!$Y$3:$Y$7690,"N",'2way'!$Q$3:$Q$7690,"=" &amp;B155) +  COUNTIFS('2way'!$M$3:$M$7690,"&gt;50%",'2way'!$Y$3:$Y$7690,"N",'2way'!$R$3:$R$7690,"=" &amp;B155)</f>
        <v>0</v>
      </c>
      <c r="N155" s="59">
        <f>COUNTIFS('2way'!$N$3:$N$7690,"&gt;50%",'2way'!$Y$3:$Y$7690,"N",'2way'!$Q$3:$Q$7690,"=" &amp;B155) +  COUNTIFS('2way'!$N$3:$N$7690,"&gt;50%",'2way'!$Y$3:$Y$7690,"N",'2way'!$R$3:$R$7690,"=" &amp;B155)</f>
        <v>0</v>
      </c>
      <c r="O155" s="59">
        <f>COUNTIFS('2way'!$N$3:$N$7690,"&gt;50%",'2way'!$Y$3:$Y$7690,"Y",'2way'!$Q$3:$Q$7690,"=" &amp;B155) +  COUNTIFS('2way'!$N$3:$N$7690,"&gt;50%",'2way'!$Y$3:$Y$7690,"Y",'2way'!$R$3:$R$7690,"=" &amp;B155)</f>
        <v>0</v>
      </c>
      <c r="P155">
        <f>COUNTIF('2way'!$Q$3:$Q$7690,"=" &amp;B155) + COUNTIF('2way'!$R$3:$R$7690,"=" &amp;B155)</f>
        <v>17</v>
      </c>
      <c r="Q155" s="6">
        <f t="shared" si="38"/>
        <v>0</v>
      </c>
      <c r="R155" s="6">
        <f t="shared" si="39"/>
        <v>0</v>
      </c>
      <c r="S155" s="6">
        <f t="shared" si="40"/>
        <v>0</v>
      </c>
      <c r="T155" s="6">
        <f t="shared" si="41"/>
        <v>0</v>
      </c>
      <c r="U155">
        <f t="shared" si="42"/>
        <v>9</v>
      </c>
      <c r="V155" s="6">
        <f t="shared" si="43"/>
        <v>0.52941176470588236</v>
      </c>
      <c r="W155">
        <f t="shared" si="44"/>
        <v>0</v>
      </c>
      <c r="X155" s="6">
        <f t="shared" si="45"/>
        <v>0</v>
      </c>
      <c r="Y155">
        <f t="shared" si="46"/>
        <v>8</v>
      </c>
      <c r="Z155" s="6">
        <f t="shared" si="47"/>
        <v>0.47058823529411764</v>
      </c>
      <c r="AA155">
        <f t="shared" si="48"/>
        <v>0</v>
      </c>
      <c r="AB155" s="6">
        <f t="shared" si="49"/>
        <v>0</v>
      </c>
    </row>
    <row r="156" spans="1:28" x14ac:dyDescent="0.25">
      <c r="A156" t="s">
        <v>271</v>
      </c>
      <c r="B156" t="s">
        <v>542</v>
      </c>
      <c r="C156" s="58">
        <f>COUNTIFS('2way'!$A$3:$A$7690,"&gt;50%",'2way'!$Y$3:$Y$7690,"Y",'2way'!$Q$3:$Q$7690,"=" &amp;B156) +  COUNTIFS('2way'!$A$3:$A$7690,"&gt;50%",'2way'!$Y$3:$Y$7690,"Y",'2way'!$R$3:$R$7690,"=" &amp;B156)</f>
        <v>6</v>
      </c>
      <c r="D156" s="59">
        <f>COUNTIFS('2way'!$A$3:$A$7690,"&gt;50%",'2way'!$Y$3:$Y$7690,"N",'2way'!$Q$3:$Q$7690,"=" &amp;B156) +  COUNTIFS('2way'!$A$3:$A$7690,"&gt;50%",'2way'!$Y$3:$Y$7690,"N",'2way'!$R$3:$R$7690,"=" &amp;B156)</f>
        <v>5</v>
      </c>
      <c r="E156" s="59">
        <f>COUNTIFS('2way'!$B$3:$B$7690,"&gt;50%",'2way'!$Y$3:$Y$7690,"N",'2way'!$Q$3:$Q$7690,"=" &amp;B156) +  COUNTIFS('2way'!$B$3:$B$7690,"&gt;50%",'2way'!$Y$3:$Y$7690,"N",'2way'!$R$3:$R$7690,"=" &amp;B156)</f>
        <v>1</v>
      </c>
      <c r="F156" s="59">
        <f>COUNTIFS('2way'!$B$3:$B$7690,"&gt;50%",'2way'!$Y$3:$Y$7690,"Y",'2way'!$Q$3:$Q$7690,"=" &amp;B156) +  COUNTIFS('2way'!$B$3:$B$7690,"&gt;50%",'2way'!$Y$3:$Y$7690,"Y",'2way'!$R$3:$R$7690,"=" &amp;B156)</f>
        <v>5</v>
      </c>
      <c r="G156">
        <f>COUNTIF('2way'!$Q$3:$Q$7690,"=" &amp;B156) + COUNTIF('2way'!$R$3:$R$7690,"=" &amp;B156)</f>
        <v>17</v>
      </c>
      <c r="H156" s="6">
        <f t="shared" si="34"/>
        <v>0.35294117647058826</v>
      </c>
      <c r="I156" s="6">
        <f t="shared" si="35"/>
        <v>0.29411764705882354</v>
      </c>
      <c r="J156" s="6">
        <f t="shared" si="36"/>
        <v>5.8823529411764705E-2</v>
      </c>
      <c r="K156" s="6">
        <f t="shared" si="37"/>
        <v>0.29411764705882354</v>
      </c>
      <c r="L156" s="59">
        <f>COUNTIFS('2way'!$M$3:$M$7690,"&gt;50%",'2way'!$Y$3:$Y$7690,"Y",'2way'!$Q$3:$Q$7690,"=" &amp;B156) +  COUNTIFS('2way'!$M$3:$M$7690,"&gt;50%",'2way'!$Y$3:$Y$7690,"Y",'2way'!$R$3:$R$7690,"=" &amp;B156)</f>
        <v>0</v>
      </c>
      <c r="M156" s="59">
        <f>COUNTIFS('2way'!$M$3:$M$7690,"&gt;50%",'2way'!$Y$3:$Y$7690,"N",'2way'!$Q$3:$Q$7690,"=" &amp;B156) +  COUNTIFS('2way'!$M$3:$M$7690,"&gt;50%",'2way'!$Y$3:$Y$7690,"N",'2way'!$R$3:$R$7690,"=" &amp;B156)</f>
        <v>0</v>
      </c>
      <c r="N156" s="59">
        <f>COUNTIFS('2way'!$N$3:$N$7690,"&gt;50%",'2way'!$Y$3:$Y$7690,"N",'2way'!$Q$3:$Q$7690,"=" &amp;B156) +  COUNTIFS('2way'!$N$3:$N$7690,"&gt;50%",'2way'!$Y$3:$Y$7690,"N",'2way'!$R$3:$R$7690,"=" &amp;B156)</f>
        <v>0</v>
      </c>
      <c r="O156" s="59">
        <f>COUNTIFS('2way'!$N$3:$N$7690,"&gt;50%",'2way'!$Y$3:$Y$7690,"Y",'2way'!$Q$3:$Q$7690,"=" &amp;B156) +  COUNTIFS('2way'!$N$3:$N$7690,"&gt;50%",'2way'!$Y$3:$Y$7690,"Y",'2way'!$R$3:$R$7690,"=" &amp;B156)</f>
        <v>0</v>
      </c>
      <c r="P156">
        <f>COUNTIF('2way'!$Q$3:$Q$7690,"=" &amp;B156) + COUNTIF('2way'!$R$3:$R$7690,"=" &amp;B156)</f>
        <v>17</v>
      </c>
      <c r="Q156" s="6">
        <f t="shared" si="38"/>
        <v>0</v>
      </c>
      <c r="R156" s="6">
        <f t="shared" si="39"/>
        <v>0</v>
      </c>
      <c r="S156" s="6">
        <f t="shared" si="40"/>
        <v>0</v>
      </c>
      <c r="T156" s="6">
        <f t="shared" si="41"/>
        <v>0</v>
      </c>
      <c r="U156">
        <f t="shared" si="42"/>
        <v>7</v>
      </c>
      <c r="V156" s="6">
        <f t="shared" si="43"/>
        <v>0.41176470588235292</v>
      </c>
      <c r="W156">
        <f t="shared" si="44"/>
        <v>0</v>
      </c>
      <c r="X156" s="6">
        <f t="shared" si="45"/>
        <v>0</v>
      </c>
      <c r="Y156">
        <f t="shared" si="46"/>
        <v>10</v>
      </c>
      <c r="Z156" s="6">
        <f t="shared" si="47"/>
        <v>0.58823529411764708</v>
      </c>
      <c r="AA156">
        <f t="shared" si="48"/>
        <v>0</v>
      </c>
      <c r="AB156" s="6">
        <f t="shared" si="49"/>
        <v>0</v>
      </c>
    </row>
    <row r="157" spans="1:28" x14ac:dyDescent="0.25">
      <c r="A157" t="s">
        <v>271</v>
      </c>
      <c r="B157" t="s">
        <v>544</v>
      </c>
      <c r="C157" s="58">
        <f>COUNTIFS('2way'!$A$3:$A$7690,"&gt;50%",'2way'!$Y$3:$Y$7690,"Y",'2way'!$Q$3:$Q$7690,"=" &amp;B157) +  COUNTIFS('2way'!$A$3:$A$7690,"&gt;50%",'2way'!$Y$3:$Y$7690,"Y",'2way'!$R$3:$R$7690,"=" &amp;B157)</f>
        <v>10</v>
      </c>
      <c r="D157" s="59">
        <f>COUNTIFS('2way'!$A$3:$A$7690,"&gt;50%",'2way'!$Y$3:$Y$7690,"N",'2way'!$Q$3:$Q$7690,"=" &amp;B157) +  COUNTIFS('2way'!$A$3:$A$7690,"&gt;50%",'2way'!$Y$3:$Y$7690,"N",'2way'!$R$3:$R$7690,"=" &amp;B157)</f>
        <v>3</v>
      </c>
      <c r="E157" s="59">
        <f>COUNTIFS('2way'!$B$3:$B$7690,"&gt;50%",'2way'!$Y$3:$Y$7690,"N",'2way'!$Q$3:$Q$7690,"=" &amp;B157) +  COUNTIFS('2way'!$B$3:$B$7690,"&gt;50%",'2way'!$Y$3:$Y$7690,"N",'2way'!$R$3:$R$7690,"=" &amp;B157)</f>
        <v>1</v>
      </c>
      <c r="F157" s="59">
        <f>COUNTIFS('2way'!$B$3:$B$7690,"&gt;50%",'2way'!$Y$3:$Y$7690,"Y",'2way'!$Q$3:$Q$7690,"=" &amp;B157) +  COUNTIFS('2way'!$B$3:$B$7690,"&gt;50%",'2way'!$Y$3:$Y$7690,"Y",'2way'!$R$3:$R$7690,"=" &amp;B157)</f>
        <v>2</v>
      </c>
      <c r="G157">
        <f>COUNTIF('2way'!$Q$3:$Q$7690,"=" &amp;B157) + COUNTIF('2way'!$R$3:$R$7690,"=" &amp;B157)</f>
        <v>16</v>
      </c>
      <c r="H157" s="6">
        <f t="shared" si="34"/>
        <v>0.625</v>
      </c>
      <c r="I157" s="6">
        <f t="shared" si="35"/>
        <v>0.1875</v>
      </c>
      <c r="J157" s="6">
        <f t="shared" si="36"/>
        <v>6.25E-2</v>
      </c>
      <c r="K157" s="6">
        <f t="shared" si="37"/>
        <v>0.125</v>
      </c>
      <c r="L157" s="59">
        <f>COUNTIFS('2way'!$M$3:$M$7690,"&gt;50%",'2way'!$Y$3:$Y$7690,"Y",'2way'!$Q$3:$Q$7690,"=" &amp;B157) +  COUNTIFS('2way'!$M$3:$M$7690,"&gt;50%",'2way'!$Y$3:$Y$7690,"Y",'2way'!$R$3:$R$7690,"=" &amp;B157)</f>
        <v>0</v>
      </c>
      <c r="M157" s="59">
        <f>COUNTIFS('2way'!$M$3:$M$7690,"&gt;50%",'2way'!$Y$3:$Y$7690,"N",'2way'!$Q$3:$Q$7690,"=" &amp;B157) +  COUNTIFS('2way'!$M$3:$M$7690,"&gt;50%",'2way'!$Y$3:$Y$7690,"N",'2way'!$R$3:$R$7690,"=" &amp;B157)</f>
        <v>0</v>
      </c>
      <c r="N157" s="59">
        <f>COUNTIFS('2way'!$N$3:$N$7690,"&gt;50%",'2way'!$Y$3:$Y$7690,"N",'2way'!$Q$3:$Q$7690,"=" &amp;B157) +  COUNTIFS('2way'!$N$3:$N$7690,"&gt;50%",'2way'!$Y$3:$Y$7690,"N",'2way'!$R$3:$R$7690,"=" &amp;B157)</f>
        <v>0</v>
      </c>
      <c r="O157" s="59">
        <f>COUNTIFS('2way'!$N$3:$N$7690,"&gt;50%",'2way'!$Y$3:$Y$7690,"Y",'2way'!$Q$3:$Q$7690,"=" &amp;B157) +  COUNTIFS('2way'!$N$3:$N$7690,"&gt;50%",'2way'!$Y$3:$Y$7690,"Y",'2way'!$R$3:$R$7690,"=" &amp;B157)</f>
        <v>0</v>
      </c>
      <c r="P157">
        <f>COUNTIF('2way'!$Q$3:$Q$7690,"=" &amp;B157) + COUNTIF('2way'!$R$3:$R$7690,"=" &amp;B157)</f>
        <v>16</v>
      </c>
      <c r="Q157" s="6">
        <f t="shared" si="38"/>
        <v>0</v>
      </c>
      <c r="R157" s="6">
        <f t="shared" si="39"/>
        <v>0</v>
      </c>
      <c r="S157" s="6">
        <f t="shared" si="40"/>
        <v>0</v>
      </c>
      <c r="T157" s="6">
        <f t="shared" si="41"/>
        <v>0</v>
      </c>
      <c r="U157">
        <f t="shared" si="42"/>
        <v>11</v>
      </c>
      <c r="V157" s="6">
        <f t="shared" si="43"/>
        <v>0.6875</v>
      </c>
      <c r="W157">
        <f t="shared" si="44"/>
        <v>0</v>
      </c>
      <c r="X157" s="6">
        <f t="shared" si="45"/>
        <v>0</v>
      </c>
      <c r="Y157">
        <f t="shared" si="46"/>
        <v>5</v>
      </c>
      <c r="Z157" s="6">
        <f t="shared" si="47"/>
        <v>0.3125</v>
      </c>
      <c r="AA157">
        <f t="shared" si="48"/>
        <v>0</v>
      </c>
      <c r="AB157" s="6">
        <f t="shared" si="49"/>
        <v>0</v>
      </c>
    </row>
    <row r="158" spans="1:28" x14ac:dyDescent="0.25">
      <c r="A158" t="s">
        <v>271</v>
      </c>
      <c r="B158" t="s">
        <v>570</v>
      </c>
      <c r="C158" s="58">
        <f>COUNTIFS('2way'!$A$3:$A$7690,"&gt;50%",'2way'!$Y$3:$Y$7690,"Y",'2way'!$Q$3:$Q$7690,"=" &amp;B158) +  COUNTIFS('2way'!$A$3:$A$7690,"&gt;50%",'2way'!$Y$3:$Y$7690,"Y",'2way'!$R$3:$R$7690,"=" &amp;B158)</f>
        <v>11</v>
      </c>
      <c r="D158" s="59">
        <f>COUNTIFS('2way'!$A$3:$A$7690,"&gt;50%",'2way'!$Y$3:$Y$7690,"N",'2way'!$Q$3:$Q$7690,"=" &amp;B158) +  COUNTIFS('2way'!$A$3:$A$7690,"&gt;50%",'2way'!$Y$3:$Y$7690,"N",'2way'!$R$3:$R$7690,"=" &amp;B158)</f>
        <v>3</v>
      </c>
      <c r="E158" s="59">
        <f>COUNTIFS('2way'!$B$3:$B$7690,"&gt;50%",'2way'!$Y$3:$Y$7690,"N",'2way'!$Q$3:$Q$7690,"=" &amp;B158) +  COUNTIFS('2way'!$B$3:$B$7690,"&gt;50%",'2way'!$Y$3:$Y$7690,"N",'2way'!$R$3:$R$7690,"=" &amp;B158)</f>
        <v>2</v>
      </c>
      <c r="F158" s="59">
        <f>COUNTIFS('2way'!$B$3:$B$7690,"&gt;50%",'2way'!$Y$3:$Y$7690,"Y",'2way'!$Q$3:$Q$7690,"=" &amp;B158) +  COUNTIFS('2way'!$B$3:$B$7690,"&gt;50%",'2way'!$Y$3:$Y$7690,"Y",'2way'!$R$3:$R$7690,"=" &amp;B158)</f>
        <v>0</v>
      </c>
      <c r="G158">
        <f>COUNTIF('2way'!$Q$3:$Q$7690,"=" &amp;B158) + COUNTIF('2way'!$R$3:$R$7690,"=" &amp;B158)</f>
        <v>16</v>
      </c>
      <c r="H158" s="6">
        <f t="shared" si="34"/>
        <v>0.6875</v>
      </c>
      <c r="I158" s="6">
        <f t="shared" si="35"/>
        <v>0.1875</v>
      </c>
      <c r="J158" s="6">
        <f t="shared" si="36"/>
        <v>0.125</v>
      </c>
      <c r="K158" s="6">
        <f t="shared" si="37"/>
        <v>0</v>
      </c>
      <c r="L158" s="59">
        <f>COUNTIFS('2way'!$M$3:$M$7690,"&gt;50%",'2way'!$Y$3:$Y$7690,"Y",'2way'!$Q$3:$Q$7690,"=" &amp;B158) +  COUNTIFS('2way'!$M$3:$M$7690,"&gt;50%",'2way'!$Y$3:$Y$7690,"Y",'2way'!$R$3:$R$7690,"=" &amp;B158)</f>
        <v>0</v>
      </c>
      <c r="M158" s="59">
        <f>COUNTIFS('2way'!$M$3:$M$7690,"&gt;50%",'2way'!$Y$3:$Y$7690,"N",'2way'!$Q$3:$Q$7690,"=" &amp;B158) +  COUNTIFS('2way'!$M$3:$M$7690,"&gt;50%",'2way'!$Y$3:$Y$7690,"N",'2way'!$R$3:$R$7690,"=" &amp;B158)</f>
        <v>0</v>
      </c>
      <c r="N158" s="59">
        <f>COUNTIFS('2way'!$N$3:$N$7690,"&gt;50%",'2way'!$Y$3:$Y$7690,"N",'2way'!$Q$3:$Q$7690,"=" &amp;B158) +  COUNTIFS('2way'!$N$3:$N$7690,"&gt;50%",'2way'!$Y$3:$Y$7690,"N",'2way'!$R$3:$R$7690,"=" &amp;B158)</f>
        <v>0</v>
      </c>
      <c r="O158" s="59">
        <f>COUNTIFS('2way'!$N$3:$N$7690,"&gt;50%",'2way'!$Y$3:$Y$7690,"Y",'2way'!$Q$3:$Q$7690,"=" &amp;B158) +  COUNTIFS('2way'!$N$3:$N$7690,"&gt;50%",'2way'!$Y$3:$Y$7690,"Y",'2way'!$R$3:$R$7690,"=" &amp;B158)</f>
        <v>0</v>
      </c>
      <c r="P158">
        <f>COUNTIF('2way'!$Q$3:$Q$7690,"=" &amp;B158) + COUNTIF('2way'!$R$3:$R$7690,"=" &amp;B158)</f>
        <v>16</v>
      </c>
      <c r="Q158" s="6">
        <f t="shared" si="38"/>
        <v>0</v>
      </c>
      <c r="R158" s="6">
        <f t="shared" si="39"/>
        <v>0</v>
      </c>
      <c r="S158" s="6">
        <f t="shared" si="40"/>
        <v>0</v>
      </c>
      <c r="T158" s="6">
        <f t="shared" si="41"/>
        <v>0</v>
      </c>
      <c r="U158">
        <f t="shared" si="42"/>
        <v>13</v>
      </c>
      <c r="V158" s="6">
        <f t="shared" si="43"/>
        <v>0.8125</v>
      </c>
      <c r="W158">
        <f t="shared" si="44"/>
        <v>0</v>
      </c>
      <c r="X158" s="6">
        <f t="shared" si="45"/>
        <v>0</v>
      </c>
      <c r="Y158">
        <f t="shared" si="46"/>
        <v>3</v>
      </c>
      <c r="Z158" s="6">
        <f t="shared" si="47"/>
        <v>0.1875</v>
      </c>
      <c r="AA158">
        <f t="shared" si="48"/>
        <v>0</v>
      </c>
      <c r="AB158" s="6">
        <f t="shared" si="49"/>
        <v>0</v>
      </c>
    </row>
    <row r="159" spans="1:28" x14ac:dyDescent="0.25">
      <c r="A159" t="s">
        <v>271</v>
      </c>
      <c r="B159" t="s">
        <v>569</v>
      </c>
      <c r="C159" s="58">
        <f>COUNTIFS('2way'!$A$3:$A$7690,"&gt;50%",'2way'!$Y$3:$Y$7690,"Y",'2way'!$Q$3:$Q$7690,"=" &amp;B159) +  COUNTIFS('2way'!$A$3:$A$7690,"&gt;50%",'2way'!$Y$3:$Y$7690,"Y",'2way'!$R$3:$R$7690,"=" &amp;B159)</f>
        <v>11</v>
      </c>
      <c r="D159" s="59">
        <f>COUNTIFS('2way'!$A$3:$A$7690,"&gt;50%",'2way'!$Y$3:$Y$7690,"N",'2way'!$Q$3:$Q$7690,"=" &amp;B159) +  COUNTIFS('2way'!$A$3:$A$7690,"&gt;50%",'2way'!$Y$3:$Y$7690,"N",'2way'!$R$3:$R$7690,"=" &amp;B159)</f>
        <v>4</v>
      </c>
      <c r="E159" s="59">
        <f>COUNTIFS('2way'!$B$3:$B$7690,"&gt;50%",'2way'!$Y$3:$Y$7690,"N",'2way'!$Q$3:$Q$7690,"=" &amp;B159) +  COUNTIFS('2way'!$B$3:$B$7690,"&gt;50%",'2way'!$Y$3:$Y$7690,"N",'2way'!$R$3:$R$7690,"=" &amp;B159)</f>
        <v>0</v>
      </c>
      <c r="F159" s="59">
        <f>COUNTIFS('2way'!$B$3:$B$7690,"&gt;50%",'2way'!$Y$3:$Y$7690,"Y",'2way'!$Q$3:$Q$7690,"=" &amp;B159) +  COUNTIFS('2way'!$B$3:$B$7690,"&gt;50%",'2way'!$Y$3:$Y$7690,"Y",'2way'!$R$3:$R$7690,"=" &amp;B159)</f>
        <v>1</v>
      </c>
      <c r="G159">
        <f>COUNTIF('2way'!$Q$3:$Q$7690,"=" &amp;B159) + COUNTIF('2way'!$R$3:$R$7690,"=" &amp;B159)</f>
        <v>16</v>
      </c>
      <c r="H159" s="6">
        <f t="shared" si="34"/>
        <v>0.6875</v>
      </c>
      <c r="I159" s="6">
        <f t="shared" si="35"/>
        <v>0.25</v>
      </c>
      <c r="J159" s="6">
        <f t="shared" si="36"/>
        <v>0</v>
      </c>
      <c r="K159" s="6">
        <f t="shared" si="37"/>
        <v>6.25E-2</v>
      </c>
      <c r="L159" s="59">
        <f>COUNTIFS('2way'!$M$3:$M$7690,"&gt;50%",'2way'!$Y$3:$Y$7690,"Y",'2way'!$Q$3:$Q$7690,"=" &amp;B159) +  COUNTIFS('2way'!$M$3:$M$7690,"&gt;50%",'2way'!$Y$3:$Y$7690,"Y",'2way'!$R$3:$R$7690,"=" &amp;B159)</f>
        <v>0</v>
      </c>
      <c r="M159" s="59">
        <f>COUNTIFS('2way'!$M$3:$M$7690,"&gt;50%",'2way'!$Y$3:$Y$7690,"N",'2way'!$Q$3:$Q$7690,"=" &amp;B159) +  COUNTIFS('2way'!$M$3:$M$7690,"&gt;50%",'2way'!$Y$3:$Y$7690,"N",'2way'!$R$3:$R$7690,"=" &amp;B159)</f>
        <v>0</v>
      </c>
      <c r="N159" s="59">
        <f>COUNTIFS('2way'!$N$3:$N$7690,"&gt;50%",'2way'!$Y$3:$Y$7690,"N",'2way'!$Q$3:$Q$7690,"=" &amp;B159) +  COUNTIFS('2way'!$N$3:$N$7690,"&gt;50%",'2way'!$Y$3:$Y$7690,"N",'2way'!$R$3:$R$7690,"=" &amp;B159)</f>
        <v>0</v>
      </c>
      <c r="O159" s="59">
        <f>COUNTIFS('2way'!$N$3:$N$7690,"&gt;50%",'2way'!$Y$3:$Y$7690,"Y",'2way'!$Q$3:$Q$7690,"=" &amp;B159) +  COUNTIFS('2way'!$N$3:$N$7690,"&gt;50%",'2way'!$Y$3:$Y$7690,"Y",'2way'!$R$3:$R$7690,"=" &amp;B159)</f>
        <v>0</v>
      </c>
      <c r="P159">
        <f>COUNTIF('2way'!$Q$3:$Q$7690,"=" &amp;B159) + COUNTIF('2way'!$R$3:$R$7690,"=" &amp;B159)</f>
        <v>16</v>
      </c>
      <c r="Q159" s="6">
        <f t="shared" si="38"/>
        <v>0</v>
      </c>
      <c r="R159" s="6">
        <f t="shared" si="39"/>
        <v>0</v>
      </c>
      <c r="S159" s="6">
        <f t="shared" si="40"/>
        <v>0</v>
      </c>
      <c r="T159" s="6">
        <f t="shared" si="41"/>
        <v>0</v>
      </c>
      <c r="U159">
        <f t="shared" si="42"/>
        <v>11</v>
      </c>
      <c r="V159" s="6">
        <f t="shared" si="43"/>
        <v>0.6875</v>
      </c>
      <c r="W159">
        <f t="shared" si="44"/>
        <v>0</v>
      </c>
      <c r="X159" s="6">
        <f t="shared" si="45"/>
        <v>0</v>
      </c>
      <c r="Y159">
        <f t="shared" si="46"/>
        <v>5</v>
      </c>
      <c r="Z159" s="6">
        <f t="shared" si="47"/>
        <v>0.3125</v>
      </c>
      <c r="AA159">
        <f t="shared" si="48"/>
        <v>0</v>
      </c>
      <c r="AB159" s="6">
        <f t="shared" si="49"/>
        <v>0</v>
      </c>
    </row>
    <row r="160" spans="1:28" x14ac:dyDescent="0.25">
      <c r="A160" t="s">
        <v>271</v>
      </c>
      <c r="B160" t="s">
        <v>546</v>
      </c>
      <c r="C160" s="58">
        <f>COUNTIFS('2way'!$A$3:$A$7690,"&gt;50%",'2way'!$Y$3:$Y$7690,"Y",'2way'!$Q$3:$Q$7690,"=" &amp;B160) +  COUNTIFS('2way'!$A$3:$A$7690,"&gt;50%",'2way'!$Y$3:$Y$7690,"Y",'2way'!$R$3:$R$7690,"=" &amp;B160)</f>
        <v>6</v>
      </c>
      <c r="D160" s="59">
        <f>COUNTIFS('2way'!$A$3:$A$7690,"&gt;50%",'2way'!$Y$3:$Y$7690,"N",'2way'!$Q$3:$Q$7690,"=" &amp;B160) +  COUNTIFS('2way'!$A$3:$A$7690,"&gt;50%",'2way'!$Y$3:$Y$7690,"N",'2way'!$R$3:$R$7690,"=" &amp;B160)</f>
        <v>4</v>
      </c>
      <c r="E160" s="59">
        <f>COUNTIFS('2way'!$B$3:$B$7690,"&gt;50%",'2way'!$Y$3:$Y$7690,"N",'2way'!$Q$3:$Q$7690,"=" &amp;B160) +  COUNTIFS('2way'!$B$3:$B$7690,"&gt;50%",'2way'!$Y$3:$Y$7690,"N",'2way'!$R$3:$R$7690,"=" &amp;B160)</f>
        <v>3</v>
      </c>
      <c r="F160" s="59">
        <f>COUNTIFS('2way'!$B$3:$B$7690,"&gt;50%",'2way'!$Y$3:$Y$7690,"Y",'2way'!$Q$3:$Q$7690,"=" &amp;B160) +  COUNTIFS('2way'!$B$3:$B$7690,"&gt;50%",'2way'!$Y$3:$Y$7690,"Y",'2way'!$R$3:$R$7690,"=" &amp;B160)</f>
        <v>4</v>
      </c>
      <c r="G160">
        <f>COUNTIF('2way'!$Q$3:$Q$7690,"=" &amp;B160) + COUNTIF('2way'!$R$3:$R$7690,"=" &amp;B160)</f>
        <v>17</v>
      </c>
      <c r="H160" s="6">
        <f t="shared" si="34"/>
        <v>0.35294117647058826</v>
      </c>
      <c r="I160" s="6">
        <f t="shared" si="35"/>
        <v>0.23529411764705882</v>
      </c>
      <c r="J160" s="6">
        <f t="shared" si="36"/>
        <v>0.17647058823529413</v>
      </c>
      <c r="K160" s="6">
        <f t="shared" si="37"/>
        <v>0.23529411764705882</v>
      </c>
      <c r="L160" s="59">
        <f>COUNTIFS('2way'!$M$3:$M$7690,"&gt;50%",'2way'!$Y$3:$Y$7690,"Y",'2way'!$Q$3:$Q$7690,"=" &amp;B160) +  COUNTIFS('2way'!$M$3:$M$7690,"&gt;50%",'2way'!$Y$3:$Y$7690,"Y",'2way'!$R$3:$R$7690,"=" &amp;B160)</f>
        <v>0</v>
      </c>
      <c r="M160" s="59">
        <f>COUNTIFS('2way'!$M$3:$M$7690,"&gt;50%",'2way'!$Y$3:$Y$7690,"N",'2way'!$Q$3:$Q$7690,"=" &amp;B160) +  COUNTIFS('2way'!$M$3:$M$7690,"&gt;50%",'2way'!$Y$3:$Y$7690,"N",'2way'!$R$3:$R$7690,"=" &amp;B160)</f>
        <v>0</v>
      </c>
      <c r="N160" s="59">
        <f>COUNTIFS('2way'!$N$3:$N$7690,"&gt;50%",'2way'!$Y$3:$Y$7690,"N",'2way'!$Q$3:$Q$7690,"=" &amp;B160) +  COUNTIFS('2way'!$N$3:$N$7690,"&gt;50%",'2way'!$Y$3:$Y$7690,"N",'2way'!$R$3:$R$7690,"=" &amp;B160)</f>
        <v>0</v>
      </c>
      <c r="O160" s="59">
        <f>COUNTIFS('2way'!$N$3:$N$7690,"&gt;50%",'2way'!$Y$3:$Y$7690,"Y",'2way'!$Q$3:$Q$7690,"=" &amp;B160) +  COUNTIFS('2way'!$N$3:$N$7690,"&gt;50%",'2way'!$Y$3:$Y$7690,"Y",'2way'!$R$3:$R$7690,"=" &amp;B160)</f>
        <v>0</v>
      </c>
      <c r="P160">
        <f>COUNTIF('2way'!$Q$3:$Q$7690,"=" &amp;B160) + COUNTIF('2way'!$R$3:$R$7690,"=" &amp;B160)</f>
        <v>17</v>
      </c>
      <c r="Q160" s="6">
        <f t="shared" si="38"/>
        <v>0</v>
      </c>
      <c r="R160" s="6">
        <f t="shared" si="39"/>
        <v>0</v>
      </c>
      <c r="S160" s="6">
        <f t="shared" si="40"/>
        <v>0</v>
      </c>
      <c r="T160" s="6">
        <f t="shared" si="41"/>
        <v>0</v>
      </c>
      <c r="U160">
        <f t="shared" si="42"/>
        <v>9</v>
      </c>
      <c r="V160" s="6">
        <f t="shared" si="43"/>
        <v>0.52941176470588236</v>
      </c>
      <c r="W160">
        <f t="shared" si="44"/>
        <v>0</v>
      </c>
      <c r="X160" s="6">
        <f t="shared" si="45"/>
        <v>0</v>
      </c>
      <c r="Y160">
        <f t="shared" si="46"/>
        <v>8</v>
      </c>
      <c r="Z160" s="6">
        <f t="shared" si="47"/>
        <v>0.47058823529411764</v>
      </c>
      <c r="AA160">
        <f t="shared" si="48"/>
        <v>0</v>
      </c>
      <c r="AB160" s="6">
        <f t="shared" si="49"/>
        <v>0</v>
      </c>
    </row>
    <row r="161" spans="1:28" x14ac:dyDescent="0.25">
      <c r="A161" t="s">
        <v>271</v>
      </c>
      <c r="B161" t="s">
        <v>551</v>
      </c>
      <c r="C161" s="58">
        <f>COUNTIFS('2way'!$A$3:$A$7690,"&gt;50%",'2way'!$Y$3:$Y$7690,"Y",'2way'!$Q$3:$Q$7690,"=" &amp;B161) +  COUNTIFS('2way'!$A$3:$A$7690,"&gt;50%",'2way'!$Y$3:$Y$7690,"Y",'2way'!$R$3:$R$7690,"=" &amp;B161)</f>
        <v>8</v>
      </c>
      <c r="D161" s="59">
        <f>COUNTIFS('2way'!$A$3:$A$7690,"&gt;50%",'2way'!$Y$3:$Y$7690,"N",'2way'!$Q$3:$Q$7690,"=" &amp;B161) +  COUNTIFS('2way'!$A$3:$A$7690,"&gt;50%",'2way'!$Y$3:$Y$7690,"N",'2way'!$R$3:$R$7690,"=" &amp;B161)</f>
        <v>0</v>
      </c>
      <c r="E161" s="59">
        <f>COUNTIFS('2way'!$B$3:$B$7690,"&gt;50%",'2way'!$Y$3:$Y$7690,"N",'2way'!$Q$3:$Q$7690,"=" &amp;B161) +  COUNTIFS('2way'!$B$3:$B$7690,"&gt;50%",'2way'!$Y$3:$Y$7690,"N",'2way'!$R$3:$R$7690,"=" &amp;B161)</f>
        <v>3</v>
      </c>
      <c r="F161" s="59">
        <f>COUNTIFS('2way'!$B$3:$B$7690,"&gt;50%",'2way'!$Y$3:$Y$7690,"Y",'2way'!$Q$3:$Q$7690,"=" &amp;B161) +  COUNTIFS('2way'!$B$3:$B$7690,"&gt;50%",'2way'!$Y$3:$Y$7690,"Y",'2way'!$R$3:$R$7690,"=" &amp;B161)</f>
        <v>5</v>
      </c>
      <c r="G161">
        <f>COUNTIF('2way'!$Q$3:$Q$7690,"=" &amp;B161) + COUNTIF('2way'!$R$3:$R$7690,"=" &amp;B161)</f>
        <v>16</v>
      </c>
      <c r="H161" s="6">
        <f t="shared" si="34"/>
        <v>0.5</v>
      </c>
      <c r="I161" s="6">
        <f t="shared" si="35"/>
        <v>0</v>
      </c>
      <c r="J161" s="6">
        <f t="shared" si="36"/>
        <v>0.1875</v>
      </c>
      <c r="K161" s="6">
        <f t="shared" si="37"/>
        <v>0.3125</v>
      </c>
      <c r="L161" s="59">
        <f>COUNTIFS('2way'!$M$3:$M$7690,"&gt;50%",'2way'!$Y$3:$Y$7690,"Y",'2way'!$Q$3:$Q$7690,"=" &amp;B161) +  COUNTIFS('2way'!$M$3:$M$7690,"&gt;50%",'2way'!$Y$3:$Y$7690,"Y",'2way'!$R$3:$R$7690,"=" &amp;B161)</f>
        <v>0</v>
      </c>
      <c r="M161" s="59">
        <f>COUNTIFS('2way'!$M$3:$M$7690,"&gt;50%",'2way'!$Y$3:$Y$7690,"N",'2way'!$Q$3:$Q$7690,"=" &amp;B161) +  COUNTIFS('2way'!$M$3:$M$7690,"&gt;50%",'2way'!$Y$3:$Y$7690,"N",'2way'!$R$3:$R$7690,"=" &amp;B161)</f>
        <v>0</v>
      </c>
      <c r="N161" s="59">
        <f>COUNTIFS('2way'!$N$3:$N$7690,"&gt;50%",'2way'!$Y$3:$Y$7690,"N",'2way'!$Q$3:$Q$7690,"=" &amp;B161) +  COUNTIFS('2way'!$N$3:$N$7690,"&gt;50%",'2way'!$Y$3:$Y$7690,"N",'2way'!$R$3:$R$7690,"=" &amp;B161)</f>
        <v>0</v>
      </c>
      <c r="O161" s="59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16</v>
      </c>
      <c r="Q161" s="6">
        <f t="shared" si="38"/>
        <v>0</v>
      </c>
      <c r="R161" s="6">
        <f t="shared" si="39"/>
        <v>0</v>
      </c>
      <c r="S161" s="6">
        <f t="shared" si="40"/>
        <v>0</v>
      </c>
      <c r="T161" s="6">
        <f t="shared" si="41"/>
        <v>0</v>
      </c>
      <c r="U161">
        <f t="shared" si="42"/>
        <v>11</v>
      </c>
      <c r="V161" s="6">
        <f t="shared" si="43"/>
        <v>0.6875</v>
      </c>
      <c r="W161">
        <f t="shared" si="44"/>
        <v>0</v>
      </c>
      <c r="X161" s="6">
        <f t="shared" si="45"/>
        <v>0</v>
      </c>
      <c r="Y161">
        <f t="shared" si="46"/>
        <v>5</v>
      </c>
      <c r="Z161" s="6">
        <f t="shared" si="47"/>
        <v>0.3125</v>
      </c>
      <c r="AA161">
        <f t="shared" si="48"/>
        <v>0</v>
      </c>
      <c r="AB161" s="6">
        <f t="shared" si="49"/>
        <v>0</v>
      </c>
    </row>
    <row r="162" spans="1:28" x14ac:dyDescent="0.25">
      <c r="A162" t="s">
        <v>271</v>
      </c>
      <c r="B162" t="s">
        <v>550</v>
      </c>
      <c r="C162" s="58">
        <f>COUNTIFS('2way'!$A$3:$A$7690,"&gt;50%",'2way'!$Y$3:$Y$7690,"Y",'2way'!$Q$3:$Q$7690,"=" &amp;B162) +  COUNTIFS('2way'!$A$3:$A$7690,"&gt;50%",'2way'!$Y$3:$Y$7690,"Y",'2way'!$R$3:$R$7690,"=" &amp;B162)</f>
        <v>12</v>
      </c>
      <c r="D162" s="59">
        <f>COUNTIFS('2way'!$A$3:$A$7690,"&gt;50%",'2way'!$Y$3:$Y$7690,"N",'2way'!$Q$3:$Q$7690,"=" &amp;B162) +  COUNTIFS('2way'!$A$3:$A$7690,"&gt;50%",'2way'!$Y$3:$Y$7690,"N",'2way'!$R$3:$R$7690,"=" &amp;B162)</f>
        <v>3</v>
      </c>
      <c r="E162" s="59">
        <f>COUNTIFS('2way'!$B$3:$B$7690,"&gt;50%",'2way'!$Y$3:$Y$7690,"N",'2way'!$Q$3:$Q$7690,"=" &amp;B162) +  COUNTIFS('2way'!$B$3:$B$7690,"&gt;50%",'2way'!$Y$3:$Y$7690,"N",'2way'!$R$3:$R$7690,"=" &amp;B162)</f>
        <v>0</v>
      </c>
      <c r="F162" s="59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16</v>
      </c>
      <c r="H162" s="6">
        <f t="shared" si="34"/>
        <v>0.75</v>
      </c>
      <c r="I162" s="6">
        <f t="shared" si="35"/>
        <v>0.1875</v>
      </c>
      <c r="J162" s="6">
        <f t="shared" si="36"/>
        <v>0</v>
      </c>
      <c r="K162" s="6">
        <f t="shared" si="37"/>
        <v>6.25E-2</v>
      </c>
      <c r="L162" s="59">
        <f>COUNTIFS('2way'!$M$3:$M$7690,"&gt;50%",'2way'!$Y$3:$Y$7690,"Y",'2way'!$Q$3:$Q$7690,"=" &amp;B162) +  COUNTIFS('2way'!$M$3:$M$7690,"&gt;50%",'2way'!$Y$3:$Y$7690,"Y",'2way'!$R$3:$R$7690,"=" &amp;B162)</f>
        <v>0</v>
      </c>
      <c r="M162" s="59">
        <f>COUNTIFS('2way'!$M$3:$M$7690,"&gt;50%",'2way'!$Y$3:$Y$7690,"N",'2way'!$Q$3:$Q$7690,"=" &amp;B162) +  COUNTIFS('2way'!$M$3:$M$7690,"&gt;50%",'2way'!$Y$3:$Y$7690,"N",'2way'!$R$3:$R$7690,"=" &amp;B162)</f>
        <v>0</v>
      </c>
      <c r="N162" s="59">
        <f>COUNTIFS('2way'!$N$3:$N$7690,"&gt;50%",'2way'!$Y$3:$Y$7690,"N",'2way'!$Q$3:$Q$7690,"=" &amp;B162) +  COUNTIFS('2way'!$N$3:$N$7690,"&gt;50%",'2way'!$Y$3:$Y$7690,"N",'2way'!$R$3:$R$7690,"=" &amp;B162)</f>
        <v>0</v>
      </c>
      <c r="O162" s="59">
        <f>COUNTIFS('2way'!$N$3:$N$7690,"&gt;50%",'2way'!$Y$3:$Y$7690,"Y",'2way'!$Q$3:$Q$7690,"=" &amp;B162) +  COUNTIFS('2way'!$N$3:$N$7690,"&gt;50%",'2way'!$Y$3:$Y$7690,"Y",'2way'!$R$3:$R$7690,"=" &amp;B162)</f>
        <v>0</v>
      </c>
      <c r="P162">
        <f>COUNTIF('2way'!$Q$3:$Q$7690,"=" &amp;B162) + COUNTIF('2way'!$R$3:$R$7690,"=" &amp;B162)</f>
        <v>16</v>
      </c>
      <c r="Q162" s="6">
        <f t="shared" si="38"/>
        <v>0</v>
      </c>
      <c r="R162" s="6">
        <f t="shared" si="39"/>
        <v>0</v>
      </c>
      <c r="S162" s="6">
        <f t="shared" si="40"/>
        <v>0</v>
      </c>
      <c r="T162" s="6">
        <f t="shared" si="41"/>
        <v>0</v>
      </c>
      <c r="U162">
        <f t="shared" si="42"/>
        <v>12</v>
      </c>
      <c r="V162" s="6">
        <f t="shared" si="43"/>
        <v>0.75</v>
      </c>
      <c r="W162">
        <f t="shared" si="44"/>
        <v>0</v>
      </c>
      <c r="X162" s="6">
        <f t="shared" si="45"/>
        <v>0</v>
      </c>
      <c r="Y162">
        <f t="shared" si="46"/>
        <v>4</v>
      </c>
      <c r="Z162" s="6">
        <f t="shared" si="47"/>
        <v>0.25</v>
      </c>
      <c r="AA162">
        <f t="shared" si="48"/>
        <v>0</v>
      </c>
      <c r="AB162" s="6">
        <f t="shared" si="49"/>
        <v>0</v>
      </c>
    </row>
    <row r="163" spans="1:28" x14ac:dyDescent="0.25">
      <c r="A163" t="s">
        <v>271</v>
      </c>
      <c r="B163" t="s">
        <v>566</v>
      </c>
      <c r="C163" s="58">
        <f>COUNTIFS('2way'!$A$3:$A$7690,"&gt;50%",'2way'!$Y$3:$Y$7690,"Y",'2way'!$Q$3:$Q$7690,"=" &amp;B163) +  COUNTIFS('2way'!$A$3:$A$7690,"&gt;50%",'2way'!$Y$3:$Y$7690,"Y",'2way'!$R$3:$R$7690,"=" &amp;B163)</f>
        <v>4</v>
      </c>
      <c r="D163" s="59">
        <f>COUNTIFS('2way'!$A$3:$A$7690,"&gt;50%",'2way'!$Y$3:$Y$7690,"N",'2way'!$Q$3:$Q$7690,"=" &amp;B163) +  COUNTIFS('2way'!$A$3:$A$7690,"&gt;50%",'2way'!$Y$3:$Y$7690,"N",'2way'!$R$3:$R$7690,"=" &amp;B163)</f>
        <v>3</v>
      </c>
      <c r="E163" s="59">
        <f>COUNTIFS('2way'!$B$3:$B$7690,"&gt;50%",'2way'!$Y$3:$Y$7690,"N",'2way'!$Q$3:$Q$7690,"=" &amp;B163) +  COUNTIFS('2way'!$B$3:$B$7690,"&gt;50%",'2way'!$Y$3:$Y$7690,"N",'2way'!$R$3:$R$7690,"=" &amp;B163)</f>
        <v>4</v>
      </c>
      <c r="F163" s="59">
        <f>COUNTIFS('2way'!$B$3:$B$7690,"&gt;50%",'2way'!$Y$3:$Y$7690,"Y",'2way'!$Q$3:$Q$7690,"=" &amp;B163) +  COUNTIFS('2way'!$B$3:$B$7690,"&gt;50%",'2way'!$Y$3:$Y$7690,"Y",'2way'!$R$3:$R$7690,"=" &amp;B163)</f>
        <v>3</v>
      </c>
      <c r="G163">
        <f>COUNTIF('2way'!$Q$3:$Q$7690,"=" &amp;B163) + COUNTIF('2way'!$R$3:$R$7690,"=" &amp;B163)</f>
        <v>15</v>
      </c>
      <c r="H163" s="6">
        <f t="shared" si="34"/>
        <v>0.26666666666666666</v>
      </c>
      <c r="I163" s="6">
        <f t="shared" si="35"/>
        <v>0.2</v>
      </c>
      <c r="J163" s="6">
        <f t="shared" si="36"/>
        <v>0.26666666666666666</v>
      </c>
      <c r="K163" s="6">
        <f t="shared" si="37"/>
        <v>0.2</v>
      </c>
      <c r="L163" s="59">
        <f>COUNTIFS('2way'!$M$3:$M$7690,"&gt;50%",'2way'!$Y$3:$Y$7690,"Y",'2way'!$Q$3:$Q$7690,"=" &amp;B163) +  COUNTIFS('2way'!$M$3:$M$7690,"&gt;50%",'2way'!$Y$3:$Y$7690,"Y",'2way'!$R$3:$R$7690,"=" &amp;B163)</f>
        <v>0</v>
      </c>
      <c r="M163" s="59">
        <f>COUNTIFS('2way'!$M$3:$M$7690,"&gt;50%",'2way'!$Y$3:$Y$7690,"N",'2way'!$Q$3:$Q$7690,"=" &amp;B163) +  COUNTIFS('2way'!$M$3:$M$7690,"&gt;50%",'2way'!$Y$3:$Y$7690,"N",'2way'!$R$3:$R$7690,"=" &amp;B163)</f>
        <v>0</v>
      </c>
      <c r="N163" s="59">
        <f>COUNTIFS('2way'!$N$3:$N$7690,"&gt;50%",'2way'!$Y$3:$Y$7690,"N",'2way'!$Q$3:$Q$7690,"=" &amp;B163) +  COUNTIFS('2way'!$N$3:$N$7690,"&gt;50%",'2way'!$Y$3:$Y$7690,"N",'2way'!$R$3:$R$7690,"=" &amp;B163)</f>
        <v>0</v>
      </c>
      <c r="O163" s="59">
        <f>COUNTIFS('2way'!$N$3:$N$7690,"&gt;50%",'2way'!$Y$3:$Y$7690,"Y",'2way'!$Q$3:$Q$7690,"=" &amp;B163) +  COUNTIFS('2way'!$N$3:$N$7690,"&gt;50%",'2way'!$Y$3:$Y$7690,"Y",'2way'!$R$3:$R$7690,"=" &amp;B163)</f>
        <v>0</v>
      </c>
      <c r="P163">
        <f>COUNTIF('2way'!$Q$3:$Q$7690,"=" &amp;B163) + COUNTIF('2way'!$R$3:$R$7690,"=" &amp;B163)</f>
        <v>15</v>
      </c>
      <c r="Q163" s="6">
        <f t="shared" si="38"/>
        <v>0</v>
      </c>
      <c r="R163" s="6">
        <f t="shared" si="39"/>
        <v>0</v>
      </c>
      <c r="S163" s="6">
        <f t="shared" si="40"/>
        <v>0</v>
      </c>
      <c r="T163" s="6">
        <f t="shared" si="41"/>
        <v>0</v>
      </c>
      <c r="U163">
        <f t="shared" si="42"/>
        <v>8</v>
      </c>
      <c r="V163" s="6">
        <f t="shared" si="43"/>
        <v>0.53333333333333333</v>
      </c>
      <c r="W163">
        <f t="shared" si="44"/>
        <v>0</v>
      </c>
      <c r="X163" s="6">
        <f t="shared" si="45"/>
        <v>0</v>
      </c>
      <c r="Y163">
        <f t="shared" si="46"/>
        <v>6</v>
      </c>
      <c r="Z163" s="6">
        <f t="shared" si="47"/>
        <v>0.4</v>
      </c>
      <c r="AA163">
        <f t="shared" si="48"/>
        <v>0</v>
      </c>
      <c r="AB163" s="6">
        <f t="shared" si="49"/>
        <v>0</v>
      </c>
    </row>
    <row r="164" spans="1:28" x14ac:dyDescent="0.25">
      <c r="A164" t="s">
        <v>271</v>
      </c>
      <c r="B164" t="s">
        <v>543</v>
      </c>
      <c r="C164" s="58">
        <f>COUNTIFS('2way'!$A$3:$A$7690,"&gt;50%",'2way'!$Y$3:$Y$7690,"Y",'2way'!$Q$3:$Q$7690,"=" &amp;B164) +  COUNTIFS('2way'!$A$3:$A$7690,"&gt;50%",'2way'!$Y$3:$Y$7690,"Y",'2way'!$R$3:$R$7690,"=" &amp;B164)</f>
        <v>2</v>
      </c>
      <c r="D164" s="59">
        <f>COUNTIFS('2way'!$A$3:$A$7690,"&gt;50%",'2way'!$Y$3:$Y$7690,"N",'2way'!$Q$3:$Q$7690,"=" &amp;B164) +  COUNTIFS('2way'!$A$3:$A$7690,"&gt;50%",'2way'!$Y$3:$Y$7690,"N",'2way'!$R$3:$R$7690,"=" &amp;B164)</f>
        <v>9</v>
      </c>
      <c r="E164" s="59">
        <f>COUNTIFS('2way'!$B$3:$B$7690,"&gt;50%",'2way'!$Y$3:$Y$7690,"N",'2way'!$Q$3:$Q$7690,"=" &amp;B164) +  COUNTIFS('2way'!$B$3:$B$7690,"&gt;50%",'2way'!$Y$3:$Y$7690,"N",'2way'!$R$3:$R$7690,"=" &amp;B164)</f>
        <v>3</v>
      </c>
      <c r="F164" s="59">
        <f>COUNTIFS('2way'!$B$3:$B$7690,"&gt;50%",'2way'!$Y$3:$Y$7690,"Y",'2way'!$Q$3:$Q$7690,"=" &amp;B164) +  COUNTIFS('2way'!$B$3:$B$7690,"&gt;50%",'2way'!$Y$3:$Y$7690,"Y",'2way'!$R$3:$R$7690,"=" &amp;B164)</f>
        <v>3</v>
      </c>
      <c r="G164">
        <f>COUNTIF('2way'!$Q$3:$Q$7690,"=" &amp;B164) + COUNTIF('2way'!$R$3:$R$7690,"=" &amp;B164)</f>
        <v>17</v>
      </c>
      <c r="H164" s="6">
        <f t="shared" si="34"/>
        <v>0.11764705882352941</v>
      </c>
      <c r="I164" s="6">
        <f t="shared" si="35"/>
        <v>0.52941176470588236</v>
      </c>
      <c r="J164" s="6">
        <f t="shared" si="36"/>
        <v>0.17647058823529413</v>
      </c>
      <c r="K164" s="6">
        <f t="shared" si="37"/>
        <v>0.17647058823529413</v>
      </c>
      <c r="L164" s="59">
        <f>COUNTIFS('2way'!$M$3:$M$7690,"&gt;50%",'2way'!$Y$3:$Y$7690,"Y",'2way'!$Q$3:$Q$7690,"=" &amp;B164) +  COUNTIFS('2way'!$M$3:$M$7690,"&gt;50%",'2way'!$Y$3:$Y$7690,"Y",'2way'!$R$3:$R$7690,"=" &amp;B164)</f>
        <v>0</v>
      </c>
      <c r="M164" s="59">
        <f>COUNTIFS('2way'!$M$3:$M$7690,"&gt;50%",'2way'!$Y$3:$Y$7690,"N",'2way'!$Q$3:$Q$7690,"=" &amp;B164) +  COUNTIFS('2way'!$M$3:$M$7690,"&gt;50%",'2way'!$Y$3:$Y$7690,"N",'2way'!$R$3:$R$7690,"=" &amp;B164)</f>
        <v>0</v>
      </c>
      <c r="N164" s="59">
        <f>COUNTIFS('2way'!$N$3:$N$7690,"&gt;50%",'2way'!$Y$3:$Y$7690,"N",'2way'!$Q$3:$Q$7690,"=" &amp;B164) +  COUNTIFS('2way'!$N$3:$N$7690,"&gt;50%",'2way'!$Y$3:$Y$7690,"N",'2way'!$R$3:$R$7690,"=" &amp;B164)</f>
        <v>0</v>
      </c>
      <c r="O164" s="59">
        <f>COUNTIFS('2way'!$N$3:$N$7690,"&gt;50%",'2way'!$Y$3:$Y$7690,"Y",'2way'!$Q$3:$Q$7690,"=" &amp;B164) +  COUNTIFS('2way'!$N$3:$N$7690,"&gt;50%",'2way'!$Y$3:$Y$7690,"Y",'2way'!$R$3:$R$7690,"=" &amp;B164)</f>
        <v>0</v>
      </c>
      <c r="P164">
        <f>COUNTIF('2way'!$Q$3:$Q$7690,"=" &amp;B164) + COUNTIF('2way'!$R$3:$R$7690,"=" &amp;B164)</f>
        <v>17</v>
      </c>
      <c r="Q164" s="6">
        <f t="shared" si="38"/>
        <v>0</v>
      </c>
      <c r="R164" s="6">
        <f t="shared" si="39"/>
        <v>0</v>
      </c>
      <c r="S164" s="6">
        <f t="shared" si="40"/>
        <v>0</v>
      </c>
      <c r="T164" s="6">
        <f t="shared" si="41"/>
        <v>0</v>
      </c>
      <c r="U164">
        <f t="shared" si="42"/>
        <v>5</v>
      </c>
      <c r="V164" s="6">
        <f t="shared" si="43"/>
        <v>0.29411764705882354</v>
      </c>
      <c r="W164">
        <f t="shared" si="44"/>
        <v>0</v>
      </c>
      <c r="X164" s="6">
        <f t="shared" si="45"/>
        <v>0</v>
      </c>
      <c r="Y164">
        <f t="shared" si="46"/>
        <v>12</v>
      </c>
      <c r="Z164" s="6">
        <f t="shared" si="47"/>
        <v>0.70588235294117652</v>
      </c>
      <c r="AA164">
        <f t="shared" si="48"/>
        <v>0</v>
      </c>
      <c r="AB164" s="6">
        <f t="shared" si="49"/>
        <v>0</v>
      </c>
    </row>
    <row r="165" spans="1:28" x14ac:dyDescent="0.25">
      <c r="A165" t="s">
        <v>271</v>
      </c>
      <c r="B165" t="s">
        <v>571</v>
      </c>
      <c r="C165" s="58">
        <f>COUNTIFS('2way'!$A$3:$A$7690,"&gt;50%",'2way'!$Y$3:$Y$7690,"Y",'2way'!$Q$3:$Q$7690,"=" &amp;B165) +  COUNTIFS('2way'!$A$3:$A$7690,"&gt;50%",'2way'!$Y$3:$Y$7690,"Y",'2way'!$R$3:$R$7690,"=" &amp;B165)</f>
        <v>4</v>
      </c>
      <c r="D165" s="59">
        <f>COUNTIFS('2way'!$A$3:$A$7690,"&gt;50%",'2way'!$Y$3:$Y$7690,"N",'2way'!$Q$3:$Q$7690,"=" &amp;B165) +  COUNTIFS('2way'!$A$3:$A$7690,"&gt;50%",'2way'!$Y$3:$Y$7690,"N",'2way'!$R$3:$R$7690,"=" &amp;B165)</f>
        <v>7</v>
      </c>
      <c r="E165" s="59">
        <f>COUNTIFS('2way'!$B$3:$B$7690,"&gt;50%",'2way'!$Y$3:$Y$7690,"N",'2way'!$Q$3:$Q$7690,"=" &amp;B165) +  COUNTIFS('2way'!$B$3:$B$7690,"&gt;50%",'2way'!$Y$3:$Y$7690,"N",'2way'!$R$3:$R$7690,"=" &amp;B165)</f>
        <v>1</v>
      </c>
      <c r="F165" s="59">
        <f>COUNTIFS('2way'!$B$3:$B$7690,"&gt;50%",'2way'!$Y$3:$Y$7690,"Y",'2way'!$Q$3:$Q$7690,"=" &amp;B165) +  COUNTIFS('2way'!$B$3:$B$7690,"&gt;50%",'2way'!$Y$3:$Y$7690,"Y",'2way'!$R$3:$R$7690,"=" &amp;B165)</f>
        <v>3</v>
      </c>
      <c r="G165">
        <f>COUNTIF('2way'!$Q$3:$Q$7690,"=" &amp;B165) + COUNTIF('2way'!$R$3:$R$7690,"=" &amp;B165)</f>
        <v>16</v>
      </c>
      <c r="H165" s="6">
        <f t="shared" si="34"/>
        <v>0.25</v>
      </c>
      <c r="I165" s="6">
        <f t="shared" si="35"/>
        <v>0.4375</v>
      </c>
      <c r="J165" s="6">
        <f t="shared" si="36"/>
        <v>6.25E-2</v>
      </c>
      <c r="K165" s="6">
        <f t="shared" si="37"/>
        <v>0.1875</v>
      </c>
      <c r="L165" s="59">
        <f>COUNTIFS('2way'!$M$3:$M$7690,"&gt;50%",'2way'!$Y$3:$Y$7690,"Y",'2way'!$Q$3:$Q$7690,"=" &amp;B165) +  COUNTIFS('2way'!$M$3:$M$7690,"&gt;50%",'2way'!$Y$3:$Y$7690,"Y",'2way'!$R$3:$R$7690,"=" &amp;B165)</f>
        <v>0</v>
      </c>
      <c r="M165" s="59">
        <f>COUNTIFS('2way'!$M$3:$M$7690,"&gt;50%",'2way'!$Y$3:$Y$7690,"N",'2way'!$Q$3:$Q$7690,"=" &amp;B165) +  COUNTIFS('2way'!$M$3:$M$7690,"&gt;50%",'2way'!$Y$3:$Y$7690,"N",'2way'!$R$3:$R$7690,"=" &amp;B165)</f>
        <v>0</v>
      </c>
      <c r="N165" s="59">
        <f>COUNTIFS('2way'!$N$3:$N$7690,"&gt;50%",'2way'!$Y$3:$Y$7690,"N",'2way'!$Q$3:$Q$7690,"=" &amp;B165) +  COUNTIFS('2way'!$N$3:$N$7690,"&gt;50%",'2way'!$Y$3:$Y$7690,"N",'2way'!$R$3:$R$7690,"=" &amp;B165)</f>
        <v>0</v>
      </c>
      <c r="O165" s="59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16</v>
      </c>
      <c r="Q165" s="6">
        <f t="shared" si="38"/>
        <v>0</v>
      </c>
      <c r="R165" s="6">
        <f t="shared" si="39"/>
        <v>0</v>
      </c>
      <c r="S165" s="6">
        <f t="shared" si="40"/>
        <v>0</v>
      </c>
      <c r="T165" s="6">
        <f t="shared" si="41"/>
        <v>0</v>
      </c>
      <c r="U165">
        <f t="shared" si="42"/>
        <v>5</v>
      </c>
      <c r="V165" s="6">
        <f t="shared" si="43"/>
        <v>0.3125</v>
      </c>
      <c r="W165">
        <f t="shared" si="44"/>
        <v>0</v>
      </c>
      <c r="X165" s="6">
        <f t="shared" si="45"/>
        <v>0</v>
      </c>
      <c r="Y165">
        <f t="shared" si="46"/>
        <v>10</v>
      </c>
      <c r="Z165" s="6">
        <f t="shared" si="47"/>
        <v>0.625</v>
      </c>
      <c r="AA165">
        <f t="shared" si="48"/>
        <v>0</v>
      </c>
      <c r="AB165" s="6">
        <f t="shared" si="49"/>
        <v>0</v>
      </c>
    </row>
    <row r="166" spans="1:28" x14ac:dyDescent="0.25">
      <c r="A166" t="s">
        <v>271</v>
      </c>
      <c r="B166" t="s">
        <v>548</v>
      </c>
      <c r="C166" s="58">
        <f>COUNTIFS('2way'!$A$3:$A$7690,"&gt;50%",'2way'!$Y$3:$Y$7690,"Y",'2way'!$Q$3:$Q$7690,"=" &amp;B166) +  COUNTIFS('2way'!$A$3:$A$7690,"&gt;50%",'2way'!$Y$3:$Y$7690,"Y",'2way'!$R$3:$R$7690,"=" &amp;B166)</f>
        <v>9</v>
      </c>
      <c r="D166" s="59">
        <f>COUNTIFS('2way'!$A$3:$A$7690,"&gt;50%",'2way'!$Y$3:$Y$7690,"N",'2way'!$Q$3:$Q$7690,"=" &amp;B166) +  COUNTIFS('2way'!$A$3:$A$7690,"&gt;50%",'2way'!$Y$3:$Y$7690,"N",'2way'!$R$3:$R$7690,"=" &amp;B166)</f>
        <v>7</v>
      </c>
      <c r="E166" s="59">
        <f>COUNTIFS('2way'!$B$3:$B$7690,"&gt;50%",'2way'!$Y$3:$Y$7690,"N",'2way'!$Q$3:$Q$7690,"=" &amp;B166) +  COUNTIFS('2way'!$B$3:$B$7690,"&gt;50%",'2way'!$Y$3:$Y$7690,"N",'2way'!$R$3:$R$7690,"=" &amp;B166)</f>
        <v>0</v>
      </c>
      <c r="F166" s="59">
        <f>COUNTIFS('2way'!$B$3:$B$7690,"&gt;50%",'2way'!$Y$3:$Y$7690,"Y",'2way'!$Q$3:$Q$7690,"=" &amp;B166) +  COUNTIFS('2way'!$B$3:$B$7690,"&gt;50%",'2way'!$Y$3:$Y$7690,"Y",'2way'!$R$3:$R$7690,"=" &amp;B166)</f>
        <v>1</v>
      </c>
      <c r="G166">
        <f>COUNTIF('2way'!$Q$3:$Q$7690,"=" &amp;B166) + COUNTIF('2way'!$R$3:$R$7690,"=" &amp;B166)</f>
        <v>17</v>
      </c>
      <c r="H166" s="6">
        <f t="shared" si="34"/>
        <v>0.52941176470588236</v>
      </c>
      <c r="I166" s="6">
        <f t="shared" si="35"/>
        <v>0.41176470588235292</v>
      </c>
      <c r="J166" s="6">
        <f t="shared" si="36"/>
        <v>0</v>
      </c>
      <c r="K166" s="6">
        <f t="shared" si="37"/>
        <v>5.8823529411764705E-2</v>
      </c>
      <c r="L166" s="59">
        <f>COUNTIFS('2way'!$M$3:$M$7690,"&gt;50%",'2way'!$Y$3:$Y$7690,"Y",'2way'!$Q$3:$Q$7690,"=" &amp;B166) +  COUNTIFS('2way'!$M$3:$M$7690,"&gt;50%",'2way'!$Y$3:$Y$7690,"Y",'2way'!$R$3:$R$7690,"=" &amp;B166)</f>
        <v>0</v>
      </c>
      <c r="M166" s="59">
        <f>COUNTIFS('2way'!$M$3:$M$7690,"&gt;50%",'2way'!$Y$3:$Y$7690,"N",'2way'!$Q$3:$Q$7690,"=" &amp;B166) +  COUNTIFS('2way'!$M$3:$M$7690,"&gt;50%",'2way'!$Y$3:$Y$7690,"N",'2way'!$R$3:$R$7690,"=" &amp;B166)</f>
        <v>0</v>
      </c>
      <c r="N166" s="59">
        <f>COUNTIFS('2way'!$N$3:$N$7690,"&gt;50%",'2way'!$Y$3:$Y$7690,"N",'2way'!$Q$3:$Q$7690,"=" &amp;B166) +  COUNTIFS('2way'!$N$3:$N$7690,"&gt;50%",'2way'!$Y$3:$Y$7690,"N",'2way'!$R$3:$R$7690,"=" &amp;B166)</f>
        <v>0</v>
      </c>
      <c r="O166" s="59">
        <f>COUNTIFS('2way'!$N$3:$N$7690,"&gt;50%",'2way'!$Y$3:$Y$7690,"Y",'2way'!$Q$3:$Q$7690,"=" &amp;B166) +  COUNTIFS('2way'!$N$3:$N$7690,"&gt;50%",'2way'!$Y$3:$Y$7690,"Y",'2way'!$R$3:$R$7690,"=" &amp;B166)</f>
        <v>0</v>
      </c>
      <c r="P166">
        <f>COUNTIF('2way'!$Q$3:$Q$7690,"=" &amp;B166) + COUNTIF('2way'!$R$3:$R$7690,"=" &amp;B166)</f>
        <v>17</v>
      </c>
      <c r="Q166" s="6">
        <f t="shared" si="38"/>
        <v>0</v>
      </c>
      <c r="R166" s="6">
        <f t="shared" si="39"/>
        <v>0</v>
      </c>
      <c r="S166" s="6">
        <f t="shared" si="40"/>
        <v>0</v>
      </c>
      <c r="T166" s="6">
        <f t="shared" si="41"/>
        <v>0</v>
      </c>
      <c r="U166">
        <f t="shared" si="42"/>
        <v>9</v>
      </c>
      <c r="V166" s="6">
        <f t="shared" si="43"/>
        <v>0.52941176470588236</v>
      </c>
      <c r="W166">
        <f t="shared" si="44"/>
        <v>0</v>
      </c>
      <c r="X166" s="6">
        <f t="shared" si="45"/>
        <v>0</v>
      </c>
      <c r="Y166">
        <f t="shared" si="46"/>
        <v>8</v>
      </c>
      <c r="Z166" s="6">
        <f t="shared" si="47"/>
        <v>0.47058823529411764</v>
      </c>
      <c r="AA166">
        <f t="shared" si="48"/>
        <v>0</v>
      </c>
      <c r="AB166" s="6">
        <f t="shared" si="49"/>
        <v>0</v>
      </c>
    </row>
    <row r="167" spans="1:28" x14ac:dyDescent="0.25">
      <c r="A167" t="s">
        <v>270</v>
      </c>
      <c r="B167" t="s">
        <v>345</v>
      </c>
      <c r="C167" s="58">
        <f>COUNTIFS('2way'!$A$3:$A$7690,"&gt;50%",'2way'!$Y$3:$Y$7690,"Y",'2way'!$Q$3:$Q$7690,"=" &amp;B167) +  COUNTIFS('2way'!$A$3:$A$7690,"&gt;50%",'2way'!$Y$3:$Y$7690,"Y",'2way'!$R$3:$R$7690,"=" &amp;B167)</f>
        <v>4</v>
      </c>
      <c r="D167" s="59">
        <f>COUNTIFS('2way'!$A$3:$A$7690,"&gt;50%",'2way'!$Y$3:$Y$7690,"N",'2way'!$Q$3:$Q$7690,"=" &amp;B167) +  COUNTIFS('2way'!$A$3:$A$7690,"&gt;50%",'2way'!$Y$3:$Y$7690,"N",'2way'!$R$3:$R$7690,"=" &amp;B167)</f>
        <v>7</v>
      </c>
      <c r="E167" s="59">
        <f>COUNTIFS('2way'!$B$3:$B$7690,"&gt;50%",'2way'!$Y$3:$Y$7690,"N",'2way'!$Q$3:$Q$7690,"=" &amp;B167) +  COUNTIFS('2way'!$B$3:$B$7690,"&gt;50%",'2way'!$Y$3:$Y$7690,"N",'2way'!$R$3:$R$7690,"=" &amp;B167)</f>
        <v>2</v>
      </c>
      <c r="F167" s="59">
        <f>COUNTIFS('2way'!$B$3:$B$7690,"&gt;50%",'2way'!$Y$3:$Y$7690,"Y",'2way'!$Q$3:$Q$7690,"=" &amp;B167) +  COUNTIFS('2way'!$B$3:$B$7690,"&gt;50%",'2way'!$Y$3:$Y$7690,"Y",'2way'!$R$3:$R$7690,"=" &amp;B167)</f>
        <v>4</v>
      </c>
      <c r="G167">
        <f>COUNTIF('2way'!$Q$3:$Q$7690,"=" &amp;B167) + COUNTIF('2way'!$R$3:$R$7690,"=" &amp;B167)</f>
        <v>19</v>
      </c>
      <c r="H167" s="6">
        <f t="shared" si="34"/>
        <v>0.21052631578947367</v>
      </c>
      <c r="I167" s="6">
        <f t="shared" si="35"/>
        <v>0.36842105263157893</v>
      </c>
      <c r="J167" s="6">
        <f t="shared" si="36"/>
        <v>0.10526315789473684</v>
      </c>
      <c r="K167" s="6">
        <f t="shared" si="37"/>
        <v>0.21052631578947367</v>
      </c>
      <c r="L167" s="59">
        <f>COUNTIFS('2way'!$M$3:$M$7690,"&gt;50%",'2way'!$Y$3:$Y$7690,"Y",'2way'!$Q$3:$Q$7690,"=" &amp;B167) +  COUNTIFS('2way'!$M$3:$M$7690,"&gt;50%",'2way'!$Y$3:$Y$7690,"Y",'2way'!$R$3:$R$7690,"=" &amp;B167)</f>
        <v>0</v>
      </c>
      <c r="M167" s="59">
        <f>COUNTIFS('2way'!$M$3:$M$7690,"&gt;50%",'2way'!$Y$3:$Y$7690,"N",'2way'!$Q$3:$Q$7690,"=" &amp;B167) +  COUNTIFS('2way'!$M$3:$M$7690,"&gt;50%",'2way'!$Y$3:$Y$7690,"N",'2way'!$R$3:$R$7690,"=" &amp;B167)</f>
        <v>0</v>
      </c>
      <c r="N167" s="59">
        <f>COUNTIFS('2way'!$N$3:$N$7690,"&gt;50%",'2way'!$Y$3:$Y$7690,"N",'2way'!$Q$3:$Q$7690,"=" &amp;B167) +  COUNTIFS('2way'!$N$3:$N$7690,"&gt;50%",'2way'!$Y$3:$Y$7690,"N",'2way'!$R$3:$R$7690,"=" &amp;B167)</f>
        <v>0</v>
      </c>
      <c r="O167" s="59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19</v>
      </c>
      <c r="Q167" s="6">
        <f t="shared" si="38"/>
        <v>0</v>
      </c>
      <c r="R167" s="6">
        <f t="shared" si="39"/>
        <v>0</v>
      </c>
      <c r="S167" s="6">
        <f t="shared" si="40"/>
        <v>0</v>
      </c>
      <c r="T167" s="6">
        <f t="shared" si="41"/>
        <v>0</v>
      </c>
      <c r="U167">
        <f t="shared" si="42"/>
        <v>6</v>
      </c>
      <c r="V167" s="6">
        <f t="shared" si="43"/>
        <v>0.31578947368421051</v>
      </c>
      <c r="W167">
        <f t="shared" si="44"/>
        <v>0</v>
      </c>
      <c r="X167" s="6">
        <f t="shared" si="45"/>
        <v>0</v>
      </c>
      <c r="Y167">
        <f t="shared" si="46"/>
        <v>11</v>
      </c>
      <c r="Z167" s="6">
        <f t="shared" si="47"/>
        <v>0.57894736842105265</v>
      </c>
      <c r="AA167">
        <f t="shared" si="48"/>
        <v>0</v>
      </c>
      <c r="AB167" s="6">
        <f t="shared" si="49"/>
        <v>0</v>
      </c>
    </row>
    <row r="168" spans="1:28" x14ac:dyDescent="0.25">
      <c r="A168" t="s">
        <v>270</v>
      </c>
      <c r="B168" t="s">
        <v>424</v>
      </c>
      <c r="C168" s="58">
        <f>COUNTIFS('2way'!$A$3:$A$7690,"&gt;50%",'2way'!$Y$3:$Y$7690,"Y",'2way'!$Q$3:$Q$7690,"=" &amp;B168) +  COUNTIFS('2way'!$A$3:$A$7690,"&gt;50%",'2way'!$Y$3:$Y$7690,"Y",'2way'!$R$3:$R$7690,"=" &amp;B168)</f>
        <v>8</v>
      </c>
      <c r="D168" s="59">
        <f>COUNTIFS('2way'!$A$3:$A$7690,"&gt;50%",'2way'!$Y$3:$Y$7690,"N",'2way'!$Q$3:$Q$7690,"=" &amp;B168) +  COUNTIFS('2way'!$A$3:$A$7690,"&gt;50%",'2way'!$Y$3:$Y$7690,"N",'2way'!$R$3:$R$7690,"=" &amp;B168)</f>
        <v>4</v>
      </c>
      <c r="E168" s="59">
        <f>COUNTIFS('2way'!$B$3:$B$7690,"&gt;50%",'2way'!$Y$3:$Y$7690,"N",'2way'!$Q$3:$Q$7690,"=" &amp;B168) +  COUNTIFS('2way'!$B$3:$B$7690,"&gt;50%",'2way'!$Y$3:$Y$7690,"N",'2way'!$R$3:$R$7690,"=" &amp;B168)</f>
        <v>3</v>
      </c>
      <c r="F168" s="59">
        <f>COUNTIFS('2way'!$B$3:$B$7690,"&gt;50%",'2way'!$Y$3:$Y$7690,"Y",'2way'!$Q$3:$Q$7690,"=" &amp;B168) +  COUNTIFS('2way'!$B$3:$B$7690,"&gt;50%",'2way'!$Y$3:$Y$7690,"Y",'2way'!$R$3:$R$7690,"=" &amp;B168)</f>
        <v>4</v>
      </c>
      <c r="G168">
        <f>COUNTIF('2way'!$Q$3:$Q$7690,"=" &amp;B168) + COUNTIF('2way'!$R$3:$R$7690,"=" &amp;B168)</f>
        <v>19</v>
      </c>
      <c r="H168" s="6">
        <f t="shared" si="34"/>
        <v>0.42105263157894735</v>
      </c>
      <c r="I168" s="6">
        <f t="shared" si="35"/>
        <v>0.21052631578947367</v>
      </c>
      <c r="J168" s="6">
        <f t="shared" si="36"/>
        <v>0.15789473684210525</v>
      </c>
      <c r="K168" s="6">
        <f t="shared" si="37"/>
        <v>0.21052631578947367</v>
      </c>
      <c r="L168" s="59">
        <f>COUNTIFS('2way'!$M$3:$M$7690,"&gt;50%",'2way'!$Y$3:$Y$7690,"Y",'2way'!$Q$3:$Q$7690,"=" &amp;B168) +  COUNTIFS('2way'!$M$3:$M$7690,"&gt;50%",'2way'!$Y$3:$Y$7690,"Y",'2way'!$R$3:$R$7690,"=" &amp;B168)</f>
        <v>0</v>
      </c>
      <c r="M168" s="59">
        <f>COUNTIFS('2way'!$M$3:$M$7690,"&gt;50%",'2way'!$Y$3:$Y$7690,"N",'2way'!$Q$3:$Q$7690,"=" &amp;B168) +  COUNTIFS('2way'!$M$3:$M$7690,"&gt;50%",'2way'!$Y$3:$Y$7690,"N",'2way'!$R$3:$R$7690,"=" &amp;B168)</f>
        <v>0</v>
      </c>
      <c r="N168" s="59">
        <f>COUNTIFS('2way'!$N$3:$N$7690,"&gt;50%",'2way'!$Y$3:$Y$7690,"N",'2way'!$Q$3:$Q$7690,"=" &amp;B168) +  COUNTIFS('2way'!$N$3:$N$7690,"&gt;50%",'2way'!$Y$3:$Y$7690,"N",'2way'!$R$3:$R$7690,"=" &amp;B168)</f>
        <v>0</v>
      </c>
      <c r="O168" s="59">
        <f>COUNTIFS('2way'!$N$3:$N$7690,"&gt;50%",'2way'!$Y$3:$Y$7690,"Y",'2way'!$Q$3:$Q$7690,"=" &amp;B168) +  COUNTIFS('2way'!$N$3:$N$7690,"&gt;50%",'2way'!$Y$3:$Y$7690,"Y",'2way'!$R$3:$R$7690,"=" &amp;B168)</f>
        <v>0</v>
      </c>
      <c r="P168">
        <f>COUNTIF('2way'!$Q$3:$Q$7690,"=" &amp;B168) + COUNTIF('2way'!$R$3:$R$7690,"=" &amp;B168)</f>
        <v>19</v>
      </c>
      <c r="Q168" s="6">
        <f t="shared" si="38"/>
        <v>0</v>
      </c>
      <c r="R168" s="6">
        <f t="shared" si="39"/>
        <v>0</v>
      </c>
      <c r="S168" s="6">
        <f t="shared" si="40"/>
        <v>0</v>
      </c>
      <c r="T168" s="6">
        <f t="shared" si="41"/>
        <v>0</v>
      </c>
      <c r="U168">
        <f t="shared" si="42"/>
        <v>11</v>
      </c>
      <c r="V168" s="6">
        <f t="shared" si="43"/>
        <v>0.57894736842105265</v>
      </c>
      <c r="W168">
        <f t="shared" si="44"/>
        <v>0</v>
      </c>
      <c r="X168" s="6">
        <f t="shared" si="45"/>
        <v>0</v>
      </c>
      <c r="Y168">
        <f t="shared" si="46"/>
        <v>8</v>
      </c>
      <c r="Z168" s="6">
        <f t="shared" si="47"/>
        <v>0.42105263157894735</v>
      </c>
      <c r="AA168">
        <f t="shared" si="48"/>
        <v>0</v>
      </c>
      <c r="AB168" s="6">
        <f t="shared" si="49"/>
        <v>0</v>
      </c>
    </row>
    <row r="169" spans="1:28" x14ac:dyDescent="0.25">
      <c r="A169" t="s">
        <v>270</v>
      </c>
      <c r="B169" t="s">
        <v>346</v>
      </c>
      <c r="C169" s="58">
        <f>COUNTIFS('2way'!$A$3:$A$7690,"&gt;50%",'2way'!$Y$3:$Y$7690,"Y",'2way'!$Q$3:$Q$7690,"=" &amp;B169) +  COUNTIFS('2way'!$A$3:$A$7690,"&gt;50%",'2way'!$Y$3:$Y$7690,"Y",'2way'!$R$3:$R$7690,"=" &amp;B169)</f>
        <v>6</v>
      </c>
      <c r="D169" s="59">
        <f>COUNTIFS('2way'!$A$3:$A$7690,"&gt;50%",'2way'!$Y$3:$Y$7690,"N",'2way'!$Q$3:$Q$7690,"=" &amp;B169) +  COUNTIFS('2way'!$A$3:$A$7690,"&gt;50%",'2way'!$Y$3:$Y$7690,"N",'2way'!$R$3:$R$7690,"=" &amp;B169)</f>
        <v>4</v>
      </c>
      <c r="E169" s="59">
        <f>COUNTIFS('2way'!$B$3:$B$7690,"&gt;50%",'2way'!$Y$3:$Y$7690,"N",'2way'!$Q$3:$Q$7690,"=" &amp;B169) +  COUNTIFS('2way'!$B$3:$B$7690,"&gt;50%",'2way'!$Y$3:$Y$7690,"N",'2way'!$R$3:$R$7690,"=" &amp;B169)</f>
        <v>2</v>
      </c>
      <c r="F169" s="59">
        <f>COUNTIFS('2way'!$B$3:$B$7690,"&gt;50%",'2way'!$Y$3:$Y$7690,"Y",'2way'!$Q$3:$Q$7690,"=" &amp;B169) +  COUNTIFS('2way'!$B$3:$B$7690,"&gt;50%",'2way'!$Y$3:$Y$7690,"Y",'2way'!$R$3:$R$7690,"=" &amp;B169)</f>
        <v>4</v>
      </c>
      <c r="G169">
        <f>COUNTIF('2way'!$Q$3:$Q$7690,"=" &amp;B169) + COUNTIF('2way'!$R$3:$R$7690,"=" &amp;B169)</f>
        <v>19</v>
      </c>
      <c r="H169" s="6">
        <f t="shared" si="34"/>
        <v>0.31578947368421051</v>
      </c>
      <c r="I169" s="6">
        <f t="shared" si="35"/>
        <v>0.21052631578947367</v>
      </c>
      <c r="J169" s="6">
        <f t="shared" si="36"/>
        <v>0.10526315789473684</v>
      </c>
      <c r="K169" s="6">
        <f t="shared" si="37"/>
        <v>0.21052631578947367</v>
      </c>
      <c r="L169" s="59">
        <f>COUNTIFS('2way'!$M$3:$M$7690,"&gt;50%",'2way'!$Y$3:$Y$7690,"Y",'2way'!$Q$3:$Q$7690,"=" &amp;B169) +  COUNTIFS('2way'!$M$3:$M$7690,"&gt;50%",'2way'!$Y$3:$Y$7690,"Y",'2way'!$R$3:$R$7690,"=" &amp;B169)</f>
        <v>0</v>
      </c>
      <c r="M169" s="59">
        <f>COUNTIFS('2way'!$M$3:$M$7690,"&gt;50%",'2way'!$Y$3:$Y$7690,"N",'2way'!$Q$3:$Q$7690,"=" &amp;B169) +  COUNTIFS('2way'!$M$3:$M$7690,"&gt;50%",'2way'!$Y$3:$Y$7690,"N",'2way'!$R$3:$R$7690,"=" &amp;B169)</f>
        <v>0</v>
      </c>
      <c r="N169" s="59">
        <f>COUNTIFS('2way'!$N$3:$N$7690,"&gt;50%",'2way'!$Y$3:$Y$7690,"N",'2way'!$Q$3:$Q$7690,"=" &amp;B169) +  COUNTIFS('2way'!$N$3:$N$7690,"&gt;50%",'2way'!$Y$3:$Y$7690,"N",'2way'!$R$3:$R$7690,"=" &amp;B169)</f>
        <v>0</v>
      </c>
      <c r="O169" s="59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19</v>
      </c>
      <c r="Q169" s="6">
        <f t="shared" si="38"/>
        <v>0</v>
      </c>
      <c r="R169" s="6">
        <f t="shared" si="39"/>
        <v>0</v>
      </c>
      <c r="S169" s="6">
        <f t="shared" si="40"/>
        <v>0</v>
      </c>
      <c r="T169" s="6">
        <f t="shared" si="41"/>
        <v>0</v>
      </c>
      <c r="U169">
        <f t="shared" si="42"/>
        <v>8</v>
      </c>
      <c r="V169" s="6">
        <f t="shared" si="43"/>
        <v>0.42105263157894735</v>
      </c>
      <c r="W169">
        <f t="shared" si="44"/>
        <v>0</v>
      </c>
      <c r="X169" s="6">
        <f t="shared" si="45"/>
        <v>0</v>
      </c>
      <c r="Y169">
        <f t="shared" si="46"/>
        <v>8</v>
      </c>
      <c r="Z169" s="6">
        <f t="shared" si="47"/>
        <v>0.42105263157894735</v>
      </c>
      <c r="AA169">
        <f t="shared" si="48"/>
        <v>0</v>
      </c>
      <c r="AB169" s="6">
        <f t="shared" si="49"/>
        <v>0</v>
      </c>
    </row>
    <row r="170" spans="1:28" x14ac:dyDescent="0.25">
      <c r="A170" t="s">
        <v>270</v>
      </c>
      <c r="B170" t="s">
        <v>293</v>
      </c>
      <c r="C170" s="58">
        <f>COUNTIFS('2way'!$A$3:$A$7690,"&gt;50%",'2way'!$Y$3:$Y$7690,"Y",'2way'!$Q$3:$Q$7690,"=" &amp;B170) +  COUNTIFS('2way'!$A$3:$A$7690,"&gt;50%",'2way'!$Y$3:$Y$7690,"Y",'2way'!$R$3:$R$7690,"=" &amp;B170)</f>
        <v>2</v>
      </c>
      <c r="D170" s="59">
        <f>COUNTIFS('2way'!$A$3:$A$7690,"&gt;50%",'2way'!$Y$3:$Y$7690,"N",'2way'!$Q$3:$Q$7690,"=" &amp;B170) +  COUNTIFS('2way'!$A$3:$A$7690,"&gt;50%",'2way'!$Y$3:$Y$7690,"N",'2way'!$R$3:$R$7690,"=" &amp;B170)</f>
        <v>4</v>
      </c>
      <c r="E170" s="59">
        <f>COUNTIFS('2way'!$B$3:$B$7690,"&gt;50%",'2way'!$Y$3:$Y$7690,"N",'2way'!$Q$3:$Q$7690,"=" &amp;B170) +  COUNTIFS('2way'!$B$3:$B$7690,"&gt;50%",'2way'!$Y$3:$Y$7690,"N",'2way'!$R$3:$R$7690,"=" &amp;B170)</f>
        <v>5</v>
      </c>
      <c r="F170" s="59">
        <f>COUNTIFS('2way'!$B$3:$B$7690,"&gt;50%",'2way'!$Y$3:$Y$7690,"Y",'2way'!$Q$3:$Q$7690,"=" &amp;B170) +  COUNTIFS('2way'!$B$3:$B$7690,"&gt;50%",'2way'!$Y$3:$Y$7690,"Y",'2way'!$R$3:$R$7690,"=" &amp;B170)</f>
        <v>7</v>
      </c>
      <c r="G170">
        <f>COUNTIF('2way'!$Q$3:$Q$7690,"=" &amp;B170) + COUNTIF('2way'!$R$3:$R$7690,"=" &amp;B170)</f>
        <v>19</v>
      </c>
      <c r="H170" s="6">
        <f t="shared" si="34"/>
        <v>0.10526315789473684</v>
      </c>
      <c r="I170" s="6">
        <f t="shared" si="35"/>
        <v>0.21052631578947367</v>
      </c>
      <c r="J170" s="6">
        <f t="shared" si="36"/>
        <v>0.26315789473684209</v>
      </c>
      <c r="K170" s="6">
        <f t="shared" si="37"/>
        <v>0.36842105263157893</v>
      </c>
      <c r="L170" s="59">
        <f>COUNTIFS('2way'!$M$3:$M$7690,"&gt;50%",'2way'!$Y$3:$Y$7690,"Y",'2way'!$Q$3:$Q$7690,"=" &amp;B170) +  COUNTIFS('2way'!$M$3:$M$7690,"&gt;50%",'2way'!$Y$3:$Y$7690,"Y",'2way'!$R$3:$R$7690,"=" &amp;B170)</f>
        <v>0</v>
      </c>
      <c r="M170" s="59">
        <f>COUNTIFS('2way'!$M$3:$M$7690,"&gt;50%",'2way'!$Y$3:$Y$7690,"N",'2way'!$Q$3:$Q$7690,"=" &amp;B170) +  COUNTIFS('2way'!$M$3:$M$7690,"&gt;50%",'2way'!$Y$3:$Y$7690,"N",'2way'!$R$3:$R$7690,"=" &amp;B170)</f>
        <v>0</v>
      </c>
      <c r="N170" s="59">
        <f>COUNTIFS('2way'!$N$3:$N$7690,"&gt;50%",'2way'!$Y$3:$Y$7690,"N",'2way'!$Q$3:$Q$7690,"=" &amp;B170) +  COUNTIFS('2way'!$N$3:$N$7690,"&gt;50%",'2way'!$Y$3:$Y$7690,"N",'2way'!$R$3:$R$7690,"=" &amp;B170)</f>
        <v>0</v>
      </c>
      <c r="O170" s="59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19</v>
      </c>
      <c r="Q170" s="6">
        <f t="shared" si="38"/>
        <v>0</v>
      </c>
      <c r="R170" s="6">
        <f t="shared" si="39"/>
        <v>0</v>
      </c>
      <c r="S170" s="6">
        <f t="shared" si="40"/>
        <v>0</v>
      </c>
      <c r="T170" s="6">
        <f t="shared" si="41"/>
        <v>0</v>
      </c>
      <c r="U170">
        <f t="shared" si="42"/>
        <v>7</v>
      </c>
      <c r="V170" s="6">
        <f t="shared" si="43"/>
        <v>0.36842105263157893</v>
      </c>
      <c r="W170">
        <f t="shared" si="44"/>
        <v>0</v>
      </c>
      <c r="X170" s="6">
        <f t="shared" si="45"/>
        <v>0</v>
      </c>
      <c r="Y170">
        <f t="shared" si="46"/>
        <v>11</v>
      </c>
      <c r="Z170" s="6">
        <f t="shared" si="47"/>
        <v>0.57894736842105265</v>
      </c>
      <c r="AA170">
        <f t="shared" si="48"/>
        <v>0</v>
      </c>
      <c r="AB170" s="6">
        <f t="shared" si="49"/>
        <v>0</v>
      </c>
    </row>
    <row r="171" spans="1:28" x14ac:dyDescent="0.25">
      <c r="A171" t="s">
        <v>270</v>
      </c>
      <c r="B171" t="s">
        <v>347</v>
      </c>
      <c r="C171" s="58">
        <f>COUNTIFS('2way'!$A$3:$A$7690,"&gt;50%",'2way'!$Y$3:$Y$7690,"Y",'2way'!$Q$3:$Q$7690,"=" &amp;B171) +  COUNTIFS('2way'!$A$3:$A$7690,"&gt;50%",'2way'!$Y$3:$Y$7690,"Y",'2way'!$R$3:$R$7690,"=" &amp;B171)</f>
        <v>4</v>
      </c>
      <c r="D171" s="59">
        <f>COUNTIFS('2way'!$A$3:$A$7690,"&gt;50%",'2way'!$Y$3:$Y$7690,"N",'2way'!$Q$3:$Q$7690,"=" &amp;B171) +  COUNTIFS('2way'!$A$3:$A$7690,"&gt;50%",'2way'!$Y$3:$Y$7690,"N",'2way'!$R$3:$R$7690,"=" &amp;B171)</f>
        <v>4</v>
      </c>
      <c r="E171" s="59">
        <f>COUNTIFS('2way'!$B$3:$B$7690,"&gt;50%",'2way'!$Y$3:$Y$7690,"N",'2way'!$Q$3:$Q$7690,"=" &amp;B171) +  COUNTIFS('2way'!$B$3:$B$7690,"&gt;50%",'2way'!$Y$3:$Y$7690,"N",'2way'!$R$3:$R$7690,"=" &amp;B171)</f>
        <v>5</v>
      </c>
      <c r="F171" s="59">
        <f>COUNTIFS('2way'!$B$3:$B$7690,"&gt;50%",'2way'!$Y$3:$Y$7690,"Y",'2way'!$Q$3:$Q$7690,"=" &amp;B171) +  COUNTIFS('2way'!$B$3:$B$7690,"&gt;50%",'2way'!$Y$3:$Y$7690,"Y",'2way'!$R$3:$R$7690,"=" &amp;B171)</f>
        <v>5</v>
      </c>
      <c r="G171">
        <f>COUNTIF('2way'!$Q$3:$Q$7690,"=" &amp;B171) + COUNTIF('2way'!$R$3:$R$7690,"=" &amp;B171)</f>
        <v>19</v>
      </c>
      <c r="H171" s="6">
        <f t="shared" si="34"/>
        <v>0.21052631578947367</v>
      </c>
      <c r="I171" s="6">
        <f t="shared" si="35"/>
        <v>0.21052631578947367</v>
      </c>
      <c r="J171" s="6">
        <f t="shared" si="36"/>
        <v>0.26315789473684209</v>
      </c>
      <c r="K171" s="6">
        <f t="shared" si="37"/>
        <v>0.26315789473684209</v>
      </c>
      <c r="L171" s="59">
        <f>COUNTIFS('2way'!$M$3:$M$7690,"&gt;50%",'2way'!$Y$3:$Y$7690,"Y",'2way'!$Q$3:$Q$7690,"=" &amp;B171) +  COUNTIFS('2way'!$M$3:$M$7690,"&gt;50%",'2way'!$Y$3:$Y$7690,"Y",'2way'!$R$3:$R$7690,"=" &amp;B171)</f>
        <v>0</v>
      </c>
      <c r="M171" s="59">
        <f>COUNTIFS('2way'!$M$3:$M$7690,"&gt;50%",'2way'!$Y$3:$Y$7690,"N",'2way'!$Q$3:$Q$7690,"=" &amp;B171) +  COUNTIFS('2way'!$M$3:$M$7690,"&gt;50%",'2way'!$Y$3:$Y$7690,"N",'2way'!$R$3:$R$7690,"=" &amp;B171)</f>
        <v>0</v>
      </c>
      <c r="N171" s="59">
        <f>COUNTIFS('2way'!$N$3:$N$7690,"&gt;50%",'2way'!$Y$3:$Y$7690,"N",'2way'!$Q$3:$Q$7690,"=" &amp;B171) +  COUNTIFS('2way'!$N$3:$N$7690,"&gt;50%",'2way'!$Y$3:$Y$7690,"N",'2way'!$R$3:$R$7690,"=" &amp;B171)</f>
        <v>0</v>
      </c>
      <c r="O171" s="59">
        <f>COUNTIFS('2way'!$N$3:$N$7690,"&gt;50%",'2way'!$Y$3:$Y$7690,"Y",'2way'!$Q$3:$Q$7690,"=" &amp;B171) +  COUNTIFS('2way'!$N$3:$N$7690,"&gt;50%",'2way'!$Y$3:$Y$7690,"Y",'2way'!$R$3:$R$7690,"=" &amp;B171)</f>
        <v>0</v>
      </c>
      <c r="P171">
        <f>COUNTIF('2way'!$Q$3:$Q$7690,"=" &amp;B171) + COUNTIF('2way'!$R$3:$R$7690,"=" &amp;B171)</f>
        <v>19</v>
      </c>
      <c r="Q171" s="6">
        <f t="shared" si="38"/>
        <v>0</v>
      </c>
      <c r="R171" s="6">
        <f t="shared" si="39"/>
        <v>0</v>
      </c>
      <c r="S171" s="6">
        <f t="shared" si="40"/>
        <v>0</v>
      </c>
      <c r="T171" s="6">
        <f t="shared" si="41"/>
        <v>0</v>
      </c>
      <c r="U171">
        <f t="shared" si="42"/>
        <v>9</v>
      </c>
      <c r="V171" s="6">
        <f t="shared" si="43"/>
        <v>0.47368421052631576</v>
      </c>
      <c r="W171">
        <f t="shared" si="44"/>
        <v>0</v>
      </c>
      <c r="X171" s="6">
        <f t="shared" si="45"/>
        <v>0</v>
      </c>
      <c r="Y171">
        <f t="shared" si="46"/>
        <v>9</v>
      </c>
      <c r="Z171" s="6">
        <f t="shared" si="47"/>
        <v>0.47368421052631576</v>
      </c>
      <c r="AA171">
        <f t="shared" si="48"/>
        <v>0</v>
      </c>
      <c r="AB171" s="6">
        <f t="shared" si="49"/>
        <v>0</v>
      </c>
    </row>
    <row r="172" spans="1:28" x14ac:dyDescent="0.25">
      <c r="A172" t="s">
        <v>270</v>
      </c>
      <c r="B172" t="s">
        <v>344</v>
      </c>
      <c r="C172" s="58">
        <f>COUNTIFS('2way'!$A$3:$A$7690,"&gt;50%",'2way'!$Y$3:$Y$7690,"Y",'2way'!$Q$3:$Q$7690,"=" &amp;B172) +  COUNTIFS('2way'!$A$3:$A$7690,"&gt;50%",'2way'!$Y$3:$Y$7690,"Y",'2way'!$R$3:$R$7690,"=" &amp;B172)</f>
        <v>6</v>
      </c>
      <c r="D172" s="59">
        <f>COUNTIFS('2way'!$A$3:$A$7690,"&gt;50%",'2way'!$Y$3:$Y$7690,"N",'2way'!$Q$3:$Q$7690,"=" &amp;B172) +  COUNTIFS('2way'!$A$3:$A$7690,"&gt;50%",'2way'!$Y$3:$Y$7690,"N",'2way'!$R$3:$R$7690,"=" &amp;B172)</f>
        <v>4</v>
      </c>
      <c r="E172" s="59">
        <f>COUNTIFS('2way'!$B$3:$B$7690,"&gt;50%",'2way'!$Y$3:$Y$7690,"N",'2way'!$Q$3:$Q$7690,"=" &amp;B172) +  COUNTIFS('2way'!$B$3:$B$7690,"&gt;50%",'2way'!$Y$3:$Y$7690,"N",'2way'!$R$3:$R$7690,"=" &amp;B172)</f>
        <v>1</v>
      </c>
      <c r="F172" s="59">
        <f>COUNTIFS('2way'!$B$3:$B$7690,"&gt;50%",'2way'!$Y$3:$Y$7690,"Y",'2way'!$Q$3:$Q$7690,"=" &amp;B172) +  COUNTIFS('2way'!$B$3:$B$7690,"&gt;50%",'2way'!$Y$3:$Y$7690,"Y",'2way'!$R$3:$R$7690,"=" &amp;B172)</f>
        <v>3</v>
      </c>
      <c r="G172">
        <f>COUNTIF('2way'!$Q$3:$Q$7690,"=" &amp;B172) + COUNTIF('2way'!$R$3:$R$7690,"=" &amp;B172)</f>
        <v>19</v>
      </c>
      <c r="H172" s="6">
        <f t="shared" si="34"/>
        <v>0.31578947368421051</v>
      </c>
      <c r="I172" s="6">
        <f t="shared" si="35"/>
        <v>0.21052631578947367</v>
      </c>
      <c r="J172" s="6">
        <f t="shared" si="36"/>
        <v>5.2631578947368418E-2</v>
      </c>
      <c r="K172" s="6">
        <f t="shared" si="37"/>
        <v>0.15789473684210525</v>
      </c>
      <c r="L172" s="59">
        <f>COUNTIFS('2way'!$M$3:$M$7690,"&gt;50%",'2way'!$Y$3:$Y$7690,"Y",'2way'!$Q$3:$Q$7690,"=" &amp;B172) +  COUNTIFS('2way'!$M$3:$M$7690,"&gt;50%",'2way'!$Y$3:$Y$7690,"Y",'2way'!$R$3:$R$7690,"=" &amp;B172)</f>
        <v>0</v>
      </c>
      <c r="M172" s="59">
        <f>COUNTIFS('2way'!$M$3:$M$7690,"&gt;50%",'2way'!$Y$3:$Y$7690,"N",'2way'!$Q$3:$Q$7690,"=" &amp;B172) +  COUNTIFS('2way'!$M$3:$M$7690,"&gt;50%",'2way'!$Y$3:$Y$7690,"N",'2way'!$R$3:$R$7690,"=" &amp;B172)</f>
        <v>0</v>
      </c>
      <c r="N172" s="59">
        <f>COUNTIFS('2way'!$N$3:$N$7690,"&gt;50%",'2way'!$Y$3:$Y$7690,"N",'2way'!$Q$3:$Q$7690,"=" &amp;B172) +  COUNTIFS('2way'!$N$3:$N$7690,"&gt;50%",'2way'!$Y$3:$Y$7690,"N",'2way'!$R$3:$R$7690,"=" &amp;B172)</f>
        <v>0</v>
      </c>
      <c r="O172" s="59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19</v>
      </c>
      <c r="Q172" s="6">
        <f t="shared" si="38"/>
        <v>0</v>
      </c>
      <c r="R172" s="6">
        <f t="shared" si="39"/>
        <v>0</v>
      </c>
      <c r="S172" s="6">
        <f t="shared" si="40"/>
        <v>0</v>
      </c>
      <c r="T172" s="6">
        <f t="shared" si="41"/>
        <v>0</v>
      </c>
      <c r="U172">
        <f t="shared" si="42"/>
        <v>7</v>
      </c>
      <c r="V172" s="6">
        <f t="shared" si="43"/>
        <v>0.36842105263157893</v>
      </c>
      <c r="W172">
        <f t="shared" si="44"/>
        <v>0</v>
      </c>
      <c r="X172" s="6">
        <f t="shared" si="45"/>
        <v>0</v>
      </c>
      <c r="Y172">
        <f t="shared" si="46"/>
        <v>7</v>
      </c>
      <c r="Z172" s="6">
        <f t="shared" si="47"/>
        <v>0.36842105263157893</v>
      </c>
      <c r="AA172">
        <f t="shared" si="48"/>
        <v>0</v>
      </c>
      <c r="AB172" s="6">
        <f t="shared" si="49"/>
        <v>0</v>
      </c>
    </row>
    <row r="173" spans="1:28" x14ac:dyDescent="0.25">
      <c r="A173" t="s">
        <v>270</v>
      </c>
      <c r="B173" t="s">
        <v>348</v>
      </c>
      <c r="C173" s="58">
        <f>COUNTIFS('2way'!$A$3:$A$7690,"&gt;50%",'2way'!$Y$3:$Y$7690,"Y",'2way'!$Q$3:$Q$7690,"=" &amp;B173) +  COUNTIFS('2way'!$A$3:$A$7690,"&gt;50%",'2way'!$Y$3:$Y$7690,"Y",'2way'!$R$3:$R$7690,"=" &amp;B173)</f>
        <v>1</v>
      </c>
      <c r="D173" s="59">
        <f>COUNTIFS('2way'!$A$3:$A$7690,"&gt;50%",'2way'!$Y$3:$Y$7690,"N",'2way'!$Q$3:$Q$7690,"=" &amp;B173) +  COUNTIFS('2way'!$A$3:$A$7690,"&gt;50%",'2way'!$Y$3:$Y$7690,"N",'2way'!$R$3:$R$7690,"=" &amp;B173)</f>
        <v>4</v>
      </c>
      <c r="E173" s="59">
        <f>COUNTIFS('2way'!$B$3:$B$7690,"&gt;50%",'2way'!$Y$3:$Y$7690,"N",'2way'!$Q$3:$Q$7690,"=" &amp;B173) +  COUNTIFS('2way'!$B$3:$B$7690,"&gt;50%",'2way'!$Y$3:$Y$7690,"N",'2way'!$R$3:$R$7690,"=" &amp;B173)</f>
        <v>5</v>
      </c>
      <c r="F173" s="59">
        <f>COUNTIFS('2way'!$B$3:$B$7690,"&gt;50%",'2way'!$Y$3:$Y$7690,"Y",'2way'!$Q$3:$Q$7690,"=" &amp;B173) +  COUNTIFS('2way'!$B$3:$B$7690,"&gt;50%",'2way'!$Y$3:$Y$7690,"Y",'2way'!$R$3:$R$7690,"=" &amp;B173)</f>
        <v>7</v>
      </c>
      <c r="G173">
        <f>COUNTIF('2way'!$Q$3:$Q$7690,"=" &amp;B173) + COUNTIF('2way'!$R$3:$R$7690,"=" &amp;B173)</f>
        <v>18</v>
      </c>
      <c r="H173" s="6">
        <f t="shared" si="34"/>
        <v>5.5555555555555552E-2</v>
      </c>
      <c r="I173" s="6">
        <f t="shared" si="35"/>
        <v>0.22222222222222221</v>
      </c>
      <c r="J173" s="6">
        <f t="shared" si="36"/>
        <v>0.27777777777777779</v>
      </c>
      <c r="K173" s="6">
        <f t="shared" si="37"/>
        <v>0.3888888888888889</v>
      </c>
      <c r="L173" s="59">
        <f>COUNTIFS('2way'!$M$3:$M$7690,"&gt;50%",'2way'!$Y$3:$Y$7690,"Y",'2way'!$Q$3:$Q$7690,"=" &amp;B173) +  COUNTIFS('2way'!$M$3:$M$7690,"&gt;50%",'2way'!$Y$3:$Y$7690,"Y",'2way'!$R$3:$R$7690,"=" &amp;B173)</f>
        <v>0</v>
      </c>
      <c r="M173" s="59">
        <f>COUNTIFS('2way'!$M$3:$M$7690,"&gt;50%",'2way'!$Y$3:$Y$7690,"N",'2way'!$Q$3:$Q$7690,"=" &amp;B173) +  COUNTIFS('2way'!$M$3:$M$7690,"&gt;50%",'2way'!$Y$3:$Y$7690,"N",'2way'!$R$3:$R$7690,"=" &amp;B173)</f>
        <v>0</v>
      </c>
      <c r="N173" s="59">
        <f>COUNTIFS('2way'!$N$3:$N$7690,"&gt;50%",'2way'!$Y$3:$Y$7690,"N",'2way'!$Q$3:$Q$7690,"=" &amp;B173) +  COUNTIFS('2way'!$N$3:$N$7690,"&gt;50%",'2way'!$Y$3:$Y$7690,"N",'2way'!$R$3:$R$7690,"=" &amp;B173)</f>
        <v>0</v>
      </c>
      <c r="O173" s="59">
        <f>COUNTIFS('2way'!$N$3:$N$7690,"&gt;50%",'2way'!$Y$3:$Y$7690,"Y",'2way'!$Q$3:$Q$7690,"=" &amp;B173) +  COUNTIFS('2way'!$N$3:$N$7690,"&gt;50%",'2way'!$Y$3:$Y$7690,"Y",'2way'!$R$3:$R$7690,"=" &amp;B173)</f>
        <v>0</v>
      </c>
      <c r="P173">
        <f>COUNTIF('2way'!$Q$3:$Q$7690,"=" &amp;B173) + COUNTIF('2way'!$R$3:$R$7690,"=" &amp;B173)</f>
        <v>18</v>
      </c>
      <c r="Q173" s="6">
        <f t="shared" si="38"/>
        <v>0</v>
      </c>
      <c r="R173" s="6">
        <f t="shared" si="39"/>
        <v>0</v>
      </c>
      <c r="S173" s="6">
        <f t="shared" si="40"/>
        <v>0</v>
      </c>
      <c r="T173" s="6">
        <f t="shared" si="41"/>
        <v>0</v>
      </c>
      <c r="U173">
        <f t="shared" si="42"/>
        <v>6</v>
      </c>
      <c r="V173" s="6">
        <f t="shared" si="43"/>
        <v>0.33333333333333331</v>
      </c>
      <c r="W173">
        <f t="shared" si="44"/>
        <v>0</v>
      </c>
      <c r="X173" s="6">
        <f t="shared" si="45"/>
        <v>0</v>
      </c>
      <c r="Y173">
        <f t="shared" si="46"/>
        <v>11</v>
      </c>
      <c r="Z173" s="6">
        <f t="shared" si="47"/>
        <v>0.61111111111111116</v>
      </c>
      <c r="AA173">
        <f t="shared" si="48"/>
        <v>0</v>
      </c>
      <c r="AB173" s="6">
        <f t="shared" si="49"/>
        <v>0</v>
      </c>
    </row>
    <row r="174" spans="1:28" x14ac:dyDescent="0.25">
      <c r="A174" t="s">
        <v>270</v>
      </c>
      <c r="B174" t="s">
        <v>419</v>
      </c>
      <c r="C174" s="58">
        <f>COUNTIFS('2way'!$A$3:$A$7690,"&gt;50%",'2way'!$Y$3:$Y$7690,"Y",'2way'!$Q$3:$Q$7690,"=" &amp;B174) +  COUNTIFS('2way'!$A$3:$A$7690,"&gt;50%",'2way'!$Y$3:$Y$7690,"Y",'2way'!$R$3:$R$7690,"=" &amp;B174)</f>
        <v>5</v>
      </c>
      <c r="D174" s="59">
        <f>COUNTIFS('2way'!$A$3:$A$7690,"&gt;50%",'2way'!$Y$3:$Y$7690,"N",'2way'!$Q$3:$Q$7690,"=" &amp;B174) +  COUNTIFS('2way'!$A$3:$A$7690,"&gt;50%",'2way'!$Y$3:$Y$7690,"N",'2way'!$R$3:$R$7690,"=" &amp;B174)</f>
        <v>5</v>
      </c>
      <c r="E174" s="59">
        <f>COUNTIFS('2way'!$B$3:$B$7690,"&gt;50%",'2way'!$Y$3:$Y$7690,"N",'2way'!$Q$3:$Q$7690,"=" &amp;B174) +  COUNTIFS('2way'!$B$3:$B$7690,"&gt;50%",'2way'!$Y$3:$Y$7690,"N",'2way'!$R$3:$R$7690,"=" &amp;B174)</f>
        <v>6</v>
      </c>
      <c r="F174" s="59">
        <f>COUNTIFS('2way'!$B$3:$B$7690,"&gt;50%",'2way'!$Y$3:$Y$7690,"Y",'2way'!$Q$3:$Q$7690,"=" &amp;B174) +  COUNTIFS('2way'!$B$3:$B$7690,"&gt;50%",'2way'!$Y$3:$Y$7690,"Y",'2way'!$R$3:$R$7690,"=" &amp;B174)</f>
        <v>3</v>
      </c>
      <c r="G174">
        <f>COUNTIF('2way'!$Q$3:$Q$7690,"=" &amp;B174) + COUNTIF('2way'!$R$3:$R$7690,"=" &amp;B174)</f>
        <v>19</v>
      </c>
      <c r="H174" s="6">
        <f t="shared" si="34"/>
        <v>0.26315789473684209</v>
      </c>
      <c r="I174" s="6">
        <f t="shared" si="35"/>
        <v>0.26315789473684209</v>
      </c>
      <c r="J174" s="6">
        <f t="shared" si="36"/>
        <v>0.31578947368421051</v>
      </c>
      <c r="K174" s="6">
        <f t="shared" si="37"/>
        <v>0.15789473684210525</v>
      </c>
      <c r="L174" s="59">
        <f>COUNTIFS('2way'!$M$3:$M$7690,"&gt;50%",'2way'!$Y$3:$Y$7690,"Y",'2way'!$Q$3:$Q$7690,"=" &amp;B174) +  COUNTIFS('2way'!$M$3:$M$7690,"&gt;50%",'2way'!$Y$3:$Y$7690,"Y",'2way'!$R$3:$R$7690,"=" &amp;B174)</f>
        <v>0</v>
      </c>
      <c r="M174" s="59">
        <f>COUNTIFS('2way'!$M$3:$M$7690,"&gt;50%",'2way'!$Y$3:$Y$7690,"N",'2way'!$Q$3:$Q$7690,"=" &amp;B174) +  COUNTIFS('2way'!$M$3:$M$7690,"&gt;50%",'2way'!$Y$3:$Y$7690,"N",'2way'!$R$3:$R$7690,"=" &amp;B174)</f>
        <v>0</v>
      </c>
      <c r="N174" s="59">
        <f>COUNTIFS('2way'!$N$3:$N$7690,"&gt;50%",'2way'!$Y$3:$Y$7690,"N",'2way'!$Q$3:$Q$7690,"=" &amp;B174) +  COUNTIFS('2way'!$N$3:$N$7690,"&gt;50%",'2way'!$Y$3:$Y$7690,"N",'2way'!$R$3:$R$7690,"=" &amp;B174)</f>
        <v>0</v>
      </c>
      <c r="O174" s="59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19</v>
      </c>
      <c r="Q174" s="6">
        <f t="shared" si="38"/>
        <v>0</v>
      </c>
      <c r="R174" s="6">
        <f t="shared" si="39"/>
        <v>0</v>
      </c>
      <c r="S174" s="6">
        <f t="shared" si="40"/>
        <v>0</v>
      </c>
      <c r="T174" s="6">
        <f t="shared" si="41"/>
        <v>0</v>
      </c>
      <c r="U174">
        <f t="shared" si="42"/>
        <v>11</v>
      </c>
      <c r="V174" s="6">
        <f t="shared" si="43"/>
        <v>0.57894736842105265</v>
      </c>
      <c r="W174">
        <f t="shared" si="44"/>
        <v>0</v>
      </c>
      <c r="X174" s="6">
        <f t="shared" si="45"/>
        <v>0</v>
      </c>
      <c r="Y174">
        <f t="shared" si="46"/>
        <v>8</v>
      </c>
      <c r="Z174" s="6">
        <f t="shared" si="47"/>
        <v>0.42105263157894735</v>
      </c>
      <c r="AA174">
        <f t="shared" si="48"/>
        <v>0</v>
      </c>
      <c r="AB174" s="6">
        <f t="shared" si="49"/>
        <v>0</v>
      </c>
    </row>
    <row r="175" spans="1:28" x14ac:dyDescent="0.25">
      <c r="A175" t="s">
        <v>270</v>
      </c>
      <c r="B175" t="s">
        <v>423</v>
      </c>
      <c r="C175" s="58">
        <f>COUNTIFS('2way'!$A$3:$A$7690,"&gt;50%",'2way'!$Y$3:$Y$7690,"Y",'2way'!$Q$3:$Q$7690,"=" &amp;B175) +  COUNTIFS('2way'!$A$3:$A$7690,"&gt;50%",'2way'!$Y$3:$Y$7690,"Y",'2way'!$R$3:$R$7690,"=" &amp;B175)</f>
        <v>3</v>
      </c>
      <c r="D175" s="59">
        <f>COUNTIFS('2way'!$A$3:$A$7690,"&gt;50%",'2way'!$Y$3:$Y$7690,"N",'2way'!$Q$3:$Q$7690,"=" &amp;B175) +  COUNTIFS('2way'!$A$3:$A$7690,"&gt;50%",'2way'!$Y$3:$Y$7690,"N",'2way'!$R$3:$R$7690,"=" &amp;B175)</f>
        <v>2</v>
      </c>
      <c r="E175" s="59">
        <f>COUNTIFS('2way'!$B$3:$B$7690,"&gt;50%",'2way'!$Y$3:$Y$7690,"N",'2way'!$Q$3:$Q$7690,"=" &amp;B175) +  COUNTIFS('2way'!$B$3:$B$7690,"&gt;50%",'2way'!$Y$3:$Y$7690,"N",'2way'!$R$3:$R$7690,"=" &amp;B175)</f>
        <v>9</v>
      </c>
      <c r="F175" s="59">
        <f>COUNTIFS('2way'!$B$3:$B$7690,"&gt;50%",'2way'!$Y$3:$Y$7690,"Y",'2way'!$Q$3:$Q$7690,"=" &amp;B175) +  COUNTIFS('2way'!$B$3:$B$7690,"&gt;50%",'2way'!$Y$3:$Y$7690,"Y",'2way'!$R$3:$R$7690,"=" &amp;B175)</f>
        <v>4</v>
      </c>
      <c r="G175">
        <f>COUNTIF('2way'!$Q$3:$Q$7690,"=" &amp;B175) + COUNTIF('2way'!$R$3:$R$7690,"=" &amp;B175)</f>
        <v>19</v>
      </c>
      <c r="H175" s="6">
        <f t="shared" si="34"/>
        <v>0.15789473684210525</v>
      </c>
      <c r="I175" s="6">
        <f t="shared" si="35"/>
        <v>0.10526315789473684</v>
      </c>
      <c r="J175" s="6">
        <f t="shared" si="36"/>
        <v>0.47368421052631576</v>
      </c>
      <c r="K175" s="6">
        <f t="shared" si="37"/>
        <v>0.21052631578947367</v>
      </c>
      <c r="L175" s="59">
        <f>COUNTIFS('2way'!$M$3:$M$7690,"&gt;50%",'2way'!$Y$3:$Y$7690,"Y",'2way'!$Q$3:$Q$7690,"=" &amp;B175) +  COUNTIFS('2way'!$M$3:$M$7690,"&gt;50%",'2way'!$Y$3:$Y$7690,"Y",'2way'!$R$3:$R$7690,"=" &amp;B175)</f>
        <v>0</v>
      </c>
      <c r="M175" s="59">
        <f>COUNTIFS('2way'!$M$3:$M$7690,"&gt;50%",'2way'!$Y$3:$Y$7690,"N",'2way'!$Q$3:$Q$7690,"=" &amp;B175) +  COUNTIFS('2way'!$M$3:$M$7690,"&gt;50%",'2way'!$Y$3:$Y$7690,"N",'2way'!$R$3:$R$7690,"=" &amp;B175)</f>
        <v>0</v>
      </c>
      <c r="N175" s="59">
        <f>COUNTIFS('2way'!$N$3:$N$7690,"&gt;50%",'2way'!$Y$3:$Y$7690,"N",'2way'!$Q$3:$Q$7690,"=" &amp;B175) +  COUNTIFS('2way'!$N$3:$N$7690,"&gt;50%",'2way'!$Y$3:$Y$7690,"N",'2way'!$R$3:$R$7690,"=" &amp;B175)</f>
        <v>0</v>
      </c>
      <c r="O175" s="59">
        <f>COUNTIFS('2way'!$N$3:$N$7690,"&gt;50%",'2way'!$Y$3:$Y$7690,"Y",'2way'!$Q$3:$Q$7690,"=" &amp;B175) +  COUNTIFS('2way'!$N$3:$N$7690,"&gt;50%",'2way'!$Y$3:$Y$7690,"Y",'2way'!$R$3:$R$7690,"=" &amp;B175)</f>
        <v>0</v>
      </c>
      <c r="P175">
        <f>COUNTIF('2way'!$Q$3:$Q$7690,"=" &amp;B175) + COUNTIF('2way'!$R$3:$R$7690,"=" &amp;B175)</f>
        <v>19</v>
      </c>
      <c r="Q175" s="6">
        <f t="shared" si="38"/>
        <v>0</v>
      </c>
      <c r="R175" s="6">
        <f t="shared" si="39"/>
        <v>0</v>
      </c>
      <c r="S175" s="6">
        <f t="shared" si="40"/>
        <v>0</v>
      </c>
      <c r="T175" s="6">
        <f t="shared" si="41"/>
        <v>0</v>
      </c>
      <c r="U175">
        <f t="shared" si="42"/>
        <v>12</v>
      </c>
      <c r="V175" s="6">
        <f t="shared" si="43"/>
        <v>0.63157894736842102</v>
      </c>
      <c r="W175">
        <f t="shared" si="44"/>
        <v>0</v>
      </c>
      <c r="X175" s="6">
        <f t="shared" si="45"/>
        <v>0</v>
      </c>
      <c r="Y175">
        <f t="shared" si="46"/>
        <v>6</v>
      </c>
      <c r="Z175" s="6">
        <f t="shared" si="47"/>
        <v>0.31578947368421051</v>
      </c>
      <c r="AA175">
        <f t="shared" si="48"/>
        <v>0</v>
      </c>
      <c r="AB175" s="6">
        <f t="shared" si="49"/>
        <v>0</v>
      </c>
    </row>
    <row r="176" spans="1:28" x14ac:dyDescent="0.25">
      <c r="A176" t="s">
        <v>270</v>
      </c>
      <c r="B176" t="s">
        <v>294</v>
      </c>
      <c r="C176" s="58">
        <f>COUNTIFS('2way'!$A$3:$A$7690,"&gt;50%",'2way'!$Y$3:$Y$7690,"Y",'2way'!$Q$3:$Q$7690,"=" &amp;B176) +  COUNTIFS('2way'!$A$3:$A$7690,"&gt;50%",'2way'!$Y$3:$Y$7690,"Y",'2way'!$R$3:$R$7690,"=" &amp;B176)</f>
        <v>0</v>
      </c>
      <c r="D176" s="59">
        <f>COUNTIFS('2way'!$A$3:$A$7690,"&gt;50%",'2way'!$Y$3:$Y$7690,"N",'2way'!$Q$3:$Q$7690,"=" &amp;B176) +  COUNTIFS('2way'!$A$3:$A$7690,"&gt;50%",'2way'!$Y$3:$Y$7690,"N",'2way'!$R$3:$R$7690,"=" &amp;B176)</f>
        <v>2</v>
      </c>
      <c r="E176" s="59">
        <f>COUNTIFS('2way'!$B$3:$B$7690,"&gt;50%",'2way'!$Y$3:$Y$7690,"N",'2way'!$Q$3:$Q$7690,"=" &amp;B176) +  COUNTIFS('2way'!$B$3:$B$7690,"&gt;50%",'2way'!$Y$3:$Y$7690,"N",'2way'!$R$3:$R$7690,"=" &amp;B176)</f>
        <v>7</v>
      </c>
      <c r="F176" s="59">
        <f>COUNTIFS('2way'!$B$3:$B$7690,"&gt;50%",'2way'!$Y$3:$Y$7690,"Y",'2way'!$Q$3:$Q$7690,"=" &amp;B176) +  COUNTIFS('2way'!$B$3:$B$7690,"&gt;50%",'2way'!$Y$3:$Y$7690,"Y",'2way'!$R$3:$R$7690,"=" &amp;B176)</f>
        <v>5</v>
      </c>
      <c r="G176">
        <f>COUNTIF('2way'!$Q$3:$Q$7690,"=" &amp;B176) + COUNTIF('2way'!$R$3:$R$7690,"=" &amp;B176)</f>
        <v>18</v>
      </c>
      <c r="H176" s="6">
        <f t="shared" si="34"/>
        <v>0</v>
      </c>
      <c r="I176" s="6">
        <f t="shared" si="35"/>
        <v>0.1111111111111111</v>
      </c>
      <c r="J176" s="6">
        <f t="shared" si="36"/>
        <v>0.3888888888888889</v>
      </c>
      <c r="K176" s="6">
        <f t="shared" si="37"/>
        <v>0.27777777777777779</v>
      </c>
      <c r="L176" s="59">
        <f>COUNTIFS('2way'!$M$3:$M$7690,"&gt;50%",'2way'!$Y$3:$Y$7690,"Y",'2way'!$Q$3:$Q$7690,"=" &amp;B176) +  COUNTIFS('2way'!$M$3:$M$7690,"&gt;50%",'2way'!$Y$3:$Y$7690,"Y",'2way'!$R$3:$R$7690,"=" &amp;B176)</f>
        <v>0</v>
      </c>
      <c r="M176" s="59">
        <f>COUNTIFS('2way'!$M$3:$M$7690,"&gt;50%",'2way'!$Y$3:$Y$7690,"N",'2way'!$Q$3:$Q$7690,"=" &amp;B176) +  COUNTIFS('2way'!$M$3:$M$7690,"&gt;50%",'2way'!$Y$3:$Y$7690,"N",'2way'!$R$3:$R$7690,"=" &amp;B176)</f>
        <v>0</v>
      </c>
      <c r="N176" s="59">
        <f>COUNTIFS('2way'!$N$3:$N$7690,"&gt;50%",'2way'!$Y$3:$Y$7690,"N",'2way'!$Q$3:$Q$7690,"=" &amp;B176) +  COUNTIFS('2way'!$N$3:$N$7690,"&gt;50%",'2way'!$Y$3:$Y$7690,"N",'2way'!$R$3:$R$7690,"=" &amp;B176)</f>
        <v>0</v>
      </c>
      <c r="O176" s="59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18</v>
      </c>
      <c r="Q176" s="6">
        <f t="shared" si="38"/>
        <v>0</v>
      </c>
      <c r="R176" s="6">
        <f t="shared" si="39"/>
        <v>0</v>
      </c>
      <c r="S176" s="6">
        <f t="shared" si="40"/>
        <v>0</v>
      </c>
      <c r="T176" s="6">
        <f t="shared" si="41"/>
        <v>0</v>
      </c>
      <c r="U176">
        <f t="shared" si="42"/>
        <v>7</v>
      </c>
      <c r="V176" s="6">
        <f t="shared" si="43"/>
        <v>0.3888888888888889</v>
      </c>
      <c r="W176">
        <f t="shared" si="44"/>
        <v>0</v>
      </c>
      <c r="X176" s="6">
        <f t="shared" si="45"/>
        <v>0</v>
      </c>
      <c r="Y176">
        <f t="shared" si="46"/>
        <v>7</v>
      </c>
      <c r="Z176" s="6">
        <f t="shared" si="47"/>
        <v>0.3888888888888889</v>
      </c>
      <c r="AA176">
        <f t="shared" si="48"/>
        <v>0</v>
      </c>
      <c r="AB176" s="6">
        <f t="shared" si="49"/>
        <v>0</v>
      </c>
    </row>
    <row r="177" spans="1:28" x14ac:dyDescent="0.25">
      <c r="A177" t="s">
        <v>270</v>
      </c>
      <c r="B177" t="s">
        <v>421</v>
      </c>
      <c r="C177" s="58">
        <f>COUNTIFS('2way'!$A$3:$A$7690,"&gt;50%",'2way'!$Y$3:$Y$7690,"Y",'2way'!$Q$3:$Q$7690,"=" &amp;B177) +  COUNTIFS('2way'!$A$3:$A$7690,"&gt;50%",'2way'!$Y$3:$Y$7690,"Y",'2way'!$R$3:$R$7690,"=" &amp;B177)</f>
        <v>4</v>
      </c>
      <c r="D177" s="59">
        <f>COUNTIFS('2way'!$A$3:$A$7690,"&gt;50%",'2way'!$Y$3:$Y$7690,"N",'2way'!$Q$3:$Q$7690,"=" &amp;B177) +  COUNTIFS('2way'!$A$3:$A$7690,"&gt;50%",'2way'!$Y$3:$Y$7690,"N",'2way'!$R$3:$R$7690,"=" &amp;B177)</f>
        <v>1</v>
      </c>
      <c r="E177" s="59">
        <f>COUNTIFS('2way'!$B$3:$B$7690,"&gt;50%",'2way'!$Y$3:$Y$7690,"N",'2way'!$Q$3:$Q$7690,"=" &amp;B177) +  COUNTIFS('2way'!$B$3:$B$7690,"&gt;50%",'2way'!$Y$3:$Y$7690,"N",'2way'!$R$3:$R$7690,"=" &amp;B177)</f>
        <v>4</v>
      </c>
      <c r="F177" s="59">
        <f>COUNTIFS('2way'!$B$3:$B$7690,"&gt;50%",'2way'!$Y$3:$Y$7690,"Y",'2way'!$Q$3:$Q$7690,"=" &amp;B177) +  COUNTIFS('2way'!$B$3:$B$7690,"&gt;50%",'2way'!$Y$3:$Y$7690,"Y",'2way'!$R$3:$R$7690,"=" &amp;B177)</f>
        <v>9</v>
      </c>
      <c r="G177">
        <f>COUNTIF('2way'!$Q$3:$Q$7690,"=" &amp;B177) + COUNTIF('2way'!$R$3:$R$7690,"=" &amp;B177)</f>
        <v>19</v>
      </c>
      <c r="H177" s="6">
        <f t="shared" si="34"/>
        <v>0.21052631578947367</v>
      </c>
      <c r="I177" s="6">
        <f t="shared" si="35"/>
        <v>5.2631578947368418E-2</v>
      </c>
      <c r="J177" s="6">
        <f t="shared" si="36"/>
        <v>0.21052631578947367</v>
      </c>
      <c r="K177" s="6">
        <f t="shared" si="37"/>
        <v>0.47368421052631576</v>
      </c>
      <c r="L177" s="59">
        <f>COUNTIFS('2way'!$M$3:$M$7690,"&gt;50%",'2way'!$Y$3:$Y$7690,"Y",'2way'!$Q$3:$Q$7690,"=" &amp;B177) +  COUNTIFS('2way'!$M$3:$M$7690,"&gt;50%",'2way'!$Y$3:$Y$7690,"Y",'2way'!$R$3:$R$7690,"=" &amp;B177)</f>
        <v>0</v>
      </c>
      <c r="M177" s="59">
        <f>COUNTIFS('2way'!$M$3:$M$7690,"&gt;50%",'2way'!$Y$3:$Y$7690,"N",'2way'!$Q$3:$Q$7690,"=" &amp;B177) +  COUNTIFS('2way'!$M$3:$M$7690,"&gt;50%",'2way'!$Y$3:$Y$7690,"N",'2way'!$R$3:$R$7690,"=" &amp;B177)</f>
        <v>0</v>
      </c>
      <c r="N177" s="59">
        <f>COUNTIFS('2way'!$N$3:$N$7690,"&gt;50%",'2way'!$Y$3:$Y$7690,"N",'2way'!$Q$3:$Q$7690,"=" &amp;B177) +  COUNTIFS('2way'!$N$3:$N$7690,"&gt;50%",'2way'!$Y$3:$Y$7690,"N",'2way'!$R$3:$R$7690,"=" &amp;B177)</f>
        <v>0</v>
      </c>
      <c r="O177" s="59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19</v>
      </c>
      <c r="Q177" s="6">
        <f t="shared" si="38"/>
        <v>0</v>
      </c>
      <c r="R177" s="6">
        <f t="shared" si="39"/>
        <v>0</v>
      </c>
      <c r="S177" s="6">
        <f t="shared" si="40"/>
        <v>0</v>
      </c>
      <c r="T177" s="6">
        <f t="shared" si="41"/>
        <v>0</v>
      </c>
      <c r="U177">
        <f t="shared" si="42"/>
        <v>8</v>
      </c>
      <c r="V177" s="6">
        <f t="shared" si="43"/>
        <v>0.42105263157894735</v>
      </c>
      <c r="W177">
        <f t="shared" si="44"/>
        <v>0</v>
      </c>
      <c r="X177" s="6">
        <f t="shared" si="45"/>
        <v>0</v>
      </c>
      <c r="Y177">
        <f t="shared" si="46"/>
        <v>10</v>
      </c>
      <c r="Z177" s="6">
        <f t="shared" si="47"/>
        <v>0.52631578947368418</v>
      </c>
      <c r="AA177">
        <f t="shared" si="48"/>
        <v>0</v>
      </c>
      <c r="AB177" s="6">
        <f t="shared" si="49"/>
        <v>0</v>
      </c>
    </row>
    <row r="178" spans="1:28" x14ac:dyDescent="0.25">
      <c r="A178" t="s">
        <v>270</v>
      </c>
      <c r="B178" t="s">
        <v>292</v>
      </c>
      <c r="C178" s="58">
        <f>COUNTIFS('2way'!$A$3:$A$7690,"&gt;50%",'2way'!$Y$3:$Y$7690,"Y",'2way'!$Q$3:$Q$7690,"=" &amp;B178) +  COUNTIFS('2way'!$A$3:$A$7690,"&gt;50%",'2way'!$Y$3:$Y$7690,"Y",'2way'!$R$3:$R$7690,"=" &amp;B178)</f>
        <v>7</v>
      </c>
      <c r="D178" s="59">
        <f>COUNTIFS('2way'!$A$3:$A$7690,"&gt;50%",'2way'!$Y$3:$Y$7690,"N",'2way'!$Q$3:$Q$7690,"=" &amp;B178) +  COUNTIFS('2way'!$A$3:$A$7690,"&gt;50%",'2way'!$Y$3:$Y$7690,"N",'2way'!$R$3:$R$7690,"=" &amp;B178)</f>
        <v>3</v>
      </c>
      <c r="E178" s="59">
        <f>COUNTIFS('2way'!$B$3:$B$7690,"&gt;50%",'2way'!$Y$3:$Y$7690,"N",'2way'!$Q$3:$Q$7690,"=" &amp;B178) +  COUNTIFS('2way'!$B$3:$B$7690,"&gt;50%",'2way'!$Y$3:$Y$7690,"N",'2way'!$R$3:$R$7690,"=" &amp;B178)</f>
        <v>4</v>
      </c>
      <c r="F178" s="59">
        <f>COUNTIFS('2way'!$B$3:$B$7690,"&gt;50%",'2way'!$Y$3:$Y$7690,"Y",'2way'!$Q$3:$Q$7690,"=" &amp;B178) +  COUNTIFS('2way'!$B$3:$B$7690,"&gt;50%",'2way'!$Y$3:$Y$7690,"Y",'2way'!$R$3:$R$7690,"=" &amp;B178)</f>
        <v>2</v>
      </c>
      <c r="G178">
        <f>COUNTIF('2way'!$Q$3:$Q$7690,"=" &amp;B178) + COUNTIF('2way'!$R$3:$R$7690,"=" &amp;B178)</f>
        <v>19</v>
      </c>
      <c r="H178" s="6">
        <f t="shared" si="34"/>
        <v>0.36842105263157893</v>
      </c>
      <c r="I178" s="6">
        <f t="shared" si="35"/>
        <v>0.15789473684210525</v>
      </c>
      <c r="J178" s="6">
        <f t="shared" si="36"/>
        <v>0.21052631578947367</v>
      </c>
      <c r="K178" s="6">
        <f t="shared" si="37"/>
        <v>0.10526315789473684</v>
      </c>
      <c r="L178" s="59">
        <f>COUNTIFS('2way'!$M$3:$M$7690,"&gt;50%",'2way'!$Y$3:$Y$7690,"Y",'2way'!$Q$3:$Q$7690,"=" &amp;B178) +  COUNTIFS('2way'!$M$3:$M$7690,"&gt;50%",'2way'!$Y$3:$Y$7690,"Y",'2way'!$R$3:$R$7690,"=" &amp;B178)</f>
        <v>0</v>
      </c>
      <c r="M178" s="59">
        <f>COUNTIFS('2way'!$M$3:$M$7690,"&gt;50%",'2way'!$Y$3:$Y$7690,"N",'2way'!$Q$3:$Q$7690,"=" &amp;B178) +  COUNTIFS('2way'!$M$3:$M$7690,"&gt;50%",'2way'!$Y$3:$Y$7690,"N",'2way'!$R$3:$R$7690,"=" &amp;B178)</f>
        <v>0</v>
      </c>
      <c r="N178" s="59">
        <f>COUNTIFS('2way'!$N$3:$N$7690,"&gt;50%",'2way'!$Y$3:$Y$7690,"N",'2way'!$Q$3:$Q$7690,"=" &amp;B178) +  COUNTIFS('2way'!$N$3:$N$7690,"&gt;50%",'2way'!$Y$3:$Y$7690,"N",'2way'!$R$3:$R$7690,"=" &amp;B178)</f>
        <v>0</v>
      </c>
      <c r="O178" s="59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19</v>
      </c>
      <c r="Q178" s="6">
        <f t="shared" si="38"/>
        <v>0</v>
      </c>
      <c r="R178" s="6">
        <f t="shared" si="39"/>
        <v>0</v>
      </c>
      <c r="S178" s="6">
        <f t="shared" si="40"/>
        <v>0</v>
      </c>
      <c r="T178" s="6">
        <f t="shared" si="41"/>
        <v>0</v>
      </c>
      <c r="U178">
        <f t="shared" si="42"/>
        <v>11</v>
      </c>
      <c r="V178" s="6">
        <f t="shared" si="43"/>
        <v>0.57894736842105265</v>
      </c>
      <c r="W178">
        <f t="shared" si="44"/>
        <v>0</v>
      </c>
      <c r="X178" s="6">
        <f t="shared" si="45"/>
        <v>0</v>
      </c>
      <c r="Y178">
        <f t="shared" si="46"/>
        <v>5</v>
      </c>
      <c r="Z178" s="6">
        <f t="shared" si="47"/>
        <v>0.26315789473684209</v>
      </c>
      <c r="AA178">
        <f t="shared" si="48"/>
        <v>0</v>
      </c>
      <c r="AB178" s="6">
        <f t="shared" si="49"/>
        <v>0</v>
      </c>
    </row>
    <row r="179" spans="1:28" x14ac:dyDescent="0.25">
      <c r="A179" t="s">
        <v>270</v>
      </c>
      <c r="B179" t="s">
        <v>291</v>
      </c>
      <c r="C179" s="58">
        <f>COUNTIFS('2way'!$A$3:$A$7690,"&gt;50%",'2way'!$Y$3:$Y$7690,"Y",'2way'!$Q$3:$Q$7690,"=" &amp;B179) +  COUNTIFS('2way'!$A$3:$A$7690,"&gt;50%",'2way'!$Y$3:$Y$7690,"Y",'2way'!$R$3:$R$7690,"=" &amp;B179)</f>
        <v>3</v>
      </c>
      <c r="D179" s="59">
        <f>COUNTIFS('2way'!$A$3:$A$7690,"&gt;50%",'2way'!$Y$3:$Y$7690,"N",'2way'!$Q$3:$Q$7690,"=" &amp;B179) +  COUNTIFS('2way'!$A$3:$A$7690,"&gt;50%",'2way'!$Y$3:$Y$7690,"N",'2way'!$R$3:$R$7690,"=" &amp;B179)</f>
        <v>2</v>
      </c>
      <c r="E179" s="59">
        <f>COUNTIFS('2way'!$B$3:$B$7690,"&gt;50%",'2way'!$Y$3:$Y$7690,"N",'2way'!$Q$3:$Q$7690,"=" &amp;B179) +  COUNTIFS('2way'!$B$3:$B$7690,"&gt;50%",'2way'!$Y$3:$Y$7690,"N",'2way'!$R$3:$R$7690,"=" &amp;B179)</f>
        <v>4</v>
      </c>
      <c r="F179" s="59">
        <f>COUNTIFS('2way'!$B$3:$B$7690,"&gt;50%",'2way'!$Y$3:$Y$7690,"Y",'2way'!$Q$3:$Q$7690,"=" &amp;B179) +  COUNTIFS('2way'!$B$3:$B$7690,"&gt;50%",'2way'!$Y$3:$Y$7690,"Y",'2way'!$R$3:$R$7690,"=" &amp;B179)</f>
        <v>5</v>
      </c>
      <c r="G179">
        <f>COUNTIF('2way'!$Q$3:$Q$7690,"=" &amp;B179) + COUNTIF('2way'!$R$3:$R$7690,"=" &amp;B179)</f>
        <v>18</v>
      </c>
      <c r="H179" s="6">
        <f t="shared" si="34"/>
        <v>0.16666666666666666</v>
      </c>
      <c r="I179" s="6">
        <f t="shared" si="35"/>
        <v>0.1111111111111111</v>
      </c>
      <c r="J179" s="6">
        <f t="shared" si="36"/>
        <v>0.22222222222222221</v>
      </c>
      <c r="K179" s="6">
        <f t="shared" si="37"/>
        <v>0.27777777777777779</v>
      </c>
      <c r="L179" s="59">
        <f>COUNTIFS('2way'!$M$3:$M$7690,"&gt;50%",'2way'!$Y$3:$Y$7690,"Y",'2way'!$Q$3:$Q$7690,"=" &amp;B179) +  COUNTIFS('2way'!$M$3:$M$7690,"&gt;50%",'2way'!$Y$3:$Y$7690,"Y",'2way'!$R$3:$R$7690,"=" &amp;B179)</f>
        <v>0</v>
      </c>
      <c r="M179" s="59">
        <f>COUNTIFS('2way'!$M$3:$M$7690,"&gt;50%",'2way'!$Y$3:$Y$7690,"N",'2way'!$Q$3:$Q$7690,"=" &amp;B179) +  COUNTIFS('2way'!$M$3:$M$7690,"&gt;50%",'2way'!$Y$3:$Y$7690,"N",'2way'!$R$3:$R$7690,"=" &amp;B179)</f>
        <v>0</v>
      </c>
      <c r="N179" s="59">
        <f>COUNTIFS('2way'!$N$3:$N$7690,"&gt;50%",'2way'!$Y$3:$Y$7690,"N",'2way'!$Q$3:$Q$7690,"=" &amp;B179) +  COUNTIFS('2way'!$N$3:$N$7690,"&gt;50%",'2way'!$Y$3:$Y$7690,"N",'2way'!$R$3:$R$7690,"=" &amp;B179)</f>
        <v>0</v>
      </c>
      <c r="O179" s="59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18</v>
      </c>
      <c r="Q179" s="6">
        <f t="shared" si="38"/>
        <v>0</v>
      </c>
      <c r="R179" s="6">
        <f t="shared" si="39"/>
        <v>0</v>
      </c>
      <c r="S179" s="6">
        <f t="shared" si="40"/>
        <v>0</v>
      </c>
      <c r="T179" s="6">
        <f t="shared" si="41"/>
        <v>0</v>
      </c>
      <c r="U179">
        <f t="shared" si="42"/>
        <v>7</v>
      </c>
      <c r="V179" s="6">
        <f t="shared" si="43"/>
        <v>0.3888888888888889</v>
      </c>
      <c r="W179">
        <f t="shared" si="44"/>
        <v>0</v>
      </c>
      <c r="X179" s="6">
        <f t="shared" si="45"/>
        <v>0</v>
      </c>
      <c r="Y179">
        <f t="shared" si="46"/>
        <v>7</v>
      </c>
      <c r="Z179" s="6">
        <f t="shared" si="47"/>
        <v>0.3888888888888889</v>
      </c>
      <c r="AA179">
        <f t="shared" si="48"/>
        <v>0</v>
      </c>
      <c r="AB179" s="6">
        <f t="shared" si="49"/>
        <v>0</v>
      </c>
    </row>
    <row r="180" spans="1:28" x14ac:dyDescent="0.25">
      <c r="A180" t="s">
        <v>270</v>
      </c>
      <c r="B180" t="s">
        <v>422</v>
      </c>
      <c r="C180" s="58">
        <f>COUNTIFS('2way'!$A$3:$A$7690,"&gt;50%",'2way'!$Y$3:$Y$7690,"Y",'2way'!$Q$3:$Q$7690,"=" &amp;B180) +  COUNTIFS('2way'!$A$3:$A$7690,"&gt;50%",'2way'!$Y$3:$Y$7690,"Y",'2way'!$R$3:$R$7690,"=" &amp;B180)</f>
        <v>1</v>
      </c>
      <c r="D180" s="59">
        <f>COUNTIFS('2way'!$A$3:$A$7690,"&gt;50%",'2way'!$Y$3:$Y$7690,"N",'2way'!$Q$3:$Q$7690,"=" &amp;B180) +  COUNTIFS('2way'!$A$3:$A$7690,"&gt;50%",'2way'!$Y$3:$Y$7690,"N",'2way'!$R$3:$R$7690,"=" &amp;B180)</f>
        <v>5</v>
      </c>
      <c r="E180" s="59">
        <f>COUNTIFS('2way'!$B$3:$B$7690,"&gt;50%",'2way'!$Y$3:$Y$7690,"N",'2way'!$Q$3:$Q$7690,"=" &amp;B180) +  COUNTIFS('2way'!$B$3:$B$7690,"&gt;50%",'2way'!$Y$3:$Y$7690,"N",'2way'!$R$3:$R$7690,"=" &amp;B180)</f>
        <v>9</v>
      </c>
      <c r="F180" s="59">
        <f>COUNTIFS('2way'!$B$3:$B$7690,"&gt;50%",'2way'!$Y$3:$Y$7690,"Y",'2way'!$Q$3:$Q$7690,"=" &amp;B180) +  COUNTIFS('2way'!$B$3:$B$7690,"&gt;50%",'2way'!$Y$3:$Y$7690,"Y",'2way'!$R$3:$R$7690,"=" &amp;B180)</f>
        <v>3</v>
      </c>
      <c r="G180">
        <f>COUNTIF('2way'!$Q$3:$Q$7690,"=" &amp;B180) + COUNTIF('2way'!$R$3:$R$7690,"=" &amp;B180)</f>
        <v>19</v>
      </c>
      <c r="H180" s="6">
        <f t="shared" si="34"/>
        <v>5.2631578947368418E-2</v>
      </c>
      <c r="I180" s="6">
        <f t="shared" si="35"/>
        <v>0.26315789473684209</v>
      </c>
      <c r="J180" s="6">
        <f t="shared" si="36"/>
        <v>0.47368421052631576</v>
      </c>
      <c r="K180" s="6">
        <f t="shared" si="37"/>
        <v>0.15789473684210525</v>
      </c>
      <c r="L180" s="59">
        <f>COUNTIFS('2way'!$M$3:$M$7690,"&gt;50%",'2way'!$Y$3:$Y$7690,"Y",'2way'!$Q$3:$Q$7690,"=" &amp;B180) +  COUNTIFS('2way'!$M$3:$M$7690,"&gt;50%",'2way'!$Y$3:$Y$7690,"Y",'2way'!$R$3:$R$7690,"=" &amp;B180)</f>
        <v>0</v>
      </c>
      <c r="M180" s="59">
        <f>COUNTIFS('2way'!$M$3:$M$7690,"&gt;50%",'2way'!$Y$3:$Y$7690,"N",'2way'!$Q$3:$Q$7690,"=" &amp;B180) +  COUNTIFS('2way'!$M$3:$M$7690,"&gt;50%",'2way'!$Y$3:$Y$7690,"N",'2way'!$R$3:$R$7690,"=" &amp;B180)</f>
        <v>0</v>
      </c>
      <c r="N180" s="59">
        <f>COUNTIFS('2way'!$N$3:$N$7690,"&gt;50%",'2way'!$Y$3:$Y$7690,"N",'2way'!$Q$3:$Q$7690,"=" &amp;B180) +  COUNTIFS('2way'!$N$3:$N$7690,"&gt;50%",'2way'!$Y$3:$Y$7690,"N",'2way'!$R$3:$R$7690,"=" &amp;B180)</f>
        <v>0</v>
      </c>
      <c r="O180" s="59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19</v>
      </c>
      <c r="Q180" s="6">
        <f t="shared" si="38"/>
        <v>0</v>
      </c>
      <c r="R180" s="6">
        <f t="shared" si="39"/>
        <v>0</v>
      </c>
      <c r="S180" s="6">
        <f t="shared" si="40"/>
        <v>0</v>
      </c>
      <c r="T180" s="6">
        <f t="shared" si="41"/>
        <v>0</v>
      </c>
      <c r="U180">
        <f t="shared" si="42"/>
        <v>10</v>
      </c>
      <c r="V180" s="6">
        <f t="shared" si="43"/>
        <v>0.52631578947368418</v>
      </c>
      <c r="W180">
        <f t="shared" si="44"/>
        <v>0</v>
      </c>
      <c r="X180" s="6">
        <f t="shared" si="45"/>
        <v>0</v>
      </c>
      <c r="Y180">
        <f t="shared" si="46"/>
        <v>8</v>
      </c>
      <c r="Z180" s="6">
        <f t="shared" si="47"/>
        <v>0.42105263157894735</v>
      </c>
      <c r="AA180">
        <f t="shared" si="48"/>
        <v>0</v>
      </c>
      <c r="AB180" s="6">
        <f t="shared" si="49"/>
        <v>0</v>
      </c>
    </row>
    <row r="181" spans="1:28" x14ac:dyDescent="0.25">
      <c r="A181" t="s">
        <v>270</v>
      </c>
      <c r="B181" t="s">
        <v>490</v>
      </c>
      <c r="C181" s="58">
        <f>COUNTIFS('2way'!$A$3:$A$7690,"&gt;50%",'2way'!$Y$3:$Y$7690,"Y",'2way'!$Q$3:$Q$7690,"=" &amp;B181) +  COUNTIFS('2way'!$A$3:$A$7690,"&gt;50%",'2way'!$Y$3:$Y$7690,"Y",'2way'!$R$3:$R$7690,"=" &amp;B181)</f>
        <v>4</v>
      </c>
      <c r="D181" s="59">
        <f>COUNTIFS('2way'!$A$3:$A$7690,"&gt;50%",'2way'!$Y$3:$Y$7690,"N",'2way'!$Q$3:$Q$7690,"=" &amp;B181) +  COUNTIFS('2way'!$A$3:$A$7690,"&gt;50%",'2way'!$Y$3:$Y$7690,"N",'2way'!$R$3:$R$7690,"=" &amp;B181)</f>
        <v>2</v>
      </c>
      <c r="E181" s="59">
        <f>COUNTIFS('2way'!$B$3:$B$7690,"&gt;50%",'2way'!$Y$3:$Y$7690,"N",'2way'!$Q$3:$Q$7690,"=" &amp;B181) +  COUNTIFS('2way'!$B$3:$B$7690,"&gt;50%",'2way'!$Y$3:$Y$7690,"N",'2way'!$R$3:$R$7690,"=" &amp;B181)</f>
        <v>6</v>
      </c>
      <c r="F181" s="59">
        <f>COUNTIFS('2way'!$B$3:$B$7690,"&gt;50%",'2way'!$Y$3:$Y$7690,"Y",'2way'!$Q$3:$Q$7690,"=" &amp;B181) +  COUNTIFS('2way'!$B$3:$B$7690,"&gt;50%",'2way'!$Y$3:$Y$7690,"Y",'2way'!$R$3:$R$7690,"=" &amp;B181)</f>
        <v>6</v>
      </c>
      <c r="G181">
        <f>COUNTIF('2way'!$Q$3:$Q$7690,"=" &amp;B181) + COUNTIF('2way'!$R$3:$R$7690,"=" &amp;B181)</f>
        <v>19</v>
      </c>
      <c r="H181" s="6">
        <f t="shared" si="34"/>
        <v>0.21052631578947367</v>
      </c>
      <c r="I181" s="6">
        <f t="shared" si="35"/>
        <v>0.10526315789473684</v>
      </c>
      <c r="J181" s="6">
        <f t="shared" si="36"/>
        <v>0.31578947368421051</v>
      </c>
      <c r="K181" s="6">
        <f t="shared" si="37"/>
        <v>0.31578947368421051</v>
      </c>
      <c r="L181" s="59">
        <f>COUNTIFS('2way'!$M$3:$M$7690,"&gt;50%",'2way'!$Y$3:$Y$7690,"Y",'2way'!$Q$3:$Q$7690,"=" &amp;B181) +  COUNTIFS('2way'!$M$3:$M$7690,"&gt;50%",'2way'!$Y$3:$Y$7690,"Y",'2way'!$R$3:$R$7690,"=" &amp;B181)</f>
        <v>0</v>
      </c>
      <c r="M181" s="59">
        <f>COUNTIFS('2way'!$M$3:$M$7690,"&gt;50%",'2way'!$Y$3:$Y$7690,"N",'2way'!$Q$3:$Q$7690,"=" &amp;B181) +  COUNTIFS('2way'!$M$3:$M$7690,"&gt;50%",'2way'!$Y$3:$Y$7690,"N",'2way'!$R$3:$R$7690,"=" &amp;B181)</f>
        <v>0</v>
      </c>
      <c r="N181" s="59">
        <f>COUNTIFS('2way'!$N$3:$N$7690,"&gt;50%",'2way'!$Y$3:$Y$7690,"N",'2way'!$Q$3:$Q$7690,"=" &amp;B181) +  COUNTIFS('2way'!$N$3:$N$7690,"&gt;50%",'2way'!$Y$3:$Y$7690,"N",'2way'!$R$3:$R$7690,"=" &amp;B181)</f>
        <v>0</v>
      </c>
      <c r="O181" s="59">
        <f>COUNTIFS('2way'!$N$3:$N$7690,"&gt;50%",'2way'!$Y$3:$Y$7690,"Y",'2way'!$Q$3:$Q$7690,"=" &amp;B181) +  COUNTIFS('2way'!$N$3:$N$7690,"&gt;50%",'2way'!$Y$3:$Y$7690,"Y",'2way'!$R$3:$R$7690,"=" &amp;B181)</f>
        <v>0</v>
      </c>
      <c r="P181">
        <f>COUNTIF('2way'!$Q$3:$Q$7690,"=" &amp;B181) + COUNTIF('2way'!$R$3:$R$7690,"=" &amp;B181)</f>
        <v>19</v>
      </c>
      <c r="Q181" s="6">
        <f t="shared" si="38"/>
        <v>0</v>
      </c>
      <c r="R181" s="6">
        <f t="shared" si="39"/>
        <v>0</v>
      </c>
      <c r="S181" s="6">
        <f t="shared" si="40"/>
        <v>0</v>
      </c>
      <c r="T181" s="6">
        <f t="shared" si="41"/>
        <v>0</v>
      </c>
      <c r="U181">
        <f t="shared" si="42"/>
        <v>10</v>
      </c>
      <c r="V181" s="6">
        <f t="shared" si="43"/>
        <v>0.52631578947368418</v>
      </c>
      <c r="W181">
        <f t="shared" si="44"/>
        <v>0</v>
      </c>
      <c r="X181" s="6">
        <f t="shared" si="45"/>
        <v>0</v>
      </c>
      <c r="Y181">
        <f t="shared" si="46"/>
        <v>8</v>
      </c>
      <c r="Z181" s="6">
        <f t="shared" si="47"/>
        <v>0.42105263157894735</v>
      </c>
      <c r="AA181">
        <f t="shared" si="48"/>
        <v>0</v>
      </c>
      <c r="AB181" s="6">
        <f t="shared" si="49"/>
        <v>0</v>
      </c>
    </row>
    <row r="182" spans="1:28" x14ac:dyDescent="0.25">
      <c r="A182" t="s">
        <v>270</v>
      </c>
      <c r="B182" t="s">
        <v>349</v>
      </c>
      <c r="C182" s="58">
        <f>COUNTIFS('2way'!$A$3:$A$7690,"&gt;50%",'2way'!$Y$3:$Y$7690,"Y",'2way'!$Q$3:$Q$7690,"=" &amp;B182) +  COUNTIFS('2way'!$A$3:$A$7690,"&gt;50%",'2way'!$Y$3:$Y$7690,"Y",'2way'!$R$3:$R$7690,"=" &amp;B182)</f>
        <v>4</v>
      </c>
      <c r="D182" s="59">
        <f>COUNTIFS('2way'!$A$3:$A$7690,"&gt;50%",'2way'!$Y$3:$Y$7690,"N",'2way'!$Q$3:$Q$7690,"=" &amp;B182) +  COUNTIFS('2way'!$A$3:$A$7690,"&gt;50%",'2way'!$Y$3:$Y$7690,"N",'2way'!$R$3:$R$7690,"=" &amp;B182)</f>
        <v>3</v>
      </c>
      <c r="E182" s="59">
        <f>COUNTIFS('2way'!$B$3:$B$7690,"&gt;50%",'2way'!$Y$3:$Y$7690,"N",'2way'!$Q$3:$Q$7690,"=" &amp;B182) +  COUNTIFS('2way'!$B$3:$B$7690,"&gt;50%",'2way'!$Y$3:$Y$7690,"N",'2way'!$R$3:$R$7690,"=" &amp;B182)</f>
        <v>5</v>
      </c>
      <c r="F182" s="59">
        <f>COUNTIFS('2way'!$B$3:$B$7690,"&gt;50%",'2way'!$Y$3:$Y$7690,"Y",'2way'!$Q$3:$Q$7690,"=" &amp;B182) +  COUNTIFS('2way'!$B$3:$B$7690,"&gt;50%",'2way'!$Y$3:$Y$7690,"Y",'2way'!$R$3:$R$7690,"=" &amp;B182)</f>
        <v>6</v>
      </c>
      <c r="G182">
        <f>COUNTIF('2way'!$Q$3:$Q$7690,"=" &amp;B182) + COUNTIF('2way'!$R$3:$R$7690,"=" &amp;B182)</f>
        <v>19</v>
      </c>
      <c r="H182" s="6">
        <f t="shared" si="34"/>
        <v>0.21052631578947367</v>
      </c>
      <c r="I182" s="6">
        <f t="shared" si="35"/>
        <v>0.15789473684210525</v>
      </c>
      <c r="J182" s="6">
        <f t="shared" si="36"/>
        <v>0.26315789473684209</v>
      </c>
      <c r="K182" s="6">
        <f t="shared" si="37"/>
        <v>0.31578947368421051</v>
      </c>
      <c r="L182" s="59">
        <f>COUNTIFS('2way'!$M$3:$M$7690,"&gt;50%",'2way'!$Y$3:$Y$7690,"Y",'2way'!$Q$3:$Q$7690,"=" &amp;B182) +  COUNTIFS('2way'!$M$3:$M$7690,"&gt;50%",'2way'!$Y$3:$Y$7690,"Y",'2way'!$R$3:$R$7690,"=" &amp;B182)</f>
        <v>0</v>
      </c>
      <c r="M182" s="59">
        <f>COUNTIFS('2way'!$M$3:$M$7690,"&gt;50%",'2way'!$Y$3:$Y$7690,"N",'2way'!$Q$3:$Q$7690,"=" &amp;B182) +  COUNTIFS('2way'!$M$3:$M$7690,"&gt;50%",'2way'!$Y$3:$Y$7690,"N",'2way'!$R$3:$R$7690,"=" &amp;B182)</f>
        <v>0</v>
      </c>
      <c r="N182" s="59">
        <f>COUNTIFS('2way'!$N$3:$N$7690,"&gt;50%",'2way'!$Y$3:$Y$7690,"N",'2way'!$Q$3:$Q$7690,"=" &amp;B182) +  COUNTIFS('2way'!$N$3:$N$7690,"&gt;50%",'2way'!$Y$3:$Y$7690,"N",'2way'!$R$3:$R$7690,"=" &amp;B182)</f>
        <v>0</v>
      </c>
      <c r="O182" s="59">
        <f>COUNTIFS('2way'!$N$3:$N$7690,"&gt;50%",'2way'!$Y$3:$Y$7690,"Y",'2way'!$Q$3:$Q$7690,"=" &amp;B182) +  COUNTIFS('2way'!$N$3:$N$7690,"&gt;50%",'2way'!$Y$3:$Y$7690,"Y",'2way'!$R$3:$R$7690,"=" &amp;B182)</f>
        <v>0</v>
      </c>
      <c r="P182">
        <f>COUNTIF('2way'!$Q$3:$Q$7690,"=" &amp;B182) + COUNTIF('2way'!$R$3:$R$7690,"=" &amp;B182)</f>
        <v>19</v>
      </c>
      <c r="Q182" s="6">
        <f t="shared" si="38"/>
        <v>0</v>
      </c>
      <c r="R182" s="6">
        <f t="shared" si="39"/>
        <v>0</v>
      </c>
      <c r="S182" s="6">
        <f t="shared" si="40"/>
        <v>0</v>
      </c>
      <c r="T182" s="6">
        <f t="shared" si="41"/>
        <v>0</v>
      </c>
      <c r="U182">
        <f t="shared" si="42"/>
        <v>9</v>
      </c>
      <c r="V182" s="6">
        <f t="shared" si="43"/>
        <v>0.47368421052631576</v>
      </c>
      <c r="W182">
        <f t="shared" si="44"/>
        <v>0</v>
      </c>
      <c r="X182" s="6">
        <f t="shared" si="45"/>
        <v>0</v>
      </c>
      <c r="Y182">
        <f t="shared" si="46"/>
        <v>9</v>
      </c>
      <c r="Z182" s="6">
        <f t="shared" si="47"/>
        <v>0.47368421052631576</v>
      </c>
      <c r="AA182">
        <f t="shared" si="48"/>
        <v>0</v>
      </c>
      <c r="AB182" s="6">
        <f t="shared" si="49"/>
        <v>0</v>
      </c>
    </row>
    <row r="183" spans="1:28" x14ac:dyDescent="0.25">
      <c r="A183" t="s">
        <v>270</v>
      </c>
      <c r="B183" t="s">
        <v>491</v>
      </c>
      <c r="C183" s="58">
        <f>COUNTIFS('2way'!$A$3:$A$7690,"&gt;50%",'2way'!$Y$3:$Y$7690,"Y",'2way'!$Q$3:$Q$7690,"=" &amp;B183) +  COUNTIFS('2way'!$A$3:$A$7690,"&gt;50%",'2way'!$Y$3:$Y$7690,"Y",'2way'!$R$3:$R$7690,"=" &amp;B183)</f>
        <v>3</v>
      </c>
      <c r="D183" s="59">
        <f>COUNTIFS('2way'!$A$3:$A$7690,"&gt;50%",'2way'!$Y$3:$Y$7690,"N",'2way'!$Q$3:$Q$7690,"=" &amp;B183) +  COUNTIFS('2way'!$A$3:$A$7690,"&gt;50%",'2way'!$Y$3:$Y$7690,"N",'2way'!$R$3:$R$7690,"=" &amp;B183)</f>
        <v>3</v>
      </c>
      <c r="E183" s="59">
        <f>COUNTIFS('2way'!$B$3:$B$7690,"&gt;50%",'2way'!$Y$3:$Y$7690,"N",'2way'!$Q$3:$Q$7690,"=" &amp;B183) +  COUNTIFS('2way'!$B$3:$B$7690,"&gt;50%",'2way'!$Y$3:$Y$7690,"N",'2way'!$R$3:$R$7690,"=" &amp;B183)</f>
        <v>3</v>
      </c>
      <c r="F183" s="59">
        <f>COUNTIFS('2way'!$B$3:$B$7690,"&gt;50%",'2way'!$Y$3:$Y$7690,"Y",'2way'!$Q$3:$Q$7690,"=" &amp;B183) +  COUNTIFS('2way'!$B$3:$B$7690,"&gt;50%",'2way'!$Y$3:$Y$7690,"Y",'2way'!$R$3:$R$7690,"=" &amp;B183)</f>
        <v>9</v>
      </c>
      <c r="G183">
        <f>COUNTIF('2way'!$Q$3:$Q$7690,"=" &amp;B183) + COUNTIF('2way'!$R$3:$R$7690,"=" &amp;B183)</f>
        <v>19</v>
      </c>
      <c r="H183" s="6">
        <f t="shared" si="34"/>
        <v>0.15789473684210525</v>
      </c>
      <c r="I183" s="6">
        <f t="shared" si="35"/>
        <v>0.15789473684210525</v>
      </c>
      <c r="J183" s="6">
        <f t="shared" si="36"/>
        <v>0.15789473684210525</v>
      </c>
      <c r="K183" s="6">
        <f t="shared" si="37"/>
        <v>0.47368421052631576</v>
      </c>
      <c r="L183" s="59">
        <f>COUNTIFS('2way'!$M$3:$M$7690,"&gt;50%",'2way'!$Y$3:$Y$7690,"Y",'2way'!$Q$3:$Q$7690,"=" &amp;B183) +  COUNTIFS('2way'!$M$3:$M$7690,"&gt;50%",'2way'!$Y$3:$Y$7690,"Y",'2way'!$R$3:$R$7690,"=" &amp;B183)</f>
        <v>0</v>
      </c>
      <c r="M183" s="59">
        <f>COUNTIFS('2way'!$M$3:$M$7690,"&gt;50%",'2way'!$Y$3:$Y$7690,"N",'2way'!$Q$3:$Q$7690,"=" &amp;B183) +  COUNTIFS('2way'!$M$3:$M$7690,"&gt;50%",'2way'!$Y$3:$Y$7690,"N",'2way'!$R$3:$R$7690,"=" &amp;B183)</f>
        <v>0</v>
      </c>
      <c r="N183" s="59">
        <f>COUNTIFS('2way'!$N$3:$N$7690,"&gt;50%",'2way'!$Y$3:$Y$7690,"N",'2way'!$Q$3:$Q$7690,"=" &amp;B183) +  COUNTIFS('2way'!$N$3:$N$7690,"&gt;50%",'2way'!$Y$3:$Y$7690,"N",'2way'!$R$3:$R$7690,"=" &amp;B183)</f>
        <v>0</v>
      </c>
      <c r="O183" s="59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19</v>
      </c>
      <c r="Q183" s="6">
        <f t="shared" si="38"/>
        <v>0</v>
      </c>
      <c r="R183" s="6">
        <f t="shared" si="39"/>
        <v>0</v>
      </c>
      <c r="S183" s="6">
        <f t="shared" si="40"/>
        <v>0</v>
      </c>
      <c r="T183" s="6">
        <f t="shared" si="41"/>
        <v>0</v>
      </c>
      <c r="U183">
        <f t="shared" si="42"/>
        <v>6</v>
      </c>
      <c r="V183" s="6">
        <f t="shared" si="43"/>
        <v>0.31578947368421051</v>
      </c>
      <c r="W183">
        <f t="shared" si="44"/>
        <v>0</v>
      </c>
      <c r="X183" s="6">
        <f t="shared" si="45"/>
        <v>0</v>
      </c>
      <c r="Y183">
        <f t="shared" si="46"/>
        <v>12</v>
      </c>
      <c r="Z183" s="6">
        <f t="shared" si="47"/>
        <v>0.63157894736842102</v>
      </c>
      <c r="AA183">
        <f t="shared" si="48"/>
        <v>0</v>
      </c>
      <c r="AB183" s="6">
        <f t="shared" si="49"/>
        <v>0</v>
      </c>
    </row>
    <row r="184" spans="1:28" x14ac:dyDescent="0.25">
      <c r="A184" t="s">
        <v>273</v>
      </c>
      <c r="B184" t="s">
        <v>352</v>
      </c>
      <c r="C184" s="58">
        <f>COUNTIFS('2way'!$A$3:$A$7690,"&gt;50%",'2way'!$Y$3:$Y$7690,"Y",'2way'!$Q$3:$Q$7690,"=" &amp;B184) +  COUNTIFS('2way'!$A$3:$A$7690,"&gt;50%",'2way'!$Y$3:$Y$7690,"Y",'2way'!$R$3:$R$7690,"=" &amp;B184)</f>
        <v>4</v>
      </c>
      <c r="D184" s="59">
        <f>COUNTIFS('2way'!$A$3:$A$7690,"&gt;50%",'2way'!$Y$3:$Y$7690,"N",'2way'!$Q$3:$Q$7690,"=" &amp;B184) +  COUNTIFS('2way'!$A$3:$A$7690,"&gt;50%",'2way'!$Y$3:$Y$7690,"N",'2way'!$R$3:$R$7690,"=" &amp;B184)</f>
        <v>7</v>
      </c>
      <c r="E184" s="59">
        <f>COUNTIFS('2way'!$B$3:$B$7690,"&gt;50%",'2way'!$Y$3:$Y$7690,"N",'2way'!$Q$3:$Q$7690,"=" &amp;B184) +  COUNTIFS('2way'!$B$3:$B$7690,"&gt;50%",'2way'!$Y$3:$Y$7690,"N",'2way'!$R$3:$R$7690,"=" &amp;B184)</f>
        <v>3</v>
      </c>
      <c r="F184" s="59">
        <f>COUNTIFS('2way'!$B$3:$B$7690,"&gt;50%",'2way'!$Y$3:$Y$7690,"Y",'2way'!$Q$3:$Q$7690,"=" &amp;B184) +  COUNTIFS('2way'!$B$3:$B$7690,"&gt;50%",'2way'!$Y$3:$Y$7690,"Y",'2way'!$R$3:$R$7690,"=" &amp;B184)</f>
        <v>4</v>
      </c>
      <c r="G184">
        <f>COUNTIF('2way'!$Q$3:$Q$7690,"=" &amp;B184) + COUNTIF('2way'!$R$3:$R$7690,"=" &amp;B184)</f>
        <v>20</v>
      </c>
      <c r="H184" s="6">
        <f t="shared" si="34"/>
        <v>0.2</v>
      </c>
      <c r="I184" s="6">
        <f t="shared" si="35"/>
        <v>0.35</v>
      </c>
      <c r="J184" s="6">
        <f t="shared" si="36"/>
        <v>0.15</v>
      </c>
      <c r="K184" s="6">
        <f t="shared" si="37"/>
        <v>0.2</v>
      </c>
      <c r="L184" s="59">
        <f>COUNTIFS('2way'!$M$3:$M$7690,"&gt;50%",'2way'!$Y$3:$Y$7690,"Y",'2way'!$Q$3:$Q$7690,"=" &amp;B184) +  COUNTIFS('2way'!$M$3:$M$7690,"&gt;50%",'2way'!$Y$3:$Y$7690,"Y",'2way'!$R$3:$R$7690,"=" &amp;B184)</f>
        <v>0</v>
      </c>
      <c r="M184" s="59">
        <f>COUNTIFS('2way'!$M$3:$M$7690,"&gt;50%",'2way'!$Y$3:$Y$7690,"N",'2way'!$Q$3:$Q$7690,"=" &amp;B184) +  COUNTIFS('2way'!$M$3:$M$7690,"&gt;50%",'2way'!$Y$3:$Y$7690,"N",'2way'!$R$3:$R$7690,"=" &amp;B184)</f>
        <v>0</v>
      </c>
      <c r="N184" s="59">
        <f>COUNTIFS('2way'!$N$3:$N$7690,"&gt;50%",'2way'!$Y$3:$Y$7690,"N",'2way'!$Q$3:$Q$7690,"=" &amp;B184) +  COUNTIFS('2way'!$N$3:$N$7690,"&gt;50%",'2way'!$Y$3:$Y$7690,"N",'2way'!$R$3:$R$7690,"=" &amp;B184)</f>
        <v>0</v>
      </c>
      <c r="O184" s="59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20</v>
      </c>
      <c r="Q184" s="6">
        <f t="shared" si="38"/>
        <v>0</v>
      </c>
      <c r="R184" s="6">
        <f t="shared" si="39"/>
        <v>0</v>
      </c>
      <c r="S184" s="6">
        <f t="shared" si="40"/>
        <v>0</v>
      </c>
      <c r="T184" s="6">
        <f t="shared" si="41"/>
        <v>0</v>
      </c>
      <c r="U184">
        <f t="shared" si="42"/>
        <v>7</v>
      </c>
      <c r="V184" s="6">
        <f t="shared" si="43"/>
        <v>0.35</v>
      </c>
      <c r="W184">
        <f t="shared" si="44"/>
        <v>0</v>
      </c>
      <c r="X184" s="6">
        <f t="shared" si="45"/>
        <v>0</v>
      </c>
      <c r="Y184">
        <f t="shared" si="46"/>
        <v>11</v>
      </c>
      <c r="Z184" s="6">
        <f t="shared" si="47"/>
        <v>0.55000000000000004</v>
      </c>
      <c r="AA184">
        <f t="shared" si="48"/>
        <v>0</v>
      </c>
      <c r="AB184" s="6">
        <f t="shared" si="49"/>
        <v>0</v>
      </c>
    </row>
    <row r="185" spans="1:28" x14ac:dyDescent="0.25">
      <c r="A185" t="s">
        <v>273</v>
      </c>
      <c r="B185" t="s">
        <v>353</v>
      </c>
      <c r="C185" s="58">
        <f>COUNTIFS('2way'!$A$3:$A$7690,"&gt;50%",'2way'!$Y$3:$Y$7690,"Y",'2way'!$Q$3:$Q$7690,"=" &amp;B185) +  COUNTIFS('2way'!$A$3:$A$7690,"&gt;50%",'2way'!$Y$3:$Y$7690,"Y",'2way'!$R$3:$R$7690,"=" &amp;B185)</f>
        <v>1</v>
      </c>
      <c r="D185" s="59">
        <f>COUNTIFS('2way'!$A$3:$A$7690,"&gt;50%",'2way'!$Y$3:$Y$7690,"N",'2way'!$Q$3:$Q$7690,"=" &amp;B185) +  COUNTIFS('2way'!$A$3:$A$7690,"&gt;50%",'2way'!$Y$3:$Y$7690,"N",'2way'!$R$3:$R$7690,"=" &amp;B185)</f>
        <v>4</v>
      </c>
      <c r="E185" s="59">
        <f>COUNTIFS('2way'!$B$3:$B$7690,"&gt;50%",'2way'!$Y$3:$Y$7690,"N",'2way'!$Q$3:$Q$7690,"=" &amp;B185) +  COUNTIFS('2way'!$B$3:$B$7690,"&gt;50%",'2way'!$Y$3:$Y$7690,"N",'2way'!$R$3:$R$7690,"=" &amp;B185)</f>
        <v>11</v>
      </c>
      <c r="F185" s="59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20</v>
      </c>
      <c r="H185" s="6">
        <f t="shared" si="34"/>
        <v>0.05</v>
      </c>
      <c r="I185" s="6">
        <f t="shared" si="35"/>
        <v>0.2</v>
      </c>
      <c r="J185" s="6">
        <f t="shared" si="36"/>
        <v>0.55000000000000004</v>
      </c>
      <c r="K185" s="6">
        <f t="shared" si="37"/>
        <v>0.2</v>
      </c>
      <c r="L185" s="59">
        <f>COUNTIFS('2way'!$M$3:$M$7690,"&gt;50%",'2way'!$Y$3:$Y$7690,"Y",'2way'!$Q$3:$Q$7690,"=" &amp;B185) +  COUNTIFS('2way'!$M$3:$M$7690,"&gt;50%",'2way'!$Y$3:$Y$7690,"Y",'2way'!$R$3:$R$7690,"=" &amp;B185)</f>
        <v>0</v>
      </c>
      <c r="M185" s="59">
        <f>COUNTIFS('2way'!$M$3:$M$7690,"&gt;50%",'2way'!$Y$3:$Y$7690,"N",'2way'!$Q$3:$Q$7690,"=" &amp;B185) +  COUNTIFS('2way'!$M$3:$M$7690,"&gt;50%",'2way'!$Y$3:$Y$7690,"N",'2way'!$R$3:$R$7690,"=" &amp;B185)</f>
        <v>0</v>
      </c>
      <c r="N185" s="59">
        <f>COUNTIFS('2way'!$N$3:$N$7690,"&gt;50%",'2way'!$Y$3:$Y$7690,"N",'2way'!$Q$3:$Q$7690,"=" &amp;B185) +  COUNTIFS('2way'!$N$3:$N$7690,"&gt;50%",'2way'!$Y$3:$Y$7690,"N",'2way'!$R$3:$R$7690,"=" &amp;B185)</f>
        <v>0</v>
      </c>
      <c r="O185" s="59">
        <f>COUNTIFS('2way'!$N$3:$N$7690,"&gt;50%",'2way'!$Y$3:$Y$7690,"Y",'2way'!$Q$3:$Q$7690,"=" &amp;B185) +  COUNTIFS('2way'!$N$3:$N$7690,"&gt;50%",'2way'!$Y$3:$Y$7690,"Y",'2way'!$R$3:$R$7690,"=" &amp;B185)</f>
        <v>0</v>
      </c>
      <c r="P185">
        <f>COUNTIF('2way'!$Q$3:$Q$7690,"=" &amp;B185) + COUNTIF('2way'!$R$3:$R$7690,"=" &amp;B185)</f>
        <v>20</v>
      </c>
      <c r="Q185" s="6">
        <f t="shared" si="38"/>
        <v>0</v>
      </c>
      <c r="R185" s="6">
        <f t="shared" si="39"/>
        <v>0</v>
      </c>
      <c r="S185" s="6">
        <f t="shared" si="40"/>
        <v>0</v>
      </c>
      <c r="T185" s="6">
        <f t="shared" si="41"/>
        <v>0</v>
      </c>
      <c r="U185">
        <f t="shared" si="42"/>
        <v>12</v>
      </c>
      <c r="V185" s="6">
        <f t="shared" si="43"/>
        <v>0.6</v>
      </c>
      <c r="W185">
        <f t="shared" si="44"/>
        <v>0</v>
      </c>
      <c r="X185" s="6">
        <f t="shared" si="45"/>
        <v>0</v>
      </c>
      <c r="Y185">
        <f t="shared" si="46"/>
        <v>8</v>
      </c>
      <c r="Z185" s="6">
        <f t="shared" si="47"/>
        <v>0.4</v>
      </c>
      <c r="AA185">
        <f t="shared" si="48"/>
        <v>0</v>
      </c>
      <c r="AB185" s="6">
        <f t="shared" si="49"/>
        <v>0</v>
      </c>
    </row>
    <row r="186" spans="1:28" x14ac:dyDescent="0.25">
      <c r="A186" t="s">
        <v>273</v>
      </c>
      <c r="B186" t="s">
        <v>492</v>
      </c>
      <c r="C186" s="58">
        <f>COUNTIFS('2way'!$A$3:$A$7690,"&gt;50%",'2way'!$Y$3:$Y$7690,"Y",'2way'!$Q$3:$Q$7690,"=" &amp;B186) +  COUNTIFS('2way'!$A$3:$A$7690,"&gt;50%",'2way'!$Y$3:$Y$7690,"Y",'2way'!$R$3:$R$7690,"=" &amp;B186)</f>
        <v>1</v>
      </c>
      <c r="D186" s="59">
        <f>COUNTIFS('2way'!$A$3:$A$7690,"&gt;50%",'2way'!$Y$3:$Y$7690,"N",'2way'!$Q$3:$Q$7690,"=" &amp;B186) +  COUNTIFS('2way'!$A$3:$A$7690,"&gt;50%",'2way'!$Y$3:$Y$7690,"N",'2way'!$R$3:$R$7690,"=" &amp;B186)</f>
        <v>0</v>
      </c>
      <c r="E186" s="59">
        <f>COUNTIFS('2way'!$B$3:$B$7690,"&gt;50%",'2way'!$Y$3:$Y$7690,"N",'2way'!$Q$3:$Q$7690,"=" &amp;B186) +  COUNTIFS('2way'!$B$3:$B$7690,"&gt;50%",'2way'!$Y$3:$Y$7690,"N",'2way'!$R$3:$R$7690,"=" &amp;B186)</f>
        <v>14</v>
      </c>
      <c r="F186" s="59">
        <f>COUNTIFS('2way'!$B$3:$B$7690,"&gt;50%",'2way'!$Y$3:$Y$7690,"Y",'2way'!$Q$3:$Q$7690,"=" &amp;B186) +  COUNTIFS('2way'!$B$3:$B$7690,"&gt;50%",'2way'!$Y$3:$Y$7690,"Y",'2way'!$R$3:$R$7690,"=" &amp;B186)</f>
        <v>5</v>
      </c>
      <c r="G186">
        <f>COUNTIF('2way'!$Q$3:$Q$7690,"=" &amp;B186) + COUNTIF('2way'!$R$3:$R$7690,"=" &amp;B186)</f>
        <v>20</v>
      </c>
      <c r="H186" s="6">
        <f t="shared" si="34"/>
        <v>0.05</v>
      </c>
      <c r="I186" s="6">
        <f t="shared" si="35"/>
        <v>0</v>
      </c>
      <c r="J186" s="6">
        <f t="shared" si="36"/>
        <v>0.7</v>
      </c>
      <c r="K186" s="6">
        <f t="shared" si="37"/>
        <v>0.25</v>
      </c>
      <c r="L186" s="59">
        <f>COUNTIFS('2way'!$M$3:$M$7690,"&gt;50%",'2way'!$Y$3:$Y$7690,"Y",'2way'!$Q$3:$Q$7690,"=" &amp;B186) +  COUNTIFS('2way'!$M$3:$M$7690,"&gt;50%",'2way'!$Y$3:$Y$7690,"Y",'2way'!$R$3:$R$7690,"=" &amp;B186)</f>
        <v>0</v>
      </c>
      <c r="M186" s="59">
        <f>COUNTIFS('2way'!$M$3:$M$7690,"&gt;50%",'2way'!$Y$3:$Y$7690,"N",'2way'!$Q$3:$Q$7690,"=" &amp;B186) +  COUNTIFS('2way'!$M$3:$M$7690,"&gt;50%",'2way'!$Y$3:$Y$7690,"N",'2way'!$R$3:$R$7690,"=" &amp;B186)</f>
        <v>0</v>
      </c>
      <c r="N186" s="59">
        <f>COUNTIFS('2way'!$N$3:$N$7690,"&gt;50%",'2way'!$Y$3:$Y$7690,"N",'2way'!$Q$3:$Q$7690,"=" &amp;B186) +  COUNTIFS('2way'!$N$3:$N$7690,"&gt;50%",'2way'!$Y$3:$Y$7690,"N",'2way'!$R$3:$R$7690,"=" &amp;B186)</f>
        <v>0</v>
      </c>
      <c r="O186" s="59">
        <f>COUNTIFS('2way'!$N$3:$N$7690,"&gt;50%",'2way'!$Y$3:$Y$7690,"Y",'2way'!$Q$3:$Q$7690,"=" &amp;B186) +  COUNTIFS('2way'!$N$3:$N$7690,"&gt;50%",'2way'!$Y$3:$Y$7690,"Y",'2way'!$R$3:$R$7690,"=" &amp;B186)</f>
        <v>0</v>
      </c>
      <c r="P186">
        <f>COUNTIF('2way'!$Q$3:$Q$7690,"=" &amp;B186) + COUNTIF('2way'!$R$3:$R$7690,"=" &amp;B186)</f>
        <v>20</v>
      </c>
      <c r="Q186" s="6">
        <f t="shared" si="38"/>
        <v>0</v>
      </c>
      <c r="R186" s="6">
        <f t="shared" si="39"/>
        <v>0</v>
      </c>
      <c r="S186" s="6">
        <f t="shared" si="40"/>
        <v>0</v>
      </c>
      <c r="T186" s="6">
        <f t="shared" si="41"/>
        <v>0</v>
      </c>
      <c r="U186">
        <f t="shared" si="42"/>
        <v>15</v>
      </c>
      <c r="V186" s="6">
        <f t="shared" si="43"/>
        <v>0.75</v>
      </c>
      <c r="W186">
        <f t="shared" si="44"/>
        <v>0</v>
      </c>
      <c r="X186" s="6">
        <f t="shared" si="45"/>
        <v>0</v>
      </c>
      <c r="Y186">
        <f t="shared" si="46"/>
        <v>5</v>
      </c>
      <c r="Z186" s="6">
        <f t="shared" si="47"/>
        <v>0.25</v>
      </c>
      <c r="AA186">
        <f t="shared" si="48"/>
        <v>0</v>
      </c>
      <c r="AB186" s="6">
        <f t="shared" si="49"/>
        <v>0</v>
      </c>
    </row>
    <row r="187" spans="1:28" x14ac:dyDescent="0.25">
      <c r="A187" t="s">
        <v>273</v>
      </c>
      <c r="B187" t="s">
        <v>495</v>
      </c>
      <c r="C187" s="58">
        <f>COUNTIFS('2way'!$A$3:$A$7690,"&gt;50%",'2way'!$Y$3:$Y$7690,"Y",'2way'!$Q$3:$Q$7690,"=" &amp;B187) +  COUNTIFS('2way'!$A$3:$A$7690,"&gt;50%",'2way'!$Y$3:$Y$7690,"Y",'2way'!$R$3:$R$7690,"=" &amp;B187)</f>
        <v>4</v>
      </c>
      <c r="D187" s="59">
        <f>COUNTIFS('2way'!$A$3:$A$7690,"&gt;50%",'2way'!$Y$3:$Y$7690,"N",'2way'!$Q$3:$Q$7690,"=" &amp;B187) +  COUNTIFS('2way'!$A$3:$A$7690,"&gt;50%",'2way'!$Y$3:$Y$7690,"N",'2way'!$R$3:$R$7690,"=" &amp;B187)</f>
        <v>4</v>
      </c>
      <c r="E187" s="59">
        <f>COUNTIFS('2way'!$B$3:$B$7690,"&gt;50%",'2way'!$Y$3:$Y$7690,"N",'2way'!$Q$3:$Q$7690,"=" &amp;B187) +  COUNTIFS('2way'!$B$3:$B$7690,"&gt;50%",'2way'!$Y$3:$Y$7690,"N",'2way'!$R$3:$R$7690,"=" &amp;B187)</f>
        <v>4</v>
      </c>
      <c r="F187" s="59">
        <f>COUNTIFS('2way'!$B$3:$B$7690,"&gt;50%",'2way'!$Y$3:$Y$7690,"Y",'2way'!$Q$3:$Q$7690,"=" &amp;B187) +  COUNTIFS('2way'!$B$3:$B$7690,"&gt;50%",'2way'!$Y$3:$Y$7690,"Y",'2way'!$R$3:$R$7690,"=" &amp;B187)</f>
        <v>7</v>
      </c>
      <c r="G187">
        <f>COUNTIF('2way'!$Q$3:$Q$7690,"=" &amp;B187) + COUNTIF('2way'!$R$3:$R$7690,"=" &amp;B187)</f>
        <v>20</v>
      </c>
      <c r="H187" s="6">
        <f t="shared" si="34"/>
        <v>0.2</v>
      </c>
      <c r="I187" s="6">
        <f t="shared" si="35"/>
        <v>0.2</v>
      </c>
      <c r="J187" s="6">
        <f t="shared" si="36"/>
        <v>0.2</v>
      </c>
      <c r="K187" s="6">
        <f t="shared" si="37"/>
        <v>0.35</v>
      </c>
      <c r="L187" s="59">
        <f>COUNTIFS('2way'!$M$3:$M$7690,"&gt;50%",'2way'!$Y$3:$Y$7690,"Y",'2way'!$Q$3:$Q$7690,"=" &amp;B187) +  COUNTIFS('2way'!$M$3:$M$7690,"&gt;50%",'2way'!$Y$3:$Y$7690,"Y",'2way'!$R$3:$R$7690,"=" &amp;B187)</f>
        <v>0</v>
      </c>
      <c r="M187" s="59">
        <f>COUNTIFS('2way'!$M$3:$M$7690,"&gt;50%",'2way'!$Y$3:$Y$7690,"N",'2way'!$Q$3:$Q$7690,"=" &amp;B187) +  COUNTIFS('2way'!$M$3:$M$7690,"&gt;50%",'2way'!$Y$3:$Y$7690,"N",'2way'!$R$3:$R$7690,"=" &amp;B187)</f>
        <v>0</v>
      </c>
      <c r="N187" s="59">
        <f>COUNTIFS('2way'!$N$3:$N$7690,"&gt;50%",'2way'!$Y$3:$Y$7690,"N",'2way'!$Q$3:$Q$7690,"=" &amp;B187) +  COUNTIFS('2way'!$N$3:$N$7690,"&gt;50%",'2way'!$Y$3:$Y$7690,"N",'2way'!$R$3:$R$7690,"=" &amp;B187)</f>
        <v>0</v>
      </c>
      <c r="O187" s="59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20</v>
      </c>
      <c r="Q187" s="6">
        <f t="shared" si="38"/>
        <v>0</v>
      </c>
      <c r="R187" s="6">
        <f t="shared" si="39"/>
        <v>0</v>
      </c>
      <c r="S187" s="6">
        <f t="shared" si="40"/>
        <v>0</v>
      </c>
      <c r="T187" s="6">
        <f t="shared" si="41"/>
        <v>0</v>
      </c>
      <c r="U187">
        <f t="shared" si="42"/>
        <v>8</v>
      </c>
      <c r="V187" s="6">
        <f t="shared" si="43"/>
        <v>0.4</v>
      </c>
      <c r="W187">
        <f t="shared" si="44"/>
        <v>0</v>
      </c>
      <c r="X187" s="6">
        <f t="shared" si="45"/>
        <v>0</v>
      </c>
      <c r="Y187">
        <f t="shared" si="46"/>
        <v>11</v>
      </c>
      <c r="Z187" s="6">
        <f t="shared" si="47"/>
        <v>0.55000000000000004</v>
      </c>
      <c r="AA187">
        <f t="shared" si="48"/>
        <v>0</v>
      </c>
      <c r="AB187" s="6">
        <f t="shared" si="49"/>
        <v>0</v>
      </c>
    </row>
    <row r="188" spans="1:28" x14ac:dyDescent="0.25">
      <c r="A188" t="s">
        <v>273</v>
      </c>
      <c r="B188" t="s">
        <v>425</v>
      </c>
      <c r="C188" s="58">
        <f>COUNTIFS('2way'!$A$3:$A$7690,"&gt;50%",'2way'!$Y$3:$Y$7690,"Y",'2way'!$Q$3:$Q$7690,"=" &amp;B188) +  COUNTIFS('2way'!$A$3:$A$7690,"&gt;50%",'2way'!$Y$3:$Y$7690,"Y",'2way'!$R$3:$R$7690,"=" &amp;B188)</f>
        <v>1</v>
      </c>
      <c r="D188" s="59">
        <f>COUNTIFS('2way'!$A$3:$A$7690,"&gt;50%",'2way'!$Y$3:$Y$7690,"N",'2way'!$Q$3:$Q$7690,"=" &amp;B188) +  COUNTIFS('2way'!$A$3:$A$7690,"&gt;50%",'2way'!$Y$3:$Y$7690,"N",'2way'!$R$3:$R$7690,"=" &amp;B188)</f>
        <v>0</v>
      </c>
      <c r="E188" s="59">
        <f>COUNTIFS('2way'!$B$3:$B$7690,"&gt;50%",'2way'!$Y$3:$Y$7690,"N",'2way'!$Q$3:$Q$7690,"=" &amp;B188) +  COUNTIFS('2way'!$B$3:$B$7690,"&gt;50%",'2way'!$Y$3:$Y$7690,"N",'2way'!$R$3:$R$7690,"=" &amp;B188)</f>
        <v>12</v>
      </c>
      <c r="F188" s="59">
        <f>COUNTIFS('2way'!$B$3:$B$7690,"&gt;50%",'2way'!$Y$3:$Y$7690,"Y",'2way'!$Q$3:$Q$7690,"=" &amp;B188) +  COUNTIFS('2way'!$B$3:$B$7690,"&gt;50%",'2way'!$Y$3:$Y$7690,"Y",'2way'!$R$3:$R$7690,"=" &amp;B188)</f>
        <v>3</v>
      </c>
      <c r="G188">
        <f>COUNTIF('2way'!$Q$3:$Q$7690,"=" &amp;B188) + COUNTIF('2way'!$R$3:$R$7690,"=" &amp;B188)</f>
        <v>21</v>
      </c>
      <c r="H188" s="6">
        <f t="shared" si="34"/>
        <v>4.7619047619047616E-2</v>
      </c>
      <c r="I188" s="6">
        <f t="shared" si="35"/>
        <v>0</v>
      </c>
      <c r="J188" s="6">
        <f t="shared" si="36"/>
        <v>0.5714285714285714</v>
      </c>
      <c r="K188" s="6">
        <f t="shared" si="37"/>
        <v>0.14285714285714285</v>
      </c>
      <c r="L188" s="59">
        <f>COUNTIFS('2way'!$M$3:$M$7690,"&gt;50%",'2way'!$Y$3:$Y$7690,"Y",'2way'!$Q$3:$Q$7690,"=" &amp;B188) +  COUNTIFS('2way'!$M$3:$M$7690,"&gt;50%",'2way'!$Y$3:$Y$7690,"Y",'2way'!$R$3:$R$7690,"=" &amp;B188)</f>
        <v>0</v>
      </c>
      <c r="M188" s="59">
        <f>COUNTIFS('2way'!$M$3:$M$7690,"&gt;50%",'2way'!$Y$3:$Y$7690,"N",'2way'!$Q$3:$Q$7690,"=" &amp;B188) +  COUNTIFS('2way'!$M$3:$M$7690,"&gt;50%",'2way'!$Y$3:$Y$7690,"N",'2way'!$R$3:$R$7690,"=" &amp;B188)</f>
        <v>0</v>
      </c>
      <c r="N188" s="59">
        <f>COUNTIFS('2way'!$N$3:$N$7690,"&gt;50%",'2way'!$Y$3:$Y$7690,"N",'2way'!$Q$3:$Q$7690,"=" &amp;B188) +  COUNTIFS('2way'!$N$3:$N$7690,"&gt;50%",'2way'!$Y$3:$Y$7690,"N",'2way'!$R$3:$R$7690,"=" &amp;B188)</f>
        <v>0</v>
      </c>
      <c r="O188" s="59">
        <f>COUNTIFS('2way'!$N$3:$N$7690,"&gt;50%",'2way'!$Y$3:$Y$7690,"Y",'2way'!$Q$3:$Q$7690,"=" &amp;B188) +  COUNTIFS('2way'!$N$3:$N$7690,"&gt;50%",'2way'!$Y$3:$Y$7690,"Y",'2way'!$R$3:$R$7690,"=" &amp;B188)</f>
        <v>0</v>
      </c>
      <c r="P188">
        <f>COUNTIF('2way'!$Q$3:$Q$7690,"=" &amp;B188) + COUNTIF('2way'!$R$3:$R$7690,"=" &amp;B188)</f>
        <v>21</v>
      </c>
      <c r="Q188" s="6">
        <f t="shared" si="38"/>
        <v>0</v>
      </c>
      <c r="R188" s="6">
        <f t="shared" si="39"/>
        <v>0</v>
      </c>
      <c r="S188" s="6">
        <f t="shared" si="40"/>
        <v>0</v>
      </c>
      <c r="T188" s="6">
        <f t="shared" si="41"/>
        <v>0</v>
      </c>
      <c r="U188">
        <f t="shared" si="42"/>
        <v>13</v>
      </c>
      <c r="V188" s="6">
        <f t="shared" si="43"/>
        <v>0.61904761904761907</v>
      </c>
      <c r="W188">
        <f t="shared" si="44"/>
        <v>0</v>
      </c>
      <c r="X188" s="6">
        <f t="shared" si="45"/>
        <v>0</v>
      </c>
      <c r="Y188">
        <f t="shared" si="46"/>
        <v>3</v>
      </c>
      <c r="Z188" s="6">
        <f t="shared" si="47"/>
        <v>0.14285714285714285</v>
      </c>
      <c r="AA188">
        <f t="shared" si="48"/>
        <v>0</v>
      </c>
      <c r="AB188" s="6">
        <f t="shared" si="49"/>
        <v>0</v>
      </c>
    </row>
    <row r="189" spans="1:28" x14ac:dyDescent="0.25">
      <c r="A189" t="s">
        <v>273</v>
      </c>
      <c r="B189" t="s">
        <v>295</v>
      </c>
      <c r="C189" s="58">
        <f>COUNTIFS('2way'!$A$3:$A$7690,"&gt;50%",'2way'!$Y$3:$Y$7690,"Y",'2way'!$Q$3:$Q$7690,"=" &amp;B189) +  COUNTIFS('2way'!$A$3:$A$7690,"&gt;50%",'2way'!$Y$3:$Y$7690,"Y",'2way'!$R$3:$R$7690,"=" &amp;B189)</f>
        <v>1</v>
      </c>
      <c r="D189" s="59">
        <f>COUNTIFS('2way'!$A$3:$A$7690,"&gt;50%",'2way'!$Y$3:$Y$7690,"N",'2way'!$Q$3:$Q$7690,"=" &amp;B189) +  COUNTIFS('2way'!$A$3:$A$7690,"&gt;50%",'2way'!$Y$3:$Y$7690,"N",'2way'!$R$3:$R$7690,"=" &amp;B189)</f>
        <v>2</v>
      </c>
      <c r="E189" s="59">
        <f>COUNTIFS('2way'!$B$3:$B$7690,"&gt;50%",'2way'!$Y$3:$Y$7690,"N",'2way'!$Q$3:$Q$7690,"=" &amp;B189) +  COUNTIFS('2way'!$B$3:$B$7690,"&gt;50%",'2way'!$Y$3:$Y$7690,"N",'2way'!$R$3:$R$7690,"=" &amp;B189)</f>
        <v>12</v>
      </c>
      <c r="F189" s="59">
        <f>COUNTIFS('2way'!$B$3:$B$7690,"&gt;50%",'2way'!$Y$3:$Y$7690,"Y",'2way'!$Q$3:$Q$7690,"=" &amp;B189) +  COUNTIFS('2way'!$B$3:$B$7690,"&gt;50%",'2way'!$Y$3:$Y$7690,"Y",'2way'!$R$3:$R$7690,"=" &amp;B189)</f>
        <v>4</v>
      </c>
      <c r="G189">
        <f>COUNTIF('2way'!$Q$3:$Q$7690,"=" &amp;B189) + COUNTIF('2way'!$R$3:$R$7690,"=" &amp;B189)</f>
        <v>20</v>
      </c>
      <c r="H189" s="6">
        <f t="shared" si="34"/>
        <v>0.05</v>
      </c>
      <c r="I189" s="6">
        <f t="shared" si="35"/>
        <v>0.1</v>
      </c>
      <c r="J189" s="6">
        <f t="shared" si="36"/>
        <v>0.6</v>
      </c>
      <c r="K189" s="6">
        <f t="shared" si="37"/>
        <v>0.2</v>
      </c>
      <c r="L189" s="59">
        <f>COUNTIFS('2way'!$M$3:$M$7690,"&gt;50%",'2way'!$Y$3:$Y$7690,"Y",'2way'!$Q$3:$Q$7690,"=" &amp;B189) +  COUNTIFS('2way'!$M$3:$M$7690,"&gt;50%",'2way'!$Y$3:$Y$7690,"Y",'2way'!$R$3:$R$7690,"=" &amp;B189)</f>
        <v>0</v>
      </c>
      <c r="M189" s="59">
        <f>COUNTIFS('2way'!$M$3:$M$7690,"&gt;50%",'2way'!$Y$3:$Y$7690,"N",'2way'!$Q$3:$Q$7690,"=" &amp;B189) +  COUNTIFS('2way'!$M$3:$M$7690,"&gt;50%",'2way'!$Y$3:$Y$7690,"N",'2way'!$R$3:$R$7690,"=" &amp;B189)</f>
        <v>0</v>
      </c>
      <c r="N189" s="59">
        <f>COUNTIFS('2way'!$N$3:$N$7690,"&gt;50%",'2way'!$Y$3:$Y$7690,"N",'2way'!$Q$3:$Q$7690,"=" &amp;B189) +  COUNTIFS('2way'!$N$3:$N$7690,"&gt;50%",'2way'!$Y$3:$Y$7690,"N",'2way'!$R$3:$R$7690,"=" &amp;B189)</f>
        <v>0</v>
      </c>
      <c r="O189" s="59">
        <f>COUNTIFS('2way'!$N$3:$N$7690,"&gt;50%",'2way'!$Y$3:$Y$7690,"Y",'2way'!$Q$3:$Q$7690,"=" &amp;B189) +  COUNTIFS('2way'!$N$3:$N$7690,"&gt;50%",'2way'!$Y$3:$Y$7690,"Y",'2way'!$R$3:$R$7690,"=" &amp;B189)</f>
        <v>0</v>
      </c>
      <c r="P189">
        <f>COUNTIF('2way'!$Q$3:$Q$7690,"=" &amp;B189) + COUNTIF('2way'!$R$3:$R$7690,"=" &amp;B189)</f>
        <v>20</v>
      </c>
      <c r="Q189" s="6">
        <f t="shared" si="38"/>
        <v>0</v>
      </c>
      <c r="R189" s="6">
        <f t="shared" si="39"/>
        <v>0</v>
      </c>
      <c r="S189" s="6">
        <f t="shared" si="40"/>
        <v>0</v>
      </c>
      <c r="T189" s="6">
        <f t="shared" si="41"/>
        <v>0</v>
      </c>
      <c r="U189">
        <f t="shared" si="42"/>
        <v>13</v>
      </c>
      <c r="V189" s="6">
        <f t="shared" si="43"/>
        <v>0.65</v>
      </c>
      <c r="W189">
        <f t="shared" si="44"/>
        <v>0</v>
      </c>
      <c r="X189" s="6">
        <f t="shared" si="45"/>
        <v>0</v>
      </c>
      <c r="Y189">
        <f t="shared" si="46"/>
        <v>6</v>
      </c>
      <c r="Z189" s="6">
        <f t="shared" si="47"/>
        <v>0.3</v>
      </c>
      <c r="AA189">
        <f t="shared" si="48"/>
        <v>0</v>
      </c>
      <c r="AB189" s="6">
        <f t="shared" si="49"/>
        <v>0</v>
      </c>
    </row>
    <row r="190" spans="1:28" x14ac:dyDescent="0.25">
      <c r="A190" t="s">
        <v>273</v>
      </c>
      <c r="B190" t="s">
        <v>351</v>
      </c>
      <c r="C190" s="58">
        <f>COUNTIFS('2way'!$A$3:$A$7690,"&gt;50%",'2way'!$Y$3:$Y$7690,"Y",'2way'!$Q$3:$Q$7690,"=" &amp;B190) +  COUNTIFS('2way'!$A$3:$A$7690,"&gt;50%",'2way'!$Y$3:$Y$7690,"Y",'2way'!$R$3:$R$7690,"=" &amp;B190)</f>
        <v>2</v>
      </c>
      <c r="D190" s="59">
        <f>COUNTIFS('2way'!$A$3:$A$7690,"&gt;50%",'2way'!$Y$3:$Y$7690,"N",'2way'!$Q$3:$Q$7690,"=" &amp;B190) +  COUNTIFS('2way'!$A$3:$A$7690,"&gt;50%",'2way'!$Y$3:$Y$7690,"N",'2way'!$R$3:$R$7690,"=" &amp;B190)</f>
        <v>2</v>
      </c>
      <c r="E190" s="59">
        <f>COUNTIFS('2way'!$B$3:$B$7690,"&gt;50%",'2way'!$Y$3:$Y$7690,"N",'2way'!$Q$3:$Q$7690,"=" &amp;B190) +  COUNTIFS('2way'!$B$3:$B$7690,"&gt;50%",'2way'!$Y$3:$Y$7690,"N",'2way'!$R$3:$R$7690,"=" &amp;B190)</f>
        <v>12</v>
      </c>
      <c r="F190" s="59">
        <f>COUNTIFS('2way'!$B$3:$B$7690,"&gt;50%",'2way'!$Y$3:$Y$7690,"Y",'2way'!$Q$3:$Q$7690,"=" &amp;B190) +  COUNTIFS('2way'!$B$3:$B$7690,"&gt;50%",'2way'!$Y$3:$Y$7690,"Y",'2way'!$R$3:$R$7690,"=" &amp;B190)</f>
        <v>4</v>
      </c>
      <c r="G190">
        <f>COUNTIF('2way'!$Q$3:$Q$7690,"=" &amp;B190) + COUNTIF('2way'!$R$3:$R$7690,"=" &amp;B190)</f>
        <v>20</v>
      </c>
      <c r="H190" s="6">
        <f t="shared" si="34"/>
        <v>0.1</v>
      </c>
      <c r="I190" s="6">
        <f t="shared" si="35"/>
        <v>0.1</v>
      </c>
      <c r="J190" s="6">
        <f t="shared" si="36"/>
        <v>0.6</v>
      </c>
      <c r="K190" s="6">
        <f t="shared" si="37"/>
        <v>0.2</v>
      </c>
      <c r="L190" s="59">
        <f>COUNTIFS('2way'!$M$3:$M$7690,"&gt;50%",'2way'!$Y$3:$Y$7690,"Y",'2way'!$Q$3:$Q$7690,"=" &amp;B190) +  COUNTIFS('2way'!$M$3:$M$7690,"&gt;50%",'2way'!$Y$3:$Y$7690,"Y",'2way'!$R$3:$R$7690,"=" &amp;B190)</f>
        <v>0</v>
      </c>
      <c r="M190" s="59">
        <f>COUNTIFS('2way'!$M$3:$M$7690,"&gt;50%",'2way'!$Y$3:$Y$7690,"N",'2way'!$Q$3:$Q$7690,"=" &amp;B190) +  COUNTIFS('2way'!$M$3:$M$7690,"&gt;50%",'2way'!$Y$3:$Y$7690,"N",'2way'!$R$3:$R$7690,"=" &amp;B190)</f>
        <v>0</v>
      </c>
      <c r="N190" s="59">
        <f>COUNTIFS('2way'!$N$3:$N$7690,"&gt;50%",'2way'!$Y$3:$Y$7690,"N",'2way'!$Q$3:$Q$7690,"=" &amp;B190) +  COUNTIFS('2way'!$N$3:$N$7690,"&gt;50%",'2way'!$Y$3:$Y$7690,"N",'2way'!$R$3:$R$7690,"=" &amp;B190)</f>
        <v>0</v>
      </c>
      <c r="O190" s="59">
        <f>COUNTIFS('2way'!$N$3:$N$7690,"&gt;50%",'2way'!$Y$3:$Y$7690,"Y",'2way'!$Q$3:$Q$7690,"=" &amp;B190) +  COUNTIFS('2way'!$N$3:$N$7690,"&gt;50%",'2way'!$Y$3:$Y$7690,"Y",'2way'!$R$3:$R$7690,"=" &amp;B190)</f>
        <v>0</v>
      </c>
      <c r="P190">
        <f>COUNTIF('2way'!$Q$3:$Q$7690,"=" &amp;B190) + COUNTIF('2way'!$R$3:$R$7690,"=" &amp;B190)</f>
        <v>20</v>
      </c>
      <c r="Q190" s="6">
        <f t="shared" si="38"/>
        <v>0</v>
      </c>
      <c r="R190" s="6">
        <f t="shared" si="39"/>
        <v>0</v>
      </c>
      <c r="S190" s="6">
        <f t="shared" si="40"/>
        <v>0</v>
      </c>
      <c r="T190" s="6">
        <f t="shared" si="41"/>
        <v>0</v>
      </c>
      <c r="U190">
        <f t="shared" si="42"/>
        <v>14</v>
      </c>
      <c r="V190" s="6">
        <f t="shared" si="43"/>
        <v>0.7</v>
      </c>
      <c r="W190">
        <f t="shared" si="44"/>
        <v>0</v>
      </c>
      <c r="X190" s="6">
        <f t="shared" si="45"/>
        <v>0</v>
      </c>
      <c r="Y190">
        <f t="shared" si="46"/>
        <v>6</v>
      </c>
      <c r="Z190" s="6">
        <f t="shared" si="47"/>
        <v>0.3</v>
      </c>
      <c r="AA190">
        <f t="shared" si="48"/>
        <v>0</v>
      </c>
      <c r="AB190" s="6">
        <f t="shared" si="49"/>
        <v>0</v>
      </c>
    </row>
    <row r="191" spans="1:28" x14ac:dyDescent="0.25">
      <c r="A191" t="s">
        <v>273</v>
      </c>
      <c r="B191" t="s">
        <v>298</v>
      </c>
      <c r="C191" s="58">
        <f>COUNTIFS('2way'!$A$3:$A$7690,"&gt;50%",'2way'!$Y$3:$Y$7690,"Y",'2way'!$Q$3:$Q$7690,"=" &amp;B191) +  COUNTIFS('2way'!$A$3:$A$7690,"&gt;50%",'2way'!$Y$3:$Y$7690,"Y",'2way'!$R$3:$R$7690,"=" &amp;B191)</f>
        <v>2</v>
      </c>
      <c r="D191" s="59">
        <f>COUNTIFS('2way'!$A$3:$A$7690,"&gt;50%",'2way'!$Y$3:$Y$7690,"N",'2way'!$Q$3:$Q$7690,"=" &amp;B191) +  COUNTIFS('2way'!$A$3:$A$7690,"&gt;50%",'2way'!$Y$3:$Y$7690,"N",'2way'!$R$3:$R$7690,"=" &amp;B191)</f>
        <v>1</v>
      </c>
      <c r="E191" s="59">
        <f>COUNTIFS('2way'!$B$3:$B$7690,"&gt;50%",'2way'!$Y$3:$Y$7690,"N",'2way'!$Q$3:$Q$7690,"=" &amp;B191) +  COUNTIFS('2way'!$B$3:$B$7690,"&gt;50%",'2way'!$Y$3:$Y$7690,"N",'2way'!$R$3:$R$7690,"=" &amp;B191)</f>
        <v>10</v>
      </c>
      <c r="F191" s="59">
        <f>COUNTIFS('2way'!$B$3:$B$7690,"&gt;50%",'2way'!$Y$3:$Y$7690,"Y",'2way'!$Q$3:$Q$7690,"=" &amp;B191) +  COUNTIFS('2way'!$B$3:$B$7690,"&gt;50%",'2way'!$Y$3:$Y$7690,"Y",'2way'!$R$3:$R$7690,"=" &amp;B191)</f>
        <v>5</v>
      </c>
      <c r="G191">
        <f>COUNTIF('2way'!$Q$3:$Q$7690,"=" &amp;B191) + COUNTIF('2way'!$R$3:$R$7690,"=" &amp;B191)</f>
        <v>21</v>
      </c>
      <c r="H191" s="6">
        <f t="shared" si="34"/>
        <v>9.5238095238095233E-2</v>
      </c>
      <c r="I191" s="6">
        <f t="shared" si="35"/>
        <v>4.7619047619047616E-2</v>
      </c>
      <c r="J191" s="6">
        <f t="shared" si="36"/>
        <v>0.47619047619047616</v>
      </c>
      <c r="K191" s="6">
        <f t="shared" si="37"/>
        <v>0.23809523809523808</v>
      </c>
      <c r="L191" s="59">
        <f>COUNTIFS('2way'!$M$3:$M$7690,"&gt;50%",'2way'!$Y$3:$Y$7690,"Y",'2way'!$Q$3:$Q$7690,"=" &amp;B191) +  COUNTIFS('2way'!$M$3:$M$7690,"&gt;50%",'2way'!$Y$3:$Y$7690,"Y",'2way'!$R$3:$R$7690,"=" &amp;B191)</f>
        <v>0</v>
      </c>
      <c r="M191" s="59">
        <f>COUNTIFS('2way'!$M$3:$M$7690,"&gt;50%",'2way'!$Y$3:$Y$7690,"N",'2way'!$Q$3:$Q$7690,"=" &amp;B191) +  COUNTIFS('2way'!$M$3:$M$7690,"&gt;50%",'2way'!$Y$3:$Y$7690,"N",'2way'!$R$3:$R$7690,"=" &amp;B191)</f>
        <v>0</v>
      </c>
      <c r="N191" s="59">
        <f>COUNTIFS('2way'!$N$3:$N$7690,"&gt;50%",'2way'!$Y$3:$Y$7690,"N",'2way'!$Q$3:$Q$7690,"=" &amp;B191) +  COUNTIFS('2way'!$N$3:$N$7690,"&gt;50%",'2way'!$Y$3:$Y$7690,"N",'2way'!$R$3:$R$7690,"=" &amp;B191)</f>
        <v>0</v>
      </c>
      <c r="O191" s="59">
        <f>COUNTIFS('2way'!$N$3:$N$7690,"&gt;50%",'2way'!$Y$3:$Y$7690,"Y",'2way'!$Q$3:$Q$7690,"=" &amp;B191) +  COUNTIFS('2way'!$N$3:$N$7690,"&gt;50%",'2way'!$Y$3:$Y$7690,"Y",'2way'!$R$3:$R$7690,"=" &amp;B191)</f>
        <v>0</v>
      </c>
      <c r="P191">
        <f>COUNTIF('2way'!$Q$3:$Q$7690,"=" &amp;B191) + COUNTIF('2way'!$R$3:$R$7690,"=" &amp;B191)</f>
        <v>21</v>
      </c>
      <c r="Q191" s="6">
        <f t="shared" si="38"/>
        <v>0</v>
      </c>
      <c r="R191" s="6">
        <f t="shared" si="39"/>
        <v>0</v>
      </c>
      <c r="S191" s="6">
        <f t="shared" si="40"/>
        <v>0</v>
      </c>
      <c r="T191" s="6">
        <f t="shared" si="41"/>
        <v>0</v>
      </c>
      <c r="U191">
        <f t="shared" si="42"/>
        <v>12</v>
      </c>
      <c r="V191" s="6">
        <f t="shared" si="43"/>
        <v>0.5714285714285714</v>
      </c>
      <c r="W191">
        <f t="shared" si="44"/>
        <v>0</v>
      </c>
      <c r="X191" s="6">
        <f t="shared" si="45"/>
        <v>0</v>
      </c>
      <c r="Y191">
        <f t="shared" si="46"/>
        <v>6</v>
      </c>
      <c r="Z191" s="6">
        <f t="shared" si="47"/>
        <v>0.2857142857142857</v>
      </c>
      <c r="AA191">
        <f t="shared" si="48"/>
        <v>0</v>
      </c>
      <c r="AB191" s="6">
        <f t="shared" si="49"/>
        <v>0</v>
      </c>
    </row>
    <row r="192" spans="1:28" x14ac:dyDescent="0.25">
      <c r="A192" t="s">
        <v>273</v>
      </c>
      <c r="B192" t="s">
        <v>427</v>
      </c>
      <c r="C192" s="58">
        <f>COUNTIFS('2way'!$A$3:$A$7690,"&gt;50%",'2way'!$Y$3:$Y$7690,"Y",'2way'!$Q$3:$Q$7690,"=" &amp;B192) +  COUNTIFS('2way'!$A$3:$A$7690,"&gt;50%",'2way'!$Y$3:$Y$7690,"Y",'2way'!$R$3:$R$7690,"=" &amp;B192)</f>
        <v>5</v>
      </c>
      <c r="D192" s="59">
        <f>COUNTIFS('2way'!$A$3:$A$7690,"&gt;50%",'2way'!$Y$3:$Y$7690,"N",'2way'!$Q$3:$Q$7690,"=" &amp;B192) +  COUNTIFS('2way'!$A$3:$A$7690,"&gt;50%",'2way'!$Y$3:$Y$7690,"N",'2way'!$R$3:$R$7690,"=" &amp;B192)</f>
        <v>1</v>
      </c>
      <c r="E192" s="59">
        <f>COUNTIFS('2way'!$B$3:$B$7690,"&gt;50%",'2way'!$Y$3:$Y$7690,"N",'2way'!$Q$3:$Q$7690,"=" &amp;B192) +  COUNTIFS('2way'!$B$3:$B$7690,"&gt;50%",'2way'!$Y$3:$Y$7690,"N",'2way'!$R$3:$R$7690,"=" &amp;B192)</f>
        <v>6</v>
      </c>
      <c r="F192" s="59">
        <f>COUNTIFS('2way'!$B$3:$B$7690,"&gt;50%",'2way'!$Y$3:$Y$7690,"Y",'2way'!$Q$3:$Q$7690,"=" &amp;B192) +  COUNTIFS('2way'!$B$3:$B$7690,"&gt;50%",'2way'!$Y$3:$Y$7690,"Y",'2way'!$R$3:$R$7690,"=" &amp;B192)</f>
        <v>5</v>
      </c>
      <c r="G192">
        <f>COUNTIF('2way'!$Q$3:$Q$7690,"=" &amp;B192) + COUNTIF('2way'!$R$3:$R$7690,"=" &amp;B192)</f>
        <v>19</v>
      </c>
      <c r="H192" s="6">
        <f t="shared" si="34"/>
        <v>0.26315789473684209</v>
      </c>
      <c r="I192" s="6">
        <f t="shared" si="35"/>
        <v>5.2631578947368418E-2</v>
      </c>
      <c r="J192" s="6">
        <f t="shared" si="36"/>
        <v>0.31578947368421051</v>
      </c>
      <c r="K192" s="6">
        <f t="shared" si="37"/>
        <v>0.26315789473684209</v>
      </c>
      <c r="L192" s="59">
        <f>COUNTIFS('2way'!$M$3:$M$7690,"&gt;50%",'2way'!$Y$3:$Y$7690,"Y",'2way'!$Q$3:$Q$7690,"=" &amp;B192) +  COUNTIFS('2way'!$M$3:$M$7690,"&gt;50%",'2way'!$Y$3:$Y$7690,"Y",'2way'!$R$3:$R$7690,"=" &amp;B192)</f>
        <v>0</v>
      </c>
      <c r="M192" s="59">
        <f>COUNTIFS('2way'!$M$3:$M$7690,"&gt;50%",'2way'!$Y$3:$Y$7690,"N",'2way'!$Q$3:$Q$7690,"=" &amp;B192) +  COUNTIFS('2way'!$M$3:$M$7690,"&gt;50%",'2way'!$Y$3:$Y$7690,"N",'2way'!$R$3:$R$7690,"=" &amp;B192)</f>
        <v>0</v>
      </c>
      <c r="N192" s="59">
        <f>COUNTIFS('2way'!$N$3:$N$7690,"&gt;50%",'2way'!$Y$3:$Y$7690,"N",'2way'!$Q$3:$Q$7690,"=" &amp;B192) +  COUNTIFS('2way'!$N$3:$N$7690,"&gt;50%",'2way'!$Y$3:$Y$7690,"N",'2way'!$R$3:$R$7690,"=" &amp;B192)</f>
        <v>0</v>
      </c>
      <c r="O192" s="59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19</v>
      </c>
      <c r="Q192" s="6">
        <f t="shared" si="38"/>
        <v>0</v>
      </c>
      <c r="R192" s="6">
        <f t="shared" si="39"/>
        <v>0</v>
      </c>
      <c r="S192" s="6">
        <f t="shared" si="40"/>
        <v>0</v>
      </c>
      <c r="T192" s="6">
        <f t="shared" si="41"/>
        <v>0</v>
      </c>
      <c r="U192">
        <f t="shared" si="42"/>
        <v>11</v>
      </c>
      <c r="V192" s="6">
        <f t="shared" si="43"/>
        <v>0.57894736842105265</v>
      </c>
      <c r="W192">
        <f t="shared" si="44"/>
        <v>0</v>
      </c>
      <c r="X192" s="6">
        <f t="shared" si="45"/>
        <v>0</v>
      </c>
      <c r="Y192">
        <f t="shared" si="46"/>
        <v>6</v>
      </c>
      <c r="Z192" s="6">
        <f t="shared" si="47"/>
        <v>0.31578947368421051</v>
      </c>
      <c r="AA192">
        <f t="shared" si="48"/>
        <v>0</v>
      </c>
      <c r="AB192" s="6">
        <f t="shared" si="49"/>
        <v>0</v>
      </c>
    </row>
    <row r="193" spans="1:28" x14ac:dyDescent="0.25">
      <c r="A193" t="s">
        <v>273</v>
      </c>
      <c r="B193" t="s">
        <v>350</v>
      </c>
      <c r="C193" s="58">
        <f>COUNTIFS('2way'!$A$3:$A$7690,"&gt;50%",'2way'!$Y$3:$Y$7690,"Y",'2way'!$Q$3:$Q$7690,"=" &amp;B193) +  COUNTIFS('2way'!$A$3:$A$7690,"&gt;50%",'2way'!$Y$3:$Y$7690,"Y",'2way'!$R$3:$R$7690,"=" &amp;B193)</f>
        <v>1</v>
      </c>
      <c r="D193" s="59">
        <f>COUNTIFS('2way'!$A$3:$A$7690,"&gt;50%",'2way'!$Y$3:$Y$7690,"N",'2way'!$Q$3:$Q$7690,"=" &amp;B193) +  COUNTIFS('2way'!$A$3:$A$7690,"&gt;50%",'2way'!$Y$3:$Y$7690,"N",'2way'!$R$3:$R$7690,"=" &amp;B193)</f>
        <v>4</v>
      </c>
      <c r="E193" s="59">
        <f>COUNTIFS('2way'!$B$3:$B$7690,"&gt;50%",'2way'!$Y$3:$Y$7690,"N",'2way'!$Q$3:$Q$7690,"=" &amp;B193) +  COUNTIFS('2way'!$B$3:$B$7690,"&gt;50%",'2way'!$Y$3:$Y$7690,"N",'2way'!$R$3:$R$7690,"=" &amp;B193)</f>
        <v>8</v>
      </c>
      <c r="F193" s="59">
        <f>COUNTIFS('2way'!$B$3:$B$7690,"&gt;50%",'2way'!$Y$3:$Y$7690,"Y",'2way'!$Q$3:$Q$7690,"=" &amp;B193) +  COUNTIFS('2way'!$B$3:$B$7690,"&gt;50%",'2way'!$Y$3:$Y$7690,"Y",'2way'!$R$3:$R$7690,"=" &amp;B193)</f>
        <v>6</v>
      </c>
      <c r="G193">
        <f>COUNTIF('2way'!$Q$3:$Q$7690,"=" &amp;B193) + COUNTIF('2way'!$R$3:$R$7690,"=" &amp;B193)</f>
        <v>20</v>
      </c>
      <c r="H193" s="6">
        <f t="shared" si="34"/>
        <v>0.05</v>
      </c>
      <c r="I193" s="6">
        <f t="shared" si="35"/>
        <v>0.2</v>
      </c>
      <c r="J193" s="6">
        <f t="shared" si="36"/>
        <v>0.4</v>
      </c>
      <c r="K193" s="6">
        <f t="shared" si="37"/>
        <v>0.3</v>
      </c>
      <c r="L193" s="59">
        <f>COUNTIFS('2way'!$M$3:$M$7690,"&gt;50%",'2way'!$Y$3:$Y$7690,"Y",'2way'!$Q$3:$Q$7690,"=" &amp;B193) +  COUNTIFS('2way'!$M$3:$M$7690,"&gt;50%",'2way'!$Y$3:$Y$7690,"Y",'2way'!$R$3:$R$7690,"=" &amp;B193)</f>
        <v>0</v>
      </c>
      <c r="M193" s="59">
        <f>COUNTIFS('2way'!$M$3:$M$7690,"&gt;50%",'2way'!$Y$3:$Y$7690,"N",'2way'!$Q$3:$Q$7690,"=" &amp;B193) +  COUNTIFS('2way'!$M$3:$M$7690,"&gt;50%",'2way'!$Y$3:$Y$7690,"N",'2way'!$R$3:$R$7690,"=" &amp;B193)</f>
        <v>0</v>
      </c>
      <c r="N193" s="59">
        <f>COUNTIFS('2way'!$N$3:$N$7690,"&gt;50%",'2way'!$Y$3:$Y$7690,"N",'2way'!$Q$3:$Q$7690,"=" &amp;B193) +  COUNTIFS('2way'!$N$3:$N$7690,"&gt;50%",'2way'!$Y$3:$Y$7690,"N",'2way'!$R$3:$R$7690,"=" &amp;B193)</f>
        <v>0</v>
      </c>
      <c r="O193" s="59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20</v>
      </c>
      <c r="Q193" s="6">
        <f t="shared" si="38"/>
        <v>0</v>
      </c>
      <c r="R193" s="6">
        <f t="shared" si="39"/>
        <v>0</v>
      </c>
      <c r="S193" s="6">
        <f t="shared" si="40"/>
        <v>0</v>
      </c>
      <c r="T193" s="6">
        <f t="shared" si="41"/>
        <v>0</v>
      </c>
      <c r="U193">
        <f t="shared" si="42"/>
        <v>9</v>
      </c>
      <c r="V193" s="6">
        <f t="shared" si="43"/>
        <v>0.45</v>
      </c>
      <c r="W193">
        <f t="shared" si="44"/>
        <v>0</v>
      </c>
      <c r="X193" s="6">
        <f t="shared" si="45"/>
        <v>0</v>
      </c>
      <c r="Y193">
        <f t="shared" si="46"/>
        <v>10</v>
      </c>
      <c r="Z193" s="6">
        <f t="shared" si="47"/>
        <v>0.5</v>
      </c>
      <c r="AA193">
        <f t="shared" si="48"/>
        <v>0</v>
      </c>
      <c r="AB193" s="6">
        <f t="shared" si="49"/>
        <v>0</v>
      </c>
    </row>
    <row r="194" spans="1:28" x14ac:dyDescent="0.25">
      <c r="A194" t="s">
        <v>273</v>
      </c>
      <c r="B194" t="s">
        <v>426</v>
      </c>
      <c r="C194" s="58">
        <f>COUNTIFS('2way'!$A$3:$A$7690,"&gt;50%",'2way'!$Y$3:$Y$7690,"Y",'2way'!$Q$3:$Q$7690,"=" &amp;B194) +  COUNTIFS('2way'!$A$3:$A$7690,"&gt;50%",'2way'!$Y$3:$Y$7690,"Y",'2way'!$R$3:$R$7690,"=" &amp;B194)</f>
        <v>3</v>
      </c>
      <c r="D194" s="59">
        <f>COUNTIFS('2way'!$A$3:$A$7690,"&gt;50%",'2way'!$Y$3:$Y$7690,"N",'2way'!$Q$3:$Q$7690,"=" &amp;B194) +  COUNTIFS('2way'!$A$3:$A$7690,"&gt;50%",'2way'!$Y$3:$Y$7690,"N",'2way'!$R$3:$R$7690,"=" &amp;B194)</f>
        <v>2</v>
      </c>
      <c r="E194" s="59">
        <f>COUNTIFS('2way'!$B$3:$B$7690,"&gt;50%",'2way'!$Y$3:$Y$7690,"N",'2way'!$Q$3:$Q$7690,"=" &amp;B194) +  COUNTIFS('2way'!$B$3:$B$7690,"&gt;50%",'2way'!$Y$3:$Y$7690,"N",'2way'!$R$3:$R$7690,"=" &amp;B194)</f>
        <v>9</v>
      </c>
      <c r="F194" s="59">
        <f>COUNTIFS('2way'!$B$3:$B$7690,"&gt;50%",'2way'!$Y$3:$Y$7690,"Y",'2way'!$Q$3:$Q$7690,"=" &amp;B194) +  COUNTIFS('2way'!$B$3:$B$7690,"&gt;50%",'2way'!$Y$3:$Y$7690,"Y",'2way'!$R$3:$R$7690,"=" &amp;B194)</f>
        <v>5</v>
      </c>
      <c r="G194">
        <f>COUNTIF('2way'!$Q$3:$Q$7690,"=" &amp;B194) + COUNTIF('2way'!$R$3:$R$7690,"=" &amp;B194)</f>
        <v>20</v>
      </c>
      <c r="H194" s="6">
        <f t="shared" si="34"/>
        <v>0.15</v>
      </c>
      <c r="I194" s="6">
        <f t="shared" si="35"/>
        <v>0.1</v>
      </c>
      <c r="J194" s="6">
        <f t="shared" si="36"/>
        <v>0.45</v>
      </c>
      <c r="K194" s="6">
        <f t="shared" si="37"/>
        <v>0.25</v>
      </c>
      <c r="L194" s="59">
        <f>COUNTIFS('2way'!$M$3:$M$7690,"&gt;50%",'2way'!$Y$3:$Y$7690,"Y",'2way'!$Q$3:$Q$7690,"=" &amp;B194) +  COUNTIFS('2way'!$M$3:$M$7690,"&gt;50%",'2way'!$Y$3:$Y$7690,"Y",'2way'!$R$3:$R$7690,"=" &amp;B194)</f>
        <v>0</v>
      </c>
      <c r="M194" s="59">
        <f>COUNTIFS('2way'!$M$3:$M$7690,"&gt;50%",'2way'!$Y$3:$Y$7690,"N",'2way'!$Q$3:$Q$7690,"=" &amp;B194) +  COUNTIFS('2way'!$M$3:$M$7690,"&gt;50%",'2way'!$Y$3:$Y$7690,"N",'2way'!$R$3:$R$7690,"=" &amp;B194)</f>
        <v>0</v>
      </c>
      <c r="N194" s="59">
        <f>COUNTIFS('2way'!$N$3:$N$7690,"&gt;50%",'2way'!$Y$3:$Y$7690,"N",'2way'!$Q$3:$Q$7690,"=" &amp;B194) +  COUNTIFS('2way'!$N$3:$N$7690,"&gt;50%",'2way'!$Y$3:$Y$7690,"N",'2way'!$R$3:$R$7690,"=" &amp;B194)</f>
        <v>0</v>
      </c>
      <c r="O194" s="59">
        <f>COUNTIFS('2way'!$N$3:$N$7690,"&gt;50%",'2way'!$Y$3:$Y$7690,"Y",'2way'!$Q$3:$Q$7690,"=" &amp;B194) +  COUNTIFS('2way'!$N$3:$N$7690,"&gt;50%",'2way'!$Y$3:$Y$7690,"Y",'2way'!$R$3:$R$7690,"=" &amp;B194)</f>
        <v>0</v>
      </c>
      <c r="P194">
        <f>COUNTIF('2way'!$Q$3:$Q$7690,"=" &amp;B194) + COUNTIF('2way'!$R$3:$R$7690,"=" &amp;B194)</f>
        <v>20</v>
      </c>
      <c r="Q194" s="6">
        <f t="shared" si="38"/>
        <v>0</v>
      </c>
      <c r="R194" s="6">
        <f t="shared" si="39"/>
        <v>0</v>
      </c>
      <c r="S194" s="6">
        <f t="shared" si="40"/>
        <v>0</v>
      </c>
      <c r="T194" s="6">
        <f t="shared" si="41"/>
        <v>0</v>
      </c>
      <c r="U194">
        <f t="shared" si="42"/>
        <v>12</v>
      </c>
      <c r="V194" s="6">
        <f t="shared" si="43"/>
        <v>0.6</v>
      </c>
      <c r="W194">
        <f t="shared" si="44"/>
        <v>0</v>
      </c>
      <c r="X194" s="6">
        <f t="shared" si="45"/>
        <v>0</v>
      </c>
      <c r="Y194">
        <f t="shared" si="46"/>
        <v>7</v>
      </c>
      <c r="Z194" s="6">
        <f t="shared" si="47"/>
        <v>0.35</v>
      </c>
      <c r="AA194">
        <f t="shared" si="48"/>
        <v>0</v>
      </c>
      <c r="AB194" s="6">
        <f t="shared" si="49"/>
        <v>0</v>
      </c>
    </row>
    <row r="195" spans="1:28" x14ac:dyDescent="0.25">
      <c r="A195" t="s">
        <v>273</v>
      </c>
      <c r="B195" t="s">
        <v>297</v>
      </c>
      <c r="C195" s="58">
        <f>COUNTIFS('2way'!$A$3:$A$7690,"&gt;50%",'2way'!$Y$3:$Y$7690,"Y",'2way'!$Q$3:$Q$7690,"=" &amp;B195) +  COUNTIFS('2way'!$A$3:$A$7690,"&gt;50%",'2way'!$Y$3:$Y$7690,"Y",'2way'!$R$3:$R$7690,"=" &amp;B195)</f>
        <v>3</v>
      </c>
      <c r="D195" s="59">
        <f>COUNTIFS('2way'!$A$3:$A$7690,"&gt;50%",'2way'!$Y$3:$Y$7690,"N",'2way'!$Q$3:$Q$7690,"=" &amp;B195) +  COUNTIFS('2way'!$A$3:$A$7690,"&gt;50%",'2way'!$Y$3:$Y$7690,"N",'2way'!$R$3:$R$7690,"=" &amp;B195)</f>
        <v>3</v>
      </c>
      <c r="E195" s="59">
        <f>COUNTIFS('2way'!$B$3:$B$7690,"&gt;50%",'2way'!$Y$3:$Y$7690,"N",'2way'!$Q$3:$Q$7690,"=" &amp;B195) +  COUNTIFS('2way'!$B$3:$B$7690,"&gt;50%",'2way'!$Y$3:$Y$7690,"N",'2way'!$R$3:$R$7690,"=" &amp;B195)</f>
        <v>10</v>
      </c>
      <c r="F195" s="59">
        <f>COUNTIFS('2way'!$B$3:$B$7690,"&gt;50%",'2way'!$Y$3:$Y$7690,"Y",'2way'!$Q$3:$Q$7690,"=" &amp;B195) +  COUNTIFS('2way'!$B$3:$B$7690,"&gt;50%",'2way'!$Y$3:$Y$7690,"Y",'2way'!$R$3:$R$7690,"=" &amp;B195)</f>
        <v>3</v>
      </c>
      <c r="G195">
        <f>COUNTIF('2way'!$Q$3:$Q$7690,"=" &amp;B195) + COUNTIF('2way'!$R$3:$R$7690,"=" &amp;B195)</f>
        <v>20</v>
      </c>
      <c r="H195" s="6">
        <f t="shared" si="34"/>
        <v>0.15</v>
      </c>
      <c r="I195" s="6">
        <f t="shared" si="35"/>
        <v>0.15</v>
      </c>
      <c r="J195" s="6">
        <f t="shared" si="36"/>
        <v>0.5</v>
      </c>
      <c r="K195" s="6">
        <f t="shared" si="37"/>
        <v>0.15</v>
      </c>
      <c r="L195" s="59">
        <f>COUNTIFS('2way'!$M$3:$M$7690,"&gt;50%",'2way'!$Y$3:$Y$7690,"Y",'2way'!$Q$3:$Q$7690,"=" &amp;B195) +  COUNTIFS('2way'!$M$3:$M$7690,"&gt;50%",'2way'!$Y$3:$Y$7690,"Y",'2way'!$R$3:$R$7690,"=" &amp;B195)</f>
        <v>0</v>
      </c>
      <c r="M195" s="59">
        <f>COUNTIFS('2way'!$M$3:$M$7690,"&gt;50%",'2way'!$Y$3:$Y$7690,"N",'2way'!$Q$3:$Q$7690,"=" &amp;B195) +  COUNTIFS('2way'!$M$3:$M$7690,"&gt;50%",'2way'!$Y$3:$Y$7690,"N",'2way'!$R$3:$R$7690,"=" &amp;B195)</f>
        <v>0</v>
      </c>
      <c r="N195" s="59">
        <f>COUNTIFS('2way'!$N$3:$N$7690,"&gt;50%",'2way'!$Y$3:$Y$7690,"N",'2way'!$Q$3:$Q$7690,"=" &amp;B195) +  COUNTIFS('2way'!$N$3:$N$7690,"&gt;50%",'2way'!$Y$3:$Y$7690,"N",'2way'!$R$3:$R$7690,"=" &amp;B195)</f>
        <v>0</v>
      </c>
      <c r="O195" s="59">
        <f>COUNTIFS('2way'!$N$3:$N$7690,"&gt;50%",'2way'!$Y$3:$Y$7690,"Y",'2way'!$Q$3:$Q$7690,"=" &amp;B195) +  COUNTIFS('2way'!$N$3:$N$7690,"&gt;50%",'2way'!$Y$3:$Y$7690,"Y",'2way'!$R$3:$R$7690,"=" &amp;B195)</f>
        <v>0</v>
      </c>
      <c r="P195">
        <f>COUNTIF('2way'!$Q$3:$Q$7690,"=" &amp;B195) + COUNTIF('2way'!$R$3:$R$7690,"=" &amp;B195)</f>
        <v>20</v>
      </c>
      <c r="Q195" s="6">
        <f t="shared" si="38"/>
        <v>0</v>
      </c>
      <c r="R195" s="6">
        <f t="shared" si="39"/>
        <v>0</v>
      </c>
      <c r="S195" s="6">
        <f t="shared" si="40"/>
        <v>0</v>
      </c>
      <c r="T195" s="6">
        <f t="shared" si="41"/>
        <v>0</v>
      </c>
      <c r="U195">
        <f t="shared" si="42"/>
        <v>13</v>
      </c>
      <c r="V195" s="6">
        <f t="shared" si="43"/>
        <v>0.65</v>
      </c>
      <c r="W195">
        <f t="shared" si="44"/>
        <v>0</v>
      </c>
      <c r="X195" s="6">
        <f t="shared" si="45"/>
        <v>0</v>
      </c>
      <c r="Y195">
        <f t="shared" si="46"/>
        <v>6</v>
      </c>
      <c r="Z195" s="6">
        <f t="shared" si="47"/>
        <v>0.3</v>
      </c>
      <c r="AA195">
        <f t="shared" si="48"/>
        <v>0</v>
      </c>
      <c r="AB195" s="6">
        <f t="shared" si="49"/>
        <v>0</v>
      </c>
    </row>
    <row r="196" spans="1:28" x14ac:dyDescent="0.25">
      <c r="A196" t="s">
        <v>273</v>
      </c>
      <c r="B196" t="s">
        <v>493</v>
      </c>
      <c r="C196" s="58">
        <f>COUNTIFS('2way'!$A$3:$A$7690,"&gt;50%",'2way'!$Y$3:$Y$7690,"Y",'2way'!$Q$3:$Q$7690,"=" &amp;B196) +  COUNTIFS('2way'!$A$3:$A$7690,"&gt;50%",'2way'!$Y$3:$Y$7690,"Y",'2way'!$R$3:$R$7690,"=" &amp;B196)</f>
        <v>1</v>
      </c>
      <c r="D196" s="59">
        <f>COUNTIFS('2way'!$A$3:$A$7690,"&gt;50%",'2way'!$Y$3:$Y$7690,"N",'2way'!$Q$3:$Q$7690,"=" &amp;B196) +  COUNTIFS('2way'!$A$3:$A$7690,"&gt;50%",'2way'!$Y$3:$Y$7690,"N",'2way'!$R$3:$R$7690,"=" &amp;B196)</f>
        <v>1</v>
      </c>
      <c r="E196" s="59">
        <f>COUNTIFS('2way'!$B$3:$B$7690,"&gt;50%",'2way'!$Y$3:$Y$7690,"N",'2way'!$Q$3:$Q$7690,"=" &amp;B196) +  COUNTIFS('2way'!$B$3:$B$7690,"&gt;50%",'2way'!$Y$3:$Y$7690,"N",'2way'!$R$3:$R$7690,"=" &amp;B196)</f>
        <v>13</v>
      </c>
      <c r="F196" s="59">
        <f>COUNTIFS('2way'!$B$3:$B$7690,"&gt;50%",'2way'!$Y$3:$Y$7690,"Y",'2way'!$Q$3:$Q$7690,"=" &amp;B196) +  COUNTIFS('2way'!$B$3:$B$7690,"&gt;50%",'2way'!$Y$3:$Y$7690,"Y",'2way'!$R$3:$R$7690,"=" &amp;B196)</f>
        <v>4</v>
      </c>
      <c r="G196">
        <f>COUNTIF('2way'!$Q$3:$Q$7690,"=" &amp;B196) + COUNTIF('2way'!$R$3:$R$7690,"=" &amp;B196)</f>
        <v>20</v>
      </c>
      <c r="H196" s="6">
        <f t="shared" ref="H196:H259" si="50">C196/G196</f>
        <v>0.05</v>
      </c>
      <c r="I196" s="6">
        <f t="shared" si="35"/>
        <v>0.05</v>
      </c>
      <c r="J196" s="6">
        <f t="shared" si="36"/>
        <v>0.65</v>
      </c>
      <c r="K196" s="6">
        <f t="shared" si="37"/>
        <v>0.2</v>
      </c>
      <c r="L196" s="59">
        <f>COUNTIFS('2way'!$M$3:$M$7690,"&gt;50%",'2way'!$Y$3:$Y$7690,"Y",'2way'!$Q$3:$Q$7690,"=" &amp;B196) +  COUNTIFS('2way'!$M$3:$M$7690,"&gt;50%",'2way'!$Y$3:$Y$7690,"Y",'2way'!$R$3:$R$7690,"=" &amp;B196)</f>
        <v>0</v>
      </c>
      <c r="M196" s="59">
        <f>COUNTIFS('2way'!$M$3:$M$7690,"&gt;50%",'2way'!$Y$3:$Y$7690,"N",'2way'!$Q$3:$Q$7690,"=" &amp;B196) +  COUNTIFS('2way'!$M$3:$M$7690,"&gt;50%",'2way'!$Y$3:$Y$7690,"N",'2way'!$R$3:$R$7690,"=" &amp;B196)</f>
        <v>0</v>
      </c>
      <c r="N196" s="59">
        <f>COUNTIFS('2way'!$N$3:$N$7690,"&gt;50%",'2way'!$Y$3:$Y$7690,"N",'2way'!$Q$3:$Q$7690,"=" &amp;B196) +  COUNTIFS('2way'!$N$3:$N$7690,"&gt;50%",'2way'!$Y$3:$Y$7690,"N",'2way'!$R$3:$R$7690,"=" &amp;B196)</f>
        <v>0</v>
      </c>
      <c r="O196" s="59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20</v>
      </c>
      <c r="Q196" s="6">
        <f t="shared" si="38"/>
        <v>0</v>
      </c>
      <c r="R196" s="6">
        <f t="shared" si="39"/>
        <v>0</v>
      </c>
      <c r="S196" s="6">
        <f t="shared" si="40"/>
        <v>0</v>
      </c>
      <c r="T196" s="6">
        <f t="shared" si="41"/>
        <v>0</v>
      </c>
      <c r="U196">
        <f t="shared" si="42"/>
        <v>14</v>
      </c>
      <c r="V196" s="6">
        <f t="shared" si="43"/>
        <v>0.7</v>
      </c>
      <c r="W196">
        <f t="shared" si="44"/>
        <v>0</v>
      </c>
      <c r="X196" s="6">
        <f t="shared" si="45"/>
        <v>0</v>
      </c>
      <c r="Y196">
        <f t="shared" si="46"/>
        <v>5</v>
      </c>
      <c r="Z196" s="6">
        <f t="shared" si="47"/>
        <v>0.25</v>
      </c>
      <c r="AA196">
        <f t="shared" si="48"/>
        <v>0</v>
      </c>
      <c r="AB196" s="6">
        <f t="shared" si="49"/>
        <v>0</v>
      </c>
    </row>
    <row r="197" spans="1:28" x14ac:dyDescent="0.25">
      <c r="A197" t="s">
        <v>273</v>
      </c>
      <c r="B197" t="s">
        <v>494</v>
      </c>
      <c r="C197" s="58">
        <f>COUNTIFS('2way'!$A$3:$A$7690,"&gt;50%",'2way'!$Y$3:$Y$7690,"Y",'2way'!$Q$3:$Q$7690,"=" &amp;B197) +  COUNTIFS('2way'!$A$3:$A$7690,"&gt;50%",'2way'!$Y$3:$Y$7690,"Y",'2way'!$R$3:$R$7690,"=" &amp;B197)</f>
        <v>0</v>
      </c>
      <c r="D197" s="59">
        <f>COUNTIFS('2way'!$A$3:$A$7690,"&gt;50%",'2way'!$Y$3:$Y$7690,"N",'2way'!$Q$3:$Q$7690,"=" &amp;B197) +  COUNTIFS('2way'!$A$3:$A$7690,"&gt;50%",'2way'!$Y$3:$Y$7690,"N",'2way'!$R$3:$R$7690,"=" &amp;B197)</f>
        <v>1</v>
      </c>
      <c r="E197" s="59">
        <f>COUNTIFS('2way'!$B$3:$B$7690,"&gt;50%",'2way'!$Y$3:$Y$7690,"N",'2way'!$Q$3:$Q$7690,"=" &amp;B197) +  COUNTIFS('2way'!$B$3:$B$7690,"&gt;50%",'2way'!$Y$3:$Y$7690,"N",'2way'!$R$3:$R$7690,"=" &amp;B197)</f>
        <v>13</v>
      </c>
      <c r="F197" s="59">
        <f>COUNTIFS('2way'!$B$3:$B$7690,"&gt;50%",'2way'!$Y$3:$Y$7690,"Y",'2way'!$Q$3:$Q$7690,"=" &amp;B197) +  COUNTIFS('2way'!$B$3:$B$7690,"&gt;50%",'2way'!$Y$3:$Y$7690,"Y",'2way'!$R$3:$R$7690,"=" &amp;B197)</f>
        <v>2</v>
      </c>
      <c r="G197">
        <f>COUNTIF('2way'!$Q$3:$Q$7690,"=" &amp;B197) + COUNTIF('2way'!$R$3:$R$7690,"=" &amp;B197)</f>
        <v>20</v>
      </c>
      <c r="H197" s="6">
        <f t="shared" si="50"/>
        <v>0</v>
      </c>
      <c r="I197" s="6">
        <f t="shared" ref="I197:I260" si="51">D197/G197</f>
        <v>0.05</v>
      </c>
      <c r="J197" s="6">
        <f t="shared" ref="J197:J260" si="52">E197/G197</f>
        <v>0.65</v>
      </c>
      <c r="K197" s="6">
        <f t="shared" ref="K197:K260" si="53">F197/G197</f>
        <v>0.1</v>
      </c>
      <c r="L197" s="59">
        <f>COUNTIFS('2way'!$M$3:$M$7690,"&gt;50%",'2way'!$Y$3:$Y$7690,"Y",'2way'!$Q$3:$Q$7690,"=" &amp;B197) +  COUNTIFS('2way'!$M$3:$M$7690,"&gt;50%",'2way'!$Y$3:$Y$7690,"Y",'2way'!$R$3:$R$7690,"=" &amp;B197)</f>
        <v>0</v>
      </c>
      <c r="M197" s="59">
        <f>COUNTIFS('2way'!$M$3:$M$7690,"&gt;50%",'2way'!$Y$3:$Y$7690,"N",'2way'!$Q$3:$Q$7690,"=" &amp;B197) +  COUNTIFS('2way'!$M$3:$M$7690,"&gt;50%",'2way'!$Y$3:$Y$7690,"N",'2way'!$R$3:$R$7690,"=" &amp;B197)</f>
        <v>0</v>
      </c>
      <c r="N197" s="59">
        <f>COUNTIFS('2way'!$N$3:$N$7690,"&gt;50%",'2way'!$Y$3:$Y$7690,"N",'2way'!$Q$3:$Q$7690,"=" &amp;B197) +  COUNTIFS('2way'!$N$3:$N$7690,"&gt;50%",'2way'!$Y$3:$Y$7690,"N",'2way'!$R$3:$R$7690,"=" &amp;B197)</f>
        <v>0</v>
      </c>
      <c r="O197" s="59">
        <f>COUNTIFS('2way'!$N$3:$N$7690,"&gt;50%",'2way'!$Y$3:$Y$7690,"Y",'2way'!$Q$3:$Q$7690,"=" &amp;B197) +  COUNTIFS('2way'!$N$3:$N$7690,"&gt;50%",'2way'!$Y$3:$Y$7690,"Y",'2way'!$R$3:$R$7690,"=" &amp;B197)</f>
        <v>0</v>
      </c>
      <c r="P197">
        <f>COUNTIF('2way'!$Q$3:$Q$7690,"=" &amp;B197) + COUNTIF('2way'!$R$3:$R$7690,"=" &amp;B197)</f>
        <v>20</v>
      </c>
      <c r="Q197" s="6">
        <f t="shared" ref="Q197:Q260" si="54">L197/P197</f>
        <v>0</v>
      </c>
      <c r="R197" s="6">
        <f t="shared" ref="R197:R260" si="55">M197/P197</f>
        <v>0</v>
      </c>
      <c r="S197" s="6">
        <f t="shared" ref="S197:S260" si="56">N197/P197</f>
        <v>0</v>
      </c>
      <c r="T197" s="6">
        <f t="shared" ref="T197:T260" si="57">O197/P197</f>
        <v>0</v>
      </c>
      <c r="U197">
        <f t="shared" ref="U197:U260" si="58">C197+E197</f>
        <v>13</v>
      </c>
      <c r="V197" s="6">
        <f t="shared" ref="V197:V260" si="59">U197/G197</f>
        <v>0.65</v>
      </c>
      <c r="W197">
        <f t="shared" ref="W197:W260" si="60">L197+N197</f>
        <v>0</v>
      </c>
      <c r="X197" s="6">
        <f t="shared" ref="X197:X260" si="61">W197/P197</f>
        <v>0</v>
      </c>
      <c r="Y197">
        <f t="shared" ref="Y197:Y260" si="62">D197+F197</f>
        <v>3</v>
      </c>
      <c r="Z197" s="6">
        <f t="shared" ref="Z197:Z260" si="63">Y197/G197</f>
        <v>0.15</v>
      </c>
      <c r="AA197">
        <f t="shared" ref="AA197:AA260" si="64">M197+O197</f>
        <v>0</v>
      </c>
      <c r="AB197" s="6">
        <f t="shared" ref="AB197:AB260" si="65">AA197/P197</f>
        <v>0</v>
      </c>
    </row>
    <row r="198" spans="1:28" x14ac:dyDescent="0.25">
      <c r="A198" t="s">
        <v>273</v>
      </c>
      <c r="B198" t="s">
        <v>428</v>
      </c>
      <c r="C198" s="58">
        <f>COUNTIFS('2way'!$A$3:$A$7690,"&gt;50%",'2way'!$Y$3:$Y$7690,"Y",'2way'!$Q$3:$Q$7690,"=" &amp;B198) +  COUNTIFS('2way'!$A$3:$A$7690,"&gt;50%",'2way'!$Y$3:$Y$7690,"Y",'2way'!$R$3:$R$7690,"=" &amp;B198)</f>
        <v>3</v>
      </c>
      <c r="D198" s="59">
        <f>COUNTIFS('2way'!$A$3:$A$7690,"&gt;50%",'2way'!$Y$3:$Y$7690,"N",'2way'!$Q$3:$Q$7690,"=" &amp;B198) +  COUNTIFS('2way'!$A$3:$A$7690,"&gt;50%",'2way'!$Y$3:$Y$7690,"N",'2way'!$R$3:$R$7690,"=" &amp;B198)</f>
        <v>2</v>
      </c>
      <c r="E198" s="59">
        <f>COUNTIFS('2way'!$B$3:$B$7690,"&gt;50%",'2way'!$Y$3:$Y$7690,"N",'2way'!$Q$3:$Q$7690,"=" &amp;B198) +  COUNTIFS('2way'!$B$3:$B$7690,"&gt;50%",'2way'!$Y$3:$Y$7690,"N",'2way'!$R$3:$R$7690,"=" &amp;B198)</f>
        <v>8</v>
      </c>
      <c r="F198" s="59">
        <f>COUNTIFS('2way'!$B$3:$B$7690,"&gt;50%",'2way'!$Y$3:$Y$7690,"Y",'2way'!$Q$3:$Q$7690,"=" &amp;B198) +  COUNTIFS('2way'!$B$3:$B$7690,"&gt;50%",'2way'!$Y$3:$Y$7690,"Y",'2way'!$R$3:$R$7690,"=" &amp;B198)</f>
        <v>7</v>
      </c>
      <c r="G198">
        <f>COUNTIF('2way'!$Q$3:$Q$7690,"=" &amp;B198) + COUNTIF('2way'!$R$3:$R$7690,"=" &amp;B198)</f>
        <v>20</v>
      </c>
      <c r="H198" s="6">
        <f t="shared" si="50"/>
        <v>0.15</v>
      </c>
      <c r="I198" s="6">
        <f t="shared" si="51"/>
        <v>0.1</v>
      </c>
      <c r="J198" s="6">
        <f t="shared" si="52"/>
        <v>0.4</v>
      </c>
      <c r="K198" s="6">
        <f t="shared" si="53"/>
        <v>0.35</v>
      </c>
      <c r="L198" s="59">
        <f>COUNTIFS('2way'!$M$3:$M$7690,"&gt;50%",'2way'!$Y$3:$Y$7690,"Y",'2way'!$Q$3:$Q$7690,"=" &amp;B198) +  COUNTIFS('2way'!$M$3:$M$7690,"&gt;50%",'2way'!$Y$3:$Y$7690,"Y",'2way'!$R$3:$R$7690,"=" &amp;B198)</f>
        <v>0</v>
      </c>
      <c r="M198" s="59">
        <f>COUNTIFS('2way'!$M$3:$M$7690,"&gt;50%",'2way'!$Y$3:$Y$7690,"N",'2way'!$Q$3:$Q$7690,"=" &amp;B198) +  COUNTIFS('2way'!$M$3:$M$7690,"&gt;50%",'2way'!$Y$3:$Y$7690,"N",'2way'!$R$3:$R$7690,"=" &amp;B198)</f>
        <v>0</v>
      </c>
      <c r="N198" s="59">
        <f>COUNTIFS('2way'!$N$3:$N$7690,"&gt;50%",'2way'!$Y$3:$Y$7690,"N",'2way'!$Q$3:$Q$7690,"=" &amp;B198) +  COUNTIFS('2way'!$N$3:$N$7690,"&gt;50%",'2way'!$Y$3:$Y$7690,"N",'2way'!$R$3:$R$7690,"=" &amp;B198)</f>
        <v>0</v>
      </c>
      <c r="O198" s="59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20</v>
      </c>
      <c r="Q198" s="6">
        <f t="shared" si="54"/>
        <v>0</v>
      </c>
      <c r="R198" s="6">
        <f t="shared" si="55"/>
        <v>0</v>
      </c>
      <c r="S198" s="6">
        <f t="shared" si="56"/>
        <v>0</v>
      </c>
      <c r="T198" s="6">
        <f t="shared" si="57"/>
        <v>0</v>
      </c>
      <c r="U198">
        <f t="shared" si="58"/>
        <v>11</v>
      </c>
      <c r="V198" s="6">
        <f t="shared" si="59"/>
        <v>0.55000000000000004</v>
      </c>
      <c r="W198">
        <f t="shared" si="60"/>
        <v>0</v>
      </c>
      <c r="X198" s="6">
        <f t="shared" si="61"/>
        <v>0</v>
      </c>
      <c r="Y198">
        <f t="shared" si="62"/>
        <v>9</v>
      </c>
      <c r="Z198" s="6">
        <f t="shared" si="63"/>
        <v>0.45</v>
      </c>
      <c r="AA198">
        <f t="shared" si="64"/>
        <v>0</v>
      </c>
      <c r="AB198" s="6">
        <f t="shared" si="65"/>
        <v>0</v>
      </c>
    </row>
    <row r="199" spans="1:28" x14ac:dyDescent="0.25">
      <c r="A199" t="s">
        <v>273</v>
      </c>
      <c r="B199" t="s">
        <v>296</v>
      </c>
      <c r="C199" s="58">
        <f>COUNTIFS('2way'!$A$3:$A$7690,"&gt;50%",'2way'!$Y$3:$Y$7690,"Y",'2way'!$Q$3:$Q$7690,"=" &amp;B199) +  COUNTIFS('2way'!$A$3:$A$7690,"&gt;50%",'2way'!$Y$3:$Y$7690,"Y",'2way'!$R$3:$R$7690,"=" &amp;B199)</f>
        <v>0</v>
      </c>
      <c r="D199" s="59">
        <f>COUNTIFS('2way'!$A$3:$A$7690,"&gt;50%",'2way'!$Y$3:$Y$7690,"N",'2way'!$Q$3:$Q$7690,"=" &amp;B199) +  COUNTIFS('2way'!$A$3:$A$7690,"&gt;50%",'2way'!$Y$3:$Y$7690,"N",'2way'!$R$3:$R$7690,"=" &amp;B199)</f>
        <v>0</v>
      </c>
      <c r="E199" s="59">
        <f>COUNTIFS('2way'!$B$3:$B$7690,"&gt;50%",'2way'!$Y$3:$Y$7690,"N",'2way'!$Q$3:$Q$7690,"=" &amp;B199) +  COUNTIFS('2way'!$B$3:$B$7690,"&gt;50%",'2way'!$Y$3:$Y$7690,"N",'2way'!$R$3:$R$7690,"=" &amp;B199)</f>
        <v>14</v>
      </c>
      <c r="F199" s="59">
        <f>COUNTIFS('2way'!$B$3:$B$7690,"&gt;50%",'2way'!$Y$3:$Y$7690,"Y",'2way'!$Q$3:$Q$7690,"=" &amp;B199) +  COUNTIFS('2way'!$B$3:$B$7690,"&gt;50%",'2way'!$Y$3:$Y$7690,"Y",'2way'!$R$3:$R$7690,"=" &amp;B199)</f>
        <v>6</v>
      </c>
      <c r="G199">
        <f>COUNTIF('2way'!$Q$3:$Q$7690,"=" &amp;B199) + COUNTIF('2way'!$R$3:$R$7690,"=" &amp;B199)</f>
        <v>20</v>
      </c>
      <c r="H199" s="6">
        <f t="shared" si="50"/>
        <v>0</v>
      </c>
      <c r="I199" s="6">
        <f t="shared" si="51"/>
        <v>0</v>
      </c>
      <c r="J199" s="6">
        <f t="shared" si="52"/>
        <v>0.7</v>
      </c>
      <c r="K199" s="6">
        <f t="shared" si="53"/>
        <v>0.3</v>
      </c>
      <c r="L199" s="59">
        <f>COUNTIFS('2way'!$M$3:$M$7690,"&gt;50%",'2way'!$Y$3:$Y$7690,"Y",'2way'!$Q$3:$Q$7690,"=" &amp;B199) +  COUNTIFS('2way'!$M$3:$M$7690,"&gt;50%",'2way'!$Y$3:$Y$7690,"Y",'2way'!$R$3:$R$7690,"=" &amp;B199)</f>
        <v>0</v>
      </c>
      <c r="M199" s="59">
        <f>COUNTIFS('2way'!$M$3:$M$7690,"&gt;50%",'2way'!$Y$3:$Y$7690,"N",'2way'!$Q$3:$Q$7690,"=" &amp;B199) +  COUNTIFS('2way'!$M$3:$M$7690,"&gt;50%",'2way'!$Y$3:$Y$7690,"N",'2way'!$R$3:$R$7690,"=" &amp;B199)</f>
        <v>0</v>
      </c>
      <c r="N199" s="59">
        <f>COUNTIFS('2way'!$N$3:$N$7690,"&gt;50%",'2way'!$Y$3:$Y$7690,"N",'2way'!$Q$3:$Q$7690,"=" &amp;B199) +  COUNTIFS('2way'!$N$3:$N$7690,"&gt;50%",'2way'!$Y$3:$Y$7690,"N",'2way'!$R$3:$R$7690,"=" &amp;B199)</f>
        <v>0</v>
      </c>
      <c r="O199" s="59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20</v>
      </c>
      <c r="Q199" s="6">
        <f t="shared" si="54"/>
        <v>0</v>
      </c>
      <c r="R199" s="6">
        <f t="shared" si="55"/>
        <v>0</v>
      </c>
      <c r="S199" s="6">
        <f t="shared" si="56"/>
        <v>0</v>
      </c>
      <c r="T199" s="6">
        <f t="shared" si="57"/>
        <v>0</v>
      </c>
      <c r="U199">
        <f t="shared" si="58"/>
        <v>14</v>
      </c>
      <c r="V199" s="6">
        <f t="shared" si="59"/>
        <v>0.7</v>
      </c>
      <c r="W199">
        <f t="shared" si="60"/>
        <v>0</v>
      </c>
      <c r="X199" s="6">
        <f t="shared" si="61"/>
        <v>0</v>
      </c>
      <c r="Y199">
        <f t="shared" si="62"/>
        <v>6</v>
      </c>
      <c r="Z199" s="6">
        <f t="shared" si="63"/>
        <v>0.3</v>
      </c>
      <c r="AA199">
        <f t="shared" si="64"/>
        <v>0</v>
      </c>
      <c r="AB199" s="6">
        <f t="shared" si="65"/>
        <v>0</v>
      </c>
    </row>
    <row r="200" spans="1:28" x14ac:dyDescent="0.25">
      <c r="A200" t="s">
        <v>278</v>
      </c>
      <c r="B200" t="s">
        <v>432</v>
      </c>
      <c r="C200" s="58">
        <f>COUNTIFS('2way'!$A$3:$A$7690,"&gt;50%",'2way'!$Y$3:$Y$7690,"Y",'2way'!$Q$3:$Q$7690,"=" &amp;B200) +  COUNTIFS('2way'!$A$3:$A$7690,"&gt;50%",'2way'!$Y$3:$Y$7690,"Y",'2way'!$R$3:$R$7690,"=" &amp;B200)</f>
        <v>4</v>
      </c>
      <c r="D200" s="59">
        <f>COUNTIFS('2way'!$A$3:$A$7690,"&gt;50%",'2way'!$Y$3:$Y$7690,"N",'2way'!$Q$3:$Q$7690,"=" &amp;B200) +  COUNTIFS('2way'!$A$3:$A$7690,"&gt;50%",'2way'!$Y$3:$Y$7690,"N",'2way'!$R$3:$R$7690,"=" &amp;B200)</f>
        <v>3</v>
      </c>
      <c r="E200" s="59">
        <f>COUNTIFS('2way'!$B$3:$B$7690,"&gt;50%",'2way'!$Y$3:$Y$7690,"N",'2way'!$Q$3:$Q$7690,"=" &amp;B200) +  COUNTIFS('2way'!$B$3:$B$7690,"&gt;50%",'2way'!$Y$3:$Y$7690,"N",'2way'!$R$3:$R$7690,"=" &amp;B200)</f>
        <v>4</v>
      </c>
      <c r="F200" s="59">
        <f>COUNTIFS('2way'!$B$3:$B$7690,"&gt;50%",'2way'!$Y$3:$Y$7690,"Y",'2way'!$Q$3:$Q$7690,"=" &amp;B200) +  COUNTIFS('2way'!$B$3:$B$7690,"&gt;50%",'2way'!$Y$3:$Y$7690,"Y",'2way'!$R$3:$R$7690,"=" &amp;B200)</f>
        <v>5</v>
      </c>
      <c r="G200">
        <f>COUNTIF('2way'!$Q$3:$Q$7690,"=" &amp;B200) + COUNTIF('2way'!$R$3:$R$7690,"=" &amp;B200)</f>
        <v>17</v>
      </c>
      <c r="H200" s="6">
        <f t="shared" si="50"/>
        <v>0.23529411764705882</v>
      </c>
      <c r="I200" s="6">
        <f t="shared" si="51"/>
        <v>0.17647058823529413</v>
      </c>
      <c r="J200" s="6">
        <f t="shared" si="52"/>
        <v>0.23529411764705882</v>
      </c>
      <c r="K200" s="6">
        <f t="shared" si="53"/>
        <v>0.29411764705882354</v>
      </c>
      <c r="L200" s="59">
        <f>COUNTIFS('2way'!$M$3:$M$7690,"&gt;50%",'2way'!$Y$3:$Y$7690,"Y",'2way'!$Q$3:$Q$7690,"=" &amp;B200) +  COUNTIFS('2way'!$M$3:$M$7690,"&gt;50%",'2way'!$Y$3:$Y$7690,"Y",'2way'!$R$3:$R$7690,"=" &amp;B200)</f>
        <v>0</v>
      </c>
      <c r="M200" s="59">
        <f>COUNTIFS('2way'!$M$3:$M$7690,"&gt;50%",'2way'!$Y$3:$Y$7690,"N",'2way'!$Q$3:$Q$7690,"=" &amp;B200) +  COUNTIFS('2way'!$M$3:$M$7690,"&gt;50%",'2way'!$Y$3:$Y$7690,"N",'2way'!$R$3:$R$7690,"=" &amp;B200)</f>
        <v>0</v>
      </c>
      <c r="N200" s="59">
        <f>COUNTIFS('2way'!$N$3:$N$7690,"&gt;50%",'2way'!$Y$3:$Y$7690,"N",'2way'!$Q$3:$Q$7690,"=" &amp;B200) +  COUNTIFS('2way'!$N$3:$N$7690,"&gt;50%",'2way'!$Y$3:$Y$7690,"N",'2way'!$R$3:$R$7690,"=" &amp;B200)</f>
        <v>0</v>
      </c>
      <c r="O200" s="59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17</v>
      </c>
      <c r="Q200" s="6">
        <f t="shared" si="54"/>
        <v>0</v>
      </c>
      <c r="R200" s="6">
        <f t="shared" si="55"/>
        <v>0</v>
      </c>
      <c r="S200" s="6">
        <f t="shared" si="56"/>
        <v>0</v>
      </c>
      <c r="T200" s="6">
        <f t="shared" si="57"/>
        <v>0</v>
      </c>
      <c r="U200">
        <f t="shared" si="58"/>
        <v>8</v>
      </c>
      <c r="V200" s="6">
        <f t="shared" si="59"/>
        <v>0.47058823529411764</v>
      </c>
      <c r="W200">
        <f t="shared" si="60"/>
        <v>0</v>
      </c>
      <c r="X200" s="6">
        <f t="shared" si="61"/>
        <v>0</v>
      </c>
      <c r="Y200">
        <f t="shared" si="62"/>
        <v>8</v>
      </c>
      <c r="Z200" s="6">
        <f t="shared" si="63"/>
        <v>0.47058823529411764</v>
      </c>
      <c r="AA200">
        <f t="shared" si="64"/>
        <v>0</v>
      </c>
      <c r="AB200" s="6">
        <f t="shared" si="65"/>
        <v>0</v>
      </c>
    </row>
    <row r="201" spans="1:28" x14ac:dyDescent="0.25">
      <c r="A201" t="s">
        <v>278</v>
      </c>
      <c r="B201" t="s">
        <v>357</v>
      </c>
      <c r="C201" s="58">
        <f>COUNTIFS('2way'!$A$3:$A$7690,"&gt;50%",'2way'!$Y$3:$Y$7690,"Y",'2way'!$Q$3:$Q$7690,"=" &amp;B201) +  COUNTIFS('2way'!$A$3:$A$7690,"&gt;50%",'2way'!$Y$3:$Y$7690,"Y",'2way'!$R$3:$R$7690,"=" &amp;B201)</f>
        <v>6</v>
      </c>
      <c r="D201" s="59">
        <f>COUNTIFS('2way'!$A$3:$A$7690,"&gt;50%",'2way'!$Y$3:$Y$7690,"N",'2way'!$Q$3:$Q$7690,"=" &amp;B201) +  COUNTIFS('2way'!$A$3:$A$7690,"&gt;50%",'2way'!$Y$3:$Y$7690,"N",'2way'!$R$3:$R$7690,"=" &amp;B201)</f>
        <v>1</v>
      </c>
      <c r="E201" s="59">
        <f>COUNTIFS('2way'!$B$3:$B$7690,"&gt;50%",'2way'!$Y$3:$Y$7690,"N",'2way'!$Q$3:$Q$7690,"=" &amp;B201) +  COUNTIFS('2way'!$B$3:$B$7690,"&gt;50%",'2way'!$Y$3:$Y$7690,"N",'2way'!$R$3:$R$7690,"=" &amp;B201)</f>
        <v>4</v>
      </c>
      <c r="F201" s="59">
        <f>COUNTIFS('2way'!$B$3:$B$7690,"&gt;50%",'2way'!$Y$3:$Y$7690,"Y",'2way'!$Q$3:$Q$7690,"=" &amp;B201) +  COUNTIFS('2way'!$B$3:$B$7690,"&gt;50%",'2way'!$Y$3:$Y$7690,"Y",'2way'!$R$3:$R$7690,"=" &amp;B201)</f>
        <v>4</v>
      </c>
      <c r="G201">
        <f>COUNTIF('2way'!$Q$3:$Q$7690,"=" &amp;B201) + COUNTIF('2way'!$R$3:$R$7690,"=" &amp;B201)</f>
        <v>17</v>
      </c>
      <c r="H201" s="6">
        <f t="shared" si="50"/>
        <v>0.35294117647058826</v>
      </c>
      <c r="I201" s="6">
        <f t="shared" si="51"/>
        <v>5.8823529411764705E-2</v>
      </c>
      <c r="J201" s="6">
        <f t="shared" si="52"/>
        <v>0.23529411764705882</v>
      </c>
      <c r="K201" s="6">
        <f t="shared" si="53"/>
        <v>0.23529411764705882</v>
      </c>
      <c r="L201" s="59">
        <f>COUNTIFS('2way'!$M$3:$M$7690,"&gt;50%",'2way'!$Y$3:$Y$7690,"Y",'2way'!$Q$3:$Q$7690,"=" &amp;B201) +  COUNTIFS('2way'!$M$3:$M$7690,"&gt;50%",'2way'!$Y$3:$Y$7690,"Y",'2way'!$R$3:$R$7690,"=" &amp;B201)</f>
        <v>0</v>
      </c>
      <c r="M201" s="59">
        <f>COUNTIFS('2way'!$M$3:$M$7690,"&gt;50%",'2way'!$Y$3:$Y$7690,"N",'2way'!$Q$3:$Q$7690,"=" &amp;B201) +  COUNTIFS('2way'!$M$3:$M$7690,"&gt;50%",'2way'!$Y$3:$Y$7690,"N",'2way'!$R$3:$R$7690,"=" &amp;B201)</f>
        <v>0</v>
      </c>
      <c r="N201" s="59">
        <f>COUNTIFS('2way'!$N$3:$N$7690,"&gt;50%",'2way'!$Y$3:$Y$7690,"N",'2way'!$Q$3:$Q$7690,"=" &amp;B201) +  COUNTIFS('2way'!$N$3:$N$7690,"&gt;50%",'2way'!$Y$3:$Y$7690,"N",'2way'!$R$3:$R$7690,"=" &amp;B201)</f>
        <v>0</v>
      </c>
      <c r="O201" s="59">
        <f>COUNTIFS('2way'!$N$3:$N$7690,"&gt;50%",'2way'!$Y$3:$Y$7690,"Y",'2way'!$Q$3:$Q$7690,"=" &amp;B201) +  COUNTIFS('2way'!$N$3:$N$7690,"&gt;50%",'2way'!$Y$3:$Y$7690,"Y",'2way'!$R$3:$R$7690,"=" &amp;B201)</f>
        <v>0</v>
      </c>
      <c r="P201">
        <f>COUNTIF('2way'!$Q$3:$Q$7690,"=" &amp;B201) + COUNTIF('2way'!$R$3:$R$7690,"=" &amp;B201)</f>
        <v>17</v>
      </c>
      <c r="Q201" s="6">
        <f t="shared" si="54"/>
        <v>0</v>
      </c>
      <c r="R201" s="6">
        <f t="shared" si="55"/>
        <v>0</v>
      </c>
      <c r="S201" s="6">
        <f t="shared" si="56"/>
        <v>0</v>
      </c>
      <c r="T201" s="6">
        <f t="shared" si="57"/>
        <v>0</v>
      </c>
      <c r="U201">
        <f t="shared" si="58"/>
        <v>10</v>
      </c>
      <c r="V201" s="6">
        <f t="shared" si="59"/>
        <v>0.58823529411764708</v>
      </c>
      <c r="W201">
        <f t="shared" si="60"/>
        <v>0</v>
      </c>
      <c r="X201" s="6">
        <f t="shared" si="61"/>
        <v>0</v>
      </c>
      <c r="Y201">
        <f t="shared" si="62"/>
        <v>5</v>
      </c>
      <c r="Z201" s="6">
        <f t="shared" si="63"/>
        <v>0.29411764705882354</v>
      </c>
      <c r="AA201">
        <f t="shared" si="64"/>
        <v>0</v>
      </c>
      <c r="AB201" s="6">
        <f t="shared" si="65"/>
        <v>0</v>
      </c>
    </row>
    <row r="202" spans="1:28" x14ac:dyDescent="0.25">
      <c r="A202" t="s">
        <v>278</v>
      </c>
      <c r="B202" t="s">
        <v>433</v>
      </c>
      <c r="C202" s="58">
        <f>COUNTIFS('2way'!$A$3:$A$7690,"&gt;50%",'2way'!$Y$3:$Y$7690,"Y",'2way'!$Q$3:$Q$7690,"=" &amp;B202) +  COUNTIFS('2way'!$A$3:$A$7690,"&gt;50%",'2way'!$Y$3:$Y$7690,"Y",'2way'!$R$3:$R$7690,"=" &amp;B202)</f>
        <v>3</v>
      </c>
      <c r="D202" s="59">
        <f>COUNTIFS('2way'!$A$3:$A$7690,"&gt;50%",'2way'!$Y$3:$Y$7690,"N",'2way'!$Q$3:$Q$7690,"=" &amp;B202) +  COUNTIFS('2way'!$A$3:$A$7690,"&gt;50%",'2way'!$Y$3:$Y$7690,"N",'2way'!$R$3:$R$7690,"=" &amp;B202)</f>
        <v>1</v>
      </c>
      <c r="E202" s="59">
        <f>COUNTIFS('2way'!$B$3:$B$7690,"&gt;50%",'2way'!$Y$3:$Y$7690,"N",'2way'!$Q$3:$Q$7690,"=" &amp;B202) +  COUNTIFS('2way'!$B$3:$B$7690,"&gt;50%",'2way'!$Y$3:$Y$7690,"N",'2way'!$R$3:$R$7690,"=" &amp;B202)</f>
        <v>9</v>
      </c>
      <c r="F202" s="59">
        <f>COUNTIFS('2way'!$B$3:$B$7690,"&gt;50%",'2way'!$Y$3:$Y$7690,"Y",'2way'!$Q$3:$Q$7690,"=" &amp;B202) +  COUNTIFS('2way'!$B$3:$B$7690,"&gt;50%",'2way'!$Y$3:$Y$7690,"Y",'2way'!$R$3:$R$7690,"=" &amp;B202)</f>
        <v>4</v>
      </c>
      <c r="G202">
        <f>COUNTIF('2way'!$Q$3:$Q$7690,"=" &amp;B202) + COUNTIF('2way'!$R$3:$R$7690,"=" &amp;B202)</f>
        <v>17</v>
      </c>
      <c r="H202" s="6">
        <f t="shared" si="50"/>
        <v>0.17647058823529413</v>
      </c>
      <c r="I202" s="6">
        <f t="shared" si="51"/>
        <v>5.8823529411764705E-2</v>
      </c>
      <c r="J202" s="6">
        <f t="shared" si="52"/>
        <v>0.52941176470588236</v>
      </c>
      <c r="K202" s="6">
        <f t="shared" si="53"/>
        <v>0.23529411764705882</v>
      </c>
      <c r="L202" s="59">
        <f>COUNTIFS('2way'!$M$3:$M$7690,"&gt;50%",'2way'!$Y$3:$Y$7690,"Y",'2way'!$Q$3:$Q$7690,"=" &amp;B202) +  COUNTIFS('2way'!$M$3:$M$7690,"&gt;50%",'2way'!$Y$3:$Y$7690,"Y",'2way'!$R$3:$R$7690,"=" &amp;B202)</f>
        <v>0</v>
      </c>
      <c r="M202" s="59">
        <f>COUNTIFS('2way'!$M$3:$M$7690,"&gt;50%",'2way'!$Y$3:$Y$7690,"N",'2way'!$Q$3:$Q$7690,"=" &amp;B202) +  COUNTIFS('2way'!$M$3:$M$7690,"&gt;50%",'2way'!$Y$3:$Y$7690,"N",'2way'!$R$3:$R$7690,"=" &amp;B202)</f>
        <v>0</v>
      </c>
      <c r="N202" s="59">
        <f>COUNTIFS('2way'!$N$3:$N$7690,"&gt;50%",'2way'!$Y$3:$Y$7690,"N",'2way'!$Q$3:$Q$7690,"=" &amp;B202) +  COUNTIFS('2way'!$N$3:$N$7690,"&gt;50%",'2way'!$Y$3:$Y$7690,"N",'2way'!$R$3:$R$7690,"=" &amp;B202)</f>
        <v>0</v>
      </c>
      <c r="O202" s="59">
        <f>COUNTIFS('2way'!$N$3:$N$7690,"&gt;50%",'2way'!$Y$3:$Y$7690,"Y",'2way'!$Q$3:$Q$7690,"=" &amp;B202) +  COUNTIFS('2way'!$N$3:$N$7690,"&gt;50%",'2way'!$Y$3:$Y$7690,"Y",'2way'!$R$3:$R$7690,"=" &amp;B202)</f>
        <v>0</v>
      </c>
      <c r="P202">
        <f>COUNTIF('2way'!$Q$3:$Q$7690,"=" &amp;B202) + COUNTIF('2way'!$R$3:$R$7690,"=" &amp;B202)</f>
        <v>17</v>
      </c>
      <c r="Q202" s="6">
        <f t="shared" si="54"/>
        <v>0</v>
      </c>
      <c r="R202" s="6">
        <f t="shared" si="55"/>
        <v>0</v>
      </c>
      <c r="S202" s="6">
        <f t="shared" si="56"/>
        <v>0</v>
      </c>
      <c r="T202" s="6">
        <f t="shared" si="57"/>
        <v>0</v>
      </c>
      <c r="U202">
        <f t="shared" si="58"/>
        <v>12</v>
      </c>
      <c r="V202" s="6">
        <f t="shared" si="59"/>
        <v>0.70588235294117652</v>
      </c>
      <c r="W202">
        <f t="shared" si="60"/>
        <v>0</v>
      </c>
      <c r="X202" s="6">
        <f t="shared" si="61"/>
        <v>0</v>
      </c>
      <c r="Y202">
        <f t="shared" si="62"/>
        <v>5</v>
      </c>
      <c r="Z202" s="6">
        <f t="shared" si="63"/>
        <v>0.29411764705882354</v>
      </c>
      <c r="AA202">
        <f t="shared" si="64"/>
        <v>0</v>
      </c>
      <c r="AB202" s="6">
        <f t="shared" si="65"/>
        <v>0</v>
      </c>
    </row>
    <row r="203" spans="1:28" x14ac:dyDescent="0.25">
      <c r="A203" t="s">
        <v>278</v>
      </c>
      <c r="B203" t="s">
        <v>300</v>
      </c>
      <c r="C203" s="58">
        <f>COUNTIFS('2way'!$A$3:$A$7690,"&gt;50%",'2way'!$Y$3:$Y$7690,"Y",'2way'!$Q$3:$Q$7690,"=" &amp;B203) +  COUNTIFS('2way'!$A$3:$A$7690,"&gt;50%",'2way'!$Y$3:$Y$7690,"Y",'2way'!$R$3:$R$7690,"=" &amp;B203)</f>
        <v>4</v>
      </c>
      <c r="D203" s="59">
        <f>COUNTIFS('2way'!$A$3:$A$7690,"&gt;50%",'2way'!$Y$3:$Y$7690,"N",'2way'!$Q$3:$Q$7690,"=" &amp;B203) +  COUNTIFS('2way'!$A$3:$A$7690,"&gt;50%",'2way'!$Y$3:$Y$7690,"N",'2way'!$R$3:$R$7690,"=" &amp;B203)</f>
        <v>4</v>
      </c>
      <c r="E203" s="59">
        <f>COUNTIFS('2way'!$B$3:$B$7690,"&gt;50%",'2way'!$Y$3:$Y$7690,"N",'2way'!$Q$3:$Q$7690,"=" &amp;B203) +  COUNTIFS('2way'!$B$3:$B$7690,"&gt;50%",'2way'!$Y$3:$Y$7690,"N",'2way'!$R$3:$R$7690,"=" &amp;B203)</f>
        <v>5</v>
      </c>
      <c r="F203" s="59">
        <f>COUNTIFS('2way'!$B$3:$B$7690,"&gt;50%",'2way'!$Y$3:$Y$7690,"Y",'2way'!$Q$3:$Q$7690,"=" &amp;B203) +  COUNTIFS('2way'!$B$3:$B$7690,"&gt;50%",'2way'!$Y$3:$Y$7690,"Y",'2way'!$R$3:$R$7690,"=" &amp;B203)</f>
        <v>5</v>
      </c>
      <c r="G203">
        <f>COUNTIF('2way'!$Q$3:$Q$7690,"=" &amp;B203) + COUNTIF('2way'!$R$3:$R$7690,"=" &amp;B203)</f>
        <v>18</v>
      </c>
      <c r="H203" s="6">
        <f t="shared" si="50"/>
        <v>0.22222222222222221</v>
      </c>
      <c r="I203" s="6">
        <f t="shared" si="51"/>
        <v>0.22222222222222221</v>
      </c>
      <c r="J203" s="6">
        <f t="shared" si="52"/>
        <v>0.27777777777777779</v>
      </c>
      <c r="K203" s="6">
        <f t="shared" si="53"/>
        <v>0.27777777777777779</v>
      </c>
      <c r="L203" s="59">
        <f>COUNTIFS('2way'!$M$3:$M$7690,"&gt;50%",'2way'!$Y$3:$Y$7690,"Y",'2way'!$Q$3:$Q$7690,"=" &amp;B203) +  COUNTIFS('2way'!$M$3:$M$7690,"&gt;50%",'2way'!$Y$3:$Y$7690,"Y",'2way'!$R$3:$R$7690,"=" &amp;B203)</f>
        <v>0</v>
      </c>
      <c r="M203" s="59">
        <f>COUNTIFS('2way'!$M$3:$M$7690,"&gt;50%",'2way'!$Y$3:$Y$7690,"N",'2way'!$Q$3:$Q$7690,"=" &amp;B203) +  COUNTIFS('2way'!$M$3:$M$7690,"&gt;50%",'2way'!$Y$3:$Y$7690,"N",'2way'!$R$3:$R$7690,"=" &amp;B203)</f>
        <v>0</v>
      </c>
      <c r="N203" s="59">
        <f>COUNTIFS('2way'!$N$3:$N$7690,"&gt;50%",'2way'!$Y$3:$Y$7690,"N",'2way'!$Q$3:$Q$7690,"=" &amp;B203) +  COUNTIFS('2way'!$N$3:$N$7690,"&gt;50%",'2way'!$Y$3:$Y$7690,"N",'2way'!$R$3:$R$7690,"=" &amp;B203)</f>
        <v>0</v>
      </c>
      <c r="O203" s="59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18</v>
      </c>
      <c r="Q203" s="6">
        <f t="shared" si="54"/>
        <v>0</v>
      </c>
      <c r="R203" s="6">
        <f t="shared" si="55"/>
        <v>0</v>
      </c>
      <c r="S203" s="6">
        <f t="shared" si="56"/>
        <v>0</v>
      </c>
      <c r="T203" s="6">
        <f t="shared" si="57"/>
        <v>0</v>
      </c>
      <c r="U203">
        <f t="shared" si="58"/>
        <v>9</v>
      </c>
      <c r="V203" s="6">
        <f t="shared" si="59"/>
        <v>0.5</v>
      </c>
      <c r="W203">
        <f t="shared" si="60"/>
        <v>0</v>
      </c>
      <c r="X203" s="6">
        <f t="shared" si="61"/>
        <v>0</v>
      </c>
      <c r="Y203">
        <f t="shared" si="62"/>
        <v>9</v>
      </c>
      <c r="Z203" s="6">
        <f t="shared" si="63"/>
        <v>0.5</v>
      </c>
      <c r="AA203">
        <f t="shared" si="64"/>
        <v>0</v>
      </c>
      <c r="AB203" s="6">
        <f t="shared" si="65"/>
        <v>0</v>
      </c>
    </row>
    <row r="204" spans="1:28" x14ac:dyDescent="0.25">
      <c r="A204" t="s">
        <v>278</v>
      </c>
      <c r="B204" t="s">
        <v>431</v>
      </c>
      <c r="C204" s="58">
        <f>COUNTIFS('2way'!$A$3:$A$7690,"&gt;50%",'2way'!$Y$3:$Y$7690,"Y",'2way'!$Q$3:$Q$7690,"=" &amp;B204) +  COUNTIFS('2way'!$A$3:$A$7690,"&gt;50%",'2way'!$Y$3:$Y$7690,"Y",'2way'!$R$3:$R$7690,"=" &amp;B204)</f>
        <v>2</v>
      </c>
      <c r="D204" s="59">
        <f>COUNTIFS('2way'!$A$3:$A$7690,"&gt;50%",'2way'!$Y$3:$Y$7690,"N",'2way'!$Q$3:$Q$7690,"=" &amp;B204) +  COUNTIFS('2way'!$A$3:$A$7690,"&gt;50%",'2way'!$Y$3:$Y$7690,"N",'2way'!$R$3:$R$7690,"=" &amp;B204)</f>
        <v>2</v>
      </c>
      <c r="E204" s="59">
        <f>COUNTIFS('2way'!$B$3:$B$7690,"&gt;50%",'2way'!$Y$3:$Y$7690,"N",'2way'!$Q$3:$Q$7690,"=" &amp;B204) +  COUNTIFS('2way'!$B$3:$B$7690,"&gt;50%",'2way'!$Y$3:$Y$7690,"N",'2way'!$R$3:$R$7690,"=" &amp;B204)</f>
        <v>6</v>
      </c>
      <c r="F204" s="59">
        <f>COUNTIFS('2way'!$B$3:$B$7690,"&gt;50%",'2way'!$Y$3:$Y$7690,"Y",'2way'!$Q$3:$Q$7690,"=" &amp;B204) +  COUNTIFS('2way'!$B$3:$B$7690,"&gt;50%",'2way'!$Y$3:$Y$7690,"Y",'2way'!$R$3:$R$7690,"=" &amp;B204)</f>
        <v>4</v>
      </c>
      <c r="G204">
        <f>COUNTIF('2way'!$Q$3:$Q$7690,"=" &amp;B204) + COUNTIF('2way'!$R$3:$R$7690,"=" &amp;B204)</f>
        <v>17</v>
      </c>
      <c r="H204" s="6">
        <f t="shared" si="50"/>
        <v>0.11764705882352941</v>
      </c>
      <c r="I204" s="6">
        <f t="shared" si="51"/>
        <v>0.11764705882352941</v>
      </c>
      <c r="J204" s="6">
        <f t="shared" si="52"/>
        <v>0.35294117647058826</v>
      </c>
      <c r="K204" s="6">
        <f t="shared" si="53"/>
        <v>0.23529411764705882</v>
      </c>
      <c r="L204" s="59">
        <f>COUNTIFS('2way'!$M$3:$M$7690,"&gt;50%",'2way'!$Y$3:$Y$7690,"Y",'2way'!$Q$3:$Q$7690,"=" &amp;B204) +  COUNTIFS('2way'!$M$3:$M$7690,"&gt;50%",'2way'!$Y$3:$Y$7690,"Y",'2way'!$R$3:$R$7690,"=" &amp;B204)</f>
        <v>0</v>
      </c>
      <c r="M204" s="59">
        <f>COUNTIFS('2way'!$M$3:$M$7690,"&gt;50%",'2way'!$Y$3:$Y$7690,"N",'2way'!$Q$3:$Q$7690,"=" &amp;B204) +  COUNTIFS('2way'!$M$3:$M$7690,"&gt;50%",'2way'!$Y$3:$Y$7690,"N",'2way'!$R$3:$R$7690,"=" &amp;B204)</f>
        <v>0</v>
      </c>
      <c r="N204" s="59">
        <f>COUNTIFS('2way'!$N$3:$N$7690,"&gt;50%",'2way'!$Y$3:$Y$7690,"N",'2way'!$Q$3:$Q$7690,"=" &amp;B204) +  COUNTIFS('2way'!$N$3:$N$7690,"&gt;50%",'2way'!$Y$3:$Y$7690,"N",'2way'!$R$3:$R$7690,"=" &amp;B204)</f>
        <v>0</v>
      </c>
      <c r="O204" s="59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17</v>
      </c>
      <c r="Q204" s="6">
        <f t="shared" si="54"/>
        <v>0</v>
      </c>
      <c r="R204" s="6">
        <f t="shared" si="55"/>
        <v>0</v>
      </c>
      <c r="S204" s="6">
        <f t="shared" si="56"/>
        <v>0</v>
      </c>
      <c r="T204" s="6">
        <f t="shared" si="57"/>
        <v>0</v>
      </c>
      <c r="U204">
        <f t="shared" si="58"/>
        <v>8</v>
      </c>
      <c r="V204" s="6">
        <f t="shared" si="59"/>
        <v>0.47058823529411764</v>
      </c>
      <c r="W204">
        <f t="shared" si="60"/>
        <v>0</v>
      </c>
      <c r="X204" s="6">
        <f t="shared" si="61"/>
        <v>0</v>
      </c>
      <c r="Y204">
        <f t="shared" si="62"/>
        <v>6</v>
      </c>
      <c r="Z204" s="6">
        <f t="shared" si="63"/>
        <v>0.35294117647058826</v>
      </c>
      <c r="AA204">
        <f t="shared" si="64"/>
        <v>0</v>
      </c>
      <c r="AB204" s="6">
        <f t="shared" si="65"/>
        <v>0</v>
      </c>
    </row>
    <row r="205" spans="1:28" x14ac:dyDescent="0.25">
      <c r="A205" t="s">
        <v>278</v>
      </c>
      <c r="B205" t="s">
        <v>299</v>
      </c>
      <c r="C205" s="58">
        <f>COUNTIFS('2way'!$A$3:$A$7690,"&gt;50%",'2way'!$Y$3:$Y$7690,"Y",'2way'!$Q$3:$Q$7690,"=" &amp;B205) +  COUNTIFS('2way'!$A$3:$A$7690,"&gt;50%",'2way'!$Y$3:$Y$7690,"Y",'2way'!$R$3:$R$7690,"=" &amp;B205)</f>
        <v>6</v>
      </c>
      <c r="D205" s="59">
        <f>COUNTIFS('2way'!$A$3:$A$7690,"&gt;50%",'2way'!$Y$3:$Y$7690,"N",'2way'!$Q$3:$Q$7690,"=" &amp;B205) +  COUNTIFS('2way'!$A$3:$A$7690,"&gt;50%",'2way'!$Y$3:$Y$7690,"N",'2way'!$R$3:$R$7690,"=" &amp;B205)</f>
        <v>4</v>
      </c>
      <c r="E205" s="59">
        <f>COUNTIFS('2way'!$B$3:$B$7690,"&gt;50%",'2way'!$Y$3:$Y$7690,"N",'2way'!$Q$3:$Q$7690,"=" &amp;B205) +  COUNTIFS('2way'!$B$3:$B$7690,"&gt;50%",'2way'!$Y$3:$Y$7690,"N",'2way'!$R$3:$R$7690,"=" &amp;B205)</f>
        <v>4</v>
      </c>
      <c r="F205" s="59">
        <f>COUNTIFS('2way'!$B$3:$B$7690,"&gt;50%",'2way'!$Y$3:$Y$7690,"Y",'2way'!$Q$3:$Q$7690,"=" &amp;B205) +  COUNTIFS('2way'!$B$3:$B$7690,"&gt;50%",'2way'!$Y$3:$Y$7690,"Y",'2way'!$R$3:$R$7690,"=" &amp;B205)</f>
        <v>5</v>
      </c>
      <c r="G205">
        <f>COUNTIF('2way'!$Q$3:$Q$7690,"=" &amp;B205) + COUNTIF('2way'!$R$3:$R$7690,"=" &amp;B205)</f>
        <v>19</v>
      </c>
      <c r="H205" s="6">
        <f t="shared" si="50"/>
        <v>0.31578947368421051</v>
      </c>
      <c r="I205" s="6">
        <f t="shared" si="51"/>
        <v>0.21052631578947367</v>
      </c>
      <c r="J205" s="6">
        <f t="shared" si="52"/>
        <v>0.21052631578947367</v>
      </c>
      <c r="K205" s="6">
        <f t="shared" si="53"/>
        <v>0.26315789473684209</v>
      </c>
      <c r="L205" s="59">
        <f>COUNTIFS('2way'!$M$3:$M$7690,"&gt;50%",'2way'!$Y$3:$Y$7690,"Y",'2way'!$Q$3:$Q$7690,"=" &amp;B205) +  COUNTIFS('2way'!$M$3:$M$7690,"&gt;50%",'2way'!$Y$3:$Y$7690,"Y",'2way'!$R$3:$R$7690,"=" &amp;B205)</f>
        <v>0</v>
      </c>
      <c r="M205" s="59">
        <f>COUNTIFS('2way'!$M$3:$M$7690,"&gt;50%",'2way'!$Y$3:$Y$7690,"N",'2way'!$Q$3:$Q$7690,"=" &amp;B205) +  COUNTIFS('2way'!$M$3:$M$7690,"&gt;50%",'2way'!$Y$3:$Y$7690,"N",'2way'!$R$3:$R$7690,"=" &amp;B205)</f>
        <v>0</v>
      </c>
      <c r="N205" s="59">
        <f>COUNTIFS('2way'!$N$3:$N$7690,"&gt;50%",'2way'!$Y$3:$Y$7690,"N",'2way'!$Q$3:$Q$7690,"=" &amp;B205) +  COUNTIFS('2way'!$N$3:$N$7690,"&gt;50%",'2way'!$Y$3:$Y$7690,"N",'2way'!$R$3:$R$7690,"=" &amp;B205)</f>
        <v>0</v>
      </c>
      <c r="O205" s="59">
        <f>COUNTIFS('2way'!$N$3:$N$7690,"&gt;50%",'2way'!$Y$3:$Y$7690,"Y",'2way'!$Q$3:$Q$7690,"=" &amp;B205) +  COUNTIFS('2way'!$N$3:$N$7690,"&gt;50%",'2way'!$Y$3:$Y$7690,"Y",'2way'!$R$3:$R$7690,"=" &amp;B205)</f>
        <v>0</v>
      </c>
      <c r="P205">
        <f>COUNTIF('2way'!$Q$3:$Q$7690,"=" &amp;B205) + COUNTIF('2way'!$R$3:$R$7690,"=" &amp;B205)</f>
        <v>19</v>
      </c>
      <c r="Q205" s="6">
        <f t="shared" si="54"/>
        <v>0</v>
      </c>
      <c r="R205" s="6">
        <f t="shared" si="55"/>
        <v>0</v>
      </c>
      <c r="S205" s="6">
        <f t="shared" si="56"/>
        <v>0</v>
      </c>
      <c r="T205" s="6">
        <f t="shared" si="57"/>
        <v>0</v>
      </c>
      <c r="U205">
        <f t="shared" si="58"/>
        <v>10</v>
      </c>
      <c r="V205" s="6">
        <f t="shared" si="59"/>
        <v>0.52631578947368418</v>
      </c>
      <c r="W205">
        <f t="shared" si="60"/>
        <v>0</v>
      </c>
      <c r="X205" s="6">
        <f t="shared" si="61"/>
        <v>0</v>
      </c>
      <c r="Y205">
        <f t="shared" si="62"/>
        <v>9</v>
      </c>
      <c r="Z205" s="6">
        <f t="shared" si="63"/>
        <v>0.47368421052631576</v>
      </c>
      <c r="AA205">
        <f t="shared" si="64"/>
        <v>0</v>
      </c>
      <c r="AB205" s="6">
        <f t="shared" si="65"/>
        <v>0</v>
      </c>
    </row>
    <row r="206" spans="1:28" x14ac:dyDescent="0.25">
      <c r="A206" t="s">
        <v>278</v>
      </c>
      <c r="B206" t="s">
        <v>354</v>
      </c>
      <c r="C206" s="58">
        <f>COUNTIFS('2way'!$A$3:$A$7690,"&gt;50%",'2way'!$Y$3:$Y$7690,"Y",'2way'!$Q$3:$Q$7690,"=" &amp;B206) +  COUNTIFS('2way'!$A$3:$A$7690,"&gt;50%",'2way'!$Y$3:$Y$7690,"Y",'2way'!$R$3:$R$7690,"=" &amp;B206)</f>
        <v>1</v>
      </c>
      <c r="D206" s="59">
        <f>COUNTIFS('2way'!$A$3:$A$7690,"&gt;50%",'2way'!$Y$3:$Y$7690,"N",'2way'!$Q$3:$Q$7690,"=" &amp;B206) +  COUNTIFS('2way'!$A$3:$A$7690,"&gt;50%",'2way'!$Y$3:$Y$7690,"N",'2way'!$R$3:$R$7690,"=" &amp;B206)</f>
        <v>2</v>
      </c>
      <c r="E206" s="59">
        <f>COUNTIFS('2way'!$B$3:$B$7690,"&gt;50%",'2way'!$Y$3:$Y$7690,"N",'2way'!$Q$3:$Q$7690,"=" &amp;B206) +  COUNTIFS('2way'!$B$3:$B$7690,"&gt;50%",'2way'!$Y$3:$Y$7690,"N",'2way'!$R$3:$R$7690,"=" &amp;B206)</f>
        <v>7</v>
      </c>
      <c r="F206" s="59">
        <f>COUNTIFS('2way'!$B$3:$B$7690,"&gt;50%",'2way'!$Y$3:$Y$7690,"Y",'2way'!$Q$3:$Q$7690,"=" &amp;B206) +  COUNTIFS('2way'!$B$3:$B$7690,"&gt;50%",'2way'!$Y$3:$Y$7690,"Y",'2way'!$R$3:$R$7690,"=" &amp;B206)</f>
        <v>8</v>
      </c>
      <c r="G206">
        <f>COUNTIF('2way'!$Q$3:$Q$7690,"=" &amp;B206) + COUNTIF('2way'!$R$3:$R$7690,"=" &amp;B206)</f>
        <v>18</v>
      </c>
      <c r="H206" s="6">
        <f t="shared" si="50"/>
        <v>5.5555555555555552E-2</v>
      </c>
      <c r="I206" s="6">
        <f t="shared" si="51"/>
        <v>0.1111111111111111</v>
      </c>
      <c r="J206" s="6">
        <f t="shared" si="52"/>
        <v>0.3888888888888889</v>
      </c>
      <c r="K206" s="6">
        <f t="shared" si="53"/>
        <v>0.44444444444444442</v>
      </c>
      <c r="L206" s="59">
        <f>COUNTIFS('2way'!$M$3:$M$7690,"&gt;50%",'2way'!$Y$3:$Y$7690,"Y",'2way'!$Q$3:$Q$7690,"=" &amp;B206) +  COUNTIFS('2way'!$M$3:$M$7690,"&gt;50%",'2way'!$Y$3:$Y$7690,"Y",'2way'!$R$3:$R$7690,"=" &amp;B206)</f>
        <v>0</v>
      </c>
      <c r="M206" s="59">
        <f>COUNTIFS('2way'!$M$3:$M$7690,"&gt;50%",'2way'!$Y$3:$Y$7690,"N",'2way'!$Q$3:$Q$7690,"=" &amp;B206) +  COUNTIFS('2way'!$M$3:$M$7690,"&gt;50%",'2way'!$Y$3:$Y$7690,"N",'2way'!$R$3:$R$7690,"=" &amp;B206)</f>
        <v>0</v>
      </c>
      <c r="N206" s="59">
        <f>COUNTIFS('2way'!$N$3:$N$7690,"&gt;50%",'2way'!$Y$3:$Y$7690,"N",'2way'!$Q$3:$Q$7690,"=" &amp;B206) +  COUNTIFS('2way'!$N$3:$N$7690,"&gt;50%",'2way'!$Y$3:$Y$7690,"N",'2way'!$R$3:$R$7690,"=" &amp;B206)</f>
        <v>0</v>
      </c>
      <c r="O206" s="59">
        <f>COUNTIFS('2way'!$N$3:$N$7690,"&gt;50%",'2way'!$Y$3:$Y$7690,"Y",'2way'!$Q$3:$Q$7690,"=" &amp;B206) +  COUNTIFS('2way'!$N$3:$N$7690,"&gt;50%",'2way'!$Y$3:$Y$7690,"Y",'2way'!$R$3:$R$7690,"=" &amp;B206)</f>
        <v>0</v>
      </c>
      <c r="P206">
        <f>COUNTIF('2way'!$Q$3:$Q$7690,"=" &amp;B206) + COUNTIF('2way'!$R$3:$R$7690,"=" &amp;B206)</f>
        <v>18</v>
      </c>
      <c r="Q206" s="6">
        <f t="shared" si="54"/>
        <v>0</v>
      </c>
      <c r="R206" s="6">
        <f t="shared" si="55"/>
        <v>0</v>
      </c>
      <c r="S206" s="6">
        <f t="shared" si="56"/>
        <v>0</v>
      </c>
      <c r="T206" s="6">
        <f t="shared" si="57"/>
        <v>0</v>
      </c>
      <c r="U206">
        <f t="shared" si="58"/>
        <v>8</v>
      </c>
      <c r="V206" s="6">
        <f t="shared" si="59"/>
        <v>0.44444444444444442</v>
      </c>
      <c r="W206">
        <f t="shared" si="60"/>
        <v>0</v>
      </c>
      <c r="X206" s="6">
        <f t="shared" si="61"/>
        <v>0</v>
      </c>
      <c r="Y206">
        <f t="shared" si="62"/>
        <v>10</v>
      </c>
      <c r="Z206" s="6">
        <f t="shared" si="63"/>
        <v>0.55555555555555558</v>
      </c>
      <c r="AA206">
        <f t="shared" si="64"/>
        <v>0</v>
      </c>
      <c r="AB206" s="6">
        <f t="shared" si="65"/>
        <v>0</v>
      </c>
    </row>
    <row r="207" spans="1:28" x14ac:dyDescent="0.25">
      <c r="A207" t="s">
        <v>278</v>
      </c>
      <c r="B207" t="s">
        <v>430</v>
      </c>
      <c r="C207" s="58">
        <f>COUNTIFS('2way'!$A$3:$A$7690,"&gt;50%",'2way'!$Y$3:$Y$7690,"Y",'2way'!$Q$3:$Q$7690,"=" &amp;B207) +  COUNTIFS('2way'!$A$3:$A$7690,"&gt;50%",'2way'!$Y$3:$Y$7690,"Y",'2way'!$R$3:$R$7690,"=" &amp;B207)</f>
        <v>2</v>
      </c>
      <c r="D207" s="59">
        <f>COUNTIFS('2way'!$A$3:$A$7690,"&gt;50%",'2way'!$Y$3:$Y$7690,"N",'2way'!$Q$3:$Q$7690,"=" &amp;B207) +  COUNTIFS('2way'!$A$3:$A$7690,"&gt;50%",'2way'!$Y$3:$Y$7690,"N",'2way'!$R$3:$R$7690,"=" &amp;B207)</f>
        <v>7</v>
      </c>
      <c r="E207" s="59">
        <f>COUNTIFS('2way'!$B$3:$B$7690,"&gt;50%",'2way'!$Y$3:$Y$7690,"N",'2way'!$Q$3:$Q$7690,"=" &amp;B207) +  COUNTIFS('2way'!$B$3:$B$7690,"&gt;50%",'2way'!$Y$3:$Y$7690,"N",'2way'!$R$3:$R$7690,"=" &amp;B207)</f>
        <v>4</v>
      </c>
      <c r="F207" s="59">
        <f>COUNTIFS('2way'!$B$3:$B$7690,"&gt;50%",'2way'!$Y$3:$Y$7690,"Y",'2way'!$Q$3:$Q$7690,"=" &amp;B207) +  COUNTIFS('2way'!$B$3:$B$7690,"&gt;50%",'2way'!$Y$3:$Y$7690,"Y",'2way'!$R$3:$R$7690,"=" &amp;B207)</f>
        <v>6</v>
      </c>
      <c r="G207">
        <f>COUNTIF('2way'!$Q$3:$Q$7690,"=" &amp;B207) + COUNTIF('2way'!$R$3:$R$7690,"=" &amp;B207)</f>
        <v>19</v>
      </c>
      <c r="H207" s="6">
        <f t="shared" si="50"/>
        <v>0.10526315789473684</v>
      </c>
      <c r="I207" s="6">
        <f t="shared" si="51"/>
        <v>0.36842105263157893</v>
      </c>
      <c r="J207" s="6">
        <f t="shared" si="52"/>
        <v>0.21052631578947367</v>
      </c>
      <c r="K207" s="6">
        <f t="shared" si="53"/>
        <v>0.31578947368421051</v>
      </c>
      <c r="L207" s="59">
        <f>COUNTIFS('2way'!$M$3:$M$7690,"&gt;50%",'2way'!$Y$3:$Y$7690,"Y",'2way'!$Q$3:$Q$7690,"=" &amp;B207) +  COUNTIFS('2way'!$M$3:$M$7690,"&gt;50%",'2way'!$Y$3:$Y$7690,"Y",'2way'!$R$3:$R$7690,"=" &amp;B207)</f>
        <v>0</v>
      </c>
      <c r="M207" s="59">
        <f>COUNTIFS('2way'!$M$3:$M$7690,"&gt;50%",'2way'!$Y$3:$Y$7690,"N",'2way'!$Q$3:$Q$7690,"=" &amp;B207) +  COUNTIFS('2way'!$M$3:$M$7690,"&gt;50%",'2way'!$Y$3:$Y$7690,"N",'2way'!$R$3:$R$7690,"=" &amp;B207)</f>
        <v>0</v>
      </c>
      <c r="N207" s="59">
        <f>COUNTIFS('2way'!$N$3:$N$7690,"&gt;50%",'2way'!$Y$3:$Y$7690,"N",'2way'!$Q$3:$Q$7690,"=" &amp;B207) +  COUNTIFS('2way'!$N$3:$N$7690,"&gt;50%",'2way'!$Y$3:$Y$7690,"N",'2way'!$R$3:$R$7690,"=" &amp;B207)</f>
        <v>0</v>
      </c>
      <c r="O207" s="59">
        <f>COUNTIFS('2way'!$N$3:$N$7690,"&gt;50%",'2way'!$Y$3:$Y$7690,"Y",'2way'!$Q$3:$Q$7690,"=" &amp;B207) +  COUNTIFS('2way'!$N$3:$N$7690,"&gt;50%",'2way'!$Y$3:$Y$7690,"Y",'2way'!$R$3:$R$7690,"=" &amp;B207)</f>
        <v>0</v>
      </c>
      <c r="P207">
        <f>COUNTIF('2way'!$Q$3:$Q$7690,"=" &amp;B207) + COUNTIF('2way'!$R$3:$R$7690,"=" &amp;B207)</f>
        <v>19</v>
      </c>
      <c r="Q207" s="6">
        <f t="shared" si="54"/>
        <v>0</v>
      </c>
      <c r="R207" s="6">
        <f t="shared" si="55"/>
        <v>0</v>
      </c>
      <c r="S207" s="6">
        <f t="shared" si="56"/>
        <v>0</v>
      </c>
      <c r="T207" s="6">
        <f t="shared" si="57"/>
        <v>0</v>
      </c>
      <c r="U207">
        <f t="shared" si="58"/>
        <v>6</v>
      </c>
      <c r="V207" s="6">
        <f t="shared" si="59"/>
        <v>0.31578947368421051</v>
      </c>
      <c r="W207">
        <f t="shared" si="60"/>
        <v>0</v>
      </c>
      <c r="X207" s="6">
        <f t="shared" si="61"/>
        <v>0</v>
      </c>
      <c r="Y207">
        <f t="shared" si="62"/>
        <v>13</v>
      </c>
      <c r="Z207" s="6">
        <f t="shared" si="63"/>
        <v>0.68421052631578949</v>
      </c>
      <c r="AA207">
        <f t="shared" si="64"/>
        <v>0</v>
      </c>
      <c r="AB207" s="6">
        <f t="shared" si="65"/>
        <v>0</v>
      </c>
    </row>
    <row r="208" spans="1:28" x14ac:dyDescent="0.25">
      <c r="A208" t="s">
        <v>278</v>
      </c>
      <c r="B208" t="s">
        <v>356</v>
      </c>
      <c r="C208" s="58">
        <f>COUNTIFS('2way'!$A$3:$A$7690,"&gt;50%",'2way'!$Y$3:$Y$7690,"Y",'2way'!$Q$3:$Q$7690,"=" &amp;B208) +  COUNTIFS('2way'!$A$3:$A$7690,"&gt;50%",'2way'!$Y$3:$Y$7690,"Y",'2way'!$R$3:$R$7690,"=" &amp;B208)</f>
        <v>3</v>
      </c>
      <c r="D208" s="59">
        <f>COUNTIFS('2way'!$A$3:$A$7690,"&gt;50%",'2way'!$Y$3:$Y$7690,"N",'2way'!$Q$3:$Q$7690,"=" &amp;B208) +  COUNTIFS('2way'!$A$3:$A$7690,"&gt;50%",'2way'!$Y$3:$Y$7690,"N",'2way'!$R$3:$R$7690,"=" &amp;B208)</f>
        <v>5</v>
      </c>
      <c r="E208" s="59">
        <f>COUNTIFS('2way'!$B$3:$B$7690,"&gt;50%",'2way'!$Y$3:$Y$7690,"N",'2way'!$Q$3:$Q$7690,"=" &amp;B208) +  COUNTIFS('2way'!$B$3:$B$7690,"&gt;50%",'2way'!$Y$3:$Y$7690,"N",'2way'!$R$3:$R$7690,"=" &amp;B208)</f>
        <v>4</v>
      </c>
      <c r="F208" s="59">
        <f>COUNTIFS('2way'!$B$3:$B$7690,"&gt;50%",'2way'!$Y$3:$Y$7690,"Y",'2way'!$Q$3:$Q$7690,"=" &amp;B208) +  COUNTIFS('2way'!$B$3:$B$7690,"&gt;50%",'2way'!$Y$3:$Y$7690,"Y",'2way'!$R$3:$R$7690,"=" &amp;B208)</f>
        <v>5</v>
      </c>
      <c r="G208">
        <f>COUNTIF('2way'!$Q$3:$Q$7690,"=" &amp;B208) + COUNTIF('2way'!$R$3:$R$7690,"=" &amp;B208)</f>
        <v>18</v>
      </c>
      <c r="H208" s="6">
        <f t="shared" si="50"/>
        <v>0.16666666666666666</v>
      </c>
      <c r="I208" s="6">
        <f t="shared" si="51"/>
        <v>0.27777777777777779</v>
      </c>
      <c r="J208" s="6">
        <f t="shared" si="52"/>
        <v>0.22222222222222221</v>
      </c>
      <c r="K208" s="6">
        <f t="shared" si="53"/>
        <v>0.27777777777777779</v>
      </c>
      <c r="L208" s="59">
        <f>COUNTIFS('2way'!$M$3:$M$7690,"&gt;50%",'2way'!$Y$3:$Y$7690,"Y",'2way'!$Q$3:$Q$7690,"=" &amp;B208) +  COUNTIFS('2way'!$M$3:$M$7690,"&gt;50%",'2way'!$Y$3:$Y$7690,"Y",'2way'!$R$3:$R$7690,"=" &amp;B208)</f>
        <v>0</v>
      </c>
      <c r="M208" s="59">
        <f>COUNTIFS('2way'!$M$3:$M$7690,"&gt;50%",'2way'!$Y$3:$Y$7690,"N",'2way'!$Q$3:$Q$7690,"=" &amp;B208) +  COUNTIFS('2way'!$M$3:$M$7690,"&gt;50%",'2way'!$Y$3:$Y$7690,"N",'2way'!$R$3:$R$7690,"=" &amp;B208)</f>
        <v>0</v>
      </c>
      <c r="N208" s="59">
        <f>COUNTIFS('2way'!$N$3:$N$7690,"&gt;50%",'2way'!$Y$3:$Y$7690,"N",'2way'!$Q$3:$Q$7690,"=" &amp;B208) +  COUNTIFS('2way'!$N$3:$N$7690,"&gt;50%",'2way'!$Y$3:$Y$7690,"N",'2way'!$R$3:$R$7690,"=" &amp;B208)</f>
        <v>0</v>
      </c>
      <c r="O208" s="59">
        <f>COUNTIFS('2way'!$N$3:$N$7690,"&gt;50%",'2way'!$Y$3:$Y$7690,"Y",'2way'!$Q$3:$Q$7690,"=" &amp;B208) +  COUNTIFS('2way'!$N$3:$N$7690,"&gt;50%",'2way'!$Y$3:$Y$7690,"Y",'2way'!$R$3:$R$7690,"=" &amp;B208)</f>
        <v>0</v>
      </c>
      <c r="P208">
        <f>COUNTIF('2way'!$Q$3:$Q$7690,"=" &amp;B208) + COUNTIF('2way'!$R$3:$R$7690,"=" &amp;B208)</f>
        <v>18</v>
      </c>
      <c r="Q208" s="6">
        <f t="shared" si="54"/>
        <v>0</v>
      </c>
      <c r="R208" s="6">
        <f t="shared" si="55"/>
        <v>0</v>
      </c>
      <c r="S208" s="6">
        <f t="shared" si="56"/>
        <v>0</v>
      </c>
      <c r="T208" s="6">
        <f t="shared" si="57"/>
        <v>0</v>
      </c>
      <c r="U208">
        <f t="shared" si="58"/>
        <v>7</v>
      </c>
      <c r="V208" s="6">
        <f t="shared" si="59"/>
        <v>0.3888888888888889</v>
      </c>
      <c r="W208">
        <f t="shared" si="60"/>
        <v>0</v>
      </c>
      <c r="X208" s="6">
        <f t="shared" si="61"/>
        <v>0</v>
      </c>
      <c r="Y208">
        <f t="shared" si="62"/>
        <v>10</v>
      </c>
      <c r="Z208" s="6">
        <f t="shared" si="63"/>
        <v>0.55555555555555558</v>
      </c>
      <c r="AA208">
        <f t="shared" si="64"/>
        <v>0</v>
      </c>
      <c r="AB208" s="6">
        <f t="shared" si="65"/>
        <v>0</v>
      </c>
    </row>
    <row r="209" spans="1:28" x14ac:dyDescent="0.25">
      <c r="A209" t="s">
        <v>278</v>
      </c>
      <c r="B209" t="s">
        <v>496</v>
      </c>
      <c r="C209" s="58">
        <f>COUNTIFS('2way'!$A$3:$A$7690,"&gt;50%",'2way'!$Y$3:$Y$7690,"Y",'2way'!$Q$3:$Q$7690,"=" &amp;B209) +  COUNTIFS('2way'!$A$3:$A$7690,"&gt;50%",'2way'!$Y$3:$Y$7690,"Y",'2way'!$R$3:$R$7690,"=" &amp;B209)</f>
        <v>3</v>
      </c>
      <c r="D209" s="59">
        <f>COUNTIFS('2way'!$A$3:$A$7690,"&gt;50%",'2way'!$Y$3:$Y$7690,"N",'2way'!$Q$3:$Q$7690,"=" &amp;B209) +  COUNTIFS('2way'!$A$3:$A$7690,"&gt;50%",'2way'!$Y$3:$Y$7690,"N",'2way'!$R$3:$R$7690,"=" &amp;B209)</f>
        <v>1</v>
      </c>
      <c r="E209" s="59">
        <f>COUNTIFS('2way'!$B$3:$B$7690,"&gt;50%",'2way'!$Y$3:$Y$7690,"N",'2way'!$Q$3:$Q$7690,"=" &amp;B209) +  COUNTIFS('2way'!$B$3:$B$7690,"&gt;50%",'2way'!$Y$3:$Y$7690,"N",'2way'!$R$3:$R$7690,"=" &amp;B209)</f>
        <v>6</v>
      </c>
      <c r="F209" s="59">
        <f>COUNTIFS('2way'!$B$3:$B$7690,"&gt;50%",'2way'!$Y$3:$Y$7690,"Y",'2way'!$Q$3:$Q$7690,"=" &amp;B209) +  COUNTIFS('2way'!$B$3:$B$7690,"&gt;50%",'2way'!$Y$3:$Y$7690,"Y",'2way'!$R$3:$R$7690,"=" &amp;B209)</f>
        <v>5</v>
      </c>
      <c r="G209">
        <f>COUNTIF('2way'!$Q$3:$Q$7690,"=" &amp;B209) + COUNTIF('2way'!$R$3:$R$7690,"=" &amp;B209)</f>
        <v>18</v>
      </c>
      <c r="H209" s="6">
        <f t="shared" si="50"/>
        <v>0.16666666666666666</v>
      </c>
      <c r="I209" s="6">
        <f t="shared" si="51"/>
        <v>5.5555555555555552E-2</v>
      </c>
      <c r="J209" s="6">
        <f t="shared" si="52"/>
        <v>0.33333333333333331</v>
      </c>
      <c r="K209" s="6">
        <f t="shared" si="53"/>
        <v>0.27777777777777779</v>
      </c>
      <c r="L209" s="59">
        <f>COUNTIFS('2way'!$M$3:$M$7690,"&gt;50%",'2way'!$Y$3:$Y$7690,"Y",'2way'!$Q$3:$Q$7690,"=" &amp;B209) +  COUNTIFS('2way'!$M$3:$M$7690,"&gt;50%",'2way'!$Y$3:$Y$7690,"Y",'2way'!$R$3:$R$7690,"=" &amp;B209)</f>
        <v>0</v>
      </c>
      <c r="M209" s="59">
        <f>COUNTIFS('2way'!$M$3:$M$7690,"&gt;50%",'2way'!$Y$3:$Y$7690,"N",'2way'!$Q$3:$Q$7690,"=" &amp;B209) +  COUNTIFS('2way'!$M$3:$M$7690,"&gt;50%",'2way'!$Y$3:$Y$7690,"N",'2way'!$R$3:$R$7690,"=" &amp;B209)</f>
        <v>0</v>
      </c>
      <c r="N209" s="59">
        <f>COUNTIFS('2way'!$N$3:$N$7690,"&gt;50%",'2way'!$Y$3:$Y$7690,"N",'2way'!$Q$3:$Q$7690,"=" &amp;B209) +  COUNTIFS('2way'!$N$3:$N$7690,"&gt;50%",'2way'!$Y$3:$Y$7690,"N",'2way'!$R$3:$R$7690,"=" &amp;B209)</f>
        <v>0</v>
      </c>
      <c r="O209" s="59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18</v>
      </c>
      <c r="Q209" s="6">
        <f t="shared" si="54"/>
        <v>0</v>
      </c>
      <c r="R209" s="6">
        <f t="shared" si="55"/>
        <v>0</v>
      </c>
      <c r="S209" s="6">
        <f t="shared" si="56"/>
        <v>0</v>
      </c>
      <c r="T209" s="6">
        <f t="shared" si="57"/>
        <v>0</v>
      </c>
      <c r="U209">
        <f t="shared" si="58"/>
        <v>9</v>
      </c>
      <c r="V209" s="6">
        <f t="shared" si="59"/>
        <v>0.5</v>
      </c>
      <c r="W209">
        <f t="shared" si="60"/>
        <v>0</v>
      </c>
      <c r="X209" s="6">
        <f t="shared" si="61"/>
        <v>0</v>
      </c>
      <c r="Y209">
        <f t="shared" si="62"/>
        <v>6</v>
      </c>
      <c r="Z209" s="6">
        <f t="shared" si="63"/>
        <v>0.33333333333333331</v>
      </c>
      <c r="AA209">
        <f t="shared" si="64"/>
        <v>0</v>
      </c>
      <c r="AB209" s="6">
        <f t="shared" si="65"/>
        <v>0</v>
      </c>
    </row>
    <row r="210" spans="1:28" x14ac:dyDescent="0.25">
      <c r="A210" t="s">
        <v>278</v>
      </c>
      <c r="B210" t="s">
        <v>358</v>
      </c>
      <c r="C210" s="58">
        <f>COUNTIFS('2way'!$A$3:$A$7690,"&gt;50%",'2way'!$Y$3:$Y$7690,"Y",'2way'!$Q$3:$Q$7690,"=" &amp;B210) +  COUNTIFS('2way'!$A$3:$A$7690,"&gt;50%",'2way'!$Y$3:$Y$7690,"Y",'2way'!$R$3:$R$7690,"=" &amp;B210)</f>
        <v>3</v>
      </c>
      <c r="D210" s="59">
        <f>COUNTIFS('2way'!$A$3:$A$7690,"&gt;50%",'2way'!$Y$3:$Y$7690,"N",'2way'!$Q$3:$Q$7690,"=" &amp;B210) +  COUNTIFS('2way'!$A$3:$A$7690,"&gt;50%",'2way'!$Y$3:$Y$7690,"N",'2way'!$R$3:$R$7690,"=" &amp;B210)</f>
        <v>1</v>
      </c>
      <c r="E210" s="59">
        <f>COUNTIFS('2way'!$B$3:$B$7690,"&gt;50%",'2way'!$Y$3:$Y$7690,"N",'2way'!$Q$3:$Q$7690,"=" &amp;B210) +  COUNTIFS('2way'!$B$3:$B$7690,"&gt;50%",'2way'!$Y$3:$Y$7690,"N",'2way'!$R$3:$R$7690,"=" &amp;B210)</f>
        <v>7</v>
      </c>
      <c r="F210" s="59">
        <f>COUNTIFS('2way'!$B$3:$B$7690,"&gt;50%",'2way'!$Y$3:$Y$7690,"Y",'2way'!$Q$3:$Q$7690,"=" &amp;B210) +  COUNTIFS('2way'!$B$3:$B$7690,"&gt;50%",'2way'!$Y$3:$Y$7690,"Y",'2way'!$R$3:$R$7690,"=" &amp;B210)</f>
        <v>6</v>
      </c>
      <c r="G210">
        <f>COUNTIF('2way'!$Q$3:$Q$7690,"=" &amp;B210) + COUNTIF('2way'!$R$3:$R$7690,"=" &amp;B210)</f>
        <v>18</v>
      </c>
      <c r="H210" s="6">
        <f t="shared" si="50"/>
        <v>0.16666666666666666</v>
      </c>
      <c r="I210" s="6">
        <f t="shared" si="51"/>
        <v>5.5555555555555552E-2</v>
      </c>
      <c r="J210" s="6">
        <f t="shared" si="52"/>
        <v>0.3888888888888889</v>
      </c>
      <c r="K210" s="6">
        <f t="shared" si="53"/>
        <v>0.33333333333333331</v>
      </c>
      <c r="L210" s="59">
        <f>COUNTIFS('2way'!$M$3:$M$7690,"&gt;50%",'2way'!$Y$3:$Y$7690,"Y",'2way'!$Q$3:$Q$7690,"=" &amp;B210) +  COUNTIFS('2way'!$M$3:$M$7690,"&gt;50%",'2way'!$Y$3:$Y$7690,"Y",'2way'!$R$3:$R$7690,"=" &amp;B210)</f>
        <v>0</v>
      </c>
      <c r="M210" s="59">
        <f>COUNTIFS('2way'!$M$3:$M$7690,"&gt;50%",'2way'!$Y$3:$Y$7690,"N",'2way'!$Q$3:$Q$7690,"=" &amp;B210) +  COUNTIFS('2way'!$M$3:$M$7690,"&gt;50%",'2way'!$Y$3:$Y$7690,"N",'2way'!$R$3:$R$7690,"=" &amp;B210)</f>
        <v>0</v>
      </c>
      <c r="N210" s="59">
        <f>COUNTIFS('2way'!$N$3:$N$7690,"&gt;50%",'2way'!$Y$3:$Y$7690,"N",'2way'!$Q$3:$Q$7690,"=" &amp;B210) +  COUNTIFS('2way'!$N$3:$N$7690,"&gt;50%",'2way'!$Y$3:$Y$7690,"N",'2way'!$R$3:$R$7690,"=" &amp;B210)</f>
        <v>0</v>
      </c>
      <c r="O210" s="59">
        <f>COUNTIFS('2way'!$N$3:$N$7690,"&gt;50%",'2way'!$Y$3:$Y$7690,"Y",'2way'!$Q$3:$Q$7690,"=" &amp;B210) +  COUNTIFS('2way'!$N$3:$N$7690,"&gt;50%",'2way'!$Y$3:$Y$7690,"Y",'2way'!$R$3:$R$7690,"=" &amp;B210)</f>
        <v>0</v>
      </c>
      <c r="P210">
        <f>COUNTIF('2way'!$Q$3:$Q$7690,"=" &amp;B210) + COUNTIF('2way'!$R$3:$R$7690,"=" &amp;B210)</f>
        <v>18</v>
      </c>
      <c r="Q210" s="6">
        <f t="shared" si="54"/>
        <v>0</v>
      </c>
      <c r="R210" s="6">
        <f t="shared" si="55"/>
        <v>0</v>
      </c>
      <c r="S210" s="6">
        <f t="shared" si="56"/>
        <v>0</v>
      </c>
      <c r="T210" s="6">
        <f t="shared" si="57"/>
        <v>0</v>
      </c>
      <c r="U210">
        <f t="shared" si="58"/>
        <v>10</v>
      </c>
      <c r="V210" s="6">
        <f t="shared" si="59"/>
        <v>0.55555555555555558</v>
      </c>
      <c r="W210">
        <f t="shared" si="60"/>
        <v>0</v>
      </c>
      <c r="X210" s="6">
        <f t="shared" si="61"/>
        <v>0</v>
      </c>
      <c r="Y210">
        <f t="shared" si="62"/>
        <v>7</v>
      </c>
      <c r="Z210" s="6">
        <f t="shared" si="63"/>
        <v>0.3888888888888889</v>
      </c>
      <c r="AA210">
        <f t="shared" si="64"/>
        <v>0</v>
      </c>
      <c r="AB210" s="6">
        <f t="shared" si="65"/>
        <v>0</v>
      </c>
    </row>
    <row r="211" spans="1:28" x14ac:dyDescent="0.25">
      <c r="A211" t="s">
        <v>278</v>
      </c>
      <c r="B211" t="s">
        <v>497</v>
      </c>
      <c r="C211" s="58">
        <f>COUNTIFS('2way'!$A$3:$A$7690,"&gt;50%",'2way'!$Y$3:$Y$7690,"Y",'2way'!$Q$3:$Q$7690,"=" &amp;B211) +  COUNTIFS('2way'!$A$3:$A$7690,"&gt;50%",'2way'!$Y$3:$Y$7690,"Y",'2way'!$R$3:$R$7690,"=" &amp;B211)</f>
        <v>2</v>
      </c>
      <c r="D211" s="59">
        <f>COUNTIFS('2way'!$A$3:$A$7690,"&gt;50%",'2way'!$Y$3:$Y$7690,"N",'2way'!$Q$3:$Q$7690,"=" &amp;B211) +  COUNTIFS('2way'!$A$3:$A$7690,"&gt;50%",'2way'!$Y$3:$Y$7690,"N",'2way'!$R$3:$R$7690,"=" &amp;B211)</f>
        <v>1</v>
      </c>
      <c r="E211" s="59">
        <f>COUNTIFS('2way'!$B$3:$B$7690,"&gt;50%",'2way'!$Y$3:$Y$7690,"N",'2way'!$Q$3:$Q$7690,"=" &amp;B211) +  COUNTIFS('2way'!$B$3:$B$7690,"&gt;50%",'2way'!$Y$3:$Y$7690,"N",'2way'!$R$3:$R$7690,"=" &amp;B211)</f>
        <v>2</v>
      </c>
      <c r="F211" s="59">
        <f>COUNTIFS('2way'!$B$3:$B$7690,"&gt;50%",'2way'!$Y$3:$Y$7690,"Y",'2way'!$Q$3:$Q$7690,"=" &amp;B211) +  COUNTIFS('2way'!$B$3:$B$7690,"&gt;50%",'2way'!$Y$3:$Y$7690,"Y",'2way'!$R$3:$R$7690,"=" &amp;B211)</f>
        <v>11</v>
      </c>
      <c r="G211">
        <f>COUNTIF('2way'!$Q$3:$Q$7690,"=" &amp;B211) + COUNTIF('2way'!$R$3:$R$7690,"=" &amp;B211)</f>
        <v>17</v>
      </c>
      <c r="H211" s="6">
        <f t="shared" si="50"/>
        <v>0.11764705882352941</v>
      </c>
      <c r="I211" s="6">
        <f t="shared" si="51"/>
        <v>5.8823529411764705E-2</v>
      </c>
      <c r="J211" s="6">
        <f t="shared" si="52"/>
        <v>0.11764705882352941</v>
      </c>
      <c r="K211" s="6">
        <f t="shared" si="53"/>
        <v>0.6470588235294118</v>
      </c>
      <c r="L211" s="59">
        <f>COUNTIFS('2way'!$M$3:$M$7690,"&gt;50%",'2way'!$Y$3:$Y$7690,"Y",'2way'!$Q$3:$Q$7690,"=" &amp;B211) +  COUNTIFS('2way'!$M$3:$M$7690,"&gt;50%",'2way'!$Y$3:$Y$7690,"Y",'2way'!$R$3:$R$7690,"=" &amp;B211)</f>
        <v>0</v>
      </c>
      <c r="M211" s="59">
        <f>COUNTIFS('2way'!$M$3:$M$7690,"&gt;50%",'2way'!$Y$3:$Y$7690,"N",'2way'!$Q$3:$Q$7690,"=" &amp;B211) +  COUNTIFS('2way'!$M$3:$M$7690,"&gt;50%",'2way'!$Y$3:$Y$7690,"N",'2way'!$R$3:$R$7690,"=" &amp;B211)</f>
        <v>0</v>
      </c>
      <c r="N211" s="59">
        <f>COUNTIFS('2way'!$N$3:$N$7690,"&gt;50%",'2way'!$Y$3:$Y$7690,"N",'2way'!$Q$3:$Q$7690,"=" &amp;B211) +  COUNTIFS('2way'!$N$3:$N$7690,"&gt;50%",'2way'!$Y$3:$Y$7690,"N",'2way'!$R$3:$R$7690,"=" &amp;B211)</f>
        <v>0</v>
      </c>
      <c r="O211" s="59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17</v>
      </c>
      <c r="Q211" s="6">
        <f t="shared" si="54"/>
        <v>0</v>
      </c>
      <c r="R211" s="6">
        <f t="shared" si="55"/>
        <v>0</v>
      </c>
      <c r="S211" s="6">
        <f t="shared" si="56"/>
        <v>0</v>
      </c>
      <c r="T211" s="6">
        <f t="shared" si="57"/>
        <v>0</v>
      </c>
      <c r="U211">
        <f t="shared" si="58"/>
        <v>4</v>
      </c>
      <c r="V211" s="6">
        <f t="shared" si="59"/>
        <v>0.23529411764705882</v>
      </c>
      <c r="W211">
        <f t="shared" si="60"/>
        <v>0</v>
      </c>
      <c r="X211" s="6">
        <f t="shared" si="61"/>
        <v>0</v>
      </c>
      <c r="Y211">
        <f t="shared" si="62"/>
        <v>12</v>
      </c>
      <c r="Z211" s="6">
        <f t="shared" si="63"/>
        <v>0.70588235294117652</v>
      </c>
      <c r="AA211">
        <f t="shared" si="64"/>
        <v>0</v>
      </c>
      <c r="AB211" s="6">
        <f t="shared" si="65"/>
        <v>0</v>
      </c>
    </row>
    <row r="212" spans="1:28" x14ac:dyDescent="0.25">
      <c r="A212" t="s">
        <v>278</v>
      </c>
      <c r="B212" t="s">
        <v>359</v>
      </c>
      <c r="C212" s="58">
        <f>COUNTIFS('2way'!$A$3:$A$7690,"&gt;50%",'2way'!$Y$3:$Y$7690,"Y",'2way'!$Q$3:$Q$7690,"=" &amp;B212) +  COUNTIFS('2way'!$A$3:$A$7690,"&gt;50%",'2way'!$Y$3:$Y$7690,"Y",'2way'!$R$3:$R$7690,"=" &amp;B212)</f>
        <v>1</v>
      </c>
      <c r="D212" s="59">
        <f>COUNTIFS('2way'!$A$3:$A$7690,"&gt;50%",'2way'!$Y$3:$Y$7690,"N",'2way'!$Q$3:$Q$7690,"=" &amp;B212) +  COUNTIFS('2way'!$A$3:$A$7690,"&gt;50%",'2way'!$Y$3:$Y$7690,"N",'2way'!$R$3:$R$7690,"=" &amp;B212)</f>
        <v>2</v>
      </c>
      <c r="E212" s="59">
        <f>COUNTIFS('2way'!$B$3:$B$7690,"&gt;50%",'2way'!$Y$3:$Y$7690,"N",'2way'!$Q$3:$Q$7690,"=" &amp;B212) +  COUNTIFS('2way'!$B$3:$B$7690,"&gt;50%",'2way'!$Y$3:$Y$7690,"N",'2way'!$R$3:$R$7690,"=" &amp;B212)</f>
        <v>6</v>
      </c>
      <c r="F212" s="59">
        <f>COUNTIFS('2way'!$B$3:$B$7690,"&gt;50%",'2way'!$Y$3:$Y$7690,"Y",'2way'!$Q$3:$Q$7690,"=" &amp;B212) +  COUNTIFS('2way'!$B$3:$B$7690,"&gt;50%",'2way'!$Y$3:$Y$7690,"Y",'2way'!$R$3:$R$7690,"=" &amp;B212)</f>
        <v>5</v>
      </c>
      <c r="G212">
        <f>COUNTIF('2way'!$Q$3:$Q$7690,"=" &amp;B212) + COUNTIF('2way'!$R$3:$R$7690,"=" &amp;B212)</f>
        <v>17</v>
      </c>
      <c r="H212" s="6">
        <f t="shared" si="50"/>
        <v>5.8823529411764705E-2</v>
      </c>
      <c r="I212" s="6">
        <f t="shared" si="51"/>
        <v>0.11764705882352941</v>
      </c>
      <c r="J212" s="6">
        <f t="shared" si="52"/>
        <v>0.35294117647058826</v>
      </c>
      <c r="K212" s="6">
        <f t="shared" si="53"/>
        <v>0.29411764705882354</v>
      </c>
      <c r="L212" s="59">
        <f>COUNTIFS('2way'!$M$3:$M$7690,"&gt;50%",'2way'!$Y$3:$Y$7690,"Y",'2way'!$Q$3:$Q$7690,"=" &amp;B212) +  COUNTIFS('2way'!$M$3:$M$7690,"&gt;50%",'2way'!$Y$3:$Y$7690,"Y",'2way'!$R$3:$R$7690,"=" &amp;B212)</f>
        <v>0</v>
      </c>
      <c r="M212" s="59">
        <f>COUNTIFS('2way'!$M$3:$M$7690,"&gt;50%",'2way'!$Y$3:$Y$7690,"N",'2way'!$Q$3:$Q$7690,"=" &amp;B212) +  COUNTIFS('2way'!$M$3:$M$7690,"&gt;50%",'2way'!$Y$3:$Y$7690,"N",'2way'!$R$3:$R$7690,"=" &amp;B212)</f>
        <v>0</v>
      </c>
      <c r="N212" s="59">
        <f>COUNTIFS('2way'!$N$3:$N$7690,"&gt;50%",'2way'!$Y$3:$Y$7690,"N",'2way'!$Q$3:$Q$7690,"=" &amp;B212) +  COUNTIFS('2way'!$N$3:$N$7690,"&gt;50%",'2way'!$Y$3:$Y$7690,"N",'2way'!$R$3:$R$7690,"=" &amp;B212)</f>
        <v>0</v>
      </c>
      <c r="O212" s="59">
        <f>COUNTIFS('2way'!$N$3:$N$7690,"&gt;50%",'2way'!$Y$3:$Y$7690,"Y",'2way'!$Q$3:$Q$7690,"=" &amp;B212) +  COUNTIFS('2way'!$N$3:$N$7690,"&gt;50%",'2way'!$Y$3:$Y$7690,"Y",'2way'!$R$3:$R$7690,"=" &amp;B212)</f>
        <v>0</v>
      </c>
      <c r="P212">
        <f>COUNTIF('2way'!$Q$3:$Q$7690,"=" &amp;B212) + COUNTIF('2way'!$R$3:$R$7690,"=" &amp;B212)</f>
        <v>17</v>
      </c>
      <c r="Q212" s="6">
        <f t="shared" si="54"/>
        <v>0</v>
      </c>
      <c r="R212" s="6">
        <f t="shared" si="55"/>
        <v>0</v>
      </c>
      <c r="S212" s="6">
        <f t="shared" si="56"/>
        <v>0</v>
      </c>
      <c r="T212" s="6">
        <f t="shared" si="57"/>
        <v>0</v>
      </c>
      <c r="U212">
        <f t="shared" si="58"/>
        <v>7</v>
      </c>
      <c r="V212" s="6">
        <f t="shared" si="59"/>
        <v>0.41176470588235292</v>
      </c>
      <c r="W212">
        <f t="shared" si="60"/>
        <v>0</v>
      </c>
      <c r="X212" s="6">
        <f t="shared" si="61"/>
        <v>0</v>
      </c>
      <c r="Y212">
        <f t="shared" si="62"/>
        <v>7</v>
      </c>
      <c r="Z212" s="6">
        <f t="shared" si="63"/>
        <v>0.41176470588235292</v>
      </c>
      <c r="AA212">
        <f t="shared" si="64"/>
        <v>0</v>
      </c>
      <c r="AB212" s="6">
        <f t="shared" si="65"/>
        <v>0</v>
      </c>
    </row>
    <row r="213" spans="1:28" x14ac:dyDescent="0.25">
      <c r="A213" t="s">
        <v>278</v>
      </c>
      <c r="B213" t="s">
        <v>434</v>
      </c>
      <c r="C213" s="58">
        <f>COUNTIFS('2way'!$A$3:$A$7690,"&gt;50%",'2way'!$Y$3:$Y$7690,"Y",'2way'!$Q$3:$Q$7690,"=" &amp;B213) +  COUNTIFS('2way'!$A$3:$A$7690,"&gt;50%",'2way'!$Y$3:$Y$7690,"Y",'2way'!$R$3:$R$7690,"=" &amp;B213)</f>
        <v>3</v>
      </c>
      <c r="D213" s="59">
        <f>COUNTIFS('2way'!$A$3:$A$7690,"&gt;50%",'2way'!$Y$3:$Y$7690,"N",'2way'!$Q$3:$Q$7690,"=" &amp;B213) +  COUNTIFS('2way'!$A$3:$A$7690,"&gt;50%",'2way'!$Y$3:$Y$7690,"N",'2way'!$R$3:$R$7690,"=" &amp;B213)</f>
        <v>4</v>
      </c>
      <c r="E213" s="59">
        <f>COUNTIFS('2way'!$B$3:$B$7690,"&gt;50%",'2way'!$Y$3:$Y$7690,"N",'2way'!$Q$3:$Q$7690,"=" &amp;B213) +  COUNTIFS('2way'!$B$3:$B$7690,"&gt;50%",'2way'!$Y$3:$Y$7690,"N",'2way'!$R$3:$R$7690,"=" &amp;B213)</f>
        <v>5</v>
      </c>
      <c r="F213" s="59">
        <f>COUNTIFS('2way'!$B$3:$B$7690,"&gt;50%",'2way'!$Y$3:$Y$7690,"Y",'2way'!$Q$3:$Q$7690,"=" &amp;B213) +  COUNTIFS('2way'!$B$3:$B$7690,"&gt;50%",'2way'!$Y$3:$Y$7690,"Y",'2way'!$R$3:$R$7690,"=" &amp;B213)</f>
        <v>5</v>
      </c>
      <c r="G213">
        <f>COUNTIF('2way'!$Q$3:$Q$7690,"=" &amp;B213) + COUNTIF('2way'!$R$3:$R$7690,"=" &amp;B213)</f>
        <v>17</v>
      </c>
      <c r="H213" s="6">
        <f t="shared" si="50"/>
        <v>0.17647058823529413</v>
      </c>
      <c r="I213" s="6">
        <f t="shared" si="51"/>
        <v>0.23529411764705882</v>
      </c>
      <c r="J213" s="6">
        <f t="shared" si="52"/>
        <v>0.29411764705882354</v>
      </c>
      <c r="K213" s="6">
        <f t="shared" si="53"/>
        <v>0.29411764705882354</v>
      </c>
      <c r="L213" s="59">
        <f>COUNTIFS('2way'!$M$3:$M$7690,"&gt;50%",'2way'!$Y$3:$Y$7690,"Y",'2way'!$Q$3:$Q$7690,"=" &amp;B213) +  COUNTIFS('2way'!$M$3:$M$7690,"&gt;50%",'2way'!$Y$3:$Y$7690,"Y",'2way'!$R$3:$R$7690,"=" &amp;B213)</f>
        <v>0</v>
      </c>
      <c r="M213" s="59">
        <f>COUNTIFS('2way'!$M$3:$M$7690,"&gt;50%",'2way'!$Y$3:$Y$7690,"N",'2way'!$Q$3:$Q$7690,"=" &amp;B213) +  COUNTIFS('2way'!$M$3:$M$7690,"&gt;50%",'2way'!$Y$3:$Y$7690,"N",'2way'!$R$3:$R$7690,"=" &amp;B213)</f>
        <v>0</v>
      </c>
      <c r="N213" s="59">
        <f>COUNTIFS('2way'!$N$3:$N$7690,"&gt;50%",'2way'!$Y$3:$Y$7690,"N",'2way'!$Q$3:$Q$7690,"=" &amp;B213) +  COUNTIFS('2way'!$N$3:$N$7690,"&gt;50%",'2way'!$Y$3:$Y$7690,"N",'2way'!$R$3:$R$7690,"=" &amp;B213)</f>
        <v>0</v>
      </c>
      <c r="O213" s="59">
        <f>COUNTIFS('2way'!$N$3:$N$7690,"&gt;50%",'2way'!$Y$3:$Y$7690,"Y",'2way'!$Q$3:$Q$7690,"=" &amp;B213) +  COUNTIFS('2way'!$N$3:$N$7690,"&gt;50%",'2way'!$Y$3:$Y$7690,"Y",'2way'!$R$3:$R$7690,"=" &amp;B213)</f>
        <v>0</v>
      </c>
      <c r="P213">
        <f>COUNTIF('2way'!$Q$3:$Q$7690,"=" &amp;B213) + COUNTIF('2way'!$R$3:$R$7690,"=" &amp;B213)</f>
        <v>17</v>
      </c>
      <c r="Q213" s="6">
        <f t="shared" si="54"/>
        <v>0</v>
      </c>
      <c r="R213" s="6">
        <f t="shared" si="55"/>
        <v>0</v>
      </c>
      <c r="S213" s="6">
        <f t="shared" si="56"/>
        <v>0</v>
      </c>
      <c r="T213" s="6">
        <f t="shared" si="57"/>
        <v>0</v>
      </c>
      <c r="U213">
        <f t="shared" si="58"/>
        <v>8</v>
      </c>
      <c r="V213" s="6">
        <f t="shared" si="59"/>
        <v>0.47058823529411764</v>
      </c>
      <c r="W213">
        <f t="shared" si="60"/>
        <v>0</v>
      </c>
      <c r="X213" s="6">
        <f t="shared" si="61"/>
        <v>0</v>
      </c>
      <c r="Y213">
        <f t="shared" si="62"/>
        <v>9</v>
      </c>
      <c r="Z213" s="6">
        <f t="shared" si="63"/>
        <v>0.52941176470588236</v>
      </c>
      <c r="AA213">
        <f t="shared" si="64"/>
        <v>0</v>
      </c>
      <c r="AB213" s="6">
        <f t="shared" si="65"/>
        <v>0</v>
      </c>
    </row>
    <row r="214" spans="1:28" x14ac:dyDescent="0.25">
      <c r="A214" t="s">
        <v>278</v>
      </c>
      <c r="B214" t="s">
        <v>429</v>
      </c>
      <c r="C214" s="58">
        <f>COUNTIFS('2way'!$A$3:$A$7690,"&gt;50%",'2way'!$Y$3:$Y$7690,"Y",'2way'!$Q$3:$Q$7690,"=" &amp;B214) +  COUNTIFS('2way'!$A$3:$A$7690,"&gt;50%",'2way'!$Y$3:$Y$7690,"Y",'2way'!$R$3:$R$7690,"=" &amp;B214)</f>
        <v>0</v>
      </c>
      <c r="D214" s="59">
        <f>COUNTIFS('2way'!$A$3:$A$7690,"&gt;50%",'2way'!$Y$3:$Y$7690,"N",'2way'!$Q$3:$Q$7690,"=" &amp;B214) +  COUNTIFS('2way'!$A$3:$A$7690,"&gt;50%",'2way'!$Y$3:$Y$7690,"N",'2way'!$R$3:$R$7690,"=" &amp;B214)</f>
        <v>2</v>
      </c>
      <c r="E214" s="59">
        <f>COUNTIFS('2way'!$B$3:$B$7690,"&gt;50%",'2way'!$Y$3:$Y$7690,"N",'2way'!$Q$3:$Q$7690,"=" &amp;B214) +  COUNTIFS('2way'!$B$3:$B$7690,"&gt;50%",'2way'!$Y$3:$Y$7690,"N",'2way'!$R$3:$R$7690,"=" &amp;B214)</f>
        <v>12</v>
      </c>
      <c r="F214" s="59">
        <f>COUNTIFS('2way'!$B$3:$B$7690,"&gt;50%",'2way'!$Y$3:$Y$7690,"Y",'2way'!$Q$3:$Q$7690,"=" &amp;B214) +  COUNTIFS('2way'!$B$3:$B$7690,"&gt;50%",'2way'!$Y$3:$Y$7690,"Y",'2way'!$R$3:$R$7690,"=" &amp;B214)</f>
        <v>3</v>
      </c>
      <c r="G214">
        <f>COUNTIF('2way'!$Q$3:$Q$7690,"=" &amp;B214) + COUNTIF('2way'!$R$3:$R$7690,"=" &amp;B214)</f>
        <v>18</v>
      </c>
      <c r="H214" s="6">
        <f t="shared" si="50"/>
        <v>0</v>
      </c>
      <c r="I214" s="6">
        <f t="shared" si="51"/>
        <v>0.1111111111111111</v>
      </c>
      <c r="J214" s="6">
        <f t="shared" si="52"/>
        <v>0.66666666666666663</v>
      </c>
      <c r="K214" s="6">
        <f t="shared" si="53"/>
        <v>0.16666666666666666</v>
      </c>
      <c r="L214" s="59">
        <f>COUNTIFS('2way'!$M$3:$M$7690,"&gt;50%",'2way'!$Y$3:$Y$7690,"Y",'2way'!$Q$3:$Q$7690,"=" &amp;B214) +  COUNTIFS('2way'!$M$3:$M$7690,"&gt;50%",'2way'!$Y$3:$Y$7690,"Y",'2way'!$R$3:$R$7690,"=" &amp;B214)</f>
        <v>0</v>
      </c>
      <c r="M214" s="59">
        <f>COUNTIFS('2way'!$M$3:$M$7690,"&gt;50%",'2way'!$Y$3:$Y$7690,"N",'2way'!$Q$3:$Q$7690,"=" &amp;B214) +  COUNTIFS('2way'!$M$3:$M$7690,"&gt;50%",'2way'!$Y$3:$Y$7690,"N",'2way'!$R$3:$R$7690,"=" &amp;B214)</f>
        <v>0</v>
      </c>
      <c r="N214" s="59">
        <f>COUNTIFS('2way'!$N$3:$N$7690,"&gt;50%",'2way'!$Y$3:$Y$7690,"N",'2way'!$Q$3:$Q$7690,"=" &amp;B214) +  COUNTIFS('2way'!$N$3:$N$7690,"&gt;50%",'2way'!$Y$3:$Y$7690,"N",'2way'!$R$3:$R$7690,"=" &amp;B214)</f>
        <v>0</v>
      </c>
      <c r="O214" s="59">
        <f>COUNTIFS('2way'!$N$3:$N$7690,"&gt;50%",'2way'!$Y$3:$Y$7690,"Y",'2way'!$Q$3:$Q$7690,"=" &amp;B214) +  COUNTIFS('2way'!$N$3:$N$7690,"&gt;50%",'2way'!$Y$3:$Y$7690,"Y",'2way'!$R$3:$R$7690,"=" &amp;B214)</f>
        <v>0</v>
      </c>
      <c r="P214">
        <f>COUNTIF('2way'!$Q$3:$Q$7690,"=" &amp;B214) + COUNTIF('2way'!$R$3:$R$7690,"=" &amp;B214)</f>
        <v>18</v>
      </c>
      <c r="Q214" s="6">
        <f t="shared" si="54"/>
        <v>0</v>
      </c>
      <c r="R214" s="6">
        <f t="shared" si="55"/>
        <v>0</v>
      </c>
      <c r="S214" s="6">
        <f t="shared" si="56"/>
        <v>0</v>
      </c>
      <c r="T214" s="6">
        <f t="shared" si="57"/>
        <v>0</v>
      </c>
      <c r="U214">
        <f t="shared" si="58"/>
        <v>12</v>
      </c>
      <c r="V214" s="6">
        <f t="shared" si="59"/>
        <v>0.66666666666666663</v>
      </c>
      <c r="W214">
        <f t="shared" si="60"/>
        <v>0</v>
      </c>
      <c r="X214" s="6">
        <f t="shared" si="61"/>
        <v>0</v>
      </c>
      <c r="Y214">
        <f t="shared" si="62"/>
        <v>5</v>
      </c>
      <c r="Z214" s="6">
        <f t="shared" si="63"/>
        <v>0.27777777777777779</v>
      </c>
      <c r="AA214">
        <f t="shared" si="64"/>
        <v>0</v>
      </c>
      <c r="AB214" s="6">
        <f t="shared" si="65"/>
        <v>0</v>
      </c>
    </row>
    <row r="215" spans="1:28" x14ac:dyDescent="0.25">
      <c r="A215" t="s">
        <v>278</v>
      </c>
      <c r="B215" t="s">
        <v>355</v>
      </c>
      <c r="C215" s="58">
        <f>COUNTIFS('2way'!$A$3:$A$7690,"&gt;50%",'2way'!$Y$3:$Y$7690,"Y",'2way'!$Q$3:$Q$7690,"=" &amp;B215) +  COUNTIFS('2way'!$A$3:$A$7690,"&gt;50%",'2way'!$Y$3:$Y$7690,"Y",'2way'!$R$3:$R$7690,"=" &amp;B215)</f>
        <v>7</v>
      </c>
      <c r="D215" s="59">
        <f>COUNTIFS('2way'!$A$3:$A$7690,"&gt;50%",'2way'!$Y$3:$Y$7690,"N",'2way'!$Q$3:$Q$7690,"=" &amp;B215) +  COUNTIFS('2way'!$A$3:$A$7690,"&gt;50%",'2way'!$Y$3:$Y$7690,"N",'2way'!$R$3:$R$7690,"=" &amp;B215)</f>
        <v>2</v>
      </c>
      <c r="E215" s="59">
        <f>COUNTIFS('2way'!$B$3:$B$7690,"&gt;50%",'2way'!$Y$3:$Y$7690,"N",'2way'!$Q$3:$Q$7690,"=" &amp;B215) +  COUNTIFS('2way'!$B$3:$B$7690,"&gt;50%",'2way'!$Y$3:$Y$7690,"N",'2way'!$R$3:$R$7690,"=" &amp;B215)</f>
        <v>3</v>
      </c>
      <c r="F215" s="59">
        <f>COUNTIFS('2way'!$B$3:$B$7690,"&gt;50%",'2way'!$Y$3:$Y$7690,"Y",'2way'!$Q$3:$Q$7690,"=" &amp;B215) +  COUNTIFS('2way'!$B$3:$B$7690,"&gt;50%",'2way'!$Y$3:$Y$7690,"Y",'2way'!$R$3:$R$7690,"=" &amp;B215)</f>
        <v>5</v>
      </c>
      <c r="G215">
        <f>COUNTIF('2way'!$Q$3:$Q$7690,"=" &amp;B215) + COUNTIF('2way'!$R$3:$R$7690,"=" &amp;B215)</f>
        <v>17</v>
      </c>
      <c r="H215" s="6">
        <f t="shared" si="50"/>
        <v>0.41176470588235292</v>
      </c>
      <c r="I215" s="6">
        <f t="shared" si="51"/>
        <v>0.11764705882352941</v>
      </c>
      <c r="J215" s="6">
        <f t="shared" si="52"/>
        <v>0.17647058823529413</v>
      </c>
      <c r="K215" s="6">
        <f t="shared" si="53"/>
        <v>0.29411764705882354</v>
      </c>
      <c r="L215" s="59">
        <f>COUNTIFS('2way'!$M$3:$M$7690,"&gt;50%",'2way'!$Y$3:$Y$7690,"Y",'2way'!$Q$3:$Q$7690,"=" &amp;B215) +  COUNTIFS('2way'!$M$3:$M$7690,"&gt;50%",'2way'!$Y$3:$Y$7690,"Y",'2way'!$R$3:$R$7690,"=" &amp;B215)</f>
        <v>0</v>
      </c>
      <c r="M215" s="59">
        <f>COUNTIFS('2way'!$M$3:$M$7690,"&gt;50%",'2way'!$Y$3:$Y$7690,"N",'2way'!$Q$3:$Q$7690,"=" &amp;B215) +  COUNTIFS('2way'!$M$3:$M$7690,"&gt;50%",'2way'!$Y$3:$Y$7690,"N",'2way'!$R$3:$R$7690,"=" &amp;B215)</f>
        <v>0</v>
      </c>
      <c r="N215" s="59">
        <f>COUNTIFS('2way'!$N$3:$N$7690,"&gt;50%",'2way'!$Y$3:$Y$7690,"N",'2way'!$Q$3:$Q$7690,"=" &amp;B215) +  COUNTIFS('2way'!$N$3:$N$7690,"&gt;50%",'2way'!$Y$3:$Y$7690,"N",'2way'!$R$3:$R$7690,"=" &amp;B215)</f>
        <v>0</v>
      </c>
      <c r="O215" s="59">
        <f>COUNTIFS('2way'!$N$3:$N$7690,"&gt;50%",'2way'!$Y$3:$Y$7690,"Y",'2way'!$Q$3:$Q$7690,"=" &amp;B215) +  COUNTIFS('2way'!$N$3:$N$7690,"&gt;50%",'2way'!$Y$3:$Y$7690,"Y",'2way'!$R$3:$R$7690,"=" &amp;B215)</f>
        <v>0</v>
      </c>
      <c r="P215">
        <f>COUNTIF('2way'!$Q$3:$Q$7690,"=" &amp;B215) + COUNTIF('2way'!$R$3:$R$7690,"=" &amp;B215)</f>
        <v>17</v>
      </c>
      <c r="Q215" s="6">
        <f t="shared" si="54"/>
        <v>0</v>
      </c>
      <c r="R215" s="6">
        <f t="shared" si="55"/>
        <v>0</v>
      </c>
      <c r="S215" s="6">
        <f t="shared" si="56"/>
        <v>0</v>
      </c>
      <c r="T215" s="6">
        <f t="shared" si="57"/>
        <v>0</v>
      </c>
      <c r="U215">
        <f t="shared" si="58"/>
        <v>10</v>
      </c>
      <c r="V215" s="6">
        <f t="shared" si="59"/>
        <v>0.58823529411764708</v>
      </c>
      <c r="W215">
        <f t="shared" si="60"/>
        <v>0</v>
      </c>
      <c r="X215" s="6">
        <f t="shared" si="61"/>
        <v>0</v>
      </c>
      <c r="Y215">
        <f t="shared" si="62"/>
        <v>7</v>
      </c>
      <c r="Z215" s="6">
        <f t="shared" si="63"/>
        <v>0.41176470588235292</v>
      </c>
      <c r="AA215">
        <f t="shared" si="64"/>
        <v>0</v>
      </c>
      <c r="AB215" s="6">
        <f t="shared" si="65"/>
        <v>0</v>
      </c>
    </row>
    <row r="216" spans="1:28" x14ac:dyDescent="0.25">
      <c r="A216" t="s">
        <v>269</v>
      </c>
      <c r="B216" t="s">
        <v>499</v>
      </c>
      <c r="C216" s="58">
        <f>COUNTIFS('2way'!$A$3:$A$7690,"&gt;50%",'2way'!$Y$3:$Y$7690,"Y",'2way'!$Q$3:$Q$7690,"=" &amp;B216) +  COUNTIFS('2way'!$A$3:$A$7690,"&gt;50%",'2way'!$Y$3:$Y$7690,"Y",'2way'!$R$3:$R$7690,"=" &amp;B216)</f>
        <v>2</v>
      </c>
      <c r="D216" s="59">
        <f>COUNTIFS('2way'!$A$3:$A$7690,"&gt;50%",'2way'!$Y$3:$Y$7690,"N",'2way'!$Q$3:$Q$7690,"=" &amp;B216) +  COUNTIFS('2way'!$A$3:$A$7690,"&gt;50%",'2way'!$Y$3:$Y$7690,"N",'2way'!$R$3:$R$7690,"=" &amp;B216)</f>
        <v>2</v>
      </c>
      <c r="E216" s="59">
        <f>COUNTIFS('2way'!$B$3:$B$7690,"&gt;50%",'2way'!$Y$3:$Y$7690,"N",'2way'!$Q$3:$Q$7690,"=" &amp;B216) +  COUNTIFS('2way'!$B$3:$B$7690,"&gt;50%",'2way'!$Y$3:$Y$7690,"N",'2way'!$R$3:$R$7690,"=" &amp;B216)</f>
        <v>10</v>
      </c>
      <c r="F216" s="59">
        <f>COUNTIFS('2way'!$B$3:$B$7690,"&gt;50%",'2way'!$Y$3:$Y$7690,"Y",'2way'!$Q$3:$Q$7690,"=" &amp;B216) +  COUNTIFS('2way'!$B$3:$B$7690,"&gt;50%",'2way'!$Y$3:$Y$7690,"Y",'2way'!$R$3:$R$7690,"=" &amp;B216)</f>
        <v>5</v>
      </c>
      <c r="G216">
        <f>COUNTIF('2way'!$Q$3:$Q$7690,"=" &amp;B216) + COUNTIF('2way'!$R$3:$R$7690,"=" &amp;B216)</f>
        <v>19</v>
      </c>
      <c r="H216" s="6">
        <f t="shared" si="50"/>
        <v>0.10526315789473684</v>
      </c>
      <c r="I216" s="6">
        <f t="shared" si="51"/>
        <v>0.10526315789473684</v>
      </c>
      <c r="J216" s="6">
        <f t="shared" si="52"/>
        <v>0.52631578947368418</v>
      </c>
      <c r="K216" s="6">
        <f t="shared" si="53"/>
        <v>0.26315789473684209</v>
      </c>
      <c r="L216" s="59">
        <f>COUNTIFS('2way'!$M$3:$M$7690,"&gt;50%",'2way'!$Y$3:$Y$7690,"Y",'2way'!$Q$3:$Q$7690,"=" &amp;B216) +  COUNTIFS('2way'!$M$3:$M$7690,"&gt;50%",'2way'!$Y$3:$Y$7690,"Y",'2way'!$R$3:$R$7690,"=" &amp;B216)</f>
        <v>0</v>
      </c>
      <c r="M216" s="59">
        <f>COUNTIFS('2way'!$M$3:$M$7690,"&gt;50%",'2way'!$Y$3:$Y$7690,"N",'2way'!$Q$3:$Q$7690,"=" &amp;B216) +  COUNTIFS('2way'!$M$3:$M$7690,"&gt;50%",'2way'!$Y$3:$Y$7690,"N",'2way'!$R$3:$R$7690,"=" &amp;B216)</f>
        <v>0</v>
      </c>
      <c r="N216" s="59">
        <f>COUNTIFS('2way'!$N$3:$N$7690,"&gt;50%",'2way'!$Y$3:$Y$7690,"N",'2way'!$Q$3:$Q$7690,"=" &amp;B216) +  COUNTIFS('2way'!$N$3:$N$7690,"&gt;50%",'2way'!$Y$3:$Y$7690,"N",'2way'!$R$3:$R$7690,"=" &amp;B216)</f>
        <v>0</v>
      </c>
      <c r="O216" s="59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19</v>
      </c>
      <c r="Q216" s="6">
        <f t="shared" si="54"/>
        <v>0</v>
      </c>
      <c r="R216" s="6">
        <f t="shared" si="55"/>
        <v>0</v>
      </c>
      <c r="S216" s="6">
        <f t="shared" si="56"/>
        <v>0</v>
      </c>
      <c r="T216" s="6">
        <f t="shared" si="57"/>
        <v>0</v>
      </c>
      <c r="U216">
        <f t="shared" si="58"/>
        <v>12</v>
      </c>
      <c r="V216" s="6">
        <f t="shared" si="59"/>
        <v>0.63157894736842102</v>
      </c>
      <c r="W216">
        <f t="shared" si="60"/>
        <v>0</v>
      </c>
      <c r="X216" s="6">
        <f t="shared" si="61"/>
        <v>0</v>
      </c>
      <c r="Y216">
        <f t="shared" si="62"/>
        <v>7</v>
      </c>
      <c r="Z216" s="6">
        <f t="shared" si="63"/>
        <v>0.36842105263157893</v>
      </c>
      <c r="AA216">
        <f t="shared" si="64"/>
        <v>0</v>
      </c>
      <c r="AB216" s="6">
        <f t="shared" si="65"/>
        <v>0</v>
      </c>
    </row>
    <row r="217" spans="1:28" x14ac:dyDescent="0.25">
      <c r="A217" t="s">
        <v>269</v>
      </c>
      <c r="B217" t="s">
        <v>363</v>
      </c>
      <c r="C217" s="58">
        <f>COUNTIFS('2way'!$A$3:$A$7690,"&gt;50%",'2way'!$Y$3:$Y$7690,"Y",'2way'!$Q$3:$Q$7690,"=" &amp;B217) +  COUNTIFS('2way'!$A$3:$A$7690,"&gt;50%",'2way'!$Y$3:$Y$7690,"Y",'2way'!$R$3:$R$7690,"=" &amp;B217)</f>
        <v>7</v>
      </c>
      <c r="D217" s="59">
        <f>COUNTIFS('2way'!$A$3:$A$7690,"&gt;50%",'2way'!$Y$3:$Y$7690,"N",'2way'!$Q$3:$Q$7690,"=" &amp;B217) +  COUNTIFS('2way'!$A$3:$A$7690,"&gt;50%",'2way'!$Y$3:$Y$7690,"N",'2way'!$R$3:$R$7690,"=" &amp;B217)</f>
        <v>4</v>
      </c>
      <c r="E217" s="59">
        <f>COUNTIFS('2way'!$B$3:$B$7690,"&gt;50%",'2way'!$Y$3:$Y$7690,"N",'2way'!$Q$3:$Q$7690,"=" &amp;B217) +  COUNTIFS('2way'!$B$3:$B$7690,"&gt;50%",'2way'!$Y$3:$Y$7690,"N",'2way'!$R$3:$R$7690,"=" &amp;B217)</f>
        <v>2</v>
      </c>
      <c r="F217" s="59">
        <f>COUNTIFS('2way'!$B$3:$B$7690,"&gt;50%",'2way'!$Y$3:$Y$7690,"Y",'2way'!$Q$3:$Q$7690,"=" &amp;B217) +  COUNTIFS('2way'!$B$3:$B$7690,"&gt;50%",'2way'!$Y$3:$Y$7690,"Y",'2way'!$R$3:$R$7690,"=" &amp;B217)</f>
        <v>5</v>
      </c>
      <c r="G217">
        <f>COUNTIF('2way'!$Q$3:$Q$7690,"=" &amp;B217) + COUNTIF('2way'!$R$3:$R$7690,"=" &amp;B217)</f>
        <v>19</v>
      </c>
      <c r="H217" s="6">
        <f t="shared" si="50"/>
        <v>0.36842105263157893</v>
      </c>
      <c r="I217" s="6">
        <f t="shared" si="51"/>
        <v>0.21052631578947367</v>
      </c>
      <c r="J217" s="6">
        <f t="shared" si="52"/>
        <v>0.10526315789473684</v>
      </c>
      <c r="K217" s="6">
        <f t="shared" si="53"/>
        <v>0.26315789473684209</v>
      </c>
      <c r="L217" s="59">
        <f>COUNTIFS('2way'!$M$3:$M$7690,"&gt;50%",'2way'!$Y$3:$Y$7690,"Y",'2way'!$Q$3:$Q$7690,"=" &amp;B217) +  COUNTIFS('2way'!$M$3:$M$7690,"&gt;50%",'2way'!$Y$3:$Y$7690,"Y",'2way'!$R$3:$R$7690,"=" &amp;B217)</f>
        <v>0</v>
      </c>
      <c r="M217" s="59">
        <f>COUNTIFS('2way'!$M$3:$M$7690,"&gt;50%",'2way'!$Y$3:$Y$7690,"N",'2way'!$Q$3:$Q$7690,"=" &amp;B217) +  COUNTIFS('2way'!$M$3:$M$7690,"&gt;50%",'2way'!$Y$3:$Y$7690,"N",'2way'!$R$3:$R$7690,"=" &amp;B217)</f>
        <v>0</v>
      </c>
      <c r="N217" s="59">
        <f>COUNTIFS('2way'!$N$3:$N$7690,"&gt;50%",'2way'!$Y$3:$Y$7690,"N",'2way'!$Q$3:$Q$7690,"=" &amp;B217) +  COUNTIFS('2way'!$N$3:$N$7690,"&gt;50%",'2way'!$Y$3:$Y$7690,"N",'2way'!$R$3:$R$7690,"=" &amp;B217)</f>
        <v>0</v>
      </c>
      <c r="O217" s="59">
        <f>COUNTIFS('2way'!$N$3:$N$7690,"&gt;50%",'2way'!$Y$3:$Y$7690,"Y",'2way'!$Q$3:$Q$7690,"=" &amp;B217) +  COUNTIFS('2way'!$N$3:$N$7690,"&gt;50%",'2way'!$Y$3:$Y$7690,"Y",'2way'!$R$3:$R$7690,"=" &amp;B217)</f>
        <v>0</v>
      </c>
      <c r="P217">
        <f>COUNTIF('2way'!$Q$3:$Q$7690,"=" &amp;B217) + COUNTIF('2way'!$R$3:$R$7690,"=" &amp;B217)</f>
        <v>19</v>
      </c>
      <c r="Q217" s="6">
        <f t="shared" si="54"/>
        <v>0</v>
      </c>
      <c r="R217" s="6">
        <f t="shared" si="55"/>
        <v>0</v>
      </c>
      <c r="S217" s="6">
        <f t="shared" si="56"/>
        <v>0</v>
      </c>
      <c r="T217" s="6">
        <f t="shared" si="57"/>
        <v>0</v>
      </c>
      <c r="U217">
        <f t="shared" si="58"/>
        <v>9</v>
      </c>
      <c r="V217" s="6">
        <f t="shared" si="59"/>
        <v>0.47368421052631576</v>
      </c>
      <c r="W217">
        <f t="shared" si="60"/>
        <v>0</v>
      </c>
      <c r="X217" s="6">
        <f t="shared" si="61"/>
        <v>0</v>
      </c>
      <c r="Y217">
        <f t="shared" si="62"/>
        <v>9</v>
      </c>
      <c r="Z217" s="6">
        <f t="shared" si="63"/>
        <v>0.47368421052631576</v>
      </c>
      <c r="AA217">
        <f t="shared" si="64"/>
        <v>0</v>
      </c>
      <c r="AB217" s="6">
        <f t="shared" si="65"/>
        <v>0</v>
      </c>
    </row>
    <row r="218" spans="1:28" x14ac:dyDescent="0.25">
      <c r="A218" t="s">
        <v>269</v>
      </c>
      <c r="B218" t="s">
        <v>436</v>
      </c>
      <c r="C218" s="58">
        <f>COUNTIFS('2way'!$A$3:$A$7690,"&gt;50%",'2way'!$Y$3:$Y$7690,"Y",'2way'!$Q$3:$Q$7690,"=" &amp;B218) +  COUNTIFS('2way'!$A$3:$A$7690,"&gt;50%",'2way'!$Y$3:$Y$7690,"Y",'2way'!$R$3:$R$7690,"=" &amp;B218)</f>
        <v>4</v>
      </c>
      <c r="D218" s="59">
        <f>COUNTIFS('2way'!$A$3:$A$7690,"&gt;50%",'2way'!$Y$3:$Y$7690,"N",'2way'!$Q$3:$Q$7690,"=" &amp;B218) +  COUNTIFS('2way'!$A$3:$A$7690,"&gt;50%",'2way'!$Y$3:$Y$7690,"N",'2way'!$R$3:$R$7690,"=" &amp;B218)</f>
        <v>0</v>
      </c>
      <c r="E218" s="59">
        <f>COUNTIFS('2way'!$B$3:$B$7690,"&gt;50%",'2way'!$Y$3:$Y$7690,"N",'2way'!$Q$3:$Q$7690,"=" &amp;B218) +  COUNTIFS('2way'!$B$3:$B$7690,"&gt;50%",'2way'!$Y$3:$Y$7690,"N",'2way'!$R$3:$R$7690,"=" &amp;B218)</f>
        <v>10</v>
      </c>
      <c r="F218" s="59">
        <f>COUNTIFS('2way'!$B$3:$B$7690,"&gt;50%",'2way'!$Y$3:$Y$7690,"Y",'2way'!$Q$3:$Q$7690,"=" &amp;B218) +  COUNTIFS('2way'!$B$3:$B$7690,"&gt;50%",'2way'!$Y$3:$Y$7690,"Y",'2way'!$R$3:$R$7690,"=" &amp;B218)</f>
        <v>5</v>
      </c>
      <c r="G218">
        <f>COUNTIF('2way'!$Q$3:$Q$7690,"=" &amp;B218) + COUNTIF('2way'!$R$3:$R$7690,"=" &amp;B218)</f>
        <v>19</v>
      </c>
      <c r="H218" s="6">
        <f t="shared" si="50"/>
        <v>0.21052631578947367</v>
      </c>
      <c r="I218" s="6">
        <f t="shared" si="51"/>
        <v>0</v>
      </c>
      <c r="J218" s="6">
        <f t="shared" si="52"/>
        <v>0.52631578947368418</v>
      </c>
      <c r="K218" s="6">
        <f t="shared" si="53"/>
        <v>0.26315789473684209</v>
      </c>
      <c r="L218" s="59">
        <f>COUNTIFS('2way'!$M$3:$M$7690,"&gt;50%",'2way'!$Y$3:$Y$7690,"Y",'2way'!$Q$3:$Q$7690,"=" &amp;B218) +  COUNTIFS('2way'!$M$3:$M$7690,"&gt;50%",'2way'!$Y$3:$Y$7690,"Y",'2way'!$R$3:$R$7690,"=" &amp;B218)</f>
        <v>0</v>
      </c>
      <c r="M218" s="59">
        <f>COUNTIFS('2way'!$M$3:$M$7690,"&gt;50%",'2way'!$Y$3:$Y$7690,"N",'2way'!$Q$3:$Q$7690,"=" &amp;B218) +  COUNTIFS('2way'!$M$3:$M$7690,"&gt;50%",'2way'!$Y$3:$Y$7690,"N",'2way'!$R$3:$R$7690,"=" &amp;B218)</f>
        <v>0</v>
      </c>
      <c r="N218" s="59">
        <f>COUNTIFS('2way'!$N$3:$N$7690,"&gt;50%",'2way'!$Y$3:$Y$7690,"N",'2way'!$Q$3:$Q$7690,"=" &amp;B218) +  COUNTIFS('2way'!$N$3:$N$7690,"&gt;50%",'2way'!$Y$3:$Y$7690,"N",'2way'!$R$3:$R$7690,"=" &amp;B218)</f>
        <v>0</v>
      </c>
      <c r="O218" s="59">
        <f>COUNTIFS('2way'!$N$3:$N$7690,"&gt;50%",'2way'!$Y$3:$Y$7690,"Y",'2way'!$Q$3:$Q$7690,"=" &amp;B218) +  COUNTIFS('2way'!$N$3:$N$7690,"&gt;50%",'2way'!$Y$3:$Y$7690,"Y",'2way'!$R$3:$R$7690,"=" &amp;B218)</f>
        <v>0</v>
      </c>
      <c r="P218">
        <f>COUNTIF('2way'!$Q$3:$Q$7690,"=" &amp;B218) + COUNTIF('2way'!$R$3:$R$7690,"=" &amp;B218)</f>
        <v>19</v>
      </c>
      <c r="Q218" s="6">
        <f t="shared" si="54"/>
        <v>0</v>
      </c>
      <c r="R218" s="6">
        <f t="shared" si="55"/>
        <v>0</v>
      </c>
      <c r="S218" s="6">
        <f t="shared" si="56"/>
        <v>0</v>
      </c>
      <c r="T218" s="6">
        <f t="shared" si="57"/>
        <v>0</v>
      </c>
      <c r="U218">
        <f t="shared" si="58"/>
        <v>14</v>
      </c>
      <c r="V218" s="6">
        <f t="shared" si="59"/>
        <v>0.73684210526315785</v>
      </c>
      <c r="W218">
        <f t="shared" si="60"/>
        <v>0</v>
      </c>
      <c r="X218" s="6">
        <f t="shared" si="61"/>
        <v>0</v>
      </c>
      <c r="Y218">
        <f t="shared" si="62"/>
        <v>5</v>
      </c>
      <c r="Z218" s="6">
        <f t="shared" si="63"/>
        <v>0.26315789473684209</v>
      </c>
      <c r="AA218">
        <f t="shared" si="64"/>
        <v>0</v>
      </c>
      <c r="AB218" s="6">
        <f t="shared" si="65"/>
        <v>0</v>
      </c>
    </row>
    <row r="219" spans="1:28" x14ac:dyDescent="0.25">
      <c r="A219" t="s">
        <v>269</v>
      </c>
      <c r="B219" t="s">
        <v>438</v>
      </c>
      <c r="C219" s="58">
        <f>COUNTIFS('2way'!$A$3:$A$7690,"&gt;50%",'2way'!$Y$3:$Y$7690,"Y",'2way'!$Q$3:$Q$7690,"=" &amp;B219) +  COUNTIFS('2way'!$A$3:$A$7690,"&gt;50%",'2way'!$Y$3:$Y$7690,"Y",'2way'!$R$3:$R$7690,"=" &amp;B219)</f>
        <v>7</v>
      </c>
      <c r="D219" s="59">
        <f>COUNTIFS('2way'!$A$3:$A$7690,"&gt;50%",'2way'!$Y$3:$Y$7690,"N",'2way'!$Q$3:$Q$7690,"=" &amp;B219) +  COUNTIFS('2way'!$A$3:$A$7690,"&gt;50%",'2way'!$Y$3:$Y$7690,"N",'2way'!$R$3:$R$7690,"=" &amp;B219)</f>
        <v>5</v>
      </c>
      <c r="E219" s="59">
        <f>COUNTIFS('2way'!$B$3:$B$7690,"&gt;50%",'2way'!$Y$3:$Y$7690,"N",'2way'!$Q$3:$Q$7690,"=" &amp;B219) +  COUNTIFS('2way'!$B$3:$B$7690,"&gt;50%",'2way'!$Y$3:$Y$7690,"N",'2way'!$R$3:$R$7690,"=" &amp;B219)</f>
        <v>1</v>
      </c>
      <c r="F219" s="59">
        <f>COUNTIFS('2way'!$B$3:$B$7690,"&gt;50%",'2way'!$Y$3:$Y$7690,"Y",'2way'!$Q$3:$Q$7690,"=" &amp;B219) +  COUNTIFS('2way'!$B$3:$B$7690,"&gt;50%",'2way'!$Y$3:$Y$7690,"Y",'2way'!$R$3:$R$7690,"=" &amp;B219)</f>
        <v>5</v>
      </c>
      <c r="G219">
        <f>COUNTIF('2way'!$Q$3:$Q$7690,"=" &amp;B219) + COUNTIF('2way'!$R$3:$R$7690,"=" &amp;B219)</f>
        <v>18</v>
      </c>
      <c r="H219" s="6">
        <f t="shared" si="50"/>
        <v>0.3888888888888889</v>
      </c>
      <c r="I219" s="6">
        <f t="shared" si="51"/>
        <v>0.27777777777777779</v>
      </c>
      <c r="J219" s="6">
        <f t="shared" si="52"/>
        <v>5.5555555555555552E-2</v>
      </c>
      <c r="K219" s="6">
        <f t="shared" si="53"/>
        <v>0.27777777777777779</v>
      </c>
      <c r="L219" s="59">
        <f>COUNTIFS('2way'!$M$3:$M$7690,"&gt;50%",'2way'!$Y$3:$Y$7690,"Y",'2way'!$Q$3:$Q$7690,"=" &amp;B219) +  COUNTIFS('2way'!$M$3:$M$7690,"&gt;50%",'2way'!$Y$3:$Y$7690,"Y",'2way'!$R$3:$R$7690,"=" &amp;B219)</f>
        <v>0</v>
      </c>
      <c r="M219" s="59">
        <f>COUNTIFS('2way'!$M$3:$M$7690,"&gt;50%",'2way'!$Y$3:$Y$7690,"N",'2way'!$Q$3:$Q$7690,"=" &amp;B219) +  COUNTIFS('2way'!$M$3:$M$7690,"&gt;50%",'2way'!$Y$3:$Y$7690,"N",'2way'!$R$3:$R$7690,"=" &amp;B219)</f>
        <v>0</v>
      </c>
      <c r="N219" s="59">
        <f>COUNTIFS('2way'!$N$3:$N$7690,"&gt;50%",'2way'!$Y$3:$Y$7690,"N",'2way'!$Q$3:$Q$7690,"=" &amp;B219) +  COUNTIFS('2way'!$N$3:$N$7690,"&gt;50%",'2way'!$Y$3:$Y$7690,"N",'2way'!$R$3:$R$7690,"=" &amp;B219)</f>
        <v>0</v>
      </c>
      <c r="O219" s="59">
        <f>COUNTIFS('2way'!$N$3:$N$7690,"&gt;50%",'2way'!$Y$3:$Y$7690,"Y",'2way'!$Q$3:$Q$7690,"=" &amp;B219) +  COUNTIFS('2way'!$N$3:$N$7690,"&gt;50%",'2way'!$Y$3:$Y$7690,"Y",'2way'!$R$3:$R$7690,"=" &amp;B219)</f>
        <v>0</v>
      </c>
      <c r="P219">
        <f>COUNTIF('2way'!$Q$3:$Q$7690,"=" &amp;B219) + COUNTIF('2way'!$R$3:$R$7690,"=" &amp;B219)</f>
        <v>18</v>
      </c>
      <c r="Q219" s="6">
        <f t="shared" si="54"/>
        <v>0</v>
      </c>
      <c r="R219" s="6">
        <f t="shared" si="55"/>
        <v>0</v>
      </c>
      <c r="S219" s="6">
        <f t="shared" si="56"/>
        <v>0</v>
      </c>
      <c r="T219" s="6">
        <f t="shared" si="57"/>
        <v>0</v>
      </c>
      <c r="U219">
        <f t="shared" si="58"/>
        <v>8</v>
      </c>
      <c r="V219" s="6">
        <f t="shared" si="59"/>
        <v>0.44444444444444442</v>
      </c>
      <c r="W219">
        <f t="shared" si="60"/>
        <v>0</v>
      </c>
      <c r="X219" s="6">
        <f t="shared" si="61"/>
        <v>0</v>
      </c>
      <c r="Y219">
        <f t="shared" si="62"/>
        <v>10</v>
      </c>
      <c r="Z219" s="6">
        <f t="shared" si="63"/>
        <v>0.55555555555555558</v>
      </c>
      <c r="AA219">
        <f t="shared" si="64"/>
        <v>0</v>
      </c>
      <c r="AB219" s="6">
        <f t="shared" si="65"/>
        <v>0</v>
      </c>
    </row>
    <row r="220" spans="1:28" x14ac:dyDescent="0.25">
      <c r="A220" t="s">
        <v>269</v>
      </c>
      <c r="B220" t="s">
        <v>503</v>
      </c>
      <c r="C220" s="58">
        <f>COUNTIFS('2way'!$A$3:$A$7690,"&gt;50%",'2way'!$Y$3:$Y$7690,"Y",'2way'!$Q$3:$Q$7690,"=" &amp;B220) +  COUNTIFS('2way'!$A$3:$A$7690,"&gt;50%",'2way'!$Y$3:$Y$7690,"Y",'2way'!$R$3:$R$7690,"=" &amp;B220)</f>
        <v>4</v>
      </c>
      <c r="D220" s="59">
        <f>COUNTIFS('2way'!$A$3:$A$7690,"&gt;50%",'2way'!$Y$3:$Y$7690,"N",'2way'!$Q$3:$Q$7690,"=" &amp;B220) +  COUNTIFS('2way'!$A$3:$A$7690,"&gt;50%",'2way'!$Y$3:$Y$7690,"N",'2way'!$R$3:$R$7690,"=" &amp;B220)</f>
        <v>6</v>
      </c>
      <c r="E220" s="59">
        <f>COUNTIFS('2way'!$B$3:$B$7690,"&gt;50%",'2way'!$Y$3:$Y$7690,"N",'2way'!$Q$3:$Q$7690,"=" &amp;B220) +  COUNTIFS('2way'!$B$3:$B$7690,"&gt;50%",'2way'!$Y$3:$Y$7690,"N",'2way'!$R$3:$R$7690,"=" &amp;B220)</f>
        <v>3</v>
      </c>
      <c r="F220" s="59">
        <f>COUNTIFS('2way'!$B$3:$B$7690,"&gt;50%",'2way'!$Y$3:$Y$7690,"Y",'2way'!$Q$3:$Q$7690,"=" &amp;B220) +  COUNTIFS('2way'!$B$3:$B$7690,"&gt;50%",'2way'!$Y$3:$Y$7690,"Y",'2way'!$R$3:$R$7690,"=" &amp;B220)</f>
        <v>5</v>
      </c>
      <c r="G220">
        <f>COUNTIF('2way'!$Q$3:$Q$7690,"=" &amp;B220) + COUNTIF('2way'!$R$3:$R$7690,"=" &amp;B220)</f>
        <v>19</v>
      </c>
      <c r="H220" s="6">
        <f t="shared" si="50"/>
        <v>0.21052631578947367</v>
      </c>
      <c r="I220" s="6">
        <f t="shared" si="51"/>
        <v>0.31578947368421051</v>
      </c>
      <c r="J220" s="6">
        <f t="shared" si="52"/>
        <v>0.15789473684210525</v>
      </c>
      <c r="K220" s="6">
        <f t="shared" si="53"/>
        <v>0.26315789473684209</v>
      </c>
      <c r="L220" s="59">
        <f>COUNTIFS('2way'!$M$3:$M$7690,"&gt;50%",'2way'!$Y$3:$Y$7690,"Y",'2way'!$Q$3:$Q$7690,"=" &amp;B220) +  COUNTIFS('2way'!$M$3:$M$7690,"&gt;50%",'2way'!$Y$3:$Y$7690,"Y",'2way'!$R$3:$R$7690,"=" &amp;B220)</f>
        <v>0</v>
      </c>
      <c r="M220" s="59">
        <f>COUNTIFS('2way'!$M$3:$M$7690,"&gt;50%",'2way'!$Y$3:$Y$7690,"N",'2way'!$Q$3:$Q$7690,"=" &amp;B220) +  COUNTIFS('2way'!$M$3:$M$7690,"&gt;50%",'2way'!$Y$3:$Y$7690,"N",'2way'!$R$3:$R$7690,"=" &amp;B220)</f>
        <v>0</v>
      </c>
      <c r="N220" s="59">
        <f>COUNTIFS('2way'!$N$3:$N$7690,"&gt;50%",'2way'!$Y$3:$Y$7690,"N",'2way'!$Q$3:$Q$7690,"=" &amp;B220) +  COUNTIFS('2way'!$N$3:$N$7690,"&gt;50%",'2way'!$Y$3:$Y$7690,"N",'2way'!$R$3:$R$7690,"=" &amp;B220)</f>
        <v>0</v>
      </c>
      <c r="O220" s="59">
        <f>COUNTIFS('2way'!$N$3:$N$7690,"&gt;50%",'2way'!$Y$3:$Y$7690,"Y",'2way'!$Q$3:$Q$7690,"=" &amp;B220) +  COUNTIFS('2way'!$N$3:$N$7690,"&gt;50%",'2way'!$Y$3:$Y$7690,"Y",'2way'!$R$3:$R$7690,"=" &amp;B220)</f>
        <v>0</v>
      </c>
      <c r="P220">
        <f>COUNTIF('2way'!$Q$3:$Q$7690,"=" &amp;B220) + COUNTIF('2way'!$R$3:$R$7690,"=" &amp;B220)</f>
        <v>19</v>
      </c>
      <c r="Q220" s="6">
        <f t="shared" si="54"/>
        <v>0</v>
      </c>
      <c r="R220" s="6">
        <f t="shared" si="55"/>
        <v>0</v>
      </c>
      <c r="S220" s="6">
        <f t="shared" si="56"/>
        <v>0</v>
      </c>
      <c r="T220" s="6">
        <f t="shared" si="57"/>
        <v>0</v>
      </c>
      <c r="U220">
        <f t="shared" si="58"/>
        <v>7</v>
      </c>
      <c r="V220" s="6">
        <f t="shared" si="59"/>
        <v>0.36842105263157893</v>
      </c>
      <c r="W220">
        <f t="shared" si="60"/>
        <v>0</v>
      </c>
      <c r="X220" s="6">
        <f t="shared" si="61"/>
        <v>0</v>
      </c>
      <c r="Y220">
        <f t="shared" si="62"/>
        <v>11</v>
      </c>
      <c r="Z220" s="6">
        <f t="shared" si="63"/>
        <v>0.57894736842105265</v>
      </c>
      <c r="AA220">
        <f t="shared" si="64"/>
        <v>0</v>
      </c>
      <c r="AB220" s="6">
        <f t="shared" si="65"/>
        <v>0</v>
      </c>
    </row>
    <row r="221" spans="1:28" x14ac:dyDescent="0.25">
      <c r="A221" t="s">
        <v>269</v>
      </c>
      <c r="B221" t="s">
        <v>437</v>
      </c>
      <c r="C221" s="58">
        <f>COUNTIFS('2way'!$A$3:$A$7690,"&gt;50%",'2way'!$Y$3:$Y$7690,"Y",'2way'!$Q$3:$Q$7690,"=" &amp;B221) +  COUNTIFS('2way'!$A$3:$A$7690,"&gt;50%",'2way'!$Y$3:$Y$7690,"Y",'2way'!$R$3:$R$7690,"=" &amp;B221)</f>
        <v>7</v>
      </c>
      <c r="D221" s="59">
        <f>COUNTIFS('2way'!$A$3:$A$7690,"&gt;50%",'2way'!$Y$3:$Y$7690,"N",'2way'!$Q$3:$Q$7690,"=" &amp;B221) +  COUNTIFS('2way'!$A$3:$A$7690,"&gt;50%",'2way'!$Y$3:$Y$7690,"N",'2way'!$R$3:$R$7690,"=" &amp;B221)</f>
        <v>5</v>
      </c>
      <c r="E221" s="59">
        <f>COUNTIFS('2way'!$B$3:$B$7690,"&gt;50%",'2way'!$Y$3:$Y$7690,"N",'2way'!$Q$3:$Q$7690,"=" &amp;B221) +  COUNTIFS('2way'!$B$3:$B$7690,"&gt;50%",'2way'!$Y$3:$Y$7690,"N",'2way'!$R$3:$R$7690,"=" &amp;B221)</f>
        <v>3</v>
      </c>
      <c r="F221" s="59">
        <f>COUNTIFS('2way'!$B$3:$B$7690,"&gt;50%",'2way'!$Y$3:$Y$7690,"Y",'2way'!$Q$3:$Q$7690,"=" &amp;B221) +  COUNTIFS('2way'!$B$3:$B$7690,"&gt;50%",'2way'!$Y$3:$Y$7690,"Y",'2way'!$R$3:$R$7690,"=" &amp;B221)</f>
        <v>4</v>
      </c>
      <c r="G221">
        <f>COUNTIF('2way'!$Q$3:$Q$7690,"=" &amp;B221) + COUNTIF('2way'!$R$3:$R$7690,"=" &amp;B221)</f>
        <v>19</v>
      </c>
      <c r="H221" s="6">
        <f t="shared" si="50"/>
        <v>0.36842105263157893</v>
      </c>
      <c r="I221" s="6">
        <f t="shared" si="51"/>
        <v>0.26315789473684209</v>
      </c>
      <c r="J221" s="6">
        <f t="shared" si="52"/>
        <v>0.15789473684210525</v>
      </c>
      <c r="K221" s="6">
        <f t="shared" si="53"/>
        <v>0.21052631578947367</v>
      </c>
      <c r="L221" s="59">
        <f>COUNTIFS('2way'!$M$3:$M$7690,"&gt;50%",'2way'!$Y$3:$Y$7690,"Y",'2way'!$Q$3:$Q$7690,"=" &amp;B221) +  COUNTIFS('2way'!$M$3:$M$7690,"&gt;50%",'2way'!$Y$3:$Y$7690,"Y",'2way'!$R$3:$R$7690,"=" &amp;B221)</f>
        <v>0</v>
      </c>
      <c r="M221" s="59">
        <f>COUNTIFS('2way'!$M$3:$M$7690,"&gt;50%",'2way'!$Y$3:$Y$7690,"N",'2way'!$Q$3:$Q$7690,"=" &amp;B221) +  COUNTIFS('2way'!$M$3:$M$7690,"&gt;50%",'2way'!$Y$3:$Y$7690,"N",'2way'!$R$3:$R$7690,"=" &amp;B221)</f>
        <v>0</v>
      </c>
      <c r="N221" s="59">
        <f>COUNTIFS('2way'!$N$3:$N$7690,"&gt;50%",'2way'!$Y$3:$Y$7690,"N",'2way'!$Q$3:$Q$7690,"=" &amp;B221) +  COUNTIFS('2way'!$N$3:$N$7690,"&gt;50%",'2way'!$Y$3:$Y$7690,"N",'2way'!$R$3:$R$7690,"=" &amp;B221)</f>
        <v>0</v>
      </c>
      <c r="O221" s="59">
        <f>COUNTIFS('2way'!$N$3:$N$7690,"&gt;50%",'2way'!$Y$3:$Y$7690,"Y",'2way'!$Q$3:$Q$7690,"=" &amp;B221) +  COUNTIFS('2way'!$N$3:$N$7690,"&gt;50%",'2way'!$Y$3:$Y$7690,"Y",'2way'!$R$3:$R$7690,"=" &amp;B221)</f>
        <v>0</v>
      </c>
      <c r="P221">
        <f>COUNTIF('2way'!$Q$3:$Q$7690,"=" &amp;B221) + COUNTIF('2way'!$R$3:$R$7690,"=" &amp;B221)</f>
        <v>19</v>
      </c>
      <c r="Q221" s="6">
        <f t="shared" si="54"/>
        <v>0</v>
      </c>
      <c r="R221" s="6">
        <f t="shared" si="55"/>
        <v>0</v>
      </c>
      <c r="S221" s="6">
        <f t="shared" si="56"/>
        <v>0</v>
      </c>
      <c r="T221" s="6">
        <f t="shared" si="57"/>
        <v>0</v>
      </c>
      <c r="U221">
        <f t="shared" si="58"/>
        <v>10</v>
      </c>
      <c r="V221" s="6">
        <f t="shared" si="59"/>
        <v>0.52631578947368418</v>
      </c>
      <c r="W221">
        <f t="shared" si="60"/>
        <v>0</v>
      </c>
      <c r="X221" s="6">
        <f t="shared" si="61"/>
        <v>0</v>
      </c>
      <c r="Y221">
        <f t="shared" si="62"/>
        <v>9</v>
      </c>
      <c r="Z221" s="6">
        <f t="shared" si="63"/>
        <v>0.47368421052631576</v>
      </c>
      <c r="AA221">
        <f t="shared" si="64"/>
        <v>0</v>
      </c>
      <c r="AB221" s="6">
        <f t="shared" si="65"/>
        <v>0</v>
      </c>
    </row>
    <row r="222" spans="1:28" x14ac:dyDescent="0.25">
      <c r="A222" t="s">
        <v>269</v>
      </c>
      <c r="B222" t="s">
        <v>501</v>
      </c>
      <c r="C222" s="58">
        <f>COUNTIFS('2way'!$A$3:$A$7690,"&gt;50%",'2way'!$Y$3:$Y$7690,"Y",'2way'!$Q$3:$Q$7690,"=" &amp;B222) +  COUNTIFS('2way'!$A$3:$A$7690,"&gt;50%",'2way'!$Y$3:$Y$7690,"Y",'2way'!$R$3:$R$7690,"=" &amp;B222)</f>
        <v>0</v>
      </c>
      <c r="D222" s="59">
        <f>COUNTIFS('2way'!$A$3:$A$7690,"&gt;50%",'2way'!$Y$3:$Y$7690,"N",'2way'!$Q$3:$Q$7690,"=" &amp;B222) +  COUNTIFS('2way'!$A$3:$A$7690,"&gt;50%",'2way'!$Y$3:$Y$7690,"N",'2way'!$R$3:$R$7690,"=" &amp;B222)</f>
        <v>1</v>
      </c>
      <c r="E222" s="59">
        <f>COUNTIFS('2way'!$B$3:$B$7690,"&gt;50%",'2way'!$Y$3:$Y$7690,"N",'2way'!$Q$3:$Q$7690,"=" &amp;B222) +  COUNTIFS('2way'!$B$3:$B$7690,"&gt;50%",'2way'!$Y$3:$Y$7690,"N",'2way'!$R$3:$R$7690,"=" &amp;B222)</f>
        <v>15</v>
      </c>
      <c r="F222" s="59">
        <f>COUNTIFS('2way'!$B$3:$B$7690,"&gt;50%",'2way'!$Y$3:$Y$7690,"Y",'2way'!$Q$3:$Q$7690,"=" &amp;B222) +  COUNTIFS('2way'!$B$3:$B$7690,"&gt;50%",'2way'!$Y$3:$Y$7690,"Y",'2way'!$R$3:$R$7690,"=" &amp;B222)</f>
        <v>3</v>
      </c>
      <c r="G222">
        <f>COUNTIF('2way'!$Q$3:$Q$7690,"=" &amp;B222) + COUNTIF('2way'!$R$3:$R$7690,"=" &amp;B222)</f>
        <v>21</v>
      </c>
      <c r="H222" s="6">
        <f t="shared" si="50"/>
        <v>0</v>
      </c>
      <c r="I222" s="6">
        <f t="shared" si="51"/>
        <v>4.7619047619047616E-2</v>
      </c>
      <c r="J222" s="6">
        <f t="shared" si="52"/>
        <v>0.7142857142857143</v>
      </c>
      <c r="K222" s="6">
        <f t="shared" si="53"/>
        <v>0.14285714285714285</v>
      </c>
      <c r="L222" s="59">
        <f>COUNTIFS('2way'!$M$3:$M$7690,"&gt;50%",'2way'!$Y$3:$Y$7690,"Y",'2way'!$Q$3:$Q$7690,"=" &amp;B222) +  COUNTIFS('2way'!$M$3:$M$7690,"&gt;50%",'2way'!$Y$3:$Y$7690,"Y",'2way'!$R$3:$R$7690,"=" &amp;B222)</f>
        <v>0</v>
      </c>
      <c r="M222" s="59">
        <f>COUNTIFS('2way'!$M$3:$M$7690,"&gt;50%",'2way'!$Y$3:$Y$7690,"N",'2way'!$Q$3:$Q$7690,"=" &amp;B222) +  COUNTIFS('2way'!$M$3:$M$7690,"&gt;50%",'2way'!$Y$3:$Y$7690,"N",'2way'!$R$3:$R$7690,"=" &amp;B222)</f>
        <v>0</v>
      </c>
      <c r="N222" s="59">
        <f>COUNTIFS('2way'!$N$3:$N$7690,"&gt;50%",'2way'!$Y$3:$Y$7690,"N",'2way'!$Q$3:$Q$7690,"=" &amp;B222) +  COUNTIFS('2way'!$N$3:$N$7690,"&gt;50%",'2way'!$Y$3:$Y$7690,"N",'2way'!$R$3:$R$7690,"=" &amp;B222)</f>
        <v>0</v>
      </c>
      <c r="O222" s="59">
        <f>COUNTIFS('2way'!$N$3:$N$7690,"&gt;50%",'2way'!$Y$3:$Y$7690,"Y",'2way'!$Q$3:$Q$7690,"=" &amp;B222) +  COUNTIFS('2way'!$N$3:$N$7690,"&gt;50%",'2way'!$Y$3:$Y$7690,"Y",'2way'!$R$3:$R$7690,"=" &amp;B222)</f>
        <v>0</v>
      </c>
      <c r="P222">
        <f>COUNTIF('2way'!$Q$3:$Q$7690,"=" &amp;B222) + COUNTIF('2way'!$R$3:$R$7690,"=" &amp;B222)</f>
        <v>21</v>
      </c>
      <c r="Q222" s="6">
        <f t="shared" si="54"/>
        <v>0</v>
      </c>
      <c r="R222" s="6">
        <f t="shared" si="55"/>
        <v>0</v>
      </c>
      <c r="S222" s="6">
        <f t="shared" si="56"/>
        <v>0</v>
      </c>
      <c r="T222" s="6">
        <f t="shared" si="57"/>
        <v>0</v>
      </c>
      <c r="U222">
        <f t="shared" si="58"/>
        <v>15</v>
      </c>
      <c r="V222" s="6">
        <f t="shared" si="59"/>
        <v>0.7142857142857143</v>
      </c>
      <c r="W222">
        <f t="shared" si="60"/>
        <v>0</v>
      </c>
      <c r="X222" s="6">
        <f t="shared" si="61"/>
        <v>0</v>
      </c>
      <c r="Y222">
        <f t="shared" si="62"/>
        <v>4</v>
      </c>
      <c r="Z222" s="6">
        <f t="shared" si="63"/>
        <v>0.19047619047619047</v>
      </c>
      <c r="AA222">
        <f t="shared" si="64"/>
        <v>0</v>
      </c>
      <c r="AB222" s="6">
        <f t="shared" si="65"/>
        <v>0</v>
      </c>
    </row>
    <row r="223" spans="1:28" x14ac:dyDescent="0.25">
      <c r="A223" t="s">
        <v>269</v>
      </c>
      <c r="B223" t="s">
        <v>439</v>
      </c>
      <c r="C223" s="58">
        <f>COUNTIFS('2way'!$A$3:$A$7690,"&gt;50%",'2way'!$Y$3:$Y$7690,"Y",'2way'!$Q$3:$Q$7690,"=" &amp;B223) +  COUNTIFS('2way'!$A$3:$A$7690,"&gt;50%",'2way'!$Y$3:$Y$7690,"Y",'2way'!$R$3:$R$7690,"=" &amp;B223)</f>
        <v>9</v>
      </c>
      <c r="D223" s="59">
        <f>COUNTIFS('2way'!$A$3:$A$7690,"&gt;50%",'2way'!$Y$3:$Y$7690,"N",'2way'!$Q$3:$Q$7690,"=" &amp;B223) +  COUNTIFS('2way'!$A$3:$A$7690,"&gt;50%",'2way'!$Y$3:$Y$7690,"N",'2way'!$R$3:$R$7690,"=" &amp;B223)</f>
        <v>5</v>
      </c>
      <c r="E223" s="59">
        <f>COUNTIFS('2way'!$B$3:$B$7690,"&gt;50%",'2way'!$Y$3:$Y$7690,"N",'2way'!$Q$3:$Q$7690,"=" &amp;B223) +  COUNTIFS('2way'!$B$3:$B$7690,"&gt;50%",'2way'!$Y$3:$Y$7690,"N",'2way'!$R$3:$R$7690,"=" &amp;B223)</f>
        <v>3</v>
      </c>
      <c r="F223" s="59">
        <f>COUNTIFS('2way'!$B$3:$B$7690,"&gt;50%",'2way'!$Y$3:$Y$7690,"Y",'2way'!$Q$3:$Q$7690,"=" &amp;B223) +  COUNTIFS('2way'!$B$3:$B$7690,"&gt;50%",'2way'!$Y$3:$Y$7690,"Y",'2way'!$R$3:$R$7690,"=" &amp;B223)</f>
        <v>1</v>
      </c>
      <c r="G223">
        <f>COUNTIF('2way'!$Q$3:$Q$7690,"=" &amp;B223) + COUNTIF('2way'!$R$3:$R$7690,"=" &amp;B223)</f>
        <v>19</v>
      </c>
      <c r="H223" s="6">
        <f t="shared" si="50"/>
        <v>0.47368421052631576</v>
      </c>
      <c r="I223" s="6">
        <f t="shared" si="51"/>
        <v>0.26315789473684209</v>
      </c>
      <c r="J223" s="6">
        <f t="shared" si="52"/>
        <v>0.15789473684210525</v>
      </c>
      <c r="K223" s="6">
        <f t="shared" si="53"/>
        <v>5.2631578947368418E-2</v>
      </c>
      <c r="L223" s="59">
        <f>COUNTIFS('2way'!$M$3:$M$7690,"&gt;50%",'2way'!$Y$3:$Y$7690,"Y",'2way'!$Q$3:$Q$7690,"=" &amp;B223) +  COUNTIFS('2way'!$M$3:$M$7690,"&gt;50%",'2way'!$Y$3:$Y$7690,"Y",'2way'!$R$3:$R$7690,"=" &amp;B223)</f>
        <v>0</v>
      </c>
      <c r="M223" s="59">
        <f>COUNTIFS('2way'!$M$3:$M$7690,"&gt;50%",'2way'!$Y$3:$Y$7690,"N",'2way'!$Q$3:$Q$7690,"=" &amp;B223) +  COUNTIFS('2way'!$M$3:$M$7690,"&gt;50%",'2way'!$Y$3:$Y$7690,"N",'2way'!$R$3:$R$7690,"=" &amp;B223)</f>
        <v>0</v>
      </c>
      <c r="N223" s="59">
        <f>COUNTIFS('2way'!$N$3:$N$7690,"&gt;50%",'2way'!$Y$3:$Y$7690,"N",'2way'!$Q$3:$Q$7690,"=" &amp;B223) +  COUNTIFS('2way'!$N$3:$N$7690,"&gt;50%",'2way'!$Y$3:$Y$7690,"N",'2way'!$R$3:$R$7690,"=" &amp;B223)</f>
        <v>0</v>
      </c>
      <c r="O223" s="59">
        <f>COUNTIFS('2way'!$N$3:$N$7690,"&gt;50%",'2way'!$Y$3:$Y$7690,"Y",'2way'!$Q$3:$Q$7690,"=" &amp;B223) +  COUNTIFS('2way'!$N$3:$N$7690,"&gt;50%",'2way'!$Y$3:$Y$7690,"Y",'2way'!$R$3:$R$7690,"=" &amp;B223)</f>
        <v>0</v>
      </c>
      <c r="P223">
        <f>COUNTIF('2way'!$Q$3:$Q$7690,"=" &amp;B223) + COUNTIF('2way'!$R$3:$R$7690,"=" &amp;B223)</f>
        <v>19</v>
      </c>
      <c r="Q223" s="6">
        <f t="shared" si="54"/>
        <v>0</v>
      </c>
      <c r="R223" s="6">
        <f t="shared" si="55"/>
        <v>0</v>
      </c>
      <c r="S223" s="6">
        <f t="shared" si="56"/>
        <v>0</v>
      </c>
      <c r="T223" s="6">
        <f t="shared" si="57"/>
        <v>0</v>
      </c>
      <c r="U223">
        <f t="shared" si="58"/>
        <v>12</v>
      </c>
      <c r="V223" s="6">
        <f t="shared" si="59"/>
        <v>0.63157894736842102</v>
      </c>
      <c r="W223">
        <f t="shared" si="60"/>
        <v>0</v>
      </c>
      <c r="X223" s="6">
        <f t="shared" si="61"/>
        <v>0</v>
      </c>
      <c r="Y223">
        <f t="shared" si="62"/>
        <v>6</v>
      </c>
      <c r="Z223" s="6">
        <f t="shared" si="63"/>
        <v>0.31578947368421051</v>
      </c>
      <c r="AA223">
        <f t="shared" si="64"/>
        <v>0</v>
      </c>
      <c r="AB223" s="6">
        <f t="shared" si="65"/>
        <v>0</v>
      </c>
    </row>
    <row r="224" spans="1:28" x14ac:dyDescent="0.25">
      <c r="A224" t="s">
        <v>269</v>
      </c>
      <c r="B224" t="s">
        <v>435</v>
      </c>
      <c r="C224" s="58">
        <f>COUNTIFS('2way'!$A$3:$A$7690,"&gt;50%",'2way'!$Y$3:$Y$7690,"Y",'2way'!$Q$3:$Q$7690,"=" &amp;B224) +  COUNTIFS('2way'!$A$3:$A$7690,"&gt;50%",'2way'!$Y$3:$Y$7690,"Y",'2way'!$R$3:$R$7690,"=" &amp;B224)</f>
        <v>3</v>
      </c>
      <c r="D224" s="59">
        <f>COUNTIFS('2way'!$A$3:$A$7690,"&gt;50%",'2way'!$Y$3:$Y$7690,"N",'2way'!$Q$3:$Q$7690,"=" &amp;B224) +  COUNTIFS('2way'!$A$3:$A$7690,"&gt;50%",'2way'!$Y$3:$Y$7690,"N",'2way'!$R$3:$R$7690,"=" &amp;B224)</f>
        <v>0</v>
      </c>
      <c r="E224" s="59">
        <f>COUNTIFS('2way'!$B$3:$B$7690,"&gt;50%",'2way'!$Y$3:$Y$7690,"N",'2way'!$Q$3:$Q$7690,"=" &amp;B224) +  COUNTIFS('2way'!$B$3:$B$7690,"&gt;50%",'2way'!$Y$3:$Y$7690,"N",'2way'!$R$3:$R$7690,"=" &amp;B224)</f>
        <v>7</v>
      </c>
      <c r="F224" s="59">
        <f>COUNTIFS('2way'!$B$3:$B$7690,"&gt;50%",'2way'!$Y$3:$Y$7690,"Y",'2way'!$Q$3:$Q$7690,"=" &amp;B224) +  COUNTIFS('2way'!$B$3:$B$7690,"&gt;50%",'2way'!$Y$3:$Y$7690,"Y",'2way'!$R$3:$R$7690,"=" &amp;B224)</f>
        <v>9</v>
      </c>
      <c r="G224">
        <f>COUNTIF('2way'!$Q$3:$Q$7690,"=" &amp;B224) + COUNTIF('2way'!$R$3:$R$7690,"=" &amp;B224)</f>
        <v>19</v>
      </c>
      <c r="H224" s="6">
        <f t="shared" si="50"/>
        <v>0.15789473684210525</v>
      </c>
      <c r="I224" s="6">
        <f t="shared" si="51"/>
        <v>0</v>
      </c>
      <c r="J224" s="6">
        <f t="shared" si="52"/>
        <v>0.36842105263157893</v>
      </c>
      <c r="K224" s="6">
        <f t="shared" si="53"/>
        <v>0.47368421052631576</v>
      </c>
      <c r="L224" s="59">
        <f>COUNTIFS('2way'!$M$3:$M$7690,"&gt;50%",'2way'!$Y$3:$Y$7690,"Y",'2way'!$Q$3:$Q$7690,"=" &amp;B224) +  COUNTIFS('2way'!$M$3:$M$7690,"&gt;50%",'2way'!$Y$3:$Y$7690,"Y",'2way'!$R$3:$R$7690,"=" &amp;B224)</f>
        <v>0</v>
      </c>
      <c r="M224" s="59">
        <f>COUNTIFS('2way'!$M$3:$M$7690,"&gt;50%",'2way'!$Y$3:$Y$7690,"N",'2way'!$Q$3:$Q$7690,"=" &amp;B224) +  COUNTIFS('2way'!$M$3:$M$7690,"&gt;50%",'2way'!$Y$3:$Y$7690,"N",'2way'!$R$3:$R$7690,"=" &amp;B224)</f>
        <v>0</v>
      </c>
      <c r="N224" s="59">
        <f>COUNTIFS('2way'!$N$3:$N$7690,"&gt;50%",'2way'!$Y$3:$Y$7690,"N",'2way'!$Q$3:$Q$7690,"=" &amp;B224) +  COUNTIFS('2way'!$N$3:$N$7690,"&gt;50%",'2way'!$Y$3:$Y$7690,"N",'2way'!$R$3:$R$7690,"=" &amp;B224)</f>
        <v>0</v>
      </c>
      <c r="O224" s="59">
        <f>COUNTIFS('2way'!$N$3:$N$7690,"&gt;50%",'2way'!$Y$3:$Y$7690,"Y",'2way'!$Q$3:$Q$7690,"=" &amp;B224) +  COUNTIFS('2way'!$N$3:$N$7690,"&gt;50%",'2way'!$Y$3:$Y$7690,"Y",'2way'!$R$3:$R$7690,"=" &amp;B224)</f>
        <v>0</v>
      </c>
      <c r="P224">
        <f>COUNTIF('2way'!$Q$3:$Q$7690,"=" &amp;B224) + COUNTIF('2way'!$R$3:$R$7690,"=" &amp;B224)</f>
        <v>19</v>
      </c>
      <c r="Q224" s="6">
        <f t="shared" si="54"/>
        <v>0</v>
      </c>
      <c r="R224" s="6">
        <f t="shared" si="55"/>
        <v>0</v>
      </c>
      <c r="S224" s="6">
        <f t="shared" si="56"/>
        <v>0</v>
      </c>
      <c r="T224" s="6">
        <f t="shared" si="57"/>
        <v>0</v>
      </c>
      <c r="U224">
        <f t="shared" si="58"/>
        <v>10</v>
      </c>
      <c r="V224" s="6">
        <f t="shared" si="59"/>
        <v>0.52631578947368418</v>
      </c>
      <c r="W224">
        <f t="shared" si="60"/>
        <v>0</v>
      </c>
      <c r="X224" s="6">
        <f t="shared" si="61"/>
        <v>0</v>
      </c>
      <c r="Y224">
        <f t="shared" si="62"/>
        <v>9</v>
      </c>
      <c r="Z224" s="6">
        <f t="shared" si="63"/>
        <v>0.47368421052631576</v>
      </c>
      <c r="AA224">
        <f t="shared" si="64"/>
        <v>0</v>
      </c>
      <c r="AB224" s="6">
        <f t="shared" si="65"/>
        <v>0</v>
      </c>
    </row>
    <row r="225" spans="1:28" x14ac:dyDescent="0.25">
      <c r="A225" t="s">
        <v>269</v>
      </c>
      <c r="B225" t="s">
        <v>361</v>
      </c>
      <c r="C225" s="58">
        <f>COUNTIFS('2way'!$A$3:$A$7690,"&gt;50%",'2way'!$Y$3:$Y$7690,"Y",'2way'!$Q$3:$Q$7690,"=" &amp;B225) +  COUNTIFS('2way'!$A$3:$A$7690,"&gt;50%",'2way'!$Y$3:$Y$7690,"Y",'2way'!$R$3:$R$7690,"=" &amp;B225)</f>
        <v>6</v>
      </c>
      <c r="D225" s="59">
        <f>COUNTIFS('2way'!$A$3:$A$7690,"&gt;50%",'2way'!$Y$3:$Y$7690,"N",'2way'!$Q$3:$Q$7690,"=" &amp;B225) +  COUNTIFS('2way'!$A$3:$A$7690,"&gt;50%",'2way'!$Y$3:$Y$7690,"N",'2way'!$R$3:$R$7690,"=" &amp;B225)</f>
        <v>5</v>
      </c>
      <c r="E225" s="59">
        <f>COUNTIFS('2way'!$B$3:$B$7690,"&gt;50%",'2way'!$Y$3:$Y$7690,"N",'2way'!$Q$3:$Q$7690,"=" &amp;B225) +  COUNTIFS('2way'!$B$3:$B$7690,"&gt;50%",'2way'!$Y$3:$Y$7690,"N",'2way'!$R$3:$R$7690,"=" &amp;B225)</f>
        <v>6</v>
      </c>
      <c r="F225" s="59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18</v>
      </c>
      <c r="H225" s="6">
        <f t="shared" si="50"/>
        <v>0.33333333333333331</v>
      </c>
      <c r="I225" s="6">
        <f t="shared" si="51"/>
        <v>0.27777777777777779</v>
      </c>
      <c r="J225" s="6">
        <f t="shared" si="52"/>
        <v>0.33333333333333331</v>
      </c>
      <c r="K225" s="6">
        <f t="shared" si="53"/>
        <v>5.5555555555555552E-2</v>
      </c>
      <c r="L225" s="59">
        <f>COUNTIFS('2way'!$M$3:$M$7690,"&gt;50%",'2way'!$Y$3:$Y$7690,"Y",'2way'!$Q$3:$Q$7690,"=" &amp;B225) +  COUNTIFS('2way'!$M$3:$M$7690,"&gt;50%",'2way'!$Y$3:$Y$7690,"Y",'2way'!$R$3:$R$7690,"=" &amp;B225)</f>
        <v>0</v>
      </c>
      <c r="M225" s="59">
        <f>COUNTIFS('2way'!$M$3:$M$7690,"&gt;50%",'2way'!$Y$3:$Y$7690,"N",'2way'!$Q$3:$Q$7690,"=" &amp;B225) +  COUNTIFS('2way'!$M$3:$M$7690,"&gt;50%",'2way'!$Y$3:$Y$7690,"N",'2way'!$R$3:$R$7690,"=" &amp;B225)</f>
        <v>0</v>
      </c>
      <c r="N225" s="59">
        <f>COUNTIFS('2way'!$N$3:$N$7690,"&gt;50%",'2way'!$Y$3:$Y$7690,"N",'2way'!$Q$3:$Q$7690,"=" &amp;B225) +  COUNTIFS('2way'!$N$3:$N$7690,"&gt;50%",'2way'!$Y$3:$Y$7690,"N",'2way'!$R$3:$R$7690,"=" &amp;B225)</f>
        <v>0</v>
      </c>
      <c r="O225" s="59">
        <f>COUNTIFS('2way'!$N$3:$N$7690,"&gt;50%",'2way'!$Y$3:$Y$7690,"Y",'2way'!$Q$3:$Q$7690,"=" &amp;B225) +  COUNTIFS('2way'!$N$3:$N$7690,"&gt;50%",'2way'!$Y$3:$Y$7690,"Y",'2way'!$R$3:$R$7690,"=" &amp;B225)</f>
        <v>0</v>
      </c>
      <c r="P225">
        <f>COUNTIF('2way'!$Q$3:$Q$7690,"=" &amp;B225) + COUNTIF('2way'!$R$3:$R$7690,"=" &amp;B225)</f>
        <v>18</v>
      </c>
      <c r="Q225" s="6">
        <f t="shared" si="54"/>
        <v>0</v>
      </c>
      <c r="R225" s="6">
        <f t="shared" si="55"/>
        <v>0</v>
      </c>
      <c r="S225" s="6">
        <f t="shared" si="56"/>
        <v>0</v>
      </c>
      <c r="T225" s="6">
        <f t="shared" si="57"/>
        <v>0</v>
      </c>
      <c r="U225">
        <f t="shared" si="58"/>
        <v>12</v>
      </c>
      <c r="V225" s="6">
        <f t="shared" si="59"/>
        <v>0.66666666666666663</v>
      </c>
      <c r="W225">
        <f t="shared" si="60"/>
        <v>0</v>
      </c>
      <c r="X225" s="6">
        <f t="shared" si="61"/>
        <v>0</v>
      </c>
      <c r="Y225">
        <f t="shared" si="62"/>
        <v>6</v>
      </c>
      <c r="Z225" s="6">
        <f t="shared" si="63"/>
        <v>0.33333333333333331</v>
      </c>
      <c r="AA225">
        <f t="shared" si="64"/>
        <v>0</v>
      </c>
      <c r="AB225" s="6">
        <f t="shared" si="65"/>
        <v>0</v>
      </c>
    </row>
    <row r="226" spans="1:28" x14ac:dyDescent="0.25">
      <c r="A226" t="s">
        <v>269</v>
      </c>
      <c r="B226" t="s">
        <v>360</v>
      </c>
      <c r="C226" s="58">
        <f>COUNTIFS('2way'!$A$3:$A$7690,"&gt;50%",'2way'!$Y$3:$Y$7690,"Y",'2way'!$Q$3:$Q$7690,"=" &amp;B226) +  COUNTIFS('2way'!$A$3:$A$7690,"&gt;50%",'2way'!$Y$3:$Y$7690,"Y",'2way'!$R$3:$R$7690,"=" &amp;B226)</f>
        <v>0</v>
      </c>
      <c r="D226" s="59">
        <f>COUNTIFS('2way'!$A$3:$A$7690,"&gt;50%",'2way'!$Y$3:$Y$7690,"N",'2way'!$Q$3:$Q$7690,"=" &amp;B226) +  COUNTIFS('2way'!$A$3:$A$7690,"&gt;50%",'2way'!$Y$3:$Y$7690,"N",'2way'!$R$3:$R$7690,"=" &amp;B226)</f>
        <v>3</v>
      </c>
      <c r="E226" s="59">
        <f>COUNTIFS('2way'!$B$3:$B$7690,"&gt;50%",'2way'!$Y$3:$Y$7690,"N",'2way'!$Q$3:$Q$7690,"=" &amp;B226) +  COUNTIFS('2way'!$B$3:$B$7690,"&gt;50%",'2way'!$Y$3:$Y$7690,"N",'2way'!$R$3:$R$7690,"=" &amp;B226)</f>
        <v>9</v>
      </c>
      <c r="F226" s="59">
        <f>COUNTIFS('2way'!$B$3:$B$7690,"&gt;50%",'2way'!$Y$3:$Y$7690,"Y",'2way'!$Q$3:$Q$7690,"=" &amp;B226) +  COUNTIFS('2way'!$B$3:$B$7690,"&gt;50%",'2way'!$Y$3:$Y$7690,"Y",'2way'!$R$3:$R$7690,"=" &amp;B226)</f>
        <v>7</v>
      </c>
      <c r="G226">
        <f>COUNTIF('2way'!$Q$3:$Q$7690,"=" &amp;B226) + COUNTIF('2way'!$R$3:$R$7690,"=" &amp;B226)</f>
        <v>19</v>
      </c>
      <c r="H226" s="6">
        <f t="shared" si="50"/>
        <v>0</v>
      </c>
      <c r="I226" s="6">
        <f t="shared" si="51"/>
        <v>0.15789473684210525</v>
      </c>
      <c r="J226" s="6">
        <f t="shared" si="52"/>
        <v>0.47368421052631576</v>
      </c>
      <c r="K226" s="6">
        <f t="shared" si="53"/>
        <v>0.36842105263157893</v>
      </c>
      <c r="L226" s="59">
        <f>COUNTIFS('2way'!$M$3:$M$7690,"&gt;50%",'2way'!$Y$3:$Y$7690,"Y",'2way'!$Q$3:$Q$7690,"=" &amp;B226) +  COUNTIFS('2way'!$M$3:$M$7690,"&gt;50%",'2way'!$Y$3:$Y$7690,"Y",'2way'!$R$3:$R$7690,"=" &amp;B226)</f>
        <v>0</v>
      </c>
      <c r="M226" s="59">
        <f>COUNTIFS('2way'!$M$3:$M$7690,"&gt;50%",'2way'!$Y$3:$Y$7690,"N",'2way'!$Q$3:$Q$7690,"=" &amp;B226) +  COUNTIFS('2way'!$M$3:$M$7690,"&gt;50%",'2way'!$Y$3:$Y$7690,"N",'2way'!$R$3:$R$7690,"=" &amp;B226)</f>
        <v>0</v>
      </c>
      <c r="N226" s="59">
        <f>COUNTIFS('2way'!$N$3:$N$7690,"&gt;50%",'2way'!$Y$3:$Y$7690,"N",'2way'!$Q$3:$Q$7690,"=" &amp;B226) +  COUNTIFS('2way'!$N$3:$N$7690,"&gt;50%",'2way'!$Y$3:$Y$7690,"N",'2way'!$R$3:$R$7690,"=" &amp;B226)</f>
        <v>0</v>
      </c>
      <c r="O226" s="59">
        <f>COUNTIFS('2way'!$N$3:$N$7690,"&gt;50%",'2way'!$Y$3:$Y$7690,"Y",'2way'!$Q$3:$Q$7690,"=" &amp;B226) +  COUNTIFS('2way'!$N$3:$N$7690,"&gt;50%",'2way'!$Y$3:$Y$7690,"Y",'2way'!$R$3:$R$7690,"=" &amp;B226)</f>
        <v>0</v>
      </c>
      <c r="P226">
        <f>COUNTIF('2way'!$Q$3:$Q$7690,"=" &amp;B226) + COUNTIF('2way'!$R$3:$R$7690,"=" &amp;B226)</f>
        <v>19</v>
      </c>
      <c r="Q226" s="6">
        <f t="shared" si="54"/>
        <v>0</v>
      </c>
      <c r="R226" s="6">
        <f t="shared" si="55"/>
        <v>0</v>
      </c>
      <c r="S226" s="6">
        <f t="shared" si="56"/>
        <v>0</v>
      </c>
      <c r="T226" s="6">
        <f t="shared" si="57"/>
        <v>0</v>
      </c>
      <c r="U226">
        <f t="shared" si="58"/>
        <v>9</v>
      </c>
      <c r="V226" s="6">
        <f t="shared" si="59"/>
        <v>0.47368421052631576</v>
      </c>
      <c r="W226">
        <f t="shared" si="60"/>
        <v>0</v>
      </c>
      <c r="X226" s="6">
        <f t="shared" si="61"/>
        <v>0</v>
      </c>
      <c r="Y226">
        <f t="shared" si="62"/>
        <v>10</v>
      </c>
      <c r="Z226" s="6">
        <f t="shared" si="63"/>
        <v>0.52631578947368418</v>
      </c>
      <c r="AA226">
        <f t="shared" si="64"/>
        <v>0</v>
      </c>
      <c r="AB226" s="6">
        <f t="shared" si="65"/>
        <v>0</v>
      </c>
    </row>
    <row r="227" spans="1:28" x14ac:dyDescent="0.25">
      <c r="A227" t="s">
        <v>269</v>
      </c>
      <c r="B227" t="s">
        <v>440</v>
      </c>
      <c r="C227" s="58">
        <f>COUNTIFS('2way'!$A$3:$A$7690,"&gt;50%",'2way'!$Y$3:$Y$7690,"Y",'2way'!$Q$3:$Q$7690,"=" &amp;B227) +  COUNTIFS('2way'!$A$3:$A$7690,"&gt;50%",'2way'!$Y$3:$Y$7690,"Y",'2way'!$R$3:$R$7690,"=" &amp;B227)</f>
        <v>8</v>
      </c>
      <c r="D227" s="59">
        <f>COUNTIFS('2way'!$A$3:$A$7690,"&gt;50%",'2way'!$Y$3:$Y$7690,"N",'2way'!$Q$3:$Q$7690,"=" &amp;B227) +  COUNTIFS('2way'!$A$3:$A$7690,"&gt;50%",'2way'!$Y$3:$Y$7690,"N",'2way'!$R$3:$R$7690,"=" &amp;B227)</f>
        <v>1</v>
      </c>
      <c r="E227" s="59">
        <f>COUNTIFS('2way'!$B$3:$B$7690,"&gt;50%",'2way'!$Y$3:$Y$7690,"N",'2way'!$Q$3:$Q$7690,"=" &amp;B227) +  COUNTIFS('2way'!$B$3:$B$7690,"&gt;50%",'2way'!$Y$3:$Y$7690,"N",'2way'!$R$3:$R$7690,"=" &amp;B227)</f>
        <v>3</v>
      </c>
      <c r="F227" s="59">
        <f>COUNTIFS('2way'!$B$3:$B$7690,"&gt;50%",'2way'!$Y$3:$Y$7690,"Y",'2way'!$Q$3:$Q$7690,"=" &amp;B227) +  COUNTIFS('2way'!$B$3:$B$7690,"&gt;50%",'2way'!$Y$3:$Y$7690,"Y",'2way'!$R$3:$R$7690,"=" &amp;B227)</f>
        <v>6</v>
      </c>
      <c r="G227">
        <f>COUNTIF('2way'!$Q$3:$Q$7690,"=" &amp;B227) + COUNTIF('2way'!$R$3:$R$7690,"=" &amp;B227)</f>
        <v>19</v>
      </c>
      <c r="H227" s="6">
        <f t="shared" si="50"/>
        <v>0.42105263157894735</v>
      </c>
      <c r="I227" s="6">
        <f t="shared" si="51"/>
        <v>5.2631578947368418E-2</v>
      </c>
      <c r="J227" s="6">
        <f t="shared" si="52"/>
        <v>0.15789473684210525</v>
      </c>
      <c r="K227" s="6">
        <f t="shared" si="53"/>
        <v>0.31578947368421051</v>
      </c>
      <c r="L227" s="59">
        <f>COUNTIFS('2way'!$M$3:$M$7690,"&gt;50%",'2way'!$Y$3:$Y$7690,"Y",'2way'!$Q$3:$Q$7690,"=" &amp;B227) +  COUNTIFS('2way'!$M$3:$M$7690,"&gt;50%",'2way'!$Y$3:$Y$7690,"Y",'2way'!$R$3:$R$7690,"=" &amp;B227)</f>
        <v>0</v>
      </c>
      <c r="M227" s="59">
        <f>COUNTIFS('2way'!$M$3:$M$7690,"&gt;50%",'2way'!$Y$3:$Y$7690,"N",'2way'!$Q$3:$Q$7690,"=" &amp;B227) +  COUNTIFS('2way'!$M$3:$M$7690,"&gt;50%",'2way'!$Y$3:$Y$7690,"N",'2way'!$R$3:$R$7690,"=" &amp;B227)</f>
        <v>0</v>
      </c>
      <c r="N227" s="59">
        <f>COUNTIFS('2way'!$N$3:$N$7690,"&gt;50%",'2way'!$Y$3:$Y$7690,"N",'2way'!$Q$3:$Q$7690,"=" &amp;B227) +  COUNTIFS('2way'!$N$3:$N$7690,"&gt;50%",'2way'!$Y$3:$Y$7690,"N",'2way'!$R$3:$R$7690,"=" &amp;B227)</f>
        <v>0</v>
      </c>
      <c r="O227" s="59">
        <f>COUNTIFS('2way'!$N$3:$N$7690,"&gt;50%",'2way'!$Y$3:$Y$7690,"Y",'2way'!$Q$3:$Q$7690,"=" &amp;B227) +  COUNTIFS('2way'!$N$3:$N$7690,"&gt;50%",'2way'!$Y$3:$Y$7690,"Y",'2way'!$R$3:$R$7690,"=" &amp;B227)</f>
        <v>0</v>
      </c>
      <c r="P227">
        <f>COUNTIF('2way'!$Q$3:$Q$7690,"=" &amp;B227) + COUNTIF('2way'!$R$3:$R$7690,"=" &amp;B227)</f>
        <v>19</v>
      </c>
      <c r="Q227" s="6">
        <f t="shared" si="54"/>
        <v>0</v>
      </c>
      <c r="R227" s="6">
        <f t="shared" si="55"/>
        <v>0</v>
      </c>
      <c r="S227" s="6">
        <f t="shared" si="56"/>
        <v>0</v>
      </c>
      <c r="T227" s="6">
        <f t="shared" si="57"/>
        <v>0</v>
      </c>
      <c r="U227">
        <f t="shared" si="58"/>
        <v>11</v>
      </c>
      <c r="V227" s="6">
        <f t="shared" si="59"/>
        <v>0.57894736842105265</v>
      </c>
      <c r="W227">
        <f t="shared" si="60"/>
        <v>0</v>
      </c>
      <c r="X227" s="6">
        <f t="shared" si="61"/>
        <v>0</v>
      </c>
      <c r="Y227">
        <f t="shared" si="62"/>
        <v>7</v>
      </c>
      <c r="Z227" s="6">
        <f t="shared" si="63"/>
        <v>0.36842105263157893</v>
      </c>
      <c r="AA227">
        <f t="shared" si="64"/>
        <v>0</v>
      </c>
      <c r="AB227" s="6">
        <f t="shared" si="65"/>
        <v>0</v>
      </c>
    </row>
    <row r="228" spans="1:28" x14ac:dyDescent="0.25">
      <c r="A228" t="s">
        <v>269</v>
      </c>
      <c r="B228" t="s">
        <v>498</v>
      </c>
      <c r="C228" s="58">
        <f>COUNTIFS('2way'!$A$3:$A$7690,"&gt;50%",'2way'!$Y$3:$Y$7690,"Y",'2way'!$Q$3:$Q$7690,"=" &amp;B228) +  COUNTIFS('2way'!$A$3:$A$7690,"&gt;50%",'2way'!$Y$3:$Y$7690,"Y",'2way'!$R$3:$R$7690,"=" &amp;B228)</f>
        <v>4</v>
      </c>
      <c r="D228" s="59">
        <f>COUNTIFS('2way'!$A$3:$A$7690,"&gt;50%",'2way'!$Y$3:$Y$7690,"N",'2way'!$Q$3:$Q$7690,"=" &amp;B228) +  COUNTIFS('2way'!$A$3:$A$7690,"&gt;50%",'2way'!$Y$3:$Y$7690,"N",'2way'!$R$3:$R$7690,"=" &amp;B228)</f>
        <v>2</v>
      </c>
      <c r="E228" s="59">
        <f>COUNTIFS('2way'!$B$3:$B$7690,"&gt;50%",'2way'!$Y$3:$Y$7690,"N",'2way'!$Q$3:$Q$7690,"=" &amp;B228) +  COUNTIFS('2way'!$B$3:$B$7690,"&gt;50%",'2way'!$Y$3:$Y$7690,"N",'2way'!$R$3:$R$7690,"=" &amp;B228)</f>
        <v>6</v>
      </c>
      <c r="F228" s="59">
        <f>COUNTIFS('2way'!$B$3:$B$7690,"&gt;50%",'2way'!$Y$3:$Y$7690,"Y",'2way'!$Q$3:$Q$7690,"=" &amp;B228) +  COUNTIFS('2way'!$B$3:$B$7690,"&gt;50%",'2way'!$Y$3:$Y$7690,"Y",'2way'!$R$3:$R$7690,"=" &amp;B228)</f>
        <v>7</v>
      </c>
      <c r="G228">
        <f>COUNTIF('2way'!$Q$3:$Q$7690,"=" &amp;B228) + COUNTIF('2way'!$R$3:$R$7690,"=" &amp;B228)</f>
        <v>19</v>
      </c>
      <c r="H228" s="6">
        <f t="shared" si="50"/>
        <v>0.21052631578947367</v>
      </c>
      <c r="I228" s="6">
        <f t="shared" si="51"/>
        <v>0.10526315789473684</v>
      </c>
      <c r="J228" s="6">
        <f t="shared" si="52"/>
        <v>0.31578947368421051</v>
      </c>
      <c r="K228" s="6">
        <f t="shared" si="53"/>
        <v>0.36842105263157893</v>
      </c>
      <c r="L228" s="59">
        <f>COUNTIFS('2way'!$M$3:$M$7690,"&gt;50%",'2way'!$Y$3:$Y$7690,"Y",'2way'!$Q$3:$Q$7690,"=" &amp;B228) +  COUNTIFS('2way'!$M$3:$M$7690,"&gt;50%",'2way'!$Y$3:$Y$7690,"Y",'2way'!$R$3:$R$7690,"=" &amp;B228)</f>
        <v>0</v>
      </c>
      <c r="M228" s="59">
        <f>COUNTIFS('2way'!$M$3:$M$7690,"&gt;50%",'2way'!$Y$3:$Y$7690,"N",'2way'!$Q$3:$Q$7690,"=" &amp;B228) +  COUNTIFS('2way'!$M$3:$M$7690,"&gt;50%",'2way'!$Y$3:$Y$7690,"N",'2way'!$R$3:$R$7690,"=" &amp;B228)</f>
        <v>0</v>
      </c>
      <c r="N228" s="59">
        <f>COUNTIFS('2way'!$N$3:$N$7690,"&gt;50%",'2way'!$Y$3:$Y$7690,"N",'2way'!$Q$3:$Q$7690,"=" &amp;B228) +  COUNTIFS('2way'!$N$3:$N$7690,"&gt;50%",'2way'!$Y$3:$Y$7690,"N",'2way'!$R$3:$R$7690,"=" &amp;B228)</f>
        <v>0</v>
      </c>
      <c r="O228" s="59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19</v>
      </c>
      <c r="Q228" s="6">
        <f t="shared" si="54"/>
        <v>0</v>
      </c>
      <c r="R228" s="6">
        <f t="shared" si="55"/>
        <v>0</v>
      </c>
      <c r="S228" s="6">
        <f t="shared" si="56"/>
        <v>0</v>
      </c>
      <c r="T228" s="6">
        <f t="shared" si="57"/>
        <v>0</v>
      </c>
      <c r="U228">
        <f t="shared" si="58"/>
        <v>10</v>
      </c>
      <c r="V228" s="6">
        <f t="shared" si="59"/>
        <v>0.52631578947368418</v>
      </c>
      <c r="W228">
        <f t="shared" si="60"/>
        <v>0</v>
      </c>
      <c r="X228" s="6">
        <f t="shared" si="61"/>
        <v>0</v>
      </c>
      <c r="Y228">
        <f t="shared" si="62"/>
        <v>9</v>
      </c>
      <c r="Z228" s="6">
        <f t="shared" si="63"/>
        <v>0.47368421052631576</v>
      </c>
      <c r="AA228">
        <f t="shared" si="64"/>
        <v>0</v>
      </c>
      <c r="AB228" s="6">
        <f t="shared" si="65"/>
        <v>0</v>
      </c>
    </row>
    <row r="229" spans="1:28" x14ac:dyDescent="0.25">
      <c r="A229" t="s">
        <v>269</v>
      </c>
      <c r="B229" t="s">
        <v>500</v>
      </c>
      <c r="C229" s="58">
        <f>COUNTIFS('2way'!$A$3:$A$7690,"&gt;50%",'2way'!$Y$3:$Y$7690,"Y",'2way'!$Q$3:$Q$7690,"=" &amp;B229) +  COUNTIFS('2way'!$A$3:$A$7690,"&gt;50%",'2way'!$Y$3:$Y$7690,"Y",'2way'!$R$3:$R$7690,"=" &amp;B229)</f>
        <v>4</v>
      </c>
      <c r="D229" s="59">
        <f>COUNTIFS('2way'!$A$3:$A$7690,"&gt;50%",'2way'!$Y$3:$Y$7690,"N",'2way'!$Q$3:$Q$7690,"=" &amp;B229) +  COUNTIFS('2way'!$A$3:$A$7690,"&gt;50%",'2way'!$Y$3:$Y$7690,"N",'2way'!$R$3:$R$7690,"=" &amp;B229)</f>
        <v>4</v>
      </c>
      <c r="E229" s="59">
        <f>COUNTIFS('2way'!$B$3:$B$7690,"&gt;50%",'2way'!$Y$3:$Y$7690,"N",'2way'!$Q$3:$Q$7690,"=" &amp;B229) +  COUNTIFS('2way'!$B$3:$B$7690,"&gt;50%",'2way'!$Y$3:$Y$7690,"N",'2way'!$R$3:$R$7690,"=" &amp;B229)</f>
        <v>4</v>
      </c>
      <c r="F229" s="59">
        <f>COUNTIFS('2way'!$B$3:$B$7690,"&gt;50%",'2way'!$Y$3:$Y$7690,"Y",'2way'!$Q$3:$Q$7690,"=" &amp;B229) +  COUNTIFS('2way'!$B$3:$B$7690,"&gt;50%",'2way'!$Y$3:$Y$7690,"Y",'2way'!$R$3:$R$7690,"=" &amp;B229)</f>
        <v>7</v>
      </c>
      <c r="G229">
        <f>COUNTIF('2way'!$Q$3:$Q$7690,"=" &amp;B229) + COUNTIF('2way'!$R$3:$R$7690,"=" &amp;B229)</f>
        <v>19</v>
      </c>
      <c r="H229" s="6">
        <f t="shared" si="50"/>
        <v>0.21052631578947367</v>
      </c>
      <c r="I229" s="6">
        <f t="shared" si="51"/>
        <v>0.21052631578947367</v>
      </c>
      <c r="J229" s="6">
        <f t="shared" si="52"/>
        <v>0.21052631578947367</v>
      </c>
      <c r="K229" s="6">
        <f t="shared" si="53"/>
        <v>0.36842105263157893</v>
      </c>
      <c r="L229" s="59">
        <f>COUNTIFS('2way'!$M$3:$M$7690,"&gt;50%",'2way'!$Y$3:$Y$7690,"Y",'2way'!$Q$3:$Q$7690,"=" &amp;B229) +  COUNTIFS('2way'!$M$3:$M$7690,"&gt;50%",'2way'!$Y$3:$Y$7690,"Y",'2way'!$R$3:$R$7690,"=" &amp;B229)</f>
        <v>0</v>
      </c>
      <c r="M229" s="59">
        <f>COUNTIFS('2way'!$M$3:$M$7690,"&gt;50%",'2way'!$Y$3:$Y$7690,"N",'2way'!$Q$3:$Q$7690,"=" &amp;B229) +  COUNTIFS('2way'!$M$3:$M$7690,"&gt;50%",'2way'!$Y$3:$Y$7690,"N",'2way'!$R$3:$R$7690,"=" &amp;B229)</f>
        <v>0</v>
      </c>
      <c r="N229" s="59">
        <f>COUNTIFS('2way'!$N$3:$N$7690,"&gt;50%",'2way'!$Y$3:$Y$7690,"N",'2way'!$Q$3:$Q$7690,"=" &amp;B229) +  COUNTIFS('2way'!$N$3:$N$7690,"&gt;50%",'2way'!$Y$3:$Y$7690,"N",'2way'!$R$3:$R$7690,"=" &amp;B229)</f>
        <v>0</v>
      </c>
      <c r="O229" s="59">
        <f>COUNTIFS('2way'!$N$3:$N$7690,"&gt;50%",'2way'!$Y$3:$Y$7690,"Y",'2way'!$Q$3:$Q$7690,"=" &amp;B229) +  COUNTIFS('2way'!$N$3:$N$7690,"&gt;50%",'2way'!$Y$3:$Y$7690,"Y",'2way'!$R$3:$R$7690,"=" &amp;B229)</f>
        <v>0</v>
      </c>
      <c r="P229">
        <f>COUNTIF('2way'!$Q$3:$Q$7690,"=" &amp;B229) + COUNTIF('2way'!$R$3:$R$7690,"=" &amp;B229)</f>
        <v>19</v>
      </c>
      <c r="Q229" s="6">
        <f t="shared" si="54"/>
        <v>0</v>
      </c>
      <c r="R229" s="6">
        <f t="shared" si="55"/>
        <v>0</v>
      </c>
      <c r="S229" s="6">
        <f t="shared" si="56"/>
        <v>0</v>
      </c>
      <c r="T229" s="6">
        <f t="shared" si="57"/>
        <v>0</v>
      </c>
      <c r="U229">
        <f t="shared" si="58"/>
        <v>8</v>
      </c>
      <c r="V229" s="6">
        <f t="shared" si="59"/>
        <v>0.42105263157894735</v>
      </c>
      <c r="W229">
        <f t="shared" si="60"/>
        <v>0</v>
      </c>
      <c r="X229" s="6">
        <f t="shared" si="61"/>
        <v>0</v>
      </c>
      <c r="Y229">
        <f t="shared" si="62"/>
        <v>11</v>
      </c>
      <c r="Z229" s="6">
        <f t="shared" si="63"/>
        <v>0.57894736842105265</v>
      </c>
      <c r="AA229">
        <f t="shared" si="64"/>
        <v>0</v>
      </c>
      <c r="AB229" s="6">
        <f t="shared" si="65"/>
        <v>0</v>
      </c>
    </row>
    <row r="230" spans="1:28" x14ac:dyDescent="0.25">
      <c r="A230" t="s">
        <v>269</v>
      </c>
      <c r="B230" t="s">
        <v>362</v>
      </c>
      <c r="C230" s="58">
        <f>COUNTIFS('2way'!$A$3:$A$7690,"&gt;50%",'2way'!$Y$3:$Y$7690,"Y",'2way'!$Q$3:$Q$7690,"=" &amp;B230) +  COUNTIFS('2way'!$A$3:$A$7690,"&gt;50%",'2way'!$Y$3:$Y$7690,"Y",'2way'!$R$3:$R$7690,"=" &amp;B230)</f>
        <v>3</v>
      </c>
      <c r="D230" s="59">
        <f>COUNTIFS('2way'!$A$3:$A$7690,"&gt;50%",'2way'!$Y$3:$Y$7690,"N",'2way'!$Q$3:$Q$7690,"=" &amp;B230) +  COUNTIFS('2way'!$A$3:$A$7690,"&gt;50%",'2way'!$Y$3:$Y$7690,"N",'2way'!$R$3:$R$7690,"=" &amp;B230)</f>
        <v>1</v>
      </c>
      <c r="E230" s="59">
        <f>COUNTIFS('2way'!$B$3:$B$7690,"&gt;50%",'2way'!$Y$3:$Y$7690,"N",'2way'!$Q$3:$Q$7690,"=" &amp;B230) +  COUNTIFS('2way'!$B$3:$B$7690,"&gt;50%",'2way'!$Y$3:$Y$7690,"N",'2way'!$R$3:$R$7690,"=" &amp;B230)</f>
        <v>5</v>
      </c>
      <c r="F230" s="59">
        <f>COUNTIFS('2way'!$B$3:$B$7690,"&gt;50%",'2way'!$Y$3:$Y$7690,"Y",'2way'!$Q$3:$Q$7690,"=" &amp;B230) +  COUNTIFS('2way'!$B$3:$B$7690,"&gt;50%",'2way'!$Y$3:$Y$7690,"Y",'2way'!$R$3:$R$7690,"=" &amp;B230)</f>
        <v>8</v>
      </c>
      <c r="G230">
        <f>COUNTIF('2way'!$Q$3:$Q$7690,"=" &amp;B230) + COUNTIF('2way'!$R$3:$R$7690,"=" &amp;B230)</f>
        <v>19</v>
      </c>
      <c r="H230" s="6">
        <f t="shared" si="50"/>
        <v>0.15789473684210525</v>
      </c>
      <c r="I230" s="6">
        <f t="shared" si="51"/>
        <v>5.2631578947368418E-2</v>
      </c>
      <c r="J230" s="6">
        <f t="shared" si="52"/>
        <v>0.26315789473684209</v>
      </c>
      <c r="K230" s="6">
        <f t="shared" si="53"/>
        <v>0.42105263157894735</v>
      </c>
      <c r="L230" s="59">
        <f>COUNTIFS('2way'!$M$3:$M$7690,"&gt;50%",'2way'!$Y$3:$Y$7690,"Y",'2way'!$Q$3:$Q$7690,"=" &amp;B230) +  COUNTIFS('2way'!$M$3:$M$7690,"&gt;50%",'2way'!$Y$3:$Y$7690,"Y",'2way'!$R$3:$R$7690,"=" &amp;B230)</f>
        <v>0</v>
      </c>
      <c r="M230" s="59">
        <f>COUNTIFS('2way'!$M$3:$M$7690,"&gt;50%",'2way'!$Y$3:$Y$7690,"N",'2way'!$Q$3:$Q$7690,"=" &amp;B230) +  COUNTIFS('2way'!$M$3:$M$7690,"&gt;50%",'2way'!$Y$3:$Y$7690,"N",'2way'!$R$3:$R$7690,"=" &amp;B230)</f>
        <v>0</v>
      </c>
      <c r="N230" s="59">
        <f>COUNTIFS('2way'!$N$3:$N$7690,"&gt;50%",'2way'!$Y$3:$Y$7690,"N",'2way'!$Q$3:$Q$7690,"=" &amp;B230) +  COUNTIFS('2way'!$N$3:$N$7690,"&gt;50%",'2way'!$Y$3:$Y$7690,"N",'2way'!$R$3:$R$7690,"=" &amp;B230)</f>
        <v>0</v>
      </c>
      <c r="O230" s="59">
        <f>COUNTIFS('2way'!$N$3:$N$7690,"&gt;50%",'2way'!$Y$3:$Y$7690,"Y",'2way'!$Q$3:$Q$7690,"=" &amp;B230) +  COUNTIFS('2way'!$N$3:$N$7690,"&gt;50%",'2way'!$Y$3:$Y$7690,"Y",'2way'!$R$3:$R$7690,"=" &amp;B230)</f>
        <v>0</v>
      </c>
      <c r="P230">
        <f>COUNTIF('2way'!$Q$3:$Q$7690,"=" &amp;B230) + COUNTIF('2way'!$R$3:$R$7690,"=" &amp;B230)</f>
        <v>19</v>
      </c>
      <c r="Q230" s="6">
        <f t="shared" si="54"/>
        <v>0</v>
      </c>
      <c r="R230" s="6">
        <f t="shared" si="55"/>
        <v>0</v>
      </c>
      <c r="S230" s="6">
        <f t="shared" si="56"/>
        <v>0</v>
      </c>
      <c r="T230" s="6">
        <f t="shared" si="57"/>
        <v>0</v>
      </c>
      <c r="U230">
        <f t="shared" si="58"/>
        <v>8</v>
      </c>
      <c r="V230" s="6">
        <f t="shared" si="59"/>
        <v>0.42105263157894735</v>
      </c>
      <c r="W230">
        <f t="shared" si="60"/>
        <v>0</v>
      </c>
      <c r="X230" s="6">
        <f t="shared" si="61"/>
        <v>0</v>
      </c>
      <c r="Y230">
        <f t="shared" si="62"/>
        <v>9</v>
      </c>
      <c r="Z230" s="6">
        <f t="shared" si="63"/>
        <v>0.47368421052631576</v>
      </c>
      <c r="AA230">
        <f t="shared" si="64"/>
        <v>0</v>
      </c>
      <c r="AB230" s="6">
        <f t="shared" si="65"/>
        <v>0</v>
      </c>
    </row>
    <row r="231" spans="1:28" x14ac:dyDescent="0.25">
      <c r="A231" t="s">
        <v>269</v>
      </c>
      <c r="B231" t="s">
        <v>502</v>
      </c>
      <c r="C231" s="58">
        <f>COUNTIFS('2way'!$A$3:$A$7690,"&gt;50%",'2way'!$Y$3:$Y$7690,"Y",'2way'!$Q$3:$Q$7690,"=" &amp;B231) +  COUNTIFS('2way'!$A$3:$A$7690,"&gt;50%",'2way'!$Y$3:$Y$7690,"Y",'2way'!$R$3:$R$7690,"=" &amp;B231)</f>
        <v>2</v>
      </c>
      <c r="D231" s="59">
        <f>COUNTIFS('2way'!$A$3:$A$7690,"&gt;50%",'2way'!$Y$3:$Y$7690,"N",'2way'!$Q$3:$Q$7690,"=" &amp;B231) +  COUNTIFS('2way'!$A$3:$A$7690,"&gt;50%",'2way'!$Y$3:$Y$7690,"N",'2way'!$R$3:$R$7690,"=" &amp;B231)</f>
        <v>4</v>
      </c>
      <c r="E231" s="59">
        <f>COUNTIFS('2way'!$B$3:$B$7690,"&gt;50%",'2way'!$Y$3:$Y$7690,"N",'2way'!$Q$3:$Q$7690,"=" &amp;B231) +  COUNTIFS('2way'!$B$3:$B$7690,"&gt;50%",'2way'!$Y$3:$Y$7690,"N",'2way'!$R$3:$R$7690,"=" &amp;B231)</f>
        <v>7</v>
      </c>
      <c r="F231" s="59">
        <f>COUNTIFS('2way'!$B$3:$B$7690,"&gt;50%",'2way'!$Y$3:$Y$7690,"Y",'2way'!$Q$3:$Q$7690,"=" &amp;B231) +  COUNTIFS('2way'!$B$3:$B$7690,"&gt;50%",'2way'!$Y$3:$Y$7690,"Y",'2way'!$R$3:$R$7690,"=" &amp;B231)</f>
        <v>6</v>
      </c>
      <c r="G231">
        <f>COUNTIF('2way'!$Q$3:$Q$7690,"=" &amp;B231) + COUNTIF('2way'!$R$3:$R$7690,"=" &amp;B231)</f>
        <v>19</v>
      </c>
      <c r="H231" s="6">
        <f t="shared" si="50"/>
        <v>0.10526315789473684</v>
      </c>
      <c r="I231" s="6">
        <f t="shared" si="51"/>
        <v>0.21052631578947367</v>
      </c>
      <c r="J231" s="6">
        <f t="shared" si="52"/>
        <v>0.36842105263157893</v>
      </c>
      <c r="K231" s="6">
        <f t="shared" si="53"/>
        <v>0.31578947368421051</v>
      </c>
      <c r="L231" s="59">
        <f>COUNTIFS('2way'!$M$3:$M$7690,"&gt;50%",'2way'!$Y$3:$Y$7690,"Y",'2way'!$Q$3:$Q$7690,"=" &amp;B231) +  COUNTIFS('2way'!$M$3:$M$7690,"&gt;50%",'2way'!$Y$3:$Y$7690,"Y",'2way'!$R$3:$R$7690,"=" &amp;B231)</f>
        <v>0</v>
      </c>
      <c r="M231" s="59">
        <f>COUNTIFS('2way'!$M$3:$M$7690,"&gt;50%",'2way'!$Y$3:$Y$7690,"N",'2way'!$Q$3:$Q$7690,"=" &amp;B231) +  COUNTIFS('2way'!$M$3:$M$7690,"&gt;50%",'2way'!$Y$3:$Y$7690,"N",'2way'!$R$3:$R$7690,"=" &amp;B231)</f>
        <v>0</v>
      </c>
      <c r="N231" s="59">
        <f>COUNTIFS('2way'!$N$3:$N$7690,"&gt;50%",'2way'!$Y$3:$Y$7690,"N",'2way'!$Q$3:$Q$7690,"=" &amp;B231) +  COUNTIFS('2way'!$N$3:$N$7690,"&gt;50%",'2way'!$Y$3:$Y$7690,"N",'2way'!$R$3:$R$7690,"=" &amp;B231)</f>
        <v>0</v>
      </c>
      <c r="O231" s="59">
        <f>COUNTIFS('2way'!$N$3:$N$7690,"&gt;50%",'2way'!$Y$3:$Y$7690,"Y",'2way'!$Q$3:$Q$7690,"=" &amp;B231) +  COUNTIFS('2way'!$N$3:$N$7690,"&gt;50%",'2way'!$Y$3:$Y$7690,"Y",'2way'!$R$3:$R$7690,"=" &amp;B231)</f>
        <v>0</v>
      </c>
      <c r="P231">
        <f>COUNTIF('2way'!$Q$3:$Q$7690,"=" &amp;B231) + COUNTIF('2way'!$R$3:$R$7690,"=" &amp;B231)</f>
        <v>19</v>
      </c>
      <c r="Q231" s="6">
        <f t="shared" si="54"/>
        <v>0</v>
      </c>
      <c r="R231" s="6">
        <f t="shared" si="55"/>
        <v>0</v>
      </c>
      <c r="S231" s="6">
        <f t="shared" si="56"/>
        <v>0</v>
      </c>
      <c r="T231" s="6">
        <f t="shared" si="57"/>
        <v>0</v>
      </c>
      <c r="U231">
        <f t="shared" si="58"/>
        <v>9</v>
      </c>
      <c r="V231" s="6">
        <f t="shared" si="59"/>
        <v>0.47368421052631576</v>
      </c>
      <c r="W231">
        <f t="shared" si="60"/>
        <v>0</v>
      </c>
      <c r="X231" s="6">
        <f t="shared" si="61"/>
        <v>0</v>
      </c>
      <c r="Y231">
        <f t="shared" si="62"/>
        <v>10</v>
      </c>
      <c r="Z231" s="6">
        <f t="shared" si="63"/>
        <v>0.52631578947368418</v>
      </c>
      <c r="AA231">
        <f t="shared" si="64"/>
        <v>0</v>
      </c>
      <c r="AB231" s="6">
        <f t="shared" si="65"/>
        <v>0</v>
      </c>
    </row>
    <row r="232" spans="1:28" x14ac:dyDescent="0.25">
      <c r="A232" t="s">
        <v>276</v>
      </c>
      <c r="B232" t="s">
        <v>368</v>
      </c>
      <c r="C232" s="58">
        <f>COUNTIFS('2way'!$A$3:$A$7690,"&gt;50%",'2way'!$Y$3:$Y$7690,"Y",'2way'!$Q$3:$Q$7690,"=" &amp;B232) +  COUNTIFS('2way'!$A$3:$A$7690,"&gt;50%",'2way'!$Y$3:$Y$7690,"Y",'2way'!$R$3:$R$7690,"=" &amp;B232)</f>
        <v>1</v>
      </c>
      <c r="D232" s="59">
        <f>COUNTIFS('2way'!$A$3:$A$7690,"&gt;50%",'2way'!$Y$3:$Y$7690,"N",'2way'!$Q$3:$Q$7690,"=" &amp;B232) +  COUNTIFS('2way'!$A$3:$A$7690,"&gt;50%",'2way'!$Y$3:$Y$7690,"N",'2way'!$R$3:$R$7690,"=" &amp;B232)</f>
        <v>5</v>
      </c>
      <c r="E232" s="59">
        <f>COUNTIFS('2way'!$B$3:$B$7690,"&gt;50%",'2way'!$Y$3:$Y$7690,"N",'2way'!$Q$3:$Q$7690,"=" &amp;B232) +  COUNTIFS('2way'!$B$3:$B$7690,"&gt;50%",'2way'!$Y$3:$Y$7690,"N",'2way'!$R$3:$R$7690,"=" &amp;B232)</f>
        <v>4</v>
      </c>
      <c r="F232" s="59">
        <f>COUNTIFS('2way'!$B$3:$B$7690,"&gt;50%",'2way'!$Y$3:$Y$7690,"Y",'2way'!$Q$3:$Q$7690,"=" &amp;B232) +  COUNTIFS('2way'!$B$3:$B$7690,"&gt;50%",'2way'!$Y$3:$Y$7690,"Y",'2way'!$R$3:$R$7690,"=" &amp;B232)</f>
        <v>8</v>
      </c>
      <c r="G232">
        <f>COUNTIF('2way'!$Q$3:$Q$7690,"=" &amp;B232) + COUNTIF('2way'!$R$3:$R$7690,"=" &amp;B232)</f>
        <v>19</v>
      </c>
      <c r="H232" s="6">
        <f t="shared" si="50"/>
        <v>5.2631578947368418E-2</v>
      </c>
      <c r="I232" s="6">
        <f t="shared" si="51"/>
        <v>0.26315789473684209</v>
      </c>
      <c r="J232" s="6">
        <f t="shared" si="52"/>
        <v>0.21052631578947367</v>
      </c>
      <c r="K232" s="6">
        <f t="shared" si="53"/>
        <v>0.42105263157894735</v>
      </c>
      <c r="L232" s="59">
        <f>COUNTIFS('2way'!$M$3:$M$7690,"&gt;50%",'2way'!$Y$3:$Y$7690,"Y",'2way'!$Q$3:$Q$7690,"=" &amp;B232) +  COUNTIFS('2way'!$M$3:$M$7690,"&gt;50%",'2way'!$Y$3:$Y$7690,"Y",'2way'!$R$3:$R$7690,"=" &amp;B232)</f>
        <v>0</v>
      </c>
      <c r="M232" s="59">
        <f>COUNTIFS('2way'!$M$3:$M$7690,"&gt;50%",'2way'!$Y$3:$Y$7690,"N",'2way'!$Q$3:$Q$7690,"=" &amp;B232) +  COUNTIFS('2way'!$M$3:$M$7690,"&gt;50%",'2way'!$Y$3:$Y$7690,"N",'2way'!$R$3:$R$7690,"=" &amp;B232)</f>
        <v>0</v>
      </c>
      <c r="N232" s="59">
        <f>COUNTIFS('2way'!$N$3:$N$7690,"&gt;50%",'2way'!$Y$3:$Y$7690,"N",'2way'!$Q$3:$Q$7690,"=" &amp;B232) +  COUNTIFS('2way'!$N$3:$N$7690,"&gt;50%",'2way'!$Y$3:$Y$7690,"N",'2way'!$R$3:$R$7690,"=" &amp;B232)</f>
        <v>0</v>
      </c>
      <c r="O232" s="59">
        <f>COUNTIFS('2way'!$N$3:$N$7690,"&gt;50%",'2way'!$Y$3:$Y$7690,"Y",'2way'!$Q$3:$Q$7690,"=" &amp;B232) +  COUNTIFS('2way'!$N$3:$N$7690,"&gt;50%",'2way'!$Y$3:$Y$7690,"Y",'2way'!$R$3:$R$7690,"=" &amp;B232)</f>
        <v>0</v>
      </c>
      <c r="P232">
        <f>COUNTIF('2way'!$Q$3:$Q$7690,"=" &amp;B232) + COUNTIF('2way'!$R$3:$R$7690,"=" &amp;B232)</f>
        <v>19</v>
      </c>
      <c r="Q232" s="6">
        <f t="shared" si="54"/>
        <v>0</v>
      </c>
      <c r="R232" s="6">
        <f t="shared" si="55"/>
        <v>0</v>
      </c>
      <c r="S232" s="6">
        <f t="shared" si="56"/>
        <v>0</v>
      </c>
      <c r="T232" s="6">
        <f t="shared" si="57"/>
        <v>0</v>
      </c>
      <c r="U232">
        <f t="shared" si="58"/>
        <v>5</v>
      </c>
      <c r="V232" s="6">
        <f t="shared" si="59"/>
        <v>0.26315789473684209</v>
      </c>
      <c r="W232">
        <f t="shared" si="60"/>
        <v>0</v>
      </c>
      <c r="X232" s="6">
        <f t="shared" si="61"/>
        <v>0</v>
      </c>
      <c r="Y232">
        <f t="shared" si="62"/>
        <v>13</v>
      </c>
      <c r="Z232" s="6">
        <f t="shared" si="63"/>
        <v>0.68421052631578949</v>
      </c>
      <c r="AA232">
        <f t="shared" si="64"/>
        <v>0</v>
      </c>
      <c r="AB232" s="6">
        <f t="shared" si="65"/>
        <v>0</v>
      </c>
    </row>
    <row r="233" spans="1:28" x14ac:dyDescent="0.25">
      <c r="A233" t="s">
        <v>276</v>
      </c>
      <c r="B233" t="s">
        <v>522</v>
      </c>
      <c r="C233" s="58">
        <f>COUNTIFS('2way'!$A$3:$A$7690,"&gt;50%",'2way'!$Y$3:$Y$7690,"Y",'2way'!$Q$3:$Q$7690,"=" &amp;B233) +  COUNTIFS('2way'!$A$3:$A$7690,"&gt;50%",'2way'!$Y$3:$Y$7690,"Y",'2way'!$R$3:$R$7690,"=" &amp;B233)</f>
        <v>3</v>
      </c>
      <c r="D233" s="59">
        <f>COUNTIFS('2way'!$A$3:$A$7690,"&gt;50%",'2way'!$Y$3:$Y$7690,"N",'2way'!$Q$3:$Q$7690,"=" &amp;B233) +  COUNTIFS('2way'!$A$3:$A$7690,"&gt;50%",'2way'!$Y$3:$Y$7690,"N",'2way'!$R$3:$R$7690,"=" &amp;B233)</f>
        <v>2</v>
      </c>
      <c r="E233" s="59">
        <f>COUNTIFS('2way'!$B$3:$B$7690,"&gt;50%",'2way'!$Y$3:$Y$7690,"N",'2way'!$Q$3:$Q$7690,"=" &amp;B233) +  COUNTIFS('2way'!$B$3:$B$7690,"&gt;50%",'2way'!$Y$3:$Y$7690,"N",'2way'!$R$3:$R$7690,"=" &amp;B233)</f>
        <v>2</v>
      </c>
      <c r="F233" s="59">
        <f>COUNTIFS('2way'!$B$3:$B$7690,"&gt;50%",'2way'!$Y$3:$Y$7690,"Y",'2way'!$Q$3:$Q$7690,"=" &amp;B233) +  COUNTIFS('2way'!$B$3:$B$7690,"&gt;50%",'2way'!$Y$3:$Y$7690,"Y",'2way'!$R$3:$R$7690,"=" &amp;B233)</f>
        <v>11</v>
      </c>
      <c r="G233">
        <f>COUNTIF('2way'!$Q$3:$Q$7690,"=" &amp;B233) + COUNTIF('2way'!$R$3:$R$7690,"=" &amp;B233)</f>
        <v>18</v>
      </c>
      <c r="H233" s="6">
        <f t="shared" si="50"/>
        <v>0.16666666666666666</v>
      </c>
      <c r="I233" s="6">
        <f t="shared" si="51"/>
        <v>0.1111111111111111</v>
      </c>
      <c r="J233" s="6">
        <f t="shared" si="52"/>
        <v>0.1111111111111111</v>
      </c>
      <c r="K233" s="6">
        <f t="shared" si="53"/>
        <v>0.61111111111111116</v>
      </c>
      <c r="L233" s="59">
        <f>COUNTIFS('2way'!$M$3:$M$7690,"&gt;50%",'2way'!$Y$3:$Y$7690,"Y",'2way'!$Q$3:$Q$7690,"=" &amp;B233) +  COUNTIFS('2way'!$M$3:$M$7690,"&gt;50%",'2way'!$Y$3:$Y$7690,"Y",'2way'!$R$3:$R$7690,"=" &amp;B233)</f>
        <v>0</v>
      </c>
      <c r="M233" s="59">
        <f>COUNTIFS('2way'!$M$3:$M$7690,"&gt;50%",'2way'!$Y$3:$Y$7690,"N",'2way'!$Q$3:$Q$7690,"=" &amp;B233) +  COUNTIFS('2way'!$M$3:$M$7690,"&gt;50%",'2way'!$Y$3:$Y$7690,"N",'2way'!$R$3:$R$7690,"=" &amp;B233)</f>
        <v>0</v>
      </c>
      <c r="N233" s="59">
        <f>COUNTIFS('2way'!$N$3:$N$7690,"&gt;50%",'2way'!$Y$3:$Y$7690,"N",'2way'!$Q$3:$Q$7690,"=" &amp;B233) +  COUNTIFS('2way'!$N$3:$N$7690,"&gt;50%",'2way'!$Y$3:$Y$7690,"N",'2way'!$R$3:$R$7690,"=" &amp;B233)</f>
        <v>0</v>
      </c>
      <c r="O233" s="59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18</v>
      </c>
      <c r="Q233" s="6">
        <f t="shared" si="54"/>
        <v>0</v>
      </c>
      <c r="R233" s="6">
        <f t="shared" si="55"/>
        <v>0</v>
      </c>
      <c r="S233" s="6">
        <f t="shared" si="56"/>
        <v>0</v>
      </c>
      <c r="T233" s="6">
        <f t="shared" si="57"/>
        <v>0</v>
      </c>
      <c r="U233">
        <f t="shared" si="58"/>
        <v>5</v>
      </c>
      <c r="V233" s="6">
        <f t="shared" si="59"/>
        <v>0.27777777777777779</v>
      </c>
      <c r="W233">
        <f t="shared" si="60"/>
        <v>0</v>
      </c>
      <c r="X233" s="6">
        <f t="shared" si="61"/>
        <v>0</v>
      </c>
      <c r="Y233">
        <f t="shared" si="62"/>
        <v>13</v>
      </c>
      <c r="Z233" s="6">
        <f t="shared" si="63"/>
        <v>0.72222222222222221</v>
      </c>
      <c r="AA233">
        <f t="shared" si="64"/>
        <v>0</v>
      </c>
      <c r="AB233" s="6">
        <f t="shared" si="65"/>
        <v>0</v>
      </c>
    </row>
    <row r="234" spans="1:28" x14ac:dyDescent="0.25">
      <c r="A234" t="s">
        <v>276</v>
      </c>
      <c r="B234" t="s">
        <v>451</v>
      </c>
      <c r="C234" s="58">
        <f>COUNTIFS('2way'!$A$3:$A$7690,"&gt;50%",'2way'!$Y$3:$Y$7690,"Y",'2way'!$Q$3:$Q$7690,"=" &amp;B234) +  COUNTIFS('2way'!$A$3:$A$7690,"&gt;50%",'2way'!$Y$3:$Y$7690,"Y",'2way'!$R$3:$R$7690,"=" &amp;B234)</f>
        <v>6</v>
      </c>
      <c r="D234" s="59">
        <f>COUNTIFS('2way'!$A$3:$A$7690,"&gt;50%",'2way'!$Y$3:$Y$7690,"N",'2way'!$Q$3:$Q$7690,"=" &amp;B234) +  COUNTIFS('2way'!$A$3:$A$7690,"&gt;50%",'2way'!$Y$3:$Y$7690,"N",'2way'!$R$3:$R$7690,"=" &amp;B234)</f>
        <v>7</v>
      </c>
      <c r="E234" s="59">
        <f>COUNTIFS('2way'!$B$3:$B$7690,"&gt;50%",'2way'!$Y$3:$Y$7690,"N",'2way'!$Q$3:$Q$7690,"=" &amp;B234) +  COUNTIFS('2way'!$B$3:$B$7690,"&gt;50%",'2way'!$Y$3:$Y$7690,"N",'2way'!$R$3:$R$7690,"=" &amp;B234)</f>
        <v>3</v>
      </c>
      <c r="F234" s="59">
        <f>COUNTIFS('2way'!$B$3:$B$7690,"&gt;50%",'2way'!$Y$3:$Y$7690,"Y",'2way'!$Q$3:$Q$7690,"=" &amp;B234) +  COUNTIFS('2way'!$B$3:$B$7690,"&gt;50%",'2way'!$Y$3:$Y$7690,"Y",'2way'!$R$3:$R$7690,"=" &amp;B234)</f>
        <v>2</v>
      </c>
      <c r="G234">
        <f>COUNTIF('2way'!$Q$3:$Q$7690,"=" &amp;B234) + COUNTIF('2way'!$R$3:$R$7690,"=" &amp;B234)</f>
        <v>18</v>
      </c>
      <c r="H234" s="6">
        <f t="shared" si="50"/>
        <v>0.33333333333333331</v>
      </c>
      <c r="I234" s="6">
        <f t="shared" si="51"/>
        <v>0.3888888888888889</v>
      </c>
      <c r="J234" s="6">
        <f t="shared" si="52"/>
        <v>0.16666666666666666</v>
      </c>
      <c r="K234" s="6">
        <f t="shared" si="53"/>
        <v>0.1111111111111111</v>
      </c>
      <c r="L234" s="59">
        <f>COUNTIFS('2way'!$M$3:$M$7690,"&gt;50%",'2way'!$Y$3:$Y$7690,"Y",'2way'!$Q$3:$Q$7690,"=" &amp;B234) +  COUNTIFS('2way'!$M$3:$M$7690,"&gt;50%",'2way'!$Y$3:$Y$7690,"Y",'2way'!$R$3:$R$7690,"=" &amp;B234)</f>
        <v>0</v>
      </c>
      <c r="M234" s="59">
        <f>COUNTIFS('2way'!$M$3:$M$7690,"&gt;50%",'2way'!$Y$3:$Y$7690,"N",'2way'!$Q$3:$Q$7690,"=" &amp;B234) +  COUNTIFS('2way'!$M$3:$M$7690,"&gt;50%",'2way'!$Y$3:$Y$7690,"N",'2way'!$R$3:$R$7690,"=" &amp;B234)</f>
        <v>0</v>
      </c>
      <c r="N234" s="59">
        <f>COUNTIFS('2way'!$N$3:$N$7690,"&gt;50%",'2way'!$Y$3:$Y$7690,"N",'2way'!$Q$3:$Q$7690,"=" &amp;B234) +  COUNTIFS('2way'!$N$3:$N$7690,"&gt;50%",'2way'!$Y$3:$Y$7690,"N",'2way'!$R$3:$R$7690,"=" &amp;B234)</f>
        <v>0</v>
      </c>
      <c r="O234" s="59">
        <f>COUNTIFS('2way'!$N$3:$N$7690,"&gt;50%",'2way'!$Y$3:$Y$7690,"Y",'2way'!$Q$3:$Q$7690,"=" &amp;B234) +  COUNTIFS('2way'!$N$3:$N$7690,"&gt;50%",'2way'!$Y$3:$Y$7690,"Y",'2way'!$R$3:$R$7690,"=" &amp;B234)</f>
        <v>0</v>
      </c>
      <c r="P234">
        <f>COUNTIF('2way'!$Q$3:$Q$7690,"=" &amp;B234) + COUNTIF('2way'!$R$3:$R$7690,"=" &amp;B234)</f>
        <v>18</v>
      </c>
      <c r="Q234" s="6">
        <f t="shared" si="54"/>
        <v>0</v>
      </c>
      <c r="R234" s="6">
        <f t="shared" si="55"/>
        <v>0</v>
      </c>
      <c r="S234" s="6">
        <f t="shared" si="56"/>
        <v>0</v>
      </c>
      <c r="T234" s="6">
        <f t="shared" si="57"/>
        <v>0</v>
      </c>
      <c r="U234">
        <f t="shared" si="58"/>
        <v>9</v>
      </c>
      <c r="V234" s="6">
        <f t="shared" si="59"/>
        <v>0.5</v>
      </c>
      <c r="W234">
        <f t="shared" si="60"/>
        <v>0</v>
      </c>
      <c r="X234" s="6">
        <f t="shared" si="61"/>
        <v>0</v>
      </c>
      <c r="Y234">
        <f t="shared" si="62"/>
        <v>9</v>
      </c>
      <c r="Z234" s="6">
        <f t="shared" si="63"/>
        <v>0.5</v>
      </c>
      <c r="AA234">
        <f t="shared" si="64"/>
        <v>0</v>
      </c>
      <c r="AB234" s="6">
        <f t="shared" si="65"/>
        <v>0</v>
      </c>
    </row>
    <row r="235" spans="1:28" x14ac:dyDescent="0.25">
      <c r="A235" t="s">
        <v>276</v>
      </c>
      <c r="B235" t="s">
        <v>472</v>
      </c>
      <c r="C235" s="58">
        <f>COUNTIFS('2way'!$A$3:$A$7690,"&gt;50%",'2way'!$Y$3:$Y$7690,"Y",'2way'!$Q$3:$Q$7690,"=" &amp;B235) +  COUNTIFS('2way'!$A$3:$A$7690,"&gt;50%",'2way'!$Y$3:$Y$7690,"Y",'2way'!$R$3:$R$7690,"=" &amp;B235)</f>
        <v>5</v>
      </c>
      <c r="D235" s="59">
        <f>COUNTIFS('2way'!$A$3:$A$7690,"&gt;50%",'2way'!$Y$3:$Y$7690,"N",'2way'!$Q$3:$Q$7690,"=" &amp;B235) +  COUNTIFS('2way'!$A$3:$A$7690,"&gt;50%",'2way'!$Y$3:$Y$7690,"N",'2way'!$R$3:$R$7690,"=" &amp;B235)</f>
        <v>5</v>
      </c>
      <c r="E235" s="59">
        <f>COUNTIFS('2way'!$B$3:$B$7690,"&gt;50%",'2way'!$Y$3:$Y$7690,"N",'2way'!$Q$3:$Q$7690,"=" &amp;B235) +  COUNTIFS('2way'!$B$3:$B$7690,"&gt;50%",'2way'!$Y$3:$Y$7690,"N",'2way'!$R$3:$R$7690,"=" &amp;B235)</f>
        <v>4</v>
      </c>
      <c r="F235" s="59">
        <f>COUNTIFS('2way'!$B$3:$B$7690,"&gt;50%",'2way'!$Y$3:$Y$7690,"Y",'2way'!$Q$3:$Q$7690,"=" &amp;B235) +  COUNTIFS('2way'!$B$3:$B$7690,"&gt;50%",'2way'!$Y$3:$Y$7690,"Y",'2way'!$R$3:$R$7690,"=" &amp;B235)</f>
        <v>4</v>
      </c>
      <c r="G235">
        <f>COUNTIF('2way'!$Q$3:$Q$7690,"=" &amp;B235) + COUNTIF('2way'!$R$3:$R$7690,"=" &amp;B235)</f>
        <v>18</v>
      </c>
      <c r="H235" s="6">
        <f t="shared" si="50"/>
        <v>0.27777777777777779</v>
      </c>
      <c r="I235" s="6">
        <f t="shared" si="51"/>
        <v>0.27777777777777779</v>
      </c>
      <c r="J235" s="6">
        <f t="shared" si="52"/>
        <v>0.22222222222222221</v>
      </c>
      <c r="K235" s="6">
        <f t="shared" si="53"/>
        <v>0.22222222222222221</v>
      </c>
      <c r="L235" s="59">
        <f>COUNTIFS('2way'!$M$3:$M$7690,"&gt;50%",'2way'!$Y$3:$Y$7690,"Y",'2way'!$Q$3:$Q$7690,"=" &amp;B235) +  COUNTIFS('2way'!$M$3:$M$7690,"&gt;50%",'2way'!$Y$3:$Y$7690,"Y",'2way'!$R$3:$R$7690,"=" &amp;B235)</f>
        <v>0</v>
      </c>
      <c r="M235" s="59">
        <f>COUNTIFS('2way'!$M$3:$M$7690,"&gt;50%",'2way'!$Y$3:$Y$7690,"N",'2way'!$Q$3:$Q$7690,"=" &amp;B235) +  COUNTIFS('2way'!$M$3:$M$7690,"&gt;50%",'2way'!$Y$3:$Y$7690,"N",'2way'!$R$3:$R$7690,"=" &amp;B235)</f>
        <v>0</v>
      </c>
      <c r="N235" s="59">
        <f>COUNTIFS('2way'!$N$3:$N$7690,"&gt;50%",'2way'!$Y$3:$Y$7690,"N",'2way'!$Q$3:$Q$7690,"=" &amp;B235) +  COUNTIFS('2way'!$N$3:$N$7690,"&gt;50%",'2way'!$Y$3:$Y$7690,"N",'2way'!$R$3:$R$7690,"=" &amp;B235)</f>
        <v>0</v>
      </c>
      <c r="O235" s="59">
        <f>COUNTIFS('2way'!$N$3:$N$7690,"&gt;50%",'2way'!$Y$3:$Y$7690,"Y",'2way'!$Q$3:$Q$7690,"=" &amp;B235) +  COUNTIFS('2way'!$N$3:$N$7690,"&gt;50%",'2way'!$Y$3:$Y$7690,"Y",'2way'!$R$3:$R$7690,"=" &amp;B235)</f>
        <v>0</v>
      </c>
      <c r="P235">
        <f>COUNTIF('2way'!$Q$3:$Q$7690,"=" &amp;B235) + COUNTIF('2way'!$R$3:$R$7690,"=" &amp;B235)</f>
        <v>18</v>
      </c>
      <c r="Q235" s="6">
        <f t="shared" si="54"/>
        <v>0</v>
      </c>
      <c r="R235" s="6">
        <f t="shared" si="55"/>
        <v>0</v>
      </c>
      <c r="S235" s="6">
        <f t="shared" si="56"/>
        <v>0</v>
      </c>
      <c r="T235" s="6">
        <f t="shared" si="57"/>
        <v>0</v>
      </c>
      <c r="U235">
        <f t="shared" si="58"/>
        <v>9</v>
      </c>
      <c r="V235" s="6">
        <f t="shared" si="59"/>
        <v>0.5</v>
      </c>
      <c r="W235">
        <f t="shared" si="60"/>
        <v>0</v>
      </c>
      <c r="X235" s="6">
        <f t="shared" si="61"/>
        <v>0</v>
      </c>
      <c r="Y235">
        <f t="shared" si="62"/>
        <v>9</v>
      </c>
      <c r="Z235" s="6">
        <f t="shared" si="63"/>
        <v>0.5</v>
      </c>
      <c r="AA235">
        <f t="shared" si="64"/>
        <v>0</v>
      </c>
      <c r="AB235" s="6">
        <f t="shared" si="65"/>
        <v>0</v>
      </c>
    </row>
    <row r="236" spans="1:28" x14ac:dyDescent="0.25">
      <c r="A236" t="s">
        <v>276</v>
      </c>
      <c r="B236" t="s">
        <v>464</v>
      </c>
      <c r="C236" s="58">
        <f>COUNTIFS('2way'!$A$3:$A$7690,"&gt;50%",'2way'!$Y$3:$Y$7690,"Y",'2way'!$Q$3:$Q$7690,"=" &amp;B236) +  COUNTIFS('2way'!$A$3:$A$7690,"&gt;50%",'2way'!$Y$3:$Y$7690,"Y",'2way'!$R$3:$R$7690,"=" &amp;B236)</f>
        <v>1</v>
      </c>
      <c r="D236" s="59">
        <f>COUNTIFS('2way'!$A$3:$A$7690,"&gt;50%",'2way'!$Y$3:$Y$7690,"N",'2way'!$Q$3:$Q$7690,"=" &amp;B236) +  COUNTIFS('2way'!$A$3:$A$7690,"&gt;50%",'2way'!$Y$3:$Y$7690,"N",'2way'!$R$3:$R$7690,"=" &amp;B236)</f>
        <v>6</v>
      </c>
      <c r="E236" s="59">
        <f>COUNTIFS('2way'!$B$3:$B$7690,"&gt;50%",'2way'!$Y$3:$Y$7690,"N",'2way'!$Q$3:$Q$7690,"=" &amp;B236) +  COUNTIFS('2way'!$B$3:$B$7690,"&gt;50%",'2way'!$Y$3:$Y$7690,"N",'2way'!$R$3:$R$7690,"=" &amp;B236)</f>
        <v>5</v>
      </c>
      <c r="F236" s="59">
        <f>COUNTIFS('2way'!$B$3:$B$7690,"&gt;50%",'2way'!$Y$3:$Y$7690,"Y",'2way'!$Q$3:$Q$7690,"=" &amp;B236) +  COUNTIFS('2way'!$B$3:$B$7690,"&gt;50%",'2way'!$Y$3:$Y$7690,"Y",'2way'!$R$3:$R$7690,"=" &amp;B236)</f>
        <v>8</v>
      </c>
      <c r="G236">
        <f>COUNTIF('2way'!$Q$3:$Q$7690,"=" &amp;B236) + COUNTIF('2way'!$R$3:$R$7690,"=" &amp;B236)</f>
        <v>21</v>
      </c>
      <c r="H236" s="6">
        <f t="shared" si="50"/>
        <v>4.7619047619047616E-2</v>
      </c>
      <c r="I236" s="6">
        <f t="shared" si="51"/>
        <v>0.2857142857142857</v>
      </c>
      <c r="J236" s="6">
        <f t="shared" si="52"/>
        <v>0.23809523809523808</v>
      </c>
      <c r="K236" s="6">
        <f t="shared" si="53"/>
        <v>0.38095238095238093</v>
      </c>
      <c r="L236" s="59">
        <f>COUNTIFS('2way'!$M$3:$M$7690,"&gt;50%",'2way'!$Y$3:$Y$7690,"Y",'2way'!$Q$3:$Q$7690,"=" &amp;B236) +  COUNTIFS('2way'!$M$3:$M$7690,"&gt;50%",'2way'!$Y$3:$Y$7690,"Y",'2way'!$R$3:$R$7690,"=" &amp;B236)</f>
        <v>0</v>
      </c>
      <c r="M236" s="59">
        <f>COUNTIFS('2way'!$M$3:$M$7690,"&gt;50%",'2way'!$Y$3:$Y$7690,"N",'2way'!$Q$3:$Q$7690,"=" &amp;B236) +  COUNTIFS('2way'!$M$3:$M$7690,"&gt;50%",'2way'!$Y$3:$Y$7690,"N",'2way'!$R$3:$R$7690,"=" &amp;B236)</f>
        <v>0</v>
      </c>
      <c r="N236" s="59">
        <f>COUNTIFS('2way'!$N$3:$N$7690,"&gt;50%",'2way'!$Y$3:$Y$7690,"N",'2way'!$Q$3:$Q$7690,"=" &amp;B236) +  COUNTIFS('2way'!$N$3:$N$7690,"&gt;50%",'2way'!$Y$3:$Y$7690,"N",'2way'!$R$3:$R$7690,"=" &amp;B236)</f>
        <v>0</v>
      </c>
      <c r="O236" s="59">
        <f>COUNTIFS('2way'!$N$3:$N$7690,"&gt;50%",'2way'!$Y$3:$Y$7690,"Y",'2way'!$Q$3:$Q$7690,"=" &amp;B236) +  COUNTIFS('2way'!$N$3:$N$7690,"&gt;50%",'2way'!$Y$3:$Y$7690,"Y",'2way'!$R$3:$R$7690,"=" &amp;B236)</f>
        <v>0</v>
      </c>
      <c r="P236">
        <f>COUNTIF('2way'!$Q$3:$Q$7690,"=" &amp;B236) + COUNTIF('2way'!$R$3:$R$7690,"=" &amp;B236)</f>
        <v>21</v>
      </c>
      <c r="Q236" s="6">
        <f t="shared" si="54"/>
        <v>0</v>
      </c>
      <c r="R236" s="6">
        <f t="shared" si="55"/>
        <v>0</v>
      </c>
      <c r="S236" s="6">
        <f t="shared" si="56"/>
        <v>0</v>
      </c>
      <c r="T236" s="6">
        <f t="shared" si="57"/>
        <v>0</v>
      </c>
      <c r="U236">
        <f t="shared" si="58"/>
        <v>6</v>
      </c>
      <c r="V236" s="6">
        <f t="shared" si="59"/>
        <v>0.2857142857142857</v>
      </c>
      <c r="W236">
        <f t="shared" si="60"/>
        <v>0</v>
      </c>
      <c r="X236" s="6">
        <f t="shared" si="61"/>
        <v>0</v>
      </c>
      <c r="Y236">
        <f t="shared" si="62"/>
        <v>14</v>
      </c>
      <c r="Z236" s="6">
        <f t="shared" si="63"/>
        <v>0.66666666666666663</v>
      </c>
      <c r="AA236">
        <f t="shared" si="64"/>
        <v>0</v>
      </c>
      <c r="AB236" s="6">
        <f t="shared" si="65"/>
        <v>0</v>
      </c>
    </row>
    <row r="237" spans="1:28" x14ac:dyDescent="0.25">
      <c r="A237" t="s">
        <v>276</v>
      </c>
      <c r="B237" t="s">
        <v>369</v>
      </c>
      <c r="C237" s="58">
        <f>COUNTIFS('2way'!$A$3:$A$7690,"&gt;50%",'2way'!$Y$3:$Y$7690,"Y",'2way'!$Q$3:$Q$7690,"=" &amp;B237) +  COUNTIFS('2way'!$A$3:$A$7690,"&gt;50%",'2way'!$Y$3:$Y$7690,"Y",'2way'!$R$3:$R$7690,"=" &amp;B237)</f>
        <v>6</v>
      </c>
      <c r="D237" s="59">
        <f>COUNTIFS('2way'!$A$3:$A$7690,"&gt;50%",'2way'!$Y$3:$Y$7690,"N",'2way'!$Q$3:$Q$7690,"=" &amp;B237) +  COUNTIFS('2way'!$A$3:$A$7690,"&gt;50%",'2way'!$Y$3:$Y$7690,"N",'2way'!$R$3:$R$7690,"=" &amp;B237)</f>
        <v>3</v>
      </c>
      <c r="E237" s="59">
        <f>COUNTIFS('2way'!$B$3:$B$7690,"&gt;50%",'2way'!$Y$3:$Y$7690,"N",'2way'!$Q$3:$Q$7690,"=" &amp;B237) +  COUNTIFS('2way'!$B$3:$B$7690,"&gt;50%",'2way'!$Y$3:$Y$7690,"N",'2way'!$R$3:$R$7690,"=" &amp;B237)</f>
        <v>3</v>
      </c>
      <c r="F237" s="59">
        <f>COUNTIFS('2way'!$B$3:$B$7690,"&gt;50%",'2way'!$Y$3:$Y$7690,"Y",'2way'!$Q$3:$Q$7690,"=" &amp;B237) +  COUNTIFS('2way'!$B$3:$B$7690,"&gt;50%",'2way'!$Y$3:$Y$7690,"Y",'2way'!$R$3:$R$7690,"=" &amp;B237)</f>
        <v>6</v>
      </c>
      <c r="G237">
        <f>COUNTIF('2way'!$Q$3:$Q$7690,"=" &amp;B237) + COUNTIF('2way'!$R$3:$R$7690,"=" &amp;B237)</f>
        <v>19</v>
      </c>
      <c r="H237" s="6">
        <f t="shared" si="50"/>
        <v>0.31578947368421051</v>
      </c>
      <c r="I237" s="6">
        <f t="shared" si="51"/>
        <v>0.15789473684210525</v>
      </c>
      <c r="J237" s="6">
        <f t="shared" si="52"/>
        <v>0.15789473684210525</v>
      </c>
      <c r="K237" s="6">
        <f t="shared" si="53"/>
        <v>0.31578947368421051</v>
      </c>
      <c r="L237" s="59">
        <f>COUNTIFS('2way'!$M$3:$M$7690,"&gt;50%",'2way'!$Y$3:$Y$7690,"Y",'2way'!$Q$3:$Q$7690,"=" &amp;B237) +  COUNTIFS('2way'!$M$3:$M$7690,"&gt;50%",'2way'!$Y$3:$Y$7690,"Y",'2way'!$R$3:$R$7690,"=" &amp;B237)</f>
        <v>0</v>
      </c>
      <c r="M237" s="59">
        <f>COUNTIFS('2way'!$M$3:$M$7690,"&gt;50%",'2way'!$Y$3:$Y$7690,"N",'2way'!$Q$3:$Q$7690,"=" &amp;B237) +  COUNTIFS('2way'!$M$3:$M$7690,"&gt;50%",'2way'!$Y$3:$Y$7690,"N",'2way'!$R$3:$R$7690,"=" &amp;B237)</f>
        <v>0</v>
      </c>
      <c r="N237" s="59">
        <f>COUNTIFS('2way'!$N$3:$N$7690,"&gt;50%",'2way'!$Y$3:$Y$7690,"N",'2way'!$Q$3:$Q$7690,"=" &amp;B237) +  COUNTIFS('2way'!$N$3:$N$7690,"&gt;50%",'2way'!$Y$3:$Y$7690,"N",'2way'!$R$3:$R$7690,"=" &amp;B237)</f>
        <v>0</v>
      </c>
      <c r="O237" s="59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19</v>
      </c>
      <c r="Q237" s="6">
        <f t="shared" si="54"/>
        <v>0</v>
      </c>
      <c r="R237" s="6">
        <f t="shared" si="55"/>
        <v>0</v>
      </c>
      <c r="S237" s="6">
        <f t="shared" si="56"/>
        <v>0</v>
      </c>
      <c r="T237" s="6">
        <f t="shared" si="57"/>
        <v>0</v>
      </c>
      <c r="U237">
        <f t="shared" si="58"/>
        <v>9</v>
      </c>
      <c r="V237" s="6">
        <f t="shared" si="59"/>
        <v>0.47368421052631576</v>
      </c>
      <c r="W237">
        <f t="shared" si="60"/>
        <v>0</v>
      </c>
      <c r="X237" s="6">
        <f t="shared" si="61"/>
        <v>0</v>
      </c>
      <c r="Y237">
        <f t="shared" si="62"/>
        <v>9</v>
      </c>
      <c r="Z237" s="6">
        <f t="shared" si="63"/>
        <v>0.47368421052631576</v>
      </c>
      <c r="AA237">
        <f t="shared" si="64"/>
        <v>0</v>
      </c>
      <c r="AB237" s="6">
        <f t="shared" si="65"/>
        <v>0</v>
      </c>
    </row>
    <row r="238" spans="1:28" x14ac:dyDescent="0.25">
      <c r="A238" t="s">
        <v>276</v>
      </c>
      <c r="B238" t="s">
        <v>506</v>
      </c>
      <c r="C238" s="58">
        <f>COUNTIFS('2way'!$A$3:$A$7690,"&gt;50%",'2way'!$Y$3:$Y$7690,"Y",'2way'!$Q$3:$Q$7690,"=" &amp;B238) +  COUNTIFS('2way'!$A$3:$A$7690,"&gt;50%",'2way'!$Y$3:$Y$7690,"Y",'2way'!$R$3:$R$7690,"=" &amp;B238)</f>
        <v>6</v>
      </c>
      <c r="D238" s="59">
        <f>COUNTIFS('2way'!$A$3:$A$7690,"&gt;50%",'2way'!$Y$3:$Y$7690,"N",'2way'!$Q$3:$Q$7690,"=" &amp;B238) +  COUNTIFS('2way'!$A$3:$A$7690,"&gt;50%",'2way'!$Y$3:$Y$7690,"N",'2way'!$R$3:$R$7690,"=" &amp;B238)</f>
        <v>2</v>
      </c>
      <c r="E238" s="59">
        <f>COUNTIFS('2way'!$B$3:$B$7690,"&gt;50%",'2way'!$Y$3:$Y$7690,"N",'2way'!$Q$3:$Q$7690,"=" &amp;B238) +  COUNTIFS('2way'!$B$3:$B$7690,"&gt;50%",'2way'!$Y$3:$Y$7690,"N",'2way'!$R$3:$R$7690,"=" &amp;B238)</f>
        <v>3</v>
      </c>
      <c r="F238" s="59">
        <f>COUNTIFS('2way'!$B$3:$B$7690,"&gt;50%",'2way'!$Y$3:$Y$7690,"Y",'2way'!$Q$3:$Q$7690,"=" &amp;B238) +  COUNTIFS('2way'!$B$3:$B$7690,"&gt;50%",'2way'!$Y$3:$Y$7690,"Y",'2way'!$R$3:$R$7690,"=" &amp;B238)</f>
        <v>6</v>
      </c>
      <c r="G238">
        <f>COUNTIF('2way'!$Q$3:$Q$7690,"=" &amp;B238) + COUNTIF('2way'!$R$3:$R$7690,"=" &amp;B238)</f>
        <v>18</v>
      </c>
      <c r="H238" s="6">
        <f t="shared" si="50"/>
        <v>0.33333333333333331</v>
      </c>
      <c r="I238" s="6">
        <f t="shared" si="51"/>
        <v>0.1111111111111111</v>
      </c>
      <c r="J238" s="6">
        <f t="shared" si="52"/>
        <v>0.16666666666666666</v>
      </c>
      <c r="K238" s="6">
        <f t="shared" si="53"/>
        <v>0.33333333333333331</v>
      </c>
      <c r="L238" s="59">
        <f>COUNTIFS('2way'!$M$3:$M$7690,"&gt;50%",'2way'!$Y$3:$Y$7690,"Y",'2way'!$Q$3:$Q$7690,"=" &amp;B238) +  COUNTIFS('2way'!$M$3:$M$7690,"&gt;50%",'2way'!$Y$3:$Y$7690,"Y",'2way'!$R$3:$R$7690,"=" &amp;B238)</f>
        <v>0</v>
      </c>
      <c r="M238" s="59">
        <f>COUNTIFS('2way'!$M$3:$M$7690,"&gt;50%",'2way'!$Y$3:$Y$7690,"N",'2way'!$Q$3:$Q$7690,"=" &amp;B238) +  COUNTIFS('2way'!$M$3:$M$7690,"&gt;50%",'2way'!$Y$3:$Y$7690,"N",'2way'!$R$3:$R$7690,"=" &amp;B238)</f>
        <v>0</v>
      </c>
      <c r="N238" s="59">
        <f>COUNTIFS('2way'!$N$3:$N$7690,"&gt;50%",'2way'!$Y$3:$Y$7690,"N",'2way'!$Q$3:$Q$7690,"=" &amp;B238) +  COUNTIFS('2way'!$N$3:$N$7690,"&gt;50%",'2way'!$Y$3:$Y$7690,"N",'2way'!$R$3:$R$7690,"=" &amp;B238)</f>
        <v>0</v>
      </c>
      <c r="O238" s="59">
        <f>COUNTIFS('2way'!$N$3:$N$7690,"&gt;50%",'2way'!$Y$3:$Y$7690,"Y",'2way'!$Q$3:$Q$7690,"=" &amp;B238) +  COUNTIFS('2way'!$N$3:$N$7690,"&gt;50%",'2way'!$Y$3:$Y$7690,"Y",'2way'!$R$3:$R$7690,"=" &amp;B238)</f>
        <v>0</v>
      </c>
      <c r="P238">
        <f>COUNTIF('2way'!$Q$3:$Q$7690,"=" &amp;B238) + COUNTIF('2way'!$R$3:$R$7690,"=" &amp;B238)</f>
        <v>18</v>
      </c>
      <c r="Q238" s="6">
        <f t="shared" si="54"/>
        <v>0</v>
      </c>
      <c r="R238" s="6">
        <f t="shared" si="55"/>
        <v>0</v>
      </c>
      <c r="S238" s="6">
        <f t="shared" si="56"/>
        <v>0</v>
      </c>
      <c r="T238" s="6">
        <f t="shared" si="57"/>
        <v>0</v>
      </c>
      <c r="U238">
        <f t="shared" si="58"/>
        <v>9</v>
      </c>
      <c r="V238" s="6">
        <f t="shared" si="59"/>
        <v>0.5</v>
      </c>
      <c r="W238">
        <f t="shared" si="60"/>
        <v>0</v>
      </c>
      <c r="X238" s="6">
        <f t="shared" si="61"/>
        <v>0</v>
      </c>
      <c r="Y238">
        <f t="shared" si="62"/>
        <v>8</v>
      </c>
      <c r="Z238" s="6">
        <f t="shared" si="63"/>
        <v>0.44444444444444442</v>
      </c>
      <c r="AA238">
        <f t="shared" si="64"/>
        <v>0</v>
      </c>
      <c r="AB238" s="6">
        <f t="shared" si="65"/>
        <v>0</v>
      </c>
    </row>
    <row r="239" spans="1:28" x14ac:dyDescent="0.25">
      <c r="A239" t="s">
        <v>276</v>
      </c>
      <c r="B239" t="s">
        <v>461</v>
      </c>
      <c r="C239" s="58">
        <f>COUNTIFS('2way'!$A$3:$A$7690,"&gt;50%",'2way'!$Y$3:$Y$7690,"Y",'2way'!$Q$3:$Q$7690,"=" &amp;B239) +  COUNTIFS('2way'!$A$3:$A$7690,"&gt;50%",'2way'!$Y$3:$Y$7690,"Y",'2way'!$R$3:$R$7690,"=" &amp;B239)</f>
        <v>5</v>
      </c>
      <c r="D239" s="59">
        <f>COUNTIFS('2way'!$A$3:$A$7690,"&gt;50%",'2way'!$Y$3:$Y$7690,"N",'2way'!$Q$3:$Q$7690,"=" &amp;B239) +  COUNTIFS('2way'!$A$3:$A$7690,"&gt;50%",'2way'!$Y$3:$Y$7690,"N",'2way'!$R$3:$R$7690,"=" &amp;B239)</f>
        <v>4</v>
      </c>
      <c r="E239" s="59">
        <f>COUNTIFS('2way'!$B$3:$B$7690,"&gt;50%",'2way'!$Y$3:$Y$7690,"N",'2way'!$Q$3:$Q$7690,"=" &amp;B239) +  COUNTIFS('2way'!$B$3:$B$7690,"&gt;50%",'2way'!$Y$3:$Y$7690,"N",'2way'!$R$3:$R$7690,"=" &amp;B239)</f>
        <v>4</v>
      </c>
      <c r="F239" s="59">
        <f>COUNTIFS('2way'!$B$3:$B$7690,"&gt;50%",'2way'!$Y$3:$Y$7690,"Y",'2way'!$Q$3:$Q$7690,"=" &amp;B239) +  COUNTIFS('2way'!$B$3:$B$7690,"&gt;50%",'2way'!$Y$3:$Y$7690,"Y",'2way'!$R$3:$R$7690,"=" &amp;B239)</f>
        <v>6</v>
      </c>
      <c r="G239">
        <f>COUNTIF('2way'!$Q$3:$Q$7690,"=" &amp;B239) + COUNTIF('2way'!$R$3:$R$7690,"=" &amp;B239)</f>
        <v>19</v>
      </c>
      <c r="H239" s="6">
        <f t="shared" si="50"/>
        <v>0.26315789473684209</v>
      </c>
      <c r="I239" s="6">
        <f t="shared" si="51"/>
        <v>0.21052631578947367</v>
      </c>
      <c r="J239" s="6">
        <f t="shared" si="52"/>
        <v>0.21052631578947367</v>
      </c>
      <c r="K239" s="6">
        <f t="shared" si="53"/>
        <v>0.31578947368421051</v>
      </c>
      <c r="L239" s="59">
        <f>COUNTIFS('2way'!$M$3:$M$7690,"&gt;50%",'2way'!$Y$3:$Y$7690,"Y",'2way'!$Q$3:$Q$7690,"=" &amp;B239) +  COUNTIFS('2way'!$M$3:$M$7690,"&gt;50%",'2way'!$Y$3:$Y$7690,"Y",'2way'!$R$3:$R$7690,"=" &amp;B239)</f>
        <v>0</v>
      </c>
      <c r="M239" s="59">
        <f>COUNTIFS('2way'!$M$3:$M$7690,"&gt;50%",'2way'!$Y$3:$Y$7690,"N",'2way'!$Q$3:$Q$7690,"=" &amp;B239) +  COUNTIFS('2way'!$M$3:$M$7690,"&gt;50%",'2way'!$Y$3:$Y$7690,"N",'2way'!$R$3:$R$7690,"=" &amp;B239)</f>
        <v>0</v>
      </c>
      <c r="N239" s="59">
        <f>COUNTIFS('2way'!$N$3:$N$7690,"&gt;50%",'2way'!$Y$3:$Y$7690,"N",'2way'!$Q$3:$Q$7690,"=" &amp;B239) +  COUNTIFS('2way'!$N$3:$N$7690,"&gt;50%",'2way'!$Y$3:$Y$7690,"N",'2way'!$R$3:$R$7690,"=" &amp;B239)</f>
        <v>0</v>
      </c>
      <c r="O239" s="59">
        <f>COUNTIFS('2way'!$N$3:$N$7690,"&gt;50%",'2way'!$Y$3:$Y$7690,"Y",'2way'!$Q$3:$Q$7690,"=" &amp;B239) +  COUNTIFS('2way'!$N$3:$N$7690,"&gt;50%",'2way'!$Y$3:$Y$7690,"Y",'2way'!$R$3:$R$7690,"=" &amp;B239)</f>
        <v>0</v>
      </c>
      <c r="P239">
        <f>COUNTIF('2way'!$Q$3:$Q$7690,"=" &amp;B239) + COUNTIF('2way'!$R$3:$R$7690,"=" &amp;B239)</f>
        <v>19</v>
      </c>
      <c r="Q239" s="6">
        <f t="shared" si="54"/>
        <v>0</v>
      </c>
      <c r="R239" s="6">
        <f t="shared" si="55"/>
        <v>0</v>
      </c>
      <c r="S239" s="6">
        <f t="shared" si="56"/>
        <v>0</v>
      </c>
      <c r="T239" s="6">
        <f t="shared" si="57"/>
        <v>0</v>
      </c>
      <c r="U239">
        <f t="shared" si="58"/>
        <v>9</v>
      </c>
      <c r="V239" s="6">
        <f t="shared" si="59"/>
        <v>0.47368421052631576</v>
      </c>
      <c r="W239">
        <f t="shared" si="60"/>
        <v>0</v>
      </c>
      <c r="X239" s="6">
        <f t="shared" si="61"/>
        <v>0</v>
      </c>
      <c r="Y239">
        <f t="shared" si="62"/>
        <v>10</v>
      </c>
      <c r="Z239" s="6">
        <f t="shared" si="63"/>
        <v>0.52631578947368418</v>
      </c>
      <c r="AA239">
        <f t="shared" si="64"/>
        <v>0</v>
      </c>
      <c r="AB239" s="6">
        <f t="shared" si="65"/>
        <v>0</v>
      </c>
    </row>
    <row r="240" spans="1:28" x14ac:dyDescent="0.25">
      <c r="A240" t="s">
        <v>276</v>
      </c>
      <c r="B240" t="s">
        <v>457</v>
      </c>
      <c r="C240" s="58">
        <f>COUNTIFS('2way'!$A$3:$A$7690,"&gt;50%",'2way'!$Y$3:$Y$7690,"Y",'2way'!$Q$3:$Q$7690,"=" &amp;B240) +  COUNTIFS('2way'!$A$3:$A$7690,"&gt;50%",'2way'!$Y$3:$Y$7690,"Y",'2way'!$R$3:$R$7690,"=" &amp;B240)</f>
        <v>6</v>
      </c>
      <c r="D240" s="59">
        <f>COUNTIFS('2way'!$A$3:$A$7690,"&gt;50%",'2way'!$Y$3:$Y$7690,"N",'2way'!$Q$3:$Q$7690,"=" &amp;B240) +  COUNTIFS('2way'!$A$3:$A$7690,"&gt;50%",'2way'!$Y$3:$Y$7690,"N",'2way'!$R$3:$R$7690,"=" &amp;B240)</f>
        <v>4</v>
      </c>
      <c r="E240" s="59">
        <f>COUNTIFS('2way'!$B$3:$B$7690,"&gt;50%",'2way'!$Y$3:$Y$7690,"N",'2way'!$Q$3:$Q$7690,"=" &amp;B240) +  COUNTIFS('2way'!$B$3:$B$7690,"&gt;50%",'2way'!$Y$3:$Y$7690,"N",'2way'!$R$3:$R$7690,"=" &amp;B240)</f>
        <v>3</v>
      </c>
      <c r="F240" s="59">
        <f>COUNTIFS('2way'!$B$3:$B$7690,"&gt;50%",'2way'!$Y$3:$Y$7690,"Y",'2way'!$Q$3:$Q$7690,"=" &amp;B240) +  COUNTIFS('2way'!$B$3:$B$7690,"&gt;50%",'2way'!$Y$3:$Y$7690,"Y",'2way'!$R$3:$R$7690,"=" &amp;B240)</f>
        <v>5</v>
      </c>
      <c r="G240">
        <f>COUNTIF('2way'!$Q$3:$Q$7690,"=" &amp;B240) + COUNTIF('2way'!$R$3:$R$7690,"=" &amp;B240)</f>
        <v>18</v>
      </c>
      <c r="H240" s="6">
        <f t="shared" si="50"/>
        <v>0.33333333333333331</v>
      </c>
      <c r="I240" s="6">
        <f t="shared" si="51"/>
        <v>0.22222222222222221</v>
      </c>
      <c r="J240" s="6">
        <f t="shared" si="52"/>
        <v>0.16666666666666666</v>
      </c>
      <c r="K240" s="6">
        <f t="shared" si="53"/>
        <v>0.27777777777777779</v>
      </c>
      <c r="L240" s="59">
        <f>COUNTIFS('2way'!$M$3:$M$7690,"&gt;50%",'2way'!$Y$3:$Y$7690,"Y",'2way'!$Q$3:$Q$7690,"=" &amp;B240) +  COUNTIFS('2way'!$M$3:$M$7690,"&gt;50%",'2way'!$Y$3:$Y$7690,"Y",'2way'!$R$3:$R$7690,"=" &amp;B240)</f>
        <v>0</v>
      </c>
      <c r="M240" s="59">
        <f>COUNTIFS('2way'!$M$3:$M$7690,"&gt;50%",'2way'!$Y$3:$Y$7690,"N",'2way'!$Q$3:$Q$7690,"=" &amp;B240) +  COUNTIFS('2way'!$M$3:$M$7690,"&gt;50%",'2way'!$Y$3:$Y$7690,"N",'2way'!$R$3:$R$7690,"=" &amp;B240)</f>
        <v>0</v>
      </c>
      <c r="N240" s="59">
        <f>COUNTIFS('2way'!$N$3:$N$7690,"&gt;50%",'2way'!$Y$3:$Y$7690,"N",'2way'!$Q$3:$Q$7690,"=" &amp;B240) +  COUNTIFS('2way'!$N$3:$N$7690,"&gt;50%",'2way'!$Y$3:$Y$7690,"N",'2way'!$R$3:$R$7690,"=" &amp;B240)</f>
        <v>0</v>
      </c>
      <c r="O240" s="59">
        <f>COUNTIFS('2way'!$N$3:$N$7690,"&gt;50%",'2way'!$Y$3:$Y$7690,"Y",'2way'!$Q$3:$Q$7690,"=" &amp;B240) +  COUNTIFS('2way'!$N$3:$N$7690,"&gt;50%",'2way'!$Y$3:$Y$7690,"Y",'2way'!$R$3:$R$7690,"=" &amp;B240)</f>
        <v>0</v>
      </c>
      <c r="P240">
        <f>COUNTIF('2way'!$Q$3:$Q$7690,"=" &amp;B240) + COUNTIF('2way'!$R$3:$R$7690,"=" &amp;B240)</f>
        <v>18</v>
      </c>
      <c r="Q240" s="6">
        <f t="shared" si="54"/>
        <v>0</v>
      </c>
      <c r="R240" s="6">
        <f t="shared" si="55"/>
        <v>0</v>
      </c>
      <c r="S240" s="6">
        <f t="shared" si="56"/>
        <v>0</v>
      </c>
      <c r="T240" s="6">
        <f t="shared" si="57"/>
        <v>0</v>
      </c>
      <c r="U240">
        <f t="shared" si="58"/>
        <v>9</v>
      </c>
      <c r="V240" s="6">
        <f t="shared" si="59"/>
        <v>0.5</v>
      </c>
      <c r="W240">
        <f t="shared" si="60"/>
        <v>0</v>
      </c>
      <c r="X240" s="6">
        <f t="shared" si="61"/>
        <v>0</v>
      </c>
      <c r="Y240">
        <f t="shared" si="62"/>
        <v>9</v>
      </c>
      <c r="Z240" s="6">
        <f t="shared" si="63"/>
        <v>0.5</v>
      </c>
      <c r="AA240">
        <f t="shared" si="64"/>
        <v>0</v>
      </c>
      <c r="AB240" s="6">
        <f t="shared" si="65"/>
        <v>0</v>
      </c>
    </row>
    <row r="241" spans="1:28" x14ac:dyDescent="0.25">
      <c r="A241" t="s">
        <v>276</v>
      </c>
      <c r="B241" t="s">
        <v>467</v>
      </c>
      <c r="C241" s="58">
        <f>COUNTIFS('2way'!$A$3:$A$7690,"&gt;50%",'2way'!$Y$3:$Y$7690,"Y",'2way'!$Q$3:$Q$7690,"=" &amp;B241) +  COUNTIFS('2way'!$A$3:$A$7690,"&gt;50%",'2way'!$Y$3:$Y$7690,"Y",'2way'!$R$3:$R$7690,"=" &amp;B241)</f>
        <v>5</v>
      </c>
      <c r="D241" s="59">
        <f>COUNTIFS('2way'!$A$3:$A$7690,"&gt;50%",'2way'!$Y$3:$Y$7690,"N",'2way'!$Q$3:$Q$7690,"=" &amp;B241) +  COUNTIFS('2way'!$A$3:$A$7690,"&gt;50%",'2way'!$Y$3:$Y$7690,"N",'2way'!$R$3:$R$7690,"=" &amp;B241)</f>
        <v>5</v>
      </c>
      <c r="E241" s="59">
        <f>COUNTIFS('2way'!$B$3:$B$7690,"&gt;50%",'2way'!$Y$3:$Y$7690,"N",'2way'!$Q$3:$Q$7690,"=" &amp;B241) +  COUNTIFS('2way'!$B$3:$B$7690,"&gt;50%",'2way'!$Y$3:$Y$7690,"N",'2way'!$R$3:$R$7690,"=" &amp;B241)</f>
        <v>3</v>
      </c>
      <c r="F241" s="59">
        <f>COUNTIFS('2way'!$B$3:$B$7690,"&gt;50%",'2way'!$Y$3:$Y$7690,"Y",'2way'!$Q$3:$Q$7690,"=" &amp;B241) +  COUNTIFS('2way'!$B$3:$B$7690,"&gt;50%",'2way'!$Y$3:$Y$7690,"Y",'2way'!$R$3:$R$7690,"=" &amp;B241)</f>
        <v>5</v>
      </c>
      <c r="G241">
        <f>COUNTIF('2way'!$Q$3:$Q$7690,"=" &amp;B241) + COUNTIF('2way'!$R$3:$R$7690,"=" &amp;B241)</f>
        <v>18</v>
      </c>
      <c r="H241" s="6">
        <f t="shared" si="50"/>
        <v>0.27777777777777779</v>
      </c>
      <c r="I241" s="6">
        <f t="shared" si="51"/>
        <v>0.27777777777777779</v>
      </c>
      <c r="J241" s="6">
        <f t="shared" si="52"/>
        <v>0.16666666666666666</v>
      </c>
      <c r="K241" s="6">
        <f t="shared" si="53"/>
        <v>0.27777777777777779</v>
      </c>
      <c r="L241" s="59">
        <f>COUNTIFS('2way'!$M$3:$M$7690,"&gt;50%",'2way'!$Y$3:$Y$7690,"Y",'2way'!$Q$3:$Q$7690,"=" &amp;B241) +  COUNTIFS('2way'!$M$3:$M$7690,"&gt;50%",'2way'!$Y$3:$Y$7690,"Y",'2way'!$R$3:$R$7690,"=" &amp;B241)</f>
        <v>0</v>
      </c>
      <c r="M241" s="59">
        <f>COUNTIFS('2way'!$M$3:$M$7690,"&gt;50%",'2way'!$Y$3:$Y$7690,"N",'2way'!$Q$3:$Q$7690,"=" &amp;B241) +  COUNTIFS('2way'!$M$3:$M$7690,"&gt;50%",'2way'!$Y$3:$Y$7690,"N",'2way'!$R$3:$R$7690,"=" &amp;B241)</f>
        <v>0</v>
      </c>
      <c r="N241" s="59">
        <f>COUNTIFS('2way'!$N$3:$N$7690,"&gt;50%",'2way'!$Y$3:$Y$7690,"N",'2way'!$Q$3:$Q$7690,"=" &amp;B241) +  COUNTIFS('2way'!$N$3:$N$7690,"&gt;50%",'2way'!$Y$3:$Y$7690,"N",'2way'!$R$3:$R$7690,"=" &amp;B241)</f>
        <v>0</v>
      </c>
      <c r="O241" s="59">
        <f>COUNTIFS('2way'!$N$3:$N$7690,"&gt;50%",'2way'!$Y$3:$Y$7690,"Y",'2way'!$Q$3:$Q$7690,"=" &amp;B241) +  COUNTIFS('2way'!$N$3:$N$7690,"&gt;50%",'2way'!$Y$3:$Y$7690,"Y",'2way'!$R$3:$R$7690,"=" &amp;B241)</f>
        <v>0</v>
      </c>
      <c r="P241">
        <f>COUNTIF('2way'!$Q$3:$Q$7690,"=" &amp;B241) + COUNTIF('2way'!$R$3:$R$7690,"=" &amp;B241)</f>
        <v>18</v>
      </c>
      <c r="Q241" s="6">
        <f t="shared" si="54"/>
        <v>0</v>
      </c>
      <c r="R241" s="6">
        <f t="shared" si="55"/>
        <v>0</v>
      </c>
      <c r="S241" s="6">
        <f t="shared" si="56"/>
        <v>0</v>
      </c>
      <c r="T241" s="6">
        <f t="shared" si="57"/>
        <v>0</v>
      </c>
      <c r="U241">
        <f t="shared" si="58"/>
        <v>8</v>
      </c>
      <c r="V241" s="6">
        <f t="shared" si="59"/>
        <v>0.44444444444444442</v>
      </c>
      <c r="W241">
        <f t="shared" si="60"/>
        <v>0</v>
      </c>
      <c r="X241" s="6">
        <f t="shared" si="61"/>
        <v>0</v>
      </c>
      <c r="Y241">
        <f t="shared" si="62"/>
        <v>10</v>
      </c>
      <c r="Z241" s="6">
        <f t="shared" si="63"/>
        <v>0.55555555555555558</v>
      </c>
      <c r="AA241">
        <f t="shared" si="64"/>
        <v>0</v>
      </c>
      <c r="AB241" s="6">
        <f t="shared" si="65"/>
        <v>0</v>
      </c>
    </row>
    <row r="242" spans="1:28" x14ac:dyDescent="0.25">
      <c r="A242" t="s">
        <v>276</v>
      </c>
      <c r="B242" t="s">
        <v>504</v>
      </c>
      <c r="C242" s="58">
        <f>COUNTIFS('2way'!$A$3:$A$7690,"&gt;50%",'2way'!$Y$3:$Y$7690,"Y",'2way'!$Q$3:$Q$7690,"=" &amp;B242) +  COUNTIFS('2way'!$A$3:$A$7690,"&gt;50%",'2way'!$Y$3:$Y$7690,"Y",'2way'!$R$3:$R$7690,"=" &amp;B242)</f>
        <v>6</v>
      </c>
      <c r="D242" s="59">
        <f>COUNTIFS('2way'!$A$3:$A$7690,"&gt;50%",'2way'!$Y$3:$Y$7690,"N",'2way'!$Q$3:$Q$7690,"=" &amp;B242) +  COUNTIFS('2way'!$A$3:$A$7690,"&gt;50%",'2way'!$Y$3:$Y$7690,"N",'2way'!$R$3:$R$7690,"=" &amp;B242)</f>
        <v>2</v>
      </c>
      <c r="E242" s="59">
        <f>COUNTIFS('2way'!$B$3:$B$7690,"&gt;50%",'2way'!$Y$3:$Y$7690,"N",'2way'!$Q$3:$Q$7690,"=" &amp;B242) +  COUNTIFS('2way'!$B$3:$B$7690,"&gt;50%",'2way'!$Y$3:$Y$7690,"N",'2way'!$R$3:$R$7690,"=" &amp;B242)</f>
        <v>7</v>
      </c>
      <c r="F242" s="59">
        <f>COUNTIFS('2way'!$B$3:$B$7690,"&gt;50%",'2way'!$Y$3:$Y$7690,"Y",'2way'!$Q$3:$Q$7690,"=" &amp;B242) +  COUNTIFS('2way'!$B$3:$B$7690,"&gt;50%",'2way'!$Y$3:$Y$7690,"Y",'2way'!$R$3:$R$7690,"=" &amp;B242)</f>
        <v>5</v>
      </c>
      <c r="G242">
        <f>COUNTIF('2way'!$Q$3:$Q$7690,"=" &amp;B242) + COUNTIF('2way'!$R$3:$R$7690,"=" &amp;B242)</f>
        <v>20</v>
      </c>
      <c r="H242" s="6">
        <f t="shared" si="50"/>
        <v>0.3</v>
      </c>
      <c r="I242" s="6">
        <f t="shared" si="51"/>
        <v>0.1</v>
      </c>
      <c r="J242" s="6">
        <f t="shared" si="52"/>
        <v>0.35</v>
      </c>
      <c r="K242" s="6">
        <f t="shared" si="53"/>
        <v>0.25</v>
      </c>
      <c r="L242" s="59">
        <f>COUNTIFS('2way'!$M$3:$M$7690,"&gt;50%",'2way'!$Y$3:$Y$7690,"Y",'2way'!$Q$3:$Q$7690,"=" &amp;B242) +  COUNTIFS('2way'!$M$3:$M$7690,"&gt;50%",'2way'!$Y$3:$Y$7690,"Y",'2way'!$R$3:$R$7690,"=" &amp;B242)</f>
        <v>0</v>
      </c>
      <c r="M242" s="59">
        <f>COUNTIFS('2way'!$M$3:$M$7690,"&gt;50%",'2way'!$Y$3:$Y$7690,"N",'2way'!$Q$3:$Q$7690,"=" &amp;B242) +  COUNTIFS('2way'!$M$3:$M$7690,"&gt;50%",'2way'!$Y$3:$Y$7690,"N",'2way'!$R$3:$R$7690,"=" &amp;B242)</f>
        <v>0</v>
      </c>
      <c r="N242" s="59">
        <f>COUNTIFS('2way'!$N$3:$N$7690,"&gt;50%",'2way'!$Y$3:$Y$7690,"N",'2way'!$Q$3:$Q$7690,"=" &amp;B242) +  COUNTIFS('2way'!$N$3:$N$7690,"&gt;50%",'2way'!$Y$3:$Y$7690,"N",'2way'!$R$3:$R$7690,"=" &amp;B242)</f>
        <v>0</v>
      </c>
      <c r="O242" s="59">
        <f>COUNTIFS('2way'!$N$3:$N$7690,"&gt;50%",'2way'!$Y$3:$Y$7690,"Y",'2way'!$Q$3:$Q$7690,"=" &amp;B242) +  COUNTIFS('2way'!$N$3:$N$7690,"&gt;50%",'2way'!$Y$3:$Y$7690,"Y",'2way'!$R$3:$R$7690,"=" &amp;B242)</f>
        <v>0</v>
      </c>
      <c r="P242">
        <f>COUNTIF('2way'!$Q$3:$Q$7690,"=" &amp;B242) + COUNTIF('2way'!$R$3:$R$7690,"=" &amp;B242)</f>
        <v>20</v>
      </c>
      <c r="Q242" s="6">
        <f t="shared" si="54"/>
        <v>0</v>
      </c>
      <c r="R242" s="6">
        <f t="shared" si="55"/>
        <v>0</v>
      </c>
      <c r="S242" s="6">
        <f t="shared" si="56"/>
        <v>0</v>
      </c>
      <c r="T242" s="6">
        <f t="shared" si="57"/>
        <v>0</v>
      </c>
      <c r="U242">
        <f t="shared" si="58"/>
        <v>13</v>
      </c>
      <c r="V242" s="6">
        <f t="shared" si="59"/>
        <v>0.65</v>
      </c>
      <c r="W242">
        <f t="shared" si="60"/>
        <v>0</v>
      </c>
      <c r="X242" s="6">
        <f t="shared" si="61"/>
        <v>0</v>
      </c>
      <c r="Y242">
        <f t="shared" si="62"/>
        <v>7</v>
      </c>
      <c r="Z242" s="6">
        <f t="shared" si="63"/>
        <v>0.35</v>
      </c>
      <c r="AA242">
        <f t="shared" si="64"/>
        <v>0</v>
      </c>
      <c r="AB242" s="6">
        <f t="shared" si="65"/>
        <v>0</v>
      </c>
    </row>
    <row r="243" spans="1:28" x14ac:dyDescent="0.25">
      <c r="A243" t="s">
        <v>276</v>
      </c>
      <c r="B243" t="s">
        <v>469</v>
      </c>
      <c r="C243" s="58">
        <f>COUNTIFS('2way'!$A$3:$A$7690,"&gt;50%",'2way'!$Y$3:$Y$7690,"Y",'2way'!$Q$3:$Q$7690,"=" &amp;B243) +  COUNTIFS('2way'!$A$3:$A$7690,"&gt;50%",'2way'!$Y$3:$Y$7690,"Y",'2way'!$R$3:$R$7690,"=" &amp;B243)</f>
        <v>9</v>
      </c>
      <c r="D243" s="59">
        <f>COUNTIFS('2way'!$A$3:$A$7690,"&gt;50%",'2way'!$Y$3:$Y$7690,"N",'2way'!$Q$3:$Q$7690,"=" &amp;B243) +  COUNTIFS('2way'!$A$3:$A$7690,"&gt;50%",'2way'!$Y$3:$Y$7690,"N",'2way'!$R$3:$R$7690,"=" &amp;B243)</f>
        <v>2</v>
      </c>
      <c r="E243" s="59">
        <f>COUNTIFS('2way'!$B$3:$B$7690,"&gt;50%",'2way'!$Y$3:$Y$7690,"N",'2way'!$Q$3:$Q$7690,"=" &amp;B243) +  COUNTIFS('2way'!$B$3:$B$7690,"&gt;50%",'2way'!$Y$3:$Y$7690,"N",'2way'!$R$3:$R$7690,"=" &amp;B243)</f>
        <v>3</v>
      </c>
      <c r="F243" s="59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17</v>
      </c>
      <c r="H243" s="6">
        <f t="shared" si="50"/>
        <v>0.52941176470588236</v>
      </c>
      <c r="I243" s="6">
        <f t="shared" si="51"/>
        <v>0.11764705882352941</v>
      </c>
      <c r="J243" s="6">
        <f t="shared" si="52"/>
        <v>0.17647058823529413</v>
      </c>
      <c r="K243" s="6">
        <f t="shared" si="53"/>
        <v>0.17647058823529413</v>
      </c>
      <c r="L243" s="59">
        <f>COUNTIFS('2way'!$M$3:$M$7690,"&gt;50%",'2way'!$Y$3:$Y$7690,"Y",'2way'!$Q$3:$Q$7690,"=" &amp;B243) +  COUNTIFS('2way'!$M$3:$M$7690,"&gt;50%",'2way'!$Y$3:$Y$7690,"Y",'2way'!$R$3:$R$7690,"=" &amp;B243)</f>
        <v>0</v>
      </c>
      <c r="M243" s="59">
        <f>COUNTIFS('2way'!$M$3:$M$7690,"&gt;50%",'2way'!$Y$3:$Y$7690,"N",'2way'!$Q$3:$Q$7690,"=" &amp;B243) +  COUNTIFS('2way'!$M$3:$M$7690,"&gt;50%",'2way'!$Y$3:$Y$7690,"N",'2way'!$R$3:$R$7690,"=" &amp;B243)</f>
        <v>0</v>
      </c>
      <c r="N243" s="59">
        <f>COUNTIFS('2way'!$N$3:$N$7690,"&gt;50%",'2way'!$Y$3:$Y$7690,"N",'2way'!$Q$3:$Q$7690,"=" &amp;B243) +  COUNTIFS('2way'!$N$3:$N$7690,"&gt;50%",'2way'!$Y$3:$Y$7690,"N",'2way'!$R$3:$R$7690,"=" &amp;B243)</f>
        <v>0</v>
      </c>
      <c r="O243" s="59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17</v>
      </c>
      <c r="Q243" s="6">
        <f t="shared" si="54"/>
        <v>0</v>
      </c>
      <c r="R243" s="6">
        <f t="shared" si="55"/>
        <v>0</v>
      </c>
      <c r="S243" s="6">
        <f t="shared" si="56"/>
        <v>0</v>
      </c>
      <c r="T243" s="6">
        <f t="shared" si="57"/>
        <v>0</v>
      </c>
      <c r="U243">
        <f t="shared" si="58"/>
        <v>12</v>
      </c>
      <c r="V243" s="6">
        <f t="shared" si="59"/>
        <v>0.70588235294117652</v>
      </c>
      <c r="W243">
        <f t="shared" si="60"/>
        <v>0</v>
      </c>
      <c r="X243" s="6">
        <f t="shared" si="61"/>
        <v>0</v>
      </c>
      <c r="Y243">
        <f t="shared" si="62"/>
        <v>5</v>
      </c>
      <c r="Z243" s="6">
        <f t="shared" si="63"/>
        <v>0.29411764705882354</v>
      </c>
      <c r="AA243">
        <f t="shared" si="64"/>
        <v>0</v>
      </c>
      <c r="AB243" s="6">
        <f t="shared" si="65"/>
        <v>0</v>
      </c>
    </row>
    <row r="244" spans="1:28" x14ac:dyDescent="0.25">
      <c r="A244" t="s">
        <v>276</v>
      </c>
      <c r="B244" t="s">
        <v>458</v>
      </c>
      <c r="C244" s="58">
        <f>COUNTIFS('2way'!$A$3:$A$7690,"&gt;50%",'2way'!$Y$3:$Y$7690,"Y",'2way'!$Q$3:$Q$7690,"=" &amp;B244) +  COUNTIFS('2way'!$A$3:$A$7690,"&gt;50%",'2way'!$Y$3:$Y$7690,"Y",'2way'!$R$3:$R$7690,"=" &amp;B244)</f>
        <v>7</v>
      </c>
      <c r="D244" s="59">
        <f>COUNTIFS('2way'!$A$3:$A$7690,"&gt;50%",'2way'!$Y$3:$Y$7690,"N",'2way'!$Q$3:$Q$7690,"=" &amp;B244) +  COUNTIFS('2way'!$A$3:$A$7690,"&gt;50%",'2way'!$Y$3:$Y$7690,"N",'2way'!$R$3:$R$7690,"=" &amp;B244)</f>
        <v>6</v>
      </c>
      <c r="E244" s="59">
        <f>COUNTIFS('2way'!$B$3:$B$7690,"&gt;50%",'2way'!$Y$3:$Y$7690,"N",'2way'!$Q$3:$Q$7690,"=" &amp;B244) +  COUNTIFS('2way'!$B$3:$B$7690,"&gt;50%",'2way'!$Y$3:$Y$7690,"N",'2way'!$R$3:$R$7690,"=" &amp;B244)</f>
        <v>2</v>
      </c>
      <c r="F244" s="59">
        <f>COUNTIFS('2way'!$B$3:$B$7690,"&gt;50%",'2way'!$Y$3:$Y$7690,"Y",'2way'!$Q$3:$Q$7690,"=" &amp;B244) +  COUNTIFS('2way'!$B$3:$B$7690,"&gt;50%",'2way'!$Y$3:$Y$7690,"Y",'2way'!$R$3:$R$7690,"=" &amp;B244)</f>
        <v>2</v>
      </c>
      <c r="G244">
        <f>COUNTIF('2way'!$Q$3:$Q$7690,"=" &amp;B244) + COUNTIF('2way'!$R$3:$R$7690,"=" &amp;B244)</f>
        <v>18</v>
      </c>
      <c r="H244" s="6">
        <f t="shared" si="50"/>
        <v>0.3888888888888889</v>
      </c>
      <c r="I244" s="6">
        <f t="shared" si="51"/>
        <v>0.33333333333333331</v>
      </c>
      <c r="J244" s="6">
        <f t="shared" si="52"/>
        <v>0.1111111111111111</v>
      </c>
      <c r="K244" s="6">
        <f t="shared" si="53"/>
        <v>0.1111111111111111</v>
      </c>
      <c r="L244" s="59">
        <f>COUNTIFS('2way'!$M$3:$M$7690,"&gt;50%",'2way'!$Y$3:$Y$7690,"Y",'2way'!$Q$3:$Q$7690,"=" &amp;B244) +  COUNTIFS('2way'!$M$3:$M$7690,"&gt;50%",'2way'!$Y$3:$Y$7690,"Y",'2way'!$R$3:$R$7690,"=" &amp;B244)</f>
        <v>0</v>
      </c>
      <c r="M244" s="59">
        <f>COUNTIFS('2way'!$M$3:$M$7690,"&gt;50%",'2way'!$Y$3:$Y$7690,"N",'2way'!$Q$3:$Q$7690,"=" &amp;B244) +  COUNTIFS('2way'!$M$3:$M$7690,"&gt;50%",'2way'!$Y$3:$Y$7690,"N",'2way'!$R$3:$R$7690,"=" &amp;B244)</f>
        <v>0</v>
      </c>
      <c r="N244" s="59">
        <f>COUNTIFS('2way'!$N$3:$N$7690,"&gt;50%",'2way'!$Y$3:$Y$7690,"N",'2way'!$Q$3:$Q$7690,"=" &amp;B244) +  COUNTIFS('2way'!$N$3:$N$7690,"&gt;50%",'2way'!$Y$3:$Y$7690,"N",'2way'!$R$3:$R$7690,"=" &amp;B244)</f>
        <v>0</v>
      </c>
      <c r="O244" s="59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18</v>
      </c>
      <c r="Q244" s="6">
        <f t="shared" si="54"/>
        <v>0</v>
      </c>
      <c r="R244" s="6">
        <f t="shared" si="55"/>
        <v>0</v>
      </c>
      <c r="S244" s="6">
        <f t="shared" si="56"/>
        <v>0</v>
      </c>
      <c r="T244" s="6">
        <f t="shared" si="57"/>
        <v>0</v>
      </c>
      <c r="U244">
        <f t="shared" si="58"/>
        <v>9</v>
      </c>
      <c r="V244" s="6">
        <f t="shared" si="59"/>
        <v>0.5</v>
      </c>
      <c r="W244">
        <f t="shared" si="60"/>
        <v>0</v>
      </c>
      <c r="X244" s="6">
        <f t="shared" si="61"/>
        <v>0</v>
      </c>
      <c r="Y244">
        <f t="shared" si="62"/>
        <v>8</v>
      </c>
      <c r="Z244" s="6">
        <f t="shared" si="63"/>
        <v>0.44444444444444442</v>
      </c>
      <c r="AA244">
        <f t="shared" si="64"/>
        <v>0</v>
      </c>
      <c r="AB244" s="6">
        <f t="shared" si="65"/>
        <v>0</v>
      </c>
    </row>
    <row r="245" spans="1:28" x14ac:dyDescent="0.25">
      <c r="A245" t="s">
        <v>276</v>
      </c>
      <c r="B245" t="s">
        <v>454</v>
      </c>
      <c r="C245" s="58">
        <f>COUNTIFS('2way'!$A$3:$A$7690,"&gt;50%",'2way'!$Y$3:$Y$7690,"Y",'2way'!$Q$3:$Q$7690,"=" &amp;B245) +  COUNTIFS('2way'!$A$3:$A$7690,"&gt;50%",'2way'!$Y$3:$Y$7690,"Y",'2way'!$R$3:$R$7690,"=" &amp;B245)</f>
        <v>3</v>
      </c>
      <c r="D245" s="59">
        <f>COUNTIFS('2way'!$A$3:$A$7690,"&gt;50%",'2way'!$Y$3:$Y$7690,"N",'2way'!$Q$3:$Q$7690,"=" &amp;B245) +  COUNTIFS('2way'!$A$3:$A$7690,"&gt;50%",'2way'!$Y$3:$Y$7690,"N",'2way'!$R$3:$R$7690,"=" &amp;B245)</f>
        <v>2</v>
      </c>
      <c r="E245" s="59">
        <f>COUNTIFS('2way'!$B$3:$B$7690,"&gt;50%",'2way'!$Y$3:$Y$7690,"N",'2way'!$Q$3:$Q$7690,"=" &amp;B245) +  COUNTIFS('2way'!$B$3:$B$7690,"&gt;50%",'2way'!$Y$3:$Y$7690,"N",'2way'!$R$3:$R$7690,"=" &amp;B245)</f>
        <v>7</v>
      </c>
      <c r="F245" s="59">
        <f>COUNTIFS('2way'!$B$3:$B$7690,"&gt;50%",'2way'!$Y$3:$Y$7690,"Y",'2way'!$Q$3:$Q$7690,"=" &amp;B245) +  COUNTIFS('2way'!$B$3:$B$7690,"&gt;50%",'2way'!$Y$3:$Y$7690,"Y",'2way'!$R$3:$R$7690,"=" &amp;B245)</f>
        <v>8</v>
      </c>
      <c r="G245">
        <f>COUNTIF('2way'!$Q$3:$Q$7690,"=" &amp;B245) + COUNTIF('2way'!$R$3:$R$7690,"=" &amp;B245)</f>
        <v>20</v>
      </c>
      <c r="H245" s="6">
        <f t="shared" si="50"/>
        <v>0.15</v>
      </c>
      <c r="I245" s="6">
        <f t="shared" si="51"/>
        <v>0.1</v>
      </c>
      <c r="J245" s="6">
        <f t="shared" si="52"/>
        <v>0.35</v>
      </c>
      <c r="K245" s="6">
        <f t="shared" si="53"/>
        <v>0.4</v>
      </c>
      <c r="L245" s="59">
        <f>COUNTIFS('2way'!$M$3:$M$7690,"&gt;50%",'2way'!$Y$3:$Y$7690,"Y",'2way'!$Q$3:$Q$7690,"=" &amp;B245) +  COUNTIFS('2way'!$M$3:$M$7690,"&gt;50%",'2way'!$Y$3:$Y$7690,"Y",'2way'!$R$3:$R$7690,"=" &amp;B245)</f>
        <v>0</v>
      </c>
      <c r="M245" s="59">
        <f>COUNTIFS('2way'!$M$3:$M$7690,"&gt;50%",'2way'!$Y$3:$Y$7690,"N",'2way'!$Q$3:$Q$7690,"=" &amp;B245) +  COUNTIFS('2way'!$M$3:$M$7690,"&gt;50%",'2way'!$Y$3:$Y$7690,"N",'2way'!$R$3:$R$7690,"=" &amp;B245)</f>
        <v>0</v>
      </c>
      <c r="N245" s="59">
        <f>COUNTIFS('2way'!$N$3:$N$7690,"&gt;50%",'2way'!$Y$3:$Y$7690,"N",'2way'!$Q$3:$Q$7690,"=" &amp;B245) +  COUNTIFS('2way'!$N$3:$N$7690,"&gt;50%",'2way'!$Y$3:$Y$7690,"N",'2way'!$R$3:$R$7690,"=" &amp;B245)</f>
        <v>0</v>
      </c>
      <c r="O245" s="59">
        <f>COUNTIFS('2way'!$N$3:$N$7690,"&gt;50%",'2way'!$Y$3:$Y$7690,"Y",'2way'!$Q$3:$Q$7690,"=" &amp;B245) +  COUNTIFS('2way'!$N$3:$N$7690,"&gt;50%",'2way'!$Y$3:$Y$7690,"Y",'2way'!$R$3:$R$7690,"=" &amp;B245)</f>
        <v>0</v>
      </c>
      <c r="P245">
        <f>COUNTIF('2way'!$Q$3:$Q$7690,"=" &amp;B245) + COUNTIF('2way'!$R$3:$R$7690,"=" &amp;B245)</f>
        <v>20</v>
      </c>
      <c r="Q245" s="6">
        <f t="shared" si="54"/>
        <v>0</v>
      </c>
      <c r="R245" s="6">
        <f t="shared" si="55"/>
        <v>0</v>
      </c>
      <c r="S245" s="6">
        <f t="shared" si="56"/>
        <v>0</v>
      </c>
      <c r="T245" s="6">
        <f t="shared" si="57"/>
        <v>0</v>
      </c>
      <c r="U245">
        <f t="shared" si="58"/>
        <v>10</v>
      </c>
      <c r="V245" s="6">
        <f t="shared" si="59"/>
        <v>0.5</v>
      </c>
      <c r="W245">
        <f t="shared" si="60"/>
        <v>0</v>
      </c>
      <c r="X245" s="6">
        <f t="shared" si="61"/>
        <v>0</v>
      </c>
      <c r="Y245">
        <f t="shared" si="62"/>
        <v>10</v>
      </c>
      <c r="Z245" s="6">
        <f t="shared" si="63"/>
        <v>0.5</v>
      </c>
      <c r="AA245">
        <f t="shared" si="64"/>
        <v>0</v>
      </c>
      <c r="AB245" s="6">
        <f t="shared" si="65"/>
        <v>0</v>
      </c>
    </row>
    <row r="246" spans="1:28" x14ac:dyDescent="0.25">
      <c r="A246" t="s">
        <v>276</v>
      </c>
      <c r="B246" t="s">
        <v>460</v>
      </c>
      <c r="C246" s="58">
        <f>COUNTIFS('2way'!$A$3:$A$7690,"&gt;50%",'2way'!$Y$3:$Y$7690,"Y",'2way'!$Q$3:$Q$7690,"=" &amp;B246) +  COUNTIFS('2way'!$A$3:$A$7690,"&gt;50%",'2way'!$Y$3:$Y$7690,"Y",'2way'!$R$3:$R$7690,"=" &amp;B246)</f>
        <v>3</v>
      </c>
      <c r="D246" s="59">
        <f>COUNTIFS('2way'!$A$3:$A$7690,"&gt;50%",'2way'!$Y$3:$Y$7690,"N",'2way'!$Q$3:$Q$7690,"=" &amp;B246) +  COUNTIFS('2way'!$A$3:$A$7690,"&gt;50%",'2way'!$Y$3:$Y$7690,"N",'2way'!$R$3:$R$7690,"=" &amp;B246)</f>
        <v>2</v>
      </c>
      <c r="E246" s="59">
        <f>COUNTIFS('2way'!$B$3:$B$7690,"&gt;50%",'2way'!$Y$3:$Y$7690,"N",'2way'!$Q$3:$Q$7690,"=" &amp;B246) +  COUNTIFS('2way'!$B$3:$B$7690,"&gt;50%",'2way'!$Y$3:$Y$7690,"N",'2way'!$R$3:$R$7690,"=" &amp;B246)</f>
        <v>10</v>
      </c>
      <c r="F246" s="59">
        <f>COUNTIFS('2way'!$B$3:$B$7690,"&gt;50%",'2way'!$Y$3:$Y$7690,"Y",'2way'!$Q$3:$Q$7690,"=" &amp;B246) +  COUNTIFS('2way'!$B$3:$B$7690,"&gt;50%",'2way'!$Y$3:$Y$7690,"Y",'2way'!$R$3:$R$7690,"=" &amp;B246)</f>
        <v>4</v>
      </c>
      <c r="G246">
        <f>COUNTIF('2way'!$Q$3:$Q$7690,"=" &amp;B246) + COUNTIF('2way'!$R$3:$R$7690,"=" &amp;B246)</f>
        <v>20</v>
      </c>
      <c r="H246" s="6">
        <f t="shared" si="50"/>
        <v>0.15</v>
      </c>
      <c r="I246" s="6">
        <f t="shared" si="51"/>
        <v>0.1</v>
      </c>
      <c r="J246" s="6">
        <f t="shared" si="52"/>
        <v>0.5</v>
      </c>
      <c r="K246" s="6">
        <f t="shared" si="53"/>
        <v>0.2</v>
      </c>
      <c r="L246" s="59">
        <f>COUNTIFS('2way'!$M$3:$M$7690,"&gt;50%",'2way'!$Y$3:$Y$7690,"Y",'2way'!$Q$3:$Q$7690,"=" &amp;B246) +  COUNTIFS('2way'!$M$3:$M$7690,"&gt;50%",'2way'!$Y$3:$Y$7690,"Y",'2way'!$R$3:$R$7690,"=" &amp;B246)</f>
        <v>0</v>
      </c>
      <c r="M246" s="59">
        <f>COUNTIFS('2way'!$M$3:$M$7690,"&gt;50%",'2way'!$Y$3:$Y$7690,"N",'2way'!$Q$3:$Q$7690,"=" &amp;B246) +  COUNTIFS('2way'!$M$3:$M$7690,"&gt;50%",'2way'!$Y$3:$Y$7690,"N",'2way'!$R$3:$R$7690,"=" &amp;B246)</f>
        <v>0</v>
      </c>
      <c r="N246" s="59">
        <f>COUNTIFS('2way'!$N$3:$N$7690,"&gt;50%",'2way'!$Y$3:$Y$7690,"N",'2way'!$Q$3:$Q$7690,"=" &amp;B246) +  COUNTIFS('2way'!$N$3:$N$7690,"&gt;50%",'2way'!$Y$3:$Y$7690,"N",'2way'!$R$3:$R$7690,"=" &amp;B246)</f>
        <v>0</v>
      </c>
      <c r="O246" s="59">
        <f>COUNTIFS('2way'!$N$3:$N$7690,"&gt;50%",'2way'!$Y$3:$Y$7690,"Y",'2way'!$Q$3:$Q$7690,"=" &amp;B246) +  COUNTIFS('2way'!$N$3:$N$7690,"&gt;50%",'2way'!$Y$3:$Y$7690,"Y",'2way'!$R$3:$R$7690,"=" &amp;B246)</f>
        <v>0</v>
      </c>
      <c r="P246">
        <f>COUNTIF('2way'!$Q$3:$Q$7690,"=" &amp;B246) + COUNTIF('2way'!$R$3:$R$7690,"=" &amp;B246)</f>
        <v>20</v>
      </c>
      <c r="Q246" s="6">
        <f t="shared" si="54"/>
        <v>0</v>
      </c>
      <c r="R246" s="6">
        <f t="shared" si="55"/>
        <v>0</v>
      </c>
      <c r="S246" s="6">
        <f t="shared" si="56"/>
        <v>0</v>
      </c>
      <c r="T246" s="6">
        <f t="shared" si="57"/>
        <v>0</v>
      </c>
      <c r="U246">
        <f t="shared" si="58"/>
        <v>13</v>
      </c>
      <c r="V246" s="6">
        <f t="shared" si="59"/>
        <v>0.65</v>
      </c>
      <c r="W246">
        <f t="shared" si="60"/>
        <v>0</v>
      </c>
      <c r="X246" s="6">
        <f t="shared" si="61"/>
        <v>0</v>
      </c>
      <c r="Y246">
        <f t="shared" si="62"/>
        <v>6</v>
      </c>
      <c r="Z246" s="6">
        <f t="shared" si="63"/>
        <v>0.3</v>
      </c>
      <c r="AA246">
        <f t="shared" si="64"/>
        <v>0</v>
      </c>
      <c r="AB246" s="6">
        <f t="shared" si="65"/>
        <v>0</v>
      </c>
    </row>
    <row r="247" spans="1:28" x14ac:dyDescent="0.25">
      <c r="A247" t="s">
        <v>276</v>
      </c>
      <c r="B247" t="s">
        <v>471</v>
      </c>
      <c r="C247" s="58">
        <f>COUNTIFS('2way'!$A$3:$A$7690,"&gt;50%",'2way'!$Y$3:$Y$7690,"Y",'2way'!$Q$3:$Q$7690,"=" &amp;B247) +  COUNTIFS('2way'!$A$3:$A$7690,"&gt;50%",'2way'!$Y$3:$Y$7690,"Y",'2way'!$R$3:$R$7690,"=" &amp;B247)</f>
        <v>9</v>
      </c>
      <c r="D247" s="59">
        <f>COUNTIFS('2way'!$A$3:$A$7690,"&gt;50%",'2way'!$Y$3:$Y$7690,"N",'2way'!$Q$3:$Q$7690,"=" &amp;B247) +  COUNTIFS('2way'!$A$3:$A$7690,"&gt;50%",'2way'!$Y$3:$Y$7690,"N",'2way'!$R$3:$R$7690,"=" &amp;B247)</f>
        <v>2</v>
      </c>
      <c r="E247" s="59">
        <f>COUNTIFS('2way'!$B$3:$B$7690,"&gt;50%",'2way'!$Y$3:$Y$7690,"N",'2way'!$Q$3:$Q$7690,"=" &amp;B247) +  COUNTIFS('2way'!$B$3:$B$7690,"&gt;50%",'2way'!$Y$3:$Y$7690,"N",'2way'!$R$3:$R$7690,"=" &amp;B247)</f>
        <v>5</v>
      </c>
      <c r="F247" s="59">
        <f>COUNTIFS('2way'!$B$3:$B$7690,"&gt;50%",'2way'!$Y$3:$Y$7690,"Y",'2way'!$Q$3:$Q$7690,"=" &amp;B247) +  COUNTIFS('2way'!$B$3:$B$7690,"&gt;50%",'2way'!$Y$3:$Y$7690,"Y",'2way'!$R$3:$R$7690,"=" &amp;B247)</f>
        <v>3</v>
      </c>
      <c r="G247">
        <f>COUNTIF('2way'!$Q$3:$Q$7690,"=" &amp;B247) + COUNTIF('2way'!$R$3:$R$7690,"=" &amp;B247)</f>
        <v>19</v>
      </c>
      <c r="H247" s="6">
        <f t="shared" si="50"/>
        <v>0.47368421052631576</v>
      </c>
      <c r="I247" s="6">
        <f t="shared" si="51"/>
        <v>0.10526315789473684</v>
      </c>
      <c r="J247" s="6">
        <f t="shared" si="52"/>
        <v>0.26315789473684209</v>
      </c>
      <c r="K247" s="6">
        <f t="shared" si="53"/>
        <v>0.15789473684210525</v>
      </c>
      <c r="L247" s="59">
        <f>COUNTIFS('2way'!$M$3:$M$7690,"&gt;50%",'2way'!$Y$3:$Y$7690,"Y",'2way'!$Q$3:$Q$7690,"=" &amp;B247) +  COUNTIFS('2way'!$M$3:$M$7690,"&gt;50%",'2way'!$Y$3:$Y$7690,"Y",'2way'!$R$3:$R$7690,"=" &amp;B247)</f>
        <v>0</v>
      </c>
      <c r="M247" s="59">
        <f>COUNTIFS('2way'!$M$3:$M$7690,"&gt;50%",'2way'!$Y$3:$Y$7690,"N",'2way'!$Q$3:$Q$7690,"=" &amp;B247) +  COUNTIFS('2way'!$M$3:$M$7690,"&gt;50%",'2way'!$Y$3:$Y$7690,"N",'2way'!$R$3:$R$7690,"=" &amp;B247)</f>
        <v>0</v>
      </c>
      <c r="N247" s="59">
        <f>COUNTIFS('2way'!$N$3:$N$7690,"&gt;50%",'2way'!$Y$3:$Y$7690,"N",'2way'!$Q$3:$Q$7690,"=" &amp;B247) +  COUNTIFS('2way'!$N$3:$N$7690,"&gt;50%",'2way'!$Y$3:$Y$7690,"N",'2way'!$R$3:$R$7690,"=" &amp;B247)</f>
        <v>0</v>
      </c>
      <c r="O247" s="59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19</v>
      </c>
      <c r="Q247" s="6">
        <f t="shared" si="54"/>
        <v>0</v>
      </c>
      <c r="R247" s="6">
        <f t="shared" si="55"/>
        <v>0</v>
      </c>
      <c r="S247" s="6">
        <f t="shared" si="56"/>
        <v>0</v>
      </c>
      <c r="T247" s="6">
        <f t="shared" si="57"/>
        <v>0</v>
      </c>
      <c r="U247">
        <f t="shared" si="58"/>
        <v>14</v>
      </c>
      <c r="V247" s="6">
        <f t="shared" si="59"/>
        <v>0.73684210526315785</v>
      </c>
      <c r="W247">
        <f t="shared" si="60"/>
        <v>0</v>
      </c>
      <c r="X247" s="6">
        <f t="shared" si="61"/>
        <v>0</v>
      </c>
      <c r="Y247">
        <f t="shared" si="62"/>
        <v>5</v>
      </c>
      <c r="Z247" s="6">
        <f t="shared" si="63"/>
        <v>0.26315789473684209</v>
      </c>
      <c r="AA247">
        <f t="shared" si="64"/>
        <v>0</v>
      </c>
      <c r="AB247" s="6">
        <f t="shared" si="65"/>
        <v>0</v>
      </c>
    </row>
    <row r="248" spans="1:28" x14ac:dyDescent="0.25">
      <c r="A248" t="s">
        <v>276</v>
      </c>
      <c r="B248" t="s">
        <v>473</v>
      </c>
      <c r="C248" s="58">
        <f>COUNTIFS('2way'!$A$3:$A$7690,"&gt;50%",'2way'!$Y$3:$Y$7690,"Y",'2way'!$Q$3:$Q$7690,"=" &amp;B248) +  COUNTIFS('2way'!$A$3:$A$7690,"&gt;50%",'2way'!$Y$3:$Y$7690,"Y",'2way'!$R$3:$R$7690,"=" &amp;B248)</f>
        <v>7</v>
      </c>
      <c r="D248" s="59">
        <f>COUNTIFS('2way'!$A$3:$A$7690,"&gt;50%",'2way'!$Y$3:$Y$7690,"N",'2way'!$Q$3:$Q$7690,"=" &amp;B248) +  COUNTIFS('2way'!$A$3:$A$7690,"&gt;50%",'2way'!$Y$3:$Y$7690,"N",'2way'!$R$3:$R$7690,"=" &amp;B248)</f>
        <v>9</v>
      </c>
      <c r="E248" s="59">
        <f>COUNTIFS('2way'!$B$3:$B$7690,"&gt;50%",'2way'!$Y$3:$Y$7690,"N",'2way'!$Q$3:$Q$7690,"=" &amp;B248) +  COUNTIFS('2way'!$B$3:$B$7690,"&gt;50%",'2way'!$Y$3:$Y$7690,"N",'2way'!$R$3:$R$7690,"=" &amp;B248)</f>
        <v>6</v>
      </c>
      <c r="F248" s="59">
        <f>COUNTIFS('2way'!$B$3:$B$7690,"&gt;50%",'2way'!$Y$3:$Y$7690,"Y",'2way'!$Q$3:$Q$7690,"=" &amp;B248) +  COUNTIFS('2way'!$B$3:$B$7690,"&gt;50%",'2way'!$Y$3:$Y$7690,"Y",'2way'!$R$3:$R$7690,"=" &amp;B248)</f>
        <v>3</v>
      </c>
      <c r="G248">
        <f>COUNTIF('2way'!$Q$3:$Q$7690,"=" &amp;B248) + COUNTIF('2way'!$R$3:$R$7690,"=" &amp;B248)</f>
        <v>25</v>
      </c>
      <c r="H248" s="6">
        <f t="shared" si="50"/>
        <v>0.28000000000000003</v>
      </c>
      <c r="I248" s="6">
        <f t="shared" si="51"/>
        <v>0.36</v>
      </c>
      <c r="J248" s="6">
        <f t="shared" si="52"/>
        <v>0.24</v>
      </c>
      <c r="K248" s="6">
        <f t="shared" si="53"/>
        <v>0.12</v>
      </c>
      <c r="L248" s="59">
        <f>COUNTIFS('2way'!$M$3:$M$7690,"&gt;50%",'2way'!$Y$3:$Y$7690,"Y",'2way'!$Q$3:$Q$7690,"=" &amp;B248) +  COUNTIFS('2way'!$M$3:$M$7690,"&gt;50%",'2way'!$Y$3:$Y$7690,"Y",'2way'!$R$3:$R$7690,"=" &amp;B248)</f>
        <v>0</v>
      </c>
      <c r="M248" s="59">
        <f>COUNTIFS('2way'!$M$3:$M$7690,"&gt;50%",'2way'!$Y$3:$Y$7690,"N",'2way'!$Q$3:$Q$7690,"=" &amp;B248) +  COUNTIFS('2way'!$M$3:$M$7690,"&gt;50%",'2way'!$Y$3:$Y$7690,"N",'2way'!$R$3:$R$7690,"=" &amp;B248)</f>
        <v>0</v>
      </c>
      <c r="N248" s="59">
        <f>COUNTIFS('2way'!$N$3:$N$7690,"&gt;50%",'2way'!$Y$3:$Y$7690,"N",'2way'!$Q$3:$Q$7690,"=" &amp;B248) +  COUNTIFS('2way'!$N$3:$N$7690,"&gt;50%",'2way'!$Y$3:$Y$7690,"N",'2way'!$R$3:$R$7690,"=" &amp;B248)</f>
        <v>0</v>
      </c>
      <c r="O248" s="59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25</v>
      </c>
      <c r="Q248" s="6">
        <f t="shared" si="54"/>
        <v>0</v>
      </c>
      <c r="R248" s="6">
        <f t="shared" si="55"/>
        <v>0</v>
      </c>
      <c r="S248" s="6">
        <f t="shared" si="56"/>
        <v>0</v>
      </c>
      <c r="T248" s="6">
        <f t="shared" si="57"/>
        <v>0</v>
      </c>
      <c r="U248">
        <f t="shared" si="58"/>
        <v>13</v>
      </c>
      <c r="V248" s="6">
        <f t="shared" si="59"/>
        <v>0.52</v>
      </c>
      <c r="W248">
        <f t="shared" si="60"/>
        <v>0</v>
      </c>
      <c r="X248" s="6">
        <f t="shared" si="61"/>
        <v>0</v>
      </c>
      <c r="Y248">
        <f t="shared" si="62"/>
        <v>12</v>
      </c>
      <c r="Z248" s="6">
        <f t="shared" si="63"/>
        <v>0.48</v>
      </c>
      <c r="AA248">
        <f t="shared" si="64"/>
        <v>0</v>
      </c>
      <c r="AB248" s="6">
        <f t="shared" si="65"/>
        <v>0</v>
      </c>
    </row>
    <row r="249" spans="1:28" x14ac:dyDescent="0.25">
      <c r="A249" t="s">
        <v>276</v>
      </c>
      <c r="B249" t="s">
        <v>507</v>
      </c>
      <c r="C249" s="58">
        <f>COUNTIFS('2way'!$A$3:$A$7690,"&gt;50%",'2way'!$Y$3:$Y$7690,"Y",'2way'!$Q$3:$Q$7690,"=" &amp;B249) +  COUNTIFS('2way'!$A$3:$A$7690,"&gt;50%",'2way'!$Y$3:$Y$7690,"Y",'2way'!$R$3:$R$7690,"=" &amp;B249)</f>
        <v>5</v>
      </c>
      <c r="D249" s="59">
        <f>COUNTIFS('2way'!$A$3:$A$7690,"&gt;50%",'2way'!$Y$3:$Y$7690,"N",'2way'!$Q$3:$Q$7690,"=" &amp;B249) +  COUNTIFS('2way'!$A$3:$A$7690,"&gt;50%",'2way'!$Y$3:$Y$7690,"N",'2way'!$R$3:$R$7690,"=" &amp;B249)</f>
        <v>5</v>
      </c>
      <c r="E249" s="59">
        <f>COUNTIFS('2way'!$B$3:$B$7690,"&gt;50%",'2way'!$Y$3:$Y$7690,"N",'2way'!$Q$3:$Q$7690,"=" &amp;B249) +  COUNTIFS('2way'!$B$3:$B$7690,"&gt;50%",'2way'!$Y$3:$Y$7690,"N",'2way'!$R$3:$R$7690,"=" &amp;B249)</f>
        <v>10</v>
      </c>
      <c r="F249" s="59">
        <f>COUNTIFS('2way'!$B$3:$B$7690,"&gt;50%",'2way'!$Y$3:$Y$7690,"Y",'2way'!$Q$3:$Q$7690,"=" &amp;B249) +  COUNTIFS('2way'!$B$3:$B$7690,"&gt;50%",'2way'!$Y$3:$Y$7690,"Y",'2way'!$R$3:$R$7690,"=" &amp;B249)</f>
        <v>1</v>
      </c>
      <c r="G249">
        <f>COUNTIF('2way'!$Q$3:$Q$7690,"=" &amp;B249) + COUNTIF('2way'!$R$3:$R$7690,"=" &amp;B249)</f>
        <v>21</v>
      </c>
      <c r="H249" s="6">
        <f t="shared" si="50"/>
        <v>0.23809523809523808</v>
      </c>
      <c r="I249" s="6">
        <f t="shared" si="51"/>
        <v>0.23809523809523808</v>
      </c>
      <c r="J249" s="6">
        <f t="shared" si="52"/>
        <v>0.47619047619047616</v>
      </c>
      <c r="K249" s="6">
        <f t="shared" si="53"/>
        <v>4.7619047619047616E-2</v>
      </c>
      <c r="L249" s="59">
        <f>COUNTIFS('2way'!$M$3:$M$7690,"&gt;50%",'2way'!$Y$3:$Y$7690,"Y",'2way'!$Q$3:$Q$7690,"=" &amp;B249) +  COUNTIFS('2way'!$M$3:$M$7690,"&gt;50%",'2way'!$Y$3:$Y$7690,"Y",'2way'!$R$3:$R$7690,"=" &amp;B249)</f>
        <v>0</v>
      </c>
      <c r="M249" s="59">
        <f>COUNTIFS('2way'!$M$3:$M$7690,"&gt;50%",'2way'!$Y$3:$Y$7690,"N",'2way'!$Q$3:$Q$7690,"=" &amp;B249) +  COUNTIFS('2way'!$M$3:$M$7690,"&gt;50%",'2way'!$Y$3:$Y$7690,"N",'2way'!$R$3:$R$7690,"=" &amp;B249)</f>
        <v>0</v>
      </c>
      <c r="N249" s="59">
        <f>COUNTIFS('2way'!$N$3:$N$7690,"&gt;50%",'2way'!$Y$3:$Y$7690,"N",'2way'!$Q$3:$Q$7690,"=" &amp;B249) +  COUNTIFS('2way'!$N$3:$N$7690,"&gt;50%",'2way'!$Y$3:$Y$7690,"N",'2way'!$R$3:$R$7690,"=" &amp;B249)</f>
        <v>0</v>
      </c>
      <c r="O249" s="59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21</v>
      </c>
      <c r="Q249" s="6">
        <f t="shared" si="54"/>
        <v>0</v>
      </c>
      <c r="R249" s="6">
        <f t="shared" si="55"/>
        <v>0</v>
      </c>
      <c r="S249" s="6">
        <f t="shared" si="56"/>
        <v>0</v>
      </c>
      <c r="T249" s="6">
        <f t="shared" si="57"/>
        <v>0</v>
      </c>
      <c r="U249">
        <f t="shared" si="58"/>
        <v>15</v>
      </c>
      <c r="V249" s="6">
        <f t="shared" si="59"/>
        <v>0.7142857142857143</v>
      </c>
      <c r="W249">
        <f t="shared" si="60"/>
        <v>0</v>
      </c>
      <c r="X249" s="6">
        <f t="shared" si="61"/>
        <v>0</v>
      </c>
      <c r="Y249">
        <f t="shared" si="62"/>
        <v>6</v>
      </c>
      <c r="Z249" s="6">
        <f t="shared" si="63"/>
        <v>0.2857142857142857</v>
      </c>
      <c r="AA249">
        <f t="shared" si="64"/>
        <v>0</v>
      </c>
      <c r="AB249" s="6">
        <f t="shared" si="65"/>
        <v>0</v>
      </c>
    </row>
    <row r="250" spans="1:28" x14ac:dyDescent="0.25">
      <c r="A250" t="s">
        <v>276</v>
      </c>
      <c r="B250" t="s">
        <v>474</v>
      </c>
      <c r="C250" s="58">
        <f>COUNTIFS('2way'!$A$3:$A$7690,"&gt;50%",'2way'!$Y$3:$Y$7690,"Y",'2way'!$Q$3:$Q$7690,"=" &amp;B250) +  COUNTIFS('2way'!$A$3:$A$7690,"&gt;50%",'2way'!$Y$3:$Y$7690,"Y",'2way'!$R$3:$R$7690,"=" &amp;B250)</f>
        <v>6</v>
      </c>
      <c r="D250" s="59">
        <f>COUNTIFS('2way'!$A$3:$A$7690,"&gt;50%",'2way'!$Y$3:$Y$7690,"N",'2way'!$Q$3:$Q$7690,"=" &amp;B250) +  COUNTIFS('2way'!$A$3:$A$7690,"&gt;50%",'2way'!$Y$3:$Y$7690,"N",'2way'!$R$3:$R$7690,"=" &amp;B250)</f>
        <v>4</v>
      </c>
      <c r="E250" s="59">
        <f>COUNTIFS('2way'!$B$3:$B$7690,"&gt;50%",'2way'!$Y$3:$Y$7690,"N",'2way'!$Q$3:$Q$7690,"=" &amp;B250) +  COUNTIFS('2way'!$B$3:$B$7690,"&gt;50%",'2way'!$Y$3:$Y$7690,"N",'2way'!$R$3:$R$7690,"=" &amp;B250)</f>
        <v>4</v>
      </c>
      <c r="F250" s="59">
        <f>COUNTIFS('2way'!$B$3:$B$7690,"&gt;50%",'2way'!$Y$3:$Y$7690,"Y",'2way'!$Q$3:$Q$7690,"=" &amp;B250) +  COUNTIFS('2way'!$B$3:$B$7690,"&gt;50%",'2way'!$Y$3:$Y$7690,"Y",'2way'!$R$3:$R$7690,"=" &amp;B250)</f>
        <v>5</v>
      </c>
      <c r="G250">
        <f>COUNTIF('2way'!$Q$3:$Q$7690,"=" &amp;B250) + COUNTIF('2way'!$R$3:$R$7690,"=" &amp;B250)</f>
        <v>19</v>
      </c>
      <c r="H250" s="6">
        <f t="shared" si="50"/>
        <v>0.31578947368421051</v>
      </c>
      <c r="I250" s="6">
        <f t="shared" si="51"/>
        <v>0.21052631578947367</v>
      </c>
      <c r="J250" s="6">
        <f t="shared" si="52"/>
        <v>0.21052631578947367</v>
      </c>
      <c r="K250" s="6">
        <f t="shared" si="53"/>
        <v>0.26315789473684209</v>
      </c>
      <c r="L250" s="59">
        <f>COUNTIFS('2way'!$M$3:$M$7690,"&gt;50%",'2way'!$Y$3:$Y$7690,"Y",'2way'!$Q$3:$Q$7690,"=" &amp;B250) +  COUNTIFS('2way'!$M$3:$M$7690,"&gt;50%",'2way'!$Y$3:$Y$7690,"Y",'2way'!$R$3:$R$7690,"=" &amp;B250)</f>
        <v>0</v>
      </c>
      <c r="M250" s="59">
        <f>COUNTIFS('2way'!$M$3:$M$7690,"&gt;50%",'2way'!$Y$3:$Y$7690,"N",'2way'!$Q$3:$Q$7690,"=" &amp;B250) +  COUNTIFS('2way'!$M$3:$M$7690,"&gt;50%",'2way'!$Y$3:$Y$7690,"N",'2way'!$R$3:$R$7690,"=" &amp;B250)</f>
        <v>0</v>
      </c>
      <c r="N250" s="59">
        <f>COUNTIFS('2way'!$N$3:$N$7690,"&gt;50%",'2way'!$Y$3:$Y$7690,"N",'2way'!$Q$3:$Q$7690,"=" &amp;B250) +  COUNTIFS('2way'!$N$3:$N$7690,"&gt;50%",'2way'!$Y$3:$Y$7690,"N",'2way'!$R$3:$R$7690,"=" &amp;B250)</f>
        <v>0</v>
      </c>
      <c r="O250" s="59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19</v>
      </c>
      <c r="Q250" s="6">
        <f t="shared" si="54"/>
        <v>0</v>
      </c>
      <c r="R250" s="6">
        <f t="shared" si="55"/>
        <v>0</v>
      </c>
      <c r="S250" s="6">
        <f t="shared" si="56"/>
        <v>0</v>
      </c>
      <c r="T250" s="6">
        <f t="shared" si="57"/>
        <v>0</v>
      </c>
      <c r="U250">
        <f t="shared" si="58"/>
        <v>10</v>
      </c>
      <c r="V250" s="6">
        <f t="shared" si="59"/>
        <v>0.52631578947368418</v>
      </c>
      <c r="W250">
        <f t="shared" si="60"/>
        <v>0</v>
      </c>
      <c r="X250" s="6">
        <f t="shared" si="61"/>
        <v>0</v>
      </c>
      <c r="Y250">
        <f t="shared" si="62"/>
        <v>9</v>
      </c>
      <c r="Z250" s="6">
        <f t="shared" si="63"/>
        <v>0.47368421052631576</v>
      </c>
      <c r="AA250">
        <f t="shared" si="64"/>
        <v>0</v>
      </c>
      <c r="AB250" s="6">
        <f t="shared" si="65"/>
        <v>0</v>
      </c>
    </row>
    <row r="251" spans="1:28" x14ac:dyDescent="0.25">
      <c r="A251" t="s">
        <v>276</v>
      </c>
      <c r="B251" t="s">
        <v>505</v>
      </c>
      <c r="C251" s="58">
        <f>COUNTIFS('2way'!$A$3:$A$7690,"&gt;50%",'2way'!$Y$3:$Y$7690,"Y",'2way'!$Q$3:$Q$7690,"=" &amp;B251) +  COUNTIFS('2way'!$A$3:$A$7690,"&gt;50%",'2way'!$Y$3:$Y$7690,"Y",'2way'!$R$3:$R$7690,"=" &amp;B251)</f>
        <v>3</v>
      </c>
      <c r="D251" s="59">
        <f>COUNTIFS('2way'!$A$3:$A$7690,"&gt;50%",'2way'!$Y$3:$Y$7690,"N",'2way'!$Q$3:$Q$7690,"=" &amp;B251) +  COUNTIFS('2way'!$A$3:$A$7690,"&gt;50%",'2way'!$Y$3:$Y$7690,"N",'2way'!$R$3:$R$7690,"=" &amp;B251)</f>
        <v>5</v>
      </c>
      <c r="E251" s="59">
        <f>COUNTIFS('2way'!$B$3:$B$7690,"&gt;50%",'2way'!$Y$3:$Y$7690,"N",'2way'!$Q$3:$Q$7690,"=" &amp;B251) +  COUNTIFS('2way'!$B$3:$B$7690,"&gt;50%",'2way'!$Y$3:$Y$7690,"N",'2way'!$R$3:$R$7690,"=" &amp;B251)</f>
        <v>6</v>
      </c>
      <c r="F251" s="59">
        <f>COUNTIFS('2way'!$B$3:$B$7690,"&gt;50%",'2way'!$Y$3:$Y$7690,"Y",'2way'!$Q$3:$Q$7690,"=" &amp;B251) +  COUNTIFS('2way'!$B$3:$B$7690,"&gt;50%",'2way'!$Y$3:$Y$7690,"Y",'2way'!$R$3:$R$7690,"=" &amp;B251)</f>
        <v>6</v>
      </c>
      <c r="G251">
        <f>COUNTIF('2way'!$Q$3:$Q$7690,"=" &amp;B251) + COUNTIF('2way'!$R$3:$R$7690,"=" &amp;B251)</f>
        <v>20</v>
      </c>
      <c r="H251" s="6">
        <f t="shared" si="50"/>
        <v>0.15</v>
      </c>
      <c r="I251" s="6">
        <f t="shared" si="51"/>
        <v>0.25</v>
      </c>
      <c r="J251" s="6">
        <f t="shared" si="52"/>
        <v>0.3</v>
      </c>
      <c r="K251" s="6">
        <f t="shared" si="53"/>
        <v>0.3</v>
      </c>
      <c r="L251" s="59">
        <f>COUNTIFS('2way'!$M$3:$M$7690,"&gt;50%",'2way'!$Y$3:$Y$7690,"Y",'2way'!$Q$3:$Q$7690,"=" &amp;B251) +  COUNTIFS('2way'!$M$3:$M$7690,"&gt;50%",'2way'!$Y$3:$Y$7690,"Y",'2way'!$R$3:$R$7690,"=" &amp;B251)</f>
        <v>0</v>
      </c>
      <c r="M251" s="59">
        <f>COUNTIFS('2way'!$M$3:$M$7690,"&gt;50%",'2way'!$Y$3:$Y$7690,"N",'2way'!$Q$3:$Q$7690,"=" &amp;B251) +  COUNTIFS('2way'!$M$3:$M$7690,"&gt;50%",'2way'!$Y$3:$Y$7690,"N",'2way'!$R$3:$R$7690,"=" &amp;B251)</f>
        <v>0</v>
      </c>
      <c r="N251" s="59">
        <f>COUNTIFS('2way'!$N$3:$N$7690,"&gt;50%",'2way'!$Y$3:$Y$7690,"N",'2way'!$Q$3:$Q$7690,"=" &amp;B251) +  COUNTIFS('2way'!$N$3:$N$7690,"&gt;50%",'2way'!$Y$3:$Y$7690,"N",'2way'!$R$3:$R$7690,"=" &amp;B251)</f>
        <v>0</v>
      </c>
      <c r="O251" s="59">
        <f>COUNTIFS('2way'!$N$3:$N$7690,"&gt;50%",'2way'!$Y$3:$Y$7690,"Y",'2way'!$Q$3:$Q$7690,"=" &amp;B251) +  COUNTIFS('2way'!$N$3:$N$7690,"&gt;50%",'2way'!$Y$3:$Y$7690,"Y",'2way'!$R$3:$R$7690,"=" &amp;B251)</f>
        <v>0</v>
      </c>
      <c r="P251">
        <f>COUNTIF('2way'!$Q$3:$Q$7690,"=" &amp;B251) + COUNTIF('2way'!$R$3:$R$7690,"=" &amp;B251)</f>
        <v>20</v>
      </c>
      <c r="Q251" s="6">
        <f t="shared" si="54"/>
        <v>0</v>
      </c>
      <c r="R251" s="6">
        <f t="shared" si="55"/>
        <v>0</v>
      </c>
      <c r="S251" s="6">
        <f t="shared" si="56"/>
        <v>0</v>
      </c>
      <c r="T251" s="6">
        <f t="shared" si="57"/>
        <v>0</v>
      </c>
      <c r="U251">
        <f t="shared" si="58"/>
        <v>9</v>
      </c>
      <c r="V251" s="6">
        <f t="shared" si="59"/>
        <v>0.45</v>
      </c>
      <c r="W251">
        <f t="shared" si="60"/>
        <v>0</v>
      </c>
      <c r="X251" s="6">
        <f t="shared" si="61"/>
        <v>0</v>
      </c>
      <c r="Y251">
        <f t="shared" si="62"/>
        <v>11</v>
      </c>
      <c r="Z251" s="6">
        <f t="shared" si="63"/>
        <v>0.55000000000000004</v>
      </c>
      <c r="AA251">
        <f t="shared" si="64"/>
        <v>0</v>
      </c>
      <c r="AB251" s="6">
        <f t="shared" si="65"/>
        <v>0</v>
      </c>
    </row>
    <row r="252" spans="1:28" x14ac:dyDescent="0.25">
      <c r="A252" t="s">
        <v>276</v>
      </c>
      <c r="B252" t="s">
        <v>455</v>
      </c>
      <c r="C252" s="58">
        <f>COUNTIFS('2way'!$A$3:$A$7690,"&gt;50%",'2way'!$Y$3:$Y$7690,"Y",'2way'!$Q$3:$Q$7690,"=" &amp;B252) +  COUNTIFS('2way'!$A$3:$A$7690,"&gt;50%",'2way'!$Y$3:$Y$7690,"Y",'2way'!$R$3:$R$7690,"=" &amp;B252)</f>
        <v>10</v>
      </c>
      <c r="D252" s="59">
        <f>COUNTIFS('2way'!$A$3:$A$7690,"&gt;50%",'2way'!$Y$3:$Y$7690,"N",'2way'!$Q$3:$Q$7690,"=" &amp;B252) +  COUNTIFS('2way'!$A$3:$A$7690,"&gt;50%",'2way'!$Y$3:$Y$7690,"N",'2way'!$R$3:$R$7690,"=" &amp;B252)</f>
        <v>7</v>
      </c>
      <c r="E252" s="59">
        <f>COUNTIFS('2way'!$B$3:$B$7690,"&gt;50%",'2way'!$Y$3:$Y$7690,"N",'2way'!$Q$3:$Q$7690,"=" &amp;B252) +  COUNTIFS('2way'!$B$3:$B$7690,"&gt;50%",'2way'!$Y$3:$Y$7690,"N",'2way'!$R$3:$R$7690,"=" &amp;B252)</f>
        <v>2</v>
      </c>
      <c r="F252" s="59">
        <f>COUNTIFS('2way'!$B$3:$B$7690,"&gt;50%",'2way'!$Y$3:$Y$7690,"Y",'2way'!$Q$3:$Q$7690,"=" &amp;B252) +  COUNTIFS('2way'!$B$3:$B$7690,"&gt;50%",'2way'!$Y$3:$Y$7690,"Y",'2way'!$R$3:$R$7690,"=" &amp;B252)</f>
        <v>4</v>
      </c>
      <c r="G252">
        <f>COUNTIF('2way'!$Q$3:$Q$7690,"=" &amp;B252) + COUNTIF('2way'!$R$3:$R$7690,"=" &amp;B252)</f>
        <v>23</v>
      </c>
      <c r="H252" s="6">
        <f t="shared" si="50"/>
        <v>0.43478260869565216</v>
      </c>
      <c r="I252" s="6">
        <f t="shared" si="51"/>
        <v>0.30434782608695654</v>
      </c>
      <c r="J252" s="6">
        <f t="shared" si="52"/>
        <v>8.6956521739130432E-2</v>
      </c>
      <c r="K252" s="6">
        <f t="shared" si="53"/>
        <v>0.17391304347826086</v>
      </c>
      <c r="L252" s="59">
        <f>COUNTIFS('2way'!$M$3:$M$7690,"&gt;50%",'2way'!$Y$3:$Y$7690,"Y",'2way'!$Q$3:$Q$7690,"=" &amp;B252) +  COUNTIFS('2way'!$M$3:$M$7690,"&gt;50%",'2way'!$Y$3:$Y$7690,"Y",'2way'!$R$3:$R$7690,"=" &amp;B252)</f>
        <v>0</v>
      </c>
      <c r="M252" s="59">
        <f>COUNTIFS('2way'!$M$3:$M$7690,"&gt;50%",'2way'!$Y$3:$Y$7690,"N",'2way'!$Q$3:$Q$7690,"=" &amp;B252) +  COUNTIFS('2way'!$M$3:$M$7690,"&gt;50%",'2way'!$Y$3:$Y$7690,"N",'2way'!$R$3:$R$7690,"=" &amp;B252)</f>
        <v>0</v>
      </c>
      <c r="N252" s="59">
        <f>COUNTIFS('2way'!$N$3:$N$7690,"&gt;50%",'2way'!$Y$3:$Y$7690,"N",'2way'!$Q$3:$Q$7690,"=" &amp;B252) +  COUNTIFS('2way'!$N$3:$N$7690,"&gt;50%",'2way'!$Y$3:$Y$7690,"N",'2way'!$R$3:$R$7690,"=" &amp;B252)</f>
        <v>0</v>
      </c>
      <c r="O252" s="59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23</v>
      </c>
      <c r="Q252" s="6">
        <f t="shared" si="54"/>
        <v>0</v>
      </c>
      <c r="R252" s="6">
        <f t="shared" si="55"/>
        <v>0</v>
      </c>
      <c r="S252" s="6">
        <f t="shared" si="56"/>
        <v>0</v>
      </c>
      <c r="T252" s="6">
        <f t="shared" si="57"/>
        <v>0</v>
      </c>
      <c r="U252">
        <f t="shared" si="58"/>
        <v>12</v>
      </c>
      <c r="V252" s="6">
        <f t="shared" si="59"/>
        <v>0.52173913043478259</v>
      </c>
      <c r="W252">
        <f t="shared" si="60"/>
        <v>0</v>
      </c>
      <c r="X252" s="6">
        <f t="shared" si="61"/>
        <v>0</v>
      </c>
      <c r="Y252">
        <f t="shared" si="62"/>
        <v>11</v>
      </c>
      <c r="Z252" s="6">
        <f t="shared" si="63"/>
        <v>0.47826086956521741</v>
      </c>
      <c r="AA252">
        <f t="shared" si="64"/>
        <v>0</v>
      </c>
      <c r="AB252" s="6">
        <f t="shared" si="65"/>
        <v>0</v>
      </c>
    </row>
    <row r="253" spans="1:28" x14ac:dyDescent="0.25">
      <c r="A253" t="s">
        <v>276</v>
      </c>
      <c r="B253" t="s">
        <v>463</v>
      </c>
      <c r="C253" s="58">
        <f>COUNTIFS('2way'!$A$3:$A$7690,"&gt;50%",'2way'!$Y$3:$Y$7690,"Y",'2way'!$Q$3:$Q$7690,"=" &amp;B253) +  COUNTIFS('2way'!$A$3:$A$7690,"&gt;50%",'2way'!$Y$3:$Y$7690,"Y",'2way'!$R$3:$R$7690,"=" &amp;B253)</f>
        <v>9</v>
      </c>
      <c r="D253" s="59">
        <f>COUNTIFS('2way'!$A$3:$A$7690,"&gt;50%",'2way'!$Y$3:$Y$7690,"N",'2way'!$Q$3:$Q$7690,"=" &amp;B253) +  COUNTIFS('2way'!$A$3:$A$7690,"&gt;50%",'2way'!$Y$3:$Y$7690,"N",'2way'!$R$3:$R$7690,"=" &amp;B253)</f>
        <v>5</v>
      </c>
      <c r="E253" s="59">
        <f>COUNTIFS('2way'!$B$3:$B$7690,"&gt;50%",'2way'!$Y$3:$Y$7690,"N",'2way'!$Q$3:$Q$7690,"=" &amp;B253) +  COUNTIFS('2way'!$B$3:$B$7690,"&gt;50%",'2way'!$Y$3:$Y$7690,"N",'2way'!$R$3:$R$7690,"=" &amp;B253)</f>
        <v>2</v>
      </c>
      <c r="F253" s="59">
        <f>COUNTIFS('2way'!$B$3:$B$7690,"&gt;50%",'2way'!$Y$3:$Y$7690,"Y",'2way'!$Q$3:$Q$7690,"=" &amp;B253) +  COUNTIFS('2way'!$B$3:$B$7690,"&gt;50%",'2way'!$Y$3:$Y$7690,"Y",'2way'!$R$3:$R$7690,"=" &amp;B253)</f>
        <v>6</v>
      </c>
      <c r="G253">
        <f>COUNTIF('2way'!$Q$3:$Q$7690,"=" &amp;B253) + COUNTIF('2way'!$R$3:$R$7690,"=" &amp;B253)</f>
        <v>22</v>
      </c>
      <c r="H253" s="6">
        <f t="shared" si="50"/>
        <v>0.40909090909090912</v>
      </c>
      <c r="I253" s="6">
        <f t="shared" si="51"/>
        <v>0.22727272727272727</v>
      </c>
      <c r="J253" s="6">
        <f t="shared" si="52"/>
        <v>9.0909090909090912E-2</v>
      </c>
      <c r="K253" s="6">
        <f t="shared" si="53"/>
        <v>0.27272727272727271</v>
      </c>
      <c r="L253" s="59">
        <f>COUNTIFS('2way'!$M$3:$M$7690,"&gt;50%",'2way'!$Y$3:$Y$7690,"Y",'2way'!$Q$3:$Q$7690,"=" &amp;B253) +  COUNTIFS('2way'!$M$3:$M$7690,"&gt;50%",'2way'!$Y$3:$Y$7690,"Y",'2way'!$R$3:$R$7690,"=" &amp;B253)</f>
        <v>0</v>
      </c>
      <c r="M253" s="59">
        <f>COUNTIFS('2way'!$M$3:$M$7690,"&gt;50%",'2way'!$Y$3:$Y$7690,"N",'2way'!$Q$3:$Q$7690,"=" &amp;B253) +  COUNTIFS('2way'!$M$3:$M$7690,"&gt;50%",'2way'!$Y$3:$Y$7690,"N",'2way'!$R$3:$R$7690,"=" &amp;B253)</f>
        <v>0</v>
      </c>
      <c r="N253" s="59">
        <f>COUNTIFS('2way'!$N$3:$N$7690,"&gt;50%",'2way'!$Y$3:$Y$7690,"N",'2way'!$Q$3:$Q$7690,"=" &amp;B253) +  COUNTIFS('2way'!$N$3:$N$7690,"&gt;50%",'2way'!$Y$3:$Y$7690,"N",'2way'!$R$3:$R$7690,"=" &amp;B253)</f>
        <v>0</v>
      </c>
      <c r="O253" s="59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22</v>
      </c>
      <c r="Q253" s="6">
        <f t="shared" si="54"/>
        <v>0</v>
      </c>
      <c r="R253" s="6">
        <f t="shared" si="55"/>
        <v>0</v>
      </c>
      <c r="S253" s="6">
        <f t="shared" si="56"/>
        <v>0</v>
      </c>
      <c r="T253" s="6">
        <f t="shared" si="57"/>
        <v>0</v>
      </c>
      <c r="U253">
        <f t="shared" si="58"/>
        <v>11</v>
      </c>
      <c r="V253" s="6">
        <f t="shared" si="59"/>
        <v>0.5</v>
      </c>
      <c r="W253">
        <f t="shared" si="60"/>
        <v>0</v>
      </c>
      <c r="X253" s="6">
        <f t="shared" si="61"/>
        <v>0</v>
      </c>
      <c r="Y253">
        <f t="shared" si="62"/>
        <v>11</v>
      </c>
      <c r="Z253" s="6">
        <f t="shared" si="63"/>
        <v>0.5</v>
      </c>
      <c r="AA253">
        <f t="shared" si="64"/>
        <v>0</v>
      </c>
      <c r="AB253" s="6">
        <f t="shared" si="65"/>
        <v>0</v>
      </c>
    </row>
    <row r="254" spans="1:28" x14ac:dyDescent="0.25">
      <c r="A254" t="s">
        <v>276</v>
      </c>
      <c r="B254" t="s">
        <v>466</v>
      </c>
      <c r="C254" s="58">
        <f>COUNTIFS('2way'!$A$3:$A$7690,"&gt;50%",'2way'!$Y$3:$Y$7690,"Y",'2way'!$Q$3:$Q$7690,"=" &amp;B254) +  COUNTIFS('2way'!$A$3:$A$7690,"&gt;50%",'2way'!$Y$3:$Y$7690,"Y",'2way'!$R$3:$R$7690,"=" &amp;B254)</f>
        <v>4</v>
      </c>
      <c r="D254" s="59">
        <f>COUNTIFS('2way'!$A$3:$A$7690,"&gt;50%",'2way'!$Y$3:$Y$7690,"N",'2way'!$Q$3:$Q$7690,"=" &amp;B254) +  COUNTIFS('2way'!$A$3:$A$7690,"&gt;50%",'2way'!$Y$3:$Y$7690,"N",'2way'!$R$3:$R$7690,"=" &amp;B254)</f>
        <v>6</v>
      </c>
      <c r="E254" s="59">
        <f>COUNTIFS('2way'!$B$3:$B$7690,"&gt;50%",'2way'!$Y$3:$Y$7690,"N",'2way'!$Q$3:$Q$7690,"=" &amp;B254) +  COUNTIFS('2way'!$B$3:$B$7690,"&gt;50%",'2way'!$Y$3:$Y$7690,"N",'2way'!$R$3:$R$7690,"=" &amp;B254)</f>
        <v>4</v>
      </c>
      <c r="F254" s="59">
        <f>COUNTIFS('2way'!$B$3:$B$7690,"&gt;50%",'2way'!$Y$3:$Y$7690,"Y",'2way'!$Q$3:$Q$7690,"=" &amp;B254) +  COUNTIFS('2way'!$B$3:$B$7690,"&gt;50%",'2way'!$Y$3:$Y$7690,"Y",'2way'!$R$3:$R$7690,"=" &amp;B254)</f>
        <v>4</v>
      </c>
      <c r="G254">
        <f>COUNTIF('2way'!$Q$3:$Q$7690,"=" &amp;B254) + COUNTIF('2way'!$R$3:$R$7690,"=" &amp;B254)</f>
        <v>18</v>
      </c>
      <c r="H254" s="6">
        <f t="shared" si="50"/>
        <v>0.22222222222222221</v>
      </c>
      <c r="I254" s="6">
        <f t="shared" si="51"/>
        <v>0.33333333333333331</v>
      </c>
      <c r="J254" s="6">
        <f t="shared" si="52"/>
        <v>0.22222222222222221</v>
      </c>
      <c r="K254" s="6">
        <f t="shared" si="53"/>
        <v>0.22222222222222221</v>
      </c>
      <c r="L254" s="59">
        <f>COUNTIFS('2way'!$M$3:$M$7690,"&gt;50%",'2way'!$Y$3:$Y$7690,"Y",'2way'!$Q$3:$Q$7690,"=" &amp;B254) +  COUNTIFS('2way'!$M$3:$M$7690,"&gt;50%",'2way'!$Y$3:$Y$7690,"Y",'2way'!$R$3:$R$7690,"=" &amp;B254)</f>
        <v>0</v>
      </c>
      <c r="M254" s="59">
        <f>COUNTIFS('2way'!$M$3:$M$7690,"&gt;50%",'2way'!$Y$3:$Y$7690,"N",'2way'!$Q$3:$Q$7690,"=" &amp;B254) +  COUNTIFS('2way'!$M$3:$M$7690,"&gt;50%",'2way'!$Y$3:$Y$7690,"N",'2way'!$R$3:$R$7690,"=" &amp;B254)</f>
        <v>0</v>
      </c>
      <c r="N254" s="59">
        <f>COUNTIFS('2way'!$N$3:$N$7690,"&gt;50%",'2way'!$Y$3:$Y$7690,"N",'2way'!$Q$3:$Q$7690,"=" &amp;B254) +  COUNTIFS('2way'!$N$3:$N$7690,"&gt;50%",'2way'!$Y$3:$Y$7690,"N",'2way'!$R$3:$R$7690,"=" &amp;B254)</f>
        <v>0</v>
      </c>
      <c r="O254" s="59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18</v>
      </c>
      <c r="Q254" s="6">
        <f t="shared" si="54"/>
        <v>0</v>
      </c>
      <c r="R254" s="6">
        <f t="shared" si="55"/>
        <v>0</v>
      </c>
      <c r="S254" s="6">
        <f t="shared" si="56"/>
        <v>0</v>
      </c>
      <c r="T254" s="6">
        <f t="shared" si="57"/>
        <v>0</v>
      </c>
      <c r="U254">
        <f t="shared" si="58"/>
        <v>8</v>
      </c>
      <c r="V254" s="6">
        <f t="shared" si="59"/>
        <v>0.44444444444444442</v>
      </c>
      <c r="W254">
        <f t="shared" si="60"/>
        <v>0</v>
      </c>
      <c r="X254" s="6">
        <f t="shared" si="61"/>
        <v>0</v>
      </c>
      <c r="Y254">
        <f t="shared" si="62"/>
        <v>10</v>
      </c>
      <c r="Z254" s="6">
        <f t="shared" si="63"/>
        <v>0.55555555555555558</v>
      </c>
      <c r="AA254">
        <f t="shared" si="64"/>
        <v>0</v>
      </c>
      <c r="AB254" s="6">
        <f t="shared" si="65"/>
        <v>0</v>
      </c>
    </row>
    <row r="255" spans="1:28" x14ac:dyDescent="0.25">
      <c r="A255" t="s">
        <v>276</v>
      </c>
      <c r="B255" t="s">
        <v>508</v>
      </c>
      <c r="C255" s="58">
        <f>COUNTIFS('2way'!$A$3:$A$7690,"&gt;50%",'2way'!$Y$3:$Y$7690,"Y",'2way'!$Q$3:$Q$7690,"=" &amp;B255) +  COUNTIFS('2way'!$A$3:$A$7690,"&gt;50%",'2way'!$Y$3:$Y$7690,"Y",'2way'!$R$3:$R$7690,"=" &amp;B255)</f>
        <v>4</v>
      </c>
      <c r="D255" s="59">
        <f>COUNTIFS('2way'!$A$3:$A$7690,"&gt;50%",'2way'!$Y$3:$Y$7690,"N",'2way'!$Q$3:$Q$7690,"=" &amp;B255) +  COUNTIFS('2way'!$A$3:$A$7690,"&gt;50%",'2way'!$Y$3:$Y$7690,"N",'2way'!$R$3:$R$7690,"=" &amp;B255)</f>
        <v>3</v>
      </c>
      <c r="E255" s="59">
        <f>COUNTIFS('2way'!$B$3:$B$7690,"&gt;50%",'2way'!$Y$3:$Y$7690,"N",'2way'!$Q$3:$Q$7690,"=" &amp;B255) +  COUNTIFS('2way'!$B$3:$B$7690,"&gt;50%",'2way'!$Y$3:$Y$7690,"N",'2way'!$R$3:$R$7690,"=" &amp;B255)</f>
        <v>5</v>
      </c>
      <c r="F255" s="59">
        <f>COUNTIFS('2way'!$B$3:$B$7690,"&gt;50%",'2way'!$Y$3:$Y$7690,"Y",'2way'!$Q$3:$Q$7690,"=" &amp;B255) +  COUNTIFS('2way'!$B$3:$B$7690,"&gt;50%",'2way'!$Y$3:$Y$7690,"Y",'2way'!$R$3:$R$7690,"=" &amp;B255)</f>
        <v>6</v>
      </c>
      <c r="G255">
        <f>COUNTIF('2way'!$Q$3:$Q$7690,"=" &amp;B255) + COUNTIF('2way'!$R$3:$R$7690,"=" &amp;B255)</f>
        <v>18</v>
      </c>
      <c r="H255" s="6">
        <f t="shared" si="50"/>
        <v>0.22222222222222221</v>
      </c>
      <c r="I255" s="6">
        <f t="shared" si="51"/>
        <v>0.16666666666666666</v>
      </c>
      <c r="J255" s="6">
        <f t="shared" si="52"/>
        <v>0.27777777777777779</v>
      </c>
      <c r="K255" s="6">
        <f t="shared" si="53"/>
        <v>0.33333333333333331</v>
      </c>
      <c r="L255" s="59">
        <f>COUNTIFS('2way'!$M$3:$M$7690,"&gt;50%",'2way'!$Y$3:$Y$7690,"Y",'2way'!$Q$3:$Q$7690,"=" &amp;B255) +  COUNTIFS('2way'!$M$3:$M$7690,"&gt;50%",'2way'!$Y$3:$Y$7690,"Y",'2way'!$R$3:$R$7690,"=" &amp;B255)</f>
        <v>0</v>
      </c>
      <c r="M255" s="59">
        <f>COUNTIFS('2way'!$M$3:$M$7690,"&gt;50%",'2way'!$Y$3:$Y$7690,"N",'2way'!$Q$3:$Q$7690,"=" &amp;B255) +  COUNTIFS('2way'!$M$3:$M$7690,"&gt;50%",'2way'!$Y$3:$Y$7690,"N",'2way'!$R$3:$R$7690,"=" &amp;B255)</f>
        <v>0</v>
      </c>
      <c r="N255" s="59">
        <f>COUNTIFS('2way'!$N$3:$N$7690,"&gt;50%",'2way'!$Y$3:$Y$7690,"N",'2way'!$Q$3:$Q$7690,"=" &amp;B255) +  COUNTIFS('2way'!$N$3:$N$7690,"&gt;50%",'2way'!$Y$3:$Y$7690,"N",'2way'!$R$3:$R$7690,"=" &amp;B255)</f>
        <v>0</v>
      </c>
      <c r="O255" s="59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18</v>
      </c>
      <c r="Q255" s="6">
        <f t="shared" si="54"/>
        <v>0</v>
      </c>
      <c r="R255" s="6">
        <f t="shared" si="55"/>
        <v>0</v>
      </c>
      <c r="S255" s="6">
        <f t="shared" si="56"/>
        <v>0</v>
      </c>
      <c r="T255" s="6">
        <f t="shared" si="57"/>
        <v>0</v>
      </c>
      <c r="U255">
        <f t="shared" si="58"/>
        <v>9</v>
      </c>
      <c r="V255" s="6">
        <f t="shared" si="59"/>
        <v>0.5</v>
      </c>
      <c r="W255">
        <f t="shared" si="60"/>
        <v>0</v>
      </c>
      <c r="X255" s="6">
        <f t="shared" si="61"/>
        <v>0</v>
      </c>
      <c r="Y255">
        <f t="shared" si="62"/>
        <v>9</v>
      </c>
      <c r="Z255" s="6">
        <f t="shared" si="63"/>
        <v>0.5</v>
      </c>
      <c r="AA255">
        <f t="shared" si="64"/>
        <v>0</v>
      </c>
      <c r="AB255" s="6">
        <f t="shared" si="65"/>
        <v>0</v>
      </c>
    </row>
    <row r="256" spans="1:28" x14ac:dyDescent="0.25">
      <c r="A256" t="s">
        <v>276</v>
      </c>
      <c r="B256" t="s">
        <v>509</v>
      </c>
      <c r="C256" s="58">
        <f>COUNTIFS('2way'!$A$3:$A$7690,"&gt;50%",'2way'!$Y$3:$Y$7690,"Y",'2way'!$Q$3:$Q$7690,"=" &amp;B256) +  COUNTIFS('2way'!$A$3:$A$7690,"&gt;50%",'2way'!$Y$3:$Y$7690,"Y",'2way'!$R$3:$R$7690,"=" &amp;B256)</f>
        <v>7</v>
      </c>
      <c r="D256" s="59">
        <f>COUNTIFS('2way'!$A$3:$A$7690,"&gt;50%",'2way'!$Y$3:$Y$7690,"N",'2way'!$Q$3:$Q$7690,"=" &amp;B256) +  COUNTIFS('2way'!$A$3:$A$7690,"&gt;50%",'2way'!$Y$3:$Y$7690,"N",'2way'!$R$3:$R$7690,"=" &amp;B256)</f>
        <v>6</v>
      </c>
      <c r="E256" s="59">
        <f>COUNTIFS('2way'!$B$3:$B$7690,"&gt;50%",'2way'!$Y$3:$Y$7690,"N",'2way'!$Q$3:$Q$7690,"=" &amp;B256) +  COUNTIFS('2way'!$B$3:$B$7690,"&gt;50%",'2way'!$Y$3:$Y$7690,"N",'2way'!$R$3:$R$7690,"=" &amp;B256)</f>
        <v>2</v>
      </c>
      <c r="F256" s="59">
        <f>COUNTIFS('2way'!$B$3:$B$7690,"&gt;50%",'2way'!$Y$3:$Y$7690,"Y",'2way'!$Q$3:$Q$7690,"=" &amp;B256) +  COUNTIFS('2way'!$B$3:$B$7690,"&gt;50%",'2way'!$Y$3:$Y$7690,"Y",'2way'!$R$3:$R$7690,"=" &amp;B256)</f>
        <v>5</v>
      </c>
      <c r="G256">
        <f>COUNTIF('2way'!$Q$3:$Q$7690,"=" &amp;B256) + COUNTIF('2way'!$R$3:$R$7690,"=" &amp;B256)</f>
        <v>20</v>
      </c>
      <c r="H256" s="6">
        <f t="shared" si="50"/>
        <v>0.35</v>
      </c>
      <c r="I256" s="6">
        <f t="shared" si="51"/>
        <v>0.3</v>
      </c>
      <c r="J256" s="6">
        <f t="shared" si="52"/>
        <v>0.1</v>
      </c>
      <c r="K256" s="6">
        <f t="shared" si="53"/>
        <v>0.25</v>
      </c>
      <c r="L256" s="59">
        <f>COUNTIFS('2way'!$M$3:$M$7690,"&gt;50%",'2way'!$Y$3:$Y$7690,"Y",'2way'!$Q$3:$Q$7690,"=" &amp;B256) +  COUNTIFS('2way'!$M$3:$M$7690,"&gt;50%",'2way'!$Y$3:$Y$7690,"Y",'2way'!$R$3:$R$7690,"=" &amp;B256)</f>
        <v>0</v>
      </c>
      <c r="M256" s="59">
        <f>COUNTIFS('2way'!$M$3:$M$7690,"&gt;50%",'2way'!$Y$3:$Y$7690,"N",'2way'!$Q$3:$Q$7690,"=" &amp;B256) +  COUNTIFS('2way'!$M$3:$M$7690,"&gt;50%",'2way'!$Y$3:$Y$7690,"N",'2way'!$R$3:$R$7690,"=" &amp;B256)</f>
        <v>0</v>
      </c>
      <c r="N256" s="59">
        <f>COUNTIFS('2way'!$N$3:$N$7690,"&gt;50%",'2way'!$Y$3:$Y$7690,"N",'2way'!$Q$3:$Q$7690,"=" &amp;B256) +  COUNTIFS('2way'!$N$3:$N$7690,"&gt;50%",'2way'!$Y$3:$Y$7690,"N",'2way'!$R$3:$R$7690,"=" &amp;B256)</f>
        <v>0</v>
      </c>
      <c r="O256" s="59">
        <f>COUNTIFS('2way'!$N$3:$N$7690,"&gt;50%",'2way'!$Y$3:$Y$7690,"Y",'2way'!$Q$3:$Q$7690,"=" &amp;B256) +  COUNTIFS('2way'!$N$3:$N$7690,"&gt;50%",'2way'!$Y$3:$Y$7690,"Y",'2way'!$R$3:$R$7690,"=" &amp;B256)</f>
        <v>0</v>
      </c>
      <c r="P256">
        <f>COUNTIF('2way'!$Q$3:$Q$7690,"=" &amp;B256) + COUNTIF('2way'!$R$3:$R$7690,"=" &amp;B256)</f>
        <v>20</v>
      </c>
      <c r="Q256" s="6">
        <f t="shared" si="54"/>
        <v>0</v>
      </c>
      <c r="R256" s="6">
        <f t="shared" si="55"/>
        <v>0</v>
      </c>
      <c r="S256" s="6">
        <f t="shared" si="56"/>
        <v>0</v>
      </c>
      <c r="T256" s="6">
        <f t="shared" si="57"/>
        <v>0</v>
      </c>
      <c r="U256">
        <f t="shared" si="58"/>
        <v>9</v>
      </c>
      <c r="V256" s="6">
        <f t="shared" si="59"/>
        <v>0.45</v>
      </c>
      <c r="W256">
        <f t="shared" si="60"/>
        <v>0</v>
      </c>
      <c r="X256" s="6">
        <f t="shared" si="61"/>
        <v>0</v>
      </c>
      <c r="Y256">
        <f t="shared" si="62"/>
        <v>11</v>
      </c>
      <c r="Z256" s="6">
        <f t="shared" si="63"/>
        <v>0.55000000000000004</v>
      </c>
      <c r="AA256">
        <f t="shared" si="64"/>
        <v>0</v>
      </c>
      <c r="AB256" s="6">
        <f t="shared" si="65"/>
        <v>0</v>
      </c>
    </row>
    <row r="257" spans="1:28" x14ac:dyDescent="0.25">
      <c r="A257" t="s">
        <v>276</v>
      </c>
      <c r="B257" t="s">
        <v>452</v>
      </c>
      <c r="C257" s="58">
        <f>COUNTIFS('2way'!$A$3:$A$7690,"&gt;50%",'2way'!$Y$3:$Y$7690,"Y",'2way'!$Q$3:$Q$7690,"=" &amp;B257) +  COUNTIFS('2way'!$A$3:$A$7690,"&gt;50%",'2way'!$Y$3:$Y$7690,"Y",'2way'!$R$3:$R$7690,"=" &amp;B257)</f>
        <v>8</v>
      </c>
      <c r="D257" s="59">
        <f>COUNTIFS('2way'!$A$3:$A$7690,"&gt;50%",'2way'!$Y$3:$Y$7690,"N",'2way'!$Q$3:$Q$7690,"=" &amp;B257) +  COUNTIFS('2way'!$A$3:$A$7690,"&gt;50%",'2way'!$Y$3:$Y$7690,"N",'2way'!$R$3:$R$7690,"=" &amp;B257)</f>
        <v>4</v>
      </c>
      <c r="E257" s="59">
        <f>COUNTIFS('2way'!$B$3:$B$7690,"&gt;50%",'2way'!$Y$3:$Y$7690,"N",'2way'!$Q$3:$Q$7690,"=" &amp;B257) +  COUNTIFS('2way'!$B$3:$B$7690,"&gt;50%",'2way'!$Y$3:$Y$7690,"N",'2way'!$R$3:$R$7690,"=" &amp;B257)</f>
        <v>4</v>
      </c>
      <c r="F257" s="59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18</v>
      </c>
      <c r="H257" s="6">
        <f t="shared" si="50"/>
        <v>0.44444444444444442</v>
      </c>
      <c r="I257" s="6">
        <f t="shared" si="51"/>
        <v>0.22222222222222221</v>
      </c>
      <c r="J257" s="6">
        <f t="shared" si="52"/>
        <v>0.22222222222222221</v>
      </c>
      <c r="K257" s="6">
        <f t="shared" si="53"/>
        <v>0.1111111111111111</v>
      </c>
      <c r="L257" s="59">
        <f>COUNTIFS('2way'!$M$3:$M$7690,"&gt;50%",'2way'!$Y$3:$Y$7690,"Y",'2way'!$Q$3:$Q$7690,"=" &amp;B257) +  COUNTIFS('2way'!$M$3:$M$7690,"&gt;50%",'2way'!$Y$3:$Y$7690,"Y",'2way'!$R$3:$R$7690,"=" &amp;B257)</f>
        <v>0</v>
      </c>
      <c r="M257" s="59">
        <f>COUNTIFS('2way'!$M$3:$M$7690,"&gt;50%",'2way'!$Y$3:$Y$7690,"N",'2way'!$Q$3:$Q$7690,"=" &amp;B257) +  COUNTIFS('2way'!$M$3:$M$7690,"&gt;50%",'2way'!$Y$3:$Y$7690,"N",'2way'!$R$3:$R$7690,"=" &amp;B257)</f>
        <v>0</v>
      </c>
      <c r="N257" s="59">
        <f>COUNTIFS('2way'!$N$3:$N$7690,"&gt;50%",'2way'!$Y$3:$Y$7690,"N",'2way'!$Q$3:$Q$7690,"=" &amp;B257) +  COUNTIFS('2way'!$N$3:$N$7690,"&gt;50%",'2way'!$Y$3:$Y$7690,"N",'2way'!$R$3:$R$7690,"=" &amp;B257)</f>
        <v>0</v>
      </c>
      <c r="O257" s="59">
        <f>COUNTIFS('2way'!$N$3:$N$7690,"&gt;50%",'2way'!$Y$3:$Y$7690,"Y",'2way'!$Q$3:$Q$7690,"=" &amp;B257) +  COUNTIFS('2way'!$N$3:$N$7690,"&gt;50%",'2way'!$Y$3:$Y$7690,"Y",'2way'!$R$3:$R$7690,"=" &amp;B257)</f>
        <v>0</v>
      </c>
      <c r="P257">
        <f>COUNTIF('2way'!$Q$3:$Q$7690,"=" &amp;B257) + COUNTIF('2way'!$R$3:$R$7690,"=" &amp;B257)</f>
        <v>18</v>
      </c>
      <c r="Q257" s="6">
        <f t="shared" si="54"/>
        <v>0</v>
      </c>
      <c r="R257" s="6">
        <f t="shared" si="55"/>
        <v>0</v>
      </c>
      <c r="S257" s="6">
        <f t="shared" si="56"/>
        <v>0</v>
      </c>
      <c r="T257" s="6">
        <f t="shared" si="57"/>
        <v>0</v>
      </c>
      <c r="U257">
        <f t="shared" si="58"/>
        <v>12</v>
      </c>
      <c r="V257" s="6">
        <f t="shared" si="59"/>
        <v>0.66666666666666663</v>
      </c>
      <c r="W257">
        <f t="shared" si="60"/>
        <v>0</v>
      </c>
      <c r="X257" s="6">
        <f t="shared" si="61"/>
        <v>0</v>
      </c>
      <c r="Y257">
        <f t="shared" si="62"/>
        <v>6</v>
      </c>
      <c r="Z257" s="6">
        <f t="shared" si="63"/>
        <v>0.33333333333333331</v>
      </c>
      <c r="AA257">
        <f t="shared" si="64"/>
        <v>0</v>
      </c>
      <c r="AB257" s="6">
        <f t="shared" si="65"/>
        <v>0</v>
      </c>
    </row>
    <row r="258" spans="1:28" x14ac:dyDescent="0.25">
      <c r="A258" t="s">
        <v>276</v>
      </c>
      <c r="B258" t="s">
        <v>470</v>
      </c>
      <c r="C258" s="58">
        <f>COUNTIFS('2way'!$A$3:$A$7690,"&gt;50%",'2way'!$Y$3:$Y$7690,"Y",'2way'!$Q$3:$Q$7690,"=" &amp;B258) +  COUNTIFS('2way'!$A$3:$A$7690,"&gt;50%",'2way'!$Y$3:$Y$7690,"Y",'2way'!$R$3:$R$7690,"=" &amp;B258)</f>
        <v>4</v>
      </c>
      <c r="D258" s="59">
        <f>COUNTIFS('2way'!$A$3:$A$7690,"&gt;50%",'2way'!$Y$3:$Y$7690,"N",'2way'!$Q$3:$Q$7690,"=" &amp;B258) +  COUNTIFS('2way'!$A$3:$A$7690,"&gt;50%",'2way'!$Y$3:$Y$7690,"N",'2way'!$R$3:$R$7690,"=" &amp;B258)</f>
        <v>7</v>
      </c>
      <c r="E258" s="59">
        <f>COUNTIFS('2way'!$B$3:$B$7690,"&gt;50%",'2way'!$Y$3:$Y$7690,"N",'2way'!$Q$3:$Q$7690,"=" &amp;B258) +  COUNTIFS('2way'!$B$3:$B$7690,"&gt;50%",'2way'!$Y$3:$Y$7690,"N",'2way'!$R$3:$R$7690,"=" &amp;B258)</f>
        <v>1</v>
      </c>
      <c r="F258" s="59">
        <f>COUNTIFS('2way'!$B$3:$B$7690,"&gt;50%",'2way'!$Y$3:$Y$7690,"Y",'2way'!$Q$3:$Q$7690,"=" &amp;B258) +  COUNTIFS('2way'!$B$3:$B$7690,"&gt;50%",'2way'!$Y$3:$Y$7690,"Y",'2way'!$R$3:$R$7690,"=" &amp;B258)</f>
        <v>8</v>
      </c>
      <c r="G258">
        <f>COUNTIF('2way'!$Q$3:$Q$7690,"=" &amp;B258) + COUNTIF('2way'!$R$3:$R$7690,"=" &amp;B258)</f>
        <v>20</v>
      </c>
      <c r="H258" s="6">
        <f t="shared" si="50"/>
        <v>0.2</v>
      </c>
      <c r="I258" s="6">
        <f t="shared" si="51"/>
        <v>0.35</v>
      </c>
      <c r="J258" s="6">
        <f t="shared" si="52"/>
        <v>0.05</v>
      </c>
      <c r="K258" s="6">
        <f t="shared" si="53"/>
        <v>0.4</v>
      </c>
      <c r="L258" s="59">
        <f>COUNTIFS('2way'!$M$3:$M$7690,"&gt;50%",'2way'!$Y$3:$Y$7690,"Y",'2way'!$Q$3:$Q$7690,"=" &amp;B258) +  COUNTIFS('2way'!$M$3:$M$7690,"&gt;50%",'2way'!$Y$3:$Y$7690,"Y",'2way'!$R$3:$R$7690,"=" &amp;B258)</f>
        <v>0</v>
      </c>
      <c r="M258" s="59">
        <f>COUNTIFS('2way'!$M$3:$M$7690,"&gt;50%",'2way'!$Y$3:$Y$7690,"N",'2way'!$Q$3:$Q$7690,"=" &amp;B258) +  COUNTIFS('2way'!$M$3:$M$7690,"&gt;50%",'2way'!$Y$3:$Y$7690,"N",'2way'!$R$3:$R$7690,"=" &amp;B258)</f>
        <v>0</v>
      </c>
      <c r="N258" s="59">
        <f>COUNTIFS('2way'!$N$3:$N$7690,"&gt;50%",'2way'!$Y$3:$Y$7690,"N",'2way'!$Q$3:$Q$7690,"=" &amp;B258) +  COUNTIFS('2way'!$N$3:$N$7690,"&gt;50%",'2way'!$Y$3:$Y$7690,"N",'2way'!$R$3:$R$7690,"=" &amp;B258)</f>
        <v>0</v>
      </c>
      <c r="O258" s="59">
        <f>COUNTIFS('2way'!$N$3:$N$7690,"&gt;50%",'2way'!$Y$3:$Y$7690,"Y",'2way'!$Q$3:$Q$7690,"=" &amp;B258) +  COUNTIFS('2way'!$N$3:$N$7690,"&gt;50%",'2way'!$Y$3:$Y$7690,"Y",'2way'!$R$3:$R$7690,"=" &amp;B258)</f>
        <v>0</v>
      </c>
      <c r="P258">
        <f>COUNTIF('2way'!$Q$3:$Q$7690,"=" &amp;B258) + COUNTIF('2way'!$R$3:$R$7690,"=" &amp;B258)</f>
        <v>20</v>
      </c>
      <c r="Q258" s="6">
        <f t="shared" si="54"/>
        <v>0</v>
      </c>
      <c r="R258" s="6">
        <f t="shared" si="55"/>
        <v>0</v>
      </c>
      <c r="S258" s="6">
        <f t="shared" si="56"/>
        <v>0</v>
      </c>
      <c r="T258" s="6">
        <f t="shared" si="57"/>
        <v>0</v>
      </c>
      <c r="U258">
        <f t="shared" si="58"/>
        <v>5</v>
      </c>
      <c r="V258" s="6">
        <f t="shared" si="59"/>
        <v>0.25</v>
      </c>
      <c r="W258">
        <f t="shared" si="60"/>
        <v>0</v>
      </c>
      <c r="X258" s="6">
        <f t="shared" si="61"/>
        <v>0</v>
      </c>
      <c r="Y258">
        <f t="shared" si="62"/>
        <v>15</v>
      </c>
      <c r="Z258" s="6">
        <f t="shared" si="63"/>
        <v>0.75</v>
      </c>
      <c r="AA258">
        <f t="shared" si="64"/>
        <v>0</v>
      </c>
      <c r="AB258" s="6">
        <f t="shared" si="65"/>
        <v>0</v>
      </c>
    </row>
    <row r="259" spans="1:28" x14ac:dyDescent="0.25">
      <c r="A259" t="s">
        <v>282</v>
      </c>
      <c r="B259" t="s">
        <v>446</v>
      </c>
      <c r="C259" s="58">
        <f>COUNTIFS('2way'!$A$3:$A$7690,"&gt;50%",'2way'!$Y$3:$Y$7690,"Y",'2way'!$Q$3:$Q$7690,"=" &amp;B259) +  COUNTIFS('2way'!$A$3:$A$7690,"&gt;50%",'2way'!$Y$3:$Y$7690,"Y",'2way'!$R$3:$R$7690,"=" &amp;B259)</f>
        <v>4</v>
      </c>
      <c r="D259" s="59">
        <f>COUNTIFS('2way'!$A$3:$A$7690,"&gt;50%",'2way'!$Y$3:$Y$7690,"N",'2way'!$Q$3:$Q$7690,"=" &amp;B259) +  COUNTIFS('2way'!$A$3:$A$7690,"&gt;50%",'2way'!$Y$3:$Y$7690,"N",'2way'!$R$3:$R$7690,"=" &amp;B259)</f>
        <v>7</v>
      </c>
      <c r="E259" s="59">
        <f>COUNTIFS('2way'!$B$3:$B$7690,"&gt;50%",'2way'!$Y$3:$Y$7690,"N",'2way'!$Q$3:$Q$7690,"=" &amp;B259) +  COUNTIFS('2way'!$B$3:$B$7690,"&gt;50%",'2way'!$Y$3:$Y$7690,"N",'2way'!$R$3:$R$7690,"=" &amp;B259)</f>
        <v>4</v>
      </c>
      <c r="F259" s="59">
        <f>COUNTIFS('2way'!$B$3:$B$7690,"&gt;50%",'2way'!$Y$3:$Y$7690,"Y",'2way'!$Q$3:$Q$7690,"=" &amp;B259) +  COUNTIFS('2way'!$B$3:$B$7690,"&gt;50%",'2way'!$Y$3:$Y$7690,"Y",'2way'!$R$3:$R$7690,"=" &amp;B259)</f>
        <v>1</v>
      </c>
      <c r="G259">
        <f>COUNTIF('2way'!$Q$3:$Q$7690,"=" &amp;B259) + COUNTIF('2way'!$R$3:$R$7690,"=" &amp;B259)</f>
        <v>18</v>
      </c>
      <c r="H259" s="6">
        <f t="shared" si="50"/>
        <v>0.22222222222222221</v>
      </c>
      <c r="I259" s="6">
        <f t="shared" si="51"/>
        <v>0.3888888888888889</v>
      </c>
      <c r="J259" s="6">
        <f t="shared" si="52"/>
        <v>0.22222222222222221</v>
      </c>
      <c r="K259" s="6">
        <f t="shared" si="53"/>
        <v>5.5555555555555552E-2</v>
      </c>
      <c r="L259" s="59">
        <f>COUNTIFS('2way'!$M$3:$M$7690,"&gt;50%",'2way'!$Y$3:$Y$7690,"Y",'2way'!$Q$3:$Q$7690,"=" &amp;B259) +  COUNTIFS('2way'!$M$3:$M$7690,"&gt;50%",'2way'!$Y$3:$Y$7690,"Y",'2way'!$R$3:$R$7690,"=" &amp;B259)</f>
        <v>0</v>
      </c>
      <c r="M259" s="59">
        <f>COUNTIFS('2way'!$M$3:$M$7690,"&gt;50%",'2way'!$Y$3:$Y$7690,"N",'2way'!$Q$3:$Q$7690,"=" &amp;B259) +  COUNTIFS('2way'!$M$3:$M$7690,"&gt;50%",'2way'!$Y$3:$Y$7690,"N",'2way'!$R$3:$R$7690,"=" &amp;B259)</f>
        <v>0</v>
      </c>
      <c r="N259" s="59">
        <f>COUNTIFS('2way'!$N$3:$N$7690,"&gt;50%",'2way'!$Y$3:$Y$7690,"N",'2way'!$Q$3:$Q$7690,"=" &amp;B259) +  COUNTIFS('2way'!$N$3:$N$7690,"&gt;50%",'2way'!$Y$3:$Y$7690,"N",'2way'!$R$3:$R$7690,"=" &amp;B259)</f>
        <v>0</v>
      </c>
      <c r="O259" s="59">
        <f>COUNTIFS('2way'!$N$3:$N$7690,"&gt;50%",'2way'!$Y$3:$Y$7690,"Y",'2way'!$Q$3:$Q$7690,"=" &amp;B259) +  COUNTIFS('2way'!$N$3:$N$7690,"&gt;50%",'2way'!$Y$3:$Y$7690,"Y",'2way'!$R$3:$R$7690,"=" &amp;B259)</f>
        <v>0</v>
      </c>
      <c r="P259">
        <f>COUNTIF('2way'!$Q$3:$Q$7690,"=" &amp;B259) + COUNTIF('2way'!$R$3:$R$7690,"=" &amp;B259)</f>
        <v>18</v>
      </c>
      <c r="Q259" s="6">
        <f t="shared" si="54"/>
        <v>0</v>
      </c>
      <c r="R259" s="6">
        <f t="shared" si="55"/>
        <v>0</v>
      </c>
      <c r="S259" s="6">
        <f t="shared" si="56"/>
        <v>0</v>
      </c>
      <c r="T259" s="6">
        <f t="shared" si="57"/>
        <v>0</v>
      </c>
      <c r="U259">
        <f t="shared" si="58"/>
        <v>8</v>
      </c>
      <c r="V259" s="6">
        <f t="shared" si="59"/>
        <v>0.44444444444444442</v>
      </c>
      <c r="W259">
        <f t="shared" si="60"/>
        <v>0</v>
      </c>
      <c r="X259" s="6">
        <f t="shared" si="61"/>
        <v>0</v>
      </c>
      <c r="Y259">
        <f t="shared" si="62"/>
        <v>8</v>
      </c>
      <c r="Z259" s="6">
        <f t="shared" si="63"/>
        <v>0.44444444444444442</v>
      </c>
      <c r="AA259">
        <f t="shared" si="64"/>
        <v>0</v>
      </c>
      <c r="AB259" s="6">
        <f t="shared" si="65"/>
        <v>0</v>
      </c>
    </row>
    <row r="260" spans="1:28" x14ac:dyDescent="0.25">
      <c r="A260" t="s">
        <v>282</v>
      </c>
      <c r="B260" t="s">
        <v>445</v>
      </c>
      <c r="C260" s="58">
        <f>COUNTIFS('2way'!$A$3:$A$7690,"&gt;50%",'2way'!$Y$3:$Y$7690,"Y",'2way'!$Q$3:$Q$7690,"=" &amp;B260) +  COUNTIFS('2way'!$A$3:$A$7690,"&gt;50%",'2way'!$Y$3:$Y$7690,"Y",'2way'!$R$3:$R$7690,"=" &amp;B260)</f>
        <v>6</v>
      </c>
      <c r="D260" s="59">
        <f>COUNTIFS('2way'!$A$3:$A$7690,"&gt;50%",'2way'!$Y$3:$Y$7690,"N",'2way'!$Q$3:$Q$7690,"=" &amp;B260) +  COUNTIFS('2way'!$A$3:$A$7690,"&gt;50%",'2way'!$Y$3:$Y$7690,"N",'2way'!$R$3:$R$7690,"=" &amp;B260)</f>
        <v>5</v>
      </c>
      <c r="E260" s="59">
        <f>COUNTIFS('2way'!$B$3:$B$7690,"&gt;50%",'2way'!$Y$3:$Y$7690,"N",'2way'!$Q$3:$Q$7690,"=" &amp;B260) +  COUNTIFS('2way'!$B$3:$B$7690,"&gt;50%",'2way'!$Y$3:$Y$7690,"N",'2way'!$R$3:$R$7690,"=" &amp;B260)</f>
        <v>4</v>
      </c>
      <c r="F260" s="59">
        <f>COUNTIFS('2way'!$B$3:$B$7690,"&gt;50%",'2way'!$Y$3:$Y$7690,"Y",'2way'!$Q$3:$Q$7690,"=" &amp;B260) +  COUNTIFS('2way'!$B$3:$B$7690,"&gt;50%",'2way'!$Y$3:$Y$7690,"Y",'2way'!$R$3:$R$7690,"=" &amp;B260)</f>
        <v>3</v>
      </c>
      <c r="G260">
        <f>COUNTIF('2way'!$Q$3:$Q$7690,"=" &amp;B260) + COUNTIF('2way'!$R$3:$R$7690,"=" &amp;B260)</f>
        <v>18</v>
      </c>
      <c r="H260" s="6">
        <f t="shared" ref="H260:H268" si="66">C260/G260</f>
        <v>0.33333333333333331</v>
      </c>
      <c r="I260" s="6">
        <f t="shared" si="51"/>
        <v>0.27777777777777779</v>
      </c>
      <c r="J260" s="6">
        <f t="shared" si="52"/>
        <v>0.22222222222222221</v>
      </c>
      <c r="K260" s="6">
        <f t="shared" si="53"/>
        <v>0.16666666666666666</v>
      </c>
      <c r="L260" s="59">
        <f>COUNTIFS('2way'!$M$3:$M$7690,"&gt;50%",'2way'!$Y$3:$Y$7690,"Y",'2way'!$Q$3:$Q$7690,"=" &amp;B260) +  COUNTIFS('2way'!$M$3:$M$7690,"&gt;50%",'2way'!$Y$3:$Y$7690,"Y",'2way'!$R$3:$R$7690,"=" &amp;B260)</f>
        <v>0</v>
      </c>
      <c r="M260" s="59">
        <f>COUNTIFS('2way'!$M$3:$M$7690,"&gt;50%",'2way'!$Y$3:$Y$7690,"N",'2way'!$Q$3:$Q$7690,"=" &amp;B260) +  COUNTIFS('2way'!$M$3:$M$7690,"&gt;50%",'2way'!$Y$3:$Y$7690,"N",'2way'!$R$3:$R$7690,"=" &amp;B260)</f>
        <v>0</v>
      </c>
      <c r="N260" s="59">
        <f>COUNTIFS('2way'!$N$3:$N$7690,"&gt;50%",'2way'!$Y$3:$Y$7690,"N",'2way'!$Q$3:$Q$7690,"=" &amp;B260) +  COUNTIFS('2way'!$N$3:$N$7690,"&gt;50%",'2way'!$Y$3:$Y$7690,"N",'2way'!$R$3:$R$7690,"=" &amp;B260)</f>
        <v>0</v>
      </c>
      <c r="O260" s="59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18</v>
      </c>
      <c r="Q260" s="6">
        <f t="shared" si="54"/>
        <v>0</v>
      </c>
      <c r="R260" s="6">
        <f t="shared" si="55"/>
        <v>0</v>
      </c>
      <c r="S260" s="6">
        <f t="shared" si="56"/>
        <v>0</v>
      </c>
      <c r="T260" s="6">
        <f t="shared" si="57"/>
        <v>0</v>
      </c>
      <c r="U260">
        <f t="shared" si="58"/>
        <v>10</v>
      </c>
      <c r="V260" s="6">
        <f t="shared" si="59"/>
        <v>0.55555555555555558</v>
      </c>
      <c r="W260">
        <f t="shared" si="60"/>
        <v>0</v>
      </c>
      <c r="X260" s="6">
        <f t="shared" si="61"/>
        <v>0</v>
      </c>
      <c r="Y260">
        <f t="shared" si="62"/>
        <v>8</v>
      </c>
      <c r="Z260" s="6">
        <f t="shared" si="63"/>
        <v>0.44444444444444442</v>
      </c>
      <c r="AA260">
        <f t="shared" si="64"/>
        <v>0</v>
      </c>
      <c r="AB260" s="6">
        <f t="shared" si="65"/>
        <v>0</v>
      </c>
    </row>
    <row r="261" spans="1:28" x14ac:dyDescent="0.25">
      <c r="A261" t="s">
        <v>282</v>
      </c>
      <c r="B261" t="s">
        <v>366</v>
      </c>
      <c r="C261" s="58">
        <f>COUNTIFS('2way'!$A$3:$A$7690,"&gt;50%",'2way'!$Y$3:$Y$7690,"Y",'2way'!$Q$3:$Q$7690,"=" &amp;B261) +  COUNTIFS('2way'!$A$3:$A$7690,"&gt;50%",'2way'!$Y$3:$Y$7690,"Y",'2way'!$R$3:$R$7690,"=" &amp;B261)</f>
        <v>3</v>
      </c>
      <c r="D261" s="59">
        <f>COUNTIFS('2way'!$A$3:$A$7690,"&gt;50%",'2way'!$Y$3:$Y$7690,"N",'2way'!$Q$3:$Q$7690,"=" &amp;B261) +  COUNTIFS('2way'!$A$3:$A$7690,"&gt;50%",'2way'!$Y$3:$Y$7690,"N",'2way'!$R$3:$R$7690,"=" &amp;B261)</f>
        <v>9</v>
      </c>
      <c r="E261" s="59">
        <f>COUNTIFS('2way'!$B$3:$B$7690,"&gt;50%",'2way'!$Y$3:$Y$7690,"N",'2way'!$Q$3:$Q$7690,"=" &amp;B261) +  COUNTIFS('2way'!$B$3:$B$7690,"&gt;50%",'2way'!$Y$3:$Y$7690,"N",'2way'!$R$3:$R$7690,"=" &amp;B261)</f>
        <v>2</v>
      </c>
      <c r="F261" s="59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18</v>
      </c>
      <c r="H261" s="6">
        <f t="shared" si="66"/>
        <v>0.16666666666666666</v>
      </c>
      <c r="I261" s="6">
        <f t="shared" ref="I261:I268" si="67">D261/G261</f>
        <v>0.5</v>
      </c>
      <c r="J261" s="6">
        <f t="shared" ref="J261:J268" si="68">E261/G261</f>
        <v>0.1111111111111111</v>
      </c>
      <c r="K261" s="6">
        <f t="shared" ref="K261:K268" si="69">F261/G261</f>
        <v>0.1111111111111111</v>
      </c>
      <c r="L261" s="59">
        <f>COUNTIFS('2way'!$M$3:$M$7690,"&gt;50%",'2way'!$Y$3:$Y$7690,"Y",'2way'!$Q$3:$Q$7690,"=" &amp;B261) +  COUNTIFS('2way'!$M$3:$M$7690,"&gt;50%",'2way'!$Y$3:$Y$7690,"Y",'2way'!$R$3:$R$7690,"=" &amp;B261)</f>
        <v>0</v>
      </c>
      <c r="M261" s="59">
        <f>COUNTIFS('2way'!$M$3:$M$7690,"&gt;50%",'2way'!$Y$3:$Y$7690,"N",'2way'!$Q$3:$Q$7690,"=" &amp;B261) +  COUNTIFS('2way'!$M$3:$M$7690,"&gt;50%",'2way'!$Y$3:$Y$7690,"N",'2way'!$R$3:$R$7690,"=" &amp;B261)</f>
        <v>0</v>
      </c>
      <c r="N261" s="59">
        <f>COUNTIFS('2way'!$N$3:$N$7690,"&gt;50%",'2way'!$Y$3:$Y$7690,"N",'2way'!$Q$3:$Q$7690,"=" &amp;B261) +  COUNTIFS('2way'!$N$3:$N$7690,"&gt;50%",'2way'!$Y$3:$Y$7690,"N",'2way'!$R$3:$R$7690,"=" &amp;B261)</f>
        <v>0</v>
      </c>
      <c r="O261" s="59">
        <f>COUNTIFS('2way'!$N$3:$N$7690,"&gt;50%",'2way'!$Y$3:$Y$7690,"Y",'2way'!$Q$3:$Q$7690,"=" &amp;B261) +  COUNTIFS('2way'!$N$3:$N$7690,"&gt;50%",'2way'!$Y$3:$Y$7690,"Y",'2way'!$R$3:$R$7690,"=" &amp;B261)</f>
        <v>0</v>
      </c>
      <c r="P261">
        <f>COUNTIF('2way'!$Q$3:$Q$7690,"=" &amp;B261) + COUNTIF('2way'!$R$3:$R$7690,"=" &amp;B261)</f>
        <v>18</v>
      </c>
      <c r="Q261" s="6">
        <f t="shared" ref="Q261:Q268" si="70">L261/P261</f>
        <v>0</v>
      </c>
      <c r="R261" s="6">
        <f t="shared" ref="R261:R268" si="71">M261/P261</f>
        <v>0</v>
      </c>
      <c r="S261" s="6">
        <f t="shared" ref="S261:S268" si="72">N261/P261</f>
        <v>0</v>
      </c>
      <c r="T261" s="6">
        <f t="shared" ref="T261:T268" si="73">O261/P261</f>
        <v>0</v>
      </c>
      <c r="U261">
        <f t="shared" ref="U261:U268" si="74">C261+E261</f>
        <v>5</v>
      </c>
      <c r="V261" s="6">
        <f t="shared" ref="V261:V268" si="75">U261/G261</f>
        <v>0.27777777777777779</v>
      </c>
      <c r="W261">
        <f t="shared" ref="W261:W268" si="76">L261+N261</f>
        <v>0</v>
      </c>
      <c r="X261" s="6">
        <f t="shared" ref="X261:X268" si="77">W261/P261</f>
        <v>0</v>
      </c>
      <c r="Y261">
        <f t="shared" ref="Y261:Y268" si="78">D261+F261</f>
        <v>11</v>
      </c>
      <c r="Z261" s="6">
        <f t="shared" ref="Z261:Z268" si="79">Y261/G261</f>
        <v>0.61111111111111116</v>
      </c>
      <c r="AA261">
        <f t="shared" ref="AA261:AA268" si="80">M261+O261</f>
        <v>0</v>
      </c>
      <c r="AB261" s="6">
        <f t="shared" ref="AB261:AB268" si="81">AA261/P261</f>
        <v>0</v>
      </c>
    </row>
    <row r="262" spans="1:28" x14ac:dyDescent="0.25">
      <c r="A262" t="s">
        <v>282</v>
      </c>
      <c r="B262" t="s">
        <v>442</v>
      </c>
      <c r="C262" s="58">
        <f>COUNTIFS('2way'!$A$3:$A$7690,"&gt;50%",'2way'!$Y$3:$Y$7690,"Y",'2way'!$Q$3:$Q$7690,"=" &amp;B262) +  COUNTIFS('2way'!$A$3:$A$7690,"&gt;50%",'2way'!$Y$3:$Y$7690,"Y",'2way'!$R$3:$R$7690,"=" &amp;B262)</f>
        <v>1</v>
      </c>
      <c r="D262" s="59">
        <f>COUNTIFS('2way'!$A$3:$A$7690,"&gt;50%",'2way'!$Y$3:$Y$7690,"N",'2way'!$Q$3:$Q$7690,"=" &amp;B262) +  COUNTIFS('2way'!$A$3:$A$7690,"&gt;50%",'2way'!$Y$3:$Y$7690,"N",'2way'!$R$3:$R$7690,"=" &amp;B262)</f>
        <v>6</v>
      </c>
      <c r="E262" s="59">
        <f>COUNTIFS('2way'!$B$3:$B$7690,"&gt;50%",'2way'!$Y$3:$Y$7690,"N",'2way'!$Q$3:$Q$7690,"=" &amp;B262) +  COUNTIFS('2way'!$B$3:$B$7690,"&gt;50%",'2way'!$Y$3:$Y$7690,"N",'2way'!$R$3:$R$7690,"=" &amp;B262)</f>
        <v>6</v>
      </c>
      <c r="F262" s="59">
        <f>COUNTIFS('2way'!$B$3:$B$7690,"&gt;50%",'2way'!$Y$3:$Y$7690,"Y",'2way'!$Q$3:$Q$7690,"=" &amp;B262) +  COUNTIFS('2way'!$B$3:$B$7690,"&gt;50%",'2way'!$Y$3:$Y$7690,"Y",'2way'!$R$3:$R$7690,"=" &amp;B262)</f>
        <v>5</v>
      </c>
      <c r="G262">
        <f>COUNTIF('2way'!$Q$3:$Q$7690,"=" &amp;B262) + COUNTIF('2way'!$R$3:$R$7690,"=" &amp;B262)</f>
        <v>18</v>
      </c>
      <c r="H262" s="6">
        <f t="shared" si="66"/>
        <v>5.5555555555555552E-2</v>
      </c>
      <c r="I262" s="6">
        <f t="shared" si="67"/>
        <v>0.33333333333333331</v>
      </c>
      <c r="J262" s="6">
        <f t="shared" si="68"/>
        <v>0.33333333333333331</v>
      </c>
      <c r="K262" s="6">
        <f t="shared" si="69"/>
        <v>0.27777777777777779</v>
      </c>
      <c r="L262" s="59">
        <f>COUNTIFS('2way'!$M$3:$M$7690,"&gt;50%",'2way'!$Y$3:$Y$7690,"Y",'2way'!$Q$3:$Q$7690,"=" &amp;B262) +  COUNTIFS('2way'!$M$3:$M$7690,"&gt;50%",'2way'!$Y$3:$Y$7690,"Y",'2way'!$R$3:$R$7690,"=" &amp;B262)</f>
        <v>0</v>
      </c>
      <c r="M262" s="59">
        <f>COUNTIFS('2way'!$M$3:$M$7690,"&gt;50%",'2way'!$Y$3:$Y$7690,"N",'2way'!$Q$3:$Q$7690,"=" &amp;B262) +  COUNTIFS('2way'!$M$3:$M$7690,"&gt;50%",'2way'!$Y$3:$Y$7690,"N",'2way'!$R$3:$R$7690,"=" &amp;B262)</f>
        <v>0</v>
      </c>
      <c r="N262" s="59">
        <f>COUNTIFS('2way'!$N$3:$N$7690,"&gt;50%",'2way'!$Y$3:$Y$7690,"N",'2way'!$Q$3:$Q$7690,"=" &amp;B262) +  COUNTIFS('2way'!$N$3:$N$7690,"&gt;50%",'2way'!$Y$3:$Y$7690,"N",'2way'!$R$3:$R$7690,"=" &amp;B262)</f>
        <v>0</v>
      </c>
      <c r="O262" s="59">
        <f>COUNTIFS('2way'!$N$3:$N$7690,"&gt;50%",'2way'!$Y$3:$Y$7690,"Y",'2way'!$Q$3:$Q$7690,"=" &amp;B262) +  COUNTIFS('2way'!$N$3:$N$7690,"&gt;50%",'2way'!$Y$3:$Y$7690,"Y",'2way'!$R$3:$R$7690,"=" &amp;B262)</f>
        <v>0</v>
      </c>
      <c r="P262">
        <f>COUNTIF('2way'!$Q$3:$Q$7690,"=" &amp;B262) + COUNTIF('2way'!$R$3:$R$7690,"=" &amp;B262)</f>
        <v>18</v>
      </c>
      <c r="Q262" s="6">
        <f t="shared" si="70"/>
        <v>0</v>
      </c>
      <c r="R262" s="6">
        <f t="shared" si="71"/>
        <v>0</v>
      </c>
      <c r="S262" s="6">
        <f t="shared" si="72"/>
        <v>0</v>
      </c>
      <c r="T262" s="6">
        <f t="shared" si="73"/>
        <v>0</v>
      </c>
      <c r="U262">
        <f t="shared" si="74"/>
        <v>7</v>
      </c>
      <c r="V262" s="6">
        <f t="shared" si="75"/>
        <v>0.3888888888888889</v>
      </c>
      <c r="W262">
        <f t="shared" si="76"/>
        <v>0</v>
      </c>
      <c r="X262" s="6">
        <f t="shared" si="77"/>
        <v>0</v>
      </c>
      <c r="Y262">
        <f t="shared" si="78"/>
        <v>11</v>
      </c>
      <c r="Z262" s="6">
        <f t="shared" si="79"/>
        <v>0.61111111111111116</v>
      </c>
      <c r="AA262">
        <f t="shared" si="80"/>
        <v>0</v>
      </c>
      <c r="AB262" s="6">
        <f t="shared" si="81"/>
        <v>0</v>
      </c>
    </row>
    <row r="263" spans="1:28" x14ac:dyDescent="0.25">
      <c r="A263" t="s">
        <v>282</v>
      </c>
      <c r="B263" t="s">
        <v>364</v>
      </c>
      <c r="C263" s="58">
        <f>COUNTIFS('2way'!$A$3:$A$7690,"&gt;50%",'2way'!$Y$3:$Y$7690,"Y",'2way'!$Q$3:$Q$7690,"=" &amp;B263) +  COUNTIFS('2way'!$A$3:$A$7690,"&gt;50%",'2way'!$Y$3:$Y$7690,"Y",'2way'!$R$3:$R$7690,"=" &amp;B263)</f>
        <v>3</v>
      </c>
      <c r="D263" s="59">
        <f>COUNTIFS('2way'!$A$3:$A$7690,"&gt;50%",'2way'!$Y$3:$Y$7690,"N",'2way'!$Q$3:$Q$7690,"=" &amp;B263) +  COUNTIFS('2way'!$A$3:$A$7690,"&gt;50%",'2way'!$Y$3:$Y$7690,"N",'2way'!$R$3:$R$7690,"=" &amp;B263)</f>
        <v>11</v>
      </c>
      <c r="E263" s="59">
        <f>COUNTIFS('2way'!$B$3:$B$7690,"&gt;50%",'2way'!$Y$3:$Y$7690,"N",'2way'!$Q$3:$Q$7690,"=" &amp;B263) +  COUNTIFS('2way'!$B$3:$B$7690,"&gt;50%",'2way'!$Y$3:$Y$7690,"N",'2way'!$R$3:$R$7690,"=" &amp;B263)</f>
        <v>2</v>
      </c>
      <c r="F263" s="59">
        <f>COUNTIFS('2way'!$B$3:$B$7690,"&gt;50%",'2way'!$Y$3:$Y$7690,"Y",'2way'!$Q$3:$Q$7690,"=" &amp;B263) +  COUNTIFS('2way'!$B$3:$B$7690,"&gt;50%",'2way'!$Y$3:$Y$7690,"Y",'2way'!$R$3:$R$7690,"=" &amp;B263)</f>
        <v>2</v>
      </c>
      <c r="G263">
        <f>COUNTIF('2way'!$Q$3:$Q$7690,"=" &amp;B263) + COUNTIF('2way'!$R$3:$R$7690,"=" &amp;B263)</f>
        <v>18</v>
      </c>
      <c r="H263" s="6">
        <f t="shared" si="66"/>
        <v>0.16666666666666666</v>
      </c>
      <c r="I263" s="6">
        <f t="shared" si="67"/>
        <v>0.61111111111111116</v>
      </c>
      <c r="J263" s="6">
        <f t="shared" si="68"/>
        <v>0.1111111111111111</v>
      </c>
      <c r="K263" s="6">
        <f t="shared" si="69"/>
        <v>0.1111111111111111</v>
      </c>
      <c r="L263" s="59">
        <f>COUNTIFS('2way'!$M$3:$M$7690,"&gt;50%",'2way'!$Y$3:$Y$7690,"Y",'2way'!$Q$3:$Q$7690,"=" &amp;B263) +  COUNTIFS('2way'!$M$3:$M$7690,"&gt;50%",'2way'!$Y$3:$Y$7690,"Y",'2way'!$R$3:$R$7690,"=" &amp;B263)</f>
        <v>0</v>
      </c>
      <c r="M263" s="59">
        <f>COUNTIFS('2way'!$M$3:$M$7690,"&gt;50%",'2way'!$Y$3:$Y$7690,"N",'2way'!$Q$3:$Q$7690,"=" &amp;B263) +  COUNTIFS('2way'!$M$3:$M$7690,"&gt;50%",'2way'!$Y$3:$Y$7690,"N",'2way'!$R$3:$R$7690,"=" &amp;B263)</f>
        <v>0</v>
      </c>
      <c r="N263" s="59">
        <f>COUNTIFS('2way'!$N$3:$N$7690,"&gt;50%",'2way'!$Y$3:$Y$7690,"N",'2way'!$Q$3:$Q$7690,"=" &amp;B263) +  COUNTIFS('2way'!$N$3:$N$7690,"&gt;50%",'2way'!$Y$3:$Y$7690,"N",'2way'!$R$3:$R$7690,"=" &amp;B263)</f>
        <v>0</v>
      </c>
      <c r="O263" s="59">
        <f>COUNTIFS('2way'!$N$3:$N$7690,"&gt;50%",'2way'!$Y$3:$Y$7690,"Y",'2way'!$Q$3:$Q$7690,"=" &amp;B263) +  COUNTIFS('2way'!$N$3:$N$7690,"&gt;50%",'2way'!$Y$3:$Y$7690,"Y",'2way'!$R$3:$R$7690,"=" &amp;B263)</f>
        <v>0</v>
      </c>
      <c r="P263">
        <f>COUNTIF('2way'!$Q$3:$Q$7690,"=" &amp;B263) + COUNTIF('2way'!$R$3:$R$7690,"=" &amp;B263)</f>
        <v>18</v>
      </c>
      <c r="Q263" s="6">
        <f t="shared" si="70"/>
        <v>0</v>
      </c>
      <c r="R263" s="6">
        <f t="shared" si="71"/>
        <v>0</v>
      </c>
      <c r="S263" s="6">
        <f t="shared" si="72"/>
        <v>0</v>
      </c>
      <c r="T263" s="6">
        <f t="shared" si="73"/>
        <v>0</v>
      </c>
      <c r="U263">
        <f t="shared" si="74"/>
        <v>5</v>
      </c>
      <c r="V263" s="6">
        <f t="shared" si="75"/>
        <v>0.27777777777777779</v>
      </c>
      <c r="W263">
        <f t="shared" si="76"/>
        <v>0</v>
      </c>
      <c r="X263" s="6">
        <f t="shared" si="77"/>
        <v>0</v>
      </c>
      <c r="Y263">
        <f t="shared" si="78"/>
        <v>13</v>
      </c>
      <c r="Z263" s="6">
        <f t="shared" si="79"/>
        <v>0.72222222222222221</v>
      </c>
      <c r="AA263">
        <f t="shared" si="80"/>
        <v>0</v>
      </c>
      <c r="AB263" s="6">
        <f t="shared" si="81"/>
        <v>0</v>
      </c>
    </row>
    <row r="264" spans="1:28" x14ac:dyDescent="0.25">
      <c r="A264" t="s">
        <v>282</v>
      </c>
      <c r="B264" t="s">
        <v>449</v>
      </c>
      <c r="C264" s="58">
        <f>COUNTIFS('2way'!$A$3:$A$7690,"&gt;50%",'2way'!$Y$3:$Y$7690,"Y",'2way'!$Q$3:$Q$7690,"=" &amp;B264) +  COUNTIFS('2way'!$A$3:$A$7690,"&gt;50%",'2way'!$Y$3:$Y$7690,"Y",'2way'!$R$3:$R$7690,"=" &amp;B264)</f>
        <v>9</v>
      </c>
      <c r="D264" s="59">
        <f>COUNTIFS('2way'!$A$3:$A$7690,"&gt;50%",'2way'!$Y$3:$Y$7690,"N",'2way'!$Q$3:$Q$7690,"=" &amp;B264) +  COUNTIFS('2way'!$A$3:$A$7690,"&gt;50%",'2way'!$Y$3:$Y$7690,"N",'2way'!$R$3:$R$7690,"=" &amp;B264)</f>
        <v>4</v>
      </c>
      <c r="E264" s="59">
        <f>COUNTIFS('2way'!$B$3:$B$7690,"&gt;50%",'2way'!$Y$3:$Y$7690,"N",'2way'!$Q$3:$Q$7690,"=" &amp;B264) +  COUNTIFS('2way'!$B$3:$B$7690,"&gt;50%",'2way'!$Y$3:$Y$7690,"N",'2way'!$R$3:$R$7690,"=" &amp;B264)</f>
        <v>1</v>
      </c>
      <c r="F264" s="59">
        <f>COUNTIFS('2way'!$B$3:$B$7690,"&gt;50%",'2way'!$Y$3:$Y$7690,"Y",'2way'!$Q$3:$Q$7690,"=" &amp;B264) +  COUNTIFS('2way'!$B$3:$B$7690,"&gt;50%",'2way'!$Y$3:$Y$7690,"Y",'2way'!$R$3:$R$7690,"=" &amp;B264)</f>
        <v>4</v>
      </c>
      <c r="G264">
        <f>COUNTIF('2way'!$Q$3:$Q$7690,"=" &amp;B264) + COUNTIF('2way'!$R$3:$R$7690,"=" &amp;B264)</f>
        <v>18</v>
      </c>
      <c r="H264" s="6">
        <f t="shared" si="66"/>
        <v>0.5</v>
      </c>
      <c r="I264" s="6">
        <f t="shared" si="67"/>
        <v>0.22222222222222221</v>
      </c>
      <c r="J264" s="6">
        <f t="shared" si="68"/>
        <v>5.5555555555555552E-2</v>
      </c>
      <c r="K264" s="6">
        <f t="shared" si="69"/>
        <v>0.22222222222222221</v>
      </c>
      <c r="L264" s="59">
        <f>COUNTIFS('2way'!$M$3:$M$7690,"&gt;50%",'2way'!$Y$3:$Y$7690,"Y",'2way'!$Q$3:$Q$7690,"=" &amp;B264) +  COUNTIFS('2way'!$M$3:$M$7690,"&gt;50%",'2way'!$Y$3:$Y$7690,"Y",'2way'!$R$3:$R$7690,"=" &amp;B264)</f>
        <v>0</v>
      </c>
      <c r="M264" s="59">
        <f>COUNTIFS('2way'!$M$3:$M$7690,"&gt;50%",'2way'!$Y$3:$Y$7690,"N",'2way'!$Q$3:$Q$7690,"=" &amp;B264) +  COUNTIFS('2way'!$M$3:$M$7690,"&gt;50%",'2way'!$Y$3:$Y$7690,"N",'2way'!$R$3:$R$7690,"=" &amp;B264)</f>
        <v>0</v>
      </c>
      <c r="N264" s="59">
        <f>COUNTIFS('2way'!$N$3:$N$7690,"&gt;50%",'2way'!$Y$3:$Y$7690,"N",'2way'!$Q$3:$Q$7690,"=" &amp;B264) +  COUNTIFS('2way'!$N$3:$N$7690,"&gt;50%",'2way'!$Y$3:$Y$7690,"N",'2way'!$R$3:$R$7690,"=" &amp;B264)</f>
        <v>0</v>
      </c>
      <c r="O264" s="59">
        <f>COUNTIFS('2way'!$N$3:$N$7690,"&gt;50%",'2way'!$Y$3:$Y$7690,"Y",'2way'!$Q$3:$Q$7690,"=" &amp;B264) +  COUNTIFS('2way'!$N$3:$N$7690,"&gt;50%",'2way'!$Y$3:$Y$7690,"Y",'2way'!$R$3:$R$7690,"=" &amp;B264)</f>
        <v>0</v>
      </c>
      <c r="P264">
        <f>COUNTIF('2way'!$Q$3:$Q$7690,"=" &amp;B264) + COUNTIF('2way'!$R$3:$R$7690,"=" &amp;B264)</f>
        <v>18</v>
      </c>
      <c r="Q264" s="6">
        <f t="shared" si="70"/>
        <v>0</v>
      </c>
      <c r="R264" s="6">
        <f t="shared" si="71"/>
        <v>0</v>
      </c>
      <c r="S264" s="6">
        <f t="shared" si="72"/>
        <v>0</v>
      </c>
      <c r="T264" s="6">
        <f t="shared" si="73"/>
        <v>0</v>
      </c>
      <c r="U264">
        <f t="shared" si="74"/>
        <v>10</v>
      </c>
      <c r="V264" s="6">
        <f t="shared" si="75"/>
        <v>0.55555555555555558</v>
      </c>
      <c r="W264">
        <f t="shared" si="76"/>
        <v>0</v>
      </c>
      <c r="X264" s="6">
        <f t="shared" si="77"/>
        <v>0</v>
      </c>
      <c r="Y264">
        <f t="shared" si="78"/>
        <v>8</v>
      </c>
      <c r="Z264" s="6">
        <f t="shared" si="79"/>
        <v>0.44444444444444442</v>
      </c>
      <c r="AA264">
        <f t="shared" si="80"/>
        <v>0</v>
      </c>
      <c r="AB264" s="6">
        <f t="shared" si="81"/>
        <v>0</v>
      </c>
    </row>
    <row r="265" spans="1:28" x14ac:dyDescent="0.25">
      <c r="A265" t="s">
        <v>282</v>
      </c>
      <c r="B265" t="s">
        <v>448</v>
      </c>
      <c r="C265" s="58">
        <f>COUNTIFS('2way'!$A$3:$A$7690,"&gt;50%",'2way'!$Y$3:$Y$7690,"Y",'2way'!$Q$3:$Q$7690,"=" &amp;B265) +  COUNTIFS('2way'!$A$3:$A$7690,"&gt;50%",'2way'!$Y$3:$Y$7690,"Y",'2way'!$R$3:$R$7690,"=" &amp;B265)</f>
        <v>4</v>
      </c>
      <c r="D265" s="59">
        <f>COUNTIFS('2way'!$A$3:$A$7690,"&gt;50%",'2way'!$Y$3:$Y$7690,"N",'2way'!$Q$3:$Q$7690,"=" &amp;B265) +  COUNTIFS('2way'!$A$3:$A$7690,"&gt;50%",'2way'!$Y$3:$Y$7690,"N",'2way'!$R$3:$R$7690,"=" &amp;B265)</f>
        <v>5</v>
      </c>
      <c r="E265" s="59">
        <f>COUNTIFS('2way'!$B$3:$B$7690,"&gt;50%",'2way'!$Y$3:$Y$7690,"N",'2way'!$Q$3:$Q$7690,"=" &amp;B265) +  COUNTIFS('2way'!$B$3:$B$7690,"&gt;50%",'2way'!$Y$3:$Y$7690,"N",'2way'!$R$3:$R$7690,"=" &amp;B265)</f>
        <v>4</v>
      </c>
      <c r="F265" s="59">
        <f>COUNTIFS('2way'!$B$3:$B$7690,"&gt;50%",'2way'!$Y$3:$Y$7690,"Y",'2way'!$Q$3:$Q$7690,"=" &amp;B265) +  COUNTIFS('2way'!$B$3:$B$7690,"&gt;50%",'2way'!$Y$3:$Y$7690,"Y",'2way'!$R$3:$R$7690,"=" &amp;B265)</f>
        <v>4</v>
      </c>
      <c r="G265">
        <f>COUNTIF('2way'!$Q$3:$Q$7690,"=" &amp;B265) + COUNTIF('2way'!$R$3:$R$7690,"=" &amp;B265)</f>
        <v>18</v>
      </c>
      <c r="H265" s="6">
        <f t="shared" si="66"/>
        <v>0.22222222222222221</v>
      </c>
      <c r="I265" s="6">
        <f t="shared" si="67"/>
        <v>0.27777777777777779</v>
      </c>
      <c r="J265" s="6">
        <f t="shared" si="68"/>
        <v>0.22222222222222221</v>
      </c>
      <c r="K265" s="6">
        <f t="shared" si="69"/>
        <v>0.22222222222222221</v>
      </c>
      <c r="L265" s="59">
        <f>COUNTIFS('2way'!$M$3:$M$7690,"&gt;50%",'2way'!$Y$3:$Y$7690,"Y",'2way'!$Q$3:$Q$7690,"=" &amp;B265) +  COUNTIFS('2way'!$M$3:$M$7690,"&gt;50%",'2way'!$Y$3:$Y$7690,"Y",'2way'!$R$3:$R$7690,"=" &amp;B265)</f>
        <v>0</v>
      </c>
      <c r="M265" s="59">
        <f>COUNTIFS('2way'!$M$3:$M$7690,"&gt;50%",'2way'!$Y$3:$Y$7690,"N",'2way'!$Q$3:$Q$7690,"=" &amp;B265) +  COUNTIFS('2way'!$M$3:$M$7690,"&gt;50%",'2way'!$Y$3:$Y$7690,"N",'2way'!$R$3:$R$7690,"=" &amp;B265)</f>
        <v>0</v>
      </c>
      <c r="N265" s="59">
        <f>COUNTIFS('2way'!$N$3:$N$7690,"&gt;50%",'2way'!$Y$3:$Y$7690,"N",'2way'!$Q$3:$Q$7690,"=" &amp;B265) +  COUNTIFS('2way'!$N$3:$N$7690,"&gt;50%",'2way'!$Y$3:$Y$7690,"N",'2way'!$R$3:$R$7690,"=" &amp;B265)</f>
        <v>0</v>
      </c>
      <c r="O265" s="59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18</v>
      </c>
      <c r="Q265" s="6">
        <f t="shared" si="70"/>
        <v>0</v>
      </c>
      <c r="R265" s="6">
        <f t="shared" si="71"/>
        <v>0</v>
      </c>
      <c r="S265" s="6">
        <f t="shared" si="72"/>
        <v>0</v>
      </c>
      <c r="T265" s="6">
        <f t="shared" si="73"/>
        <v>0</v>
      </c>
      <c r="U265">
        <f t="shared" si="74"/>
        <v>8</v>
      </c>
      <c r="V265" s="6">
        <f t="shared" si="75"/>
        <v>0.44444444444444442</v>
      </c>
      <c r="W265">
        <f t="shared" si="76"/>
        <v>0</v>
      </c>
      <c r="X265" s="6">
        <f t="shared" si="77"/>
        <v>0</v>
      </c>
      <c r="Y265">
        <f t="shared" si="78"/>
        <v>9</v>
      </c>
      <c r="Z265" s="6">
        <f t="shared" si="79"/>
        <v>0.5</v>
      </c>
      <c r="AA265">
        <f t="shared" si="80"/>
        <v>0</v>
      </c>
      <c r="AB265" s="6">
        <f t="shared" si="81"/>
        <v>0</v>
      </c>
    </row>
    <row r="266" spans="1:28" x14ac:dyDescent="0.25">
      <c r="A266" t="s">
        <v>282</v>
      </c>
      <c r="B266" t="s">
        <v>367</v>
      </c>
      <c r="C266" s="58">
        <f>COUNTIFS('2way'!$A$3:$A$7690,"&gt;50%",'2way'!$Y$3:$Y$7690,"Y",'2way'!$Q$3:$Q$7690,"=" &amp;B266) +  COUNTIFS('2way'!$A$3:$A$7690,"&gt;50%",'2way'!$Y$3:$Y$7690,"Y",'2way'!$R$3:$R$7690,"=" &amp;B266)</f>
        <v>7</v>
      </c>
      <c r="D266" s="59">
        <f>COUNTIFS('2way'!$A$3:$A$7690,"&gt;50%",'2way'!$Y$3:$Y$7690,"N",'2way'!$Q$3:$Q$7690,"=" &amp;B266) +  COUNTIFS('2way'!$A$3:$A$7690,"&gt;50%",'2way'!$Y$3:$Y$7690,"N",'2way'!$R$3:$R$7690,"=" &amp;B266)</f>
        <v>6</v>
      </c>
      <c r="E266" s="59">
        <f>COUNTIFS('2way'!$B$3:$B$7690,"&gt;50%",'2way'!$Y$3:$Y$7690,"N",'2way'!$Q$3:$Q$7690,"=" &amp;B266) +  COUNTIFS('2way'!$B$3:$B$7690,"&gt;50%",'2way'!$Y$3:$Y$7690,"N",'2way'!$R$3:$R$7690,"=" &amp;B266)</f>
        <v>2</v>
      </c>
      <c r="F266" s="59">
        <f>COUNTIFS('2way'!$B$3:$B$7690,"&gt;50%",'2way'!$Y$3:$Y$7690,"Y",'2way'!$Q$3:$Q$7690,"=" &amp;B266) +  COUNTIFS('2way'!$B$3:$B$7690,"&gt;50%",'2way'!$Y$3:$Y$7690,"Y",'2way'!$R$3:$R$7690,"=" &amp;B266)</f>
        <v>2</v>
      </c>
      <c r="G266">
        <f>COUNTIF('2way'!$Q$3:$Q$7690,"=" &amp;B266) + COUNTIF('2way'!$R$3:$R$7690,"=" &amp;B266)</f>
        <v>18</v>
      </c>
      <c r="H266" s="6">
        <f t="shared" si="66"/>
        <v>0.3888888888888889</v>
      </c>
      <c r="I266" s="6">
        <f t="shared" si="67"/>
        <v>0.33333333333333331</v>
      </c>
      <c r="J266" s="6">
        <f t="shared" si="68"/>
        <v>0.1111111111111111</v>
      </c>
      <c r="K266" s="6">
        <f t="shared" si="69"/>
        <v>0.1111111111111111</v>
      </c>
      <c r="L266" s="59">
        <f>COUNTIFS('2way'!$M$3:$M$7690,"&gt;50%",'2way'!$Y$3:$Y$7690,"Y",'2way'!$Q$3:$Q$7690,"=" &amp;B266) +  COUNTIFS('2way'!$M$3:$M$7690,"&gt;50%",'2way'!$Y$3:$Y$7690,"Y",'2way'!$R$3:$R$7690,"=" &amp;B266)</f>
        <v>0</v>
      </c>
      <c r="M266" s="59">
        <f>COUNTIFS('2way'!$M$3:$M$7690,"&gt;50%",'2way'!$Y$3:$Y$7690,"N",'2way'!$Q$3:$Q$7690,"=" &amp;B266) +  COUNTIFS('2way'!$M$3:$M$7690,"&gt;50%",'2way'!$Y$3:$Y$7690,"N",'2way'!$R$3:$R$7690,"=" &amp;B266)</f>
        <v>0</v>
      </c>
      <c r="N266" s="59">
        <f>COUNTIFS('2way'!$N$3:$N$7690,"&gt;50%",'2way'!$Y$3:$Y$7690,"N",'2way'!$Q$3:$Q$7690,"=" &amp;B266) +  COUNTIFS('2way'!$N$3:$N$7690,"&gt;50%",'2way'!$Y$3:$Y$7690,"N",'2way'!$R$3:$R$7690,"=" &amp;B266)</f>
        <v>0</v>
      </c>
      <c r="O266" s="59">
        <f>COUNTIFS('2way'!$N$3:$N$7690,"&gt;50%",'2way'!$Y$3:$Y$7690,"Y",'2way'!$Q$3:$Q$7690,"=" &amp;B266) +  COUNTIFS('2way'!$N$3:$N$7690,"&gt;50%",'2way'!$Y$3:$Y$7690,"Y",'2way'!$R$3:$R$7690,"=" &amp;B266)</f>
        <v>0</v>
      </c>
      <c r="P266">
        <f>COUNTIF('2way'!$Q$3:$Q$7690,"=" &amp;B266) + COUNTIF('2way'!$R$3:$R$7690,"=" &amp;B266)</f>
        <v>18</v>
      </c>
      <c r="Q266" s="6">
        <f t="shared" si="70"/>
        <v>0</v>
      </c>
      <c r="R266" s="6">
        <f t="shared" si="71"/>
        <v>0</v>
      </c>
      <c r="S266" s="6">
        <f t="shared" si="72"/>
        <v>0</v>
      </c>
      <c r="T266" s="6">
        <f t="shared" si="73"/>
        <v>0</v>
      </c>
      <c r="U266">
        <f t="shared" si="74"/>
        <v>9</v>
      </c>
      <c r="V266" s="6">
        <f t="shared" si="75"/>
        <v>0.5</v>
      </c>
      <c r="W266">
        <f t="shared" si="76"/>
        <v>0</v>
      </c>
      <c r="X266" s="6">
        <f t="shared" si="77"/>
        <v>0</v>
      </c>
      <c r="Y266">
        <f t="shared" si="78"/>
        <v>8</v>
      </c>
      <c r="Z266" s="6">
        <f t="shared" si="79"/>
        <v>0.44444444444444442</v>
      </c>
      <c r="AA266">
        <f t="shared" si="80"/>
        <v>0</v>
      </c>
      <c r="AB266" s="6">
        <f t="shared" si="81"/>
        <v>0</v>
      </c>
    </row>
    <row r="267" spans="1:28" x14ac:dyDescent="0.25">
      <c r="A267" t="s">
        <v>282</v>
      </c>
      <c r="B267" t="s">
        <v>365</v>
      </c>
      <c r="C267" s="58">
        <f>COUNTIFS('2way'!$A$3:$A$7690,"&gt;50%",'2way'!$Y$3:$Y$7690,"Y",'2way'!$Q$3:$Q$7690,"=" &amp;B267) +  COUNTIFS('2way'!$A$3:$A$7690,"&gt;50%",'2way'!$Y$3:$Y$7690,"Y",'2way'!$R$3:$R$7690,"=" &amp;B267)</f>
        <v>5</v>
      </c>
      <c r="D267" s="59">
        <f>COUNTIFS('2way'!$A$3:$A$7690,"&gt;50%",'2way'!$Y$3:$Y$7690,"N",'2way'!$Q$3:$Q$7690,"=" &amp;B267) +  COUNTIFS('2way'!$A$3:$A$7690,"&gt;50%",'2way'!$Y$3:$Y$7690,"N",'2way'!$R$3:$R$7690,"=" &amp;B267)</f>
        <v>4</v>
      </c>
      <c r="E267" s="59">
        <f>COUNTIFS('2way'!$B$3:$B$7690,"&gt;50%",'2way'!$Y$3:$Y$7690,"N",'2way'!$Q$3:$Q$7690,"=" &amp;B267) +  COUNTIFS('2way'!$B$3:$B$7690,"&gt;50%",'2way'!$Y$3:$Y$7690,"N",'2way'!$R$3:$R$7690,"=" &amp;B267)</f>
        <v>4</v>
      </c>
      <c r="F267" s="59">
        <f>COUNTIFS('2way'!$B$3:$B$7690,"&gt;50%",'2way'!$Y$3:$Y$7690,"Y",'2way'!$Q$3:$Q$7690,"=" &amp;B267) +  COUNTIFS('2way'!$B$3:$B$7690,"&gt;50%",'2way'!$Y$3:$Y$7690,"Y",'2way'!$R$3:$R$7690,"=" &amp;B267)</f>
        <v>5</v>
      </c>
      <c r="G267">
        <f>COUNTIF('2way'!$Q$3:$Q$7690,"=" &amp;B267) + COUNTIF('2way'!$R$3:$R$7690,"=" &amp;B267)</f>
        <v>18</v>
      </c>
      <c r="H267" s="6">
        <f t="shared" si="66"/>
        <v>0.27777777777777779</v>
      </c>
      <c r="I267" s="6">
        <f t="shared" si="67"/>
        <v>0.22222222222222221</v>
      </c>
      <c r="J267" s="6">
        <f t="shared" si="68"/>
        <v>0.22222222222222221</v>
      </c>
      <c r="K267" s="6">
        <f t="shared" si="69"/>
        <v>0.27777777777777779</v>
      </c>
      <c r="L267" s="59">
        <f>COUNTIFS('2way'!$M$3:$M$7690,"&gt;50%",'2way'!$Y$3:$Y$7690,"Y",'2way'!$Q$3:$Q$7690,"=" &amp;B267) +  COUNTIFS('2way'!$M$3:$M$7690,"&gt;50%",'2way'!$Y$3:$Y$7690,"Y",'2way'!$R$3:$R$7690,"=" &amp;B267)</f>
        <v>0</v>
      </c>
      <c r="M267" s="59">
        <f>COUNTIFS('2way'!$M$3:$M$7690,"&gt;50%",'2way'!$Y$3:$Y$7690,"N",'2way'!$Q$3:$Q$7690,"=" &amp;B267) +  COUNTIFS('2way'!$M$3:$M$7690,"&gt;50%",'2way'!$Y$3:$Y$7690,"N",'2way'!$R$3:$R$7690,"=" &amp;B267)</f>
        <v>0</v>
      </c>
      <c r="N267" s="59">
        <f>COUNTIFS('2way'!$N$3:$N$7690,"&gt;50%",'2way'!$Y$3:$Y$7690,"N",'2way'!$Q$3:$Q$7690,"=" &amp;B267) +  COUNTIFS('2way'!$N$3:$N$7690,"&gt;50%",'2way'!$Y$3:$Y$7690,"N",'2way'!$R$3:$R$7690,"=" &amp;B267)</f>
        <v>0</v>
      </c>
      <c r="O267" s="59">
        <f>COUNTIFS('2way'!$N$3:$N$7690,"&gt;50%",'2way'!$Y$3:$Y$7690,"Y",'2way'!$Q$3:$Q$7690,"=" &amp;B267) +  COUNTIFS('2way'!$N$3:$N$7690,"&gt;50%",'2way'!$Y$3:$Y$7690,"Y",'2way'!$R$3:$R$7690,"=" &amp;B267)</f>
        <v>0</v>
      </c>
      <c r="P267">
        <f>COUNTIF('2way'!$Q$3:$Q$7690,"=" &amp;B267) + COUNTIF('2way'!$R$3:$R$7690,"=" &amp;B267)</f>
        <v>18</v>
      </c>
      <c r="Q267" s="6">
        <f t="shared" si="70"/>
        <v>0</v>
      </c>
      <c r="R267" s="6">
        <f t="shared" si="71"/>
        <v>0</v>
      </c>
      <c r="S267" s="6">
        <f t="shared" si="72"/>
        <v>0</v>
      </c>
      <c r="T267" s="6">
        <f t="shared" si="73"/>
        <v>0</v>
      </c>
      <c r="U267">
        <f t="shared" si="74"/>
        <v>9</v>
      </c>
      <c r="V267" s="6">
        <f t="shared" si="75"/>
        <v>0.5</v>
      </c>
      <c r="W267">
        <f t="shared" si="76"/>
        <v>0</v>
      </c>
      <c r="X267" s="6">
        <f t="shared" si="77"/>
        <v>0</v>
      </c>
      <c r="Y267">
        <f t="shared" si="78"/>
        <v>9</v>
      </c>
      <c r="Z267" s="6">
        <f t="shared" si="79"/>
        <v>0.5</v>
      </c>
      <c r="AA267">
        <f t="shared" si="80"/>
        <v>0</v>
      </c>
      <c r="AB267" s="6">
        <f t="shared" si="81"/>
        <v>0</v>
      </c>
    </row>
    <row r="268" spans="1:28" x14ac:dyDescent="0.25">
      <c r="A268" t="s">
        <v>282</v>
      </c>
      <c r="B268" t="s">
        <v>443</v>
      </c>
      <c r="C268" s="58">
        <f>COUNTIFS('2way'!$A$3:$A$7690,"&gt;50%",'2way'!$Y$3:$Y$7690,"Y",'2way'!$Q$3:$Q$7690,"=" &amp;B268) +  COUNTIFS('2way'!$A$3:$A$7690,"&gt;50%",'2way'!$Y$3:$Y$7690,"Y",'2way'!$R$3:$R$7690,"=" &amp;B268)</f>
        <v>10</v>
      </c>
      <c r="D268" s="59">
        <f>COUNTIFS('2way'!$A$3:$A$7690,"&gt;50%",'2way'!$Y$3:$Y$7690,"N",'2way'!$Q$3:$Q$7690,"=" &amp;B268) +  COUNTIFS('2way'!$A$3:$A$7690,"&gt;50%",'2way'!$Y$3:$Y$7690,"N",'2way'!$R$3:$R$7690,"=" &amp;B268)</f>
        <v>5</v>
      </c>
      <c r="E268" s="59">
        <f>COUNTIFS('2way'!$B$3:$B$7690,"&gt;50%",'2way'!$Y$3:$Y$7690,"N",'2way'!$Q$3:$Q$7690,"=" &amp;B268) +  COUNTIFS('2way'!$B$3:$B$7690,"&gt;50%",'2way'!$Y$3:$Y$7690,"N",'2way'!$R$3:$R$7690,"=" &amp;B268)</f>
        <v>1</v>
      </c>
      <c r="F268" s="59">
        <f>COUNTIFS('2way'!$B$3:$B$7690,"&gt;50%",'2way'!$Y$3:$Y$7690,"Y",'2way'!$Q$3:$Q$7690,"=" &amp;B268) +  COUNTIFS('2way'!$B$3:$B$7690,"&gt;50%",'2way'!$Y$3:$Y$7690,"Y",'2way'!$R$3:$R$7690,"=" &amp;B268)</f>
        <v>2</v>
      </c>
      <c r="G268">
        <f>COUNTIF('2way'!$Q$3:$Q$7690,"=" &amp;B268) + COUNTIF('2way'!$R$3:$R$7690,"=" &amp;B268)</f>
        <v>18</v>
      </c>
      <c r="H268" s="6">
        <f t="shared" si="66"/>
        <v>0.55555555555555558</v>
      </c>
      <c r="I268" s="6">
        <f t="shared" si="67"/>
        <v>0.27777777777777779</v>
      </c>
      <c r="J268" s="6">
        <f t="shared" si="68"/>
        <v>5.5555555555555552E-2</v>
      </c>
      <c r="K268" s="6">
        <f t="shared" si="69"/>
        <v>0.1111111111111111</v>
      </c>
      <c r="L268" s="59">
        <f>COUNTIFS('2way'!$M$3:$M$7690,"&gt;50%",'2way'!$Y$3:$Y$7690,"Y",'2way'!$Q$3:$Q$7690,"=" &amp;B268) +  COUNTIFS('2way'!$M$3:$M$7690,"&gt;50%",'2way'!$Y$3:$Y$7690,"Y",'2way'!$R$3:$R$7690,"=" &amp;B268)</f>
        <v>0</v>
      </c>
      <c r="M268" s="59">
        <f>COUNTIFS('2way'!$M$3:$M$7690,"&gt;50%",'2way'!$Y$3:$Y$7690,"N",'2way'!$Q$3:$Q$7690,"=" &amp;B268) +  COUNTIFS('2way'!$M$3:$M$7690,"&gt;50%",'2way'!$Y$3:$Y$7690,"N",'2way'!$R$3:$R$7690,"=" &amp;B268)</f>
        <v>0</v>
      </c>
      <c r="N268" s="59">
        <f>COUNTIFS('2way'!$N$3:$N$7690,"&gt;50%",'2way'!$Y$3:$Y$7690,"N",'2way'!$Q$3:$Q$7690,"=" &amp;B268) +  COUNTIFS('2way'!$N$3:$N$7690,"&gt;50%",'2way'!$Y$3:$Y$7690,"N",'2way'!$R$3:$R$7690,"=" &amp;B268)</f>
        <v>0</v>
      </c>
      <c r="O268" s="59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18</v>
      </c>
      <c r="Q268" s="6">
        <f t="shared" si="70"/>
        <v>0</v>
      </c>
      <c r="R268" s="6">
        <f t="shared" si="71"/>
        <v>0</v>
      </c>
      <c r="S268" s="6">
        <f t="shared" si="72"/>
        <v>0</v>
      </c>
      <c r="T268" s="6">
        <f t="shared" si="73"/>
        <v>0</v>
      </c>
      <c r="U268">
        <f t="shared" si="74"/>
        <v>11</v>
      </c>
      <c r="V268" s="6">
        <f t="shared" si="75"/>
        <v>0.61111111111111116</v>
      </c>
      <c r="W268">
        <f t="shared" si="76"/>
        <v>0</v>
      </c>
      <c r="X268" s="6">
        <f t="shared" si="77"/>
        <v>0</v>
      </c>
      <c r="Y268">
        <f t="shared" si="78"/>
        <v>7</v>
      </c>
      <c r="Z268" s="6">
        <f t="shared" si="79"/>
        <v>0.3888888888888889</v>
      </c>
      <c r="AA268">
        <f t="shared" si="80"/>
        <v>0</v>
      </c>
      <c r="AB268" s="6">
        <f t="shared" si="81"/>
        <v>0</v>
      </c>
    </row>
    <row r="269" spans="1:28" x14ac:dyDescent="0.25">
      <c r="C269" s="58"/>
      <c r="D269" s="59"/>
      <c r="E269" s="59"/>
      <c r="F269" s="59"/>
      <c r="H269" s="6"/>
      <c r="I269" s="6"/>
      <c r="J269" s="6"/>
      <c r="K269" s="6"/>
      <c r="L269" s="59"/>
      <c r="M269" s="59"/>
      <c r="N269" s="59"/>
      <c r="O269" s="59"/>
      <c r="Q269" s="6"/>
      <c r="R269" s="6"/>
      <c r="S269" s="6"/>
      <c r="T269" s="6"/>
      <c r="V269" s="6"/>
      <c r="X269" s="6"/>
      <c r="Z269" s="6"/>
      <c r="AB269" s="6"/>
    </row>
    <row r="270" spans="1:28" x14ac:dyDescent="0.25">
      <c r="C270" s="58"/>
      <c r="D270" s="59"/>
      <c r="E270" s="59"/>
      <c r="F270" s="59"/>
      <c r="H270" s="6"/>
      <c r="I270" s="6"/>
      <c r="J270" s="6"/>
      <c r="K270" s="6"/>
      <c r="L270" s="59"/>
      <c r="M270" s="59"/>
      <c r="N270" s="59"/>
      <c r="O270" s="59"/>
      <c r="Q270" s="6"/>
      <c r="R270" s="6"/>
      <c r="S270" s="6"/>
      <c r="T270" s="6"/>
      <c r="V270" s="6"/>
      <c r="X270" s="6"/>
      <c r="Z270" s="6"/>
      <c r="AB270" s="6"/>
    </row>
    <row r="271" spans="1:28" x14ac:dyDescent="0.25">
      <c r="C271" s="58"/>
      <c r="D271" s="59"/>
      <c r="E271" s="59"/>
      <c r="F271" s="59"/>
      <c r="H271" s="6"/>
      <c r="I271" s="6"/>
      <c r="J271" s="6"/>
      <c r="K271" s="6"/>
      <c r="L271" s="59"/>
      <c r="M271" s="59"/>
      <c r="N271" s="59"/>
      <c r="O271" s="59"/>
      <c r="Q271" s="6"/>
      <c r="R271" s="6"/>
      <c r="S271" s="6"/>
      <c r="T271" s="6"/>
      <c r="V271" s="6"/>
      <c r="X271" s="6"/>
      <c r="Z271" s="6"/>
      <c r="AB271" s="6"/>
    </row>
    <row r="272" spans="1:28" x14ac:dyDescent="0.25">
      <c r="C272" s="58"/>
      <c r="D272" s="59"/>
      <c r="E272" s="59"/>
      <c r="F272" s="59"/>
      <c r="H272" s="6"/>
      <c r="I272" s="6"/>
      <c r="J272" s="6"/>
      <c r="K272" s="6"/>
      <c r="L272" s="59"/>
      <c r="M272" s="59"/>
      <c r="N272" s="59"/>
      <c r="O272" s="59"/>
      <c r="Q272" s="6"/>
      <c r="R272" s="6"/>
      <c r="S272" s="6"/>
      <c r="T272" s="6"/>
      <c r="V272" s="6"/>
      <c r="X272" s="6"/>
      <c r="Z272" s="6"/>
      <c r="AB272" s="6"/>
    </row>
    <row r="273" spans="3:28" x14ac:dyDescent="0.25">
      <c r="C273" s="58"/>
      <c r="D273" s="59"/>
      <c r="E273" s="59"/>
      <c r="F273" s="59"/>
      <c r="H273" s="6"/>
      <c r="I273" s="6"/>
      <c r="J273" s="6"/>
      <c r="K273" s="6"/>
      <c r="L273" s="59"/>
      <c r="M273" s="59"/>
      <c r="N273" s="59"/>
      <c r="O273" s="59"/>
      <c r="Q273" s="6"/>
      <c r="R273" s="6"/>
      <c r="S273" s="6"/>
      <c r="T273" s="6"/>
      <c r="V273" s="6"/>
      <c r="X273" s="6"/>
      <c r="Z273" s="6"/>
      <c r="AB273" s="6"/>
    </row>
    <row r="274" spans="3:28" x14ac:dyDescent="0.25">
      <c r="C274" s="58"/>
      <c r="D274" s="59"/>
      <c r="E274" s="59"/>
      <c r="F274" s="59"/>
      <c r="H274" s="6"/>
      <c r="I274" s="6"/>
      <c r="J274" s="6"/>
      <c r="K274" s="6"/>
      <c r="L274" s="59"/>
      <c r="M274" s="59"/>
      <c r="N274" s="59"/>
      <c r="O274" s="59"/>
      <c r="Q274" s="6"/>
      <c r="R274" s="6"/>
      <c r="S274" s="6"/>
      <c r="T274" s="6"/>
      <c r="V274" s="6"/>
      <c r="X274" s="6"/>
      <c r="Z274" s="6"/>
      <c r="AB274" s="6"/>
    </row>
    <row r="275" spans="3:28" x14ac:dyDescent="0.25">
      <c r="C275" s="58"/>
      <c r="D275" s="59"/>
      <c r="E275" s="59"/>
      <c r="F275" s="59"/>
      <c r="H275" s="6"/>
      <c r="I275" s="6"/>
      <c r="J275" s="6"/>
      <c r="K275" s="6"/>
      <c r="L275" s="59"/>
      <c r="M275" s="59"/>
      <c r="N275" s="59"/>
      <c r="O275" s="59"/>
      <c r="Q275" s="6"/>
      <c r="R275" s="6"/>
      <c r="S275" s="6"/>
      <c r="T275" s="6"/>
      <c r="V275" s="6"/>
      <c r="X275" s="6"/>
      <c r="Z275" s="6"/>
      <c r="AB275" s="6"/>
    </row>
    <row r="276" spans="3:28" x14ac:dyDescent="0.25">
      <c r="C276" s="58"/>
      <c r="D276" s="59"/>
      <c r="E276" s="59"/>
      <c r="F276" s="59"/>
      <c r="H276" s="6"/>
      <c r="I276" s="6"/>
      <c r="J276" s="6"/>
      <c r="K276" s="6"/>
      <c r="L276" s="59"/>
      <c r="M276" s="59"/>
      <c r="N276" s="59"/>
      <c r="O276" s="59"/>
      <c r="Q276" s="6"/>
      <c r="R276" s="6"/>
      <c r="S276" s="6"/>
      <c r="T276" s="6"/>
      <c r="V276" s="6"/>
      <c r="X276" s="6"/>
      <c r="Z276" s="6"/>
      <c r="AB276" s="6"/>
    </row>
    <row r="277" spans="3:28" x14ac:dyDescent="0.25">
      <c r="C277" s="58"/>
      <c r="D277" s="59"/>
      <c r="E277" s="59"/>
      <c r="F277" s="59"/>
      <c r="H277" s="6"/>
      <c r="I277" s="6"/>
      <c r="J277" s="6"/>
      <c r="K277" s="6"/>
      <c r="L277" s="59"/>
      <c r="M277" s="59"/>
      <c r="N277" s="59"/>
      <c r="O277" s="59"/>
      <c r="Q277" s="6"/>
      <c r="R277" s="6"/>
      <c r="S277" s="6"/>
      <c r="T277" s="6"/>
      <c r="V277" s="6"/>
      <c r="X277" s="6"/>
      <c r="Z277" s="6"/>
      <c r="AB277" s="6"/>
    </row>
    <row r="278" spans="3:28" x14ac:dyDescent="0.25">
      <c r="C278" s="58"/>
      <c r="D278" s="59"/>
      <c r="E278" s="59"/>
      <c r="F278" s="59"/>
      <c r="H278" s="6"/>
      <c r="I278" s="6"/>
      <c r="J278" s="6"/>
      <c r="K278" s="6"/>
      <c r="L278" s="59"/>
      <c r="M278" s="59"/>
      <c r="N278" s="59"/>
      <c r="O278" s="59"/>
      <c r="Q278" s="6"/>
      <c r="R278" s="6"/>
      <c r="S278" s="6"/>
      <c r="T278" s="6"/>
      <c r="V278" s="6"/>
      <c r="X278" s="6"/>
      <c r="Z278" s="6"/>
      <c r="AB278" s="6"/>
    </row>
    <row r="279" spans="3:28" x14ac:dyDescent="0.25">
      <c r="C279" s="58"/>
      <c r="D279" s="59"/>
      <c r="E279" s="59"/>
      <c r="F279" s="59"/>
      <c r="H279" s="6"/>
      <c r="I279" s="6"/>
      <c r="J279" s="6"/>
      <c r="K279" s="6"/>
      <c r="L279" s="59"/>
      <c r="M279" s="59"/>
      <c r="N279" s="59"/>
      <c r="O279" s="59"/>
      <c r="Q279" s="6"/>
      <c r="R279" s="6"/>
      <c r="S279" s="6"/>
      <c r="T279" s="6"/>
      <c r="V279" s="6"/>
      <c r="X279" s="6"/>
      <c r="Z279" s="6"/>
      <c r="AB279" s="6"/>
    </row>
    <row r="280" spans="3:28" x14ac:dyDescent="0.25">
      <c r="C280" s="58"/>
      <c r="D280" s="59"/>
      <c r="E280" s="59"/>
      <c r="F280" s="59"/>
      <c r="H280" s="6"/>
      <c r="I280" s="6"/>
      <c r="J280" s="6"/>
      <c r="K280" s="6"/>
      <c r="L280" s="59"/>
      <c r="M280" s="59"/>
      <c r="N280" s="59"/>
      <c r="O280" s="59"/>
      <c r="Q280" s="6"/>
      <c r="R280" s="6"/>
      <c r="S280" s="6"/>
      <c r="T280" s="6"/>
      <c r="V280" s="6"/>
      <c r="X280" s="6"/>
      <c r="Z280" s="6"/>
      <c r="AB280" s="6"/>
    </row>
    <row r="281" spans="3:28" x14ac:dyDescent="0.25">
      <c r="C281" s="58"/>
      <c r="D281" s="59"/>
      <c r="E281" s="59"/>
      <c r="F281" s="59"/>
      <c r="H281" s="6"/>
      <c r="I281" s="6"/>
      <c r="J281" s="6"/>
      <c r="K281" s="6"/>
      <c r="L281" s="59"/>
      <c r="M281" s="59"/>
      <c r="N281" s="59"/>
      <c r="O281" s="59"/>
      <c r="Q281" s="6"/>
      <c r="R281" s="6"/>
      <c r="S281" s="6"/>
      <c r="T281" s="6"/>
      <c r="V281" s="6"/>
      <c r="X281" s="6"/>
      <c r="Z281" s="6"/>
      <c r="AB281" s="6"/>
    </row>
    <row r="282" spans="3:28" x14ac:dyDescent="0.25">
      <c r="C282" s="58"/>
      <c r="D282" s="59"/>
      <c r="E282" s="59"/>
      <c r="F282" s="59"/>
      <c r="H282" s="6"/>
      <c r="I282" s="6"/>
      <c r="J282" s="6"/>
      <c r="K282" s="6"/>
      <c r="L282" s="59"/>
      <c r="M282" s="59"/>
      <c r="N282" s="59"/>
      <c r="O282" s="59"/>
      <c r="Q282" s="6"/>
      <c r="R282" s="6"/>
      <c r="S282" s="6"/>
      <c r="T282" s="6"/>
      <c r="V282" s="6"/>
      <c r="X282" s="6"/>
      <c r="Z282" s="6"/>
      <c r="AB282" s="6"/>
    </row>
    <row r="283" spans="3:28" x14ac:dyDescent="0.25">
      <c r="C283" s="58"/>
      <c r="D283" s="59"/>
      <c r="E283" s="59"/>
      <c r="F283" s="59"/>
      <c r="H283" s="6"/>
      <c r="I283" s="6"/>
      <c r="J283" s="6"/>
      <c r="K283" s="6"/>
      <c r="L283" s="59"/>
      <c r="M283" s="59"/>
      <c r="N283" s="59"/>
      <c r="O283" s="59"/>
      <c r="Q283" s="6"/>
      <c r="R283" s="6"/>
      <c r="S283" s="6"/>
      <c r="T283" s="6"/>
      <c r="V283" s="6"/>
      <c r="X283" s="6"/>
      <c r="Z283" s="6"/>
      <c r="AB283" s="6"/>
    </row>
    <row r="284" spans="3:28" x14ac:dyDescent="0.25">
      <c r="C284" s="58"/>
      <c r="D284" s="59"/>
      <c r="E284" s="59"/>
      <c r="F284" s="59"/>
      <c r="H284" s="6"/>
      <c r="I284" s="6"/>
      <c r="J284" s="6"/>
      <c r="K284" s="6"/>
      <c r="L284" s="59"/>
      <c r="M284" s="59"/>
      <c r="N284" s="59"/>
      <c r="O284" s="59"/>
      <c r="Q284" s="6"/>
      <c r="R284" s="6"/>
      <c r="S284" s="6"/>
      <c r="T284" s="6"/>
      <c r="V284" s="6"/>
      <c r="X284" s="6"/>
      <c r="Z284" s="6"/>
      <c r="AB284" s="6"/>
    </row>
    <row r="285" spans="3:28" x14ac:dyDescent="0.25">
      <c r="C285" s="58"/>
      <c r="D285" s="59"/>
      <c r="E285" s="59"/>
      <c r="F285" s="59"/>
      <c r="H285" s="6"/>
      <c r="I285" s="6"/>
      <c r="J285" s="6"/>
      <c r="K285" s="6"/>
      <c r="L285" s="59"/>
      <c r="M285" s="59"/>
      <c r="N285" s="59"/>
      <c r="O285" s="59"/>
      <c r="Q285" s="6"/>
      <c r="R285" s="6"/>
      <c r="S285" s="6"/>
      <c r="T285" s="6"/>
      <c r="V285" s="6"/>
      <c r="X285" s="6"/>
      <c r="Z285" s="6"/>
      <c r="AB285" s="6"/>
    </row>
    <row r="286" spans="3:28" x14ac:dyDescent="0.25">
      <c r="C286" s="58"/>
      <c r="D286" s="59"/>
      <c r="E286" s="59"/>
      <c r="F286" s="59"/>
      <c r="H286" s="6"/>
      <c r="I286" s="6"/>
      <c r="J286" s="6"/>
      <c r="K286" s="6"/>
      <c r="L286" s="59"/>
      <c r="M286" s="59"/>
      <c r="N286" s="59"/>
      <c r="O286" s="59"/>
      <c r="Q286" s="6"/>
      <c r="R286" s="6"/>
      <c r="S286" s="6"/>
      <c r="T286" s="6"/>
      <c r="V286" s="6"/>
      <c r="X286" s="6"/>
      <c r="Z286" s="6"/>
      <c r="AB286" s="6"/>
    </row>
    <row r="287" spans="3:28" x14ac:dyDescent="0.25">
      <c r="C287" s="58"/>
      <c r="D287" s="59"/>
      <c r="E287" s="59"/>
      <c r="F287" s="59"/>
      <c r="H287" s="6"/>
      <c r="I287" s="6"/>
      <c r="J287" s="6"/>
      <c r="K287" s="6"/>
      <c r="L287" s="59"/>
      <c r="M287" s="59"/>
      <c r="N287" s="59"/>
      <c r="O287" s="59"/>
      <c r="Q287" s="6"/>
      <c r="R287" s="6"/>
      <c r="S287" s="6"/>
      <c r="T287" s="6"/>
      <c r="V287" s="6"/>
      <c r="X287" s="6"/>
      <c r="Z287" s="6"/>
      <c r="AB287" s="6"/>
    </row>
    <row r="288" spans="3:28" x14ac:dyDescent="0.25">
      <c r="C288" s="58"/>
      <c r="D288" s="59"/>
      <c r="E288" s="59"/>
      <c r="F288" s="59"/>
      <c r="H288" s="6"/>
      <c r="I288" s="6"/>
      <c r="J288" s="6"/>
      <c r="K288" s="6"/>
      <c r="L288" s="59"/>
      <c r="M288" s="59"/>
      <c r="N288" s="59"/>
      <c r="O288" s="59"/>
      <c r="Q288" s="6"/>
      <c r="R288" s="6"/>
      <c r="S288" s="6"/>
      <c r="T288" s="6"/>
      <c r="V288" s="6"/>
      <c r="X288" s="6"/>
      <c r="Z288" s="6"/>
      <c r="AB288" s="6"/>
    </row>
    <row r="289" spans="3:28" x14ac:dyDescent="0.25">
      <c r="C289" s="58"/>
      <c r="D289" s="59"/>
      <c r="E289" s="59"/>
      <c r="F289" s="59"/>
      <c r="H289" s="6"/>
      <c r="I289" s="6"/>
      <c r="J289" s="6"/>
      <c r="K289" s="6"/>
      <c r="L289" s="59"/>
      <c r="M289" s="59"/>
      <c r="N289" s="59"/>
      <c r="O289" s="59"/>
      <c r="Q289" s="6"/>
      <c r="R289" s="6"/>
      <c r="S289" s="6"/>
      <c r="T289" s="6"/>
      <c r="V289" s="6"/>
      <c r="X289" s="6"/>
      <c r="Z289" s="6"/>
      <c r="AB289" s="6"/>
    </row>
    <row r="290" spans="3:28" x14ac:dyDescent="0.25">
      <c r="C290" s="58"/>
      <c r="D290" s="59"/>
      <c r="E290" s="59"/>
      <c r="F290" s="59"/>
      <c r="H290" s="6"/>
      <c r="I290" s="6"/>
      <c r="J290" s="6"/>
      <c r="K290" s="6"/>
      <c r="L290" s="59"/>
      <c r="M290" s="59"/>
      <c r="N290" s="59"/>
      <c r="O290" s="59"/>
      <c r="Q290" s="6"/>
      <c r="R290" s="6"/>
      <c r="S290" s="6"/>
      <c r="T290" s="6"/>
      <c r="V290" s="6"/>
      <c r="X290" s="6"/>
      <c r="Z290" s="6"/>
      <c r="AB290" s="6"/>
    </row>
    <row r="291" spans="3:28" x14ac:dyDescent="0.25">
      <c r="C291" s="58"/>
      <c r="D291" s="59"/>
      <c r="E291" s="59"/>
      <c r="F291" s="59"/>
      <c r="H291" s="6"/>
      <c r="I291" s="6"/>
      <c r="J291" s="6"/>
      <c r="K291" s="6"/>
      <c r="L291" s="59"/>
      <c r="M291" s="59"/>
      <c r="N291" s="59"/>
      <c r="O291" s="59"/>
      <c r="Q291" s="6"/>
      <c r="R291" s="6"/>
      <c r="S291" s="6"/>
      <c r="T291" s="6"/>
      <c r="V291" s="6"/>
      <c r="X291" s="6"/>
      <c r="Z291" s="6"/>
      <c r="AB291" s="6"/>
    </row>
    <row r="292" spans="3:28" x14ac:dyDescent="0.25">
      <c r="C292" s="58"/>
      <c r="D292" s="59"/>
      <c r="E292" s="59"/>
      <c r="F292" s="59"/>
      <c r="H292" s="6"/>
      <c r="I292" s="6"/>
      <c r="J292" s="6"/>
      <c r="K292" s="6"/>
      <c r="L292" s="59"/>
      <c r="M292" s="59"/>
      <c r="N292" s="59"/>
      <c r="O292" s="59"/>
      <c r="Q292" s="6"/>
      <c r="R292" s="6"/>
      <c r="S292" s="6"/>
      <c r="T292" s="6"/>
      <c r="V292" s="6"/>
      <c r="X292" s="6"/>
      <c r="Z292" s="6"/>
      <c r="AB292" s="6"/>
    </row>
    <row r="293" spans="3:28" x14ac:dyDescent="0.25">
      <c r="C293" s="58"/>
      <c r="D293" s="59"/>
      <c r="E293" s="59"/>
      <c r="F293" s="59"/>
      <c r="H293" s="6"/>
      <c r="I293" s="6"/>
      <c r="J293" s="6"/>
      <c r="K293" s="6"/>
      <c r="L293" s="59"/>
      <c r="M293" s="59"/>
      <c r="N293" s="59"/>
      <c r="O293" s="59"/>
      <c r="Q293" s="6"/>
      <c r="R293" s="6"/>
      <c r="S293" s="6"/>
      <c r="T293" s="6"/>
      <c r="V293" s="6"/>
      <c r="X293" s="6"/>
      <c r="Z293" s="6"/>
      <c r="AB293" s="6"/>
    </row>
    <row r="294" spans="3:28" x14ac:dyDescent="0.25">
      <c r="C294" s="58"/>
      <c r="D294" s="59"/>
      <c r="E294" s="59"/>
      <c r="F294" s="59"/>
      <c r="H294" s="6"/>
      <c r="I294" s="6"/>
      <c r="J294" s="6"/>
      <c r="K294" s="6"/>
      <c r="L294" s="59"/>
      <c r="M294" s="59"/>
      <c r="N294" s="59"/>
      <c r="O294" s="59"/>
      <c r="Q294" s="6"/>
      <c r="R294" s="6"/>
      <c r="S294" s="6"/>
      <c r="T294" s="6"/>
      <c r="V294" s="6"/>
      <c r="X294" s="6"/>
      <c r="Z294" s="6"/>
      <c r="AB294" s="6"/>
    </row>
    <row r="295" spans="3:28" x14ac:dyDescent="0.25">
      <c r="C295" s="58"/>
      <c r="D295" s="59"/>
      <c r="E295" s="59"/>
      <c r="F295" s="59"/>
      <c r="H295" s="6"/>
      <c r="I295" s="6"/>
      <c r="J295" s="6"/>
      <c r="K295" s="6"/>
      <c r="L295" s="59"/>
      <c r="M295" s="59"/>
      <c r="N295" s="59"/>
      <c r="O295" s="59"/>
      <c r="Q295" s="6"/>
      <c r="R295" s="6"/>
      <c r="S295" s="6"/>
      <c r="T295" s="6"/>
      <c r="V295" s="6"/>
      <c r="X295" s="6"/>
      <c r="Z295" s="6"/>
      <c r="AB295" s="6"/>
    </row>
    <row r="296" spans="3:28" x14ac:dyDescent="0.25">
      <c r="C296" s="58"/>
      <c r="D296" s="59"/>
      <c r="E296" s="59"/>
      <c r="F296" s="59"/>
      <c r="H296" s="6"/>
      <c r="I296" s="6"/>
      <c r="J296" s="6"/>
      <c r="K296" s="6"/>
      <c r="L296" s="59"/>
      <c r="M296" s="59"/>
      <c r="N296" s="59"/>
      <c r="O296" s="59"/>
      <c r="Q296" s="6"/>
      <c r="R296" s="6"/>
      <c r="S296" s="6"/>
      <c r="T296" s="6"/>
      <c r="V296" s="6"/>
      <c r="X296" s="6"/>
      <c r="Z296" s="6"/>
      <c r="AB296" s="6"/>
    </row>
    <row r="297" spans="3:28" x14ac:dyDescent="0.25">
      <c r="C297" s="58"/>
      <c r="D297" s="59"/>
      <c r="E297" s="59"/>
      <c r="F297" s="59"/>
      <c r="H297" s="6"/>
      <c r="I297" s="6"/>
      <c r="J297" s="6"/>
      <c r="K297" s="6"/>
      <c r="L297" s="59"/>
      <c r="M297" s="59"/>
      <c r="N297" s="59"/>
      <c r="O297" s="59"/>
      <c r="Q297" s="6"/>
      <c r="R297" s="6"/>
      <c r="S297" s="6"/>
      <c r="T297" s="6"/>
      <c r="V297" s="6"/>
      <c r="X297" s="6"/>
      <c r="Z297" s="6"/>
      <c r="AB297" s="6"/>
    </row>
    <row r="298" spans="3:28" x14ac:dyDescent="0.25">
      <c r="C298" s="58"/>
      <c r="D298" s="59"/>
      <c r="E298" s="59"/>
      <c r="F298" s="59"/>
      <c r="H298" s="6"/>
      <c r="I298" s="6"/>
      <c r="J298" s="6"/>
      <c r="K298" s="6"/>
      <c r="L298" s="59"/>
      <c r="M298" s="59"/>
      <c r="N298" s="59"/>
      <c r="O298" s="59"/>
      <c r="Q298" s="6"/>
      <c r="R298" s="6"/>
      <c r="S298" s="6"/>
      <c r="T298" s="6"/>
      <c r="V298" s="6"/>
      <c r="X298" s="6"/>
      <c r="Z298" s="6"/>
      <c r="AB298" s="6"/>
    </row>
    <row r="299" spans="3:28" x14ac:dyDescent="0.25">
      <c r="C299" s="58"/>
      <c r="D299" s="59"/>
      <c r="E299" s="59"/>
      <c r="F299" s="59"/>
      <c r="H299" s="6"/>
      <c r="I299" s="6"/>
      <c r="J299" s="6"/>
      <c r="K299" s="6"/>
      <c r="L299" s="59"/>
      <c r="M299" s="59"/>
      <c r="N299" s="59"/>
      <c r="O299" s="59"/>
      <c r="Q299" s="6"/>
      <c r="R299" s="6"/>
      <c r="S299" s="6"/>
      <c r="T299" s="6"/>
      <c r="V299" s="6"/>
      <c r="X299" s="6"/>
      <c r="Z299" s="6"/>
      <c r="AB299" s="6"/>
    </row>
    <row r="300" spans="3:28" x14ac:dyDescent="0.25">
      <c r="C300" s="58"/>
      <c r="D300" s="59"/>
      <c r="E300" s="59"/>
      <c r="F300" s="59"/>
      <c r="H300" s="6"/>
      <c r="I300" s="6"/>
      <c r="J300" s="6"/>
      <c r="K300" s="6"/>
      <c r="L300" s="59"/>
      <c r="M300" s="59"/>
      <c r="N300" s="59"/>
      <c r="O300" s="59"/>
      <c r="Q300" s="6"/>
      <c r="R300" s="6"/>
      <c r="S300" s="6"/>
      <c r="T300" s="6"/>
      <c r="V300" s="6"/>
      <c r="X300" s="6"/>
      <c r="Z300" s="6"/>
      <c r="AB300" s="6"/>
    </row>
    <row r="301" spans="3:28" x14ac:dyDescent="0.25">
      <c r="C301" s="58"/>
      <c r="D301" s="59"/>
      <c r="E301" s="59"/>
      <c r="F301" s="59"/>
      <c r="H301" s="6"/>
      <c r="I301" s="6"/>
      <c r="J301" s="6"/>
      <c r="K301" s="6"/>
      <c r="L301" s="59"/>
      <c r="M301" s="59"/>
      <c r="N301" s="59"/>
      <c r="O301" s="59"/>
      <c r="Q301" s="6"/>
      <c r="R301" s="6"/>
      <c r="S301" s="6"/>
      <c r="T301" s="6"/>
      <c r="V301" s="6"/>
      <c r="X301" s="6"/>
      <c r="Z301" s="6"/>
      <c r="AB301" s="6"/>
    </row>
    <row r="302" spans="3:28" x14ac:dyDescent="0.25">
      <c r="C302" s="58"/>
      <c r="D302" s="59"/>
      <c r="E302" s="59"/>
      <c r="F302" s="59"/>
      <c r="H302" s="6"/>
      <c r="I302" s="6"/>
      <c r="J302" s="6"/>
      <c r="K302" s="6"/>
      <c r="L302" s="59"/>
      <c r="M302" s="59"/>
      <c r="N302" s="59"/>
      <c r="O302" s="59"/>
      <c r="Q302" s="6"/>
      <c r="R302" s="6"/>
      <c r="S302" s="6"/>
      <c r="T302" s="6"/>
      <c r="V302" s="6"/>
      <c r="X302" s="6"/>
      <c r="Z302" s="6"/>
      <c r="AB302" s="6"/>
    </row>
    <row r="303" spans="3:28" x14ac:dyDescent="0.25">
      <c r="C303" s="58"/>
      <c r="D303" s="59"/>
      <c r="E303" s="59"/>
      <c r="F303" s="59"/>
      <c r="H303" s="6"/>
      <c r="I303" s="6"/>
      <c r="J303" s="6"/>
      <c r="K303" s="6"/>
      <c r="L303" s="59"/>
      <c r="M303" s="59"/>
      <c r="N303" s="59"/>
      <c r="O303" s="59"/>
      <c r="Q303" s="6"/>
      <c r="R303" s="6"/>
      <c r="S303" s="6"/>
      <c r="T303" s="6"/>
      <c r="V303" s="6"/>
      <c r="X303" s="6"/>
      <c r="Z303" s="6"/>
      <c r="AB303" s="6"/>
    </row>
    <row r="304" spans="3:28" x14ac:dyDescent="0.25">
      <c r="C304" s="58"/>
      <c r="D304" s="59"/>
      <c r="E304" s="59"/>
      <c r="F304" s="59"/>
      <c r="H304" s="6"/>
      <c r="I304" s="6"/>
      <c r="J304" s="6"/>
      <c r="K304" s="6"/>
      <c r="L304" s="59"/>
      <c r="M304" s="59"/>
      <c r="N304" s="59"/>
      <c r="O304" s="59"/>
      <c r="Q304" s="6"/>
      <c r="R304" s="6"/>
      <c r="S304" s="6"/>
      <c r="T304" s="6"/>
      <c r="V304" s="6"/>
      <c r="X304" s="6"/>
      <c r="Z304" s="6"/>
      <c r="AB304" s="6"/>
    </row>
    <row r="305" spans="3:28" x14ac:dyDescent="0.25">
      <c r="C305" s="58"/>
      <c r="D305" s="59"/>
      <c r="E305" s="59"/>
      <c r="F305" s="59"/>
      <c r="H305" s="6"/>
      <c r="I305" s="6"/>
      <c r="J305" s="6"/>
      <c r="K305" s="6"/>
      <c r="L305" s="59"/>
      <c r="M305" s="59"/>
      <c r="N305" s="59"/>
      <c r="O305" s="59"/>
      <c r="Q305" s="6"/>
      <c r="R305" s="6"/>
      <c r="S305" s="6"/>
      <c r="T305" s="6"/>
      <c r="V305" s="6"/>
      <c r="X305" s="6"/>
      <c r="Z305" s="6"/>
      <c r="AB305" s="6"/>
    </row>
    <row r="306" spans="3:28" x14ac:dyDescent="0.25">
      <c r="C306" s="58"/>
      <c r="D306" s="59"/>
      <c r="E306" s="59"/>
      <c r="F306" s="59"/>
      <c r="H306" s="6"/>
      <c r="I306" s="6"/>
      <c r="J306" s="6"/>
      <c r="K306" s="6"/>
      <c r="L306" s="59"/>
      <c r="M306" s="59"/>
      <c r="N306" s="59"/>
      <c r="O306" s="59"/>
      <c r="Q306" s="6"/>
      <c r="R306" s="6"/>
      <c r="S306" s="6"/>
      <c r="T306" s="6"/>
      <c r="V306" s="6"/>
      <c r="X306" s="6"/>
      <c r="Z306" s="6"/>
      <c r="AB306" s="6"/>
    </row>
    <row r="307" spans="3:28" x14ac:dyDescent="0.25">
      <c r="C307" s="58"/>
      <c r="D307" s="59"/>
      <c r="E307" s="59"/>
      <c r="F307" s="59"/>
      <c r="H307" s="6"/>
      <c r="I307" s="6"/>
      <c r="J307" s="6"/>
      <c r="K307" s="6"/>
      <c r="L307" s="59"/>
      <c r="M307" s="59"/>
      <c r="N307" s="59"/>
      <c r="O307" s="59"/>
      <c r="Q307" s="6"/>
      <c r="R307" s="6"/>
      <c r="S307" s="6"/>
      <c r="T307" s="6"/>
      <c r="V307" s="6"/>
      <c r="X307" s="6"/>
      <c r="Z307" s="6"/>
      <c r="AB307" s="6"/>
    </row>
    <row r="308" spans="3:28" x14ac:dyDescent="0.25">
      <c r="C308" s="58"/>
      <c r="D308" s="59"/>
      <c r="E308" s="59"/>
      <c r="F308" s="59"/>
      <c r="H308" s="6"/>
      <c r="I308" s="6"/>
      <c r="J308" s="6"/>
      <c r="K308" s="6"/>
      <c r="L308" s="59"/>
      <c r="M308" s="59"/>
      <c r="N308" s="59"/>
      <c r="O308" s="59"/>
      <c r="Q308" s="6"/>
      <c r="R308" s="6"/>
      <c r="S308" s="6"/>
      <c r="T308" s="6"/>
      <c r="V308" s="6"/>
      <c r="X308" s="6"/>
      <c r="Z308" s="6"/>
      <c r="AB308" s="6"/>
    </row>
    <row r="309" spans="3:28" x14ac:dyDescent="0.25">
      <c r="C309" s="58"/>
      <c r="D309" s="59"/>
      <c r="E309" s="59"/>
      <c r="F309" s="59"/>
      <c r="H309" s="6"/>
      <c r="I309" s="6"/>
      <c r="J309" s="6"/>
      <c r="K309" s="6"/>
      <c r="L309" s="59"/>
      <c r="M309" s="59"/>
      <c r="N309" s="59"/>
      <c r="O309" s="59"/>
      <c r="Q309" s="6"/>
      <c r="R309" s="6"/>
      <c r="S309" s="6"/>
      <c r="T309" s="6"/>
      <c r="V309" s="6"/>
      <c r="X309" s="6"/>
      <c r="Z309" s="6"/>
      <c r="AB309" s="6"/>
    </row>
    <row r="310" spans="3:28" x14ac:dyDescent="0.25">
      <c r="C310" s="58"/>
      <c r="D310" s="59"/>
      <c r="E310" s="59"/>
      <c r="F310" s="59"/>
      <c r="H310" s="6"/>
      <c r="I310" s="6"/>
      <c r="J310" s="6"/>
      <c r="K310" s="6"/>
      <c r="L310" s="59"/>
      <c r="M310" s="59"/>
      <c r="N310" s="59"/>
      <c r="O310" s="59"/>
      <c r="Q310" s="6"/>
      <c r="R310" s="6"/>
      <c r="S310" s="6"/>
      <c r="T310" s="6"/>
      <c r="V310" s="6"/>
      <c r="X310" s="6"/>
      <c r="Z310" s="6"/>
      <c r="AB310" s="6"/>
    </row>
    <row r="311" spans="3:28" x14ac:dyDescent="0.25">
      <c r="C311" s="58"/>
      <c r="D311" s="59"/>
      <c r="E311" s="59"/>
      <c r="F311" s="59"/>
      <c r="H311" s="6"/>
      <c r="I311" s="6"/>
      <c r="J311" s="6"/>
      <c r="K311" s="6"/>
      <c r="L311" s="59"/>
      <c r="M311" s="59"/>
      <c r="N311" s="59"/>
      <c r="O311" s="59"/>
      <c r="Q311" s="6"/>
      <c r="R311" s="6"/>
      <c r="S311" s="6"/>
      <c r="T311" s="6"/>
      <c r="V311" s="6"/>
      <c r="X311" s="6"/>
      <c r="Z311" s="6"/>
      <c r="AB311" s="6"/>
    </row>
    <row r="312" spans="3:28" x14ac:dyDescent="0.25">
      <c r="C312" s="58"/>
      <c r="D312" s="59"/>
      <c r="E312" s="59"/>
      <c r="F312" s="59"/>
      <c r="H312" s="6"/>
      <c r="I312" s="6"/>
      <c r="J312" s="6"/>
      <c r="K312" s="6"/>
      <c r="L312" s="59"/>
      <c r="M312" s="59"/>
      <c r="N312" s="59"/>
      <c r="O312" s="59"/>
      <c r="Q312" s="6"/>
      <c r="R312" s="6"/>
      <c r="S312" s="6"/>
      <c r="T312" s="6"/>
      <c r="V312" s="6"/>
      <c r="X312" s="6"/>
      <c r="Z312" s="6"/>
      <c r="AB312" s="6"/>
    </row>
    <row r="313" spans="3:28" x14ac:dyDescent="0.25">
      <c r="C313" s="58"/>
      <c r="D313" s="59"/>
      <c r="E313" s="59"/>
      <c r="F313" s="59"/>
      <c r="H313" s="6"/>
      <c r="I313" s="6"/>
      <c r="J313" s="6"/>
      <c r="K313" s="6"/>
      <c r="L313" s="59"/>
      <c r="M313" s="59"/>
      <c r="N313" s="59"/>
      <c r="O313" s="59"/>
      <c r="Q313" s="6"/>
      <c r="R313" s="6"/>
      <c r="S313" s="6"/>
      <c r="T313" s="6"/>
      <c r="V313" s="6"/>
      <c r="X313" s="6"/>
      <c r="Z313" s="6"/>
      <c r="AB313" s="6"/>
    </row>
    <row r="314" spans="3:28" x14ac:dyDescent="0.25">
      <c r="C314" s="58"/>
      <c r="D314" s="59"/>
      <c r="E314" s="59"/>
      <c r="F314" s="59"/>
      <c r="H314" s="6"/>
      <c r="I314" s="6"/>
      <c r="J314" s="6"/>
      <c r="K314" s="6"/>
      <c r="L314" s="59"/>
      <c r="M314" s="59"/>
      <c r="N314" s="59"/>
      <c r="O314" s="59"/>
      <c r="Q314" s="6"/>
      <c r="R314" s="6"/>
      <c r="S314" s="6"/>
      <c r="T314" s="6"/>
      <c r="V314" s="6"/>
      <c r="X314" s="6"/>
      <c r="Z314" s="6"/>
      <c r="AB314" s="6"/>
    </row>
    <row r="315" spans="3:28" x14ac:dyDescent="0.25">
      <c r="C315" s="58"/>
      <c r="D315" s="59"/>
      <c r="E315" s="59"/>
      <c r="F315" s="59"/>
      <c r="H315" s="6"/>
      <c r="I315" s="6"/>
      <c r="J315" s="6"/>
      <c r="K315" s="6"/>
      <c r="L315" s="59"/>
      <c r="M315" s="59"/>
      <c r="N315" s="59"/>
      <c r="O315" s="59"/>
      <c r="Q315" s="6"/>
      <c r="R315" s="6"/>
      <c r="S315" s="6"/>
      <c r="T315" s="6"/>
      <c r="V315" s="6"/>
      <c r="X315" s="6"/>
      <c r="Z315" s="6"/>
      <c r="AB315" s="6"/>
    </row>
    <row r="316" spans="3:28" x14ac:dyDescent="0.25">
      <c r="C316" s="58"/>
      <c r="D316" s="59"/>
      <c r="E316" s="59"/>
      <c r="F316" s="59"/>
      <c r="H316" s="6"/>
      <c r="I316" s="6"/>
      <c r="J316" s="6"/>
      <c r="K316" s="6"/>
      <c r="L316" s="59"/>
      <c r="M316" s="59"/>
      <c r="N316" s="59"/>
      <c r="O316" s="59"/>
      <c r="Q316" s="6"/>
      <c r="R316" s="6"/>
      <c r="S316" s="6"/>
      <c r="T316" s="6"/>
      <c r="V316" s="6"/>
      <c r="X316" s="6"/>
      <c r="Z316" s="6"/>
      <c r="AB316" s="6"/>
    </row>
    <row r="317" spans="3:28" x14ac:dyDescent="0.25">
      <c r="C317" s="58"/>
      <c r="D317" s="59"/>
      <c r="E317" s="59"/>
      <c r="F317" s="59"/>
      <c r="H317" s="6"/>
      <c r="I317" s="6"/>
      <c r="J317" s="6"/>
      <c r="K317" s="6"/>
      <c r="L317" s="59"/>
      <c r="M317" s="59"/>
      <c r="N317" s="59"/>
      <c r="O317" s="59"/>
      <c r="Q317" s="6"/>
      <c r="R317" s="6"/>
      <c r="S317" s="6"/>
      <c r="T317" s="6"/>
      <c r="V317" s="6"/>
      <c r="X317" s="6"/>
      <c r="Z317" s="6"/>
      <c r="AB317" s="6"/>
    </row>
    <row r="318" spans="3:28" x14ac:dyDescent="0.25">
      <c r="C318" s="58"/>
      <c r="D318" s="59"/>
      <c r="E318" s="59"/>
      <c r="F318" s="59"/>
      <c r="H318" s="6"/>
      <c r="I318" s="6"/>
      <c r="J318" s="6"/>
      <c r="K318" s="6"/>
      <c r="L318" s="59"/>
      <c r="M318" s="59"/>
      <c r="N318" s="59"/>
      <c r="O318" s="59"/>
      <c r="Q318" s="6"/>
      <c r="R318" s="6"/>
      <c r="S318" s="6"/>
      <c r="T318" s="6"/>
      <c r="V318" s="6"/>
      <c r="X318" s="6"/>
      <c r="Z318" s="6"/>
      <c r="AB318" s="6"/>
    </row>
    <row r="319" spans="3:28" x14ac:dyDescent="0.25">
      <c r="C319" s="58"/>
      <c r="D319" s="59"/>
      <c r="E319" s="59"/>
      <c r="F319" s="59"/>
      <c r="H319" s="6"/>
      <c r="I319" s="6"/>
      <c r="J319" s="6"/>
      <c r="K319" s="6"/>
      <c r="L319" s="59"/>
      <c r="M319" s="59"/>
      <c r="N319" s="59"/>
      <c r="O319" s="59"/>
      <c r="Q319" s="6"/>
      <c r="R319" s="6"/>
      <c r="S319" s="6"/>
      <c r="T319" s="6"/>
      <c r="V319" s="6"/>
      <c r="X319" s="6"/>
      <c r="Z319" s="6"/>
      <c r="AB319" s="6"/>
    </row>
    <row r="320" spans="3:28" x14ac:dyDescent="0.25">
      <c r="C320" s="58"/>
      <c r="D320" s="59"/>
      <c r="E320" s="59"/>
      <c r="F320" s="59"/>
      <c r="H320" s="6"/>
      <c r="I320" s="6"/>
      <c r="J320" s="6"/>
      <c r="K320" s="6"/>
      <c r="L320" s="59"/>
      <c r="M320" s="59"/>
      <c r="N320" s="59"/>
      <c r="O320" s="59"/>
      <c r="Q320" s="6"/>
      <c r="R320" s="6"/>
      <c r="S320" s="6"/>
      <c r="T320" s="6"/>
      <c r="V320" s="6"/>
      <c r="X320" s="6"/>
      <c r="Z320" s="6"/>
      <c r="AB320" s="6"/>
    </row>
    <row r="321" spans="3:28" x14ac:dyDescent="0.25">
      <c r="C321" s="58"/>
      <c r="D321" s="59"/>
      <c r="E321" s="59"/>
      <c r="F321" s="59"/>
      <c r="H321" s="6"/>
      <c r="I321" s="6"/>
      <c r="J321" s="6"/>
      <c r="K321" s="6"/>
      <c r="L321" s="59"/>
      <c r="M321" s="59"/>
      <c r="N321" s="59"/>
      <c r="O321" s="59"/>
      <c r="Q321" s="6"/>
      <c r="R321" s="6"/>
      <c r="S321" s="6"/>
      <c r="T321" s="6"/>
      <c r="V321" s="6"/>
      <c r="X321" s="6"/>
      <c r="Z321" s="6"/>
      <c r="AB321" s="6"/>
    </row>
    <row r="322" spans="3:28" x14ac:dyDescent="0.25">
      <c r="C322" s="58"/>
      <c r="D322" s="59"/>
      <c r="E322" s="59"/>
      <c r="F322" s="59"/>
      <c r="H322" s="6"/>
      <c r="I322" s="6"/>
      <c r="J322" s="6"/>
      <c r="K322" s="6"/>
      <c r="L322" s="59"/>
      <c r="M322" s="59"/>
      <c r="N322" s="59"/>
      <c r="O322" s="59"/>
      <c r="Q322" s="6"/>
      <c r="R322" s="6"/>
      <c r="S322" s="6"/>
      <c r="T322" s="6"/>
      <c r="V322" s="6"/>
      <c r="X322" s="6"/>
      <c r="Z322" s="6"/>
      <c r="AB322" s="6"/>
    </row>
    <row r="323" spans="3:28" x14ac:dyDescent="0.25">
      <c r="C323" s="58"/>
      <c r="D323" s="59"/>
      <c r="E323" s="59"/>
      <c r="F323" s="59"/>
      <c r="H323" s="6"/>
      <c r="I323" s="6"/>
      <c r="J323" s="6"/>
      <c r="K323" s="6"/>
      <c r="L323" s="59"/>
      <c r="M323" s="59"/>
      <c r="N323" s="59"/>
      <c r="O323" s="59"/>
      <c r="Q323" s="6"/>
      <c r="R323" s="6"/>
      <c r="S323" s="6"/>
      <c r="T323" s="6"/>
      <c r="V323" s="6"/>
      <c r="X323" s="6"/>
      <c r="Z323" s="6"/>
      <c r="AB323" s="6"/>
    </row>
    <row r="324" spans="3:28" x14ac:dyDescent="0.25">
      <c r="C324" s="58"/>
      <c r="D324" s="59"/>
      <c r="E324" s="59"/>
      <c r="F324" s="59"/>
      <c r="H324" s="6"/>
      <c r="I324" s="6"/>
      <c r="J324" s="6"/>
      <c r="K324" s="6"/>
      <c r="L324" s="59"/>
      <c r="M324" s="59"/>
      <c r="N324" s="59"/>
      <c r="O324" s="59"/>
      <c r="Q324" s="6"/>
      <c r="R324" s="6"/>
      <c r="S324" s="6"/>
      <c r="T324" s="6"/>
      <c r="V324" s="6"/>
      <c r="X324" s="6"/>
      <c r="Z324" s="6"/>
      <c r="AB324" s="6"/>
    </row>
    <row r="325" spans="3:28" x14ac:dyDescent="0.25">
      <c r="C325" s="58"/>
      <c r="D325" s="59"/>
      <c r="E325" s="59"/>
      <c r="F325" s="59"/>
      <c r="H325" s="6"/>
      <c r="I325" s="6"/>
      <c r="J325" s="6"/>
      <c r="K325" s="6"/>
      <c r="L325" s="59"/>
      <c r="M325" s="59"/>
      <c r="N325" s="59"/>
      <c r="O325" s="59"/>
      <c r="Q325" s="6"/>
      <c r="R325" s="6"/>
      <c r="S325" s="6"/>
      <c r="T325" s="6"/>
      <c r="V325" s="6"/>
      <c r="X325" s="6"/>
      <c r="Z325" s="6"/>
      <c r="AB325" s="6"/>
    </row>
    <row r="326" spans="3:28" x14ac:dyDescent="0.25">
      <c r="C326" s="58"/>
      <c r="D326" s="59"/>
      <c r="E326" s="59"/>
      <c r="F326" s="59"/>
      <c r="H326" s="6"/>
      <c r="I326" s="6"/>
      <c r="J326" s="6"/>
      <c r="K326" s="6"/>
      <c r="L326" s="59"/>
      <c r="M326" s="59"/>
      <c r="N326" s="59"/>
      <c r="O326" s="59"/>
      <c r="Q326" s="6"/>
      <c r="R326" s="6"/>
      <c r="S326" s="6"/>
      <c r="T326" s="6"/>
      <c r="V326" s="6"/>
      <c r="X326" s="6"/>
      <c r="Z326" s="6"/>
      <c r="AB326" s="6"/>
    </row>
    <row r="327" spans="3:28" x14ac:dyDescent="0.25">
      <c r="C327" s="58"/>
      <c r="D327" s="59"/>
      <c r="E327" s="59"/>
      <c r="F327" s="59"/>
      <c r="H327" s="6"/>
      <c r="I327" s="6"/>
      <c r="J327" s="6"/>
      <c r="K327" s="6"/>
      <c r="L327" s="59"/>
      <c r="M327" s="59"/>
      <c r="N327" s="59"/>
      <c r="O327" s="59"/>
      <c r="Q327" s="6"/>
      <c r="R327" s="6"/>
      <c r="S327" s="6"/>
      <c r="T327" s="6"/>
      <c r="V327" s="6"/>
      <c r="X327" s="6"/>
      <c r="Z327" s="6"/>
      <c r="AB327" s="6"/>
    </row>
    <row r="328" spans="3:28" x14ac:dyDescent="0.25">
      <c r="C328" s="58"/>
      <c r="D328" s="59"/>
      <c r="E328" s="59"/>
      <c r="F328" s="59"/>
      <c r="H328" s="6"/>
      <c r="I328" s="6"/>
      <c r="J328" s="6"/>
      <c r="K328" s="6"/>
      <c r="L328" s="59"/>
      <c r="M328" s="59"/>
      <c r="N328" s="59"/>
      <c r="O328" s="59"/>
      <c r="Q328" s="6"/>
      <c r="R328" s="6"/>
      <c r="S328" s="6"/>
      <c r="T328" s="6"/>
      <c r="V328" s="6"/>
      <c r="X328" s="6"/>
      <c r="Z328" s="6"/>
      <c r="AB328" s="6"/>
    </row>
    <row r="329" spans="3:28" x14ac:dyDescent="0.25">
      <c r="C329" s="58"/>
      <c r="D329" s="59"/>
      <c r="E329" s="59"/>
      <c r="F329" s="59"/>
      <c r="H329" s="6"/>
      <c r="I329" s="6"/>
      <c r="J329" s="6"/>
      <c r="K329" s="6"/>
      <c r="L329" s="59"/>
      <c r="M329" s="59"/>
      <c r="N329" s="59"/>
      <c r="O329" s="59"/>
      <c r="Q329" s="6"/>
      <c r="R329" s="6"/>
      <c r="S329" s="6"/>
      <c r="T329" s="6"/>
      <c r="V329" s="6"/>
      <c r="X329" s="6"/>
      <c r="Z329" s="6"/>
      <c r="AB329" s="6"/>
    </row>
    <row r="330" spans="3:28" x14ac:dyDescent="0.25">
      <c r="C330" s="58"/>
      <c r="D330" s="59"/>
      <c r="E330" s="59"/>
      <c r="F330" s="59"/>
      <c r="H330" s="6"/>
      <c r="I330" s="6"/>
      <c r="J330" s="6"/>
      <c r="K330" s="6"/>
      <c r="L330" s="59"/>
      <c r="M330" s="59"/>
      <c r="N330" s="59"/>
      <c r="O330" s="59"/>
      <c r="Q330" s="6"/>
      <c r="R330" s="6"/>
      <c r="S330" s="6"/>
      <c r="T330" s="6"/>
      <c r="V330" s="6"/>
      <c r="X330" s="6"/>
      <c r="Z330" s="6"/>
      <c r="AB330" s="6"/>
    </row>
    <row r="331" spans="3:28" x14ac:dyDescent="0.25">
      <c r="C331" s="58"/>
      <c r="D331" s="59"/>
      <c r="E331" s="59"/>
      <c r="F331" s="59"/>
      <c r="H331" s="6"/>
      <c r="I331" s="6"/>
      <c r="J331" s="6"/>
      <c r="K331" s="6"/>
      <c r="L331" s="59"/>
      <c r="M331" s="59"/>
      <c r="N331" s="59"/>
      <c r="O331" s="59"/>
      <c r="Q331" s="6"/>
      <c r="R331" s="6"/>
      <c r="S331" s="6"/>
      <c r="T331" s="6"/>
      <c r="V331" s="6"/>
      <c r="X331" s="6"/>
      <c r="Z331" s="6"/>
      <c r="AB331" s="6"/>
    </row>
    <row r="332" spans="3:28" x14ac:dyDescent="0.25">
      <c r="C332" s="58"/>
      <c r="D332" s="59"/>
      <c r="E332" s="59"/>
      <c r="F332" s="59"/>
      <c r="H332" s="6"/>
      <c r="I332" s="6"/>
      <c r="J332" s="6"/>
      <c r="K332" s="6"/>
      <c r="L332" s="59"/>
      <c r="M332" s="59"/>
      <c r="N332" s="59"/>
      <c r="O332" s="59"/>
      <c r="Q332" s="6"/>
      <c r="R332" s="6"/>
      <c r="S332" s="6"/>
      <c r="T332" s="6"/>
      <c r="V332" s="6"/>
      <c r="X332" s="6"/>
      <c r="Z332" s="6"/>
      <c r="AB332" s="6"/>
    </row>
    <row r="333" spans="3:28" x14ac:dyDescent="0.25">
      <c r="C333" s="58"/>
      <c r="D333" s="59"/>
      <c r="E333" s="59"/>
      <c r="F333" s="59"/>
      <c r="H333" s="6"/>
      <c r="I333" s="6"/>
      <c r="J333" s="6"/>
      <c r="K333" s="6"/>
      <c r="L333" s="59"/>
      <c r="M333" s="59"/>
      <c r="N333" s="59"/>
      <c r="O333" s="59"/>
      <c r="Q333" s="6"/>
      <c r="R333" s="6"/>
      <c r="S333" s="6"/>
      <c r="T333" s="6"/>
      <c r="V333" s="6"/>
      <c r="X333" s="6"/>
      <c r="Z333" s="6"/>
      <c r="AB333" s="6"/>
    </row>
    <row r="334" spans="3:28" x14ac:dyDescent="0.25">
      <c r="C334" s="58"/>
      <c r="D334" s="59"/>
      <c r="E334" s="59"/>
      <c r="F334" s="59"/>
      <c r="H334" s="6"/>
      <c r="I334" s="6"/>
      <c r="J334" s="6"/>
      <c r="K334" s="6"/>
      <c r="L334" s="59"/>
      <c r="M334" s="59"/>
      <c r="N334" s="59"/>
      <c r="O334" s="59"/>
      <c r="Q334" s="6"/>
      <c r="R334" s="6"/>
      <c r="S334" s="6"/>
      <c r="T334" s="6"/>
      <c r="V334" s="6"/>
      <c r="X334" s="6"/>
      <c r="Z334" s="6"/>
      <c r="AB334" s="6"/>
    </row>
    <row r="335" spans="3:28" x14ac:dyDescent="0.25">
      <c r="C335" s="58"/>
      <c r="D335" s="59"/>
      <c r="E335" s="59"/>
      <c r="F335" s="59"/>
      <c r="H335" s="6"/>
      <c r="I335" s="6"/>
      <c r="J335" s="6"/>
      <c r="K335" s="6"/>
      <c r="L335" s="59"/>
      <c r="M335" s="59"/>
      <c r="N335" s="59"/>
      <c r="O335" s="59"/>
      <c r="Q335" s="6"/>
      <c r="R335" s="6"/>
      <c r="S335" s="6"/>
      <c r="T335" s="6"/>
      <c r="V335" s="6"/>
      <c r="X335" s="6"/>
      <c r="Z335" s="6"/>
      <c r="AB335" s="6"/>
    </row>
    <row r="336" spans="3:28" x14ac:dyDescent="0.25">
      <c r="C336" s="58"/>
      <c r="D336" s="59"/>
      <c r="E336" s="59"/>
      <c r="F336" s="59"/>
      <c r="H336" s="6"/>
      <c r="I336" s="6"/>
      <c r="J336" s="6"/>
      <c r="K336" s="6"/>
      <c r="L336" s="59"/>
      <c r="M336" s="59"/>
      <c r="N336" s="59"/>
      <c r="O336" s="59"/>
      <c r="Q336" s="6"/>
      <c r="R336" s="6"/>
      <c r="S336" s="6"/>
      <c r="T336" s="6"/>
      <c r="V336" s="6"/>
      <c r="X336" s="6"/>
      <c r="Z336" s="6"/>
      <c r="AB336" s="6"/>
    </row>
    <row r="337" spans="3:28" x14ac:dyDescent="0.25">
      <c r="C337" s="58"/>
      <c r="D337" s="59"/>
      <c r="E337" s="59"/>
      <c r="F337" s="59"/>
      <c r="H337" s="6"/>
      <c r="I337" s="6"/>
      <c r="J337" s="6"/>
      <c r="K337" s="6"/>
      <c r="L337" s="59"/>
      <c r="M337" s="59"/>
      <c r="N337" s="59"/>
      <c r="O337" s="59"/>
      <c r="Q337" s="6"/>
      <c r="R337" s="6"/>
      <c r="S337" s="6"/>
      <c r="T337" s="6"/>
      <c r="V337" s="6"/>
      <c r="X337" s="6"/>
      <c r="Z337" s="6"/>
      <c r="AB337" s="6"/>
    </row>
    <row r="338" spans="3:28" x14ac:dyDescent="0.25">
      <c r="C338" s="58"/>
      <c r="D338" s="59"/>
      <c r="E338" s="59"/>
      <c r="F338" s="59"/>
      <c r="H338" s="6"/>
      <c r="I338" s="6"/>
      <c r="J338" s="6"/>
      <c r="K338" s="6"/>
      <c r="L338" s="59"/>
      <c r="M338" s="59"/>
      <c r="N338" s="59"/>
      <c r="O338" s="59"/>
      <c r="Q338" s="6"/>
      <c r="R338" s="6"/>
      <c r="S338" s="6"/>
      <c r="T338" s="6"/>
      <c r="V338" s="6"/>
      <c r="X338" s="6"/>
      <c r="Z338" s="6"/>
      <c r="AB338" s="6"/>
    </row>
    <row r="339" spans="3:28" x14ac:dyDescent="0.25">
      <c r="C339" s="58"/>
      <c r="D339" s="59"/>
      <c r="E339" s="59"/>
      <c r="F339" s="59"/>
      <c r="H339" s="6"/>
      <c r="I339" s="6"/>
      <c r="J339" s="6"/>
      <c r="K339" s="6"/>
      <c r="L339" s="59"/>
      <c r="M339" s="59"/>
      <c r="N339" s="59"/>
      <c r="O339" s="59"/>
      <c r="Q339" s="6"/>
      <c r="R339" s="6"/>
      <c r="S339" s="6"/>
      <c r="T339" s="6"/>
      <c r="V339" s="6"/>
      <c r="X339" s="6"/>
      <c r="Z339" s="6"/>
      <c r="AB339" s="6"/>
    </row>
    <row r="340" spans="3:28" x14ac:dyDescent="0.25">
      <c r="C340" s="58"/>
      <c r="D340" s="59"/>
      <c r="E340" s="59"/>
      <c r="F340" s="59"/>
      <c r="H340" s="6"/>
      <c r="I340" s="6"/>
      <c r="J340" s="6"/>
      <c r="K340" s="6"/>
      <c r="L340" s="59"/>
      <c r="M340" s="59"/>
      <c r="N340" s="59"/>
      <c r="O340" s="59"/>
      <c r="Q340" s="6"/>
      <c r="R340" s="6"/>
      <c r="S340" s="6"/>
      <c r="T340" s="6"/>
      <c r="V340" s="6"/>
      <c r="X340" s="6"/>
      <c r="Z340" s="6"/>
      <c r="AB340" s="6"/>
    </row>
    <row r="341" spans="3:28" x14ac:dyDescent="0.25">
      <c r="C341" s="58"/>
      <c r="D341" s="59"/>
      <c r="E341" s="59"/>
      <c r="F341" s="59"/>
      <c r="H341" s="6"/>
      <c r="I341" s="6"/>
      <c r="J341" s="6"/>
      <c r="K341" s="6"/>
      <c r="L341" s="59"/>
      <c r="M341" s="59"/>
      <c r="N341" s="59"/>
      <c r="O341" s="59"/>
      <c r="Q341" s="6"/>
      <c r="R341" s="6"/>
      <c r="S341" s="6"/>
      <c r="T341" s="6"/>
      <c r="V341" s="6"/>
      <c r="X341" s="6"/>
      <c r="Z341" s="6"/>
      <c r="AB341" s="6"/>
    </row>
    <row r="342" spans="3:28" x14ac:dyDescent="0.25">
      <c r="C342" s="58"/>
      <c r="D342" s="59"/>
      <c r="E342" s="59"/>
      <c r="F342" s="59"/>
      <c r="H342" s="6"/>
      <c r="I342" s="6"/>
      <c r="J342" s="6"/>
      <c r="K342" s="6"/>
      <c r="L342" s="59"/>
      <c r="M342" s="59"/>
      <c r="N342" s="59"/>
      <c r="O342" s="59"/>
      <c r="Q342" s="6"/>
      <c r="R342" s="6"/>
      <c r="S342" s="6"/>
      <c r="T342" s="6"/>
      <c r="V342" s="6"/>
      <c r="X342" s="6"/>
      <c r="Z342" s="6"/>
      <c r="AB342" s="6"/>
    </row>
    <row r="343" spans="3:28" x14ac:dyDescent="0.25">
      <c r="C343" s="58"/>
      <c r="D343" s="59"/>
      <c r="E343" s="59"/>
      <c r="F343" s="59"/>
      <c r="H343" s="6"/>
      <c r="I343" s="6"/>
      <c r="J343" s="6"/>
      <c r="K343" s="6"/>
      <c r="L343" s="59"/>
      <c r="M343" s="59"/>
      <c r="N343" s="59"/>
      <c r="O343" s="59"/>
      <c r="Q343" s="6"/>
      <c r="R343" s="6"/>
      <c r="S343" s="6"/>
      <c r="T343" s="6"/>
      <c r="V343" s="6"/>
      <c r="X343" s="6"/>
      <c r="Z343" s="6"/>
      <c r="AB343" s="6"/>
    </row>
    <row r="344" spans="3:28" x14ac:dyDescent="0.25">
      <c r="C344" s="58"/>
      <c r="D344" s="59"/>
      <c r="E344" s="59"/>
      <c r="F344" s="59"/>
      <c r="H344" s="6"/>
      <c r="I344" s="6"/>
      <c r="J344" s="6"/>
      <c r="K344" s="6"/>
      <c r="L344" s="59"/>
      <c r="M344" s="59"/>
      <c r="N344" s="59"/>
      <c r="O344" s="59"/>
      <c r="Q344" s="6"/>
      <c r="R344" s="6"/>
      <c r="S344" s="6"/>
      <c r="T344" s="6"/>
      <c r="V344" s="6"/>
      <c r="X344" s="6"/>
      <c r="Z344" s="6"/>
      <c r="AB344" s="6"/>
    </row>
    <row r="345" spans="3:28" x14ac:dyDescent="0.25">
      <c r="C345" s="58"/>
      <c r="D345" s="59"/>
      <c r="E345" s="59"/>
      <c r="F345" s="59"/>
      <c r="H345" s="6"/>
      <c r="I345" s="6"/>
      <c r="J345" s="6"/>
      <c r="K345" s="6"/>
      <c r="L345" s="59"/>
      <c r="M345" s="59"/>
      <c r="N345" s="59"/>
      <c r="O345" s="59"/>
      <c r="Q345" s="6"/>
      <c r="R345" s="6"/>
      <c r="S345" s="6"/>
      <c r="T345" s="6"/>
      <c r="V345" s="6"/>
      <c r="X345" s="6"/>
      <c r="Z345" s="6"/>
      <c r="AB345" s="6"/>
    </row>
    <row r="346" spans="3:28" x14ac:dyDescent="0.25">
      <c r="C346" s="58"/>
      <c r="D346" s="59"/>
      <c r="E346" s="59"/>
      <c r="F346" s="59"/>
      <c r="H346" s="6"/>
      <c r="I346" s="6"/>
      <c r="J346" s="6"/>
      <c r="K346" s="6"/>
      <c r="L346" s="59"/>
      <c r="M346" s="59"/>
      <c r="N346" s="59"/>
      <c r="O346" s="59"/>
      <c r="Q346" s="6"/>
      <c r="R346" s="6"/>
      <c r="S346" s="6"/>
      <c r="T346" s="6"/>
      <c r="V346" s="6"/>
      <c r="X346" s="6"/>
      <c r="Z346" s="6"/>
      <c r="AB346" s="6"/>
    </row>
    <row r="347" spans="3:28" x14ac:dyDescent="0.25">
      <c r="C347" s="58"/>
      <c r="D347" s="59"/>
      <c r="E347" s="59"/>
      <c r="F347" s="59"/>
      <c r="H347" s="6"/>
      <c r="I347" s="6"/>
      <c r="J347" s="6"/>
      <c r="K347" s="6"/>
      <c r="L347" s="59"/>
      <c r="M347" s="59"/>
      <c r="N347" s="59"/>
      <c r="O347" s="59"/>
      <c r="Q347" s="6"/>
      <c r="R347" s="6"/>
      <c r="S347" s="6"/>
      <c r="T347" s="6"/>
      <c r="V347" s="6"/>
      <c r="X347" s="6"/>
      <c r="Z347" s="6"/>
      <c r="AB347" s="6"/>
    </row>
    <row r="348" spans="3:28" x14ac:dyDescent="0.25">
      <c r="C348" s="58"/>
      <c r="D348" s="59"/>
      <c r="E348" s="59"/>
      <c r="F348" s="59"/>
      <c r="H348" s="6"/>
      <c r="I348" s="6"/>
      <c r="J348" s="6"/>
      <c r="K348" s="6"/>
      <c r="L348" s="59"/>
      <c r="M348" s="59"/>
      <c r="N348" s="59"/>
      <c r="O348" s="59"/>
      <c r="Q348" s="6"/>
      <c r="R348" s="6"/>
      <c r="S348" s="6"/>
      <c r="T348" s="6"/>
      <c r="V348" s="6"/>
      <c r="X348" s="6"/>
      <c r="Z348" s="6"/>
      <c r="AB348" s="6"/>
    </row>
    <row r="349" spans="3:28" x14ac:dyDescent="0.25">
      <c r="C349" s="58"/>
      <c r="D349" s="59"/>
      <c r="E349" s="59"/>
      <c r="F349" s="59"/>
      <c r="H349" s="6"/>
      <c r="I349" s="6"/>
      <c r="J349" s="6"/>
      <c r="K349" s="6"/>
      <c r="L349" s="59"/>
      <c r="M349" s="59"/>
      <c r="N349" s="59"/>
      <c r="O349" s="59"/>
      <c r="Q349" s="6"/>
      <c r="R349" s="6"/>
      <c r="S349" s="6"/>
      <c r="T349" s="6"/>
      <c r="V349" s="6"/>
      <c r="X349" s="6"/>
      <c r="Z349" s="6"/>
      <c r="AB349" s="6"/>
    </row>
    <row r="350" spans="3:28" x14ac:dyDescent="0.25">
      <c r="C350" s="58"/>
      <c r="D350" s="59"/>
      <c r="E350" s="59"/>
      <c r="F350" s="59"/>
      <c r="H350" s="6"/>
      <c r="I350" s="6"/>
      <c r="J350" s="6"/>
      <c r="K350" s="6"/>
      <c r="L350" s="59"/>
      <c r="M350" s="59"/>
      <c r="N350" s="59"/>
      <c r="O350" s="59"/>
      <c r="Q350" s="6"/>
      <c r="R350" s="6"/>
      <c r="S350" s="6"/>
      <c r="T350" s="6"/>
      <c r="V350" s="6"/>
      <c r="X350" s="6"/>
      <c r="Z350" s="6"/>
      <c r="AB350" s="6"/>
    </row>
    <row r="351" spans="3:28" x14ac:dyDescent="0.25">
      <c r="C351" s="58"/>
      <c r="D351" s="59"/>
      <c r="E351" s="59"/>
      <c r="F351" s="59"/>
      <c r="H351" s="6"/>
      <c r="I351" s="6"/>
      <c r="J351" s="6"/>
      <c r="K351" s="6"/>
      <c r="L351" s="59"/>
      <c r="M351" s="59"/>
      <c r="N351" s="59"/>
      <c r="O351" s="59"/>
      <c r="Q351" s="6"/>
      <c r="R351" s="6"/>
      <c r="S351" s="6"/>
      <c r="T351" s="6"/>
      <c r="V351" s="6"/>
      <c r="X351" s="6"/>
      <c r="Z351" s="6"/>
      <c r="AB351" s="6"/>
    </row>
    <row r="352" spans="3:28" x14ac:dyDescent="0.25">
      <c r="C352" s="58"/>
      <c r="D352" s="59"/>
      <c r="E352" s="59"/>
      <c r="F352" s="59"/>
      <c r="H352" s="6"/>
      <c r="I352" s="6"/>
      <c r="J352" s="6"/>
      <c r="K352" s="6"/>
      <c r="L352" s="59"/>
      <c r="M352" s="59"/>
      <c r="N352" s="59"/>
      <c r="O352" s="59"/>
      <c r="Q352" s="6"/>
      <c r="R352" s="6"/>
      <c r="S352" s="6"/>
      <c r="T352" s="6"/>
      <c r="V352" s="6"/>
      <c r="X352" s="6"/>
      <c r="Z352" s="6"/>
      <c r="AB352" s="6"/>
    </row>
    <row r="353" spans="3:28" x14ac:dyDescent="0.25">
      <c r="C353" s="58"/>
      <c r="D353" s="59"/>
      <c r="E353" s="59"/>
      <c r="F353" s="59"/>
      <c r="H353" s="6"/>
      <c r="I353" s="6"/>
      <c r="J353" s="6"/>
      <c r="K353" s="6"/>
      <c r="L353" s="59"/>
      <c r="M353" s="59"/>
      <c r="N353" s="59"/>
      <c r="O353" s="59"/>
      <c r="Q353" s="6"/>
      <c r="R353" s="6"/>
      <c r="S353" s="6"/>
      <c r="T353" s="6"/>
      <c r="V353" s="6"/>
      <c r="X353" s="6"/>
      <c r="Z353" s="6"/>
      <c r="AB353" s="6"/>
    </row>
    <row r="354" spans="3:28" x14ac:dyDescent="0.25">
      <c r="C354" s="58"/>
      <c r="D354" s="59"/>
      <c r="E354" s="59"/>
      <c r="F354" s="59"/>
      <c r="H354" s="6"/>
      <c r="I354" s="6"/>
      <c r="J354" s="6"/>
      <c r="K354" s="6"/>
      <c r="L354" s="59"/>
      <c r="M354" s="59"/>
      <c r="N354" s="59"/>
      <c r="O354" s="59"/>
      <c r="Q354" s="6"/>
      <c r="R354" s="6"/>
      <c r="S354" s="6"/>
      <c r="T354" s="6"/>
      <c r="V354" s="6"/>
      <c r="X354" s="6"/>
      <c r="Z354" s="6"/>
      <c r="AB354" s="6"/>
    </row>
    <row r="355" spans="3:28" x14ac:dyDescent="0.25">
      <c r="C355" s="58"/>
      <c r="D355" s="59"/>
      <c r="E355" s="59"/>
      <c r="F355" s="59"/>
      <c r="H355" s="6"/>
      <c r="I355" s="6"/>
      <c r="J355" s="6"/>
      <c r="K355" s="6"/>
      <c r="L355" s="59"/>
      <c r="M355" s="59"/>
      <c r="N355" s="59"/>
      <c r="O355" s="59"/>
      <c r="Q355" s="6"/>
      <c r="R355" s="6"/>
      <c r="S355" s="6"/>
      <c r="T355" s="6"/>
      <c r="V355" s="6"/>
      <c r="X355" s="6"/>
      <c r="Z355" s="6"/>
      <c r="AB355" s="6"/>
    </row>
    <row r="356" spans="3:28" x14ac:dyDescent="0.25">
      <c r="C356" s="58"/>
      <c r="D356" s="59"/>
      <c r="E356" s="59"/>
      <c r="F356" s="59"/>
      <c r="H356" s="6"/>
      <c r="I356" s="6"/>
      <c r="J356" s="6"/>
      <c r="K356" s="6"/>
      <c r="L356" s="59"/>
      <c r="M356" s="59"/>
      <c r="N356" s="59"/>
      <c r="O356" s="59"/>
      <c r="Q356" s="6"/>
      <c r="R356" s="6"/>
      <c r="S356" s="6"/>
      <c r="T356" s="6"/>
      <c r="V356" s="6"/>
      <c r="X356" s="6"/>
      <c r="Z356" s="6"/>
      <c r="AB356" s="6"/>
    </row>
    <row r="357" spans="3:28" x14ac:dyDescent="0.25">
      <c r="C357" s="58"/>
      <c r="D357" s="59"/>
      <c r="E357" s="59"/>
      <c r="F357" s="59"/>
      <c r="H357" s="6"/>
      <c r="I357" s="6"/>
      <c r="J357" s="6"/>
      <c r="K357" s="6"/>
      <c r="L357" s="59"/>
      <c r="M357" s="59"/>
      <c r="N357" s="59"/>
      <c r="O357" s="59"/>
      <c r="Q357" s="6"/>
      <c r="R357" s="6"/>
      <c r="S357" s="6"/>
      <c r="T357" s="6"/>
      <c r="V357" s="6"/>
      <c r="X357" s="6"/>
      <c r="Z357" s="6"/>
      <c r="AB357" s="6"/>
    </row>
    <row r="358" spans="3:28" x14ac:dyDescent="0.25">
      <c r="C358" s="58"/>
      <c r="D358" s="59"/>
      <c r="E358" s="59"/>
      <c r="F358" s="59"/>
      <c r="H358" s="6"/>
      <c r="I358" s="6"/>
      <c r="J358" s="6"/>
      <c r="K358" s="6"/>
      <c r="L358" s="59"/>
      <c r="M358" s="59"/>
      <c r="N358" s="59"/>
      <c r="O358" s="59"/>
      <c r="Q358" s="6"/>
      <c r="R358" s="6"/>
      <c r="S358" s="6"/>
      <c r="T358" s="6"/>
      <c r="V358" s="6"/>
      <c r="X358" s="6"/>
      <c r="Z358" s="6"/>
      <c r="AB358" s="6"/>
    </row>
    <row r="359" spans="3:28" x14ac:dyDescent="0.25">
      <c r="C359" s="58"/>
      <c r="D359" s="59"/>
      <c r="E359" s="59"/>
      <c r="F359" s="59"/>
      <c r="H359" s="6"/>
      <c r="I359" s="6"/>
      <c r="J359" s="6"/>
      <c r="K359" s="6"/>
      <c r="L359" s="59"/>
      <c r="M359" s="59"/>
      <c r="N359" s="59"/>
      <c r="O359" s="59"/>
      <c r="Q359" s="6"/>
      <c r="R359" s="6"/>
      <c r="S359" s="6"/>
      <c r="T359" s="6"/>
      <c r="V359" s="6"/>
      <c r="X359" s="6"/>
      <c r="Z359" s="6"/>
      <c r="AB359" s="6"/>
    </row>
    <row r="360" spans="3:28" x14ac:dyDescent="0.25">
      <c r="C360" s="58"/>
      <c r="D360" s="59"/>
      <c r="E360" s="59"/>
      <c r="F360" s="59"/>
      <c r="H360" s="6"/>
      <c r="I360" s="6"/>
      <c r="J360" s="6"/>
      <c r="K360" s="6"/>
      <c r="L360" s="59"/>
      <c r="M360" s="59"/>
      <c r="N360" s="59"/>
      <c r="O360" s="59"/>
      <c r="Q360" s="6"/>
      <c r="R360" s="6"/>
      <c r="S360" s="6"/>
      <c r="T360" s="6"/>
      <c r="V360" s="6"/>
      <c r="X360" s="6"/>
      <c r="Z360" s="6"/>
      <c r="AB360" s="6"/>
    </row>
    <row r="361" spans="3:28" x14ac:dyDescent="0.25">
      <c r="C361" s="58"/>
      <c r="D361" s="59"/>
      <c r="E361" s="59"/>
      <c r="F361" s="59"/>
      <c r="H361" s="6"/>
      <c r="I361" s="6"/>
      <c r="J361" s="6"/>
      <c r="K361" s="6"/>
      <c r="L361" s="59"/>
      <c r="M361" s="59"/>
      <c r="N361" s="59"/>
      <c r="O361" s="59"/>
      <c r="Q361" s="6"/>
      <c r="R361" s="6"/>
      <c r="S361" s="6"/>
      <c r="T361" s="6"/>
      <c r="V361" s="6"/>
      <c r="X361" s="6"/>
      <c r="Z361" s="6"/>
      <c r="AB361" s="6"/>
    </row>
    <row r="362" spans="3:28" x14ac:dyDescent="0.25">
      <c r="C362" s="58"/>
      <c r="D362" s="59"/>
      <c r="E362" s="59"/>
      <c r="F362" s="59"/>
      <c r="H362" s="6"/>
      <c r="I362" s="6"/>
      <c r="J362" s="6"/>
      <c r="K362" s="6"/>
      <c r="L362" s="59"/>
      <c r="M362" s="59"/>
      <c r="N362" s="59"/>
      <c r="O362" s="59"/>
      <c r="Q362" s="6"/>
      <c r="R362" s="6"/>
      <c r="S362" s="6"/>
      <c r="T362" s="6"/>
      <c r="V362" s="6"/>
      <c r="X362" s="6"/>
      <c r="Z362" s="6"/>
      <c r="AB362" s="6"/>
    </row>
    <row r="363" spans="3:28" x14ac:dyDescent="0.25">
      <c r="C363" s="58"/>
      <c r="D363" s="59"/>
      <c r="E363" s="59"/>
      <c r="F363" s="59"/>
      <c r="H363" s="6"/>
      <c r="I363" s="6"/>
      <c r="J363" s="6"/>
      <c r="K363" s="6"/>
      <c r="L363" s="59"/>
      <c r="M363" s="59"/>
      <c r="N363" s="59"/>
      <c r="O363" s="59"/>
      <c r="Q363" s="6"/>
      <c r="R363" s="6"/>
      <c r="S363" s="6"/>
      <c r="T363" s="6"/>
      <c r="V363" s="6"/>
      <c r="X363" s="6"/>
      <c r="Z363" s="6"/>
      <c r="AB363" s="6"/>
    </row>
    <row r="364" spans="3:28" x14ac:dyDescent="0.25">
      <c r="C364" s="58"/>
      <c r="D364" s="59"/>
      <c r="E364" s="59"/>
      <c r="F364" s="59"/>
      <c r="H364" s="6"/>
      <c r="I364" s="6"/>
      <c r="J364" s="6"/>
      <c r="K364" s="6"/>
      <c r="L364" s="59"/>
      <c r="M364" s="59"/>
      <c r="N364" s="59"/>
      <c r="O364" s="59"/>
      <c r="Q364" s="6"/>
      <c r="R364" s="6"/>
      <c r="S364" s="6"/>
      <c r="T364" s="6"/>
      <c r="V364" s="6"/>
      <c r="X364" s="6"/>
      <c r="Z364" s="6"/>
      <c r="AB364" s="6"/>
    </row>
    <row r="365" spans="3:28" x14ac:dyDescent="0.25">
      <c r="C365" s="58"/>
      <c r="D365" s="59"/>
      <c r="E365" s="59"/>
      <c r="F365" s="59"/>
      <c r="H365" s="6"/>
      <c r="I365" s="6"/>
      <c r="J365" s="6"/>
      <c r="K365" s="6"/>
      <c r="L365" s="59"/>
      <c r="M365" s="59"/>
      <c r="N365" s="59"/>
      <c r="O365" s="59"/>
      <c r="Q365" s="6"/>
      <c r="R365" s="6"/>
      <c r="S365" s="6"/>
      <c r="T365" s="6"/>
      <c r="V365" s="6"/>
      <c r="X365" s="6"/>
      <c r="Z365" s="6"/>
      <c r="AB365" s="6"/>
    </row>
    <row r="366" spans="3:28" x14ac:dyDescent="0.25">
      <c r="C366" s="58"/>
      <c r="D366" s="59"/>
      <c r="E366" s="59"/>
      <c r="F366" s="59"/>
      <c r="H366" s="6"/>
      <c r="I366" s="6"/>
      <c r="J366" s="6"/>
      <c r="K366" s="6"/>
      <c r="L366" s="59"/>
      <c r="M366" s="59"/>
      <c r="N366" s="59"/>
      <c r="O366" s="59"/>
      <c r="Q366" s="6"/>
      <c r="R366" s="6"/>
      <c r="S366" s="6"/>
      <c r="T366" s="6"/>
      <c r="V366" s="6"/>
      <c r="X366" s="6"/>
      <c r="Z366" s="6"/>
      <c r="AB366" s="6"/>
    </row>
    <row r="367" spans="3:28" x14ac:dyDescent="0.25">
      <c r="C367" s="58"/>
      <c r="D367" s="59"/>
      <c r="E367" s="59"/>
      <c r="F367" s="59"/>
      <c r="H367" s="6"/>
      <c r="I367" s="6"/>
      <c r="J367" s="6"/>
      <c r="K367" s="6"/>
      <c r="L367" s="59"/>
      <c r="M367" s="59"/>
      <c r="N367" s="59"/>
      <c r="O367" s="59"/>
      <c r="Q367" s="6"/>
      <c r="R367" s="6"/>
      <c r="S367" s="6"/>
      <c r="T367" s="6"/>
      <c r="V367" s="6"/>
      <c r="X367" s="6"/>
      <c r="Z367" s="6"/>
      <c r="AB367" s="6"/>
    </row>
    <row r="368" spans="3:28" x14ac:dyDescent="0.25">
      <c r="C368" s="58"/>
      <c r="D368" s="59"/>
      <c r="E368" s="59"/>
      <c r="F368" s="59"/>
      <c r="H368" s="6"/>
      <c r="I368" s="6"/>
      <c r="J368" s="6"/>
      <c r="K368" s="6"/>
      <c r="L368" s="59"/>
      <c r="M368" s="59"/>
      <c r="N368" s="59"/>
      <c r="O368" s="59"/>
      <c r="Q368" s="6"/>
      <c r="R368" s="6"/>
      <c r="S368" s="6"/>
      <c r="T368" s="6"/>
      <c r="V368" s="6"/>
      <c r="X368" s="6"/>
      <c r="Z368" s="6"/>
      <c r="AB368" s="6"/>
    </row>
    <row r="369" spans="3:28" x14ac:dyDescent="0.25">
      <c r="C369" s="58"/>
      <c r="D369" s="59"/>
      <c r="E369" s="59"/>
      <c r="F369" s="59"/>
      <c r="H369" s="6"/>
      <c r="I369" s="6"/>
      <c r="J369" s="6"/>
      <c r="K369" s="6"/>
      <c r="L369" s="59"/>
      <c r="M369" s="59"/>
      <c r="N369" s="59"/>
      <c r="O369" s="59"/>
      <c r="Q369" s="6"/>
      <c r="R369" s="6"/>
      <c r="S369" s="6"/>
      <c r="T369" s="6"/>
      <c r="V369" s="6"/>
      <c r="X369" s="6"/>
      <c r="Z369" s="6"/>
      <c r="AB369" s="6"/>
    </row>
    <row r="370" spans="3:28" x14ac:dyDescent="0.25">
      <c r="C370" s="58"/>
      <c r="D370" s="59"/>
      <c r="E370" s="59"/>
      <c r="F370" s="59"/>
      <c r="H370" s="6"/>
      <c r="I370" s="6"/>
      <c r="J370" s="6"/>
      <c r="K370" s="6"/>
      <c r="L370" s="59"/>
      <c r="M370" s="59"/>
      <c r="N370" s="59"/>
      <c r="O370" s="59"/>
      <c r="Q370" s="6"/>
      <c r="R370" s="6"/>
      <c r="S370" s="6"/>
      <c r="T370" s="6"/>
      <c r="V370" s="6"/>
      <c r="X370" s="6"/>
      <c r="Z370" s="6"/>
      <c r="AB370" s="6"/>
    </row>
    <row r="371" spans="3:28" x14ac:dyDescent="0.25">
      <c r="C371" s="58"/>
      <c r="D371" s="59"/>
      <c r="E371" s="59"/>
      <c r="F371" s="59"/>
      <c r="H371" s="6"/>
      <c r="I371" s="6"/>
      <c r="J371" s="6"/>
      <c r="K371" s="6"/>
      <c r="L371" s="59"/>
      <c r="M371" s="59"/>
      <c r="N371" s="59"/>
      <c r="O371" s="59"/>
      <c r="Q371" s="6"/>
      <c r="R371" s="6"/>
      <c r="S371" s="6"/>
      <c r="T371" s="6"/>
      <c r="V371" s="6"/>
      <c r="X371" s="6"/>
      <c r="Z371" s="6"/>
      <c r="AB371" s="6"/>
    </row>
    <row r="372" spans="3:28" x14ac:dyDescent="0.25">
      <c r="C372" s="58"/>
      <c r="D372" s="59"/>
      <c r="E372" s="59"/>
      <c r="F372" s="59"/>
      <c r="H372" s="6"/>
      <c r="I372" s="6"/>
      <c r="J372" s="6"/>
      <c r="K372" s="6"/>
      <c r="L372" s="59"/>
      <c r="M372" s="59"/>
      <c r="N372" s="59"/>
      <c r="O372" s="59"/>
      <c r="Q372" s="6"/>
      <c r="R372" s="6"/>
      <c r="S372" s="6"/>
      <c r="T372" s="6"/>
      <c r="V372" s="6"/>
      <c r="X372" s="6"/>
      <c r="Z372" s="6"/>
      <c r="AB372" s="6"/>
    </row>
    <row r="373" spans="3:28" x14ac:dyDescent="0.25">
      <c r="C373" s="58"/>
      <c r="D373" s="59"/>
      <c r="E373" s="59"/>
      <c r="F373" s="59"/>
      <c r="H373" s="6"/>
      <c r="I373" s="6"/>
      <c r="J373" s="6"/>
      <c r="K373" s="6"/>
      <c r="L373" s="59"/>
      <c r="M373" s="59"/>
      <c r="N373" s="59"/>
      <c r="O373" s="59"/>
      <c r="Q373" s="6"/>
      <c r="R373" s="6"/>
      <c r="S373" s="6"/>
      <c r="T373" s="6"/>
      <c r="V373" s="6"/>
      <c r="X373" s="6"/>
      <c r="Z373" s="6"/>
      <c r="AB373" s="6"/>
    </row>
    <row r="374" spans="3:28" x14ac:dyDescent="0.25">
      <c r="C374" s="58"/>
      <c r="D374" s="59"/>
      <c r="E374" s="59"/>
      <c r="F374" s="59"/>
      <c r="H374" s="6"/>
      <c r="I374" s="6"/>
      <c r="J374" s="6"/>
      <c r="K374" s="6"/>
      <c r="L374" s="59"/>
      <c r="M374" s="59"/>
      <c r="N374" s="59"/>
      <c r="O374" s="59"/>
      <c r="Q374" s="6"/>
      <c r="R374" s="6"/>
      <c r="S374" s="6"/>
      <c r="T374" s="6"/>
      <c r="V374" s="6"/>
      <c r="X374" s="6"/>
      <c r="Z374" s="6"/>
      <c r="AB374" s="6"/>
    </row>
    <row r="375" spans="3:28" x14ac:dyDescent="0.25">
      <c r="C375" s="58"/>
      <c r="D375" s="59"/>
      <c r="E375" s="59"/>
      <c r="F375" s="59"/>
      <c r="H375" s="6"/>
      <c r="I375" s="6"/>
      <c r="J375" s="6"/>
      <c r="K375" s="6"/>
      <c r="L375" s="59"/>
      <c r="M375" s="59"/>
      <c r="N375" s="59"/>
      <c r="O375" s="59"/>
      <c r="Q375" s="6"/>
      <c r="R375" s="6"/>
      <c r="S375" s="6"/>
      <c r="T375" s="6"/>
      <c r="V375" s="6"/>
      <c r="X375" s="6"/>
      <c r="Z375" s="6"/>
      <c r="AB375" s="6"/>
    </row>
    <row r="376" spans="3:28" x14ac:dyDescent="0.25">
      <c r="C376" s="58"/>
      <c r="D376" s="59"/>
      <c r="E376" s="59"/>
      <c r="F376" s="59"/>
      <c r="H376" s="6"/>
      <c r="I376" s="6"/>
      <c r="J376" s="6"/>
      <c r="K376" s="6"/>
      <c r="L376" s="59"/>
      <c r="M376" s="59"/>
      <c r="N376" s="59"/>
      <c r="O376" s="59"/>
      <c r="Q376" s="6"/>
      <c r="R376" s="6"/>
      <c r="S376" s="6"/>
      <c r="T376" s="6"/>
      <c r="V376" s="6"/>
      <c r="X376" s="6"/>
      <c r="Z376" s="6"/>
      <c r="AB376" s="6"/>
    </row>
    <row r="377" spans="3:28" x14ac:dyDescent="0.25">
      <c r="C377" s="58"/>
      <c r="D377" s="59"/>
      <c r="E377" s="59"/>
      <c r="F377" s="59"/>
      <c r="H377" s="6"/>
      <c r="I377" s="6"/>
      <c r="J377" s="6"/>
      <c r="K377" s="6"/>
      <c r="L377" s="59"/>
      <c r="M377" s="59"/>
      <c r="N377" s="59"/>
      <c r="O377" s="59"/>
      <c r="Q377" s="6"/>
      <c r="R377" s="6"/>
      <c r="S377" s="6"/>
      <c r="T377" s="6"/>
      <c r="V377" s="6"/>
      <c r="X377" s="6"/>
      <c r="Z377" s="6"/>
      <c r="AB377" s="6"/>
    </row>
    <row r="378" spans="3:28" x14ac:dyDescent="0.25">
      <c r="C378" s="58"/>
      <c r="D378" s="59"/>
      <c r="E378" s="59"/>
      <c r="F378" s="59"/>
      <c r="H378" s="6"/>
      <c r="I378" s="6"/>
      <c r="J378" s="6"/>
      <c r="K378" s="6"/>
      <c r="L378" s="59"/>
      <c r="M378" s="59"/>
      <c r="N378" s="59"/>
      <c r="O378" s="59"/>
      <c r="Q378" s="6"/>
      <c r="R378" s="6"/>
      <c r="S378" s="6"/>
      <c r="T378" s="6"/>
      <c r="V378" s="6"/>
      <c r="X378" s="6"/>
      <c r="Z378" s="6"/>
      <c r="AB378" s="6"/>
    </row>
    <row r="379" spans="3:28" x14ac:dyDescent="0.25">
      <c r="C379" s="58"/>
      <c r="D379" s="59"/>
      <c r="E379" s="59"/>
      <c r="F379" s="59"/>
      <c r="H379" s="6"/>
      <c r="I379" s="6"/>
      <c r="J379" s="6"/>
      <c r="K379" s="6"/>
      <c r="L379" s="59"/>
      <c r="M379" s="59"/>
      <c r="N379" s="59"/>
      <c r="O379" s="59"/>
      <c r="Q379" s="6"/>
      <c r="R379" s="6"/>
      <c r="S379" s="6"/>
      <c r="T379" s="6"/>
      <c r="V379" s="6"/>
      <c r="X379" s="6"/>
      <c r="Z379" s="6"/>
      <c r="AB379" s="6"/>
    </row>
    <row r="380" spans="3:28" x14ac:dyDescent="0.25">
      <c r="C380" s="58"/>
      <c r="D380" s="59"/>
      <c r="E380" s="59"/>
      <c r="F380" s="59"/>
      <c r="H380" s="6"/>
      <c r="I380" s="6"/>
      <c r="J380" s="6"/>
      <c r="K380" s="6"/>
      <c r="L380" s="59"/>
      <c r="M380" s="59"/>
      <c r="N380" s="59"/>
      <c r="O380" s="59"/>
      <c r="Q380" s="6"/>
      <c r="R380" s="6"/>
      <c r="S380" s="6"/>
      <c r="T380" s="6"/>
      <c r="V380" s="6"/>
      <c r="X380" s="6"/>
      <c r="Z380" s="6"/>
      <c r="AB380" s="6"/>
    </row>
    <row r="381" spans="3:28" x14ac:dyDescent="0.25">
      <c r="C381" s="58"/>
      <c r="D381" s="59"/>
      <c r="E381" s="59"/>
      <c r="F381" s="59"/>
      <c r="H381" s="6"/>
      <c r="I381" s="6"/>
      <c r="J381" s="6"/>
      <c r="K381" s="6"/>
      <c r="L381" s="59"/>
      <c r="M381" s="59"/>
      <c r="N381" s="59"/>
      <c r="O381" s="59"/>
      <c r="Q381" s="6"/>
      <c r="R381" s="6"/>
      <c r="S381" s="6"/>
      <c r="T381" s="6"/>
      <c r="V381" s="6"/>
      <c r="X381" s="6"/>
      <c r="Z381" s="6"/>
      <c r="AB381" s="6"/>
    </row>
    <row r="382" spans="3:28" x14ac:dyDescent="0.25">
      <c r="C382" s="58"/>
      <c r="D382" s="59"/>
      <c r="E382" s="59"/>
      <c r="F382" s="59"/>
      <c r="H382" s="6"/>
      <c r="I382" s="6"/>
      <c r="J382" s="6"/>
      <c r="K382" s="6"/>
      <c r="L382" s="59"/>
      <c r="M382" s="59"/>
      <c r="N382" s="59"/>
      <c r="O382" s="59"/>
      <c r="Q382" s="6"/>
      <c r="R382" s="6"/>
      <c r="S382" s="6"/>
      <c r="T382" s="6"/>
      <c r="V382" s="6"/>
      <c r="X382" s="6"/>
      <c r="Z382" s="6"/>
      <c r="AB382" s="6"/>
    </row>
    <row r="383" spans="3:28" x14ac:dyDescent="0.25">
      <c r="C383" s="58"/>
      <c r="D383" s="59"/>
      <c r="E383" s="59"/>
      <c r="F383" s="59"/>
      <c r="H383" s="6"/>
      <c r="I383" s="6"/>
      <c r="J383" s="6"/>
      <c r="K383" s="6"/>
      <c r="L383" s="59"/>
      <c r="M383" s="59"/>
      <c r="N383" s="59"/>
      <c r="O383" s="59"/>
      <c r="Q383" s="6"/>
      <c r="R383" s="6"/>
      <c r="S383" s="6"/>
      <c r="T383" s="6"/>
      <c r="V383" s="6"/>
      <c r="X383" s="6"/>
      <c r="Z383" s="6"/>
      <c r="AB383" s="6"/>
    </row>
    <row r="384" spans="3:28" x14ac:dyDescent="0.25">
      <c r="C384" s="58"/>
      <c r="D384" s="59"/>
      <c r="E384" s="59"/>
      <c r="F384" s="59"/>
      <c r="H384" s="6"/>
      <c r="I384" s="6"/>
      <c r="J384" s="6"/>
      <c r="K384" s="6"/>
      <c r="L384" s="59"/>
      <c r="M384" s="59"/>
      <c r="N384" s="59"/>
      <c r="O384" s="59"/>
      <c r="Q384" s="6"/>
      <c r="R384" s="6"/>
      <c r="S384" s="6"/>
      <c r="T384" s="6"/>
      <c r="V384" s="6"/>
      <c r="X384" s="6"/>
      <c r="Z384" s="6"/>
      <c r="AB384" s="6"/>
    </row>
    <row r="385" spans="3:28" x14ac:dyDescent="0.25">
      <c r="C385" s="58"/>
      <c r="D385" s="59"/>
      <c r="E385" s="59"/>
      <c r="F385" s="59"/>
      <c r="H385" s="6"/>
      <c r="I385" s="6"/>
      <c r="J385" s="6"/>
      <c r="K385" s="6"/>
      <c r="L385" s="59"/>
      <c r="M385" s="59"/>
      <c r="N385" s="59"/>
      <c r="O385" s="59"/>
      <c r="Q385" s="6"/>
      <c r="R385" s="6"/>
      <c r="S385" s="6"/>
      <c r="T385" s="6"/>
      <c r="V385" s="6"/>
      <c r="X385" s="6"/>
      <c r="Z385" s="6"/>
      <c r="AB385" s="6"/>
    </row>
    <row r="386" spans="3:28" x14ac:dyDescent="0.25">
      <c r="C386" s="58"/>
      <c r="D386" s="59"/>
      <c r="E386" s="59"/>
      <c r="F386" s="59"/>
      <c r="H386" s="6"/>
      <c r="I386" s="6"/>
      <c r="J386" s="6"/>
      <c r="K386" s="6"/>
      <c r="L386" s="59"/>
      <c r="M386" s="59"/>
      <c r="N386" s="59"/>
      <c r="O386" s="59"/>
      <c r="Q386" s="6"/>
      <c r="R386" s="6"/>
      <c r="S386" s="6"/>
      <c r="T386" s="6"/>
      <c r="V386" s="6"/>
      <c r="X386" s="6"/>
      <c r="Z386" s="6"/>
      <c r="AB386" s="6"/>
    </row>
    <row r="387" spans="3:28" x14ac:dyDescent="0.25">
      <c r="C387" s="58"/>
      <c r="D387" s="59"/>
      <c r="E387" s="59"/>
      <c r="F387" s="59"/>
      <c r="H387" s="6"/>
      <c r="I387" s="6"/>
      <c r="J387" s="6"/>
      <c r="K387" s="6"/>
      <c r="L387" s="59"/>
      <c r="M387" s="59"/>
      <c r="N387" s="59"/>
      <c r="O387" s="59"/>
      <c r="Q387" s="6"/>
      <c r="R387" s="6"/>
      <c r="S387" s="6"/>
      <c r="T387" s="6"/>
      <c r="V387" s="6"/>
      <c r="X387" s="6"/>
      <c r="Z387" s="6"/>
      <c r="AB387" s="6"/>
    </row>
    <row r="388" spans="3:28" x14ac:dyDescent="0.25">
      <c r="C388" s="58"/>
      <c r="D388" s="59"/>
      <c r="E388" s="59"/>
      <c r="F388" s="59"/>
      <c r="H388" s="6"/>
      <c r="I388" s="6"/>
      <c r="J388" s="6"/>
      <c r="K388" s="6"/>
      <c r="L388" s="59"/>
      <c r="M388" s="59"/>
      <c r="N388" s="59"/>
      <c r="O388" s="59"/>
      <c r="Q388" s="6"/>
      <c r="R388" s="6"/>
      <c r="S388" s="6"/>
      <c r="T388" s="6"/>
      <c r="V388" s="6"/>
      <c r="X388" s="6"/>
      <c r="Z388" s="6"/>
      <c r="AB388" s="6"/>
    </row>
    <row r="389" spans="3:28" x14ac:dyDescent="0.25">
      <c r="C389" s="58"/>
      <c r="D389" s="59"/>
      <c r="E389" s="59"/>
      <c r="F389" s="59"/>
      <c r="H389" s="6"/>
      <c r="I389" s="6"/>
      <c r="J389" s="6"/>
      <c r="K389" s="6"/>
      <c r="L389" s="59"/>
      <c r="M389" s="59"/>
      <c r="N389" s="59"/>
      <c r="O389" s="59"/>
      <c r="Q389" s="6"/>
      <c r="R389" s="6"/>
      <c r="S389" s="6"/>
      <c r="T389" s="6"/>
      <c r="V389" s="6"/>
      <c r="X389" s="6"/>
      <c r="Z389" s="6"/>
      <c r="AB389" s="6"/>
    </row>
    <row r="390" spans="3:28" x14ac:dyDescent="0.25">
      <c r="C390" s="58"/>
      <c r="D390" s="59"/>
      <c r="E390" s="59"/>
      <c r="F390" s="59"/>
      <c r="H390" s="6"/>
      <c r="I390" s="6"/>
      <c r="J390" s="6"/>
      <c r="K390" s="6"/>
      <c r="L390" s="59"/>
      <c r="M390" s="59"/>
      <c r="N390" s="59"/>
      <c r="O390" s="59"/>
      <c r="Q390" s="6"/>
      <c r="R390" s="6"/>
      <c r="S390" s="6"/>
      <c r="T390" s="6"/>
      <c r="V390" s="6"/>
      <c r="X390" s="6"/>
      <c r="Z390" s="6"/>
      <c r="AB390" s="6"/>
    </row>
    <row r="391" spans="3:28" x14ac:dyDescent="0.25">
      <c r="C391" s="58"/>
      <c r="D391" s="59"/>
      <c r="E391" s="59"/>
      <c r="F391" s="59"/>
      <c r="H391" s="6"/>
      <c r="I391" s="6"/>
      <c r="J391" s="6"/>
      <c r="K391" s="6"/>
      <c r="L391" s="59"/>
      <c r="M391" s="59"/>
      <c r="N391" s="59"/>
      <c r="O391" s="59"/>
      <c r="Q391" s="6"/>
      <c r="R391" s="6"/>
      <c r="S391" s="6"/>
      <c r="T391" s="6"/>
      <c r="V391" s="6"/>
      <c r="X391" s="6"/>
      <c r="Z391" s="6"/>
      <c r="AB391" s="6"/>
    </row>
    <row r="392" spans="3:28" x14ac:dyDescent="0.25">
      <c r="C392" s="58"/>
      <c r="D392" s="59"/>
      <c r="E392" s="59"/>
      <c r="F392" s="59"/>
      <c r="H392" s="6"/>
      <c r="I392" s="6"/>
      <c r="J392" s="6"/>
      <c r="K392" s="6"/>
      <c r="L392" s="59"/>
      <c r="M392" s="59"/>
      <c r="N392" s="59"/>
      <c r="O392" s="59"/>
      <c r="Q392" s="6"/>
      <c r="R392" s="6"/>
      <c r="S392" s="6"/>
      <c r="T392" s="6"/>
      <c r="V392" s="6"/>
      <c r="X392" s="6"/>
      <c r="Z392" s="6"/>
      <c r="AB392" s="6"/>
    </row>
    <row r="393" spans="3:28" x14ac:dyDescent="0.25">
      <c r="C393" s="58"/>
      <c r="D393" s="59"/>
      <c r="E393" s="59"/>
      <c r="F393" s="59"/>
      <c r="H393" s="6"/>
      <c r="I393" s="6"/>
      <c r="J393" s="6"/>
      <c r="K393" s="6"/>
      <c r="L393" s="59"/>
      <c r="M393" s="59"/>
      <c r="N393" s="59"/>
      <c r="O393" s="59"/>
      <c r="Q393" s="6"/>
      <c r="R393" s="6"/>
      <c r="S393" s="6"/>
      <c r="T393" s="6"/>
      <c r="V393" s="6"/>
      <c r="X393" s="6"/>
      <c r="Z393" s="6"/>
      <c r="AB393" s="6"/>
    </row>
    <row r="394" spans="3:28" x14ac:dyDescent="0.25">
      <c r="C394" s="58"/>
      <c r="D394" s="59"/>
      <c r="E394" s="59"/>
      <c r="F394" s="59"/>
      <c r="H394" s="6"/>
      <c r="I394" s="6"/>
      <c r="J394" s="6"/>
      <c r="K394" s="6"/>
      <c r="L394" s="59"/>
      <c r="M394" s="59"/>
      <c r="N394" s="59"/>
      <c r="O394" s="59"/>
      <c r="Q394" s="6"/>
      <c r="R394" s="6"/>
      <c r="S394" s="6"/>
      <c r="T394" s="6"/>
      <c r="V394" s="6"/>
      <c r="X394" s="6"/>
      <c r="Z394" s="6"/>
      <c r="AB394" s="6"/>
    </row>
    <row r="395" spans="3:28" x14ac:dyDescent="0.25">
      <c r="C395" s="58"/>
      <c r="D395" s="59"/>
      <c r="E395" s="59"/>
      <c r="F395" s="59"/>
      <c r="H395" s="6"/>
      <c r="I395" s="6"/>
      <c r="J395" s="6"/>
      <c r="K395" s="6"/>
      <c r="L395" s="59"/>
      <c r="M395" s="59"/>
      <c r="N395" s="59"/>
      <c r="O395" s="59"/>
      <c r="Q395" s="6"/>
      <c r="R395" s="6"/>
      <c r="S395" s="6"/>
      <c r="T395" s="6"/>
      <c r="V395" s="6"/>
      <c r="X395" s="6"/>
      <c r="Z395" s="6"/>
      <c r="AB395" s="6"/>
    </row>
    <row r="396" spans="3:28" x14ac:dyDescent="0.25">
      <c r="C396" s="58"/>
      <c r="D396" s="59"/>
      <c r="E396" s="59"/>
      <c r="F396" s="59"/>
      <c r="H396" s="6"/>
      <c r="I396" s="6"/>
      <c r="J396" s="6"/>
      <c r="K396" s="6"/>
      <c r="L396" s="59"/>
      <c r="M396" s="59"/>
      <c r="N396" s="59"/>
      <c r="O396" s="59"/>
      <c r="Q396" s="6"/>
      <c r="R396" s="6"/>
      <c r="S396" s="6"/>
      <c r="T396" s="6"/>
      <c r="V396" s="6"/>
      <c r="X396" s="6"/>
      <c r="Z396" s="6"/>
      <c r="AB396" s="6"/>
    </row>
    <row r="397" spans="3:28" x14ac:dyDescent="0.25">
      <c r="C397" s="58"/>
      <c r="D397" s="59"/>
      <c r="E397" s="59"/>
      <c r="F397" s="59"/>
      <c r="H397" s="6"/>
      <c r="I397" s="6"/>
      <c r="J397" s="6"/>
      <c r="K397" s="6"/>
      <c r="L397" s="59"/>
      <c r="M397" s="59"/>
      <c r="N397" s="59"/>
      <c r="O397" s="59"/>
      <c r="Q397" s="6"/>
      <c r="R397" s="6"/>
      <c r="S397" s="6"/>
      <c r="T397" s="6"/>
      <c r="V397" s="6"/>
      <c r="X397" s="6"/>
      <c r="Z397" s="6"/>
      <c r="AB397" s="6"/>
    </row>
    <row r="398" spans="3:28" x14ac:dyDescent="0.25">
      <c r="C398" s="58"/>
      <c r="D398" s="59"/>
      <c r="E398" s="59"/>
      <c r="F398" s="59"/>
      <c r="H398" s="6"/>
      <c r="I398" s="6"/>
      <c r="J398" s="6"/>
      <c r="K398" s="6"/>
      <c r="L398" s="59"/>
      <c r="M398" s="59"/>
      <c r="N398" s="59"/>
      <c r="O398" s="59"/>
      <c r="Q398" s="6"/>
      <c r="R398" s="6"/>
      <c r="S398" s="6"/>
      <c r="T398" s="6"/>
      <c r="V398" s="6"/>
      <c r="X398" s="6"/>
      <c r="Z398" s="6"/>
      <c r="AB398" s="6"/>
    </row>
    <row r="399" spans="3:28" x14ac:dyDescent="0.25">
      <c r="C399" s="58"/>
      <c r="D399" s="59"/>
      <c r="E399" s="59"/>
      <c r="F399" s="59"/>
      <c r="H399" s="6"/>
      <c r="I399" s="6"/>
      <c r="J399" s="6"/>
      <c r="K399" s="6"/>
      <c r="L399" s="59"/>
      <c r="M399" s="59"/>
      <c r="N399" s="59"/>
      <c r="O399" s="59"/>
      <c r="Q399" s="6"/>
      <c r="R399" s="6"/>
      <c r="S399" s="6"/>
      <c r="T399" s="6"/>
      <c r="V399" s="6"/>
      <c r="X399" s="6"/>
      <c r="Z399" s="6"/>
      <c r="AB399" s="6"/>
    </row>
    <row r="400" spans="3:28" x14ac:dyDescent="0.25">
      <c r="C400" s="58"/>
      <c r="D400" s="59"/>
      <c r="E400" s="59"/>
      <c r="F400" s="59"/>
      <c r="H400" s="6"/>
      <c r="I400" s="6"/>
      <c r="J400" s="6"/>
      <c r="K400" s="6"/>
      <c r="L400" s="59"/>
      <c r="M400" s="59"/>
      <c r="N400" s="59"/>
      <c r="O400" s="59"/>
      <c r="Q400" s="6"/>
      <c r="R400" s="6"/>
      <c r="S400" s="6"/>
      <c r="T400" s="6"/>
      <c r="V400" s="6"/>
      <c r="X400" s="6"/>
      <c r="Z400" s="6"/>
      <c r="AB400" s="6"/>
    </row>
    <row r="401" spans="3:28" x14ac:dyDescent="0.25">
      <c r="C401" s="58"/>
      <c r="D401" s="59"/>
      <c r="E401" s="59"/>
      <c r="F401" s="59"/>
      <c r="H401" s="6"/>
      <c r="I401" s="6"/>
      <c r="J401" s="6"/>
      <c r="K401" s="6"/>
      <c r="L401" s="59"/>
      <c r="M401" s="59"/>
      <c r="N401" s="59"/>
      <c r="O401" s="59"/>
      <c r="Q401" s="6"/>
      <c r="R401" s="6"/>
      <c r="S401" s="6"/>
      <c r="T401" s="6"/>
      <c r="V401" s="6"/>
      <c r="X401" s="6"/>
      <c r="Z401" s="6"/>
      <c r="AB401" s="6"/>
    </row>
    <row r="402" spans="3:28" x14ac:dyDescent="0.25">
      <c r="C402" s="58"/>
      <c r="D402" s="59"/>
      <c r="E402" s="59"/>
      <c r="F402" s="59"/>
      <c r="H402" s="6"/>
      <c r="I402" s="6"/>
      <c r="J402" s="6"/>
      <c r="K402" s="6"/>
      <c r="L402" s="59"/>
      <c r="M402" s="59"/>
      <c r="N402" s="59"/>
      <c r="O402" s="59"/>
      <c r="Q402" s="6"/>
      <c r="R402" s="6"/>
      <c r="S402" s="6"/>
      <c r="T402" s="6"/>
      <c r="V402" s="6"/>
      <c r="X402" s="6"/>
      <c r="Z402" s="6"/>
      <c r="AB402" s="6"/>
    </row>
    <row r="403" spans="3:28" x14ac:dyDescent="0.25">
      <c r="C403" s="58"/>
      <c r="D403" s="59"/>
      <c r="E403" s="59"/>
      <c r="F403" s="59"/>
      <c r="H403" s="6"/>
      <c r="I403" s="6"/>
      <c r="J403" s="6"/>
      <c r="K403" s="6"/>
      <c r="L403" s="59"/>
      <c r="M403" s="59"/>
      <c r="N403" s="59"/>
      <c r="O403" s="59"/>
      <c r="Q403" s="6"/>
      <c r="R403" s="6"/>
      <c r="S403" s="6"/>
      <c r="T403" s="6"/>
      <c r="V403" s="6"/>
      <c r="X403" s="6"/>
      <c r="Z403" s="6"/>
      <c r="AB403" s="6"/>
    </row>
    <row r="404" spans="3:28" x14ac:dyDescent="0.25">
      <c r="C404" s="58"/>
      <c r="D404" s="59"/>
      <c r="E404" s="59"/>
      <c r="F404" s="59"/>
      <c r="H404" s="6"/>
      <c r="I404" s="6"/>
      <c r="J404" s="6"/>
      <c r="K404" s="6"/>
      <c r="L404" s="59"/>
      <c r="M404" s="59"/>
      <c r="N404" s="59"/>
      <c r="O404" s="59"/>
      <c r="Q404" s="6"/>
      <c r="R404" s="6"/>
      <c r="S404" s="6"/>
      <c r="T404" s="6"/>
      <c r="V404" s="6"/>
      <c r="X404" s="6"/>
      <c r="Z404" s="6"/>
      <c r="AB404" s="6"/>
    </row>
    <row r="405" spans="3:28" x14ac:dyDescent="0.25">
      <c r="C405" s="58"/>
      <c r="D405" s="59"/>
      <c r="E405" s="59"/>
      <c r="F405" s="59"/>
      <c r="H405" s="6"/>
      <c r="I405" s="6"/>
      <c r="J405" s="6"/>
      <c r="K405" s="6"/>
      <c r="L405" s="59"/>
      <c r="M405" s="59"/>
      <c r="N405" s="59"/>
      <c r="O405" s="59"/>
      <c r="Q405" s="6"/>
      <c r="R405" s="6"/>
      <c r="S405" s="6"/>
      <c r="T405" s="6"/>
      <c r="V405" s="6"/>
      <c r="X405" s="6"/>
      <c r="Z405" s="6"/>
      <c r="AB405" s="6"/>
    </row>
    <row r="406" spans="3:28" x14ac:dyDescent="0.25">
      <c r="C406" s="58"/>
      <c r="D406" s="59"/>
      <c r="E406" s="59"/>
      <c r="F406" s="59"/>
      <c r="H406" s="6"/>
      <c r="I406" s="6"/>
      <c r="J406" s="6"/>
      <c r="K406" s="6"/>
      <c r="L406" s="59"/>
      <c r="M406" s="59"/>
      <c r="N406" s="59"/>
      <c r="O406" s="59"/>
      <c r="Q406" s="6"/>
      <c r="R406" s="6"/>
      <c r="S406" s="6"/>
      <c r="T406" s="6"/>
      <c r="V406" s="6"/>
      <c r="X406" s="6"/>
      <c r="Z406" s="6"/>
      <c r="AB406" s="6"/>
    </row>
    <row r="407" spans="3:28" x14ac:dyDescent="0.25">
      <c r="C407" s="58"/>
      <c r="D407" s="59"/>
      <c r="E407" s="59"/>
      <c r="F407" s="59"/>
      <c r="H407" s="6"/>
      <c r="I407" s="6"/>
      <c r="J407" s="6"/>
      <c r="K407" s="6"/>
      <c r="L407" s="59"/>
      <c r="M407" s="59"/>
      <c r="N407" s="59"/>
      <c r="O407" s="59"/>
      <c r="Q407" s="6"/>
      <c r="R407" s="6"/>
      <c r="S407" s="6"/>
      <c r="T407" s="6"/>
      <c r="V407" s="6"/>
      <c r="X407" s="6"/>
      <c r="Z407" s="6"/>
      <c r="AB407" s="6"/>
    </row>
  </sheetData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6"/>
  <sheetViews>
    <sheetView zoomScale="73" zoomScaleNormal="73" workbookViewId="0">
      <selection activeCell="N39" sqref="N39"/>
    </sheetView>
  </sheetViews>
  <sheetFormatPr defaultRowHeight="15" x14ac:dyDescent="0.25"/>
  <cols>
    <col min="1" max="1" width="19.85546875" customWidth="1"/>
    <col min="6" max="6" width="11.7109375" customWidth="1"/>
    <col min="15" max="15" width="11.85546875" customWidth="1"/>
  </cols>
  <sheetData>
    <row r="1" spans="1:33" s="2" customFormat="1" x14ac:dyDescent="0.25">
      <c r="B1" s="152" t="s">
        <v>211</v>
      </c>
      <c r="C1" s="152"/>
      <c r="D1" s="152"/>
      <c r="E1" s="152"/>
      <c r="F1" s="152"/>
      <c r="G1" s="152"/>
      <c r="H1" s="152">
        <v>1</v>
      </c>
      <c r="I1" s="152"/>
      <c r="J1" s="152" t="s">
        <v>90</v>
      </c>
      <c r="K1" s="152"/>
      <c r="L1" s="152">
        <v>2</v>
      </c>
      <c r="M1" s="152"/>
      <c r="N1" s="152" t="s">
        <v>221</v>
      </c>
      <c r="O1" s="152"/>
      <c r="P1" s="152"/>
      <c r="Q1" s="152"/>
      <c r="R1" s="152"/>
      <c r="S1" s="152"/>
      <c r="T1" s="152">
        <v>1</v>
      </c>
      <c r="U1" s="152"/>
      <c r="V1" s="152" t="s">
        <v>90</v>
      </c>
      <c r="W1" s="152"/>
      <c r="X1" s="152">
        <v>2</v>
      </c>
      <c r="Y1" s="152"/>
      <c r="Z1" s="152" t="s">
        <v>244</v>
      </c>
      <c r="AA1" s="152"/>
      <c r="AB1" s="152"/>
      <c r="AC1" s="152"/>
      <c r="AD1" s="152" t="s">
        <v>246</v>
      </c>
      <c r="AE1" s="152"/>
      <c r="AF1" s="152"/>
      <c r="AG1" s="152"/>
    </row>
    <row r="2" spans="1:33" s="2" customFormat="1" x14ac:dyDescent="0.25">
      <c r="B2" s="152">
        <v>1</v>
      </c>
      <c r="C2" s="152"/>
      <c r="D2" s="152" t="s">
        <v>90</v>
      </c>
      <c r="E2" s="152"/>
      <c r="F2" s="152">
        <v>2</v>
      </c>
      <c r="G2" s="152"/>
      <c r="H2" s="2" t="s">
        <v>216</v>
      </c>
      <c r="I2" s="2" t="s">
        <v>217</v>
      </c>
      <c r="J2" s="2" t="s">
        <v>216</v>
      </c>
      <c r="K2" s="70" t="s">
        <v>217</v>
      </c>
      <c r="L2" s="70" t="s">
        <v>216</v>
      </c>
      <c r="M2" s="70" t="s">
        <v>217</v>
      </c>
      <c r="N2" s="152">
        <v>1</v>
      </c>
      <c r="O2" s="152"/>
      <c r="P2" s="152" t="s">
        <v>90</v>
      </c>
      <c r="Q2" s="152"/>
      <c r="R2" s="152">
        <v>2</v>
      </c>
      <c r="S2" s="152"/>
      <c r="T2" s="2" t="s">
        <v>216</v>
      </c>
      <c r="U2" s="2" t="s">
        <v>217</v>
      </c>
      <c r="V2" s="2" t="s">
        <v>216</v>
      </c>
      <c r="W2" s="70" t="s">
        <v>217</v>
      </c>
      <c r="X2" s="70" t="s">
        <v>216</v>
      </c>
      <c r="Y2" s="70" t="s">
        <v>217</v>
      </c>
      <c r="Z2" s="152" t="s">
        <v>245</v>
      </c>
      <c r="AA2" s="152"/>
      <c r="AB2" s="152" t="s">
        <v>221</v>
      </c>
      <c r="AC2" s="152"/>
      <c r="AD2" s="152" t="s">
        <v>245</v>
      </c>
      <c r="AE2" s="152"/>
      <c r="AF2" s="152" t="s">
        <v>221</v>
      </c>
      <c r="AG2" s="152"/>
    </row>
    <row r="3" spans="1:33" s="64" customFormat="1" x14ac:dyDescent="0.25">
      <c r="B3" s="64" t="s">
        <v>213</v>
      </c>
      <c r="C3" s="64" t="s">
        <v>214</v>
      </c>
      <c r="D3" s="64" t="s">
        <v>213</v>
      </c>
      <c r="E3" s="64" t="s">
        <v>214</v>
      </c>
      <c r="F3" s="64" t="s">
        <v>213</v>
      </c>
      <c r="G3" s="64" t="s">
        <v>214</v>
      </c>
      <c r="N3" s="64" t="s">
        <v>213</v>
      </c>
      <c r="O3" s="64" t="s">
        <v>214</v>
      </c>
      <c r="P3" s="64" t="s">
        <v>213</v>
      </c>
      <c r="Q3" s="64" t="s">
        <v>214</v>
      </c>
      <c r="R3" s="64" t="s">
        <v>213</v>
      </c>
      <c r="S3" s="64" t="s">
        <v>214</v>
      </c>
    </row>
    <row r="4" spans="1:33" x14ac:dyDescent="0.25">
      <c r="A4" s="58" t="s">
        <v>268</v>
      </c>
      <c r="B4" s="58">
        <f>COUNTIFS('3way'!$A$3:$A$7690,"&gt;=  45% ",'3way'!$AE$3:$AE$7690,"1",'3way'!$Z$3:$Z$7690,"="  &amp;A4)</f>
        <v>19</v>
      </c>
      <c r="C4" s="58">
        <f>COUNTIFS('3way'!$A$3:$A$7690,"&gt;=  45% ",'3way'!$AE$3:$AE$7690,"&lt;&gt;1",'3way'!$Z$3:$Z$7690,"="  &amp;A4)</f>
        <v>44</v>
      </c>
      <c r="D4" s="58">
        <f>COUNTIFS('3way'!$B$3:$B$7690,"&gt;=  26% ",'3way'!$AE$3:$AE$7690,"X",'3way'!$Z$3:$Z$7690,"="  &amp;A4)</f>
        <v>4</v>
      </c>
      <c r="E4" s="58">
        <f>COUNTIFS('3way'!$B$3:$B$7690,"&gt;=  26% ",'3way'!$AE$3:$AE$7690,"&lt;&gt;X",'3way'!$Z$3:$Z$7690,"="  &amp;A4)</f>
        <v>19</v>
      </c>
      <c r="F4" s="58">
        <f>COUNTIFS('3way'!$C$3:$C$7690,"&gt;=  28% ",'3way'!$AE$3:$AE$7690,"2",'3way'!$Z$3:$Z$7690,"="  &amp;A4)</f>
        <v>19</v>
      </c>
      <c r="G4" s="58">
        <f>COUNTIFS('3way'!$C$3:$C$7690,"&gt;=  28% ",'3way'!$AE$3:$AE$7690,"&lt;&gt;2",'3way'!$Z$3:$Z$7690,"="  &amp;A4)</f>
        <v>46</v>
      </c>
      <c r="H4" s="6">
        <f>(B4/((COUNTIF('3way'!$Z$3:$Z$7690,"="&amp;A4))))</f>
        <v>0.20652173913043478</v>
      </c>
      <c r="I4" s="6">
        <f>(C4/(COUNTIF('3way'!$Z$3:$Z$7690,"="&amp;A4)))</f>
        <v>0.47826086956521741</v>
      </c>
      <c r="J4" s="6">
        <f>(D4/(COUNTIF('3way'!$Z$3:$Z$7690,"="&amp;A4)))</f>
        <v>4.3478260869565216E-2</v>
      </c>
      <c r="K4" s="6">
        <f>(E4/(COUNTIF('3way'!$Z$3:$Z$7690,"="&amp;A4)))</f>
        <v>0.20652173913043478</v>
      </c>
      <c r="L4" s="6">
        <f>(F4/(COUNTIF('3way'!$Z$3:$Z$7690,"="&amp;A4)))</f>
        <v>0.20652173913043478</v>
      </c>
      <c r="M4" s="6">
        <f>(G4/(COUNTIF('3way'!$Z$3:$Z$7690,"="&amp;A4)))</f>
        <v>0.5</v>
      </c>
      <c r="N4" s="58">
        <f>COUNTIFS('3way'!$R$3:$R$7690,"&gt;=  45% ",'3way'!$AE$3:$AE$7690,"1",'3way'!$Z$3:$Z$7690,"="  &amp;A4)</f>
        <v>18</v>
      </c>
      <c r="O4">
        <f>COUNTIFS('3way'!$R$3:$R$7690,"&gt;=  45% ",'3way'!$AE$3:$AE$7690,"&lt;&gt;1",'3way'!$Z$3:$Z$7690,"="  &amp;A4)</f>
        <v>39</v>
      </c>
      <c r="P4">
        <f>COUNTIFS('3way'!$S$3:$S$7690,"&gt;=  26% ",'3way'!$AE$3:$AE$7690,"X",'3way'!$Z$3:$Z$7690,"="  &amp;A4)</f>
        <v>7</v>
      </c>
      <c r="Q4">
        <f>COUNTIFS('3way'!$S$3:$S$7690,"&gt;=  26% ",'3way'!$AE$3:$AE$7690,"&lt;&gt;X",'3way'!$Z$3:$Z$7690,"="  &amp;A4)</f>
        <v>13</v>
      </c>
      <c r="R4">
        <f>COUNTIFS('3way'!$T$3:$T$7690,"&gt;=  28% ",'3way'!$AE$3:$AE$7690,"2",'3way'!$Z$3:$Z$7690,"="  &amp;A4)</f>
        <v>22</v>
      </c>
      <c r="S4" s="73">
        <f>COUNTIFS('3way'!$T$3:$T$7690,"&gt;=  28% ",'3way'!$AE$3:$AE$7690,"&lt;&gt;2",'3way'!$Z$3:$Z$7690,"="  &amp;A4)</f>
        <v>55</v>
      </c>
      <c r="T4" s="6">
        <f>(N4/(COUNTIF('3way'!$Z$3:$Z$7690,"="&amp;A4)))</f>
        <v>0.19565217391304349</v>
      </c>
      <c r="U4" s="6">
        <f>(O4/(COUNTIF('3way'!$Z$3:$Z$7690,"="&amp;A4)))</f>
        <v>0.42391304347826086</v>
      </c>
      <c r="V4" s="6">
        <f>(P4/(COUNTIF('3way'!$Z$3:$Z$7690,"="&amp;A4)))</f>
        <v>7.6086956521739135E-2</v>
      </c>
      <c r="W4" s="6">
        <f>(Q4/(COUNTIF('3way'!$Z$3:$Z$7690,"="&amp;A4)))</f>
        <v>0.14130434782608695</v>
      </c>
      <c r="X4" s="6">
        <f>(R4/(COUNTIF('3way'!$Z$3:$Z$7690,"="&amp;A4)))</f>
        <v>0.2391304347826087</v>
      </c>
      <c r="Y4" s="6">
        <f>(S4/(COUNTIF('3way'!$Z$3:$Z$7690,"="&amp;A4)))</f>
        <v>0.59782608695652173</v>
      </c>
      <c r="Z4">
        <f>B4+D4+F4</f>
        <v>42</v>
      </c>
      <c r="AA4" s="6">
        <f>(Z4/(COUNTIF('3way'!$Z$3:$Z$7690,"="&amp;A4)))</f>
        <v>0.45652173913043476</v>
      </c>
      <c r="AB4">
        <f>N4+P4+R4</f>
        <v>47</v>
      </c>
      <c r="AC4" s="6">
        <f>(AB4/(COUNTIF('3way'!$Z$3:$Z$7690,"="&amp;A4)))</f>
        <v>0.51086956521739135</v>
      </c>
      <c r="AD4">
        <f>C4+E4+G4</f>
        <v>109</v>
      </c>
      <c r="AE4" s="6">
        <f>(AD4/(COUNTIF('3way'!$Z$3:$Z$7690,"="&amp;A4)))</f>
        <v>1.1847826086956521</v>
      </c>
      <c r="AF4">
        <f>O4+Q4+S4</f>
        <v>107</v>
      </c>
      <c r="AG4" s="6">
        <f>(AF4/(COUNTIF('3way'!$Z$3:$Z$7690,"="&amp;A4)))</f>
        <v>1.1630434782608696</v>
      </c>
    </row>
    <row r="5" spans="1:33" x14ac:dyDescent="0.25">
      <c r="A5" s="58" t="s">
        <v>269</v>
      </c>
      <c r="B5" s="58">
        <f>COUNTIFS('3way'!$A$3:$A$7690,"&gt;=  45% ",'3way'!$AE$3:$AE$7690,"1",'3way'!$Z$3:$Z$7690,"="  &amp;A5)</f>
        <v>36</v>
      </c>
      <c r="C5" s="58">
        <f>COUNTIFS('3way'!$A$3:$A$7690,"&gt;=  45% ",'3way'!$AE$3:$AE$7690,"&lt;&gt;1",'3way'!$Z$3:$Z$7690,"="  &amp;A5)</f>
        <v>66</v>
      </c>
      <c r="D5" s="58">
        <f>COUNTIFS('3way'!$B$3:$B$7690,"&gt;=  26% ",'3way'!$AE$3:$AE$7690,"X",'3way'!$Z$3:$Z$7690,"="  &amp;A5)</f>
        <v>17</v>
      </c>
      <c r="E5" s="58">
        <f>COUNTIFS('3way'!$B$3:$B$7690,"&gt;=  26% ",'3way'!$AE$3:$AE$7690,"&lt;&gt;X",'3way'!$Z$3:$Z$7690,"="  &amp;A5)</f>
        <v>47</v>
      </c>
      <c r="F5" s="58">
        <f>COUNTIFS('3way'!$C$3:$C$7690,"&gt;=  28% ",'3way'!$AE$3:$AE$7690,"2",'3way'!$Z$3:$Z$7690,"="  &amp;A5)</f>
        <v>29</v>
      </c>
      <c r="G5" s="58">
        <f>COUNTIFS('3way'!$C$3:$C$7690,"&gt;=  28% ",'3way'!$AE$3:$AE$7690,"&lt;&gt;2",'3way'!$Z$3:$Z$7690,"="  &amp;A5)</f>
        <v>66</v>
      </c>
      <c r="H5" s="6">
        <f>(B5/((COUNTIF('3way'!$Z$3:$Z$7690,"="&amp;A5))))</f>
        <v>0.24827586206896551</v>
      </c>
      <c r="I5" s="6">
        <f>(C5/(COUNTIF('3way'!$Z$3:$Z$7690,"="&amp;A5)))</f>
        <v>0.45517241379310347</v>
      </c>
      <c r="J5" s="6">
        <f>(D5/(COUNTIF('3way'!$Z$3:$Z$7690,"="&amp;A5)))</f>
        <v>0.11724137931034483</v>
      </c>
      <c r="K5" s="6">
        <f>(E5/(COUNTIF('3way'!$Z$3:$Z$7690,"="&amp;A5)))</f>
        <v>0.32413793103448274</v>
      </c>
      <c r="L5" s="6">
        <f>(F5/(COUNTIF('3way'!$Z$3:$Z$7690,"="&amp;A5)))</f>
        <v>0.2</v>
      </c>
      <c r="M5" s="6">
        <f>(G5/(COUNTIF('3way'!$Z$3:$Z$7690,"="&amp;A5)))</f>
        <v>0.45517241379310347</v>
      </c>
      <c r="N5" s="58">
        <f>COUNTIFS('3way'!$R$3:$R$7690,"&gt;=  45% ",'3way'!$AE$3:$AE$7690,"1",'3way'!$Z$3:$Z$7690,"="  &amp;A5)</f>
        <v>35</v>
      </c>
      <c r="O5">
        <f>COUNTIFS('3way'!$R$3:$R$7690,"&gt;=  45% ",'3way'!$AE$3:$AE$7690,"&lt;&gt;1",'3way'!$Z$3:$Z$7690,"="  &amp;A5)</f>
        <v>61</v>
      </c>
      <c r="P5">
        <f>COUNTIFS('3way'!$S$3:$S$7690,"&gt;=  26% ",'3way'!$AE$3:$AE$7690,"X",'3way'!$Z$3:$Z$7690,"="  &amp;A5)</f>
        <v>18</v>
      </c>
      <c r="Q5">
        <f>COUNTIFS('3way'!$S$3:$S$7690,"&gt;=  26% ",'3way'!$AE$3:$AE$7690,"&lt;&gt;X",'3way'!$Z$3:$Z$7690,"="  &amp;A5)</f>
        <v>54</v>
      </c>
      <c r="R5">
        <f>COUNTIFS('3way'!$T$3:$T$7690,"&gt;=  28% ",'3way'!$AE$3:$AE$7690,"2",'3way'!$Z$3:$Z$7690,"="  &amp;A5)</f>
        <v>40</v>
      </c>
      <c r="S5" s="73">
        <f>COUNTIFS('3way'!$T$3:$T$7690,"&gt;=  28% ",'3way'!$AE$3:$AE$7690,"&lt;&gt;2",'3way'!$Z$3:$Z$7690,"="  &amp;A5)</f>
        <v>84</v>
      </c>
      <c r="T5" s="6">
        <f>(N5/(COUNTIF('3way'!$Z$3:$Z$7690,"="&amp;A5)))</f>
        <v>0.2413793103448276</v>
      </c>
      <c r="U5" s="6">
        <f>(O5/(COUNTIF('3way'!$Z$3:$Z$7690,"="&amp;A5)))</f>
        <v>0.4206896551724138</v>
      </c>
      <c r="V5" s="6">
        <f>(P5/(COUNTIF('3way'!$Z$3:$Z$7690,"="&amp;A5)))</f>
        <v>0.12413793103448276</v>
      </c>
      <c r="W5" s="6">
        <f>(Q5/(COUNTIF('3way'!$Z$3:$Z$7690,"="&amp;A5)))</f>
        <v>0.3724137931034483</v>
      </c>
      <c r="X5" s="6">
        <f>(R5/(COUNTIF('3way'!$Z$3:$Z$7690,"="&amp;A5)))</f>
        <v>0.27586206896551724</v>
      </c>
      <c r="Y5" s="6">
        <f>(S5/(COUNTIF('3way'!$Z$3:$Z$7690,"="&amp;A5)))</f>
        <v>0.57931034482758625</v>
      </c>
      <c r="Z5">
        <f t="shared" ref="Z5:Z20" si="0">B5+D5+F5</f>
        <v>82</v>
      </c>
      <c r="AA5" s="6">
        <f>(Z5/(COUNTIF('3way'!$Z$3:$Z$7690,"="&amp;A5)))</f>
        <v>0.56551724137931036</v>
      </c>
      <c r="AB5">
        <f t="shared" ref="AB5:AB20" si="1">N5+P5+R5</f>
        <v>93</v>
      </c>
      <c r="AC5" s="6">
        <f>(AB5/(COUNTIF('3way'!$Z$3:$Z$7690,"="&amp;A5)))</f>
        <v>0.64137931034482754</v>
      </c>
      <c r="AD5">
        <f t="shared" ref="AD5:AD20" si="2">C5+E5+G5</f>
        <v>179</v>
      </c>
      <c r="AE5" s="6">
        <f>(AD5/(COUNTIF('3way'!$Z$3:$Z$7690,"="&amp;A5)))</f>
        <v>1.2344827586206897</v>
      </c>
      <c r="AF5">
        <f t="shared" ref="AF5:AF20" si="3">O5+Q5+S5</f>
        <v>199</v>
      </c>
      <c r="AG5" s="6">
        <f>(AF5/(COUNTIF('3way'!$Z$3:$Z$7690,"="&amp;A5)))</f>
        <v>1.3724137931034484</v>
      </c>
    </row>
    <row r="6" spans="1:33" x14ac:dyDescent="0.25">
      <c r="A6" s="58" t="s">
        <v>270</v>
      </c>
      <c r="B6" s="58">
        <f>COUNTIFS('3way'!$A$3:$A$7690,"&gt;=  45% ",'3way'!$AE$3:$AE$7690,"1",'3way'!$Z$3:$Z$7690,"="  &amp;A6)</f>
        <v>41</v>
      </c>
      <c r="C6" s="58">
        <f>COUNTIFS('3way'!$A$3:$A$7690,"&gt;=  45% ",'3way'!$AE$3:$AE$7690,"&lt;&gt;1",'3way'!$Z$3:$Z$7690,"="  &amp;A6)</f>
        <v>74</v>
      </c>
      <c r="D6" s="58">
        <f>COUNTIFS('3way'!$B$3:$B$7690,"&gt;=  26% ",'3way'!$AE$3:$AE$7690,"X",'3way'!$Z$3:$Z$7690,"="  &amp;A6)</f>
        <v>15</v>
      </c>
      <c r="E6" s="58">
        <f>COUNTIFS('3way'!$B$3:$B$7690,"&gt;=  26% ",'3way'!$AE$3:$AE$7690,"&lt;&gt;X",'3way'!$Z$3:$Z$7690,"="  &amp;A6)</f>
        <v>40</v>
      </c>
      <c r="F6" s="58">
        <f>COUNTIFS('3way'!$C$3:$C$7690,"&gt;=  28% ",'3way'!$AE$3:$AE$7690,"2",'3way'!$Z$3:$Z$7690,"="  &amp;A6)</f>
        <v>22</v>
      </c>
      <c r="G6" s="58">
        <f>COUNTIFS('3way'!$C$3:$C$7690,"&gt;=  28% ",'3way'!$AE$3:$AE$7690,"&lt;&gt;2",'3way'!$Z$3:$Z$7690,"="  &amp;A6)</f>
        <v>66</v>
      </c>
      <c r="H6" s="6">
        <f>(B6/((COUNTIF('3way'!$Z$3:$Z$7690,"="&amp;A6))))</f>
        <v>0.25308641975308643</v>
      </c>
      <c r="I6" s="6">
        <f>(C6/(COUNTIF('3way'!$Z$3:$Z$7690,"="&amp;A6)))</f>
        <v>0.4567901234567901</v>
      </c>
      <c r="J6" s="6">
        <f>(D6/(COUNTIF('3way'!$Z$3:$Z$7690,"="&amp;A6)))</f>
        <v>9.2592592592592587E-2</v>
      </c>
      <c r="K6" s="6">
        <f>(E6/(COUNTIF('3way'!$Z$3:$Z$7690,"="&amp;A6)))</f>
        <v>0.24691358024691357</v>
      </c>
      <c r="L6" s="6">
        <f>(F6/(COUNTIF('3way'!$Z$3:$Z$7690,"="&amp;A6)))</f>
        <v>0.13580246913580246</v>
      </c>
      <c r="M6" s="6">
        <f>(G6/(COUNTIF('3way'!$Z$3:$Z$7690,"="&amp;A6)))</f>
        <v>0.40740740740740738</v>
      </c>
      <c r="N6" s="58">
        <f>COUNTIFS('3way'!$R$3:$R$7690,"&gt;=  45% ",'3way'!$AE$3:$AE$7690,"1",'3way'!$Z$3:$Z$7690,"="  &amp;A6)</f>
        <v>34</v>
      </c>
      <c r="O6">
        <f>COUNTIFS('3way'!$R$3:$R$7690,"&gt;=  45% ",'3way'!$AE$3:$AE$7690,"&lt;&gt;1",'3way'!$Z$3:$Z$7690,"="  &amp;A6)</f>
        <v>57</v>
      </c>
      <c r="P6">
        <f>COUNTIFS('3way'!$S$3:$S$7690,"&gt;=  26% ",'3way'!$AE$3:$AE$7690,"X",'3way'!$Z$3:$Z$7690,"="  &amp;A6)</f>
        <v>34</v>
      </c>
      <c r="Q6">
        <f>COUNTIFS('3way'!$S$3:$S$7690,"&gt;=  26% ",'3way'!$AE$3:$AE$7690,"&lt;&gt;X",'3way'!$Z$3:$Z$7690,"="  &amp;A6)</f>
        <v>96</v>
      </c>
      <c r="R6">
        <f>COUNTIFS('3way'!$T$3:$T$7690,"&gt;=  28% ",'3way'!$AE$3:$AE$7690,"2",'3way'!$Z$3:$Z$7690,"="  &amp;A6)</f>
        <v>30</v>
      </c>
      <c r="S6" s="73">
        <f>COUNTIFS('3way'!$T$3:$T$7690,"&gt;=  28% ",'3way'!$AE$3:$AE$7690,"&lt;&gt;2",'3way'!$Z$3:$Z$7690,"="  &amp;A6)</f>
        <v>96</v>
      </c>
      <c r="T6" s="6">
        <f>(N6/(COUNTIF('3way'!$Z$3:$Z$7690,"="&amp;A6)))</f>
        <v>0.20987654320987653</v>
      </c>
      <c r="U6" s="6">
        <f>(O6/(COUNTIF('3way'!$Z$3:$Z$7690,"="&amp;A6)))</f>
        <v>0.35185185185185186</v>
      </c>
      <c r="V6" s="6">
        <f>(P6/(COUNTIF('3way'!$Z$3:$Z$7690,"="&amp;A6)))</f>
        <v>0.20987654320987653</v>
      </c>
      <c r="W6" s="6">
        <f>(Q6/(COUNTIF('3way'!$Z$3:$Z$7690,"="&amp;A6)))</f>
        <v>0.59259259259259256</v>
      </c>
      <c r="X6" s="6">
        <f>(R6/(COUNTIF('3way'!$Z$3:$Z$7690,"="&amp;A6)))</f>
        <v>0.18518518518518517</v>
      </c>
      <c r="Y6" s="6">
        <f>(S6/(COUNTIF('3way'!$Z$3:$Z$7690,"="&amp;A6)))</f>
        <v>0.59259259259259256</v>
      </c>
      <c r="Z6">
        <f t="shared" si="0"/>
        <v>78</v>
      </c>
      <c r="AA6" s="6">
        <f>(Z6/(COUNTIF('3way'!$Z$3:$Z$7690,"="&amp;A6)))</f>
        <v>0.48148148148148145</v>
      </c>
      <c r="AB6">
        <f t="shared" si="1"/>
        <v>98</v>
      </c>
      <c r="AC6" s="6">
        <f>(AB6/(COUNTIF('3way'!$Z$3:$Z$7690,"="&amp;A6)))</f>
        <v>0.60493827160493829</v>
      </c>
      <c r="AD6">
        <f t="shared" si="2"/>
        <v>180</v>
      </c>
      <c r="AE6" s="6">
        <f>(AD6/(COUNTIF('3way'!$Z$3:$Z$7690,"="&amp;A6)))</f>
        <v>1.1111111111111112</v>
      </c>
      <c r="AF6">
        <f t="shared" si="3"/>
        <v>249</v>
      </c>
      <c r="AG6" s="6">
        <f>(AF6/(COUNTIF('3way'!$Z$3:$Z$7690,"="&amp;A6)))</f>
        <v>1.537037037037037</v>
      </c>
    </row>
    <row r="7" spans="1:33" x14ac:dyDescent="0.25">
      <c r="A7" s="58" t="s">
        <v>271</v>
      </c>
      <c r="B7" s="58">
        <f>COUNTIFS('3way'!$A$3:$A$7690,"&gt;=  45% ",'3way'!$AE$3:$AE$7690,"1",'3way'!$Z$3:$Z$7690,"="  &amp;A7)</f>
        <v>33</v>
      </c>
      <c r="C7" s="58">
        <f>COUNTIFS('3way'!$A$3:$A$7690,"&gt;=  45% ",'3way'!$AE$3:$AE$7690,"&lt;&gt;1",'3way'!$Z$3:$Z$7690,"="  &amp;A7)</f>
        <v>67</v>
      </c>
      <c r="D7" s="58">
        <f>COUNTIFS('3way'!$B$3:$B$7690,"&gt;=  26% ",'3way'!$AE$3:$AE$7690,"X",'3way'!$Z$3:$Z$7690,"="  &amp;A7)</f>
        <v>9</v>
      </c>
      <c r="E7" s="58">
        <f>COUNTIFS('3way'!$B$3:$B$7690,"&gt;=  26% ",'3way'!$AE$3:$AE$7690,"&lt;&gt;X",'3way'!$Z$3:$Z$7690,"="  &amp;A7)</f>
        <v>15</v>
      </c>
      <c r="F7" s="58">
        <f>COUNTIFS('3way'!$C$3:$C$7690,"&gt;=  28% ",'3way'!$AE$3:$AE$7690,"2",'3way'!$Z$3:$Z$7690,"="  &amp;A7)</f>
        <v>23</v>
      </c>
      <c r="G7" s="58">
        <f>COUNTIFS('3way'!$C$3:$C$7690,"&gt;=  28% ",'3way'!$AE$3:$AE$7690,"&lt;&gt;2",'3way'!$Z$3:$Z$7690,"="  &amp;A7)</f>
        <v>56</v>
      </c>
      <c r="H7" s="6">
        <f>(B7/((COUNTIF('3way'!$Z$3:$Z$7690,"="&amp;A7))))</f>
        <v>0.26400000000000001</v>
      </c>
      <c r="I7" s="6">
        <f>(C7/(COUNTIF('3way'!$Z$3:$Z$7690,"="&amp;A7)))</f>
        <v>0.53600000000000003</v>
      </c>
      <c r="J7" s="6">
        <f>(D7/(COUNTIF('3way'!$Z$3:$Z$7690,"="&amp;A7)))</f>
        <v>7.1999999999999995E-2</v>
      </c>
      <c r="K7" s="6">
        <f>(E7/(COUNTIF('3way'!$Z$3:$Z$7690,"="&amp;A7)))</f>
        <v>0.12</v>
      </c>
      <c r="L7" s="6">
        <f>(F7/(COUNTIF('3way'!$Z$3:$Z$7690,"="&amp;A7)))</f>
        <v>0.184</v>
      </c>
      <c r="M7" s="6">
        <f>(G7/(COUNTIF('3way'!$Z$3:$Z$7690,"="&amp;A7)))</f>
        <v>0.44800000000000001</v>
      </c>
      <c r="N7" s="58">
        <f>COUNTIFS('3way'!$R$3:$R$7690,"&gt;=  45% ",'3way'!$AE$3:$AE$7690,"1",'3way'!$Z$3:$Z$7690,"="  &amp;A7)</f>
        <v>34</v>
      </c>
      <c r="O7">
        <f>COUNTIFS('3way'!$R$3:$R$7690,"&gt;=  45% ",'3way'!$AE$3:$AE$7690,"&lt;&gt;1",'3way'!$Z$3:$Z$7690,"="  &amp;A7)</f>
        <v>63</v>
      </c>
      <c r="P7">
        <f>COUNTIFS('3way'!$S$3:$S$7690,"&gt;=  26% ",'3way'!$AE$3:$AE$7690,"X",'3way'!$Z$3:$Z$7690,"="  &amp;A7)</f>
        <v>11</v>
      </c>
      <c r="Q7">
        <f>COUNTIFS('3way'!$S$3:$S$7690,"&gt;=  26% ",'3way'!$AE$3:$AE$7690,"&lt;&gt;X",'3way'!$Z$3:$Z$7690,"="  &amp;A7)</f>
        <v>29</v>
      </c>
      <c r="R7">
        <f>COUNTIFS('3way'!$T$3:$T$7690,"&gt;=  28% ",'3way'!$AE$3:$AE$7690,"2",'3way'!$Z$3:$Z$7690,"="  &amp;A7)</f>
        <v>26</v>
      </c>
      <c r="S7" s="73">
        <f>COUNTIFS('3way'!$T$3:$T$7690,"&gt;=  28% ",'3way'!$AE$3:$AE$7690,"&lt;&gt;2",'3way'!$Z$3:$Z$7690,"="  &amp;A7)</f>
        <v>61</v>
      </c>
      <c r="T7" s="6">
        <f>(N7/(COUNTIF('3way'!$Z$3:$Z$7690,"="&amp;A7)))</f>
        <v>0.27200000000000002</v>
      </c>
      <c r="U7" s="6">
        <f>(O7/(COUNTIF('3way'!$Z$3:$Z$7690,"="&amp;A7)))</f>
        <v>0.504</v>
      </c>
      <c r="V7" s="6">
        <f>(P7/(COUNTIF('3way'!$Z$3:$Z$7690,"="&amp;A7)))</f>
        <v>8.7999999999999995E-2</v>
      </c>
      <c r="W7" s="6">
        <f>(Q7/(COUNTIF('3way'!$Z$3:$Z$7690,"="&amp;A7)))</f>
        <v>0.23200000000000001</v>
      </c>
      <c r="X7" s="6">
        <f>(R7/(COUNTIF('3way'!$Z$3:$Z$7690,"="&amp;A7)))</f>
        <v>0.20799999999999999</v>
      </c>
      <c r="Y7" s="6">
        <f>(S7/(COUNTIF('3way'!$Z$3:$Z$7690,"="&amp;A7)))</f>
        <v>0.48799999999999999</v>
      </c>
      <c r="Z7">
        <f t="shared" si="0"/>
        <v>65</v>
      </c>
      <c r="AA7" s="6">
        <f>(Z7/(COUNTIF('3way'!$Z$3:$Z$7690,"="&amp;A7)))</f>
        <v>0.52</v>
      </c>
      <c r="AB7">
        <f t="shared" si="1"/>
        <v>71</v>
      </c>
      <c r="AC7" s="6">
        <f>(AB7/(COUNTIF('3way'!$Z$3:$Z$7690,"="&amp;A7)))</f>
        <v>0.56799999999999995</v>
      </c>
      <c r="AD7">
        <f t="shared" si="2"/>
        <v>138</v>
      </c>
      <c r="AE7" s="6">
        <f>(AD7/(COUNTIF('3way'!$Z$3:$Z$7690,"="&amp;A7)))</f>
        <v>1.1040000000000001</v>
      </c>
      <c r="AF7">
        <f t="shared" si="3"/>
        <v>153</v>
      </c>
      <c r="AG7" s="6">
        <f>(AF7/(COUNTIF('3way'!$Z$3:$Z$7690,"="&amp;A7)))</f>
        <v>1.224</v>
      </c>
    </row>
    <row r="8" spans="1:33" x14ac:dyDescent="0.25">
      <c r="A8" s="58" t="s">
        <v>272</v>
      </c>
      <c r="B8" s="58">
        <f>COUNTIFS('3way'!$A$3:$A$7690,"&gt;=  45% ",'3way'!$AE$3:$AE$7690,"1",'3way'!$Z$3:$Z$7690,"="  &amp;A8)</f>
        <v>34</v>
      </c>
      <c r="C8" s="58">
        <f>COUNTIFS('3way'!$A$3:$A$7690,"&gt;=  45% ",'3way'!$AE$3:$AE$7690,"&lt;&gt;1",'3way'!$Z$3:$Z$7690,"="  &amp;A8)</f>
        <v>63</v>
      </c>
      <c r="D8" s="58">
        <f>COUNTIFS('3way'!$B$3:$B$7690,"&gt;=  26% ",'3way'!$AE$3:$AE$7690,"X",'3way'!$Z$3:$Z$7690,"="  &amp;A8)</f>
        <v>16</v>
      </c>
      <c r="E8" s="58">
        <f>COUNTIFS('3way'!$B$3:$B$7690,"&gt;=  26% ",'3way'!$AE$3:$AE$7690,"&lt;&gt;X",'3way'!$Z$3:$Z$7690,"="  &amp;A8)</f>
        <v>65</v>
      </c>
      <c r="F8" s="58">
        <f>COUNTIFS('3way'!$C$3:$C$7690,"&gt;=  28% ",'3way'!$AE$3:$AE$7690,"2",'3way'!$Z$3:$Z$7690,"="  &amp;A8)</f>
        <v>38</v>
      </c>
      <c r="G8" s="58">
        <f>COUNTIFS('3way'!$C$3:$C$7690,"&gt;=  28% ",'3way'!$AE$3:$AE$7690,"&lt;&gt;2",'3way'!$Z$3:$Z$7690,"="  &amp;A8)</f>
        <v>85</v>
      </c>
      <c r="H8" s="6">
        <f>(B8/((COUNTIF('3way'!$Z$3:$Z$7690,"="&amp;A8))))</f>
        <v>0.21656050955414013</v>
      </c>
      <c r="I8" s="6">
        <f>(C8/(COUNTIF('3way'!$Z$3:$Z$7690,"="&amp;A8)))</f>
        <v>0.40127388535031849</v>
      </c>
      <c r="J8" s="6">
        <f>(D8/(COUNTIF('3way'!$Z$3:$Z$7690,"="&amp;A8)))</f>
        <v>0.10191082802547771</v>
      </c>
      <c r="K8" s="6">
        <f>(E8/(COUNTIF('3way'!$Z$3:$Z$7690,"="&amp;A8)))</f>
        <v>0.4140127388535032</v>
      </c>
      <c r="L8" s="6">
        <f>(F8/(COUNTIF('3way'!$Z$3:$Z$7690,"="&amp;A8)))</f>
        <v>0.24203821656050956</v>
      </c>
      <c r="M8" s="6">
        <f>(G8/(COUNTIF('3way'!$Z$3:$Z$7690,"="&amp;A8)))</f>
        <v>0.54140127388535031</v>
      </c>
      <c r="N8" s="58">
        <f>COUNTIFS('3way'!$R$3:$R$7690,"&gt;=  45% ",'3way'!$AE$3:$AE$7690,"1",'3way'!$Z$3:$Z$7690,"="  &amp;A8)</f>
        <v>30</v>
      </c>
      <c r="O8">
        <f>COUNTIFS('3way'!$R$3:$R$7690,"&gt;=  45% ",'3way'!$AE$3:$AE$7690,"&lt;&gt;1",'3way'!$Z$3:$Z$7690,"="  &amp;A8)</f>
        <v>57</v>
      </c>
      <c r="P8">
        <f>COUNTIFS('3way'!$S$3:$S$7690,"&gt;=  26% ",'3way'!$AE$3:$AE$7690,"X",'3way'!$Z$3:$Z$7690,"="  &amp;A8)</f>
        <v>22</v>
      </c>
      <c r="Q8">
        <f>COUNTIFS('3way'!$S$3:$S$7690,"&gt;=  26% ",'3way'!$AE$3:$AE$7690,"&lt;&gt;X",'3way'!$Z$3:$Z$7690,"="  &amp;A8)</f>
        <v>76</v>
      </c>
      <c r="R8">
        <f>COUNTIFS('3way'!$T$3:$T$7690,"&gt;=  28% ",'3way'!$AE$3:$AE$7690,"2",'3way'!$Z$3:$Z$7690,"="  &amp;A8)</f>
        <v>45</v>
      </c>
      <c r="S8" s="73">
        <f>COUNTIFS('3way'!$T$3:$T$7690,"&gt;=  28% ",'3way'!$AE$3:$AE$7690,"&lt;&gt;2",'3way'!$Z$3:$Z$7690,"="  &amp;A8)</f>
        <v>98</v>
      </c>
      <c r="T8" s="6">
        <f>(N8/(COUNTIF('3way'!$Z$3:$Z$7690,"="&amp;A8)))</f>
        <v>0.19108280254777071</v>
      </c>
      <c r="U8" s="6">
        <f>(O8/(COUNTIF('3way'!$Z$3:$Z$7690,"="&amp;A8)))</f>
        <v>0.36305732484076431</v>
      </c>
      <c r="V8" s="6">
        <f>(P8/(COUNTIF('3way'!$Z$3:$Z$7690,"="&amp;A8)))</f>
        <v>0.14012738853503184</v>
      </c>
      <c r="W8" s="6">
        <f>(Q8/(COUNTIF('3way'!$Z$3:$Z$7690,"="&amp;A8)))</f>
        <v>0.48407643312101911</v>
      </c>
      <c r="X8" s="6">
        <f>(R8/(COUNTIF('3way'!$Z$3:$Z$7690,"="&amp;A8)))</f>
        <v>0.28662420382165604</v>
      </c>
      <c r="Y8" s="6">
        <f>(S8/(COUNTIF('3way'!$Z$3:$Z$7690,"="&amp;A8)))</f>
        <v>0.62420382165605093</v>
      </c>
      <c r="Z8">
        <f t="shared" si="0"/>
        <v>88</v>
      </c>
      <c r="AA8" s="6">
        <f>(Z8/(COUNTIF('3way'!$Z$3:$Z$7690,"="&amp;A8)))</f>
        <v>0.56050955414012738</v>
      </c>
      <c r="AB8">
        <f t="shared" si="1"/>
        <v>97</v>
      </c>
      <c r="AC8" s="6">
        <f>(AB8/(COUNTIF('3way'!$Z$3:$Z$7690,"="&amp;A8)))</f>
        <v>0.61783439490445857</v>
      </c>
      <c r="AD8">
        <f t="shared" si="2"/>
        <v>213</v>
      </c>
      <c r="AE8" s="6">
        <f>(AD8/(COUNTIF('3way'!$Z$3:$Z$7690,"="&amp;A8)))</f>
        <v>1.3566878980891719</v>
      </c>
      <c r="AF8">
        <f t="shared" si="3"/>
        <v>231</v>
      </c>
      <c r="AG8" s="6">
        <f>(AF8/(COUNTIF('3way'!$Z$3:$Z$7690,"="&amp;A8)))</f>
        <v>1.4713375796178343</v>
      </c>
    </row>
    <row r="9" spans="1:33" x14ac:dyDescent="0.25">
      <c r="A9" s="58" t="s">
        <v>273</v>
      </c>
      <c r="B9" s="58">
        <f>COUNTIFS('3way'!$A$3:$A$7690,"&gt;=  45% ",'3way'!$AE$3:$AE$7690,"1",'3way'!$Z$3:$Z$7690,"="  &amp;A9)</f>
        <v>30</v>
      </c>
      <c r="C9" s="58">
        <f>COUNTIFS('3way'!$A$3:$A$7690,"&gt;=  45% ",'3way'!$AE$3:$AE$7690,"&lt;&gt;1",'3way'!$Z$3:$Z$7690,"="  &amp;A9)</f>
        <v>52</v>
      </c>
      <c r="D9" s="58">
        <f>COUNTIFS('3way'!$B$3:$B$7690,"&gt;=  26% ",'3way'!$AE$3:$AE$7690,"X",'3way'!$Z$3:$Z$7690,"="  &amp;A9)</f>
        <v>27</v>
      </c>
      <c r="E9" s="58">
        <f>COUNTIFS('3way'!$B$3:$B$7690,"&gt;=  26% ",'3way'!$AE$3:$AE$7690,"&lt;&gt;X",'3way'!$Z$3:$Z$7690,"="  &amp;A9)</f>
        <v>64</v>
      </c>
      <c r="F9" s="58">
        <f>COUNTIFS('3way'!$C$3:$C$7690,"&gt;=  28% ",'3way'!$AE$3:$AE$7690,"2",'3way'!$Z$3:$Z$7690,"="  &amp;A9)</f>
        <v>26</v>
      </c>
      <c r="G9" s="58">
        <f>COUNTIFS('3way'!$C$3:$C$7690,"&gt;=  28% ",'3way'!$AE$3:$AE$7690,"&lt;&gt;2",'3way'!$Z$3:$Z$7690,"="  &amp;A9)</f>
        <v>70</v>
      </c>
      <c r="H9" s="6">
        <f>(B9/((COUNTIF('3way'!$Z$3:$Z$7690,"="&amp;A9))))</f>
        <v>0.19607843137254902</v>
      </c>
      <c r="I9" s="6">
        <f>(C9/(COUNTIF('3way'!$Z$3:$Z$7690,"="&amp;A9)))</f>
        <v>0.33986928104575165</v>
      </c>
      <c r="J9" s="6">
        <f>(D9/(COUNTIF('3way'!$Z$3:$Z$7690,"="&amp;A9)))</f>
        <v>0.17647058823529413</v>
      </c>
      <c r="K9" s="6">
        <f>(E9/(COUNTIF('3way'!$Z$3:$Z$7690,"="&amp;A9)))</f>
        <v>0.41830065359477125</v>
      </c>
      <c r="L9" s="6">
        <f>(F9/(COUNTIF('3way'!$Z$3:$Z$7690,"="&amp;A9)))</f>
        <v>0.16993464052287582</v>
      </c>
      <c r="M9" s="6">
        <f>(G9/(COUNTIF('3way'!$Z$3:$Z$7690,"="&amp;A9)))</f>
        <v>0.45751633986928103</v>
      </c>
      <c r="N9" s="58">
        <f>COUNTIFS('3way'!$R$3:$R$7690,"&gt;=  45% ",'3way'!$AE$3:$AE$7690,"1",'3way'!$Z$3:$Z$7690,"="  &amp;A9)</f>
        <v>28</v>
      </c>
      <c r="O9">
        <f>COUNTIFS('3way'!$R$3:$R$7690,"&gt;=  45% ",'3way'!$AE$3:$AE$7690,"&lt;&gt;1",'3way'!$Z$3:$Z$7690,"="  &amp;A9)</f>
        <v>47</v>
      </c>
      <c r="P9">
        <f>COUNTIFS('3way'!$S$3:$S$7690,"&gt;=  26% ",'3way'!$AE$3:$AE$7690,"X",'3way'!$Z$3:$Z$7690,"="  &amp;A9)</f>
        <v>41</v>
      </c>
      <c r="Q9">
        <f>COUNTIFS('3way'!$S$3:$S$7690,"&gt;=  26% ",'3way'!$AE$3:$AE$7690,"&lt;&gt;X",'3way'!$Z$3:$Z$7690,"="  &amp;A9)</f>
        <v>83</v>
      </c>
      <c r="R9">
        <f>COUNTIFS('3way'!$T$3:$T$7690,"&gt;=  28% ",'3way'!$AE$3:$AE$7690,"2",'3way'!$Z$3:$Z$7690,"="  &amp;A9)</f>
        <v>38</v>
      </c>
      <c r="S9" s="73">
        <f>COUNTIFS('3way'!$T$3:$T$7690,"&gt;=  28% ",'3way'!$AE$3:$AE$7690,"&lt;&gt;2",'3way'!$Z$3:$Z$7690,"="  &amp;A9)</f>
        <v>91</v>
      </c>
      <c r="T9" s="6">
        <f>(N9/(COUNTIF('3way'!$Z$3:$Z$7690,"="&amp;A9)))</f>
        <v>0.18300653594771241</v>
      </c>
      <c r="U9" s="6">
        <f>(O9/(COUNTIF('3way'!$Z$3:$Z$7690,"="&amp;A9)))</f>
        <v>0.30718954248366015</v>
      </c>
      <c r="V9" s="6">
        <f>(P9/(COUNTIF('3way'!$Z$3:$Z$7690,"="&amp;A9)))</f>
        <v>0.26797385620915032</v>
      </c>
      <c r="W9" s="6">
        <f>(Q9/(COUNTIF('3way'!$Z$3:$Z$7690,"="&amp;A9)))</f>
        <v>0.54248366013071891</v>
      </c>
      <c r="X9" s="6">
        <f>(R9/(COUNTIF('3way'!$Z$3:$Z$7690,"="&amp;A9)))</f>
        <v>0.24836601307189543</v>
      </c>
      <c r="Y9" s="6">
        <f>(S9/(COUNTIF('3way'!$Z$3:$Z$7690,"="&amp;A9)))</f>
        <v>0.59477124183006536</v>
      </c>
      <c r="Z9">
        <f t="shared" si="0"/>
        <v>83</v>
      </c>
      <c r="AA9" s="6">
        <f>(Z9/(COUNTIF('3way'!$Z$3:$Z$7690,"="&amp;A9)))</f>
        <v>0.54248366013071891</v>
      </c>
      <c r="AB9">
        <f t="shared" si="1"/>
        <v>107</v>
      </c>
      <c r="AC9" s="6">
        <f>(AB9/(COUNTIF('3way'!$Z$3:$Z$7690,"="&amp;A9)))</f>
        <v>0.69934640522875813</v>
      </c>
      <c r="AD9">
        <f t="shared" si="2"/>
        <v>186</v>
      </c>
      <c r="AE9" s="6">
        <f>(AD9/(COUNTIF('3way'!$Z$3:$Z$7690,"="&amp;A9)))</f>
        <v>1.2156862745098038</v>
      </c>
      <c r="AF9">
        <f t="shared" si="3"/>
        <v>221</v>
      </c>
      <c r="AG9" s="6">
        <f>(AF9/(COUNTIF('3way'!$Z$3:$Z$7690,"="&amp;A9)))</f>
        <v>1.4444444444444444</v>
      </c>
    </row>
    <row r="10" spans="1:33" x14ac:dyDescent="0.25">
      <c r="A10" s="58" t="s">
        <v>274</v>
      </c>
      <c r="B10" s="58">
        <f>COUNTIFS('3way'!$A$3:$A$7690,"&gt;=  45% ",'3way'!$AE$3:$AE$7690,"1",'3way'!$Z$3:$Z$7690,"="  &amp;A10)</f>
        <v>30</v>
      </c>
      <c r="C10" s="58">
        <f>COUNTIFS('3way'!$A$3:$A$7690,"&gt;=  45% ",'3way'!$AE$3:$AE$7690,"&lt;&gt;1",'3way'!$Z$3:$Z$7690,"="  &amp;A10)</f>
        <v>68</v>
      </c>
      <c r="D10" s="58">
        <f>COUNTIFS('3way'!$B$3:$B$7690,"&gt;=  26% ",'3way'!$AE$3:$AE$7690,"X",'3way'!$Z$3:$Z$7690,"="  &amp;A10)</f>
        <v>26</v>
      </c>
      <c r="E10" s="58">
        <f>COUNTIFS('3way'!$B$3:$B$7690,"&gt;=  26% ",'3way'!$AE$3:$AE$7690,"&lt;&gt;X",'3way'!$Z$3:$Z$7690,"="  &amp;A10)</f>
        <v>54</v>
      </c>
      <c r="F10" s="58">
        <f>COUNTIFS('3way'!$C$3:$C$7690,"&gt;=  28% ",'3way'!$AE$3:$AE$7690,"2",'3way'!$Z$3:$Z$7690,"="  &amp;A10)</f>
        <v>23</v>
      </c>
      <c r="G10" s="58">
        <f>COUNTIFS('3way'!$C$3:$C$7690,"&gt;=  28% ",'3way'!$AE$3:$AE$7690,"&lt;&gt;2",'3way'!$Z$3:$Z$7690,"="  &amp;A10)</f>
        <v>68</v>
      </c>
      <c r="H10" s="6">
        <f>(B10/((COUNTIF('3way'!$Z$3:$Z$7690,"="&amp;A10))))</f>
        <v>0.19736842105263158</v>
      </c>
      <c r="I10" s="6">
        <f>(C10/(COUNTIF('3way'!$Z$3:$Z$7690,"="&amp;A10)))</f>
        <v>0.44736842105263158</v>
      </c>
      <c r="J10" s="6">
        <f>(D10/(COUNTIF('3way'!$Z$3:$Z$7690,"="&amp;A10)))</f>
        <v>0.17105263157894737</v>
      </c>
      <c r="K10" s="6">
        <f>(E10/(COUNTIF('3way'!$Z$3:$Z$7690,"="&amp;A10)))</f>
        <v>0.35526315789473684</v>
      </c>
      <c r="L10" s="6">
        <f>(F10/(COUNTIF('3way'!$Z$3:$Z$7690,"="&amp;A10)))</f>
        <v>0.15131578947368421</v>
      </c>
      <c r="M10" s="6">
        <f>(G10/(COUNTIF('3way'!$Z$3:$Z$7690,"="&amp;A10)))</f>
        <v>0.44736842105263158</v>
      </c>
      <c r="N10" s="58">
        <f>COUNTIFS('3way'!$R$3:$R$7690,"&gt;=  45% ",'3way'!$AE$3:$AE$7690,"1",'3way'!$Z$3:$Z$7690,"="  &amp;A10)</f>
        <v>32</v>
      </c>
      <c r="O10">
        <f>COUNTIFS('3way'!$R$3:$R$7690,"&gt;=  45% ",'3way'!$AE$3:$AE$7690,"&lt;&gt;1",'3way'!$Z$3:$Z$7690,"="  &amp;A10)</f>
        <v>62</v>
      </c>
      <c r="P10">
        <f>COUNTIFS('3way'!$S$3:$S$7690,"&gt;=  26% ",'3way'!$AE$3:$AE$7690,"X",'3way'!$Z$3:$Z$7690,"="  &amp;A10)</f>
        <v>40</v>
      </c>
      <c r="Q10">
        <f>COUNTIFS('3way'!$S$3:$S$7690,"&gt;=  26% ",'3way'!$AE$3:$AE$7690,"&lt;&gt;X",'3way'!$Z$3:$Z$7690,"="  &amp;A10)</f>
        <v>78</v>
      </c>
      <c r="R10">
        <f>COUNTIFS('3way'!$T$3:$T$7690,"&gt;=  28% ",'3way'!$AE$3:$AE$7690,"2",'3way'!$Z$3:$Z$7690,"="  &amp;A10)</f>
        <v>25</v>
      </c>
      <c r="S10" s="73">
        <f>COUNTIFS('3way'!$T$3:$T$7690,"&gt;=  28% ",'3way'!$AE$3:$AE$7690,"&lt;&gt;2",'3way'!$Z$3:$Z$7690,"="  &amp;A10)</f>
        <v>71</v>
      </c>
      <c r="T10" s="6">
        <f>(N10/(COUNTIF('3way'!$Z$3:$Z$7690,"="&amp;A10)))</f>
        <v>0.21052631578947367</v>
      </c>
      <c r="U10" s="6">
        <f>(O10/(COUNTIF('3way'!$Z$3:$Z$7690,"="&amp;A10)))</f>
        <v>0.40789473684210525</v>
      </c>
      <c r="V10" s="6">
        <f>(P10/(COUNTIF('3way'!$Z$3:$Z$7690,"="&amp;A10)))</f>
        <v>0.26315789473684209</v>
      </c>
      <c r="W10" s="6">
        <f>(Q10/(COUNTIF('3way'!$Z$3:$Z$7690,"="&amp;A10)))</f>
        <v>0.51315789473684215</v>
      </c>
      <c r="X10" s="6">
        <f>(R10/(COUNTIF('3way'!$Z$3:$Z$7690,"="&amp;A10)))</f>
        <v>0.16447368421052633</v>
      </c>
      <c r="Y10" s="6">
        <f>(S10/(COUNTIF('3way'!$Z$3:$Z$7690,"="&amp;A10)))</f>
        <v>0.46710526315789475</v>
      </c>
      <c r="Z10">
        <f t="shared" si="0"/>
        <v>79</v>
      </c>
      <c r="AA10" s="6">
        <f>(Z10/(COUNTIF('3way'!$Z$3:$Z$7690,"="&amp;A10)))</f>
        <v>0.51973684210526316</v>
      </c>
      <c r="AB10">
        <f t="shared" si="1"/>
        <v>97</v>
      </c>
      <c r="AC10" s="6">
        <f>(AB10/(COUNTIF('3way'!$Z$3:$Z$7690,"="&amp;A10)))</f>
        <v>0.63815789473684215</v>
      </c>
      <c r="AD10">
        <f t="shared" si="2"/>
        <v>190</v>
      </c>
      <c r="AE10" s="6">
        <f>(AD10/(COUNTIF('3way'!$Z$3:$Z$7690,"="&amp;A10)))</f>
        <v>1.25</v>
      </c>
      <c r="AF10">
        <f t="shared" si="3"/>
        <v>211</v>
      </c>
      <c r="AG10" s="6">
        <f>(AF10/(COUNTIF('3way'!$Z$3:$Z$7690,"="&amp;A10)))</f>
        <v>1.388157894736842</v>
      </c>
    </row>
    <row r="11" spans="1:33" x14ac:dyDescent="0.25">
      <c r="A11" s="58" t="s">
        <v>275</v>
      </c>
      <c r="B11" s="58">
        <f>COUNTIFS('3way'!$A$3:$A$7690,"&gt;=  45% ",'3way'!$AE$3:$AE$7690,"1",'3way'!$Z$3:$Z$7690,"="  &amp;A11)</f>
        <v>63</v>
      </c>
      <c r="C11" s="58">
        <f>COUNTIFS('3way'!$A$3:$A$7690,"&gt;=  45% ",'3way'!$AE$3:$AE$7690,"&lt;&gt;1",'3way'!$Z$3:$Z$7690,"="  &amp;A11)</f>
        <v>121</v>
      </c>
      <c r="D11" s="58">
        <f>COUNTIFS('3way'!$B$3:$B$7690,"&gt;=  26% ",'3way'!$AE$3:$AE$7690,"X",'3way'!$Z$3:$Z$7690,"="  &amp;A11)</f>
        <v>49</v>
      </c>
      <c r="E11" s="58">
        <f>COUNTIFS('3way'!$B$3:$B$7690,"&gt;=  26% ",'3way'!$AE$3:$AE$7690,"&lt;&gt;X",'3way'!$Z$3:$Z$7690,"="  &amp;A11)</f>
        <v>103</v>
      </c>
      <c r="F11" s="58">
        <f>COUNTIFS('3way'!$C$3:$C$7690,"&gt;=  28% ",'3way'!$AE$3:$AE$7690,"2",'3way'!$Z$3:$Z$7690,"="  &amp;A11)</f>
        <v>34</v>
      </c>
      <c r="G11" s="58">
        <f>COUNTIFS('3way'!$C$3:$C$7690,"&gt;=  28% ",'3way'!$AE$3:$AE$7690,"&lt;&gt;2",'3way'!$Z$3:$Z$7690,"="  &amp;A11)</f>
        <v>119</v>
      </c>
      <c r="H11" s="6">
        <f>(B11/((COUNTIF('3way'!$Z$3:$Z$7690,"="&amp;A11))))</f>
        <v>0.22661870503597123</v>
      </c>
      <c r="I11" s="6">
        <f>(C11/(COUNTIF('3way'!$Z$3:$Z$7690,"="&amp;A11)))</f>
        <v>0.43525179856115109</v>
      </c>
      <c r="J11" s="6">
        <f>(D11/(COUNTIF('3way'!$Z$3:$Z$7690,"="&amp;A11)))</f>
        <v>0.17625899280575538</v>
      </c>
      <c r="K11" s="6">
        <f>(E11/(COUNTIF('3way'!$Z$3:$Z$7690,"="&amp;A11)))</f>
        <v>0.37050359712230213</v>
      </c>
      <c r="L11" s="6">
        <f>(F11/(COUNTIF('3way'!$Z$3:$Z$7690,"="&amp;A11)))</f>
        <v>0.1223021582733813</v>
      </c>
      <c r="M11" s="6">
        <f>(G11/(COUNTIF('3way'!$Z$3:$Z$7690,"="&amp;A11)))</f>
        <v>0.42805755395683454</v>
      </c>
      <c r="N11" s="58">
        <f>COUNTIFS('3way'!$R$3:$R$7690,"&gt;=  45% ",'3way'!$AE$3:$AE$7690,"1",'3way'!$Z$3:$Z$7690,"="  &amp;A11)</f>
        <v>50</v>
      </c>
      <c r="O11">
        <f>COUNTIFS('3way'!$R$3:$R$7690,"&gt;=  45% ",'3way'!$AE$3:$AE$7690,"&lt;&gt;1",'3way'!$Z$3:$Z$7690,"="  &amp;A11)</f>
        <v>95</v>
      </c>
      <c r="P11">
        <f>COUNTIFS('3way'!$S$3:$S$7690,"&gt;=  26% ",'3way'!$AE$3:$AE$7690,"X",'3way'!$Z$3:$Z$7690,"="  &amp;A11)</f>
        <v>64</v>
      </c>
      <c r="Q11">
        <f>COUNTIFS('3way'!$S$3:$S$7690,"&gt;=  26% ",'3way'!$AE$3:$AE$7690,"&lt;&gt;X",'3way'!$Z$3:$Z$7690,"="  &amp;A11)</f>
        <v>169</v>
      </c>
      <c r="R11">
        <f>COUNTIFS('3way'!$T$3:$T$7690,"&gt;=  28% ",'3way'!$AE$3:$AE$7690,"2",'3way'!$Z$3:$Z$7690,"="  &amp;A11)</f>
        <v>51</v>
      </c>
      <c r="S11" s="73">
        <f>COUNTIFS('3way'!$T$3:$T$7690,"&gt;=  28% ",'3way'!$AE$3:$AE$7690,"&lt;&gt;2",'3way'!$Z$3:$Z$7690,"="  &amp;A11)</f>
        <v>152</v>
      </c>
      <c r="T11" s="6">
        <f>(N11/(COUNTIF('3way'!$Z$3:$Z$7690,"="&amp;A11)))</f>
        <v>0.17985611510791366</v>
      </c>
      <c r="U11" s="6">
        <f>(O11/(COUNTIF('3way'!$Z$3:$Z$7690,"="&amp;A11)))</f>
        <v>0.34172661870503596</v>
      </c>
      <c r="V11" s="6">
        <f>(P11/(COUNTIF('3way'!$Z$3:$Z$7690,"="&amp;A11)))</f>
        <v>0.23021582733812951</v>
      </c>
      <c r="W11" s="6">
        <f>(Q11/(COUNTIF('3way'!$Z$3:$Z$7690,"="&amp;A11)))</f>
        <v>0.6079136690647482</v>
      </c>
      <c r="X11" s="6">
        <f>(R11/(COUNTIF('3way'!$Z$3:$Z$7690,"="&amp;A11)))</f>
        <v>0.18345323741007194</v>
      </c>
      <c r="Y11" s="6">
        <f>(S11/(COUNTIF('3way'!$Z$3:$Z$7690,"="&amp;A11)))</f>
        <v>0.5467625899280576</v>
      </c>
      <c r="Z11">
        <f t="shared" si="0"/>
        <v>146</v>
      </c>
      <c r="AA11" s="6">
        <f>(Z11/(COUNTIF('3way'!$Z$3:$Z$7690,"="&amp;A11)))</f>
        <v>0.52517985611510787</v>
      </c>
      <c r="AB11">
        <f t="shared" si="1"/>
        <v>165</v>
      </c>
      <c r="AC11" s="6">
        <f>(AB11/(COUNTIF('3way'!$Z$3:$Z$7690,"="&amp;A11)))</f>
        <v>0.59352517985611508</v>
      </c>
      <c r="AD11">
        <f t="shared" si="2"/>
        <v>343</v>
      </c>
      <c r="AE11" s="6">
        <f>(AD11/(COUNTIF('3way'!$Z$3:$Z$7690,"="&amp;A11)))</f>
        <v>1.2338129496402879</v>
      </c>
      <c r="AF11">
        <f t="shared" si="3"/>
        <v>416</v>
      </c>
      <c r="AG11" s="6">
        <f>(AF11/(COUNTIF('3way'!$Z$3:$Z$7690,"="&amp;A11)))</f>
        <v>1.4964028776978417</v>
      </c>
    </row>
    <row r="12" spans="1:33" x14ac:dyDescent="0.25">
      <c r="A12" s="58" t="s">
        <v>276</v>
      </c>
      <c r="B12" s="58">
        <f>COUNTIFS('3way'!$A$3:$A$7690,"&gt;=  45% ",'3way'!$AE$3:$AE$7690,"1",'3way'!$Z$3:$Z$7690,"="  &amp;A12)</f>
        <v>65</v>
      </c>
      <c r="C12" s="58">
        <f>COUNTIFS('3way'!$A$3:$A$7690,"&gt;=  45% ",'3way'!$AE$3:$AE$7690,"&lt;&gt;1",'3way'!$Z$3:$Z$7690,"="  &amp;A12)</f>
        <v>127</v>
      </c>
      <c r="D12" s="58">
        <f>COUNTIFS('3way'!$B$3:$B$7690,"&gt;=  26% ",'3way'!$AE$3:$AE$7690,"X",'3way'!$Z$3:$Z$7690,"="  &amp;A12)</f>
        <v>21</v>
      </c>
      <c r="E12" s="58">
        <f>COUNTIFS('3way'!$B$3:$B$7690,"&gt;=  26% ",'3way'!$AE$3:$AE$7690,"&lt;&gt;X",'3way'!$Z$3:$Z$7690,"="  &amp;A12)</f>
        <v>71</v>
      </c>
      <c r="F12" s="58">
        <f>COUNTIFS('3way'!$C$3:$C$7690,"&gt;=  28% ",'3way'!$AE$3:$AE$7690,"2",'3way'!$Z$3:$Z$7690,"="  &amp;A12)</f>
        <v>33</v>
      </c>
      <c r="G12" s="58">
        <f>COUNTIFS('3way'!$C$3:$C$7690,"&gt;=  28% ",'3way'!$AE$3:$AE$7690,"&lt;&gt;2",'3way'!$Z$3:$Z$7690,"="  &amp;A12)</f>
        <v>106</v>
      </c>
      <c r="H12" s="6">
        <f>(B12/((COUNTIF('3way'!$Z$3:$Z$7690,"="&amp;A12))))</f>
        <v>0.26104417670682734</v>
      </c>
      <c r="I12" s="6">
        <f>(C12/(COUNTIF('3way'!$Z$3:$Z$7690,"="&amp;A12)))</f>
        <v>0.51004016064257029</v>
      </c>
      <c r="J12" s="6">
        <f>(D12/(COUNTIF('3way'!$Z$3:$Z$7690,"="&amp;A12)))</f>
        <v>8.4337349397590355E-2</v>
      </c>
      <c r="K12" s="6">
        <f>(E12/(COUNTIF('3way'!$Z$3:$Z$7690,"="&amp;A12)))</f>
        <v>0.28514056224899598</v>
      </c>
      <c r="L12" s="6">
        <f>(F12/(COUNTIF('3way'!$Z$3:$Z$7690,"="&amp;A12)))</f>
        <v>0.13253012048192772</v>
      </c>
      <c r="M12" s="6">
        <f>(G12/(COUNTIF('3way'!$Z$3:$Z$7690,"="&amp;A12)))</f>
        <v>0.42570281124497994</v>
      </c>
      <c r="N12" s="58">
        <f>COUNTIFS('3way'!$R$3:$R$7690,"&gt;=  45% ",'3way'!$AE$3:$AE$7690,"1",'3way'!$Z$3:$Z$7690,"="  &amp;A12)</f>
        <v>83</v>
      </c>
      <c r="O12">
        <f>COUNTIFS('3way'!$R$3:$R$7690,"&gt;=  45% ",'3way'!$AE$3:$AE$7690,"&lt;&gt;1",'3way'!$Z$3:$Z$7690,"="  &amp;A12)</f>
        <v>150</v>
      </c>
      <c r="P12">
        <f>COUNTIFS('3way'!$S$3:$S$7690,"&gt;=  26% ",'3way'!$AE$3:$AE$7690,"X",'3way'!$Z$3:$Z$7690,"="  &amp;A12)</f>
        <v>30</v>
      </c>
      <c r="Q12">
        <f>COUNTIFS('3way'!$S$3:$S$7690,"&gt;=  26% ",'3way'!$AE$3:$AE$7690,"&lt;&gt;X",'3way'!$Z$3:$Z$7690,"="  &amp;A12)</f>
        <v>83</v>
      </c>
      <c r="R12">
        <f>COUNTIFS('3way'!$T$3:$T$7690,"&gt;=  28% ",'3way'!$AE$3:$AE$7690,"2",'3way'!$Z$3:$Z$7690,"="  &amp;A12)</f>
        <v>37</v>
      </c>
      <c r="S12" s="73">
        <f>COUNTIFS('3way'!$T$3:$T$7690,"&gt;=  28% ",'3way'!$AE$3:$AE$7690,"&lt;&gt;2",'3way'!$Z$3:$Z$7690,"="  &amp;A12)</f>
        <v>104</v>
      </c>
      <c r="T12" s="6">
        <f>(N12/(COUNTIF('3way'!$Z$3:$Z$7690,"="&amp;A12)))</f>
        <v>0.33333333333333331</v>
      </c>
      <c r="U12" s="6">
        <f>(O12/(COUNTIF('3way'!$Z$3:$Z$7690,"="&amp;A12)))</f>
        <v>0.60240963855421692</v>
      </c>
      <c r="V12" s="6">
        <f>(P12/(COUNTIF('3way'!$Z$3:$Z$7690,"="&amp;A12)))</f>
        <v>0.12048192771084337</v>
      </c>
      <c r="W12" s="6">
        <f>(Q12/(COUNTIF('3way'!$Z$3:$Z$7690,"="&amp;A12)))</f>
        <v>0.33333333333333331</v>
      </c>
      <c r="X12" s="6">
        <f>(R12/(COUNTIF('3way'!$Z$3:$Z$7690,"="&amp;A12)))</f>
        <v>0.14859437751004015</v>
      </c>
      <c r="Y12" s="6">
        <f>(S12/(COUNTIF('3way'!$Z$3:$Z$7690,"="&amp;A12)))</f>
        <v>0.41767068273092367</v>
      </c>
      <c r="Z12">
        <f t="shared" si="0"/>
        <v>119</v>
      </c>
      <c r="AA12" s="6">
        <f>(Z12/(COUNTIF('3way'!$Z$3:$Z$7690,"="&amp;A12)))</f>
        <v>0.47791164658634538</v>
      </c>
      <c r="AB12">
        <f t="shared" si="1"/>
        <v>150</v>
      </c>
      <c r="AC12" s="6">
        <f>(AB12/(COUNTIF('3way'!$Z$3:$Z$7690,"="&amp;A12)))</f>
        <v>0.60240963855421692</v>
      </c>
      <c r="AD12">
        <f t="shared" si="2"/>
        <v>304</v>
      </c>
      <c r="AE12" s="6">
        <f>(AD12/(COUNTIF('3way'!$Z$3:$Z$7690,"="&amp;A12)))</f>
        <v>1.2208835341365463</v>
      </c>
      <c r="AF12">
        <f t="shared" si="3"/>
        <v>337</v>
      </c>
      <c r="AG12" s="6">
        <f>(AF12/(COUNTIF('3way'!$Z$3:$Z$7690,"="&amp;A12)))</f>
        <v>1.3534136546184738</v>
      </c>
    </row>
    <row r="13" spans="1:33" x14ac:dyDescent="0.25">
      <c r="A13" s="58" t="s">
        <v>277</v>
      </c>
      <c r="B13" s="58">
        <f>COUNTIFS('3way'!$A$3:$A$7690,"&gt;=  45% ",'3way'!$AE$3:$AE$7690,"1",'3way'!$Z$3:$Z$7690,"="  &amp;A13)</f>
        <v>18</v>
      </c>
      <c r="C13" s="58">
        <f>COUNTIFS('3way'!$A$3:$A$7690,"&gt;=  45% ",'3way'!$AE$3:$AE$7690,"&lt;&gt;1",'3way'!$Z$3:$Z$7690,"="  &amp;A13)</f>
        <v>30</v>
      </c>
      <c r="D13" s="58">
        <f>COUNTIFS('3way'!$B$3:$B$7690,"&gt;=  26% ",'3way'!$AE$3:$AE$7690,"X",'3way'!$Z$3:$Z$7690,"="  &amp;A13)</f>
        <v>8</v>
      </c>
      <c r="E13" s="58">
        <f>COUNTIFS('3way'!$B$3:$B$7690,"&gt;=  26% ",'3way'!$AE$3:$AE$7690,"&lt;&gt;X",'3way'!$Z$3:$Z$7690,"="  &amp;A13)</f>
        <v>20</v>
      </c>
      <c r="F13" s="58">
        <f>COUNTIFS('3way'!$C$3:$C$7690,"&gt;=  28% ",'3way'!$AE$3:$AE$7690,"2",'3way'!$Z$3:$Z$7690,"="  &amp;A13)</f>
        <v>14</v>
      </c>
      <c r="G13" s="58">
        <f>COUNTIFS('3way'!$C$3:$C$7690,"&gt;=  28% ",'3way'!$AE$3:$AE$7690,"&lt;&gt;2",'3way'!$Z$3:$Z$7690,"="  &amp;A13)</f>
        <v>39</v>
      </c>
      <c r="H13" s="6">
        <f>(B13/((COUNTIF('3way'!$Z$3:$Z$7690,"="&amp;A13))))</f>
        <v>0.24324324324324326</v>
      </c>
      <c r="I13" s="6">
        <f>(C13/(COUNTIF('3way'!$Z$3:$Z$7690,"="&amp;A13)))</f>
        <v>0.40540540540540543</v>
      </c>
      <c r="J13" s="6">
        <f>(D13/(COUNTIF('3way'!$Z$3:$Z$7690,"="&amp;A13)))</f>
        <v>0.10810810810810811</v>
      </c>
      <c r="K13" s="6">
        <f>(E13/(COUNTIF('3way'!$Z$3:$Z$7690,"="&amp;A13)))</f>
        <v>0.27027027027027029</v>
      </c>
      <c r="L13" s="6">
        <f>(F13/(COUNTIF('3way'!$Z$3:$Z$7690,"="&amp;A13)))</f>
        <v>0.1891891891891892</v>
      </c>
      <c r="M13" s="6">
        <f>(G13/(COUNTIF('3way'!$Z$3:$Z$7690,"="&amp;A13)))</f>
        <v>0.52702702702702697</v>
      </c>
      <c r="N13" s="58">
        <f>COUNTIFS('3way'!$R$3:$R$7690,"&gt;=  45% ",'3way'!$AE$3:$AE$7690,"1",'3way'!$Z$3:$Z$7690,"="  &amp;A13)</f>
        <v>17</v>
      </c>
      <c r="O13">
        <f>COUNTIFS('3way'!$R$3:$R$7690,"&gt;=  45% ",'3way'!$AE$3:$AE$7690,"&lt;&gt;1",'3way'!$Z$3:$Z$7690,"="  &amp;A13)</f>
        <v>27</v>
      </c>
      <c r="P13">
        <f>COUNTIFS('3way'!$S$3:$S$7690,"&gt;=  26% ",'3way'!$AE$3:$AE$7690,"X",'3way'!$Z$3:$Z$7690,"="  &amp;A13)</f>
        <v>11</v>
      </c>
      <c r="Q13">
        <f>COUNTIFS('3way'!$S$3:$S$7690,"&gt;=  26% ",'3way'!$AE$3:$AE$7690,"&lt;&gt;X",'3way'!$Z$3:$Z$7690,"="  &amp;A13)</f>
        <v>35</v>
      </c>
      <c r="R13">
        <f>COUNTIFS('3way'!$T$3:$T$7690,"&gt;=  28% ",'3way'!$AE$3:$AE$7690,"2",'3way'!$Z$3:$Z$7690,"="  &amp;A13)</f>
        <v>15</v>
      </c>
      <c r="S13" s="73">
        <f>COUNTIFS('3way'!$T$3:$T$7690,"&gt;=  28% ",'3way'!$AE$3:$AE$7690,"&lt;&gt;2",'3way'!$Z$3:$Z$7690,"="  &amp;A13)</f>
        <v>43</v>
      </c>
      <c r="T13" s="6">
        <f>(N13/(COUNTIF('3way'!$Z$3:$Z$7690,"="&amp;A13)))</f>
        <v>0.22972972972972974</v>
      </c>
      <c r="U13" s="6">
        <f>(O13/(COUNTIF('3way'!$Z$3:$Z$7690,"="&amp;A13)))</f>
        <v>0.36486486486486486</v>
      </c>
      <c r="V13" s="6">
        <f>(P13/(COUNTIF('3way'!$Z$3:$Z$7690,"="&amp;A13)))</f>
        <v>0.14864864864864866</v>
      </c>
      <c r="W13" s="6">
        <f>(Q13/(COUNTIF('3way'!$Z$3:$Z$7690,"="&amp;A13)))</f>
        <v>0.47297297297297297</v>
      </c>
      <c r="X13" s="6">
        <f>(R13/(COUNTIF('3way'!$Z$3:$Z$7690,"="&amp;A13)))</f>
        <v>0.20270270270270271</v>
      </c>
      <c r="Y13" s="6">
        <f>(S13/(COUNTIF('3way'!$Z$3:$Z$7690,"="&amp;A13)))</f>
        <v>0.58108108108108103</v>
      </c>
      <c r="Z13">
        <f t="shared" si="0"/>
        <v>40</v>
      </c>
      <c r="AA13" s="6">
        <f>(Z13/(COUNTIF('3way'!$Z$3:$Z$7690,"="&amp;A13)))</f>
        <v>0.54054054054054057</v>
      </c>
      <c r="AB13">
        <f t="shared" si="1"/>
        <v>43</v>
      </c>
      <c r="AC13" s="6">
        <f>(AB13/(COUNTIF('3way'!$Z$3:$Z$7690,"="&amp;A13)))</f>
        <v>0.58108108108108103</v>
      </c>
      <c r="AD13">
        <f t="shared" si="2"/>
        <v>89</v>
      </c>
      <c r="AE13" s="6">
        <f>(AD13/(COUNTIF('3way'!$Z$3:$Z$7690,"="&amp;A13)))</f>
        <v>1.2027027027027026</v>
      </c>
      <c r="AF13">
        <f t="shared" si="3"/>
        <v>105</v>
      </c>
      <c r="AG13" s="6">
        <f>(AF13/(COUNTIF('3way'!$Z$3:$Z$7690,"="&amp;A13)))</f>
        <v>1.4189189189189189</v>
      </c>
    </row>
    <row r="14" spans="1:33" x14ac:dyDescent="0.25">
      <c r="A14" s="58" t="s">
        <v>278</v>
      </c>
      <c r="B14" s="58">
        <f>COUNTIFS('3way'!$A$3:$A$7690,"&gt;=  45% ",'3way'!$AE$3:$AE$7690,"1",'3way'!$Z$3:$Z$7690,"="  &amp;A14)</f>
        <v>31</v>
      </c>
      <c r="C14" s="58">
        <f>COUNTIFS('3way'!$A$3:$A$7690,"&gt;=  45% ",'3way'!$AE$3:$AE$7690,"&lt;&gt;1",'3way'!$Z$3:$Z$7690,"="  &amp;A14)</f>
        <v>56</v>
      </c>
      <c r="D14" s="58">
        <f>COUNTIFS('3way'!$B$3:$B$7690,"&gt;=  26% ",'3way'!$AE$3:$AE$7690,"X",'3way'!$Z$3:$Z$7690,"="  &amp;A14)</f>
        <v>13</v>
      </c>
      <c r="E14" s="58">
        <f>COUNTIFS('3way'!$B$3:$B$7690,"&gt;=  26% ",'3way'!$AE$3:$AE$7690,"&lt;&gt;X",'3way'!$Z$3:$Z$7690,"="  &amp;A14)</f>
        <v>39</v>
      </c>
      <c r="F14" s="58">
        <f>COUNTIFS('3way'!$C$3:$C$7690,"&gt;=  28% ",'3way'!$AE$3:$AE$7690,"2",'3way'!$Z$3:$Z$7690,"="  &amp;A14)</f>
        <v>19</v>
      </c>
      <c r="G14" s="58">
        <f>COUNTIFS('3way'!$C$3:$C$7690,"&gt;=  28% ",'3way'!$AE$3:$AE$7690,"&lt;&gt;2",'3way'!$Z$3:$Z$7690,"="  &amp;A14)</f>
        <v>62</v>
      </c>
      <c r="H14" s="6">
        <f>(B14/((COUNTIF('3way'!$Z$3:$Z$7690,"="&amp;A14))))</f>
        <v>0.23308270676691728</v>
      </c>
      <c r="I14" s="6">
        <f>(C14/(COUNTIF('3way'!$Z$3:$Z$7690,"="&amp;A14)))</f>
        <v>0.42105263157894735</v>
      </c>
      <c r="J14" s="6">
        <f>(D14/(COUNTIF('3way'!$Z$3:$Z$7690,"="&amp;A14)))</f>
        <v>9.7744360902255634E-2</v>
      </c>
      <c r="K14" s="6">
        <f>(E14/(COUNTIF('3way'!$Z$3:$Z$7690,"="&amp;A14)))</f>
        <v>0.2932330827067669</v>
      </c>
      <c r="L14" s="6">
        <f>(F14/(COUNTIF('3way'!$Z$3:$Z$7690,"="&amp;A14)))</f>
        <v>0.14285714285714285</v>
      </c>
      <c r="M14" s="6">
        <f>(G14/(COUNTIF('3way'!$Z$3:$Z$7690,"="&amp;A14)))</f>
        <v>0.46616541353383456</v>
      </c>
      <c r="N14" s="58">
        <f>COUNTIFS('3way'!$R$3:$R$7690,"&gt;=  45% ",'3way'!$AE$3:$AE$7690,"1",'3way'!$Z$3:$Z$7690,"="  &amp;A14)</f>
        <v>38</v>
      </c>
      <c r="O14">
        <f>COUNTIFS('3way'!$R$3:$R$7690,"&gt;=  45% ",'3way'!$AE$3:$AE$7690,"&lt;&gt;1",'3way'!$Z$3:$Z$7690,"="  &amp;A14)</f>
        <v>62</v>
      </c>
      <c r="P14">
        <f>COUNTIFS('3way'!$S$3:$S$7690,"&gt;=  26% ",'3way'!$AE$3:$AE$7690,"X",'3way'!$Z$3:$Z$7690,"="  &amp;A14)</f>
        <v>26</v>
      </c>
      <c r="Q14">
        <f>COUNTIFS('3way'!$S$3:$S$7690,"&gt;=  26% ",'3way'!$AE$3:$AE$7690,"&lt;&gt;X",'3way'!$Z$3:$Z$7690,"="  &amp;A14)</f>
        <v>54</v>
      </c>
      <c r="R14">
        <f>COUNTIFS('3way'!$T$3:$T$7690,"&gt;=  28% ",'3way'!$AE$3:$AE$7690,"2",'3way'!$Z$3:$Z$7690,"="  &amp;A14)</f>
        <v>26</v>
      </c>
      <c r="S14" s="73">
        <f>COUNTIFS('3way'!$T$3:$T$7690,"&gt;=  28% ",'3way'!$AE$3:$AE$7690,"&lt;&gt;2",'3way'!$Z$3:$Z$7690,"="  &amp;A14)</f>
        <v>69</v>
      </c>
      <c r="T14" s="6">
        <f>(N14/(COUNTIF('3way'!$Z$3:$Z$7690,"="&amp;A14)))</f>
        <v>0.2857142857142857</v>
      </c>
      <c r="U14" s="6">
        <f>(O14/(COUNTIF('3way'!$Z$3:$Z$7690,"="&amp;A14)))</f>
        <v>0.46616541353383456</v>
      </c>
      <c r="V14" s="6">
        <f>(P14/(COUNTIF('3way'!$Z$3:$Z$7690,"="&amp;A14)))</f>
        <v>0.19548872180451127</v>
      </c>
      <c r="W14" s="6">
        <f>(Q14/(COUNTIF('3way'!$Z$3:$Z$7690,"="&amp;A14)))</f>
        <v>0.40601503759398494</v>
      </c>
      <c r="X14" s="6">
        <f>(R14/(COUNTIF('3way'!$Z$3:$Z$7690,"="&amp;A14)))</f>
        <v>0.19548872180451127</v>
      </c>
      <c r="Y14" s="6">
        <f>(S14/(COUNTIF('3way'!$Z$3:$Z$7690,"="&amp;A14)))</f>
        <v>0.51879699248120303</v>
      </c>
      <c r="Z14">
        <f t="shared" si="0"/>
        <v>63</v>
      </c>
      <c r="AA14" s="6">
        <f>(Z14/(COUNTIF('3way'!$Z$3:$Z$7690,"="&amp;A14)))</f>
        <v>0.47368421052631576</v>
      </c>
      <c r="AB14">
        <f t="shared" si="1"/>
        <v>90</v>
      </c>
      <c r="AC14" s="6">
        <f>(AB14/(COUNTIF('3way'!$Z$3:$Z$7690,"="&amp;A14)))</f>
        <v>0.67669172932330823</v>
      </c>
      <c r="AD14">
        <f t="shared" si="2"/>
        <v>157</v>
      </c>
      <c r="AE14" s="6">
        <f>(AD14/(COUNTIF('3way'!$Z$3:$Z$7690,"="&amp;A14)))</f>
        <v>1.1804511278195489</v>
      </c>
      <c r="AF14">
        <f t="shared" si="3"/>
        <v>185</v>
      </c>
      <c r="AG14" s="6">
        <f>(AF14/(COUNTIF('3way'!$Z$3:$Z$7690,"="&amp;A14)))</f>
        <v>1.3909774436090225</v>
      </c>
    </row>
    <row r="15" spans="1:33" x14ac:dyDescent="0.25">
      <c r="A15" s="58" t="s">
        <v>279</v>
      </c>
      <c r="B15" s="58">
        <f>COUNTIFS('3way'!$A$3:$A$7690,"&gt;=  45% ",'3way'!$AE$3:$AE$7690,"1",'3way'!$Z$3:$Z$7690,"="  &amp;A15)</f>
        <v>45</v>
      </c>
      <c r="C15" s="58">
        <f>COUNTIFS('3way'!$A$3:$A$7690,"&gt;=  45% ",'3way'!$AE$3:$AE$7690,"&lt;&gt;1",'3way'!$Z$3:$Z$7690,"="  &amp;A15)</f>
        <v>82</v>
      </c>
      <c r="D15" s="58">
        <f>COUNTIFS('3way'!$B$3:$B$7690,"&gt;=  26% ",'3way'!$AE$3:$AE$7690,"X",'3way'!$Z$3:$Z$7690,"="  &amp;A15)</f>
        <v>39</v>
      </c>
      <c r="E15" s="58">
        <f>COUNTIFS('3way'!$B$3:$B$7690,"&gt;=  26% ",'3way'!$AE$3:$AE$7690,"&lt;&gt;X",'3way'!$Z$3:$Z$7690,"="  &amp;A15)</f>
        <v>84</v>
      </c>
      <c r="F15" s="58">
        <f>COUNTIFS('3way'!$C$3:$C$7690,"&gt;=  28% ",'3way'!$AE$3:$AE$7690,"2",'3way'!$Z$3:$Z$7690,"="  &amp;A15)</f>
        <v>29</v>
      </c>
      <c r="G15" s="58">
        <f>COUNTIFS('3way'!$C$3:$C$7690,"&gt;=  28% ",'3way'!$AE$3:$AE$7690,"&lt;&gt;2",'3way'!$Z$3:$Z$7690,"="  &amp;A15)</f>
        <v>109</v>
      </c>
      <c r="H15" s="6">
        <f>(B15/((COUNTIF('3way'!$Z$3:$Z$7690,"="&amp;A15))))</f>
        <v>0.2102803738317757</v>
      </c>
      <c r="I15" s="6">
        <f>(C15/(COUNTIF('3way'!$Z$3:$Z$7690,"="&amp;A15)))</f>
        <v>0.38317757009345793</v>
      </c>
      <c r="J15" s="6">
        <f>(D15/(COUNTIF('3way'!$Z$3:$Z$7690,"="&amp;A15)))</f>
        <v>0.1822429906542056</v>
      </c>
      <c r="K15" s="6">
        <f>(E15/(COUNTIF('3way'!$Z$3:$Z$7690,"="&amp;A15)))</f>
        <v>0.3925233644859813</v>
      </c>
      <c r="L15" s="6">
        <f>(F15/(COUNTIF('3way'!$Z$3:$Z$7690,"="&amp;A15)))</f>
        <v>0.13551401869158877</v>
      </c>
      <c r="M15" s="6">
        <f>(G15/(COUNTIF('3way'!$Z$3:$Z$7690,"="&amp;A15)))</f>
        <v>0.50934579439252337</v>
      </c>
      <c r="N15" s="58">
        <f>COUNTIFS('3way'!$R$3:$R$7690,"&gt;=  45% ",'3way'!$AE$3:$AE$7690,"1",'3way'!$Z$3:$Z$7690,"="  &amp;A15)</f>
        <v>57</v>
      </c>
      <c r="O15">
        <f>COUNTIFS('3way'!$R$3:$R$7690,"&gt;=  45% ",'3way'!$AE$3:$AE$7690,"&lt;&gt;1",'3way'!$Z$3:$Z$7690,"="  &amp;A15)</f>
        <v>95</v>
      </c>
      <c r="P15">
        <f>COUNTIFS('3way'!$S$3:$S$7690,"&gt;=  26% ",'3way'!$AE$3:$AE$7690,"X",'3way'!$Z$3:$Z$7690,"="  &amp;A15)</f>
        <v>52</v>
      </c>
      <c r="Q15">
        <f>COUNTIFS('3way'!$S$3:$S$7690,"&gt;=  26% ",'3way'!$AE$3:$AE$7690,"&lt;&gt;X",'3way'!$Z$3:$Z$7690,"="  &amp;A15)</f>
        <v>107</v>
      </c>
      <c r="R15">
        <f>COUNTIFS('3way'!$T$3:$T$7690,"&gt;=  28% ",'3way'!$AE$3:$AE$7690,"2",'3way'!$Z$3:$Z$7690,"="  &amp;A15)</f>
        <v>32</v>
      </c>
      <c r="S15" s="73">
        <f>COUNTIFS('3way'!$T$3:$T$7690,"&gt;=  28% ",'3way'!$AE$3:$AE$7690,"&lt;&gt;2",'3way'!$Z$3:$Z$7690,"="  &amp;A15)</f>
        <v>106</v>
      </c>
      <c r="T15" s="6">
        <f>(N15/(COUNTIF('3way'!$Z$3:$Z$7690,"="&amp;A15)))</f>
        <v>0.26635514018691586</v>
      </c>
      <c r="U15" s="6">
        <f>(O15/(COUNTIF('3way'!$Z$3:$Z$7690,"="&amp;A15)))</f>
        <v>0.44392523364485981</v>
      </c>
      <c r="V15" s="6">
        <f>(P15/(COUNTIF('3way'!$Z$3:$Z$7690,"="&amp;A15)))</f>
        <v>0.24299065420560748</v>
      </c>
      <c r="W15" s="6">
        <f>(Q15/(COUNTIF('3way'!$Z$3:$Z$7690,"="&amp;A15)))</f>
        <v>0.5</v>
      </c>
      <c r="X15" s="6">
        <f>(R15/(COUNTIF('3way'!$Z$3:$Z$7690,"="&amp;A15)))</f>
        <v>0.14953271028037382</v>
      </c>
      <c r="Y15" s="6">
        <f>(S15/(COUNTIF('3way'!$Z$3:$Z$7690,"="&amp;A15)))</f>
        <v>0.49532710280373832</v>
      </c>
      <c r="Z15">
        <f t="shared" si="0"/>
        <v>113</v>
      </c>
      <c r="AA15" s="6">
        <f>(Z15/(COUNTIF('3way'!$Z$3:$Z$7690,"="&amp;A15)))</f>
        <v>0.5280373831775701</v>
      </c>
      <c r="AB15">
        <f t="shared" si="1"/>
        <v>141</v>
      </c>
      <c r="AC15" s="6">
        <f>(AB15/(COUNTIF('3way'!$Z$3:$Z$7690,"="&amp;A15)))</f>
        <v>0.65887850467289721</v>
      </c>
      <c r="AD15">
        <f t="shared" si="2"/>
        <v>275</v>
      </c>
      <c r="AE15" s="6">
        <f>(AD15/(COUNTIF('3way'!$Z$3:$Z$7690,"="&amp;A15)))</f>
        <v>1.2850467289719627</v>
      </c>
      <c r="AF15">
        <f t="shared" si="3"/>
        <v>308</v>
      </c>
      <c r="AG15" s="6">
        <f>(AF15/(COUNTIF('3way'!$Z$3:$Z$7690,"="&amp;A15)))</f>
        <v>1.4392523364485981</v>
      </c>
    </row>
    <row r="16" spans="1:33" x14ac:dyDescent="0.25">
      <c r="A16" s="58" t="s">
        <v>280</v>
      </c>
      <c r="B16" s="58">
        <f>COUNTIFS('3way'!$A$3:$A$7690,"&gt;=  45% ",'3way'!$AE$3:$AE$7690,"1",'3way'!$Z$3:$Z$7690,"="  &amp;A16)</f>
        <v>22</v>
      </c>
      <c r="C16" s="58">
        <f>COUNTIFS('3way'!$A$3:$A$7690,"&gt;=  45% ",'3way'!$AE$3:$AE$7690,"&lt;&gt;1",'3way'!$Z$3:$Z$7690,"="  &amp;A16)</f>
        <v>35</v>
      </c>
      <c r="D16" s="58">
        <f>COUNTIFS('3way'!$B$3:$B$7690,"&gt;=  26% ",'3way'!$AE$3:$AE$7690,"X",'3way'!$Z$3:$Z$7690,"="  &amp;A16)</f>
        <v>10</v>
      </c>
      <c r="E16" s="58">
        <f>COUNTIFS('3way'!$B$3:$B$7690,"&gt;=  26% ",'3way'!$AE$3:$AE$7690,"&lt;&gt;X",'3way'!$Z$3:$Z$7690,"="  &amp;A16)</f>
        <v>13</v>
      </c>
      <c r="F16" s="58">
        <f>COUNTIFS('3way'!$C$3:$C$7690,"&gt;=  28% ",'3way'!$AE$3:$AE$7690,"2",'3way'!$Z$3:$Z$7690,"="  &amp;A16)</f>
        <v>8</v>
      </c>
      <c r="G16" s="58">
        <f>COUNTIFS('3way'!$C$3:$C$7690,"&gt;=  28% ",'3way'!$AE$3:$AE$7690,"&lt;&gt;2",'3way'!$Z$3:$Z$7690,"="  &amp;A16)</f>
        <v>19</v>
      </c>
      <c r="H16" s="6">
        <f>(B16/((COUNTIF('3way'!$Z$3:$Z$7690,"="&amp;A16))))</f>
        <v>0.3728813559322034</v>
      </c>
      <c r="I16" s="6">
        <f>(C16/(COUNTIF('3way'!$Z$3:$Z$7690,"="&amp;A16)))</f>
        <v>0.59322033898305082</v>
      </c>
      <c r="J16" s="6">
        <f>(D16/(COUNTIF('3way'!$Z$3:$Z$7690,"="&amp;A16)))</f>
        <v>0.16949152542372881</v>
      </c>
      <c r="K16" s="6">
        <f>(E16/(COUNTIF('3way'!$Z$3:$Z$7690,"="&amp;A16)))</f>
        <v>0.22033898305084745</v>
      </c>
      <c r="L16" s="6">
        <f>(F16/(COUNTIF('3way'!$Z$3:$Z$7690,"="&amp;A16)))</f>
        <v>0.13559322033898305</v>
      </c>
      <c r="M16" s="6">
        <f>(G16/(COUNTIF('3way'!$Z$3:$Z$7690,"="&amp;A16)))</f>
        <v>0.32203389830508472</v>
      </c>
      <c r="N16" s="58">
        <f>COUNTIFS('3way'!$R$3:$R$7690,"&gt;=  45% ",'3way'!$AE$3:$AE$7690,"1",'3way'!$Z$3:$Z$7690,"="  &amp;A16)</f>
        <v>21</v>
      </c>
      <c r="O16">
        <f>COUNTIFS('3way'!$R$3:$R$7690,"&gt;=  45% ",'3way'!$AE$3:$AE$7690,"&lt;&gt;1",'3way'!$Z$3:$Z$7690,"="  &amp;A16)</f>
        <v>31</v>
      </c>
      <c r="P16">
        <f>COUNTIFS('3way'!$S$3:$S$7690,"&gt;=  26% ",'3way'!$AE$3:$AE$7690,"X",'3way'!$Z$3:$Z$7690,"="  &amp;A16)</f>
        <v>10</v>
      </c>
      <c r="Q16">
        <f>COUNTIFS('3way'!$S$3:$S$7690,"&gt;=  26% ",'3way'!$AE$3:$AE$7690,"&lt;&gt;X",'3way'!$Z$3:$Z$7690,"="  &amp;A16)</f>
        <v>20</v>
      </c>
      <c r="R16">
        <f>COUNTIFS('3way'!$T$3:$T$7690,"&gt;=  28% ",'3way'!$AE$3:$AE$7690,"2",'3way'!$Z$3:$Z$7690,"="  &amp;A16)</f>
        <v>7</v>
      </c>
      <c r="S16" s="73">
        <f>COUNTIFS('3way'!$T$3:$T$7690,"&gt;=  28% ",'3way'!$AE$3:$AE$7690,"&lt;&gt;2",'3way'!$Z$3:$Z$7690,"="  &amp;A16)</f>
        <v>26</v>
      </c>
      <c r="T16" s="6">
        <f>(N16/(COUNTIF('3way'!$Z$3:$Z$7690,"="&amp;A16)))</f>
        <v>0.3559322033898305</v>
      </c>
      <c r="U16" s="6">
        <f>(O16/(COUNTIF('3way'!$Z$3:$Z$7690,"="&amp;A16)))</f>
        <v>0.52542372881355937</v>
      </c>
      <c r="V16" s="6">
        <f>(P16/(COUNTIF('3way'!$Z$3:$Z$7690,"="&amp;A16)))</f>
        <v>0.16949152542372881</v>
      </c>
      <c r="W16" s="6">
        <f>(Q16/(COUNTIF('3way'!$Z$3:$Z$7690,"="&amp;A16)))</f>
        <v>0.33898305084745761</v>
      </c>
      <c r="X16" s="6">
        <f>(R16/(COUNTIF('3way'!$Z$3:$Z$7690,"="&amp;A16)))</f>
        <v>0.11864406779661017</v>
      </c>
      <c r="Y16" s="6">
        <f>(S16/(COUNTIF('3way'!$Z$3:$Z$7690,"="&amp;A16)))</f>
        <v>0.44067796610169491</v>
      </c>
      <c r="Z16">
        <f t="shared" si="0"/>
        <v>40</v>
      </c>
      <c r="AA16" s="6">
        <f>(Z16/(COUNTIF('3way'!$Z$3:$Z$7690,"="&amp;A16)))</f>
        <v>0.67796610169491522</v>
      </c>
      <c r="AB16">
        <f t="shared" si="1"/>
        <v>38</v>
      </c>
      <c r="AC16" s="6">
        <f>(AB16/(COUNTIF('3way'!$Z$3:$Z$7690,"="&amp;A16)))</f>
        <v>0.64406779661016944</v>
      </c>
      <c r="AD16">
        <f t="shared" si="2"/>
        <v>67</v>
      </c>
      <c r="AE16" s="6">
        <f>(AD16/(COUNTIF('3way'!$Z$3:$Z$7690,"="&amp;A16)))</f>
        <v>1.1355932203389831</v>
      </c>
      <c r="AF16">
        <f t="shared" si="3"/>
        <v>77</v>
      </c>
      <c r="AG16" s="6">
        <f>(AF16/(COUNTIF('3way'!$Z$3:$Z$7690,"="&amp;A16)))</f>
        <v>1.3050847457627119</v>
      </c>
    </row>
    <row r="17" spans="1:33" x14ac:dyDescent="0.25">
      <c r="A17" s="58" t="s">
        <v>281</v>
      </c>
      <c r="B17" s="58">
        <f>COUNTIFS('3way'!$A$3:$A$7690,"&gt;=  45% ",'3way'!$AE$3:$AE$7690,"1",'3way'!$Z$3:$Z$7690,"="  &amp;A17)</f>
        <v>20</v>
      </c>
      <c r="C17" s="58">
        <f>COUNTIFS('3way'!$A$3:$A$7690,"&gt;=  45% ",'3way'!$AE$3:$AE$7690,"&lt;&gt;1",'3way'!$Z$3:$Z$7690,"="  &amp;A17)</f>
        <v>32</v>
      </c>
      <c r="D17" s="58">
        <f>COUNTIFS('3way'!$B$3:$B$7690,"&gt;=  26% ",'3way'!$AE$3:$AE$7690,"X",'3way'!$Z$3:$Z$7690,"="  &amp;A17)</f>
        <v>3</v>
      </c>
      <c r="E17" s="58">
        <f>COUNTIFS('3way'!$B$3:$B$7690,"&gt;=  26% ",'3way'!$AE$3:$AE$7690,"&lt;&gt;X",'3way'!$Z$3:$Z$7690,"="  &amp;A17)</f>
        <v>23</v>
      </c>
      <c r="F17" s="58">
        <f>COUNTIFS('3way'!$C$3:$C$7690,"&gt;=  28% ",'3way'!$AE$3:$AE$7690,"2",'3way'!$Z$3:$Z$7690,"="  &amp;A17)</f>
        <v>23</v>
      </c>
      <c r="G17" s="58">
        <f>COUNTIFS('3way'!$C$3:$C$7690,"&gt;=  28% ",'3way'!$AE$3:$AE$7690,"&lt;&gt;2",'3way'!$Z$3:$Z$7690,"="  &amp;A17)</f>
        <v>52</v>
      </c>
      <c r="H17" s="6">
        <f>(B17/((COUNTIF('3way'!$Z$3:$Z$7690,"="&amp;A17))))</f>
        <v>0.22222222222222221</v>
      </c>
      <c r="I17" s="6">
        <f>(C17/(COUNTIF('3way'!$Z$3:$Z$7690,"="&amp;A17)))</f>
        <v>0.35555555555555557</v>
      </c>
      <c r="J17" s="6">
        <f>(D17/(COUNTIF('3way'!$Z$3:$Z$7690,"="&amp;A17)))</f>
        <v>3.3333333333333333E-2</v>
      </c>
      <c r="K17" s="6">
        <f>(E17/(COUNTIF('3way'!$Z$3:$Z$7690,"="&amp;A17)))</f>
        <v>0.25555555555555554</v>
      </c>
      <c r="L17" s="6">
        <f>(F17/(COUNTIF('3way'!$Z$3:$Z$7690,"="&amp;A17)))</f>
        <v>0.25555555555555554</v>
      </c>
      <c r="M17" s="6">
        <f>(G17/(COUNTIF('3way'!$Z$3:$Z$7690,"="&amp;A17)))</f>
        <v>0.57777777777777772</v>
      </c>
      <c r="N17" s="58">
        <f>COUNTIFS('3way'!$R$3:$R$7690,"&gt;=  45% ",'3way'!$AE$3:$AE$7690,"1",'3way'!$Z$3:$Z$7690,"="  &amp;A17)</f>
        <v>19</v>
      </c>
      <c r="O17">
        <f>COUNTIFS('3way'!$R$3:$R$7690,"&gt;=  45% ",'3way'!$AE$3:$AE$7690,"&lt;&gt;1",'3way'!$Z$3:$Z$7690,"="  &amp;A17)</f>
        <v>33</v>
      </c>
      <c r="P17">
        <f>COUNTIFS('3way'!$S$3:$S$7690,"&gt;=  26% ",'3way'!$AE$3:$AE$7690,"X",'3way'!$Z$3:$Z$7690,"="  &amp;A17)</f>
        <v>14</v>
      </c>
      <c r="Q17">
        <f>COUNTIFS('3way'!$S$3:$S$7690,"&gt;=  26% ",'3way'!$AE$3:$AE$7690,"&lt;&gt;X",'3way'!$Z$3:$Z$7690,"="  &amp;A17)</f>
        <v>35</v>
      </c>
      <c r="R17">
        <f>COUNTIFS('3way'!$T$3:$T$7690,"&gt;=  28% ",'3way'!$AE$3:$AE$7690,"2",'3way'!$Z$3:$Z$7690,"="  &amp;A17)</f>
        <v>23</v>
      </c>
      <c r="S17" s="73">
        <f>COUNTIFS('3way'!$T$3:$T$7690,"&gt;=  28% ",'3way'!$AE$3:$AE$7690,"&lt;&gt;2",'3way'!$Z$3:$Z$7690,"="  &amp;A17)</f>
        <v>57</v>
      </c>
      <c r="T17" s="6">
        <f>(N17/(COUNTIF('3way'!$Z$3:$Z$7690,"="&amp;A17)))</f>
        <v>0.21111111111111111</v>
      </c>
      <c r="U17" s="6">
        <f>(O17/(COUNTIF('3way'!$Z$3:$Z$7690,"="&amp;A17)))</f>
        <v>0.36666666666666664</v>
      </c>
      <c r="V17" s="6">
        <f>(P17/(COUNTIF('3way'!$Z$3:$Z$7690,"="&amp;A17)))</f>
        <v>0.15555555555555556</v>
      </c>
      <c r="W17" s="6">
        <f>(Q17/(COUNTIF('3way'!$Z$3:$Z$7690,"="&amp;A17)))</f>
        <v>0.3888888888888889</v>
      </c>
      <c r="X17" s="6">
        <f>(R17/(COUNTIF('3way'!$Z$3:$Z$7690,"="&amp;A17)))</f>
        <v>0.25555555555555554</v>
      </c>
      <c r="Y17" s="6">
        <f>(S17/(COUNTIF('3way'!$Z$3:$Z$7690,"="&amp;A17)))</f>
        <v>0.6333333333333333</v>
      </c>
      <c r="Z17">
        <f t="shared" si="0"/>
        <v>46</v>
      </c>
      <c r="AA17" s="6">
        <f>(Z17/(COUNTIF('3way'!$Z$3:$Z$7690,"="&amp;A17)))</f>
        <v>0.51111111111111107</v>
      </c>
      <c r="AB17">
        <f t="shared" si="1"/>
        <v>56</v>
      </c>
      <c r="AC17" s="6">
        <f>(AB17/(COUNTIF('3way'!$Z$3:$Z$7690,"="&amp;A17)))</f>
        <v>0.62222222222222223</v>
      </c>
      <c r="AD17">
        <f t="shared" si="2"/>
        <v>107</v>
      </c>
      <c r="AE17" s="6">
        <f>(AD17/(COUNTIF('3way'!$Z$3:$Z$7690,"="&amp;A17)))</f>
        <v>1.1888888888888889</v>
      </c>
      <c r="AF17">
        <f t="shared" si="3"/>
        <v>125</v>
      </c>
      <c r="AG17" s="6">
        <f>(AF17/(COUNTIF('3way'!$Z$3:$Z$7690,"="&amp;A17)))</f>
        <v>1.3888888888888888</v>
      </c>
    </row>
    <row r="18" spans="1:33" x14ac:dyDescent="0.25">
      <c r="A18" s="58" t="s">
        <v>282</v>
      </c>
      <c r="B18" s="58">
        <f>COUNTIFS('3way'!$A$3:$A$7690,"&gt;=  45% ",'3way'!$AE$3:$AE$7690,"1",'3way'!$Z$3:$Z$7690,"="  &amp;A18)</f>
        <v>17</v>
      </c>
      <c r="C18" s="58">
        <f>COUNTIFS('3way'!$A$3:$A$7690,"&gt;=  45% ",'3way'!$AE$3:$AE$7690,"&lt;&gt;1",'3way'!$Z$3:$Z$7690,"="  &amp;A18)</f>
        <v>36</v>
      </c>
      <c r="D18" s="58">
        <f>COUNTIFS('3way'!$B$3:$B$7690,"&gt;=  26% ",'3way'!$AE$3:$AE$7690,"X",'3way'!$Z$3:$Z$7690,"="  &amp;A18)</f>
        <v>4</v>
      </c>
      <c r="E18" s="58">
        <f>COUNTIFS('3way'!$B$3:$B$7690,"&gt;=  26% ",'3way'!$AE$3:$AE$7690,"&lt;&gt;X",'3way'!$Z$3:$Z$7690,"="  &amp;A18)</f>
        <v>14</v>
      </c>
      <c r="F18" s="58">
        <f>COUNTIFS('3way'!$C$3:$C$7690,"&gt;=  28% ",'3way'!$AE$3:$AE$7690,"2",'3way'!$Z$3:$Z$7690,"="  &amp;A18)</f>
        <v>21</v>
      </c>
      <c r="G18" s="58">
        <f>COUNTIFS('3way'!$C$3:$C$7690,"&gt;=  28% ",'3way'!$AE$3:$AE$7690,"&lt;&gt;2",'3way'!$Z$3:$Z$7690,"="  &amp;A18)</f>
        <v>43</v>
      </c>
      <c r="H18" s="6">
        <f>(B18/((COUNTIF('3way'!$Z$3:$Z$7690,"="&amp;A18))))</f>
        <v>0.20238095238095238</v>
      </c>
      <c r="I18" s="6">
        <f>(C18/(COUNTIF('3way'!$Z$3:$Z$7690,"="&amp;A18)))</f>
        <v>0.42857142857142855</v>
      </c>
      <c r="J18" s="6">
        <f>(D18/(COUNTIF('3way'!$Z$3:$Z$7690,"="&amp;A18)))</f>
        <v>4.7619047619047616E-2</v>
      </c>
      <c r="K18" s="6">
        <f>(E18/(COUNTIF('3way'!$Z$3:$Z$7690,"="&amp;A18)))</f>
        <v>0.16666666666666666</v>
      </c>
      <c r="L18" s="6">
        <f>(F18/(COUNTIF('3way'!$Z$3:$Z$7690,"="&amp;A18)))</f>
        <v>0.25</v>
      </c>
      <c r="M18" s="6">
        <f>(G18/(COUNTIF('3way'!$Z$3:$Z$7690,"="&amp;A18)))</f>
        <v>0.51190476190476186</v>
      </c>
      <c r="N18" s="58">
        <f>COUNTIFS('3way'!$R$3:$R$7690,"&gt;=  45% ",'3way'!$AE$3:$AE$7690,"1",'3way'!$Z$3:$Z$7690,"="  &amp;A18)</f>
        <v>19</v>
      </c>
      <c r="O18">
        <f>COUNTIFS('3way'!$R$3:$R$7690,"&gt;=  45% ",'3way'!$AE$3:$AE$7690,"&lt;&gt;1",'3way'!$Z$3:$Z$7690,"="  &amp;A18)</f>
        <v>37</v>
      </c>
      <c r="P18">
        <f>COUNTIFS('3way'!$S$3:$S$7690,"&gt;=  26% ",'3way'!$AE$3:$AE$7690,"X",'3way'!$Z$3:$Z$7690,"="  &amp;A18)</f>
        <v>10</v>
      </c>
      <c r="Q18">
        <f>COUNTIFS('3way'!$S$3:$S$7690,"&gt;=  26% ",'3way'!$AE$3:$AE$7690,"&lt;&gt;X",'3way'!$Z$3:$Z$7690,"="  &amp;A18)</f>
        <v>26</v>
      </c>
      <c r="R18">
        <f>COUNTIFS('3way'!$T$3:$T$7690,"&gt;=  28% ",'3way'!$AE$3:$AE$7690,"2",'3way'!$Z$3:$Z$7690,"="  &amp;A18)</f>
        <v>22</v>
      </c>
      <c r="S18" s="73">
        <f>COUNTIFS('3way'!$T$3:$T$7690,"&gt;=  28% ",'3way'!$AE$3:$AE$7690,"&lt;&gt;2",'3way'!$Z$3:$Z$7690,"="  &amp;A18)</f>
        <v>51</v>
      </c>
      <c r="T18" s="6">
        <f>(N18/(COUNTIF('3way'!$Z$3:$Z$7690,"="&amp;A18)))</f>
        <v>0.22619047619047619</v>
      </c>
      <c r="U18" s="6">
        <f>(O18/(COUNTIF('3way'!$Z$3:$Z$7690,"="&amp;A18)))</f>
        <v>0.44047619047619047</v>
      </c>
      <c r="V18" s="6">
        <f>(P18/(COUNTIF('3way'!$Z$3:$Z$7690,"="&amp;A18)))</f>
        <v>0.11904761904761904</v>
      </c>
      <c r="W18" s="6">
        <f>(Q18/(COUNTIF('3way'!$Z$3:$Z$7690,"="&amp;A18)))</f>
        <v>0.30952380952380953</v>
      </c>
      <c r="X18" s="6">
        <f>(R18/(COUNTIF('3way'!$Z$3:$Z$7690,"="&amp;A18)))</f>
        <v>0.26190476190476192</v>
      </c>
      <c r="Y18" s="6">
        <f>(S18/(COUNTIF('3way'!$Z$3:$Z$7690,"="&amp;A18)))</f>
        <v>0.6071428571428571</v>
      </c>
      <c r="Z18">
        <f t="shared" si="0"/>
        <v>42</v>
      </c>
      <c r="AA18" s="6">
        <f>(Z18/(COUNTIF('3way'!$Z$3:$Z$7690,"="&amp;A18)))</f>
        <v>0.5</v>
      </c>
      <c r="AB18">
        <f t="shared" si="1"/>
        <v>51</v>
      </c>
      <c r="AC18" s="6">
        <f>(AB18/(COUNTIF('3way'!$Z$3:$Z$7690,"="&amp;A18)))</f>
        <v>0.6071428571428571</v>
      </c>
      <c r="AD18">
        <f t="shared" si="2"/>
        <v>93</v>
      </c>
      <c r="AE18" s="6">
        <f>(AD18/(COUNTIF('3way'!$Z$3:$Z$7690,"="&amp;A18)))</f>
        <v>1.1071428571428572</v>
      </c>
      <c r="AF18">
        <f t="shared" si="3"/>
        <v>114</v>
      </c>
      <c r="AG18" s="6">
        <f>(AF18/(COUNTIF('3way'!$Z$3:$Z$7690,"="&amp;A18)))</f>
        <v>1.3571428571428572</v>
      </c>
    </row>
    <row r="19" spans="1:33" x14ac:dyDescent="0.25">
      <c r="A19" s="58" t="s">
        <v>283</v>
      </c>
      <c r="B19" s="58">
        <f>COUNTIFS('3way'!$A$3:$A$7690,"&gt;=  45% ",'3way'!$AE$3:$AE$7690,"1",'3way'!$Z$3:$Z$7690,"="  &amp;A19)</f>
        <v>16</v>
      </c>
      <c r="C19" s="58">
        <f>COUNTIFS('3way'!$A$3:$A$7690,"&gt;=  45% ",'3way'!$AE$3:$AE$7690,"&lt;&gt;1",'3way'!$Z$3:$Z$7690,"="  &amp;A19)</f>
        <v>31</v>
      </c>
      <c r="D19" s="58">
        <f>COUNTIFS('3way'!$B$3:$B$7690,"&gt;=  26% ",'3way'!$AE$3:$AE$7690,"X",'3way'!$Z$3:$Z$7690,"="  &amp;A19)</f>
        <v>11</v>
      </c>
      <c r="E19" s="58">
        <f>COUNTIFS('3way'!$B$3:$B$7690,"&gt;=  26% ",'3way'!$AE$3:$AE$7690,"&lt;&gt;X",'3way'!$Z$3:$Z$7690,"="  &amp;A19)</f>
        <v>34</v>
      </c>
      <c r="F19" s="58">
        <f>COUNTIFS('3way'!$C$3:$C$7690,"&gt;=  28% ",'3way'!$AE$3:$AE$7690,"2",'3way'!$Z$3:$Z$7690,"="  &amp;A19)</f>
        <v>20</v>
      </c>
      <c r="G19" s="58">
        <f>COUNTIFS('3way'!$C$3:$C$7690,"&gt;=  28% ",'3way'!$AE$3:$AE$7690,"&lt;&gt;2",'3way'!$Z$3:$Z$7690,"="  &amp;A19)</f>
        <v>48</v>
      </c>
      <c r="H19" s="6">
        <f>(B19/((COUNTIF('3way'!$Z$3:$Z$7690,"="&amp;A19))))</f>
        <v>0.18604651162790697</v>
      </c>
      <c r="I19" s="6">
        <f>(C19/(COUNTIF('3way'!$Z$3:$Z$7690,"="&amp;A19)))</f>
        <v>0.36046511627906974</v>
      </c>
      <c r="J19" s="6">
        <f>(D19/(COUNTIF('3way'!$Z$3:$Z$7690,"="&amp;A19)))</f>
        <v>0.12790697674418605</v>
      </c>
      <c r="K19" s="6">
        <f>(E19/(COUNTIF('3way'!$Z$3:$Z$7690,"="&amp;A19)))</f>
        <v>0.39534883720930231</v>
      </c>
      <c r="L19" s="6">
        <f>(F19/(COUNTIF('3way'!$Z$3:$Z$7690,"="&amp;A19)))</f>
        <v>0.23255813953488372</v>
      </c>
      <c r="M19" s="6">
        <f>(G19/(COUNTIF('3way'!$Z$3:$Z$7690,"="&amp;A19)))</f>
        <v>0.55813953488372092</v>
      </c>
      <c r="N19" s="58">
        <f>COUNTIFS('3way'!$R$3:$R$7690,"&gt;=  45% ",'3way'!$AE$3:$AE$7690,"1",'3way'!$Z$3:$Z$7690,"="  &amp;A19)</f>
        <v>26</v>
      </c>
      <c r="O19">
        <f>COUNTIFS('3way'!$R$3:$R$7690,"&gt;=  45% ",'3way'!$AE$3:$AE$7690,"&lt;&gt;1",'3way'!$Z$3:$Z$7690,"="  &amp;A19)</f>
        <v>45</v>
      </c>
      <c r="P19">
        <f>COUNTIFS('3way'!$S$3:$S$7690,"&gt;=  26% ",'3way'!$AE$3:$AE$7690,"X",'3way'!$Z$3:$Z$7690,"="  &amp;A19)</f>
        <v>15</v>
      </c>
      <c r="Q19">
        <f>COUNTIFS('3way'!$S$3:$S$7690,"&gt;=  26% ",'3way'!$AE$3:$AE$7690,"&lt;&gt;X",'3way'!$Z$3:$Z$7690,"="  &amp;A19)</f>
        <v>33</v>
      </c>
      <c r="R19">
        <f>COUNTIFS('3way'!$T$3:$T$7690,"&gt;=  28% ",'3way'!$AE$3:$AE$7690,"2",'3way'!$Z$3:$Z$7690,"="  &amp;A19)</f>
        <v>17</v>
      </c>
      <c r="S19" s="73">
        <f>COUNTIFS('3way'!$T$3:$T$7690,"&gt;=  28% ",'3way'!$AE$3:$AE$7690,"&lt;&gt;2",'3way'!$Z$3:$Z$7690,"="  &amp;A19)</f>
        <v>39</v>
      </c>
      <c r="T19" s="6">
        <f>(N19/(COUNTIF('3way'!$Z$3:$Z$7690,"="&amp;A19)))</f>
        <v>0.30232558139534882</v>
      </c>
      <c r="U19" s="6">
        <f>(O19/(COUNTIF('3way'!$Z$3:$Z$7690,"="&amp;A19)))</f>
        <v>0.52325581395348841</v>
      </c>
      <c r="V19" s="6">
        <f>(P19/(COUNTIF('3way'!$Z$3:$Z$7690,"="&amp;A19)))</f>
        <v>0.1744186046511628</v>
      </c>
      <c r="W19" s="6">
        <f>(Q19/(COUNTIF('3way'!$Z$3:$Z$7690,"="&amp;A19)))</f>
        <v>0.38372093023255816</v>
      </c>
      <c r="X19" s="6">
        <f>(R19/(COUNTIF('3way'!$Z$3:$Z$7690,"="&amp;A19)))</f>
        <v>0.19767441860465115</v>
      </c>
      <c r="Y19" s="6">
        <f>(S19/(COUNTIF('3way'!$Z$3:$Z$7690,"="&amp;A19)))</f>
        <v>0.45348837209302323</v>
      </c>
      <c r="Z19">
        <f t="shared" si="0"/>
        <v>47</v>
      </c>
      <c r="AA19" s="6">
        <f>(Z19/(COUNTIF('3way'!$Z$3:$Z$7690,"="&amp;A19)))</f>
        <v>0.54651162790697672</v>
      </c>
      <c r="AB19">
        <f t="shared" si="1"/>
        <v>58</v>
      </c>
      <c r="AC19" s="6">
        <f>(AB19/(COUNTIF('3way'!$Z$3:$Z$7690,"="&amp;A19)))</f>
        <v>0.67441860465116277</v>
      </c>
      <c r="AD19">
        <f t="shared" si="2"/>
        <v>113</v>
      </c>
      <c r="AE19" s="6">
        <f>(AD19/(COUNTIF('3way'!$Z$3:$Z$7690,"="&amp;A19)))</f>
        <v>1.3139534883720929</v>
      </c>
      <c r="AF19">
        <f t="shared" si="3"/>
        <v>117</v>
      </c>
      <c r="AG19" s="6">
        <f>(AF19/(COUNTIF('3way'!$Z$3:$Z$7690,"="&amp;A19)))</f>
        <v>1.3604651162790697</v>
      </c>
    </row>
    <row r="20" spans="1:33" s="2" customFormat="1" x14ac:dyDescent="0.25">
      <c r="A20" s="60" t="s">
        <v>224</v>
      </c>
      <c r="B20" s="2">
        <f t="shared" ref="B20:G20" si="4">SUM(B4:B19)</f>
        <v>520</v>
      </c>
      <c r="C20" s="2">
        <f t="shared" si="4"/>
        <v>984</v>
      </c>
      <c r="D20" s="2">
        <f t="shared" si="4"/>
        <v>272</v>
      </c>
      <c r="E20" s="2">
        <f t="shared" si="4"/>
        <v>705</v>
      </c>
      <c r="F20" s="2">
        <f t="shared" si="4"/>
        <v>381</v>
      </c>
      <c r="G20" s="2">
        <f t="shared" si="4"/>
        <v>1054</v>
      </c>
      <c r="H20" s="6">
        <f>(B20/((COUNTIF('3way'!$Z$3:$Z$7690,"&lt;&gt;"))))</f>
        <v>0.22827041264266901</v>
      </c>
      <c r="I20" s="6">
        <f>(C20/((COUNTIF('3way'!$Z$3:$Z$7690,"&lt;&gt;"))))</f>
        <v>0.43195785776997364</v>
      </c>
      <c r="J20" s="6">
        <f>(D20/((COUNTIF('3way'!$Z$3:$Z$7690,"&lt;&gt;"))))</f>
        <v>0.11940298507462686</v>
      </c>
      <c r="K20" s="6">
        <f>(E20/((COUNTIF('3way'!$Z$3:$Z$7690,"&lt;&gt;"))))</f>
        <v>0.30948200175592627</v>
      </c>
      <c r="L20" s="6">
        <f>(F20/((COUNTIF('3way'!$Z$3:$Z$7690,"&lt;&gt;"))))</f>
        <v>0.16725197541703249</v>
      </c>
      <c r="M20" s="6">
        <f>(G20/((COUNTIF('3way'!$Z$3:$Z$7690,"&lt;&gt;"))))</f>
        <v>0.46268656716417911</v>
      </c>
      <c r="N20" s="2">
        <f t="shared" ref="N20:S20" si="5">SUM(N4:N19)</f>
        <v>541</v>
      </c>
      <c r="O20" s="2">
        <f t="shared" si="5"/>
        <v>961</v>
      </c>
      <c r="P20" s="2">
        <f t="shared" si="5"/>
        <v>405</v>
      </c>
      <c r="Q20" s="2">
        <f t="shared" si="5"/>
        <v>991</v>
      </c>
      <c r="R20" s="2">
        <f t="shared" si="5"/>
        <v>456</v>
      </c>
      <c r="S20" s="2">
        <f t="shared" si="5"/>
        <v>1203</v>
      </c>
      <c r="T20" s="61">
        <f>(N20/((COUNTIF('3way'!$Z$3:$Z$7690,"&lt;&gt;"))))</f>
        <v>0.23748902546093065</v>
      </c>
      <c r="U20" s="61">
        <f>(O20/((COUNTIF('3way'!$Z$3:$Z$7690,"&lt;&gt;"))))</f>
        <v>0.42186128182616328</v>
      </c>
      <c r="V20" s="61">
        <f>(P20/((COUNTIF('3way'!$Z$3:$Z$7690,"&lt;&gt;"))))</f>
        <v>0.17778753292361721</v>
      </c>
      <c r="W20" s="61">
        <f>(Q20/((COUNTIF('3way'!$Z$3:$Z$7690,"&lt;&gt;"))))</f>
        <v>0.43503072870939419</v>
      </c>
      <c r="X20" s="61">
        <f>(R20/((COUNTIF('3way'!$Z$3:$Z$7690,"&lt;&gt;"))))</f>
        <v>0.20017559262510976</v>
      </c>
      <c r="Y20" s="61">
        <f>(S20/((COUNTIF('3way'!$Z$3:$Z$7690,"&lt;&gt;"))))</f>
        <v>0.52809482001755925</v>
      </c>
      <c r="Z20">
        <f t="shared" si="0"/>
        <v>1173</v>
      </c>
      <c r="AA20" s="61">
        <f>(Z20/((COUNTIF('3way'!$Z$3:$Z$7690,"&lt;&gt;"))))</f>
        <v>0.5149253731343284</v>
      </c>
      <c r="AB20">
        <f t="shared" si="1"/>
        <v>1402</v>
      </c>
      <c r="AC20" s="61">
        <f>(AB20/((COUNTIF('3way'!$Z$3:$Z$7690,"&lt;&gt;"))))</f>
        <v>0.61545215100965756</v>
      </c>
      <c r="AD20">
        <f t="shared" si="2"/>
        <v>2743</v>
      </c>
      <c r="AE20" s="61">
        <f>(AD20/((COUNTIF('3way'!$Z$3:$Z$7690,"&lt;&gt;"))))</f>
        <v>1.2041264266900791</v>
      </c>
      <c r="AF20">
        <f t="shared" si="3"/>
        <v>3155</v>
      </c>
      <c r="AG20" s="61">
        <f>(AF20/((COUNTIF('3way'!$Z$3:$Z$7690,"&lt;&gt;"))))</f>
        <v>1.3849868305531168</v>
      </c>
    </row>
    <row r="36" spans="18:18" x14ac:dyDescent="0.25">
      <c r="R36" t="s">
        <v>247</v>
      </c>
    </row>
  </sheetData>
  <mergeCells count="20">
    <mergeCell ref="F2:G2"/>
    <mergeCell ref="B1:G1"/>
    <mergeCell ref="H1:I1"/>
    <mergeCell ref="J1:K1"/>
    <mergeCell ref="L1:M1"/>
    <mergeCell ref="B2:C2"/>
    <mergeCell ref="D2:E2"/>
    <mergeCell ref="T1:U1"/>
    <mergeCell ref="V1:W1"/>
    <mergeCell ref="X1:Y1"/>
    <mergeCell ref="N2:O2"/>
    <mergeCell ref="P2:Q2"/>
    <mergeCell ref="R2:S2"/>
    <mergeCell ref="N1:S1"/>
    <mergeCell ref="Z1:AC1"/>
    <mergeCell ref="AB2:AC2"/>
    <mergeCell ref="AD1:AG1"/>
    <mergeCell ref="AD2:AE2"/>
    <mergeCell ref="AF2:AG2"/>
    <mergeCell ref="Z2:AA2"/>
  </mergeCells>
  <conditionalFormatting sqref="AA4:AA20">
    <cfRule type="colorScale" priority="1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0">
    <cfRule type="colorScale" priority="13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0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0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0"/>
  <sheetViews>
    <sheetView zoomScale="75" zoomScaleNormal="75" workbookViewId="0">
      <pane xSplit="2" topLeftCell="C1" activePane="topRight" state="frozen"/>
      <selection pane="topRight" activeCell="I33" sqref="I33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6.8554687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7" width="6.7109375" customWidth="1"/>
    <col min="18" max="18" width="5.14062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2" customFormat="1" x14ac:dyDescent="0.25">
      <c r="B1" s="69" t="s">
        <v>215</v>
      </c>
      <c r="C1" s="152" t="s">
        <v>73</v>
      </c>
      <c r="D1" s="152"/>
      <c r="E1" s="70" t="s">
        <v>228</v>
      </c>
      <c r="F1" s="157" t="s">
        <v>78</v>
      </c>
      <c r="G1" s="157"/>
      <c r="H1" s="70" t="s">
        <v>228</v>
      </c>
      <c r="I1" s="157" t="s">
        <v>76</v>
      </c>
      <c r="J1" s="157"/>
      <c r="K1" s="70" t="s">
        <v>228</v>
      </c>
      <c r="L1" s="157" t="s">
        <v>75</v>
      </c>
      <c r="M1" s="157"/>
      <c r="N1" s="70" t="s">
        <v>228</v>
      </c>
      <c r="O1" s="157" t="s">
        <v>94</v>
      </c>
      <c r="P1" s="157"/>
      <c r="Q1" s="70" t="s">
        <v>228</v>
      </c>
      <c r="R1" s="157" t="s">
        <v>77</v>
      </c>
      <c r="S1" s="157"/>
      <c r="T1" s="70" t="s">
        <v>228</v>
      </c>
      <c r="U1" s="157" t="s">
        <v>74</v>
      </c>
      <c r="V1" s="157"/>
      <c r="W1" s="70" t="s">
        <v>228</v>
      </c>
      <c r="X1" s="157" t="s">
        <v>86</v>
      </c>
      <c r="Y1" s="157"/>
      <c r="Z1" s="70" t="s">
        <v>228</v>
      </c>
      <c r="AA1" s="157" t="s">
        <v>79</v>
      </c>
      <c r="AB1" s="157"/>
      <c r="AC1" s="70" t="s">
        <v>228</v>
      </c>
      <c r="AD1" s="157" t="s">
        <v>93</v>
      </c>
      <c r="AE1" s="157"/>
      <c r="AF1" s="70" t="s">
        <v>228</v>
      </c>
      <c r="AG1" s="157" t="s">
        <v>100</v>
      </c>
      <c r="AH1" s="157"/>
      <c r="AI1" s="70" t="s">
        <v>228</v>
      </c>
      <c r="AJ1" s="157" t="s">
        <v>87</v>
      </c>
      <c r="AK1" s="157"/>
      <c r="AL1" s="70" t="s">
        <v>228</v>
      </c>
    </row>
    <row r="2" spans="1:38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  <c r="L2" t="s">
        <v>226</v>
      </c>
      <c r="M2" t="s">
        <v>227</v>
      </c>
      <c r="O2" t="s">
        <v>226</v>
      </c>
      <c r="P2" t="s">
        <v>227</v>
      </c>
      <c r="R2" t="s">
        <v>226</v>
      </c>
      <c r="S2" t="s">
        <v>227</v>
      </c>
      <c r="U2" t="s">
        <v>226</v>
      </c>
      <c r="V2" t="s">
        <v>227</v>
      </c>
      <c r="X2" t="s">
        <v>226</v>
      </c>
      <c r="Y2" t="s">
        <v>227</v>
      </c>
      <c r="AA2" t="s">
        <v>226</v>
      </c>
      <c r="AB2" t="s">
        <v>227</v>
      </c>
      <c r="AD2" t="s">
        <v>226</v>
      </c>
      <c r="AE2" t="s">
        <v>227</v>
      </c>
      <c r="AG2" t="s">
        <v>226</v>
      </c>
      <c r="AH2" t="s">
        <v>227</v>
      </c>
      <c r="AJ2" t="s">
        <v>226</v>
      </c>
      <c r="AK2" t="s">
        <v>227</v>
      </c>
    </row>
    <row r="3" spans="1:38" x14ac:dyDescent="0.25">
      <c r="A3" s="65" t="s">
        <v>65</v>
      </c>
      <c r="B3" s="65"/>
    </row>
    <row r="4" spans="1:38" x14ac:dyDescent="0.25">
      <c r="A4" s="58" t="s">
        <v>268</v>
      </c>
      <c r="B4" s="58">
        <f>COUNTIF('2way'!$S$3:$S$7690,"="&amp;A4)</f>
        <v>98</v>
      </c>
      <c r="C4">
        <f>COUNTIFS('2way'!$U$3:$U$7690,"0-0",'2way'!$W$3:$W$7690,"0-0",'2way'!$S$3:$S$7690,"=" &amp;A4)</f>
        <v>0</v>
      </c>
      <c r="D4">
        <f>COUNTIFS('2way'!$W$3:$W$7690,"0-0",'2way'!$S$3:$S$7690,"=" &amp;A4)</f>
        <v>4</v>
      </c>
      <c r="E4" s="68">
        <f>C4/D4</f>
        <v>0</v>
      </c>
      <c r="F4">
        <f>COUNTIFS('2way'!$U$3:$U$7690,"1-0",'2way'!$W$3:$W$7690,"1-0",'2way'!$S$3:$S$7690,"=" &amp;A4)</f>
        <v>0</v>
      </c>
      <c r="G4">
        <f>COUNTIFS('2way'!$W$3:$W$7690,"1-0",'2way'!$S$3:$S$7690,"=" &amp;A4)</f>
        <v>6</v>
      </c>
      <c r="H4" s="68">
        <f>F4/G4</f>
        <v>0</v>
      </c>
      <c r="I4">
        <f>COUNTIFS('2way'!$U$3:$U$7690,"0-1",'2way'!$W$3:$W$7690,"0-1",'2way'!$S$3:$S$7690,"=" &amp;A4)</f>
        <v>1</v>
      </c>
      <c r="J4">
        <f>COUNTIFS('2way'!$W$3:$W$7690,"0-1",'2way'!$S$3:$S$7690,"=" &amp;A4)</f>
        <v>7</v>
      </c>
      <c r="K4" s="68">
        <f>I4/J4</f>
        <v>0.14285714285714285</v>
      </c>
      <c r="L4">
        <f>COUNTIFS('2way'!$U$3:$U$7690,"1-1",'2way'!$W$3:$W$7690,"1-1",'2way'!$S$3:$S$7690,"=" &amp;A4)</f>
        <v>4</v>
      </c>
      <c r="M4">
        <f>COUNTIFS('2way'!$W$3:$W$7690,"1-1",'2way'!$S$3:$S$7690,"=" &amp;A4)</f>
        <v>17</v>
      </c>
      <c r="N4" s="68">
        <f>L4/M4</f>
        <v>0.23529411764705882</v>
      </c>
      <c r="O4">
        <f>COUNTIFS('2way'!$U$3:$U$7690,"2-0",'2way'!$W$3:$W$7690,"2-0",'2way'!$S$3:$S$7690,"=" &amp;A4)</f>
        <v>0</v>
      </c>
      <c r="P4">
        <f>COUNTIFS('2way'!$W$3:$W$7690,"2-0",'2way'!$S$3:$S$7690,"=" &amp;A4)</f>
        <v>2</v>
      </c>
      <c r="Q4" s="68">
        <f>O4/P4</f>
        <v>0</v>
      </c>
      <c r="R4">
        <f>COUNTIFS('2way'!$U$3:$U$7690,"0-2",'2way'!$W$3:$W$7690,"0-2",'2way'!$S$3:$S$7690,"=" &amp;A4)</f>
        <v>0</v>
      </c>
      <c r="S4">
        <f>COUNTIFS('2way'!$W$3:$W$7690,"0-2",'2way'!$S$3:$S$7690,"=" &amp;A4)</f>
        <v>5</v>
      </c>
      <c r="T4" s="68">
        <f>R4/S4</f>
        <v>0</v>
      </c>
      <c r="U4">
        <f>COUNTIFS('2way'!$U$3:$U$7690,"2-2",'2way'!$W$3:$W$7690,"2-2",'2way'!$S$3:$S$7690,"=" &amp;A4)</f>
        <v>0</v>
      </c>
      <c r="V4">
        <f>COUNTIFS('2way'!$W$3:$W$7690,"2-2",'2way'!$S$3:$S$7690,"=" &amp;A4)</f>
        <v>5</v>
      </c>
      <c r="W4" s="68">
        <f>U4/V4</f>
        <v>0</v>
      </c>
      <c r="X4">
        <f>COUNTIFS('2way'!$U$3:$U$7690,"2-1",'2way'!$W$3:$W$7690,"2-1",'2way'!$S$3:$S$7690,"=" &amp;A4)</f>
        <v>1</v>
      </c>
      <c r="Y4">
        <f>COUNTIFS('2way'!$W$3:$W$7690,"2-1",'2way'!$S$3:$S$7690,"=" &amp;A4)</f>
        <v>10</v>
      </c>
      <c r="Z4" s="68">
        <f>X4/Y4</f>
        <v>0.1</v>
      </c>
      <c r="AA4">
        <f>COUNTIFS('2way'!$U$3:$U$7690,"1-2",'2way'!$W$3:$W$7690,"1-2",'2way'!$S$3:$S$7690,"=" &amp;A4)</f>
        <v>1</v>
      </c>
      <c r="AB4">
        <f>COUNTIFS('2way'!$W$3:$W$7690,"1-2",'2way'!$S$3:$S$7690,"=" &amp;A4)</f>
        <v>5</v>
      </c>
      <c r="AC4" s="68">
        <f>AA4/AB4</f>
        <v>0.2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4</v>
      </c>
      <c r="AF4" s="68">
        <f>AD4/AE4</f>
        <v>0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5</v>
      </c>
      <c r="AI4" s="68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4</v>
      </c>
      <c r="AL4" s="68">
        <f>AJ4/AK4</f>
        <v>0</v>
      </c>
    </row>
    <row r="5" spans="1:38" x14ac:dyDescent="0.25">
      <c r="A5" s="58" t="s">
        <v>269</v>
      </c>
      <c r="B5" s="58">
        <f>COUNTIF('2way'!$S$3:$S$7690,"="&amp;A5)</f>
        <v>153</v>
      </c>
      <c r="C5">
        <f>COUNTIFS('2way'!$U$3:$U$7690,"0-0",'2way'!$W$3:$W$7690,"0-0",'2way'!$S$3:$S$7690,"=" &amp;A5)</f>
        <v>1</v>
      </c>
      <c r="D5">
        <f>COUNTIFS('2way'!$W$3:$W$7690,"0-0",'2way'!$S$3:$S$7690,"=" &amp;A5)</f>
        <v>12</v>
      </c>
      <c r="E5" s="68">
        <f t="shared" ref="E5:E19" si="0">C5/D5</f>
        <v>8.3333333333333329E-2</v>
      </c>
      <c r="F5">
        <f>COUNTIFS('2way'!$U$3:$U$7690,"1-0",'2way'!$W$3:$W$7690,"1-0",'2way'!$S$3:$S$7690,"=" &amp;A5)</f>
        <v>1</v>
      </c>
      <c r="G5">
        <f>COUNTIFS('2way'!$W$3:$W$7690,"1-0",'2way'!$S$3:$S$7690,"=" &amp;A5)</f>
        <v>16</v>
      </c>
      <c r="H5" s="68">
        <f t="shared" ref="H5:H19" si="1">F5/G5</f>
        <v>6.25E-2</v>
      </c>
      <c r="I5">
        <f>COUNTIFS('2way'!$U$3:$U$7690,"0-1",'2way'!$W$3:$W$7690,"0-1",'2way'!$S$3:$S$7690,"=" &amp;A5)</f>
        <v>1</v>
      </c>
      <c r="J5">
        <f>COUNTIFS('2way'!$W$3:$W$7690,"0-1",'2way'!$S$3:$S$7690,"=" &amp;A5)</f>
        <v>17</v>
      </c>
      <c r="K5" s="68">
        <f t="shared" ref="K5:K19" si="2">I5/J5</f>
        <v>5.8823529411764705E-2</v>
      </c>
      <c r="L5">
        <f>COUNTIFS('2way'!$U$3:$U$7690,"1-1",'2way'!$W$3:$W$7690,"1-1",'2way'!$S$3:$S$7690,"=" &amp;A5)</f>
        <v>4</v>
      </c>
      <c r="M5">
        <f>COUNTIFS('2way'!$W$3:$W$7690,"1-1",'2way'!$S$3:$S$7690,"=" &amp;A5)</f>
        <v>17</v>
      </c>
      <c r="N5" s="68">
        <f t="shared" ref="N5:N19" si="3">L5/M5</f>
        <v>0.23529411764705882</v>
      </c>
      <c r="O5">
        <f>COUNTIFS('2way'!$U$3:$U$7690,"2-0",'2way'!$W$3:$W$7690,"2-0",'2way'!$S$3:$S$7690,"=" &amp;A5)</f>
        <v>0</v>
      </c>
      <c r="P5">
        <f>COUNTIFS('2way'!$W$3:$W$7690,"2-0",'2way'!$S$3:$S$7690,"=" &amp;A5)</f>
        <v>8</v>
      </c>
      <c r="Q5" s="68">
        <f t="shared" ref="Q5:Q19" si="4">O5/P5</f>
        <v>0</v>
      </c>
      <c r="R5">
        <f>COUNTIFS('2way'!$U$3:$U$7690,"0-2",'2way'!$W$3:$W$7690,"0-2",'2way'!$S$3:$S$7690,"=" &amp;A5)</f>
        <v>0</v>
      </c>
      <c r="S5">
        <f>COUNTIFS('2way'!$W$3:$W$7690,"0-2",'2way'!$S$3:$S$7690,"=" &amp;A5)</f>
        <v>6</v>
      </c>
      <c r="T5" s="68">
        <f t="shared" ref="T5:T19" si="5">R5/S5</f>
        <v>0</v>
      </c>
      <c r="U5">
        <f>COUNTIFS('2way'!$U$3:$U$7690,"2-2",'2way'!$W$3:$W$7690,"2-2",'2way'!$S$3:$S$7690,"=" &amp;A5)</f>
        <v>1</v>
      </c>
      <c r="V5">
        <f>COUNTIFS('2way'!$W$3:$W$7690,"2-2",'2way'!$S$3:$S$7690,"=" &amp;A5)</f>
        <v>5</v>
      </c>
      <c r="W5" s="68">
        <f t="shared" ref="W5:W19" si="6">U5/V5</f>
        <v>0.2</v>
      </c>
      <c r="X5">
        <f>COUNTIFS('2way'!$U$3:$U$7690,"2-1",'2way'!$W$3:$W$7690,"2-1",'2way'!$S$3:$S$7690,"=" &amp;A5)</f>
        <v>1</v>
      </c>
      <c r="Y5">
        <f>COUNTIFS('2way'!$W$3:$W$7690,"2-1",'2way'!$S$3:$S$7690,"=" &amp;A5)</f>
        <v>9</v>
      </c>
      <c r="Z5" s="68">
        <f t="shared" ref="Z5:Z19" si="7">X5/Y5</f>
        <v>0.1111111111111111</v>
      </c>
      <c r="AA5">
        <f>COUNTIFS('2way'!$U$3:$U$7690,"1-2",'2way'!$W$3:$W$7690,"1-2",'2way'!$S$3:$S$7690,"=" &amp;A5)</f>
        <v>2</v>
      </c>
      <c r="AB5">
        <f>COUNTIFS('2way'!$W$3:$W$7690,"1-2",'2way'!$S$3:$S$7690,"=" &amp;A5)</f>
        <v>10</v>
      </c>
      <c r="AC5" s="68">
        <f t="shared" ref="AC5:AC19" si="8">AA5/AB5</f>
        <v>0.2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1</v>
      </c>
      <c r="AF5" s="68">
        <f t="shared" ref="AF5:AF19" si="9">AD5/AE5</f>
        <v>0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11</v>
      </c>
      <c r="AI5" s="68">
        <f t="shared" ref="AI5:AI19" si="10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6</v>
      </c>
      <c r="AL5" s="68">
        <f t="shared" ref="AL5:AL19" si="11">AJ5/AK5</f>
        <v>0</v>
      </c>
    </row>
    <row r="6" spans="1:38" x14ac:dyDescent="0.25">
      <c r="A6" s="58" t="s">
        <v>270</v>
      </c>
      <c r="B6" s="58">
        <f>COUNTIF('2way'!$S$3:$S$7690,"="&amp;A6)</f>
        <v>169</v>
      </c>
      <c r="C6">
        <f>COUNTIFS('2way'!$U$3:$U$7690,"0-0",'2way'!$W$3:$W$7690,"0-0",'2way'!$S$3:$S$7690,"=" &amp;A6)</f>
        <v>1</v>
      </c>
      <c r="D6">
        <f>COUNTIFS('2way'!$W$3:$W$7690,"0-0",'2way'!$S$3:$S$7690,"=" &amp;A6)</f>
        <v>8</v>
      </c>
      <c r="E6" s="68">
        <f t="shared" si="0"/>
        <v>0.125</v>
      </c>
      <c r="F6">
        <f>COUNTIFS('2way'!$U$3:$U$7690,"1-0",'2way'!$W$3:$W$7690,"1-0",'2way'!$S$3:$S$7690,"=" &amp;A6)</f>
        <v>1</v>
      </c>
      <c r="G6">
        <f>COUNTIFS('2way'!$W$3:$W$7690,"1-0",'2way'!$S$3:$S$7690,"=" &amp;A6)</f>
        <v>25</v>
      </c>
      <c r="H6" s="68">
        <f t="shared" si="1"/>
        <v>0.04</v>
      </c>
      <c r="I6">
        <f>COUNTIFS('2way'!$U$3:$U$7690,"0-1",'2way'!$W$3:$W$7690,"0-1",'2way'!$S$3:$S$7690,"=" &amp;A6)</f>
        <v>0</v>
      </c>
      <c r="J6">
        <f>COUNTIFS('2way'!$W$3:$W$7690,"0-1",'2way'!$S$3:$S$7690,"=" &amp;A6)</f>
        <v>7</v>
      </c>
      <c r="K6" s="68">
        <f t="shared" si="2"/>
        <v>0</v>
      </c>
      <c r="L6">
        <f>COUNTIFS('2way'!$U$3:$U$7690,"1-1",'2way'!$W$3:$W$7690,"1-1",'2way'!$S$3:$S$7690,"=" &amp;A6)</f>
        <v>7</v>
      </c>
      <c r="M6">
        <f>COUNTIFS('2way'!$W$3:$W$7690,"1-1",'2way'!$S$3:$S$7690,"=" &amp;A6)</f>
        <v>24</v>
      </c>
      <c r="N6" s="68">
        <f t="shared" si="3"/>
        <v>0.29166666666666669</v>
      </c>
      <c r="O6">
        <f>COUNTIFS('2way'!$U$3:$U$7690,"2-0",'2way'!$W$3:$W$7690,"2-0",'2way'!$S$3:$S$7690,"=" &amp;A6)</f>
        <v>1</v>
      </c>
      <c r="P6">
        <f>COUNTIFS('2way'!$W$3:$W$7690,"2-0",'2way'!$S$3:$S$7690,"=" &amp;A6)</f>
        <v>8</v>
      </c>
      <c r="Q6" s="68">
        <f t="shared" si="4"/>
        <v>0.125</v>
      </c>
      <c r="R6">
        <f>COUNTIFS('2way'!$U$3:$U$7690,"0-2",'2way'!$W$3:$W$7690,"0-2",'2way'!$S$3:$S$7690,"=" &amp;A6)</f>
        <v>0</v>
      </c>
      <c r="S6">
        <f>COUNTIFS('2way'!$W$3:$W$7690,"0-2",'2way'!$S$3:$S$7690,"=" &amp;A6)</f>
        <v>9</v>
      </c>
      <c r="T6" s="68">
        <f t="shared" si="5"/>
        <v>0</v>
      </c>
      <c r="U6">
        <f>COUNTIFS('2way'!$U$3:$U$7690,"2-2",'2way'!$W$3:$W$7690,"2-2",'2way'!$S$3:$S$7690,"=" &amp;A6)</f>
        <v>1</v>
      </c>
      <c r="V6">
        <f>COUNTIFS('2way'!$W$3:$W$7690,"2-2",'2way'!$S$3:$S$7690,"=" &amp;A6)</f>
        <v>9</v>
      </c>
      <c r="W6" s="68">
        <f t="shared" si="6"/>
        <v>0.1111111111111111</v>
      </c>
      <c r="X6">
        <f>COUNTIFS('2way'!$U$3:$U$7690,"2-1",'2way'!$W$3:$W$7690,"2-1",'2way'!$S$3:$S$7690,"=" &amp;A6)</f>
        <v>2</v>
      </c>
      <c r="Y6">
        <f>COUNTIFS('2way'!$W$3:$W$7690,"2-1",'2way'!$S$3:$S$7690,"=" &amp;A6)</f>
        <v>14</v>
      </c>
      <c r="Z6" s="68">
        <f t="shared" si="7"/>
        <v>0.14285714285714285</v>
      </c>
      <c r="AA6">
        <f>COUNTIFS('2way'!$U$3:$U$7690,"1-2",'2way'!$W$3:$W$7690,"1-2",'2way'!$S$3:$S$7690,"=" &amp;A6)</f>
        <v>1</v>
      </c>
      <c r="AB6">
        <f>COUNTIFS('2way'!$W$3:$W$7690,"1-2",'2way'!$S$3:$S$7690,"=" &amp;A6)</f>
        <v>11</v>
      </c>
      <c r="AC6" s="68">
        <f t="shared" si="8"/>
        <v>9.0909090909090912E-2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3</v>
      </c>
      <c r="AF6" s="68">
        <f t="shared" si="9"/>
        <v>0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6</v>
      </c>
      <c r="AI6" s="68">
        <f t="shared" si="10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2</v>
      </c>
      <c r="AL6" s="68">
        <f t="shared" si="11"/>
        <v>0</v>
      </c>
    </row>
    <row r="7" spans="1:38" x14ac:dyDescent="0.25">
      <c r="A7" s="58" t="s">
        <v>271</v>
      </c>
      <c r="B7" s="58">
        <f>COUNTIF('2way'!$S$3:$S$7690,"="&amp;A7)</f>
        <v>132</v>
      </c>
      <c r="C7">
        <f>COUNTIFS('2way'!$U$3:$U$7690,"0-0",'2way'!$W$3:$W$7690,"0-0",'2way'!$S$3:$S$7690,"=" &amp;A7)</f>
        <v>0</v>
      </c>
      <c r="D7">
        <f>COUNTIFS('2way'!$W$3:$W$7690,"0-0",'2way'!$S$3:$S$7690,"=" &amp;A7)</f>
        <v>7</v>
      </c>
      <c r="E7" s="68">
        <f t="shared" si="0"/>
        <v>0</v>
      </c>
      <c r="F7">
        <f>COUNTIFS('2way'!$U$3:$U$7690,"1-0",'2way'!$W$3:$W$7690,"1-0",'2way'!$S$3:$S$7690,"=" &amp;A7)</f>
        <v>0</v>
      </c>
      <c r="G7">
        <f>COUNTIFS('2way'!$W$3:$W$7690,"1-0",'2way'!$S$3:$S$7690,"=" &amp;A7)</f>
        <v>6</v>
      </c>
      <c r="H7" s="68">
        <f t="shared" si="1"/>
        <v>0</v>
      </c>
      <c r="I7">
        <f>COUNTIFS('2way'!$U$3:$U$7690,"0-1",'2way'!$W$3:$W$7690,"0-1",'2way'!$S$3:$S$7690,"=" &amp;A7)</f>
        <v>0</v>
      </c>
      <c r="J7">
        <f>COUNTIFS('2way'!$W$3:$W$7690,"0-1",'2way'!$S$3:$S$7690,"=" &amp;A7)</f>
        <v>6</v>
      </c>
      <c r="K7" s="68">
        <f t="shared" si="2"/>
        <v>0</v>
      </c>
      <c r="L7">
        <f>COUNTIFS('2way'!$U$3:$U$7690,"1-1",'2way'!$W$3:$W$7690,"1-1",'2way'!$S$3:$S$7690,"=" &amp;A7)</f>
        <v>6</v>
      </c>
      <c r="M7">
        <f>COUNTIFS('2way'!$W$3:$W$7690,"1-1",'2way'!$S$3:$S$7690,"=" &amp;A7)</f>
        <v>18</v>
      </c>
      <c r="N7" s="68">
        <f t="shared" si="3"/>
        <v>0.33333333333333331</v>
      </c>
      <c r="O7">
        <f>COUNTIFS('2way'!$U$3:$U$7690,"2-0",'2way'!$W$3:$W$7690,"2-0",'2way'!$S$3:$S$7690,"=" &amp;A7)</f>
        <v>0</v>
      </c>
      <c r="P7">
        <f>COUNTIFS('2way'!$W$3:$W$7690,"2-0",'2way'!$S$3:$S$7690,"=" &amp;A7)</f>
        <v>7</v>
      </c>
      <c r="Q7" s="68">
        <f t="shared" si="4"/>
        <v>0</v>
      </c>
      <c r="R7">
        <f>COUNTIFS('2way'!$U$3:$U$7690,"0-2",'2way'!$W$3:$W$7690,"0-2",'2way'!$S$3:$S$7690,"=" &amp;A7)</f>
        <v>0</v>
      </c>
      <c r="S7">
        <f>COUNTIFS('2way'!$W$3:$W$7690,"0-2",'2way'!$S$3:$S$7690,"=" &amp;A7)</f>
        <v>3</v>
      </c>
      <c r="T7" s="68">
        <f t="shared" si="5"/>
        <v>0</v>
      </c>
      <c r="U7">
        <f>COUNTIFS('2way'!$U$3:$U$7690,"2-2",'2way'!$W$3:$W$7690,"2-2",'2way'!$S$3:$S$7690,"=" &amp;A7)</f>
        <v>0</v>
      </c>
      <c r="V7">
        <f>COUNTIFS('2way'!$W$3:$W$7690,"2-2",'2way'!$S$3:$S$7690,"=" &amp;A7)</f>
        <v>8</v>
      </c>
      <c r="W7" s="68">
        <f t="shared" si="6"/>
        <v>0</v>
      </c>
      <c r="X7">
        <f>COUNTIFS('2way'!$U$3:$U$7690,"2-1",'2way'!$W$3:$W$7690,"2-1",'2way'!$S$3:$S$7690,"=" &amp;A7)</f>
        <v>2</v>
      </c>
      <c r="Y7">
        <f>COUNTIFS('2way'!$W$3:$W$7690,"2-1",'2way'!$S$3:$S$7690,"=" &amp;A7)</f>
        <v>10</v>
      </c>
      <c r="Z7" s="68">
        <f t="shared" si="7"/>
        <v>0.2</v>
      </c>
      <c r="AA7">
        <f>COUNTIFS('2way'!$U$3:$U$7690,"1-2",'2way'!$W$3:$W$7690,"1-2",'2way'!$S$3:$S$7690,"=" &amp;A7)</f>
        <v>2</v>
      </c>
      <c r="AB7">
        <f>COUNTIFS('2way'!$W$3:$W$7690,"1-2",'2way'!$S$3:$S$7690,"=" &amp;A7)</f>
        <v>9</v>
      </c>
      <c r="AC7" s="68">
        <f t="shared" si="8"/>
        <v>0.22222222222222221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68">
        <f t="shared" si="9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6</v>
      </c>
      <c r="AI7" s="68">
        <f t="shared" si="10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5</v>
      </c>
      <c r="AL7" s="68">
        <f t="shared" si="11"/>
        <v>0</v>
      </c>
    </row>
    <row r="8" spans="1:38" x14ac:dyDescent="0.25">
      <c r="A8" s="58" t="s">
        <v>272</v>
      </c>
      <c r="B8" s="58">
        <f>COUNTIF('2way'!$S$3:$S$7690,"="&amp;A8)</f>
        <v>167</v>
      </c>
      <c r="C8">
        <f>COUNTIFS('2way'!$U$3:$U$7690,"0-0",'2way'!$W$3:$W$7690,"0-0",'2way'!$S$3:$S$7690,"=" &amp;A8)</f>
        <v>0</v>
      </c>
      <c r="D8">
        <f>COUNTIFS('2way'!$W$3:$W$7690,"0-0",'2way'!$S$3:$S$7690,"=" &amp;A8)</f>
        <v>13</v>
      </c>
      <c r="E8" s="68">
        <f t="shared" si="0"/>
        <v>0</v>
      </c>
      <c r="F8">
        <f>COUNTIFS('2way'!$U$3:$U$7690,"1-0",'2way'!$W$3:$W$7690,"1-0",'2way'!$S$3:$S$7690,"=" &amp;A8)</f>
        <v>0</v>
      </c>
      <c r="G8">
        <f>COUNTIFS('2way'!$W$3:$W$7690,"1-0",'2way'!$S$3:$S$7690,"=" &amp;A8)</f>
        <v>21</v>
      </c>
      <c r="H8" s="68">
        <f t="shared" si="1"/>
        <v>0</v>
      </c>
      <c r="I8">
        <f>COUNTIFS('2way'!$U$3:$U$7690,"0-1",'2way'!$W$3:$W$7690,"0-1",'2way'!$S$3:$S$7690,"=" &amp;A8)</f>
        <v>1</v>
      </c>
      <c r="J8">
        <f>COUNTIFS('2way'!$W$3:$W$7690,"0-1",'2way'!$S$3:$S$7690,"=" &amp;A8)</f>
        <v>19</v>
      </c>
      <c r="K8" s="68">
        <f t="shared" si="2"/>
        <v>5.2631578947368418E-2</v>
      </c>
      <c r="L8">
        <f>COUNTIFS('2way'!$U$3:$U$7690,"1-1",'2way'!$W$3:$W$7690,"1-1",'2way'!$S$3:$S$7690,"=" &amp;A8)</f>
        <v>7</v>
      </c>
      <c r="M8">
        <f>COUNTIFS('2way'!$W$3:$W$7690,"1-1",'2way'!$S$3:$S$7690,"=" &amp;A8)</f>
        <v>17</v>
      </c>
      <c r="N8" s="68">
        <f t="shared" si="3"/>
        <v>0.41176470588235292</v>
      </c>
      <c r="O8">
        <f>COUNTIFS('2way'!$U$3:$U$7690,"2-0",'2way'!$W$3:$W$7690,"2-0",'2way'!$S$3:$S$7690,"=" &amp;A8)</f>
        <v>0</v>
      </c>
      <c r="P8">
        <f>COUNTIFS('2way'!$W$3:$W$7690,"2-0",'2way'!$S$3:$S$7690,"=" &amp;A8)</f>
        <v>8</v>
      </c>
      <c r="Q8" s="68">
        <f t="shared" si="4"/>
        <v>0</v>
      </c>
      <c r="R8">
        <f>COUNTIFS('2way'!$U$3:$U$7690,"0-2",'2way'!$W$3:$W$7690,"0-2",'2way'!$S$3:$S$7690,"=" &amp;A8)</f>
        <v>0</v>
      </c>
      <c r="S8">
        <f>COUNTIFS('2way'!$W$3:$W$7690,"0-2",'2way'!$S$3:$S$7690,"=" &amp;A8)</f>
        <v>14</v>
      </c>
      <c r="T8" s="68">
        <f t="shared" si="5"/>
        <v>0</v>
      </c>
      <c r="U8">
        <f>COUNTIFS('2way'!$U$3:$U$7690,"2-2",'2way'!$W$3:$W$7690,"2-2",'2way'!$S$3:$S$7690,"=" &amp;A8)</f>
        <v>0</v>
      </c>
      <c r="V8">
        <f>COUNTIFS('2way'!$W$3:$W$7690,"2-2",'2way'!$S$3:$S$7690,"=" &amp;A8)</f>
        <v>5</v>
      </c>
      <c r="W8" s="68">
        <f t="shared" si="6"/>
        <v>0</v>
      </c>
      <c r="X8">
        <f>COUNTIFS('2way'!$U$3:$U$7690,"2-1",'2way'!$W$3:$W$7690,"2-1",'2way'!$S$3:$S$7690,"=" &amp;A8)</f>
        <v>4</v>
      </c>
      <c r="Y8">
        <f>COUNTIFS('2way'!$W$3:$W$7690,"2-1",'2way'!$S$3:$S$7690,"=" &amp;A8)</f>
        <v>17</v>
      </c>
      <c r="Z8" s="68">
        <f t="shared" si="7"/>
        <v>0.23529411764705882</v>
      </c>
      <c r="AA8">
        <f>COUNTIFS('2way'!$U$3:$U$7690,"1-2",'2way'!$W$3:$W$7690,"1-2",'2way'!$S$3:$S$7690,"=" &amp;A8)</f>
        <v>4</v>
      </c>
      <c r="AB8">
        <f>COUNTIFS('2way'!$W$3:$W$7690,"1-2",'2way'!$S$3:$S$7690,"=" &amp;A8)</f>
        <v>10</v>
      </c>
      <c r="AC8" s="68">
        <f t="shared" si="8"/>
        <v>0.4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1</v>
      </c>
      <c r="AF8" s="68">
        <f t="shared" si="9"/>
        <v>0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5</v>
      </c>
      <c r="AI8" s="68">
        <f t="shared" si="10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3</v>
      </c>
      <c r="AL8" s="68">
        <f t="shared" si="11"/>
        <v>0</v>
      </c>
    </row>
    <row r="9" spans="1:38" x14ac:dyDescent="0.25">
      <c r="A9" s="58" t="s">
        <v>273</v>
      </c>
      <c r="B9" s="58">
        <f>COUNTIF('2way'!$S$3:$S$7690,"="&amp;A9)</f>
        <v>161</v>
      </c>
      <c r="C9">
        <f>COUNTIFS('2way'!$U$3:$U$7690,"0-0",'2way'!$W$3:$W$7690,"0-0",'2way'!$S$3:$S$7690,"=" &amp;A9)</f>
        <v>2</v>
      </c>
      <c r="D9">
        <f>COUNTIFS('2way'!$W$3:$W$7690,"0-0",'2way'!$S$3:$S$7690,"=" &amp;A9)</f>
        <v>17</v>
      </c>
      <c r="E9" s="68">
        <f t="shared" si="0"/>
        <v>0.11764705882352941</v>
      </c>
      <c r="F9">
        <f>COUNTIFS('2way'!$U$3:$U$7690,"1-0",'2way'!$W$3:$W$7690,"1-0",'2way'!$S$3:$S$7690,"=" &amp;A9)</f>
        <v>2</v>
      </c>
      <c r="G9">
        <f>COUNTIFS('2way'!$W$3:$W$7690,"1-0",'2way'!$S$3:$S$7690,"=" &amp;A9)</f>
        <v>21</v>
      </c>
      <c r="H9" s="68">
        <f t="shared" si="1"/>
        <v>9.5238095238095233E-2</v>
      </c>
      <c r="I9">
        <f>COUNTIFS('2way'!$U$3:$U$7690,"0-1",'2way'!$W$3:$W$7690,"0-1",'2way'!$S$3:$S$7690,"=" &amp;A9)</f>
        <v>3</v>
      </c>
      <c r="J9">
        <f>COUNTIFS('2way'!$W$3:$W$7690,"0-1",'2way'!$S$3:$S$7690,"=" &amp;A9)</f>
        <v>21</v>
      </c>
      <c r="K9" s="68">
        <f t="shared" si="2"/>
        <v>0.14285714285714285</v>
      </c>
      <c r="L9">
        <f>COUNTIFS('2way'!$U$3:$U$7690,"1-1",'2way'!$W$3:$W$7690,"1-1",'2way'!$S$3:$S$7690,"=" &amp;A9)</f>
        <v>2</v>
      </c>
      <c r="M9">
        <f>COUNTIFS('2way'!$W$3:$W$7690,"1-1",'2way'!$S$3:$S$7690,"=" &amp;A9)</f>
        <v>19</v>
      </c>
      <c r="N9" s="68">
        <f t="shared" si="3"/>
        <v>0.10526315789473684</v>
      </c>
      <c r="O9">
        <f>COUNTIFS('2way'!$U$3:$U$7690,"2-0",'2way'!$W$3:$W$7690,"2-0",'2way'!$S$3:$S$7690,"=" &amp;A9)</f>
        <v>0</v>
      </c>
      <c r="P9">
        <f>COUNTIFS('2way'!$W$3:$W$7690,"2-0",'2way'!$S$3:$S$7690,"=" &amp;A9)</f>
        <v>9</v>
      </c>
      <c r="Q9" s="68">
        <f t="shared" si="4"/>
        <v>0</v>
      </c>
      <c r="R9">
        <f>COUNTIFS('2way'!$U$3:$U$7690,"0-2",'2way'!$W$3:$W$7690,"0-2",'2way'!$S$3:$S$7690,"=" &amp;A9)</f>
        <v>0</v>
      </c>
      <c r="S9">
        <f>COUNTIFS('2way'!$W$3:$W$7690,"0-2",'2way'!$S$3:$S$7690,"=" &amp;A9)</f>
        <v>14</v>
      </c>
      <c r="T9" s="68">
        <f t="shared" si="5"/>
        <v>0</v>
      </c>
      <c r="U9">
        <f>COUNTIFS('2way'!$U$3:$U$7690,"2-2",'2way'!$W$3:$W$7690,"2-2",'2way'!$S$3:$S$7690,"=" &amp;A9)</f>
        <v>0</v>
      </c>
      <c r="V9">
        <f>COUNTIFS('2way'!$W$3:$W$7690,"2-2",'2way'!$S$3:$S$7690,"=" &amp;A9)</f>
        <v>7</v>
      </c>
      <c r="W9" s="68">
        <f t="shared" si="6"/>
        <v>0</v>
      </c>
      <c r="X9">
        <f>COUNTIFS('2way'!$U$3:$U$7690,"2-1",'2way'!$W$3:$W$7690,"2-1",'2way'!$S$3:$S$7690,"=" &amp;A9)</f>
        <v>2</v>
      </c>
      <c r="Y9">
        <f>COUNTIFS('2way'!$W$3:$W$7690,"2-1",'2way'!$S$3:$S$7690,"=" &amp;A9)</f>
        <v>14</v>
      </c>
      <c r="Z9" s="68">
        <f t="shared" si="7"/>
        <v>0.14285714285714285</v>
      </c>
      <c r="AA9">
        <f>COUNTIFS('2way'!$U$3:$U$7690,"1-2",'2way'!$W$3:$W$7690,"1-2",'2way'!$S$3:$S$7690,"=" &amp;A9)</f>
        <v>2</v>
      </c>
      <c r="AB9">
        <f>COUNTIFS('2way'!$W$3:$W$7690,"1-2",'2way'!$S$3:$S$7690,"=" &amp;A9)</f>
        <v>11</v>
      </c>
      <c r="AC9" s="68">
        <f t="shared" si="8"/>
        <v>0.18181818181818182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68" t="e">
        <f t="shared" si="9"/>
        <v>#DIV/0!</v>
      </c>
      <c r="AG9">
        <f>COUNTIFS('2way'!$U$3:$U$7690,"3-0",'2way'!$W$3:$W$7690,"3-0",'2way'!$S$3:$S$7690,"=" &amp;A9)</f>
        <v>1</v>
      </c>
      <c r="AH9">
        <f>COUNTIFS('2way'!$W$3:$W$7690,"3-0",'2way'!$S$3:$S$7690,"=" &amp;A9)</f>
        <v>3</v>
      </c>
      <c r="AI9" s="68">
        <f t="shared" si="10"/>
        <v>0.33333333333333331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3</v>
      </c>
      <c r="AL9" s="68">
        <f t="shared" si="11"/>
        <v>0</v>
      </c>
    </row>
    <row r="10" spans="1:38" x14ac:dyDescent="0.25">
      <c r="A10" s="58" t="s">
        <v>274</v>
      </c>
      <c r="B10" s="58">
        <f>COUNTIF('2way'!$S$3:$S$7690,"="&amp;A10)</f>
        <v>161</v>
      </c>
      <c r="C10">
        <f>COUNTIFS('2way'!$U$3:$U$7690,"0-0",'2way'!$W$3:$W$7690,"0-0",'2way'!$S$3:$S$7690,"=" &amp;A10)</f>
        <v>0</v>
      </c>
      <c r="D10">
        <f>COUNTIFS('2way'!$W$3:$W$7690,"0-0",'2way'!$S$3:$S$7690,"=" &amp;A10)</f>
        <v>20</v>
      </c>
      <c r="E10" s="68">
        <f t="shared" si="0"/>
        <v>0</v>
      </c>
      <c r="F10">
        <f>COUNTIFS('2way'!$U$3:$U$7690,"1-0",'2way'!$W$3:$W$7690,"1-0",'2way'!$S$3:$S$7690,"=" &amp;A10)</f>
        <v>0</v>
      </c>
      <c r="G10">
        <f>COUNTIFS('2way'!$W$3:$W$7690,"1-0",'2way'!$S$3:$S$7690,"=" &amp;A10)</f>
        <v>13</v>
      </c>
      <c r="H10" s="68">
        <f t="shared" si="1"/>
        <v>0</v>
      </c>
      <c r="I10">
        <f>COUNTIFS('2way'!$U$3:$U$7690,"0-1",'2way'!$W$3:$W$7690,"0-1",'2way'!$S$3:$S$7690,"=" &amp;A10)</f>
        <v>0</v>
      </c>
      <c r="J10">
        <f>COUNTIFS('2way'!$W$3:$W$7690,"0-1",'2way'!$S$3:$S$7690,"=" &amp;A10)</f>
        <v>14</v>
      </c>
      <c r="K10" s="68">
        <f t="shared" si="2"/>
        <v>0</v>
      </c>
      <c r="L10">
        <f>COUNTIFS('2way'!$U$3:$U$7690,"1-1",'2way'!$W$3:$W$7690,"1-1",'2way'!$S$3:$S$7690,"=" &amp;A10)</f>
        <v>12</v>
      </c>
      <c r="M10">
        <f>COUNTIFS('2way'!$W$3:$W$7690,"1-1",'2way'!$S$3:$S$7690,"=" &amp;A10)</f>
        <v>26</v>
      </c>
      <c r="N10" s="68">
        <f t="shared" si="3"/>
        <v>0.46153846153846156</v>
      </c>
      <c r="O10">
        <f>COUNTIFS('2way'!$U$3:$U$7690,"2-0",'2way'!$W$3:$W$7690,"2-0",'2way'!$S$3:$S$7690,"=" &amp;A10)</f>
        <v>0</v>
      </c>
      <c r="P10">
        <f>COUNTIFS('2way'!$W$3:$W$7690,"2-0",'2way'!$S$3:$S$7690,"=" &amp;A10)</f>
        <v>17</v>
      </c>
      <c r="Q10" s="68">
        <f t="shared" si="4"/>
        <v>0</v>
      </c>
      <c r="R10">
        <f>COUNTIFS('2way'!$U$3:$U$7690,"0-2",'2way'!$W$3:$W$7690,"0-2",'2way'!$S$3:$S$7690,"=" &amp;A10)</f>
        <v>0</v>
      </c>
      <c r="S10">
        <f>COUNTIFS('2way'!$W$3:$W$7690,"0-2",'2way'!$S$3:$S$7690,"=" &amp;A10)</f>
        <v>7</v>
      </c>
      <c r="T10" s="68">
        <f t="shared" si="5"/>
        <v>0</v>
      </c>
      <c r="U10">
        <f>COUNTIFS('2way'!$U$3:$U$7690,"2-2",'2way'!$W$3:$W$7690,"2-2",'2way'!$S$3:$S$7690,"=" &amp;A10)</f>
        <v>0</v>
      </c>
      <c r="V10">
        <f>COUNTIFS('2way'!$W$3:$W$7690,"2-2",'2way'!$S$3:$S$7690,"=" &amp;A10)</f>
        <v>9</v>
      </c>
      <c r="W10" s="68">
        <f t="shared" si="6"/>
        <v>0</v>
      </c>
      <c r="X10">
        <f>COUNTIFS('2way'!$U$3:$U$7690,"2-1",'2way'!$W$3:$W$7690,"2-1",'2way'!$S$3:$S$7690,"=" &amp;A10)</f>
        <v>4</v>
      </c>
      <c r="Y10">
        <f>COUNTIFS('2way'!$W$3:$W$7690,"2-1",'2way'!$S$3:$S$7690,"=" &amp;A10)</f>
        <v>16</v>
      </c>
      <c r="Z10" s="68">
        <f t="shared" si="7"/>
        <v>0.25</v>
      </c>
      <c r="AA10">
        <f>COUNTIFS('2way'!$U$3:$U$7690,"1-2",'2way'!$W$3:$W$7690,"1-2",'2way'!$S$3:$S$7690,"=" &amp;A10)</f>
        <v>2</v>
      </c>
      <c r="AB10">
        <f>COUNTIFS('2way'!$W$3:$W$7690,"1-2",'2way'!$S$3:$S$7690,"=" &amp;A10)</f>
        <v>10</v>
      </c>
      <c r="AC10" s="68">
        <f t="shared" si="8"/>
        <v>0.2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0</v>
      </c>
      <c r="AF10" s="68" t="e">
        <f t="shared" si="9"/>
        <v>#DIV/0!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7</v>
      </c>
      <c r="AI10" s="68">
        <f t="shared" si="10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5</v>
      </c>
      <c r="AL10" s="68">
        <f t="shared" si="11"/>
        <v>0</v>
      </c>
    </row>
    <row r="11" spans="1:38" x14ac:dyDescent="0.25">
      <c r="A11" s="58" t="s">
        <v>275</v>
      </c>
      <c r="B11" s="58">
        <f>COUNTIF('2way'!$S$3:$S$7690,"="&amp;A11)</f>
        <v>291</v>
      </c>
      <c r="C11">
        <f>COUNTIFS('2way'!$U$3:$U$7690,"0-0",'2way'!$W$3:$W$7690,"0-0",'2way'!$S$3:$S$7690,"=" &amp;A11)</f>
        <v>1</v>
      </c>
      <c r="D11">
        <f>COUNTIFS('2way'!$W$3:$W$7690,"0-0",'2way'!$S$3:$S$7690,"=" &amp;A11)</f>
        <v>34</v>
      </c>
      <c r="E11" s="68">
        <f t="shared" si="0"/>
        <v>2.9411764705882353E-2</v>
      </c>
      <c r="F11">
        <f>COUNTIFS('2way'!$U$3:$U$7690,"1-0",'2way'!$W$3:$W$7690,"1-0",'2way'!$S$3:$S$7690,"=" &amp;A11)</f>
        <v>4</v>
      </c>
      <c r="G11">
        <f>COUNTIFS('2way'!$W$3:$W$7690,"1-0",'2way'!$S$3:$S$7690,"=" &amp;A11)</f>
        <v>39</v>
      </c>
      <c r="H11" s="68">
        <f t="shared" si="1"/>
        <v>0.10256410256410256</v>
      </c>
      <c r="I11">
        <f>COUNTIFS('2way'!$U$3:$U$7690,"0-1",'2way'!$W$3:$W$7690,"0-1",'2way'!$S$3:$S$7690,"=" &amp;A11)</f>
        <v>0</v>
      </c>
      <c r="J11">
        <f>COUNTIFS('2way'!$W$3:$W$7690,"0-1",'2way'!$S$3:$S$7690,"=" &amp;A11)</f>
        <v>21</v>
      </c>
      <c r="K11" s="68">
        <f t="shared" si="2"/>
        <v>0</v>
      </c>
      <c r="L11">
        <f>COUNTIFS('2way'!$U$3:$U$7690,"1-1",'2way'!$W$3:$W$7690,"1-1",'2way'!$S$3:$S$7690,"=" &amp;A11)</f>
        <v>13</v>
      </c>
      <c r="M11">
        <f>COUNTIFS('2way'!$W$3:$W$7690,"1-1",'2way'!$S$3:$S$7690,"=" &amp;A11)</f>
        <v>37</v>
      </c>
      <c r="N11" s="68">
        <f t="shared" si="3"/>
        <v>0.35135135135135137</v>
      </c>
      <c r="O11">
        <f>COUNTIFS('2way'!$U$3:$U$7690,"2-0",'2way'!$W$3:$W$7690,"2-0",'2way'!$S$3:$S$7690,"=" &amp;A11)</f>
        <v>0</v>
      </c>
      <c r="P11">
        <f>COUNTIFS('2way'!$W$3:$W$7690,"2-0",'2way'!$S$3:$S$7690,"=" &amp;A11)</f>
        <v>25</v>
      </c>
      <c r="Q11" s="68">
        <f t="shared" si="4"/>
        <v>0</v>
      </c>
      <c r="R11">
        <f>COUNTIFS('2way'!$U$3:$U$7690,"0-2",'2way'!$W$3:$W$7690,"0-2",'2way'!$S$3:$S$7690,"=" &amp;A11)</f>
        <v>0</v>
      </c>
      <c r="S11">
        <f>COUNTIFS('2way'!$W$3:$W$7690,"0-2",'2way'!$S$3:$S$7690,"=" &amp;A11)</f>
        <v>5</v>
      </c>
      <c r="T11" s="68">
        <f t="shared" si="5"/>
        <v>0</v>
      </c>
      <c r="U11">
        <f>COUNTIFS('2way'!$U$3:$U$7690,"2-2",'2way'!$W$3:$W$7690,"2-2",'2way'!$S$3:$S$7690,"=" &amp;A11)</f>
        <v>0</v>
      </c>
      <c r="V11">
        <f>COUNTIFS('2way'!$W$3:$W$7690,"2-2",'2way'!$S$3:$S$7690,"=" &amp;A11)</f>
        <v>10</v>
      </c>
      <c r="W11" s="68">
        <f t="shared" si="6"/>
        <v>0</v>
      </c>
      <c r="X11">
        <f>COUNTIFS('2way'!$U$3:$U$7690,"2-1",'2way'!$W$3:$W$7690,"2-1",'2way'!$S$3:$S$7690,"=" &amp;A11)</f>
        <v>1</v>
      </c>
      <c r="Y11">
        <f>COUNTIFS('2way'!$W$3:$W$7690,"2-1",'2way'!$S$3:$S$7690,"=" &amp;A11)</f>
        <v>18</v>
      </c>
      <c r="Z11" s="68">
        <f t="shared" si="7"/>
        <v>5.5555555555555552E-2</v>
      </c>
      <c r="AA11">
        <f>COUNTIFS('2way'!$U$3:$U$7690,"1-2",'2way'!$W$3:$W$7690,"1-2",'2way'!$S$3:$S$7690,"=" &amp;A11)</f>
        <v>4</v>
      </c>
      <c r="AB11">
        <f>COUNTIFS('2way'!$W$3:$W$7690,"1-2",'2way'!$S$3:$S$7690,"=" &amp;A11)</f>
        <v>25</v>
      </c>
      <c r="AC11" s="68">
        <f t="shared" si="8"/>
        <v>0.16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4</v>
      </c>
      <c r="AF11" s="68">
        <f t="shared" si="9"/>
        <v>0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15</v>
      </c>
      <c r="AI11" s="68">
        <f t="shared" si="10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4</v>
      </c>
      <c r="AL11" s="68">
        <f t="shared" si="11"/>
        <v>0</v>
      </c>
    </row>
    <row r="12" spans="1:38" x14ac:dyDescent="0.25">
      <c r="A12" s="58" t="s">
        <v>276</v>
      </c>
      <c r="B12" s="58">
        <f>COUNTIF('2way'!$S$3:$S$7690,"="&amp;A12)</f>
        <v>262</v>
      </c>
      <c r="C12">
        <f>COUNTIFS('2way'!$U$3:$U$7690,"0-0",'2way'!$W$3:$W$7690,"0-0",'2way'!$S$3:$S$7690,"=" &amp;A12)</f>
        <v>0</v>
      </c>
      <c r="D12">
        <f>COUNTIFS('2way'!$W$3:$W$7690,"0-0",'2way'!$S$3:$S$7690,"=" &amp;A12)</f>
        <v>15</v>
      </c>
      <c r="E12" s="68">
        <f t="shared" si="0"/>
        <v>0</v>
      </c>
      <c r="F12">
        <f>COUNTIFS('2way'!$U$3:$U$7690,"1-0",'2way'!$W$3:$W$7690,"1-0",'2way'!$S$3:$S$7690,"=" &amp;A12)</f>
        <v>0</v>
      </c>
      <c r="G12">
        <f>COUNTIFS('2way'!$W$3:$W$7690,"1-0",'2way'!$S$3:$S$7690,"=" &amp;A12)</f>
        <v>22</v>
      </c>
      <c r="H12" s="68">
        <f t="shared" si="1"/>
        <v>0</v>
      </c>
      <c r="I12">
        <f>COUNTIFS('2way'!$U$3:$U$7690,"0-1",'2way'!$W$3:$W$7690,"0-1",'2way'!$S$3:$S$7690,"=" &amp;A12)</f>
        <v>0</v>
      </c>
      <c r="J12">
        <f>COUNTIFS('2way'!$W$3:$W$7690,"0-1",'2way'!$S$3:$S$7690,"=" &amp;A12)</f>
        <v>20</v>
      </c>
      <c r="K12" s="68">
        <f t="shared" si="2"/>
        <v>0</v>
      </c>
      <c r="L12">
        <f>COUNTIFS('2way'!$U$3:$U$7690,"1-1",'2way'!$W$3:$W$7690,"1-1",'2way'!$S$3:$S$7690,"=" &amp;A12)</f>
        <v>14</v>
      </c>
      <c r="M12">
        <f>COUNTIFS('2way'!$W$3:$W$7690,"1-1",'2way'!$S$3:$S$7690,"=" &amp;A12)</f>
        <v>38</v>
      </c>
      <c r="N12" s="68">
        <f t="shared" si="3"/>
        <v>0.36842105263157893</v>
      </c>
      <c r="O12">
        <f>COUNTIFS('2way'!$U$3:$U$7690,"2-0",'2way'!$W$3:$W$7690,"2-0",'2way'!$S$3:$S$7690,"=" &amp;A12)</f>
        <v>0</v>
      </c>
      <c r="P12">
        <f>COUNTIFS('2way'!$W$3:$W$7690,"2-0",'2way'!$S$3:$S$7690,"=" &amp;A12)</f>
        <v>18</v>
      </c>
      <c r="Q12" s="68">
        <f t="shared" si="4"/>
        <v>0</v>
      </c>
      <c r="R12">
        <f>COUNTIFS('2way'!$U$3:$U$7690,"0-2",'2way'!$W$3:$W$7690,"0-2",'2way'!$S$3:$S$7690,"=" &amp;A12)</f>
        <v>0</v>
      </c>
      <c r="S12">
        <f>COUNTIFS('2way'!$W$3:$W$7690,"0-2",'2way'!$S$3:$S$7690,"=" &amp;A12)</f>
        <v>6</v>
      </c>
      <c r="T12" s="68">
        <f t="shared" si="5"/>
        <v>0</v>
      </c>
      <c r="U12">
        <f>COUNTIFS('2way'!$U$3:$U$7690,"2-2",'2way'!$W$3:$W$7690,"2-2",'2way'!$S$3:$S$7690,"=" &amp;A12)</f>
        <v>0</v>
      </c>
      <c r="V12">
        <f>COUNTIFS('2way'!$W$3:$W$7690,"2-2",'2way'!$S$3:$S$7690,"=" &amp;A12)</f>
        <v>10</v>
      </c>
      <c r="W12" s="68">
        <f t="shared" si="6"/>
        <v>0</v>
      </c>
      <c r="X12">
        <f>COUNTIFS('2way'!$U$3:$U$7690,"2-1",'2way'!$W$3:$W$7690,"2-1",'2way'!$S$3:$S$7690,"=" &amp;A12)</f>
        <v>12</v>
      </c>
      <c r="Y12">
        <f>COUNTIFS('2way'!$W$3:$W$7690,"2-1",'2way'!$S$3:$S$7690,"=" &amp;A12)</f>
        <v>30</v>
      </c>
      <c r="Z12" s="68">
        <f t="shared" si="7"/>
        <v>0.4</v>
      </c>
      <c r="AA12">
        <f>COUNTIFS('2way'!$U$3:$U$7690,"1-2",'2way'!$W$3:$W$7690,"1-2",'2way'!$S$3:$S$7690,"=" &amp;A12)</f>
        <v>4</v>
      </c>
      <c r="AB12">
        <f>COUNTIFS('2way'!$W$3:$W$7690,"1-2",'2way'!$S$3:$S$7690,"=" &amp;A12)</f>
        <v>19</v>
      </c>
      <c r="AC12" s="68">
        <f t="shared" si="8"/>
        <v>0.21052631578947367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3</v>
      </c>
      <c r="AF12" s="68">
        <f t="shared" si="9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12</v>
      </c>
      <c r="AI12" s="68">
        <f t="shared" si="10"/>
        <v>0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68">
        <f t="shared" si="11"/>
        <v>0</v>
      </c>
    </row>
    <row r="13" spans="1:38" x14ac:dyDescent="0.25">
      <c r="A13" s="58" t="s">
        <v>277</v>
      </c>
      <c r="B13" s="58">
        <f>COUNTIF('2way'!$S$3:$S$7690,"="&amp;A13)</f>
        <v>78</v>
      </c>
      <c r="C13">
        <f>COUNTIFS('2way'!$U$3:$U$7690,"0-0",'2way'!$W$3:$W$7690,"0-0",'2way'!$S$3:$S$7690,"=" &amp;A13)</f>
        <v>0</v>
      </c>
      <c r="D13">
        <f>COUNTIFS('2way'!$W$3:$W$7690,"0-0",'2way'!$S$3:$S$7690,"=" &amp;A13)</f>
        <v>2</v>
      </c>
      <c r="E13" s="68">
        <f t="shared" si="0"/>
        <v>0</v>
      </c>
      <c r="F13">
        <f>COUNTIFS('2way'!$U$3:$U$7690,"1-0",'2way'!$W$3:$W$7690,"1-0",'2way'!$S$3:$S$7690,"=" &amp;A13)</f>
        <v>0</v>
      </c>
      <c r="G13">
        <f>COUNTIFS('2way'!$W$3:$W$7690,"1-0",'2way'!$S$3:$S$7690,"=" &amp;A13)</f>
        <v>11</v>
      </c>
      <c r="H13" s="68">
        <f t="shared" si="1"/>
        <v>0</v>
      </c>
      <c r="I13">
        <f>COUNTIFS('2way'!$U$3:$U$7690,"0-1",'2way'!$W$3:$W$7690,"0-1",'2way'!$S$3:$S$7690,"=" &amp;A13)</f>
        <v>0</v>
      </c>
      <c r="J13">
        <f>COUNTIFS('2way'!$W$3:$W$7690,"0-1",'2way'!$S$3:$S$7690,"=" &amp;A13)</f>
        <v>7</v>
      </c>
      <c r="K13" s="68">
        <f t="shared" si="2"/>
        <v>0</v>
      </c>
      <c r="L13">
        <f>COUNTIFS('2way'!$U$3:$U$7690,"1-1",'2way'!$W$3:$W$7690,"1-1",'2way'!$S$3:$S$7690,"=" &amp;A13)</f>
        <v>4</v>
      </c>
      <c r="M13">
        <f>COUNTIFS('2way'!$W$3:$W$7690,"1-1",'2way'!$S$3:$S$7690,"=" &amp;A13)</f>
        <v>7</v>
      </c>
      <c r="N13" s="68">
        <f t="shared" si="3"/>
        <v>0.5714285714285714</v>
      </c>
      <c r="O13">
        <f>COUNTIFS('2way'!$U$3:$U$7690,"2-0",'2way'!$W$3:$W$7690,"2-0",'2way'!$S$3:$S$7690,"=" &amp;A13)</f>
        <v>0</v>
      </c>
      <c r="P13">
        <f>COUNTIFS('2way'!$W$3:$W$7690,"2-0",'2way'!$S$3:$S$7690,"=" &amp;A13)</f>
        <v>7</v>
      </c>
      <c r="Q13" s="68">
        <f t="shared" si="4"/>
        <v>0</v>
      </c>
      <c r="R13">
        <f>COUNTIFS('2way'!$U$3:$U$7690,"0-2",'2way'!$W$3:$W$7690,"0-2",'2way'!$S$3:$S$7690,"=" &amp;A13)</f>
        <v>0</v>
      </c>
      <c r="S13">
        <f>COUNTIFS('2way'!$W$3:$W$7690,"0-2",'2way'!$S$3:$S$7690,"=" &amp;A13)</f>
        <v>2</v>
      </c>
      <c r="T13" s="68">
        <f t="shared" si="5"/>
        <v>0</v>
      </c>
      <c r="U13">
        <f>COUNTIFS('2way'!$U$3:$U$7690,"2-2",'2way'!$W$3:$W$7690,"2-2",'2way'!$S$3:$S$7690,"=" &amp;A13)</f>
        <v>0</v>
      </c>
      <c r="V13">
        <f>COUNTIFS('2way'!$W$3:$W$7690,"2-2",'2way'!$S$3:$S$7690,"=" &amp;A13)</f>
        <v>5</v>
      </c>
      <c r="W13" s="68">
        <f t="shared" si="6"/>
        <v>0</v>
      </c>
      <c r="X13">
        <f>COUNTIFS('2way'!$U$3:$U$7690,"2-1",'2way'!$W$3:$W$7690,"2-1",'2way'!$S$3:$S$7690,"=" &amp;A13)</f>
        <v>1</v>
      </c>
      <c r="Y13">
        <f>COUNTIFS('2way'!$W$3:$W$7690,"2-1",'2way'!$S$3:$S$7690,"=" &amp;A13)</f>
        <v>7</v>
      </c>
      <c r="Z13" s="68">
        <f t="shared" si="7"/>
        <v>0.14285714285714285</v>
      </c>
      <c r="AA13">
        <f>COUNTIFS('2way'!$U$3:$U$7690,"1-2",'2way'!$W$3:$W$7690,"1-2",'2way'!$S$3:$S$7690,"=" &amp;A13)</f>
        <v>1</v>
      </c>
      <c r="AB13">
        <f>COUNTIFS('2way'!$W$3:$W$7690,"1-2",'2way'!$S$3:$S$7690,"=" &amp;A13)</f>
        <v>7</v>
      </c>
      <c r="AC13" s="68">
        <f t="shared" si="8"/>
        <v>0.14285714285714285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1</v>
      </c>
      <c r="AF13" s="68">
        <f t="shared" si="9"/>
        <v>0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3</v>
      </c>
      <c r="AI13" s="68">
        <f t="shared" si="10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2</v>
      </c>
      <c r="AL13" s="68">
        <f t="shared" si="11"/>
        <v>0</v>
      </c>
    </row>
    <row r="14" spans="1:38" x14ac:dyDescent="0.25">
      <c r="A14" s="58" t="s">
        <v>278</v>
      </c>
      <c r="B14" s="58">
        <f>COUNTIF('2way'!$S$3:$S$7690,"="&amp;A14)</f>
        <v>141</v>
      </c>
      <c r="C14">
        <f>COUNTIFS('2way'!$U$3:$U$7690,"0-0",'2way'!$W$3:$W$7690,"0-0",'2way'!$S$3:$S$7690,"=" &amp;A14)</f>
        <v>0</v>
      </c>
      <c r="D14">
        <f>COUNTIFS('2way'!$W$3:$W$7690,"0-0",'2way'!$S$3:$S$7690,"=" &amp;A14)</f>
        <v>10</v>
      </c>
      <c r="E14" s="68">
        <f t="shared" si="0"/>
        <v>0</v>
      </c>
      <c r="F14">
        <f>COUNTIFS('2way'!$U$3:$U$7690,"1-0",'2way'!$W$3:$W$7690,"1-0",'2way'!$S$3:$S$7690,"=" &amp;A14)</f>
        <v>3</v>
      </c>
      <c r="G14">
        <f>COUNTIFS('2way'!$W$3:$W$7690,"1-0",'2way'!$S$3:$S$7690,"=" &amp;A14)</f>
        <v>11</v>
      </c>
      <c r="H14" s="68">
        <f t="shared" si="1"/>
        <v>0.27272727272727271</v>
      </c>
      <c r="I14">
        <f>COUNTIFS('2way'!$U$3:$U$7690,"0-1",'2way'!$W$3:$W$7690,"0-1",'2way'!$S$3:$S$7690,"=" &amp;A14)</f>
        <v>1</v>
      </c>
      <c r="J14">
        <f>COUNTIFS('2way'!$W$3:$W$7690,"0-1",'2way'!$S$3:$S$7690,"=" &amp;A14)</f>
        <v>10</v>
      </c>
      <c r="K14" s="68">
        <f t="shared" si="2"/>
        <v>0.1</v>
      </c>
      <c r="L14">
        <f>COUNTIFS('2way'!$U$3:$U$7690,"1-1",'2way'!$W$3:$W$7690,"1-1",'2way'!$S$3:$S$7690,"=" &amp;A14)</f>
        <v>5</v>
      </c>
      <c r="M14">
        <f>COUNTIFS('2way'!$W$3:$W$7690,"1-1",'2way'!$S$3:$S$7690,"=" &amp;A14)</f>
        <v>24</v>
      </c>
      <c r="N14" s="68">
        <f t="shared" si="3"/>
        <v>0.20833333333333334</v>
      </c>
      <c r="O14">
        <f>COUNTIFS('2way'!$U$3:$U$7690,"2-0",'2way'!$W$3:$W$7690,"2-0",'2way'!$S$3:$S$7690,"=" &amp;A14)</f>
        <v>0</v>
      </c>
      <c r="P14">
        <f>COUNTIFS('2way'!$W$3:$W$7690,"2-0",'2way'!$S$3:$S$7690,"=" &amp;A14)</f>
        <v>14</v>
      </c>
      <c r="Q14" s="68">
        <f t="shared" si="4"/>
        <v>0</v>
      </c>
      <c r="R14">
        <f>COUNTIFS('2way'!$U$3:$U$7690,"0-2",'2way'!$W$3:$W$7690,"0-2",'2way'!$S$3:$S$7690,"=" &amp;A14)</f>
        <v>0</v>
      </c>
      <c r="S14">
        <f>COUNTIFS('2way'!$W$3:$W$7690,"0-2",'2way'!$S$3:$S$7690,"=" &amp;A14)</f>
        <v>4</v>
      </c>
      <c r="T14" s="68">
        <f t="shared" si="5"/>
        <v>0</v>
      </c>
      <c r="U14">
        <f>COUNTIFS('2way'!$U$3:$U$7690,"2-2",'2way'!$W$3:$W$7690,"2-2",'2way'!$S$3:$S$7690,"=" &amp;A14)</f>
        <v>0</v>
      </c>
      <c r="V14">
        <f>COUNTIFS('2way'!$W$3:$W$7690,"2-2",'2way'!$S$3:$S$7690,"=" &amp;A14)</f>
        <v>4</v>
      </c>
      <c r="W14" s="68">
        <f t="shared" si="6"/>
        <v>0</v>
      </c>
      <c r="X14">
        <f>COUNTIFS('2way'!$U$3:$U$7690,"2-1",'2way'!$W$3:$W$7690,"2-1",'2way'!$S$3:$S$7690,"=" &amp;A14)</f>
        <v>2</v>
      </c>
      <c r="Y14">
        <f>COUNTIFS('2way'!$W$3:$W$7690,"2-1",'2way'!$S$3:$S$7690,"=" &amp;A14)</f>
        <v>10</v>
      </c>
      <c r="Z14" s="68">
        <f t="shared" si="7"/>
        <v>0.2</v>
      </c>
      <c r="AA14">
        <f>COUNTIFS('2way'!$U$3:$U$7690,"1-2",'2way'!$W$3:$W$7690,"1-2",'2way'!$S$3:$S$7690,"=" &amp;A14)</f>
        <v>2</v>
      </c>
      <c r="AB14">
        <f>COUNTIFS('2way'!$W$3:$W$7690,"1-2",'2way'!$S$3:$S$7690,"=" &amp;A14)</f>
        <v>16</v>
      </c>
      <c r="AC14" s="68">
        <f t="shared" si="8"/>
        <v>0.125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1</v>
      </c>
      <c r="AF14" s="68">
        <f t="shared" si="9"/>
        <v>0</v>
      </c>
      <c r="AG14">
        <f>COUNTIFS('2way'!$U$3:$U$7690,"3-0",'2way'!$W$3:$W$7690,"3-0",'2way'!$S$3:$S$7690,"=" &amp;A14)</f>
        <v>1</v>
      </c>
      <c r="AH14">
        <f>COUNTIFS('2way'!$W$3:$W$7690,"3-0",'2way'!$S$3:$S$7690,"=" &amp;A14)</f>
        <v>4</v>
      </c>
      <c r="AI14" s="68">
        <f t="shared" si="10"/>
        <v>0.25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2</v>
      </c>
      <c r="AL14" s="68">
        <f t="shared" si="11"/>
        <v>0</v>
      </c>
    </row>
    <row r="15" spans="1:38" x14ac:dyDescent="0.25">
      <c r="A15" s="58" t="s">
        <v>279</v>
      </c>
      <c r="B15" s="58">
        <f>COUNTIF('2way'!$S$3:$S$7690,"="&amp;A15)</f>
        <v>224</v>
      </c>
      <c r="C15">
        <f>COUNTIFS('2way'!$U$3:$U$7690,"0-0",'2way'!$W$3:$W$7690,"0-0",'2way'!$S$3:$S$7690,"=" &amp;A15)</f>
        <v>0</v>
      </c>
      <c r="D15">
        <f>COUNTIFS('2way'!$W$3:$W$7690,"0-0",'2way'!$S$3:$S$7690,"=" &amp;A15)</f>
        <v>27</v>
      </c>
      <c r="E15" s="68">
        <f t="shared" si="0"/>
        <v>0</v>
      </c>
      <c r="F15">
        <f>COUNTIFS('2way'!$U$3:$U$7690,"1-0",'2way'!$W$3:$W$7690,"1-0",'2way'!$S$3:$S$7690,"=" &amp;A15)</f>
        <v>0</v>
      </c>
      <c r="G15">
        <f>COUNTIFS('2way'!$W$3:$W$7690,"1-0",'2way'!$S$3:$S$7690,"=" &amp;A15)</f>
        <v>35</v>
      </c>
      <c r="H15" s="68">
        <f t="shared" si="1"/>
        <v>0</v>
      </c>
      <c r="I15">
        <f>COUNTIFS('2way'!$U$3:$U$7690,"0-1",'2way'!$W$3:$W$7690,"0-1",'2way'!$S$3:$S$7690,"=" &amp;A15)</f>
        <v>4</v>
      </c>
      <c r="J15">
        <f>COUNTIFS('2way'!$W$3:$W$7690,"0-1",'2way'!$S$3:$S$7690,"=" &amp;A15)</f>
        <v>14</v>
      </c>
      <c r="K15" s="68">
        <f t="shared" si="2"/>
        <v>0.2857142857142857</v>
      </c>
      <c r="L15">
        <f>COUNTIFS('2way'!$U$3:$U$7690,"1-1",'2way'!$W$3:$W$7690,"1-1",'2way'!$S$3:$S$7690,"=" &amp;A15)</f>
        <v>9</v>
      </c>
      <c r="M15">
        <f>COUNTIFS('2way'!$W$3:$W$7690,"1-1",'2way'!$S$3:$S$7690,"=" &amp;A15)</f>
        <v>31</v>
      </c>
      <c r="N15" s="68">
        <f t="shared" si="3"/>
        <v>0.29032258064516131</v>
      </c>
      <c r="O15">
        <f>COUNTIFS('2way'!$U$3:$U$7690,"2-0",'2way'!$W$3:$W$7690,"2-0",'2way'!$S$3:$S$7690,"=" &amp;A15)</f>
        <v>0</v>
      </c>
      <c r="P15">
        <f>COUNTIFS('2way'!$W$3:$W$7690,"2-0",'2way'!$S$3:$S$7690,"=" &amp;A15)</f>
        <v>17</v>
      </c>
      <c r="Q15" s="68">
        <f t="shared" si="4"/>
        <v>0</v>
      </c>
      <c r="R15">
        <f>COUNTIFS('2way'!$U$3:$U$7690,"0-2",'2way'!$W$3:$W$7690,"0-2",'2way'!$S$3:$S$7690,"=" &amp;A15)</f>
        <v>1</v>
      </c>
      <c r="S15">
        <f>COUNTIFS('2way'!$W$3:$W$7690,"0-2",'2way'!$S$3:$S$7690,"=" &amp;A15)</f>
        <v>12</v>
      </c>
      <c r="T15" s="68">
        <f t="shared" si="5"/>
        <v>8.3333333333333329E-2</v>
      </c>
      <c r="U15">
        <f>COUNTIFS('2way'!$U$3:$U$7690,"2-2",'2way'!$W$3:$W$7690,"2-2",'2way'!$S$3:$S$7690,"=" &amp;A15)</f>
        <v>0</v>
      </c>
      <c r="V15">
        <f>COUNTIFS('2way'!$W$3:$W$7690,"2-2",'2way'!$S$3:$S$7690,"=" &amp;A15)</f>
        <v>11</v>
      </c>
      <c r="W15" s="68">
        <f t="shared" si="6"/>
        <v>0</v>
      </c>
      <c r="X15">
        <f>COUNTIFS('2way'!$U$3:$U$7690,"2-1",'2way'!$W$3:$W$7690,"2-1",'2way'!$S$3:$S$7690,"=" &amp;A15)</f>
        <v>2</v>
      </c>
      <c r="Y15">
        <f>COUNTIFS('2way'!$W$3:$W$7690,"2-1",'2way'!$S$3:$S$7690,"=" &amp;A15)</f>
        <v>23</v>
      </c>
      <c r="Z15" s="68">
        <f t="shared" si="7"/>
        <v>8.6956521739130432E-2</v>
      </c>
      <c r="AA15">
        <f>COUNTIFS('2way'!$U$3:$U$7690,"1-2",'2way'!$W$3:$W$7690,"1-2",'2way'!$S$3:$S$7690,"=" &amp;A15)</f>
        <v>2</v>
      </c>
      <c r="AB15">
        <f>COUNTIFS('2way'!$W$3:$W$7690,"1-2",'2way'!$S$3:$S$7690,"=" &amp;A15)</f>
        <v>12</v>
      </c>
      <c r="AC15" s="68">
        <f t="shared" si="8"/>
        <v>0.16666666666666666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68" t="e">
        <f t="shared" si="9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10</v>
      </c>
      <c r="AI15" s="68">
        <f t="shared" si="10"/>
        <v>0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2</v>
      </c>
      <c r="AL15" s="68">
        <f t="shared" si="11"/>
        <v>0</v>
      </c>
    </row>
    <row r="16" spans="1:38" x14ac:dyDescent="0.25">
      <c r="A16" s="58" t="s">
        <v>280</v>
      </c>
      <c r="B16" s="58">
        <f>COUNTIF('2way'!$S$3:$S$7690,"="&amp;A16)</f>
        <v>57</v>
      </c>
      <c r="C16">
        <f>COUNTIFS('2way'!$U$3:$U$7690,"0-0",'2way'!$W$3:$W$7690,"0-0",'2way'!$S$3:$S$7690,"=" &amp;A16)</f>
        <v>0</v>
      </c>
      <c r="D16">
        <f>COUNTIFS('2way'!$W$3:$W$7690,"0-0",'2way'!$S$3:$S$7690,"=" &amp;A16)</f>
        <v>3</v>
      </c>
      <c r="E16" s="68">
        <f t="shared" si="0"/>
        <v>0</v>
      </c>
      <c r="F16">
        <f>COUNTIFS('2way'!$U$3:$U$7690,"1-0",'2way'!$W$3:$W$7690,"1-0",'2way'!$S$3:$S$7690,"=" &amp;A16)</f>
        <v>1</v>
      </c>
      <c r="G16">
        <f>COUNTIFS('2way'!$W$3:$W$7690,"1-0",'2way'!$S$3:$S$7690,"=" &amp;A16)</f>
        <v>5</v>
      </c>
      <c r="H16" s="68">
        <f t="shared" si="1"/>
        <v>0.2</v>
      </c>
      <c r="I16">
        <f>COUNTIFS('2way'!$U$3:$U$7690,"0-1",'2way'!$W$3:$W$7690,"0-1",'2way'!$S$3:$S$7690,"=" &amp;A16)</f>
        <v>0</v>
      </c>
      <c r="J16">
        <f>COUNTIFS('2way'!$W$3:$W$7690,"0-1",'2way'!$S$3:$S$7690,"=" &amp;A16)</f>
        <v>4</v>
      </c>
      <c r="K16" s="68">
        <f t="shared" si="2"/>
        <v>0</v>
      </c>
      <c r="L16">
        <f>COUNTIFS('2way'!$U$3:$U$7690,"1-1",'2way'!$W$3:$W$7690,"1-1",'2way'!$S$3:$S$7690,"=" &amp;A16)</f>
        <v>0</v>
      </c>
      <c r="M16">
        <f>COUNTIFS('2way'!$W$3:$W$7690,"1-1",'2way'!$S$3:$S$7690,"=" &amp;A16)</f>
        <v>10</v>
      </c>
      <c r="N16" s="68">
        <f t="shared" si="3"/>
        <v>0</v>
      </c>
      <c r="O16">
        <f>COUNTIFS('2way'!$U$3:$U$7690,"2-0",'2way'!$W$3:$W$7690,"2-0",'2way'!$S$3:$S$7690,"=" &amp;A16)</f>
        <v>1</v>
      </c>
      <c r="P16">
        <f>COUNTIFS('2way'!$W$3:$W$7690,"2-0",'2way'!$S$3:$S$7690,"=" &amp;A16)</f>
        <v>5</v>
      </c>
      <c r="Q16" s="68">
        <f t="shared" si="4"/>
        <v>0.2</v>
      </c>
      <c r="R16">
        <f>COUNTIFS('2way'!$U$3:$U$7690,"0-2",'2way'!$W$3:$W$7690,"0-2",'2way'!$S$3:$S$7690,"=" &amp;A16)</f>
        <v>0</v>
      </c>
      <c r="S16">
        <f>COUNTIFS('2way'!$W$3:$W$7690,"0-2",'2way'!$S$3:$S$7690,"=" &amp;A16)</f>
        <v>1</v>
      </c>
      <c r="T16" s="68">
        <f t="shared" si="5"/>
        <v>0</v>
      </c>
      <c r="U16">
        <f>COUNTIFS('2way'!$U$3:$U$7690,"2-2",'2way'!$W$3:$W$7690,"2-2",'2way'!$S$3:$S$7690,"=" &amp;A16)</f>
        <v>0</v>
      </c>
      <c r="V16">
        <f>COUNTIFS('2way'!$W$3:$W$7690,"2-2",'2way'!$S$3:$S$7690,"=" &amp;A16)</f>
        <v>2</v>
      </c>
      <c r="W16" s="68">
        <f t="shared" si="6"/>
        <v>0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8</v>
      </c>
      <c r="Z16" s="68">
        <f t="shared" si="7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4</v>
      </c>
      <c r="AC16" s="68">
        <f t="shared" si="8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68">
        <f t="shared" si="9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68" t="e">
        <f t="shared" si="10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68" t="e">
        <f t="shared" si="11"/>
        <v>#DIV/0!</v>
      </c>
    </row>
    <row r="17" spans="1:38" x14ac:dyDescent="0.25">
      <c r="A17" s="58" t="s">
        <v>281</v>
      </c>
      <c r="B17" s="58">
        <f>COUNTIF('2way'!$S$3:$S$7690,"="&amp;A17)</f>
        <v>96</v>
      </c>
      <c r="C17">
        <f>COUNTIFS('2way'!$U$3:$U$7690,"0-0",'2way'!$W$3:$W$7690,"0-0",'2way'!$S$3:$S$7690,"=" &amp;A17)</f>
        <v>0</v>
      </c>
      <c r="D17">
        <f>COUNTIFS('2way'!$W$3:$W$7690,"0-0",'2way'!$S$3:$S$7690,"=" &amp;A17)</f>
        <v>6</v>
      </c>
      <c r="E17" s="68">
        <f t="shared" si="0"/>
        <v>0</v>
      </c>
      <c r="F17">
        <f>COUNTIFS('2way'!$U$3:$U$7690,"1-0",'2way'!$W$3:$W$7690,"1-0",'2way'!$S$3:$S$7690,"=" &amp;A17)</f>
        <v>2</v>
      </c>
      <c r="G17">
        <f>COUNTIFS('2way'!$W$3:$W$7690,"1-0",'2way'!$S$3:$S$7690,"=" &amp;A17)</f>
        <v>9</v>
      </c>
      <c r="H17" s="68">
        <f t="shared" si="1"/>
        <v>0.22222222222222221</v>
      </c>
      <c r="I17">
        <f>COUNTIFS('2way'!$U$3:$U$7690,"0-1",'2way'!$W$3:$W$7690,"0-1",'2way'!$S$3:$S$7690,"=" &amp;A17)</f>
        <v>0</v>
      </c>
      <c r="J17">
        <f>COUNTIFS('2way'!$W$3:$W$7690,"0-1",'2way'!$S$3:$S$7690,"=" &amp;A17)</f>
        <v>5</v>
      </c>
      <c r="K17" s="68">
        <f t="shared" si="2"/>
        <v>0</v>
      </c>
      <c r="L17">
        <f>COUNTIFS('2way'!$U$3:$U$7690,"1-1",'2way'!$W$3:$W$7690,"1-1",'2way'!$S$3:$S$7690,"=" &amp;A17)</f>
        <v>2</v>
      </c>
      <c r="M17">
        <f>COUNTIFS('2way'!$W$3:$W$7690,"1-1",'2way'!$S$3:$S$7690,"=" &amp;A17)</f>
        <v>17</v>
      </c>
      <c r="N17" s="68">
        <f t="shared" si="3"/>
        <v>0.11764705882352941</v>
      </c>
      <c r="O17">
        <f>COUNTIFS('2way'!$U$3:$U$7690,"2-0",'2way'!$W$3:$W$7690,"2-0",'2way'!$S$3:$S$7690,"=" &amp;A17)</f>
        <v>0</v>
      </c>
      <c r="P17">
        <f>COUNTIFS('2way'!$W$3:$W$7690,"2-0",'2way'!$S$3:$S$7690,"=" &amp;A17)</f>
        <v>8</v>
      </c>
      <c r="Q17" s="68">
        <f t="shared" si="4"/>
        <v>0</v>
      </c>
      <c r="R17">
        <f>COUNTIFS('2way'!$U$3:$U$7690,"0-2",'2way'!$W$3:$W$7690,"0-2",'2way'!$S$3:$S$7690,"=" &amp;A17)</f>
        <v>1</v>
      </c>
      <c r="S17">
        <f>COUNTIFS('2way'!$W$3:$W$7690,"0-2",'2way'!$S$3:$S$7690,"=" &amp;A17)</f>
        <v>7</v>
      </c>
      <c r="T17" s="68">
        <f t="shared" si="5"/>
        <v>0.14285714285714285</v>
      </c>
      <c r="U17">
        <f>COUNTIFS('2way'!$U$3:$U$7690,"2-2",'2way'!$W$3:$W$7690,"2-2",'2way'!$S$3:$S$7690,"=" &amp;A17)</f>
        <v>0</v>
      </c>
      <c r="V17">
        <f>COUNTIFS('2way'!$W$3:$W$7690,"2-2",'2way'!$S$3:$S$7690,"=" &amp;A17)</f>
        <v>6</v>
      </c>
      <c r="W17" s="68">
        <f t="shared" si="6"/>
        <v>0</v>
      </c>
      <c r="X17">
        <f>COUNTIFS('2way'!$U$3:$U$7690,"2-1",'2way'!$W$3:$W$7690,"2-1",'2way'!$S$3:$S$7690,"=" &amp;A17)</f>
        <v>1</v>
      </c>
      <c r="Y17">
        <f>COUNTIFS('2way'!$W$3:$W$7690,"2-1",'2way'!$S$3:$S$7690,"=" &amp;A17)</f>
        <v>6</v>
      </c>
      <c r="Z17" s="68">
        <f t="shared" si="7"/>
        <v>0.16666666666666666</v>
      </c>
      <c r="AA17">
        <f>COUNTIFS('2way'!$U$3:$U$7690,"1-2",'2way'!$W$3:$W$7690,"1-2",'2way'!$S$3:$S$7690,"=" &amp;A17)</f>
        <v>1</v>
      </c>
      <c r="AB17">
        <f>COUNTIFS('2way'!$W$3:$W$7690,"1-2",'2way'!$S$3:$S$7690,"=" &amp;A17)</f>
        <v>4</v>
      </c>
      <c r="AC17" s="68">
        <f t="shared" si="8"/>
        <v>0.25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68" t="e">
        <f t="shared" si="9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3</v>
      </c>
      <c r="AI17" s="68">
        <f t="shared" si="10"/>
        <v>0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0</v>
      </c>
      <c r="AL17" s="68" t="e">
        <f t="shared" si="11"/>
        <v>#DIV/0!</v>
      </c>
    </row>
    <row r="18" spans="1:38" x14ac:dyDescent="0.25">
      <c r="A18" s="58" t="s">
        <v>282</v>
      </c>
      <c r="B18" s="58">
        <f>COUNTIF('2way'!$S$3:$S$7690,"="&amp;A18)</f>
        <v>90</v>
      </c>
      <c r="C18">
        <f>COUNTIFS('2way'!$U$3:$U$7690,"0-0",'2way'!$W$3:$W$7690,"0-0",'2way'!$S$3:$S$7690,"=" &amp;A18)</f>
        <v>0</v>
      </c>
      <c r="D18">
        <f>COUNTIFS('2way'!$W$3:$W$7690,"0-0",'2way'!$S$3:$S$7690,"=" &amp;A18)</f>
        <v>0</v>
      </c>
      <c r="E18" s="68" t="e">
        <f t="shared" si="0"/>
        <v>#DIV/0!</v>
      </c>
      <c r="F18">
        <f>COUNTIFS('2way'!$U$3:$U$7690,"1-0",'2way'!$W$3:$W$7690,"1-0",'2way'!$S$3:$S$7690,"=" &amp;A18)</f>
        <v>0</v>
      </c>
      <c r="G18">
        <f>COUNTIFS('2way'!$W$3:$W$7690,"1-0",'2way'!$S$3:$S$7690,"=" &amp;A18)</f>
        <v>2</v>
      </c>
      <c r="H18" s="68">
        <f t="shared" si="1"/>
        <v>0</v>
      </c>
      <c r="I18">
        <f>COUNTIFS('2way'!$U$3:$U$7690,"0-1",'2way'!$W$3:$W$7690,"0-1",'2way'!$S$3:$S$7690,"=" &amp;A18)</f>
        <v>0</v>
      </c>
      <c r="J18">
        <f>COUNTIFS('2way'!$W$3:$W$7690,"0-1",'2way'!$S$3:$S$7690,"=" &amp;A18)</f>
        <v>6</v>
      </c>
      <c r="K18" s="68">
        <f t="shared" si="2"/>
        <v>0</v>
      </c>
      <c r="L18">
        <f>COUNTIFS('2way'!$U$3:$U$7690,"1-1",'2way'!$W$3:$W$7690,"1-1",'2way'!$S$3:$S$7690,"=" &amp;A18)</f>
        <v>3</v>
      </c>
      <c r="M18">
        <f>COUNTIFS('2way'!$W$3:$W$7690,"1-1",'2way'!$S$3:$S$7690,"=" &amp;A18)</f>
        <v>18</v>
      </c>
      <c r="N18" s="68">
        <f t="shared" si="3"/>
        <v>0.16666666666666666</v>
      </c>
      <c r="O18">
        <f>COUNTIFS('2way'!$U$3:$U$7690,"2-0",'2way'!$W$3:$W$7690,"2-0",'2way'!$S$3:$S$7690,"=" &amp;A18)</f>
        <v>0</v>
      </c>
      <c r="P18">
        <f>COUNTIFS('2way'!$W$3:$W$7690,"2-0",'2way'!$S$3:$S$7690,"=" &amp;A18)</f>
        <v>5</v>
      </c>
      <c r="Q18" s="68">
        <f t="shared" si="4"/>
        <v>0</v>
      </c>
      <c r="R18">
        <f>COUNTIFS('2way'!$U$3:$U$7690,"0-2",'2way'!$W$3:$W$7690,"0-2",'2way'!$S$3:$S$7690,"=" &amp;A18)</f>
        <v>0</v>
      </c>
      <c r="S18">
        <f>COUNTIFS('2way'!$W$3:$W$7690,"0-2",'2way'!$S$3:$S$7690,"=" &amp;A18)</f>
        <v>5</v>
      </c>
      <c r="T18" s="68">
        <f t="shared" si="5"/>
        <v>0</v>
      </c>
      <c r="U18">
        <f>COUNTIFS('2way'!$U$3:$U$7690,"2-2",'2way'!$W$3:$W$7690,"2-2",'2way'!$S$3:$S$7690,"=" &amp;A18)</f>
        <v>0</v>
      </c>
      <c r="V18">
        <f>COUNTIFS('2way'!$W$3:$W$7690,"2-2",'2way'!$S$3:$S$7690,"=" &amp;A18)</f>
        <v>4</v>
      </c>
      <c r="W18" s="68">
        <f t="shared" si="6"/>
        <v>0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5</v>
      </c>
      <c r="Z18" s="68">
        <f t="shared" si="7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3</v>
      </c>
      <c r="AC18" s="68">
        <f t="shared" si="8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3</v>
      </c>
      <c r="AF18" s="68">
        <f t="shared" si="9"/>
        <v>0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68" t="e">
        <f t="shared" si="10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1</v>
      </c>
      <c r="AL18" s="68">
        <f t="shared" si="11"/>
        <v>0</v>
      </c>
    </row>
    <row r="19" spans="1:38" x14ac:dyDescent="0.25">
      <c r="A19" s="58" t="s">
        <v>283</v>
      </c>
      <c r="B19" s="58">
        <f>COUNTIF('2way'!$S$3:$S$7690,"="&amp;A19)</f>
        <v>91</v>
      </c>
      <c r="C19">
        <f>COUNTIFS('2way'!$U$3:$U$7690,"0-0",'2way'!$W$3:$W$7690,"0-0",'2way'!$S$3:$S$7690,"=" &amp;A19)</f>
        <v>0</v>
      </c>
      <c r="D19">
        <f>COUNTIFS('2way'!$W$3:$W$7690,"0-0",'2way'!$S$3:$S$7690,"=" &amp;A19)</f>
        <v>8</v>
      </c>
      <c r="E19" s="68">
        <f t="shared" si="0"/>
        <v>0</v>
      </c>
      <c r="F19">
        <f>COUNTIFS('2way'!$U$3:$U$7690,"1-0",'2way'!$W$3:$W$7690,"1-0",'2way'!$S$3:$S$7690,"=" &amp;A19)</f>
        <v>0</v>
      </c>
      <c r="G19">
        <f>COUNTIFS('2way'!$W$3:$W$7690,"1-0",'2way'!$S$3:$S$7690,"=" &amp;A19)</f>
        <v>10</v>
      </c>
      <c r="H19" s="68">
        <f t="shared" si="1"/>
        <v>0</v>
      </c>
      <c r="I19">
        <f>COUNTIFS('2way'!$U$3:$U$7690,"0-1",'2way'!$W$3:$W$7690,"0-1",'2way'!$S$3:$S$7690,"=" &amp;A19)</f>
        <v>1</v>
      </c>
      <c r="J19">
        <f>COUNTIFS('2way'!$W$3:$W$7690,"0-1",'2way'!$S$3:$S$7690,"=" &amp;A19)</f>
        <v>9</v>
      </c>
      <c r="K19" s="68">
        <f t="shared" si="2"/>
        <v>0.1111111111111111</v>
      </c>
      <c r="L19">
        <f>COUNTIFS('2way'!$U$3:$U$7690,"1-1",'2way'!$W$3:$W$7690,"1-1",'2way'!$S$3:$S$7690,"=" &amp;A19)</f>
        <v>5</v>
      </c>
      <c r="M19">
        <f>COUNTIFS('2way'!$W$3:$W$7690,"1-1",'2way'!$S$3:$S$7690,"=" &amp;A19)</f>
        <v>6</v>
      </c>
      <c r="N19" s="68">
        <f t="shared" si="3"/>
        <v>0.83333333333333337</v>
      </c>
      <c r="O19">
        <f>COUNTIFS('2way'!$U$3:$U$7690,"2-0",'2way'!$W$3:$W$7690,"2-0",'2way'!$S$3:$S$7690,"=" &amp;A19)</f>
        <v>0</v>
      </c>
      <c r="P19">
        <f>COUNTIFS('2way'!$W$3:$W$7690,"2-0",'2way'!$S$3:$S$7690,"=" &amp;A19)</f>
        <v>8</v>
      </c>
      <c r="Q19" s="68">
        <f t="shared" si="4"/>
        <v>0</v>
      </c>
      <c r="R19">
        <f>COUNTIFS('2way'!$U$3:$U$7690,"0-2",'2way'!$W$3:$W$7690,"0-2",'2way'!$S$3:$S$7690,"=" &amp;A19)</f>
        <v>0</v>
      </c>
      <c r="S19">
        <f>COUNTIFS('2way'!$W$3:$W$7690,"0-2",'2way'!$S$3:$S$7690,"=" &amp;A19)</f>
        <v>4</v>
      </c>
      <c r="T19" s="68">
        <f t="shared" si="5"/>
        <v>0</v>
      </c>
      <c r="U19">
        <f>COUNTIFS('2way'!$U$3:$U$7690,"2-2",'2way'!$W$3:$W$7690,"2-2",'2way'!$S$3:$S$7690,"=" &amp;A19)</f>
        <v>0</v>
      </c>
      <c r="V19">
        <f>COUNTIFS('2way'!$W$3:$W$7690,"2-2",'2way'!$S$3:$S$7690,"=" &amp;A19)</f>
        <v>6</v>
      </c>
      <c r="W19" s="68">
        <f t="shared" si="6"/>
        <v>0</v>
      </c>
      <c r="X19">
        <f>COUNTIFS('2way'!$U$3:$U$7690,"2-1",'2way'!$W$3:$W$7690,"2-1",'2way'!$S$3:$S$7690,"=" &amp;A19)</f>
        <v>1</v>
      </c>
      <c r="Y19">
        <f>COUNTIFS('2way'!$W$3:$W$7690,"2-1",'2way'!$S$3:$S$7690,"=" &amp;A19)</f>
        <v>4</v>
      </c>
      <c r="Z19" s="68">
        <f t="shared" si="7"/>
        <v>0.25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4</v>
      </c>
      <c r="AC19" s="68">
        <f t="shared" si="8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68" t="e">
        <f t="shared" si="9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68">
        <f t="shared" si="10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4</v>
      </c>
      <c r="AL19" s="68">
        <f t="shared" si="11"/>
        <v>0</v>
      </c>
    </row>
    <row r="20" spans="1:38" x14ac:dyDescent="0.25">
      <c r="C20">
        <f>SUM(C4:C19)</f>
        <v>5</v>
      </c>
      <c r="D20">
        <f>SUM(D4:D19)</f>
        <v>186</v>
      </c>
      <c r="E20" s="68">
        <f>C20/D20</f>
        <v>2.6881720430107527E-2</v>
      </c>
      <c r="F20">
        <f>SUM(F4:F19)</f>
        <v>14</v>
      </c>
      <c r="G20">
        <f>SUM(G4:G19)</f>
        <v>252</v>
      </c>
      <c r="H20" s="68">
        <f>F20/G20</f>
        <v>5.5555555555555552E-2</v>
      </c>
      <c r="I20">
        <f>SUM(I4:I19)</f>
        <v>12</v>
      </c>
      <c r="J20">
        <f>SUM(J4:J19)</f>
        <v>187</v>
      </c>
      <c r="K20" s="68">
        <f>I20/J20</f>
        <v>6.4171122994652413E-2</v>
      </c>
      <c r="L20">
        <f>SUM(L4:L19)</f>
        <v>97</v>
      </c>
      <c r="M20">
        <f>SUM(M4:M19)</f>
        <v>326</v>
      </c>
      <c r="N20" s="68">
        <f>L20/M20</f>
        <v>0.29754601226993865</v>
      </c>
      <c r="O20">
        <f>SUM(O4:O19)</f>
        <v>2</v>
      </c>
      <c r="P20">
        <f>SUM(P4:P19)</f>
        <v>166</v>
      </c>
      <c r="Q20" s="68">
        <f>O20/P20</f>
        <v>1.2048192771084338E-2</v>
      </c>
      <c r="R20">
        <f>SUM(R4:R19)</f>
        <v>2</v>
      </c>
      <c r="S20">
        <f>SUM(S4:S19)</f>
        <v>104</v>
      </c>
      <c r="T20" s="68">
        <f>R20/S20</f>
        <v>1.9230769230769232E-2</v>
      </c>
      <c r="U20">
        <f>SUM(U4:U19)</f>
        <v>2</v>
      </c>
      <c r="V20">
        <f>SUM(V4:V19)</f>
        <v>106</v>
      </c>
      <c r="W20" s="68">
        <f>U20/V20</f>
        <v>1.8867924528301886E-2</v>
      </c>
      <c r="X20">
        <f>SUM(X4:X19)</f>
        <v>36</v>
      </c>
      <c r="Y20">
        <f>SUM(Y4:Y19)</f>
        <v>201</v>
      </c>
      <c r="Z20" s="68">
        <f>X20/Y20</f>
        <v>0.17910447761194029</v>
      </c>
      <c r="AA20">
        <f>SUM(AA4:AA19)</f>
        <v>28</v>
      </c>
      <c r="AB20">
        <f>SUM(AB4:AB19)</f>
        <v>160</v>
      </c>
      <c r="AC20" s="68">
        <f>AA20/AB20</f>
        <v>0.17499999999999999</v>
      </c>
      <c r="AD20">
        <f>SUM(AD4:AD19)</f>
        <v>0</v>
      </c>
      <c r="AE20">
        <f>SUM(AE4:AE19)</f>
        <v>24</v>
      </c>
      <c r="AF20" s="68">
        <f>AD20/AE20</f>
        <v>0</v>
      </c>
      <c r="AG20">
        <f>SUM(AG4:AG19)</f>
        <v>2</v>
      </c>
      <c r="AH20">
        <f>SUM(AH4:AH19)</f>
        <v>92</v>
      </c>
      <c r="AI20" s="68">
        <f>AG20/AH20</f>
        <v>2.1739130434782608E-2</v>
      </c>
      <c r="AJ20">
        <f>SUM(AJ4:AJ19)</f>
        <v>0</v>
      </c>
      <c r="AK20">
        <f>SUM(AK4:AK19)</f>
        <v>44</v>
      </c>
      <c r="AL20" s="68">
        <f>AJ20/AK20</f>
        <v>0</v>
      </c>
    </row>
  </sheetData>
  <mergeCells count="12">
    <mergeCell ref="C1:D1"/>
    <mergeCell ref="F1:G1"/>
    <mergeCell ref="I1:J1"/>
    <mergeCell ref="L1:M1"/>
    <mergeCell ref="O1:P1"/>
    <mergeCell ref="AD1:AE1"/>
    <mergeCell ref="AG1:AH1"/>
    <mergeCell ref="AJ1:AK1"/>
    <mergeCell ref="R1:S1"/>
    <mergeCell ref="U1:V1"/>
    <mergeCell ref="X1:Y1"/>
    <mergeCell ref="AA1:AB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9"/>
  <sheetViews>
    <sheetView zoomScale="80" zoomScaleNormal="80" workbookViewId="0">
      <selection activeCell="D30" sqref="D30"/>
    </sheetView>
  </sheetViews>
  <sheetFormatPr defaultRowHeight="15" x14ac:dyDescent="0.25"/>
  <cols>
    <col min="1" max="1" width="16.85546875" customWidth="1"/>
    <col min="2" max="2" width="12.7109375" customWidth="1"/>
  </cols>
  <sheetData>
    <row r="1" spans="1:11" s="2" customFormat="1" x14ac:dyDescent="0.25">
      <c r="B1" s="2" t="s">
        <v>215</v>
      </c>
      <c r="C1" s="152">
        <v>1</v>
      </c>
      <c r="D1" s="152"/>
      <c r="E1" s="2" t="s">
        <v>228</v>
      </c>
      <c r="F1" s="152" t="s">
        <v>90</v>
      </c>
      <c r="G1" s="152"/>
      <c r="H1" s="2" t="s">
        <v>228</v>
      </c>
      <c r="I1" s="152">
        <v>2</v>
      </c>
      <c r="J1" s="152"/>
      <c r="K1" s="2" t="s">
        <v>228</v>
      </c>
    </row>
    <row r="2" spans="1:11" x14ac:dyDescent="0.25">
      <c r="C2" t="s">
        <v>226</v>
      </c>
      <c r="D2" t="s">
        <v>227</v>
      </c>
      <c r="F2" t="s">
        <v>226</v>
      </c>
      <c r="G2" t="s">
        <v>227</v>
      </c>
      <c r="I2" t="s">
        <v>226</v>
      </c>
      <c r="J2" t="s">
        <v>227</v>
      </c>
    </row>
    <row r="3" spans="1:11" x14ac:dyDescent="0.25">
      <c r="A3" t="s">
        <v>65</v>
      </c>
    </row>
    <row r="4" spans="1:11" x14ac:dyDescent="0.25">
      <c r="A4" s="58" t="s">
        <v>268</v>
      </c>
      <c r="B4">
        <f>COUNTIF('3way'!$Z$3:$Z$7690,"="&amp;A4)</f>
        <v>92</v>
      </c>
      <c r="C4">
        <f>COUNTIFS('3way'!$AA$3:$AA$7690,"1",'3way'!$AE$3:$AE$7690,"1",'3way'!$Z$3:$Z$7690,"=" &amp;A4)</f>
        <v>11</v>
      </c>
      <c r="D4">
        <f>COUNTIFS('3way'!$AE$3:$AE$7690,"1",'3way'!$Z$3:$Z$7690,"=" &amp;A4)</f>
        <v>33</v>
      </c>
      <c r="E4" s="6">
        <f>C4/D4</f>
        <v>0.33333333333333331</v>
      </c>
      <c r="F4">
        <f>COUNTIFS('3way'!$AA$3:$AA$7690,"X",'3way'!$AE$3:$AE$7690,"X",'3way'!$Z$3:$Z$7690,"=" &amp;A4)</f>
        <v>8</v>
      </c>
      <c r="G4">
        <f>COUNTIFS('3way'!$AE$3:$AE$7690,"X",'3way'!$Z$3:$Z$7690,"=" &amp;A4)</f>
        <v>27</v>
      </c>
      <c r="H4" s="6">
        <f>F4/G4</f>
        <v>0.29629629629629628</v>
      </c>
      <c r="I4">
        <f>COUNTIFS('3way'!$AA$3:$AA$7690,"2",'3way'!$AE$3:$AE$7690,"2",'3way'!$Z$3:$Z$7690,"=" &amp;A4)</f>
        <v>12</v>
      </c>
      <c r="J4">
        <f>COUNTIFS('3way'!$AE$3:$AE$7690,"2",'3way'!$Z$3:$Z$7690,"=" &amp;A4)</f>
        <v>29</v>
      </c>
      <c r="K4" s="6">
        <f>I4/J4</f>
        <v>0.41379310344827586</v>
      </c>
    </row>
    <row r="5" spans="1:11" x14ac:dyDescent="0.25">
      <c r="A5" s="58" t="s">
        <v>269</v>
      </c>
      <c r="B5">
        <f>COUNTIF('3way'!$Z$3:$Z$7690,"="&amp;A5)</f>
        <v>145</v>
      </c>
      <c r="C5">
        <f>COUNTIFS('3way'!$AA$3:$AA$7690,"1",'3way'!$AE$3:$AE$7690,"1",'3way'!$Z$3:$Z$7690,"=" &amp;A5)</f>
        <v>29</v>
      </c>
      <c r="D5">
        <f>COUNTIFS('3way'!$AE$3:$AE$7690,"1",'3way'!$Z$3:$Z$7690,"=" &amp;A5)</f>
        <v>62</v>
      </c>
      <c r="E5" s="6">
        <f t="shared" ref="E5:E19" si="0">C5/D5</f>
        <v>0.46774193548387094</v>
      </c>
      <c r="F5">
        <f>COUNTIFS('3way'!$AA$3:$AA$7690,"X",'3way'!$AE$3:$AE$7690,"X",'3way'!$Z$3:$Z$7690,"=" &amp;A5)</f>
        <v>13</v>
      </c>
      <c r="G5">
        <f>COUNTIFS('3way'!$AE$3:$AE$7690,"X",'3way'!$Z$3:$Z$7690,"=" &amp;A5)</f>
        <v>32</v>
      </c>
      <c r="H5" s="6">
        <f t="shared" ref="H5:H19" si="1">F5/G5</f>
        <v>0.40625</v>
      </c>
      <c r="I5">
        <f>COUNTIFS('3way'!$AA$3:$AA$7690,"2",'3way'!$AE$3:$AE$7690,"2",'3way'!$Z$3:$Z$7690,"=" &amp;A5)</f>
        <v>10</v>
      </c>
      <c r="J5">
        <f>COUNTIFS('3way'!$AE$3:$AE$7690,"2",'3way'!$Z$3:$Z$7690,"=" &amp;A5)</f>
        <v>51</v>
      </c>
      <c r="K5" s="6">
        <f t="shared" ref="K5:K19" si="2">I5/J5</f>
        <v>0.19607843137254902</v>
      </c>
    </row>
    <row r="6" spans="1:11" x14ac:dyDescent="0.25">
      <c r="A6" s="58" t="s">
        <v>270</v>
      </c>
      <c r="B6">
        <f>COUNTIF('3way'!$Z$3:$Z$7690,"="&amp;A6)</f>
        <v>162</v>
      </c>
      <c r="C6">
        <f>COUNTIFS('3way'!$AA$3:$AA$7690,"1",'3way'!$AE$3:$AE$7690,"1",'3way'!$Z$3:$Z$7690,"=" &amp;A6)</f>
        <v>24</v>
      </c>
      <c r="D6">
        <f>COUNTIFS('3way'!$AE$3:$AE$7690,"1",'3way'!$Z$3:$Z$7690,"=" &amp;A6)</f>
        <v>77</v>
      </c>
      <c r="E6" s="6">
        <f t="shared" si="0"/>
        <v>0.31168831168831168</v>
      </c>
      <c r="F6">
        <f>COUNTIFS('3way'!$AA$3:$AA$7690,"X",'3way'!$AE$3:$AE$7690,"X",'3way'!$Z$3:$Z$7690,"=" &amp;A6)</f>
        <v>12</v>
      </c>
      <c r="G6">
        <f>COUNTIFS('3way'!$AE$3:$AE$7690,"X",'3way'!$Z$3:$Z$7690,"=" &amp;A6)</f>
        <v>43</v>
      </c>
      <c r="H6" s="6">
        <f t="shared" si="1"/>
        <v>0.27906976744186046</v>
      </c>
      <c r="I6">
        <f>COUNTIFS('3way'!$AA$3:$AA$7690,"2",'3way'!$AE$3:$AE$7690,"2",'3way'!$Z$3:$Z$7690,"=" &amp;A6)</f>
        <v>9</v>
      </c>
      <c r="J6">
        <f>COUNTIFS('3way'!$AE$3:$AE$7690,"2",'3way'!$Z$3:$Z$7690,"=" &amp;A6)</f>
        <v>42</v>
      </c>
      <c r="K6" s="6">
        <f t="shared" si="2"/>
        <v>0.21428571428571427</v>
      </c>
    </row>
    <row r="7" spans="1:11" x14ac:dyDescent="0.25">
      <c r="A7" s="58" t="s">
        <v>271</v>
      </c>
      <c r="B7">
        <f>COUNTIF('3way'!$Z$3:$Z$7690,"="&amp;A7)</f>
        <v>125</v>
      </c>
      <c r="C7">
        <f>COUNTIFS('3way'!$AA$3:$AA$7690,"1",'3way'!$AE$3:$AE$7690,"1",'3way'!$Z$3:$Z$7690,"=" &amp;A7)</f>
        <v>26</v>
      </c>
      <c r="D7">
        <f>COUNTIFS('3way'!$AE$3:$AE$7690,"1",'3way'!$Z$3:$Z$7690,"=" &amp;A7)</f>
        <v>55</v>
      </c>
      <c r="E7" s="6">
        <f t="shared" si="0"/>
        <v>0.47272727272727272</v>
      </c>
      <c r="F7">
        <f>COUNTIFS('3way'!$AA$3:$AA$7690,"X",'3way'!$AE$3:$AE$7690,"X",'3way'!$Z$3:$Z$7690,"=" &amp;A7)</f>
        <v>12</v>
      </c>
      <c r="G7">
        <f>COUNTIFS('3way'!$AE$3:$AE$7690,"X",'3way'!$Z$3:$Z$7690,"=" &amp;A7)</f>
        <v>32</v>
      </c>
      <c r="H7" s="6">
        <f t="shared" si="1"/>
        <v>0.375</v>
      </c>
      <c r="I7">
        <f>COUNTIFS('3way'!$AA$3:$AA$7690,"2",'3way'!$AE$3:$AE$7690,"2",'3way'!$Z$3:$Z$7690,"=" &amp;A7)</f>
        <v>8</v>
      </c>
      <c r="J7">
        <f>COUNTIFS('3way'!$AE$3:$AE$7690,"2",'3way'!$Z$3:$Z$7690,"=" &amp;A7)</f>
        <v>38</v>
      </c>
      <c r="K7" s="6">
        <f t="shared" si="2"/>
        <v>0.21052631578947367</v>
      </c>
    </row>
    <row r="8" spans="1:11" x14ac:dyDescent="0.25">
      <c r="A8" s="58" t="s">
        <v>272</v>
      </c>
      <c r="B8">
        <f>COUNTIF('3way'!$Z$3:$Z$7690,"="&amp;A8)</f>
        <v>157</v>
      </c>
      <c r="C8">
        <f>COUNTIFS('3way'!$AA$3:$AA$7690,"1",'3way'!$AE$3:$AE$7690,"1",'3way'!$Z$3:$Z$7690,"=" &amp;A8)</f>
        <v>24</v>
      </c>
      <c r="D8">
        <f>COUNTIFS('3way'!$AE$3:$AE$7690,"1",'3way'!$Z$3:$Z$7690,"=" &amp;A8)</f>
        <v>63</v>
      </c>
      <c r="E8" s="6">
        <f t="shared" si="0"/>
        <v>0.38095238095238093</v>
      </c>
      <c r="F8">
        <f>COUNTIFS('3way'!$AA$3:$AA$7690,"X",'3way'!$AE$3:$AE$7690,"X",'3way'!$Z$3:$Z$7690,"=" &amp;A8)</f>
        <v>14</v>
      </c>
      <c r="G8">
        <f>COUNTIFS('3way'!$AE$3:$AE$7690,"X",'3way'!$Z$3:$Z$7690,"=" &amp;A8)</f>
        <v>32</v>
      </c>
      <c r="H8" s="6">
        <f t="shared" si="1"/>
        <v>0.4375</v>
      </c>
      <c r="I8">
        <f>COUNTIFS('3way'!$AA$3:$AA$7690,"2",'3way'!$AE$3:$AE$7690,"2",'3way'!$Z$3:$Z$7690,"=" &amp;A8)</f>
        <v>17</v>
      </c>
      <c r="J8">
        <f>COUNTIFS('3way'!$AE$3:$AE$7690,"2",'3way'!$Z$3:$Z$7690,"=" &amp;A8)</f>
        <v>60</v>
      </c>
      <c r="K8" s="6">
        <f t="shared" si="2"/>
        <v>0.28333333333333333</v>
      </c>
    </row>
    <row r="9" spans="1:11" x14ac:dyDescent="0.25">
      <c r="A9" s="58" t="s">
        <v>273</v>
      </c>
      <c r="B9">
        <f>COUNTIF('3way'!$Z$3:$Z$7690,"="&amp;A9)</f>
        <v>153</v>
      </c>
      <c r="C9">
        <f>COUNTIFS('3way'!$AA$3:$AA$7690,"1",'3way'!$AE$3:$AE$7690,"1",'3way'!$Z$3:$Z$7690,"=" &amp;A9)</f>
        <v>25</v>
      </c>
      <c r="D9">
        <f>COUNTIFS('3way'!$AE$3:$AE$7690,"1",'3way'!$Z$3:$Z$7690,"=" &amp;A9)</f>
        <v>56</v>
      </c>
      <c r="E9" s="6">
        <f t="shared" si="0"/>
        <v>0.44642857142857145</v>
      </c>
      <c r="F9">
        <f>COUNTIFS('3way'!$AA$3:$AA$7690,"X",'3way'!$AE$3:$AE$7690,"X",'3way'!$Z$3:$Z$7690,"=" &amp;A9)</f>
        <v>11</v>
      </c>
      <c r="G9">
        <f>COUNTIFS('3way'!$AE$3:$AE$7690,"X",'3way'!$Z$3:$Z$7690,"=" &amp;A9)</f>
        <v>41</v>
      </c>
      <c r="H9" s="6">
        <f t="shared" si="1"/>
        <v>0.26829268292682928</v>
      </c>
      <c r="I9">
        <f>COUNTIFS('3way'!$AA$3:$AA$7690,"2",'3way'!$AE$3:$AE$7690,"2",'3way'!$Z$3:$Z$7690,"=" &amp;A9)</f>
        <v>10</v>
      </c>
      <c r="J9">
        <f>COUNTIFS('3way'!$AE$3:$AE$7690,"2",'3way'!$Z$3:$Z$7690,"=" &amp;A9)</f>
        <v>50</v>
      </c>
      <c r="K9" s="6">
        <f t="shared" si="2"/>
        <v>0.2</v>
      </c>
    </row>
    <row r="10" spans="1:11" x14ac:dyDescent="0.25">
      <c r="A10" s="58" t="s">
        <v>274</v>
      </c>
      <c r="B10">
        <f>COUNTIF('3way'!$Z$3:$Z$7690,"="&amp;A10)</f>
        <v>152</v>
      </c>
      <c r="C10">
        <f>COUNTIFS('3way'!$AA$3:$AA$7690,"1",'3way'!$AE$3:$AE$7690,"1",'3way'!$Z$3:$Z$7690,"=" &amp;A10)</f>
        <v>23</v>
      </c>
      <c r="D10">
        <f>COUNTIFS('3way'!$AE$3:$AE$7690,"1",'3way'!$Z$3:$Z$7690,"=" &amp;A10)</f>
        <v>61</v>
      </c>
      <c r="E10" s="6">
        <f t="shared" si="0"/>
        <v>0.37704918032786883</v>
      </c>
      <c r="F10">
        <f>COUNTIFS('3way'!$AA$3:$AA$7690,"X",'3way'!$AE$3:$AE$7690,"X",'3way'!$Z$3:$Z$7690,"=" &amp;A10)</f>
        <v>22</v>
      </c>
      <c r="G10">
        <f>COUNTIFS('3way'!$AE$3:$AE$7690,"X",'3way'!$Z$3:$Z$7690,"=" &amp;A10)</f>
        <v>50</v>
      </c>
      <c r="H10" s="6">
        <f t="shared" si="1"/>
        <v>0.44</v>
      </c>
      <c r="I10">
        <f>COUNTIFS('3way'!$AA$3:$AA$7690,"2",'3way'!$AE$3:$AE$7690,"2",'3way'!$Z$3:$Z$7690,"=" &amp;A10)</f>
        <v>7</v>
      </c>
      <c r="J10">
        <f>COUNTIFS('3way'!$AE$3:$AE$7690,"2",'3way'!$Z$3:$Z$7690,"=" &amp;A10)</f>
        <v>40</v>
      </c>
      <c r="K10" s="6">
        <f t="shared" si="2"/>
        <v>0.17499999999999999</v>
      </c>
    </row>
    <row r="11" spans="1:11" x14ac:dyDescent="0.25">
      <c r="A11" s="58" t="s">
        <v>275</v>
      </c>
      <c r="B11">
        <f>COUNTIF('3way'!$Z$3:$Z$7690,"="&amp;A11)</f>
        <v>278</v>
      </c>
      <c r="C11">
        <f>COUNTIFS('3way'!$AA$3:$AA$7690,"1",'3way'!$AE$3:$AE$7690,"1",'3way'!$Z$3:$Z$7690,"=" &amp;A11)</f>
        <v>38</v>
      </c>
      <c r="D11">
        <f>COUNTIFS('3way'!$AE$3:$AE$7690,"1",'3way'!$Z$3:$Z$7690,"=" &amp;A11)</f>
        <v>125</v>
      </c>
      <c r="E11" s="6">
        <f t="shared" si="0"/>
        <v>0.30399999999999999</v>
      </c>
      <c r="F11">
        <f>COUNTIFS('3way'!$AA$3:$AA$7690,"X",'3way'!$AE$3:$AE$7690,"X",'3way'!$Z$3:$Z$7690,"=" &amp;A11)</f>
        <v>35</v>
      </c>
      <c r="G11">
        <f>COUNTIFS('3way'!$AE$3:$AE$7690,"X",'3way'!$Z$3:$Z$7690,"=" &amp;A11)</f>
        <v>81</v>
      </c>
      <c r="H11" s="6">
        <f t="shared" si="1"/>
        <v>0.43209876543209874</v>
      </c>
      <c r="I11">
        <f>COUNTIFS('3way'!$AA$3:$AA$7690,"2",'3way'!$AE$3:$AE$7690,"2",'3way'!$Z$3:$Z$7690,"=" &amp;A11)</f>
        <v>16</v>
      </c>
      <c r="J11">
        <f>COUNTIFS('3way'!$AE$3:$AE$7690,"2",'3way'!$Z$3:$Z$7690,"=" &amp;A11)</f>
        <v>70</v>
      </c>
      <c r="K11" s="6">
        <f t="shared" si="2"/>
        <v>0.22857142857142856</v>
      </c>
    </row>
    <row r="12" spans="1:11" x14ac:dyDescent="0.25">
      <c r="A12" s="58" t="s">
        <v>276</v>
      </c>
      <c r="B12">
        <f>COUNTIF('3way'!$Z$3:$Z$7690,"="&amp;A12)</f>
        <v>249</v>
      </c>
      <c r="C12">
        <f>COUNTIFS('3way'!$AA$3:$AA$7690,"1",'3way'!$AE$3:$AE$7690,"1",'3way'!$Z$3:$Z$7690,"=" &amp;A12)</f>
        <v>53</v>
      </c>
      <c r="D12">
        <f>COUNTIFS('3way'!$AE$3:$AE$7690,"1",'3way'!$Z$3:$Z$7690,"=" &amp;A12)</f>
        <v>120</v>
      </c>
      <c r="E12" s="6">
        <f t="shared" si="0"/>
        <v>0.44166666666666665</v>
      </c>
      <c r="F12">
        <f>COUNTIFS('3way'!$AA$3:$AA$7690,"X",'3way'!$AE$3:$AE$7690,"X",'3way'!$Z$3:$Z$7690,"=" &amp;A12)</f>
        <v>23</v>
      </c>
      <c r="G12">
        <f>COUNTIFS('3way'!$AE$3:$AE$7690,"X",'3way'!$Z$3:$Z$7690,"=" &amp;A12)</f>
        <v>64</v>
      </c>
      <c r="H12" s="6">
        <f t="shared" si="1"/>
        <v>0.359375</v>
      </c>
      <c r="I12">
        <f>COUNTIFS('3way'!$AA$3:$AA$7690,"2",'3way'!$AE$3:$AE$7690,"2",'3way'!$Z$3:$Z$7690,"=" &amp;A12)</f>
        <v>11</v>
      </c>
      <c r="J12">
        <f>COUNTIFS('3way'!$AE$3:$AE$7690,"2",'3way'!$Z$3:$Z$7690,"=" &amp;A12)</f>
        <v>65</v>
      </c>
      <c r="K12" s="6">
        <f t="shared" si="2"/>
        <v>0.16923076923076924</v>
      </c>
    </row>
    <row r="13" spans="1:11" x14ac:dyDescent="0.25">
      <c r="A13" s="58" t="s">
        <v>277</v>
      </c>
      <c r="B13">
        <f>COUNTIF('3way'!$Z$3:$Z$7690,"="&amp;A13)</f>
        <v>74</v>
      </c>
      <c r="C13">
        <f>COUNTIFS('3way'!$AA$3:$AA$7690,"1",'3way'!$AE$3:$AE$7690,"1",'3way'!$Z$3:$Z$7690,"=" &amp;A13)</f>
        <v>14</v>
      </c>
      <c r="D13">
        <f>COUNTIFS('3way'!$AE$3:$AE$7690,"1",'3way'!$Z$3:$Z$7690,"=" &amp;A13)</f>
        <v>34</v>
      </c>
      <c r="E13" s="6">
        <f t="shared" si="0"/>
        <v>0.41176470588235292</v>
      </c>
      <c r="F13">
        <f>COUNTIFS('3way'!$AA$3:$AA$7690,"X",'3way'!$AE$3:$AE$7690,"X",'3way'!$Z$3:$Z$7690,"=" &amp;A13)</f>
        <v>8</v>
      </c>
      <c r="G13">
        <f>COUNTIFS('3way'!$AE$3:$AE$7690,"X",'3way'!$Z$3:$Z$7690,"=" &amp;A13)</f>
        <v>15</v>
      </c>
      <c r="H13" s="6">
        <f t="shared" si="1"/>
        <v>0.53333333333333333</v>
      </c>
      <c r="I13">
        <f>COUNTIFS('3way'!$AA$3:$AA$7690,"2",'3way'!$AE$3:$AE$7690,"2",'3way'!$Z$3:$Z$7690,"=" &amp;A13)</f>
        <v>6</v>
      </c>
      <c r="J13">
        <f>COUNTIFS('3way'!$AE$3:$AE$7690,"2",'3way'!$Z$3:$Z$7690,"=" &amp;A13)</f>
        <v>21</v>
      </c>
      <c r="K13" s="6">
        <f t="shared" si="2"/>
        <v>0.2857142857142857</v>
      </c>
    </row>
    <row r="14" spans="1:11" x14ac:dyDescent="0.25">
      <c r="A14" s="58" t="s">
        <v>278</v>
      </c>
      <c r="B14">
        <f>COUNTIF('3way'!$Z$3:$Z$7690,"="&amp;A14)</f>
        <v>133</v>
      </c>
      <c r="C14">
        <f>COUNTIFS('3way'!$AA$3:$AA$7690,"1",'3way'!$AE$3:$AE$7690,"1",'3way'!$Z$3:$Z$7690,"=" &amp;A14)</f>
        <v>23</v>
      </c>
      <c r="D14">
        <f>COUNTIFS('3way'!$AE$3:$AE$7690,"1",'3way'!$Z$3:$Z$7690,"=" &amp;A14)</f>
        <v>57</v>
      </c>
      <c r="E14" s="6">
        <f t="shared" si="0"/>
        <v>0.40350877192982454</v>
      </c>
      <c r="F14">
        <f>COUNTIFS('3way'!$AA$3:$AA$7690,"X",'3way'!$AE$3:$AE$7690,"X",'3way'!$Z$3:$Z$7690,"=" &amp;A14)</f>
        <v>8</v>
      </c>
      <c r="G14">
        <f>COUNTIFS('3way'!$AE$3:$AE$7690,"X",'3way'!$Z$3:$Z$7690,"=" &amp;A14)</f>
        <v>36</v>
      </c>
      <c r="H14" s="6">
        <f t="shared" si="1"/>
        <v>0.22222222222222221</v>
      </c>
      <c r="I14">
        <f>COUNTIFS('3way'!$AA$3:$AA$7690,"2",'3way'!$AE$3:$AE$7690,"2",'3way'!$Z$3:$Z$7690,"=" &amp;A14)</f>
        <v>8</v>
      </c>
      <c r="J14">
        <f>COUNTIFS('3way'!$AE$3:$AE$7690,"2",'3way'!$Z$3:$Z$7690,"=" &amp;A14)</f>
        <v>39</v>
      </c>
      <c r="K14" s="6">
        <f t="shared" si="2"/>
        <v>0.20512820512820512</v>
      </c>
    </row>
    <row r="15" spans="1:11" x14ac:dyDescent="0.25">
      <c r="A15" s="58" t="s">
        <v>279</v>
      </c>
      <c r="B15">
        <f>COUNTIF('3way'!$Z$3:$Z$7690,"="&amp;A15)</f>
        <v>214</v>
      </c>
      <c r="C15">
        <f>COUNTIFS('3way'!$AA$3:$AA$7690,"1",'3way'!$AE$3:$AE$7690,"1",'3way'!$Z$3:$Z$7690,"=" &amp;A15)</f>
        <v>36</v>
      </c>
      <c r="D15">
        <f>COUNTIFS('3way'!$AE$3:$AE$7690,"1",'3way'!$Z$3:$Z$7690,"=" &amp;A15)</f>
        <v>102</v>
      </c>
      <c r="E15" s="6">
        <f t="shared" si="0"/>
        <v>0.35294117647058826</v>
      </c>
      <c r="F15">
        <f>COUNTIFS('3way'!$AA$3:$AA$7690,"X",'3way'!$AE$3:$AE$7690,"X",'3way'!$Z$3:$Z$7690,"=" &amp;A15)</f>
        <v>26</v>
      </c>
      <c r="G15">
        <f>COUNTIFS('3way'!$AE$3:$AE$7690,"X",'3way'!$Z$3:$Z$7690,"=" &amp;A15)</f>
        <v>63</v>
      </c>
      <c r="H15" s="6">
        <f t="shared" si="1"/>
        <v>0.41269841269841268</v>
      </c>
      <c r="I15">
        <f>COUNTIFS('3way'!$AA$3:$AA$7690,"2",'3way'!$AE$3:$AE$7690,"2",'3way'!$Z$3:$Z$7690,"=" &amp;A15)</f>
        <v>13</v>
      </c>
      <c r="J15">
        <f>COUNTIFS('3way'!$AE$3:$AE$7690,"2",'3way'!$Z$3:$Z$7690,"=" &amp;A15)</f>
        <v>48</v>
      </c>
      <c r="K15" s="6">
        <f t="shared" si="2"/>
        <v>0.27083333333333331</v>
      </c>
    </row>
    <row r="16" spans="1:11" x14ac:dyDescent="0.25">
      <c r="A16" s="58" t="s">
        <v>280</v>
      </c>
      <c r="B16">
        <f>COUNTIF('3way'!$Z$3:$Z$7690,"="&amp;A16)</f>
        <v>59</v>
      </c>
      <c r="C16">
        <f>COUNTIFS('3way'!$AA$3:$AA$7690,"1",'3way'!$AE$3:$AE$7690,"1",'3way'!$Z$3:$Z$7690,"=" &amp;A16)</f>
        <v>13</v>
      </c>
      <c r="D16">
        <f>COUNTIFS('3way'!$AE$3:$AE$7690,"1",'3way'!$Z$3:$Z$7690,"=" &amp;A16)</f>
        <v>27</v>
      </c>
      <c r="E16" s="6">
        <f t="shared" si="0"/>
        <v>0.48148148148148145</v>
      </c>
      <c r="F16">
        <f>COUNTIFS('3way'!$AA$3:$AA$7690,"X",'3way'!$AE$3:$AE$7690,"X",'3way'!$Z$3:$Z$7690,"=" &amp;A16)</f>
        <v>6</v>
      </c>
      <c r="G16">
        <f>COUNTIFS('3way'!$AE$3:$AE$7690,"X",'3way'!$Z$3:$Z$7690,"=" &amp;A16)</f>
        <v>17</v>
      </c>
      <c r="H16" s="6">
        <f t="shared" si="1"/>
        <v>0.35294117647058826</v>
      </c>
      <c r="I16">
        <f>COUNTIFS('3way'!$AA$3:$AA$7690,"2",'3way'!$AE$3:$AE$7690,"2",'3way'!$Z$3:$Z$7690,"=" &amp;A16)</f>
        <v>2</v>
      </c>
      <c r="J16">
        <f>COUNTIFS('3way'!$AE$3:$AE$7690,"2",'3way'!$Z$3:$Z$7690,"=" &amp;A16)</f>
        <v>11</v>
      </c>
      <c r="K16" s="6">
        <f t="shared" si="2"/>
        <v>0.18181818181818182</v>
      </c>
    </row>
    <row r="17" spans="1:11" x14ac:dyDescent="0.25">
      <c r="A17" s="58" t="s">
        <v>281</v>
      </c>
      <c r="B17">
        <f>COUNTIF('3way'!$Z$3:$Z$7690,"="&amp;A17)</f>
        <v>90</v>
      </c>
      <c r="C17">
        <f>COUNTIFS('3way'!$AA$3:$AA$7690,"1",'3way'!$AE$3:$AE$7690,"1",'3way'!$Z$3:$Z$7690,"=" &amp;A17)</f>
        <v>16</v>
      </c>
      <c r="D17">
        <f>COUNTIFS('3way'!$AE$3:$AE$7690,"1",'3way'!$Z$3:$Z$7690,"=" &amp;A17)</f>
        <v>36</v>
      </c>
      <c r="E17" s="6">
        <f t="shared" si="0"/>
        <v>0.44444444444444442</v>
      </c>
      <c r="F17">
        <f>COUNTIFS('3way'!$AA$3:$AA$7690,"X",'3way'!$AE$3:$AE$7690,"X",'3way'!$Z$3:$Z$7690,"=" &amp;A17)</f>
        <v>5</v>
      </c>
      <c r="G17">
        <f>COUNTIFS('3way'!$AE$3:$AE$7690,"X",'3way'!$Z$3:$Z$7690,"=" &amp;A17)</f>
        <v>27</v>
      </c>
      <c r="H17" s="6">
        <f t="shared" si="1"/>
        <v>0.18518518518518517</v>
      </c>
      <c r="I17">
        <f>COUNTIFS('3way'!$AA$3:$AA$7690,"2",'3way'!$AE$3:$AE$7690,"2",'3way'!$Z$3:$Z$7690,"=" &amp;A17)</f>
        <v>11</v>
      </c>
      <c r="J17">
        <f>COUNTIFS('3way'!$AE$3:$AE$7690,"2",'3way'!$Z$3:$Z$7690,"=" &amp;A17)</f>
        <v>27</v>
      </c>
      <c r="K17" s="6">
        <f t="shared" si="2"/>
        <v>0.40740740740740738</v>
      </c>
    </row>
    <row r="18" spans="1:11" x14ac:dyDescent="0.25">
      <c r="A18" s="58" t="s">
        <v>282</v>
      </c>
      <c r="B18">
        <f>COUNTIF('3way'!$Z$3:$Z$7690,"="&amp;A18)</f>
        <v>84</v>
      </c>
      <c r="C18">
        <f>COUNTIFS('3way'!$AA$3:$AA$7690,"1",'3way'!$AE$3:$AE$7690,"1",'3way'!$Z$3:$Z$7690,"=" &amp;A18)</f>
        <v>11</v>
      </c>
      <c r="D18">
        <f>COUNTIFS('3way'!$AE$3:$AE$7690,"1",'3way'!$Z$3:$Z$7690,"=" &amp;A18)</f>
        <v>32</v>
      </c>
      <c r="E18" s="6">
        <f t="shared" si="0"/>
        <v>0.34375</v>
      </c>
      <c r="F18">
        <f>COUNTIFS('3way'!$AA$3:$AA$7690,"X",'3way'!$AE$3:$AE$7690,"X",'3way'!$Z$3:$Z$7690,"=" &amp;A18)</f>
        <v>3</v>
      </c>
      <c r="G18">
        <f>COUNTIFS('3way'!$AE$3:$AE$7690,"X",'3way'!$Z$3:$Z$7690,"=" &amp;A18)</f>
        <v>24</v>
      </c>
      <c r="H18" s="6">
        <f t="shared" si="1"/>
        <v>0.125</v>
      </c>
      <c r="I18">
        <f>COUNTIFS('3way'!$AA$3:$AA$7690,"2",'3way'!$AE$3:$AE$7690,"2",'3way'!$Z$3:$Z$7690,"=" &amp;A18)</f>
        <v>12</v>
      </c>
      <c r="J18">
        <f>COUNTIFS('3way'!$AE$3:$AE$7690,"2",'3way'!$Z$3:$Z$7690,"=" &amp;A18)</f>
        <v>28</v>
      </c>
      <c r="K18" s="6">
        <f t="shared" si="2"/>
        <v>0.42857142857142855</v>
      </c>
    </row>
    <row r="19" spans="1:11" x14ac:dyDescent="0.25">
      <c r="A19" s="58" t="s">
        <v>283</v>
      </c>
      <c r="B19">
        <f>COUNTIF('3way'!$Z$3:$Z$7690,"="&amp;A19)</f>
        <v>86</v>
      </c>
      <c r="C19">
        <f>COUNTIFS('3way'!$AA$3:$AA$7690,"1",'3way'!$AE$3:$AE$7690,"1",'3way'!$Z$3:$Z$7690,"=" &amp;A19)</f>
        <v>13</v>
      </c>
      <c r="D19">
        <f>COUNTIFS('3way'!$AE$3:$AE$7690,"1",'3way'!$Z$3:$Z$7690,"=" &amp;A19)</f>
        <v>36</v>
      </c>
      <c r="E19" s="6">
        <f t="shared" si="0"/>
        <v>0.3611111111111111</v>
      </c>
      <c r="F19">
        <f>COUNTIFS('3way'!$AA$3:$AA$7690,"X",'3way'!$AE$3:$AE$7690,"X",'3way'!$Z$3:$Z$7690,"=" &amp;A19)</f>
        <v>9</v>
      </c>
      <c r="G19">
        <f>COUNTIFS('3way'!$AE$3:$AE$7690,"X",'3way'!$Z$3:$Z$7690,"=" &amp;A19)</f>
        <v>20</v>
      </c>
      <c r="H19" s="6">
        <f t="shared" si="1"/>
        <v>0.45</v>
      </c>
      <c r="I19">
        <f>COUNTIFS('3way'!$AA$3:$AA$7690,"2",'3way'!$AE$3:$AE$7690,"2",'3way'!$Z$3:$Z$7690,"=" &amp;A19)</f>
        <v>10</v>
      </c>
      <c r="J19">
        <f>COUNTIFS('3way'!$AE$3:$AE$7690,"2",'3way'!$Z$3:$Z$7690,"=" &amp;A19)</f>
        <v>26</v>
      </c>
      <c r="K19" s="6">
        <f t="shared" si="2"/>
        <v>0.38461538461538464</v>
      </c>
    </row>
  </sheetData>
  <mergeCells count="3">
    <mergeCell ref="C1:D1"/>
    <mergeCell ref="F1:G1"/>
    <mergeCell ref="I1:J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8"/>
  <sheetViews>
    <sheetView zoomScale="80" zoomScaleNormal="80" workbookViewId="0">
      <selection activeCell="F31" sqref="F31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58" t="s">
        <v>258</v>
      </c>
      <c r="C1" s="158"/>
      <c r="D1" s="158"/>
      <c r="E1" s="158" t="s">
        <v>209</v>
      </c>
      <c r="F1" s="158"/>
      <c r="G1" s="158"/>
      <c r="H1" s="158" t="s">
        <v>210</v>
      </c>
      <c r="I1" s="158"/>
      <c r="J1" s="158"/>
      <c r="K1" s="78"/>
      <c r="L1" s="78"/>
      <c r="M1" s="78"/>
    </row>
    <row r="2" spans="1:13" x14ac:dyDescent="0.25">
      <c r="B2" t="s">
        <v>251</v>
      </c>
      <c r="C2" t="s">
        <v>260</v>
      </c>
      <c r="D2" t="s">
        <v>259</v>
      </c>
      <c r="E2" t="s">
        <v>251</v>
      </c>
      <c r="F2" t="s">
        <v>260</v>
      </c>
      <c r="G2" t="s">
        <v>259</v>
      </c>
      <c r="H2" t="s">
        <v>251</v>
      </c>
      <c r="I2" t="s">
        <v>260</v>
      </c>
      <c r="J2" t="s">
        <v>259</v>
      </c>
    </row>
    <row r="3" spans="1:13" x14ac:dyDescent="0.25">
      <c r="A3" s="58" t="s">
        <v>268</v>
      </c>
      <c r="B3">
        <f>SUMIFS('2way'!$Z$3:$Z$7690,'2way'!$S$3:$S$7690,"=" &amp;A3,'2way'!$Y$3:$Y$7690,"&lt;&gt;P")</f>
        <v>9700</v>
      </c>
      <c r="C3" t="e">
        <f>SUMIFS('2way'!$AB$3:$AB$7690,'2way'!$S$3:$S$7690,"="&amp;A3,'2way'!$Z$3:$Z$7690,"&lt;&gt;P")</f>
        <v>#N/A</v>
      </c>
      <c r="D3" s="68" t="e">
        <f>C3/B3</f>
        <v>#N/A</v>
      </c>
      <c r="E3">
        <f>SUMIFS('2way'!$Z$3:$Z$7690,'2way'!$S$3:$S$7690,"=" &amp;A3,'2way'!$Y$3:$Y$7690,"&lt;&gt;P")</f>
        <v>9700</v>
      </c>
      <c r="F3" t="e">
        <f>SUMIFS('2way'!$AD$3:$AD$7690,'2way'!$S$3:$S$7690,"="&amp;A3,'2way'!$Y$3:$Y$7690,"&lt;&gt;P")</f>
        <v>#N/A</v>
      </c>
      <c r="G3" s="68" t="e">
        <f>F3/E3</f>
        <v>#N/A</v>
      </c>
      <c r="H3">
        <f>SUMIFS('2way'!$Z$3:$Z$7690,'2way'!$S$3:$S$7690,"=" &amp;A3,'2way'!$Y$3:$Y$7690,"&lt;&gt;P")</f>
        <v>9700</v>
      </c>
      <c r="I3" t="e">
        <f>SUMIFS('2way'!$AF$3:$AF$7690,'2way'!$S$3:$S$7690,"="&amp;A3,'2way'!$Y$3:$Y$7690,"&lt;&gt;P")</f>
        <v>#N/A</v>
      </c>
      <c r="J3" s="68" t="e">
        <f>I3/H3</f>
        <v>#N/A</v>
      </c>
    </row>
    <row r="4" spans="1:13" x14ac:dyDescent="0.25">
      <c r="A4" s="58" t="s">
        <v>269</v>
      </c>
      <c r="B4">
        <f>SUMIFS('2way'!$Z$3:$Z$7690,'2way'!$S$3:$S$7690,"=" &amp;A4,'2way'!$Y$3:$Y$7690,"&lt;&gt;P")</f>
        <v>15200</v>
      </c>
      <c r="C4" t="e">
        <f>SUMIFS('2way'!$AB$3:$AB$7690,'2way'!$S$3:$S$7690,"="&amp;A4,'2way'!$Z$3:$Z$7690,"&lt;&gt;P")</f>
        <v>#N/A</v>
      </c>
      <c r="D4" s="68" t="e">
        <f t="shared" ref="D4:D18" si="0">C4/B4</f>
        <v>#N/A</v>
      </c>
      <c r="E4">
        <f>SUMIFS('2way'!$Z$3:$Z$7690,'2way'!$S$3:$S$7690,"=" &amp;A4,'2way'!$Y$3:$Y$7690,"&lt;&gt;P")</f>
        <v>15200</v>
      </c>
      <c r="F4" t="e">
        <f>SUMIFS('2way'!$AD$3:$AD$7690,'2way'!$S$3:$S$7690,"="&amp;A4,'2way'!$Y$3:$Y$7690,"&lt;&gt;P")</f>
        <v>#N/A</v>
      </c>
      <c r="G4" s="68" t="e">
        <f t="shared" ref="G4:G18" si="1">F4/E4</f>
        <v>#N/A</v>
      </c>
      <c r="H4">
        <f>SUMIFS('2way'!$Z$3:$Z$7690,'2way'!$S$3:$S$7690,"=" &amp;A4,'2way'!$Y$3:$Y$7690,"&lt;&gt;P")</f>
        <v>15200</v>
      </c>
      <c r="I4" t="e">
        <f>SUMIFS('2way'!$AF$3:$AF$7690,'2way'!$S$3:$S$7690,"="&amp;A4,'2way'!$Y$3:$Y$7690,"&lt;&gt;P")</f>
        <v>#N/A</v>
      </c>
      <c r="J4" s="68" t="e">
        <f t="shared" ref="J4:J18" si="2">I4/H4</f>
        <v>#N/A</v>
      </c>
    </row>
    <row r="5" spans="1:13" x14ac:dyDescent="0.25">
      <c r="A5" s="58" t="s">
        <v>270</v>
      </c>
      <c r="B5">
        <f>SUMIFS('2way'!$Z$3:$Z$7690,'2way'!$S$3:$S$7690,"=" &amp;A5,'2way'!$Y$3:$Y$7690,"&lt;&gt;P")</f>
        <v>16800</v>
      </c>
      <c r="C5" t="e">
        <f>SUMIFS('2way'!$AB$3:$AB$7690,'2way'!$S$3:$S$7690,"="&amp;A5,'2way'!$Z$3:$Z$7690,"&lt;&gt;P")</f>
        <v>#N/A</v>
      </c>
      <c r="D5" s="68" t="e">
        <f t="shared" si="0"/>
        <v>#N/A</v>
      </c>
      <c r="E5">
        <f>SUMIFS('2way'!$Z$3:$Z$7690,'2way'!$S$3:$S$7690,"=" &amp;A5,'2way'!$Y$3:$Y$7690,"&lt;&gt;P")</f>
        <v>16800</v>
      </c>
      <c r="F5" t="e">
        <f>SUMIFS('2way'!$AD$3:$AD$7690,'2way'!$S$3:$S$7690,"="&amp;A5,'2way'!$Y$3:$Y$7690,"&lt;&gt;P")</f>
        <v>#N/A</v>
      </c>
      <c r="G5" s="68" t="e">
        <f t="shared" si="1"/>
        <v>#N/A</v>
      </c>
      <c r="H5">
        <f>SUMIFS('2way'!$Z$3:$Z$7690,'2way'!$S$3:$S$7690,"=" &amp;A5,'2way'!$Y$3:$Y$7690,"&lt;&gt;P")</f>
        <v>16800</v>
      </c>
      <c r="I5" t="e">
        <f>SUMIFS('2way'!$AF$3:$AF$7690,'2way'!$S$3:$S$7690,"="&amp;A5,'2way'!$Y$3:$Y$7690,"&lt;&gt;P")</f>
        <v>#N/A</v>
      </c>
      <c r="J5" s="68" t="e">
        <f t="shared" si="2"/>
        <v>#N/A</v>
      </c>
    </row>
    <row r="6" spans="1:13" x14ac:dyDescent="0.25">
      <c r="A6" s="58" t="s">
        <v>271</v>
      </c>
      <c r="B6">
        <f>SUMIFS('2way'!$Z$3:$Z$7690,'2way'!$S$3:$S$7690,"=" &amp;A6,'2way'!$Y$3:$Y$7690,"&lt;&gt;P")</f>
        <v>13200</v>
      </c>
      <c r="C6" t="e">
        <f>SUMIFS('2way'!$AB$3:$AB$7690,'2way'!$S$3:$S$7690,"="&amp;A6,'2way'!$Z$3:$Z$7690,"&lt;&gt;P")</f>
        <v>#N/A</v>
      </c>
      <c r="D6" s="68" t="e">
        <f t="shared" si="0"/>
        <v>#N/A</v>
      </c>
      <c r="E6">
        <f>SUMIFS('2way'!$Z$3:$Z$7690,'2way'!$S$3:$S$7690,"=" &amp;A6,'2way'!$Y$3:$Y$7690,"&lt;&gt;P")</f>
        <v>13200</v>
      </c>
      <c r="F6" t="e">
        <f>SUMIFS('2way'!$AD$3:$AD$7690,'2way'!$S$3:$S$7690,"="&amp;A6,'2way'!$Y$3:$Y$7690,"&lt;&gt;P")</f>
        <v>#N/A</v>
      </c>
      <c r="G6" s="68" t="e">
        <f t="shared" si="1"/>
        <v>#N/A</v>
      </c>
      <c r="H6">
        <f>SUMIFS('2way'!$Z$3:$Z$7690,'2way'!$S$3:$S$7690,"=" &amp;A6,'2way'!$Y$3:$Y$7690,"&lt;&gt;P")</f>
        <v>13200</v>
      </c>
      <c r="I6" t="e">
        <f>SUMIFS('2way'!$AF$3:$AF$7690,'2way'!$S$3:$S$7690,"="&amp;A6,'2way'!$Y$3:$Y$7690,"&lt;&gt;P")</f>
        <v>#N/A</v>
      </c>
      <c r="J6" s="68" t="e">
        <f t="shared" si="2"/>
        <v>#N/A</v>
      </c>
    </row>
    <row r="7" spans="1:13" x14ac:dyDescent="0.25">
      <c r="A7" s="58" t="s">
        <v>272</v>
      </c>
      <c r="B7">
        <f>SUMIFS('2way'!$Z$3:$Z$7690,'2way'!$S$3:$S$7690,"=" &amp;A7,'2way'!$Y$3:$Y$7690,"&lt;&gt;P")</f>
        <v>16600</v>
      </c>
      <c r="C7">
        <f>SUMIFS('2way'!$AB$3:$AB$7690,'2way'!$S$3:$S$7690,"="&amp;A7,'2way'!$Z$3:$Z$7690,"&lt;&gt;P")</f>
        <v>-16700</v>
      </c>
      <c r="D7" s="68">
        <f t="shared" si="0"/>
        <v>-1.0060240963855422</v>
      </c>
      <c r="E7">
        <f>SUMIFS('2way'!$Z$3:$Z$7690,'2way'!$S$3:$S$7690,"=" &amp;A7,'2way'!$Y$3:$Y$7690,"&lt;&gt;P")</f>
        <v>16600</v>
      </c>
      <c r="F7">
        <f>SUMIFS('2way'!$AD$3:$AD$7690,'2way'!$S$3:$S$7690,"="&amp;A7,'2way'!$Y$3:$Y$7690,"&lt;&gt;P")</f>
        <v>-16600</v>
      </c>
      <c r="G7" s="68">
        <f t="shared" si="1"/>
        <v>-1</v>
      </c>
      <c r="H7">
        <f>SUMIFS('2way'!$Z$3:$Z$7690,'2way'!$S$3:$S$7690,"=" &amp;A7,'2way'!$Y$3:$Y$7690,"&lt;&gt;P")</f>
        <v>16600</v>
      </c>
      <c r="I7">
        <f>SUMIFS('2way'!$AF$3:$AF$7690,'2way'!$S$3:$S$7690,"="&amp;A7,'2way'!$Y$3:$Y$7690,"&lt;&gt;P")</f>
        <v>-16600</v>
      </c>
      <c r="J7" s="68">
        <f t="shared" si="2"/>
        <v>-1</v>
      </c>
    </row>
    <row r="8" spans="1:13" x14ac:dyDescent="0.25">
      <c r="A8" s="58" t="s">
        <v>273</v>
      </c>
      <c r="B8">
        <f>SUMIFS('2way'!$Z$3:$Z$7690,'2way'!$S$3:$S$7690,"=" &amp;A8,'2way'!$Y$3:$Y$7690,"&lt;&gt;P")</f>
        <v>16000</v>
      </c>
      <c r="C8" t="e">
        <f>SUMIFS('2way'!$AB$3:$AB$7690,'2way'!$S$3:$S$7690,"="&amp;A8,'2way'!$Z$3:$Z$7690,"&lt;&gt;P")</f>
        <v>#N/A</v>
      </c>
      <c r="D8" s="68" t="e">
        <f t="shared" si="0"/>
        <v>#N/A</v>
      </c>
      <c r="E8">
        <f>SUMIFS('2way'!$Z$3:$Z$7690,'2way'!$S$3:$S$7690,"=" &amp;A8,'2way'!$Y$3:$Y$7690,"&lt;&gt;P")</f>
        <v>16000</v>
      </c>
      <c r="F8" t="e">
        <f>SUMIFS('2way'!$AD$3:$AD$7690,'2way'!$S$3:$S$7690,"="&amp;A8,'2way'!$Y$3:$Y$7690,"&lt;&gt;P")</f>
        <v>#N/A</v>
      </c>
      <c r="G8" s="68" t="e">
        <f t="shared" si="1"/>
        <v>#N/A</v>
      </c>
      <c r="H8">
        <f>SUMIFS('2way'!$Z$3:$Z$7690,'2way'!$S$3:$S$7690,"=" &amp;A8,'2way'!$Y$3:$Y$7690,"&lt;&gt;P")</f>
        <v>16000</v>
      </c>
      <c r="I8" t="e">
        <f>SUMIFS('2way'!$AF$3:$AF$7690,'2way'!$S$3:$S$7690,"="&amp;A8,'2way'!$Y$3:$Y$7690,"&lt;&gt;P")</f>
        <v>#N/A</v>
      </c>
      <c r="J8" s="68" t="e">
        <f t="shared" si="2"/>
        <v>#N/A</v>
      </c>
    </row>
    <row r="9" spans="1:13" x14ac:dyDescent="0.25">
      <c r="A9" s="58" t="s">
        <v>274</v>
      </c>
      <c r="B9">
        <f>SUMIFS('2way'!$Z$3:$Z$7690,'2way'!$S$3:$S$7690,"=" &amp;A9,'2way'!$Y$3:$Y$7690,"&lt;&gt;P")</f>
        <v>16000</v>
      </c>
      <c r="C9">
        <f>SUMIFS('2way'!$AB$3:$AB$7690,'2way'!$S$3:$S$7690,"="&amp;A9,'2way'!$Z$3:$Z$7690,"&lt;&gt;P")</f>
        <v>-16100</v>
      </c>
      <c r="D9" s="68">
        <f t="shared" si="0"/>
        <v>-1.0062500000000001</v>
      </c>
      <c r="E9">
        <f>SUMIFS('2way'!$Z$3:$Z$7690,'2way'!$S$3:$S$7690,"=" &amp;A9,'2way'!$Y$3:$Y$7690,"&lt;&gt;P")</f>
        <v>16000</v>
      </c>
      <c r="F9">
        <f>SUMIFS('2way'!$AD$3:$AD$7690,'2way'!$S$3:$S$7690,"="&amp;A9,'2way'!$Y$3:$Y$7690,"&lt;&gt;P")</f>
        <v>-16000</v>
      </c>
      <c r="G9" s="68">
        <f t="shared" si="1"/>
        <v>-1</v>
      </c>
      <c r="H9">
        <f>SUMIFS('2way'!$Z$3:$Z$7690,'2way'!$S$3:$S$7690,"=" &amp;A9,'2way'!$Y$3:$Y$7690,"&lt;&gt;P")</f>
        <v>16000</v>
      </c>
      <c r="I9">
        <f>SUMIFS('2way'!$AF$3:$AF$7690,'2way'!$S$3:$S$7690,"="&amp;A9,'2way'!$Y$3:$Y$7690,"&lt;&gt;P")</f>
        <v>-16000</v>
      </c>
      <c r="J9" s="68">
        <f t="shared" si="2"/>
        <v>-1</v>
      </c>
    </row>
    <row r="10" spans="1:13" x14ac:dyDescent="0.25">
      <c r="A10" s="58" t="s">
        <v>275</v>
      </c>
      <c r="B10">
        <f>SUMIFS('2way'!$Z$3:$Z$7690,'2way'!$S$3:$S$7690,"=" &amp;A10,'2way'!$Y$3:$Y$7690,"&lt;&gt;P")</f>
        <v>29000</v>
      </c>
      <c r="C10">
        <f>SUMIFS('2way'!$AB$3:$AB$7690,'2way'!$S$3:$S$7690,"="&amp;A10,'2way'!$Z$3:$Z$7690,"&lt;&gt;P")</f>
        <v>-29100</v>
      </c>
      <c r="D10" s="68">
        <f t="shared" si="0"/>
        <v>-1.0034482758620689</v>
      </c>
      <c r="E10">
        <f>SUMIFS('2way'!$Z$3:$Z$7690,'2way'!$S$3:$S$7690,"=" &amp;A10,'2way'!$Y$3:$Y$7690,"&lt;&gt;P")</f>
        <v>29000</v>
      </c>
      <c r="F10">
        <f>SUMIFS('2way'!$AD$3:$AD$7690,'2way'!$S$3:$S$7690,"="&amp;A10,'2way'!$Y$3:$Y$7690,"&lt;&gt;P")</f>
        <v>-29000</v>
      </c>
      <c r="G10" s="68">
        <f t="shared" si="1"/>
        <v>-1</v>
      </c>
      <c r="H10">
        <f>SUMIFS('2way'!$Z$3:$Z$7690,'2way'!$S$3:$S$7690,"=" &amp;A10,'2way'!$Y$3:$Y$7690,"&lt;&gt;P")</f>
        <v>29000</v>
      </c>
      <c r="I10">
        <f>SUMIFS('2way'!$AF$3:$AF$7690,'2way'!$S$3:$S$7690,"="&amp;A10,'2way'!$Y$3:$Y$7690,"&lt;&gt;P")</f>
        <v>-29000</v>
      </c>
      <c r="J10" s="68">
        <f t="shared" si="2"/>
        <v>-1</v>
      </c>
    </row>
    <row r="11" spans="1:13" x14ac:dyDescent="0.25">
      <c r="A11" s="58" t="s">
        <v>276</v>
      </c>
      <c r="B11">
        <f>SUMIFS('2way'!$Z$3:$Z$7690,'2way'!$S$3:$S$7690,"=" &amp;A11,'2way'!$Y$3:$Y$7690,"&lt;&gt;P")</f>
        <v>25900</v>
      </c>
      <c r="C11">
        <f>SUMIFS('2way'!$AB$3:$AB$7690,'2way'!$S$3:$S$7690,"="&amp;A11,'2way'!$Z$3:$Z$7690,"&lt;&gt;P")</f>
        <v>-26200</v>
      </c>
      <c r="D11" s="68">
        <f t="shared" si="0"/>
        <v>-1.0115830115830116</v>
      </c>
      <c r="E11">
        <f>SUMIFS('2way'!$Z$3:$Z$7690,'2way'!$S$3:$S$7690,"=" &amp;A11,'2way'!$Y$3:$Y$7690,"&lt;&gt;P")</f>
        <v>25900</v>
      </c>
      <c r="F11">
        <f>SUMIFS('2way'!$AD$3:$AD$7690,'2way'!$S$3:$S$7690,"="&amp;A11,'2way'!$Y$3:$Y$7690,"&lt;&gt;P")</f>
        <v>-25900</v>
      </c>
      <c r="G11" s="68">
        <f t="shared" si="1"/>
        <v>-1</v>
      </c>
      <c r="H11">
        <f>SUMIFS('2way'!$Z$3:$Z$7690,'2way'!$S$3:$S$7690,"=" &amp;A11,'2way'!$Y$3:$Y$7690,"&lt;&gt;P")</f>
        <v>25900</v>
      </c>
      <c r="I11">
        <f>SUMIFS('2way'!$AF$3:$AF$7690,'2way'!$S$3:$S$7690,"="&amp;A11,'2way'!$Y$3:$Y$7690,"&lt;&gt;P")</f>
        <v>-25900</v>
      </c>
      <c r="J11" s="68">
        <f t="shared" si="2"/>
        <v>-1</v>
      </c>
    </row>
    <row r="12" spans="1:13" x14ac:dyDescent="0.25">
      <c r="A12" s="58" t="s">
        <v>277</v>
      </c>
      <c r="B12">
        <f>SUMIFS('2way'!$Z$3:$Z$7690,'2way'!$S$3:$S$7690,"=" &amp;A12,'2way'!$Y$3:$Y$7690,"&lt;&gt;P")</f>
        <v>7800</v>
      </c>
      <c r="C12" t="e">
        <f>SUMIFS('2way'!$AB$3:$AB$7690,'2way'!$S$3:$S$7690,"="&amp;A12,'2way'!$Z$3:$Z$7690,"&lt;&gt;P")</f>
        <v>#N/A</v>
      </c>
      <c r="D12" s="68" t="e">
        <f t="shared" si="0"/>
        <v>#N/A</v>
      </c>
      <c r="E12">
        <f>SUMIFS('2way'!$Z$3:$Z$7690,'2way'!$S$3:$S$7690,"=" &amp;A12,'2way'!$Y$3:$Y$7690,"&lt;&gt;P")</f>
        <v>7800</v>
      </c>
      <c r="F12" t="e">
        <f>SUMIFS('2way'!$AD$3:$AD$7690,'2way'!$S$3:$S$7690,"="&amp;A12,'2way'!$Y$3:$Y$7690,"&lt;&gt;P")</f>
        <v>#N/A</v>
      </c>
      <c r="G12" s="68" t="e">
        <f t="shared" si="1"/>
        <v>#N/A</v>
      </c>
      <c r="H12">
        <f>SUMIFS('2way'!$Z$3:$Z$7690,'2way'!$S$3:$S$7690,"=" &amp;A12,'2way'!$Y$3:$Y$7690,"&lt;&gt;P")</f>
        <v>7800</v>
      </c>
      <c r="I12" t="e">
        <f>SUMIFS('2way'!$AF$3:$AF$7690,'2way'!$S$3:$S$7690,"="&amp;A12,'2way'!$Y$3:$Y$7690,"&lt;&gt;P")</f>
        <v>#N/A</v>
      </c>
      <c r="J12" s="68" t="e">
        <f t="shared" si="2"/>
        <v>#N/A</v>
      </c>
    </row>
    <row r="13" spans="1:13" x14ac:dyDescent="0.25">
      <c r="A13" s="58" t="s">
        <v>278</v>
      </c>
      <c r="B13">
        <f>SUMIFS('2way'!$Z$3:$Z$7690,'2way'!$S$3:$S$7690,"=" &amp;A13,'2way'!$Y$3:$Y$7690,"&lt;&gt;P")</f>
        <v>13900</v>
      </c>
      <c r="C13" t="e">
        <f>SUMIFS('2way'!$AB$3:$AB$7690,'2way'!$S$3:$S$7690,"="&amp;A13,'2way'!$Z$3:$Z$7690,"&lt;&gt;P")</f>
        <v>#N/A</v>
      </c>
      <c r="D13" s="68" t="e">
        <f t="shared" si="0"/>
        <v>#N/A</v>
      </c>
      <c r="E13">
        <f>SUMIFS('2way'!$Z$3:$Z$7690,'2way'!$S$3:$S$7690,"=" &amp;A13,'2way'!$Y$3:$Y$7690,"&lt;&gt;P")</f>
        <v>13900</v>
      </c>
      <c r="F13" t="e">
        <f>SUMIFS('2way'!$AD$3:$AD$7690,'2way'!$S$3:$S$7690,"="&amp;A13,'2way'!$Y$3:$Y$7690,"&lt;&gt;P")</f>
        <v>#N/A</v>
      </c>
      <c r="G13" s="68" t="e">
        <f t="shared" si="1"/>
        <v>#N/A</v>
      </c>
      <c r="H13">
        <f>SUMIFS('2way'!$Z$3:$Z$7690,'2way'!$S$3:$S$7690,"=" &amp;A13,'2way'!$Y$3:$Y$7690,"&lt;&gt;P")</f>
        <v>13900</v>
      </c>
      <c r="I13" t="e">
        <f>SUMIFS('2way'!$AF$3:$AF$7690,'2way'!$S$3:$S$7690,"="&amp;A13,'2way'!$Y$3:$Y$7690,"&lt;&gt;P")</f>
        <v>#N/A</v>
      </c>
      <c r="J13" s="68" t="e">
        <f t="shared" si="2"/>
        <v>#N/A</v>
      </c>
    </row>
    <row r="14" spans="1:13" x14ac:dyDescent="0.25">
      <c r="A14" s="58" t="s">
        <v>279</v>
      </c>
      <c r="B14">
        <f>SUMIFS('2way'!$Z$3:$Z$7690,'2way'!$S$3:$S$7690,"=" &amp;A14,'2way'!$Y$3:$Y$7690,"&lt;&gt;P")</f>
        <v>22200</v>
      </c>
      <c r="C14">
        <f>SUMIFS('2way'!$AB$3:$AB$7690,'2way'!$S$3:$S$7690,"="&amp;A14,'2way'!$Z$3:$Z$7690,"&lt;&gt;P")</f>
        <v>-22400</v>
      </c>
      <c r="D14" s="68">
        <f t="shared" si="0"/>
        <v>-1.0090090090090089</v>
      </c>
      <c r="E14">
        <f>SUMIFS('2way'!$Z$3:$Z$7690,'2way'!$S$3:$S$7690,"=" &amp;A14,'2way'!$Y$3:$Y$7690,"&lt;&gt;P")</f>
        <v>22200</v>
      </c>
      <c r="F14">
        <f>SUMIFS('2way'!$AD$3:$AD$7690,'2way'!$S$3:$S$7690,"="&amp;A14,'2way'!$Y$3:$Y$7690,"&lt;&gt;P")</f>
        <v>-22200</v>
      </c>
      <c r="G14" s="68">
        <f t="shared" si="1"/>
        <v>-1</v>
      </c>
      <c r="H14">
        <f>SUMIFS('2way'!$Z$3:$Z$7690,'2way'!$S$3:$S$7690,"=" &amp;A14,'2way'!$Y$3:$Y$7690,"&lt;&gt;P")</f>
        <v>22200</v>
      </c>
      <c r="I14">
        <f>SUMIFS('2way'!$AF$3:$AF$7690,'2way'!$S$3:$S$7690,"="&amp;A14,'2way'!$Y$3:$Y$7690,"&lt;&gt;P")</f>
        <v>-22200</v>
      </c>
      <c r="J14" s="68">
        <f t="shared" si="2"/>
        <v>-1</v>
      </c>
    </row>
    <row r="15" spans="1:13" x14ac:dyDescent="0.25">
      <c r="A15" s="58" t="s">
        <v>280</v>
      </c>
      <c r="B15">
        <f>SUMIFS('2way'!$Z$3:$Z$7690,'2way'!$S$3:$S$7690,"=" &amp;A15,'2way'!$Y$3:$Y$7690,"&lt;&gt;P")</f>
        <v>5600</v>
      </c>
      <c r="C15" t="e">
        <f>SUMIFS('2way'!$AB$3:$AB$7690,'2way'!$S$3:$S$7690,"="&amp;A15,'2way'!$Z$3:$Z$7690,"&lt;&gt;P")</f>
        <v>#DIV/0!</v>
      </c>
      <c r="D15" s="68" t="e">
        <f t="shared" si="0"/>
        <v>#DIV/0!</v>
      </c>
      <c r="E15">
        <f>SUMIFS('2way'!$Z$3:$Z$7690,'2way'!$S$3:$S$7690,"=" &amp;A15,'2way'!$Y$3:$Y$7690,"&lt;&gt;P")</f>
        <v>5600</v>
      </c>
      <c r="F15">
        <f>SUMIFS('2way'!$AD$3:$AD$7690,'2way'!$S$3:$S$7690,"="&amp;A15,'2way'!$Y$3:$Y$7690,"&lt;&gt;P")</f>
        <v>-5600</v>
      </c>
      <c r="G15" s="68">
        <f t="shared" si="1"/>
        <v>-1</v>
      </c>
      <c r="H15">
        <f>SUMIFS('2way'!$Z$3:$Z$7690,'2way'!$S$3:$S$7690,"=" &amp;A15,'2way'!$Y$3:$Y$7690,"&lt;&gt;P")</f>
        <v>5600</v>
      </c>
      <c r="I15">
        <f>SUMIFS('2way'!$AF$3:$AF$7690,'2way'!$S$3:$S$7690,"="&amp;A15,'2way'!$Y$3:$Y$7690,"&lt;&gt;P")</f>
        <v>-5600</v>
      </c>
      <c r="J15" s="68">
        <f t="shared" si="2"/>
        <v>-1</v>
      </c>
    </row>
    <row r="16" spans="1:13" x14ac:dyDescent="0.25">
      <c r="A16" s="58" t="s">
        <v>281</v>
      </c>
      <c r="B16">
        <f>SUMIFS('2way'!$Z$3:$Z$7690,'2way'!$S$3:$S$7690,"=" &amp;A16,'2way'!$Y$3:$Y$7690,"&lt;&gt;P")</f>
        <v>9600</v>
      </c>
      <c r="C16" t="e">
        <f>SUMIFS('2way'!$AB$3:$AB$7690,'2way'!$S$3:$S$7690,"="&amp;A16,'2way'!$Z$3:$Z$7690,"&lt;&gt;P")</f>
        <v>#N/A</v>
      </c>
      <c r="D16" s="68" t="e">
        <f t="shared" si="0"/>
        <v>#N/A</v>
      </c>
      <c r="E16">
        <f>SUMIFS('2way'!$Z$3:$Z$7690,'2way'!$S$3:$S$7690,"=" &amp;A16,'2way'!$Y$3:$Y$7690,"&lt;&gt;P")</f>
        <v>9600</v>
      </c>
      <c r="F16" t="e">
        <f>SUMIFS('2way'!$AD$3:$AD$7690,'2way'!$S$3:$S$7690,"="&amp;A16,'2way'!$Y$3:$Y$7690,"&lt;&gt;P")</f>
        <v>#N/A</v>
      </c>
      <c r="G16" s="68" t="e">
        <f t="shared" si="1"/>
        <v>#N/A</v>
      </c>
      <c r="H16">
        <f>SUMIFS('2way'!$Z$3:$Z$7690,'2way'!$S$3:$S$7690,"=" &amp;A16,'2way'!$Y$3:$Y$7690,"&lt;&gt;P")</f>
        <v>9600</v>
      </c>
      <c r="I16" t="e">
        <f>SUMIFS('2way'!$AF$3:$AF$7690,'2way'!$S$3:$S$7690,"="&amp;A16,'2way'!$Y$3:$Y$7690,"&lt;&gt;P")</f>
        <v>#N/A</v>
      </c>
      <c r="J16" s="68" t="e">
        <f t="shared" si="2"/>
        <v>#N/A</v>
      </c>
    </row>
    <row r="17" spans="1:10" x14ac:dyDescent="0.25">
      <c r="A17" s="58" t="s">
        <v>282</v>
      </c>
      <c r="B17">
        <f>SUMIFS('2way'!$Z$3:$Z$7690,'2way'!$S$3:$S$7690,"=" &amp;A17,'2way'!$Y$3:$Y$7690,"&lt;&gt;P")</f>
        <v>9000</v>
      </c>
      <c r="C17" t="e">
        <f>SUMIFS('2way'!$AB$3:$AB$7690,'2way'!$S$3:$S$7690,"="&amp;A17,'2way'!$Z$3:$Z$7690,"&lt;&gt;P")</f>
        <v>#DIV/0!</v>
      </c>
      <c r="D17" s="68" t="e">
        <f t="shared" si="0"/>
        <v>#DIV/0!</v>
      </c>
      <c r="E17">
        <f>SUMIFS('2way'!$Z$3:$Z$7690,'2way'!$S$3:$S$7690,"=" &amp;A17,'2way'!$Y$3:$Y$7690,"&lt;&gt;P")</f>
        <v>9000</v>
      </c>
      <c r="F17">
        <f>SUMIFS('2way'!$AD$3:$AD$7690,'2way'!$S$3:$S$7690,"="&amp;A17,'2way'!$Y$3:$Y$7690,"&lt;&gt;P")</f>
        <v>-9000</v>
      </c>
      <c r="G17" s="68">
        <f t="shared" si="1"/>
        <v>-1</v>
      </c>
      <c r="H17">
        <f>SUMIFS('2way'!$Z$3:$Z$7690,'2way'!$S$3:$S$7690,"=" &amp;A17,'2way'!$Y$3:$Y$7690,"&lt;&gt;P")</f>
        <v>9000</v>
      </c>
      <c r="I17">
        <f>SUMIFS('2way'!$AF$3:$AF$7690,'2way'!$S$3:$S$7690,"="&amp;A17,'2way'!$Y$3:$Y$7690,"&lt;&gt;P")</f>
        <v>-9000</v>
      </c>
      <c r="J17" s="68">
        <f t="shared" si="2"/>
        <v>-1</v>
      </c>
    </row>
    <row r="18" spans="1:10" x14ac:dyDescent="0.25">
      <c r="A18" s="58" t="s">
        <v>283</v>
      </c>
      <c r="B18">
        <f>SUMIFS('2way'!$Z$3:$Z$7690,'2way'!$S$3:$S$7690,"=" &amp;A18,'2way'!$Y$3:$Y$7690,"&lt;&gt;P")</f>
        <v>9000</v>
      </c>
      <c r="C18" t="e">
        <f>SUMIFS('2way'!$AB$3:$AB$7690,'2way'!$S$3:$S$7690,"="&amp;A18,'2way'!$Z$3:$Z$7690,"&lt;&gt;P")</f>
        <v>#N/A</v>
      </c>
      <c r="D18" s="68" t="e">
        <f t="shared" si="0"/>
        <v>#N/A</v>
      </c>
      <c r="E18">
        <f>SUMIFS('2way'!$Z$3:$Z$7690,'2way'!$S$3:$S$7690,"=" &amp;A18,'2way'!$Y$3:$Y$7690,"&lt;&gt;P")</f>
        <v>9000</v>
      </c>
      <c r="F18" t="e">
        <f>SUMIFS('2way'!$AD$3:$AD$7690,'2way'!$S$3:$S$7690,"="&amp;A18,'2way'!$Y$3:$Y$7690,"&lt;&gt;P")</f>
        <v>#N/A</v>
      </c>
      <c r="G18" s="68" t="e">
        <f t="shared" si="1"/>
        <v>#N/A</v>
      </c>
      <c r="H18">
        <f>SUMIFS('2way'!$Z$3:$Z$7690,'2way'!$S$3:$S$7690,"=" &amp;A18,'2way'!$Y$3:$Y$7690,"&lt;&gt;P")</f>
        <v>9000</v>
      </c>
      <c r="I18" t="e">
        <f>SUMIFS('2way'!$AF$3:$AF$7690,'2way'!$S$3:$S$7690,"="&amp;A18,'2way'!$Y$3:$Y$7690,"&lt;&gt;P")</f>
        <v>#N/A</v>
      </c>
      <c r="J18" s="68" t="e">
        <f t="shared" si="2"/>
        <v>#N/A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406"/>
  <sheetViews>
    <sheetView topLeftCell="A103" zoomScale="80" zoomScaleNormal="80" workbookViewId="0">
      <selection activeCell="P106" sqref="P106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58" t="s">
        <v>258</v>
      </c>
      <c r="D1" s="158"/>
      <c r="E1" s="158"/>
      <c r="F1" s="158" t="s">
        <v>209</v>
      </c>
      <c r="G1" s="158"/>
      <c r="H1" s="158"/>
      <c r="I1" s="158" t="s">
        <v>210</v>
      </c>
      <c r="J1" s="158"/>
      <c r="K1" s="158"/>
      <c r="L1" s="78"/>
      <c r="M1" s="78"/>
      <c r="N1" s="78"/>
    </row>
    <row r="2" spans="1:14" x14ac:dyDescent="0.25">
      <c r="A2" t="s">
        <v>261</v>
      </c>
      <c r="B2" t="s">
        <v>262</v>
      </c>
      <c r="C2" t="s">
        <v>251</v>
      </c>
      <c r="D2" t="s">
        <v>260</v>
      </c>
      <c r="E2" t="s">
        <v>259</v>
      </c>
      <c r="F2" t="s">
        <v>251</v>
      </c>
      <c r="G2" t="s">
        <v>260</v>
      </c>
      <c r="H2" t="s">
        <v>259</v>
      </c>
      <c r="I2" t="s">
        <v>251</v>
      </c>
      <c r="J2" t="s">
        <v>260</v>
      </c>
      <c r="K2" t="s">
        <v>259</v>
      </c>
    </row>
    <row r="3" spans="1:14" x14ac:dyDescent="0.25">
      <c r="A3" t="s">
        <v>275</v>
      </c>
      <c r="B3" t="s">
        <v>302</v>
      </c>
      <c r="C3">
        <f>SUMIFS('2way'!$Z$3:$Z$7690,'2way'!$Q$3:$Q$7690,"=" &amp;B3,'2way'!$Y$3:$Y$7690,"&lt;&gt;P") + SUMIFS('2way'!$Z$3:$Z$7690,'2way'!$R$3:$R$7690,"=" &amp;B3,'2way'!$Y$3:$Y$7690,"&lt;&gt;P")</f>
        <v>2200</v>
      </c>
      <c r="D3">
        <f>SUMIFS('2way'!$AB$3:$AB$7690,'2way'!$Q$3:$Q$7690,"="&amp;B3,'2way'!$Y$3:$Y$7690,"&lt;&gt;P") + SUMIFS('2way'!$AB$3:$AB$7690,'2way'!$R$3:$R$7690,"="&amp;B3,'2way'!$Y$3:$Y$7690,"&lt;&gt;P")</f>
        <v>-2200</v>
      </c>
      <c r="E3" s="68">
        <f>D3/C3</f>
        <v>-1</v>
      </c>
      <c r="F3">
        <f>SUMIFS('2way'!$Z$3:$Z$7690,'2way'!$Q$3:$Q$7690,"=" &amp;B3,'2way'!$Y$3:$Y$7690,"&lt;&gt;P") + SUMIFS('2way'!$Z$3:$Z$7690,'2way'!$R$3:$R$7690,"=" &amp;B3,'2way'!$Y$3:$Y$7690,"&lt;&gt;P")</f>
        <v>2200</v>
      </c>
      <c r="G3">
        <f>SUMIFS('2way'!$AD$3:$AD$7690,'2way'!$Q$3:$Q$7690,"="&amp;B3,'2way'!$Y$3:$Y$7690,"&lt;&gt;P") + SUMIFS('2way'!$AD$3:$AD$7690,'2way'!$R$3:$R$7690,"="&amp;D3,'2way'!$Y$3:$Y$7690,"&lt;&gt;P")</f>
        <v>-1100</v>
      </c>
      <c r="H3" s="68">
        <f>G3/F3</f>
        <v>-0.5</v>
      </c>
      <c r="I3">
        <f>SUMIFS('2way'!$Z$3:$Z$7690,'2way'!$Q$3:$Q$7690,"=" &amp;B3,'2way'!$Y$3:$Y$7690,"&lt;&gt;P") + SUMIFS('2way'!$Z$3:$Z$7690,'2way'!$R$3:$R$7690,"=" &amp;B3,'2way'!$Y$3:$Y$7690,"&lt;&gt;P")</f>
        <v>2200</v>
      </c>
      <c r="J3">
        <f>SUMIFS('2way'!$AF$3:$AF$7690,'2way'!$Q$3:$Q$7690,"="&amp;B3,'2way'!$Y$3:$Y$7690,"&lt;&gt;P") + SUMIFS('2way'!$AF$3:$AF$7690,'2way'!$R$3:$R$7690,"="&amp;B3,'2way'!$Y$3:$Y$7690,"&lt;&gt;P")</f>
        <v>-2200</v>
      </c>
      <c r="K3" s="68">
        <f>J3/I3</f>
        <v>-1</v>
      </c>
    </row>
    <row r="4" spans="1:14" x14ac:dyDescent="0.25">
      <c r="A4" t="s">
        <v>275</v>
      </c>
      <c r="B4" t="s">
        <v>510</v>
      </c>
      <c r="C4">
        <f>SUMIFS('2way'!$Z$3:$Z$7690,'2way'!$Q$3:$Q$7690,"=" &amp;B4,'2way'!$Y$3:$Y$7690,"&lt;&gt;P") + SUMIFS('2way'!$Z$3:$Z$7690,'2way'!$R$3:$R$7690,"=" &amp;B4,'2way'!$Y$3:$Y$7690,"&lt;&gt;P")</f>
        <v>2200</v>
      </c>
      <c r="D4">
        <f>SUMIFS('2way'!$AB$3:$AB$7690,'2way'!$Q$3:$Q$7690,"="&amp;B4,'2way'!$Y$3:$Y$7690,"&lt;&gt;P") + SUMIFS('2way'!$AB$3:$AB$7690,'2way'!$R$3:$R$7690,"="&amp;B4,'2way'!$Y$3:$Y$7690,"&lt;&gt;P")</f>
        <v>-2200</v>
      </c>
      <c r="E4" s="68">
        <f t="shared" ref="E4:E67" si="0">D4/C4</f>
        <v>-1</v>
      </c>
      <c r="F4">
        <f>SUMIFS('2way'!$Z$3:$Z$7690,'2way'!$Q$3:$Q$7690,"=" &amp;B4,'2way'!$Y$3:$Y$7690,"&lt;&gt;P") + SUMIFS('2way'!$Z$3:$Z$7690,'2way'!$R$3:$R$7690,"=" &amp;B4,'2way'!$Y$3:$Y$7690,"&lt;&gt;P")</f>
        <v>2200</v>
      </c>
      <c r="G4">
        <f>SUMIFS('2way'!$AD$3:$AD$7690,'2way'!$Q$3:$Q$7690,"="&amp;B4,'2way'!$Y$3:$Y$7690,"&lt;&gt;P") + SUMIFS('2way'!$AD$3:$AD$7690,'2way'!$R$3:$R$7690,"="&amp;D4,'2way'!$Y$3:$Y$7690,"&lt;&gt;P")</f>
        <v>-1100</v>
      </c>
      <c r="H4" s="68">
        <f t="shared" ref="H4:H67" si="1">G4/F4</f>
        <v>-0.5</v>
      </c>
      <c r="I4">
        <f>SUMIFS('2way'!$Z$3:$Z$7690,'2way'!$Q$3:$Q$7690,"=" &amp;B4,'2way'!$Y$3:$Y$7690,"&lt;&gt;P") + SUMIFS('2way'!$Z$3:$Z$7690,'2way'!$R$3:$R$7690,"=" &amp;B4,'2way'!$Y$3:$Y$7690,"&lt;&gt;P")</f>
        <v>2200</v>
      </c>
      <c r="J4">
        <f>SUMIFS('2way'!$AF$3:$AF$7690,'2way'!$Q$3:$Q$7690,"="&amp;B4,'2way'!$Y$3:$Y$7690,"&lt;&gt;P") + SUMIFS('2way'!$AF$3:$AF$7690,'2way'!$R$3:$R$7690,"="&amp;B4,'2way'!$Y$3:$Y$7690,"&lt;&gt;P")</f>
        <v>-2200</v>
      </c>
      <c r="K4" s="68">
        <f t="shared" ref="K4:K67" si="2">J4/I4</f>
        <v>-1</v>
      </c>
    </row>
    <row r="5" spans="1:14" x14ac:dyDescent="0.25">
      <c r="A5" t="s">
        <v>275</v>
      </c>
      <c r="B5" t="s">
        <v>479</v>
      </c>
      <c r="C5">
        <f>SUMIFS('2way'!$Z$3:$Z$7690,'2way'!$Q$3:$Q$7690,"=" &amp;B5,'2way'!$Y$3:$Y$7690,"&lt;&gt;P") + SUMIFS('2way'!$Z$3:$Z$7690,'2way'!$R$3:$R$7690,"=" &amp;B5,'2way'!$Y$3:$Y$7690,"&lt;&gt;P")</f>
        <v>2200</v>
      </c>
      <c r="D5">
        <f>SUMIFS('2way'!$AB$3:$AB$7690,'2way'!$Q$3:$Q$7690,"="&amp;B5,'2way'!$Y$3:$Y$7690,"&lt;&gt;P") + SUMIFS('2way'!$AB$3:$AB$7690,'2way'!$R$3:$R$7690,"="&amp;B5,'2way'!$Y$3:$Y$7690,"&lt;&gt;P")</f>
        <v>-2200</v>
      </c>
      <c r="E5" s="68">
        <f t="shared" si="0"/>
        <v>-1</v>
      </c>
      <c r="F5">
        <f>SUMIFS('2way'!$Z$3:$Z$7690,'2way'!$Q$3:$Q$7690,"=" &amp;B5,'2way'!$Y$3:$Y$7690,"&lt;&gt;P") + SUMIFS('2way'!$Z$3:$Z$7690,'2way'!$R$3:$R$7690,"=" &amp;B5,'2way'!$Y$3:$Y$7690,"&lt;&gt;P")</f>
        <v>2200</v>
      </c>
      <c r="G5">
        <f>SUMIFS('2way'!$AD$3:$AD$7690,'2way'!$Q$3:$Q$7690,"="&amp;B5,'2way'!$Y$3:$Y$7690,"&lt;&gt;P") + SUMIFS('2way'!$AD$3:$AD$7690,'2way'!$R$3:$R$7690,"="&amp;D5,'2way'!$Y$3:$Y$7690,"&lt;&gt;P")</f>
        <v>-1100</v>
      </c>
      <c r="H5" s="68">
        <f t="shared" si="1"/>
        <v>-0.5</v>
      </c>
      <c r="I5">
        <f>SUMIFS('2way'!$Z$3:$Z$7690,'2way'!$Q$3:$Q$7690,"=" &amp;B5,'2way'!$Y$3:$Y$7690,"&lt;&gt;P") + SUMIFS('2way'!$Z$3:$Z$7690,'2way'!$R$3:$R$7690,"=" &amp;B5,'2way'!$Y$3:$Y$7690,"&lt;&gt;P")</f>
        <v>2200</v>
      </c>
      <c r="J5">
        <f>SUMIFS('2way'!$AF$3:$AF$7690,'2way'!$Q$3:$Q$7690,"="&amp;B5,'2way'!$Y$3:$Y$7690,"&lt;&gt;P") + SUMIFS('2way'!$AF$3:$AF$7690,'2way'!$R$3:$R$7690,"="&amp;B5,'2way'!$Y$3:$Y$7690,"&lt;&gt;P")</f>
        <v>-2200</v>
      </c>
      <c r="K5" s="68">
        <f t="shared" si="2"/>
        <v>-1</v>
      </c>
    </row>
    <row r="6" spans="1:14" x14ac:dyDescent="0.25">
      <c r="A6" t="s">
        <v>275</v>
      </c>
      <c r="B6" t="s">
        <v>284</v>
      </c>
      <c r="C6">
        <f>SUMIFS('2way'!$Z$3:$Z$7690,'2way'!$Q$3:$Q$7690,"=" &amp;B6,'2way'!$Y$3:$Y$7690,"&lt;&gt;P") + SUMIFS('2way'!$Z$3:$Z$7690,'2way'!$R$3:$R$7690,"=" &amp;B6,'2way'!$Y$3:$Y$7690,"&lt;&gt;P")</f>
        <v>2300</v>
      </c>
      <c r="D6">
        <f>SUMIFS('2way'!$AB$3:$AB$7690,'2way'!$Q$3:$Q$7690,"="&amp;B6,'2way'!$Y$3:$Y$7690,"&lt;&gt;P") + SUMIFS('2way'!$AB$3:$AB$7690,'2way'!$R$3:$R$7690,"="&amp;B6,'2way'!$Y$3:$Y$7690,"&lt;&gt;P")</f>
        <v>-2300</v>
      </c>
      <c r="E6" s="68">
        <f t="shared" si="0"/>
        <v>-1</v>
      </c>
      <c r="F6">
        <f>SUMIFS('2way'!$Z$3:$Z$7690,'2way'!$Q$3:$Q$7690,"=" &amp;B6,'2way'!$Y$3:$Y$7690,"&lt;&gt;P") + SUMIFS('2way'!$Z$3:$Z$7690,'2way'!$R$3:$R$7690,"=" &amp;B6,'2way'!$Y$3:$Y$7690,"&lt;&gt;P")</f>
        <v>2300</v>
      </c>
      <c r="G6">
        <f>SUMIFS('2way'!$AD$3:$AD$7690,'2way'!$Q$3:$Q$7690,"="&amp;B6,'2way'!$Y$3:$Y$7690,"&lt;&gt;P") + SUMIFS('2way'!$AD$3:$AD$7690,'2way'!$R$3:$R$7690,"="&amp;D6,'2way'!$Y$3:$Y$7690,"&lt;&gt;P")</f>
        <v>-1200</v>
      </c>
      <c r="H6" s="68">
        <f t="shared" si="1"/>
        <v>-0.52173913043478259</v>
      </c>
      <c r="I6">
        <f>SUMIFS('2way'!$Z$3:$Z$7690,'2way'!$Q$3:$Q$7690,"=" &amp;B6,'2way'!$Y$3:$Y$7690,"&lt;&gt;P") + SUMIFS('2way'!$Z$3:$Z$7690,'2way'!$R$3:$R$7690,"=" &amp;B6,'2way'!$Y$3:$Y$7690,"&lt;&gt;P")</f>
        <v>2300</v>
      </c>
      <c r="J6">
        <f>SUMIFS('2way'!$AF$3:$AF$7690,'2way'!$Q$3:$Q$7690,"="&amp;B6,'2way'!$Y$3:$Y$7690,"&lt;&gt;P") + SUMIFS('2way'!$AF$3:$AF$7690,'2way'!$R$3:$R$7690,"="&amp;B6,'2way'!$Y$3:$Y$7690,"&lt;&gt;P")</f>
        <v>-2300</v>
      </c>
      <c r="K6" s="68">
        <f t="shared" si="2"/>
        <v>-1</v>
      </c>
    </row>
    <row r="7" spans="1:14" x14ac:dyDescent="0.25">
      <c r="A7" t="s">
        <v>275</v>
      </c>
      <c r="B7" t="s">
        <v>370</v>
      </c>
      <c r="C7">
        <f>SUMIFS('2way'!$Z$3:$Z$7690,'2way'!$Q$3:$Q$7690,"=" &amp;B7,'2way'!$Y$3:$Y$7690,"&lt;&gt;P") + SUMIFS('2way'!$Z$3:$Z$7690,'2way'!$R$3:$R$7690,"=" &amp;B7,'2way'!$Y$3:$Y$7690,"&lt;&gt;P")</f>
        <v>2300</v>
      </c>
      <c r="D7">
        <f>SUMIFS('2way'!$AB$3:$AB$7690,'2way'!$Q$3:$Q$7690,"="&amp;B7,'2way'!$Y$3:$Y$7690,"&lt;&gt;P") + SUMIFS('2way'!$AB$3:$AB$7690,'2way'!$R$3:$R$7690,"="&amp;B7,'2way'!$Y$3:$Y$7690,"&lt;&gt;P")</f>
        <v>-2300</v>
      </c>
      <c r="E7" s="68">
        <f t="shared" si="0"/>
        <v>-1</v>
      </c>
      <c r="F7">
        <f>SUMIFS('2way'!$Z$3:$Z$7690,'2way'!$Q$3:$Q$7690,"=" &amp;B7,'2way'!$Y$3:$Y$7690,"&lt;&gt;P") + SUMIFS('2way'!$Z$3:$Z$7690,'2way'!$R$3:$R$7690,"=" &amp;B7,'2way'!$Y$3:$Y$7690,"&lt;&gt;P")</f>
        <v>2300</v>
      </c>
      <c r="G7">
        <f>SUMIFS('2way'!$AD$3:$AD$7690,'2way'!$Q$3:$Q$7690,"="&amp;B7,'2way'!$Y$3:$Y$7690,"&lt;&gt;P") + SUMIFS('2way'!$AD$3:$AD$7690,'2way'!$R$3:$R$7690,"="&amp;D7,'2way'!$Y$3:$Y$7690,"&lt;&gt;P")</f>
        <v>-1200</v>
      </c>
      <c r="H7" s="68">
        <f t="shared" si="1"/>
        <v>-0.52173913043478259</v>
      </c>
      <c r="I7">
        <f>SUMIFS('2way'!$Z$3:$Z$7690,'2way'!$Q$3:$Q$7690,"=" &amp;B7,'2way'!$Y$3:$Y$7690,"&lt;&gt;P") + SUMIFS('2way'!$Z$3:$Z$7690,'2way'!$R$3:$R$7690,"=" &amp;B7,'2way'!$Y$3:$Y$7690,"&lt;&gt;P")</f>
        <v>2300</v>
      </c>
      <c r="J7">
        <f>SUMIFS('2way'!$AF$3:$AF$7690,'2way'!$Q$3:$Q$7690,"="&amp;B7,'2way'!$Y$3:$Y$7690,"&lt;&gt;P") + SUMIFS('2way'!$AF$3:$AF$7690,'2way'!$R$3:$R$7690,"="&amp;B7,'2way'!$Y$3:$Y$7690,"&lt;&gt;P")</f>
        <v>-2300</v>
      </c>
      <c r="K7" s="68">
        <f t="shared" si="2"/>
        <v>-1</v>
      </c>
    </row>
    <row r="8" spans="1:14" x14ac:dyDescent="0.25">
      <c r="A8" t="s">
        <v>275</v>
      </c>
      <c r="B8" t="s">
        <v>371</v>
      </c>
      <c r="C8">
        <f>SUMIFS('2way'!$Z$3:$Z$7690,'2way'!$Q$3:$Q$7690,"=" &amp;B8,'2way'!$Y$3:$Y$7690,"&lt;&gt;P") + SUMIFS('2way'!$Z$3:$Z$7690,'2way'!$R$3:$R$7690,"=" &amp;B8,'2way'!$Y$3:$Y$7690,"&lt;&gt;P")</f>
        <v>2300</v>
      </c>
      <c r="D8">
        <f>SUMIFS('2way'!$AB$3:$AB$7690,'2way'!$Q$3:$Q$7690,"="&amp;B8,'2way'!$Z$3:$Z$7690,"&lt;&gt;P") + SUMIFS('2way'!$AB$3:$AB$7690,'2way'!$R$3:$R$7690,"="&amp;B8,'2way'!$Z$3:$Z$7690,"&lt;&gt;P")</f>
        <v>-2300</v>
      </c>
      <c r="E8" s="68">
        <f t="shared" si="0"/>
        <v>-1</v>
      </c>
      <c r="F8">
        <f>SUMIFS('2way'!$Z$3:$Z$7690,'2way'!$Q$3:$Q$7690,"=" &amp;B8,'2way'!$Y$3:$Y$7690,"&lt;&gt;P") + SUMIFS('2way'!$Z$3:$Z$7690,'2way'!$R$3:$R$7690,"=" &amp;B8,'2way'!$Y$3:$Y$7690,"&lt;&gt;P")</f>
        <v>2300</v>
      </c>
      <c r="G8">
        <f>SUMIFS('2way'!$AD$3:$AD$7690,'2way'!$Q$3:$Q$7690,"="&amp;B8,'2way'!$Y$3:$Y$7690,"&lt;&gt;P") + SUMIFS('2way'!$AD$3:$AD$7690,'2way'!$R$3:$R$7690,"="&amp;D8,'2way'!$Y$3:$Y$7690,"&lt;&gt;P")</f>
        <v>-1200</v>
      </c>
      <c r="H8" s="68">
        <f t="shared" si="1"/>
        <v>-0.52173913043478259</v>
      </c>
      <c r="I8">
        <f>SUMIFS('2way'!$Z$3:$Z$7690,'2way'!$Q$3:$Q$7690,"=" &amp;B8,'2way'!$Y$3:$Y$7690,"&lt;&gt;P") + SUMIFS('2way'!$Z$3:$Z$7690,'2way'!$R$3:$R$7690,"=" &amp;B8,'2way'!$Y$3:$Y$7690,"&lt;&gt;P")</f>
        <v>2300</v>
      </c>
      <c r="J8">
        <f>SUMIFS('2way'!$AF$3:$AF$7690,'2way'!$Q$3:$Q$7690,"="&amp;B8,'2way'!$Y$3:$Y$7690,"&lt;&gt;P") + SUMIFS('2way'!$AF$3:$AF$7690,'2way'!$R$3:$R$7690,"="&amp;B8,'2way'!$Y$3:$Y$7690,"&lt;&gt;P")</f>
        <v>-2300</v>
      </c>
      <c r="K8" s="68">
        <f t="shared" si="2"/>
        <v>-1</v>
      </c>
    </row>
    <row r="9" spans="1:14" x14ac:dyDescent="0.25">
      <c r="A9" t="s">
        <v>275</v>
      </c>
      <c r="B9" t="s">
        <v>307</v>
      </c>
      <c r="C9">
        <f>SUMIFS('2way'!$Z$3:$Z$7690,'2way'!$Q$3:$Q$7690,"=" &amp;B9,'2way'!$Y$3:$Y$7690,"&lt;&gt;P") + SUMIFS('2way'!$Z$3:$Z$7690,'2way'!$R$3:$R$7690,"=" &amp;B9,'2way'!$Y$3:$Y$7690,"&lt;&gt;P")</f>
        <v>2200</v>
      </c>
      <c r="D9">
        <f>SUMIFS('2way'!$AB$3:$AB$7690,'2way'!$Q$3:$Q$7690,"="&amp;B9,'2way'!$Z$3:$Z$7690,"&lt;&gt;P") + SUMIFS('2way'!$AB$3:$AB$7690,'2way'!$R$3:$R$7690,"="&amp;B9,'2way'!$Z$3:$Z$7690,"&lt;&gt;P")</f>
        <v>-2200</v>
      </c>
      <c r="E9" s="68">
        <f t="shared" si="0"/>
        <v>-1</v>
      </c>
      <c r="F9">
        <f>SUMIFS('2way'!$Z$3:$Z$7690,'2way'!$Q$3:$Q$7690,"=" &amp;B9,'2way'!$Y$3:$Y$7690,"&lt;&gt;P") + SUMIFS('2way'!$Z$3:$Z$7690,'2way'!$R$3:$R$7690,"=" &amp;B9,'2way'!$Y$3:$Y$7690,"&lt;&gt;P")</f>
        <v>2200</v>
      </c>
      <c r="G9">
        <f>SUMIFS('2way'!$AD$3:$AD$7690,'2way'!$Q$3:$Q$7690,"="&amp;B9,'2way'!$Y$3:$Y$7690,"&lt;&gt;P") + SUMIFS('2way'!$AD$3:$AD$7690,'2way'!$R$3:$R$7690,"="&amp;D9,'2way'!$Y$3:$Y$7690,"&lt;&gt;P")</f>
        <v>-1100</v>
      </c>
      <c r="H9" s="68">
        <f t="shared" si="1"/>
        <v>-0.5</v>
      </c>
      <c r="I9">
        <f>SUMIFS('2way'!$Z$3:$Z$7690,'2way'!$Q$3:$Q$7690,"=" &amp;B9,'2way'!$Y$3:$Y$7690,"&lt;&gt;P") + SUMIFS('2way'!$Z$3:$Z$7690,'2way'!$R$3:$R$7690,"=" &amp;B9,'2way'!$Y$3:$Y$7690,"&lt;&gt;P")</f>
        <v>2200</v>
      </c>
      <c r="J9">
        <f>SUMIFS('2way'!$AF$3:$AF$7690,'2way'!$Q$3:$Q$7690,"="&amp;B9,'2way'!$Y$3:$Y$7690,"&lt;&gt;P") + SUMIFS('2way'!$AF$3:$AF$7690,'2way'!$R$3:$R$7690,"="&amp;B9,'2way'!$Y$3:$Y$7690,"&lt;&gt;P")</f>
        <v>-2200</v>
      </c>
      <c r="K9" s="68">
        <f t="shared" si="2"/>
        <v>-1</v>
      </c>
    </row>
    <row r="10" spans="1:14" x14ac:dyDescent="0.25">
      <c r="A10" t="s">
        <v>275</v>
      </c>
      <c r="B10" t="s">
        <v>304</v>
      </c>
      <c r="C10">
        <f>SUMIFS('2way'!$Z$3:$Z$7690,'2way'!$Q$3:$Q$7690,"=" &amp;B10,'2way'!$Y$3:$Y$7690,"&lt;&gt;P") + SUMIFS('2way'!$Z$3:$Z$7690,'2way'!$R$3:$R$7690,"=" &amp;B10,'2way'!$Y$3:$Y$7690,"&lt;&gt;P")</f>
        <v>2300</v>
      </c>
      <c r="D10">
        <f>SUMIFS('2way'!$AB$3:$AB$7690,'2way'!$Q$3:$Q$7690,"="&amp;B10,'2way'!$Z$3:$Z$7690,"&lt;&gt;P") + SUMIFS('2way'!$AB$3:$AB$7690,'2way'!$R$3:$R$7690,"="&amp;B10,'2way'!$Z$3:$Z$7690,"&lt;&gt;P")</f>
        <v>-2300</v>
      </c>
      <c r="E10" s="68">
        <f t="shared" si="0"/>
        <v>-1</v>
      </c>
      <c r="F10">
        <f>SUMIFS('2way'!$Z$3:$Z$7690,'2way'!$Q$3:$Q$7690,"=" &amp;B10,'2way'!$Y$3:$Y$7690,"&lt;&gt;P") + SUMIFS('2way'!$Z$3:$Z$7690,'2way'!$R$3:$R$7690,"=" &amp;B10,'2way'!$Y$3:$Y$7690,"&lt;&gt;P")</f>
        <v>2300</v>
      </c>
      <c r="G10">
        <f>SUMIFS('2way'!$AD$3:$AD$7690,'2way'!$Q$3:$Q$7690,"="&amp;B10,'2way'!$Y$3:$Y$7690,"&lt;&gt;P") + SUMIFS('2way'!$AD$3:$AD$7690,'2way'!$R$3:$R$7690,"="&amp;D10,'2way'!$Y$3:$Y$7690,"&lt;&gt;P")</f>
        <v>-1200</v>
      </c>
      <c r="H10" s="68">
        <f t="shared" si="1"/>
        <v>-0.52173913043478259</v>
      </c>
      <c r="I10">
        <f>SUMIFS('2way'!$Z$3:$Z$7690,'2way'!$Q$3:$Q$7690,"=" &amp;B10,'2way'!$Y$3:$Y$7690,"&lt;&gt;P") + SUMIFS('2way'!$Z$3:$Z$7690,'2way'!$R$3:$R$7690,"=" &amp;B10,'2way'!$Y$3:$Y$7690,"&lt;&gt;P")</f>
        <v>2300</v>
      </c>
      <c r="J10">
        <f>SUMIFS('2way'!$AF$3:$AF$7690,'2way'!$Q$3:$Q$7690,"="&amp;B10,'2way'!$Y$3:$Y$7690,"&lt;&gt;P") + SUMIFS('2way'!$AF$3:$AF$7690,'2way'!$R$3:$R$7690,"="&amp;B10,'2way'!$Y$3:$Y$7690,"&lt;&gt;P")</f>
        <v>-2300</v>
      </c>
      <c r="K10" s="68">
        <f t="shared" si="2"/>
        <v>-1</v>
      </c>
    </row>
    <row r="11" spans="1:14" x14ac:dyDescent="0.25">
      <c r="A11" t="s">
        <v>275</v>
      </c>
      <c r="B11" t="s">
        <v>373</v>
      </c>
      <c r="C11">
        <f>SUMIFS('2way'!$Z$3:$Z$7690,'2way'!$Q$3:$Q$7690,"=" &amp;B11,'2way'!$Y$3:$Y$7690,"&lt;&gt;P") + SUMIFS('2way'!$Z$3:$Z$7690,'2way'!$R$3:$R$7690,"=" &amp;B11,'2way'!$Y$3:$Y$7690,"&lt;&gt;P")</f>
        <v>2200</v>
      </c>
      <c r="D11">
        <f>SUMIFS('2way'!$AB$3:$AB$7690,'2way'!$Q$3:$Q$7690,"="&amp;B11,'2way'!$Z$3:$Z$7690,"&lt;&gt;P") + SUMIFS('2way'!$AB$3:$AB$7690,'2way'!$R$3:$R$7690,"="&amp;B11,'2way'!$Z$3:$Z$7690,"&lt;&gt;P")</f>
        <v>-2200</v>
      </c>
      <c r="E11" s="68">
        <f t="shared" si="0"/>
        <v>-1</v>
      </c>
      <c r="F11">
        <f>SUMIFS('2way'!$Z$3:$Z$7690,'2way'!$Q$3:$Q$7690,"=" &amp;B11,'2way'!$Y$3:$Y$7690,"&lt;&gt;P") + SUMIFS('2way'!$Z$3:$Z$7690,'2way'!$R$3:$R$7690,"=" &amp;B11,'2way'!$Y$3:$Y$7690,"&lt;&gt;P")</f>
        <v>2200</v>
      </c>
      <c r="G11">
        <f>SUMIFS('2way'!$AD$3:$AD$7690,'2way'!$Q$3:$Q$7690,"="&amp;B11,'2way'!$Y$3:$Y$7690,"&lt;&gt;P") + SUMIFS('2way'!$AD$3:$AD$7690,'2way'!$R$3:$R$7690,"="&amp;D11,'2way'!$Y$3:$Y$7690,"&lt;&gt;P")</f>
        <v>-1100</v>
      </c>
      <c r="H11" s="68">
        <f t="shared" si="1"/>
        <v>-0.5</v>
      </c>
      <c r="I11">
        <f>SUMIFS('2way'!$Z$3:$Z$7690,'2way'!$Q$3:$Q$7690,"=" &amp;B11,'2way'!$Y$3:$Y$7690,"&lt;&gt;P") + SUMIFS('2way'!$Z$3:$Z$7690,'2way'!$R$3:$R$7690,"=" &amp;B11,'2way'!$Y$3:$Y$7690,"&lt;&gt;P")</f>
        <v>2200</v>
      </c>
      <c r="J11">
        <f>SUMIFS('2way'!$AF$3:$AF$7690,'2way'!$Q$3:$Q$7690,"="&amp;B11,'2way'!$Y$3:$Y$7690,"&lt;&gt;P") + SUMIFS('2way'!$AF$3:$AF$7690,'2way'!$R$3:$R$7690,"="&amp;B11,'2way'!$Y$3:$Y$7690,"&lt;&gt;P")</f>
        <v>-2200</v>
      </c>
      <c r="K11" s="68">
        <f t="shared" si="2"/>
        <v>-1</v>
      </c>
    </row>
    <row r="12" spans="1:14" x14ac:dyDescent="0.25">
      <c r="A12" t="s">
        <v>275</v>
      </c>
      <c r="B12" t="s">
        <v>475</v>
      </c>
      <c r="C12">
        <f>SUMIFS('2way'!$Z$3:$Z$7690,'2way'!$Q$3:$Q$7690,"=" &amp;B12,'2way'!$Y$3:$Y$7690,"&lt;&gt;P") + SUMIFS('2way'!$Z$3:$Z$7690,'2way'!$R$3:$R$7690,"=" &amp;B12,'2way'!$Y$3:$Y$7690,"&lt;&gt;P")</f>
        <v>2200</v>
      </c>
      <c r="D12">
        <f>SUMIFS('2way'!$AB$3:$AB$7690,'2way'!$Q$3:$Q$7690,"="&amp;B12,'2way'!$Z$3:$Z$7690,"&lt;&gt;P") + SUMIFS('2way'!$AB$3:$AB$7690,'2way'!$R$3:$R$7690,"="&amp;B12,'2way'!$Z$3:$Z$7690,"&lt;&gt;P")</f>
        <v>-2200</v>
      </c>
      <c r="E12" s="68">
        <f t="shared" si="0"/>
        <v>-1</v>
      </c>
      <c r="F12">
        <f>SUMIFS('2way'!$Z$3:$Z$7690,'2way'!$Q$3:$Q$7690,"=" &amp;B12,'2way'!$Y$3:$Y$7690,"&lt;&gt;P") + SUMIFS('2way'!$Z$3:$Z$7690,'2way'!$R$3:$R$7690,"=" &amp;B12,'2way'!$Y$3:$Y$7690,"&lt;&gt;P")</f>
        <v>2200</v>
      </c>
      <c r="G12">
        <f>SUMIFS('2way'!$AD$3:$AD$7690,'2way'!$Q$3:$Q$7690,"="&amp;B12,'2way'!$Y$3:$Y$7690,"&lt;&gt;P") + SUMIFS('2way'!$AD$3:$AD$7690,'2way'!$R$3:$R$7690,"="&amp;D12,'2way'!$Y$3:$Y$7690,"&lt;&gt;P")</f>
        <v>-1100</v>
      </c>
      <c r="H12" s="68">
        <f t="shared" si="1"/>
        <v>-0.5</v>
      </c>
      <c r="I12">
        <f>SUMIFS('2way'!$Z$3:$Z$7690,'2way'!$Q$3:$Q$7690,"=" &amp;B12,'2way'!$Y$3:$Y$7690,"&lt;&gt;P") + SUMIFS('2way'!$Z$3:$Z$7690,'2way'!$R$3:$R$7690,"=" &amp;B12,'2way'!$Y$3:$Y$7690,"&lt;&gt;P")</f>
        <v>2200</v>
      </c>
      <c r="J12">
        <f>SUMIFS('2way'!$AF$3:$AF$7690,'2way'!$Q$3:$Q$7690,"="&amp;B12,'2way'!$Y$3:$Y$7690,"&lt;&gt;P") + SUMIFS('2way'!$AF$3:$AF$7690,'2way'!$R$3:$R$7690,"="&amp;B12,'2way'!$Y$3:$Y$7690,"&lt;&gt;P")</f>
        <v>-2200</v>
      </c>
      <c r="K12" s="68">
        <f t="shared" si="2"/>
        <v>-1</v>
      </c>
    </row>
    <row r="13" spans="1:14" x14ac:dyDescent="0.25">
      <c r="A13" t="s">
        <v>275</v>
      </c>
      <c r="B13" t="s">
        <v>309</v>
      </c>
      <c r="C13">
        <f>SUMIFS('2way'!$Z$3:$Z$7690,'2way'!$Q$3:$Q$7690,"=" &amp;B13,'2way'!$Y$3:$Y$7690,"&lt;&gt;P") + SUMIFS('2way'!$Z$3:$Z$7690,'2way'!$R$3:$R$7690,"=" &amp;B13,'2way'!$Y$3:$Y$7690,"&lt;&gt;P")</f>
        <v>2200</v>
      </c>
      <c r="D13">
        <f>SUMIFS('2way'!$AB$3:$AB$7690,'2way'!$Q$3:$Q$7690,"="&amp;B13,'2way'!$Z$3:$Z$7690,"&lt;&gt;P") + SUMIFS('2way'!$AB$3:$AB$7690,'2way'!$R$3:$R$7690,"="&amp;B13,'2way'!$Z$3:$Z$7690,"&lt;&gt;P")</f>
        <v>-2200</v>
      </c>
      <c r="E13" s="68">
        <f t="shared" si="0"/>
        <v>-1</v>
      </c>
      <c r="F13">
        <f>SUMIFS('2way'!$Z$3:$Z$7690,'2way'!$Q$3:$Q$7690,"=" &amp;B13,'2way'!$Y$3:$Y$7690,"&lt;&gt;P") + SUMIFS('2way'!$Z$3:$Z$7690,'2way'!$R$3:$R$7690,"=" &amp;B13,'2way'!$Y$3:$Y$7690,"&lt;&gt;P")</f>
        <v>2200</v>
      </c>
      <c r="G13">
        <f>SUMIFS('2way'!$AD$3:$AD$7690,'2way'!$Q$3:$Q$7690,"="&amp;B13,'2way'!$Y$3:$Y$7690,"&lt;&gt;P") + SUMIFS('2way'!$AD$3:$AD$7690,'2way'!$R$3:$R$7690,"="&amp;D13,'2way'!$Y$3:$Y$7690,"&lt;&gt;P")</f>
        <v>-1100</v>
      </c>
      <c r="H13" s="68">
        <f t="shared" si="1"/>
        <v>-0.5</v>
      </c>
      <c r="I13">
        <f>SUMIFS('2way'!$Z$3:$Z$7690,'2way'!$Q$3:$Q$7690,"=" &amp;B13,'2way'!$Y$3:$Y$7690,"&lt;&gt;P") + SUMIFS('2way'!$Z$3:$Z$7690,'2way'!$R$3:$R$7690,"=" &amp;B13,'2way'!$Y$3:$Y$7690,"&lt;&gt;P")</f>
        <v>2200</v>
      </c>
      <c r="J13">
        <f>SUMIFS('2way'!$AF$3:$AF$7690,'2way'!$Q$3:$Q$7690,"="&amp;B13,'2way'!$Y$3:$Y$7690,"&lt;&gt;P") + SUMIFS('2way'!$AF$3:$AF$7690,'2way'!$R$3:$R$7690,"="&amp;B13,'2way'!$Y$3:$Y$7690,"&lt;&gt;P")</f>
        <v>-2200</v>
      </c>
      <c r="K13" s="68">
        <f t="shared" si="2"/>
        <v>-1</v>
      </c>
    </row>
    <row r="14" spans="1:14" x14ac:dyDescent="0.25">
      <c r="A14" t="s">
        <v>275</v>
      </c>
      <c r="B14" t="s">
        <v>374</v>
      </c>
      <c r="C14">
        <f>SUMIFS('2way'!$Z$3:$Z$7690,'2way'!$Q$3:$Q$7690,"=" &amp;B14,'2way'!$Y$3:$Y$7690,"&lt;&gt;P") + SUMIFS('2way'!$Z$3:$Z$7690,'2way'!$R$3:$R$7690,"=" &amp;B14,'2way'!$Y$3:$Y$7690,"&lt;&gt;P")</f>
        <v>2300</v>
      </c>
      <c r="D14">
        <f>SUMIFS('2way'!$AB$3:$AB$7690,'2way'!$Q$3:$Q$7690,"="&amp;B14,'2way'!$Z$3:$Z$7690,"&lt;&gt;P") + SUMIFS('2way'!$AB$3:$AB$7690,'2way'!$R$3:$R$7690,"="&amp;B14,'2way'!$Z$3:$Z$7690,"&lt;&gt;P")</f>
        <v>-2300</v>
      </c>
      <c r="E14" s="68">
        <f t="shared" si="0"/>
        <v>-1</v>
      </c>
      <c r="F14">
        <f>SUMIFS('2way'!$Z$3:$Z$7690,'2way'!$Q$3:$Q$7690,"=" &amp;B14,'2way'!$Y$3:$Y$7690,"&lt;&gt;P") + SUMIFS('2way'!$Z$3:$Z$7690,'2way'!$R$3:$R$7690,"=" &amp;B14,'2way'!$Y$3:$Y$7690,"&lt;&gt;P")</f>
        <v>2300</v>
      </c>
      <c r="G14">
        <f>SUMIFS('2way'!$AD$3:$AD$7690,'2way'!$Q$3:$Q$7690,"="&amp;B14,'2way'!$Y$3:$Y$7690,"&lt;&gt;P") + SUMIFS('2way'!$AD$3:$AD$7690,'2way'!$R$3:$R$7690,"="&amp;D14,'2way'!$Y$3:$Y$7690,"&lt;&gt;P")</f>
        <v>-1100</v>
      </c>
      <c r="H14" s="68">
        <f t="shared" si="1"/>
        <v>-0.47826086956521741</v>
      </c>
      <c r="I14">
        <f>SUMIFS('2way'!$Z$3:$Z$7690,'2way'!$Q$3:$Q$7690,"=" &amp;B14,'2way'!$Y$3:$Y$7690,"&lt;&gt;P") + SUMIFS('2way'!$Z$3:$Z$7690,'2way'!$R$3:$R$7690,"=" &amp;B14,'2way'!$Y$3:$Y$7690,"&lt;&gt;P")</f>
        <v>2300</v>
      </c>
      <c r="J14">
        <f>SUMIFS('2way'!$AF$3:$AF$7690,'2way'!$Q$3:$Q$7690,"="&amp;B14,'2way'!$Y$3:$Y$7690,"&lt;&gt;P") + SUMIFS('2way'!$AF$3:$AF$7690,'2way'!$R$3:$R$7690,"="&amp;B14,'2way'!$Y$3:$Y$7690,"&lt;&gt;P")</f>
        <v>-2300</v>
      </c>
      <c r="K14" s="68">
        <f t="shared" si="2"/>
        <v>-1</v>
      </c>
    </row>
    <row r="15" spans="1:14" x14ac:dyDescent="0.25">
      <c r="A15" t="s">
        <v>275</v>
      </c>
      <c r="B15" t="s">
        <v>285</v>
      </c>
      <c r="C15">
        <f>SUMIFS('2way'!$Z$3:$Z$7690,'2way'!$Q$3:$Q$7690,"=" &amp;B15,'2way'!$Y$3:$Y$7690,"&lt;&gt;P") + SUMIFS('2way'!$Z$3:$Z$7690,'2way'!$R$3:$R$7690,"=" &amp;B15,'2way'!$Y$3:$Y$7690,"&lt;&gt;P")</f>
        <v>2300</v>
      </c>
      <c r="D15">
        <f>SUMIFS('2way'!$AB$3:$AB$7690,'2way'!$Q$3:$Q$7690,"="&amp;B15,'2way'!$Z$3:$Z$7690,"&lt;&gt;P") + SUMIFS('2way'!$AB$3:$AB$7690,'2way'!$R$3:$R$7690,"="&amp;B15,'2way'!$Z$3:$Z$7690,"&lt;&gt;P")</f>
        <v>-2300</v>
      </c>
      <c r="E15" s="68">
        <f t="shared" si="0"/>
        <v>-1</v>
      </c>
      <c r="F15">
        <f>SUMIFS('2way'!$Z$3:$Z$7690,'2way'!$Q$3:$Q$7690,"=" &amp;B15,'2way'!$Y$3:$Y$7690,"&lt;&gt;P") + SUMIFS('2way'!$Z$3:$Z$7690,'2way'!$R$3:$R$7690,"=" &amp;B15,'2way'!$Y$3:$Y$7690,"&lt;&gt;P")</f>
        <v>2300</v>
      </c>
      <c r="G15">
        <f>SUMIFS('2way'!$AD$3:$AD$7690,'2way'!$Q$3:$Q$7690,"="&amp;B15,'2way'!$Y$3:$Y$7690,"&lt;&gt;P") + SUMIFS('2way'!$AD$3:$AD$7690,'2way'!$R$3:$R$7690,"="&amp;D15,'2way'!$Y$3:$Y$7690,"&lt;&gt;P")</f>
        <v>-1100</v>
      </c>
      <c r="H15" s="68">
        <f t="shared" si="1"/>
        <v>-0.47826086956521741</v>
      </c>
      <c r="I15">
        <f>SUMIFS('2way'!$Z$3:$Z$7690,'2way'!$Q$3:$Q$7690,"=" &amp;B15,'2way'!$Y$3:$Y$7690,"&lt;&gt;P") + SUMIFS('2way'!$Z$3:$Z$7690,'2way'!$R$3:$R$7690,"=" &amp;B15,'2way'!$Y$3:$Y$7690,"&lt;&gt;P")</f>
        <v>2300</v>
      </c>
      <c r="J15">
        <f>SUMIFS('2way'!$AF$3:$AF$7690,'2way'!$Q$3:$Q$7690,"="&amp;B15,'2way'!$Y$3:$Y$7690,"&lt;&gt;P") + SUMIFS('2way'!$AF$3:$AF$7690,'2way'!$R$3:$R$7690,"="&amp;B15,'2way'!$Y$3:$Y$7690,"&lt;&gt;P")</f>
        <v>-2300</v>
      </c>
      <c r="K15" s="68">
        <f t="shared" si="2"/>
        <v>-1</v>
      </c>
    </row>
    <row r="16" spans="1:14" x14ac:dyDescent="0.25">
      <c r="A16" t="s">
        <v>275</v>
      </c>
      <c r="B16" t="s">
        <v>476</v>
      </c>
      <c r="C16">
        <f>SUMIFS('2way'!$Z$3:$Z$7690,'2way'!$Q$3:$Q$7690,"=" &amp;B16,'2way'!$Y$3:$Y$7690,"&lt;&gt;P") + SUMIFS('2way'!$Z$3:$Z$7690,'2way'!$R$3:$R$7690,"=" &amp;B16,'2way'!$Y$3:$Y$7690,"&lt;&gt;P")</f>
        <v>2300</v>
      </c>
      <c r="D16">
        <f>SUMIFS('2way'!$AB$3:$AB$7690,'2way'!$Q$3:$Q$7690,"="&amp;B16,'2way'!$Z$3:$Z$7690,"&lt;&gt;P") + SUMIFS('2way'!$AB$3:$AB$7690,'2way'!$R$3:$R$7690,"="&amp;B16,'2way'!$Z$3:$Z$7690,"&lt;&gt;P")</f>
        <v>-2300</v>
      </c>
      <c r="E16" s="68">
        <f t="shared" si="0"/>
        <v>-1</v>
      </c>
      <c r="F16">
        <f>SUMIFS('2way'!$Z$3:$Z$7690,'2way'!$Q$3:$Q$7690,"=" &amp;B16,'2way'!$Y$3:$Y$7690,"&lt;&gt;P") + SUMIFS('2way'!$Z$3:$Z$7690,'2way'!$R$3:$R$7690,"=" &amp;B16,'2way'!$Y$3:$Y$7690,"&lt;&gt;P")</f>
        <v>2300</v>
      </c>
      <c r="G16">
        <f>SUMIFS('2way'!$AD$3:$AD$7690,'2way'!$Q$3:$Q$7690,"="&amp;B16,'2way'!$Y$3:$Y$7690,"&lt;&gt;P") + SUMIFS('2way'!$AD$3:$AD$7690,'2way'!$R$3:$R$7690,"="&amp;D16,'2way'!$Y$3:$Y$7690,"&lt;&gt;P")</f>
        <v>-1100</v>
      </c>
      <c r="H16" s="68">
        <f t="shared" si="1"/>
        <v>-0.47826086956521741</v>
      </c>
      <c r="I16">
        <f>SUMIFS('2way'!$Z$3:$Z$7690,'2way'!$Q$3:$Q$7690,"=" &amp;B16,'2way'!$Y$3:$Y$7690,"&lt;&gt;P") + SUMIFS('2way'!$Z$3:$Z$7690,'2way'!$R$3:$R$7690,"=" &amp;B16,'2way'!$Y$3:$Y$7690,"&lt;&gt;P")</f>
        <v>2300</v>
      </c>
      <c r="J16">
        <f>SUMIFS('2way'!$AF$3:$AF$7690,'2way'!$Q$3:$Q$7690,"="&amp;B16,'2way'!$Y$3:$Y$7690,"&lt;&gt;P") + SUMIFS('2way'!$AF$3:$AF$7690,'2way'!$R$3:$R$7690,"="&amp;B16,'2way'!$Y$3:$Y$7690,"&lt;&gt;P")</f>
        <v>-2300</v>
      </c>
      <c r="K16" s="68">
        <f t="shared" si="2"/>
        <v>-1</v>
      </c>
    </row>
    <row r="17" spans="1:11" x14ac:dyDescent="0.25">
      <c r="A17" t="s">
        <v>275</v>
      </c>
      <c r="B17" t="s">
        <v>305</v>
      </c>
      <c r="C17">
        <f>SUMIFS('2way'!$Z$3:$Z$7690,'2way'!$Q$3:$Q$7690,"=" &amp;B17,'2way'!$Y$3:$Y$7690,"&lt;&gt;P") + SUMIFS('2way'!$Z$3:$Z$7690,'2way'!$R$3:$R$7690,"=" &amp;B17,'2way'!$Y$3:$Y$7690,"&lt;&gt;P")</f>
        <v>2300</v>
      </c>
      <c r="D17">
        <f>SUMIFS('2way'!$AB$3:$AB$7690,'2way'!$Q$3:$Q$7690,"="&amp;B17,'2way'!$Z$3:$Z$7690,"&lt;&gt;P") + SUMIFS('2way'!$AB$3:$AB$7690,'2way'!$R$3:$R$7690,"="&amp;B17,'2way'!$Z$3:$Z$7690,"&lt;&gt;P")</f>
        <v>-2300</v>
      </c>
      <c r="E17" s="68">
        <f t="shared" si="0"/>
        <v>-1</v>
      </c>
      <c r="F17">
        <f>SUMIFS('2way'!$Z$3:$Z$7690,'2way'!$Q$3:$Q$7690,"=" &amp;B17,'2way'!$Y$3:$Y$7690,"&lt;&gt;P") + SUMIFS('2way'!$Z$3:$Z$7690,'2way'!$R$3:$R$7690,"=" &amp;B17,'2way'!$Y$3:$Y$7690,"&lt;&gt;P")</f>
        <v>2300</v>
      </c>
      <c r="G17">
        <f>SUMIFS('2way'!$AD$3:$AD$7690,'2way'!$Q$3:$Q$7690,"="&amp;B17,'2way'!$Y$3:$Y$7690,"&lt;&gt;P") + SUMIFS('2way'!$AD$3:$AD$7690,'2way'!$R$3:$R$7690,"="&amp;D17,'2way'!$Y$3:$Y$7690,"&lt;&gt;P")</f>
        <v>-1100</v>
      </c>
      <c r="H17" s="68">
        <f t="shared" si="1"/>
        <v>-0.47826086956521741</v>
      </c>
      <c r="I17">
        <f>SUMIFS('2way'!$Z$3:$Z$7690,'2way'!$Q$3:$Q$7690,"=" &amp;B17,'2way'!$Y$3:$Y$7690,"&lt;&gt;P") + SUMIFS('2way'!$Z$3:$Z$7690,'2way'!$R$3:$R$7690,"=" &amp;B17,'2way'!$Y$3:$Y$7690,"&lt;&gt;P")</f>
        <v>2300</v>
      </c>
      <c r="J17">
        <f>SUMIFS('2way'!$AF$3:$AF$7690,'2way'!$Q$3:$Q$7690,"="&amp;B17,'2way'!$Y$3:$Y$7690,"&lt;&gt;P") + SUMIFS('2way'!$AF$3:$AF$7690,'2way'!$R$3:$R$7690,"="&amp;B17,'2way'!$Y$3:$Y$7690,"&lt;&gt;P")</f>
        <v>-2300</v>
      </c>
      <c r="K17" s="68">
        <f t="shared" si="2"/>
        <v>-1</v>
      </c>
    </row>
    <row r="18" spans="1:11" x14ac:dyDescent="0.25">
      <c r="A18" t="s">
        <v>275</v>
      </c>
      <c r="B18" t="s">
        <v>511</v>
      </c>
      <c r="C18">
        <f>SUMIFS('2way'!$Z$3:$Z$7690,'2way'!$Q$3:$Q$7690,"=" &amp;B18,'2way'!$Y$3:$Y$7690,"&lt;&gt;P") + SUMIFS('2way'!$Z$3:$Z$7690,'2way'!$R$3:$R$7690,"=" &amp;B18,'2way'!$Y$3:$Y$7690,"&lt;&gt;P")</f>
        <v>2300</v>
      </c>
      <c r="D18">
        <f>SUMIFS('2way'!$AB$3:$AB$7690,'2way'!$Q$3:$Q$7690,"="&amp;B18,'2way'!$Z$3:$Z$7690,"&lt;&gt;P") + SUMIFS('2way'!$AB$3:$AB$7690,'2way'!$R$3:$R$7690,"="&amp;B18,'2way'!$Z$3:$Z$7690,"&lt;&gt;P")</f>
        <v>-2300</v>
      </c>
      <c r="E18" s="68">
        <f t="shared" si="0"/>
        <v>-1</v>
      </c>
      <c r="F18">
        <f>SUMIFS('2way'!$Z$3:$Z$7690,'2way'!$Q$3:$Q$7690,"=" &amp;B18,'2way'!$Y$3:$Y$7690,"&lt;&gt;P") + SUMIFS('2way'!$Z$3:$Z$7690,'2way'!$R$3:$R$7690,"=" &amp;B18,'2way'!$Y$3:$Y$7690,"&lt;&gt;P")</f>
        <v>2300</v>
      </c>
      <c r="G18">
        <f>SUMIFS('2way'!$AD$3:$AD$7690,'2way'!$Q$3:$Q$7690,"="&amp;B18,'2way'!$Y$3:$Y$7690,"&lt;&gt;P") + SUMIFS('2way'!$AD$3:$AD$7690,'2way'!$R$3:$R$7690,"="&amp;D18,'2way'!$Y$3:$Y$7690,"&lt;&gt;P")</f>
        <v>-1100</v>
      </c>
      <c r="H18" s="68">
        <f t="shared" si="1"/>
        <v>-0.47826086956521741</v>
      </c>
      <c r="I18">
        <f>SUMIFS('2way'!$Z$3:$Z$7690,'2way'!$Q$3:$Q$7690,"=" &amp;B18,'2way'!$Y$3:$Y$7690,"&lt;&gt;P") + SUMIFS('2way'!$Z$3:$Z$7690,'2way'!$R$3:$R$7690,"=" &amp;B18,'2way'!$Y$3:$Y$7690,"&lt;&gt;P")</f>
        <v>2300</v>
      </c>
      <c r="J18">
        <f>SUMIFS('2way'!$AF$3:$AF$7690,'2way'!$Q$3:$Q$7690,"="&amp;B18,'2way'!$Y$3:$Y$7690,"&lt;&gt;P") + SUMIFS('2way'!$AF$3:$AF$7690,'2way'!$R$3:$R$7690,"="&amp;B18,'2way'!$Y$3:$Y$7690,"&lt;&gt;P")</f>
        <v>-2300</v>
      </c>
      <c r="K18" s="68">
        <f t="shared" si="2"/>
        <v>-1</v>
      </c>
    </row>
    <row r="19" spans="1:11" x14ac:dyDescent="0.25">
      <c r="A19" t="s">
        <v>275</v>
      </c>
      <c r="B19" t="s">
        <v>375</v>
      </c>
      <c r="C19">
        <f>SUMIFS('2way'!$Z$3:$Z$7690,'2way'!$Q$3:$Q$7690,"=" &amp;B19,'2way'!$Y$3:$Y$7690,"&lt;&gt;P") + SUMIFS('2way'!$Z$3:$Z$7690,'2way'!$R$3:$R$7690,"=" &amp;B19,'2way'!$Y$3:$Y$7690,"&lt;&gt;P")</f>
        <v>2100</v>
      </c>
      <c r="D19">
        <f>SUMIFS('2way'!$AB$3:$AB$7690,'2way'!$Q$3:$Q$7690,"="&amp;B19,'2way'!$Z$3:$Z$7690,"&lt;&gt;P") + SUMIFS('2way'!$AB$3:$AB$7690,'2way'!$R$3:$R$7690,"="&amp;B19,'2way'!$Z$3:$Z$7690,"&lt;&gt;P")</f>
        <v>-2200</v>
      </c>
      <c r="E19" s="68">
        <f t="shared" si="0"/>
        <v>-1.0476190476190477</v>
      </c>
      <c r="F19">
        <f>SUMIFS('2way'!$Z$3:$Z$7690,'2way'!$Q$3:$Q$7690,"=" &amp;B19,'2way'!$Y$3:$Y$7690,"&lt;&gt;P") + SUMIFS('2way'!$Z$3:$Z$7690,'2way'!$R$3:$R$7690,"=" &amp;B19,'2way'!$Y$3:$Y$7690,"&lt;&gt;P")</f>
        <v>2100</v>
      </c>
      <c r="G19">
        <f>SUMIFS('2way'!$AD$3:$AD$7690,'2way'!$Q$3:$Q$7690,"="&amp;B19,'2way'!$Y$3:$Y$7690,"&lt;&gt;P") + SUMIFS('2way'!$AD$3:$AD$7690,'2way'!$R$3:$R$7690,"="&amp;D19,'2way'!$Y$3:$Y$7690,"&lt;&gt;P")</f>
        <v>-1000</v>
      </c>
      <c r="H19" s="68">
        <f t="shared" si="1"/>
        <v>-0.47619047619047616</v>
      </c>
      <c r="I19">
        <f>SUMIFS('2way'!$Z$3:$Z$7690,'2way'!$Q$3:$Q$7690,"=" &amp;B19,'2way'!$Y$3:$Y$7690,"&lt;&gt;P") + SUMIFS('2way'!$Z$3:$Z$7690,'2way'!$R$3:$R$7690,"=" &amp;B19,'2way'!$Y$3:$Y$7690,"&lt;&gt;P")</f>
        <v>2100</v>
      </c>
      <c r="J19">
        <f>SUMIFS('2way'!$AF$3:$AF$7690,'2way'!$Q$3:$Q$7690,"="&amp;B19,'2way'!$Y$3:$Y$7690,"&lt;&gt;P") + SUMIFS('2way'!$AF$3:$AF$7690,'2way'!$R$3:$R$7690,"="&amp;B19,'2way'!$Y$3:$Y$7690,"&lt;&gt;P")</f>
        <v>-2100</v>
      </c>
      <c r="K19" s="68">
        <f t="shared" si="2"/>
        <v>-1</v>
      </c>
    </row>
    <row r="20" spans="1:11" x14ac:dyDescent="0.25">
      <c r="A20" t="s">
        <v>275</v>
      </c>
      <c r="B20" t="s">
        <v>301</v>
      </c>
      <c r="C20">
        <f>SUMIFS('2way'!$Z$3:$Z$7690,'2way'!$Q$3:$Q$7690,"=" &amp;B20,'2way'!$Y$3:$Y$7690,"&lt;&gt;P") + SUMIFS('2way'!$Z$3:$Z$7690,'2way'!$R$3:$R$7690,"=" &amp;B20,'2way'!$Y$3:$Y$7690,"&lt;&gt;P")</f>
        <v>2300</v>
      </c>
      <c r="D20">
        <f>SUMIFS('2way'!$AB$3:$AB$7690,'2way'!$Q$3:$Q$7690,"="&amp;B20,'2way'!$Z$3:$Z$7690,"&lt;&gt;P") + SUMIFS('2way'!$AB$3:$AB$7690,'2way'!$R$3:$R$7690,"="&amp;B20,'2way'!$Z$3:$Z$7690,"&lt;&gt;P")</f>
        <v>-2300</v>
      </c>
      <c r="E20" s="68">
        <f t="shared" si="0"/>
        <v>-1</v>
      </c>
      <c r="F20">
        <f>SUMIFS('2way'!$Z$3:$Z$7690,'2way'!$Q$3:$Q$7690,"=" &amp;B20,'2way'!$Y$3:$Y$7690,"&lt;&gt;P") + SUMIFS('2way'!$Z$3:$Z$7690,'2way'!$R$3:$R$7690,"=" &amp;B20,'2way'!$Y$3:$Y$7690,"&lt;&gt;P")</f>
        <v>2300</v>
      </c>
      <c r="G20">
        <f>SUMIFS('2way'!$AD$3:$AD$7690,'2way'!$Q$3:$Q$7690,"="&amp;B20,'2way'!$Y$3:$Y$7690,"&lt;&gt;P") + SUMIFS('2way'!$AD$3:$AD$7690,'2way'!$R$3:$R$7690,"="&amp;D20,'2way'!$Y$3:$Y$7690,"&lt;&gt;P")</f>
        <v>-1200</v>
      </c>
      <c r="H20" s="68">
        <f t="shared" si="1"/>
        <v>-0.52173913043478259</v>
      </c>
      <c r="I20">
        <f>SUMIFS('2way'!$Z$3:$Z$7690,'2way'!$Q$3:$Q$7690,"=" &amp;B20,'2way'!$Y$3:$Y$7690,"&lt;&gt;P") + SUMIFS('2way'!$Z$3:$Z$7690,'2way'!$R$3:$R$7690,"=" &amp;B20,'2way'!$Y$3:$Y$7690,"&lt;&gt;P")</f>
        <v>2300</v>
      </c>
      <c r="J20">
        <f>SUMIFS('2way'!$AF$3:$AF$7690,'2way'!$Q$3:$Q$7690,"="&amp;B20,'2way'!$Y$3:$Y$7690,"&lt;&gt;P") + SUMIFS('2way'!$AF$3:$AF$7690,'2way'!$R$3:$R$7690,"="&amp;B20,'2way'!$Y$3:$Y$7690,"&lt;&gt;P")</f>
        <v>-2300</v>
      </c>
      <c r="K20" s="68">
        <f t="shared" si="2"/>
        <v>-1</v>
      </c>
    </row>
    <row r="21" spans="1:11" x14ac:dyDescent="0.25">
      <c r="A21" t="s">
        <v>275</v>
      </c>
      <c r="B21" t="s">
        <v>308</v>
      </c>
      <c r="C21">
        <f>SUMIFS('2way'!$Z$3:$Z$7690,'2way'!$Q$3:$Q$7690,"=" &amp;B21,'2way'!$Y$3:$Y$7690,"&lt;&gt;P") + SUMIFS('2way'!$Z$3:$Z$7690,'2way'!$R$3:$R$7690,"=" &amp;B21,'2way'!$Y$3:$Y$7690,"&lt;&gt;P")</f>
        <v>2300</v>
      </c>
      <c r="D21">
        <f>SUMIFS('2way'!$AB$3:$AB$7690,'2way'!$Q$3:$Q$7690,"="&amp;B21,'2way'!$Z$3:$Z$7690,"&lt;&gt;P") + SUMIFS('2way'!$AB$3:$AB$7690,'2way'!$R$3:$R$7690,"="&amp;B21,'2way'!$Z$3:$Z$7690,"&lt;&gt;P")</f>
        <v>-2300</v>
      </c>
      <c r="E21" s="68">
        <f t="shared" si="0"/>
        <v>-1</v>
      </c>
      <c r="F21">
        <f>SUMIFS('2way'!$Z$3:$Z$7690,'2way'!$Q$3:$Q$7690,"=" &amp;B21,'2way'!$Y$3:$Y$7690,"&lt;&gt;P") + SUMIFS('2way'!$Z$3:$Z$7690,'2way'!$R$3:$R$7690,"=" &amp;B21,'2way'!$Y$3:$Y$7690,"&lt;&gt;P")</f>
        <v>2300</v>
      </c>
      <c r="G21">
        <f>SUMIFS('2way'!$AD$3:$AD$7690,'2way'!$Q$3:$Q$7690,"="&amp;B21,'2way'!$Y$3:$Y$7690,"&lt;&gt;P") + SUMIFS('2way'!$AD$3:$AD$7690,'2way'!$R$3:$R$7690,"="&amp;D21,'2way'!$Y$3:$Y$7690,"&lt;&gt;P")</f>
        <v>-1200</v>
      </c>
      <c r="H21" s="68">
        <f t="shared" si="1"/>
        <v>-0.52173913043478259</v>
      </c>
      <c r="I21">
        <f>SUMIFS('2way'!$Z$3:$Z$7690,'2way'!$Q$3:$Q$7690,"=" &amp;B21,'2way'!$Y$3:$Y$7690,"&lt;&gt;P") + SUMIFS('2way'!$Z$3:$Z$7690,'2way'!$R$3:$R$7690,"=" &amp;B21,'2way'!$Y$3:$Y$7690,"&lt;&gt;P")</f>
        <v>2300</v>
      </c>
      <c r="J21">
        <f>SUMIFS('2way'!$AF$3:$AF$7690,'2way'!$Q$3:$Q$7690,"="&amp;B21,'2way'!$Y$3:$Y$7690,"&lt;&gt;P") + SUMIFS('2way'!$AF$3:$AF$7690,'2way'!$R$3:$R$7690,"="&amp;B21,'2way'!$Y$3:$Y$7690,"&lt;&gt;P")</f>
        <v>-2300</v>
      </c>
      <c r="K21" s="68">
        <f t="shared" si="2"/>
        <v>-1</v>
      </c>
    </row>
    <row r="22" spans="1:11" x14ac:dyDescent="0.25">
      <c r="A22" t="s">
        <v>275</v>
      </c>
      <c r="B22" t="s">
        <v>379</v>
      </c>
      <c r="C22">
        <f>SUMIFS('2way'!$Z$3:$Z$7690,'2way'!$Q$3:$Q$7690,"=" &amp;B22,'2way'!$Y$3:$Y$7690,"&lt;&gt;P") + SUMIFS('2way'!$Z$3:$Z$7690,'2way'!$R$3:$R$7690,"=" &amp;B22,'2way'!$Y$3:$Y$7690,"&lt;&gt;P")</f>
        <v>2300</v>
      </c>
      <c r="D22">
        <f>SUMIFS('2way'!$AB$3:$AB$7690,'2way'!$Q$3:$Q$7690,"="&amp;B22,'2way'!$Z$3:$Z$7690,"&lt;&gt;P") + SUMIFS('2way'!$AB$3:$AB$7690,'2way'!$R$3:$R$7690,"="&amp;B22,'2way'!$Z$3:$Z$7690,"&lt;&gt;P")</f>
        <v>-2300</v>
      </c>
      <c r="E22" s="68">
        <f t="shared" si="0"/>
        <v>-1</v>
      </c>
      <c r="F22">
        <f>SUMIFS('2way'!$Z$3:$Z$7690,'2way'!$Q$3:$Q$7690,"=" &amp;B22,'2way'!$Y$3:$Y$7690,"&lt;&gt;P") + SUMIFS('2way'!$Z$3:$Z$7690,'2way'!$R$3:$R$7690,"=" &amp;B22,'2way'!$Y$3:$Y$7690,"&lt;&gt;P")</f>
        <v>2300</v>
      </c>
      <c r="G22">
        <f>SUMIFS('2way'!$AD$3:$AD$7690,'2way'!$Q$3:$Q$7690,"="&amp;B22,'2way'!$Y$3:$Y$7690,"&lt;&gt;P") + SUMIFS('2way'!$AD$3:$AD$7690,'2way'!$R$3:$R$7690,"="&amp;D22,'2way'!$Y$3:$Y$7690,"&lt;&gt;P")</f>
        <v>-1200</v>
      </c>
      <c r="H22" s="68">
        <f t="shared" si="1"/>
        <v>-0.52173913043478259</v>
      </c>
      <c r="I22">
        <f>SUMIFS('2way'!$Z$3:$Z$7690,'2way'!$Q$3:$Q$7690,"=" &amp;B22,'2way'!$Y$3:$Y$7690,"&lt;&gt;P") + SUMIFS('2way'!$Z$3:$Z$7690,'2way'!$R$3:$R$7690,"=" &amp;B22,'2way'!$Y$3:$Y$7690,"&lt;&gt;P")</f>
        <v>2300</v>
      </c>
      <c r="J22">
        <f>SUMIFS('2way'!$AF$3:$AF$7690,'2way'!$Q$3:$Q$7690,"="&amp;B22,'2way'!$Y$3:$Y$7690,"&lt;&gt;P") + SUMIFS('2way'!$AF$3:$AF$7690,'2way'!$R$3:$R$7690,"="&amp;B22,'2way'!$Y$3:$Y$7690,"&lt;&gt;P")</f>
        <v>-2300</v>
      </c>
      <c r="K22" s="68">
        <f t="shared" si="2"/>
        <v>-1</v>
      </c>
    </row>
    <row r="23" spans="1:11" x14ac:dyDescent="0.25">
      <c r="A23" t="s">
        <v>275</v>
      </c>
      <c r="B23" t="s">
        <v>377</v>
      </c>
      <c r="C23">
        <f>SUMIFS('2way'!$Z$3:$Z$7690,'2way'!$Q$3:$Q$7690,"=" &amp;B23,'2way'!$Y$3:$Y$7690,"&lt;&gt;P") + SUMIFS('2way'!$Z$3:$Z$7690,'2way'!$R$3:$R$7690,"=" &amp;B23,'2way'!$Y$3:$Y$7690,"&lt;&gt;P")</f>
        <v>2200</v>
      </c>
      <c r="D23">
        <f>SUMIFS('2way'!$AB$3:$AB$7690,'2way'!$Q$3:$Q$7690,"="&amp;B23,'2way'!$Z$3:$Z$7690,"&lt;&gt;P") + SUMIFS('2way'!$AB$3:$AB$7690,'2way'!$R$3:$R$7690,"="&amp;B23,'2way'!$Z$3:$Z$7690,"&lt;&gt;P")</f>
        <v>-2200</v>
      </c>
      <c r="E23" s="68">
        <f t="shared" si="0"/>
        <v>-1</v>
      </c>
      <c r="F23">
        <f>SUMIFS('2way'!$Z$3:$Z$7690,'2way'!$Q$3:$Q$7690,"=" &amp;B23,'2way'!$Y$3:$Y$7690,"&lt;&gt;P") + SUMIFS('2way'!$Z$3:$Z$7690,'2way'!$R$3:$R$7690,"=" &amp;B23,'2way'!$Y$3:$Y$7690,"&lt;&gt;P")</f>
        <v>2200</v>
      </c>
      <c r="G23">
        <f>SUMIFS('2way'!$AD$3:$AD$7690,'2way'!$Q$3:$Q$7690,"="&amp;B23,'2way'!$Y$3:$Y$7690,"&lt;&gt;P") + SUMIFS('2way'!$AD$3:$AD$7690,'2way'!$R$3:$R$7690,"="&amp;D23,'2way'!$Y$3:$Y$7690,"&lt;&gt;P")</f>
        <v>-1100</v>
      </c>
      <c r="H23" s="68">
        <f t="shared" si="1"/>
        <v>-0.5</v>
      </c>
      <c r="I23">
        <f>SUMIFS('2way'!$Z$3:$Z$7690,'2way'!$Q$3:$Q$7690,"=" &amp;B23,'2way'!$Y$3:$Y$7690,"&lt;&gt;P") + SUMIFS('2way'!$Z$3:$Z$7690,'2way'!$R$3:$R$7690,"=" &amp;B23,'2way'!$Y$3:$Y$7690,"&lt;&gt;P")</f>
        <v>2200</v>
      </c>
      <c r="J23">
        <f>SUMIFS('2way'!$AF$3:$AF$7690,'2way'!$Q$3:$Q$7690,"="&amp;B23,'2way'!$Y$3:$Y$7690,"&lt;&gt;P") + SUMIFS('2way'!$AF$3:$AF$7690,'2way'!$R$3:$R$7690,"="&amp;B23,'2way'!$Y$3:$Y$7690,"&lt;&gt;P")</f>
        <v>-2200</v>
      </c>
      <c r="K23" s="68">
        <f t="shared" si="2"/>
        <v>-1</v>
      </c>
    </row>
    <row r="24" spans="1:11" x14ac:dyDescent="0.25">
      <c r="A24" t="s">
        <v>275</v>
      </c>
      <c r="B24" t="s">
        <v>306</v>
      </c>
      <c r="C24">
        <f>SUMIFS('2way'!$Z$3:$Z$7690,'2way'!$Q$3:$Q$7690,"=" &amp;B24,'2way'!$Y$3:$Y$7690,"&lt;&gt;P") + SUMIFS('2way'!$Z$3:$Z$7690,'2way'!$R$3:$R$7690,"=" &amp;B24,'2way'!$Y$3:$Y$7690,"&lt;&gt;P")</f>
        <v>2300</v>
      </c>
      <c r="D24">
        <f>SUMIFS('2way'!$AB$3:$AB$7690,'2way'!$Q$3:$Q$7690,"="&amp;B24,'2way'!$Z$3:$Z$7690,"&lt;&gt;P") + SUMIFS('2way'!$AB$3:$AB$7690,'2way'!$R$3:$R$7690,"="&amp;B24,'2way'!$Z$3:$Z$7690,"&lt;&gt;P")</f>
        <v>-2300</v>
      </c>
      <c r="E24" s="68">
        <f t="shared" si="0"/>
        <v>-1</v>
      </c>
      <c r="F24">
        <f>SUMIFS('2way'!$Z$3:$Z$7690,'2way'!$Q$3:$Q$7690,"=" &amp;B24,'2way'!$Y$3:$Y$7690,"&lt;&gt;P") + SUMIFS('2way'!$Z$3:$Z$7690,'2way'!$R$3:$R$7690,"=" &amp;B24,'2way'!$Y$3:$Y$7690,"&lt;&gt;P")</f>
        <v>2300</v>
      </c>
      <c r="G24">
        <f>SUMIFS('2way'!$AD$3:$AD$7690,'2way'!$Q$3:$Q$7690,"="&amp;B24,'2way'!$Y$3:$Y$7690,"&lt;&gt;P") + SUMIFS('2way'!$AD$3:$AD$7690,'2way'!$R$3:$R$7690,"="&amp;D24,'2way'!$Y$3:$Y$7690,"&lt;&gt;P")</f>
        <v>-1200</v>
      </c>
      <c r="H24" s="68">
        <f t="shared" si="1"/>
        <v>-0.52173913043478259</v>
      </c>
      <c r="I24">
        <f>SUMIFS('2way'!$Z$3:$Z$7690,'2way'!$Q$3:$Q$7690,"=" &amp;B24,'2way'!$Y$3:$Y$7690,"&lt;&gt;P") + SUMIFS('2way'!$Z$3:$Z$7690,'2way'!$R$3:$R$7690,"=" &amp;B24,'2way'!$Y$3:$Y$7690,"&lt;&gt;P")</f>
        <v>2300</v>
      </c>
      <c r="J24">
        <f>SUMIFS('2way'!$AF$3:$AF$7690,'2way'!$Q$3:$Q$7690,"="&amp;B24,'2way'!$Y$3:$Y$7690,"&lt;&gt;P") + SUMIFS('2way'!$AF$3:$AF$7690,'2way'!$R$3:$R$7690,"="&amp;B24,'2way'!$Y$3:$Y$7690,"&lt;&gt;P")</f>
        <v>-2300</v>
      </c>
      <c r="K24" s="68">
        <f t="shared" si="2"/>
        <v>-1</v>
      </c>
    </row>
    <row r="25" spans="1:11" x14ac:dyDescent="0.25">
      <c r="A25" t="s">
        <v>275</v>
      </c>
      <c r="B25" t="s">
        <v>376</v>
      </c>
      <c r="C25">
        <f>SUMIFS('2way'!$Z$3:$Z$7690,'2way'!$Q$3:$Q$7690,"=" &amp;B25,'2way'!$Y$3:$Y$7690,"&lt;&gt;P") + SUMIFS('2way'!$Z$3:$Z$7690,'2way'!$R$3:$R$7690,"=" &amp;B25,'2way'!$Y$3:$Y$7690,"&lt;&gt;P")</f>
        <v>2200</v>
      </c>
      <c r="D25">
        <f>SUMIFS('2way'!$AB$3:$AB$7690,'2way'!$Q$3:$Q$7690,"="&amp;B25,'2way'!$Z$3:$Z$7690,"&lt;&gt;P") + SUMIFS('2way'!$AB$3:$AB$7690,'2way'!$R$3:$R$7690,"="&amp;B25,'2way'!$Z$3:$Z$7690,"&lt;&gt;P")</f>
        <v>-2300</v>
      </c>
      <c r="E25" s="68">
        <f t="shared" si="0"/>
        <v>-1.0454545454545454</v>
      </c>
      <c r="F25">
        <f>SUMIFS('2way'!$Z$3:$Z$7690,'2way'!$Q$3:$Q$7690,"=" &amp;B25,'2way'!$Y$3:$Y$7690,"&lt;&gt;P") + SUMIFS('2way'!$Z$3:$Z$7690,'2way'!$R$3:$R$7690,"=" &amp;B25,'2way'!$Y$3:$Y$7690,"&lt;&gt;P")</f>
        <v>2200</v>
      </c>
      <c r="G25">
        <f>SUMIFS('2way'!$AD$3:$AD$7690,'2way'!$Q$3:$Q$7690,"="&amp;B25,'2way'!$Y$3:$Y$7690,"&lt;&gt;P") + SUMIFS('2way'!$AD$3:$AD$7690,'2way'!$R$3:$R$7690,"="&amp;D25,'2way'!$Y$3:$Y$7690,"&lt;&gt;P")</f>
        <v>-1100</v>
      </c>
      <c r="H25" s="68">
        <f t="shared" si="1"/>
        <v>-0.5</v>
      </c>
      <c r="I25">
        <f>SUMIFS('2way'!$Z$3:$Z$7690,'2way'!$Q$3:$Q$7690,"=" &amp;B25,'2way'!$Y$3:$Y$7690,"&lt;&gt;P") + SUMIFS('2way'!$Z$3:$Z$7690,'2way'!$R$3:$R$7690,"=" &amp;B25,'2way'!$Y$3:$Y$7690,"&lt;&gt;P")</f>
        <v>2200</v>
      </c>
      <c r="J25">
        <f>SUMIFS('2way'!$AF$3:$AF$7690,'2way'!$Q$3:$Q$7690,"="&amp;B25,'2way'!$Y$3:$Y$7690,"&lt;&gt;P") + SUMIFS('2way'!$AF$3:$AF$7690,'2way'!$R$3:$R$7690,"="&amp;B25,'2way'!$Y$3:$Y$7690,"&lt;&gt;P")</f>
        <v>-2200</v>
      </c>
      <c r="K25" s="68">
        <f t="shared" si="2"/>
        <v>-1</v>
      </c>
    </row>
    <row r="26" spans="1:11" x14ac:dyDescent="0.25">
      <c r="A26" t="s">
        <v>275</v>
      </c>
      <c r="B26" t="s">
        <v>478</v>
      </c>
      <c r="C26">
        <f>SUMIFS('2way'!$Z$3:$Z$7690,'2way'!$Q$3:$Q$7690,"=" &amp;B26,'2way'!$Y$3:$Y$7690,"&lt;&gt;P") + SUMIFS('2way'!$Z$3:$Z$7690,'2way'!$R$3:$R$7690,"=" &amp;B26,'2way'!$Y$3:$Y$7690,"&lt;&gt;P")</f>
        <v>2200</v>
      </c>
      <c r="D26">
        <f>SUMIFS('2way'!$AB$3:$AB$7690,'2way'!$Q$3:$Q$7690,"="&amp;B26,'2way'!$Z$3:$Z$7690,"&lt;&gt;P") + SUMIFS('2way'!$AB$3:$AB$7690,'2way'!$R$3:$R$7690,"="&amp;B26,'2way'!$Z$3:$Z$7690,"&lt;&gt;P")</f>
        <v>-2200</v>
      </c>
      <c r="E26" s="68">
        <f t="shared" si="0"/>
        <v>-1</v>
      </c>
      <c r="F26">
        <f>SUMIFS('2way'!$Z$3:$Z$7690,'2way'!$Q$3:$Q$7690,"=" &amp;B26,'2way'!$Y$3:$Y$7690,"&lt;&gt;P") + SUMIFS('2way'!$Z$3:$Z$7690,'2way'!$R$3:$R$7690,"=" &amp;B26,'2way'!$Y$3:$Y$7690,"&lt;&gt;P")</f>
        <v>2200</v>
      </c>
      <c r="G26">
        <f>SUMIFS('2way'!$AD$3:$AD$7690,'2way'!$Q$3:$Q$7690,"="&amp;B26,'2way'!$Y$3:$Y$7690,"&lt;&gt;P") + SUMIFS('2way'!$AD$3:$AD$7690,'2way'!$R$3:$R$7690,"="&amp;D26,'2way'!$Y$3:$Y$7690,"&lt;&gt;P")</f>
        <v>-1100</v>
      </c>
      <c r="H26" s="68">
        <f t="shared" si="1"/>
        <v>-0.5</v>
      </c>
      <c r="I26">
        <f>SUMIFS('2way'!$Z$3:$Z$7690,'2way'!$Q$3:$Q$7690,"=" &amp;B26,'2way'!$Y$3:$Y$7690,"&lt;&gt;P") + SUMIFS('2way'!$Z$3:$Z$7690,'2way'!$R$3:$R$7690,"=" &amp;B26,'2way'!$Y$3:$Y$7690,"&lt;&gt;P")</f>
        <v>2200</v>
      </c>
      <c r="J26">
        <f>SUMIFS('2way'!$AF$3:$AF$7690,'2way'!$Q$3:$Q$7690,"="&amp;B26,'2way'!$Y$3:$Y$7690,"&lt;&gt;P") + SUMIFS('2way'!$AF$3:$AF$7690,'2way'!$R$3:$R$7690,"="&amp;B26,'2way'!$Y$3:$Y$7690,"&lt;&gt;P")</f>
        <v>-2200</v>
      </c>
      <c r="K26" s="68">
        <f t="shared" si="2"/>
        <v>-1</v>
      </c>
    </row>
    <row r="27" spans="1:11" x14ac:dyDescent="0.25">
      <c r="A27" t="s">
        <v>275</v>
      </c>
      <c r="B27" t="s">
        <v>380</v>
      </c>
      <c r="C27">
        <f>SUMIFS('2way'!$Z$3:$Z$7690,'2way'!$Q$3:$Q$7690,"=" &amp;B27,'2way'!$Y$3:$Y$7690,"&lt;&gt;P") + SUMIFS('2way'!$Z$3:$Z$7690,'2way'!$R$3:$R$7690,"=" &amp;B27,'2way'!$Y$3:$Y$7690,"&lt;&gt;P")</f>
        <v>2300</v>
      </c>
      <c r="D27">
        <f>SUMIFS('2way'!$AB$3:$AB$7690,'2way'!$Q$3:$Q$7690,"="&amp;B27,'2way'!$Z$3:$Z$7690,"&lt;&gt;P") + SUMIFS('2way'!$AB$3:$AB$7690,'2way'!$R$3:$R$7690,"="&amp;B27,'2way'!$Z$3:$Z$7690,"&lt;&gt;P")</f>
        <v>-2300</v>
      </c>
      <c r="E27" s="68">
        <f t="shared" si="0"/>
        <v>-1</v>
      </c>
      <c r="F27">
        <f>SUMIFS('2way'!$Z$3:$Z$7690,'2way'!$Q$3:$Q$7690,"=" &amp;B27,'2way'!$Y$3:$Y$7690,"&lt;&gt;P") + SUMIFS('2way'!$Z$3:$Z$7690,'2way'!$R$3:$R$7690,"=" &amp;B27,'2way'!$Y$3:$Y$7690,"&lt;&gt;P")</f>
        <v>2300</v>
      </c>
      <c r="G27">
        <f>SUMIFS('2way'!$AD$3:$AD$7690,'2way'!$Q$3:$Q$7690,"="&amp;B27,'2way'!$Y$3:$Y$7690,"&lt;&gt;P") + SUMIFS('2way'!$AD$3:$AD$7690,'2way'!$R$3:$R$7690,"="&amp;D27,'2way'!$Y$3:$Y$7690,"&lt;&gt;P")</f>
        <v>-1100</v>
      </c>
      <c r="H27" s="68">
        <f t="shared" si="1"/>
        <v>-0.47826086956521741</v>
      </c>
      <c r="I27">
        <f>SUMIFS('2way'!$Z$3:$Z$7690,'2way'!$Q$3:$Q$7690,"=" &amp;B27,'2way'!$Y$3:$Y$7690,"&lt;&gt;P") + SUMIFS('2way'!$Z$3:$Z$7690,'2way'!$R$3:$R$7690,"=" &amp;B27,'2way'!$Y$3:$Y$7690,"&lt;&gt;P")</f>
        <v>2300</v>
      </c>
      <c r="J27">
        <f>SUMIFS('2way'!$AF$3:$AF$7690,'2way'!$Q$3:$Q$7690,"="&amp;B27,'2way'!$Y$3:$Y$7690,"&lt;&gt;P") + SUMIFS('2way'!$AF$3:$AF$7690,'2way'!$R$3:$R$7690,"="&amp;B27,'2way'!$Y$3:$Y$7690,"&lt;&gt;P")</f>
        <v>-2300</v>
      </c>
      <c r="K27" s="68">
        <f t="shared" si="2"/>
        <v>-1</v>
      </c>
    </row>
    <row r="28" spans="1:11" x14ac:dyDescent="0.25">
      <c r="A28" t="s">
        <v>275</v>
      </c>
      <c r="B28" t="s">
        <v>378</v>
      </c>
      <c r="C28">
        <f>SUMIFS('2way'!$Z$3:$Z$7690,'2way'!$Q$3:$Q$7690,"=" &amp;B28,'2way'!$Y$3:$Y$7690,"&lt;&gt;P") + SUMIFS('2way'!$Z$3:$Z$7690,'2way'!$R$3:$R$7690,"=" &amp;B28,'2way'!$Y$3:$Y$7690,"&lt;&gt;P")</f>
        <v>2300</v>
      </c>
      <c r="D28">
        <f>SUMIFS('2way'!$AB$3:$AB$7690,'2way'!$Q$3:$Q$7690,"="&amp;B28,'2way'!$Z$3:$Z$7690,"&lt;&gt;P") + SUMIFS('2way'!$AB$3:$AB$7690,'2way'!$R$3:$R$7690,"="&amp;B28,'2way'!$Z$3:$Z$7690,"&lt;&gt;P")</f>
        <v>-2300</v>
      </c>
      <c r="E28" s="68">
        <f t="shared" si="0"/>
        <v>-1</v>
      </c>
      <c r="F28">
        <f>SUMIFS('2way'!$Z$3:$Z$7690,'2way'!$Q$3:$Q$7690,"=" &amp;B28,'2way'!$Y$3:$Y$7690,"&lt;&gt;P") + SUMIFS('2way'!$Z$3:$Z$7690,'2way'!$R$3:$R$7690,"=" &amp;B28,'2way'!$Y$3:$Y$7690,"&lt;&gt;P")</f>
        <v>2300</v>
      </c>
      <c r="G28">
        <f>SUMIFS('2way'!$AD$3:$AD$7690,'2way'!$Q$3:$Q$7690,"="&amp;B28,'2way'!$Y$3:$Y$7690,"&lt;&gt;P") + SUMIFS('2way'!$AD$3:$AD$7690,'2way'!$R$3:$R$7690,"="&amp;D28,'2way'!$Y$3:$Y$7690,"&lt;&gt;P")</f>
        <v>-1100</v>
      </c>
      <c r="H28" s="68">
        <f t="shared" si="1"/>
        <v>-0.47826086956521741</v>
      </c>
      <c r="I28">
        <f>SUMIFS('2way'!$Z$3:$Z$7690,'2way'!$Q$3:$Q$7690,"=" &amp;B28,'2way'!$Y$3:$Y$7690,"&lt;&gt;P") + SUMIFS('2way'!$Z$3:$Z$7690,'2way'!$R$3:$R$7690,"=" &amp;B28,'2way'!$Y$3:$Y$7690,"&lt;&gt;P")</f>
        <v>2300</v>
      </c>
      <c r="J28">
        <f>SUMIFS('2way'!$AF$3:$AF$7690,'2way'!$Q$3:$Q$7690,"="&amp;B28,'2way'!$Y$3:$Y$7690,"&lt;&gt;P") + SUMIFS('2way'!$AF$3:$AF$7690,'2way'!$R$3:$R$7690,"="&amp;B28,'2way'!$Y$3:$Y$7690,"&lt;&gt;P")</f>
        <v>-2300</v>
      </c>
      <c r="K28" s="68">
        <f t="shared" si="2"/>
        <v>-1</v>
      </c>
    </row>
    <row r="29" spans="1:11" x14ac:dyDescent="0.25">
      <c r="A29" t="s">
        <v>268</v>
      </c>
      <c r="B29" t="s">
        <v>381</v>
      </c>
      <c r="C29">
        <f>SUMIFS('2way'!$Z$3:$Z$7690,'2way'!$Q$3:$Q$7690,"=" &amp;B29,'2way'!$Y$3:$Y$7690,"&lt;&gt;P") + SUMIFS('2way'!$Z$3:$Z$7690,'2way'!$R$3:$R$7690,"=" &amp;B29,'2way'!$Y$3:$Y$7690,"&lt;&gt;P")</f>
        <v>1800</v>
      </c>
      <c r="D29">
        <f>SUMIFS('2way'!$AB$3:$AB$7690,'2way'!$Q$3:$Q$7690,"="&amp;B29,'2way'!$Z$3:$Z$7690,"&lt;&gt;P") + SUMIFS('2way'!$AB$3:$AB$7690,'2way'!$R$3:$R$7690,"="&amp;B29,'2way'!$Z$3:$Z$7690,"&lt;&gt;P")</f>
        <v>-1800</v>
      </c>
      <c r="E29" s="68">
        <f t="shared" si="0"/>
        <v>-1</v>
      </c>
      <c r="F29">
        <f>SUMIFS('2way'!$Z$3:$Z$7690,'2way'!$Q$3:$Q$7690,"=" &amp;B29,'2way'!$Y$3:$Y$7690,"&lt;&gt;P") + SUMIFS('2way'!$Z$3:$Z$7690,'2way'!$R$3:$R$7690,"=" &amp;B29,'2way'!$Y$3:$Y$7690,"&lt;&gt;P")</f>
        <v>1800</v>
      </c>
      <c r="G29">
        <f>SUMIFS('2way'!$AD$3:$AD$7690,'2way'!$Q$3:$Q$7690,"="&amp;B29,'2way'!$Y$3:$Y$7690,"&lt;&gt;P") + SUMIFS('2way'!$AD$3:$AD$7690,'2way'!$R$3:$R$7690,"="&amp;D29,'2way'!$Y$3:$Y$7690,"&lt;&gt;P")</f>
        <v>-900</v>
      </c>
      <c r="H29" s="68">
        <f t="shared" si="1"/>
        <v>-0.5</v>
      </c>
      <c r="I29">
        <f>SUMIFS('2way'!$Z$3:$Z$7690,'2way'!$Q$3:$Q$7690,"=" &amp;B29,'2way'!$Y$3:$Y$7690,"&lt;&gt;P") + SUMIFS('2way'!$Z$3:$Z$7690,'2way'!$R$3:$R$7690,"=" &amp;B29,'2way'!$Y$3:$Y$7690,"&lt;&gt;P")</f>
        <v>1800</v>
      </c>
      <c r="J29">
        <f>SUMIFS('2way'!$AF$3:$AF$7690,'2way'!$Q$3:$Q$7690,"="&amp;B29,'2way'!$Y$3:$Y$7690,"&lt;&gt;P") + SUMIFS('2way'!$AF$3:$AF$7690,'2way'!$R$3:$R$7690,"="&amp;B29,'2way'!$Y$3:$Y$7690,"&lt;&gt;P")</f>
        <v>-1800</v>
      </c>
      <c r="K29" s="68">
        <f t="shared" si="2"/>
        <v>-1</v>
      </c>
    </row>
    <row r="30" spans="1:11" x14ac:dyDescent="0.25">
      <c r="A30" t="s">
        <v>268</v>
      </c>
      <c r="B30" t="s">
        <v>315</v>
      </c>
      <c r="C30">
        <f>SUMIFS('2way'!$Z$3:$Z$7690,'2way'!$Q$3:$Q$7690,"=" &amp;B30,'2way'!$Y$3:$Y$7690,"&lt;&gt;P") + SUMIFS('2way'!$Z$3:$Z$7690,'2way'!$R$3:$R$7690,"=" &amp;B30,'2way'!$Y$3:$Y$7690,"&lt;&gt;P")</f>
        <v>1800</v>
      </c>
      <c r="D30" t="e">
        <f>SUMIFS('2way'!$AB$3:$AB$7690,'2way'!$Q$3:$Q$7690,"="&amp;B30,'2way'!$Z$3:$Z$7690,"&lt;&gt;P") + SUMIFS('2way'!$AB$3:$AB$7690,'2way'!$R$3:$R$7690,"="&amp;B30,'2way'!$Z$3:$Z$7690,"&lt;&gt;P")</f>
        <v>#VALUE!</v>
      </c>
      <c r="E30" s="68" t="e">
        <f t="shared" si="0"/>
        <v>#VALUE!</v>
      </c>
      <c r="F30">
        <f>SUMIFS('2way'!$Z$3:$Z$7690,'2way'!$Q$3:$Q$7690,"=" &amp;B30,'2way'!$Y$3:$Y$7690,"&lt;&gt;P") + SUMIFS('2way'!$Z$3:$Z$7690,'2way'!$R$3:$R$7690,"=" &amp;B30,'2way'!$Y$3:$Y$7690,"&lt;&gt;P")</f>
        <v>1800</v>
      </c>
      <c r="G30" t="e">
        <f>SUMIFS('2way'!$AD$3:$AD$7690,'2way'!$Q$3:$Q$7690,"="&amp;B30,'2way'!$Y$3:$Y$7690,"&lt;&gt;P") + SUMIFS('2way'!$AD$3:$AD$7690,'2way'!$R$3:$R$7690,"="&amp;D30,'2way'!$Y$3:$Y$7690,"&lt;&gt;P")</f>
        <v>#VALUE!</v>
      </c>
      <c r="H30" s="68" t="e">
        <f t="shared" si="1"/>
        <v>#VALUE!</v>
      </c>
      <c r="I30">
        <f>SUMIFS('2way'!$Z$3:$Z$7690,'2way'!$Q$3:$Q$7690,"=" &amp;B30,'2way'!$Y$3:$Y$7690,"&lt;&gt;P") + SUMIFS('2way'!$Z$3:$Z$7690,'2way'!$R$3:$R$7690,"=" &amp;B30,'2way'!$Y$3:$Y$7690,"&lt;&gt;P")</f>
        <v>1800</v>
      </c>
      <c r="J30" t="e">
        <f>SUMIFS('2way'!$AF$3:$AF$7690,'2way'!$Q$3:$Q$7690,"="&amp;B30,'2way'!$Y$3:$Y$7690,"&lt;&gt;P") + SUMIFS('2way'!$AF$3:$AF$7690,'2way'!$R$3:$R$7690,"="&amp;B30,'2way'!$Y$3:$Y$7690,"&lt;&gt;P")</f>
        <v>#VALUE!</v>
      </c>
      <c r="K30" s="68" t="e">
        <f t="shared" si="2"/>
        <v>#VALUE!</v>
      </c>
    </row>
    <row r="31" spans="1:11" x14ac:dyDescent="0.25">
      <c r="A31" t="s">
        <v>268</v>
      </c>
      <c r="B31" t="s">
        <v>310</v>
      </c>
      <c r="C31">
        <f>SUMIFS('2way'!$Z$3:$Z$7690,'2way'!$Q$3:$Q$7690,"=" &amp;B31,'2way'!$Y$3:$Y$7690,"&lt;&gt;P") + SUMIFS('2way'!$Z$3:$Z$7690,'2way'!$R$3:$R$7690,"=" &amp;B31,'2way'!$Y$3:$Y$7690,"&lt;&gt;P")</f>
        <v>1900</v>
      </c>
      <c r="D31" t="e">
        <f>SUMIFS('2way'!$AB$3:$AB$7690,'2way'!$Q$3:$Q$7690,"="&amp;B31,'2way'!$Z$3:$Z$7690,"&lt;&gt;P") + SUMIFS('2way'!$AB$3:$AB$7690,'2way'!$R$3:$R$7690,"="&amp;B31,'2way'!$Z$3:$Z$7690,"&lt;&gt;P")</f>
        <v>#N/A</v>
      </c>
      <c r="E31" s="68" t="e">
        <f t="shared" si="0"/>
        <v>#N/A</v>
      </c>
      <c r="F31">
        <f>SUMIFS('2way'!$Z$3:$Z$7690,'2way'!$Q$3:$Q$7690,"=" &amp;B31,'2way'!$Y$3:$Y$7690,"&lt;&gt;P") + SUMIFS('2way'!$Z$3:$Z$7690,'2way'!$R$3:$R$7690,"=" &amp;B31,'2way'!$Y$3:$Y$7690,"&lt;&gt;P")</f>
        <v>1900</v>
      </c>
      <c r="G31" t="e">
        <f>SUMIFS('2way'!$AD$3:$AD$7690,'2way'!$Q$3:$Q$7690,"="&amp;B31,'2way'!$Y$3:$Y$7690,"&lt;&gt;P") + SUMIFS('2way'!$AD$3:$AD$7690,'2way'!$R$3:$R$7690,"="&amp;D31,'2way'!$Y$3:$Y$7690,"&lt;&gt;P")</f>
        <v>#N/A</v>
      </c>
      <c r="H31" s="68" t="e">
        <f t="shared" si="1"/>
        <v>#N/A</v>
      </c>
      <c r="I31">
        <f>SUMIFS('2way'!$Z$3:$Z$7690,'2way'!$Q$3:$Q$7690,"=" &amp;B31,'2way'!$Y$3:$Y$7690,"&lt;&gt;P") + SUMIFS('2way'!$Z$3:$Z$7690,'2way'!$R$3:$R$7690,"=" &amp;B31,'2way'!$Y$3:$Y$7690,"&lt;&gt;P")</f>
        <v>1900</v>
      </c>
      <c r="J31" t="e">
        <f>SUMIFS('2way'!$AF$3:$AF$7690,'2way'!$Q$3:$Q$7690,"="&amp;B31,'2way'!$Y$3:$Y$7690,"&lt;&gt;P") + SUMIFS('2way'!$AF$3:$AF$7690,'2way'!$R$3:$R$7690,"="&amp;B31,'2way'!$Y$3:$Y$7690,"&lt;&gt;P")</f>
        <v>#N/A</v>
      </c>
      <c r="K31" s="68" t="e">
        <f t="shared" si="2"/>
        <v>#N/A</v>
      </c>
    </row>
    <row r="32" spans="1:11" x14ac:dyDescent="0.25">
      <c r="A32" t="s">
        <v>268</v>
      </c>
      <c r="B32" t="s">
        <v>384</v>
      </c>
      <c r="C32">
        <f>SUMIFS('2way'!$Z$3:$Z$7690,'2way'!$Q$3:$Q$7690,"=" &amp;B32,'2way'!$Y$3:$Y$7690,"&lt;&gt;P") + SUMIFS('2way'!$Z$3:$Z$7690,'2way'!$R$3:$R$7690,"=" &amp;B32,'2way'!$Y$3:$Y$7690,"&lt;&gt;P")</f>
        <v>1700</v>
      </c>
      <c r="D32">
        <f>SUMIFS('2way'!$AB$3:$AB$7690,'2way'!$Q$3:$Q$7690,"="&amp;B32,'2way'!$Z$3:$Z$7690,"&lt;&gt;P") + SUMIFS('2way'!$AB$3:$AB$7690,'2way'!$R$3:$R$7690,"="&amp;B32,'2way'!$Z$3:$Z$7690,"&lt;&gt;P")</f>
        <v>-1800</v>
      </c>
      <c r="E32" s="68">
        <f t="shared" si="0"/>
        <v>-1.0588235294117647</v>
      </c>
      <c r="F32">
        <f>SUMIFS('2way'!$Z$3:$Z$7690,'2way'!$Q$3:$Q$7690,"=" &amp;B32,'2way'!$Y$3:$Y$7690,"&lt;&gt;P") + SUMIFS('2way'!$Z$3:$Z$7690,'2way'!$R$3:$R$7690,"=" &amp;B32,'2way'!$Y$3:$Y$7690,"&lt;&gt;P")</f>
        <v>1700</v>
      </c>
      <c r="G32">
        <f>SUMIFS('2way'!$AD$3:$AD$7690,'2way'!$Q$3:$Q$7690,"="&amp;B32,'2way'!$Y$3:$Y$7690,"&lt;&gt;P") + SUMIFS('2way'!$AD$3:$AD$7690,'2way'!$R$3:$R$7690,"="&amp;D32,'2way'!$Y$3:$Y$7690,"&lt;&gt;P")</f>
        <v>-900</v>
      </c>
      <c r="H32" s="68">
        <f t="shared" si="1"/>
        <v>-0.52941176470588236</v>
      </c>
      <c r="I32">
        <f>SUMIFS('2way'!$Z$3:$Z$7690,'2way'!$Q$3:$Q$7690,"=" &amp;B32,'2way'!$Y$3:$Y$7690,"&lt;&gt;P") + SUMIFS('2way'!$Z$3:$Z$7690,'2way'!$R$3:$R$7690,"=" &amp;B32,'2way'!$Y$3:$Y$7690,"&lt;&gt;P")</f>
        <v>1700</v>
      </c>
      <c r="J32">
        <f>SUMIFS('2way'!$AF$3:$AF$7690,'2way'!$Q$3:$Q$7690,"="&amp;B32,'2way'!$Y$3:$Y$7690,"&lt;&gt;P") + SUMIFS('2way'!$AF$3:$AF$7690,'2way'!$R$3:$R$7690,"="&amp;B32,'2way'!$Y$3:$Y$7690,"&lt;&gt;P")</f>
        <v>-1700</v>
      </c>
      <c r="K32" s="68">
        <f t="shared" si="2"/>
        <v>-1</v>
      </c>
    </row>
    <row r="33" spans="1:11" x14ac:dyDescent="0.25">
      <c r="A33" t="s">
        <v>268</v>
      </c>
      <c r="B33" t="s">
        <v>313</v>
      </c>
      <c r="C33">
        <f>SUMIFS('2way'!$Z$3:$Z$7690,'2way'!$Q$3:$Q$7690,"=" &amp;B33,'2way'!$Y$3:$Y$7690,"&lt;&gt;P") + SUMIFS('2way'!$Z$3:$Z$7690,'2way'!$R$3:$R$7690,"=" &amp;B33,'2way'!$Y$3:$Y$7690,"&lt;&gt;P")</f>
        <v>1800</v>
      </c>
      <c r="D33">
        <f>SUMIFS('2way'!$AB$3:$AB$7690,'2way'!$Q$3:$Q$7690,"="&amp;B33,'2way'!$Z$3:$Z$7690,"&lt;&gt;P") + SUMIFS('2way'!$AB$3:$AB$7690,'2way'!$R$3:$R$7690,"="&amp;B33,'2way'!$Z$3:$Z$7690,"&lt;&gt;P")</f>
        <v>-1800</v>
      </c>
      <c r="E33" s="68">
        <f t="shared" si="0"/>
        <v>-1</v>
      </c>
      <c r="F33">
        <f>SUMIFS('2way'!$Z$3:$Z$7690,'2way'!$Q$3:$Q$7690,"=" &amp;B33,'2way'!$Y$3:$Y$7690,"&lt;&gt;P") + SUMIFS('2way'!$Z$3:$Z$7690,'2way'!$R$3:$R$7690,"=" &amp;B33,'2way'!$Y$3:$Y$7690,"&lt;&gt;P")</f>
        <v>1800</v>
      </c>
      <c r="G33">
        <f>SUMIFS('2way'!$AD$3:$AD$7690,'2way'!$Q$3:$Q$7690,"="&amp;B33,'2way'!$Y$3:$Y$7690,"&lt;&gt;P") + SUMIFS('2way'!$AD$3:$AD$7690,'2way'!$R$3:$R$7690,"="&amp;D33,'2way'!$Y$3:$Y$7690,"&lt;&gt;P")</f>
        <v>-900</v>
      </c>
      <c r="H33" s="68">
        <f t="shared" si="1"/>
        <v>-0.5</v>
      </c>
      <c r="I33">
        <f>SUMIFS('2way'!$Z$3:$Z$7690,'2way'!$Q$3:$Q$7690,"=" &amp;B33,'2way'!$Y$3:$Y$7690,"&lt;&gt;P") + SUMIFS('2way'!$Z$3:$Z$7690,'2way'!$R$3:$R$7690,"=" &amp;B33,'2way'!$Y$3:$Y$7690,"&lt;&gt;P")</f>
        <v>1800</v>
      </c>
      <c r="J33">
        <f>SUMIFS('2way'!$AF$3:$AF$7690,'2way'!$Q$3:$Q$7690,"="&amp;B33,'2way'!$Y$3:$Y$7690,"&lt;&gt;P") + SUMIFS('2way'!$AF$3:$AF$7690,'2way'!$R$3:$R$7690,"="&amp;B33,'2way'!$Y$3:$Y$7690,"&lt;&gt;P")</f>
        <v>-1800</v>
      </c>
      <c r="K33" s="68">
        <f t="shared" si="2"/>
        <v>-1</v>
      </c>
    </row>
    <row r="34" spans="1:11" x14ac:dyDescent="0.25">
      <c r="A34" t="s">
        <v>268</v>
      </c>
      <c r="B34" t="s">
        <v>311</v>
      </c>
      <c r="C34">
        <f>SUMIFS('2way'!$Z$3:$Z$7690,'2way'!$Q$3:$Q$7690,"=" &amp;B34,'2way'!$Y$3:$Y$7690,"&lt;&gt;P") + SUMIFS('2way'!$Z$3:$Z$7690,'2way'!$R$3:$R$7690,"=" &amp;B34,'2way'!$Y$3:$Y$7690,"&lt;&gt;P")</f>
        <v>1900</v>
      </c>
      <c r="D34">
        <f>SUMIFS('2way'!$AB$3:$AB$7690,'2way'!$Q$3:$Q$7690,"="&amp;B34,'2way'!$Z$3:$Z$7690,"&lt;&gt;P") + SUMIFS('2way'!$AB$3:$AB$7690,'2way'!$R$3:$R$7690,"="&amp;B34,'2way'!$Z$3:$Z$7690,"&lt;&gt;P")</f>
        <v>-1900</v>
      </c>
      <c r="E34" s="68">
        <f t="shared" si="0"/>
        <v>-1</v>
      </c>
      <c r="F34">
        <f>SUMIFS('2way'!$Z$3:$Z$7690,'2way'!$Q$3:$Q$7690,"=" &amp;B34,'2way'!$Y$3:$Y$7690,"&lt;&gt;P") + SUMIFS('2way'!$Z$3:$Z$7690,'2way'!$R$3:$R$7690,"=" &amp;B34,'2way'!$Y$3:$Y$7690,"&lt;&gt;P")</f>
        <v>1900</v>
      </c>
      <c r="G34">
        <f>SUMIFS('2way'!$AD$3:$AD$7690,'2way'!$Q$3:$Q$7690,"="&amp;B34,'2way'!$Y$3:$Y$7690,"&lt;&gt;P") + SUMIFS('2way'!$AD$3:$AD$7690,'2way'!$R$3:$R$7690,"="&amp;D34,'2way'!$Y$3:$Y$7690,"&lt;&gt;P")</f>
        <v>-900</v>
      </c>
      <c r="H34" s="68">
        <f t="shared" si="1"/>
        <v>-0.47368421052631576</v>
      </c>
      <c r="I34">
        <f>SUMIFS('2way'!$Z$3:$Z$7690,'2way'!$Q$3:$Q$7690,"=" &amp;B34,'2way'!$Y$3:$Y$7690,"&lt;&gt;P") + SUMIFS('2way'!$Z$3:$Z$7690,'2way'!$R$3:$R$7690,"=" &amp;B34,'2way'!$Y$3:$Y$7690,"&lt;&gt;P")</f>
        <v>1900</v>
      </c>
      <c r="J34">
        <f>SUMIFS('2way'!$AF$3:$AF$7690,'2way'!$Q$3:$Q$7690,"="&amp;B34,'2way'!$Y$3:$Y$7690,"&lt;&gt;P") + SUMIFS('2way'!$AF$3:$AF$7690,'2way'!$R$3:$R$7690,"="&amp;B34,'2way'!$Y$3:$Y$7690,"&lt;&gt;P")</f>
        <v>-1900</v>
      </c>
      <c r="K34" s="68">
        <f t="shared" si="2"/>
        <v>-1</v>
      </c>
    </row>
    <row r="35" spans="1:11" x14ac:dyDescent="0.25">
      <c r="A35" t="s">
        <v>268</v>
      </c>
      <c r="B35" t="s">
        <v>312</v>
      </c>
      <c r="C35">
        <f>SUMIFS('2way'!$Z$3:$Z$7690,'2way'!$Q$3:$Q$7690,"=" &amp;B35,'2way'!$Y$3:$Y$7690,"&lt;&gt;P") + SUMIFS('2way'!$Z$3:$Z$7690,'2way'!$R$3:$R$7690,"=" &amp;B35,'2way'!$Y$3:$Y$7690,"&lt;&gt;P")</f>
        <v>1800</v>
      </c>
      <c r="D35" t="e">
        <f>SUMIFS('2way'!$AB$3:$AB$7690,'2way'!$Q$3:$Q$7690,"="&amp;B35,'2way'!$Z$3:$Z$7690,"&lt;&gt;P") + SUMIFS('2way'!$AB$3:$AB$7690,'2way'!$R$3:$R$7690,"="&amp;B35,'2way'!$Z$3:$Z$7690,"&lt;&gt;P")</f>
        <v>#N/A</v>
      </c>
      <c r="E35" s="68" t="e">
        <f t="shared" si="0"/>
        <v>#N/A</v>
      </c>
      <c r="F35">
        <f>SUMIFS('2way'!$Z$3:$Z$7690,'2way'!$Q$3:$Q$7690,"=" &amp;B35,'2way'!$Y$3:$Y$7690,"&lt;&gt;P") + SUMIFS('2way'!$Z$3:$Z$7690,'2way'!$R$3:$R$7690,"=" &amp;B35,'2way'!$Y$3:$Y$7690,"&lt;&gt;P")</f>
        <v>1800</v>
      </c>
      <c r="G35">
        <f>SUMIFS('2way'!$AD$3:$AD$7690,'2way'!$Q$3:$Q$7690,"="&amp;B35,'2way'!$Y$3:$Y$7690,"&lt;&gt;P") + SUMIFS('2way'!$AD$3:$AD$7690,'2way'!$R$3:$R$7690,"="&amp;D35,'2way'!$Y$3:$Y$7690,"&lt;&gt;P")</f>
        <v>-900</v>
      </c>
      <c r="H35" s="68">
        <f t="shared" si="1"/>
        <v>-0.5</v>
      </c>
      <c r="I35">
        <f>SUMIFS('2way'!$Z$3:$Z$7690,'2way'!$Q$3:$Q$7690,"=" &amp;B35,'2way'!$Y$3:$Y$7690,"&lt;&gt;P") + SUMIFS('2way'!$Z$3:$Z$7690,'2way'!$R$3:$R$7690,"=" &amp;B35,'2way'!$Y$3:$Y$7690,"&lt;&gt;P")</f>
        <v>1800</v>
      </c>
      <c r="J35" t="e">
        <f>SUMIFS('2way'!$AF$3:$AF$7690,'2way'!$Q$3:$Q$7690,"="&amp;B35,'2way'!$Y$3:$Y$7690,"&lt;&gt;P") + SUMIFS('2way'!$AF$3:$AF$7690,'2way'!$R$3:$R$7690,"="&amp;B35,'2way'!$Y$3:$Y$7690,"&lt;&gt;P")</f>
        <v>#N/A</v>
      </c>
      <c r="K35" s="68" t="e">
        <f t="shared" si="2"/>
        <v>#N/A</v>
      </c>
    </row>
    <row r="36" spans="1:11" x14ac:dyDescent="0.25">
      <c r="A36" t="s">
        <v>268</v>
      </c>
      <c r="B36" t="s">
        <v>383</v>
      </c>
      <c r="C36">
        <f>SUMIFS('2way'!$Z$3:$Z$7690,'2way'!$Q$3:$Q$7690,"=" &amp;B36,'2way'!$Y$3:$Y$7690,"&lt;&gt;P") + SUMIFS('2way'!$Z$3:$Z$7690,'2way'!$R$3:$R$7690,"=" &amp;B36,'2way'!$Y$3:$Y$7690,"&lt;&gt;P")</f>
        <v>1700</v>
      </c>
      <c r="D36">
        <f>SUMIFS('2way'!$AB$3:$AB$7690,'2way'!$Q$3:$Q$7690,"="&amp;B36,'2way'!$Z$3:$Z$7690,"&lt;&gt;P") + SUMIFS('2way'!$AB$3:$AB$7690,'2way'!$R$3:$R$7690,"="&amp;B36,'2way'!$Z$3:$Z$7690,"&lt;&gt;P")</f>
        <v>-1800</v>
      </c>
      <c r="E36" s="68">
        <f t="shared" si="0"/>
        <v>-1.0588235294117647</v>
      </c>
      <c r="F36">
        <f>SUMIFS('2way'!$Z$3:$Z$7690,'2way'!$Q$3:$Q$7690,"=" &amp;B36,'2way'!$Y$3:$Y$7690,"&lt;&gt;P") + SUMIFS('2way'!$Z$3:$Z$7690,'2way'!$R$3:$R$7690,"=" &amp;B36,'2way'!$Y$3:$Y$7690,"&lt;&gt;P")</f>
        <v>1700</v>
      </c>
      <c r="G36">
        <f>SUMIFS('2way'!$AD$3:$AD$7690,'2way'!$Q$3:$Q$7690,"="&amp;B36,'2way'!$Y$3:$Y$7690,"&lt;&gt;P") + SUMIFS('2way'!$AD$3:$AD$7690,'2way'!$R$3:$R$7690,"="&amp;D36,'2way'!$Y$3:$Y$7690,"&lt;&gt;P")</f>
        <v>-800</v>
      </c>
      <c r="H36" s="68">
        <f t="shared" si="1"/>
        <v>-0.47058823529411764</v>
      </c>
      <c r="I36">
        <f>SUMIFS('2way'!$Z$3:$Z$7690,'2way'!$Q$3:$Q$7690,"=" &amp;B36,'2way'!$Y$3:$Y$7690,"&lt;&gt;P") + SUMIFS('2way'!$Z$3:$Z$7690,'2way'!$R$3:$R$7690,"=" &amp;B36,'2way'!$Y$3:$Y$7690,"&lt;&gt;P")</f>
        <v>1700</v>
      </c>
      <c r="J36">
        <f>SUMIFS('2way'!$AF$3:$AF$7690,'2way'!$Q$3:$Q$7690,"="&amp;B36,'2way'!$Y$3:$Y$7690,"&lt;&gt;P") + SUMIFS('2way'!$AF$3:$AF$7690,'2way'!$R$3:$R$7690,"="&amp;B36,'2way'!$Y$3:$Y$7690,"&lt;&gt;P")</f>
        <v>-1700</v>
      </c>
      <c r="K36" s="68">
        <f t="shared" si="2"/>
        <v>-1</v>
      </c>
    </row>
    <row r="37" spans="1:11" x14ac:dyDescent="0.25">
      <c r="A37" t="s">
        <v>268</v>
      </c>
      <c r="B37" t="s">
        <v>288</v>
      </c>
      <c r="C37">
        <f>SUMIFS('2way'!$Z$3:$Z$7690,'2way'!$Q$3:$Q$7690,"=" &amp;B37,'2way'!$Y$3:$Y$7690,"&lt;&gt;P") + SUMIFS('2way'!$Z$3:$Z$7690,'2way'!$R$3:$R$7690,"=" &amp;B37,'2way'!$Y$3:$Y$7690,"&lt;&gt;P")</f>
        <v>1800</v>
      </c>
      <c r="D37">
        <f>SUMIFS('2way'!$AB$3:$AB$7690,'2way'!$Q$3:$Q$7690,"="&amp;B37,'2way'!$Z$3:$Z$7690,"&lt;&gt;P") + SUMIFS('2way'!$AB$3:$AB$7690,'2way'!$R$3:$R$7690,"="&amp;B37,'2way'!$Z$3:$Z$7690,"&lt;&gt;P")</f>
        <v>-1800</v>
      </c>
      <c r="E37" s="68">
        <f t="shared" si="0"/>
        <v>-1</v>
      </c>
      <c r="F37">
        <f>SUMIFS('2way'!$Z$3:$Z$7690,'2way'!$Q$3:$Q$7690,"=" &amp;B37,'2way'!$Y$3:$Y$7690,"&lt;&gt;P") + SUMIFS('2way'!$Z$3:$Z$7690,'2way'!$R$3:$R$7690,"=" &amp;B37,'2way'!$Y$3:$Y$7690,"&lt;&gt;P")</f>
        <v>1800</v>
      </c>
      <c r="G37">
        <f>SUMIFS('2way'!$AD$3:$AD$7690,'2way'!$Q$3:$Q$7690,"="&amp;B37,'2way'!$Y$3:$Y$7690,"&lt;&gt;P") + SUMIFS('2way'!$AD$3:$AD$7690,'2way'!$R$3:$R$7690,"="&amp;D37,'2way'!$Y$3:$Y$7690,"&lt;&gt;P")</f>
        <v>-900</v>
      </c>
      <c r="H37" s="68">
        <f t="shared" si="1"/>
        <v>-0.5</v>
      </c>
      <c r="I37">
        <f>SUMIFS('2way'!$Z$3:$Z$7690,'2way'!$Q$3:$Q$7690,"=" &amp;B37,'2way'!$Y$3:$Y$7690,"&lt;&gt;P") + SUMIFS('2way'!$Z$3:$Z$7690,'2way'!$R$3:$R$7690,"=" &amp;B37,'2way'!$Y$3:$Y$7690,"&lt;&gt;P")</f>
        <v>1800</v>
      </c>
      <c r="J37">
        <f>SUMIFS('2way'!$AF$3:$AF$7690,'2way'!$Q$3:$Q$7690,"="&amp;B37,'2way'!$Y$3:$Y$7690,"&lt;&gt;P") + SUMIFS('2way'!$AF$3:$AF$7690,'2way'!$R$3:$R$7690,"="&amp;B37,'2way'!$Y$3:$Y$7690,"&lt;&gt;P")</f>
        <v>-1800</v>
      </c>
      <c r="K37" s="68">
        <f t="shared" si="2"/>
        <v>-1</v>
      </c>
    </row>
    <row r="38" spans="1:11" x14ac:dyDescent="0.25">
      <c r="A38" t="s">
        <v>268</v>
      </c>
      <c r="B38" t="s">
        <v>580</v>
      </c>
      <c r="C38">
        <f>SUMIFS('2way'!$Z$3:$Z$7690,'2way'!$Q$3:$Q$7690,"=" &amp;B38,'2way'!$Y$3:$Y$7690,"&lt;&gt;P") + SUMIFS('2way'!$Z$3:$Z$7690,'2way'!$R$3:$R$7690,"=" &amp;B38,'2way'!$Y$3:$Y$7690,"&lt;&gt;P")</f>
        <v>0</v>
      </c>
      <c r="D38">
        <f>SUMIFS('2way'!$AB$3:$AB$7690,'2way'!$Q$3:$Q$7690,"="&amp;B38,'2way'!$Z$3:$Z$7690,"&lt;&gt;P") + SUMIFS('2way'!$AB$3:$AB$7690,'2way'!$R$3:$R$7690,"="&amp;B38,'2way'!$Z$3:$Z$7690,"&lt;&gt;P")</f>
        <v>0</v>
      </c>
      <c r="E38" s="68" t="e">
        <f t="shared" si="0"/>
        <v>#DIV/0!</v>
      </c>
      <c r="F38">
        <f>SUMIFS('2way'!$Z$3:$Z$7690,'2way'!$Q$3:$Q$7690,"=" &amp;B38,'2way'!$Y$3:$Y$7690,"&lt;&gt;P") + SUMIFS('2way'!$Z$3:$Z$7690,'2way'!$R$3:$R$7690,"=" &amp;B38,'2way'!$Y$3:$Y$7690,"&lt;&gt;P")</f>
        <v>0</v>
      </c>
      <c r="G38">
        <f>SUMIFS('2way'!$AD$3:$AD$7690,'2way'!$Q$3:$Q$7690,"="&amp;B38,'2way'!$Y$3:$Y$7690,"&lt;&gt;P") + SUMIFS('2way'!$AD$3:$AD$7690,'2way'!$R$3:$R$7690,"="&amp;D38,'2way'!$Y$3:$Y$7690,"&lt;&gt;P")</f>
        <v>0</v>
      </c>
      <c r="H38" s="68" t="e">
        <f t="shared" si="1"/>
        <v>#DIV/0!</v>
      </c>
      <c r="I38">
        <f>SUMIFS('2way'!$Z$3:$Z$7690,'2way'!$Q$3:$Q$7690,"=" &amp;B38,'2way'!$Y$3:$Y$7690,"&lt;&gt;P") + SUMIFS('2way'!$Z$3:$Z$7690,'2way'!$R$3:$R$7690,"=" &amp;B38,'2way'!$Y$3:$Y$7690,"&lt;&gt;P")</f>
        <v>0</v>
      </c>
      <c r="J38">
        <f>SUMIFS('2way'!$AF$3:$AF$7690,'2way'!$Q$3:$Q$7690,"="&amp;B38,'2way'!$Y$3:$Y$7690,"&lt;&gt;P") + SUMIFS('2way'!$AF$3:$AF$7690,'2way'!$R$3:$R$7690,"="&amp;B38,'2way'!$Y$3:$Y$7690,"&lt;&gt;P")</f>
        <v>0</v>
      </c>
      <c r="K38" s="68" t="e">
        <f t="shared" si="2"/>
        <v>#DIV/0!</v>
      </c>
    </row>
    <row r="39" spans="1:11" x14ac:dyDescent="0.25">
      <c r="A39" t="s">
        <v>268</v>
      </c>
      <c r="B39" t="s">
        <v>287</v>
      </c>
      <c r="C39">
        <f>SUMIFS('2way'!$Z$3:$Z$7690,'2way'!$Q$3:$Q$7690,"=" &amp;B39,'2way'!$Y$3:$Y$7690,"&lt;&gt;P") + SUMIFS('2way'!$Z$3:$Z$7690,'2way'!$R$3:$R$7690,"=" &amp;B39,'2way'!$Y$3:$Y$7690,"&lt;&gt;P")</f>
        <v>2000</v>
      </c>
      <c r="D39" t="e">
        <f>SUMIFS('2way'!$AB$3:$AB$7690,'2way'!$Q$3:$Q$7690,"="&amp;B39,'2way'!$Z$3:$Z$7690,"&lt;&gt;P") + SUMIFS('2way'!$AB$3:$AB$7690,'2way'!$R$3:$R$7690,"="&amp;B39,'2way'!$Z$3:$Z$7690,"&lt;&gt;P")</f>
        <v>#N/A</v>
      </c>
      <c r="E39" s="68" t="e">
        <f t="shared" si="0"/>
        <v>#N/A</v>
      </c>
      <c r="F39">
        <f>SUMIFS('2way'!$Z$3:$Z$7690,'2way'!$Q$3:$Q$7690,"=" &amp;B39,'2way'!$Y$3:$Y$7690,"&lt;&gt;P") + SUMIFS('2way'!$Z$3:$Z$7690,'2way'!$R$3:$R$7690,"=" &amp;B39,'2way'!$Y$3:$Y$7690,"&lt;&gt;P")</f>
        <v>2000</v>
      </c>
      <c r="G39">
        <f>SUMIFS('2way'!$AD$3:$AD$7690,'2way'!$Q$3:$Q$7690,"="&amp;B39,'2way'!$Y$3:$Y$7690,"&lt;&gt;P") + SUMIFS('2way'!$AD$3:$AD$7690,'2way'!$R$3:$R$7690,"="&amp;D39,'2way'!$Y$3:$Y$7690,"&lt;&gt;P")</f>
        <v>-1000</v>
      </c>
      <c r="H39" s="68">
        <f t="shared" si="1"/>
        <v>-0.5</v>
      </c>
      <c r="I39">
        <f>SUMIFS('2way'!$Z$3:$Z$7690,'2way'!$Q$3:$Q$7690,"=" &amp;B39,'2way'!$Y$3:$Y$7690,"&lt;&gt;P") + SUMIFS('2way'!$Z$3:$Z$7690,'2way'!$R$3:$R$7690,"=" &amp;B39,'2way'!$Y$3:$Y$7690,"&lt;&gt;P")</f>
        <v>2000</v>
      </c>
      <c r="J39" t="e">
        <f>SUMIFS('2way'!$AF$3:$AF$7690,'2way'!$Q$3:$Q$7690,"="&amp;B39,'2way'!$Y$3:$Y$7690,"&lt;&gt;P") + SUMIFS('2way'!$AF$3:$AF$7690,'2way'!$R$3:$R$7690,"="&amp;B39,'2way'!$Y$3:$Y$7690,"&lt;&gt;P")</f>
        <v>#N/A</v>
      </c>
      <c r="K39" s="68" t="e">
        <f t="shared" si="2"/>
        <v>#N/A</v>
      </c>
    </row>
    <row r="40" spans="1:11" x14ac:dyDescent="0.25">
      <c r="A40" t="s">
        <v>268</v>
      </c>
      <c r="B40" t="s">
        <v>314</v>
      </c>
      <c r="C40">
        <f>SUMIFS('2way'!$Z$3:$Z$7690,'2way'!$Q$3:$Q$7690,"=" &amp;B40,'2way'!$Y$3:$Y$7690,"&lt;&gt;P") + SUMIFS('2way'!$Z$3:$Z$7690,'2way'!$R$3:$R$7690,"=" &amp;B40,'2way'!$Y$3:$Y$7690,"&lt;&gt;P")</f>
        <v>1800</v>
      </c>
      <c r="D40" t="e">
        <f>SUMIFS('2way'!$AB$3:$AB$7690,'2way'!$Q$3:$Q$7690,"="&amp;B40,'2way'!$Z$3:$Z$7690,"&lt;&gt;P") + SUMIFS('2way'!$AB$3:$AB$7690,'2way'!$R$3:$R$7690,"="&amp;B40,'2way'!$Z$3:$Z$7690,"&lt;&gt;P")</f>
        <v>#N/A</v>
      </c>
      <c r="E40" s="68" t="e">
        <f t="shared" si="0"/>
        <v>#N/A</v>
      </c>
      <c r="F40">
        <f>SUMIFS('2way'!$Z$3:$Z$7690,'2way'!$Q$3:$Q$7690,"=" &amp;B40,'2way'!$Y$3:$Y$7690,"&lt;&gt;P") + SUMIFS('2way'!$Z$3:$Z$7690,'2way'!$R$3:$R$7690,"=" &amp;B40,'2way'!$Y$3:$Y$7690,"&lt;&gt;P")</f>
        <v>1800</v>
      </c>
      <c r="G40" t="e">
        <f>SUMIFS('2way'!$AD$3:$AD$7690,'2way'!$Q$3:$Q$7690,"="&amp;B40,'2way'!$Y$3:$Y$7690,"&lt;&gt;P") + SUMIFS('2way'!$AD$3:$AD$7690,'2way'!$R$3:$R$7690,"="&amp;D40,'2way'!$Y$3:$Y$7690,"&lt;&gt;P")</f>
        <v>#N/A</v>
      </c>
      <c r="H40" s="68" t="e">
        <f t="shared" si="1"/>
        <v>#N/A</v>
      </c>
      <c r="I40">
        <f>SUMIFS('2way'!$Z$3:$Z$7690,'2way'!$Q$3:$Q$7690,"=" &amp;B40,'2way'!$Y$3:$Y$7690,"&lt;&gt;P") + SUMIFS('2way'!$Z$3:$Z$7690,'2way'!$R$3:$R$7690,"=" &amp;B40,'2way'!$Y$3:$Y$7690,"&lt;&gt;P")</f>
        <v>1800</v>
      </c>
      <c r="J40" t="e">
        <f>SUMIFS('2way'!$AF$3:$AF$7690,'2way'!$Q$3:$Q$7690,"="&amp;B40,'2way'!$Y$3:$Y$7690,"&lt;&gt;P") + SUMIFS('2way'!$AF$3:$AF$7690,'2way'!$R$3:$R$7690,"="&amp;B40,'2way'!$Y$3:$Y$7690,"&lt;&gt;P")</f>
        <v>#N/A</v>
      </c>
      <c r="K40" s="68" t="e">
        <f t="shared" si="2"/>
        <v>#N/A</v>
      </c>
    </row>
    <row r="41" spans="1:11" x14ac:dyDescent="0.25">
      <c r="A41" t="s">
        <v>268</v>
      </c>
      <c r="B41" t="s">
        <v>382</v>
      </c>
      <c r="C41">
        <f>SUMIFS('2way'!$Z$3:$Z$7690,'2way'!$Q$3:$Q$7690,"=" &amp;B41,'2way'!$Y$3:$Y$7690,"&lt;&gt;P") + SUMIFS('2way'!$Z$3:$Z$7690,'2way'!$R$3:$R$7690,"=" &amp;B41,'2way'!$Y$3:$Y$7690,"&lt;&gt;P")</f>
        <v>1400</v>
      </c>
      <c r="D41" t="e">
        <f>SUMIFS('2way'!$AB$3:$AB$7690,'2way'!$Q$3:$Q$7690,"="&amp;B41,'2way'!$Z$3:$Z$7690,"&lt;&gt;P") + SUMIFS('2way'!$AB$3:$AB$7690,'2way'!$R$3:$R$7690,"="&amp;B41,'2way'!$Z$3:$Z$7690,"&lt;&gt;P")</f>
        <v>#N/A</v>
      </c>
      <c r="E41" s="68" t="e">
        <f t="shared" si="0"/>
        <v>#N/A</v>
      </c>
      <c r="F41">
        <f>SUMIFS('2way'!$Z$3:$Z$7690,'2way'!$Q$3:$Q$7690,"=" &amp;B41,'2way'!$Y$3:$Y$7690,"&lt;&gt;P") + SUMIFS('2way'!$Z$3:$Z$7690,'2way'!$R$3:$R$7690,"=" &amp;B41,'2way'!$Y$3:$Y$7690,"&lt;&gt;P")</f>
        <v>1400</v>
      </c>
      <c r="G41" t="e">
        <f>SUMIFS('2way'!$AD$3:$AD$7690,'2way'!$Q$3:$Q$7690,"="&amp;B41,'2way'!$Y$3:$Y$7690,"&lt;&gt;P") + SUMIFS('2way'!$AD$3:$AD$7690,'2way'!$R$3:$R$7690,"="&amp;D41,'2way'!$Y$3:$Y$7690,"&lt;&gt;P")</f>
        <v>#N/A</v>
      </c>
      <c r="H41" s="68" t="e">
        <f t="shared" si="1"/>
        <v>#N/A</v>
      </c>
      <c r="I41">
        <f>SUMIFS('2way'!$Z$3:$Z$7690,'2way'!$Q$3:$Q$7690,"=" &amp;B41,'2way'!$Y$3:$Y$7690,"&lt;&gt;P") + SUMIFS('2way'!$Z$3:$Z$7690,'2way'!$R$3:$R$7690,"=" &amp;B41,'2way'!$Y$3:$Y$7690,"&lt;&gt;P")</f>
        <v>1400</v>
      </c>
      <c r="J41" t="e">
        <f>SUMIFS('2way'!$AF$3:$AF$7690,'2way'!$Q$3:$Q$7690,"="&amp;B41,'2way'!$Y$3:$Y$7690,"&lt;&gt;P") + SUMIFS('2way'!$AF$3:$AF$7690,'2way'!$R$3:$R$7690,"="&amp;B41,'2way'!$Y$3:$Y$7690,"&lt;&gt;P")</f>
        <v>#N/A</v>
      </c>
      <c r="K41" s="68" t="e">
        <f t="shared" si="2"/>
        <v>#N/A</v>
      </c>
    </row>
    <row r="42" spans="1:11" x14ac:dyDescent="0.25">
      <c r="A42" t="s">
        <v>279</v>
      </c>
      <c r="B42" t="s">
        <v>317</v>
      </c>
      <c r="C42">
        <f>SUMIFS('2way'!$Z$3:$Z$7690,'2way'!$Q$3:$Q$7690,"=" &amp;B42,'2way'!$Y$3:$Y$7690,"&lt;&gt;P") + SUMIFS('2way'!$Z$3:$Z$7690,'2way'!$R$3:$R$7690,"=" &amp;B42,'2way'!$Y$3:$Y$7690,"&lt;&gt;P")</f>
        <v>2200</v>
      </c>
      <c r="D42">
        <f>SUMIFS('2way'!$AB$3:$AB$7690,'2way'!$Q$3:$Q$7690,"="&amp;B42,'2way'!$Z$3:$Z$7690,"&lt;&gt;P") + SUMIFS('2way'!$AB$3:$AB$7690,'2way'!$R$3:$R$7690,"="&amp;B42,'2way'!$Z$3:$Z$7690,"&lt;&gt;P")</f>
        <v>-2200</v>
      </c>
      <c r="E42" s="68">
        <f t="shared" si="0"/>
        <v>-1</v>
      </c>
      <c r="F42">
        <f>SUMIFS('2way'!$Z$3:$Z$7690,'2way'!$Q$3:$Q$7690,"=" &amp;B42,'2way'!$Y$3:$Y$7690,"&lt;&gt;P") + SUMIFS('2way'!$Z$3:$Z$7690,'2way'!$R$3:$R$7690,"=" &amp;B42,'2way'!$Y$3:$Y$7690,"&lt;&gt;P")</f>
        <v>2200</v>
      </c>
      <c r="G42">
        <f>SUMIFS('2way'!$AD$3:$AD$7690,'2way'!$Q$3:$Q$7690,"="&amp;B42,'2way'!$Y$3:$Y$7690,"&lt;&gt;P") + SUMIFS('2way'!$AD$3:$AD$7690,'2way'!$R$3:$R$7690,"="&amp;D42,'2way'!$Y$3:$Y$7690,"&lt;&gt;P")</f>
        <v>-1100</v>
      </c>
      <c r="H42" s="68">
        <f t="shared" si="1"/>
        <v>-0.5</v>
      </c>
      <c r="I42">
        <f>SUMIFS('2way'!$Z$3:$Z$7690,'2way'!$Q$3:$Q$7690,"=" &amp;B42,'2way'!$Y$3:$Y$7690,"&lt;&gt;P") + SUMIFS('2way'!$Z$3:$Z$7690,'2way'!$R$3:$R$7690,"=" &amp;B42,'2way'!$Y$3:$Y$7690,"&lt;&gt;P")</f>
        <v>2200</v>
      </c>
      <c r="J42">
        <f>SUMIFS('2way'!$AF$3:$AF$7690,'2way'!$Q$3:$Q$7690,"="&amp;B42,'2way'!$Y$3:$Y$7690,"&lt;&gt;P") + SUMIFS('2way'!$AF$3:$AF$7690,'2way'!$R$3:$R$7690,"="&amp;B42,'2way'!$Y$3:$Y$7690,"&lt;&gt;P")</f>
        <v>-2200</v>
      </c>
      <c r="K42" s="68">
        <f t="shared" si="2"/>
        <v>-1</v>
      </c>
    </row>
    <row r="43" spans="1:11" x14ac:dyDescent="0.25">
      <c r="A43" t="s">
        <v>279</v>
      </c>
      <c r="B43" t="s">
        <v>391</v>
      </c>
      <c r="C43">
        <f>SUMIFS('2way'!$Z$3:$Z$7690,'2way'!$Q$3:$Q$7690,"=" &amp;B43,'2way'!$Y$3:$Y$7690,"&lt;&gt;P") + SUMIFS('2way'!$Z$3:$Z$7690,'2way'!$R$3:$R$7690,"=" &amp;B43,'2way'!$Y$3:$Y$7690,"&lt;&gt;P")</f>
        <v>2400</v>
      </c>
      <c r="D43">
        <f>SUMIFS('2way'!$AB$3:$AB$7690,'2way'!$Q$3:$Q$7690,"="&amp;B43,'2way'!$Z$3:$Z$7690,"&lt;&gt;P") + SUMIFS('2way'!$AB$3:$AB$7690,'2way'!$R$3:$R$7690,"="&amp;B43,'2way'!$Z$3:$Z$7690,"&lt;&gt;P")</f>
        <v>-2400</v>
      </c>
      <c r="E43" s="68">
        <f t="shared" si="0"/>
        <v>-1</v>
      </c>
      <c r="F43">
        <f>SUMIFS('2way'!$Z$3:$Z$7690,'2way'!$Q$3:$Q$7690,"=" &amp;B43,'2way'!$Y$3:$Y$7690,"&lt;&gt;P") + SUMIFS('2way'!$Z$3:$Z$7690,'2way'!$R$3:$R$7690,"=" &amp;B43,'2way'!$Y$3:$Y$7690,"&lt;&gt;P")</f>
        <v>2400</v>
      </c>
      <c r="G43">
        <f>SUMIFS('2way'!$AD$3:$AD$7690,'2way'!$Q$3:$Q$7690,"="&amp;B43,'2way'!$Y$3:$Y$7690,"&lt;&gt;P") + SUMIFS('2way'!$AD$3:$AD$7690,'2way'!$R$3:$R$7690,"="&amp;D43,'2way'!$Y$3:$Y$7690,"&lt;&gt;P")</f>
        <v>-1200</v>
      </c>
      <c r="H43" s="68">
        <f t="shared" si="1"/>
        <v>-0.5</v>
      </c>
      <c r="I43">
        <f>SUMIFS('2way'!$Z$3:$Z$7690,'2way'!$Q$3:$Q$7690,"=" &amp;B43,'2way'!$Y$3:$Y$7690,"&lt;&gt;P") + SUMIFS('2way'!$Z$3:$Z$7690,'2way'!$R$3:$R$7690,"=" &amp;B43,'2way'!$Y$3:$Y$7690,"&lt;&gt;P")</f>
        <v>2400</v>
      </c>
      <c r="J43">
        <f>SUMIFS('2way'!$AF$3:$AF$7690,'2way'!$Q$3:$Q$7690,"="&amp;B43,'2way'!$Y$3:$Y$7690,"&lt;&gt;P") + SUMIFS('2way'!$AF$3:$AF$7690,'2way'!$R$3:$R$7690,"="&amp;B43,'2way'!$Y$3:$Y$7690,"&lt;&gt;P")</f>
        <v>-2400</v>
      </c>
      <c r="K43" s="68">
        <f t="shared" si="2"/>
        <v>-1</v>
      </c>
    </row>
    <row r="44" spans="1:11" x14ac:dyDescent="0.25">
      <c r="A44" t="s">
        <v>279</v>
      </c>
      <c r="B44" t="s">
        <v>385</v>
      </c>
      <c r="C44">
        <f>SUMIFS('2way'!$Z$3:$Z$7690,'2way'!$Q$3:$Q$7690,"=" &amp;B44,'2way'!$Y$3:$Y$7690,"&lt;&gt;P") + SUMIFS('2way'!$Z$3:$Z$7690,'2way'!$R$3:$R$7690,"=" &amp;B44,'2way'!$Y$3:$Y$7690,"&lt;&gt;P")</f>
        <v>2200</v>
      </c>
      <c r="D44">
        <f>SUMIFS('2way'!$AB$3:$AB$7690,'2way'!$Q$3:$Q$7690,"="&amp;B44,'2way'!$Z$3:$Z$7690,"&lt;&gt;P") + SUMIFS('2way'!$AB$3:$AB$7690,'2way'!$R$3:$R$7690,"="&amp;B44,'2way'!$Z$3:$Z$7690,"&lt;&gt;P")</f>
        <v>-2300</v>
      </c>
      <c r="E44" s="68">
        <f t="shared" si="0"/>
        <v>-1.0454545454545454</v>
      </c>
      <c r="F44">
        <f>SUMIFS('2way'!$Z$3:$Z$7690,'2way'!$Q$3:$Q$7690,"=" &amp;B44,'2way'!$Y$3:$Y$7690,"&lt;&gt;P") + SUMIFS('2way'!$Z$3:$Z$7690,'2way'!$R$3:$R$7690,"=" &amp;B44,'2way'!$Y$3:$Y$7690,"&lt;&gt;P")</f>
        <v>2200</v>
      </c>
      <c r="G44">
        <f>SUMIFS('2way'!$AD$3:$AD$7690,'2way'!$Q$3:$Q$7690,"="&amp;B44,'2way'!$Y$3:$Y$7690,"&lt;&gt;P") + SUMIFS('2way'!$AD$3:$AD$7690,'2way'!$R$3:$R$7690,"="&amp;D44,'2way'!$Y$3:$Y$7690,"&lt;&gt;P")</f>
        <v>-1100</v>
      </c>
      <c r="H44" s="68">
        <f t="shared" si="1"/>
        <v>-0.5</v>
      </c>
      <c r="I44">
        <f>SUMIFS('2way'!$Z$3:$Z$7690,'2way'!$Q$3:$Q$7690,"=" &amp;B44,'2way'!$Y$3:$Y$7690,"&lt;&gt;P") + SUMIFS('2way'!$Z$3:$Z$7690,'2way'!$R$3:$R$7690,"=" &amp;B44,'2way'!$Y$3:$Y$7690,"&lt;&gt;P")</f>
        <v>2200</v>
      </c>
      <c r="J44">
        <f>SUMIFS('2way'!$AF$3:$AF$7690,'2way'!$Q$3:$Q$7690,"="&amp;B44,'2way'!$Y$3:$Y$7690,"&lt;&gt;P") + SUMIFS('2way'!$AF$3:$AF$7690,'2way'!$R$3:$R$7690,"="&amp;B44,'2way'!$Y$3:$Y$7690,"&lt;&gt;P")</f>
        <v>-2200</v>
      </c>
      <c r="K44" s="68">
        <f t="shared" si="2"/>
        <v>-1</v>
      </c>
    </row>
    <row r="45" spans="1:11" x14ac:dyDescent="0.25">
      <c r="A45" t="s">
        <v>279</v>
      </c>
      <c r="B45" t="s">
        <v>394</v>
      </c>
      <c r="C45">
        <f>SUMIFS('2way'!$Z$3:$Z$7690,'2way'!$Q$3:$Q$7690,"=" &amp;B45,'2way'!$Y$3:$Y$7690,"&lt;&gt;P") + SUMIFS('2way'!$Z$3:$Z$7690,'2way'!$R$3:$R$7690,"=" &amp;B45,'2way'!$Y$3:$Y$7690,"&lt;&gt;P")</f>
        <v>2400</v>
      </c>
      <c r="D45">
        <f>SUMIFS('2way'!$AB$3:$AB$7690,'2way'!$Q$3:$Q$7690,"="&amp;B45,'2way'!$Z$3:$Z$7690,"&lt;&gt;P") + SUMIFS('2way'!$AB$3:$AB$7690,'2way'!$R$3:$R$7690,"="&amp;B45,'2way'!$Z$3:$Z$7690,"&lt;&gt;P")</f>
        <v>-2400</v>
      </c>
      <c r="E45" s="68">
        <f t="shared" si="0"/>
        <v>-1</v>
      </c>
      <c r="F45">
        <f>SUMIFS('2way'!$Z$3:$Z$7690,'2way'!$Q$3:$Q$7690,"=" &amp;B45,'2way'!$Y$3:$Y$7690,"&lt;&gt;P") + SUMIFS('2way'!$Z$3:$Z$7690,'2way'!$R$3:$R$7690,"=" &amp;B45,'2way'!$Y$3:$Y$7690,"&lt;&gt;P")</f>
        <v>2400</v>
      </c>
      <c r="G45">
        <f>SUMIFS('2way'!$AD$3:$AD$7690,'2way'!$Q$3:$Q$7690,"="&amp;B45,'2way'!$Y$3:$Y$7690,"&lt;&gt;P") + SUMIFS('2way'!$AD$3:$AD$7690,'2way'!$R$3:$R$7690,"="&amp;D45,'2way'!$Y$3:$Y$7690,"&lt;&gt;P")</f>
        <v>-1200</v>
      </c>
      <c r="H45" s="68">
        <f t="shared" si="1"/>
        <v>-0.5</v>
      </c>
      <c r="I45">
        <f>SUMIFS('2way'!$Z$3:$Z$7690,'2way'!$Q$3:$Q$7690,"=" &amp;B45,'2way'!$Y$3:$Y$7690,"&lt;&gt;P") + SUMIFS('2way'!$Z$3:$Z$7690,'2way'!$R$3:$R$7690,"=" &amp;B45,'2way'!$Y$3:$Y$7690,"&lt;&gt;P")</f>
        <v>2400</v>
      </c>
      <c r="J45">
        <f>SUMIFS('2way'!$AF$3:$AF$7690,'2way'!$Q$3:$Q$7690,"="&amp;B45,'2way'!$Y$3:$Y$7690,"&lt;&gt;P") + SUMIFS('2way'!$AF$3:$AF$7690,'2way'!$R$3:$R$7690,"="&amp;B45,'2way'!$Y$3:$Y$7690,"&lt;&gt;P")</f>
        <v>-2400</v>
      </c>
      <c r="K45" s="68">
        <f t="shared" si="2"/>
        <v>-1</v>
      </c>
    </row>
    <row r="46" spans="1:11" x14ac:dyDescent="0.25">
      <c r="A46" t="s">
        <v>279</v>
      </c>
      <c r="B46" t="s">
        <v>386</v>
      </c>
      <c r="C46">
        <f>SUMIFS('2way'!$Z$3:$Z$7690,'2way'!$Q$3:$Q$7690,"=" &amp;B46,'2way'!$Y$3:$Y$7690,"&lt;&gt;P") + SUMIFS('2way'!$Z$3:$Z$7690,'2way'!$R$3:$R$7690,"=" &amp;B46,'2way'!$Y$3:$Y$7690,"&lt;&gt;P")</f>
        <v>2200</v>
      </c>
      <c r="D46">
        <f>SUMIFS('2way'!$AB$3:$AB$7690,'2way'!$Q$3:$Q$7690,"="&amp;B46,'2way'!$Z$3:$Z$7690,"&lt;&gt;P") + SUMIFS('2way'!$AB$3:$AB$7690,'2way'!$R$3:$R$7690,"="&amp;B46,'2way'!$Z$3:$Z$7690,"&lt;&gt;P")</f>
        <v>-2300</v>
      </c>
      <c r="E46" s="68">
        <f t="shared" si="0"/>
        <v>-1.0454545454545454</v>
      </c>
      <c r="F46">
        <f>SUMIFS('2way'!$Z$3:$Z$7690,'2way'!$Q$3:$Q$7690,"=" &amp;B46,'2way'!$Y$3:$Y$7690,"&lt;&gt;P") + SUMIFS('2way'!$Z$3:$Z$7690,'2way'!$R$3:$R$7690,"=" &amp;B46,'2way'!$Y$3:$Y$7690,"&lt;&gt;P")</f>
        <v>2200</v>
      </c>
      <c r="G46">
        <f>SUMIFS('2way'!$AD$3:$AD$7690,'2way'!$Q$3:$Q$7690,"="&amp;B46,'2way'!$Y$3:$Y$7690,"&lt;&gt;P") + SUMIFS('2way'!$AD$3:$AD$7690,'2way'!$R$3:$R$7690,"="&amp;D46,'2way'!$Y$3:$Y$7690,"&lt;&gt;P")</f>
        <v>-1100</v>
      </c>
      <c r="H46" s="68">
        <f t="shared" si="1"/>
        <v>-0.5</v>
      </c>
      <c r="I46">
        <f>SUMIFS('2way'!$Z$3:$Z$7690,'2way'!$Q$3:$Q$7690,"=" &amp;B46,'2way'!$Y$3:$Y$7690,"&lt;&gt;P") + SUMIFS('2way'!$Z$3:$Z$7690,'2way'!$R$3:$R$7690,"=" &amp;B46,'2way'!$Y$3:$Y$7690,"&lt;&gt;P")</f>
        <v>2200</v>
      </c>
      <c r="J46">
        <f>SUMIFS('2way'!$AF$3:$AF$7690,'2way'!$Q$3:$Q$7690,"="&amp;B46,'2way'!$Y$3:$Y$7690,"&lt;&gt;P") + SUMIFS('2way'!$AF$3:$AF$7690,'2way'!$R$3:$R$7690,"="&amp;B46,'2way'!$Y$3:$Y$7690,"&lt;&gt;P")</f>
        <v>-2200</v>
      </c>
      <c r="K46" s="68">
        <f t="shared" si="2"/>
        <v>-1</v>
      </c>
    </row>
    <row r="47" spans="1:11" x14ac:dyDescent="0.25">
      <c r="A47" t="s">
        <v>279</v>
      </c>
      <c r="B47" t="s">
        <v>390</v>
      </c>
      <c r="C47">
        <f>SUMIFS('2way'!$Z$3:$Z$7690,'2way'!$Q$3:$Q$7690,"=" &amp;B47,'2way'!$Y$3:$Y$7690,"&lt;&gt;P") + SUMIFS('2way'!$Z$3:$Z$7690,'2way'!$R$3:$R$7690,"=" &amp;B47,'2way'!$Y$3:$Y$7690,"&lt;&gt;P")</f>
        <v>2200</v>
      </c>
      <c r="D47">
        <f>SUMIFS('2way'!$AB$3:$AB$7690,'2way'!$Q$3:$Q$7690,"="&amp;B47,'2way'!$Z$3:$Z$7690,"&lt;&gt;P") + SUMIFS('2way'!$AB$3:$AB$7690,'2way'!$R$3:$R$7690,"="&amp;B47,'2way'!$Z$3:$Z$7690,"&lt;&gt;P")</f>
        <v>-2300</v>
      </c>
      <c r="E47" s="68">
        <f t="shared" si="0"/>
        <v>-1.0454545454545454</v>
      </c>
      <c r="F47">
        <f>SUMIFS('2way'!$Z$3:$Z$7690,'2way'!$Q$3:$Q$7690,"=" &amp;B47,'2way'!$Y$3:$Y$7690,"&lt;&gt;P") + SUMIFS('2way'!$Z$3:$Z$7690,'2way'!$R$3:$R$7690,"=" &amp;B47,'2way'!$Y$3:$Y$7690,"&lt;&gt;P")</f>
        <v>2200</v>
      </c>
      <c r="G47">
        <f>SUMIFS('2way'!$AD$3:$AD$7690,'2way'!$Q$3:$Q$7690,"="&amp;B47,'2way'!$Y$3:$Y$7690,"&lt;&gt;P") + SUMIFS('2way'!$AD$3:$AD$7690,'2way'!$R$3:$R$7690,"="&amp;D47,'2way'!$Y$3:$Y$7690,"&lt;&gt;P")</f>
        <v>-1100</v>
      </c>
      <c r="H47" s="68">
        <f t="shared" si="1"/>
        <v>-0.5</v>
      </c>
      <c r="I47">
        <f>SUMIFS('2way'!$Z$3:$Z$7690,'2way'!$Q$3:$Q$7690,"=" &amp;B47,'2way'!$Y$3:$Y$7690,"&lt;&gt;P") + SUMIFS('2way'!$Z$3:$Z$7690,'2way'!$R$3:$R$7690,"=" &amp;B47,'2way'!$Y$3:$Y$7690,"&lt;&gt;P")</f>
        <v>2200</v>
      </c>
      <c r="J47">
        <f>SUMIFS('2way'!$AF$3:$AF$7690,'2way'!$Q$3:$Q$7690,"="&amp;B47,'2way'!$Y$3:$Y$7690,"&lt;&gt;P") + SUMIFS('2way'!$AF$3:$AF$7690,'2way'!$R$3:$R$7690,"="&amp;B47,'2way'!$Y$3:$Y$7690,"&lt;&gt;P")</f>
        <v>-2200</v>
      </c>
      <c r="K47" s="68">
        <f t="shared" si="2"/>
        <v>-1</v>
      </c>
    </row>
    <row r="48" spans="1:11" x14ac:dyDescent="0.25">
      <c r="A48" t="s">
        <v>279</v>
      </c>
      <c r="B48" t="s">
        <v>481</v>
      </c>
      <c r="C48">
        <f>SUMIFS('2way'!$Z$3:$Z$7690,'2way'!$Q$3:$Q$7690,"=" &amp;B48,'2way'!$Y$3:$Y$7690,"&lt;&gt;P") + SUMIFS('2way'!$Z$3:$Z$7690,'2way'!$R$3:$R$7690,"=" &amp;B48,'2way'!$Y$3:$Y$7690,"&lt;&gt;P")</f>
        <v>2300</v>
      </c>
      <c r="D48">
        <f>SUMIFS('2way'!$AB$3:$AB$7690,'2way'!$Q$3:$Q$7690,"="&amp;B48,'2way'!$Z$3:$Z$7690,"&lt;&gt;P") + SUMIFS('2way'!$AB$3:$AB$7690,'2way'!$R$3:$R$7690,"="&amp;B48,'2way'!$Z$3:$Z$7690,"&lt;&gt;P")</f>
        <v>-2300</v>
      </c>
      <c r="E48" s="68">
        <f t="shared" si="0"/>
        <v>-1</v>
      </c>
      <c r="F48">
        <f>SUMIFS('2way'!$Z$3:$Z$7690,'2way'!$Q$3:$Q$7690,"=" &amp;B48,'2way'!$Y$3:$Y$7690,"&lt;&gt;P") + SUMIFS('2way'!$Z$3:$Z$7690,'2way'!$R$3:$R$7690,"=" &amp;B48,'2way'!$Y$3:$Y$7690,"&lt;&gt;P")</f>
        <v>2300</v>
      </c>
      <c r="G48">
        <f>SUMIFS('2way'!$AD$3:$AD$7690,'2way'!$Q$3:$Q$7690,"="&amp;B48,'2way'!$Y$3:$Y$7690,"&lt;&gt;P") + SUMIFS('2way'!$AD$3:$AD$7690,'2way'!$R$3:$R$7690,"="&amp;D48,'2way'!$Y$3:$Y$7690,"&lt;&gt;P")</f>
        <v>-1200</v>
      </c>
      <c r="H48" s="68">
        <f t="shared" si="1"/>
        <v>-0.52173913043478259</v>
      </c>
      <c r="I48">
        <f>SUMIFS('2way'!$Z$3:$Z$7690,'2way'!$Q$3:$Q$7690,"=" &amp;B48,'2way'!$Y$3:$Y$7690,"&lt;&gt;P") + SUMIFS('2way'!$Z$3:$Z$7690,'2way'!$R$3:$R$7690,"=" &amp;B48,'2way'!$Y$3:$Y$7690,"&lt;&gt;P")</f>
        <v>2300</v>
      </c>
      <c r="J48">
        <f>SUMIFS('2way'!$AF$3:$AF$7690,'2way'!$Q$3:$Q$7690,"="&amp;B48,'2way'!$Y$3:$Y$7690,"&lt;&gt;P") + SUMIFS('2way'!$AF$3:$AF$7690,'2way'!$R$3:$R$7690,"="&amp;B48,'2way'!$Y$3:$Y$7690,"&lt;&gt;P")</f>
        <v>-2300</v>
      </c>
      <c r="K48" s="68">
        <f t="shared" si="2"/>
        <v>-1</v>
      </c>
    </row>
    <row r="49" spans="1:11" x14ac:dyDescent="0.25">
      <c r="A49" t="s">
        <v>279</v>
      </c>
      <c r="B49" t="s">
        <v>483</v>
      </c>
      <c r="C49">
        <f>SUMIFS('2way'!$Z$3:$Z$7690,'2way'!$Q$3:$Q$7690,"=" &amp;B49,'2way'!$Y$3:$Y$7690,"&lt;&gt;P") + SUMIFS('2way'!$Z$3:$Z$7690,'2way'!$R$3:$R$7690,"=" &amp;B49,'2way'!$Y$3:$Y$7690,"&lt;&gt;P")</f>
        <v>2500</v>
      </c>
      <c r="D49">
        <f>SUMIFS('2way'!$AB$3:$AB$7690,'2way'!$Q$3:$Q$7690,"="&amp;B49,'2way'!$Z$3:$Z$7690,"&lt;&gt;P") + SUMIFS('2way'!$AB$3:$AB$7690,'2way'!$R$3:$R$7690,"="&amp;B49,'2way'!$Z$3:$Z$7690,"&lt;&gt;P")</f>
        <v>-2500</v>
      </c>
      <c r="E49" s="68">
        <f t="shared" si="0"/>
        <v>-1</v>
      </c>
      <c r="F49">
        <f>SUMIFS('2way'!$Z$3:$Z$7690,'2way'!$Q$3:$Q$7690,"=" &amp;B49,'2way'!$Y$3:$Y$7690,"&lt;&gt;P") + SUMIFS('2way'!$Z$3:$Z$7690,'2way'!$R$3:$R$7690,"=" &amp;B49,'2way'!$Y$3:$Y$7690,"&lt;&gt;P")</f>
        <v>2500</v>
      </c>
      <c r="G49">
        <f>SUMIFS('2way'!$AD$3:$AD$7690,'2way'!$Q$3:$Q$7690,"="&amp;B49,'2way'!$Y$3:$Y$7690,"&lt;&gt;P") + SUMIFS('2way'!$AD$3:$AD$7690,'2way'!$R$3:$R$7690,"="&amp;D49,'2way'!$Y$3:$Y$7690,"&lt;&gt;P")</f>
        <v>-1300</v>
      </c>
      <c r="H49" s="68">
        <f t="shared" si="1"/>
        <v>-0.52</v>
      </c>
      <c r="I49">
        <f>SUMIFS('2way'!$Z$3:$Z$7690,'2way'!$Q$3:$Q$7690,"=" &amp;B49,'2way'!$Y$3:$Y$7690,"&lt;&gt;P") + SUMIFS('2way'!$Z$3:$Z$7690,'2way'!$R$3:$R$7690,"=" &amp;B49,'2way'!$Y$3:$Y$7690,"&lt;&gt;P")</f>
        <v>2500</v>
      </c>
      <c r="J49">
        <f>SUMIFS('2way'!$AF$3:$AF$7690,'2way'!$Q$3:$Q$7690,"="&amp;B49,'2way'!$Y$3:$Y$7690,"&lt;&gt;P") + SUMIFS('2way'!$AF$3:$AF$7690,'2way'!$R$3:$R$7690,"="&amp;B49,'2way'!$Y$3:$Y$7690,"&lt;&gt;P")</f>
        <v>-2500</v>
      </c>
      <c r="K49" s="68">
        <f t="shared" si="2"/>
        <v>-1</v>
      </c>
    </row>
    <row r="50" spans="1:11" x14ac:dyDescent="0.25">
      <c r="A50" t="s">
        <v>279</v>
      </c>
      <c r="B50" t="s">
        <v>514</v>
      </c>
      <c r="C50">
        <f>SUMIFS('2way'!$Z$3:$Z$7690,'2way'!$Q$3:$Q$7690,"=" &amp;B50,'2way'!$Y$3:$Y$7690,"&lt;&gt;P") + SUMIFS('2way'!$Z$3:$Z$7690,'2way'!$R$3:$R$7690,"=" &amp;B50,'2way'!$Y$3:$Y$7690,"&lt;&gt;P")</f>
        <v>2300</v>
      </c>
      <c r="D50">
        <f>SUMIFS('2way'!$AB$3:$AB$7690,'2way'!$Q$3:$Q$7690,"="&amp;B50,'2way'!$Z$3:$Z$7690,"&lt;&gt;P") + SUMIFS('2way'!$AB$3:$AB$7690,'2way'!$R$3:$R$7690,"="&amp;B50,'2way'!$Z$3:$Z$7690,"&lt;&gt;P")</f>
        <v>-2300</v>
      </c>
      <c r="E50" s="68">
        <f t="shared" si="0"/>
        <v>-1</v>
      </c>
      <c r="F50">
        <f>SUMIFS('2way'!$Z$3:$Z$7690,'2way'!$Q$3:$Q$7690,"=" &amp;B50,'2way'!$Y$3:$Y$7690,"&lt;&gt;P") + SUMIFS('2way'!$Z$3:$Z$7690,'2way'!$R$3:$R$7690,"=" &amp;B50,'2way'!$Y$3:$Y$7690,"&lt;&gt;P")</f>
        <v>2300</v>
      </c>
      <c r="G50">
        <f>SUMIFS('2way'!$AD$3:$AD$7690,'2way'!$Q$3:$Q$7690,"="&amp;B50,'2way'!$Y$3:$Y$7690,"&lt;&gt;P") + SUMIFS('2way'!$AD$3:$AD$7690,'2way'!$R$3:$R$7690,"="&amp;D50,'2way'!$Y$3:$Y$7690,"&lt;&gt;P")</f>
        <v>-1200</v>
      </c>
      <c r="H50" s="68">
        <f t="shared" si="1"/>
        <v>-0.52173913043478259</v>
      </c>
      <c r="I50">
        <f>SUMIFS('2way'!$Z$3:$Z$7690,'2way'!$Q$3:$Q$7690,"=" &amp;B50,'2way'!$Y$3:$Y$7690,"&lt;&gt;P") + SUMIFS('2way'!$Z$3:$Z$7690,'2way'!$R$3:$R$7690,"=" &amp;B50,'2way'!$Y$3:$Y$7690,"&lt;&gt;P")</f>
        <v>2300</v>
      </c>
      <c r="J50">
        <f>SUMIFS('2way'!$AF$3:$AF$7690,'2way'!$Q$3:$Q$7690,"="&amp;B50,'2way'!$Y$3:$Y$7690,"&lt;&gt;P") + SUMIFS('2way'!$AF$3:$AF$7690,'2way'!$R$3:$R$7690,"="&amp;B50,'2way'!$Y$3:$Y$7690,"&lt;&gt;P")</f>
        <v>-2300</v>
      </c>
      <c r="K50" s="68">
        <f t="shared" si="2"/>
        <v>-1</v>
      </c>
    </row>
    <row r="51" spans="1:11" x14ac:dyDescent="0.25">
      <c r="A51" t="s">
        <v>279</v>
      </c>
      <c r="B51" t="s">
        <v>513</v>
      </c>
      <c r="C51">
        <f>SUMIFS('2way'!$Z$3:$Z$7690,'2way'!$Q$3:$Q$7690,"=" &amp;B51,'2way'!$Y$3:$Y$7690,"&lt;&gt;P") + SUMIFS('2way'!$Z$3:$Z$7690,'2way'!$R$3:$R$7690,"=" &amp;B51,'2way'!$Y$3:$Y$7690,"&lt;&gt;P")</f>
        <v>2500</v>
      </c>
      <c r="D51">
        <f>SUMIFS('2way'!$AB$3:$AB$7690,'2way'!$Q$3:$Q$7690,"="&amp;B51,'2way'!$Z$3:$Z$7690,"&lt;&gt;P") + SUMIFS('2way'!$AB$3:$AB$7690,'2way'!$R$3:$R$7690,"="&amp;B51,'2way'!$Z$3:$Z$7690,"&lt;&gt;P")</f>
        <v>-2500</v>
      </c>
      <c r="E51" s="68">
        <f t="shared" si="0"/>
        <v>-1</v>
      </c>
      <c r="F51">
        <f>SUMIFS('2way'!$Z$3:$Z$7690,'2way'!$Q$3:$Q$7690,"=" &amp;B51,'2way'!$Y$3:$Y$7690,"&lt;&gt;P") + SUMIFS('2way'!$Z$3:$Z$7690,'2way'!$R$3:$R$7690,"=" &amp;B51,'2way'!$Y$3:$Y$7690,"&lt;&gt;P")</f>
        <v>2500</v>
      </c>
      <c r="G51">
        <f>SUMIFS('2way'!$AD$3:$AD$7690,'2way'!$Q$3:$Q$7690,"="&amp;B51,'2way'!$Y$3:$Y$7690,"&lt;&gt;P") + SUMIFS('2way'!$AD$3:$AD$7690,'2way'!$R$3:$R$7690,"="&amp;D51,'2way'!$Y$3:$Y$7690,"&lt;&gt;P")</f>
        <v>-1300</v>
      </c>
      <c r="H51" s="68">
        <f t="shared" si="1"/>
        <v>-0.52</v>
      </c>
      <c r="I51">
        <f>SUMIFS('2way'!$Z$3:$Z$7690,'2way'!$Q$3:$Q$7690,"=" &amp;B51,'2way'!$Y$3:$Y$7690,"&lt;&gt;P") + SUMIFS('2way'!$Z$3:$Z$7690,'2way'!$R$3:$R$7690,"=" &amp;B51,'2way'!$Y$3:$Y$7690,"&lt;&gt;P")</f>
        <v>2500</v>
      </c>
      <c r="J51">
        <f>SUMIFS('2way'!$AF$3:$AF$7690,'2way'!$Q$3:$Q$7690,"="&amp;B51,'2way'!$Y$3:$Y$7690,"&lt;&gt;P") + SUMIFS('2way'!$AF$3:$AF$7690,'2way'!$R$3:$R$7690,"="&amp;B51,'2way'!$Y$3:$Y$7690,"&lt;&gt;P")</f>
        <v>-2500</v>
      </c>
      <c r="K51" s="68">
        <f t="shared" si="2"/>
        <v>-1</v>
      </c>
    </row>
    <row r="52" spans="1:11" x14ac:dyDescent="0.25">
      <c r="A52" t="s">
        <v>279</v>
      </c>
      <c r="B52" t="s">
        <v>387</v>
      </c>
      <c r="C52">
        <f>SUMIFS('2way'!$Z$3:$Z$7690,'2way'!$Q$3:$Q$7690,"=" &amp;B52,'2way'!$Y$3:$Y$7690,"&lt;&gt;P") + SUMIFS('2way'!$Z$3:$Z$7690,'2way'!$R$3:$R$7690,"=" &amp;B52,'2way'!$Y$3:$Y$7690,"&lt;&gt;P")</f>
        <v>2500</v>
      </c>
      <c r="D52">
        <f>SUMIFS('2way'!$AB$3:$AB$7690,'2way'!$Q$3:$Q$7690,"="&amp;B52,'2way'!$Z$3:$Z$7690,"&lt;&gt;P") + SUMIFS('2way'!$AB$3:$AB$7690,'2way'!$R$3:$R$7690,"="&amp;B52,'2way'!$Z$3:$Z$7690,"&lt;&gt;P")</f>
        <v>-2500</v>
      </c>
      <c r="E52" s="68">
        <f t="shared" si="0"/>
        <v>-1</v>
      </c>
      <c r="F52">
        <f>SUMIFS('2way'!$Z$3:$Z$7690,'2way'!$Q$3:$Q$7690,"=" &amp;B52,'2way'!$Y$3:$Y$7690,"&lt;&gt;P") + SUMIFS('2way'!$Z$3:$Z$7690,'2way'!$R$3:$R$7690,"=" &amp;B52,'2way'!$Y$3:$Y$7690,"&lt;&gt;P")</f>
        <v>2500</v>
      </c>
      <c r="G52">
        <f>SUMIFS('2way'!$AD$3:$AD$7690,'2way'!$Q$3:$Q$7690,"="&amp;B52,'2way'!$Y$3:$Y$7690,"&lt;&gt;P") + SUMIFS('2way'!$AD$3:$AD$7690,'2way'!$R$3:$R$7690,"="&amp;D52,'2way'!$Y$3:$Y$7690,"&lt;&gt;P")</f>
        <v>-1100</v>
      </c>
      <c r="H52" s="68">
        <f t="shared" si="1"/>
        <v>-0.44</v>
      </c>
      <c r="I52">
        <f>SUMIFS('2way'!$Z$3:$Z$7690,'2way'!$Q$3:$Q$7690,"=" &amp;B52,'2way'!$Y$3:$Y$7690,"&lt;&gt;P") + SUMIFS('2way'!$Z$3:$Z$7690,'2way'!$R$3:$R$7690,"=" &amp;B52,'2way'!$Y$3:$Y$7690,"&lt;&gt;P")</f>
        <v>2500</v>
      </c>
      <c r="J52">
        <f>SUMIFS('2way'!$AF$3:$AF$7690,'2way'!$Q$3:$Q$7690,"="&amp;B52,'2way'!$Y$3:$Y$7690,"&lt;&gt;P") + SUMIFS('2way'!$AF$3:$AF$7690,'2way'!$R$3:$R$7690,"="&amp;B52,'2way'!$Y$3:$Y$7690,"&lt;&gt;P")</f>
        <v>-2500</v>
      </c>
      <c r="K52" s="68">
        <f t="shared" si="2"/>
        <v>-1</v>
      </c>
    </row>
    <row r="53" spans="1:11" x14ac:dyDescent="0.25">
      <c r="A53" t="s">
        <v>279</v>
      </c>
      <c r="B53" t="s">
        <v>319</v>
      </c>
      <c r="C53">
        <f>SUMIFS('2way'!$Z$3:$Z$7690,'2way'!$Q$3:$Q$7690,"=" &amp;B53,'2way'!$Y$3:$Y$7690,"&lt;&gt;P") + SUMIFS('2way'!$Z$3:$Z$7690,'2way'!$R$3:$R$7690,"=" &amp;B53,'2way'!$Y$3:$Y$7690,"&lt;&gt;P")</f>
        <v>2300</v>
      </c>
      <c r="D53">
        <f>SUMIFS('2way'!$AB$3:$AB$7690,'2way'!$Q$3:$Q$7690,"="&amp;B53,'2way'!$Z$3:$Z$7690,"&lt;&gt;P") + SUMIFS('2way'!$AB$3:$AB$7690,'2way'!$R$3:$R$7690,"="&amp;B53,'2way'!$Z$3:$Z$7690,"&lt;&gt;P")</f>
        <v>-2300</v>
      </c>
      <c r="E53" s="68">
        <f t="shared" si="0"/>
        <v>-1</v>
      </c>
      <c r="F53">
        <f>SUMIFS('2way'!$Z$3:$Z$7690,'2way'!$Q$3:$Q$7690,"=" &amp;B53,'2way'!$Y$3:$Y$7690,"&lt;&gt;P") + SUMIFS('2way'!$Z$3:$Z$7690,'2way'!$R$3:$R$7690,"=" &amp;B53,'2way'!$Y$3:$Y$7690,"&lt;&gt;P")</f>
        <v>2300</v>
      </c>
      <c r="G53">
        <f>SUMIFS('2way'!$AD$3:$AD$7690,'2way'!$Q$3:$Q$7690,"="&amp;B53,'2way'!$Y$3:$Y$7690,"&lt;&gt;P") + SUMIFS('2way'!$AD$3:$AD$7690,'2way'!$R$3:$R$7690,"="&amp;D53,'2way'!$Y$3:$Y$7690,"&lt;&gt;P")</f>
        <v>-1200</v>
      </c>
      <c r="H53" s="68">
        <f t="shared" si="1"/>
        <v>-0.52173913043478259</v>
      </c>
      <c r="I53">
        <f>SUMIFS('2way'!$Z$3:$Z$7690,'2way'!$Q$3:$Q$7690,"=" &amp;B53,'2way'!$Y$3:$Y$7690,"&lt;&gt;P") + SUMIFS('2way'!$Z$3:$Z$7690,'2way'!$R$3:$R$7690,"=" &amp;B53,'2way'!$Y$3:$Y$7690,"&lt;&gt;P")</f>
        <v>2300</v>
      </c>
      <c r="J53">
        <f>SUMIFS('2way'!$AF$3:$AF$7690,'2way'!$Q$3:$Q$7690,"="&amp;B53,'2way'!$Y$3:$Y$7690,"&lt;&gt;P") + SUMIFS('2way'!$AF$3:$AF$7690,'2way'!$R$3:$R$7690,"="&amp;B53,'2way'!$Y$3:$Y$7690,"&lt;&gt;P")</f>
        <v>-2300</v>
      </c>
      <c r="K53" s="68">
        <f t="shared" si="2"/>
        <v>-1</v>
      </c>
    </row>
    <row r="54" spans="1:11" x14ac:dyDescent="0.25">
      <c r="A54" t="s">
        <v>279</v>
      </c>
      <c r="B54" t="s">
        <v>389</v>
      </c>
      <c r="C54">
        <f>SUMIFS('2way'!$Z$3:$Z$7690,'2way'!$Q$3:$Q$7690,"=" &amp;B54,'2way'!$Y$3:$Y$7690,"&lt;&gt;P") + SUMIFS('2way'!$Z$3:$Z$7690,'2way'!$R$3:$R$7690,"=" &amp;B54,'2way'!$Y$3:$Y$7690,"&lt;&gt;P")</f>
        <v>2300</v>
      </c>
      <c r="D54">
        <f>SUMIFS('2way'!$AB$3:$AB$7690,'2way'!$Q$3:$Q$7690,"="&amp;B54,'2way'!$Z$3:$Z$7690,"&lt;&gt;P") + SUMIFS('2way'!$AB$3:$AB$7690,'2way'!$R$3:$R$7690,"="&amp;B54,'2way'!$Z$3:$Z$7690,"&lt;&gt;P")</f>
        <v>-2300</v>
      </c>
      <c r="E54" s="68">
        <f t="shared" si="0"/>
        <v>-1</v>
      </c>
      <c r="F54">
        <f>SUMIFS('2way'!$Z$3:$Z$7690,'2way'!$Q$3:$Q$7690,"=" &amp;B54,'2way'!$Y$3:$Y$7690,"&lt;&gt;P") + SUMIFS('2way'!$Z$3:$Z$7690,'2way'!$R$3:$R$7690,"=" &amp;B54,'2way'!$Y$3:$Y$7690,"&lt;&gt;P")</f>
        <v>2300</v>
      </c>
      <c r="G54">
        <f>SUMIFS('2way'!$AD$3:$AD$7690,'2way'!$Q$3:$Q$7690,"="&amp;B54,'2way'!$Y$3:$Y$7690,"&lt;&gt;P") + SUMIFS('2way'!$AD$3:$AD$7690,'2way'!$R$3:$R$7690,"="&amp;D54,'2way'!$Y$3:$Y$7690,"&lt;&gt;P")</f>
        <v>-1100</v>
      </c>
      <c r="H54" s="68">
        <f t="shared" si="1"/>
        <v>-0.47826086956521741</v>
      </c>
      <c r="I54">
        <f>SUMIFS('2way'!$Z$3:$Z$7690,'2way'!$Q$3:$Q$7690,"=" &amp;B54,'2way'!$Y$3:$Y$7690,"&lt;&gt;P") + SUMIFS('2way'!$Z$3:$Z$7690,'2way'!$R$3:$R$7690,"=" &amp;B54,'2way'!$Y$3:$Y$7690,"&lt;&gt;P")</f>
        <v>2300</v>
      </c>
      <c r="J54">
        <f>SUMIFS('2way'!$AF$3:$AF$7690,'2way'!$Q$3:$Q$7690,"="&amp;B54,'2way'!$Y$3:$Y$7690,"&lt;&gt;P") + SUMIFS('2way'!$AF$3:$AF$7690,'2way'!$R$3:$R$7690,"="&amp;B54,'2way'!$Y$3:$Y$7690,"&lt;&gt;P")</f>
        <v>-2300</v>
      </c>
      <c r="K54" s="68">
        <f t="shared" si="2"/>
        <v>-1</v>
      </c>
    </row>
    <row r="55" spans="1:11" x14ac:dyDescent="0.25">
      <c r="A55" t="s">
        <v>279</v>
      </c>
      <c r="B55" t="s">
        <v>316</v>
      </c>
      <c r="C55">
        <f>SUMIFS('2way'!$Z$3:$Z$7690,'2way'!$Q$3:$Q$7690,"=" &amp;B55,'2way'!$Y$3:$Y$7690,"&lt;&gt;P") + SUMIFS('2way'!$Z$3:$Z$7690,'2way'!$R$3:$R$7690,"=" &amp;B55,'2way'!$Y$3:$Y$7690,"&lt;&gt;P")</f>
        <v>2400</v>
      </c>
      <c r="D55">
        <f>SUMIFS('2way'!$AB$3:$AB$7690,'2way'!$Q$3:$Q$7690,"="&amp;B55,'2way'!$Z$3:$Z$7690,"&lt;&gt;P") + SUMIFS('2way'!$AB$3:$AB$7690,'2way'!$R$3:$R$7690,"="&amp;B55,'2way'!$Z$3:$Z$7690,"&lt;&gt;P")</f>
        <v>-2500</v>
      </c>
      <c r="E55" s="68">
        <f t="shared" si="0"/>
        <v>-1.0416666666666667</v>
      </c>
      <c r="F55">
        <f>SUMIFS('2way'!$Z$3:$Z$7690,'2way'!$Q$3:$Q$7690,"=" &amp;B55,'2way'!$Y$3:$Y$7690,"&lt;&gt;P") + SUMIFS('2way'!$Z$3:$Z$7690,'2way'!$R$3:$R$7690,"=" &amp;B55,'2way'!$Y$3:$Y$7690,"&lt;&gt;P")</f>
        <v>2400</v>
      </c>
      <c r="G55">
        <f>SUMIFS('2way'!$AD$3:$AD$7690,'2way'!$Q$3:$Q$7690,"="&amp;B55,'2way'!$Y$3:$Y$7690,"&lt;&gt;P") + SUMIFS('2way'!$AD$3:$AD$7690,'2way'!$R$3:$R$7690,"="&amp;D55,'2way'!$Y$3:$Y$7690,"&lt;&gt;P")</f>
        <v>-1200</v>
      </c>
      <c r="H55" s="68">
        <f t="shared" si="1"/>
        <v>-0.5</v>
      </c>
      <c r="I55">
        <f>SUMIFS('2way'!$Z$3:$Z$7690,'2way'!$Q$3:$Q$7690,"=" &amp;B55,'2way'!$Y$3:$Y$7690,"&lt;&gt;P") + SUMIFS('2way'!$Z$3:$Z$7690,'2way'!$R$3:$R$7690,"=" &amp;B55,'2way'!$Y$3:$Y$7690,"&lt;&gt;P")</f>
        <v>2400</v>
      </c>
      <c r="J55">
        <f>SUMIFS('2way'!$AF$3:$AF$7690,'2way'!$Q$3:$Q$7690,"="&amp;B55,'2way'!$Y$3:$Y$7690,"&lt;&gt;P") + SUMIFS('2way'!$AF$3:$AF$7690,'2way'!$R$3:$R$7690,"="&amp;B55,'2way'!$Y$3:$Y$7690,"&lt;&gt;P")</f>
        <v>-2400</v>
      </c>
      <c r="K55" s="68">
        <f t="shared" si="2"/>
        <v>-1</v>
      </c>
    </row>
    <row r="56" spans="1:11" x14ac:dyDescent="0.25">
      <c r="A56" t="s">
        <v>279</v>
      </c>
      <c r="B56" t="s">
        <v>392</v>
      </c>
      <c r="C56">
        <f>SUMIFS('2way'!$Z$3:$Z$7690,'2way'!$Q$3:$Q$7690,"=" &amp;B56,'2way'!$Y$3:$Y$7690,"&lt;&gt;P") + SUMIFS('2way'!$Z$3:$Z$7690,'2way'!$R$3:$R$7690,"=" &amp;B56,'2way'!$Y$3:$Y$7690,"&lt;&gt;P")</f>
        <v>2300</v>
      </c>
      <c r="D56">
        <f>SUMIFS('2way'!$AB$3:$AB$7690,'2way'!$Q$3:$Q$7690,"="&amp;B56,'2way'!$Z$3:$Z$7690,"&lt;&gt;P") + SUMIFS('2way'!$AB$3:$AB$7690,'2way'!$R$3:$R$7690,"="&amp;B56,'2way'!$Z$3:$Z$7690,"&lt;&gt;P")</f>
        <v>-2300</v>
      </c>
      <c r="E56" s="68">
        <f t="shared" si="0"/>
        <v>-1</v>
      </c>
      <c r="F56">
        <f>SUMIFS('2way'!$Z$3:$Z$7690,'2way'!$Q$3:$Q$7690,"=" &amp;B56,'2way'!$Y$3:$Y$7690,"&lt;&gt;P") + SUMIFS('2way'!$Z$3:$Z$7690,'2way'!$R$3:$R$7690,"=" &amp;B56,'2way'!$Y$3:$Y$7690,"&lt;&gt;P")</f>
        <v>2300</v>
      </c>
      <c r="G56">
        <f>SUMIFS('2way'!$AD$3:$AD$7690,'2way'!$Q$3:$Q$7690,"="&amp;B56,'2way'!$Y$3:$Y$7690,"&lt;&gt;P") + SUMIFS('2way'!$AD$3:$AD$7690,'2way'!$R$3:$R$7690,"="&amp;D56,'2way'!$Y$3:$Y$7690,"&lt;&gt;P")</f>
        <v>-1200</v>
      </c>
      <c r="H56" s="68">
        <f t="shared" si="1"/>
        <v>-0.52173913043478259</v>
      </c>
      <c r="I56">
        <f>SUMIFS('2way'!$Z$3:$Z$7690,'2way'!$Q$3:$Q$7690,"=" &amp;B56,'2way'!$Y$3:$Y$7690,"&lt;&gt;P") + SUMIFS('2way'!$Z$3:$Z$7690,'2way'!$R$3:$R$7690,"=" &amp;B56,'2way'!$Y$3:$Y$7690,"&lt;&gt;P")</f>
        <v>2300</v>
      </c>
      <c r="J56">
        <f>SUMIFS('2way'!$AF$3:$AF$7690,'2way'!$Q$3:$Q$7690,"="&amp;B56,'2way'!$Y$3:$Y$7690,"&lt;&gt;P") + SUMIFS('2way'!$AF$3:$AF$7690,'2way'!$R$3:$R$7690,"="&amp;B56,'2way'!$Y$3:$Y$7690,"&lt;&gt;P")</f>
        <v>-2300</v>
      </c>
      <c r="K56" s="68">
        <f t="shared" si="2"/>
        <v>-1</v>
      </c>
    </row>
    <row r="57" spans="1:11" x14ac:dyDescent="0.25">
      <c r="A57" t="s">
        <v>279</v>
      </c>
      <c r="B57" t="s">
        <v>482</v>
      </c>
      <c r="C57">
        <f>SUMIFS('2way'!$Z$3:$Z$7690,'2way'!$Q$3:$Q$7690,"=" &amp;B57,'2way'!$Y$3:$Y$7690,"&lt;&gt;P") + SUMIFS('2way'!$Z$3:$Z$7690,'2way'!$R$3:$R$7690,"=" &amp;B57,'2way'!$Y$3:$Y$7690,"&lt;&gt;P")</f>
        <v>2300</v>
      </c>
      <c r="D57">
        <f>SUMIFS('2way'!$AB$3:$AB$7690,'2way'!$Q$3:$Q$7690,"="&amp;B57,'2way'!$Z$3:$Z$7690,"&lt;&gt;P") + SUMIFS('2way'!$AB$3:$AB$7690,'2way'!$R$3:$R$7690,"="&amp;B57,'2way'!$Z$3:$Z$7690,"&lt;&gt;P")</f>
        <v>-2300</v>
      </c>
      <c r="E57" s="68">
        <f t="shared" si="0"/>
        <v>-1</v>
      </c>
      <c r="F57">
        <f>SUMIFS('2way'!$Z$3:$Z$7690,'2way'!$Q$3:$Q$7690,"=" &amp;B57,'2way'!$Y$3:$Y$7690,"&lt;&gt;P") + SUMIFS('2way'!$Z$3:$Z$7690,'2way'!$R$3:$R$7690,"=" &amp;B57,'2way'!$Y$3:$Y$7690,"&lt;&gt;P")</f>
        <v>2300</v>
      </c>
      <c r="G57">
        <f>SUMIFS('2way'!$AD$3:$AD$7690,'2way'!$Q$3:$Q$7690,"="&amp;B57,'2way'!$Y$3:$Y$7690,"&lt;&gt;P") + SUMIFS('2way'!$AD$3:$AD$7690,'2way'!$R$3:$R$7690,"="&amp;D57,'2way'!$Y$3:$Y$7690,"&lt;&gt;P")</f>
        <v>-1100</v>
      </c>
      <c r="H57" s="68">
        <f t="shared" si="1"/>
        <v>-0.47826086956521741</v>
      </c>
      <c r="I57">
        <f>SUMIFS('2way'!$Z$3:$Z$7690,'2way'!$Q$3:$Q$7690,"=" &amp;B57,'2way'!$Y$3:$Y$7690,"&lt;&gt;P") + SUMIFS('2way'!$Z$3:$Z$7690,'2way'!$R$3:$R$7690,"=" &amp;B57,'2way'!$Y$3:$Y$7690,"&lt;&gt;P")</f>
        <v>2300</v>
      </c>
      <c r="J57">
        <f>SUMIFS('2way'!$AF$3:$AF$7690,'2way'!$Q$3:$Q$7690,"="&amp;B57,'2way'!$Y$3:$Y$7690,"&lt;&gt;P") + SUMIFS('2way'!$AF$3:$AF$7690,'2way'!$R$3:$R$7690,"="&amp;B57,'2way'!$Y$3:$Y$7690,"&lt;&gt;P")</f>
        <v>-2300</v>
      </c>
      <c r="K57" s="68">
        <f t="shared" si="2"/>
        <v>-1</v>
      </c>
    </row>
    <row r="58" spans="1:11" x14ac:dyDescent="0.25">
      <c r="A58" t="s">
        <v>279</v>
      </c>
      <c r="B58" t="s">
        <v>318</v>
      </c>
      <c r="C58">
        <f>SUMIFS('2way'!$Z$3:$Z$7690,'2way'!$Q$3:$Q$7690,"=" &amp;B58,'2way'!$Y$3:$Y$7690,"&lt;&gt;P") + SUMIFS('2way'!$Z$3:$Z$7690,'2way'!$R$3:$R$7690,"=" &amp;B58,'2way'!$Y$3:$Y$7690,"&lt;&gt;P")</f>
        <v>2300</v>
      </c>
      <c r="D58">
        <f>SUMIFS('2way'!$AB$3:$AB$7690,'2way'!$Q$3:$Q$7690,"="&amp;B58,'2way'!$Z$3:$Z$7690,"&lt;&gt;P") + SUMIFS('2way'!$AB$3:$AB$7690,'2way'!$R$3:$R$7690,"="&amp;B58,'2way'!$Z$3:$Z$7690,"&lt;&gt;P")</f>
        <v>-2300</v>
      </c>
      <c r="E58" s="68">
        <f t="shared" si="0"/>
        <v>-1</v>
      </c>
      <c r="F58">
        <f>SUMIFS('2way'!$Z$3:$Z$7690,'2way'!$Q$3:$Q$7690,"=" &amp;B58,'2way'!$Y$3:$Y$7690,"&lt;&gt;P") + SUMIFS('2way'!$Z$3:$Z$7690,'2way'!$R$3:$R$7690,"=" &amp;B58,'2way'!$Y$3:$Y$7690,"&lt;&gt;P")</f>
        <v>2300</v>
      </c>
      <c r="G58">
        <f>SUMIFS('2way'!$AD$3:$AD$7690,'2way'!$Q$3:$Q$7690,"="&amp;B58,'2way'!$Y$3:$Y$7690,"&lt;&gt;P") + SUMIFS('2way'!$AD$3:$AD$7690,'2way'!$R$3:$R$7690,"="&amp;D58,'2way'!$Y$3:$Y$7690,"&lt;&gt;P")</f>
        <v>-1100</v>
      </c>
      <c r="H58" s="68">
        <f t="shared" si="1"/>
        <v>-0.47826086956521741</v>
      </c>
      <c r="I58">
        <f>SUMIFS('2way'!$Z$3:$Z$7690,'2way'!$Q$3:$Q$7690,"=" &amp;B58,'2way'!$Y$3:$Y$7690,"&lt;&gt;P") + SUMIFS('2way'!$Z$3:$Z$7690,'2way'!$R$3:$R$7690,"=" &amp;B58,'2way'!$Y$3:$Y$7690,"&lt;&gt;P")</f>
        <v>2300</v>
      </c>
      <c r="J58">
        <f>SUMIFS('2way'!$AF$3:$AF$7690,'2way'!$Q$3:$Q$7690,"="&amp;B58,'2way'!$Y$3:$Y$7690,"&lt;&gt;P") + SUMIFS('2way'!$AF$3:$AF$7690,'2way'!$R$3:$R$7690,"="&amp;B58,'2way'!$Y$3:$Y$7690,"&lt;&gt;P")</f>
        <v>-2300</v>
      </c>
      <c r="K58" s="68">
        <f t="shared" si="2"/>
        <v>-1</v>
      </c>
    </row>
    <row r="59" spans="1:11" x14ac:dyDescent="0.25">
      <c r="A59" t="s">
        <v>279</v>
      </c>
      <c r="B59" t="s">
        <v>393</v>
      </c>
      <c r="C59">
        <f>SUMIFS('2way'!$Z$3:$Z$7690,'2way'!$Q$3:$Q$7690,"=" &amp;B59,'2way'!$Y$3:$Y$7690,"&lt;&gt;P") + SUMIFS('2way'!$Z$3:$Z$7690,'2way'!$R$3:$R$7690,"=" &amp;B59,'2way'!$Y$3:$Y$7690,"&lt;&gt;P")</f>
        <v>2300</v>
      </c>
      <c r="D59">
        <f>SUMIFS('2way'!$AB$3:$AB$7690,'2way'!$Q$3:$Q$7690,"="&amp;B59,'2way'!$Z$3:$Z$7690,"&lt;&gt;P") + SUMIFS('2way'!$AB$3:$AB$7690,'2way'!$R$3:$R$7690,"="&amp;B59,'2way'!$Z$3:$Z$7690,"&lt;&gt;P")</f>
        <v>-2300</v>
      </c>
      <c r="E59" s="68">
        <f t="shared" si="0"/>
        <v>-1</v>
      </c>
      <c r="F59">
        <f>SUMIFS('2way'!$Z$3:$Z$7690,'2way'!$Q$3:$Q$7690,"=" &amp;B59,'2way'!$Y$3:$Y$7690,"&lt;&gt;P") + SUMIFS('2way'!$Z$3:$Z$7690,'2way'!$R$3:$R$7690,"=" &amp;B59,'2way'!$Y$3:$Y$7690,"&lt;&gt;P")</f>
        <v>2300</v>
      </c>
      <c r="G59">
        <f>SUMIFS('2way'!$AD$3:$AD$7690,'2way'!$Q$3:$Q$7690,"="&amp;B59,'2way'!$Y$3:$Y$7690,"&lt;&gt;P") + SUMIFS('2way'!$AD$3:$AD$7690,'2way'!$R$3:$R$7690,"="&amp;D59,'2way'!$Y$3:$Y$7690,"&lt;&gt;P")</f>
        <v>-1100</v>
      </c>
      <c r="H59" s="68">
        <f t="shared" si="1"/>
        <v>-0.47826086956521741</v>
      </c>
      <c r="I59">
        <f>SUMIFS('2way'!$Z$3:$Z$7690,'2way'!$Q$3:$Q$7690,"=" &amp;B59,'2way'!$Y$3:$Y$7690,"&lt;&gt;P") + SUMIFS('2way'!$Z$3:$Z$7690,'2way'!$R$3:$R$7690,"=" &amp;B59,'2way'!$Y$3:$Y$7690,"&lt;&gt;P")</f>
        <v>2300</v>
      </c>
      <c r="J59">
        <f>SUMIFS('2way'!$AF$3:$AF$7690,'2way'!$Q$3:$Q$7690,"="&amp;B59,'2way'!$Y$3:$Y$7690,"&lt;&gt;P") + SUMIFS('2way'!$AF$3:$AF$7690,'2way'!$R$3:$R$7690,"="&amp;B59,'2way'!$Y$3:$Y$7690,"&lt;&gt;P")</f>
        <v>-2300</v>
      </c>
      <c r="K59" s="68">
        <f t="shared" si="2"/>
        <v>-1</v>
      </c>
    </row>
    <row r="60" spans="1:11" x14ac:dyDescent="0.25">
      <c r="A60" t="s">
        <v>279</v>
      </c>
      <c r="B60" t="s">
        <v>388</v>
      </c>
      <c r="C60">
        <f>SUMIFS('2way'!$Z$3:$Z$7690,'2way'!$Q$3:$Q$7690,"=" &amp;B60,'2way'!$Y$3:$Y$7690,"&lt;&gt;P") + SUMIFS('2way'!$Z$3:$Z$7690,'2way'!$R$3:$R$7690,"=" &amp;B60,'2way'!$Y$3:$Y$7690,"&lt;&gt;P")</f>
        <v>2200</v>
      </c>
      <c r="D60">
        <f>SUMIFS('2way'!$AB$3:$AB$7690,'2way'!$Q$3:$Q$7690,"="&amp;B60,'2way'!$Z$3:$Z$7690,"&lt;&gt;P") + SUMIFS('2way'!$AB$3:$AB$7690,'2way'!$R$3:$R$7690,"="&amp;B60,'2way'!$Z$3:$Z$7690,"&lt;&gt;P")</f>
        <v>-2200</v>
      </c>
      <c r="E60" s="68">
        <f t="shared" si="0"/>
        <v>-1</v>
      </c>
      <c r="F60">
        <f>SUMIFS('2way'!$Z$3:$Z$7690,'2way'!$Q$3:$Q$7690,"=" &amp;B60,'2way'!$Y$3:$Y$7690,"&lt;&gt;P") + SUMIFS('2way'!$Z$3:$Z$7690,'2way'!$R$3:$R$7690,"=" &amp;B60,'2way'!$Y$3:$Y$7690,"&lt;&gt;P")</f>
        <v>2200</v>
      </c>
      <c r="G60">
        <f>SUMIFS('2way'!$AD$3:$AD$7690,'2way'!$Q$3:$Q$7690,"="&amp;B60,'2way'!$Y$3:$Y$7690,"&lt;&gt;P") + SUMIFS('2way'!$AD$3:$AD$7690,'2way'!$R$3:$R$7690,"="&amp;D60,'2way'!$Y$3:$Y$7690,"&lt;&gt;P")</f>
        <v>-1100</v>
      </c>
      <c r="H60" s="68">
        <f t="shared" si="1"/>
        <v>-0.5</v>
      </c>
      <c r="I60">
        <f>SUMIFS('2way'!$Z$3:$Z$7690,'2way'!$Q$3:$Q$7690,"=" &amp;B60,'2way'!$Y$3:$Y$7690,"&lt;&gt;P") + SUMIFS('2way'!$Z$3:$Z$7690,'2way'!$R$3:$R$7690,"=" &amp;B60,'2way'!$Y$3:$Y$7690,"&lt;&gt;P")</f>
        <v>2200</v>
      </c>
      <c r="J60">
        <f>SUMIFS('2way'!$AF$3:$AF$7690,'2way'!$Q$3:$Q$7690,"="&amp;B60,'2way'!$Y$3:$Y$7690,"&lt;&gt;P") + SUMIFS('2way'!$AF$3:$AF$7690,'2way'!$R$3:$R$7690,"="&amp;B60,'2way'!$Y$3:$Y$7690,"&lt;&gt;P")</f>
        <v>-2200</v>
      </c>
      <c r="K60" s="68">
        <f t="shared" si="2"/>
        <v>-1</v>
      </c>
    </row>
    <row r="61" spans="1:11" x14ac:dyDescent="0.25">
      <c r="A61" t="s">
        <v>279</v>
      </c>
      <c r="B61" t="s">
        <v>480</v>
      </c>
      <c r="C61">
        <f>SUMIFS('2way'!$Z$3:$Z$7690,'2way'!$Q$3:$Q$7690,"=" &amp;B61,'2way'!$Y$3:$Y$7690,"&lt;&gt;P") + SUMIFS('2way'!$Z$3:$Z$7690,'2way'!$R$3:$R$7690,"=" &amp;B61,'2way'!$Y$3:$Y$7690,"&lt;&gt;P")</f>
        <v>2300</v>
      </c>
      <c r="D61">
        <f>SUMIFS('2way'!$AB$3:$AB$7690,'2way'!$Q$3:$Q$7690,"="&amp;B61,'2way'!$Z$3:$Z$7690,"&lt;&gt;P") + SUMIFS('2way'!$AB$3:$AB$7690,'2way'!$R$3:$R$7690,"="&amp;B61,'2way'!$Z$3:$Z$7690,"&lt;&gt;P")</f>
        <v>-2300</v>
      </c>
      <c r="E61" s="68">
        <f t="shared" si="0"/>
        <v>-1</v>
      </c>
      <c r="F61">
        <f>SUMIFS('2way'!$Z$3:$Z$7690,'2way'!$Q$3:$Q$7690,"=" &amp;B61,'2way'!$Y$3:$Y$7690,"&lt;&gt;P") + SUMIFS('2way'!$Z$3:$Z$7690,'2way'!$R$3:$R$7690,"=" &amp;B61,'2way'!$Y$3:$Y$7690,"&lt;&gt;P")</f>
        <v>2300</v>
      </c>
      <c r="G61">
        <f>SUMIFS('2way'!$AD$3:$AD$7690,'2way'!$Q$3:$Q$7690,"="&amp;B61,'2way'!$Y$3:$Y$7690,"&lt;&gt;P") + SUMIFS('2way'!$AD$3:$AD$7690,'2way'!$R$3:$R$7690,"="&amp;D61,'2way'!$Y$3:$Y$7690,"&lt;&gt;P")</f>
        <v>-1200</v>
      </c>
      <c r="H61" s="68">
        <f t="shared" si="1"/>
        <v>-0.52173913043478259</v>
      </c>
      <c r="I61">
        <f>SUMIFS('2way'!$Z$3:$Z$7690,'2way'!$Q$3:$Q$7690,"=" &amp;B61,'2way'!$Y$3:$Y$7690,"&lt;&gt;P") + SUMIFS('2way'!$Z$3:$Z$7690,'2way'!$R$3:$R$7690,"=" &amp;B61,'2way'!$Y$3:$Y$7690,"&lt;&gt;P")</f>
        <v>2300</v>
      </c>
      <c r="J61">
        <f>SUMIFS('2way'!$AF$3:$AF$7690,'2way'!$Q$3:$Q$7690,"="&amp;B61,'2way'!$Y$3:$Y$7690,"&lt;&gt;P") + SUMIFS('2way'!$AF$3:$AF$7690,'2way'!$R$3:$R$7690,"="&amp;B61,'2way'!$Y$3:$Y$7690,"&lt;&gt;P")</f>
        <v>-2300</v>
      </c>
      <c r="K61" s="68">
        <f t="shared" si="2"/>
        <v>-1</v>
      </c>
    </row>
    <row r="62" spans="1:11" x14ac:dyDescent="0.25">
      <c r="A62" t="s">
        <v>280</v>
      </c>
      <c r="B62" t="s">
        <v>401</v>
      </c>
      <c r="C62">
        <f>SUMIFS('2way'!$Z$3:$Z$7690,'2way'!$Q$3:$Q$7690,"=" &amp;B62,'2way'!$Y$3:$Y$7690,"&lt;&gt;P") + SUMIFS('2way'!$Z$3:$Z$7690,'2way'!$R$3:$R$7690,"=" &amp;B62,'2way'!$Y$3:$Y$7690,"&lt;&gt;P")</f>
        <v>600</v>
      </c>
      <c r="D62">
        <f>SUMIFS('2way'!$AB$3:$AB$7690,'2way'!$Q$3:$Q$7690,"="&amp;B62,'2way'!$Z$3:$Z$7690,"&lt;&gt;P") + SUMIFS('2way'!$AB$3:$AB$7690,'2way'!$R$3:$R$7690,"="&amp;B62,'2way'!$Z$3:$Z$7690,"&lt;&gt;P")</f>
        <v>-600</v>
      </c>
      <c r="E62" s="68">
        <f t="shared" si="0"/>
        <v>-1</v>
      </c>
      <c r="F62">
        <f>SUMIFS('2way'!$Z$3:$Z$7690,'2way'!$Q$3:$Q$7690,"=" &amp;B62,'2way'!$Y$3:$Y$7690,"&lt;&gt;P") + SUMIFS('2way'!$Z$3:$Z$7690,'2way'!$R$3:$R$7690,"=" &amp;B62,'2way'!$Y$3:$Y$7690,"&lt;&gt;P")</f>
        <v>600</v>
      </c>
      <c r="G62">
        <f>SUMIFS('2way'!$AD$3:$AD$7690,'2way'!$Q$3:$Q$7690,"="&amp;B62,'2way'!$Y$3:$Y$7690,"&lt;&gt;P") + SUMIFS('2way'!$AD$3:$AD$7690,'2way'!$R$3:$R$7690,"="&amp;D62,'2way'!$Y$3:$Y$7690,"&lt;&gt;P")</f>
        <v>-200</v>
      </c>
      <c r="H62" s="68">
        <f t="shared" si="1"/>
        <v>-0.33333333333333331</v>
      </c>
      <c r="I62">
        <f>SUMIFS('2way'!$Z$3:$Z$7690,'2way'!$Q$3:$Q$7690,"=" &amp;B62,'2way'!$Y$3:$Y$7690,"&lt;&gt;P") + SUMIFS('2way'!$Z$3:$Z$7690,'2way'!$R$3:$R$7690,"=" &amp;B62,'2way'!$Y$3:$Y$7690,"&lt;&gt;P")</f>
        <v>600</v>
      </c>
      <c r="J62">
        <f>SUMIFS('2way'!$AF$3:$AF$7690,'2way'!$Q$3:$Q$7690,"="&amp;B62,'2way'!$Y$3:$Y$7690,"&lt;&gt;P") + SUMIFS('2way'!$AF$3:$AF$7690,'2way'!$R$3:$R$7690,"="&amp;B62,'2way'!$Y$3:$Y$7690,"&lt;&gt;P")</f>
        <v>-600</v>
      </c>
      <c r="K62" s="68">
        <f t="shared" si="2"/>
        <v>-1</v>
      </c>
    </row>
    <row r="63" spans="1:11" x14ac:dyDescent="0.25">
      <c r="A63" t="s">
        <v>280</v>
      </c>
      <c r="B63" t="s">
        <v>324</v>
      </c>
      <c r="C63">
        <f>SUMIFS('2way'!$Z$3:$Z$7690,'2way'!$Q$3:$Q$7690,"=" &amp;B63,'2way'!$Y$3:$Y$7690,"&lt;&gt;P") + SUMIFS('2way'!$Z$3:$Z$7690,'2way'!$R$3:$R$7690,"=" &amp;B63,'2way'!$Y$3:$Y$7690,"&lt;&gt;P")</f>
        <v>800</v>
      </c>
      <c r="D63" t="e">
        <f>SUMIFS('2way'!$AB$3:$AB$7690,'2way'!$Q$3:$Q$7690,"="&amp;B63,'2way'!$Z$3:$Z$7690,"&lt;&gt;P") + SUMIFS('2way'!$AB$3:$AB$7690,'2way'!$R$3:$R$7690,"="&amp;B63,'2way'!$Z$3:$Z$7690,"&lt;&gt;P")</f>
        <v>#DIV/0!</v>
      </c>
      <c r="E63" s="68" t="e">
        <f t="shared" si="0"/>
        <v>#DIV/0!</v>
      </c>
      <c r="F63">
        <f>SUMIFS('2way'!$Z$3:$Z$7690,'2way'!$Q$3:$Q$7690,"=" &amp;B63,'2way'!$Y$3:$Y$7690,"&lt;&gt;P") + SUMIFS('2way'!$Z$3:$Z$7690,'2way'!$R$3:$R$7690,"=" &amp;B63,'2way'!$Y$3:$Y$7690,"&lt;&gt;P")</f>
        <v>800</v>
      </c>
      <c r="G63">
        <f>SUMIFS('2way'!$AD$3:$AD$7690,'2way'!$Q$3:$Q$7690,"="&amp;B63,'2way'!$Y$3:$Y$7690,"&lt;&gt;P") + SUMIFS('2way'!$AD$3:$AD$7690,'2way'!$R$3:$R$7690,"="&amp;D63,'2way'!$Y$3:$Y$7690,"&lt;&gt;P")</f>
        <v>-600</v>
      </c>
      <c r="H63" s="68">
        <f t="shared" si="1"/>
        <v>-0.75</v>
      </c>
      <c r="I63">
        <f>SUMIFS('2way'!$Z$3:$Z$7690,'2way'!$Q$3:$Q$7690,"=" &amp;B63,'2way'!$Y$3:$Y$7690,"&lt;&gt;P") + SUMIFS('2way'!$Z$3:$Z$7690,'2way'!$R$3:$R$7690,"=" &amp;B63,'2way'!$Y$3:$Y$7690,"&lt;&gt;P")</f>
        <v>800</v>
      </c>
      <c r="J63">
        <f>SUMIFS('2way'!$AF$3:$AF$7690,'2way'!$Q$3:$Q$7690,"="&amp;B63,'2way'!$Y$3:$Y$7690,"&lt;&gt;P") + SUMIFS('2way'!$AF$3:$AF$7690,'2way'!$R$3:$R$7690,"="&amp;B63,'2way'!$Y$3:$Y$7690,"&lt;&gt;P")</f>
        <v>-800</v>
      </c>
      <c r="K63" s="68">
        <f t="shared" si="2"/>
        <v>-1</v>
      </c>
    </row>
    <row r="64" spans="1:11" x14ac:dyDescent="0.25">
      <c r="A64" t="s">
        <v>280</v>
      </c>
      <c r="B64" t="s">
        <v>395</v>
      </c>
      <c r="C64">
        <f>SUMIFS('2way'!$Z$3:$Z$7690,'2way'!$Q$3:$Q$7690,"=" &amp;B64,'2way'!$Y$3:$Y$7690,"&lt;&gt;P") + SUMIFS('2way'!$Z$3:$Z$7690,'2way'!$R$3:$R$7690,"=" &amp;B64,'2way'!$Y$3:$Y$7690,"&lt;&gt;P")</f>
        <v>700</v>
      </c>
      <c r="D64">
        <f>SUMIFS('2way'!$AB$3:$AB$7690,'2way'!$Q$3:$Q$7690,"="&amp;B64,'2way'!$Z$3:$Z$7690,"&lt;&gt;P") + SUMIFS('2way'!$AB$3:$AB$7690,'2way'!$R$3:$R$7690,"="&amp;B64,'2way'!$Z$3:$Z$7690,"&lt;&gt;P")</f>
        <v>-700</v>
      </c>
      <c r="E64" s="68">
        <f t="shared" si="0"/>
        <v>-1</v>
      </c>
      <c r="F64">
        <f>SUMIFS('2way'!$Z$3:$Z$7690,'2way'!$Q$3:$Q$7690,"=" &amp;B64,'2way'!$Y$3:$Y$7690,"&lt;&gt;P") + SUMIFS('2way'!$Z$3:$Z$7690,'2way'!$R$3:$R$7690,"=" &amp;B64,'2way'!$Y$3:$Y$7690,"&lt;&gt;P")</f>
        <v>700</v>
      </c>
      <c r="G64">
        <f>SUMIFS('2way'!$AD$3:$AD$7690,'2way'!$Q$3:$Q$7690,"="&amp;B64,'2way'!$Y$3:$Y$7690,"&lt;&gt;P") + SUMIFS('2way'!$AD$3:$AD$7690,'2way'!$R$3:$R$7690,"="&amp;D64,'2way'!$Y$3:$Y$7690,"&lt;&gt;P")</f>
        <v>-400</v>
      </c>
      <c r="H64" s="68">
        <f t="shared" si="1"/>
        <v>-0.5714285714285714</v>
      </c>
      <c r="I64">
        <f>SUMIFS('2way'!$Z$3:$Z$7690,'2way'!$Q$3:$Q$7690,"=" &amp;B64,'2way'!$Y$3:$Y$7690,"&lt;&gt;P") + SUMIFS('2way'!$Z$3:$Z$7690,'2way'!$R$3:$R$7690,"=" &amp;B64,'2way'!$Y$3:$Y$7690,"&lt;&gt;P")</f>
        <v>700</v>
      </c>
      <c r="J64">
        <f>SUMIFS('2way'!$AF$3:$AF$7690,'2way'!$Q$3:$Q$7690,"="&amp;B64,'2way'!$Y$3:$Y$7690,"&lt;&gt;P") + SUMIFS('2way'!$AF$3:$AF$7690,'2way'!$R$3:$R$7690,"="&amp;B64,'2way'!$Y$3:$Y$7690,"&lt;&gt;P")</f>
        <v>-700</v>
      </c>
      <c r="K64" s="68">
        <f t="shared" si="2"/>
        <v>-1</v>
      </c>
    </row>
    <row r="65" spans="1:11" x14ac:dyDescent="0.25">
      <c r="A65" t="s">
        <v>280</v>
      </c>
      <c r="B65" t="s">
        <v>321</v>
      </c>
      <c r="C65">
        <f>SUMIFS('2way'!$Z$3:$Z$7690,'2way'!$Q$3:$Q$7690,"=" &amp;B65,'2way'!$Y$3:$Y$7690,"&lt;&gt;P") + SUMIFS('2way'!$Z$3:$Z$7690,'2way'!$R$3:$R$7690,"=" &amp;B65,'2way'!$Y$3:$Y$7690,"&lt;&gt;P")</f>
        <v>700</v>
      </c>
      <c r="D65">
        <f>SUMIFS('2way'!$AB$3:$AB$7690,'2way'!$Q$3:$Q$7690,"="&amp;B65,'2way'!$Z$3:$Z$7690,"&lt;&gt;P") + SUMIFS('2way'!$AB$3:$AB$7690,'2way'!$R$3:$R$7690,"="&amp;B65,'2way'!$Z$3:$Z$7690,"&lt;&gt;P")</f>
        <v>-700</v>
      </c>
      <c r="E65" s="68">
        <f t="shared" si="0"/>
        <v>-1</v>
      </c>
      <c r="F65">
        <f>SUMIFS('2way'!$Z$3:$Z$7690,'2way'!$Q$3:$Q$7690,"=" &amp;B65,'2way'!$Y$3:$Y$7690,"&lt;&gt;P") + SUMIFS('2way'!$Z$3:$Z$7690,'2way'!$R$3:$R$7690,"=" &amp;B65,'2way'!$Y$3:$Y$7690,"&lt;&gt;P")</f>
        <v>700</v>
      </c>
      <c r="G65">
        <f>SUMIFS('2way'!$AD$3:$AD$7690,'2way'!$Q$3:$Q$7690,"="&amp;B65,'2way'!$Y$3:$Y$7690,"&lt;&gt;P") + SUMIFS('2way'!$AD$3:$AD$7690,'2way'!$R$3:$R$7690,"="&amp;D65,'2way'!$Y$3:$Y$7690,"&lt;&gt;P")</f>
        <v>-300</v>
      </c>
      <c r="H65" s="68">
        <f t="shared" si="1"/>
        <v>-0.42857142857142855</v>
      </c>
      <c r="I65">
        <f>SUMIFS('2way'!$Z$3:$Z$7690,'2way'!$Q$3:$Q$7690,"=" &amp;B65,'2way'!$Y$3:$Y$7690,"&lt;&gt;P") + SUMIFS('2way'!$Z$3:$Z$7690,'2way'!$R$3:$R$7690,"=" &amp;B65,'2way'!$Y$3:$Y$7690,"&lt;&gt;P")</f>
        <v>700</v>
      </c>
      <c r="J65">
        <f>SUMIFS('2way'!$AF$3:$AF$7690,'2way'!$Q$3:$Q$7690,"="&amp;B65,'2way'!$Y$3:$Y$7690,"&lt;&gt;P") + SUMIFS('2way'!$AF$3:$AF$7690,'2way'!$R$3:$R$7690,"="&amp;B65,'2way'!$Y$3:$Y$7690,"&lt;&gt;P")</f>
        <v>-700</v>
      </c>
      <c r="K65" s="68">
        <f t="shared" si="2"/>
        <v>-1</v>
      </c>
    </row>
    <row r="66" spans="1:11" x14ac:dyDescent="0.25">
      <c r="A66" t="s">
        <v>280</v>
      </c>
      <c r="B66" t="s">
        <v>396</v>
      </c>
      <c r="C66">
        <f>SUMIFS('2way'!$Z$3:$Z$7690,'2way'!$Q$3:$Q$7690,"=" &amp;B66,'2way'!$Y$3:$Y$7690,"&lt;&gt;P") + SUMIFS('2way'!$Z$3:$Z$7690,'2way'!$R$3:$R$7690,"=" &amp;B66,'2way'!$Y$3:$Y$7690,"&lt;&gt;P")</f>
        <v>800</v>
      </c>
      <c r="D66">
        <f>SUMIFS('2way'!$AB$3:$AB$7690,'2way'!$Q$3:$Q$7690,"="&amp;B66,'2way'!$Z$3:$Z$7690,"&lt;&gt;P") + SUMIFS('2way'!$AB$3:$AB$7690,'2way'!$R$3:$R$7690,"="&amp;B66,'2way'!$Z$3:$Z$7690,"&lt;&gt;P")</f>
        <v>-800</v>
      </c>
      <c r="E66" s="68">
        <f t="shared" si="0"/>
        <v>-1</v>
      </c>
      <c r="F66">
        <f>SUMIFS('2way'!$Z$3:$Z$7690,'2way'!$Q$3:$Q$7690,"=" &amp;B66,'2way'!$Y$3:$Y$7690,"&lt;&gt;P") + SUMIFS('2way'!$Z$3:$Z$7690,'2way'!$R$3:$R$7690,"=" &amp;B66,'2way'!$Y$3:$Y$7690,"&lt;&gt;P")</f>
        <v>800</v>
      </c>
      <c r="G66">
        <f>SUMIFS('2way'!$AD$3:$AD$7690,'2way'!$Q$3:$Q$7690,"="&amp;B66,'2way'!$Y$3:$Y$7690,"&lt;&gt;P") + SUMIFS('2way'!$AD$3:$AD$7690,'2way'!$R$3:$R$7690,"="&amp;D66,'2way'!$Y$3:$Y$7690,"&lt;&gt;P")</f>
        <v>-300</v>
      </c>
      <c r="H66" s="68">
        <f t="shared" si="1"/>
        <v>-0.375</v>
      </c>
      <c r="I66">
        <f>SUMIFS('2way'!$Z$3:$Z$7690,'2way'!$Q$3:$Q$7690,"=" &amp;B66,'2way'!$Y$3:$Y$7690,"&lt;&gt;P") + SUMIFS('2way'!$Z$3:$Z$7690,'2way'!$R$3:$R$7690,"=" &amp;B66,'2way'!$Y$3:$Y$7690,"&lt;&gt;P")</f>
        <v>800</v>
      </c>
      <c r="J66">
        <f>SUMIFS('2way'!$AF$3:$AF$7690,'2way'!$Q$3:$Q$7690,"="&amp;B66,'2way'!$Y$3:$Y$7690,"&lt;&gt;P") + SUMIFS('2way'!$AF$3:$AF$7690,'2way'!$R$3:$R$7690,"="&amp;B66,'2way'!$Y$3:$Y$7690,"&lt;&gt;P")</f>
        <v>-800</v>
      </c>
      <c r="K66" s="68">
        <f t="shared" si="2"/>
        <v>-1</v>
      </c>
    </row>
    <row r="67" spans="1:11" x14ac:dyDescent="0.25">
      <c r="A67" t="s">
        <v>280</v>
      </c>
      <c r="B67" t="s">
        <v>326</v>
      </c>
      <c r="C67">
        <f>SUMIFS('2way'!$Z$3:$Z$7690,'2way'!$Q$3:$Q$7690,"=" &amp;B67,'2way'!$Y$3:$Y$7690,"&lt;&gt;P") + SUMIFS('2way'!$Z$3:$Z$7690,'2way'!$R$3:$R$7690,"=" &amp;B67,'2way'!$Y$3:$Y$7690,"&lt;&gt;P")</f>
        <v>700</v>
      </c>
      <c r="D67">
        <f>SUMIFS('2way'!$AB$3:$AB$7690,'2way'!$Q$3:$Q$7690,"="&amp;B67,'2way'!$Z$3:$Z$7690,"&lt;&gt;P") + SUMIFS('2way'!$AB$3:$AB$7690,'2way'!$R$3:$R$7690,"="&amp;B67,'2way'!$Z$3:$Z$7690,"&lt;&gt;P")</f>
        <v>-700</v>
      </c>
      <c r="E67" s="68">
        <f t="shared" si="0"/>
        <v>-1</v>
      </c>
      <c r="F67">
        <f>SUMIFS('2way'!$Z$3:$Z$7690,'2way'!$Q$3:$Q$7690,"=" &amp;B67,'2way'!$Y$3:$Y$7690,"&lt;&gt;P") + SUMIFS('2way'!$Z$3:$Z$7690,'2way'!$R$3:$R$7690,"=" &amp;B67,'2way'!$Y$3:$Y$7690,"&lt;&gt;P")</f>
        <v>700</v>
      </c>
      <c r="G67">
        <f>SUMIFS('2way'!$AD$3:$AD$7690,'2way'!$Q$3:$Q$7690,"="&amp;B67,'2way'!$Y$3:$Y$7690,"&lt;&gt;P") + SUMIFS('2way'!$AD$3:$AD$7690,'2way'!$R$3:$R$7690,"="&amp;D67,'2way'!$Y$3:$Y$7690,"&lt;&gt;P")</f>
        <v>-200</v>
      </c>
      <c r="H67" s="68">
        <f t="shared" si="1"/>
        <v>-0.2857142857142857</v>
      </c>
      <c r="I67">
        <f>SUMIFS('2way'!$Z$3:$Z$7690,'2way'!$Q$3:$Q$7690,"=" &amp;B67,'2way'!$Y$3:$Y$7690,"&lt;&gt;P") + SUMIFS('2way'!$Z$3:$Z$7690,'2way'!$R$3:$R$7690,"=" &amp;B67,'2way'!$Y$3:$Y$7690,"&lt;&gt;P")</f>
        <v>700</v>
      </c>
      <c r="J67">
        <f>SUMIFS('2way'!$AF$3:$AF$7690,'2way'!$Q$3:$Q$7690,"="&amp;B67,'2way'!$Y$3:$Y$7690,"&lt;&gt;P") + SUMIFS('2way'!$AF$3:$AF$7690,'2way'!$R$3:$R$7690,"="&amp;B67,'2way'!$Y$3:$Y$7690,"&lt;&gt;P")</f>
        <v>-700</v>
      </c>
      <c r="K67" s="68">
        <f t="shared" si="2"/>
        <v>-1</v>
      </c>
    </row>
    <row r="68" spans="1:11" x14ac:dyDescent="0.25">
      <c r="A68" t="s">
        <v>280</v>
      </c>
      <c r="B68" t="s">
        <v>327</v>
      </c>
      <c r="C68">
        <f>SUMIFS('2way'!$Z$3:$Z$7690,'2way'!$Q$3:$Q$7690,"=" &amp;B68,'2way'!$Y$3:$Y$7690,"&lt;&gt;P") + SUMIFS('2way'!$Z$3:$Z$7690,'2way'!$R$3:$R$7690,"=" &amp;B68,'2way'!$Y$3:$Y$7690,"&lt;&gt;P")</f>
        <v>700</v>
      </c>
      <c r="D68">
        <f>SUMIFS('2way'!$AB$3:$AB$7690,'2way'!$Q$3:$Q$7690,"="&amp;B68,'2way'!$Z$3:$Z$7690,"&lt;&gt;P") + SUMIFS('2way'!$AB$3:$AB$7690,'2way'!$R$3:$R$7690,"="&amp;B68,'2way'!$Z$3:$Z$7690,"&lt;&gt;P")</f>
        <v>-700</v>
      </c>
      <c r="E68" s="68">
        <f t="shared" ref="E68:E131" si="3">D68/C68</f>
        <v>-1</v>
      </c>
      <c r="F68">
        <f>SUMIFS('2way'!$Z$3:$Z$7690,'2way'!$Q$3:$Q$7690,"=" &amp;B68,'2way'!$Y$3:$Y$7690,"&lt;&gt;P") + SUMIFS('2way'!$Z$3:$Z$7690,'2way'!$R$3:$R$7690,"=" &amp;B68,'2way'!$Y$3:$Y$7690,"&lt;&gt;P")</f>
        <v>700</v>
      </c>
      <c r="G68">
        <f>SUMIFS('2way'!$AD$3:$AD$7690,'2way'!$Q$3:$Q$7690,"="&amp;B68,'2way'!$Y$3:$Y$7690,"&lt;&gt;P") + SUMIFS('2way'!$AD$3:$AD$7690,'2way'!$R$3:$R$7690,"="&amp;D68,'2way'!$Y$3:$Y$7690,"&lt;&gt;P")</f>
        <v>-500</v>
      </c>
      <c r="H68" s="68">
        <f t="shared" ref="H68:H131" si="4">G68/F68</f>
        <v>-0.7142857142857143</v>
      </c>
      <c r="I68">
        <f>SUMIFS('2way'!$Z$3:$Z$7690,'2way'!$Q$3:$Q$7690,"=" &amp;B68,'2way'!$Y$3:$Y$7690,"&lt;&gt;P") + SUMIFS('2way'!$Z$3:$Z$7690,'2way'!$R$3:$R$7690,"=" &amp;B68,'2way'!$Y$3:$Y$7690,"&lt;&gt;P")</f>
        <v>700</v>
      </c>
      <c r="J68">
        <f>SUMIFS('2way'!$AF$3:$AF$7690,'2way'!$Q$3:$Q$7690,"="&amp;B68,'2way'!$Y$3:$Y$7690,"&lt;&gt;P") + SUMIFS('2way'!$AF$3:$AF$7690,'2way'!$R$3:$R$7690,"="&amp;B68,'2way'!$Y$3:$Y$7690,"&lt;&gt;P")</f>
        <v>-700</v>
      </c>
      <c r="K68" s="68">
        <f t="shared" ref="K68:K131" si="5">J68/I68</f>
        <v>-1</v>
      </c>
    </row>
    <row r="69" spans="1:11" x14ac:dyDescent="0.25">
      <c r="A69" t="s">
        <v>280</v>
      </c>
      <c r="B69" t="s">
        <v>398</v>
      </c>
      <c r="C69">
        <f>SUMIFS('2way'!$Z$3:$Z$7690,'2way'!$Q$3:$Q$7690,"=" &amp;B69,'2way'!$Y$3:$Y$7690,"&lt;&gt;P") + SUMIFS('2way'!$Z$3:$Z$7690,'2way'!$R$3:$R$7690,"=" &amp;B69,'2way'!$Y$3:$Y$7690,"&lt;&gt;P")</f>
        <v>700</v>
      </c>
      <c r="D69">
        <f>SUMIFS('2way'!$AB$3:$AB$7690,'2way'!$Q$3:$Q$7690,"="&amp;B69,'2way'!$Z$3:$Z$7690,"&lt;&gt;P") + SUMIFS('2way'!$AB$3:$AB$7690,'2way'!$R$3:$R$7690,"="&amp;B69,'2way'!$Z$3:$Z$7690,"&lt;&gt;P")</f>
        <v>-700</v>
      </c>
      <c r="E69" s="68">
        <f t="shared" si="3"/>
        <v>-1</v>
      </c>
      <c r="F69">
        <f>SUMIFS('2way'!$Z$3:$Z$7690,'2way'!$Q$3:$Q$7690,"=" &amp;B69,'2way'!$Y$3:$Y$7690,"&lt;&gt;P") + SUMIFS('2way'!$Z$3:$Z$7690,'2way'!$R$3:$R$7690,"=" &amp;B69,'2way'!$Y$3:$Y$7690,"&lt;&gt;P")</f>
        <v>700</v>
      </c>
      <c r="G69">
        <f>SUMIFS('2way'!$AD$3:$AD$7690,'2way'!$Q$3:$Q$7690,"="&amp;B69,'2way'!$Y$3:$Y$7690,"&lt;&gt;P") + SUMIFS('2way'!$AD$3:$AD$7690,'2way'!$R$3:$R$7690,"="&amp;D69,'2way'!$Y$3:$Y$7690,"&lt;&gt;P")</f>
        <v>-300</v>
      </c>
      <c r="H69" s="68">
        <f t="shared" si="4"/>
        <v>-0.42857142857142855</v>
      </c>
      <c r="I69">
        <f>SUMIFS('2way'!$Z$3:$Z$7690,'2way'!$Q$3:$Q$7690,"=" &amp;B69,'2way'!$Y$3:$Y$7690,"&lt;&gt;P") + SUMIFS('2way'!$Z$3:$Z$7690,'2way'!$R$3:$R$7690,"=" &amp;B69,'2way'!$Y$3:$Y$7690,"&lt;&gt;P")</f>
        <v>700</v>
      </c>
      <c r="J69">
        <f>SUMIFS('2way'!$AF$3:$AF$7690,'2way'!$Q$3:$Q$7690,"="&amp;B69,'2way'!$Y$3:$Y$7690,"&lt;&gt;P") + SUMIFS('2way'!$AF$3:$AF$7690,'2way'!$R$3:$R$7690,"="&amp;B69,'2way'!$Y$3:$Y$7690,"&lt;&gt;P")</f>
        <v>-700</v>
      </c>
      <c r="K69" s="68">
        <f t="shared" si="5"/>
        <v>-1</v>
      </c>
    </row>
    <row r="70" spans="1:11" x14ac:dyDescent="0.25">
      <c r="A70" t="s">
        <v>280</v>
      </c>
      <c r="B70" t="s">
        <v>323</v>
      </c>
      <c r="C70">
        <f>SUMIFS('2way'!$Z$3:$Z$7690,'2way'!$Q$3:$Q$7690,"=" &amp;B70,'2way'!$Y$3:$Y$7690,"&lt;&gt;P") + SUMIFS('2way'!$Z$3:$Z$7690,'2way'!$R$3:$R$7690,"=" &amp;B70,'2way'!$Y$3:$Y$7690,"&lt;&gt;P")</f>
        <v>600</v>
      </c>
      <c r="D70">
        <f>SUMIFS('2way'!$AB$3:$AB$7690,'2way'!$Q$3:$Q$7690,"="&amp;B70,'2way'!$Z$3:$Z$7690,"&lt;&gt;P") + SUMIFS('2way'!$AB$3:$AB$7690,'2way'!$R$3:$R$7690,"="&amp;B70,'2way'!$Z$3:$Z$7690,"&lt;&gt;P")</f>
        <v>-700</v>
      </c>
      <c r="E70" s="68">
        <f t="shared" si="3"/>
        <v>-1.1666666666666667</v>
      </c>
      <c r="F70">
        <f>SUMIFS('2way'!$Z$3:$Z$7690,'2way'!$Q$3:$Q$7690,"=" &amp;B70,'2way'!$Y$3:$Y$7690,"&lt;&gt;P") + SUMIFS('2way'!$Z$3:$Z$7690,'2way'!$R$3:$R$7690,"=" &amp;B70,'2way'!$Y$3:$Y$7690,"&lt;&gt;P")</f>
        <v>600</v>
      </c>
      <c r="G70">
        <f>SUMIFS('2way'!$AD$3:$AD$7690,'2way'!$Q$3:$Q$7690,"="&amp;B70,'2way'!$Y$3:$Y$7690,"&lt;&gt;P") + SUMIFS('2way'!$AD$3:$AD$7690,'2way'!$R$3:$R$7690,"="&amp;D70,'2way'!$Y$3:$Y$7690,"&lt;&gt;P")</f>
        <v>-300</v>
      </c>
      <c r="H70" s="68">
        <f t="shared" si="4"/>
        <v>-0.5</v>
      </c>
      <c r="I70">
        <f>SUMIFS('2way'!$Z$3:$Z$7690,'2way'!$Q$3:$Q$7690,"=" &amp;B70,'2way'!$Y$3:$Y$7690,"&lt;&gt;P") + SUMIFS('2way'!$Z$3:$Z$7690,'2way'!$R$3:$R$7690,"=" &amp;B70,'2way'!$Y$3:$Y$7690,"&lt;&gt;P")</f>
        <v>600</v>
      </c>
      <c r="J70">
        <f>SUMIFS('2way'!$AF$3:$AF$7690,'2way'!$Q$3:$Q$7690,"="&amp;B70,'2way'!$Y$3:$Y$7690,"&lt;&gt;P") + SUMIFS('2way'!$AF$3:$AF$7690,'2way'!$R$3:$R$7690,"="&amp;B70,'2way'!$Y$3:$Y$7690,"&lt;&gt;P")</f>
        <v>-600</v>
      </c>
      <c r="K70" s="68">
        <f t="shared" si="5"/>
        <v>-1</v>
      </c>
    </row>
    <row r="71" spans="1:11" x14ac:dyDescent="0.25">
      <c r="A71" t="s">
        <v>280</v>
      </c>
      <c r="B71" t="s">
        <v>325</v>
      </c>
      <c r="C71">
        <f>SUMIFS('2way'!$Z$3:$Z$7690,'2way'!$Q$3:$Q$7690,"=" &amp;B71,'2way'!$Y$3:$Y$7690,"&lt;&gt;P") + SUMIFS('2way'!$Z$3:$Z$7690,'2way'!$R$3:$R$7690,"=" &amp;B71,'2way'!$Y$3:$Y$7690,"&lt;&gt;P")</f>
        <v>800</v>
      </c>
      <c r="D71" t="e">
        <f>SUMIFS('2way'!$AB$3:$AB$7690,'2way'!$Q$3:$Q$7690,"="&amp;B71,'2way'!$Z$3:$Z$7690,"&lt;&gt;P") + SUMIFS('2way'!$AB$3:$AB$7690,'2way'!$R$3:$R$7690,"="&amp;B71,'2way'!$Z$3:$Z$7690,"&lt;&gt;P")</f>
        <v>#DIV/0!</v>
      </c>
      <c r="E71" s="68" t="e">
        <f t="shared" si="3"/>
        <v>#DIV/0!</v>
      </c>
      <c r="F71">
        <f>SUMIFS('2way'!$Z$3:$Z$7690,'2way'!$Q$3:$Q$7690,"=" &amp;B71,'2way'!$Y$3:$Y$7690,"&lt;&gt;P") + SUMIFS('2way'!$Z$3:$Z$7690,'2way'!$R$3:$R$7690,"=" &amp;B71,'2way'!$Y$3:$Y$7690,"&lt;&gt;P")</f>
        <v>800</v>
      </c>
      <c r="G71">
        <f>SUMIFS('2way'!$AD$3:$AD$7690,'2way'!$Q$3:$Q$7690,"="&amp;B71,'2way'!$Y$3:$Y$7690,"&lt;&gt;P") + SUMIFS('2way'!$AD$3:$AD$7690,'2way'!$R$3:$R$7690,"="&amp;D71,'2way'!$Y$3:$Y$7690,"&lt;&gt;P")</f>
        <v>-300</v>
      </c>
      <c r="H71" s="68">
        <f t="shared" si="4"/>
        <v>-0.375</v>
      </c>
      <c r="I71">
        <f>SUMIFS('2way'!$Z$3:$Z$7690,'2way'!$Q$3:$Q$7690,"=" &amp;B71,'2way'!$Y$3:$Y$7690,"&lt;&gt;P") + SUMIFS('2way'!$Z$3:$Z$7690,'2way'!$R$3:$R$7690,"=" &amp;B71,'2way'!$Y$3:$Y$7690,"&lt;&gt;P")</f>
        <v>800</v>
      </c>
      <c r="J71">
        <f>SUMIFS('2way'!$AF$3:$AF$7690,'2way'!$Q$3:$Q$7690,"="&amp;B71,'2way'!$Y$3:$Y$7690,"&lt;&gt;P") + SUMIFS('2way'!$AF$3:$AF$7690,'2way'!$R$3:$R$7690,"="&amp;B71,'2way'!$Y$3:$Y$7690,"&lt;&gt;P")</f>
        <v>-800</v>
      </c>
      <c r="K71" s="68">
        <f t="shared" si="5"/>
        <v>-1</v>
      </c>
    </row>
    <row r="72" spans="1:11" x14ac:dyDescent="0.25">
      <c r="A72" t="s">
        <v>280</v>
      </c>
      <c r="B72" t="s">
        <v>320</v>
      </c>
      <c r="C72">
        <f>SUMIFS('2way'!$Z$3:$Z$7690,'2way'!$Q$3:$Q$7690,"=" &amp;B72,'2way'!$Y$3:$Y$7690,"&lt;&gt;P") + SUMIFS('2way'!$Z$3:$Z$7690,'2way'!$R$3:$R$7690,"=" &amp;B72,'2way'!$Y$3:$Y$7690,"&lt;&gt;P")</f>
        <v>700</v>
      </c>
      <c r="D72">
        <f>SUMIFS('2way'!$AB$3:$AB$7690,'2way'!$Q$3:$Q$7690,"="&amp;B72,'2way'!$Z$3:$Z$7690,"&lt;&gt;P") + SUMIFS('2way'!$AB$3:$AB$7690,'2way'!$R$3:$R$7690,"="&amp;B72,'2way'!$Z$3:$Z$7690,"&lt;&gt;P")</f>
        <v>-700</v>
      </c>
      <c r="E72" s="68">
        <f t="shared" si="3"/>
        <v>-1</v>
      </c>
      <c r="F72">
        <f>SUMIFS('2way'!$Z$3:$Z$7690,'2way'!$Q$3:$Q$7690,"=" &amp;B72,'2way'!$Y$3:$Y$7690,"&lt;&gt;P") + SUMIFS('2way'!$Z$3:$Z$7690,'2way'!$R$3:$R$7690,"=" &amp;B72,'2way'!$Y$3:$Y$7690,"&lt;&gt;P")</f>
        <v>700</v>
      </c>
      <c r="G72">
        <f>SUMIFS('2way'!$AD$3:$AD$7690,'2way'!$Q$3:$Q$7690,"="&amp;B72,'2way'!$Y$3:$Y$7690,"&lt;&gt;P") + SUMIFS('2way'!$AD$3:$AD$7690,'2way'!$R$3:$R$7690,"="&amp;D72,'2way'!$Y$3:$Y$7690,"&lt;&gt;P")</f>
        <v>-700</v>
      </c>
      <c r="H72" s="68">
        <f t="shared" si="4"/>
        <v>-1</v>
      </c>
      <c r="I72">
        <f>SUMIFS('2way'!$Z$3:$Z$7690,'2way'!$Q$3:$Q$7690,"=" &amp;B72,'2way'!$Y$3:$Y$7690,"&lt;&gt;P") + SUMIFS('2way'!$Z$3:$Z$7690,'2way'!$R$3:$R$7690,"=" &amp;B72,'2way'!$Y$3:$Y$7690,"&lt;&gt;P")</f>
        <v>700</v>
      </c>
      <c r="J72">
        <f>SUMIFS('2way'!$AF$3:$AF$7690,'2way'!$Q$3:$Q$7690,"="&amp;B72,'2way'!$Y$3:$Y$7690,"&lt;&gt;P") + SUMIFS('2way'!$AF$3:$AF$7690,'2way'!$R$3:$R$7690,"="&amp;B72,'2way'!$Y$3:$Y$7690,"&lt;&gt;P")</f>
        <v>-700</v>
      </c>
      <c r="K72" s="68">
        <f t="shared" si="5"/>
        <v>-1</v>
      </c>
    </row>
    <row r="73" spans="1:11" x14ac:dyDescent="0.25">
      <c r="A73" t="s">
        <v>280</v>
      </c>
      <c r="B73" t="s">
        <v>399</v>
      </c>
      <c r="C73">
        <f>SUMIFS('2way'!$Z$3:$Z$7690,'2way'!$Q$3:$Q$7690,"=" &amp;B73,'2way'!$Y$3:$Y$7690,"&lt;&gt;P") + SUMIFS('2way'!$Z$3:$Z$7690,'2way'!$R$3:$R$7690,"=" &amp;B73,'2way'!$Y$3:$Y$7690,"&lt;&gt;P")</f>
        <v>700</v>
      </c>
      <c r="D73">
        <f>SUMIFS('2way'!$AB$3:$AB$7690,'2way'!$Q$3:$Q$7690,"="&amp;B73,'2way'!$Z$3:$Z$7690,"&lt;&gt;P") + SUMIFS('2way'!$AB$3:$AB$7690,'2way'!$R$3:$R$7690,"="&amp;B73,'2way'!$Z$3:$Z$7690,"&lt;&gt;P")</f>
        <v>-700</v>
      </c>
      <c r="E73" s="68">
        <f t="shared" si="3"/>
        <v>-1</v>
      </c>
      <c r="F73">
        <f>SUMIFS('2way'!$Z$3:$Z$7690,'2way'!$Q$3:$Q$7690,"=" &amp;B73,'2way'!$Y$3:$Y$7690,"&lt;&gt;P") + SUMIFS('2way'!$Z$3:$Z$7690,'2way'!$R$3:$R$7690,"=" &amp;B73,'2way'!$Y$3:$Y$7690,"&lt;&gt;P")</f>
        <v>700</v>
      </c>
      <c r="G73">
        <f>SUMIFS('2way'!$AD$3:$AD$7690,'2way'!$Q$3:$Q$7690,"="&amp;B73,'2way'!$Y$3:$Y$7690,"&lt;&gt;P") + SUMIFS('2way'!$AD$3:$AD$7690,'2way'!$R$3:$R$7690,"="&amp;D73,'2way'!$Y$3:$Y$7690,"&lt;&gt;P")</f>
        <v>-500</v>
      </c>
      <c r="H73" s="68">
        <f t="shared" si="4"/>
        <v>-0.7142857142857143</v>
      </c>
      <c r="I73">
        <f>SUMIFS('2way'!$Z$3:$Z$7690,'2way'!$Q$3:$Q$7690,"=" &amp;B73,'2way'!$Y$3:$Y$7690,"&lt;&gt;P") + SUMIFS('2way'!$Z$3:$Z$7690,'2way'!$R$3:$R$7690,"=" &amp;B73,'2way'!$Y$3:$Y$7690,"&lt;&gt;P")</f>
        <v>700</v>
      </c>
      <c r="J73">
        <f>SUMIFS('2way'!$AF$3:$AF$7690,'2way'!$Q$3:$Q$7690,"="&amp;B73,'2way'!$Y$3:$Y$7690,"&lt;&gt;P") + SUMIFS('2way'!$AF$3:$AF$7690,'2way'!$R$3:$R$7690,"="&amp;B73,'2way'!$Y$3:$Y$7690,"&lt;&gt;P")</f>
        <v>-700</v>
      </c>
      <c r="K73" s="68">
        <f t="shared" si="5"/>
        <v>-1</v>
      </c>
    </row>
    <row r="74" spans="1:11" x14ac:dyDescent="0.25">
      <c r="A74" t="s">
        <v>280</v>
      </c>
      <c r="B74" t="s">
        <v>402</v>
      </c>
      <c r="C74">
        <f>SUMIFS('2way'!$Z$3:$Z$7690,'2way'!$Q$3:$Q$7690,"=" &amp;B74,'2way'!$Y$3:$Y$7690,"&lt;&gt;P") + SUMIFS('2way'!$Z$3:$Z$7690,'2way'!$R$3:$R$7690,"=" &amp;B74,'2way'!$Y$3:$Y$7690,"&lt;&gt;P")</f>
        <v>600</v>
      </c>
      <c r="D74">
        <f>SUMIFS('2way'!$AB$3:$AB$7690,'2way'!$Q$3:$Q$7690,"="&amp;B74,'2way'!$Z$3:$Z$7690,"&lt;&gt;P") + SUMIFS('2way'!$AB$3:$AB$7690,'2way'!$R$3:$R$7690,"="&amp;B74,'2way'!$Z$3:$Z$7690,"&lt;&gt;P")</f>
        <v>-600</v>
      </c>
      <c r="E74" s="68">
        <f t="shared" si="3"/>
        <v>-1</v>
      </c>
      <c r="F74">
        <f>SUMIFS('2way'!$Z$3:$Z$7690,'2way'!$Q$3:$Q$7690,"=" &amp;B74,'2way'!$Y$3:$Y$7690,"&lt;&gt;P") + SUMIFS('2way'!$Z$3:$Z$7690,'2way'!$R$3:$R$7690,"=" &amp;B74,'2way'!$Y$3:$Y$7690,"&lt;&gt;P")</f>
        <v>600</v>
      </c>
      <c r="G74">
        <f>SUMIFS('2way'!$AD$3:$AD$7690,'2way'!$Q$3:$Q$7690,"="&amp;B74,'2way'!$Y$3:$Y$7690,"&lt;&gt;P") + SUMIFS('2way'!$AD$3:$AD$7690,'2way'!$R$3:$R$7690,"="&amp;D74,'2way'!$Y$3:$Y$7690,"&lt;&gt;P")</f>
        <v>-200</v>
      </c>
      <c r="H74" s="68">
        <f t="shared" si="4"/>
        <v>-0.33333333333333331</v>
      </c>
      <c r="I74">
        <f>SUMIFS('2way'!$Z$3:$Z$7690,'2way'!$Q$3:$Q$7690,"=" &amp;B74,'2way'!$Y$3:$Y$7690,"&lt;&gt;P") + SUMIFS('2way'!$Z$3:$Z$7690,'2way'!$R$3:$R$7690,"=" &amp;B74,'2way'!$Y$3:$Y$7690,"&lt;&gt;P")</f>
        <v>600</v>
      </c>
      <c r="J74">
        <f>SUMIFS('2way'!$AF$3:$AF$7690,'2way'!$Q$3:$Q$7690,"="&amp;B74,'2way'!$Y$3:$Y$7690,"&lt;&gt;P") + SUMIFS('2way'!$AF$3:$AF$7690,'2way'!$R$3:$R$7690,"="&amp;B74,'2way'!$Y$3:$Y$7690,"&lt;&gt;P")</f>
        <v>-600</v>
      </c>
      <c r="K74" s="68">
        <f t="shared" si="5"/>
        <v>-1</v>
      </c>
    </row>
    <row r="75" spans="1:11" x14ac:dyDescent="0.25">
      <c r="A75" t="s">
        <v>280</v>
      </c>
      <c r="B75" t="s">
        <v>322</v>
      </c>
      <c r="C75">
        <f>SUMIFS('2way'!$Z$3:$Z$7690,'2way'!$Q$3:$Q$7690,"=" &amp;B75,'2way'!$Y$3:$Y$7690,"&lt;&gt;P") + SUMIFS('2way'!$Z$3:$Z$7690,'2way'!$R$3:$R$7690,"=" &amp;B75,'2way'!$Y$3:$Y$7690,"&lt;&gt;P")</f>
        <v>600</v>
      </c>
      <c r="D75">
        <f>SUMIFS('2way'!$AB$3:$AB$7690,'2way'!$Q$3:$Q$7690,"="&amp;B75,'2way'!$Z$3:$Z$7690,"&lt;&gt;P") + SUMIFS('2way'!$AB$3:$AB$7690,'2way'!$R$3:$R$7690,"="&amp;B75,'2way'!$Z$3:$Z$7690,"&lt;&gt;P")</f>
        <v>-700</v>
      </c>
      <c r="E75" s="68">
        <f t="shared" si="3"/>
        <v>-1.1666666666666667</v>
      </c>
      <c r="F75">
        <f>SUMIFS('2way'!$Z$3:$Z$7690,'2way'!$Q$3:$Q$7690,"=" &amp;B75,'2way'!$Y$3:$Y$7690,"&lt;&gt;P") + SUMIFS('2way'!$Z$3:$Z$7690,'2way'!$R$3:$R$7690,"=" &amp;B75,'2way'!$Y$3:$Y$7690,"&lt;&gt;P")</f>
        <v>600</v>
      </c>
      <c r="G75">
        <f>SUMIFS('2way'!$AD$3:$AD$7690,'2way'!$Q$3:$Q$7690,"="&amp;B75,'2way'!$Y$3:$Y$7690,"&lt;&gt;P") + SUMIFS('2way'!$AD$3:$AD$7690,'2way'!$R$3:$R$7690,"="&amp;D75,'2way'!$Y$3:$Y$7690,"&lt;&gt;P")</f>
        <v>-200</v>
      </c>
      <c r="H75" s="68">
        <f t="shared" si="4"/>
        <v>-0.33333333333333331</v>
      </c>
      <c r="I75">
        <f>SUMIFS('2way'!$Z$3:$Z$7690,'2way'!$Q$3:$Q$7690,"=" &amp;B75,'2way'!$Y$3:$Y$7690,"&lt;&gt;P") + SUMIFS('2way'!$Z$3:$Z$7690,'2way'!$R$3:$R$7690,"=" &amp;B75,'2way'!$Y$3:$Y$7690,"&lt;&gt;P")</f>
        <v>600</v>
      </c>
      <c r="J75">
        <f>SUMIFS('2way'!$AF$3:$AF$7690,'2way'!$Q$3:$Q$7690,"="&amp;B75,'2way'!$Y$3:$Y$7690,"&lt;&gt;P") + SUMIFS('2way'!$AF$3:$AF$7690,'2way'!$R$3:$R$7690,"="&amp;B75,'2way'!$Y$3:$Y$7690,"&lt;&gt;P")</f>
        <v>-600</v>
      </c>
      <c r="K75" s="68">
        <f t="shared" si="5"/>
        <v>-1</v>
      </c>
    </row>
    <row r="76" spans="1:11" x14ac:dyDescent="0.25">
      <c r="A76" t="s">
        <v>280</v>
      </c>
      <c r="B76" t="s">
        <v>400</v>
      </c>
      <c r="C76">
        <f>SUMIFS('2way'!$Z$3:$Z$7690,'2way'!$Q$3:$Q$7690,"=" &amp;B76,'2way'!$Y$3:$Y$7690,"&lt;&gt;P") + SUMIFS('2way'!$Z$3:$Z$7690,'2way'!$R$3:$R$7690,"=" &amp;B76,'2way'!$Y$3:$Y$7690,"&lt;&gt;P")</f>
        <v>800</v>
      </c>
      <c r="D76">
        <f>SUMIFS('2way'!$AB$3:$AB$7690,'2way'!$Q$3:$Q$7690,"="&amp;B76,'2way'!$Z$3:$Z$7690,"&lt;&gt;P") + SUMIFS('2way'!$AB$3:$AB$7690,'2way'!$R$3:$R$7690,"="&amp;B76,'2way'!$Z$3:$Z$7690,"&lt;&gt;P")</f>
        <v>-800</v>
      </c>
      <c r="E76" s="68">
        <f t="shared" si="3"/>
        <v>-1</v>
      </c>
      <c r="F76">
        <f>SUMIFS('2way'!$Z$3:$Z$7690,'2way'!$Q$3:$Q$7690,"=" &amp;B76,'2way'!$Y$3:$Y$7690,"&lt;&gt;P") + SUMIFS('2way'!$Z$3:$Z$7690,'2way'!$R$3:$R$7690,"=" &amp;B76,'2way'!$Y$3:$Y$7690,"&lt;&gt;P")</f>
        <v>800</v>
      </c>
      <c r="G76">
        <f>SUMIFS('2way'!$AD$3:$AD$7690,'2way'!$Q$3:$Q$7690,"="&amp;B76,'2way'!$Y$3:$Y$7690,"&lt;&gt;P") + SUMIFS('2way'!$AD$3:$AD$7690,'2way'!$R$3:$R$7690,"="&amp;D76,'2way'!$Y$3:$Y$7690,"&lt;&gt;P")</f>
        <v>-100</v>
      </c>
      <c r="H76" s="68">
        <f t="shared" si="4"/>
        <v>-0.125</v>
      </c>
      <c r="I76">
        <f>SUMIFS('2way'!$Z$3:$Z$7690,'2way'!$Q$3:$Q$7690,"=" &amp;B76,'2way'!$Y$3:$Y$7690,"&lt;&gt;P") + SUMIFS('2way'!$Z$3:$Z$7690,'2way'!$R$3:$R$7690,"=" &amp;B76,'2way'!$Y$3:$Y$7690,"&lt;&gt;P")</f>
        <v>800</v>
      </c>
      <c r="J76">
        <f>SUMIFS('2way'!$AF$3:$AF$7690,'2way'!$Q$3:$Q$7690,"="&amp;B76,'2way'!$Y$3:$Y$7690,"&lt;&gt;P") + SUMIFS('2way'!$AF$3:$AF$7690,'2way'!$R$3:$R$7690,"="&amp;B76,'2way'!$Y$3:$Y$7690,"&lt;&gt;P")</f>
        <v>-800</v>
      </c>
      <c r="K76" s="68">
        <f t="shared" si="5"/>
        <v>-1</v>
      </c>
    </row>
    <row r="77" spans="1:11" x14ac:dyDescent="0.25">
      <c r="A77" t="s">
        <v>280</v>
      </c>
      <c r="B77" t="s">
        <v>397</v>
      </c>
      <c r="C77">
        <f>SUMIFS('2way'!$Z$3:$Z$7690,'2way'!$Q$3:$Q$7690,"=" &amp;B77,'2way'!$Y$3:$Y$7690,"&lt;&gt;P") + SUMIFS('2way'!$Z$3:$Z$7690,'2way'!$R$3:$R$7690,"=" &amp;B77,'2way'!$Y$3:$Y$7690,"&lt;&gt;P")</f>
        <v>700</v>
      </c>
      <c r="D77">
        <f>SUMIFS('2way'!$AB$3:$AB$7690,'2way'!$Q$3:$Q$7690,"="&amp;B77,'2way'!$Z$3:$Z$7690,"&lt;&gt;P") + SUMIFS('2way'!$AB$3:$AB$7690,'2way'!$R$3:$R$7690,"="&amp;B77,'2way'!$Z$3:$Z$7690,"&lt;&gt;P")</f>
        <v>-700</v>
      </c>
      <c r="E77" s="68">
        <f t="shared" si="3"/>
        <v>-1</v>
      </c>
      <c r="F77">
        <f>SUMIFS('2way'!$Z$3:$Z$7690,'2way'!$Q$3:$Q$7690,"=" &amp;B77,'2way'!$Y$3:$Y$7690,"&lt;&gt;P") + SUMIFS('2way'!$Z$3:$Z$7690,'2way'!$R$3:$R$7690,"=" &amp;B77,'2way'!$Y$3:$Y$7690,"&lt;&gt;P")</f>
        <v>700</v>
      </c>
      <c r="G77">
        <f>SUMIFS('2way'!$AD$3:$AD$7690,'2way'!$Q$3:$Q$7690,"="&amp;B77,'2way'!$Y$3:$Y$7690,"&lt;&gt;P") + SUMIFS('2way'!$AD$3:$AD$7690,'2way'!$R$3:$R$7690,"="&amp;D77,'2way'!$Y$3:$Y$7690,"&lt;&gt;P")</f>
        <v>-500</v>
      </c>
      <c r="H77" s="68">
        <f t="shared" si="4"/>
        <v>-0.7142857142857143</v>
      </c>
      <c r="I77">
        <f>SUMIFS('2way'!$Z$3:$Z$7690,'2way'!$Q$3:$Q$7690,"=" &amp;B77,'2way'!$Y$3:$Y$7690,"&lt;&gt;P") + SUMIFS('2way'!$Z$3:$Z$7690,'2way'!$R$3:$R$7690,"=" &amp;B77,'2way'!$Y$3:$Y$7690,"&lt;&gt;P")</f>
        <v>700</v>
      </c>
      <c r="J77">
        <f>SUMIFS('2way'!$AF$3:$AF$7690,'2way'!$Q$3:$Q$7690,"="&amp;B77,'2way'!$Y$3:$Y$7690,"&lt;&gt;P") + SUMIFS('2way'!$AF$3:$AF$7690,'2way'!$R$3:$R$7690,"="&amp;B77,'2way'!$Y$3:$Y$7690,"&lt;&gt;P")</f>
        <v>-700</v>
      </c>
      <c r="K77" s="68">
        <f t="shared" si="5"/>
        <v>-1</v>
      </c>
    </row>
    <row r="78" spans="1:11" x14ac:dyDescent="0.25">
      <c r="A78" t="s">
        <v>281</v>
      </c>
      <c r="B78" t="s">
        <v>328</v>
      </c>
      <c r="C78">
        <f>SUMIFS('2way'!$Z$3:$Z$7690,'2way'!$Q$3:$Q$7690,"=" &amp;B78,'2way'!$Y$3:$Y$7690,"&lt;&gt;P") + SUMIFS('2way'!$Z$3:$Z$7690,'2way'!$R$3:$R$7690,"=" &amp;B78,'2way'!$Y$3:$Y$7690,"&lt;&gt;P")</f>
        <v>1600</v>
      </c>
      <c r="D78" t="e">
        <f>SUMIFS('2way'!$AB$3:$AB$7690,'2way'!$Q$3:$Q$7690,"="&amp;B78,'2way'!$Z$3:$Z$7690,"&lt;&gt;P") + SUMIFS('2way'!$AB$3:$AB$7690,'2way'!$R$3:$R$7690,"="&amp;B78,'2way'!$Z$3:$Z$7690,"&lt;&gt;P")</f>
        <v>#N/A</v>
      </c>
      <c r="E78" s="68" t="e">
        <f t="shared" si="3"/>
        <v>#N/A</v>
      </c>
      <c r="F78">
        <f>SUMIFS('2way'!$Z$3:$Z$7690,'2way'!$Q$3:$Q$7690,"=" &amp;B78,'2way'!$Y$3:$Y$7690,"&lt;&gt;P") + SUMIFS('2way'!$Z$3:$Z$7690,'2way'!$R$3:$R$7690,"=" &amp;B78,'2way'!$Y$3:$Y$7690,"&lt;&gt;P")</f>
        <v>1600</v>
      </c>
      <c r="G78">
        <f>SUMIFS('2way'!$AD$3:$AD$7690,'2way'!$Q$3:$Q$7690,"="&amp;B78,'2way'!$Y$3:$Y$7690,"&lt;&gt;P") + SUMIFS('2way'!$AD$3:$AD$7690,'2way'!$R$3:$R$7690,"="&amp;D78,'2way'!$Y$3:$Y$7690,"&lt;&gt;P")</f>
        <v>-800</v>
      </c>
      <c r="H78" s="68">
        <f t="shared" si="4"/>
        <v>-0.5</v>
      </c>
      <c r="I78">
        <f>SUMIFS('2way'!$Z$3:$Z$7690,'2way'!$Q$3:$Q$7690,"=" &amp;B78,'2way'!$Y$3:$Y$7690,"&lt;&gt;P") + SUMIFS('2way'!$Z$3:$Z$7690,'2way'!$R$3:$R$7690,"=" &amp;B78,'2way'!$Y$3:$Y$7690,"&lt;&gt;P")</f>
        <v>1600</v>
      </c>
      <c r="J78" t="e">
        <f>SUMIFS('2way'!$AF$3:$AF$7690,'2way'!$Q$3:$Q$7690,"="&amp;B78,'2way'!$Y$3:$Y$7690,"&lt;&gt;P") + SUMIFS('2way'!$AF$3:$AF$7690,'2way'!$R$3:$R$7690,"="&amp;B78,'2way'!$Y$3:$Y$7690,"&lt;&gt;P")</f>
        <v>#N/A</v>
      </c>
      <c r="K78" s="68" t="e">
        <f t="shared" si="5"/>
        <v>#N/A</v>
      </c>
    </row>
    <row r="79" spans="1:11" x14ac:dyDescent="0.25">
      <c r="A79" t="s">
        <v>281</v>
      </c>
      <c r="B79" t="s">
        <v>404</v>
      </c>
      <c r="C79">
        <f>SUMIFS('2way'!$Z$3:$Z$7690,'2way'!$Q$3:$Q$7690,"=" &amp;B79,'2way'!$Y$3:$Y$7690,"&lt;&gt;P") + SUMIFS('2way'!$Z$3:$Z$7690,'2way'!$R$3:$R$7690,"=" &amp;B79,'2way'!$Y$3:$Y$7690,"&lt;&gt;P")</f>
        <v>1600</v>
      </c>
      <c r="D79">
        <f>SUMIFS('2way'!$AB$3:$AB$7690,'2way'!$Q$3:$Q$7690,"="&amp;B79,'2way'!$Z$3:$Z$7690,"&lt;&gt;P") + SUMIFS('2way'!$AB$3:$AB$7690,'2way'!$R$3:$R$7690,"="&amp;B79,'2way'!$Z$3:$Z$7690,"&lt;&gt;P")</f>
        <v>-1600</v>
      </c>
      <c r="E79" s="68">
        <f t="shared" si="3"/>
        <v>-1</v>
      </c>
      <c r="F79">
        <f>SUMIFS('2way'!$Z$3:$Z$7690,'2way'!$Q$3:$Q$7690,"=" &amp;B79,'2way'!$Y$3:$Y$7690,"&lt;&gt;P") + SUMIFS('2way'!$Z$3:$Z$7690,'2way'!$R$3:$R$7690,"=" &amp;B79,'2way'!$Y$3:$Y$7690,"&lt;&gt;P")</f>
        <v>1600</v>
      </c>
      <c r="G79">
        <f>SUMIFS('2way'!$AD$3:$AD$7690,'2way'!$Q$3:$Q$7690,"="&amp;B79,'2way'!$Y$3:$Y$7690,"&lt;&gt;P") + SUMIFS('2way'!$AD$3:$AD$7690,'2way'!$R$3:$R$7690,"="&amp;D79,'2way'!$Y$3:$Y$7690,"&lt;&gt;P")</f>
        <v>-800</v>
      </c>
      <c r="H79" s="68">
        <f t="shared" si="4"/>
        <v>-0.5</v>
      </c>
      <c r="I79">
        <f>SUMIFS('2way'!$Z$3:$Z$7690,'2way'!$Q$3:$Q$7690,"=" &amp;B79,'2way'!$Y$3:$Y$7690,"&lt;&gt;P") + SUMIFS('2way'!$Z$3:$Z$7690,'2way'!$R$3:$R$7690,"=" &amp;B79,'2way'!$Y$3:$Y$7690,"&lt;&gt;P")</f>
        <v>1600</v>
      </c>
      <c r="J79">
        <f>SUMIFS('2way'!$AF$3:$AF$7690,'2way'!$Q$3:$Q$7690,"="&amp;B79,'2way'!$Y$3:$Y$7690,"&lt;&gt;P") + SUMIFS('2way'!$AF$3:$AF$7690,'2way'!$R$3:$R$7690,"="&amp;B79,'2way'!$Y$3:$Y$7690,"&lt;&gt;P")</f>
        <v>-1600</v>
      </c>
      <c r="K79" s="68">
        <f t="shared" si="5"/>
        <v>-1</v>
      </c>
    </row>
    <row r="80" spans="1:11" x14ac:dyDescent="0.25">
      <c r="A80" t="s">
        <v>281</v>
      </c>
      <c r="B80" t="s">
        <v>409</v>
      </c>
      <c r="C80">
        <f>SUMIFS('2way'!$Z$3:$Z$7690,'2way'!$Q$3:$Q$7690,"=" &amp;B80,'2way'!$Y$3:$Y$7690,"&lt;&gt;P") + SUMIFS('2way'!$Z$3:$Z$7690,'2way'!$R$3:$R$7690,"=" &amp;B80,'2way'!$Y$3:$Y$7690,"&lt;&gt;P")</f>
        <v>1600</v>
      </c>
      <c r="D80" t="e">
        <f>SUMIFS('2way'!$AB$3:$AB$7690,'2way'!$Q$3:$Q$7690,"="&amp;B80,'2way'!$Z$3:$Z$7690,"&lt;&gt;P") + SUMIFS('2way'!$AB$3:$AB$7690,'2way'!$R$3:$R$7690,"="&amp;B80,'2way'!$Z$3:$Z$7690,"&lt;&gt;P")</f>
        <v>#N/A</v>
      </c>
      <c r="E80" s="68" t="e">
        <f t="shared" si="3"/>
        <v>#N/A</v>
      </c>
      <c r="F80">
        <f>SUMIFS('2way'!$Z$3:$Z$7690,'2way'!$Q$3:$Q$7690,"=" &amp;B80,'2way'!$Y$3:$Y$7690,"&lt;&gt;P") + SUMIFS('2way'!$Z$3:$Z$7690,'2way'!$R$3:$R$7690,"=" &amp;B80,'2way'!$Y$3:$Y$7690,"&lt;&gt;P")</f>
        <v>1600</v>
      </c>
      <c r="G80" t="e">
        <f>SUMIFS('2way'!$AD$3:$AD$7690,'2way'!$Q$3:$Q$7690,"="&amp;B80,'2way'!$Y$3:$Y$7690,"&lt;&gt;P") + SUMIFS('2way'!$AD$3:$AD$7690,'2way'!$R$3:$R$7690,"="&amp;D80,'2way'!$Y$3:$Y$7690,"&lt;&gt;P")</f>
        <v>#N/A</v>
      </c>
      <c r="H80" s="68" t="e">
        <f t="shared" si="4"/>
        <v>#N/A</v>
      </c>
      <c r="I80">
        <f>SUMIFS('2way'!$Z$3:$Z$7690,'2way'!$Q$3:$Q$7690,"=" &amp;B80,'2way'!$Y$3:$Y$7690,"&lt;&gt;P") + SUMIFS('2way'!$Z$3:$Z$7690,'2way'!$R$3:$R$7690,"=" &amp;B80,'2way'!$Y$3:$Y$7690,"&lt;&gt;P")</f>
        <v>1600</v>
      </c>
      <c r="J80" t="e">
        <f>SUMIFS('2way'!$AF$3:$AF$7690,'2way'!$Q$3:$Q$7690,"="&amp;B80,'2way'!$Y$3:$Y$7690,"&lt;&gt;P") + SUMIFS('2way'!$AF$3:$AF$7690,'2way'!$R$3:$R$7690,"="&amp;B80,'2way'!$Y$3:$Y$7690,"&lt;&gt;P")</f>
        <v>#N/A</v>
      </c>
      <c r="K80" s="68" t="e">
        <f t="shared" si="5"/>
        <v>#N/A</v>
      </c>
    </row>
    <row r="81" spans="1:11" x14ac:dyDescent="0.25">
      <c r="A81" t="s">
        <v>281</v>
      </c>
      <c r="B81" t="s">
        <v>407</v>
      </c>
      <c r="C81">
        <f>SUMIFS('2way'!$Z$3:$Z$7690,'2way'!$Q$3:$Q$7690,"=" &amp;B81,'2way'!$Y$3:$Y$7690,"&lt;&gt;P") + SUMIFS('2way'!$Z$3:$Z$7690,'2way'!$R$3:$R$7690,"=" &amp;B81,'2way'!$Y$3:$Y$7690,"&lt;&gt;P")</f>
        <v>1600</v>
      </c>
      <c r="D81" t="e">
        <f>SUMIFS('2way'!$AB$3:$AB$7690,'2way'!$Q$3:$Q$7690,"="&amp;B81,'2way'!$Z$3:$Z$7690,"&lt;&gt;P") + SUMIFS('2way'!$AB$3:$AB$7690,'2way'!$R$3:$R$7690,"="&amp;B81,'2way'!$Z$3:$Z$7690,"&lt;&gt;P")</f>
        <v>#N/A</v>
      </c>
      <c r="E81" s="68" t="e">
        <f t="shared" si="3"/>
        <v>#N/A</v>
      </c>
      <c r="F81">
        <f>SUMIFS('2way'!$Z$3:$Z$7690,'2way'!$Q$3:$Q$7690,"=" &amp;B81,'2way'!$Y$3:$Y$7690,"&lt;&gt;P") + SUMIFS('2way'!$Z$3:$Z$7690,'2way'!$R$3:$R$7690,"=" &amp;B81,'2way'!$Y$3:$Y$7690,"&lt;&gt;P")</f>
        <v>1600</v>
      </c>
      <c r="G81" t="e">
        <f>SUMIFS('2way'!$AD$3:$AD$7690,'2way'!$Q$3:$Q$7690,"="&amp;B81,'2way'!$Y$3:$Y$7690,"&lt;&gt;P") + SUMIFS('2way'!$AD$3:$AD$7690,'2way'!$R$3:$R$7690,"="&amp;D81,'2way'!$Y$3:$Y$7690,"&lt;&gt;P")</f>
        <v>#N/A</v>
      </c>
      <c r="H81" s="68" t="e">
        <f t="shared" si="4"/>
        <v>#N/A</v>
      </c>
      <c r="I81">
        <f>SUMIFS('2way'!$Z$3:$Z$7690,'2way'!$Q$3:$Q$7690,"=" &amp;B81,'2way'!$Y$3:$Y$7690,"&lt;&gt;P") + SUMIFS('2way'!$Z$3:$Z$7690,'2way'!$R$3:$R$7690,"=" &amp;B81,'2way'!$Y$3:$Y$7690,"&lt;&gt;P")</f>
        <v>1600</v>
      </c>
      <c r="J81" t="e">
        <f>SUMIFS('2way'!$AF$3:$AF$7690,'2way'!$Q$3:$Q$7690,"="&amp;B81,'2way'!$Y$3:$Y$7690,"&lt;&gt;P") + SUMIFS('2way'!$AF$3:$AF$7690,'2way'!$R$3:$R$7690,"="&amp;B81,'2way'!$Y$3:$Y$7690,"&lt;&gt;P")</f>
        <v>#N/A</v>
      </c>
      <c r="K81" s="68" t="e">
        <f t="shared" si="5"/>
        <v>#N/A</v>
      </c>
    </row>
    <row r="82" spans="1:11" x14ac:dyDescent="0.25">
      <c r="A82" t="s">
        <v>281</v>
      </c>
      <c r="B82" t="s">
        <v>329</v>
      </c>
      <c r="C82">
        <f>SUMIFS('2way'!$Z$3:$Z$7690,'2way'!$Q$3:$Q$7690,"=" &amp;B82,'2way'!$Y$3:$Y$7690,"&lt;&gt;P") + SUMIFS('2way'!$Z$3:$Z$7690,'2way'!$R$3:$R$7690,"=" &amp;B82,'2way'!$Y$3:$Y$7690,"&lt;&gt;P")</f>
        <v>1600</v>
      </c>
      <c r="D82" t="e">
        <f>SUMIFS('2way'!$AB$3:$AB$7690,'2way'!$Q$3:$Q$7690,"="&amp;B82,'2way'!$Z$3:$Z$7690,"&lt;&gt;P") + SUMIFS('2way'!$AB$3:$AB$7690,'2way'!$R$3:$R$7690,"="&amp;B82,'2way'!$Z$3:$Z$7690,"&lt;&gt;P")</f>
        <v>#N/A</v>
      </c>
      <c r="E82" s="68" t="e">
        <f t="shared" si="3"/>
        <v>#N/A</v>
      </c>
      <c r="F82">
        <f>SUMIFS('2way'!$Z$3:$Z$7690,'2way'!$Q$3:$Q$7690,"=" &amp;B82,'2way'!$Y$3:$Y$7690,"&lt;&gt;P") + SUMIFS('2way'!$Z$3:$Z$7690,'2way'!$R$3:$R$7690,"=" &amp;B82,'2way'!$Y$3:$Y$7690,"&lt;&gt;P")</f>
        <v>1600</v>
      </c>
      <c r="G82">
        <f>SUMIFS('2way'!$AD$3:$AD$7690,'2way'!$Q$3:$Q$7690,"="&amp;B82,'2way'!$Y$3:$Y$7690,"&lt;&gt;P") + SUMIFS('2way'!$AD$3:$AD$7690,'2way'!$R$3:$R$7690,"="&amp;D82,'2way'!$Y$3:$Y$7690,"&lt;&gt;P")</f>
        <v>-700</v>
      </c>
      <c r="H82" s="68">
        <f t="shared" si="4"/>
        <v>-0.4375</v>
      </c>
      <c r="I82">
        <f>SUMIFS('2way'!$Z$3:$Z$7690,'2way'!$Q$3:$Q$7690,"=" &amp;B82,'2way'!$Y$3:$Y$7690,"&lt;&gt;P") + SUMIFS('2way'!$Z$3:$Z$7690,'2way'!$R$3:$R$7690,"=" &amp;B82,'2way'!$Y$3:$Y$7690,"&lt;&gt;P")</f>
        <v>1600</v>
      </c>
      <c r="J82" t="e">
        <f>SUMIFS('2way'!$AF$3:$AF$7690,'2way'!$Q$3:$Q$7690,"="&amp;B82,'2way'!$Y$3:$Y$7690,"&lt;&gt;P") + SUMIFS('2way'!$AF$3:$AF$7690,'2way'!$R$3:$R$7690,"="&amp;B82,'2way'!$Y$3:$Y$7690,"&lt;&gt;P")</f>
        <v>#N/A</v>
      </c>
      <c r="K82" s="68" t="e">
        <f t="shared" si="5"/>
        <v>#N/A</v>
      </c>
    </row>
    <row r="83" spans="1:11" x14ac:dyDescent="0.25">
      <c r="A83" t="s">
        <v>281</v>
      </c>
      <c r="B83" t="s">
        <v>403</v>
      </c>
      <c r="C83">
        <f>SUMIFS('2way'!$Z$3:$Z$7690,'2way'!$Q$3:$Q$7690,"=" &amp;B83,'2way'!$Y$3:$Y$7690,"&lt;&gt;P") + SUMIFS('2way'!$Z$3:$Z$7690,'2way'!$R$3:$R$7690,"=" &amp;B83,'2way'!$Y$3:$Y$7690,"&lt;&gt;P")</f>
        <v>1600</v>
      </c>
      <c r="D83">
        <f>SUMIFS('2way'!$AB$3:$AB$7690,'2way'!$Q$3:$Q$7690,"="&amp;B83,'2way'!$Z$3:$Z$7690,"&lt;&gt;P") + SUMIFS('2way'!$AB$3:$AB$7690,'2way'!$R$3:$R$7690,"="&amp;B83,'2way'!$Z$3:$Z$7690,"&lt;&gt;P")</f>
        <v>-1600</v>
      </c>
      <c r="E83" s="68">
        <f t="shared" si="3"/>
        <v>-1</v>
      </c>
      <c r="F83">
        <f>SUMIFS('2way'!$Z$3:$Z$7690,'2way'!$Q$3:$Q$7690,"=" &amp;B83,'2way'!$Y$3:$Y$7690,"&lt;&gt;P") + SUMIFS('2way'!$Z$3:$Z$7690,'2way'!$R$3:$R$7690,"=" &amp;B83,'2way'!$Y$3:$Y$7690,"&lt;&gt;P")</f>
        <v>1600</v>
      </c>
      <c r="G83">
        <f>SUMIFS('2way'!$AD$3:$AD$7690,'2way'!$Q$3:$Q$7690,"="&amp;B83,'2way'!$Y$3:$Y$7690,"&lt;&gt;P") + SUMIFS('2way'!$AD$3:$AD$7690,'2way'!$R$3:$R$7690,"="&amp;D83,'2way'!$Y$3:$Y$7690,"&lt;&gt;P")</f>
        <v>-700</v>
      </c>
      <c r="H83" s="68">
        <f t="shared" si="4"/>
        <v>-0.4375</v>
      </c>
      <c r="I83">
        <f>SUMIFS('2way'!$Z$3:$Z$7690,'2way'!$Q$3:$Q$7690,"=" &amp;B83,'2way'!$Y$3:$Y$7690,"&lt;&gt;P") + SUMIFS('2way'!$Z$3:$Z$7690,'2way'!$R$3:$R$7690,"=" &amp;B83,'2way'!$Y$3:$Y$7690,"&lt;&gt;P")</f>
        <v>1600</v>
      </c>
      <c r="J83">
        <f>SUMIFS('2way'!$AF$3:$AF$7690,'2way'!$Q$3:$Q$7690,"="&amp;B83,'2way'!$Y$3:$Y$7690,"&lt;&gt;P") + SUMIFS('2way'!$AF$3:$AF$7690,'2way'!$R$3:$R$7690,"="&amp;B83,'2way'!$Y$3:$Y$7690,"&lt;&gt;P")</f>
        <v>-1600</v>
      </c>
      <c r="K83" s="68">
        <f t="shared" si="5"/>
        <v>-1</v>
      </c>
    </row>
    <row r="84" spans="1:11" x14ac:dyDescent="0.25">
      <c r="A84" t="s">
        <v>281</v>
      </c>
      <c r="B84" t="s">
        <v>406</v>
      </c>
      <c r="C84">
        <f>SUMIFS('2way'!$Z$3:$Z$7690,'2way'!$Q$3:$Q$7690,"=" &amp;B84,'2way'!$Y$3:$Y$7690,"&lt;&gt;P") + SUMIFS('2way'!$Z$3:$Z$7690,'2way'!$R$3:$R$7690,"=" &amp;B84,'2way'!$Y$3:$Y$7690,"&lt;&gt;P")</f>
        <v>1600</v>
      </c>
      <c r="D84">
        <f>SUMIFS('2way'!$AB$3:$AB$7690,'2way'!$Q$3:$Q$7690,"="&amp;B84,'2way'!$Z$3:$Z$7690,"&lt;&gt;P") + SUMIFS('2way'!$AB$3:$AB$7690,'2way'!$R$3:$R$7690,"="&amp;B84,'2way'!$Z$3:$Z$7690,"&lt;&gt;P")</f>
        <v>-1600</v>
      </c>
      <c r="E84" s="68">
        <f t="shared" si="3"/>
        <v>-1</v>
      </c>
      <c r="F84">
        <f>SUMIFS('2way'!$Z$3:$Z$7690,'2way'!$Q$3:$Q$7690,"=" &amp;B84,'2way'!$Y$3:$Y$7690,"&lt;&gt;P") + SUMIFS('2way'!$Z$3:$Z$7690,'2way'!$R$3:$R$7690,"=" &amp;B84,'2way'!$Y$3:$Y$7690,"&lt;&gt;P")</f>
        <v>1600</v>
      </c>
      <c r="G84">
        <f>SUMIFS('2way'!$AD$3:$AD$7690,'2way'!$Q$3:$Q$7690,"="&amp;B84,'2way'!$Y$3:$Y$7690,"&lt;&gt;P") + SUMIFS('2way'!$AD$3:$AD$7690,'2way'!$R$3:$R$7690,"="&amp;D84,'2way'!$Y$3:$Y$7690,"&lt;&gt;P")</f>
        <v>-900</v>
      </c>
      <c r="H84" s="68">
        <f t="shared" si="4"/>
        <v>-0.5625</v>
      </c>
      <c r="I84">
        <f>SUMIFS('2way'!$Z$3:$Z$7690,'2way'!$Q$3:$Q$7690,"=" &amp;B84,'2way'!$Y$3:$Y$7690,"&lt;&gt;P") + SUMIFS('2way'!$Z$3:$Z$7690,'2way'!$R$3:$R$7690,"=" &amp;B84,'2way'!$Y$3:$Y$7690,"&lt;&gt;P")</f>
        <v>1600</v>
      </c>
      <c r="J84">
        <f>SUMIFS('2way'!$AF$3:$AF$7690,'2way'!$Q$3:$Q$7690,"="&amp;B84,'2way'!$Y$3:$Y$7690,"&lt;&gt;P") + SUMIFS('2way'!$AF$3:$AF$7690,'2way'!$R$3:$R$7690,"="&amp;B84,'2way'!$Y$3:$Y$7690,"&lt;&gt;P")</f>
        <v>-1600</v>
      </c>
      <c r="K84" s="68">
        <f t="shared" si="5"/>
        <v>-1</v>
      </c>
    </row>
    <row r="85" spans="1:11" x14ac:dyDescent="0.25">
      <c r="A85" t="s">
        <v>281</v>
      </c>
      <c r="B85" t="s">
        <v>405</v>
      </c>
      <c r="C85">
        <f>SUMIFS('2way'!$Z$3:$Z$7690,'2way'!$Q$3:$Q$7690,"=" &amp;B85,'2way'!$Y$3:$Y$7690,"&lt;&gt;P") + SUMIFS('2way'!$Z$3:$Z$7690,'2way'!$R$3:$R$7690,"=" &amp;B85,'2way'!$Y$3:$Y$7690,"&lt;&gt;P")</f>
        <v>1600</v>
      </c>
      <c r="D85">
        <f>SUMIFS('2way'!$AB$3:$AB$7690,'2way'!$Q$3:$Q$7690,"="&amp;B85,'2way'!$Z$3:$Z$7690,"&lt;&gt;P") + SUMIFS('2way'!$AB$3:$AB$7690,'2way'!$R$3:$R$7690,"="&amp;B85,'2way'!$Z$3:$Z$7690,"&lt;&gt;P")</f>
        <v>-1600</v>
      </c>
      <c r="E85" s="68">
        <f t="shared" si="3"/>
        <v>-1</v>
      </c>
      <c r="F85">
        <f>SUMIFS('2way'!$Z$3:$Z$7690,'2way'!$Q$3:$Q$7690,"=" &amp;B85,'2way'!$Y$3:$Y$7690,"&lt;&gt;P") + SUMIFS('2way'!$Z$3:$Z$7690,'2way'!$R$3:$R$7690,"=" &amp;B85,'2way'!$Y$3:$Y$7690,"&lt;&gt;P")</f>
        <v>1600</v>
      </c>
      <c r="G85">
        <f>SUMIFS('2way'!$AD$3:$AD$7690,'2way'!$Q$3:$Q$7690,"="&amp;B85,'2way'!$Y$3:$Y$7690,"&lt;&gt;P") + SUMIFS('2way'!$AD$3:$AD$7690,'2way'!$R$3:$R$7690,"="&amp;D85,'2way'!$Y$3:$Y$7690,"&lt;&gt;P")</f>
        <v>-900</v>
      </c>
      <c r="H85" s="68">
        <f t="shared" si="4"/>
        <v>-0.5625</v>
      </c>
      <c r="I85">
        <f>SUMIFS('2way'!$Z$3:$Z$7690,'2way'!$Q$3:$Q$7690,"=" &amp;B85,'2way'!$Y$3:$Y$7690,"&lt;&gt;P") + SUMIFS('2way'!$Z$3:$Z$7690,'2way'!$R$3:$R$7690,"=" &amp;B85,'2way'!$Y$3:$Y$7690,"&lt;&gt;P")</f>
        <v>1600</v>
      </c>
      <c r="J85">
        <f>SUMIFS('2way'!$AF$3:$AF$7690,'2way'!$Q$3:$Q$7690,"="&amp;B85,'2way'!$Y$3:$Y$7690,"&lt;&gt;P") + SUMIFS('2way'!$AF$3:$AF$7690,'2way'!$R$3:$R$7690,"="&amp;B85,'2way'!$Y$3:$Y$7690,"&lt;&gt;P")</f>
        <v>-1600</v>
      </c>
      <c r="K85" s="68">
        <f t="shared" si="5"/>
        <v>-1</v>
      </c>
    </row>
    <row r="86" spans="1:11" x14ac:dyDescent="0.25">
      <c r="A86" t="s">
        <v>281</v>
      </c>
      <c r="B86" t="s">
        <v>408</v>
      </c>
      <c r="C86">
        <f>SUMIFS('2way'!$Z$3:$Z$7690,'2way'!$Q$3:$Q$7690,"=" &amp;B86,'2way'!$Y$3:$Y$7690,"&lt;&gt;P") + SUMIFS('2way'!$Z$3:$Z$7690,'2way'!$R$3:$R$7690,"=" &amp;B86,'2way'!$Y$3:$Y$7690,"&lt;&gt;P")</f>
        <v>1600</v>
      </c>
      <c r="D86" t="e">
        <f>SUMIFS('2way'!$AB$3:$AB$7690,'2way'!$Q$3:$Q$7690,"="&amp;B86,'2way'!$Z$3:$Z$7690,"&lt;&gt;P") + SUMIFS('2way'!$AB$3:$AB$7690,'2way'!$R$3:$R$7690,"="&amp;B86,'2way'!$Z$3:$Z$7690,"&lt;&gt;P")</f>
        <v>#N/A</v>
      </c>
      <c r="E86" s="68" t="e">
        <f t="shared" si="3"/>
        <v>#N/A</v>
      </c>
      <c r="F86">
        <f>SUMIFS('2way'!$Z$3:$Z$7690,'2way'!$Q$3:$Q$7690,"=" &amp;B86,'2way'!$Y$3:$Y$7690,"&lt;&gt;P") + SUMIFS('2way'!$Z$3:$Z$7690,'2way'!$R$3:$R$7690,"=" &amp;B86,'2way'!$Y$3:$Y$7690,"&lt;&gt;P")</f>
        <v>1600</v>
      </c>
      <c r="G86" t="e">
        <f>SUMIFS('2way'!$AD$3:$AD$7690,'2way'!$Q$3:$Q$7690,"="&amp;B86,'2way'!$Y$3:$Y$7690,"&lt;&gt;P") + SUMIFS('2way'!$AD$3:$AD$7690,'2way'!$R$3:$R$7690,"="&amp;D86,'2way'!$Y$3:$Y$7690,"&lt;&gt;P")</f>
        <v>#N/A</v>
      </c>
      <c r="H86" s="68" t="e">
        <f t="shared" si="4"/>
        <v>#N/A</v>
      </c>
      <c r="I86">
        <f>SUMIFS('2way'!$Z$3:$Z$7690,'2way'!$Q$3:$Q$7690,"=" &amp;B86,'2way'!$Y$3:$Y$7690,"&lt;&gt;P") + SUMIFS('2way'!$Z$3:$Z$7690,'2way'!$R$3:$R$7690,"=" &amp;B86,'2way'!$Y$3:$Y$7690,"&lt;&gt;P")</f>
        <v>1600</v>
      </c>
      <c r="J86" t="e">
        <f>SUMIFS('2way'!$AF$3:$AF$7690,'2way'!$Q$3:$Q$7690,"="&amp;B86,'2way'!$Y$3:$Y$7690,"&lt;&gt;P") + SUMIFS('2way'!$AF$3:$AF$7690,'2way'!$R$3:$R$7690,"="&amp;B86,'2way'!$Y$3:$Y$7690,"&lt;&gt;P")</f>
        <v>#N/A</v>
      </c>
      <c r="K86" s="68" t="e">
        <f t="shared" si="5"/>
        <v>#N/A</v>
      </c>
    </row>
    <row r="87" spans="1:11" x14ac:dyDescent="0.25">
      <c r="A87" t="s">
        <v>281</v>
      </c>
      <c r="B87" t="s">
        <v>484</v>
      </c>
      <c r="C87">
        <f>SUMIFS('2way'!$Z$3:$Z$7690,'2way'!$Q$3:$Q$7690,"=" &amp;B87,'2way'!$Y$3:$Y$7690,"&lt;&gt;P") + SUMIFS('2way'!$Z$3:$Z$7690,'2way'!$R$3:$R$7690,"=" &amp;B87,'2way'!$Y$3:$Y$7690,"&lt;&gt;P")</f>
        <v>1600</v>
      </c>
      <c r="D87">
        <f>SUMIFS('2way'!$AB$3:$AB$7690,'2way'!$Q$3:$Q$7690,"="&amp;B87,'2way'!$Z$3:$Z$7690,"&lt;&gt;P") + SUMIFS('2way'!$AB$3:$AB$7690,'2way'!$R$3:$R$7690,"="&amp;B87,'2way'!$Z$3:$Z$7690,"&lt;&gt;P")</f>
        <v>-1600</v>
      </c>
      <c r="E87" s="68">
        <f t="shared" si="3"/>
        <v>-1</v>
      </c>
      <c r="F87">
        <f>SUMIFS('2way'!$Z$3:$Z$7690,'2way'!$Q$3:$Q$7690,"=" &amp;B87,'2way'!$Y$3:$Y$7690,"&lt;&gt;P") + SUMIFS('2way'!$Z$3:$Z$7690,'2way'!$R$3:$R$7690,"=" &amp;B87,'2way'!$Y$3:$Y$7690,"&lt;&gt;P")</f>
        <v>1600</v>
      </c>
      <c r="G87">
        <f>SUMIFS('2way'!$AD$3:$AD$7690,'2way'!$Q$3:$Q$7690,"="&amp;B87,'2way'!$Y$3:$Y$7690,"&lt;&gt;P") + SUMIFS('2way'!$AD$3:$AD$7690,'2way'!$R$3:$R$7690,"="&amp;D87,'2way'!$Y$3:$Y$7690,"&lt;&gt;P")</f>
        <v>-800</v>
      </c>
      <c r="H87" s="68">
        <f t="shared" si="4"/>
        <v>-0.5</v>
      </c>
      <c r="I87">
        <f>SUMIFS('2way'!$Z$3:$Z$7690,'2way'!$Q$3:$Q$7690,"=" &amp;B87,'2way'!$Y$3:$Y$7690,"&lt;&gt;P") + SUMIFS('2way'!$Z$3:$Z$7690,'2way'!$R$3:$R$7690,"=" &amp;B87,'2way'!$Y$3:$Y$7690,"&lt;&gt;P")</f>
        <v>1600</v>
      </c>
      <c r="J87">
        <f>SUMIFS('2way'!$AF$3:$AF$7690,'2way'!$Q$3:$Q$7690,"="&amp;B87,'2way'!$Y$3:$Y$7690,"&lt;&gt;P") + SUMIFS('2way'!$AF$3:$AF$7690,'2way'!$R$3:$R$7690,"="&amp;B87,'2way'!$Y$3:$Y$7690,"&lt;&gt;P")</f>
        <v>-1600</v>
      </c>
      <c r="K87" s="68">
        <f t="shared" si="5"/>
        <v>-1</v>
      </c>
    </row>
    <row r="88" spans="1:11" x14ac:dyDescent="0.25">
      <c r="A88" t="s">
        <v>281</v>
      </c>
      <c r="B88" t="s">
        <v>485</v>
      </c>
      <c r="C88">
        <f>SUMIFS('2way'!$Z$3:$Z$7690,'2way'!$Q$3:$Q$7690,"=" &amp;B88,'2way'!$Y$3:$Y$7690,"&lt;&gt;P") + SUMIFS('2way'!$Z$3:$Z$7690,'2way'!$R$3:$R$7690,"=" &amp;B88,'2way'!$Y$3:$Y$7690,"&lt;&gt;P")</f>
        <v>1600</v>
      </c>
      <c r="D88">
        <f>SUMIFS('2way'!$AB$3:$AB$7690,'2way'!$Q$3:$Q$7690,"="&amp;B88,'2way'!$Z$3:$Z$7690,"&lt;&gt;P") + SUMIFS('2way'!$AB$3:$AB$7690,'2way'!$R$3:$R$7690,"="&amp;B88,'2way'!$Z$3:$Z$7690,"&lt;&gt;P")</f>
        <v>-1600</v>
      </c>
      <c r="E88" s="68">
        <f t="shared" si="3"/>
        <v>-1</v>
      </c>
      <c r="F88">
        <f>SUMIFS('2way'!$Z$3:$Z$7690,'2way'!$Q$3:$Q$7690,"=" &amp;B88,'2way'!$Y$3:$Y$7690,"&lt;&gt;P") + SUMIFS('2way'!$Z$3:$Z$7690,'2way'!$R$3:$R$7690,"=" &amp;B88,'2way'!$Y$3:$Y$7690,"&lt;&gt;P")</f>
        <v>1600</v>
      </c>
      <c r="G88">
        <f>SUMIFS('2way'!$AD$3:$AD$7690,'2way'!$Q$3:$Q$7690,"="&amp;B88,'2way'!$Y$3:$Y$7690,"&lt;&gt;P") + SUMIFS('2way'!$AD$3:$AD$7690,'2way'!$R$3:$R$7690,"="&amp;D88,'2way'!$Y$3:$Y$7690,"&lt;&gt;P")</f>
        <v>-800</v>
      </c>
      <c r="H88" s="68">
        <f t="shared" si="4"/>
        <v>-0.5</v>
      </c>
      <c r="I88">
        <f>SUMIFS('2way'!$Z$3:$Z$7690,'2way'!$Q$3:$Q$7690,"=" &amp;B88,'2way'!$Y$3:$Y$7690,"&lt;&gt;P") + SUMIFS('2way'!$Z$3:$Z$7690,'2way'!$R$3:$R$7690,"=" &amp;B88,'2way'!$Y$3:$Y$7690,"&lt;&gt;P")</f>
        <v>1600</v>
      </c>
      <c r="J88">
        <f>SUMIFS('2way'!$AF$3:$AF$7690,'2way'!$Q$3:$Q$7690,"="&amp;B88,'2way'!$Y$3:$Y$7690,"&lt;&gt;P") + SUMIFS('2way'!$AF$3:$AF$7690,'2way'!$R$3:$R$7690,"="&amp;B88,'2way'!$Y$3:$Y$7690,"&lt;&gt;P")</f>
        <v>-1600</v>
      </c>
      <c r="K88" s="68">
        <f t="shared" si="5"/>
        <v>-1</v>
      </c>
    </row>
    <row r="89" spans="1:11" x14ac:dyDescent="0.25">
      <c r="A89" t="s">
        <v>281</v>
      </c>
      <c r="B89" t="s">
        <v>410</v>
      </c>
      <c r="C89">
        <f>SUMIFS('2way'!$Z$3:$Z$7690,'2way'!$Q$3:$Q$7690,"=" &amp;B89,'2way'!$Y$3:$Y$7690,"&lt;&gt;P") + SUMIFS('2way'!$Z$3:$Z$7690,'2way'!$R$3:$R$7690,"=" &amp;B89,'2way'!$Y$3:$Y$7690,"&lt;&gt;P")</f>
        <v>1600</v>
      </c>
      <c r="D89" t="e">
        <f>SUMIFS('2way'!$AB$3:$AB$7690,'2way'!$Q$3:$Q$7690,"="&amp;B89,'2way'!$Z$3:$Z$7690,"&lt;&gt;P") + SUMIFS('2way'!$AB$3:$AB$7690,'2way'!$R$3:$R$7690,"="&amp;B89,'2way'!$Z$3:$Z$7690,"&lt;&gt;P")</f>
        <v>#N/A</v>
      </c>
      <c r="E89" s="68" t="e">
        <f t="shared" si="3"/>
        <v>#N/A</v>
      </c>
      <c r="F89">
        <f>SUMIFS('2way'!$Z$3:$Z$7690,'2way'!$Q$3:$Q$7690,"=" &amp;B89,'2way'!$Y$3:$Y$7690,"&lt;&gt;P") + SUMIFS('2way'!$Z$3:$Z$7690,'2way'!$R$3:$R$7690,"=" &amp;B89,'2way'!$Y$3:$Y$7690,"&lt;&gt;P")</f>
        <v>1600</v>
      </c>
      <c r="G89" t="e">
        <f>SUMIFS('2way'!$AD$3:$AD$7690,'2way'!$Q$3:$Q$7690,"="&amp;B89,'2way'!$Y$3:$Y$7690,"&lt;&gt;P") + SUMIFS('2way'!$AD$3:$AD$7690,'2way'!$R$3:$R$7690,"="&amp;D89,'2way'!$Y$3:$Y$7690,"&lt;&gt;P")</f>
        <v>#N/A</v>
      </c>
      <c r="H89" s="68" t="e">
        <f t="shared" si="4"/>
        <v>#N/A</v>
      </c>
      <c r="I89">
        <f>SUMIFS('2way'!$Z$3:$Z$7690,'2way'!$Q$3:$Q$7690,"=" &amp;B89,'2way'!$Y$3:$Y$7690,"&lt;&gt;P") + SUMIFS('2way'!$Z$3:$Z$7690,'2way'!$R$3:$R$7690,"=" &amp;B89,'2way'!$Y$3:$Y$7690,"&lt;&gt;P")</f>
        <v>1600</v>
      </c>
      <c r="J89" t="e">
        <f>SUMIFS('2way'!$AF$3:$AF$7690,'2way'!$Q$3:$Q$7690,"="&amp;B89,'2way'!$Y$3:$Y$7690,"&lt;&gt;P") + SUMIFS('2way'!$AF$3:$AF$7690,'2way'!$R$3:$R$7690,"="&amp;B89,'2way'!$Y$3:$Y$7690,"&lt;&gt;P")</f>
        <v>#N/A</v>
      </c>
      <c r="K89" s="68" t="e">
        <f t="shared" si="5"/>
        <v>#N/A</v>
      </c>
    </row>
    <row r="90" spans="1:11" x14ac:dyDescent="0.25">
      <c r="A90" t="s">
        <v>283</v>
      </c>
      <c r="B90" t="s">
        <v>333</v>
      </c>
      <c r="C90">
        <f>SUMIFS('2way'!$Z$3:$Z$7690,'2way'!$Q$3:$Q$7690,"=" &amp;B90,'2way'!$Y$3:$Y$7690,"&lt;&gt;P") + SUMIFS('2way'!$Z$3:$Z$7690,'2way'!$R$3:$R$7690,"=" &amp;B90,'2way'!$Y$3:$Y$7690,"&lt;&gt;P")</f>
        <v>1700</v>
      </c>
      <c r="D90" t="e">
        <f>SUMIFS('2way'!$AB$3:$AB$7690,'2way'!$Q$3:$Q$7690,"="&amp;B90,'2way'!$Z$3:$Z$7690,"&lt;&gt;P") + SUMIFS('2way'!$AB$3:$AB$7690,'2way'!$R$3:$R$7690,"="&amp;B90,'2way'!$Z$3:$Z$7690,"&lt;&gt;P")</f>
        <v>#N/A</v>
      </c>
      <c r="E90" s="68" t="e">
        <f t="shared" si="3"/>
        <v>#N/A</v>
      </c>
      <c r="F90">
        <f>SUMIFS('2way'!$Z$3:$Z$7690,'2way'!$Q$3:$Q$7690,"=" &amp;B90,'2way'!$Y$3:$Y$7690,"&lt;&gt;P") + SUMIFS('2way'!$Z$3:$Z$7690,'2way'!$R$3:$R$7690,"=" &amp;B90,'2way'!$Y$3:$Y$7690,"&lt;&gt;P")</f>
        <v>1700</v>
      </c>
      <c r="G90" t="e">
        <f>SUMIFS('2way'!$AD$3:$AD$7690,'2way'!$Q$3:$Q$7690,"="&amp;B90,'2way'!$Y$3:$Y$7690,"&lt;&gt;P") + SUMIFS('2way'!$AD$3:$AD$7690,'2way'!$R$3:$R$7690,"="&amp;D90,'2way'!$Y$3:$Y$7690,"&lt;&gt;P")</f>
        <v>#N/A</v>
      </c>
      <c r="H90" s="68" t="e">
        <f t="shared" si="4"/>
        <v>#N/A</v>
      </c>
      <c r="I90">
        <f>SUMIFS('2way'!$Z$3:$Z$7690,'2way'!$Q$3:$Q$7690,"=" &amp;B90,'2way'!$Y$3:$Y$7690,"&lt;&gt;P") + SUMIFS('2way'!$Z$3:$Z$7690,'2way'!$R$3:$R$7690,"=" &amp;B90,'2way'!$Y$3:$Y$7690,"&lt;&gt;P")</f>
        <v>1700</v>
      </c>
      <c r="J90" t="e">
        <f>SUMIFS('2way'!$AF$3:$AF$7690,'2way'!$Q$3:$Q$7690,"="&amp;B90,'2way'!$Y$3:$Y$7690,"&lt;&gt;P") + SUMIFS('2way'!$AF$3:$AF$7690,'2way'!$R$3:$R$7690,"="&amp;B90,'2way'!$Y$3:$Y$7690,"&lt;&gt;P")</f>
        <v>#N/A</v>
      </c>
      <c r="K90" s="68" t="e">
        <f t="shared" si="5"/>
        <v>#N/A</v>
      </c>
    </row>
    <row r="91" spans="1:11" x14ac:dyDescent="0.25">
      <c r="A91" t="s">
        <v>283</v>
      </c>
      <c r="B91" t="s">
        <v>331</v>
      </c>
      <c r="C91">
        <f>SUMIFS('2way'!$Z$3:$Z$7690,'2way'!$Q$3:$Q$7690,"=" &amp;B91,'2way'!$Y$3:$Y$7690,"&lt;&gt;P") + SUMIFS('2way'!$Z$3:$Z$7690,'2way'!$R$3:$R$7690,"=" &amp;B91,'2way'!$Y$3:$Y$7690,"&lt;&gt;P")</f>
        <v>1600</v>
      </c>
      <c r="D91">
        <f>SUMIFS('2way'!$AB$3:$AB$7690,'2way'!$Q$3:$Q$7690,"="&amp;B91,'2way'!$Z$3:$Z$7690,"&lt;&gt;P") + SUMIFS('2way'!$AB$3:$AB$7690,'2way'!$R$3:$R$7690,"="&amp;B91,'2way'!$Z$3:$Z$7690,"&lt;&gt;P")</f>
        <v>-1600</v>
      </c>
      <c r="E91" s="68">
        <f t="shared" si="3"/>
        <v>-1</v>
      </c>
      <c r="F91">
        <f>SUMIFS('2way'!$Z$3:$Z$7690,'2way'!$Q$3:$Q$7690,"=" &amp;B91,'2way'!$Y$3:$Y$7690,"&lt;&gt;P") + SUMIFS('2way'!$Z$3:$Z$7690,'2way'!$R$3:$R$7690,"=" &amp;B91,'2way'!$Y$3:$Y$7690,"&lt;&gt;P")</f>
        <v>1600</v>
      </c>
      <c r="G91">
        <f>SUMIFS('2way'!$AD$3:$AD$7690,'2way'!$Q$3:$Q$7690,"="&amp;B91,'2way'!$Y$3:$Y$7690,"&lt;&gt;P") + SUMIFS('2way'!$AD$3:$AD$7690,'2way'!$R$3:$R$7690,"="&amp;D91,'2way'!$Y$3:$Y$7690,"&lt;&gt;P")</f>
        <v>-1000</v>
      </c>
      <c r="H91" s="68">
        <f t="shared" si="4"/>
        <v>-0.625</v>
      </c>
      <c r="I91">
        <f>SUMIFS('2way'!$Z$3:$Z$7690,'2way'!$Q$3:$Q$7690,"=" &amp;B91,'2way'!$Y$3:$Y$7690,"&lt;&gt;P") + SUMIFS('2way'!$Z$3:$Z$7690,'2way'!$R$3:$R$7690,"=" &amp;B91,'2way'!$Y$3:$Y$7690,"&lt;&gt;P")</f>
        <v>1600</v>
      </c>
      <c r="J91">
        <f>SUMIFS('2way'!$AF$3:$AF$7690,'2way'!$Q$3:$Q$7690,"="&amp;B91,'2way'!$Y$3:$Y$7690,"&lt;&gt;P") + SUMIFS('2way'!$AF$3:$AF$7690,'2way'!$R$3:$R$7690,"="&amp;B91,'2way'!$Y$3:$Y$7690,"&lt;&gt;P")</f>
        <v>-1600</v>
      </c>
      <c r="K91" s="68">
        <f t="shared" si="5"/>
        <v>-1</v>
      </c>
    </row>
    <row r="92" spans="1:11" x14ac:dyDescent="0.25">
      <c r="A92" t="s">
        <v>283</v>
      </c>
      <c r="B92" t="s">
        <v>289</v>
      </c>
      <c r="C92">
        <f>SUMIFS('2way'!$Z$3:$Z$7690,'2way'!$Q$3:$Q$7690,"=" &amp;B92,'2way'!$Y$3:$Y$7690,"&lt;&gt;P") + SUMIFS('2way'!$Z$3:$Z$7690,'2way'!$R$3:$R$7690,"=" &amp;B92,'2way'!$Y$3:$Y$7690,"&lt;&gt;P")</f>
        <v>1700</v>
      </c>
      <c r="D92">
        <f>SUMIFS('2way'!$AB$3:$AB$7690,'2way'!$Q$3:$Q$7690,"="&amp;B92,'2way'!$Z$3:$Z$7690,"&lt;&gt;P") + SUMIFS('2way'!$AB$3:$AB$7690,'2way'!$R$3:$R$7690,"="&amp;B92,'2way'!$Z$3:$Z$7690,"&lt;&gt;P")</f>
        <v>-1700</v>
      </c>
      <c r="E92" s="68">
        <f t="shared" si="3"/>
        <v>-1</v>
      </c>
      <c r="F92">
        <f>SUMIFS('2way'!$Z$3:$Z$7690,'2way'!$Q$3:$Q$7690,"=" &amp;B92,'2way'!$Y$3:$Y$7690,"&lt;&gt;P") + SUMIFS('2way'!$Z$3:$Z$7690,'2way'!$R$3:$R$7690,"=" &amp;B92,'2way'!$Y$3:$Y$7690,"&lt;&gt;P")</f>
        <v>1700</v>
      </c>
      <c r="G92">
        <f>SUMIFS('2way'!$AD$3:$AD$7690,'2way'!$Q$3:$Q$7690,"="&amp;B92,'2way'!$Y$3:$Y$7690,"&lt;&gt;P") + SUMIFS('2way'!$AD$3:$AD$7690,'2way'!$R$3:$R$7690,"="&amp;D92,'2way'!$Y$3:$Y$7690,"&lt;&gt;P")</f>
        <v>-700</v>
      </c>
      <c r="H92" s="68">
        <f t="shared" si="4"/>
        <v>-0.41176470588235292</v>
      </c>
      <c r="I92">
        <f>SUMIFS('2way'!$Z$3:$Z$7690,'2way'!$Q$3:$Q$7690,"=" &amp;B92,'2way'!$Y$3:$Y$7690,"&lt;&gt;P") + SUMIFS('2way'!$Z$3:$Z$7690,'2way'!$R$3:$R$7690,"=" &amp;B92,'2way'!$Y$3:$Y$7690,"&lt;&gt;P")</f>
        <v>1700</v>
      </c>
      <c r="J92">
        <f>SUMIFS('2way'!$AF$3:$AF$7690,'2way'!$Q$3:$Q$7690,"="&amp;B92,'2way'!$Y$3:$Y$7690,"&lt;&gt;P") + SUMIFS('2way'!$AF$3:$AF$7690,'2way'!$R$3:$R$7690,"="&amp;B92,'2way'!$Y$3:$Y$7690,"&lt;&gt;P")</f>
        <v>-1700</v>
      </c>
      <c r="K92" s="68">
        <f t="shared" si="5"/>
        <v>-1</v>
      </c>
    </row>
    <row r="93" spans="1:11" x14ac:dyDescent="0.25">
      <c r="A93" t="s">
        <v>283</v>
      </c>
      <c r="B93" t="s">
        <v>330</v>
      </c>
      <c r="C93">
        <f>SUMIFS('2way'!$Z$3:$Z$7690,'2way'!$Q$3:$Q$7690,"=" &amp;B93,'2way'!$Y$3:$Y$7690,"&lt;&gt;P") + SUMIFS('2way'!$Z$3:$Z$7690,'2way'!$R$3:$R$7690,"=" &amp;B93,'2way'!$Y$3:$Y$7690,"&lt;&gt;P")</f>
        <v>1500</v>
      </c>
      <c r="D93">
        <f>SUMIFS('2way'!$AB$3:$AB$7690,'2way'!$Q$3:$Q$7690,"="&amp;B93,'2way'!$Z$3:$Z$7690,"&lt;&gt;P") + SUMIFS('2way'!$AB$3:$AB$7690,'2way'!$R$3:$R$7690,"="&amp;B93,'2way'!$Z$3:$Z$7690,"&lt;&gt;P")</f>
        <v>-1500</v>
      </c>
      <c r="E93" s="68">
        <f t="shared" si="3"/>
        <v>-1</v>
      </c>
      <c r="F93">
        <f>SUMIFS('2way'!$Z$3:$Z$7690,'2way'!$Q$3:$Q$7690,"=" &amp;B93,'2way'!$Y$3:$Y$7690,"&lt;&gt;P") + SUMIFS('2way'!$Z$3:$Z$7690,'2way'!$R$3:$R$7690,"=" &amp;B93,'2way'!$Y$3:$Y$7690,"&lt;&gt;P")</f>
        <v>1500</v>
      </c>
      <c r="G93">
        <f>SUMIFS('2way'!$AD$3:$AD$7690,'2way'!$Q$3:$Q$7690,"="&amp;B93,'2way'!$Y$3:$Y$7690,"&lt;&gt;P") + SUMIFS('2way'!$AD$3:$AD$7690,'2way'!$R$3:$R$7690,"="&amp;D93,'2way'!$Y$3:$Y$7690,"&lt;&gt;P")</f>
        <v>-900</v>
      </c>
      <c r="H93" s="68">
        <f t="shared" si="4"/>
        <v>-0.6</v>
      </c>
      <c r="I93">
        <f>SUMIFS('2way'!$Z$3:$Z$7690,'2way'!$Q$3:$Q$7690,"=" &amp;B93,'2way'!$Y$3:$Y$7690,"&lt;&gt;P") + SUMIFS('2way'!$Z$3:$Z$7690,'2way'!$R$3:$R$7690,"=" &amp;B93,'2way'!$Y$3:$Y$7690,"&lt;&gt;P")</f>
        <v>1500</v>
      </c>
      <c r="J93">
        <f>SUMIFS('2way'!$AF$3:$AF$7690,'2way'!$Q$3:$Q$7690,"="&amp;B93,'2way'!$Y$3:$Y$7690,"&lt;&gt;P") + SUMIFS('2way'!$AF$3:$AF$7690,'2way'!$R$3:$R$7690,"="&amp;B93,'2way'!$Y$3:$Y$7690,"&lt;&gt;P")</f>
        <v>-1500</v>
      </c>
      <c r="K93" s="68">
        <f t="shared" si="5"/>
        <v>-1</v>
      </c>
    </row>
    <row r="94" spans="1:11" x14ac:dyDescent="0.25">
      <c r="A94" t="s">
        <v>283</v>
      </c>
      <c r="B94" t="s">
        <v>411</v>
      </c>
      <c r="C94">
        <f>SUMIFS('2way'!$Z$3:$Z$7690,'2way'!$Q$3:$Q$7690,"=" &amp;B94,'2way'!$Y$3:$Y$7690,"&lt;&gt;P") + SUMIFS('2way'!$Z$3:$Z$7690,'2way'!$R$3:$R$7690,"=" &amp;B94,'2way'!$Y$3:$Y$7690,"&lt;&gt;P")</f>
        <v>1300</v>
      </c>
      <c r="D94">
        <f>SUMIFS('2way'!$AB$3:$AB$7690,'2way'!$Q$3:$Q$7690,"="&amp;B94,'2way'!$Z$3:$Z$7690,"&lt;&gt;P") + SUMIFS('2way'!$AB$3:$AB$7690,'2way'!$R$3:$R$7690,"="&amp;B94,'2way'!$Z$3:$Z$7690,"&lt;&gt;P")</f>
        <v>-1400</v>
      </c>
      <c r="E94" s="68">
        <f t="shared" si="3"/>
        <v>-1.0769230769230769</v>
      </c>
      <c r="F94">
        <f>SUMIFS('2way'!$Z$3:$Z$7690,'2way'!$Q$3:$Q$7690,"=" &amp;B94,'2way'!$Y$3:$Y$7690,"&lt;&gt;P") + SUMIFS('2way'!$Z$3:$Z$7690,'2way'!$R$3:$R$7690,"=" &amp;B94,'2way'!$Y$3:$Y$7690,"&lt;&gt;P")</f>
        <v>1300</v>
      </c>
      <c r="G94">
        <f>SUMIFS('2way'!$AD$3:$AD$7690,'2way'!$Q$3:$Q$7690,"="&amp;B94,'2way'!$Y$3:$Y$7690,"&lt;&gt;P") + SUMIFS('2way'!$AD$3:$AD$7690,'2way'!$R$3:$R$7690,"="&amp;D94,'2way'!$Y$3:$Y$7690,"&lt;&gt;P")</f>
        <v>-900</v>
      </c>
      <c r="H94" s="68">
        <f t="shared" si="4"/>
        <v>-0.69230769230769229</v>
      </c>
      <c r="I94">
        <f>SUMIFS('2way'!$Z$3:$Z$7690,'2way'!$Q$3:$Q$7690,"=" &amp;B94,'2way'!$Y$3:$Y$7690,"&lt;&gt;P") + SUMIFS('2way'!$Z$3:$Z$7690,'2way'!$R$3:$R$7690,"=" &amp;B94,'2way'!$Y$3:$Y$7690,"&lt;&gt;P")</f>
        <v>1300</v>
      </c>
      <c r="J94">
        <f>SUMIFS('2way'!$AF$3:$AF$7690,'2way'!$Q$3:$Q$7690,"="&amp;B94,'2way'!$Y$3:$Y$7690,"&lt;&gt;P") + SUMIFS('2way'!$AF$3:$AF$7690,'2way'!$R$3:$R$7690,"="&amp;B94,'2way'!$Y$3:$Y$7690,"&lt;&gt;P")</f>
        <v>-1300</v>
      </c>
      <c r="K94" s="68">
        <f t="shared" si="5"/>
        <v>-1</v>
      </c>
    </row>
    <row r="95" spans="1:11" x14ac:dyDescent="0.25">
      <c r="A95" t="s">
        <v>283</v>
      </c>
      <c r="B95" t="s">
        <v>414</v>
      </c>
      <c r="C95">
        <f>SUMIFS('2way'!$Z$3:$Z$7690,'2way'!$Q$3:$Q$7690,"=" &amp;B95,'2way'!$Y$3:$Y$7690,"&lt;&gt;P") + SUMIFS('2way'!$Z$3:$Z$7690,'2way'!$R$3:$R$7690,"=" &amp;B95,'2way'!$Y$3:$Y$7690,"&lt;&gt;P")</f>
        <v>1600</v>
      </c>
      <c r="D95">
        <f>SUMIFS('2way'!$AB$3:$AB$7690,'2way'!$Q$3:$Q$7690,"="&amp;B95,'2way'!$Z$3:$Z$7690,"&lt;&gt;P") + SUMIFS('2way'!$AB$3:$AB$7690,'2way'!$R$3:$R$7690,"="&amp;B95,'2way'!$Z$3:$Z$7690,"&lt;&gt;P")</f>
        <v>-1600</v>
      </c>
      <c r="E95" s="68">
        <f t="shared" si="3"/>
        <v>-1</v>
      </c>
      <c r="F95">
        <f>SUMIFS('2way'!$Z$3:$Z$7690,'2way'!$Q$3:$Q$7690,"=" &amp;B95,'2way'!$Y$3:$Y$7690,"&lt;&gt;P") + SUMIFS('2way'!$Z$3:$Z$7690,'2way'!$R$3:$R$7690,"=" &amp;B95,'2way'!$Y$3:$Y$7690,"&lt;&gt;P")</f>
        <v>1600</v>
      </c>
      <c r="G95">
        <f>SUMIFS('2way'!$AD$3:$AD$7690,'2way'!$Q$3:$Q$7690,"="&amp;B95,'2way'!$Y$3:$Y$7690,"&lt;&gt;P") + SUMIFS('2way'!$AD$3:$AD$7690,'2way'!$R$3:$R$7690,"="&amp;D95,'2way'!$Y$3:$Y$7690,"&lt;&gt;P")</f>
        <v>-800</v>
      </c>
      <c r="H95" s="68">
        <f t="shared" si="4"/>
        <v>-0.5</v>
      </c>
      <c r="I95">
        <f>SUMIFS('2way'!$Z$3:$Z$7690,'2way'!$Q$3:$Q$7690,"=" &amp;B95,'2way'!$Y$3:$Y$7690,"&lt;&gt;P") + SUMIFS('2way'!$Z$3:$Z$7690,'2way'!$R$3:$R$7690,"=" &amp;B95,'2way'!$Y$3:$Y$7690,"&lt;&gt;P")</f>
        <v>1600</v>
      </c>
      <c r="J95">
        <f>SUMIFS('2way'!$AF$3:$AF$7690,'2way'!$Q$3:$Q$7690,"="&amp;B95,'2way'!$Y$3:$Y$7690,"&lt;&gt;P") + SUMIFS('2way'!$AF$3:$AF$7690,'2way'!$R$3:$R$7690,"="&amp;B95,'2way'!$Y$3:$Y$7690,"&lt;&gt;P")</f>
        <v>-1600</v>
      </c>
      <c r="K95" s="68">
        <f t="shared" si="5"/>
        <v>-1</v>
      </c>
    </row>
    <row r="96" spans="1:11" x14ac:dyDescent="0.25">
      <c r="A96" t="s">
        <v>283</v>
      </c>
      <c r="B96" t="s">
        <v>523</v>
      </c>
      <c r="C96">
        <f>SUMIFS('2way'!$Z$3:$Z$7690,'2way'!$Q$3:$Q$7690,"=" &amp;B96,'2way'!$Y$3:$Y$7690,"&lt;&gt;P") + SUMIFS('2way'!$Z$3:$Z$7690,'2way'!$R$3:$R$7690,"=" &amp;B96,'2way'!$Y$3:$Y$7690,"&lt;&gt;P")</f>
        <v>1200</v>
      </c>
      <c r="D96">
        <f>SUMIFS('2way'!$AB$3:$AB$7690,'2way'!$Q$3:$Q$7690,"="&amp;B96,'2way'!$Z$3:$Z$7690,"&lt;&gt;P") + SUMIFS('2way'!$AB$3:$AB$7690,'2way'!$R$3:$R$7690,"="&amp;B96,'2way'!$Z$3:$Z$7690,"&lt;&gt;P")</f>
        <v>-1300</v>
      </c>
      <c r="E96" s="68">
        <f t="shared" si="3"/>
        <v>-1.0833333333333333</v>
      </c>
      <c r="F96">
        <f>SUMIFS('2way'!$Z$3:$Z$7690,'2way'!$Q$3:$Q$7690,"=" &amp;B96,'2way'!$Y$3:$Y$7690,"&lt;&gt;P") + SUMIFS('2way'!$Z$3:$Z$7690,'2way'!$R$3:$R$7690,"=" &amp;B96,'2way'!$Y$3:$Y$7690,"&lt;&gt;P")</f>
        <v>1200</v>
      </c>
      <c r="G96">
        <f>SUMIFS('2way'!$AD$3:$AD$7690,'2way'!$Q$3:$Q$7690,"="&amp;B96,'2way'!$Y$3:$Y$7690,"&lt;&gt;P") + SUMIFS('2way'!$AD$3:$AD$7690,'2way'!$R$3:$R$7690,"="&amp;D96,'2way'!$Y$3:$Y$7690,"&lt;&gt;P")</f>
        <v>-600</v>
      </c>
      <c r="H96" s="68">
        <f t="shared" si="4"/>
        <v>-0.5</v>
      </c>
      <c r="I96">
        <f>SUMIFS('2way'!$Z$3:$Z$7690,'2way'!$Q$3:$Q$7690,"=" &amp;B96,'2way'!$Y$3:$Y$7690,"&lt;&gt;P") + SUMIFS('2way'!$Z$3:$Z$7690,'2way'!$R$3:$R$7690,"=" &amp;B96,'2way'!$Y$3:$Y$7690,"&lt;&gt;P")</f>
        <v>1200</v>
      </c>
      <c r="J96">
        <f>SUMIFS('2way'!$AF$3:$AF$7690,'2way'!$Q$3:$Q$7690,"="&amp;B96,'2way'!$Y$3:$Y$7690,"&lt;&gt;P") + SUMIFS('2way'!$AF$3:$AF$7690,'2way'!$R$3:$R$7690,"="&amp;B96,'2way'!$Y$3:$Y$7690,"&lt;&gt;P")</f>
        <v>-1200</v>
      </c>
      <c r="K96" s="68">
        <f t="shared" si="5"/>
        <v>-1</v>
      </c>
    </row>
    <row r="97" spans="1:11" x14ac:dyDescent="0.25">
      <c r="A97" t="s">
        <v>283</v>
      </c>
      <c r="B97" t="s">
        <v>290</v>
      </c>
      <c r="C97">
        <f>SUMIFS('2way'!$Z$3:$Z$7690,'2way'!$Q$3:$Q$7690,"=" &amp;B97,'2way'!$Y$3:$Y$7690,"&lt;&gt;P") + SUMIFS('2way'!$Z$3:$Z$7690,'2way'!$R$3:$R$7690,"=" &amp;B97,'2way'!$Y$3:$Y$7690,"&lt;&gt;P")</f>
        <v>1400</v>
      </c>
      <c r="D97">
        <f>SUMIFS('2way'!$AB$3:$AB$7690,'2way'!$Q$3:$Q$7690,"="&amp;B97,'2way'!$Z$3:$Z$7690,"&lt;&gt;P") + SUMIFS('2way'!$AB$3:$AB$7690,'2way'!$R$3:$R$7690,"="&amp;B97,'2way'!$Z$3:$Z$7690,"&lt;&gt;P")</f>
        <v>-1400</v>
      </c>
      <c r="E97" s="68">
        <f t="shared" si="3"/>
        <v>-1</v>
      </c>
      <c r="F97">
        <f>SUMIFS('2way'!$Z$3:$Z$7690,'2way'!$Q$3:$Q$7690,"=" &amp;B97,'2way'!$Y$3:$Y$7690,"&lt;&gt;P") + SUMIFS('2way'!$Z$3:$Z$7690,'2way'!$R$3:$R$7690,"=" &amp;B97,'2way'!$Y$3:$Y$7690,"&lt;&gt;P")</f>
        <v>1400</v>
      </c>
      <c r="G97">
        <f>SUMIFS('2way'!$AD$3:$AD$7690,'2way'!$Q$3:$Q$7690,"="&amp;B97,'2way'!$Y$3:$Y$7690,"&lt;&gt;P") + SUMIFS('2way'!$AD$3:$AD$7690,'2way'!$R$3:$R$7690,"="&amp;D97,'2way'!$Y$3:$Y$7690,"&lt;&gt;P")</f>
        <v>-600</v>
      </c>
      <c r="H97" s="68">
        <f t="shared" si="4"/>
        <v>-0.42857142857142855</v>
      </c>
      <c r="I97">
        <f>SUMIFS('2way'!$Z$3:$Z$7690,'2way'!$Q$3:$Q$7690,"=" &amp;B97,'2way'!$Y$3:$Y$7690,"&lt;&gt;P") + SUMIFS('2way'!$Z$3:$Z$7690,'2way'!$R$3:$R$7690,"=" &amp;B97,'2way'!$Y$3:$Y$7690,"&lt;&gt;P")</f>
        <v>1400</v>
      </c>
      <c r="J97">
        <f>SUMIFS('2way'!$AF$3:$AF$7690,'2way'!$Q$3:$Q$7690,"="&amp;B97,'2way'!$Y$3:$Y$7690,"&lt;&gt;P") + SUMIFS('2way'!$AF$3:$AF$7690,'2way'!$R$3:$R$7690,"="&amp;B97,'2way'!$Y$3:$Y$7690,"&lt;&gt;P")</f>
        <v>-1400</v>
      </c>
      <c r="K97" s="68">
        <f t="shared" si="5"/>
        <v>-1</v>
      </c>
    </row>
    <row r="98" spans="1:11" x14ac:dyDescent="0.25">
      <c r="A98" t="s">
        <v>283</v>
      </c>
      <c r="B98" t="s">
        <v>413</v>
      </c>
      <c r="C98">
        <f>SUMIFS('2way'!$Z$3:$Z$7690,'2way'!$Q$3:$Q$7690,"=" &amp;B98,'2way'!$Y$3:$Y$7690,"&lt;&gt;P") + SUMIFS('2way'!$Z$3:$Z$7690,'2way'!$R$3:$R$7690,"=" &amp;B98,'2way'!$Y$3:$Y$7690,"&lt;&gt;P")</f>
        <v>1500</v>
      </c>
      <c r="D98">
        <f>SUMIFS('2way'!$AB$3:$AB$7690,'2way'!$Q$3:$Q$7690,"="&amp;B98,'2way'!$Z$3:$Z$7690,"&lt;&gt;P") + SUMIFS('2way'!$AB$3:$AB$7690,'2way'!$R$3:$R$7690,"="&amp;B98,'2way'!$Z$3:$Z$7690,"&lt;&gt;P")</f>
        <v>-1500</v>
      </c>
      <c r="E98" s="68">
        <f t="shared" si="3"/>
        <v>-1</v>
      </c>
      <c r="F98">
        <f>SUMIFS('2way'!$Z$3:$Z$7690,'2way'!$Q$3:$Q$7690,"=" &amp;B98,'2way'!$Y$3:$Y$7690,"&lt;&gt;P") + SUMIFS('2way'!$Z$3:$Z$7690,'2way'!$R$3:$R$7690,"=" &amp;B98,'2way'!$Y$3:$Y$7690,"&lt;&gt;P")</f>
        <v>1500</v>
      </c>
      <c r="G98">
        <f>SUMIFS('2way'!$AD$3:$AD$7690,'2way'!$Q$3:$Q$7690,"="&amp;B98,'2way'!$Y$3:$Y$7690,"&lt;&gt;P") + SUMIFS('2way'!$AD$3:$AD$7690,'2way'!$R$3:$R$7690,"="&amp;D98,'2way'!$Y$3:$Y$7690,"&lt;&gt;P")</f>
        <v>-800</v>
      </c>
      <c r="H98" s="68">
        <f t="shared" si="4"/>
        <v>-0.53333333333333333</v>
      </c>
      <c r="I98">
        <f>SUMIFS('2way'!$Z$3:$Z$7690,'2way'!$Q$3:$Q$7690,"=" &amp;B98,'2way'!$Y$3:$Y$7690,"&lt;&gt;P") + SUMIFS('2way'!$Z$3:$Z$7690,'2way'!$R$3:$R$7690,"=" &amp;B98,'2way'!$Y$3:$Y$7690,"&lt;&gt;P")</f>
        <v>1500</v>
      </c>
      <c r="J98">
        <f>SUMIFS('2way'!$AF$3:$AF$7690,'2way'!$Q$3:$Q$7690,"="&amp;B98,'2way'!$Y$3:$Y$7690,"&lt;&gt;P") + SUMIFS('2way'!$AF$3:$AF$7690,'2way'!$R$3:$R$7690,"="&amp;B98,'2way'!$Y$3:$Y$7690,"&lt;&gt;P")</f>
        <v>-1500</v>
      </c>
      <c r="K98" s="68">
        <f t="shared" si="5"/>
        <v>-1</v>
      </c>
    </row>
    <row r="99" spans="1:11" x14ac:dyDescent="0.25">
      <c r="A99" t="s">
        <v>283</v>
      </c>
      <c r="B99" t="s">
        <v>412</v>
      </c>
      <c r="C99">
        <f>SUMIFS('2way'!$Z$3:$Z$7690,'2way'!$Q$3:$Q$7690,"=" &amp;B99,'2way'!$Y$3:$Y$7690,"&lt;&gt;P") + SUMIFS('2way'!$Z$3:$Z$7690,'2way'!$R$3:$R$7690,"=" &amp;B99,'2way'!$Y$3:$Y$7690,"&lt;&gt;P")</f>
        <v>1500</v>
      </c>
      <c r="D99">
        <f>SUMIFS('2way'!$AB$3:$AB$7690,'2way'!$Q$3:$Q$7690,"="&amp;B99,'2way'!$Z$3:$Z$7690,"&lt;&gt;P") + SUMIFS('2way'!$AB$3:$AB$7690,'2way'!$R$3:$R$7690,"="&amp;B99,'2way'!$Z$3:$Z$7690,"&lt;&gt;P")</f>
        <v>-1500</v>
      </c>
      <c r="E99" s="68">
        <f t="shared" si="3"/>
        <v>-1</v>
      </c>
      <c r="F99">
        <f>SUMIFS('2way'!$Z$3:$Z$7690,'2way'!$Q$3:$Q$7690,"=" &amp;B99,'2way'!$Y$3:$Y$7690,"&lt;&gt;P") + SUMIFS('2way'!$Z$3:$Z$7690,'2way'!$R$3:$R$7690,"=" &amp;B99,'2way'!$Y$3:$Y$7690,"&lt;&gt;P")</f>
        <v>1500</v>
      </c>
      <c r="G99">
        <f>SUMIFS('2way'!$AD$3:$AD$7690,'2way'!$Q$3:$Q$7690,"="&amp;B99,'2way'!$Y$3:$Y$7690,"&lt;&gt;P") + SUMIFS('2way'!$AD$3:$AD$7690,'2way'!$R$3:$R$7690,"="&amp;D99,'2way'!$Y$3:$Y$7690,"&lt;&gt;P")</f>
        <v>-700</v>
      </c>
      <c r="H99" s="68">
        <f t="shared" si="4"/>
        <v>-0.46666666666666667</v>
      </c>
      <c r="I99">
        <f>SUMIFS('2way'!$Z$3:$Z$7690,'2way'!$Q$3:$Q$7690,"=" &amp;B99,'2way'!$Y$3:$Y$7690,"&lt;&gt;P") + SUMIFS('2way'!$Z$3:$Z$7690,'2way'!$R$3:$R$7690,"=" &amp;B99,'2way'!$Y$3:$Y$7690,"&lt;&gt;P")</f>
        <v>1500</v>
      </c>
      <c r="J99">
        <f>SUMIFS('2way'!$AF$3:$AF$7690,'2way'!$Q$3:$Q$7690,"="&amp;B99,'2way'!$Y$3:$Y$7690,"&lt;&gt;P") + SUMIFS('2way'!$AF$3:$AF$7690,'2way'!$R$3:$R$7690,"="&amp;B99,'2way'!$Y$3:$Y$7690,"&lt;&gt;P")</f>
        <v>-1500</v>
      </c>
      <c r="K99" s="68">
        <f t="shared" si="5"/>
        <v>-1</v>
      </c>
    </row>
    <row r="100" spans="1:11" x14ac:dyDescent="0.25">
      <c r="A100" t="s">
        <v>283</v>
      </c>
      <c r="B100" t="s">
        <v>540</v>
      </c>
      <c r="C100">
        <f>SUMIFS('2way'!$Z$3:$Z$7690,'2way'!$Q$3:$Q$7690,"=" &amp;B100,'2way'!$Y$3:$Y$7690,"&lt;&gt;P") + SUMIFS('2way'!$Z$3:$Z$7690,'2way'!$R$3:$R$7690,"=" &amp;B100,'2way'!$Y$3:$Y$7690,"&lt;&gt;P")</f>
        <v>1400</v>
      </c>
      <c r="D100">
        <f>SUMIFS('2way'!$AB$3:$AB$7690,'2way'!$Q$3:$Q$7690,"="&amp;B100,'2way'!$Z$3:$Z$7690,"&lt;&gt;P") + SUMIFS('2way'!$AB$3:$AB$7690,'2way'!$R$3:$R$7690,"="&amp;B100,'2way'!$Z$3:$Z$7690,"&lt;&gt;P")</f>
        <v>-1400</v>
      </c>
      <c r="E100" s="68">
        <f t="shared" si="3"/>
        <v>-1</v>
      </c>
      <c r="F100">
        <f>SUMIFS('2way'!$Z$3:$Z$7690,'2way'!$Q$3:$Q$7690,"=" &amp;B100,'2way'!$Y$3:$Y$7690,"&lt;&gt;P") + SUMIFS('2way'!$Z$3:$Z$7690,'2way'!$R$3:$R$7690,"=" &amp;B100,'2way'!$Y$3:$Y$7690,"&lt;&gt;P")</f>
        <v>1400</v>
      </c>
      <c r="G100">
        <f>SUMIFS('2way'!$AD$3:$AD$7690,'2way'!$Q$3:$Q$7690,"="&amp;B100,'2way'!$Y$3:$Y$7690,"&lt;&gt;P") + SUMIFS('2way'!$AD$3:$AD$7690,'2way'!$R$3:$R$7690,"="&amp;D100,'2way'!$Y$3:$Y$7690,"&lt;&gt;P")</f>
        <v>-600</v>
      </c>
      <c r="H100" s="68">
        <f t="shared" si="4"/>
        <v>-0.42857142857142855</v>
      </c>
      <c r="I100">
        <f>SUMIFS('2way'!$Z$3:$Z$7690,'2way'!$Q$3:$Q$7690,"=" &amp;B100,'2way'!$Y$3:$Y$7690,"&lt;&gt;P") + SUMIFS('2way'!$Z$3:$Z$7690,'2way'!$R$3:$R$7690,"=" &amp;B100,'2way'!$Y$3:$Y$7690,"&lt;&gt;P")</f>
        <v>1400</v>
      </c>
      <c r="J100">
        <f>SUMIFS('2way'!$AF$3:$AF$7690,'2way'!$Q$3:$Q$7690,"="&amp;B100,'2way'!$Y$3:$Y$7690,"&lt;&gt;P") + SUMIFS('2way'!$AF$3:$AF$7690,'2way'!$R$3:$R$7690,"="&amp;B100,'2way'!$Y$3:$Y$7690,"&lt;&gt;P")</f>
        <v>-1400</v>
      </c>
      <c r="K100" s="68">
        <f t="shared" si="5"/>
        <v>-1</v>
      </c>
    </row>
    <row r="101" spans="1:11" x14ac:dyDescent="0.25">
      <c r="A101" t="s">
        <v>283</v>
      </c>
      <c r="B101" t="s">
        <v>332</v>
      </c>
      <c r="C101">
        <f>SUMIFS('2way'!$Z$3:$Z$7690,'2way'!$Q$3:$Q$7690,"=" &amp;B101,'2way'!$Y$3:$Y$7690,"&lt;&gt;P") + SUMIFS('2way'!$Z$3:$Z$7690,'2way'!$R$3:$R$7690,"=" &amp;B101,'2way'!$Y$3:$Y$7690,"&lt;&gt;P")</f>
        <v>1400</v>
      </c>
      <c r="D101">
        <f>SUMIFS('2way'!$AB$3:$AB$7690,'2way'!$Q$3:$Q$7690,"="&amp;B101,'2way'!$Z$3:$Z$7690,"&lt;&gt;P") + SUMIFS('2way'!$AB$3:$AB$7690,'2way'!$R$3:$R$7690,"="&amp;B101,'2way'!$Z$3:$Z$7690,"&lt;&gt;P")</f>
        <v>-1400</v>
      </c>
      <c r="E101" s="68">
        <f t="shared" si="3"/>
        <v>-1</v>
      </c>
      <c r="F101">
        <f>SUMIFS('2way'!$Z$3:$Z$7690,'2way'!$Q$3:$Q$7690,"=" &amp;B101,'2way'!$Y$3:$Y$7690,"&lt;&gt;P") + SUMIFS('2way'!$Z$3:$Z$7690,'2way'!$R$3:$R$7690,"=" &amp;B101,'2way'!$Y$3:$Y$7690,"&lt;&gt;P")</f>
        <v>1400</v>
      </c>
      <c r="G101">
        <f>SUMIFS('2way'!$AD$3:$AD$7690,'2way'!$Q$3:$Q$7690,"="&amp;B101,'2way'!$Y$3:$Y$7690,"&lt;&gt;P") + SUMIFS('2way'!$AD$3:$AD$7690,'2way'!$R$3:$R$7690,"="&amp;D101,'2way'!$Y$3:$Y$7690,"&lt;&gt;P")</f>
        <v>-600</v>
      </c>
      <c r="H101" s="68">
        <f t="shared" si="4"/>
        <v>-0.42857142857142855</v>
      </c>
      <c r="I101">
        <f>SUMIFS('2way'!$Z$3:$Z$7690,'2way'!$Q$3:$Q$7690,"=" &amp;B101,'2way'!$Y$3:$Y$7690,"&lt;&gt;P") + SUMIFS('2way'!$Z$3:$Z$7690,'2way'!$R$3:$R$7690,"=" &amp;B101,'2way'!$Y$3:$Y$7690,"&lt;&gt;P")</f>
        <v>1400</v>
      </c>
      <c r="J101">
        <f>SUMIFS('2way'!$AF$3:$AF$7690,'2way'!$Q$3:$Q$7690,"="&amp;B101,'2way'!$Y$3:$Y$7690,"&lt;&gt;P") + SUMIFS('2way'!$AF$3:$AF$7690,'2way'!$R$3:$R$7690,"="&amp;B101,'2way'!$Y$3:$Y$7690,"&lt;&gt;P")</f>
        <v>-1400</v>
      </c>
      <c r="K101" s="68">
        <f t="shared" si="5"/>
        <v>-1</v>
      </c>
    </row>
    <row r="102" spans="1:11" x14ac:dyDescent="0.25">
      <c r="A102" t="s">
        <v>277</v>
      </c>
      <c r="B102" t="s">
        <v>525</v>
      </c>
      <c r="C102">
        <f>SUMIFS('2way'!$Z$3:$Z$7690,'2way'!$Q$3:$Q$7690,"=" &amp;B102,'2way'!$Y$3:$Y$7690,"&lt;&gt;P") + SUMIFS('2way'!$Z$3:$Z$7690,'2way'!$R$3:$R$7690,"=" &amp;B102,'2way'!$Y$3:$Y$7690,"&lt;&gt;P")</f>
        <v>1300</v>
      </c>
      <c r="D102">
        <f>SUMIFS('2way'!$AB$3:$AB$7690,'2way'!$Q$3:$Q$7690,"="&amp;B102,'2way'!$Z$3:$Z$7690,"&lt;&gt;P") + SUMIFS('2way'!$AB$3:$AB$7690,'2way'!$R$3:$R$7690,"="&amp;B102,'2way'!$Z$3:$Z$7690,"&lt;&gt;P")</f>
        <v>-1300</v>
      </c>
      <c r="E102" s="68">
        <f t="shared" si="3"/>
        <v>-1</v>
      </c>
      <c r="F102">
        <f>SUMIFS('2way'!$Z$3:$Z$7690,'2way'!$Q$3:$Q$7690,"=" &amp;B102,'2way'!$Y$3:$Y$7690,"&lt;&gt;P") + SUMIFS('2way'!$Z$3:$Z$7690,'2way'!$R$3:$R$7690,"=" &amp;B102,'2way'!$Y$3:$Y$7690,"&lt;&gt;P")</f>
        <v>1300</v>
      </c>
      <c r="G102">
        <f>SUMIFS('2way'!$AD$3:$AD$7690,'2way'!$Q$3:$Q$7690,"="&amp;B102,'2way'!$Y$3:$Y$7690,"&lt;&gt;P") + SUMIFS('2way'!$AD$3:$AD$7690,'2way'!$R$3:$R$7690,"="&amp;D102,'2way'!$Y$3:$Y$7690,"&lt;&gt;P")</f>
        <v>-700</v>
      </c>
      <c r="H102" s="68">
        <f t="shared" si="4"/>
        <v>-0.53846153846153844</v>
      </c>
      <c r="I102">
        <f>SUMIFS('2way'!$Z$3:$Z$7690,'2way'!$Q$3:$Q$7690,"=" &amp;B102,'2way'!$Y$3:$Y$7690,"&lt;&gt;P") + SUMIFS('2way'!$Z$3:$Z$7690,'2way'!$R$3:$R$7690,"=" &amp;B102,'2way'!$Y$3:$Y$7690,"&lt;&gt;P")</f>
        <v>1300</v>
      </c>
      <c r="J102">
        <f>SUMIFS('2way'!$AF$3:$AF$7690,'2way'!$Q$3:$Q$7690,"="&amp;B102,'2way'!$Y$3:$Y$7690,"&lt;&gt;P") + SUMIFS('2way'!$AF$3:$AF$7690,'2way'!$R$3:$R$7690,"="&amp;B102,'2way'!$Y$3:$Y$7690,"&lt;&gt;P")</f>
        <v>-1300</v>
      </c>
      <c r="K102" s="68">
        <f t="shared" si="5"/>
        <v>-1</v>
      </c>
    </row>
    <row r="103" spans="1:11" x14ac:dyDescent="0.25">
      <c r="A103" t="s">
        <v>277</v>
      </c>
      <c r="B103" t="s">
        <v>538</v>
      </c>
      <c r="C103">
        <f>SUMIFS('2way'!$Z$3:$Z$7690,'2way'!$Q$3:$Q$7690,"=" &amp;B103,'2way'!$Y$3:$Y$7690,"&lt;&gt;P") + SUMIFS('2way'!$Z$3:$Z$7690,'2way'!$R$3:$R$7690,"=" &amp;B103,'2way'!$Y$3:$Y$7690,"&lt;&gt;P")</f>
        <v>1500</v>
      </c>
      <c r="D103">
        <f>SUMIFS('2way'!$AB$3:$AB$7690,'2way'!$Q$3:$Q$7690,"="&amp;B103,'2way'!$Z$3:$Z$7690,"&lt;&gt;P") + SUMIFS('2way'!$AB$3:$AB$7690,'2way'!$R$3:$R$7690,"="&amp;B103,'2way'!$Z$3:$Z$7690,"&lt;&gt;P")</f>
        <v>-1500</v>
      </c>
      <c r="E103" s="68">
        <f t="shared" si="3"/>
        <v>-1</v>
      </c>
      <c r="F103">
        <f>SUMIFS('2way'!$Z$3:$Z$7690,'2way'!$Q$3:$Q$7690,"=" &amp;B103,'2way'!$Y$3:$Y$7690,"&lt;&gt;P") + SUMIFS('2way'!$Z$3:$Z$7690,'2way'!$R$3:$R$7690,"=" &amp;B103,'2way'!$Y$3:$Y$7690,"&lt;&gt;P")</f>
        <v>1500</v>
      </c>
      <c r="G103">
        <f>SUMIFS('2way'!$AD$3:$AD$7690,'2way'!$Q$3:$Q$7690,"="&amp;B103,'2way'!$Y$3:$Y$7690,"&lt;&gt;P") + SUMIFS('2way'!$AD$3:$AD$7690,'2way'!$R$3:$R$7690,"="&amp;D103,'2way'!$Y$3:$Y$7690,"&lt;&gt;P")</f>
        <v>-700</v>
      </c>
      <c r="H103" s="68">
        <f t="shared" si="4"/>
        <v>-0.46666666666666667</v>
      </c>
      <c r="I103">
        <f>SUMIFS('2way'!$Z$3:$Z$7690,'2way'!$Q$3:$Q$7690,"=" &amp;B103,'2way'!$Y$3:$Y$7690,"&lt;&gt;P") + SUMIFS('2way'!$Z$3:$Z$7690,'2way'!$R$3:$R$7690,"=" &amp;B103,'2way'!$Y$3:$Y$7690,"&lt;&gt;P")</f>
        <v>1500</v>
      </c>
      <c r="J103">
        <f>SUMIFS('2way'!$AF$3:$AF$7690,'2way'!$Q$3:$Q$7690,"="&amp;B103,'2way'!$Y$3:$Y$7690,"&lt;&gt;P") + SUMIFS('2way'!$AF$3:$AF$7690,'2way'!$R$3:$R$7690,"="&amp;B103,'2way'!$Y$3:$Y$7690,"&lt;&gt;P")</f>
        <v>-1500</v>
      </c>
      <c r="K103" s="68">
        <f t="shared" si="5"/>
        <v>-1</v>
      </c>
    </row>
    <row r="104" spans="1:11" x14ac:dyDescent="0.25">
      <c r="A104" t="s">
        <v>277</v>
      </c>
      <c r="B104" t="s">
        <v>531</v>
      </c>
      <c r="C104">
        <f>SUMIFS('2way'!$Z$3:$Z$7690,'2way'!$Q$3:$Q$7690,"=" &amp;B104,'2way'!$Y$3:$Y$7690,"&lt;&gt;P") + SUMIFS('2way'!$Z$3:$Z$7690,'2way'!$R$3:$R$7690,"=" &amp;B104,'2way'!$Y$3:$Y$7690,"&lt;&gt;P")</f>
        <v>1400</v>
      </c>
      <c r="D104">
        <f>SUMIFS('2way'!$AB$3:$AB$7690,'2way'!$Q$3:$Q$7690,"="&amp;B104,'2way'!$Z$3:$Z$7690,"&lt;&gt;P") + SUMIFS('2way'!$AB$3:$AB$7690,'2way'!$R$3:$R$7690,"="&amp;B104,'2way'!$Z$3:$Z$7690,"&lt;&gt;P")</f>
        <v>-1400</v>
      </c>
      <c r="E104" s="68">
        <f t="shared" si="3"/>
        <v>-1</v>
      </c>
      <c r="F104">
        <f>SUMIFS('2way'!$Z$3:$Z$7690,'2way'!$Q$3:$Q$7690,"=" &amp;B104,'2way'!$Y$3:$Y$7690,"&lt;&gt;P") + SUMIFS('2way'!$Z$3:$Z$7690,'2way'!$R$3:$R$7690,"=" &amp;B104,'2way'!$Y$3:$Y$7690,"&lt;&gt;P")</f>
        <v>1400</v>
      </c>
      <c r="G104">
        <f>SUMIFS('2way'!$AD$3:$AD$7690,'2way'!$Q$3:$Q$7690,"="&amp;B104,'2way'!$Y$3:$Y$7690,"&lt;&gt;P") + SUMIFS('2way'!$AD$3:$AD$7690,'2way'!$R$3:$R$7690,"="&amp;D104,'2way'!$Y$3:$Y$7690,"&lt;&gt;P")</f>
        <v>-800</v>
      </c>
      <c r="H104" s="68">
        <f t="shared" si="4"/>
        <v>-0.5714285714285714</v>
      </c>
      <c r="I104">
        <f>SUMIFS('2way'!$Z$3:$Z$7690,'2way'!$Q$3:$Q$7690,"=" &amp;B104,'2way'!$Y$3:$Y$7690,"&lt;&gt;P") + SUMIFS('2way'!$Z$3:$Z$7690,'2way'!$R$3:$R$7690,"=" &amp;B104,'2way'!$Y$3:$Y$7690,"&lt;&gt;P")</f>
        <v>1400</v>
      </c>
      <c r="J104">
        <f>SUMIFS('2way'!$AF$3:$AF$7690,'2way'!$Q$3:$Q$7690,"="&amp;B104,'2way'!$Y$3:$Y$7690,"&lt;&gt;P") + SUMIFS('2way'!$AF$3:$AF$7690,'2way'!$R$3:$R$7690,"="&amp;B104,'2way'!$Y$3:$Y$7690,"&lt;&gt;P")</f>
        <v>-1400</v>
      </c>
      <c r="K104" s="68">
        <f t="shared" si="5"/>
        <v>-1</v>
      </c>
    </row>
    <row r="105" spans="1:11" x14ac:dyDescent="0.25">
      <c r="A105" t="s">
        <v>277</v>
      </c>
      <c r="B105" t="s">
        <v>527</v>
      </c>
      <c r="C105">
        <f>SUMIFS('2way'!$Z$3:$Z$7690,'2way'!$Q$3:$Q$7690,"=" &amp;B105,'2way'!$Y$3:$Y$7690,"&lt;&gt;P") + SUMIFS('2way'!$Z$3:$Z$7690,'2way'!$R$3:$R$7690,"=" &amp;B105,'2way'!$Y$3:$Y$7690,"&lt;&gt;P")</f>
        <v>1700</v>
      </c>
      <c r="D105">
        <f>SUMIFS('2way'!$AB$3:$AB$7690,'2way'!$Q$3:$Q$7690,"="&amp;B105,'2way'!$Z$3:$Z$7690,"&lt;&gt;P") + SUMIFS('2way'!$AB$3:$AB$7690,'2way'!$R$3:$R$7690,"="&amp;B105,'2way'!$Z$3:$Z$7690,"&lt;&gt;P")</f>
        <v>-1700</v>
      </c>
      <c r="E105" s="68">
        <f t="shared" si="3"/>
        <v>-1</v>
      </c>
      <c r="F105">
        <f>SUMIFS('2way'!$Z$3:$Z$7690,'2way'!$Q$3:$Q$7690,"=" &amp;B105,'2way'!$Y$3:$Y$7690,"&lt;&gt;P") + SUMIFS('2way'!$Z$3:$Z$7690,'2way'!$R$3:$R$7690,"=" &amp;B105,'2way'!$Y$3:$Y$7690,"&lt;&gt;P")</f>
        <v>1700</v>
      </c>
      <c r="G105">
        <f>SUMIFS('2way'!$AD$3:$AD$7690,'2way'!$Q$3:$Q$7690,"="&amp;B105,'2way'!$Y$3:$Y$7690,"&lt;&gt;P") + SUMIFS('2way'!$AD$3:$AD$7690,'2way'!$R$3:$R$7690,"="&amp;D105,'2way'!$Y$3:$Y$7690,"&lt;&gt;P")</f>
        <v>-800</v>
      </c>
      <c r="H105" s="68">
        <f t="shared" si="4"/>
        <v>-0.47058823529411764</v>
      </c>
      <c r="I105">
        <f>SUMIFS('2way'!$Z$3:$Z$7690,'2way'!$Q$3:$Q$7690,"=" &amp;B105,'2way'!$Y$3:$Y$7690,"&lt;&gt;P") + SUMIFS('2way'!$Z$3:$Z$7690,'2way'!$R$3:$R$7690,"=" &amp;B105,'2way'!$Y$3:$Y$7690,"&lt;&gt;P")</f>
        <v>1700</v>
      </c>
      <c r="J105">
        <f>SUMIFS('2way'!$AF$3:$AF$7690,'2way'!$Q$3:$Q$7690,"="&amp;B105,'2way'!$Y$3:$Y$7690,"&lt;&gt;P") + SUMIFS('2way'!$AF$3:$AF$7690,'2way'!$R$3:$R$7690,"="&amp;B105,'2way'!$Y$3:$Y$7690,"&lt;&gt;P")</f>
        <v>-1700</v>
      </c>
      <c r="K105" s="68">
        <f t="shared" si="5"/>
        <v>-1</v>
      </c>
    </row>
    <row r="106" spans="1:11" x14ac:dyDescent="0.25">
      <c r="A106" t="s">
        <v>277</v>
      </c>
      <c r="B106" t="s">
        <v>524</v>
      </c>
      <c r="C106">
        <f>SUMIFS('2way'!$Z$3:$Z$7690,'2way'!$Q$3:$Q$7690,"=" &amp;B106,'2way'!$Y$3:$Y$7690,"&lt;&gt;P") + SUMIFS('2way'!$Z$3:$Z$7690,'2way'!$R$3:$R$7690,"=" &amp;B106,'2way'!$Y$3:$Y$7690,"&lt;&gt;P")</f>
        <v>1400</v>
      </c>
      <c r="D106">
        <f>SUMIFS('2way'!$AB$3:$AB$7690,'2way'!$Q$3:$Q$7690,"="&amp;B106,'2way'!$Z$3:$Z$7690,"&lt;&gt;P") + SUMIFS('2way'!$AB$3:$AB$7690,'2way'!$R$3:$R$7690,"="&amp;B106,'2way'!$Z$3:$Z$7690,"&lt;&gt;P")</f>
        <v>-1400</v>
      </c>
      <c r="E106" s="68">
        <f t="shared" si="3"/>
        <v>-1</v>
      </c>
      <c r="F106">
        <f>SUMIFS('2way'!$Z$3:$Z$7690,'2way'!$Q$3:$Q$7690,"=" &amp;B106,'2way'!$Y$3:$Y$7690,"&lt;&gt;P") + SUMIFS('2way'!$Z$3:$Z$7690,'2way'!$R$3:$R$7690,"=" &amp;B106,'2way'!$Y$3:$Y$7690,"&lt;&gt;P")</f>
        <v>1400</v>
      </c>
      <c r="G106">
        <f>SUMIFS('2way'!$AD$3:$AD$7690,'2way'!$Q$3:$Q$7690,"="&amp;B106,'2way'!$Y$3:$Y$7690,"&lt;&gt;P") + SUMIFS('2way'!$AD$3:$AD$7690,'2way'!$R$3:$R$7690,"="&amp;D106,'2way'!$Y$3:$Y$7690,"&lt;&gt;P")</f>
        <v>-700</v>
      </c>
      <c r="H106" s="68">
        <f t="shared" si="4"/>
        <v>-0.5</v>
      </c>
      <c r="I106">
        <f>SUMIFS('2way'!$Z$3:$Z$7690,'2way'!$Q$3:$Q$7690,"=" &amp;B106,'2way'!$Y$3:$Y$7690,"&lt;&gt;P") + SUMIFS('2way'!$Z$3:$Z$7690,'2way'!$R$3:$R$7690,"=" &amp;B106,'2way'!$Y$3:$Y$7690,"&lt;&gt;P")</f>
        <v>1400</v>
      </c>
      <c r="J106">
        <f>SUMIFS('2way'!$AF$3:$AF$7690,'2way'!$Q$3:$Q$7690,"="&amp;B106,'2way'!$Y$3:$Y$7690,"&lt;&gt;P") + SUMIFS('2way'!$AF$3:$AF$7690,'2way'!$R$3:$R$7690,"="&amp;B106,'2way'!$Y$3:$Y$7690,"&lt;&gt;P")</f>
        <v>-1400</v>
      </c>
      <c r="K106" s="68">
        <f t="shared" si="5"/>
        <v>-1</v>
      </c>
    </row>
    <row r="107" spans="1:11" x14ac:dyDescent="0.25">
      <c r="A107" t="s">
        <v>277</v>
      </c>
      <c r="B107" t="s">
        <v>537</v>
      </c>
      <c r="C107">
        <f>SUMIFS('2way'!$Z$3:$Z$7690,'2way'!$Q$3:$Q$7690,"=" &amp;B107,'2way'!$Y$3:$Y$7690,"&lt;&gt;P") + SUMIFS('2way'!$Z$3:$Z$7690,'2way'!$R$3:$R$7690,"=" &amp;B107,'2way'!$Y$3:$Y$7690,"&lt;&gt;P")</f>
        <v>1400</v>
      </c>
      <c r="D107">
        <f>SUMIFS('2way'!$AB$3:$AB$7690,'2way'!$Q$3:$Q$7690,"="&amp;B107,'2way'!$Z$3:$Z$7690,"&lt;&gt;P") + SUMIFS('2way'!$AB$3:$AB$7690,'2way'!$R$3:$R$7690,"="&amp;B107,'2way'!$Z$3:$Z$7690,"&lt;&gt;P")</f>
        <v>-1400</v>
      </c>
      <c r="E107" s="68">
        <f t="shared" si="3"/>
        <v>-1</v>
      </c>
      <c r="F107">
        <f>SUMIFS('2way'!$Z$3:$Z$7690,'2way'!$Q$3:$Q$7690,"=" &amp;B107,'2way'!$Y$3:$Y$7690,"&lt;&gt;P") + SUMIFS('2way'!$Z$3:$Z$7690,'2way'!$R$3:$R$7690,"=" &amp;B107,'2way'!$Y$3:$Y$7690,"&lt;&gt;P")</f>
        <v>1400</v>
      </c>
      <c r="G107">
        <f>SUMIFS('2way'!$AD$3:$AD$7690,'2way'!$Q$3:$Q$7690,"="&amp;B107,'2way'!$Y$3:$Y$7690,"&lt;&gt;P") + SUMIFS('2way'!$AD$3:$AD$7690,'2way'!$R$3:$R$7690,"="&amp;D107,'2way'!$Y$3:$Y$7690,"&lt;&gt;P")</f>
        <v>-700</v>
      </c>
      <c r="H107" s="68">
        <f t="shared" si="4"/>
        <v>-0.5</v>
      </c>
      <c r="I107">
        <f>SUMIFS('2way'!$Z$3:$Z$7690,'2way'!$Q$3:$Q$7690,"=" &amp;B107,'2way'!$Y$3:$Y$7690,"&lt;&gt;P") + SUMIFS('2way'!$Z$3:$Z$7690,'2way'!$R$3:$R$7690,"=" &amp;B107,'2way'!$Y$3:$Y$7690,"&lt;&gt;P")</f>
        <v>1400</v>
      </c>
      <c r="J107">
        <f>SUMIFS('2way'!$AF$3:$AF$7690,'2way'!$Q$3:$Q$7690,"="&amp;B107,'2way'!$Y$3:$Y$7690,"&lt;&gt;P") + SUMIFS('2way'!$AF$3:$AF$7690,'2way'!$R$3:$R$7690,"="&amp;B107,'2way'!$Y$3:$Y$7690,"&lt;&gt;P")</f>
        <v>-1400</v>
      </c>
      <c r="K107" s="68">
        <f t="shared" si="5"/>
        <v>-1</v>
      </c>
    </row>
    <row r="108" spans="1:11" x14ac:dyDescent="0.25">
      <c r="A108" t="s">
        <v>277</v>
      </c>
      <c r="B108" t="s">
        <v>533</v>
      </c>
      <c r="C108">
        <f>SUMIFS('2way'!$Z$3:$Z$7690,'2way'!$Q$3:$Q$7690,"=" &amp;B108,'2way'!$Y$3:$Y$7690,"&lt;&gt;P") + SUMIFS('2way'!$Z$3:$Z$7690,'2way'!$R$3:$R$7690,"=" &amp;B108,'2way'!$Y$3:$Y$7690,"&lt;&gt;P")</f>
        <v>1500</v>
      </c>
      <c r="D108">
        <f>SUMIFS('2way'!$AB$3:$AB$7690,'2way'!$Q$3:$Q$7690,"="&amp;B108,'2way'!$Z$3:$Z$7690,"&lt;&gt;P") + SUMIFS('2way'!$AB$3:$AB$7690,'2way'!$R$3:$R$7690,"="&amp;B108,'2way'!$Z$3:$Z$7690,"&lt;&gt;P")</f>
        <v>-1500</v>
      </c>
      <c r="E108" s="68">
        <f t="shared" si="3"/>
        <v>-1</v>
      </c>
      <c r="F108">
        <f>SUMIFS('2way'!$Z$3:$Z$7690,'2way'!$Q$3:$Q$7690,"=" &amp;B108,'2way'!$Y$3:$Y$7690,"&lt;&gt;P") + SUMIFS('2way'!$Z$3:$Z$7690,'2way'!$R$3:$R$7690,"=" &amp;B108,'2way'!$Y$3:$Y$7690,"&lt;&gt;P")</f>
        <v>1500</v>
      </c>
      <c r="G108">
        <f>SUMIFS('2way'!$AD$3:$AD$7690,'2way'!$Q$3:$Q$7690,"="&amp;B108,'2way'!$Y$3:$Y$7690,"&lt;&gt;P") + SUMIFS('2way'!$AD$3:$AD$7690,'2way'!$R$3:$R$7690,"="&amp;D108,'2way'!$Y$3:$Y$7690,"&lt;&gt;P")</f>
        <v>-700</v>
      </c>
      <c r="H108" s="68">
        <f t="shared" si="4"/>
        <v>-0.46666666666666667</v>
      </c>
      <c r="I108">
        <f>SUMIFS('2way'!$Z$3:$Z$7690,'2way'!$Q$3:$Q$7690,"=" &amp;B108,'2way'!$Y$3:$Y$7690,"&lt;&gt;P") + SUMIFS('2way'!$Z$3:$Z$7690,'2way'!$R$3:$R$7690,"=" &amp;B108,'2way'!$Y$3:$Y$7690,"&lt;&gt;P")</f>
        <v>1500</v>
      </c>
      <c r="J108">
        <f>SUMIFS('2way'!$AF$3:$AF$7690,'2way'!$Q$3:$Q$7690,"="&amp;B108,'2way'!$Y$3:$Y$7690,"&lt;&gt;P") + SUMIFS('2way'!$AF$3:$AF$7690,'2way'!$R$3:$R$7690,"="&amp;B108,'2way'!$Y$3:$Y$7690,"&lt;&gt;P")</f>
        <v>-1500</v>
      </c>
      <c r="K108" s="68">
        <f t="shared" si="5"/>
        <v>-1</v>
      </c>
    </row>
    <row r="109" spans="1:11" x14ac:dyDescent="0.25">
      <c r="A109" t="s">
        <v>277</v>
      </c>
      <c r="B109" t="s">
        <v>526</v>
      </c>
      <c r="C109">
        <f>SUMIFS('2way'!$Z$3:$Z$7690,'2way'!$Q$3:$Q$7690,"=" &amp;B109,'2way'!$Y$3:$Y$7690,"&lt;&gt;P") + SUMIFS('2way'!$Z$3:$Z$7690,'2way'!$R$3:$R$7690,"=" &amp;B109,'2way'!$Y$3:$Y$7690,"&lt;&gt;P")</f>
        <v>1600</v>
      </c>
      <c r="D109">
        <f>SUMIFS('2way'!$AB$3:$AB$7690,'2way'!$Q$3:$Q$7690,"="&amp;B109,'2way'!$Z$3:$Z$7690,"&lt;&gt;P") + SUMIFS('2way'!$AB$3:$AB$7690,'2way'!$R$3:$R$7690,"="&amp;B109,'2way'!$Z$3:$Z$7690,"&lt;&gt;P")</f>
        <v>-1600</v>
      </c>
      <c r="E109" s="68">
        <f t="shared" si="3"/>
        <v>-1</v>
      </c>
      <c r="F109">
        <f>SUMIFS('2way'!$Z$3:$Z$7690,'2way'!$Q$3:$Q$7690,"=" &amp;B109,'2way'!$Y$3:$Y$7690,"&lt;&gt;P") + SUMIFS('2way'!$Z$3:$Z$7690,'2way'!$R$3:$R$7690,"=" &amp;B109,'2way'!$Y$3:$Y$7690,"&lt;&gt;P")</f>
        <v>1600</v>
      </c>
      <c r="G109">
        <f>SUMIFS('2way'!$AD$3:$AD$7690,'2way'!$Q$3:$Q$7690,"="&amp;B109,'2way'!$Y$3:$Y$7690,"&lt;&gt;P") + SUMIFS('2way'!$AD$3:$AD$7690,'2way'!$R$3:$R$7690,"="&amp;D109,'2way'!$Y$3:$Y$7690,"&lt;&gt;P")</f>
        <v>-900</v>
      </c>
      <c r="H109" s="68">
        <f t="shared" si="4"/>
        <v>-0.5625</v>
      </c>
      <c r="I109">
        <f>SUMIFS('2way'!$Z$3:$Z$7690,'2way'!$Q$3:$Q$7690,"=" &amp;B109,'2way'!$Y$3:$Y$7690,"&lt;&gt;P") + SUMIFS('2way'!$Z$3:$Z$7690,'2way'!$R$3:$R$7690,"=" &amp;B109,'2way'!$Y$3:$Y$7690,"&lt;&gt;P")</f>
        <v>1600</v>
      </c>
      <c r="J109">
        <f>SUMIFS('2way'!$AF$3:$AF$7690,'2way'!$Q$3:$Q$7690,"="&amp;B109,'2way'!$Y$3:$Y$7690,"&lt;&gt;P") + SUMIFS('2way'!$AF$3:$AF$7690,'2way'!$R$3:$R$7690,"="&amp;B109,'2way'!$Y$3:$Y$7690,"&lt;&gt;P")</f>
        <v>-1600</v>
      </c>
      <c r="K109" s="68">
        <f t="shared" si="5"/>
        <v>-1</v>
      </c>
    </row>
    <row r="110" spans="1:11" x14ac:dyDescent="0.25">
      <c r="A110" t="s">
        <v>277</v>
      </c>
      <c r="B110" t="s">
        <v>534</v>
      </c>
      <c r="C110">
        <f>SUMIFS('2way'!$Z$3:$Z$7690,'2way'!$Q$3:$Q$7690,"=" &amp;B110,'2way'!$Y$3:$Y$7690,"&lt;&gt;P") + SUMIFS('2way'!$Z$3:$Z$7690,'2way'!$R$3:$R$7690,"=" &amp;B110,'2way'!$Y$3:$Y$7690,"&lt;&gt;P")</f>
        <v>1400</v>
      </c>
      <c r="D110">
        <f>SUMIFS('2way'!$AB$3:$AB$7690,'2way'!$Q$3:$Q$7690,"="&amp;B110,'2way'!$Z$3:$Z$7690,"&lt;&gt;P") + SUMIFS('2way'!$AB$3:$AB$7690,'2way'!$R$3:$R$7690,"="&amp;B110,'2way'!$Z$3:$Z$7690,"&lt;&gt;P")</f>
        <v>-1400</v>
      </c>
      <c r="E110" s="68">
        <f t="shared" si="3"/>
        <v>-1</v>
      </c>
      <c r="F110">
        <f>SUMIFS('2way'!$Z$3:$Z$7690,'2way'!$Q$3:$Q$7690,"=" &amp;B110,'2way'!$Y$3:$Y$7690,"&lt;&gt;P") + SUMIFS('2way'!$Z$3:$Z$7690,'2way'!$R$3:$R$7690,"=" &amp;B110,'2way'!$Y$3:$Y$7690,"&lt;&gt;P")</f>
        <v>1400</v>
      </c>
      <c r="G110">
        <f>SUMIFS('2way'!$AD$3:$AD$7690,'2way'!$Q$3:$Q$7690,"="&amp;B110,'2way'!$Y$3:$Y$7690,"&lt;&gt;P") + SUMIFS('2way'!$AD$3:$AD$7690,'2way'!$R$3:$R$7690,"="&amp;D110,'2way'!$Y$3:$Y$7690,"&lt;&gt;P")</f>
        <v>-600</v>
      </c>
      <c r="H110" s="68">
        <f t="shared" si="4"/>
        <v>-0.42857142857142855</v>
      </c>
      <c r="I110">
        <f>SUMIFS('2way'!$Z$3:$Z$7690,'2way'!$Q$3:$Q$7690,"=" &amp;B110,'2way'!$Y$3:$Y$7690,"&lt;&gt;P") + SUMIFS('2way'!$Z$3:$Z$7690,'2way'!$R$3:$R$7690,"=" &amp;B110,'2way'!$Y$3:$Y$7690,"&lt;&gt;P")</f>
        <v>1400</v>
      </c>
      <c r="J110">
        <f>SUMIFS('2way'!$AF$3:$AF$7690,'2way'!$Q$3:$Q$7690,"="&amp;B110,'2way'!$Y$3:$Y$7690,"&lt;&gt;P") + SUMIFS('2way'!$AF$3:$AF$7690,'2way'!$R$3:$R$7690,"="&amp;B110,'2way'!$Y$3:$Y$7690,"&lt;&gt;P")</f>
        <v>-1400</v>
      </c>
      <c r="K110" s="68">
        <f t="shared" si="5"/>
        <v>-1</v>
      </c>
    </row>
    <row r="111" spans="1:11" x14ac:dyDescent="0.25">
      <c r="A111" t="s">
        <v>277</v>
      </c>
      <c r="B111" t="s">
        <v>532</v>
      </c>
      <c r="C111">
        <f>SUMIFS('2way'!$Z$3:$Z$7690,'2way'!$Q$3:$Q$7690,"=" &amp;B111,'2way'!$Y$3:$Y$7690,"&lt;&gt;P") + SUMIFS('2way'!$Z$3:$Z$7690,'2way'!$R$3:$R$7690,"=" &amp;B111,'2way'!$Y$3:$Y$7690,"&lt;&gt;P")</f>
        <v>1600</v>
      </c>
      <c r="D111" t="e">
        <f>SUMIFS('2way'!$AB$3:$AB$7690,'2way'!$Q$3:$Q$7690,"="&amp;B111,'2way'!$Z$3:$Z$7690,"&lt;&gt;P") + SUMIFS('2way'!$AB$3:$AB$7690,'2way'!$R$3:$R$7690,"="&amp;B111,'2way'!$Z$3:$Z$7690,"&lt;&gt;P")</f>
        <v>#N/A</v>
      </c>
      <c r="E111" s="68" t="e">
        <f t="shared" si="3"/>
        <v>#N/A</v>
      </c>
      <c r="F111">
        <f>SUMIFS('2way'!$Z$3:$Z$7690,'2way'!$Q$3:$Q$7690,"=" &amp;B111,'2way'!$Y$3:$Y$7690,"&lt;&gt;P") + SUMIFS('2way'!$Z$3:$Z$7690,'2way'!$R$3:$R$7690,"=" &amp;B111,'2way'!$Y$3:$Y$7690,"&lt;&gt;P")</f>
        <v>1600</v>
      </c>
      <c r="G111" t="e">
        <f>SUMIFS('2way'!$AD$3:$AD$7690,'2way'!$Q$3:$Q$7690,"="&amp;B111,'2way'!$Y$3:$Y$7690,"&lt;&gt;P") + SUMIFS('2way'!$AD$3:$AD$7690,'2way'!$R$3:$R$7690,"="&amp;D111,'2way'!$Y$3:$Y$7690,"&lt;&gt;P")</f>
        <v>#N/A</v>
      </c>
      <c r="H111" s="68" t="e">
        <f t="shared" si="4"/>
        <v>#N/A</v>
      </c>
      <c r="I111">
        <f>SUMIFS('2way'!$Z$3:$Z$7690,'2way'!$Q$3:$Q$7690,"=" &amp;B111,'2way'!$Y$3:$Y$7690,"&lt;&gt;P") + SUMIFS('2way'!$Z$3:$Z$7690,'2way'!$R$3:$R$7690,"=" &amp;B111,'2way'!$Y$3:$Y$7690,"&lt;&gt;P")</f>
        <v>1600</v>
      </c>
      <c r="J111" t="e">
        <f>SUMIFS('2way'!$AF$3:$AF$7690,'2way'!$Q$3:$Q$7690,"="&amp;B111,'2way'!$Y$3:$Y$7690,"&lt;&gt;P") + SUMIFS('2way'!$AF$3:$AF$7690,'2way'!$R$3:$R$7690,"="&amp;B111,'2way'!$Y$3:$Y$7690,"&lt;&gt;P")</f>
        <v>#N/A</v>
      </c>
      <c r="K111" s="68" t="e">
        <f t="shared" si="5"/>
        <v>#N/A</v>
      </c>
    </row>
    <row r="112" spans="1:11" x14ac:dyDescent="0.25">
      <c r="A112" t="s">
        <v>272</v>
      </c>
      <c r="B112" t="s">
        <v>558</v>
      </c>
      <c r="C112">
        <f>SUMIFS('2way'!$Z$3:$Z$7690,'2way'!$Q$3:$Q$7690,"=" &amp;B112,'2way'!$Y$3:$Y$7690,"&lt;&gt;P") + SUMIFS('2way'!$Z$3:$Z$7690,'2way'!$R$3:$R$7690,"=" &amp;B112,'2way'!$Y$3:$Y$7690,"&lt;&gt;P")</f>
        <v>1600</v>
      </c>
      <c r="D112">
        <f>SUMIFS('2way'!$AB$3:$AB$7690,'2way'!$Q$3:$Q$7690,"="&amp;B112,'2way'!$Z$3:$Z$7690,"&lt;&gt;P") + SUMIFS('2way'!$AB$3:$AB$7690,'2way'!$R$3:$R$7690,"="&amp;B112,'2way'!$Z$3:$Z$7690,"&lt;&gt;P")</f>
        <v>-1600</v>
      </c>
      <c r="E112" s="68">
        <f t="shared" si="3"/>
        <v>-1</v>
      </c>
      <c r="F112">
        <f>SUMIFS('2way'!$Z$3:$Z$7690,'2way'!$Q$3:$Q$7690,"=" &amp;B112,'2way'!$Y$3:$Y$7690,"&lt;&gt;P") + SUMIFS('2way'!$Z$3:$Z$7690,'2way'!$R$3:$R$7690,"=" &amp;B112,'2way'!$Y$3:$Y$7690,"&lt;&gt;P")</f>
        <v>1600</v>
      </c>
      <c r="G112">
        <f>SUMIFS('2way'!$AD$3:$AD$7690,'2way'!$Q$3:$Q$7690,"="&amp;B112,'2way'!$Y$3:$Y$7690,"&lt;&gt;P") + SUMIFS('2way'!$AD$3:$AD$7690,'2way'!$R$3:$R$7690,"="&amp;D112,'2way'!$Y$3:$Y$7690,"&lt;&gt;P")</f>
        <v>-900</v>
      </c>
      <c r="H112" s="68">
        <f t="shared" si="4"/>
        <v>-0.5625</v>
      </c>
      <c r="I112">
        <f>SUMIFS('2way'!$Z$3:$Z$7690,'2way'!$Q$3:$Q$7690,"=" &amp;B112,'2way'!$Y$3:$Y$7690,"&lt;&gt;P") + SUMIFS('2way'!$Z$3:$Z$7690,'2way'!$R$3:$R$7690,"=" &amp;B112,'2way'!$Y$3:$Y$7690,"&lt;&gt;P")</f>
        <v>1600</v>
      </c>
      <c r="J112">
        <f>SUMIFS('2way'!$AF$3:$AF$7690,'2way'!$Q$3:$Q$7690,"="&amp;B112,'2way'!$Y$3:$Y$7690,"&lt;&gt;P") + SUMIFS('2way'!$AF$3:$AF$7690,'2way'!$R$3:$R$7690,"="&amp;B112,'2way'!$Y$3:$Y$7690,"&lt;&gt;P")</f>
        <v>-1600</v>
      </c>
      <c r="K112" s="68">
        <f t="shared" si="5"/>
        <v>-1</v>
      </c>
    </row>
    <row r="113" spans="1:11" x14ac:dyDescent="0.25">
      <c r="A113" t="s">
        <v>272</v>
      </c>
      <c r="B113" t="s">
        <v>337</v>
      </c>
      <c r="C113">
        <f>SUMIFS('2way'!$Z$3:$Z$7690,'2way'!$Q$3:$Q$7690,"=" &amp;B113,'2way'!$Y$3:$Y$7690,"&lt;&gt;P") + SUMIFS('2way'!$Z$3:$Z$7690,'2way'!$R$3:$R$7690,"=" &amp;B113,'2way'!$Y$3:$Y$7690,"&lt;&gt;P")</f>
        <v>1800</v>
      </c>
      <c r="D113">
        <f>SUMIFS('2way'!$AB$3:$AB$7690,'2way'!$Q$3:$Q$7690,"="&amp;B113,'2way'!$Z$3:$Z$7690,"&lt;&gt;P") + SUMIFS('2way'!$AB$3:$AB$7690,'2way'!$R$3:$R$7690,"="&amp;B113,'2way'!$Z$3:$Z$7690,"&lt;&gt;P")</f>
        <v>-1800</v>
      </c>
      <c r="E113" s="68">
        <f t="shared" si="3"/>
        <v>-1</v>
      </c>
      <c r="F113">
        <f>SUMIFS('2way'!$Z$3:$Z$7690,'2way'!$Q$3:$Q$7690,"=" &amp;B113,'2way'!$Y$3:$Y$7690,"&lt;&gt;P") + SUMIFS('2way'!$Z$3:$Z$7690,'2way'!$R$3:$R$7690,"=" &amp;B113,'2way'!$Y$3:$Y$7690,"&lt;&gt;P")</f>
        <v>1800</v>
      </c>
      <c r="G113">
        <f>SUMIFS('2way'!$AD$3:$AD$7690,'2way'!$Q$3:$Q$7690,"="&amp;B113,'2way'!$Y$3:$Y$7690,"&lt;&gt;P") + SUMIFS('2way'!$AD$3:$AD$7690,'2way'!$R$3:$R$7690,"="&amp;D113,'2way'!$Y$3:$Y$7690,"&lt;&gt;P")</f>
        <v>-800</v>
      </c>
      <c r="H113" s="68">
        <f t="shared" si="4"/>
        <v>-0.44444444444444442</v>
      </c>
      <c r="I113">
        <f>SUMIFS('2way'!$Z$3:$Z$7690,'2way'!$Q$3:$Q$7690,"=" &amp;B113,'2way'!$Y$3:$Y$7690,"&lt;&gt;P") + SUMIFS('2way'!$Z$3:$Z$7690,'2way'!$R$3:$R$7690,"=" &amp;B113,'2way'!$Y$3:$Y$7690,"&lt;&gt;P")</f>
        <v>1800</v>
      </c>
      <c r="J113">
        <f>SUMIFS('2way'!$AF$3:$AF$7690,'2way'!$Q$3:$Q$7690,"="&amp;B113,'2way'!$Y$3:$Y$7690,"&lt;&gt;P") + SUMIFS('2way'!$AF$3:$AF$7690,'2way'!$R$3:$R$7690,"="&amp;B113,'2way'!$Y$3:$Y$7690,"&lt;&gt;P")</f>
        <v>-1800</v>
      </c>
      <c r="K113" s="68">
        <f t="shared" si="5"/>
        <v>-1</v>
      </c>
    </row>
    <row r="114" spans="1:11" x14ac:dyDescent="0.25">
      <c r="A114" t="s">
        <v>272</v>
      </c>
      <c r="B114" t="s">
        <v>561</v>
      </c>
      <c r="C114">
        <f>SUMIFS('2way'!$Z$3:$Z$7690,'2way'!$Q$3:$Q$7690,"=" &amp;B114,'2way'!$Y$3:$Y$7690,"&lt;&gt;P") + SUMIFS('2way'!$Z$3:$Z$7690,'2way'!$R$3:$R$7690,"=" &amp;B114,'2way'!$Y$3:$Y$7690,"&lt;&gt;P")</f>
        <v>1600</v>
      </c>
      <c r="D114">
        <f>SUMIFS('2way'!$AB$3:$AB$7690,'2way'!$Q$3:$Q$7690,"="&amp;B114,'2way'!$Z$3:$Z$7690,"&lt;&gt;P") + SUMIFS('2way'!$AB$3:$AB$7690,'2way'!$R$3:$R$7690,"="&amp;B114,'2way'!$Z$3:$Z$7690,"&lt;&gt;P")</f>
        <v>-1600</v>
      </c>
      <c r="E114" s="68">
        <f t="shared" si="3"/>
        <v>-1</v>
      </c>
      <c r="F114">
        <f>SUMIFS('2way'!$Z$3:$Z$7690,'2way'!$Q$3:$Q$7690,"=" &amp;B114,'2way'!$Y$3:$Y$7690,"&lt;&gt;P") + SUMIFS('2way'!$Z$3:$Z$7690,'2way'!$R$3:$R$7690,"=" &amp;B114,'2way'!$Y$3:$Y$7690,"&lt;&gt;P")</f>
        <v>1600</v>
      </c>
      <c r="G114">
        <f>SUMIFS('2way'!$AD$3:$AD$7690,'2way'!$Q$3:$Q$7690,"="&amp;B114,'2way'!$Y$3:$Y$7690,"&lt;&gt;P") + SUMIFS('2way'!$AD$3:$AD$7690,'2way'!$R$3:$R$7690,"="&amp;D114,'2way'!$Y$3:$Y$7690,"&lt;&gt;P")</f>
        <v>-800</v>
      </c>
      <c r="H114" s="68">
        <f t="shared" si="4"/>
        <v>-0.5</v>
      </c>
      <c r="I114">
        <f>SUMIFS('2way'!$Z$3:$Z$7690,'2way'!$Q$3:$Q$7690,"=" &amp;B114,'2way'!$Y$3:$Y$7690,"&lt;&gt;P") + SUMIFS('2way'!$Z$3:$Z$7690,'2way'!$R$3:$R$7690,"=" &amp;B114,'2way'!$Y$3:$Y$7690,"&lt;&gt;P")</f>
        <v>1600</v>
      </c>
      <c r="J114">
        <f>SUMIFS('2way'!$AF$3:$AF$7690,'2way'!$Q$3:$Q$7690,"="&amp;B114,'2way'!$Y$3:$Y$7690,"&lt;&gt;P") + SUMIFS('2way'!$AF$3:$AF$7690,'2way'!$R$3:$R$7690,"="&amp;B114,'2way'!$Y$3:$Y$7690,"&lt;&gt;P")</f>
        <v>-1600</v>
      </c>
      <c r="K114" s="68">
        <f t="shared" si="5"/>
        <v>-1</v>
      </c>
    </row>
    <row r="115" spans="1:11" x14ac:dyDescent="0.25">
      <c r="A115" t="s">
        <v>272</v>
      </c>
      <c r="B115" t="s">
        <v>334</v>
      </c>
      <c r="C115">
        <f>SUMIFS('2way'!$Z$3:$Z$7690,'2way'!$Q$3:$Q$7690,"=" &amp;B115,'2way'!$Y$3:$Y$7690,"&lt;&gt;P") + SUMIFS('2way'!$Z$3:$Z$7690,'2way'!$R$3:$R$7690,"=" &amp;B115,'2way'!$Y$3:$Y$7690,"&lt;&gt;P")</f>
        <v>2000</v>
      </c>
      <c r="D115">
        <f>SUMIFS('2way'!$AB$3:$AB$7690,'2way'!$Q$3:$Q$7690,"="&amp;B115,'2way'!$Z$3:$Z$7690,"&lt;&gt;P") + SUMIFS('2way'!$AB$3:$AB$7690,'2way'!$R$3:$R$7690,"="&amp;B115,'2way'!$Z$3:$Z$7690,"&lt;&gt;P")</f>
        <v>-2100</v>
      </c>
      <c r="E115" s="68">
        <f t="shared" si="3"/>
        <v>-1.05</v>
      </c>
      <c r="F115">
        <f>SUMIFS('2way'!$Z$3:$Z$7690,'2way'!$Q$3:$Q$7690,"=" &amp;B115,'2way'!$Y$3:$Y$7690,"&lt;&gt;P") + SUMIFS('2way'!$Z$3:$Z$7690,'2way'!$R$3:$R$7690,"=" &amp;B115,'2way'!$Y$3:$Y$7690,"&lt;&gt;P")</f>
        <v>2000</v>
      </c>
      <c r="G115">
        <f>SUMIFS('2way'!$AD$3:$AD$7690,'2way'!$Q$3:$Q$7690,"="&amp;B115,'2way'!$Y$3:$Y$7690,"&lt;&gt;P") + SUMIFS('2way'!$AD$3:$AD$7690,'2way'!$R$3:$R$7690,"="&amp;D115,'2way'!$Y$3:$Y$7690,"&lt;&gt;P")</f>
        <v>-1000</v>
      </c>
      <c r="H115" s="68">
        <f t="shared" si="4"/>
        <v>-0.5</v>
      </c>
      <c r="I115">
        <f>SUMIFS('2way'!$Z$3:$Z$7690,'2way'!$Q$3:$Q$7690,"=" &amp;B115,'2way'!$Y$3:$Y$7690,"&lt;&gt;P") + SUMIFS('2way'!$Z$3:$Z$7690,'2way'!$R$3:$R$7690,"=" &amp;B115,'2way'!$Y$3:$Y$7690,"&lt;&gt;P")</f>
        <v>2000</v>
      </c>
      <c r="J115">
        <f>SUMIFS('2way'!$AF$3:$AF$7690,'2way'!$Q$3:$Q$7690,"="&amp;B115,'2way'!$Y$3:$Y$7690,"&lt;&gt;P") + SUMIFS('2way'!$AF$3:$AF$7690,'2way'!$R$3:$R$7690,"="&amp;B115,'2way'!$Y$3:$Y$7690,"&lt;&gt;P")</f>
        <v>-2000</v>
      </c>
      <c r="K115" s="68">
        <f t="shared" si="5"/>
        <v>-1</v>
      </c>
    </row>
    <row r="116" spans="1:11" x14ac:dyDescent="0.25">
      <c r="A116" t="s">
        <v>272</v>
      </c>
      <c r="B116" t="s">
        <v>535</v>
      </c>
      <c r="C116">
        <f>SUMIFS('2way'!$Z$3:$Z$7690,'2way'!$Q$3:$Q$7690,"=" &amp;B116,'2way'!$Y$3:$Y$7690,"&lt;&gt;P") + SUMIFS('2way'!$Z$3:$Z$7690,'2way'!$R$3:$R$7690,"=" &amp;B116,'2way'!$Y$3:$Y$7690,"&lt;&gt;P")</f>
        <v>1800</v>
      </c>
      <c r="D116">
        <f>SUMIFS('2way'!$AB$3:$AB$7690,'2way'!$Q$3:$Q$7690,"="&amp;B116,'2way'!$Z$3:$Z$7690,"&lt;&gt;P") + SUMIFS('2way'!$AB$3:$AB$7690,'2way'!$R$3:$R$7690,"="&amp;B116,'2way'!$Z$3:$Z$7690,"&lt;&gt;P")</f>
        <v>-1800</v>
      </c>
      <c r="E116" s="68">
        <f t="shared" si="3"/>
        <v>-1</v>
      </c>
      <c r="F116">
        <f>SUMIFS('2way'!$Z$3:$Z$7690,'2way'!$Q$3:$Q$7690,"=" &amp;B116,'2way'!$Y$3:$Y$7690,"&lt;&gt;P") + SUMIFS('2way'!$Z$3:$Z$7690,'2way'!$R$3:$R$7690,"=" &amp;B116,'2way'!$Y$3:$Y$7690,"&lt;&gt;P")</f>
        <v>1800</v>
      </c>
      <c r="G116">
        <f>SUMIFS('2way'!$AD$3:$AD$7690,'2way'!$Q$3:$Q$7690,"="&amp;B116,'2way'!$Y$3:$Y$7690,"&lt;&gt;P") + SUMIFS('2way'!$AD$3:$AD$7690,'2way'!$R$3:$R$7690,"="&amp;D116,'2way'!$Y$3:$Y$7690,"&lt;&gt;P")</f>
        <v>-1000</v>
      </c>
      <c r="H116" s="68">
        <f t="shared" si="4"/>
        <v>-0.55555555555555558</v>
      </c>
      <c r="I116">
        <f>SUMIFS('2way'!$Z$3:$Z$7690,'2way'!$Q$3:$Q$7690,"=" &amp;B116,'2way'!$Y$3:$Y$7690,"&lt;&gt;P") + SUMIFS('2way'!$Z$3:$Z$7690,'2way'!$R$3:$R$7690,"=" &amp;B116,'2way'!$Y$3:$Y$7690,"&lt;&gt;P")</f>
        <v>1800</v>
      </c>
      <c r="J116">
        <f>SUMIFS('2way'!$AF$3:$AF$7690,'2way'!$Q$3:$Q$7690,"="&amp;B116,'2way'!$Y$3:$Y$7690,"&lt;&gt;P") + SUMIFS('2way'!$AF$3:$AF$7690,'2way'!$R$3:$R$7690,"="&amp;B116,'2way'!$Y$3:$Y$7690,"&lt;&gt;P")</f>
        <v>-1800</v>
      </c>
      <c r="K116" s="68">
        <f t="shared" si="5"/>
        <v>-1</v>
      </c>
    </row>
    <row r="117" spans="1:11" x14ac:dyDescent="0.25">
      <c r="A117" t="s">
        <v>272</v>
      </c>
      <c r="B117" t="s">
        <v>335</v>
      </c>
      <c r="C117">
        <f>SUMIFS('2way'!$Z$3:$Z$7690,'2way'!$Q$3:$Q$7690,"=" &amp;B117,'2way'!$Y$3:$Y$7690,"&lt;&gt;P") + SUMIFS('2way'!$Z$3:$Z$7690,'2way'!$R$3:$R$7690,"=" &amp;B117,'2way'!$Y$3:$Y$7690,"&lt;&gt;P")</f>
        <v>1600</v>
      </c>
      <c r="D117">
        <f>SUMIFS('2way'!$AB$3:$AB$7690,'2way'!$Q$3:$Q$7690,"="&amp;B117,'2way'!$Z$3:$Z$7690,"&lt;&gt;P") + SUMIFS('2way'!$AB$3:$AB$7690,'2way'!$R$3:$R$7690,"="&amp;B117,'2way'!$Z$3:$Z$7690,"&lt;&gt;P")</f>
        <v>-1700</v>
      </c>
      <c r="E117" s="68">
        <f t="shared" si="3"/>
        <v>-1.0625</v>
      </c>
      <c r="F117">
        <f>SUMIFS('2way'!$Z$3:$Z$7690,'2way'!$Q$3:$Q$7690,"=" &amp;B117,'2way'!$Y$3:$Y$7690,"&lt;&gt;P") + SUMIFS('2way'!$Z$3:$Z$7690,'2way'!$R$3:$R$7690,"=" &amp;B117,'2way'!$Y$3:$Y$7690,"&lt;&gt;P")</f>
        <v>1600</v>
      </c>
      <c r="G117">
        <f>SUMIFS('2way'!$AD$3:$AD$7690,'2way'!$Q$3:$Q$7690,"="&amp;B117,'2way'!$Y$3:$Y$7690,"&lt;&gt;P") + SUMIFS('2way'!$AD$3:$AD$7690,'2way'!$R$3:$R$7690,"="&amp;D117,'2way'!$Y$3:$Y$7690,"&lt;&gt;P")</f>
        <v>-800</v>
      </c>
      <c r="H117" s="68">
        <f t="shared" si="4"/>
        <v>-0.5</v>
      </c>
      <c r="I117">
        <f>SUMIFS('2way'!$Z$3:$Z$7690,'2way'!$Q$3:$Q$7690,"=" &amp;B117,'2way'!$Y$3:$Y$7690,"&lt;&gt;P") + SUMIFS('2way'!$Z$3:$Z$7690,'2way'!$R$3:$R$7690,"=" &amp;B117,'2way'!$Y$3:$Y$7690,"&lt;&gt;P")</f>
        <v>1600</v>
      </c>
      <c r="J117">
        <f>SUMIFS('2way'!$AF$3:$AF$7690,'2way'!$Q$3:$Q$7690,"="&amp;B117,'2way'!$Y$3:$Y$7690,"&lt;&gt;P") + SUMIFS('2way'!$AF$3:$AF$7690,'2way'!$R$3:$R$7690,"="&amp;B117,'2way'!$Y$3:$Y$7690,"&lt;&gt;P")</f>
        <v>-1600</v>
      </c>
      <c r="K117" s="68">
        <f t="shared" si="5"/>
        <v>-1</v>
      </c>
    </row>
    <row r="118" spans="1:11" x14ac:dyDescent="0.25">
      <c r="A118" t="s">
        <v>272</v>
      </c>
      <c r="B118" t="s">
        <v>555</v>
      </c>
      <c r="C118">
        <f>SUMIFS('2way'!$Z$3:$Z$7690,'2way'!$Q$3:$Q$7690,"=" &amp;B118,'2way'!$Y$3:$Y$7690,"&lt;&gt;P") + SUMIFS('2way'!$Z$3:$Z$7690,'2way'!$R$3:$R$7690,"=" &amp;B118,'2way'!$Y$3:$Y$7690,"&lt;&gt;P")</f>
        <v>1600</v>
      </c>
      <c r="D118">
        <f>SUMIFS('2way'!$AB$3:$AB$7690,'2way'!$Q$3:$Q$7690,"="&amp;B118,'2way'!$Z$3:$Z$7690,"&lt;&gt;P") + SUMIFS('2way'!$AB$3:$AB$7690,'2way'!$R$3:$R$7690,"="&amp;B118,'2way'!$Z$3:$Z$7690,"&lt;&gt;P")</f>
        <v>-1600</v>
      </c>
      <c r="E118" s="68">
        <f t="shared" si="3"/>
        <v>-1</v>
      </c>
      <c r="F118">
        <f>SUMIFS('2way'!$Z$3:$Z$7690,'2way'!$Q$3:$Q$7690,"=" &amp;B118,'2way'!$Y$3:$Y$7690,"&lt;&gt;P") + SUMIFS('2way'!$Z$3:$Z$7690,'2way'!$R$3:$R$7690,"=" &amp;B118,'2way'!$Y$3:$Y$7690,"&lt;&gt;P")</f>
        <v>1600</v>
      </c>
      <c r="G118">
        <f>SUMIFS('2way'!$AD$3:$AD$7690,'2way'!$Q$3:$Q$7690,"="&amp;B118,'2way'!$Y$3:$Y$7690,"&lt;&gt;P") + SUMIFS('2way'!$AD$3:$AD$7690,'2way'!$R$3:$R$7690,"="&amp;D118,'2way'!$Y$3:$Y$7690,"&lt;&gt;P")</f>
        <v>-800</v>
      </c>
      <c r="H118" s="68">
        <f t="shared" si="4"/>
        <v>-0.5</v>
      </c>
      <c r="I118">
        <f>SUMIFS('2way'!$Z$3:$Z$7690,'2way'!$Q$3:$Q$7690,"=" &amp;B118,'2way'!$Y$3:$Y$7690,"&lt;&gt;P") + SUMIFS('2way'!$Z$3:$Z$7690,'2way'!$R$3:$R$7690,"=" &amp;B118,'2way'!$Y$3:$Y$7690,"&lt;&gt;P")</f>
        <v>1600</v>
      </c>
      <c r="J118">
        <f>SUMIFS('2way'!$AF$3:$AF$7690,'2way'!$Q$3:$Q$7690,"="&amp;B118,'2way'!$Y$3:$Y$7690,"&lt;&gt;P") + SUMIFS('2way'!$AF$3:$AF$7690,'2way'!$R$3:$R$7690,"="&amp;B118,'2way'!$Y$3:$Y$7690,"&lt;&gt;P")</f>
        <v>-1600</v>
      </c>
      <c r="K118" s="68">
        <f t="shared" si="5"/>
        <v>-1</v>
      </c>
    </row>
    <row r="119" spans="1:11" x14ac:dyDescent="0.25">
      <c r="A119" t="s">
        <v>272</v>
      </c>
      <c r="B119" t="s">
        <v>560</v>
      </c>
      <c r="C119">
        <f>SUMIFS('2way'!$Z$3:$Z$7690,'2way'!$Q$3:$Q$7690,"=" &amp;B119,'2way'!$Y$3:$Y$7690,"&lt;&gt;P") + SUMIFS('2way'!$Z$3:$Z$7690,'2way'!$R$3:$R$7690,"=" &amp;B119,'2way'!$Y$3:$Y$7690,"&lt;&gt;P")</f>
        <v>1500</v>
      </c>
      <c r="D119">
        <f>SUMIFS('2way'!$AB$3:$AB$7690,'2way'!$Q$3:$Q$7690,"="&amp;B119,'2way'!$Z$3:$Z$7690,"&lt;&gt;P") + SUMIFS('2way'!$AB$3:$AB$7690,'2way'!$R$3:$R$7690,"="&amp;B119,'2way'!$Z$3:$Z$7690,"&lt;&gt;P")</f>
        <v>-1500</v>
      </c>
      <c r="E119" s="68">
        <f t="shared" si="3"/>
        <v>-1</v>
      </c>
      <c r="F119">
        <f>SUMIFS('2way'!$Z$3:$Z$7690,'2way'!$Q$3:$Q$7690,"=" &amp;B119,'2way'!$Y$3:$Y$7690,"&lt;&gt;P") + SUMIFS('2way'!$Z$3:$Z$7690,'2way'!$R$3:$R$7690,"=" &amp;B119,'2way'!$Y$3:$Y$7690,"&lt;&gt;P")</f>
        <v>1500</v>
      </c>
      <c r="G119">
        <f>SUMIFS('2way'!$AD$3:$AD$7690,'2way'!$Q$3:$Q$7690,"="&amp;B119,'2way'!$Y$3:$Y$7690,"&lt;&gt;P") + SUMIFS('2way'!$AD$3:$AD$7690,'2way'!$R$3:$R$7690,"="&amp;D119,'2way'!$Y$3:$Y$7690,"&lt;&gt;P")</f>
        <v>-500</v>
      </c>
      <c r="H119" s="68">
        <f t="shared" si="4"/>
        <v>-0.33333333333333331</v>
      </c>
      <c r="I119">
        <f>SUMIFS('2way'!$Z$3:$Z$7690,'2way'!$Q$3:$Q$7690,"=" &amp;B119,'2way'!$Y$3:$Y$7690,"&lt;&gt;P") + SUMIFS('2way'!$Z$3:$Z$7690,'2way'!$R$3:$R$7690,"=" &amp;B119,'2way'!$Y$3:$Y$7690,"&lt;&gt;P")</f>
        <v>1500</v>
      </c>
      <c r="J119">
        <f>SUMIFS('2way'!$AF$3:$AF$7690,'2way'!$Q$3:$Q$7690,"="&amp;B119,'2way'!$Y$3:$Y$7690,"&lt;&gt;P") + SUMIFS('2way'!$AF$3:$AF$7690,'2way'!$R$3:$R$7690,"="&amp;B119,'2way'!$Y$3:$Y$7690,"&lt;&gt;P")</f>
        <v>-1500</v>
      </c>
      <c r="K119" s="68">
        <f t="shared" si="5"/>
        <v>-1</v>
      </c>
    </row>
    <row r="120" spans="1:11" x14ac:dyDescent="0.25">
      <c r="A120" t="s">
        <v>272</v>
      </c>
      <c r="B120" t="s">
        <v>557</v>
      </c>
      <c r="C120">
        <f>SUMIFS('2way'!$Z$3:$Z$7690,'2way'!$Q$3:$Q$7690,"=" &amp;B120,'2way'!$Y$3:$Y$7690,"&lt;&gt;P") + SUMIFS('2way'!$Z$3:$Z$7690,'2way'!$R$3:$R$7690,"=" &amp;B120,'2way'!$Y$3:$Y$7690,"&lt;&gt;P")</f>
        <v>1700</v>
      </c>
      <c r="D120">
        <f>SUMIFS('2way'!$AB$3:$AB$7690,'2way'!$Q$3:$Q$7690,"="&amp;B120,'2way'!$Z$3:$Z$7690,"&lt;&gt;P") + SUMIFS('2way'!$AB$3:$AB$7690,'2way'!$R$3:$R$7690,"="&amp;B120,'2way'!$Z$3:$Z$7690,"&lt;&gt;P")</f>
        <v>-1700</v>
      </c>
      <c r="E120" s="68">
        <f t="shared" si="3"/>
        <v>-1</v>
      </c>
      <c r="F120">
        <f>SUMIFS('2way'!$Z$3:$Z$7690,'2way'!$Q$3:$Q$7690,"=" &amp;B120,'2way'!$Y$3:$Y$7690,"&lt;&gt;P") + SUMIFS('2way'!$Z$3:$Z$7690,'2way'!$R$3:$R$7690,"=" &amp;B120,'2way'!$Y$3:$Y$7690,"&lt;&gt;P")</f>
        <v>1700</v>
      </c>
      <c r="G120">
        <f>SUMIFS('2way'!$AD$3:$AD$7690,'2way'!$Q$3:$Q$7690,"="&amp;B120,'2way'!$Y$3:$Y$7690,"&lt;&gt;P") + SUMIFS('2way'!$AD$3:$AD$7690,'2way'!$R$3:$R$7690,"="&amp;D120,'2way'!$Y$3:$Y$7690,"&lt;&gt;P")</f>
        <v>-900</v>
      </c>
      <c r="H120" s="68">
        <f t="shared" si="4"/>
        <v>-0.52941176470588236</v>
      </c>
      <c r="I120">
        <f>SUMIFS('2way'!$Z$3:$Z$7690,'2way'!$Q$3:$Q$7690,"=" &amp;B120,'2way'!$Y$3:$Y$7690,"&lt;&gt;P") + SUMIFS('2way'!$Z$3:$Z$7690,'2way'!$R$3:$R$7690,"=" &amp;B120,'2way'!$Y$3:$Y$7690,"&lt;&gt;P")</f>
        <v>1700</v>
      </c>
      <c r="J120">
        <f>SUMIFS('2way'!$AF$3:$AF$7690,'2way'!$Q$3:$Q$7690,"="&amp;B120,'2way'!$Y$3:$Y$7690,"&lt;&gt;P") + SUMIFS('2way'!$AF$3:$AF$7690,'2way'!$R$3:$R$7690,"="&amp;B120,'2way'!$Y$3:$Y$7690,"&lt;&gt;P")</f>
        <v>-1700</v>
      </c>
      <c r="K120" s="68">
        <f t="shared" si="5"/>
        <v>-1</v>
      </c>
    </row>
    <row r="121" spans="1:11" x14ac:dyDescent="0.25">
      <c r="A121" t="s">
        <v>272</v>
      </c>
      <c r="B121" t="s">
        <v>515</v>
      </c>
      <c r="C121">
        <f>SUMIFS('2way'!$Z$3:$Z$7690,'2way'!$Q$3:$Q$7690,"=" &amp;B121,'2way'!$Y$3:$Y$7690,"&lt;&gt;P") + SUMIFS('2way'!$Z$3:$Z$7690,'2way'!$R$3:$R$7690,"=" &amp;B121,'2way'!$Y$3:$Y$7690,"&lt;&gt;P")</f>
        <v>1600</v>
      </c>
      <c r="D121">
        <f>SUMIFS('2way'!$AB$3:$AB$7690,'2way'!$Q$3:$Q$7690,"="&amp;B121,'2way'!$Z$3:$Z$7690,"&lt;&gt;P") + SUMIFS('2way'!$AB$3:$AB$7690,'2way'!$R$3:$R$7690,"="&amp;B121,'2way'!$Z$3:$Z$7690,"&lt;&gt;P")</f>
        <v>-1600</v>
      </c>
      <c r="E121" s="68">
        <f t="shared" si="3"/>
        <v>-1</v>
      </c>
      <c r="F121">
        <f>SUMIFS('2way'!$Z$3:$Z$7690,'2way'!$Q$3:$Q$7690,"=" &amp;B121,'2way'!$Y$3:$Y$7690,"&lt;&gt;P") + SUMIFS('2way'!$Z$3:$Z$7690,'2way'!$R$3:$R$7690,"=" &amp;B121,'2way'!$Y$3:$Y$7690,"&lt;&gt;P")</f>
        <v>1600</v>
      </c>
      <c r="G121">
        <f>SUMIFS('2way'!$AD$3:$AD$7690,'2way'!$Q$3:$Q$7690,"="&amp;B121,'2way'!$Y$3:$Y$7690,"&lt;&gt;P") + SUMIFS('2way'!$AD$3:$AD$7690,'2way'!$R$3:$R$7690,"="&amp;D121,'2way'!$Y$3:$Y$7690,"&lt;&gt;P")</f>
        <v>-800</v>
      </c>
      <c r="H121" s="68">
        <f t="shared" si="4"/>
        <v>-0.5</v>
      </c>
      <c r="I121">
        <f>SUMIFS('2way'!$Z$3:$Z$7690,'2way'!$Q$3:$Q$7690,"=" &amp;B121,'2way'!$Y$3:$Y$7690,"&lt;&gt;P") + SUMIFS('2way'!$Z$3:$Z$7690,'2way'!$R$3:$R$7690,"=" &amp;B121,'2way'!$Y$3:$Y$7690,"&lt;&gt;P")</f>
        <v>1600</v>
      </c>
      <c r="J121">
        <f>SUMIFS('2way'!$AF$3:$AF$7690,'2way'!$Q$3:$Q$7690,"="&amp;B121,'2way'!$Y$3:$Y$7690,"&lt;&gt;P") + SUMIFS('2way'!$AF$3:$AF$7690,'2way'!$R$3:$R$7690,"="&amp;B121,'2way'!$Y$3:$Y$7690,"&lt;&gt;P")</f>
        <v>-1600</v>
      </c>
      <c r="K121" s="68">
        <f t="shared" si="5"/>
        <v>-1</v>
      </c>
    </row>
    <row r="122" spans="1:11" x14ac:dyDescent="0.25">
      <c r="A122" t="s">
        <v>272</v>
      </c>
      <c r="B122" t="s">
        <v>336</v>
      </c>
      <c r="C122">
        <f>SUMIFS('2way'!$Z$3:$Z$7690,'2way'!$Q$3:$Q$7690,"=" &amp;B122,'2way'!$Y$3:$Y$7690,"&lt;&gt;P") + SUMIFS('2way'!$Z$3:$Z$7690,'2way'!$R$3:$R$7690,"=" &amp;B122,'2way'!$Y$3:$Y$7690,"&lt;&gt;P")</f>
        <v>1600</v>
      </c>
      <c r="D122">
        <f>SUMIFS('2way'!$AB$3:$AB$7690,'2way'!$Q$3:$Q$7690,"="&amp;B122,'2way'!$Z$3:$Z$7690,"&lt;&gt;P") + SUMIFS('2way'!$AB$3:$AB$7690,'2way'!$R$3:$R$7690,"="&amp;B122,'2way'!$Z$3:$Z$7690,"&lt;&gt;P")</f>
        <v>-1600</v>
      </c>
      <c r="E122" s="68">
        <f t="shared" si="3"/>
        <v>-1</v>
      </c>
      <c r="F122">
        <f>SUMIFS('2way'!$Z$3:$Z$7690,'2way'!$Q$3:$Q$7690,"=" &amp;B122,'2way'!$Y$3:$Y$7690,"&lt;&gt;P") + SUMIFS('2way'!$Z$3:$Z$7690,'2way'!$R$3:$R$7690,"=" &amp;B122,'2way'!$Y$3:$Y$7690,"&lt;&gt;P")</f>
        <v>1600</v>
      </c>
      <c r="G122">
        <f>SUMIFS('2way'!$AD$3:$AD$7690,'2way'!$Q$3:$Q$7690,"="&amp;B122,'2way'!$Y$3:$Y$7690,"&lt;&gt;P") + SUMIFS('2way'!$AD$3:$AD$7690,'2way'!$R$3:$R$7690,"="&amp;D122,'2way'!$Y$3:$Y$7690,"&lt;&gt;P")</f>
        <v>-800</v>
      </c>
      <c r="H122" s="68">
        <f t="shared" si="4"/>
        <v>-0.5</v>
      </c>
      <c r="I122">
        <f>SUMIFS('2way'!$Z$3:$Z$7690,'2way'!$Q$3:$Q$7690,"=" &amp;B122,'2way'!$Y$3:$Y$7690,"&lt;&gt;P") + SUMIFS('2way'!$Z$3:$Z$7690,'2way'!$R$3:$R$7690,"=" &amp;B122,'2way'!$Y$3:$Y$7690,"&lt;&gt;P")</f>
        <v>1600</v>
      </c>
      <c r="J122">
        <f>SUMIFS('2way'!$AF$3:$AF$7690,'2way'!$Q$3:$Q$7690,"="&amp;B122,'2way'!$Y$3:$Y$7690,"&lt;&gt;P") + SUMIFS('2way'!$AF$3:$AF$7690,'2way'!$R$3:$R$7690,"="&amp;B122,'2way'!$Y$3:$Y$7690,"&lt;&gt;P")</f>
        <v>-1600</v>
      </c>
      <c r="K122" s="68">
        <f t="shared" si="5"/>
        <v>-1</v>
      </c>
    </row>
    <row r="123" spans="1:11" x14ac:dyDescent="0.25">
      <c r="A123" t="s">
        <v>272</v>
      </c>
      <c r="B123" t="s">
        <v>559</v>
      </c>
      <c r="C123">
        <f>SUMIFS('2way'!$Z$3:$Z$7690,'2way'!$Q$3:$Q$7690,"=" &amp;B123,'2way'!$Y$3:$Y$7690,"&lt;&gt;P") + SUMIFS('2way'!$Z$3:$Z$7690,'2way'!$R$3:$R$7690,"=" &amp;B123,'2way'!$Y$3:$Y$7690,"&lt;&gt;P")</f>
        <v>1700</v>
      </c>
      <c r="D123">
        <f>SUMIFS('2way'!$AB$3:$AB$7690,'2way'!$Q$3:$Q$7690,"="&amp;B123,'2way'!$Z$3:$Z$7690,"&lt;&gt;P") + SUMIFS('2way'!$AB$3:$AB$7690,'2way'!$R$3:$R$7690,"="&amp;B123,'2way'!$Z$3:$Z$7690,"&lt;&gt;P")</f>
        <v>-1700</v>
      </c>
      <c r="E123" s="68">
        <f t="shared" si="3"/>
        <v>-1</v>
      </c>
      <c r="F123">
        <f>SUMIFS('2way'!$Z$3:$Z$7690,'2way'!$Q$3:$Q$7690,"=" &amp;B123,'2way'!$Y$3:$Y$7690,"&lt;&gt;P") + SUMIFS('2way'!$Z$3:$Z$7690,'2way'!$R$3:$R$7690,"=" &amp;B123,'2way'!$Y$3:$Y$7690,"&lt;&gt;P")</f>
        <v>1700</v>
      </c>
      <c r="G123">
        <f>SUMIFS('2way'!$AD$3:$AD$7690,'2way'!$Q$3:$Q$7690,"="&amp;B123,'2way'!$Y$3:$Y$7690,"&lt;&gt;P") + SUMIFS('2way'!$AD$3:$AD$7690,'2way'!$R$3:$R$7690,"="&amp;D123,'2way'!$Y$3:$Y$7690,"&lt;&gt;P")</f>
        <v>-900</v>
      </c>
      <c r="H123" s="68">
        <f t="shared" si="4"/>
        <v>-0.52941176470588236</v>
      </c>
      <c r="I123">
        <f>SUMIFS('2way'!$Z$3:$Z$7690,'2way'!$Q$3:$Q$7690,"=" &amp;B123,'2way'!$Y$3:$Y$7690,"&lt;&gt;P") + SUMIFS('2way'!$Z$3:$Z$7690,'2way'!$R$3:$R$7690,"=" &amp;B123,'2way'!$Y$3:$Y$7690,"&lt;&gt;P")</f>
        <v>1700</v>
      </c>
      <c r="J123">
        <f>SUMIFS('2way'!$AF$3:$AF$7690,'2way'!$Q$3:$Q$7690,"="&amp;B123,'2way'!$Y$3:$Y$7690,"&lt;&gt;P") + SUMIFS('2way'!$AF$3:$AF$7690,'2way'!$R$3:$R$7690,"="&amp;B123,'2way'!$Y$3:$Y$7690,"&lt;&gt;P")</f>
        <v>-1700</v>
      </c>
      <c r="K123" s="68">
        <f t="shared" si="5"/>
        <v>-1</v>
      </c>
    </row>
    <row r="124" spans="1:11" x14ac:dyDescent="0.25">
      <c r="A124" t="s">
        <v>272</v>
      </c>
      <c r="B124" t="s">
        <v>553</v>
      </c>
      <c r="C124">
        <f>SUMIFS('2way'!$Z$3:$Z$7690,'2way'!$Q$3:$Q$7690,"=" &amp;B124,'2way'!$Y$3:$Y$7690,"&lt;&gt;P") + SUMIFS('2way'!$Z$3:$Z$7690,'2way'!$R$3:$R$7690,"=" &amp;B124,'2way'!$Y$3:$Y$7690,"&lt;&gt;P")</f>
        <v>1600</v>
      </c>
      <c r="D124">
        <f>SUMIFS('2way'!$AB$3:$AB$7690,'2way'!$Q$3:$Q$7690,"="&amp;B124,'2way'!$Z$3:$Z$7690,"&lt;&gt;P") + SUMIFS('2way'!$AB$3:$AB$7690,'2way'!$R$3:$R$7690,"="&amp;B124,'2way'!$Z$3:$Z$7690,"&lt;&gt;P")</f>
        <v>-1600</v>
      </c>
      <c r="E124" s="68">
        <f t="shared" si="3"/>
        <v>-1</v>
      </c>
      <c r="F124">
        <f>SUMIFS('2way'!$Z$3:$Z$7690,'2way'!$Q$3:$Q$7690,"=" &amp;B124,'2way'!$Y$3:$Y$7690,"&lt;&gt;P") + SUMIFS('2way'!$Z$3:$Z$7690,'2way'!$R$3:$R$7690,"=" &amp;B124,'2way'!$Y$3:$Y$7690,"&lt;&gt;P")</f>
        <v>1600</v>
      </c>
      <c r="G124">
        <f>SUMIFS('2way'!$AD$3:$AD$7690,'2way'!$Q$3:$Q$7690,"="&amp;B124,'2way'!$Y$3:$Y$7690,"&lt;&gt;P") + SUMIFS('2way'!$AD$3:$AD$7690,'2way'!$R$3:$R$7690,"="&amp;D124,'2way'!$Y$3:$Y$7690,"&lt;&gt;P")</f>
        <v>-900</v>
      </c>
      <c r="H124" s="68">
        <f t="shared" si="4"/>
        <v>-0.5625</v>
      </c>
      <c r="I124">
        <f>SUMIFS('2way'!$Z$3:$Z$7690,'2way'!$Q$3:$Q$7690,"=" &amp;B124,'2way'!$Y$3:$Y$7690,"&lt;&gt;P") + SUMIFS('2way'!$Z$3:$Z$7690,'2way'!$R$3:$R$7690,"=" &amp;B124,'2way'!$Y$3:$Y$7690,"&lt;&gt;P")</f>
        <v>1600</v>
      </c>
      <c r="J124">
        <f>SUMIFS('2way'!$AF$3:$AF$7690,'2way'!$Q$3:$Q$7690,"="&amp;B124,'2way'!$Y$3:$Y$7690,"&lt;&gt;P") + SUMIFS('2way'!$AF$3:$AF$7690,'2way'!$R$3:$R$7690,"="&amp;B124,'2way'!$Y$3:$Y$7690,"&lt;&gt;P")</f>
        <v>-1600</v>
      </c>
      <c r="K124" s="68">
        <f t="shared" si="5"/>
        <v>-1</v>
      </c>
    </row>
    <row r="125" spans="1:11" x14ac:dyDescent="0.25">
      <c r="A125" t="s">
        <v>272</v>
      </c>
      <c r="B125" t="s">
        <v>562</v>
      </c>
      <c r="C125">
        <f>SUMIFS('2way'!$Z$3:$Z$7690,'2way'!$Q$3:$Q$7690,"=" &amp;B125,'2way'!$Y$3:$Y$7690,"&lt;&gt;P") + SUMIFS('2way'!$Z$3:$Z$7690,'2way'!$R$3:$R$7690,"=" &amp;B125,'2way'!$Y$3:$Y$7690,"&lt;&gt;P")</f>
        <v>1600</v>
      </c>
      <c r="D125">
        <f>SUMIFS('2way'!$AB$3:$AB$7690,'2way'!$Q$3:$Q$7690,"="&amp;B125,'2way'!$Z$3:$Z$7690,"&lt;&gt;P") + SUMIFS('2way'!$AB$3:$AB$7690,'2way'!$R$3:$R$7690,"="&amp;B125,'2way'!$Z$3:$Z$7690,"&lt;&gt;P")</f>
        <v>-1600</v>
      </c>
      <c r="E125" s="68">
        <f t="shared" si="3"/>
        <v>-1</v>
      </c>
      <c r="F125">
        <f>SUMIFS('2way'!$Z$3:$Z$7690,'2way'!$Q$3:$Q$7690,"=" &amp;B125,'2way'!$Y$3:$Y$7690,"&lt;&gt;P") + SUMIFS('2way'!$Z$3:$Z$7690,'2way'!$R$3:$R$7690,"=" &amp;B125,'2way'!$Y$3:$Y$7690,"&lt;&gt;P")</f>
        <v>1600</v>
      </c>
      <c r="G125">
        <f>SUMIFS('2way'!$AD$3:$AD$7690,'2way'!$Q$3:$Q$7690,"="&amp;B125,'2way'!$Y$3:$Y$7690,"&lt;&gt;P") + SUMIFS('2way'!$AD$3:$AD$7690,'2way'!$R$3:$R$7690,"="&amp;D125,'2way'!$Y$3:$Y$7690,"&lt;&gt;P")</f>
        <v>-800</v>
      </c>
      <c r="H125" s="68">
        <f t="shared" si="4"/>
        <v>-0.5</v>
      </c>
      <c r="I125">
        <f>SUMIFS('2way'!$Z$3:$Z$7690,'2way'!$Q$3:$Q$7690,"=" &amp;B125,'2way'!$Y$3:$Y$7690,"&lt;&gt;P") + SUMIFS('2way'!$Z$3:$Z$7690,'2way'!$R$3:$R$7690,"=" &amp;B125,'2way'!$Y$3:$Y$7690,"&lt;&gt;P")</f>
        <v>1600</v>
      </c>
      <c r="J125">
        <f>SUMIFS('2way'!$AF$3:$AF$7690,'2way'!$Q$3:$Q$7690,"="&amp;B125,'2way'!$Y$3:$Y$7690,"&lt;&gt;P") + SUMIFS('2way'!$AF$3:$AF$7690,'2way'!$R$3:$R$7690,"="&amp;B125,'2way'!$Y$3:$Y$7690,"&lt;&gt;P")</f>
        <v>-1600</v>
      </c>
      <c r="K125" s="68">
        <f t="shared" si="5"/>
        <v>-1</v>
      </c>
    </row>
    <row r="126" spans="1:11" x14ac:dyDescent="0.25">
      <c r="A126" t="s">
        <v>272</v>
      </c>
      <c r="B126" t="s">
        <v>563</v>
      </c>
      <c r="C126">
        <f>SUMIFS('2way'!$Z$3:$Z$7690,'2way'!$Q$3:$Q$7690,"=" &amp;B126,'2way'!$Y$3:$Y$7690,"&lt;&gt;P") + SUMIFS('2way'!$Z$3:$Z$7690,'2way'!$R$3:$R$7690,"=" &amp;B126,'2way'!$Y$3:$Y$7690,"&lt;&gt;P")</f>
        <v>1600</v>
      </c>
      <c r="D126">
        <f>SUMIFS('2way'!$AB$3:$AB$7690,'2way'!$Q$3:$Q$7690,"="&amp;B126,'2way'!$Z$3:$Z$7690,"&lt;&gt;P") + SUMIFS('2way'!$AB$3:$AB$7690,'2way'!$R$3:$R$7690,"="&amp;B126,'2way'!$Z$3:$Z$7690,"&lt;&gt;P")</f>
        <v>-1600</v>
      </c>
      <c r="E126" s="68">
        <f t="shared" si="3"/>
        <v>-1</v>
      </c>
      <c r="F126">
        <f>SUMIFS('2way'!$Z$3:$Z$7690,'2way'!$Q$3:$Q$7690,"=" &amp;B126,'2way'!$Y$3:$Y$7690,"&lt;&gt;P") + SUMIFS('2way'!$Z$3:$Z$7690,'2way'!$R$3:$R$7690,"=" &amp;B126,'2way'!$Y$3:$Y$7690,"&lt;&gt;P")</f>
        <v>1600</v>
      </c>
      <c r="G126">
        <f>SUMIFS('2way'!$AD$3:$AD$7690,'2way'!$Q$3:$Q$7690,"="&amp;B126,'2way'!$Y$3:$Y$7690,"&lt;&gt;P") + SUMIFS('2way'!$AD$3:$AD$7690,'2way'!$R$3:$R$7690,"="&amp;D126,'2way'!$Y$3:$Y$7690,"&lt;&gt;P")</f>
        <v>-800</v>
      </c>
      <c r="H126" s="68">
        <f t="shared" si="4"/>
        <v>-0.5</v>
      </c>
      <c r="I126">
        <f>SUMIFS('2way'!$Z$3:$Z$7690,'2way'!$Q$3:$Q$7690,"=" &amp;B126,'2way'!$Y$3:$Y$7690,"&lt;&gt;P") + SUMIFS('2way'!$Z$3:$Z$7690,'2way'!$R$3:$R$7690,"=" &amp;B126,'2way'!$Y$3:$Y$7690,"&lt;&gt;P")</f>
        <v>1600</v>
      </c>
      <c r="J126">
        <f>SUMIFS('2way'!$AF$3:$AF$7690,'2way'!$Q$3:$Q$7690,"="&amp;B126,'2way'!$Y$3:$Y$7690,"&lt;&gt;P") + SUMIFS('2way'!$AF$3:$AF$7690,'2way'!$R$3:$R$7690,"="&amp;B126,'2way'!$Y$3:$Y$7690,"&lt;&gt;P")</f>
        <v>-1600</v>
      </c>
      <c r="K126" s="68">
        <f t="shared" si="5"/>
        <v>-1</v>
      </c>
    </row>
    <row r="127" spans="1:11" x14ac:dyDescent="0.25">
      <c r="A127" t="s">
        <v>272</v>
      </c>
      <c r="B127" t="s">
        <v>552</v>
      </c>
      <c r="C127">
        <f>SUMIFS('2way'!$Z$3:$Z$7690,'2way'!$Q$3:$Q$7690,"=" &amp;B127,'2way'!$Y$3:$Y$7690,"&lt;&gt;P") + SUMIFS('2way'!$Z$3:$Z$7690,'2way'!$R$3:$R$7690,"=" &amp;B127,'2way'!$Y$3:$Y$7690,"&lt;&gt;P")</f>
        <v>1600</v>
      </c>
      <c r="D127">
        <f>SUMIFS('2way'!$AB$3:$AB$7690,'2way'!$Q$3:$Q$7690,"="&amp;B127,'2way'!$Z$3:$Z$7690,"&lt;&gt;P") + SUMIFS('2way'!$AB$3:$AB$7690,'2way'!$R$3:$R$7690,"="&amp;B127,'2way'!$Z$3:$Z$7690,"&lt;&gt;P")</f>
        <v>-1600</v>
      </c>
      <c r="E127" s="68">
        <f t="shared" si="3"/>
        <v>-1</v>
      </c>
      <c r="F127">
        <f>SUMIFS('2way'!$Z$3:$Z$7690,'2way'!$Q$3:$Q$7690,"=" &amp;B127,'2way'!$Y$3:$Y$7690,"&lt;&gt;P") + SUMIFS('2way'!$Z$3:$Z$7690,'2way'!$R$3:$R$7690,"=" &amp;B127,'2way'!$Y$3:$Y$7690,"&lt;&gt;P")</f>
        <v>1600</v>
      </c>
      <c r="G127">
        <f>SUMIFS('2way'!$AD$3:$AD$7690,'2way'!$Q$3:$Q$7690,"="&amp;B127,'2way'!$Y$3:$Y$7690,"&lt;&gt;P") + SUMIFS('2way'!$AD$3:$AD$7690,'2way'!$R$3:$R$7690,"="&amp;D127,'2way'!$Y$3:$Y$7690,"&lt;&gt;P")</f>
        <v>-700</v>
      </c>
      <c r="H127" s="68">
        <f t="shared" si="4"/>
        <v>-0.4375</v>
      </c>
      <c r="I127">
        <f>SUMIFS('2way'!$Z$3:$Z$7690,'2way'!$Q$3:$Q$7690,"=" &amp;B127,'2way'!$Y$3:$Y$7690,"&lt;&gt;P") + SUMIFS('2way'!$Z$3:$Z$7690,'2way'!$R$3:$R$7690,"=" &amp;B127,'2way'!$Y$3:$Y$7690,"&lt;&gt;P")</f>
        <v>1600</v>
      </c>
      <c r="J127">
        <f>SUMIFS('2way'!$AF$3:$AF$7690,'2way'!$Q$3:$Q$7690,"="&amp;B127,'2way'!$Y$3:$Y$7690,"&lt;&gt;P") + SUMIFS('2way'!$AF$3:$AF$7690,'2way'!$R$3:$R$7690,"="&amp;B127,'2way'!$Y$3:$Y$7690,"&lt;&gt;P")</f>
        <v>-1600</v>
      </c>
      <c r="K127" s="68">
        <f t="shared" si="5"/>
        <v>-1</v>
      </c>
    </row>
    <row r="128" spans="1:11" x14ac:dyDescent="0.25">
      <c r="A128" t="s">
        <v>272</v>
      </c>
      <c r="B128" t="s">
        <v>528</v>
      </c>
      <c r="C128">
        <f>SUMIFS('2way'!$Z$3:$Z$7690,'2way'!$Q$3:$Q$7690,"=" &amp;B128,'2way'!$Y$3:$Y$7690,"&lt;&gt;P") + SUMIFS('2way'!$Z$3:$Z$7690,'2way'!$R$3:$R$7690,"=" &amp;B128,'2way'!$Y$3:$Y$7690,"&lt;&gt;P")</f>
        <v>1700</v>
      </c>
      <c r="D128">
        <f>SUMIFS('2way'!$AB$3:$AB$7690,'2way'!$Q$3:$Q$7690,"="&amp;B128,'2way'!$Z$3:$Z$7690,"&lt;&gt;P") + SUMIFS('2way'!$AB$3:$AB$7690,'2way'!$R$3:$R$7690,"="&amp;B128,'2way'!$Z$3:$Z$7690,"&lt;&gt;P")</f>
        <v>-1700</v>
      </c>
      <c r="E128" s="68">
        <f t="shared" si="3"/>
        <v>-1</v>
      </c>
      <c r="F128">
        <f>SUMIFS('2way'!$Z$3:$Z$7690,'2way'!$Q$3:$Q$7690,"=" &amp;B128,'2way'!$Y$3:$Y$7690,"&lt;&gt;P") + SUMIFS('2way'!$Z$3:$Z$7690,'2way'!$R$3:$R$7690,"=" &amp;B128,'2way'!$Y$3:$Y$7690,"&lt;&gt;P")</f>
        <v>1700</v>
      </c>
      <c r="G128">
        <f>SUMIFS('2way'!$AD$3:$AD$7690,'2way'!$Q$3:$Q$7690,"="&amp;B128,'2way'!$Y$3:$Y$7690,"&lt;&gt;P") + SUMIFS('2way'!$AD$3:$AD$7690,'2way'!$R$3:$R$7690,"="&amp;D128,'2way'!$Y$3:$Y$7690,"&lt;&gt;P")</f>
        <v>-900</v>
      </c>
      <c r="H128" s="68">
        <f t="shared" si="4"/>
        <v>-0.52941176470588236</v>
      </c>
      <c r="I128">
        <f>SUMIFS('2way'!$Z$3:$Z$7690,'2way'!$Q$3:$Q$7690,"=" &amp;B128,'2way'!$Y$3:$Y$7690,"&lt;&gt;P") + SUMIFS('2way'!$Z$3:$Z$7690,'2way'!$R$3:$R$7690,"=" &amp;B128,'2way'!$Y$3:$Y$7690,"&lt;&gt;P")</f>
        <v>1700</v>
      </c>
      <c r="J128">
        <f>SUMIFS('2way'!$AF$3:$AF$7690,'2way'!$Q$3:$Q$7690,"="&amp;B128,'2way'!$Y$3:$Y$7690,"&lt;&gt;P") + SUMIFS('2way'!$AF$3:$AF$7690,'2way'!$R$3:$R$7690,"="&amp;B128,'2way'!$Y$3:$Y$7690,"&lt;&gt;P")</f>
        <v>-1700</v>
      </c>
      <c r="K128" s="68">
        <f t="shared" si="5"/>
        <v>-1</v>
      </c>
    </row>
    <row r="129" spans="1:11" x14ac:dyDescent="0.25">
      <c r="A129" t="s">
        <v>272</v>
      </c>
      <c r="B129" t="s">
        <v>554</v>
      </c>
      <c r="C129">
        <f>SUMIFS('2way'!$Z$3:$Z$7690,'2way'!$Q$3:$Q$7690,"=" &amp;B129,'2way'!$Y$3:$Y$7690,"&lt;&gt;P") + SUMIFS('2way'!$Z$3:$Z$7690,'2way'!$R$3:$R$7690,"=" &amp;B129,'2way'!$Y$3:$Y$7690,"&lt;&gt;P")</f>
        <v>1600</v>
      </c>
      <c r="D129">
        <f>SUMIFS('2way'!$AB$3:$AB$7690,'2way'!$Q$3:$Q$7690,"="&amp;B129,'2way'!$Z$3:$Z$7690,"&lt;&gt;P") + SUMIFS('2way'!$AB$3:$AB$7690,'2way'!$R$3:$R$7690,"="&amp;B129,'2way'!$Z$3:$Z$7690,"&lt;&gt;P")</f>
        <v>-1600</v>
      </c>
      <c r="E129" s="68">
        <f t="shared" si="3"/>
        <v>-1</v>
      </c>
      <c r="F129">
        <f>SUMIFS('2way'!$Z$3:$Z$7690,'2way'!$Q$3:$Q$7690,"=" &amp;B129,'2way'!$Y$3:$Y$7690,"&lt;&gt;P") + SUMIFS('2way'!$Z$3:$Z$7690,'2way'!$R$3:$R$7690,"=" &amp;B129,'2way'!$Y$3:$Y$7690,"&lt;&gt;P")</f>
        <v>1600</v>
      </c>
      <c r="G129">
        <f>SUMIFS('2way'!$AD$3:$AD$7690,'2way'!$Q$3:$Q$7690,"="&amp;B129,'2way'!$Y$3:$Y$7690,"&lt;&gt;P") + SUMIFS('2way'!$AD$3:$AD$7690,'2way'!$R$3:$R$7690,"="&amp;D129,'2way'!$Y$3:$Y$7690,"&lt;&gt;P")</f>
        <v>-900</v>
      </c>
      <c r="H129" s="68">
        <f t="shared" si="4"/>
        <v>-0.5625</v>
      </c>
      <c r="I129">
        <f>SUMIFS('2way'!$Z$3:$Z$7690,'2way'!$Q$3:$Q$7690,"=" &amp;B129,'2way'!$Y$3:$Y$7690,"&lt;&gt;P") + SUMIFS('2way'!$Z$3:$Z$7690,'2way'!$R$3:$R$7690,"=" &amp;B129,'2way'!$Y$3:$Y$7690,"&lt;&gt;P")</f>
        <v>1600</v>
      </c>
      <c r="J129">
        <f>SUMIFS('2way'!$AF$3:$AF$7690,'2way'!$Q$3:$Q$7690,"="&amp;B129,'2way'!$Y$3:$Y$7690,"&lt;&gt;P") + SUMIFS('2way'!$AF$3:$AF$7690,'2way'!$R$3:$R$7690,"="&amp;B129,'2way'!$Y$3:$Y$7690,"&lt;&gt;P")</f>
        <v>-1600</v>
      </c>
      <c r="K129" s="68">
        <f t="shared" si="5"/>
        <v>-1</v>
      </c>
    </row>
    <row r="130" spans="1:11" x14ac:dyDescent="0.25">
      <c r="A130" t="s">
        <v>272</v>
      </c>
      <c r="B130" t="s">
        <v>539</v>
      </c>
      <c r="C130">
        <f>SUMIFS('2way'!$Z$3:$Z$7690,'2way'!$Q$3:$Q$7690,"=" &amp;B130,'2way'!$Y$3:$Y$7690,"&lt;&gt;P") + SUMIFS('2way'!$Z$3:$Z$7690,'2way'!$R$3:$R$7690,"=" &amp;B130,'2way'!$Y$3:$Y$7690,"&lt;&gt;P")</f>
        <v>1800</v>
      </c>
      <c r="D130">
        <f>SUMIFS('2way'!$AB$3:$AB$7690,'2way'!$Q$3:$Q$7690,"="&amp;B130,'2way'!$Z$3:$Z$7690,"&lt;&gt;P") + SUMIFS('2way'!$AB$3:$AB$7690,'2way'!$R$3:$R$7690,"="&amp;B130,'2way'!$Z$3:$Z$7690,"&lt;&gt;P")</f>
        <v>-1800</v>
      </c>
      <c r="E130" s="68">
        <f t="shared" si="3"/>
        <v>-1</v>
      </c>
      <c r="F130">
        <f>SUMIFS('2way'!$Z$3:$Z$7690,'2way'!$Q$3:$Q$7690,"=" &amp;B130,'2way'!$Y$3:$Y$7690,"&lt;&gt;P") + SUMIFS('2way'!$Z$3:$Z$7690,'2way'!$R$3:$R$7690,"=" &amp;B130,'2way'!$Y$3:$Y$7690,"&lt;&gt;P")</f>
        <v>1800</v>
      </c>
      <c r="G130">
        <f>SUMIFS('2way'!$AD$3:$AD$7690,'2way'!$Q$3:$Q$7690,"="&amp;B130,'2way'!$Y$3:$Y$7690,"&lt;&gt;P") + SUMIFS('2way'!$AD$3:$AD$7690,'2way'!$R$3:$R$7690,"="&amp;D130,'2way'!$Y$3:$Y$7690,"&lt;&gt;P")</f>
        <v>-800</v>
      </c>
      <c r="H130" s="68">
        <f t="shared" si="4"/>
        <v>-0.44444444444444442</v>
      </c>
      <c r="I130">
        <f>SUMIFS('2way'!$Z$3:$Z$7690,'2way'!$Q$3:$Q$7690,"=" &amp;B130,'2way'!$Y$3:$Y$7690,"&lt;&gt;P") + SUMIFS('2way'!$Z$3:$Z$7690,'2way'!$R$3:$R$7690,"=" &amp;B130,'2way'!$Y$3:$Y$7690,"&lt;&gt;P")</f>
        <v>1800</v>
      </c>
      <c r="J130">
        <f>SUMIFS('2way'!$AF$3:$AF$7690,'2way'!$Q$3:$Q$7690,"="&amp;B130,'2way'!$Y$3:$Y$7690,"&lt;&gt;P") + SUMIFS('2way'!$AF$3:$AF$7690,'2way'!$R$3:$R$7690,"="&amp;B130,'2way'!$Y$3:$Y$7690,"&lt;&gt;P")</f>
        <v>-1800</v>
      </c>
      <c r="K130" s="68">
        <f t="shared" si="5"/>
        <v>-1</v>
      </c>
    </row>
    <row r="131" spans="1:11" x14ac:dyDescent="0.25">
      <c r="A131" t="s">
        <v>272</v>
      </c>
      <c r="B131" t="s">
        <v>556</v>
      </c>
      <c r="C131">
        <f>SUMIFS('2way'!$Z$3:$Z$7690,'2way'!$Q$3:$Q$7690,"=" &amp;B131,'2way'!$Y$3:$Y$7690,"&lt;&gt;P") + SUMIFS('2way'!$Z$3:$Z$7690,'2way'!$R$3:$R$7690,"=" &amp;B131,'2way'!$Y$3:$Y$7690,"&lt;&gt;P")</f>
        <v>1600</v>
      </c>
      <c r="D131">
        <f>SUMIFS('2way'!$AB$3:$AB$7690,'2way'!$Q$3:$Q$7690,"="&amp;B131,'2way'!$Z$3:$Z$7690,"&lt;&gt;P") + SUMIFS('2way'!$AB$3:$AB$7690,'2way'!$R$3:$R$7690,"="&amp;B131,'2way'!$Z$3:$Z$7690,"&lt;&gt;P")</f>
        <v>-1600</v>
      </c>
      <c r="E131" s="68">
        <f t="shared" si="3"/>
        <v>-1</v>
      </c>
      <c r="F131">
        <f>SUMIFS('2way'!$Z$3:$Z$7690,'2way'!$Q$3:$Q$7690,"=" &amp;B131,'2way'!$Y$3:$Y$7690,"&lt;&gt;P") + SUMIFS('2way'!$Z$3:$Z$7690,'2way'!$R$3:$R$7690,"=" &amp;B131,'2way'!$Y$3:$Y$7690,"&lt;&gt;P")</f>
        <v>1600</v>
      </c>
      <c r="G131">
        <f>SUMIFS('2way'!$AD$3:$AD$7690,'2way'!$Q$3:$Q$7690,"="&amp;B131,'2way'!$Y$3:$Y$7690,"&lt;&gt;P") + SUMIFS('2way'!$AD$3:$AD$7690,'2way'!$R$3:$R$7690,"="&amp;D131,'2way'!$Y$3:$Y$7690,"&lt;&gt;P")</f>
        <v>-800</v>
      </c>
      <c r="H131" s="68">
        <f t="shared" si="4"/>
        <v>-0.5</v>
      </c>
      <c r="I131">
        <f>SUMIFS('2way'!$Z$3:$Z$7690,'2way'!$Q$3:$Q$7690,"=" &amp;B131,'2way'!$Y$3:$Y$7690,"&lt;&gt;P") + SUMIFS('2way'!$Z$3:$Z$7690,'2way'!$R$3:$R$7690,"=" &amp;B131,'2way'!$Y$3:$Y$7690,"&lt;&gt;P")</f>
        <v>1600</v>
      </c>
      <c r="J131">
        <f>SUMIFS('2way'!$AF$3:$AF$7690,'2way'!$Q$3:$Q$7690,"="&amp;B131,'2way'!$Y$3:$Y$7690,"&lt;&gt;P") + SUMIFS('2way'!$AF$3:$AF$7690,'2way'!$R$3:$R$7690,"="&amp;B131,'2way'!$Y$3:$Y$7690,"&lt;&gt;P")</f>
        <v>-1600</v>
      </c>
      <c r="K131" s="68">
        <f t="shared" si="5"/>
        <v>-1</v>
      </c>
    </row>
    <row r="132" spans="1:11" x14ac:dyDescent="0.25">
      <c r="A132" t="s">
        <v>274</v>
      </c>
      <c r="B132" t="s">
        <v>416</v>
      </c>
      <c r="C132">
        <f>SUMIFS('2way'!$Z$3:$Z$7690,'2way'!$Q$3:$Q$7690,"=" &amp;B132,'2way'!$Y$3:$Y$7690,"&lt;&gt;P") + SUMIFS('2way'!$Z$3:$Z$7690,'2way'!$R$3:$R$7690,"=" &amp;B132,'2way'!$Y$3:$Y$7690,"&lt;&gt;P")</f>
        <v>1700</v>
      </c>
      <c r="D132">
        <f>SUMIFS('2way'!$AB$3:$AB$7690,'2way'!$Q$3:$Q$7690,"="&amp;B132,'2way'!$Z$3:$Z$7690,"&lt;&gt;P") + SUMIFS('2way'!$AB$3:$AB$7690,'2way'!$R$3:$R$7690,"="&amp;B132,'2way'!$Z$3:$Z$7690,"&lt;&gt;P")</f>
        <v>-1700</v>
      </c>
      <c r="E132" s="68">
        <f t="shared" ref="E132:E195" si="6">D132/C132</f>
        <v>-1</v>
      </c>
      <c r="F132">
        <f>SUMIFS('2way'!$Z$3:$Z$7690,'2way'!$Q$3:$Q$7690,"=" &amp;B132,'2way'!$Y$3:$Y$7690,"&lt;&gt;P") + SUMIFS('2way'!$Z$3:$Z$7690,'2way'!$R$3:$R$7690,"=" &amp;B132,'2way'!$Y$3:$Y$7690,"&lt;&gt;P")</f>
        <v>1700</v>
      </c>
      <c r="G132">
        <f>SUMIFS('2way'!$AD$3:$AD$7690,'2way'!$Q$3:$Q$7690,"="&amp;B132,'2way'!$Y$3:$Y$7690,"&lt;&gt;P") + SUMIFS('2way'!$AD$3:$AD$7690,'2way'!$R$3:$R$7690,"="&amp;D132,'2way'!$Y$3:$Y$7690,"&lt;&gt;P")</f>
        <v>-700</v>
      </c>
      <c r="H132" s="68">
        <f t="shared" ref="H132:H195" si="7">G132/F132</f>
        <v>-0.41176470588235292</v>
      </c>
      <c r="I132">
        <f>SUMIFS('2way'!$Z$3:$Z$7690,'2way'!$Q$3:$Q$7690,"=" &amp;B132,'2way'!$Y$3:$Y$7690,"&lt;&gt;P") + SUMIFS('2way'!$Z$3:$Z$7690,'2way'!$R$3:$R$7690,"=" &amp;B132,'2way'!$Y$3:$Y$7690,"&lt;&gt;P")</f>
        <v>1700</v>
      </c>
      <c r="J132">
        <f>SUMIFS('2way'!$AF$3:$AF$7690,'2way'!$Q$3:$Q$7690,"="&amp;B132,'2way'!$Y$3:$Y$7690,"&lt;&gt;P") + SUMIFS('2way'!$AF$3:$AF$7690,'2way'!$R$3:$R$7690,"="&amp;B132,'2way'!$Y$3:$Y$7690,"&lt;&gt;P")</f>
        <v>-1700</v>
      </c>
      <c r="K132" s="68">
        <f t="shared" ref="K132:K195" si="8">J132/I132</f>
        <v>-1</v>
      </c>
    </row>
    <row r="133" spans="1:11" x14ac:dyDescent="0.25">
      <c r="A133" t="s">
        <v>274</v>
      </c>
      <c r="B133" t="s">
        <v>418</v>
      </c>
      <c r="C133">
        <f>SUMIFS('2way'!$Z$3:$Z$7690,'2way'!$Q$3:$Q$7690,"=" &amp;B133,'2way'!$Y$3:$Y$7690,"&lt;&gt;P") + SUMIFS('2way'!$Z$3:$Z$7690,'2way'!$R$3:$R$7690,"=" &amp;B133,'2way'!$Y$3:$Y$7690,"&lt;&gt;P")</f>
        <v>2000</v>
      </c>
      <c r="D133">
        <f>SUMIFS('2way'!$AB$3:$AB$7690,'2way'!$Q$3:$Q$7690,"="&amp;B133,'2way'!$Z$3:$Z$7690,"&lt;&gt;P") + SUMIFS('2way'!$AB$3:$AB$7690,'2way'!$R$3:$R$7690,"="&amp;B133,'2way'!$Z$3:$Z$7690,"&lt;&gt;P")</f>
        <v>-2000</v>
      </c>
      <c r="E133" s="68">
        <f t="shared" si="6"/>
        <v>-1</v>
      </c>
      <c r="F133">
        <f>SUMIFS('2way'!$Z$3:$Z$7690,'2way'!$Q$3:$Q$7690,"=" &amp;B133,'2way'!$Y$3:$Y$7690,"&lt;&gt;P") + SUMIFS('2way'!$Z$3:$Z$7690,'2way'!$R$3:$R$7690,"=" &amp;B133,'2way'!$Y$3:$Y$7690,"&lt;&gt;P")</f>
        <v>2000</v>
      </c>
      <c r="G133">
        <f>SUMIFS('2way'!$AD$3:$AD$7690,'2way'!$Q$3:$Q$7690,"="&amp;B133,'2way'!$Y$3:$Y$7690,"&lt;&gt;P") + SUMIFS('2way'!$AD$3:$AD$7690,'2way'!$R$3:$R$7690,"="&amp;D133,'2way'!$Y$3:$Y$7690,"&lt;&gt;P")</f>
        <v>-1100</v>
      </c>
      <c r="H133" s="68">
        <f t="shared" si="7"/>
        <v>-0.55000000000000004</v>
      </c>
      <c r="I133">
        <f>SUMIFS('2way'!$Z$3:$Z$7690,'2way'!$Q$3:$Q$7690,"=" &amp;B133,'2way'!$Y$3:$Y$7690,"&lt;&gt;P") + SUMIFS('2way'!$Z$3:$Z$7690,'2way'!$R$3:$R$7690,"=" &amp;B133,'2way'!$Y$3:$Y$7690,"&lt;&gt;P")</f>
        <v>2000</v>
      </c>
      <c r="J133">
        <f>SUMIFS('2way'!$AF$3:$AF$7690,'2way'!$Q$3:$Q$7690,"="&amp;B133,'2way'!$Y$3:$Y$7690,"&lt;&gt;P") + SUMIFS('2way'!$AF$3:$AF$7690,'2way'!$R$3:$R$7690,"="&amp;B133,'2way'!$Y$3:$Y$7690,"&lt;&gt;P")</f>
        <v>-2000</v>
      </c>
      <c r="K133" s="68">
        <f t="shared" si="8"/>
        <v>-1</v>
      </c>
    </row>
    <row r="134" spans="1:11" x14ac:dyDescent="0.25">
      <c r="A134" t="s">
        <v>274</v>
      </c>
      <c r="B134" t="s">
        <v>519</v>
      </c>
      <c r="C134">
        <f>SUMIFS('2way'!$Z$3:$Z$7690,'2way'!$Q$3:$Q$7690,"=" &amp;B134,'2way'!$Y$3:$Y$7690,"&lt;&gt;P") + SUMIFS('2way'!$Z$3:$Z$7690,'2way'!$R$3:$R$7690,"=" &amp;B134,'2way'!$Y$3:$Y$7690,"&lt;&gt;P")</f>
        <v>1700</v>
      </c>
      <c r="D134">
        <f>SUMIFS('2way'!$AB$3:$AB$7690,'2way'!$Q$3:$Q$7690,"="&amp;B134,'2way'!$Z$3:$Z$7690,"&lt;&gt;P") + SUMIFS('2way'!$AB$3:$AB$7690,'2way'!$R$3:$R$7690,"="&amp;B134,'2way'!$Z$3:$Z$7690,"&lt;&gt;P")</f>
        <v>-1700</v>
      </c>
      <c r="E134" s="68">
        <f t="shared" si="6"/>
        <v>-1</v>
      </c>
      <c r="F134">
        <f>SUMIFS('2way'!$Z$3:$Z$7690,'2way'!$Q$3:$Q$7690,"=" &amp;B134,'2way'!$Y$3:$Y$7690,"&lt;&gt;P") + SUMIFS('2way'!$Z$3:$Z$7690,'2way'!$R$3:$R$7690,"=" &amp;B134,'2way'!$Y$3:$Y$7690,"&lt;&gt;P")</f>
        <v>1700</v>
      </c>
      <c r="G134">
        <f>SUMIFS('2way'!$AD$3:$AD$7690,'2way'!$Q$3:$Q$7690,"="&amp;B134,'2way'!$Y$3:$Y$7690,"&lt;&gt;P") + SUMIFS('2way'!$AD$3:$AD$7690,'2way'!$R$3:$R$7690,"="&amp;D134,'2way'!$Y$3:$Y$7690,"&lt;&gt;P")</f>
        <v>-1000</v>
      </c>
      <c r="H134" s="68">
        <f t="shared" si="7"/>
        <v>-0.58823529411764708</v>
      </c>
      <c r="I134">
        <f>SUMIFS('2way'!$Z$3:$Z$7690,'2way'!$Q$3:$Q$7690,"=" &amp;B134,'2way'!$Y$3:$Y$7690,"&lt;&gt;P") + SUMIFS('2way'!$Z$3:$Z$7690,'2way'!$R$3:$R$7690,"=" &amp;B134,'2way'!$Y$3:$Y$7690,"&lt;&gt;P")</f>
        <v>1700</v>
      </c>
      <c r="J134">
        <f>SUMIFS('2way'!$AF$3:$AF$7690,'2way'!$Q$3:$Q$7690,"="&amp;B134,'2way'!$Y$3:$Y$7690,"&lt;&gt;P") + SUMIFS('2way'!$AF$3:$AF$7690,'2way'!$R$3:$R$7690,"="&amp;B134,'2way'!$Y$3:$Y$7690,"&lt;&gt;P")</f>
        <v>-1700</v>
      </c>
      <c r="K134" s="68">
        <f t="shared" si="8"/>
        <v>-1</v>
      </c>
    </row>
    <row r="135" spans="1:11" x14ac:dyDescent="0.25">
      <c r="A135" t="s">
        <v>274</v>
      </c>
      <c r="B135" t="s">
        <v>343</v>
      </c>
      <c r="C135">
        <f>SUMIFS('2way'!$Z$3:$Z$7690,'2way'!$Q$3:$Q$7690,"=" &amp;B135,'2way'!$Y$3:$Y$7690,"&lt;&gt;P") + SUMIFS('2way'!$Z$3:$Z$7690,'2way'!$R$3:$R$7690,"=" &amp;B135,'2way'!$Y$3:$Y$7690,"&lt;&gt;P")</f>
        <v>2000</v>
      </c>
      <c r="D135">
        <f>SUMIFS('2way'!$AB$3:$AB$7690,'2way'!$Q$3:$Q$7690,"="&amp;B135,'2way'!$Z$3:$Z$7690,"&lt;&gt;P") + SUMIFS('2way'!$AB$3:$AB$7690,'2way'!$R$3:$R$7690,"="&amp;B135,'2way'!$Z$3:$Z$7690,"&lt;&gt;P")</f>
        <v>-2100</v>
      </c>
      <c r="E135" s="68">
        <f t="shared" si="6"/>
        <v>-1.05</v>
      </c>
      <c r="F135">
        <f>SUMIFS('2way'!$Z$3:$Z$7690,'2way'!$Q$3:$Q$7690,"=" &amp;B135,'2way'!$Y$3:$Y$7690,"&lt;&gt;P") + SUMIFS('2way'!$Z$3:$Z$7690,'2way'!$R$3:$R$7690,"=" &amp;B135,'2way'!$Y$3:$Y$7690,"&lt;&gt;P")</f>
        <v>2000</v>
      </c>
      <c r="G135">
        <f>SUMIFS('2way'!$AD$3:$AD$7690,'2way'!$Q$3:$Q$7690,"="&amp;B135,'2way'!$Y$3:$Y$7690,"&lt;&gt;P") + SUMIFS('2way'!$AD$3:$AD$7690,'2way'!$R$3:$R$7690,"="&amp;D135,'2way'!$Y$3:$Y$7690,"&lt;&gt;P")</f>
        <v>-1000</v>
      </c>
      <c r="H135" s="68">
        <f t="shared" si="7"/>
        <v>-0.5</v>
      </c>
      <c r="I135">
        <f>SUMIFS('2way'!$Z$3:$Z$7690,'2way'!$Q$3:$Q$7690,"=" &amp;B135,'2way'!$Y$3:$Y$7690,"&lt;&gt;P") + SUMIFS('2way'!$Z$3:$Z$7690,'2way'!$R$3:$R$7690,"=" &amp;B135,'2way'!$Y$3:$Y$7690,"&lt;&gt;P")</f>
        <v>2000</v>
      </c>
      <c r="J135">
        <f>SUMIFS('2way'!$AF$3:$AF$7690,'2way'!$Q$3:$Q$7690,"="&amp;B135,'2way'!$Y$3:$Y$7690,"&lt;&gt;P") + SUMIFS('2way'!$AF$3:$AF$7690,'2way'!$R$3:$R$7690,"="&amp;B135,'2way'!$Y$3:$Y$7690,"&lt;&gt;P")</f>
        <v>-2000</v>
      </c>
      <c r="K135" s="68">
        <f t="shared" si="8"/>
        <v>-1</v>
      </c>
    </row>
    <row r="136" spans="1:11" x14ac:dyDescent="0.25">
      <c r="A136" t="s">
        <v>274</v>
      </c>
      <c r="B136" t="s">
        <v>488</v>
      </c>
      <c r="C136">
        <f>SUMIFS('2way'!$Z$3:$Z$7690,'2way'!$Q$3:$Q$7690,"=" &amp;B136,'2way'!$Y$3:$Y$7690,"&lt;&gt;P") + SUMIFS('2way'!$Z$3:$Z$7690,'2way'!$R$3:$R$7690,"=" &amp;B136,'2way'!$Y$3:$Y$7690,"&lt;&gt;P")</f>
        <v>1600</v>
      </c>
      <c r="D136">
        <f>SUMIFS('2way'!$AB$3:$AB$7690,'2way'!$Q$3:$Q$7690,"="&amp;B136,'2way'!$Z$3:$Z$7690,"&lt;&gt;P") + SUMIFS('2way'!$AB$3:$AB$7690,'2way'!$R$3:$R$7690,"="&amp;B136,'2way'!$Z$3:$Z$7690,"&lt;&gt;P")</f>
        <v>-1600</v>
      </c>
      <c r="E136" s="68">
        <f t="shared" si="6"/>
        <v>-1</v>
      </c>
      <c r="F136">
        <f>SUMIFS('2way'!$Z$3:$Z$7690,'2way'!$Q$3:$Q$7690,"=" &amp;B136,'2way'!$Y$3:$Y$7690,"&lt;&gt;P") + SUMIFS('2way'!$Z$3:$Z$7690,'2way'!$R$3:$R$7690,"=" &amp;B136,'2way'!$Y$3:$Y$7690,"&lt;&gt;P")</f>
        <v>1600</v>
      </c>
      <c r="G136">
        <f>SUMIFS('2way'!$AD$3:$AD$7690,'2way'!$Q$3:$Q$7690,"="&amp;B136,'2way'!$Y$3:$Y$7690,"&lt;&gt;P") + SUMIFS('2way'!$AD$3:$AD$7690,'2way'!$R$3:$R$7690,"="&amp;D136,'2way'!$Y$3:$Y$7690,"&lt;&gt;P")</f>
        <v>-900</v>
      </c>
      <c r="H136" s="68">
        <f t="shared" si="7"/>
        <v>-0.5625</v>
      </c>
      <c r="I136">
        <f>SUMIFS('2way'!$Z$3:$Z$7690,'2way'!$Q$3:$Q$7690,"=" &amp;B136,'2way'!$Y$3:$Y$7690,"&lt;&gt;P") + SUMIFS('2way'!$Z$3:$Z$7690,'2way'!$R$3:$R$7690,"=" &amp;B136,'2way'!$Y$3:$Y$7690,"&lt;&gt;P")</f>
        <v>1600</v>
      </c>
      <c r="J136">
        <f>SUMIFS('2way'!$AF$3:$AF$7690,'2way'!$Q$3:$Q$7690,"="&amp;B136,'2way'!$Y$3:$Y$7690,"&lt;&gt;P") + SUMIFS('2way'!$AF$3:$AF$7690,'2way'!$R$3:$R$7690,"="&amp;B136,'2way'!$Y$3:$Y$7690,"&lt;&gt;P")</f>
        <v>-1600</v>
      </c>
      <c r="K136" s="68">
        <f t="shared" si="8"/>
        <v>-1</v>
      </c>
    </row>
    <row r="137" spans="1:11" x14ac:dyDescent="0.25">
      <c r="A137" t="s">
        <v>274</v>
      </c>
      <c r="B137" t="s">
        <v>516</v>
      </c>
      <c r="C137">
        <f>SUMIFS('2way'!$Z$3:$Z$7690,'2way'!$Q$3:$Q$7690,"=" &amp;B137,'2way'!$Y$3:$Y$7690,"&lt;&gt;P") + SUMIFS('2way'!$Z$3:$Z$7690,'2way'!$R$3:$R$7690,"=" &amp;B137,'2way'!$Y$3:$Y$7690,"&lt;&gt;P")</f>
        <v>1800</v>
      </c>
      <c r="D137">
        <f>SUMIFS('2way'!$AB$3:$AB$7690,'2way'!$Q$3:$Q$7690,"="&amp;B137,'2way'!$Z$3:$Z$7690,"&lt;&gt;P") + SUMIFS('2way'!$AB$3:$AB$7690,'2way'!$R$3:$R$7690,"="&amp;B137,'2way'!$Z$3:$Z$7690,"&lt;&gt;P")</f>
        <v>-1800</v>
      </c>
      <c r="E137" s="68">
        <f t="shared" si="6"/>
        <v>-1</v>
      </c>
      <c r="F137">
        <f>SUMIFS('2way'!$Z$3:$Z$7690,'2way'!$Q$3:$Q$7690,"=" &amp;B137,'2way'!$Y$3:$Y$7690,"&lt;&gt;P") + SUMIFS('2way'!$Z$3:$Z$7690,'2way'!$R$3:$R$7690,"=" &amp;B137,'2way'!$Y$3:$Y$7690,"&lt;&gt;P")</f>
        <v>1800</v>
      </c>
      <c r="G137">
        <f>SUMIFS('2way'!$AD$3:$AD$7690,'2way'!$Q$3:$Q$7690,"="&amp;B137,'2way'!$Y$3:$Y$7690,"&lt;&gt;P") + SUMIFS('2way'!$AD$3:$AD$7690,'2way'!$R$3:$R$7690,"="&amp;D137,'2way'!$Y$3:$Y$7690,"&lt;&gt;P")</f>
        <v>-900</v>
      </c>
      <c r="H137" s="68">
        <f t="shared" si="7"/>
        <v>-0.5</v>
      </c>
      <c r="I137">
        <f>SUMIFS('2way'!$Z$3:$Z$7690,'2way'!$Q$3:$Q$7690,"=" &amp;B137,'2way'!$Y$3:$Y$7690,"&lt;&gt;P") + SUMIFS('2way'!$Z$3:$Z$7690,'2way'!$R$3:$R$7690,"=" &amp;B137,'2way'!$Y$3:$Y$7690,"&lt;&gt;P")</f>
        <v>1800</v>
      </c>
      <c r="J137">
        <f>SUMIFS('2way'!$AF$3:$AF$7690,'2way'!$Q$3:$Q$7690,"="&amp;B137,'2way'!$Y$3:$Y$7690,"&lt;&gt;P") + SUMIFS('2way'!$AF$3:$AF$7690,'2way'!$R$3:$R$7690,"="&amp;B137,'2way'!$Y$3:$Y$7690,"&lt;&gt;P")</f>
        <v>-1800</v>
      </c>
      <c r="K137" s="68">
        <f t="shared" si="8"/>
        <v>-1</v>
      </c>
    </row>
    <row r="138" spans="1:11" x14ac:dyDescent="0.25">
      <c r="A138" t="s">
        <v>274</v>
      </c>
      <c r="B138" t="s">
        <v>415</v>
      </c>
      <c r="C138">
        <f>SUMIFS('2way'!$Z$3:$Z$7690,'2way'!$Q$3:$Q$7690,"=" &amp;B138,'2way'!$Y$3:$Y$7690,"&lt;&gt;P") + SUMIFS('2way'!$Z$3:$Z$7690,'2way'!$R$3:$R$7690,"=" &amp;B138,'2way'!$Y$3:$Y$7690,"&lt;&gt;P")</f>
        <v>1700</v>
      </c>
      <c r="D138">
        <f>SUMIFS('2way'!$AB$3:$AB$7690,'2way'!$Q$3:$Q$7690,"="&amp;B138,'2way'!$Z$3:$Z$7690,"&lt;&gt;P") + SUMIFS('2way'!$AB$3:$AB$7690,'2way'!$R$3:$R$7690,"="&amp;B138,'2way'!$Z$3:$Z$7690,"&lt;&gt;P")</f>
        <v>-1700</v>
      </c>
      <c r="E138" s="68">
        <f t="shared" si="6"/>
        <v>-1</v>
      </c>
      <c r="F138">
        <f>SUMIFS('2way'!$Z$3:$Z$7690,'2way'!$Q$3:$Q$7690,"=" &amp;B138,'2way'!$Y$3:$Y$7690,"&lt;&gt;P") + SUMIFS('2way'!$Z$3:$Z$7690,'2way'!$R$3:$R$7690,"=" &amp;B138,'2way'!$Y$3:$Y$7690,"&lt;&gt;P")</f>
        <v>1700</v>
      </c>
      <c r="G138">
        <f>SUMIFS('2way'!$AD$3:$AD$7690,'2way'!$Q$3:$Q$7690,"="&amp;B138,'2way'!$Y$3:$Y$7690,"&lt;&gt;P") + SUMIFS('2way'!$AD$3:$AD$7690,'2way'!$R$3:$R$7690,"="&amp;D138,'2way'!$Y$3:$Y$7690,"&lt;&gt;P")</f>
        <v>-800</v>
      </c>
      <c r="H138" s="68">
        <f t="shared" si="7"/>
        <v>-0.47058823529411764</v>
      </c>
      <c r="I138">
        <f>SUMIFS('2way'!$Z$3:$Z$7690,'2way'!$Q$3:$Q$7690,"=" &amp;B138,'2way'!$Y$3:$Y$7690,"&lt;&gt;P") + SUMIFS('2way'!$Z$3:$Z$7690,'2way'!$R$3:$R$7690,"=" &amp;B138,'2way'!$Y$3:$Y$7690,"&lt;&gt;P")</f>
        <v>1700</v>
      </c>
      <c r="J138">
        <f>SUMIFS('2way'!$AF$3:$AF$7690,'2way'!$Q$3:$Q$7690,"="&amp;B138,'2way'!$Y$3:$Y$7690,"&lt;&gt;P") + SUMIFS('2way'!$AF$3:$AF$7690,'2way'!$R$3:$R$7690,"="&amp;B138,'2way'!$Y$3:$Y$7690,"&lt;&gt;P")</f>
        <v>-1700</v>
      </c>
      <c r="K138" s="68">
        <f t="shared" si="8"/>
        <v>-1</v>
      </c>
    </row>
    <row r="139" spans="1:11" x14ac:dyDescent="0.25">
      <c r="A139" t="s">
        <v>274</v>
      </c>
      <c r="B139" t="s">
        <v>340</v>
      </c>
      <c r="C139">
        <f>SUMIFS('2way'!$Z$3:$Z$7690,'2way'!$Q$3:$Q$7690,"=" &amp;B139,'2way'!$Y$3:$Y$7690,"&lt;&gt;P") + SUMIFS('2way'!$Z$3:$Z$7690,'2way'!$R$3:$R$7690,"=" &amp;B139,'2way'!$Y$3:$Y$7690,"&lt;&gt;P")</f>
        <v>1600</v>
      </c>
      <c r="D139">
        <f>SUMIFS('2way'!$AB$3:$AB$7690,'2way'!$Q$3:$Q$7690,"="&amp;B139,'2way'!$Z$3:$Z$7690,"&lt;&gt;P") + SUMIFS('2way'!$AB$3:$AB$7690,'2way'!$R$3:$R$7690,"="&amp;B139,'2way'!$Z$3:$Z$7690,"&lt;&gt;P")</f>
        <v>-1600</v>
      </c>
      <c r="E139" s="68">
        <f t="shared" si="6"/>
        <v>-1</v>
      </c>
      <c r="F139">
        <f>SUMIFS('2way'!$Z$3:$Z$7690,'2way'!$Q$3:$Q$7690,"=" &amp;B139,'2way'!$Y$3:$Y$7690,"&lt;&gt;P") + SUMIFS('2way'!$Z$3:$Z$7690,'2way'!$R$3:$R$7690,"=" &amp;B139,'2way'!$Y$3:$Y$7690,"&lt;&gt;P")</f>
        <v>1600</v>
      </c>
      <c r="G139">
        <f>SUMIFS('2way'!$AD$3:$AD$7690,'2way'!$Q$3:$Q$7690,"="&amp;B139,'2way'!$Y$3:$Y$7690,"&lt;&gt;P") + SUMIFS('2way'!$AD$3:$AD$7690,'2way'!$R$3:$R$7690,"="&amp;D139,'2way'!$Y$3:$Y$7690,"&lt;&gt;P")</f>
        <v>-800</v>
      </c>
      <c r="H139" s="68">
        <f t="shared" si="7"/>
        <v>-0.5</v>
      </c>
      <c r="I139">
        <f>SUMIFS('2way'!$Z$3:$Z$7690,'2way'!$Q$3:$Q$7690,"=" &amp;B139,'2way'!$Y$3:$Y$7690,"&lt;&gt;P") + SUMIFS('2way'!$Z$3:$Z$7690,'2way'!$R$3:$R$7690,"=" &amp;B139,'2way'!$Y$3:$Y$7690,"&lt;&gt;P")</f>
        <v>1600</v>
      </c>
      <c r="J139">
        <f>SUMIFS('2way'!$AF$3:$AF$7690,'2way'!$Q$3:$Q$7690,"="&amp;B139,'2way'!$Y$3:$Y$7690,"&lt;&gt;P") + SUMIFS('2way'!$AF$3:$AF$7690,'2way'!$R$3:$R$7690,"="&amp;B139,'2way'!$Y$3:$Y$7690,"&lt;&gt;P")</f>
        <v>-1600</v>
      </c>
      <c r="K139" s="68">
        <f t="shared" si="8"/>
        <v>-1</v>
      </c>
    </row>
    <row r="140" spans="1:11" x14ac:dyDescent="0.25">
      <c r="A140" t="s">
        <v>274</v>
      </c>
      <c r="B140" t="s">
        <v>517</v>
      </c>
      <c r="C140">
        <f>SUMIFS('2way'!$Z$3:$Z$7690,'2way'!$Q$3:$Q$7690,"=" &amp;B140,'2way'!$Y$3:$Y$7690,"&lt;&gt;P") + SUMIFS('2way'!$Z$3:$Z$7690,'2way'!$R$3:$R$7690,"=" &amp;B140,'2way'!$Y$3:$Y$7690,"&lt;&gt;P")</f>
        <v>1600</v>
      </c>
      <c r="D140">
        <f>SUMIFS('2way'!$AB$3:$AB$7690,'2way'!$Q$3:$Q$7690,"="&amp;B140,'2way'!$Z$3:$Z$7690,"&lt;&gt;P") + SUMIFS('2way'!$AB$3:$AB$7690,'2way'!$R$3:$R$7690,"="&amp;B140,'2way'!$Z$3:$Z$7690,"&lt;&gt;P")</f>
        <v>-1600</v>
      </c>
      <c r="E140" s="68">
        <f t="shared" si="6"/>
        <v>-1</v>
      </c>
      <c r="F140">
        <f>SUMIFS('2way'!$Z$3:$Z$7690,'2way'!$Q$3:$Q$7690,"=" &amp;B140,'2way'!$Y$3:$Y$7690,"&lt;&gt;P") + SUMIFS('2way'!$Z$3:$Z$7690,'2way'!$R$3:$R$7690,"=" &amp;B140,'2way'!$Y$3:$Y$7690,"&lt;&gt;P")</f>
        <v>1600</v>
      </c>
      <c r="G140">
        <f>SUMIFS('2way'!$AD$3:$AD$7690,'2way'!$Q$3:$Q$7690,"="&amp;B140,'2way'!$Y$3:$Y$7690,"&lt;&gt;P") + SUMIFS('2way'!$AD$3:$AD$7690,'2way'!$R$3:$R$7690,"="&amp;D140,'2way'!$Y$3:$Y$7690,"&lt;&gt;P")</f>
        <v>-800</v>
      </c>
      <c r="H140" s="68">
        <f t="shared" si="7"/>
        <v>-0.5</v>
      </c>
      <c r="I140">
        <f>SUMIFS('2way'!$Z$3:$Z$7690,'2way'!$Q$3:$Q$7690,"=" &amp;B140,'2way'!$Y$3:$Y$7690,"&lt;&gt;P") + SUMIFS('2way'!$Z$3:$Z$7690,'2way'!$R$3:$R$7690,"=" &amp;B140,'2way'!$Y$3:$Y$7690,"&lt;&gt;P")</f>
        <v>1600</v>
      </c>
      <c r="J140">
        <f>SUMIFS('2way'!$AF$3:$AF$7690,'2way'!$Q$3:$Q$7690,"="&amp;B140,'2way'!$Y$3:$Y$7690,"&lt;&gt;P") + SUMIFS('2way'!$AF$3:$AF$7690,'2way'!$R$3:$R$7690,"="&amp;B140,'2way'!$Y$3:$Y$7690,"&lt;&gt;P")</f>
        <v>-1600</v>
      </c>
      <c r="K140" s="68">
        <f t="shared" si="8"/>
        <v>-1</v>
      </c>
    </row>
    <row r="141" spans="1:11" x14ac:dyDescent="0.25">
      <c r="A141" t="s">
        <v>274</v>
      </c>
      <c r="B141" t="s">
        <v>486</v>
      </c>
      <c r="C141">
        <f>SUMIFS('2way'!$Z$3:$Z$7690,'2way'!$Q$3:$Q$7690,"=" &amp;B141,'2way'!$Y$3:$Y$7690,"&lt;&gt;P") + SUMIFS('2way'!$Z$3:$Z$7690,'2way'!$R$3:$R$7690,"=" &amp;B141,'2way'!$Y$3:$Y$7690,"&lt;&gt;P")</f>
        <v>2000</v>
      </c>
      <c r="D141">
        <f>SUMIFS('2way'!$AB$3:$AB$7690,'2way'!$Q$3:$Q$7690,"="&amp;B141,'2way'!$Z$3:$Z$7690,"&lt;&gt;P") + SUMIFS('2way'!$AB$3:$AB$7690,'2way'!$R$3:$R$7690,"="&amp;B141,'2way'!$Z$3:$Z$7690,"&lt;&gt;P")</f>
        <v>-2000</v>
      </c>
      <c r="E141" s="68">
        <f t="shared" si="6"/>
        <v>-1</v>
      </c>
      <c r="F141">
        <f>SUMIFS('2way'!$Z$3:$Z$7690,'2way'!$Q$3:$Q$7690,"=" &amp;B141,'2way'!$Y$3:$Y$7690,"&lt;&gt;P") + SUMIFS('2way'!$Z$3:$Z$7690,'2way'!$R$3:$R$7690,"=" &amp;B141,'2way'!$Y$3:$Y$7690,"&lt;&gt;P")</f>
        <v>2000</v>
      </c>
      <c r="G141">
        <f>SUMIFS('2way'!$AD$3:$AD$7690,'2way'!$Q$3:$Q$7690,"="&amp;B141,'2way'!$Y$3:$Y$7690,"&lt;&gt;P") + SUMIFS('2way'!$AD$3:$AD$7690,'2way'!$R$3:$R$7690,"="&amp;D141,'2way'!$Y$3:$Y$7690,"&lt;&gt;P")</f>
        <v>-900</v>
      </c>
      <c r="H141" s="68">
        <f t="shared" si="7"/>
        <v>-0.45</v>
      </c>
      <c r="I141">
        <f>SUMIFS('2way'!$Z$3:$Z$7690,'2way'!$Q$3:$Q$7690,"=" &amp;B141,'2way'!$Y$3:$Y$7690,"&lt;&gt;P") + SUMIFS('2way'!$Z$3:$Z$7690,'2way'!$R$3:$R$7690,"=" &amp;B141,'2way'!$Y$3:$Y$7690,"&lt;&gt;P")</f>
        <v>2000</v>
      </c>
      <c r="J141">
        <f>SUMIFS('2way'!$AF$3:$AF$7690,'2way'!$Q$3:$Q$7690,"="&amp;B141,'2way'!$Y$3:$Y$7690,"&lt;&gt;P") + SUMIFS('2way'!$AF$3:$AF$7690,'2way'!$R$3:$R$7690,"="&amp;B141,'2way'!$Y$3:$Y$7690,"&lt;&gt;P")</f>
        <v>-2000</v>
      </c>
      <c r="K141" s="68">
        <f t="shared" si="8"/>
        <v>-1</v>
      </c>
    </row>
    <row r="142" spans="1:11" x14ac:dyDescent="0.25">
      <c r="A142" t="s">
        <v>274</v>
      </c>
      <c r="B142" t="s">
        <v>338</v>
      </c>
      <c r="C142">
        <f>SUMIFS('2way'!$Z$3:$Z$7690,'2way'!$Q$3:$Q$7690,"=" &amp;B142,'2way'!$Y$3:$Y$7690,"&lt;&gt;P") + SUMIFS('2way'!$Z$3:$Z$7690,'2way'!$R$3:$R$7690,"=" &amp;B142,'2way'!$Y$3:$Y$7690,"&lt;&gt;P")</f>
        <v>1600</v>
      </c>
      <c r="D142">
        <f>SUMIFS('2way'!$AB$3:$AB$7690,'2way'!$Q$3:$Q$7690,"="&amp;B142,'2way'!$Z$3:$Z$7690,"&lt;&gt;P") + SUMIFS('2way'!$AB$3:$AB$7690,'2way'!$R$3:$R$7690,"="&amp;B142,'2way'!$Z$3:$Z$7690,"&lt;&gt;P")</f>
        <v>-1600</v>
      </c>
      <c r="E142" s="68">
        <f t="shared" si="6"/>
        <v>-1</v>
      </c>
      <c r="F142">
        <f>SUMIFS('2way'!$Z$3:$Z$7690,'2way'!$Q$3:$Q$7690,"=" &amp;B142,'2way'!$Y$3:$Y$7690,"&lt;&gt;P") + SUMIFS('2way'!$Z$3:$Z$7690,'2way'!$R$3:$R$7690,"=" &amp;B142,'2way'!$Y$3:$Y$7690,"&lt;&gt;P")</f>
        <v>1600</v>
      </c>
      <c r="G142">
        <f>SUMIFS('2way'!$AD$3:$AD$7690,'2way'!$Q$3:$Q$7690,"="&amp;B142,'2way'!$Y$3:$Y$7690,"&lt;&gt;P") + SUMIFS('2way'!$AD$3:$AD$7690,'2way'!$R$3:$R$7690,"="&amp;D142,'2way'!$Y$3:$Y$7690,"&lt;&gt;P")</f>
        <v>-700</v>
      </c>
      <c r="H142" s="68">
        <f t="shared" si="7"/>
        <v>-0.4375</v>
      </c>
      <c r="I142">
        <f>SUMIFS('2way'!$Z$3:$Z$7690,'2way'!$Q$3:$Q$7690,"=" &amp;B142,'2way'!$Y$3:$Y$7690,"&lt;&gt;P") + SUMIFS('2way'!$Z$3:$Z$7690,'2way'!$R$3:$R$7690,"=" &amp;B142,'2way'!$Y$3:$Y$7690,"&lt;&gt;P")</f>
        <v>1600</v>
      </c>
      <c r="J142">
        <f>SUMIFS('2way'!$AF$3:$AF$7690,'2way'!$Q$3:$Q$7690,"="&amp;B142,'2way'!$Y$3:$Y$7690,"&lt;&gt;P") + SUMIFS('2way'!$AF$3:$AF$7690,'2way'!$R$3:$R$7690,"="&amp;B142,'2way'!$Y$3:$Y$7690,"&lt;&gt;P")</f>
        <v>-1600</v>
      </c>
      <c r="K142" s="68">
        <f t="shared" si="8"/>
        <v>-1</v>
      </c>
    </row>
    <row r="143" spans="1:11" x14ac:dyDescent="0.25">
      <c r="A143" t="s">
        <v>274</v>
      </c>
      <c r="B143" t="s">
        <v>342</v>
      </c>
      <c r="C143">
        <f>SUMIFS('2way'!$Z$3:$Z$7690,'2way'!$Q$3:$Q$7690,"=" &amp;B143,'2way'!$Y$3:$Y$7690,"&lt;&gt;P") + SUMIFS('2way'!$Z$3:$Z$7690,'2way'!$R$3:$R$7690,"=" &amp;B143,'2way'!$Y$3:$Y$7690,"&lt;&gt;P")</f>
        <v>1500</v>
      </c>
      <c r="D143">
        <f>SUMIFS('2way'!$AB$3:$AB$7690,'2way'!$Q$3:$Q$7690,"="&amp;B143,'2way'!$Z$3:$Z$7690,"&lt;&gt;P") + SUMIFS('2way'!$AB$3:$AB$7690,'2way'!$R$3:$R$7690,"="&amp;B143,'2way'!$Z$3:$Z$7690,"&lt;&gt;P")</f>
        <v>-1600</v>
      </c>
      <c r="E143" s="68">
        <f t="shared" si="6"/>
        <v>-1.0666666666666667</v>
      </c>
      <c r="F143">
        <f>SUMIFS('2way'!$Z$3:$Z$7690,'2way'!$Q$3:$Q$7690,"=" &amp;B143,'2way'!$Y$3:$Y$7690,"&lt;&gt;P") + SUMIFS('2way'!$Z$3:$Z$7690,'2way'!$R$3:$R$7690,"=" &amp;B143,'2way'!$Y$3:$Y$7690,"&lt;&gt;P")</f>
        <v>1500</v>
      </c>
      <c r="G143">
        <f>SUMIFS('2way'!$AD$3:$AD$7690,'2way'!$Q$3:$Q$7690,"="&amp;B143,'2way'!$Y$3:$Y$7690,"&lt;&gt;P") + SUMIFS('2way'!$AD$3:$AD$7690,'2way'!$R$3:$R$7690,"="&amp;D143,'2way'!$Y$3:$Y$7690,"&lt;&gt;P")</f>
        <v>-700</v>
      </c>
      <c r="H143" s="68">
        <f t="shared" si="7"/>
        <v>-0.46666666666666667</v>
      </c>
      <c r="I143">
        <f>SUMIFS('2way'!$Z$3:$Z$7690,'2way'!$Q$3:$Q$7690,"=" &amp;B143,'2way'!$Y$3:$Y$7690,"&lt;&gt;P") + SUMIFS('2way'!$Z$3:$Z$7690,'2way'!$R$3:$R$7690,"=" &amp;B143,'2way'!$Y$3:$Y$7690,"&lt;&gt;P")</f>
        <v>1500</v>
      </c>
      <c r="J143">
        <f>SUMIFS('2way'!$AF$3:$AF$7690,'2way'!$Q$3:$Q$7690,"="&amp;B143,'2way'!$Y$3:$Y$7690,"&lt;&gt;P") + SUMIFS('2way'!$AF$3:$AF$7690,'2way'!$R$3:$R$7690,"="&amp;B143,'2way'!$Y$3:$Y$7690,"&lt;&gt;P")</f>
        <v>-1500</v>
      </c>
      <c r="K143" s="68">
        <f t="shared" si="8"/>
        <v>-1</v>
      </c>
    </row>
    <row r="144" spans="1:11" x14ac:dyDescent="0.25">
      <c r="A144" t="s">
        <v>274</v>
      </c>
      <c r="B144" t="s">
        <v>487</v>
      </c>
      <c r="C144">
        <f>SUMIFS('2way'!$Z$3:$Z$7690,'2way'!$Q$3:$Q$7690,"=" &amp;B144,'2way'!$Y$3:$Y$7690,"&lt;&gt;P") + SUMIFS('2way'!$Z$3:$Z$7690,'2way'!$R$3:$R$7690,"=" &amp;B144,'2way'!$Y$3:$Y$7690,"&lt;&gt;P")</f>
        <v>1900</v>
      </c>
      <c r="D144">
        <f>SUMIFS('2way'!$AB$3:$AB$7690,'2way'!$Q$3:$Q$7690,"="&amp;B144,'2way'!$Z$3:$Z$7690,"&lt;&gt;P") + SUMIFS('2way'!$AB$3:$AB$7690,'2way'!$R$3:$R$7690,"="&amp;B144,'2way'!$Z$3:$Z$7690,"&lt;&gt;P")</f>
        <v>-1900</v>
      </c>
      <c r="E144" s="68">
        <f t="shared" si="6"/>
        <v>-1</v>
      </c>
      <c r="F144">
        <f>SUMIFS('2way'!$Z$3:$Z$7690,'2way'!$Q$3:$Q$7690,"=" &amp;B144,'2way'!$Y$3:$Y$7690,"&lt;&gt;P") + SUMIFS('2way'!$Z$3:$Z$7690,'2way'!$R$3:$R$7690,"=" &amp;B144,'2way'!$Y$3:$Y$7690,"&lt;&gt;P")</f>
        <v>1900</v>
      </c>
      <c r="G144">
        <f>SUMIFS('2way'!$AD$3:$AD$7690,'2way'!$Q$3:$Q$7690,"="&amp;B144,'2way'!$Y$3:$Y$7690,"&lt;&gt;P") + SUMIFS('2way'!$AD$3:$AD$7690,'2way'!$R$3:$R$7690,"="&amp;D144,'2way'!$Y$3:$Y$7690,"&lt;&gt;P")</f>
        <v>-1100</v>
      </c>
      <c r="H144" s="68">
        <f t="shared" si="7"/>
        <v>-0.57894736842105265</v>
      </c>
      <c r="I144">
        <f>SUMIFS('2way'!$Z$3:$Z$7690,'2way'!$Q$3:$Q$7690,"=" &amp;B144,'2way'!$Y$3:$Y$7690,"&lt;&gt;P") + SUMIFS('2way'!$Z$3:$Z$7690,'2way'!$R$3:$R$7690,"=" &amp;B144,'2way'!$Y$3:$Y$7690,"&lt;&gt;P")</f>
        <v>1900</v>
      </c>
      <c r="J144">
        <f>SUMIFS('2way'!$AF$3:$AF$7690,'2way'!$Q$3:$Q$7690,"="&amp;B144,'2way'!$Y$3:$Y$7690,"&lt;&gt;P") + SUMIFS('2way'!$AF$3:$AF$7690,'2way'!$R$3:$R$7690,"="&amp;B144,'2way'!$Y$3:$Y$7690,"&lt;&gt;P")</f>
        <v>-1900</v>
      </c>
      <c r="K144" s="68">
        <f t="shared" si="8"/>
        <v>-1</v>
      </c>
    </row>
    <row r="145" spans="1:11" x14ac:dyDescent="0.25">
      <c r="A145" t="s">
        <v>274</v>
      </c>
      <c r="B145" t="s">
        <v>529</v>
      </c>
      <c r="C145">
        <f>SUMIFS('2way'!$Z$3:$Z$7690,'2way'!$Q$3:$Q$7690,"=" &amp;B145,'2way'!$Y$3:$Y$7690,"&lt;&gt;P") + SUMIFS('2way'!$Z$3:$Z$7690,'2way'!$R$3:$R$7690,"=" &amp;B145,'2way'!$Y$3:$Y$7690,"&lt;&gt;P")</f>
        <v>1500</v>
      </c>
      <c r="D145">
        <f>SUMIFS('2way'!$AB$3:$AB$7690,'2way'!$Q$3:$Q$7690,"="&amp;B145,'2way'!$Z$3:$Z$7690,"&lt;&gt;P") + SUMIFS('2way'!$AB$3:$AB$7690,'2way'!$R$3:$R$7690,"="&amp;B145,'2way'!$Z$3:$Z$7690,"&lt;&gt;P")</f>
        <v>-1500</v>
      </c>
      <c r="E145" s="68">
        <f t="shared" si="6"/>
        <v>-1</v>
      </c>
      <c r="F145">
        <f>SUMIFS('2way'!$Z$3:$Z$7690,'2way'!$Q$3:$Q$7690,"=" &amp;B145,'2way'!$Y$3:$Y$7690,"&lt;&gt;P") + SUMIFS('2way'!$Z$3:$Z$7690,'2way'!$R$3:$R$7690,"=" &amp;B145,'2way'!$Y$3:$Y$7690,"&lt;&gt;P")</f>
        <v>1500</v>
      </c>
      <c r="G145">
        <f>SUMIFS('2way'!$AD$3:$AD$7690,'2way'!$Q$3:$Q$7690,"="&amp;B145,'2way'!$Y$3:$Y$7690,"&lt;&gt;P") + SUMIFS('2way'!$AD$3:$AD$7690,'2way'!$R$3:$R$7690,"="&amp;D145,'2way'!$Y$3:$Y$7690,"&lt;&gt;P")</f>
        <v>-600</v>
      </c>
      <c r="H145" s="68">
        <f t="shared" si="7"/>
        <v>-0.4</v>
      </c>
      <c r="I145">
        <f>SUMIFS('2way'!$Z$3:$Z$7690,'2way'!$Q$3:$Q$7690,"=" &amp;B145,'2way'!$Y$3:$Y$7690,"&lt;&gt;P") + SUMIFS('2way'!$Z$3:$Z$7690,'2way'!$R$3:$R$7690,"=" &amp;B145,'2way'!$Y$3:$Y$7690,"&lt;&gt;P")</f>
        <v>1500</v>
      </c>
      <c r="J145">
        <f>SUMIFS('2way'!$AF$3:$AF$7690,'2way'!$Q$3:$Q$7690,"="&amp;B145,'2way'!$Y$3:$Y$7690,"&lt;&gt;P") + SUMIFS('2way'!$AF$3:$AF$7690,'2way'!$R$3:$R$7690,"="&amp;B145,'2way'!$Y$3:$Y$7690,"&lt;&gt;P")</f>
        <v>-1500</v>
      </c>
      <c r="K145" s="68">
        <f t="shared" si="8"/>
        <v>-1</v>
      </c>
    </row>
    <row r="146" spans="1:11" x14ac:dyDescent="0.25">
      <c r="A146" t="s">
        <v>274</v>
      </c>
      <c r="B146" t="s">
        <v>339</v>
      </c>
      <c r="C146">
        <f>SUMIFS('2way'!$Z$3:$Z$7690,'2way'!$Q$3:$Q$7690,"=" &amp;B146,'2way'!$Y$3:$Y$7690,"&lt;&gt;P") + SUMIFS('2way'!$Z$3:$Z$7690,'2way'!$R$3:$R$7690,"=" &amp;B146,'2way'!$Y$3:$Y$7690,"&lt;&gt;P")</f>
        <v>2000</v>
      </c>
      <c r="D146">
        <f>SUMIFS('2way'!$AB$3:$AB$7690,'2way'!$Q$3:$Q$7690,"="&amp;B146,'2way'!$Z$3:$Z$7690,"&lt;&gt;P") + SUMIFS('2way'!$AB$3:$AB$7690,'2way'!$R$3:$R$7690,"="&amp;B146,'2way'!$Z$3:$Z$7690,"&lt;&gt;P")</f>
        <v>-2000</v>
      </c>
      <c r="E146" s="68">
        <f t="shared" si="6"/>
        <v>-1</v>
      </c>
      <c r="F146">
        <f>SUMIFS('2way'!$Z$3:$Z$7690,'2way'!$Q$3:$Q$7690,"=" &amp;B146,'2way'!$Y$3:$Y$7690,"&lt;&gt;P") + SUMIFS('2way'!$Z$3:$Z$7690,'2way'!$R$3:$R$7690,"=" &amp;B146,'2way'!$Y$3:$Y$7690,"&lt;&gt;P")</f>
        <v>2000</v>
      </c>
      <c r="G146">
        <f>SUMIFS('2way'!$AD$3:$AD$7690,'2way'!$Q$3:$Q$7690,"="&amp;B146,'2way'!$Y$3:$Y$7690,"&lt;&gt;P") + SUMIFS('2way'!$AD$3:$AD$7690,'2way'!$R$3:$R$7690,"="&amp;D146,'2way'!$Y$3:$Y$7690,"&lt;&gt;P")</f>
        <v>-1100</v>
      </c>
      <c r="H146" s="68">
        <f t="shared" si="7"/>
        <v>-0.55000000000000004</v>
      </c>
      <c r="I146">
        <f>SUMIFS('2way'!$Z$3:$Z$7690,'2way'!$Q$3:$Q$7690,"=" &amp;B146,'2way'!$Y$3:$Y$7690,"&lt;&gt;P") + SUMIFS('2way'!$Z$3:$Z$7690,'2way'!$R$3:$R$7690,"=" &amp;B146,'2way'!$Y$3:$Y$7690,"&lt;&gt;P")</f>
        <v>2000</v>
      </c>
      <c r="J146">
        <f>SUMIFS('2way'!$AF$3:$AF$7690,'2way'!$Q$3:$Q$7690,"="&amp;B146,'2way'!$Y$3:$Y$7690,"&lt;&gt;P") + SUMIFS('2way'!$AF$3:$AF$7690,'2way'!$R$3:$R$7690,"="&amp;B146,'2way'!$Y$3:$Y$7690,"&lt;&gt;P")</f>
        <v>-2000</v>
      </c>
      <c r="K146" s="68">
        <f t="shared" si="8"/>
        <v>-1</v>
      </c>
    </row>
    <row r="147" spans="1:11" x14ac:dyDescent="0.25">
      <c r="A147" t="s">
        <v>274</v>
      </c>
      <c r="B147" t="s">
        <v>341</v>
      </c>
      <c r="C147">
        <f>SUMIFS('2way'!$Z$3:$Z$7690,'2way'!$Q$3:$Q$7690,"=" &amp;B147,'2way'!$Y$3:$Y$7690,"&lt;&gt;P") + SUMIFS('2way'!$Z$3:$Z$7690,'2way'!$R$3:$R$7690,"=" &amp;B147,'2way'!$Y$3:$Y$7690,"&lt;&gt;P")</f>
        <v>1800</v>
      </c>
      <c r="D147">
        <f>SUMIFS('2way'!$AB$3:$AB$7690,'2way'!$Q$3:$Q$7690,"="&amp;B147,'2way'!$Z$3:$Z$7690,"&lt;&gt;P") + SUMIFS('2way'!$AB$3:$AB$7690,'2way'!$R$3:$R$7690,"="&amp;B147,'2way'!$Z$3:$Z$7690,"&lt;&gt;P")</f>
        <v>-1800</v>
      </c>
      <c r="E147" s="68">
        <f t="shared" si="6"/>
        <v>-1</v>
      </c>
      <c r="F147">
        <f>SUMIFS('2way'!$Z$3:$Z$7690,'2way'!$Q$3:$Q$7690,"=" &amp;B147,'2way'!$Y$3:$Y$7690,"&lt;&gt;P") + SUMIFS('2way'!$Z$3:$Z$7690,'2way'!$R$3:$R$7690,"=" &amp;B147,'2way'!$Y$3:$Y$7690,"&lt;&gt;P")</f>
        <v>1800</v>
      </c>
      <c r="G147">
        <f>SUMIFS('2way'!$AD$3:$AD$7690,'2way'!$Q$3:$Q$7690,"="&amp;B147,'2way'!$Y$3:$Y$7690,"&lt;&gt;P") + SUMIFS('2way'!$AD$3:$AD$7690,'2way'!$R$3:$R$7690,"="&amp;D147,'2way'!$Y$3:$Y$7690,"&lt;&gt;P")</f>
        <v>-900</v>
      </c>
      <c r="H147" s="68">
        <f t="shared" si="7"/>
        <v>-0.5</v>
      </c>
      <c r="I147">
        <f>SUMIFS('2way'!$Z$3:$Z$7690,'2way'!$Q$3:$Q$7690,"=" &amp;B147,'2way'!$Y$3:$Y$7690,"&lt;&gt;P") + SUMIFS('2way'!$Z$3:$Z$7690,'2way'!$R$3:$R$7690,"=" &amp;B147,'2way'!$Y$3:$Y$7690,"&lt;&gt;P")</f>
        <v>1800</v>
      </c>
      <c r="J147">
        <f>SUMIFS('2way'!$AF$3:$AF$7690,'2way'!$Q$3:$Q$7690,"="&amp;B147,'2way'!$Y$3:$Y$7690,"&lt;&gt;P") + SUMIFS('2way'!$AF$3:$AF$7690,'2way'!$R$3:$R$7690,"="&amp;B147,'2way'!$Y$3:$Y$7690,"&lt;&gt;P")</f>
        <v>-1800</v>
      </c>
      <c r="K147" s="68">
        <f t="shared" si="8"/>
        <v>-1</v>
      </c>
    </row>
    <row r="148" spans="1:11" x14ac:dyDescent="0.25">
      <c r="A148" t="s">
        <v>274</v>
      </c>
      <c r="B148" t="s">
        <v>489</v>
      </c>
      <c r="C148">
        <f>SUMIFS('2way'!$Z$3:$Z$7690,'2way'!$Q$3:$Q$7690,"=" &amp;B148,'2way'!$Y$3:$Y$7690,"&lt;&gt;P") + SUMIFS('2way'!$Z$3:$Z$7690,'2way'!$R$3:$R$7690,"=" &amp;B148,'2way'!$Y$3:$Y$7690,"&lt;&gt;P")</f>
        <v>1900</v>
      </c>
      <c r="D148">
        <f>SUMIFS('2way'!$AB$3:$AB$7690,'2way'!$Q$3:$Q$7690,"="&amp;B148,'2way'!$Z$3:$Z$7690,"&lt;&gt;P") + SUMIFS('2way'!$AB$3:$AB$7690,'2way'!$R$3:$R$7690,"="&amp;B148,'2way'!$Z$3:$Z$7690,"&lt;&gt;P")</f>
        <v>-1900</v>
      </c>
      <c r="E148" s="68">
        <f t="shared" si="6"/>
        <v>-1</v>
      </c>
      <c r="F148">
        <f>SUMIFS('2way'!$Z$3:$Z$7690,'2way'!$Q$3:$Q$7690,"=" &amp;B148,'2way'!$Y$3:$Y$7690,"&lt;&gt;P") + SUMIFS('2way'!$Z$3:$Z$7690,'2way'!$R$3:$R$7690,"=" &amp;B148,'2way'!$Y$3:$Y$7690,"&lt;&gt;P")</f>
        <v>1900</v>
      </c>
      <c r="G148">
        <f>SUMIFS('2way'!$AD$3:$AD$7690,'2way'!$Q$3:$Q$7690,"="&amp;B148,'2way'!$Y$3:$Y$7690,"&lt;&gt;P") + SUMIFS('2way'!$AD$3:$AD$7690,'2way'!$R$3:$R$7690,"="&amp;D148,'2way'!$Y$3:$Y$7690,"&lt;&gt;P")</f>
        <v>-1000</v>
      </c>
      <c r="H148" s="68">
        <f t="shared" si="7"/>
        <v>-0.52631578947368418</v>
      </c>
      <c r="I148">
        <f>SUMIFS('2way'!$Z$3:$Z$7690,'2way'!$Q$3:$Q$7690,"=" &amp;B148,'2way'!$Y$3:$Y$7690,"&lt;&gt;P") + SUMIFS('2way'!$Z$3:$Z$7690,'2way'!$R$3:$R$7690,"=" &amp;B148,'2way'!$Y$3:$Y$7690,"&lt;&gt;P")</f>
        <v>1900</v>
      </c>
      <c r="J148">
        <f>SUMIFS('2way'!$AF$3:$AF$7690,'2way'!$Q$3:$Q$7690,"="&amp;B148,'2way'!$Y$3:$Y$7690,"&lt;&gt;P") + SUMIFS('2way'!$AF$3:$AF$7690,'2way'!$R$3:$R$7690,"="&amp;B148,'2way'!$Y$3:$Y$7690,"&lt;&gt;P")</f>
        <v>-1900</v>
      </c>
      <c r="K148" s="68">
        <f t="shared" si="8"/>
        <v>-1</v>
      </c>
    </row>
    <row r="149" spans="1:11" x14ac:dyDescent="0.25">
      <c r="A149" t="s">
        <v>274</v>
      </c>
      <c r="B149" t="s">
        <v>417</v>
      </c>
      <c r="C149">
        <f>SUMIFS('2way'!$Z$3:$Z$7690,'2way'!$Q$3:$Q$7690,"=" &amp;B149,'2way'!$Y$3:$Y$7690,"&lt;&gt;P") + SUMIFS('2way'!$Z$3:$Z$7690,'2way'!$R$3:$R$7690,"=" &amp;B149,'2way'!$Y$3:$Y$7690,"&lt;&gt;P")</f>
        <v>2100</v>
      </c>
      <c r="D149">
        <f>SUMIFS('2way'!$AB$3:$AB$7690,'2way'!$Q$3:$Q$7690,"="&amp;B149,'2way'!$Z$3:$Z$7690,"&lt;&gt;P") + SUMIFS('2way'!$AB$3:$AB$7690,'2way'!$R$3:$R$7690,"="&amp;B149,'2way'!$Z$3:$Z$7690,"&lt;&gt;P")</f>
        <v>-2100</v>
      </c>
      <c r="E149" s="68">
        <f t="shared" si="6"/>
        <v>-1</v>
      </c>
      <c r="F149">
        <f>SUMIFS('2way'!$Z$3:$Z$7690,'2way'!$Q$3:$Q$7690,"=" &amp;B149,'2way'!$Y$3:$Y$7690,"&lt;&gt;P") + SUMIFS('2way'!$Z$3:$Z$7690,'2way'!$R$3:$R$7690,"=" &amp;B149,'2way'!$Y$3:$Y$7690,"&lt;&gt;P")</f>
        <v>2100</v>
      </c>
      <c r="G149">
        <f>SUMIFS('2way'!$AD$3:$AD$7690,'2way'!$Q$3:$Q$7690,"="&amp;B149,'2way'!$Y$3:$Y$7690,"&lt;&gt;P") + SUMIFS('2way'!$AD$3:$AD$7690,'2way'!$R$3:$R$7690,"="&amp;D149,'2way'!$Y$3:$Y$7690,"&lt;&gt;P")</f>
        <v>-1000</v>
      </c>
      <c r="H149" s="68">
        <f t="shared" si="7"/>
        <v>-0.47619047619047616</v>
      </c>
      <c r="I149">
        <f>SUMIFS('2way'!$Z$3:$Z$7690,'2way'!$Q$3:$Q$7690,"=" &amp;B149,'2way'!$Y$3:$Y$7690,"&lt;&gt;P") + SUMIFS('2way'!$Z$3:$Z$7690,'2way'!$R$3:$R$7690,"=" &amp;B149,'2way'!$Y$3:$Y$7690,"&lt;&gt;P")</f>
        <v>2100</v>
      </c>
      <c r="J149">
        <f>SUMIFS('2way'!$AF$3:$AF$7690,'2way'!$Q$3:$Q$7690,"="&amp;B149,'2way'!$Y$3:$Y$7690,"&lt;&gt;P") + SUMIFS('2way'!$AF$3:$AF$7690,'2way'!$R$3:$R$7690,"="&amp;B149,'2way'!$Y$3:$Y$7690,"&lt;&gt;P")</f>
        <v>-2100</v>
      </c>
      <c r="K149" s="68">
        <f t="shared" si="8"/>
        <v>-1</v>
      </c>
    </row>
    <row r="150" spans="1:11" x14ac:dyDescent="0.25">
      <c r="A150" t="s">
        <v>271</v>
      </c>
      <c r="B150" t="s">
        <v>568</v>
      </c>
      <c r="C150">
        <f>SUMIFS('2way'!$Z$3:$Z$7690,'2way'!$Q$3:$Q$7690,"=" &amp;B150,'2way'!$Y$3:$Y$7690,"&lt;&gt;P") + SUMIFS('2way'!$Z$3:$Z$7690,'2way'!$R$3:$R$7690,"=" &amp;B150,'2way'!$Y$3:$Y$7690,"&lt;&gt;P")</f>
        <v>1600</v>
      </c>
      <c r="D150">
        <f>SUMIFS('2way'!$AB$3:$AB$7690,'2way'!$Q$3:$Q$7690,"="&amp;B150,'2way'!$Z$3:$Z$7690,"&lt;&gt;P") + SUMIFS('2way'!$AB$3:$AB$7690,'2way'!$R$3:$R$7690,"="&amp;B150,'2way'!$Z$3:$Z$7690,"&lt;&gt;P")</f>
        <v>-1600</v>
      </c>
      <c r="E150" s="68">
        <f t="shared" si="6"/>
        <v>-1</v>
      </c>
      <c r="F150">
        <f>SUMIFS('2way'!$Z$3:$Z$7690,'2way'!$Q$3:$Q$7690,"=" &amp;B150,'2way'!$Y$3:$Y$7690,"&lt;&gt;P") + SUMIFS('2way'!$Z$3:$Z$7690,'2way'!$R$3:$R$7690,"=" &amp;B150,'2way'!$Y$3:$Y$7690,"&lt;&gt;P")</f>
        <v>1600</v>
      </c>
      <c r="G150">
        <f>SUMIFS('2way'!$AD$3:$AD$7690,'2way'!$Q$3:$Q$7690,"="&amp;B150,'2way'!$Y$3:$Y$7690,"&lt;&gt;P") + SUMIFS('2way'!$AD$3:$AD$7690,'2way'!$R$3:$R$7690,"="&amp;D150,'2way'!$Y$3:$Y$7690,"&lt;&gt;P")</f>
        <v>-700</v>
      </c>
      <c r="H150" s="68">
        <f t="shared" si="7"/>
        <v>-0.4375</v>
      </c>
      <c r="I150">
        <f>SUMIFS('2way'!$Z$3:$Z$7690,'2way'!$Q$3:$Q$7690,"=" &amp;B150,'2way'!$Y$3:$Y$7690,"&lt;&gt;P") + SUMIFS('2way'!$Z$3:$Z$7690,'2way'!$R$3:$R$7690,"=" &amp;B150,'2way'!$Y$3:$Y$7690,"&lt;&gt;P")</f>
        <v>1600</v>
      </c>
      <c r="J150">
        <f>SUMIFS('2way'!$AF$3:$AF$7690,'2way'!$Q$3:$Q$7690,"="&amp;B150,'2way'!$Y$3:$Y$7690,"&lt;&gt;P") + SUMIFS('2way'!$AF$3:$AF$7690,'2way'!$R$3:$R$7690,"="&amp;B150,'2way'!$Y$3:$Y$7690,"&lt;&gt;P")</f>
        <v>-1600</v>
      </c>
      <c r="K150" s="68">
        <f t="shared" si="8"/>
        <v>-1</v>
      </c>
    </row>
    <row r="151" spans="1:11" x14ac:dyDescent="0.25">
      <c r="A151" t="s">
        <v>271</v>
      </c>
      <c r="B151" t="s">
        <v>572</v>
      </c>
      <c r="C151">
        <f>SUMIFS('2way'!$Z$3:$Z$7690,'2way'!$Q$3:$Q$7690,"=" &amp;B151,'2way'!$Y$3:$Y$7690,"&lt;&gt;P") + SUMIFS('2way'!$Z$3:$Z$7690,'2way'!$R$3:$R$7690,"=" &amp;B151,'2way'!$Y$3:$Y$7690,"&lt;&gt;P")</f>
        <v>1700</v>
      </c>
      <c r="D151" t="e">
        <f>SUMIFS('2way'!$AB$3:$AB$7690,'2way'!$Q$3:$Q$7690,"="&amp;B151,'2way'!$Z$3:$Z$7690,"&lt;&gt;P") + SUMIFS('2way'!$AB$3:$AB$7690,'2way'!$R$3:$R$7690,"="&amp;B151,'2way'!$Z$3:$Z$7690,"&lt;&gt;P")</f>
        <v>#N/A</v>
      </c>
      <c r="E151" s="68" t="e">
        <f t="shared" si="6"/>
        <v>#N/A</v>
      </c>
      <c r="F151">
        <f>SUMIFS('2way'!$Z$3:$Z$7690,'2way'!$Q$3:$Q$7690,"=" &amp;B151,'2way'!$Y$3:$Y$7690,"&lt;&gt;P") + SUMIFS('2way'!$Z$3:$Z$7690,'2way'!$R$3:$R$7690,"=" &amp;B151,'2way'!$Y$3:$Y$7690,"&lt;&gt;P")</f>
        <v>1700</v>
      </c>
      <c r="G151" t="e">
        <f>SUMIFS('2way'!$AD$3:$AD$7690,'2way'!$Q$3:$Q$7690,"="&amp;B151,'2way'!$Y$3:$Y$7690,"&lt;&gt;P") + SUMIFS('2way'!$AD$3:$AD$7690,'2way'!$R$3:$R$7690,"="&amp;D151,'2way'!$Y$3:$Y$7690,"&lt;&gt;P")</f>
        <v>#N/A</v>
      </c>
      <c r="H151" s="68" t="e">
        <f t="shared" si="7"/>
        <v>#N/A</v>
      </c>
      <c r="I151">
        <f>SUMIFS('2way'!$Z$3:$Z$7690,'2way'!$Q$3:$Q$7690,"=" &amp;B151,'2way'!$Y$3:$Y$7690,"&lt;&gt;P") + SUMIFS('2way'!$Z$3:$Z$7690,'2way'!$R$3:$R$7690,"=" &amp;B151,'2way'!$Y$3:$Y$7690,"&lt;&gt;P")</f>
        <v>1700</v>
      </c>
      <c r="J151" t="e">
        <f>SUMIFS('2way'!$AF$3:$AF$7690,'2way'!$Q$3:$Q$7690,"="&amp;B151,'2way'!$Y$3:$Y$7690,"&lt;&gt;P") + SUMIFS('2way'!$AF$3:$AF$7690,'2way'!$R$3:$R$7690,"="&amp;B151,'2way'!$Y$3:$Y$7690,"&lt;&gt;P")</f>
        <v>#N/A</v>
      </c>
      <c r="K151" s="68" t="e">
        <f t="shared" si="8"/>
        <v>#N/A</v>
      </c>
    </row>
    <row r="152" spans="1:11" x14ac:dyDescent="0.25">
      <c r="A152" t="s">
        <v>271</v>
      </c>
      <c r="B152" t="s">
        <v>545</v>
      </c>
      <c r="C152">
        <f>SUMIFS('2way'!$Z$3:$Z$7690,'2way'!$Q$3:$Q$7690,"=" &amp;B152,'2way'!$Y$3:$Y$7690,"&lt;&gt;P") + SUMIFS('2way'!$Z$3:$Z$7690,'2way'!$R$3:$R$7690,"=" &amp;B152,'2way'!$Y$3:$Y$7690,"&lt;&gt;P")</f>
        <v>1700</v>
      </c>
      <c r="D152">
        <f>SUMIFS('2way'!$AB$3:$AB$7690,'2way'!$Q$3:$Q$7690,"="&amp;B152,'2way'!$Z$3:$Z$7690,"&lt;&gt;P") + SUMIFS('2way'!$AB$3:$AB$7690,'2way'!$R$3:$R$7690,"="&amp;B152,'2way'!$Z$3:$Z$7690,"&lt;&gt;P")</f>
        <v>-1700</v>
      </c>
      <c r="E152" s="68">
        <f t="shared" si="6"/>
        <v>-1</v>
      </c>
      <c r="F152">
        <f>SUMIFS('2way'!$Z$3:$Z$7690,'2way'!$Q$3:$Q$7690,"=" &amp;B152,'2way'!$Y$3:$Y$7690,"&lt;&gt;P") + SUMIFS('2way'!$Z$3:$Z$7690,'2way'!$R$3:$R$7690,"=" &amp;B152,'2way'!$Y$3:$Y$7690,"&lt;&gt;P")</f>
        <v>1700</v>
      </c>
      <c r="G152">
        <f>SUMIFS('2way'!$AD$3:$AD$7690,'2way'!$Q$3:$Q$7690,"="&amp;B152,'2way'!$Y$3:$Y$7690,"&lt;&gt;P") + SUMIFS('2way'!$AD$3:$AD$7690,'2way'!$R$3:$R$7690,"="&amp;D152,'2way'!$Y$3:$Y$7690,"&lt;&gt;P")</f>
        <v>-800</v>
      </c>
      <c r="H152" s="68">
        <f t="shared" si="7"/>
        <v>-0.47058823529411764</v>
      </c>
      <c r="I152">
        <f>SUMIFS('2way'!$Z$3:$Z$7690,'2way'!$Q$3:$Q$7690,"=" &amp;B152,'2way'!$Y$3:$Y$7690,"&lt;&gt;P") + SUMIFS('2way'!$Z$3:$Z$7690,'2way'!$R$3:$R$7690,"=" &amp;B152,'2way'!$Y$3:$Y$7690,"&lt;&gt;P")</f>
        <v>1700</v>
      </c>
      <c r="J152">
        <f>SUMIFS('2way'!$AF$3:$AF$7690,'2way'!$Q$3:$Q$7690,"="&amp;B152,'2way'!$Y$3:$Y$7690,"&lt;&gt;P") + SUMIFS('2way'!$AF$3:$AF$7690,'2way'!$R$3:$R$7690,"="&amp;B152,'2way'!$Y$3:$Y$7690,"&lt;&gt;P")</f>
        <v>-1700</v>
      </c>
      <c r="K152" s="68">
        <f t="shared" si="8"/>
        <v>-1</v>
      </c>
    </row>
    <row r="153" spans="1:11" x14ac:dyDescent="0.25">
      <c r="A153" t="s">
        <v>271</v>
      </c>
      <c r="B153" t="s">
        <v>549</v>
      </c>
      <c r="C153">
        <f>SUMIFS('2way'!$Z$3:$Z$7690,'2way'!$Q$3:$Q$7690,"=" &amp;B153,'2way'!$Y$3:$Y$7690,"&lt;&gt;P") + SUMIFS('2way'!$Z$3:$Z$7690,'2way'!$R$3:$R$7690,"=" &amp;B153,'2way'!$Y$3:$Y$7690,"&lt;&gt;P")</f>
        <v>1700</v>
      </c>
      <c r="D153">
        <f>SUMIFS('2way'!$AB$3:$AB$7690,'2way'!$Q$3:$Q$7690,"="&amp;B153,'2way'!$Z$3:$Z$7690,"&lt;&gt;P") + SUMIFS('2way'!$AB$3:$AB$7690,'2way'!$R$3:$R$7690,"="&amp;B153,'2way'!$Z$3:$Z$7690,"&lt;&gt;P")</f>
        <v>-1700</v>
      </c>
      <c r="E153" s="68">
        <f t="shared" si="6"/>
        <v>-1</v>
      </c>
      <c r="F153">
        <f>SUMIFS('2way'!$Z$3:$Z$7690,'2way'!$Q$3:$Q$7690,"=" &amp;B153,'2way'!$Y$3:$Y$7690,"&lt;&gt;P") + SUMIFS('2way'!$Z$3:$Z$7690,'2way'!$R$3:$R$7690,"=" &amp;B153,'2way'!$Y$3:$Y$7690,"&lt;&gt;P")</f>
        <v>1700</v>
      </c>
      <c r="G153">
        <f>SUMIFS('2way'!$AD$3:$AD$7690,'2way'!$Q$3:$Q$7690,"="&amp;B153,'2way'!$Y$3:$Y$7690,"&lt;&gt;P") + SUMIFS('2way'!$AD$3:$AD$7690,'2way'!$R$3:$R$7690,"="&amp;D153,'2way'!$Y$3:$Y$7690,"&lt;&gt;P")</f>
        <v>-800</v>
      </c>
      <c r="H153" s="68">
        <f t="shared" si="7"/>
        <v>-0.47058823529411764</v>
      </c>
      <c r="I153">
        <f>SUMIFS('2way'!$Z$3:$Z$7690,'2way'!$Q$3:$Q$7690,"=" &amp;B153,'2way'!$Y$3:$Y$7690,"&lt;&gt;P") + SUMIFS('2way'!$Z$3:$Z$7690,'2way'!$R$3:$R$7690,"=" &amp;B153,'2way'!$Y$3:$Y$7690,"&lt;&gt;P")</f>
        <v>1700</v>
      </c>
      <c r="J153">
        <f>SUMIFS('2way'!$AF$3:$AF$7690,'2way'!$Q$3:$Q$7690,"="&amp;B153,'2way'!$Y$3:$Y$7690,"&lt;&gt;P") + SUMIFS('2way'!$AF$3:$AF$7690,'2way'!$R$3:$R$7690,"="&amp;B153,'2way'!$Y$3:$Y$7690,"&lt;&gt;P")</f>
        <v>-1700</v>
      </c>
      <c r="K153" s="68">
        <f t="shared" si="8"/>
        <v>-1</v>
      </c>
    </row>
    <row r="154" spans="1:11" x14ac:dyDescent="0.25">
      <c r="A154" t="s">
        <v>271</v>
      </c>
      <c r="B154" t="s">
        <v>547</v>
      </c>
      <c r="C154">
        <f>SUMIFS('2way'!$Z$3:$Z$7690,'2way'!$Q$3:$Q$7690,"=" &amp;B154,'2way'!$Y$3:$Y$7690,"&lt;&gt;P") + SUMIFS('2way'!$Z$3:$Z$7690,'2way'!$R$3:$R$7690,"=" &amp;B154,'2way'!$Y$3:$Y$7690,"&lt;&gt;P")</f>
        <v>1700</v>
      </c>
      <c r="D154">
        <f>SUMIFS('2way'!$AB$3:$AB$7690,'2way'!$Q$3:$Q$7690,"="&amp;B154,'2way'!$Z$3:$Z$7690,"&lt;&gt;P") + SUMIFS('2way'!$AB$3:$AB$7690,'2way'!$R$3:$R$7690,"="&amp;B154,'2way'!$Z$3:$Z$7690,"&lt;&gt;P")</f>
        <v>-1700</v>
      </c>
      <c r="E154" s="68">
        <f t="shared" si="6"/>
        <v>-1</v>
      </c>
      <c r="F154">
        <f>SUMIFS('2way'!$Z$3:$Z$7690,'2way'!$Q$3:$Q$7690,"=" &amp;B154,'2way'!$Y$3:$Y$7690,"&lt;&gt;P") + SUMIFS('2way'!$Z$3:$Z$7690,'2way'!$R$3:$R$7690,"=" &amp;B154,'2way'!$Y$3:$Y$7690,"&lt;&gt;P")</f>
        <v>1700</v>
      </c>
      <c r="G154">
        <f>SUMIFS('2way'!$AD$3:$AD$7690,'2way'!$Q$3:$Q$7690,"="&amp;B154,'2way'!$Y$3:$Y$7690,"&lt;&gt;P") + SUMIFS('2way'!$AD$3:$AD$7690,'2way'!$R$3:$R$7690,"="&amp;D154,'2way'!$Y$3:$Y$7690,"&lt;&gt;P")</f>
        <v>-800</v>
      </c>
      <c r="H154" s="68">
        <f t="shared" si="7"/>
        <v>-0.47058823529411764</v>
      </c>
      <c r="I154">
        <f>SUMIFS('2way'!$Z$3:$Z$7690,'2way'!$Q$3:$Q$7690,"=" &amp;B154,'2way'!$Y$3:$Y$7690,"&lt;&gt;P") + SUMIFS('2way'!$Z$3:$Z$7690,'2way'!$R$3:$R$7690,"=" &amp;B154,'2way'!$Y$3:$Y$7690,"&lt;&gt;P")</f>
        <v>1700</v>
      </c>
      <c r="J154">
        <f>SUMIFS('2way'!$AF$3:$AF$7690,'2way'!$Q$3:$Q$7690,"="&amp;B154,'2way'!$Y$3:$Y$7690,"&lt;&gt;P") + SUMIFS('2way'!$AF$3:$AF$7690,'2way'!$R$3:$R$7690,"="&amp;B154,'2way'!$Y$3:$Y$7690,"&lt;&gt;P")</f>
        <v>-1700</v>
      </c>
      <c r="K154" s="68">
        <f t="shared" si="8"/>
        <v>-1</v>
      </c>
    </row>
    <row r="155" spans="1:11" x14ac:dyDescent="0.25">
      <c r="A155" t="s">
        <v>271</v>
      </c>
      <c r="B155" t="s">
        <v>542</v>
      </c>
      <c r="C155">
        <f>SUMIFS('2way'!$Z$3:$Z$7690,'2way'!$Q$3:$Q$7690,"=" &amp;B155,'2way'!$Y$3:$Y$7690,"&lt;&gt;P") + SUMIFS('2way'!$Z$3:$Z$7690,'2way'!$R$3:$R$7690,"=" &amp;B155,'2way'!$Y$3:$Y$7690,"&lt;&gt;P")</f>
        <v>1700</v>
      </c>
      <c r="D155">
        <f>SUMIFS('2way'!$AB$3:$AB$7690,'2way'!$Q$3:$Q$7690,"="&amp;B155,'2way'!$Z$3:$Z$7690,"&lt;&gt;P") + SUMIFS('2way'!$AB$3:$AB$7690,'2way'!$R$3:$R$7690,"="&amp;B155,'2way'!$Z$3:$Z$7690,"&lt;&gt;P")</f>
        <v>-1700</v>
      </c>
      <c r="E155" s="68">
        <f t="shared" si="6"/>
        <v>-1</v>
      </c>
      <c r="F155">
        <f>SUMIFS('2way'!$Z$3:$Z$7690,'2way'!$Q$3:$Q$7690,"=" &amp;B155,'2way'!$Y$3:$Y$7690,"&lt;&gt;P") + SUMIFS('2way'!$Z$3:$Z$7690,'2way'!$R$3:$R$7690,"=" &amp;B155,'2way'!$Y$3:$Y$7690,"&lt;&gt;P")</f>
        <v>1700</v>
      </c>
      <c r="G155">
        <f>SUMIFS('2way'!$AD$3:$AD$7690,'2way'!$Q$3:$Q$7690,"="&amp;B155,'2way'!$Y$3:$Y$7690,"&lt;&gt;P") + SUMIFS('2way'!$AD$3:$AD$7690,'2way'!$R$3:$R$7690,"="&amp;D155,'2way'!$Y$3:$Y$7690,"&lt;&gt;P")</f>
        <v>-900</v>
      </c>
      <c r="H155" s="68">
        <f t="shared" si="7"/>
        <v>-0.52941176470588236</v>
      </c>
      <c r="I155">
        <f>SUMIFS('2way'!$Z$3:$Z$7690,'2way'!$Q$3:$Q$7690,"=" &amp;B155,'2way'!$Y$3:$Y$7690,"&lt;&gt;P") + SUMIFS('2way'!$Z$3:$Z$7690,'2way'!$R$3:$R$7690,"=" &amp;B155,'2way'!$Y$3:$Y$7690,"&lt;&gt;P")</f>
        <v>1700</v>
      </c>
      <c r="J155">
        <f>SUMIFS('2way'!$AF$3:$AF$7690,'2way'!$Q$3:$Q$7690,"="&amp;B155,'2way'!$Y$3:$Y$7690,"&lt;&gt;P") + SUMIFS('2way'!$AF$3:$AF$7690,'2way'!$R$3:$R$7690,"="&amp;B155,'2way'!$Y$3:$Y$7690,"&lt;&gt;P")</f>
        <v>-1700</v>
      </c>
      <c r="K155" s="68">
        <f t="shared" si="8"/>
        <v>-1</v>
      </c>
    </row>
    <row r="156" spans="1:11" x14ac:dyDescent="0.25">
      <c r="A156" t="s">
        <v>271</v>
      </c>
      <c r="B156" t="s">
        <v>544</v>
      </c>
      <c r="C156">
        <f>SUMIFS('2way'!$Z$3:$Z$7690,'2way'!$Q$3:$Q$7690,"=" &amp;B156,'2way'!$Y$3:$Y$7690,"&lt;&gt;P") + SUMIFS('2way'!$Z$3:$Z$7690,'2way'!$R$3:$R$7690,"=" &amp;B156,'2way'!$Y$3:$Y$7690,"&lt;&gt;P")</f>
        <v>1600</v>
      </c>
      <c r="D156">
        <f>SUMIFS('2way'!$AB$3:$AB$7690,'2way'!$Q$3:$Q$7690,"="&amp;B156,'2way'!$Z$3:$Z$7690,"&lt;&gt;P") + SUMIFS('2way'!$AB$3:$AB$7690,'2way'!$R$3:$R$7690,"="&amp;B156,'2way'!$Z$3:$Z$7690,"&lt;&gt;P")</f>
        <v>-1600</v>
      </c>
      <c r="E156" s="68">
        <f t="shared" si="6"/>
        <v>-1</v>
      </c>
      <c r="F156">
        <f>SUMIFS('2way'!$Z$3:$Z$7690,'2way'!$Q$3:$Q$7690,"=" &amp;B156,'2way'!$Y$3:$Y$7690,"&lt;&gt;P") + SUMIFS('2way'!$Z$3:$Z$7690,'2way'!$R$3:$R$7690,"=" &amp;B156,'2way'!$Y$3:$Y$7690,"&lt;&gt;P")</f>
        <v>1600</v>
      </c>
      <c r="G156">
        <f>SUMIFS('2way'!$AD$3:$AD$7690,'2way'!$Q$3:$Q$7690,"="&amp;B156,'2way'!$Y$3:$Y$7690,"&lt;&gt;P") + SUMIFS('2way'!$AD$3:$AD$7690,'2way'!$R$3:$R$7690,"="&amp;D156,'2way'!$Y$3:$Y$7690,"&lt;&gt;P")</f>
        <v>-800</v>
      </c>
      <c r="H156" s="68">
        <f t="shared" si="7"/>
        <v>-0.5</v>
      </c>
      <c r="I156">
        <f>SUMIFS('2way'!$Z$3:$Z$7690,'2way'!$Q$3:$Q$7690,"=" &amp;B156,'2way'!$Y$3:$Y$7690,"&lt;&gt;P") + SUMIFS('2way'!$Z$3:$Z$7690,'2way'!$R$3:$R$7690,"=" &amp;B156,'2way'!$Y$3:$Y$7690,"&lt;&gt;P")</f>
        <v>1600</v>
      </c>
      <c r="J156">
        <f>SUMIFS('2way'!$AF$3:$AF$7690,'2way'!$Q$3:$Q$7690,"="&amp;B156,'2way'!$Y$3:$Y$7690,"&lt;&gt;P") + SUMIFS('2way'!$AF$3:$AF$7690,'2way'!$R$3:$R$7690,"="&amp;B156,'2way'!$Y$3:$Y$7690,"&lt;&gt;P")</f>
        <v>-1600</v>
      </c>
      <c r="K156" s="68">
        <f t="shared" si="8"/>
        <v>-1</v>
      </c>
    </row>
    <row r="157" spans="1:11" x14ac:dyDescent="0.25">
      <c r="A157" t="s">
        <v>271</v>
      </c>
      <c r="B157" t="s">
        <v>570</v>
      </c>
      <c r="C157">
        <f>SUMIFS('2way'!$Z$3:$Z$7690,'2way'!$Q$3:$Q$7690,"=" &amp;B157,'2way'!$Y$3:$Y$7690,"&lt;&gt;P") + SUMIFS('2way'!$Z$3:$Z$7690,'2way'!$R$3:$R$7690,"=" &amp;B157,'2way'!$Y$3:$Y$7690,"&lt;&gt;P")</f>
        <v>1600</v>
      </c>
      <c r="D157">
        <f>SUMIFS('2way'!$AB$3:$AB$7690,'2way'!$Q$3:$Q$7690,"="&amp;B157,'2way'!$Z$3:$Z$7690,"&lt;&gt;P") + SUMIFS('2way'!$AB$3:$AB$7690,'2way'!$R$3:$R$7690,"="&amp;B157,'2way'!$Z$3:$Z$7690,"&lt;&gt;P")</f>
        <v>-1600</v>
      </c>
      <c r="E157" s="68">
        <f t="shared" si="6"/>
        <v>-1</v>
      </c>
      <c r="F157">
        <f>SUMIFS('2way'!$Z$3:$Z$7690,'2way'!$Q$3:$Q$7690,"=" &amp;B157,'2way'!$Y$3:$Y$7690,"&lt;&gt;P") + SUMIFS('2way'!$Z$3:$Z$7690,'2way'!$R$3:$R$7690,"=" &amp;B157,'2way'!$Y$3:$Y$7690,"&lt;&gt;P")</f>
        <v>1600</v>
      </c>
      <c r="G157">
        <f>SUMIFS('2way'!$AD$3:$AD$7690,'2way'!$Q$3:$Q$7690,"="&amp;B157,'2way'!$Y$3:$Y$7690,"&lt;&gt;P") + SUMIFS('2way'!$AD$3:$AD$7690,'2way'!$R$3:$R$7690,"="&amp;D157,'2way'!$Y$3:$Y$7690,"&lt;&gt;P")</f>
        <v>-900</v>
      </c>
      <c r="H157" s="68">
        <f t="shared" si="7"/>
        <v>-0.5625</v>
      </c>
      <c r="I157">
        <f>SUMIFS('2way'!$Z$3:$Z$7690,'2way'!$Q$3:$Q$7690,"=" &amp;B157,'2way'!$Y$3:$Y$7690,"&lt;&gt;P") + SUMIFS('2way'!$Z$3:$Z$7690,'2way'!$R$3:$R$7690,"=" &amp;B157,'2way'!$Y$3:$Y$7690,"&lt;&gt;P")</f>
        <v>1600</v>
      </c>
      <c r="J157">
        <f>SUMIFS('2way'!$AF$3:$AF$7690,'2way'!$Q$3:$Q$7690,"="&amp;B157,'2way'!$Y$3:$Y$7690,"&lt;&gt;P") + SUMIFS('2way'!$AF$3:$AF$7690,'2way'!$R$3:$R$7690,"="&amp;B157,'2way'!$Y$3:$Y$7690,"&lt;&gt;P")</f>
        <v>-1600</v>
      </c>
      <c r="K157" s="68">
        <f t="shared" si="8"/>
        <v>-1</v>
      </c>
    </row>
    <row r="158" spans="1:11" x14ac:dyDescent="0.25">
      <c r="A158" t="s">
        <v>271</v>
      </c>
      <c r="B158" t="s">
        <v>569</v>
      </c>
      <c r="C158">
        <f>SUMIFS('2way'!$Z$3:$Z$7690,'2way'!$Q$3:$Q$7690,"=" &amp;B158,'2way'!$Y$3:$Y$7690,"&lt;&gt;P") + SUMIFS('2way'!$Z$3:$Z$7690,'2way'!$R$3:$R$7690,"=" &amp;B158,'2way'!$Y$3:$Y$7690,"&lt;&gt;P")</f>
        <v>1600</v>
      </c>
      <c r="D158">
        <f>SUMIFS('2way'!$AB$3:$AB$7690,'2way'!$Q$3:$Q$7690,"="&amp;B158,'2way'!$Z$3:$Z$7690,"&lt;&gt;P") + SUMIFS('2way'!$AB$3:$AB$7690,'2way'!$R$3:$R$7690,"="&amp;B158,'2way'!$Z$3:$Z$7690,"&lt;&gt;P")</f>
        <v>-1600</v>
      </c>
      <c r="E158" s="68">
        <f t="shared" si="6"/>
        <v>-1</v>
      </c>
      <c r="F158">
        <f>SUMIFS('2way'!$Z$3:$Z$7690,'2way'!$Q$3:$Q$7690,"=" &amp;B158,'2way'!$Y$3:$Y$7690,"&lt;&gt;P") + SUMIFS('2way'!$Z$3:$Z$7690,'2way'!$R$3:$R$7690,"=" &amp;B158,'2way'!$Y$3:$Y$7690,"&lt;&gt;P")</f>
        <v>1600</v>
      </c>
      <c r="G158">
        <f>SUMIFS('2way'!$AD$3:$AD$7690,'2way'!$Q$3:$Q$7690,"="&amp;B158,'2way'!$Y$3:$Y$7690,"&lt;&gt;P") + SUMIFS('2way'!$AD$3:$AD$7690,'2way'!$R$3:$R$7690,"="&amp;D158,'2way'!$Y$3:$Y$7690,"&lt;&gt;P")</f>
        <v>-800</v>
      </c>
      <c r="H158" s="68">
        <f t="shared" si="7"/>
        <v>-0.5</v>
      </c>
      <c r="I158">
        <f>SUMIFS('2way'!$Z$3:$Z$7690,'2way'!$Q$3:$Q$7690,"=" &amp;B158,'2way'!$Y$3:$Y$7690,"&lt;&gt;P") + SUMIFS('2way'!$Z$3:$Z$7690,'2way'!$R$3:$R$7690,"=" &amp;B158,'2way'!$Y$3:$Y$7690,"&lt;&gt;P")</f>
        <v>1600</v>
      </c>
      <c r="J158">
        <f>SUMIFS('2way'!$AF$3:$AF$7690,'2way'!$Q$3:$Q$7690,"="&amp;B158,'2way'!$Y$3:$Y$7690,"&lt;&gt;P") + SUMIFS('2way'!$AF$3:$AF$7690,'2way'!$R$3:$R$7690,"="&amp;B158,'2way'!$Y$3:$Y$7690,"&lt;&gt;P")</f>
        <v>-1600</v>
      </c>
      <c r="K158" s="68">
        <f t="shared" si="8"/>
        <v>-1</v>
      </c>
    </row>
    <row r="159" spans="1:11" x14ac:dyDescent="0.25">
      <c r="A159" t="s">
        <v>271</v>
      </c>
      <c r="B159" t="s">
        <v>546</v>
      </c>
      <c r="C159">
        <f>SUMIFS('2way'!$Z$3:$Z$7690,'2way'!$Q$3:$Q$7690,"=" &amp;B159,'2way'!$Y$3:$Y$7690,"&lt;&gt;P") + SUMIFS('2way'!$Z$3:$Z$7690,'2way'!$R$3:$R$7690,"=" &amp;B159,'2way'!$Y$3:$Y$7690,"&lt;&gt;P")</f>
        <v>1700</v>
      </c>
      <c r="D159">
        <f>SUMIFS('2way'!$AB$3:$AB$7690,'2way'!$Q$3:$Q$7690,"="&amp;B159,'2way'!$Z$3:$Z$7690,"&lt;&gt;P") + SUMIFS('2way'!$AB$3:$AB$7690,'2way'!$R$3:$R$7690,"="&amp;B159,'2way'!$Z$3:$Z$7690,"&lt;&gt;P")</f>
        <v>-1700</v>
      </c>
      <c r="E159" s="68">
        <f t="shared" si="6"/>
        <v>-1</v>
      </c>
      <c r="F159">
        <f>SUMIFS('2way'!$Z$3:$Z$7690,'2way'!$Q$3:$Q$7690,"=" &amp;B159,'2way'!$Y$3:$Y$7690,"&lt;&gt;P") + SUMIFS('2way'!$Z$3:$Z$7690,'2way'!$R$3:$R$7690,"=" &amp;B159,'2way'!$Y$3:$Y$7690,"&lt;&gt;P")</f>
        <v>1700</v>
      </c>
      <c r="G159">
        <f>SUMIFS('2way'!$AD$3:$AD$7690,'2way'!$Q$3:$Q$7690,"="&amp;B159,'2way'!$Y$3:$Y$7690,"&lt;&gt;P") + SUMIFS('2way'!$AD$3:$AD$7690,'2way'!$R$3:$R$7690,"="&amp;D159,'2way'!$Y$3:$Y$7690,"&lt;&gt;P")</f>
        <v>-800</v>
      </c>
      <c r="H159" s="68">
        <f t="shared" si="7"/>
        <v>-0.47058823529411764</v>
      </c>
      <c r="I159">
        <f>SUMIFS('2way'!$Z$3:$Z$7690,'2way'!$Q$3:$Q$7690,"=" &amp;B159,'2way'!$Y$3:$Y$7690,"&lt;&gt;P") + SUMIFS('2way'!$Z$3:$Z$7690,'2way'!$R$3:$R$7690,"=" &amp;B159,'2way'!$Y$3:$Y$7690,"&lt;&gt;P")</f>
        <v>1700</v>
      </c>
      <c r="J159">
        <f>SUMIFS('2way'!$AF$3:$AF$7690,'2way'!$Q$3:$Q$7690,"="&amp;B159,'2way'!$Y$3:$Y$7690,"&lt;&gt;P") + SUMIFS('2way'!$AF$3:$AF$7690,'2way'!$R$3:$R$7690,"="&amp;B159,'2way'!$Y$3:$Y$7690,"&lt;&gt;P")</f>
        <v>-1700</v>
      </c>
      <c r="K159" s="68">
        <f t="shared" si="8"/>
        <v>-1</v>
      </c>
    </row>
    <row r="160" spans="1:11" x14ac:dyDescent="0.25">
      <c r="A160" t="s">
        <v>271</v>
      </c>
      <c r="B160" t="s">
        <v>551</v>
      </c>
      <c r="C160">
        <f>SUMIFS('2way'!$Z$3:$Z$7690,'2way'!$Q$3:$Q$7690,"=" &amp;B160,'2way'!$Y$3:$Y$7690,"&lt;&gt;P") + SUMIFS('2way'!$Z$3:$Z$7690,'2way'!$R$3:$R$7690,"=" &amp;B160,'2way'!$Y$3:$Y$7690,"&lt;&gt;P")</f>
        <v>1600</v>
      </c>
      <c r="D160">
        <f>SUMIFS('2way'!$AB$3:$AB$7690,'2way'!$Q$3:$Q$7690,"="&amp;B160,'2way'!$Z$3:$Z$7690,"&lt;&gt;P") + SUMIFS('2way'!$AB$3:$AB$7690,'2way'!$R$3:$R$7690,"="&amp;B160,'2way'!$Z$3:$Z$7690,"&lt;&gt;P")</f>
        <v>-1600</v>
      </c>
      <c r="E160" s="68">
        <f t="shared" si="6"/>
        <v>-1</v>
      </c>
      <c r="F160">
        <f>SUMIFS('2way'!$Z$3:$Z$7690,'2way'!$Q$3:$Q$7690,"=" &amp;B160,'2way'!$Y$3:$Y$7690,"&lt;&gt;P") + SUMIFS('2way'!$Z$3:$Z$7690,'2way'!$R$3:$R$7690,"=" &amp;B160,'2way'!$Y$3:$Y$7690,"&lt;&gt;P")</f>
        <v>1600</v>
      </c>
      <c r="G160">
        <f>SUMIFS('2way'!$AD$3:$AD$7690,'2way'!$Q$3:$Q$7690,"="&amp;B160,'2way'!$Y$3:$Y$7690,"&lt;&gt;P") + SUMIFS('2way'!$AD$3:$AD$7690,'2way'!$R$3:$R$7690,"="&amp;D160,'2way'!$Y$3:$Y$7690,"&lt;&gt;P")</f>
        <v>-800</v>
      </c>
      <c r="H160" s="68">
        <f t="shared" si="7"/>
        <v>-0.5</v>
      </c>
      <c r="I160">
        <f>SUMIFS('2way'!$Z$3:$Z$7690,'2way'!$Q$3:$Q$7690,"=" &amp;B160,'2way'!$Y$3:$Y$7690,"&lt;&gt;P") + SUMIFS('2way'!$Z$3:$Z$7690,'2way'!$R$3:$R$7690,"=" &amp;B160,'2way'!$Y$3:$Y$7690,"&lt;&gt;P")</f>
        <v>1600</v>
      </c>
      <c r="J160">
        <f>SUMIFS('2way'!$AF$3:$AF$7690,'2way'!$Q$3:$Q$7690,"="&amp;B160,'2way'!$Y$3:$Y$7690,"&lt;&gt;P") + SUMIFS('2way'!$AF$3:$AF$7690,'2way'!$R$3:$R$7690,"="&amp;B160,'2way'!$Y$3:$Y$7690,"&lt;&gt;P")</f>
        <v>-1600</v>
      </c>
      <c r="K160" s="68">
        <f t="shared" si="8"/>
        <v>-1</v>
      </c>
    </row>
    <row r="161" spans="1:11" x14ac:dyDescent="0.25">
      <c r="A161" t="s">
        <v>271</v>
      </c>
      <c r="B161" t="s">
        <v>550</v>
      </c>
      <c r="C161">
        <f>SUMIFS('2way'!$Z$3:$Z$7690,'2way'!$Q$3:$Q$7690,"=" &amp;B161,'2way'!$Y$3:$Y$7690,"&lt;&gt;P") + SUMIFS('2way'!$Z$3:$Z$7690,'2way'!$R$3:$R$7690,"=" &amp;B161,'2way'!$Y$3:$Y$7690,"&lt;&gt;P")</f>
        <v>1600</v>
      </c>
      <c r="D161">
        <f>SUMIFS('2way'!$AB$3:$AB$7690,'2way'!$Q$3:$Q$7690,"="&amp;B161,'2way'!$Z$3:$Z$7690,"&lt;&gt;P") + SUMIFS('2way'!$AB$3:$AB$7690,'2way'!$R$3:$R$7690,"="&amp;B161,'2way'!$Z$3:$Z$7690,"&lt;&gt;P")</f>
        <v>-1600</v>
      </c>
      <c r="E161" s="68">
        <f t="shared" si="6"/>
        <v>-1</v>
      </c>
      <c r="F161">
        <f>SUMIFS('2way'!$Z$3:$Z$7690,'2way'!$Q$3:$Q$7690,"=" &amp;B161,'2way'!$Y$3:$Y$7690,"&lt;&gt;P") + SUMIFS('2way'!$Z$3:$Z$7690,'2way'!$R$3:$R$7690,"=" &amp;B161,'2way'!$Y$3:$Y$7690,"&lt;&gt;P")</f>
        <v>1600</v>
      </c>
      <c r="G161">
        <f>SUMIFS('2way'!$AD$3:$AD$7690,'2way'!$Q$3:$Q$7690,"="&amp;B161,'2way'!$Y$3:$Y$7690,"&lt;&gt;P") + SUMIFS('2way'!$AD$3:$AD$7690,'2way'!$R$3:$R$7690,"="&amp;D161,'2way'!$Y$3:$Y$7690,"&lt;&gt;P")</f>
        <v>-800</v>
      </c>
      <c r="H161" s="68">
        <f t="shared" si="7"/>
        <v>-0.5</v>
      </c>
      <c r="I161">
        <f>SUMIFS('2way'!$Z$3:$Z$7690,'2way'!$Q$3:$Q$7690,"=" &amp;B161,'2way'!$Y$3:$Y$7690,"&lt;&gt;P") + SUMIFS('2way'!$Z$3:$Z$7690,'2way'!$R$3:$R$7690,"=" &amp;B161,'2way'!$Y$3:$Y$7690,"&lt;&gt;P")</f>
        <v>1600</v>
      </c>
      <c r="J161">
        <f>SUMIFS('2way'!$AF$3:$AF$7690,'2way'!$Q$3:$Q$7690,"="&amp;B161,'2way'!$Y$3:$Y$7690,"&lt;&gt;P") + SUMIFS('2way'!$AF$3:$AF$7690,'2way'!$R$3:$R$7690,"="&amp;B161,'2way'!$Y$3:$Y$7690,"&lt;&gt;P")</f>
        <v>-1600</v>
      </c>
      <c r="K161" s="68">
        <f t="shared" si="8"/>
        <v>-1</v>
      </c>
    </row>
    <row r="162" spans="1:11" x14ac:dyDescent="0.25">
      <c r="A162" t="s">
        <v>271</v>
      </c>
      <c r="B162" t="s">
        <v>566</v>
      </c>
      <c r="C162">
        <f>SUMIFS('2way'!$Z$3:$Z$7690,'2way'!$Q$3:$Q$7690,"=" &amp;B162,'2way'!$Y$3:$Y$7690,"&lt;&gt;P") + SUMIFS('2way'!$Z$3:$Z$7690,'2way'!$R$3:$R$7690,"=" &amp;B162,'2way'!$Y$3:$Y$7690,"&lt;&gt;P")</f>
        <v>1500</v>
      </c>
      <c r="D162">
        <f>SUMIFS('2way'!$AB$3:$AB$7690,'2way'!$Q$3:$Q$7690,"="&amp;B162,'2way'!$Z$3:$Z$7690,"&lt;&gt;P") + SUMIFS('2way'!$AB$3:$AB$7690,'2way'!$R$3:$R$7690,"="&amp;B162,'2way'!$Z$3:$Z$7690,"&lt;&gt;P")</f>
        <v>-1500</v>
      </c>
      <c r="E162" s="68">
        <f t="shared" si="6"/>
        <v>-1</v>
      </c>
      <c r="F162">
        <f>SUMIFS('2way'!$Z$3:$Z$7690,'2way'!$Q$3:$Q$7690,"=" &amp;B162,'2way'!$Y$3:$Y$7690,"&lt;&gt;P") + SUMIFS('2way'!$Z$3:$Z$7690,'2way'!$R$3:$R$7690,"=" &amp;B162,'2way'!$Y$3:$Y$7690,"&lt;&gt;P")</f>
        <v>1500</v>
      </c>
      <c r="G162">
        <f>SUMIFS('2way'!$AD$3:$AD$7690,'2way'!$Q$3:$Q$7690,"="&amp;B162,'2way'!$Y$3:$Y$7690,"&lt;&gt;P") + SUMIFS('2way'!$AD$3:$AD$7690,'2way'!$R$3:$R$7690,"="&amp;D162,'2way'!$Y$3:$Y$7690,"&lt;&gt;P")</f>
        <v>-800</v>
      </c>
      <c r="H162" s="68">
        <f t="shared" si="7"/>
        <v>-0.53333333333333333</v>
      </c>
      <c r="I162">
        <f>SUMIFS('2way'!$Z$3:$Z$7690,'2way'!$Q$3:$Q$7690,"=" &amp;B162,'2way'!$Y$3:$Y$7690,"&lt;&gt;P") + SUMIFS('2way'!$Z$3:$Z$7690,'2way'!$R$3:$R$7690,"=" &amp;B162,'2way'!$Y$3:$Y$7690,"&lt;&gt;P")</f>
        <v>1500</v>
      </c>
      <c r="J162">
        <f>SUMIFS('2way'!$AF$3:$AF$7690,'2way'!$Q$3:$Q$7690,"="&amp;B162,'2way'!$Y$3:$Y$7690,"&lt;&gt;P") + SUMIFS('2way'!$AF$3:$AF$7690,'2way'!$R$3:$R$7690,"="&amp;B162,'2way'!$Y$3:$Y$7690,"&lt;&gt;P")</f>
        <v>-1500</v>
      </c>
      <c r="K162" s="68">
        <f t="shared" si="8"/>
        <v>-1</v>
      </c>
    </row>
    <row r="163" spans="1:11" x14ac:dyDescent="0.25">
      <c r="A163" t="s">
        <v>271</v>
      </c>
      <c r="B163" t="s">
        <v>543</v>
      </c>
      <c r="C163">
        <f>SUMIFS('2way'!$Z$3:$Z$7690,'2way'!$Q$3:$Q$7690,"=" &amp;B163,'2way'!$Y$3:$Y$7690,"&lt;&gt;P") + SUMIFS('2way'!$Z$3:$Z$7690,'2way'!$R$3:$R$7690,"=" &amp;B163,'2way'!$Y$3:$Y$7690,"&lt;&gt;P")</f>
        <v>1700</v>
      </c>
      <c r="D163">
        <f>SUMIFS('2way'!$AB$3:$AB$7690,'2way'!$Q$3:$Q$7690,"="&amp;B163,'2way'!$Z$3:$Z$7690,"&lt;&gt;P") + SUMIFS('2way'!$AB$3:$AB$7690,'2way'!$R$3:$R$7690,"="&amp;B163,'2way'!$Z$3:$Z$7690,"&lt;&gt;P")</f>
        <v>-1700</v>
      </c>
      <c r="E163" s="68">
        <f t="shared" si="6"/>
        <v>-1</v>
      </c>
      <c r="F163">
        <f>SUMIFS('2way'!$Z$3:$Z$7690,'2way'!$Q$3:$Q$7690,"=" &amp;B163,'2way'!$Y$3:$Y$7690,"&lt;&gt;P") + SUMIFS('2way'!$Z$3:$Z$7690,'2way'!$R$3:$R$7690,"=" &amp;B163,'2way'!$Y$3:$Y$7690,"&lt;&gt;P")</f>
        <v>1700</v>
      </c>
      <c r="G163">
        <f>SUMIFS('2way'!$AD$3:$AD$7690,'2way'!$Q$3:$Q$7690,"="&amp;B163,'2way'!$Y$3:$Y$7690,"&lt;&gt;P") + SUMIFS('2way'!$AD$3:$AD$7690,'2way'!$R$3:$R$7690,"="&amp;D163,'2way'!$Y$3:$Y$7690,"&lt;&gt;P")</f>
        <v>-900</v>
      </c>
      <c r="H163" s="68">
        <f t="shared" si="7"/>
        <v>-0.52941176470588236</v>
      </c>
      <c r="I163">
        <f>SUMIFS('2way'!$Z$3:$Z$7690,'2way'!$Q$3:$Q$7690,"=" &amp;B163,'2way'!$Y$3:$Y$7690,"&lt;&gt;P") + SUMIFS('2way'!$Z$3:$Z$7690,'2way'!$R$3:$R$7690,"=" &amp;B163,'2way'!$Y$3:$Y$7690,"&lt;&gt;P")</f>
        <v>1700</v>
      </c>
      <c r="J163">
        <f>SUMIFS('2way'!$AF$3:$AF$7690,'2way'!$Q$3:$Q$7690,"="&amp;B163,'2way'!$Y$3:$Y$7690,"&lt;&gt;P") + SUMIFS('2way'!$AF$3:$AF$7690,'2way'!$R$3:$R$7690,"="&amp;B163,'2way'!$Y$3:$Y$7690,"&lt;&gt;P")</f>
        <v>-1700</v>
      </c>
      <c r="K163" s="68">
        <f t="shared" si="8"/>
        <v>-1</v>
      </c>
    </row>
    <row r="164" spans="1:11" x14ac:dyDescent="0.25">
      <c r="A164" t="s">
        <v>271</v>
      </c>
      <c r="B164" t="s">
        <v>571</v>
      </c>
      <c r="C164">
        <f>SUMIFS('2way'!$Z$3:$Z$7690,'2way'!$Q$3:$Q$7690,"=" &amp;B164,'2way'!$Y$3:$Y$7690,"&lt;&gt;P") + SUMIFS('2way'!$Z$3:$Z$7690,'2way'!$R$3:$R$7690,"=" &amp;B164,'2way'!$Y$3:$Y$7690,"&lt;&gt;P")</f>
        <v>1600</v>
      </c>
      <c r="D164">
        <f>SUMIFS('2way'!$AB$3:$AB$7690,'2way'!$Q$3:$Q$7690,"="&amp;B164,'2way'!$Z$3:$Z$7690,"&lt;&gt;P") + SUMIFS('2way'!$AB$3:$AB$7690,'2way'!$R$3:$R$7690,"="&amp;B164,'2way'!$Z$3:$Z$7690,"&lt;&gt;P")</f>
        <v>-1600</v>
      </c>
      <c r="E164" s="68">
        <f t="shared" si="6"/>
        <v>-1</v>
      </c>
      <c r="F164">
        <f>SUMIFS('2way'!$Z$3:$Z$7690,'2way'!$Q$3:$Q$7690,"=" &amp;B164,'2way'!$Y$3:$Y$7690,"&lt;&gt;P") + SUMIFS('2way'!$Z$3:$Z$7690,'2way'!$R$3:$R$7690,"=" &amp;B164,'2way'!$Y$3:$Y$7690,"&lt;&gt;P")</f>
        <v>1600</v>
      </c>
      <c r="G164">
        <f>SUMIFS('2way'!$AD$3:$AD$7690,'2way'!$Q$3:$Q$7690,"="&amp;B164,'2way'!$Y$3:$Y$7690,"&lt;&gt;P") + SUMIFS('2way'!$AD$3:$AD$7690,'2way'!$R$3:$R$7690,"="&amp;D164,'2way'!$Y$3:$Y$7690,"&lt;&gt;P")</f>
        <v>-800</v>
      </c>
      <c r="H164" s="68">
        <f t="shared" si="7"/>
        <v>-0.5</v>
      </c>
      <c r="I164">
        <f>SUMIFS('2way'!$Z$3:$Z$7690,'2way'!$Q$3:$Q$7690,"=" &amp;B164,'2way'!$Y$3:$Y$7690,"&lt;&gt;P") + SUMIFS('2way'!$Z$3:$Z$7690,'2way'!$R$3:$R$7690,"=" &amp;B164,'2way'!$Y$3:$Y$7690,"&lt;&gt;P")</f>
        <v>1600</v>
      </c>
      <c r="J164">
        <f>SUMIFS('2way'!$AF$3:$AF$7690,'2way'!$Q$3:$Q$7690,"="&amp;B164,'2way'!$Y$3:$Y$7690,"&lt;&gt;P") + SUMIFS('2way'!$AF$3:$AF$7690,'2way'!$R$3:$R$7690,"="&amp;B164,'2way'!$Y$3:$Y$7690,"&lt;&gt;P")</f>
        <v>-1600</v>
      </c>
      <c r="K164" s="68">
        <f t="shared" si="8"/>
        <v>-1</v>
      </c>
    </row>
    <row r="165" spans="1:11" x14ac:dyDescent="0.25">
      <c r="A165" t="s">
        <v>271</v>
      </c>
      <c r="B165" t="s">
        <v>548</v>
      </c>
      <c r="C165">
        <f>SUMIFS('2way'!$Z$3:$Z$7690,'2way'!$Q$3:$Q$7690,"=" &amp;B165,'2way'!$Y$3:$Y$7690,"&lt;&gt;P") + SUMIFS('2way'!$Z$3:$Z$7690,'2way'!$R$3:$R$7690,"=" &amp;B165,'2way'!$Y$3:$Y$7690,"&lt;&gt;P")</f>
        <v>1700</v>
      </c>
      <c r="D165">
        <f>SUMIFS('2way'!$AB$3:$AB$7690,'2way'!$Q$3:$Q$7690,"="&amp;B165,'2way'!$Z$3:$Z$7690,"&lt;&gt;P") + SUMIFS('2way'!$AB$3:$AB$7690,'2way'!$R$3:$R$7690,"="&amp;B165,'2way'!$Z$3:$Z$7690,"&lt;&gt;P")</f>
        <v>-1700</v>
      </c>
      <c r="E165" s="68">
        <f t="shared" si="6"/>
        <v>-1</v>
      </c>
      <c r="F165">
        <f>SUMIFS('2way'!$Z$3:$Z$7690,'2way'!$Q$3:$Q$7690,"=" &amp;B165,'2way'!$Y$3:$Y$7690,"&lt;&gt;P") + SUMIFS('2way'!$Z$3:$Z$7690,'2way'!$R$3:$R$7690,"=" &amp;B165,'2way'!$Y$3:$Y$7690,"&lt;&gt;P")</f>
        <v>1700</v>
      </c>
      <c r="G165">
        <f>SUMIFS('2way'!$AD$3:$AD$7690,'2way'!$Q$3:$Q$7690,"="&amp;B165,'2way'!$Y$3:$Y$7690,"&lt;&gt;P") + SUMIFS('2way'!$AD$3:$AD$7690,'2way'!$R$3:$R$7690,"="&amp;D165,'2way'!$Y$3:$Y$7690,"&lt;&gt;P")</f>
        <v>-900</v>
      </c>
      <c r="H165" s="68">
        <f t="shared" si="7"/>
        <v>-0.52941176470588236</v>
      </c>
      <c r="I165">
        <f>SUMIFS('2way'!$Z$3:$Z$7690,'2way'!$Q$3:$Q$7690,"=" &amp;B165,'2way'!$Y$3:$Y$7690,"&lt;&gt;P") + SUMIFS('2way'!$Z$3:$Z$7690,'2way'!$R$3:$R$7690,"=" &amp;B165,'2way'!$Y$3:$Y$7690,"&lt;&gt;P")</f>
        <v>1700</v>
      </c>
      <c r="J165">
        <f>SUMIFS('2way'!$AF$3:$AF$7690,'2way'!$Q$3:$Q$7690,"="&amp;B165,'2way'!$Y$3:$Y$7690,"&lt;&gt;P") + SUMIFS('2way'!$AF$3:$AF$7690,'2way'!$R$3:$R$7690,"="&amp;B165,'2way'!$Y$3:$Y$7690,"&lt;&gt;P")</f>
        <v>-1700</v>
      </c>
      <c r="K165" s="68">
        <f t="shared" si="8"/>
        <v>-1</v>
      </c>
    </row>
    <row r="166" spans="1:11" x14ac:dyDescent="0.25">
      <c r="A166" t="s">
        <v>270</v>
      </c>
      <c r="B166" t="s">
        <v>345</v>
      </c>
      <c r="C166">
        <f>SUMIFS('2way'!$Z$3:$Z$7690,'2way'!$Q$3:$Q$7690,"=" &amp;B166,'2way'!$Y$3:$Y$7690,"&lt;&gt;P") + SUMIFS('2way'!$Z$3:$Z$7690,'2way'!$R$3:$R$7690,"=" &amp;B166,'2way'!$Y$3:$Y$7690,"&lt;&gt;P")</f>
        <v>1900</v>
      </c>
      <c r="D166" t="e">
        <f>SUMIFS('2way'!$AB$3:$AB$7690,'2way'!$Q$3:$Q$7690,"="&amp;B166,'2way'!$Z$3:$Z$7690,"&lt;&gt;P") + SUMIFS('2way'!$AB$3:$AB$7690,'2way'!$R$3:$R$7690,"="&amp;B166,'2way'!$Z$3:$Z$7690,"&lt;&gt;P")</f>
        <v>#N/A</v>
      </c>
      <c r="E166" s="68" t="e">
        <f t="shared" si="6"/>
        <v>#N/A</v>
      </c>
      <c r="F166">
        <f>SUMIFS('2way'!$Z$3:$Z$7690,'2way'!$Q$3:$Q$7690,"=" &amp;B166,'2way'!$Y$3:$Y$7690,"&lt;&gt;P") + SUMIFS('2way'!$Z$3:$Z$7690,'2way'!$R$3:$R$7690,"=" &amp;B166,'2way'!$Y$3:$Y$7690,"&lt;&gt;P")</f>
        <v>1900</v>
      </c>
      <c r="G166">
        <f>SUMIFS('2way'!$AD$3:$AD$7690,'2way'!$Q$3:$Q$7690,"="&amp;B166,'2way'!$Y$3:$Y$7690,"&lt;&gt;P") + SUMIFS('2way'!$AD$3:$AD$7690,'2way'!$R$3:$R$7690,"="&amp;D166,'2way'!$Y$3:$Y$7690,"&lt;&gt;P")</f>
        <v>-900</v>
      </c>
      <c r="H166" s="68">
        <f t="shared" si="7"/>
        <v>-0.47368421052631576</v>
      </c>
      <c r="I166">
        <f>SUMIFS('2way'!$Z$3:$Z$7690,'2way'!$Q$3:$Q$7690,"=" &amp;B166,'2way'!$Y$3:$Y$7690,"&lt;&gt;P") + SUMIFS('2way'!$Z$3:$Z$7690,'2way'!$R$3:$R$7690,"=" &amp;B166,'2way'!$Y$3:$Y$7690,"&lt;&gt;P")</f>
        <v>1900</v>
      </c>
      <c r="J166" t="e">
        <f>SUMIFS('2way'!$AF$3:$AF$7690,'2way'!$Q$3:$Q$7690,"="&amp;B166,'2way'!$Y$3:$Y$7690,"&lt;&gt;P") + SUMIFS('2way'!$AF$3:$AF$7690,'2way'!$R$3:$R$7690,"="&amp;B166,'2way'!$Y$3:$Y$7690,"&lt;&gt;P")</f>
        <v>#N/A</v>
      </c>
      <c r="K166" s="68" t="e">
        <f t="shared" si="8"/>
        <v>#N/A</v>
      </c>
    </row>
    <row r="167" spans="1:11" x14ac:dyDescent="0.25">
      <c r="A167" t="s">
        <v>270</v>
      </c>
      <c r="B167" t="s">
        <v>424</v>
      </c>
      <c r="C167">
        <f>SUMIFS('2way'!$Z$3:$Z$7690,'2way'!$Q$3:$Q$7690,"=" &amp;B167,'2way'!$Y$3:$Y$7690,"&lt;&gt;P") + SUMIFS('2way'!$Z$3:$Z$7690,'2way'!$R$3:$R$7690,"=" &amp;B167,'2way'!$Y$3:$Y$7690,"&lt;&gt;P")</f>
        <v>1900</v>
      </c>
      <c r="D167">
        <f>SUMIFS('2way'!$AB$3:$AB$7690,'2way'!$Q$3:$Q$7690,"="&amp;B167,'2way'!$Z$3:$Z$7690,"&lt;&gt;P") + SUMIFS('2way'!$AB$3:$AB$7690,'2way'!$R$3:$R$7690,"="&amp;B167,'2way'!$Z$3:$Z$7690,"&lt;&gt;P")</f>
        <v>-1900</v>
      </c>
      <c r="E167" s="68">
        <f t="shared" si="6"/>
        <v>-1</v>
      </c>
      <c r="F167">
        <f>SUMIFS('2way'!$Z$3:$Z$7690,'2way'!$Q$3:$Q$7690,"=" &amp;B167,'2way'!$Y$3:$Y$7690,"&lt;&gt;P") + SUMIFS('2way'!$Z$3:$Z$7690,'2way'!$R$3:$R$7690,"=" &amp;B167,'2way'!$Y$3:$Y$7690,"&lt;&gt;P")</f>
        <v>1900</v>
      </c>
      <c r="G167">
        <f>SUMIFS('2way'!$AD$3:$AD$7690,'2way'!$Q$3:$Q$7690,"="&amp;B167,'2way'!$Y$3:$Y$7690,"&lt;&gt;P") + SUMIFS('2way'!$AD$3:$AD$7690,'2way'!$R$3:$R$7690,"="&amp;D167,'2way'!$Y$3:$Y$7690,"&lt;&gt;P")</f>
        <v>-1000</v>
      </c>
      <c r="H167" s="68">
        <f t="shared" si="7"/>
        <v>-0.52631578947368418</v>
      </c>
      <c r="I167">
        <f>SUMIFS('2way'!$Z$3:$Z$7690,'2way'!$Q$3:$Q$7690,"=" &amp;B167,'2way'!$Y$3:$Y$7690,"&lt;&gt;P") + SUMIFS('2way'!$Z$3:$Z$7690,'2way'!$R$3:$R$7690,"=" &amp;B167,'2way'!$Y$3:$Y$7690,"&lt;&gt;P")</f>
        <v>1900</v>
      </c>
      <c r="J167">
        <f>SUMIFS('2way'!$AF$3:$AF$7690,'2way'!$Q$3:$Q$7690,"="&amp;B167,'2way'!$Y$3:$Y$7690,"&lt;&gt;P") + SUMIFS('2way'!$AF$3:$AF$7690,'2way'!$R$3:$R$7690,"="&amp;B167,'2way'!$Y$3:$Y$7690,"&lt;&gt;P")</f>
        <v>-1900</v>
      </c>
      <c r="K167" s="68">
        <f t="shared" si="8"/>
        <v>-1</v>
      </c>
    </row>
    <row r="168" spans="1:11" x14ac:dyDescent="0.25">
      <c r="A168" t="s">
        <v>270</v>
      </c>
      <c r="B168" t="s">
        <v>346</v>
      </c>
      <c r="C168">
        <f>SUMIFS('2way'!$Z$3:$Z$7690,'2way'!$Q$3:$Q$7690,"=" &amp;B168,'2way'!$Y$3:$Y$7690,"&lt;&gt;P") + SUMIFS('2way'!$Z$3:$Z$7690,'2way'!$R$3:$R$7690,"=" &amp;B168,'2way'!$Y$3:$Y$7690,"&lt;&gt;P")</f>
        <v>1900</v>
      </c>
      <c r="D168" t="e">
        <f>SUMIFS('2way'!$AB$3:$AB$7690,'2way'!$Q$3:$Q$7690,"="&amp;B168,'2way'!$Z$3:$Z$7690,"&lt;&gt;P") + SUMIFS('2way'!$AB$3:$AB$7690,'2way'!$R$3:$R$7690,"="&amp;B168,'2way'!$Z$3:$Z$7690,"&lt;&gt;P")</f>
        <v>#N/A</v>
      </c>
      <c r="E168" s="68" t="e">
        <f t="shared" si="6"/>
        <v>#N/A</v>
      </c>
      <c r="F168">
        <f>SUMIFS('2way'!$Z$3:$Z$7690,'2way'!$Q$3:$Q$7690,"=" &amp;B168,'2way'!$Y$3:$Y$7690,"&lt;&gt;P") + SUMIFS('2way'!$Z$3:$Z$7690,'2way'!$R$3:$R$7690,"=" &amp;B168,'2way'!$Y$3:$Y$7690,"&lt;&gt;P")</f>
        <v>1900</v>
      </c>
      <c r="G168" t="e">
        <f>SUMIFS('2way'!$AD$3:$AD$7690,'2way'!$Q$3:$Q$7690,"="&amp;B168,'2way'!$Y$3:$Y$7690,"&lt;&gt;P") + SUMIFS('2way'!$AD$3:$AD$7690,'2way'!$R$3:$R$7690,"="&amp;D168,'2way'!$Y$3:$Y$7690,"&lt;&gt;P")</f>
        <v>#N/A</v>
      </c>
      <c r="H168" s="68" t="e">
        <f t="shared" si="7"/>
        <v>#N/A</v>
      </c>
      <c r="I168">
        <f>SUMIFS('2way'!$Z$3:$Z$7690,'2way'!$Q$3:$Q$7690,"=" &amp;B168,'2way'!$Y$3:$Y$7690,"&lt;&gt;P") + SUMIFS('2way'!$Z$3:$Z$7690,'2way'!$R$3:$R$7690,"=" &amp;B168,'2way'!$Y$3:$Y$7690,"&lt;&gt;P")</f>
        <v>1900</v>
      </c>
      <c r="J168" t="e">
        <f>SUMIFS('2way'!$AF$3:$AF$7690,'2way'!$Q$3:$Q$7690,"="&amp;B168,'2way'!$Y$3:$Y$7690,"&lt;&gt;P") + SUMIFS('2way'!$AF$3:$AF$7690,'2way'!$R$3:$R$7690,"="&amp;B168,'2way'!$Y$3:$Y$7690,"&lt;&gt;P")</f>
        <v>#N/A</v>
      </c>
      <c r="K168" s="68" t="e">
        <f t="shared" si="8"/>
        <v>#N/A</v>
      </c>
    </row>
    <row r="169" spans="1:11" x14ac:dyDescent="0.25">
      <c r="A169" t="s">
        <v>270</v>
      </c>
      <c r="B169" t="s">
        <v>293</v>
      </c>
      <c r="C169">
        <f>SUMIFS('2way'!$Z$3:$Z$7690,'2way'!$Q$3:$Q$7690,"=" &amp;B169,'2way'!$Y$3:$Y$7690,"&lt;&gt;P") + SUMIFS('2way'!$Z$3:$Z$7690,'2way'!$R$3:$R$7690,"=" &amp;B169,'2way'!$Y$3:$Y$7690,"&lt;&gt;P")</f>
        <v>1900</v>
      </c>
      <c r="D169" t="e">
        <f>SUMIFS('2way'!$AB$3:$AB$7690,'2way'!$Q$3:$Q$7690,"="&amp;B169,'2way'!$Z$3:$Z$7690,"&lt;&gt;P") + SUMIFS('2way'!$AB$3:$AB$7690,'2way'!$R$3:$R$7690,"="&amp;B169,'2way'!$Z$3:$Z$7690,"&lt;&gt;P")</f>
        <v>#N/A</v>
      </c>
      <c r="E169" s="68" t="e">
        <f t="shared" si="6"/>
        <v>#N/A</v>
      </c>
      <c r="F169">
        <f>SUMIFS('2way'!$Z$3:$Z$7690,'2way'!$Q$3:$Q$7690,"=" &amp;B169,'2way'!$Y$3:$Y$7690,"&lt;&gt;P") + SUMIFS('2way'!$Z$3:$Z$7690,'2way'!$R$3:$R$7690,"=" &amp;B169,'2way'!$Y$3:$Y$7690,"&lt;&gt;P")</f>
        <v>1900</v>
      </c>
      <c r="G169" t="e">
        <f>SUMIFS('2way'!$AD$3:$AD$7690,'2way'!$Q$3:$Q$7690,"="&amp;B169,'2way'!$Y$3:$Y$7690,"&lt;&gt;P") + SUMIFS('2way'!$AD$3:$AD$7690,'2way'!$R$3:$R$7690,"="&amp;D169,'2way'!$Y$3:$Y$7690,"&lt;&gt;P")</f>
        <v>#N/A</v>
      </c>
      <c r="H169" s="68" t="e">
        <f t="shared" si="7"/>
        <v>#N/A</v>
      </c>
      <c r="I169">
        <f>SUMIFS('2way'!$Z$3:$Z$7690,'2way'!$Q$3:$Q$7690,"=" &amp;B169,'2way'!$Y$3:$Y$7690,"&lt;&gt;P") + SUMIFS('2way'!$Z$3:$Z$7690,'2way'!$R$3:$R$7690,"=" &amp;B169,'2way'!$Y$3:$Y$7690,"&lt;&gt;P")</f>
        <v>1900</v>
      </c>
      <c r="J169" t="e">
        <f>SUMIFS('2way'!$AF$3:$AF$7690,'2way'!$Q$3:$Q$7690,"="&amp;B169,'2way'!$Y$3:$Y$7690,"&lt;&gt;P") + SUMIFS('2way'!$AF$3:$AF$7690,'2way'!$R$3:$R$7690,"="&amp;B169,'2way'!$Y$3:$Y$7690,"&lt;&gt;P")</f>
        <v>#N/A</v>
      </c>
      <c r="K169" s="68" t="e">
        <f t="shared" si="8"/>
        <v>#N/A</v>
      </c>
    </row>
    <row r="170" spans="1:11" x14ac:dyDescent="0.25">
      <c r="A170" t="s">
        <v>270</v>
      </c>
      <c r="B170" t="s">
        <v>347</v>
      </c>
      <c r="C170">
        <f>SUMIFS('2way'!$Z$3:$Z$7690,'2way'!$Q$3:$Q$7690,"=" &amp;B170,'2way'!$Y$3:$Y$7690,"&lt;&gt;P") + SUMIFS('2way'!$Z$3:$Z$7690,'2way'!$R$3:$R$7690,"=" &amp;B170,'2way'!$Y$3:$Y$7690,"&lt;&gt;P")</f>
        <v>1900</v>
      </c>
      <c r="D170" t="e">
        <f>SUMIFS('2way'!$AB$3:$AB$7690,'2way'!$Q$3:$Q$7690,"="&amp;B170,'2way'!$Z$3:$Z$7690,"&lt;&gt;P") + SUMIFS('2way'!$AB$3:$AB$7690,'2way'!$R$3:$R$7690,"="&amp;B170,'2way'!$Z$3:$Z$7690,"&lt;&gt;P")</f>
        <v>#N/A</v>
      </c>
      <c r="E170" s="68" t="e">
        <f t="shared" si="6"/>
        <v>#N/A</v>
      </c>
      <c r="F170">
        <f>SUMIFS('2way'!$Z$3:$Z$7690,'2way'!$Q$3:$Q$7690,"=" &amp;B170,'2way'!$Y$3:$Y$7690,"&lt;&gt;P") + SUMIFS('2way'!$Z$3:$Z$7690,'2way'!$R$3:$R$7690,"=" &amp;B170,'2way'!$Y$3:$Y$7690,"&lt;&gt;P")</f>
        <v>1900</v>
      </c>
      <c r="G170" t="e">
        <f>SUMIFS('2way'!$AD$3:$AD$7690,'2way'!$Q$3:$Q$7690,"="&amp;B170,'2way'!$Y$3:$Y$7690,"&lt;&gt;P") + SUMIFS('2way'!$AD$3:$AD$7690,'2way'!$R$3:$R$7690,"="&amp;D170,'2way'!$Y$3:$Y$7690,"&lt;&gt;P")</f>
        <v>#N/A</v>
      </c>
      <c r="H170" s="68" t="e">
        <f t="shared" si="7"/>
        <v>#N/A</v>
      </c>
      <c r="I170">
        <f>SUMIFS('2way'!$Z$3:$Z$7690,'2way'!$Q$3:$Q$7690,"=" &amp;B170,'2way'!$Y$3:$Y$7690,"&lt;&gt;P") + SUMIFS('2way'!$Z$3:$Z$7690,'2way'!$R$3:$R$7690,"=" &amp;B170,'2way'!$Y$3:$Y$7690,"&lt;&gt;P")</f>
        <v>1900</v>
      </c>
      <c r="J170" t="e">
        <f>SUMIFS('2way'!$AF$3:$AF$7690,'2way'!$Q$3:$Q$7690,"="&amp;B170,'2way'!$Y$3:$Y$7690,"&lt;&gt;P") + SUMIFS('2way'!$AF$3:$AF$7690,'2way'!$R$3:$R$7690,"="&amp;B170,'2way'!$Y$3:$Y$7690,"&lt;&gt;P")</f>
        <v>#N/A</v>
      </c>
      <c r="K170" s="68" t="e">
        <f t="shared" si="8"/>
        <v>#N/A</v>
      </c>
    </row>
    <row r="171" spans="1:11" x14ac:dyDescent="0.25">
      <c r="A171" t="s">
        <v>270</v>
      </c>
      <c r="B171" t="s">
        <v>344</v>
      </c>
      <c r="C171">
        <f>SUMIFS('2way'!$Z$3:$Z$7690,'2way'!$Q$3:$Q$7690,"=" &amp;B171,'2way'!$Y$3:$Y$7690,"&lt;&gt;P") + SUMIFS('2way'!$Z$3:$Z$7690,'2way'!$R$3:$R$7690,"=" &amp;B171,'2way'!$Y$3:$Y$7690,"&lt;&gt;P")</f>
        <v>1800</v>
      </c>
      <c r="D171" t="e">
        <f>SUMIFS('2way'!$AB$3:$AB$7690,'2way'!$Q$3:$Q$7690,"="&amp;B171,'2way'!$Z$3:$Z$7690,"&lt;&gt;P") + SUMIFS('2way'!$AB$3:$AB$7690,'2way'!$R$3:$R$7690,"="&amp;B171,'2way'!$Z$3:$Z$7690,"&lt;&gt;P")</f>
        <v>#N/A</v>
      </c>
      <c r="E171" s="68" t="e">
        <f t="shared" si="6"/>
        <v>#N/A</v>
      </c>
      <c r="F171">
        <f>SUMIFS('2way'!$Z$3:$Z$7690,'2way'!$Q$3:$Q$7690,"=" &amp;B171,'2way'!$Y$3:$Y$7690,"&lt;&gt;P") + SUMIFS('2way'!$Z$3:$Z$7690,'2way'!$R$3:$R$7690,"=" &amp;B171,'2way'!$Y$3:$Y$7690,"&lt;&gt;P")</f>
        <v>1800</v>
      </c>
      <c r="G171" t="e">
        <f>SUMIFS('2way'!$AD$3:$AD$7690,'2way'!$Q$3:$Q$7690,"="&amp;B171,'2way'!$Y$3:$Y$7690,"&lt;&gt;P") + SUMIFS('2way'!$AD$3:$AD$7690,'2way'!$R$3:$R$7690,"="&amp;D171,'2way'!$Y$3:$Y$7690,"&lt;&gt;P")</f>
        <v>#N/A</v>
      </c>
      <c r="H171" s="68" t="e">
        <f t="shared" si="7"/>
        <v>#N/A</v>
      </c>
      <c r="I171">
        <f>SUMIFS('2way'!$Z$3:$Z$7690,'2way'!$Q$3:$Q$7690,"=" &amp;B171,'2way'!$Y$3:$Y$7690,"&lt;&gt;P") + SUMIFS('2way'!$Z$3:$Z$7690,'2way'!$R$3:$R$7690,"=" &amp;B171,'2way'!$Y$3:$Y$7690,"&lt;&gt;P")</f>
        <v>1800</v>
      </c>
      <c r="J171" t="e">
        <f>SUMIFS('2way'!$AF$3:$AF$7690,'2way'!$Q$3:$Q$7690,"="&amp;B171,'2way'!$Y$3:$Y$7690,"&lt;&gt;P") + SUMIFS('2way'!$AF$3:$AF$7690,'2way'!$R$3:$R$7690,"="&amp;B171,'2way'!$Y$3:$Y$7690,"&lt;&gt;P")</f>
        <v>#N/A</v>
      </c>
      <c r="K171" s="68" t="e">
        <f t="shared" si="8"/>
        <v>#N/A</v>
      </c>
    </row>
    <row r="172" spans="1:11" x14ac:dyDescent="0.25">
      <c r="A172" t="s">
        <v>270</v>
      </c>
      <c r="B172" t="s">
        <v>348</v>
      </c>
      <c r="C172">
        <f>SUMIFS('2way'!$Z$3:$Z$7690,'2way'!$Q$3:$Q$7690,"=" &amp;B172,'2way'!$Y$3:$Y$7690,"&lt;&gt;P") + SUMIFS('2way'!$Z$3:$Z$7690,'2way'!$R$3:$R$7690,"=" &amp;B172,'2way'!$Y$3:$Y$7690,"&lt;&gt;P")</f>
        <v>1800</v>
      </c>
      <c r="D172" t="e">
        <f>SUMIFS('2way'!$AB$3:$AB$7690,'2way'!$Q$3:$Q$7690,"="&amp;B172,'2way'!$Z$3:$Z$7690,"&lt;&gt;P") + SUMIFS('2way'!$AB$3:$AB$7690,'2way'!$R$3:$R$7690,"="&amp;B172,'2way'!$Z$3:$Z$7690,"&lt;&gt;P")</f>
        <v>#N/A</v>
      </c>
      <c r="E172" s="68" t="e">
        <f t="shared" si="6"/>
        <v>#N/A</v>
      </c>
      <c r="F172">
        <f>SUMIFS('2way'!$Z$3:$Z$7690,'2way'!$Q$3:$Q$7690,"=" &amp;B172,'2way'!$Y$3:$Y$7690,"&lt;&gt;P") + SUMIFS('2way'!$Z$3:$Z$7690,'2way'!$R$3:$R$7690,"=" &amp;B172,'2way'!$Y$3:$Y$7690,"&lt;&gt;P")</f>
        <v>1800</v>
      </c>
      <c r="G172">
        <f>SUMIFS('2way'!$AD$3:$AD$7690,'2way'!$Q$3:$Q$7690,"="&amp;B172,'2way'!$Y$3:$Y$7690,"&lt;&gt;P") + SUMIFS('2way'!$AD$3:$AD$7690,'2way'!$R$3:$R$7690,"="&amp;D172,'2way'!$Y$3:$Y$7690,"&lt;&gt;P")</f>
        <v>-900</v>
      </c>
      <c r="H172" s="68">
        <f t="shared" si="7"/>
        <v>-0.5</v>
      </c>
      <c r="I172">
        <f>SUMIFS('2way'!$Z$3:$Z$7690,'2way'!$Q$3:$Q$7690,"=" &amp;B172,'2way'!$Y$3:$Y$7690,"&lt;&gt;P") + SUMIFS('2way'!$Z$3:$Z$7690,'2way'!$R$3:$R$7690,"=" &amp;B172,'2way'!$Y$3:$Y$7690,"&lt;&gt;P")</f>
        <v>1800</v>
      </c>
      <c r="J172" t="e">
        <f>SUMIFS('2way'!$AF$3:$AF$7690,'2way'!$Q$3:$Q$7690,"="&amp;B172,'2way'!$Y$3:$Y$7690,"&lt;&gt;P") + SUMIFS('2way'!$AF$3:$AF$7690,'2way'!$R$3:$R$7690,"="&amp;B172,'2way'!$Y$3:$Y$7690,"&lt;&gt;P")</f>
        <v>#N/A</v>
      </c>
      <c r="K172" s="68" t="e">
        <f t="shared" si="8"/>
        <v>#N/A</v>
      </c>
    </row>
    <row r="173" spans="1:11" x14ac:dyDescent="0.25">
      <c r="A173" t="s">
        <v>270</v>
      </c>
      <c r="B173" t="s">
        <v>419</v>
      </c>
      <c r="C173">
        <f>SUMIFS('2way'!$Z$3:$Z$7690,'2way'!$Q$3:$Q$7690,"=" &amp;B173,'2way'!$Y$3:$Y$7690,"&lt;&gt;P") + SUMIFS('2way'!$Z$3:$Z$7690,'2way'!$R$3:$R$7690,"=" &amp;B173,'2way'!$Y$3:$Y$7690,"&lt;&gt;P")</f>
        <v>1900</v>
      </c>
      <c r="D173">
        <f>SUMIFS('2way'!$AB$3:$AB$7690,'2way'!$Q$3:$Q$7690,"="&amp;B173,'2way'!$Z$3:$Z$7690,"&lt;&gt;P") + SUMIFS('2way'!$AB$3:$AB$7690,'2way'!$R$3:$R$7690,"="&amp;B173,'2way'!$Z$3:$Z$7690,"&lt;&gt;P")</f>
        <v>-1900</v>
      </c>
      <c r="E173" s="68">
        <f t="shared" si="6"/>
        <v>-1</v>
      </c>
      <c r="F173">
        <f>SUMIFS('2way'!$Z$3:$Z$7690,'2way'!$Q$3:$Q$7690,"=" &amp;B173,'2way'!$Y$3:$Y$7690,"&lt;&gt;P") + SUMIFS('2way'!$Z$3:$Z$7690,'2way'!$R$3:$R$7690,"=" &amp;B173,'2way'!$Y$3:$Y$7690,"&lt;&gt;P")</f>
        <v>1900</v>
      </c>
      <c r="G173">
        <f>SUMIFS('2way'!$AD$3:$AD$7690,'2way'!$Q$3:$Q$7690,"="&amp;B173,'2way'!$Y$3:$Y$7690,"&lt;&gt;P") + SUMIFS('2way'!$AD$3:$AD$7690,'2way'!$R$3:$R$7690,"="&amp;D173,'2way'!$Y$3:$Y$7690,"&lt;&gt;P")</f>
        <v>-1000</v>
      </c>
      <c r="H173" s="68">
        <f t="shared" si="7"/>
        <v>-0.52631578947368418</v>
      </c>
      <c r="I173">
        <f>SUMIFS('2way'!$Z$3:$Z$7690,'2way'!$Q$3:$Q$7690,"=" &amp;B173,'2way'!$Y$3:$Y$7690,"&lt;&gt;P") + SUMIFS('2way'!$Z$3:$Z$7690,'2way'!$R$3:$R$7690,"=" &amp;B173,'2way'!$Y$3:$Y$7690,"&lt;&gt;P")</f>
        <v>1900</v>
      </c>
      <c r="J173">
        <f>SUMIFS('2way'!$AF$3:$AF$7690,'2way'!$Q$3:$Q$7690,"="&amp;B173,'2way'!$Y$3:$Y$7690,"&lt;&gt;P") + SUMIFS('2way'!$AF$3:$AF$7690,'2way'!$R$3:$R$7690,"="&amp;B173,'2way'!$Y$3:$Y$7690,"&lt;&gt;P")</f>
        <v>-1900</v>
      </c>
      <c r="K173" s="68">
        <f t="shared" si="8"/>
        <v>-1</v>
      </c>
    </row>
    <row r="174" spans="1:11" x14ac:dyDescent="0.25">
      <c r="A174" t="s">
        <v>270</v>
      </c>
      <c r="B174" t="s">
        <v>423</v>
      </c>
      <c r="C174">
        <f>SUMIFS('2way'!$Z$3:$Z$7690,'2way'!$Q$3:$Q$7690,"=" &amp;B174,'2way'!$Y$3:$Y$7690,"&lt;&gt;P") + SUMIFS('2way'!$Z$3:$Z$7690,'2way'!$R$3:$R$7690,"=" &amp;B174,'2way'!$Y$3:$Y$7690,"&lt;&gt;P")</f>
        <v>1900</v>
      </c>
      <c r="D174">
        <f>SUMIFS('2way'!$AB$3:$AB$7690,'2way'!$Q$3:$Q$7690,"="&amp;B174,'2way'!$Z$3:$Z$7690,"&lt;&gt;P") + SUMIFS('2way'!$AB$3:$AB$7690,'2way'!$R$3:$R$7690,"="&amp;B174,'2way'!$Z$3:$Z$7690,"&lt;&gt;P")</f>
        <v>-1900</v>
      </c>
      <c r="E174" s="68">
        <f t="shared" si="6"/>
        <v>-1</v>
      </c>
      <c r="F174">
        <f>SUMIFS('2way'!$Z$3:$Z$7690,'2way'!$Q$3:$Q$7690,"=" &amp;B174,'2way'!$Y$3:$Y$7690,"&lt;&gt;P") + SUMIFS('2way'!$Z$3:$Z$7690,'2way'!$R$3:$R$7690,"=" &amp;B174,'2way'!$Y$3:$Y$7690,"&lt;&gt;P")</f>
        <v>1900</v>
      </c>
      <c r="G174">
        <f>SUMIFS('2way'!$AD$3:$AD$7690,'2way'!$Q$3:$Q$7690,"="&amp;B174,'2way'!$Y$3:$Y$7690,"&lt;&gt;P") + SUMIFS('2way'!$AD$3:$AD$7690,'2way'!$R$3:$R$7690,"="&amp;D174,'2way'!$Y$3:$Y$7690,"&lt;&gt;P")</f>
        <v>-900</v>
      </c>
      <c r="H174" s="68">
        <f t="shared" si="7"/>
        <v>-0.47368421052631576</v>
      </c>
      <c r="I174">
        <f>SUMIFS('2way'!$Z$3:$Z$7690,'2way'!$Q$3:$Q$7690,"=" &amp;B174,'2way'!$Y$3:$Y$7690,"&lt;&gt;P") + SUMIFS('2way'!$Z$3:$Z$7690,'2way'!$R$3:$R$7690,"=" &amp;B174,'2way'!$Y$3:$Y$7690,"&lt;&gt;P")</f>
        <v>1900</v>
      </c>
      <c r="J174">
        <f>SUMIFS('2way'!$AF$3:$AF$7690,'2way'!$Q$3:$Q$7690,"="&amp;B174,'2way'!$Y$3:$Y$7690,"&lt;&gt;P") + SUMIFS('2way'!$AF$3:$AF$7690,'2way'!$R$3:$R$7690,"="&amp;B174,'2way'!$Y$3:$Y$7690,"&lt;&gt;P")</f>
        <v>-1900</v>
      </c>
      <c r="K174" s="68">
        <f t="shared" si="8"/>
        <v>-1</v>
      </c>
    </row>
    <row r="175" spans="1:11" x14ac:dyDescent="0.25">
      <c r="A175" t="s">
        <v>270</v>
      </c>
      <c r="B175" t="s">
        <v>294</v>
      </c>
      <c r="C175">
        <f>SUMIFS('2way'!$Z$3:$Z$7690,'2way'!$Q$3:$Q$7690,"=" &amp;B175,'2way'!$Y$3:$Y$7690,"&lt;&gt;P") + SUMIFS('2way'!$Z$3:$Z$7690,'2way'!$R$3:$R$7690,"=" &amp;B175,'2way'!$Y$3:$Y$7690,"&lt;&gt;P")</f>
        <v>1800</v>
      </c>
      <c r="D175" t="e">
        <f>SUMIFS('2way'!$AB$3:$AB$7690,'2way'!$Q$3:$Q$7690,"="&amp;B175,'2way'!$Z$3:$Z$7690,"&lt;&gt;P") + SUMIFS('2way'!$AB$3:$AB$7690,'2way'!$R$3:$R$7690,"="&amp;B175,'2way'!$Z$3:$Z$7690,"&lt;&gt;P")</f>
        <v>#N/A</v>
      </c>
      <c r="E175" s="68" t="e">
        <f t="shared" si="6"/>
        <v>#N/A</v>
      </c>
      <c r="F175">
        <f>SUMIFS('2way'!$Z$3:$Z$7690,'2way'!$Q$3:$Q$7690,"=" &amp;B175,'2way'!$Y$3:$Y$7690,"&lt;&gt;P") + SUMIFS('2way'!$Z$3:$Z$7690,'2way'!$R$3:$R$7690,"=" &amp;B175,'2way'!$Y$3:$Y$7690,"&lt;&gt;P")</f>
        <v>1800</v>
      </c>
      <c r="G175" t="e">
        <f>SUMIFS('2way'!$AD$3:$AD$7690,'2way'!$Q$3:$Q$7690,"="&amp;B175,'2way'!$Y$3:$Y$7690,"&lt;&gt;P") + SUMIFS('2way'!$AD$3:$AD$7690,'2way'!$R$3:$R$7690,"="&amp;D175,'2way'!$Y$3:$Y$7690,"&lt;&gt;P")</f>
        <v>#N/A</v>
      </c>
      <c r="H175" s="68" t="e">
        <f t="shared" si="7"/>
        <v>#N/A</v>
      </c>
      <c r="I175">
        <f>SUMIFS('2way'!$Z$3:$Z$7690,'2way'!$Q$3:$Q$7690,"=" &amp;B175,'2way'!$Y$3:$Y$7690,"&lt;&gt;P") + SUMIFS('2way'!$Z$3:$Z$7690,'2way'!$R$3:$R$7690,"=" &amp;B175,'2way'!$Y$3:$Y$7690,"&lt;&gt;P")</f>
        <v>1800</v>
      </c>
      <c r="J175" t="e">
        <f>SUMIFS('2way'!$AF$3:$AF$7690,'2way'!$Q$3:$Q$7690,"="&amp;B175,'2way'!$Y$3:$Y$7690,"&lt;&gt;P") + SUMIFS('2way'!$AF$3:$AF$7690,'2way'!$R$3:$R$7690,"="&amp;B175,'2way'!$Y$3:$Y$7690,"&lt;&gt;P")</f>
        <v>#N/A</v>
      </c>
      <c r="K175" s="68" t="e">
        <f t="shared" si="8"/>
        <v>#N/A</v>
      </c>
    </row>
    <row r="176" spans="1:11" x14ac:dyDescent="0.25">
      <c r="A176" t="s">
        <v>270</v>
      </c>
      <c r="B176" t="s">
        <v>421</v>
      </c>
      <c r="C176">
        <f>SUMIFS('2way'!$Z$3:$Z$7690,'2way'!$Q$3:$Q$7690,"=" &amp;B176,'2way'!$Y$3:$Y$7690,"&lt;&gt;P") + SUMIFS('2way'!$Z$3:$Z$7690,'2way'!$R$3:$R$7690,"=" &amp;B176,'2way'!$Y$3:$Y$7690,"&lt;&gt;P")</f>
        <v>1800</v>
      </c>
      <c r="D176">
        <f>SUMIFS('2way'!$AB$3:$AB$7690,'2way'!$Q$3:$Q$7690,"="&amp;B176,'2way'!$Z$3:$Z$7690,"&lt;&gt;P") + SUMIFS('2way'!$AB$3:$AB$7690,'2way'!$R$3:$R$7690,"="&amp;B176,'2way'!$Z$3:$Z$7690,"&lt;&gt;P")</f>
        <v>-1900</v>
      </c>
      <c r="E176" s="68">
        <f t="shared" si="6"/>
        <v>-1.0555555555555556</v>
      </c>
      <c r="F176">
        <f>SUMIFS('2way'!$Z$3:$Z$7690,'2way'!$Q$3:$Q$7690,"=" &amp;B176,'2way'!$Y$3:$Y$7690,"&lt;&gt;P") + SUMIFS('2way'!$Z$3:$Z$7690,'2way'!$R$3:$R$7690,"=" &amp;B176,'2way'!$Y$3:$Y$7690,"&lt;&gt;P")</f>
        <v>1800</v>
      </c>
      <c r="G176">
        <f>SUMIFS('2way'!$AD$3:$AD$7690,'2way'!$Q$3:$Q$7690,"="&amp;B176,'2way'!$Y$3:$Y$7690,"&lt;&gt;P") + SUMIFS('2way'!$AD$3:$AD$7690,'2way'!$R$3:$R$7690,"="&amp;D176,'2way'!$Y$3:$Y$7690,"&lt;&gt;P")</f>
        <v>-800</v>
      </c>
      <c r="H176" s="68">
        <f t="shared" si="7"/>
        <v>-0.44444444444444442</v>
      </c>
      <c r="I176">
        <f>SUMIFS('2way'!$Z$3:$Z$7690,'2way'!$Q$3:$Q$7690,"=" &amp;B176,'2way'!$Y$3:$Y$7690,"&lt;&gt;P") + SUMIFS('2way'!$Z$3:$Z$7690,'2way'!$R$3:$R$7690,"=" &amp;B176,'2way'!$Y$3:$Y$7690,"&lt;&gt;P")</f>
        <v>1800</v>
      </c>
      <c r="J176">
        <f>SUMIFS('2way'!$AF$3:$AF$7690,'2way'!$Q$3:$Q$7690,"="&amp;B176,'2way'!$Y$3:$Y$7690,"&lt;&gt;P") + SUMIFS('2way'!$AF$3:$AF$7690,'2way'!$R$3:$R$7690,"="&amp;B176,'2way'!$Y$3:$Y$7690,"&lt;&gt;P")</f>
        <v>-1800</v>
      </c>
      <c r="K176" s="68">
        <f t="shared" si="8"/>
        <v>-1</v>
      </c>
    </row>
    <row r="177" spans="1:11" x14ac:dyDescent="0.25">
      <c r="A177" t="s">
        <v>270</v>
      </c>
      <c r="B177" t="s">
        <v>292</v>
      </c>
      <c r="C177">
        <f>SUMIFS('2way'!$Z$3:$Z$7690,'2way'!$Q$3:$Q$7690,"=" &amp;B177,'2way'!$Y$3:$Y$7690,"&lt;&gt;P") + SUMIFS('2way'!$Z$3:$Z$7690,'2way'!$R$3:$R$7690,"=" &amp;B177,'2way'!$Y$3:$Y$7690,"&lt;&gt;P")</f>
        <v>1900</v>
      </c>
      <c r="D177" t="e">
        <f>SUMIFS('2way'!$AB$3:$AB$7690,'2way'!$Q$3:$Q$7690,"="&amp;B177,'2way'!$Z$3:$Z$7690,"&lt;&gt;P") + SUMIFS('2way'!$AB$3:$AB$7690,'2way'!$R$3:$R$7690,"="&amp;B177,'2way'!$Z$3:$Z$7690,"&lt;&gt;P")</f>
        <v>#N/A</v>
      </c>
      <c r="E177" s="68" t="e">
        <f t="shared" si="6"/>
        <v>#N/A</v>
      </c>
      <c r="F177">
        <f>SUMIFS('2way'!$Z$3:$Z$7690,'2way'!$Q$3:$Q$7690,"=" &amp;B177,'2way'!$Y$3:$Y$7690,"&lt;&gt;P") + SUMIFS('2way'!$Z$3:$Z$7690,'2way'!$R$3:$R$7690,"=" &amp;B177,'2way'!$Y$3:$Y$7690,"&lt;&gt;P")</f>
        <v>1900</v>
      </c>
      <c r="G177" t="e">
        <f>SUMIFS('2way'!$AD$3:$AD$7690,'2way'!$Q$3:$Q$7690,"="&amp;B177,'2way'!$Y$3:$Y$7690,"&lt;&gt;P") + SUMIFS('2way'!$AD$3:$AD$7690,'2way'!$R$3:$R$7690,"="&amp;D177,'2way'!$Y$3:$Y$7690,"&lt;&gt;P")</f>
        <v>#N/A</v>
      </c>
      <c r="H177" s="68" t="e">
        <f t="shared" si="7"/>
        <v>#N/A</v>
      </c>
      <c r="I177">
        <f>SUMIFS('2way'!$Z$3:$Z$7690,'2way'!$Q$3:$Q$7690,"=" &amp;B177,'2way'!$Y$3:$Y$7690,"&lt;&gt;P") + SUMIFS('2way'!$Z$3:$Z$7690,'2way'!$R$3:$R$7690,"=" &amp;B177,'2way'!$Y$3:$Y$7690,"&lt;&gt;P")</f>
        <v>1900</v>
      </c>
      <c r="J177" t="e">
        <f>SUMIFS('2way'!$AF$3:$AF$7690,'2way'!$Q$3:$Q$7690,"="&amp;B177,'2way'!$Y$3:$Y$7690,"&lt;&gt;P") + SUMIFS('2way'!$AF$3:$AF$7690,'2way'!$R$3:$R$7690,"="&amp;B177,'2way'!$Y$3:$Y$7690,"&lt;&gt;P")</f>
        <v>#N/A</v>
      </c>
      <c r="K177" s="68" t="e">
        <f t="shared" si="8"/>
        <v>#N/A</v>
      </c>
    </row>
    <row r="178" spans="1:11" x14ac:dyDescent="0.25">
      <c r="A178" t="s">
        <v>270</v>
      </c>
      <c r="B178" t="s">
        <v>291</v>
      </c>
      <c r="C178">
        <f>SUMIFS('2way'!$Z$3:$Z$7690,'2way'!$Q$3:$Q$7690,"=" &amp;B178,'2way'!$Y$3:$Y$7690,"&lt;&gt;P") + SUMIFS('2way'!$Z$3:$Z$7690,'2way'!$R$3:$R$7690,"=" &amp;B178,'2way'!$Y$3:$Y$7690,"&lt;&gt;P")</f>
        <v>1800</v>
      </c>
      <c r="D178" t="e">
        <f>SUMIFS('2way'!$AB$3:$AB$7690,'2way'!$Q$3:$Q$7690,"="&amp;B178,'2way'!$Z$3:$Z$7690,"&lt;&gt;P") + SUMIFS('2way'!$AB$3:$AB$7690,'2way'!$R$3:$R$7690,"="&amp;B178,'2way'!$Z$3:$Z$7690,"&lt;&gt;P")</f>
        <v>#N/A</v>
      </c>
      <c r="E178" s="68" t="e">
        <f t="shared" si="6"/>
        <v>#N/A</v>
      </c>
      <c r="F178">
        <f>SUMIFS('2way'!$Z$3:$Z$7690,'2way'!$Q$3:$Q$7690,"=" &amp;B178,'2way'!$Y$3:$Y$7690,"&lt;&gt;P") + SUMIFS('2way'!$Z$3:$Z$7690,'2way'!$R$3:$R$7690,"=" &amp;B178,'2way'!$Y$3:$Y$7690,"&lt;&gt;P")</f>
        <v>1800</v>
      </c>
      <c r="G178" t="e">
        <f>SUMIFS('2way'!$AD$3:$AD$7690,'2way'!$Q$3:$Q$7690,"="&amp;B178,'2way'!$Y$3:$Y$7690,"&lt;&gt;P") + SUMIFS('2way'!$AD$3:$AD$7690,'2way'!$R$3:$R$7690,"="&amp;D178,'2way'!$Y$3:$Y$7690,"&lt;&gt;P")</f>
        <v>#N/A</v>
      </c>
      <c r="H178" s="68" t="e">
        <f t="shared" si="7"/>
        <v>#N/A</v>
      </c>
      <c r="I178">
        <f>SUMIFS('2way'!$Z$3:$Z$7690,'2way'!$Q$3:$Q$7690,"=" &amp;B178,'2way'!$Y$3:$Y$7690,"&lt;&gt;P") + SUMIFS('2way'!$Z$3:$Z$7690,'2way'!$R$3:$R$7690,"=" &amp;B178,'2way'!$Y$3:$Y$7690,"&lt;&gt;P")</f>
        <v>1800</v>
      </c>
      <c r="J178" t="e">
        <f>SUMIFS('2way'!$AF$3:$AF$7690,'2way'!$Q$3:$Q$7690,"="&amp;B178,'2way'!$Y$3:$Y$7690,"&lt;&gt;P") + SUMIFS('2way'!$AF$3:$AF$7690,'2way'!$R$3:$R$7690,"="&amp;B178,'2way'!$Y$3:$Y$7690,"&lt;&gt;P")</f>
        <v>#N/A</v>
      </c>
      <c r="K178" s="68" t="e">
        <f t="shared" si="8"/>
        <v>#N/A</v>
      </c>
    </row>
    <row r="179" spans="1:11" x14ac:dyDescent="0.25">
      <c r="A179" t="s">
        <v>270</v>
      </c>
      <c r="B179" t="s">
        <v>422</v>
      </c>
      <c r="C179">
        <f>SUMIFS('2way'!$Z$3:$Z$7690,'2way'!$Q$3:$Q$7690,"=" &amp;B179,'2way'!$Y$3:$Y$7690,"&lt;&gt;P") + SUMIFS('2way'!$Z$3:$Z$7690,'2way'!$R$3:$R$7690,"=" &amp;B179,'2way'!$Y$3:$Y$7690,"&lt;&gt;P")</f>
        <v>1900</v>
      </c>
      <c r="D179" t="e">
        <f>SUMIFS('2way'!$AB$3:$AB$7690,'2way'!$Q$3:$Q$7690,"="&amp;B179,'2way'!$Z$3:$Z$7690,"&lt;&gt;P") + SUMIFS('2way'!$AB$3:$AB$7690,'2way'!$R$3:$R$7690,"="&amp;B179,'2way'!$Z$3:$Z$7690,"&lt;&gt;P")</f>
        <v>#N/A</v>
      </c>
      <c r="E179" s="68" t="e">
        <f t="shared" si="6"/>
        <v>#N/A</v>
      </c>
      <c r="F179">
        <f>SUMIFS('2way'!$Z$3:$Z$7690,'2way'!$Q$3:$Q$7690,"=" &amp;B179,'2way'!$Y$3:$Y$7690,"&lt;&gt;P") + SUMIFS('2way'!$Z$3:$Z$7690,'2way'!$R$3:$R$7690,"=" &amp;B179,'2way'!$Y$3:$Y$7690,"&lt;&gt;P")</f>
        <v>1900</v>
      </c>
      <c r="G179">
        <f>SUMIFS('2way'!$AD$3:$AD$7690,'2way'!$Q$3:$Q$7690,"="&amp;B179,'2way'!$Y$3:$Y$7690,"&lt;&gt;P") + SUMIFS('2way'!$AD$3:$AD$7690,'2way'!$R$3:$R$7690,"="&amp;D179,'2way'!$Y$3:$Y$7690,"&lt;&gt;P")</f>
        <v>-1000</v>
      </c>
      <c r="H179" s="68">
        <f t="shared" si="7"/>
        <v>-0.52631578947368418</v>
      </c>
      <c r="I179">
        <f>SUMIFS('2way'!$Z$3:$Z$7690,'2way'!$Q$3:$Q$7690,"=" &amp;B179,'2way'!$Y$3:$Y$7690,"&lt;&gt;P") + SUMIFS('2way'!$Z$3:$Z$7690,'2way'!$R$3:$R$7690,"=" &amp;B179,'2way'!$Y$3:$Y$7690,"&lt;&gt;P")</f>
        <v>1900</v>
      </c>
      <c r="J179" t="e">
        <f>SUMIFS('2way'!$AF$3:$AF$7690,'2way'!$Q$3:$Q$7690,"="&amp;B179,'2way'!$Y$3:$Y$7690,"&lt;&gt;P") + SUMIFS('2way'!$AF$3:$AF$7690,'2way'!$R$3:$R$7690,"="&amp;B179,'2way'!$Y$3:$Y$7690,"&lt;&gt;P")</f>
        <v>#N/A</v>
      </c>
      <c r="K179" s="68" t="e">
        <f t="shared" si="8"/>
        <v>#N/A</v>
      </c>
    </row>
    <row r="180" spans="1:11" x14ac:dyDescent="0.25">
      <c r="A180" t="s">
        <v>270</v>
      </c>
      <c r="B180" t="s">
        <v>490</v>
      </c>
      <c r="C180">
        <f>SUMIFS('2way'!$Z$3:$Z$7690,'2way'!$Q$3:$Q$7690,"=" &amp;B180,'2way'!$Y$3:$Y$7690,"&lt;&gt;P") + SUMIFS('2way'!$Z$3:$Z$7690,'2way'!$R$3:$R$7690,"=" &amp;B180,'2way'!$Y$3:$Y$7690,"&lt;&gt;P")</f>
        <v>1900</v>
      </c>
      <c r="D180" t="e">
        <f>SUMIFS('2way'!$AB$3:$AB$7690,'2way'!$Q$3:$Q$7690,"="&amp;B180,'2way'!$Z$3:$Z$7690,"&lt;&gt;P") + SUMIFS('2way'!$AB$3:$AB$7690,'2way'!$R$3:$R$7690,"="&amp;B180,'2way'!$Z$3:$Z$7690,"&lt;&gt;P")</f>
        <v>#N/A</v>
      </c>
      <c r="E180" s="68" t="e">
        <f t="shared" si="6"/>
        <v>#N/A</v>
      </c>
      <c r="F180">
        <f>SUMIFS('2way'!$Z$3:$Z$7690,'2way'!$Q$3:$Q$7690,"=" &amp;B180,'2way'!$Y$3:$Y$7690,"&lt;&gt;P") + SUMIFS('2way'!$Z$3:$Z$7690,'2way'!$R$3:$R$7690,"=" &amp;B180,'2way'!$Y$3:$Y$7690,"&lt;&gt;P")</f>
        <v>1900</v>
      </c>
      <c r="G180">
        <f>SUMIFS('2way'!$AD$3:$AD$7690,'2way'!$Q$3:$Q$7690,"="&amp;B180,'2way'!$Y$3:$Y$7690,"&lt;&gt;P") + SUMIFS('2way'!$AD$3:$AD$7690,'2way'!$R$3:$R$7690,"="&amp;D180,'2way'!$Y$3:$Y$7690,"&lt;&gt;P")</f>
        <v>-900</v>
      </c>
      <c r="H180" s="68">
        <f t="shared" si="7"/>
        <v>-0.47368421052631576</v>
      </c>
      <c r="I180">
        <f>SUMIFS('2way'!$Z$3:$Z$7690,'2way'!$Q$3:$Q$7690,"=" &amp;B180,'2way'!$Y$3:$Y$7690,"&lt;&gt;P") + SUMIFS('2way'!$Z$3:$Z$7690,'2way'!$R$3:$R$7690,"=" &amp;B180,'2way'!$Y$3:$Y$7690,"&lt;&gt;P")</f>
        <v>1900</v>
      </c>
      <c r="J180" t="e">
        <f>SUMIFS('2way'!$AF$3:$AF$7690,'2way'!$Q$3:$Q$7690,"="&amp;B180,'2way'!$Y$3:$Y$7690,"&lt;&gt;P") + SUMIFS('2way'!$AF$3:$AF$7690,'2way'!$R$3:$R$7690,"="&amp;B180,'2way'!$Y$3:$Y$7690,"&lt;&gt;P")</f>
        <v>#N/A</v>
      </c>
      <c r="K180" s="68" t="e">
        <f t="shared" si="8"/>
        <v>#N/A</v>
      </c>
    </row>
    <row r="181" spans="1:11" x14ac:dyDescent="0.25">
      <c r="A181" t="s">
        <v>270</v>
      </c>
      <c r="B181" t="s">
        <v>349</v>
      </c>
      <c r="C181">
        <f>SUMIFS('2way'!$Z$3:$Z$7690,'2way'!$Q$3:$Q$7690,"=" &amp;B181,'2way'!$Y$3:$Y$7690,"&lt;&gt;P") + SUMIFS('2way'!$Z$3:$Z$7690,'2way'!$R$3:$R$7690,"=" &amp;B181,'2way'!$Y$3:$Y$7690,"&lt;&gt;P")</f>
        <v>1900</v>
      </c>
      <c r="D181" t="e">
        <f>SUMIFS('2way'!$AB$3:$AB$7690,'2way'!$Q$3:$Q$7690,"="&amp;B181,'2way'!$Z$3:$Z$7690,"&lt;&gt;P") + SUMIFS('2way'!$AB$3:$AB$7690,'2way'!$R$3:$R$7690,"="&amp;B181,'2way'!$Z$3:$Z$7690,"&lt;&gt;P")</f>
        <v>#N/A</v>
      </c>
      <c r="E181" s="68" t="e">
        <f t="shared" si="6"/>
        <v>#N/A</v>
      </c>
      <c r="F181">
        <f>SUMIFS('2way'!$Z$3:$Z$7690,'2way'!$Q$3:$Q$7690,"=" &amp;B181,'2way'!$Y$3:$Y$7690,"&lt;&gt;P") + SUMIFS('2way'!$Z$3:$Z$7690,'2way'!$R$3:$R$7690,"=" &amp;B181,'2way'!$Y$3:$Y$7690,"&lt;&gt;P")</f>
        <v>1900</v>
      </c>
      <c r="G181" t="e">
        <f>SUMIFS('2way'!$AD$3:$AD$7690,'2way'!$Q$3:$Q$7690,"="&amp;B181,'2way'!$Y$3:$Y$7690,"&lt;&gt;P") + SUMIFS('2way'!$AD$3:$AD$7690,'2way'!$R$3:$R$7690,"="&amp;D181,'2way'!$Y$3:$Y$7690,"&lt;&gt;P")</f>
        <v>#N/A</v>
      </c>
      <c r="H181" s="68" t="e">
        <f t="shared" si="7"/>
        <v>#N/A</v>
      </c>
      <c r="I181">
        <f>SUMIFS('2way'!$Z$3:$Z$7690,'2way'!$Q$3:$Q$7690,"=" &amp;B181,'2way'!$Y$3:$Y$7690,"&lt;&gt;P") + SUMIFS('2way'!$Z$3:$Z$7690,'2way'!$R$3:$R$7690,"=" &amp;B181,'2way'!$Y$3:$Y$7690,"&lt;&gt;P")</f>
        <v>1900</v>
      </c>
      <c r="J181" t="e">
        <f>SUMIFS('2way'!$AF$3:$AF$7690,'2way'!$Q$3:$Q$7690,"="&amp;B181,'2way'!$Y$3:$Y$7690,"&lt;&gt;P") + SUMIFS('2way'!$AF$3:$AF$7690,'2way'!$R$3:$R$7690,"="&amp;B181,'2way'!$Y$3:$Y$7690,"&lt;&gt;P")</f>
        <v>#N/A</v>
      </c>
      <c r="K181" s="68" t="e">
        <f t="shared" si="8"/>
        <v>#N/A</v>
      </c>
    </row>
    <row r="182" spans="1:11" x14ac:dyDescent="0.25">
      <c r="A182" t="s">
        <v>270</v>
      </c>
      <c r="B182" t="s">
        <v>491</v>
      </c>
      <c r="C182">
        <f>SUMIFS('2way'!$Z$3:$Z$7690,'2way'!$Q$3:$Q$7690,"=" &amp;B182,'2way'!$Y$3:$Y$7690,"&lt;&gt;P") + SUMIFS('2way'!$Z$3:$Z$7690,'2way'!$R$3:$R$7690,"=" &amp;B182,'2way'!$Y$3:$Y$7690,"&lt;&gt;P")</f>
        <v>1900</v>
      </c>
      <c r="D182" t="e">
        <f>SUMIFS('2way'!$AB$3:$AB$7690,'2way'!$Q$3:$Q$7690,"="&amp;B182,'2way'!$Z$3:$Z$7690,"&lt;&gt;P") + SUMIFS('2way'!$AB$3:$AB$7690,'2way'!$R$3:$R$7690,"="&amp;B182,'2way'!$Z$3:$Z$7690,"&lt;&gt;P")</f>
        <v>#N/A</v>
      </c>
      <c r="E182" s="68" t="e">
        <f t="shared" si="6"/>
        <v>#N/A</v>
      </c>
      <c r="F182">
        <f>SUMIFS('2way'!$Z$3:$Z$7690,'2way'!$Q$3:$Q$7690,"=" &amp;B182,'2way'!$Y$3:$Y$7690,"&lt;&gt;P") + SUMIFS('2way'!$Z$3:$Z$7690,'2way'!$R$3:$R$7690,"=" &amp;B182,'2way'!$Y$3:$Y$7690,"&lt;&gt;P")</f>
        <v>1900</v>
      </c>
      <c r="G182" t="e">
        <f>SUMIFS('2way'!$AD$3:$AD$7690,'2way'!$Q$3:$Q$7690,"="&amp;B182,'2way'!$Y$3:$Y$7690,"&lt;&gt;P") + SUMIFS('2way'!$AD$3:$AD$7690,'2way'!$R$3:$R$7690,"="&amp;D182,'2way'!$Y$3:$Y$7690,"&lt;&gt;P")</f>
        <v>#N/A</v>
      </c>
      <c r="H182" s="68" t="e">
        <f t="shared" si="7"/>
        <v>#N/A</v>
      </c>
      <c r="I182">
        <f>SUMIFS('2way'!$Z$3:$Z$7690,'2way'!$Q$3:$Q$7690,"=" &amp;B182,'2way'!$Y$3:$Y$7690,"&lt;&gt;P") + SUMIFS('2way'!$Z$3:$Z$7690,'2way'!$R$3:$R$7690,"=" &amp;B182,'2way'!$Y$3:$Y$7690,"&lt;&gt;P")</f>
        <v>1900</v>
      </c>
      <c r="J182" t="e">
        <f>SUMIFS('2way'!$AF$3:$AF$7690,'2way'!$Q$3:$Q$7690,"="&amp;B182,'2way'!$Y$3:$Y$7690,"&lt;&gt;P") + SUMIFS('2way'!$AF$3:$AF$7690,'2way'!$R$3:$R$7690,"="&amp;B182,'2way'!$Y$3:$Y$7690,"&lt;&gt;P")</f>
        <v>#N/A</v>
      </c>
      <c r="K182" s="68" t="e">
        <f t="shared" si="8"/>
        <v>#N/A</v>
      </c>
    </row>
    <row r="183" spans="1:11" x14ac:dyDescent="0.25">
      <c r="A183" t="s">
        <v>273</v>
      </c>
      <c r="B183" t="s">
        <v>352</v>
      </c>
      <c r="C183">
        <f>SUMIFS('2way'!$Z$3:$Z$7690,'2way'!$Q$3:$Q$7690,"=" &amp;B183,'2way'!$Y$3:$Y$7690,"&lt;&gt;P") + SUMIFS('2way'!$Z$3:$Z$7690,'2way'!$R$3:$R$7690,"=" &amp;B183,'2way'!$Y$3:$Y$7690,"&lt;&gt;P")</f>
        <v>2000</v>
      </c>
      <c r="D183" t="e">
        <f>SUMIFS('2way'!$AB$3:$AB$7690,'2way'!$Q$3:$Q$7690,"="&amp;B183,'2way'!$Z$3:$Z$7690,"&lt;&gt;P") + SUMIFS('2way'!$AB$3:$AB$7690,'2way'!$R$3:$R$7690,"="&amp;B183,'2way'!$Z$3:$Z$7690,"&lt;&gt;P")</f>
        <v>#N/A</v>
      </c>
      <c r="E183" s="68" t="e">
        <f t="shared" si="6"/>
        <v>#N/A</v>
      </c>
      <c r="F183">
        <f>SUMIFS('2way'!$Z$3:$Z$7690,'2way'!$Q$3:$Q$7690,"=" &amp;B183,'2way'!$Y$3:$Y$7690,"&lt;&gt;P") + SUMIFS('2way'!$Z$3:$Z$7690,'2way'!$R$3:$R$7690,"=" &amp;B183,'2way'!$Y$3:$Y$7690,"&lt;&gt;P")</f>
        <v>2000</v>
      </c>
      <c r="G183" t="e">
        <f>SUMIFS('2way'!$AD$3:$AD$7690,'2way'!$Q$3:$Q$7690,"="&amp;B183,'2way'!$Y$3:$Y$7690,"&lt;&gt;P") + SUMIFS('2way'!$AD$3:$AD$7690,'2way'!$R$3:$R$7690,"="&amp;D183,'2way'!$Y$3:$Y$7690,"&lt;&gt;P")</f>
        <v>#N/A</v>
      </c>
      <c r="H183" s="68" t="e">
        <f t="shared" si="7"/>
        <v>#N/A</v>
      </c>
      <c r="I183">
        <f>SUMIFS('2way'!$Z$3:$Z$7690,'2way'!$Q$3:$Q$7690,"=" &amp;B183,'2way'!$Y$3:$Y$7690,"&lt;&gt;P") + SUMIFS('2way'!$Z$3:$Z$7690,'2way'!$R$3:$R$7690,"=" &amp;B183,'2way'!$Y$3:$Y$7690,"&lt;&gt;P")</f>
        <v>2000</v>
      </c>
      <c r="J183" t="e">
        <f>SUMIFS('2way'!$AF$3:$AF$7690,'2way'!$Q$3:$Q$7690,"="&amp;B183,'2way'!$Y$3:$Y$7690,"&lt;&gt;P") + SUMIFS('2way'!$AF$3:$AF$7690,'2way'!$R$3:$R$7690,"="&amp;B183,'2way'!$Y$3:$Y$7690,"&lt;&gt;P")</f>
        <v>#N/A</v>
      </c>
      <c r="K183" s="68" t="e">
        <f t="shared" si="8"/>
        <v>#N/A</v>
      </c>
    </row>
    <row r="184" spans="1:11" x14ac:dyDescent="0.25">
      <c r="A184" t="s">
        <v>273</v>
      </c>
      <c r="B184" t="s">
        <v>353</v>
      </c>
      <c r="C184">
        <f>SUMIFS('2way'!$Z$3:$Z$7690,'2way'!$Q$3:$Q$7690,"=" &amp;B184,'2way'!$Y$3:$Y$7690,"&lt;&gt;P") + SUMIFS('2way'!$Z$3:$Z$7690,'2way'!$R$3:$R$7690,"=" &amp;B184,'2way'!$Y$3:$Y$7690,"&lt;&gt;P")</f>
        <v>2000</v>
      </c>
      <c r="D184" t="e">
        <f>SUMIFS('2way'!$AB$3:$AB$7690,'2way'!$Q$3:$Q$7690,"="&amp;B184,'2way'!$Z$3:$Z$7690,"&lt;&gt;P") + SUMIFS('2way'!$AB$3:$AB$7690,'2way'!$R$3:$R$7690,"="&amp;B184,'2way'!$Z$3:$Z$7690,"&lt;&gt;P")</f>
        <v>#DIV/0!</v>
      </c>
      <c r="E184" s="68" t="e">
        <f t="shared" si="6"/>
        <v>#DIV/0!</v>
      </c>
      <c r="F184">
        <f>SUMIFS('2way'!$Z$3:$Z$7690,'2way'!$Q$3:$Q$7690,"=" &amp;B184,'2way'!$Y$3:$Y$7690,"&lt;&gt;P") + SUMIFS('2way'!$Z$3:$Z$7690,'2way'!$R$3:$R$7690,"=" &amp;B184,'2way'!$Y$3:$Y$7690,"&lt;&gt;P")</f>
        <v>2000</v>
      </c>
      <c r="G184">
        <f>SUMIFS('2way'!$AD$3:$AD$7690,'2way'!$Q$3:$Q$7690,"="&amp;B184,'2way'!$Y$3:$Y$7690,"&lt;&gt;P") + SUMIFS('2way'!$AD$3:$AD$7690,'2way'!$R$3:$R$7690,"="&amp;D184,'2way'!$Y$3:$Y$7690,"&lt;&gt;P")</f>
        <v>-1000</v>
      </c>
      <c r="H184" s="68">
        <f t="shared" si="7"/>
        <v>-0.5</v>
      </c>
      <c r="I184">
        <f>SUMIFS('2way'!$Z$3:$Z$7690,'2way'!$Q$3:$Q$7690,"=" &amp;B184,'2way'!$Y$3:$Y$7690,"&lt;&gt;P") + SUMIFS('2way'!$Z$3:$Z$7690,'2way'!$R$3:$R$7690,"=" &amp;B184,'2way'!$Y$3:$Y$7690,"&lt;&gt;P")</f>
        <v>2000</v>
      </c>
      <c r="J184">
        <f>SUMIFS('2way'!$AF$3:$AF$7690,'2way'!$Q$3:$Q$7690,"="&amp;B184,'2way'!$Y$3:$Y$7690,"&lt;&gt;P") + SUMIFS('2way'!$AF$3:$AF$7690,'2way'!$R$3:$R$7690,"="&amp;B184,'2way'!$Y$3:$Y$7690,"&lt;&gt;P")</f>
        <v>-2000</v>
      </c>
      <c r="K184" s="68">
        <f t="shared" si="8"/>
        <v>-1</v>
      </c>
    </row>
    <row r="185" spans="1:11" x14ac:dyDescent="0.25">
      <c r="A185" t="s">
        <v>273</v>
      </c>
      <c r="B185" t="s">
        <v>492</v>
      </c>
      <c r="C185">
        <f>SUMIFS('2way'!$Z$3:$Z$7690,'2way'!$Q$3:$Q$7690,"=" &amp;B185,'2way'!$Y$3:$Y$7690,"&lt;&gt;P") + SUMIFS('2way'!$Z$3:$Z$7690,'2way'!$R$3:$R$7690,"=" &amp;B185,'2way'!$Y$3:$Y$7690,"&lt;&gt;P")</f>
        <v>2000</v>
      </c>
      <c r="D185">
        <f>SUMIFS('2way'!$AB$3:$AB$7690,'2way'!$Q$3:$Q$7690,"="&amp;B185,'2way'!$Z$3:$Z$7690,"&lt;&gt;P") + SUMIFS('2way'!$AB$3:$AB$7690,'2way'!$R$3:$R$7690,"="&amp;B185,'2way'!$Z$3:$Z$7690,"&lt;&gt;P")</f>
        <v>-2000</v>
      </c>
      <c r="E185" s="68">
        <f t="shared" si="6"/>
        <v>-1</v>
      </c>
      <c r="F185">
        <f>SUMIFS('2way'!$Z$3:$Z$7690,'2way'!$Q$3:$Q$7690,"=" &amp;B185,'2way'!$Y$3:$Y$7690,"&lt;&gt;P") + SUMIFS('2way'!$Z$3:$Z$7690,'2way'!$R$3:$R$7690,"=" &amp;B185,'2way'!$Y$3:$Y$7690,"&lt;&gt;P")</f>
        <v>2000</v>
      </c>
      <c r="G185">
        <f>SUMIFS('2way'!$AD$3:$AD$7690,'2way'!$Q$3:$Q$7690,"="&amp;B185,'2way'!$Y$3:$Y$7690,"&lt;&gt;P") + SUMIFS('2way'!$AD$3:$AD$7690,'2way'!$R$3:$R$7690,"="&amp;D185,'2way'!$Y$3:$Y$7690,"&lt;&gt;P")</f>
        <v>-1000</v>
      </c>
      <c r="H185" s="68">
        <f t="shared" si="7"/>
        <v>-0.5</v>
      </c>
      <c r="I185">
        <f>SUMIFS('2way'!$Z$3:$Z$7690,'2way'!$Q$3:$Q$7690,"=" &amp;B185,'2way'!$Y$3:$Y$7690,"&lt;&gt;P") + SUMIFS('2way'!$Z$3:$Z$7690,'2way'!$R$3:$R$7690,"=" &amp;B185,'2way'!$Y$3:$Y$7690,"&lt;&gt;P")</f>
        <v>2000</v>
      </c>
      <c r="J185">
        <f>SUMIFS('2way'!$AF$3:$AF$7690,'2way'!$Q$3:$Q$7690,"="&amp;B185,'2way'!$Y$3:$Y$7690,"&lt;&gt;P") + SUMIFS('2way'!$AF$3:$AF$7690,'2way'!$R$3:$R$7690,"="&amp;B185,'2way'!$Y$3:$Y$7690,"&lt;&gt;P")</f>
        <v>-2000</v>
      </c>
      <c r="K185" s="68">
        <f t="shared" si="8"/>
        <v>-1</v>
      </c>
    </row>
    <row r="186" spans="1:11" x14ac:dyDescent="0.25">
      <c r="A186" t="s">
        <v>273</v>
      </c>
      <c r="B186" t="s">
        <v>495</v>
      </c>
      <c r="C186">
        <f>SUMIFS('2way'!$Z$3:$Z$7690,'2way'!$Q$3:$Q$7690,"=" &amp;B186,'2way'!$Y$3:$Y$7690,"&lt;&gt;P") + SUMIFS('2way'!$Z$3:$Z$7690,'2way'!$R$3:$R$7690,"=" &amp;B186,'2way'!$Y$3:$Y$7690,"&lt;&gt;P")</f>
        <v>2000</v>
      </c>
      <c r="D186" t="e">
        <f>SUMIFS('2way'!$AB$3:$AB$7690,'2way'!$Q$3:$Q$7690,"="&amp;B186,'2way'!$Z$3:$Z$7690,"&lt;&gt;P") + SUMIFS('2way'!$AB$3:$AB$7690,'2way'!$R$3:$R$7690,"="&amp;B186,'2way'!$Z$3:$Z$7690,"&lt;&gt;P")</f>
        <v>#N/A</v>
      </c>
      <c r="E186" s="68" t="e">
        <f t="shared" si="6"/>
        <v>#N/A</v>
      </c>
      <c r="F186">
        <f>SUMIFS('2way'!$Z$3:$Z$7690,'2way'!$Q$3:$Q$7690,"=" &amp;B186,'2way'!$Y$3:$Y$7690,"&lt;&gt;P") + SUMIFS('2way'!$Z$3:$Z$7690,'2way'!$R$3:$R$7690,"=" &amp;B186,'2way'!$Y$3:$Y$7690,"&lt;&gt;P")</f>
        <v>2000</v>
      </c>
      <c r="G186">
        <f>SUMIFS('2way'!$AD$3:$AD$7690,'2way'!$Q$3:$Q$7690,"="&amp;B186,'2way'!$Y$3:$Y$7690,"&lt;&gt;P") + SUMIFS('2way'!$AD$3:$AD$7690,'2way'!$R$3:$R$7690,"="&amp;D186,'2way'!$Y$3:$Y$7690,"&lt;&gt;P")</f>
        <v>-1000</v>
      </c>
      <c r="H186" s="68">
        <f t="shared" si="7"/>
        <v>-0.5</v>
      </c>
      <c r="I186">
        <f>SUMIFS('2way'!$Z$3:$Z$7690,'2way'!$Q$3:$Q$7690,"=" &amp;B186,'2way'!$Y$3:$Y$7690,"&lt;&gt;P") + SUMIFS('2way'!$Z$3:$Z$7690,'2way'!$R$3:$R$7690,"=" &amp;B186,'2way'!$Y$3:$Y$7690,"&lt;&gt;P")</f>
        <v>2000</v>
      </c>
      <c r="J186" t="e">
        <f>SUMIFS('2way'!$AF$3:$AF$7690,'2way'!$Q$3:$Q$7690,"="&amp;B186,'2way'!$Y$3:$Y$7690,"&lt;&gt;P") + SUMIFS('2way'!$AF$3:$AF$7690,'2way'!$R$3:$R$7690,"="&amp;B186,'2way'!$Y$3:$Y$7690,"&lt;&gt;P")</f>
        <v>#N/A</v>
      </c>
      <c r="K186" s="68" t="e">
        <f t="shared" si="8"/>
        <v>#N/A</v>
      </c>
    </row>
    <row r="187" spans="1:11" x14ac:dyDescent="0.25">
      <c r="A187" t="s">
        <v>273</v>
      </c>
      <c r="B187" t="s">
        <v>425</v>
      </c>
      <c r="C187">
        <f>SUMIFS('2way'!$Z$3:$Z$7690,'2way'!$Q$3:$Q$7690,"=" &amp;B187,'2way'!$Y$3:$Y$7690,"&lt;&gt;P") + SUMIFS('2way'!$Z$3:$Z$7690,'2way'!$R$3:$R$7690,"=" &amp;B187,'2way'!$Y$3:$Y$7690,"&lt;&gt;P")</f>
        <v>2100</v>
      </c>
      <c r="D187" t="e">
        <f>SUMIFS('2way'!$AB$3:$AB$7690,'2way'!$Q$3:$Q$7690,"="&amp;B187,'2way'!$Z$3:$Z$7690,"&lt;&gt;P") + SUMIFS('2way'!$AB$3:$AB$7690,'2way'!$R$3:$R$7690,"="&amp;B187,'2way'!$Z$3:$Z$7690,"&lt;&gt;P")</f>
        <v>#N/A</v>
      </c>
      <c r="E187" s="68" t="e">
        <f t="shared" si="6"/>
        <v>#N/A</v>
      </c>
      <c r="F187">
        <f>SUMIFS('2way'!$Z$3:$Z$7690,'2way'!$Q$3:$Q$7690,"=" &amp;B187,'2way'!$Y$3:$Y$7690,"&lt;&gt;P") + SUMIFS('2way'!$Z$3:$Z$7690,'2way'!$R$3:$R$7690,"=" &amp;B187,'2way'!$Y$3:$Y$7690,"&lt;&gt;P")</f>
        <v>2100</v>
      </c>
      <c r="G187" t="e">
        <f>SUMIFS('2way'!$AD$3:$AD$7690,'2way'!$Q$3:$Q$7690,"="&amp;B187,'2way'!$Y$3:$Y$7690,"&lt;&gt;P") + SUMIFS('2way'!$AD$3:$AD$7690,'2way'!$R$3:$R$7690,"="&amp;D187,'2way'!$Y$3:$Y$7690,"&lt;&gt;P")</f>
        <v>#N/A</v>
      </c>
      <c r="H187" s="68" t="e">
        <f t="shared" si="7"/>
        <v>#N/A</v>
      </c>
      <c r="I187">
        <f>SUMIFS('2way'!$Z$3:$Z$7690,'2way'!$Q$3:$Q$7690,"=" &amp;B187,'2way'!$Y$3:$Y$7690,"&lt;&gt;P") + SUMIFS('2way'!$Z$3:$Z$7690,'2way'!$R$3:$R$7690,"=" &amp;B187,'2way'!$Y$3:$Y$7690,"&lt;&gt;P")</f>
        <v>2100</v>
      </c>
      <c r="J187" t="e">
        <f>SUMIFS('2way'!$AF$3:$AF$7690,'2way'!$Q$3:$Q$7690,"="&amp;B187,'2way'!$Y$3:$Y$7690,"&lt;&gt;P") + SUMIFS('2way'!$AF$3:$AF$7690,'2way'!$R$3:$R$7690,"="&amp;B187,'2way'!$Y$3:$Y$7690,"&lt;&gt;P")</f>
        <v>#N/A</v>
      </c>
      <c r="K187" s="68" t="e">
        <f t="shared" si="8"/>
        <v>#N/A</v>
      </c>
    </row>
    <row r="188" spans="1:11" x14ac:dyDescent="0.25">
      <c r="A188" t="s">
        <v>273</v>
      </c>
      <c r="B188" t="s">
        <v>295</v>
      </c>
      <c r="C188">
        <f>SUMIFS('2way'!$Z$3:$Z$7690,'2way'!$Q$3:$Q$7690,"=" &amp;B188,'2way'!$Y$3:$Y$7690,"&lt;&gt;P") + SUMIFS('2way'!$Z$3:$Z$7690,'2way'!$R$3:$R$7690,"=" &amp;B188,'2way'!$Y$3:$Y$7690,"&lt;&gt;P")</f>
        <v>2000</v>
      </c>
      <c r="D188" t="e">
        <f>SUMIFS('2way'!$AB$3:$AB$7690,'2way'!$Q$3:$Q$7690,"="&amp;B188,'2way'!$Z$3:$Z$7690,"&lt;&gt;P") + SUMIFS('2way'!$AB$3:$AB$7690,'2way'!$R$3:$R$7690,"="&amp;B188,'2way'!$Z$3:$Z$7690,"&lt;&gt;P")</f>
        <v>#N/A</v>
      </c>
      <c r="E188" s="68" t="e">
        <f t="shared" si="6"/>
        <v>#N/A</v>
      </c>
      <c r="F188">
        <f>SUMIFS('2way'!$Z$3:$Z$7690,'2way'!$Q$3:$Q$7690,"=" &amp;B188,'2way'!$Y$3:$Y$7690,"&lt;&gt;P") + SUMIFS('2way'!$Z$3:$Z$7690,'2way'!$R$3:$R$7690,"=" &amp;B188,'2way'!$Y$3:$Y$7690,"&lt;&gt;P")</f>
        <v>2000</v>
      </c>
      <c r="G188" t="e">
        <f>SUMIFS('2way'!$AD$3:$AD$7690,'2way'!$Q$3:$Q$7690,"="&amp;B188,'2way'!$Y$3:$Y$7690,"&lt;&gt;P") + SUMIFS('2way'!$AD$3:$AD$7690,'2way'!$R$3:$R$7690,"="&amp;D188,'2way'!$Y$3:$Y$7690,"&lt;&gt;P")</f>
        <v>#N/A</v>
      </c>
      <c r="H188" s="68" t="e">
        <f t="shared" si="7"/>
        <v>#N/A</v>
      </c>
      <c r="I188">
        <f>SUMIFS('2way'!$Z$3:$Z$7690,'2way'!$Q$3:$Q$7690,"=" &amp;B188,'2way'!$Y$3:$Y$7690,"&lt;&gt;P") + SUMIFS('2way'!$Z$3:$Z$7690,'2way'!$R$3:$R$7690,"=" &amp;B188,'2way'!$Y$3:$Y$7690,"&lt;&gt;P")</f>
        <v>2000</v>
      </c>
      <c r="J188" t="e">
        <f>SUMIFS('2way'!$AF$3:$AF$7690,'2way'!$Q$3:$Q$7690,"="&amp;B188,'2way'!$Y$3:$Y$7690,"&lt;&gt;P") + SUMIFS('2way'!$AF$3:$AF$7690,'2way'!$R$3:$R$7690,"="&amp;B188,'2way'!$Y$3:$Y$7690,"&lt;&gt;P")</f>
        <v>#N/A</v>
      </c>
      <c r="K188" s="68" t="e">
        <f t="shared" si="8"/>
        <v>#N/A</v>
      </c>
    </row>
    <row r="189" spans="1:11" x14ac:dyDescent="0.25">
      <c r="A189" t="s">
        <v>273</v>
      </c>
      <c r="B189" t="s">
        <v>351</v>
      </c>
      <c r="C189">
        <f>SUMIFS('2way'!$Z$3:$Z$7690,'2way'!$Q$3:$Q$7690,"=" &amp;B189,'2way'!$Y$3:$Y$7690,"&lt;&gt;P") + SUMIFS('2way'!$Z$3:$Z$7690,'2way'!$R$3:$R$7690,"=" &amp;B189,'2way'!$Y$3:$Y$7690,"&lt;&gt;P")</f>
        <v>2000</v>
      </c>
      <c r="D189">
        <f>SUMIFS('2way'!$AB$3:$AB$7690,'2way'!$Q$3:$Q$7690,"="&amp;B189,'2way'!$Z$3:$Z$7690,"&lt;&gt;P") + SUMIFS('2way'!$AB$3:$AB$7690,'2way'!$R$3:$R$7690,"="&amp;B189,'2way'!$Z$3:$Z$7690,"&lt;&gt;P")</f>
        <v>-2000</v>
      </c>
      <c r="E189" s="68">
        <f t="shared" si="6"/>
        <v>-1</v>
      </c>
      <c r="F189">
        <f>SUMIFS('2way'!$Z$3:$Z$7690,'2way'!$Q$3:$Q$7690,"=" &amp;B189,'2way'!$Y$3:$Y$7690,"&lt;&gt;P") + SUMIFS('2way'!$Z$3:$Z$7690,'2way'!$R$3:$R$7690,"=" &amp;B189,'2way'!$Y$3:$Y$7690,"&lt;&gt;P")</f>
        <v>2000</v>
      </c>
      <c r="G189">
        <f>SUMIFS('2way'!$AD$3:$AD$7690,'2way'!$Q$3:$Q$7690,"="&amp;B189,'2way'!$Y$3:$Y$7690,"&lt;&gt;P") + SUMIFS('2way'!$AD$3:$AD$7690,'2way'!$R$3:$R$7690,"="&amp;D189,'2way'!$Y$3:$Y$7690,"&lt;&gt;P")</f>
        <v>-900</v>
      </c>
      <c r="H189" s="68">
        <f t="shared" si="7"/>
        <v>-0.45</v>
      </c>
      <c r="I189">
        <f>SUMIFS('2way'!$Z$3:$Z$7690,'2way'!$Q$3:$Q$7690,"=" &amp;B189,'2way'!$Y$3:$Y$7690,"&lt;&gt;P") + SUMIFS('2way'!$Z$3:$Z$7690,'2way'!$R$3:$R$7690,"=" &amp;B189,'2way'!$Y$3:$Y$7690,"&lt;&gt;P")</f>
        <v>2000</v>
      </c>
      <c r="J189">
        <f>SUMIFS('2way'!$AF$3:$AF$7690,'2way'!$Q$3:$Q$7690,"="&amp;B189,'2way'!$Y$3:$Y$7690,"&lt;&gt;P") + SUMIFS('2way'!$AF$3:$AF$7690,'2way'!$R$3:$R$7690,"="&amp;B189,'2way'!$Y$3:$Y$7690,"&lt;&gt;P")</f>
        <v>-2000</v>
      </c>
      <c r="K189" s="68">
        <f t="shared" si="8"/>
        <v>-1</v>
      </c>
    </row>
    <row r="190" spans="1:11" x14ac:dyDescent="0.25">
      <c r="A190" t="s">
        <v>273</v>
      </c>
      <c r="B190" t="s">
        <v>298</v>
      </c>
      <c r="C190">
        <f>SUMIFS('2way'!$Z$3:$Z$7690,'2way'!$Q$3:$Q$7690,"=" &amp;B190,'2way'!$Y$3:$Y$7690,"&lt;&gt;P") + SUMIFS('2way'!$Z$3:$Z$7690,'2way'!$R$3:$R$7690,"=" &amp;B190,'2way'!$Y$3:$Y$7690,"&lt;&gt;P")</f>
        <v>2100</v>
      </c>
      <c r="D190" t="e">
        <f>SUMIFS('2way'!$AB$3:$AB$7690,'2way'!$Q$3:$Q$7690,"="&amp;B190,'2way'!$Z$3:$Z$7690,"&lt;&gt;P") + SUMIFS('2way'!$AB$3:$AB$7690,'2way'!$R$3:$R$7690,"="&amp;B190,'2way'!$Z$3:$Z$7690,"&lt;&gt;P")</f>
        <v>#N/A</v>
      </c>
      <c r="E190" s="68" t="e">
        <f t="shared" si="6"/>
        <v>#N/A</v>
      </c>
      <c r="F190">
        <f>SUMIFS('2way'!$Z$3:$Z$7690,'2way'!$Q$3:$Q$7690,"=" &amp;B190,'2way'!$Y$3:$Y$7690,"&lt;&gt;P") + SUMIFS('2way'!$Z$3:$Z$7690,'2way'!$R$3:$R$7690,"=" &amp;B190,'2way'!$Y$3:$Y$7690,"&lt;&gt;P")</f>
        <v>2100</v>
      </c>
      <c r="G190" t="e">
        <f>SUMIFS('2way'!$AD$3:$AD$7690,'2way'!$Q$3:$Q$7690,"="&amp;B190,'2way'!$Y$3:$Y$7690,"&lt;&gt;P") + SUMIFS('2way'!$AD$3:$AD$7690,'2way'!$R$3:$R$7690,"="&amp;D190,'2way'!$Y$3:$Y$7690,"&lt;&gt;P")</f>
        <v>#N/A</v>
      </c>
      <c r="H190" s="68" t="e">
        <f t="shared" si="7"/>
        <v>#N/A</v>
      </c>
      <c r="I190">
        <f>SUMIFS('2way'!$Z$3:$Z$7690,'2way'!$Q$3:$Q$7690,"=" &amp;B190,'2way'!$Y$3:$Y$7690,"&lt;&gt;P") + SUMIFS('2way'!$Z$3:$Z$7690,'2way'!$R$3:$R$7690,"=" &amp;B190,'2way'!$Y$3:$Y$7690,"&lt;&gt;P")</f>
        <v>2100</v>
      </c>
      <c r="J190" t="e">
        <f>SUMIFS('2way'!$AF$3:$AF$7690,'2way'!$Q$3:$Q$7690,"="&amp;B190,'2way'!$Y$3:$Y$7690,"&lt;&gt;P") + SUMIFS('2way'!$AF$3:$AF$7690,'2way'!$R$3:$R$7690,"="&amp;B190,'2way'!$Y$3:$Y$7690,"&lt;&gt;P")</f>
        <v>#N/A</v>
      </c>
      <c r="K190" s="68" t="e">
        <f t="shared" si="8"/>
        <v>#N/A</v>
      </c>
    </row>
    <row r="191" spans="1:11" x14ac:dyDescent="0.25">
      <c r="A191" t="s">
        <v>273</v>
      </c>
      <c r="B191" t="s">
        <v>427</v>
      </c>
      <c r="C191">
        <f>SUMIFS('2way'!$Z$3:$Z$7690,'2way'!$Q$3:$Q$7690,"=" &amp;B191,'2way'!$Y$3:$Y$7690,"&lt;&gt;P") + SUMIFS('2way'!$Z$3:$Z$7690,'2way'!$R$3:$R$7690,"=" &amp;B191,'2way'!$Y$3:$Y$7690,"&lt;&gt;P")</f>
        <v>1900</v>
      </c>
      <c r="D191">
        <f>SUMIFS('2way'!$AB$3:$AB$7690,'2way'!$Q$3:$Q$7690,"="&amp;B191,'2way'!$Z$3:$Z$7690,"&lt;&gt;P") + SUMIFS('2way'!$AB$3:$AB$7690,'2way'!$R$3:$R$7690,"="&amp;B191,'2way'!$Z$3:$Z$7690,"&lt;&gt;P")</f>
        <v>-1900</v>
      </c>
      <c r="E191" s="68">
        <f t="shared" si="6"/>
        <v>-1</v>
      </c>
      <c r="F191">
        <f>SUMIFS('2way'!$Z$3:$Z$7690,'2way'!$Q$3:$Q$7690,"=" &amp;B191,'2way'!$Y$3:$Y$7690,"&lt;&gt;P") + SUMIFS('2way'!$Z$3:$Z$7690,'2way'!$R$3:$R$7690,"=" &amp;B191,'2way'!$Y$3:$Y$7690,"&lt;&gt;P")</f>
        <v>1900</v>
      </c>
      <c r="G191">
        <f>SUMIFS('2way'!$AD$3:$AD$7690,'2way'!$Q$3:$Q$7690,"="&amp;B191,'2way'!$Y$3:$Y$7690,"&lt;&gt;P") + SUMIFS('2way'!$AD$3:$AD$7690,'2way'!$R$3:$R$7690,"="&amp;D191,'2way'!$Y$3:$Y$7690,"&lt;&gt;P")</f>
        <v>-1000</v>
      </c>
      <c r="H191" s="68">
        <f t="shared" si="7"/>
        <v>-0.52631578947368418</v>
      </c>
      <c r="I191">
        <f>SUMIFS('2way'!$Z$3:$Z$7690,'2way'!$Q$3:$Q$7690,"=" &amp;B191,'2way'!$Y$3:$Y$7690,"&lt;&gt;P") + SUMIFS('2way'!$Z$3:$Z$7690,'2way'!$R$3:$R$7690,"=" &amp;B191,'2way'!$Y$3:$Y$7690,"&lt;&gt;P")</f>
        <v>1900</v>
      </c>
      <c r="J191">
        <f>SUMIFS('2way'!$AF$3:$AF$7690,'2way'!$Q$3:$Q$7690,"="&amp;B191,'2way'!$Y$3:$Y$7690,"&lt;&gt;P") + SUMIFS('2way'!$AF$3:$AF$7690,'2way'!$R$3:$R$7690,"="&amp;B191,'2way'!$Y$3:$Y$7690,"&lt;&gt;P")</f>
        <v>-1900</v>
      </c>
      <c r="K191" s="68">
        <f t="shared" si="8"/>
        <v>-1</v>
      </c>
    </row>
    <row r="192" spans="1:11" x14ac:dyDescent="0.25">
      <c r="A192" t="s">
        <v>273</v>
      </c>
      <c r="B192" t="s">
        <v>350</v>
      </c>
      <c r="C192">
        <f>SUMIFS('2way'!$Z$3:$Z$7690,'2way'!$Q$3:$Q$7690,"=" &amp;B192,'2way'!$Y$3:$Y$7690,"&lt;&gt;P") + SUMIFS('2way'!$Z$3:$Z$7690,'2way'!$R$3:$R$7690,"=" &amp;B192,'2way'!$Y$3:$Y$7690,"&lt;&gt;P")</f>
        <v>1900</v>
      </c>
      <c r="D192" t="e">
        <f>SUMIFS('2way'!$AB$3:$AB$7690,'2way'!$Q$3:$Q$7690,"="&amp;B192,'2way'!$Z$3:$Z$7690,"&lt;&gt;P") + SUMIFS('2way'!$AB$3:$AB$7690,'2way'!$R$3:$R$7690,"="&amp;B192,'2way'!$Z$3:$Z$7690,"&lt;&gt;P")</f>
        <v>#N/A</v>
      </c>
      <c r="E192" s="68" t="e">
        <f t="shared" si="6"/>
        <v>#N/A</v>
      </c>
      <c r="F192">
        <f>SUMIFS('2way'!$Z$3:$Z$7690,'2way'!$Q$3:$Q$7690,"=" &amp;B192,'2way'!$Y$3:$Y$7690,"&lt;&gt;P") + SUMIFS('2way'!$Z$3:$Z$7690,'2way'!$R$3:$R$7690,"=" &amp;B192,'2way'!$Y$3:$Y$7690,"&lt;&gt;P")</f>
        <v>1900</v>
      </c>
      <c r="G192">
        <f>SUMIFS('2way'!$AD$3:$AD$7690,'2way'!$Q$3:$Q$7690,"="&amp;B192,'2way'!$Y$3:$Y$7690,"&lt;&gt;P") + SUMIFS('2way'!$AD$3:$AD$7690,'2way'!$R$3:$R$7690,"="&amp;D192,'2way'!$Y$3:$Y$7690,"&lt;&gt;P")</f>
        <v>-1000</v>
      </c>
      <c r="H192" s="68">
        <f t="shared" si="7"/>
        <v>-0.52631578947368418</v>
      </c>
      <c r="I192">
        <f>SUMIFS('2way'!$Z$3:$Z$7690,'2way'!$Q$3:$Q$7690,"=" &amp;B192,'2way'!$Y$3:$Y$7690,"&lt;&gt;P") + SUMIFS('2way'!$Z$3:$Z$7690,'2way'!$R$3:$R$7690,"=" &amp;B192,'2way'!$Y$3:$Y$7690,"&lt;&gt;P")</f>
        <v>1900</v>
      </c>
      <c r="J192">
        <f>SUMIFS('2way'!$AF$3:$AF$7690,'2way'!$Q$3:$Q$7690,"="&amp;B192,'2way'!$Y$3:$Y$7690,"&lt;&gt;P") + SUMIFS('2way'!$AF$3:$AF$7690,'2way'!$R$3:$R$7690,"="&amp;B192,'2way'!$Y$3:$Y$7690,"&lt;&gt;P")</f>
        <v>-1900</v>
      </c>
      <c r="K192" s="68">
        <f t="shared" si="8"/>
        <v>-1</v>
      </c>
    </row>
    <row r="193" spans="1:11" x14ac:dyDescent="0.25">
      <c r="A193" t="s">
        <v>273</v>
      </c>
      <c r="B193" t="s">
        <v>426</v>
      </c>
      <c r="C193">
        <f>SUMIFS('2way'!$Z$3:$Z$7690,'2way'!$Q$3:$Q$7690,"=" &amp;B193,'2way'!$Y$3:$Y$7690,"&lt;&gt;P") + SUMIFS('2way'!$Z$3:$Z$7690,'2way'!$R$3:$R$7690,"=" &amp;B193,'2way'!$Y$3:$Y$7690,"&lt;&gt;P")</f>
        <v>2000</v>
      </c>
      <c r="D193" t="e">
        <f>SUMIFS('2way'!$AB$3:$AB$7690,'2way'!$Q$3:$Q$7690,"="&amp;B193,'2way'!$Z$3:$Z$7690,"&lt;&gt;P") + SUMIFS('2way'!$AB$3:$AB$7690,'2way'!$R$3:$R$7690,"="&amp;B193,'2way'!$Z$3:$Z$7690,"&lt;&gt;P")</f>
        <v>#N/A</v>
      </c>
      <c r="E193" s="68" t="e">
        <f t="shared" si="6"/>
        <v>#N/A</v>
      </c>
      <c r="F193">
        <f>SUMIFS('2way'!$Z$3:$Z$7690,'2way'!$Q$3:$Q$7690,"=" &amp;B193,'2way'!$Y$3:$Y$7690,"&lt;&gt;P") + SUMIFS('2way'!$Z$3:$Z$7690,'2way'!$R$3:$R$7690,"=" &amp;B193,'2way'!$Y$3:$Y$7690,"&lt;&gt;P")</f>
        <v>2000</v>
      </c>
      <c r="G193">
        <f>SUMIFS('2way'!$AD$3:$AD$7690,'2way'!$Q$3:$Q$7690,"="&amp;B193,'2way'!$Y$3:$Y$7690,"&lt;&gt;P") + SUMIFS('2way'!$AD$3:$AD$7690,'2way'!$R$3:$R$7690,"="&amp;D193,'2way'!$Y$3:$Y$7690,"&lt;&gt;P")</f>
        <v>-1000</v>
      </c>
      <c r="H193" s="68">
        <f t="shared" si="7"/>
        <v>-0.5</v>
      </c>
      <c r="I193">
        <f>SUMIFS('2way'!$Z$3:$Z$7690,'2way'!$Q$3:$Q$7690,"=" &amp;B193,'2way'!$Y$3:$Y$7690,"&lt;&gt;P") + SUMIFS('2way'!$Z$3:$Z$7690,'2way'!$R$3:$R$7690,"=" &amp;B193,'2way'!$Y$3:$Y$7690,"&lt;&gt;P")</f>
        <v>2000</v>
      </c>
      <c r="J193" t="e">
        <f>SUMIFS('2way'!$AF$3:$AF$7690,'2way'!$Q$3:$Q$7690,"="&amp;B193,'2way'!$Y$3:$Y$7690,"&lt;&gt;P") + SUMIFS('2way'!$AF$3:$AF$7690,'2way'!$R$3:$R$7690,"="&amp;B193,'2way'!$Y$3:$Y$7690,"&lt;&gt;P")</f>
        <v>#N/A</v>
      </c>
      <c r="K193" s="68" t="e">
        <f t="shared" si="8"/>
        <v>#N/A</v>
      </c>
    </row>
    <row r="194" spans="1:11" x14ac:dyDescent="0.25">
      <c r="A194" t="s">
        <v>273</v>
      </c>
      <c r="B194" t="s">
        <v>297</v>
      </c>
      <c r="C194">
        <f>SUMIFS('2way'!$Z$3:$Z$7690,'2way'!$Q$3:$Q$7690,"=" &amp;B194,'2way'!$Y$3:$Y$7690,"&lt;&gt;P") + SUMIFS('2way'!$Z$3:$Z$7690,'2way'!$R$3:$R$7690,"=" &amp;B194,'2way'!$Y$3:$Y$7690,"&lt;&gt;P")</f>
        <v>2000</v>
      </c>
      <c r="D194" t="e">
        <f>SUMIFS('2way'!$AB$3:$AB$7690,'2way'!$Q$3:$Q$7690,"="&amp;B194,'2way'!$Z$3:$Z$7690,"&lt;&gt;P") + SUMIFS('2way'!$AB$3:$AB$7690,'2way'!$R$3:$R$7690,"="&amp;B194,'2way'!$Z$3:$Z$7690,"&lt;&gt;P")</f>
        <v>#N/A</v>
      </c>
      <c r="E194" s="68" t="e">
        <f t="shared" si="6"/>
        <v>#N/A</v>
      </c>
      <c r="F194">
        <f>SUMIFS('2way'!$Z$3:$Z$7690,'2way'!$Q$3:$Q$7690,"=" &amp;B194,'2way'!$Y$3:$Y$7690,"&lt;&gt;P") + SUMIFS('2way'!$Z$3:$Z$7690,'2way'!$R$3:$R$7690,"=" &amp;B194,'2way'!$Y$3:$Y$7690,"&lt;&gt;P")</f>
        <v>2000</v>
      </c>
      <c r="G194" t="e">
        <f>SUMIFS('2way'!$AD$3:$AD$7690,'2way'!$Q$3:$Q$7690,"="&amp;B194,'2way'!$Y$3:$Y$7690,"&lt;&gt;P") + SUMIFS('2way'!$AD$3:$AD$7690,'2way'!$R$3:$R$7690,"="&amp;D194,'2way'!$Y$3:$Y$7690,"&lt;&gt;P")</f>
        <v>#N/A</v>
      </c>
      <c r="H194" s="68" t="e">
        <f t="shared" si="7"/>
        <v>#N/A</v>
      </c>
      <c r="I194">
        <f>SUMIFS('2way'!$Z$3:$Z$7690,'2way'!$Q$3:$Q$7690,"=" &amp;B194,'2way'!$Y$3:$Y$7690,"&lt;&gt;P") + SUMIFS('2way'!$Z$3:$Z$7690,'2way'!$R$3:$R$7690,"=" &amp;B194,'2way'!$Y$3:$Y$7690,"&lt;&gt;P")</f>
        <v>2000</v>
      </c>
      <c r="J194" t="e">
        <f>SUMIFS('2way'!$AF$3:$AF$7690,'2way'!$Q$3:$Q$7690,"="&amp;B194,'2way'!$Y$3:$Y$7690,"&lt;&gt;P") + SUMIFS('2way'!$AF$3:$AF$7690,'2way'!$R$3:$R$7690,"="&amp;B194,'2way'!$Y$3:$Y$7690,"&lt;&gt;P")</f>
        <v>#N/A</v>
      </c>
      <c r="K194" s="68" t="e">
        <f t="shared" si="8"/>
        <v>#N/A</v>
      </c>
    </row>
    <row r="195" spans="1:11" x14ac:dyDescent="0.25">
      <c r="A195" t="s">
        <v>273</v>
      </c>
      <c r="B195" t="s">
        <v>493</v>
      </c>
      <c r="C195">
        <f>SUMIFS('2way'!$Z$3:$Z$7690,'2way'!$Q$3:$Q$7690,"=" &amp;B195,'2way'!$Y$3:$Y$7690,"&lt;&gt;P") + SUMIFS('2way'!$Z$3:$Z$7690,'2way'!$R$3:$R$7690,"=" &amp;B195,'2way'!$Y$3:$Y$7690,"&lt;&gt;P")</f>
        <v>2000</v>
      </c>
      <c r="D195" t="e">
        <f>SUMIFS('2way'!$AB$3:$AB$7690,'2way'!$Q$3:$Q$7690,"="&amp;B195,'2way'!$Z$3:$Z$7690,"&lt;&gt;P") + SUMIFS('2way'!$AB$3:$AB$7690,'2way'!$R$3:$R$7690,"="&amp;B195,'2way'!$Z$3:$Z$7690,"&lt;&gt;P")</f>
        <v>#N/A</v>
      </c>
      <c r="E195" s="68" t="e">
        <f t="shared" si="6"/>
        <v>#N/A</v>
      </c>
      <c r="F195">
        <f>SUMIFS('2way'!$Z$3:$Z$7690,'2way'!$Q$3:$Q$7690,"=" &amp;B195,'2way'!$Y$3:$Y$7690,"&lt;&gt;P") + SUMIFS('2way'!$Z$3:$Z$7690,'2way'!$R$3:$R$7690,"=" &amp;B195,'2way'!$Y$3:$Y$7690,"&lt;&gt;P")</f>
        <v>2000</v>
      </c>
      <c r="G195">
        <f>SUMIFS('2way'!$AD$3:$AD$7690,'2way'!$Q$3:$Q$7690,"="&amp;B195,'2way'!$Y$3:$Y$7690,"&lt;&gt;P") + SUMIFS('2way'!$AD$3:$AD$7690,'2way'!$R$3:$R$7690,"="&amp;D195,'2way'!$Y$3:$Y$7690,"&lt;&gt;P")</f>
        <v>-1000</v>
      </c>
      <c r="H195" s="68">
        <f t="shared" si="7"/>
        <v>-0.5</v>
      </c>
      <c r="I195">
        <f>SUMIFS('2way'!$Z$3:$Z$7690,'2way'!$Q$3:$Q$7690,"=" &amp;B195,'2way'!$Y$3:$Y$7690,"&lt;&gt;P") + SUMIFS('2way'!$Z$3:$Z$7690,'2way'!$R$3:$R$7690,"=" &amp;B195,'2way'!$Y$3:$Y$7690,"&lt;&gt;P")</f>
        <v>2000</v>
      </c>
      <c r="J195" t="e">
        <f>SUMIFS('2way'!$AF$3:$AF$7690,'2way'!$Q$3:$Q$7690,"="&amp;B195,'2way'!$Y$3:$Y$7690,"&lt;&gt;P") + SUMIFS('2way'!$AF$3:$AF$7690,'2way'!$R$3:$R$7690,"="&amp;B195,'2way'!$Y$3:$Y$7690,"&lt;&gt;P")</f>
        <v>#N/A</v>
      </c>
      <c r="K195" s="68" t="e">
        <f t="shared" si="8"/>
        <v>#N/A</v>
      </c>
    </row>
    <row r="196" spans="1:11" x14ac:dyDescent="0.25">
      <c r="A196" t="s">
        <v>273</v>
      </c>
      <c r="B196" t="s">
        <v>494</v>
      </c>
      <c r="C196">
        <f>SUMIFS('2way'!$Z$3:$Z$7690,'2way'!$Q$3:$Q$7690,"=" &amp;B196,'2way'!$Y$3:$Y$7690,"&lt;&gt;P") + SUMIFS('2way'!$Z$3:$Z$7690,'2way'!$R$3:$R$7690,"=" &amp;B196,'2way'!$Y$3:$Y$7690,"&lt;&gt;P")</f>
        <v>1900</v>
      </c>
      <c r="D196" t="e">
        <f>SUMIFS('2way'!$AB$3:$AB$7690,'2way'!$Q$3:$Q$7690,"="&amp;B196,'2way'!$Z$3:$Z$7690,"&lt;&gt;P") + SUMIFS('2way'!$AB$3:$AB$7690,'2way'!$R$3:$R$7690,"="&amp;B196,'2way'!$Z$3:$Z$7690,"&lt;&gt;P")</f>
        <v>#N/A</v>
      </c>
      <c r="E196" s="68" t="e">
        <f t="shared" ref="E196:E259" si="9">D196/C196</f>
        <v>#N/A</v>
      </c>
      <c r="F196">
        <f>SUMIFS('2way'!$Z$3:$Z$7690,'2way'!$Q$3:$Q$7690,"=" &amp;B196,'2way'!$Y$3:$Y$7690,"&lt;&gt;P") + SUMIFS('2way'!$Z$3:$Z$7690,'2way'!$R$3:$R$7690,"=" &amp;B196,'2way'!$Y$3:$Y$7690,"&lt;&gt;P")</f>
        <v>1900</v>
      </c>
      <c r="G196" t="e">
        <f>SUMIFS('2way'!$AD$3:$AD$7690,'2way'!$Q$3:$Q$7690,"="&amp;B196,'2way'!$Y$3:$Y$7690,"&lt;&gt;P") + SUMIFS('2way'!$AD$3:$AD$7690,'2way'!$R$3:$R$7690,"="&amp;D196,'2way'!$Y$3:$Y$7690,"&lt;&gt;P")</f>
        <v>#N/A</v>
      </c>
      <c r="H196" s="68" t="e">
        <f t="shared" ref="H196:H259" si="10">G196/F196</f>
        <v>#N/A</v>
      </c>
      <c r="I196">
        <f>SUMIFS('2way'!$Z$3:$Z$7690,'2way'!$Q$3:$Q$7690,"=" &amp;B196,'2way'!$Y$3:$Y$7690,"&lt;&gt;P") + SUMIFS('2way'!$Z$3:$Z$7690,'2way'!$R$3:$R$7690,"=" &amp;B196,'2way'!$Y$3:$Y$7690,"&lt;&gt;P")</f>
        <v>1900</v>
      </c>
      <c r="J196" t="e">
        <f>SUMIFS('2way'!$AF$3:$AF$7690,'2way'!$Q$3:$Q$7690,"="&amp;B196,'2way'!$Y$3:$Y$7690,"&lt;&gt;P") + SUMIFS('2way'!$AF$3:$AF$7690,'2way'!$R$3:$R$7690,"="&amp;B196,'2way'!$Y$3:$Y$7690,"&lt;&gt;P")</f>
        <v>#N/A</v>
      </c>
      <c r="K196" s="68" t="e">
        <f t="shared" ref="K196:K259" si="11">J196/I196</f>
        <v>#N/A</v>
      </c>
    </row>
    <row r="197" spans="1:11" x14ac:dyDescent="0.25">
      <c r="A197" t="s">
        <v>273</v>
      </c>
      <c r="B197" t="s">
        <v>428</v>
      </c>
      <c r="C197">
        <f>SUMIFS('2way'!$Z$3:$Z$7690,'2way'!$Q$3:$Q$7690,"=" &amp;B197,'2way'!$Y$3:$Y$7690,"&lt;&gt;P") + SUMIFS('2way'!$Z$3:$Z$7690,'2way'!$R$3:$R$7690,"=" &amp;B197,'2way'!$Y$3:$Y$7690,"&lt;&gt;P")</f>
        <v>2000</v>
      </c>
      <c r="D197">
        <f>SUMIFS('2way'!$AB$3:$AB$7690,'2way'!$Q$3:$Q$7690,"="&amp;B197,'2way'!$Z$3:$Z$7690,"&lt;&gt;P") + SUMIFS('2way'!$AB$3:$AB$7690,'2way'!$R$3:$R$7690,"="&amp;B197,'2way'!$Z$3:$Z$7690,"&lt;&gt;P")</f>
        <v>-2000</v>
      </c>
      <c r="E197" s="68">
        <f t="shared" si="9"/>
        <v>-1</v>
      </c>
      <c r="F197">
        <f>SUMIFS('2way'!$Z$3:$Z$7690,'2way'!$Q$3:$Q$7690,"=" &amp;B197,'2way'!$Y$3:$Y$7690,"&lt;&gt;P") + SUMIFS('2way'!$Z$3:$Z$7690,'2way'!$R$3:$R$7690,"=" &amp;B197,'2way'!$Y$3:$Y$7690,"&lt;&gt;P")</f>
        <v>2000</v>
      </c>
      <c r="G197">
        <f>SUMIFS('2way'!$AD$3:$AD$7690,'2way'!$Q$3:$Q$7690,"="&amp;B197,'2way'!$Y$3:$Y$7690,"&lt;&gt;P") + SUMIFS('2way'!$AD$3:$AD$7690,'2way'!$R$3:$R$7690,"="&amp;D197,'2way'!$Y$3:$Y$7690,"&lt;&gt;P")</f>
        <v>-900</v>
      </c>
      <c r="H197" s="68">
        <f t="shared" si="10"/>
        <v>-0.45</v>
      </c>
      <c r="I197">
        <f>SUMIFS('2way'!$Z$3:$Z$7690,'2way'!$Q$3:$Q$7690,"=" &amp;B197,'2way'!$Y$3:$Y$7690,"&lt;&gt;P") + SUMIFS('2way'!$Z$3:$Z$7690,'2way'!$R$3:$R$7690,"=" &amp;B197,'2way'!$Y$3:$Y$7690,"&lt;&gt;P")</f>
        <v>2000</v>
      </c>
      <c r="J197">
        <f>SUMIFS('2way'!$AF$3:$AF$7690,'2way'!$Q$3:$Q$7690,"="&amp;B197,'2way'!$Y$3:$Y$7690,"&lt;&gt;P") + SUMIFS('2way'!$AF$3:$AF$7690,'2way'!$R$3:$R$7690,"="&amp;B197,'2way'!$Y$3:$Y$7690,"&lt;&gt;P")</f>
        <v>-2000</v>
      </c>
      <c r="K197" s="68">
        <f t="shared" si="11"/>
        <v>-1</v>
      </c>
    </row>
    <row r="198" spans="1:11" x14ac:dyDescent="0.25">
      <c r="A198" t="s">
        <v>273</v>
      </c>
      <c r="B198" t="s">
        <v>296</v>
      </c>
      <c r="C198">
        <f>SUMIFS('2way'!$Z$3:$Z$7690,'2way'!$Q$3:$Q$7690,"=" &amp;B198,'2way'!$Y$3:$Y$7690,"&lt;&gt;P") + SUMIFS('2way'!$Z$3:$Z$7690,'2way'!$R$3:$R$7690,"=" &amp;B198,'2way'!$Y$3:$Y$7690,"&lt;&gt;P")</f>
        <v>2000</v>
      </c>
      <c r="D198">
        <f>SUMIFS('2way'!$AB$3:$AB$7690,'2way'!$Q$3:$Q$7690,"="&amp;B198,'2way'!$Z$3:$Z$7690,"&lt;&gt;P") + SUMIFS('2way'!$AB$3:$AB$7690,'2way'!$R$3:$R$7690,"="&amp;B198,'2way'!$Z$3:$Z$7690,"&lt;&gt;P")</f>
        <v>-2000</v>
      </c>
      <c r="E198" s="68">
        <f t="shared" si="9"/>
        <v>-1</v>
      </c>
      <c r="F198">
        <f>SUMIFS('2way'!$Z$3:$Z$7690,'2way'!$Q$3:$Q$7690,"=" &amp;B198,'2way'!$Y$3:$Y$7690,"&lt;&gt;P") + SUMIFS('2way'!$Z$3:$Z$7690,'2way'!$R$3:$R$7690,"=" &amp;B198,'2way'!$Y$3:$Y$7690,"&lt;&gt;P")</f>
        <v>2000</v>
      </c>
      <c r="G198">
        <f>SUMIFS('2way'!$AD$3:$AD$7690,'2way'!$Q$3:$Q$7690,"="&amp;B198,'2way'!$Y$3:$Y$7690,"&lt;&gt;P") + SUMIFS('2way'!$AD$3:$AD$7690,'2way'!$R$3:$R$7690,"="&amp;D198,'2way'!$Y$3:$Y$7690,"&lt;&gt;P")</f>
        <v>-900</v>
      </c>
      <c r="H198" s="68">
        <f t="shared" si="10"/>
        <v>-0.45</v>
      </c>
      <c r="I198">
        <f>SUMIFS('2way'!$Z$3:$Z$7690,'2way'!$Q$3:$Q$7690,"=" &amp;B198,'2way'!$Y$3:$Y$7690,"&lt;&gt;P") + SUMIFS('2way'!$Z$3:$Z$7690,'2way'!$R$3:$R$7690,"=" &amp;B198,'2way'!$Y$3:$Y$7690,"&lt;&gt;P")</f>
        <v>2000</v>
      </c>
      <c r="J198">
        <f>SUMIFS('2way'!$AF$3:$AF$7690,'2way'!$Q$3:$Q$7690,"="&amp;B198,'2way'!$Y$3:$Y$7690,"&lt;&gt;P") + SUMIFS('2way'!$AF$3:$AF$7690,'2way'!$R$3:$R$7690,"="&amp;B198,'2way'!$Y$3:$Y$7690,"&lt;&gt;P")</f>
        <v>-2000</v>
      </c>
      <c r="K198" s="68">
        <f t="shared" si="11"/>
        <v>-1</v>
      </c>
    </row>
    <row r="199" spans="1:11" x14ac:dyDescent="0.25">
      <c r="A199" t="s">
        <v>278</v>
      </c>
      <c r="B199" t="s">
        <v>432</v>
      </c>
      <c r="C199">
        <f>SUMIFS('2way'!$Z$3:$Z$7690,'2way'!$Q$3:$Q$7690,"=" &amp;B199,'2way'!$Y$3:$Y$7690,"&lt;&gt;P") + SUMIFS('2way'!$Z$3:$Z$7690,'2way'!$R$3:$R$7690,"=" &amp;B199,'2way'!$Y$3:$Y$7690,"&lt;&gt;P")</f>
        <v>1700</v>
      </c>
      <c r="D199" t="e">
        <f>SUMIFS('2way'!$AB$3:$AB$7690,'2way'!$Q$3:$Q$7690,"="&amp;B199,'2way'!$Z$3:$Z$7690,"&lt;&gt;P") + SUMIFS('2way'!$AB$3:$AB$7690,'2way'!$R$3:$R$7690,"="&amp;B199,'2way'!$Z$3:$Z$7690,"&lt;&gt;P")</f>
        <v>#N/A</v>
      </c>
      <c r="E199" s="68" t="e">
        <f t="shared" si="9"/>
        <v>#N/A</v>
      </c>
      <c r="F199">
        <f>SUMIFS('2way'!$Z$3:$Z$7690,'2way'!$Q$3:$Q$7690,"=" &amp;B199,'2way'!$Y$3:$Y$7690,"&lt;&gt;P") + SUMIFS('2way'!$Z$3:$Z$7690,'2way'!$R$3:$R$7690,"=" &amp;B199,'2way'!$Y$3:$Y$7690,"&lt;&gt;P")</f>
        <v>1700</v>
      </c>
      <c r="G199">
        <f>SUMIFS('2way'!$AD$3:$AD$7690,'2way'!$Q$3:$Q$7690,"="&amp;B199,'2way'!$Y$3:$Y$7690,"&lt;&gt;P") + SUMIFS('2way'!$AD$3:$AD$7690,'2way'!$R$3:$R$7690,"="&amp;D199,'2way'!$Y$3:$Y$7690,"&lt;&gt;P")</f>
        <v>-900</v>
      </c>
      <c r="H199" s="68">
        <f t="shared" si="10"/>
        <v>-0.52941176470588236</v>
      </c>
      <c r="I199">
        <f>SUMIFS('2way'!$Z$3:$Z$7690,'2way'!$Q$3:$Q$7690,"=" &amp;B199,'2way'!$Y$3:$Y$7690,"&lt;&gt;P") + SUMIFS('2way'!$Z$3:$Z$7690,'2way'!$R$3:$R$7690,"=" &amp;B199,'2way'!$Y$3:$Y$7690,"&lt;&gt;P")</f>
        <v>1700</v>
      </c>
      <c r="J199" t="e">
        <f>SUMIFS('2way'!$AF$3:$AF$7690,'2way'!$Q$3:$Q$7690,"="&amp;B199,'2way'!$Y$3:$Y$7690,"&lt;&gt;P") + SUMIFS('2way'!$AF$3:$AF$7690,'2way'!$R$3:$R$7690,"="&amp;B199,'2way'!$Y$3:$Y$7690,"&lt;&gt;P")</f>
        <v>#N/A</v>
      </c>
      <c r="K199" s="68" t="e">
        <f t="shared" si="11"/>
        <v>#N/A</v>
      </c>
    </row>
    <row r="200" spans="1:11" x14ac:dyDescent="0.25">
      <c r="A200" t="s">
        <v>278</v>
      </c>
      <c r="B200" t="s">
        <v>357</v>
      </c>
      <c r="C200">
        <f>SUMIFS('2way'!$Z$3:$Z$7690,'2way'!$Q$3:$Q$7690,"=" &amp;B200,'2way'!$Y$3:$Y$7690,"&lt;&gt;P") + SUMIFS('2way'!$Z$3:$Z$7690,'2way'!$R$3:$R$7690,"=" &amp;B200,'2way'!$Y$3:$Y$7690,"&lt;&gt;P")</f>
        <v>1600</v>
      </c>
      <c r="D200" t="e">
        <f>SUMIFS('2way'!$AB$3:$AB$7690,'2way'!$Q$3:$Q$7690,"="&amp;B200,'2way'!$Z$3:$Z$7690,"&lt;&gt;P") + SUMIFS('2way'!$AB$3:$AB$7690,'2way'!$R$3:$R$7690,"="&amp;B200,'2way'!$Z$3:$Z$7690,"&lt;&gt;P")</f>
        <v>#N/A</v>
      </c>
      <c r="E200" s="68" t="e">
        <f t="shared" si="9"/>
        <v>#N/A</v>
      </c>
      <c r="F200">
        <f>SUMIFS('2way'!$Z$3:$Z$7690,'2way'!$Q$3:$Q$7690,"=" &amp;B200,'2way'!$Y$3:$Y$7690,"&lt;&gt;P") + SUMIFS('2way'!$Z$3:$Z$7690,'2way'!$R$3:$R$7690,"=" &amp;B200,'2way'!$Y$3:$Y$7690,"&lt;&gt;P")</f>
        <v>1600</v>
      </c>
      <c r="G200" t="e">
        <f>SUMIFS('2way'!$AD$3:$AD$7690,'2way'!$Q$3:$Q$7690,"="&amp;B200,'2way'!$Y$3:$Y$7690,"&lt;&gt;P") + SUMIFS('2way'!$AD$3:$AD$7690,'2way'!$R$3:$R$7690,"="&amp;D200,'2way'!$Y$3:$Y$7690,"&lt;&gt;P")</f>
        <v>#N/A</v>
      </c>
      <c r="H200" s="68" t="e">
        <f t="shared" si="10"/>
        <v>#N/A</v>
      </c>
      <c r="I200">
        <f>SUMIFS('2way'!$Z$3:$Z$7690,'2way'!$Q$3:$Q$7690,"=" &amp;B200,'2way'!$Y$3:$Y$7690,"&lt;&gt;P") + SUMIFS('2way'!$Z$3:$Z$7690,'2way'!$R$3:$R$7690,"=" &amp;B200,'2way'!$Y$3:$Y$7690,"&lt;&gt;P")</f>
        <v>1600</v>
      </c>
      <c r="J200" t="e">
        <f>SUMIFS('2way'!$AF$3:$AF$7690,'2way'!$Q$3:$Q$7690,"="&amp;B200,'2way'!$Y$3:$Y$7690,"&lt;&gt;P") + SUMIFS('2way'!$AF$3:$AF$7690,'2way'!$R$3:$R$7690,"="&amp;B200,'2way'!$Y$3:$Y$7690,"&lt;&gt;P")</f>
        <v>#N/A</v>
      </c>
      <c r="K200" s="68" t="e">
        <f t="shared" si="11"/>
        <v>#N/A</v>
      </c>
    </row>
    <row r="201" spans="1:11" x14ac:dyDescent="0.25">
      <c r="A201" t="s">
        <v>278</v>
      </c>
      <c r="B201" t="s">
        <v>433</v>
      </c>
      <c r="C201">
        <f>SUMIFS('2way'!$Z$3:$Z$7690,'2way'!$Q$3:$Q$7690,"=" &amp;B201,'2way'!$Y$3:$Y$7690,"&lt;&gt;P") + SUMIFS('2way'!$Z$3:$Z$7690,'2way'!$R$3:$R$7690,"=" &amp;B201,'2way'!$Y$3:$Y$7690,"&lt;&gt;P")</f>
        <v>1700</v>
      </c>
      <c r="D201">
        <f>SUMIFS('2way'!$AB$3:$AB$7690,'2way'!$Q$3:$Q$7690,"="&amp;B201,'2way'!$Z$3:$Z$7690,"&lt;&gt;P") + SUMIFS('2way'!$AB$3:$AB$7690,'2way'!$R$3:$R$7690,"="&amp;B201,'2way'!$Z$3:$Z$7690,"&lt;&gt;P")</f>
        <v>-1700</v>
      </c>
      <c r="E201" s="68">
        <f t="shared" si="9"/>
        <v>-1</v>
      </c>
      <c r="F201">
        <f>SUMIFS('2way'!$Z$3:$Z$7690,'2way'!$Q$3:$Q$7690,"=" &amp;B201,'2way'!$Y$3:$Y$7690,"&lt;&gt;P") + SUMIFS('2way'!$Z$3:$Z$7690,'2way'!$R$3:$R$7690,"=" &amp;B201,'2way'!$Y$3:$Y$7690,"&lt;&gt;P")</f>
        <v>1700</v>
      </c>
      <c r="G201">
        <f>SUMIFS('2way'!$AD$3:$AD$7690,'2way'!$Q$3:$Q$7690,"="&amp;B201,'2way'!$Y$3:$Y$7690,"&lt;&gt;P") + SUMIFS('2way'!$AD$3:$AD$7690,'2way'!$R$3:$R$7690,"="&amp;D201,'2way'!$Y$3:$Y$7690,"&lt;&gt;P")</f>
        <v>-900</v>
      </c>
      <c r="H201" s="68">
        <f t="shared" si="10"/>
        <v>-0.52941176470588236</v>
      </c>
      <c r="I201">
        <f>SUMIFS('2way'!$Z$3:$Z$7690,'2way'!$Q$3:$Q$7690,"=" &amp;B201,'2way'!$Y$3:$Y$7690,"&lt;&gt;P") + SUMIFS('2way'!$Z$3:$Z$7690,'2way'!$R$3:$R$7690,"=" &amp;B201,'2way'!$Y$3:$Y$7690,"&lt;&gt;P")</f>
        <v>1700</v>
      </c>
      <c r="J201">
        <f>SUMIFS('2way'!$AF$3:$AF$7690,'2way'!$Q$3:$Q$7690,"="&amp;B201,'2way'!$Y$3:$Y$7690,"&lt;&gt;P") + SUMIFS('2way'!$AF$3:$AF$7690,'2way'!$R$3:$R$7690,"="&amp;B201,'2way'!$Y$3:$Y$7690,"&lt;&gt;P")</f>
        <v>-1700</v>
      </c>
      <c r="K201" s="68">
        <f t="shared" si="11"/>
        <v>-1</v>
      </c>
    </row>
    <row r="202" spans="1:11" x14ac:dyDescent="0.25">
      <c r="A202" t="s">
        <v>278</v>
      </c>
      <c r="B202" t="s">
        <v>300</v>
      </c>
      <c r="C202">
        <f>SUMIFS('2way'!$Z$3:$Z$7690,'2way'!$Q$3:$Q$7690,"=" &amp;B202,'2way'!$Y$3:$Y$7690,"&lt;&gt;P") + SUMIFS('2way'!$Z$3:$Z$7690,'2way'!$R$3:$R$7690,"=" &amp;B202,'2way'!$Y$3:$Y$7690,"&lt;&gt;P")</f>
        <v>1800</v>
      </c>
      <c r="D202">
        <f>SUMIFS('2way'!$AB$3:$AB$7690,'2way'!$Q$3:$Q$7690,"="&amp;B202,'2way'!$Z$3:$Z$7690,"&lt;&gt;P") + SUMIFS('2way'!$AB$3:$AB$7690,'2way'!$R$3:$R$7690,"="&amp;B202,'2way'!$Z$3:$Z$7690,"&lt;&gt;P")</f>
        <v>-1800</v>
      </c>
      <c r="E202" s="68">
        <f t="shared" si="9"/>
        <v>-1</v>
      </c>
      <c r="F202">
        <f>SUMIFS('2way'!$Z$3:$Z$7690,'2way'!$Q$3:$Q$7690,"=" &amp;B202,'2way'!$Y$3:$Y$7690,"&lt;&gt;P") + SUMIFS('2way'!$Z$3:$Z$7690,'2way'!$R$3:$R$7690,"=" &amp;B202,'2way'!$Y$3:$Y$7690,"&lt;&gt;P")</f>
        <v>1800</v>
      </c>
      <c r="G202">
        <f>SUMIFS('2way'!$AD$3:$AD$7690,'2way'!$Q$3:$Q$7690,"="&amp;B202,'2way'!$Y$3:$Y$7690,"&lt;&gt;P") + SUMIFS('2way'!$AD$3:$AD$7690,'2way'!$R$3:$R$7690,"="&amp;D202,'2way'!$Y$3:$Y$7690,"&lt;&gt;P")</f>
        <v>-1000</v>
      </c>
      <c r="H202" s="68">
        <f t="shared" si="10"/>
        <v>-0.55555555555555558</v>
      </c>
      <c r="I202">
        <f>SUMIFS('2way'!$Z$3:$Z$7690,'2way'!$Q$3:$Q$7690,"=" &amp;B202,'2way'!$Y$3:$Y$7690,"&lt;&gt;P") + SUMIFS('2way'!$Z$3:$Z$7690,'2way'!$R$3:$R$7690,"=" &amp;B202,'2way'!$Y$3:$Y$7690,"&lt;&gt;P")</f>
        <v>1800</v>
      </c>
      <c r="J202">
        <f>SUMIFS('2way'!$AF$3:$AF$7690,'2way'!$Q$3:$Q$7690,"="&amp;B202,'2way'!$Y$3:$Y$7690,"&lt;&gt;P") + SUMIFS('2way'!$AF$3:$AF$7690,'2way'!$R$3:$R$7690,"="&amp;B202,'2way'!$Y$3:$Y$7690,"&lt;&gt;P")</f>
        <v>-1800</v>
      </c>
      <c r="K202" s="68">
        <f t="shared" si="11"/>
        <v>-1</v>
      </c>
    </row>
    <row r="203" spans="1:11" x14ac:dyDescent="0.25">
      <c r="A203" t="s">
        <v>278</v>
      </c>
      <c r="B203" t="s">
        <v>431</v>
      </c>
      <c r="C203">
        <f>SUMIFS('2way'!$Z$3:$Z$7690,'2way'!$Q$3:$Q$7690,"=" &amp;B203,'2way'!$Y$3:$Y$7690,"&lt;&gt;P") + SUMIFS('2way'!$Z$3:$Z$7690,'2way'!$R$3:$R$7690,"=" &amp;B203,'2way'!$Y$3:$Y$7690,"&lt;&gt;P")</f>
        <v>1700</v>
      </c>
      <c r="D203" t="e">
        <f>SUMIFS('2way'!$AB$3:$AB$7690,'2way'!$Q$3:$Q$7690,"="&amp;B203,'2way'!$Z$3:$Z$7690,"&lt;&gt;P") + SUMIFS('2way'!$AB$3:$AB$7690,'2way'!$R$3:$R$7690,"="&amp;B203,'2way'!$Z$3:$Z$7690,"&lt;&gt;P")</f>
        <v>#N/A</v>
      </c>
      <c r="E203" s="68" t="e">
        <f t="shared" si="9"/>
        <v>#N/A</v>
      </c>
      <c r="F203">
        <f>SUMIFS('2way'!$Z$3:$Z$7690,'2way'!$Q$3:$Q$7690,"=" &amp;B203,'2way'!$Y$3:$Y$7690,"&lt;&gt;P") + SUMIFS('2way'!$Z$3:$Z$7690,'2way'!$R$3:$R$7690,"=" &amp;B203,'2way'!$Y$3:$Y$7690,"&lt;&gt;P")</f>
        <v>1700</v>
      </c>
      <c r="G203" t="e">
        <f>SUMIFS('2way'!$AD$3:$AD$7690,'2way'!$Q$3:$Q$7690,"="&amp;B203,'2way'!$Y$3:$Y$7690,"&lt;&gt;P") + SUMIFS('2way'!$AD$3:$AD$7690,'2way'!$R$3:$R$7690,"="&amp;D203,'2way'!$Y$3:$Y$7690,"&lt;&gt;P")</f>
        <v>#N/A</v>
      </c>
      <c r="H203" s="68" t="e">
        <f t="shared" si="10"/>
        <v>#N/A</v>
      </c>
      <c r="I203">
        <f>SUMIFS('2way'!$Z$3:$Z$7690,'2way'!$Q$3:$Q$7690,"=" &amp;B203,'2way'!$Y$3:$Y$7690,"&lt;&gt;P") + SUMIFS('2way'!$Z$3:$Z$7690,'2way'!$R$3:$R$7690,"=" &amp;B203,'2way'!$Y$3:$Y$7690,"&lt;&gt;P")</f>
        <v>1700</v>
      </c>
      <c r="J203" t="e">
        <f>SUMIFS('2way'!$AF$3:$AF$7690,'2way'!$Q$3:$Q$7690,"="&amp;B203,'2way'!$Y$3:$Y$7690,"&lt;&gt;P") + SUMIFS('2way'!$AF$3:$AF$7690,'2way'!$R$3:$R$7690,"="&amp;B203,'2way'!$Y$3:$Y$7690,"&lt;&gt;P")</f>
        <v>#N/A</v>
      </c>
      <c r="K203" s="68" t="e">
        <f t="shared" si="11"/>
        <v>#N/A</v>
      </c>
    </row>
    <row r="204" spans="1:11" x14ac:dyDescent="0.25">
      <c r="A204" t="s">
        <v>278</v>
      </c>
      <c r="B204" t="s">
        <v>299</v>
      </c>
      <c r="C204">
        <f>SUMIFS('2way'!$Z$3:$Z$7690,'2way'!$Q$3:$Q$7690,"=" &amp;B204,'2way'!$Y$3:$Y$7690,"&lt;&gt;P") + SUMIFS('2way'!$Z$3:$Z$7690,'2way'!$R$3:$R$7690,"=" &amp;B204,'2way'!$Y$3:$Y$7690,"&lt;&gt;P")</f>
        <v>1900</v>
      </c>
      <c r="D204">
        <f>SUMIFS('2way'!$AB$3:$AB$7690,'2way'!$Q$3:$Q$7690,"="&amp;B204,'2way'!$Z$3:$Z$7690,"&lt;&gt;P") + SUMIFS('2way'!$AB$3:$AB$7690,'2way'!$R$3:$R$7690,"="&amp;B204,'2way'!$Z$3:$Z$7690,"&lt;&gt;P")</f>
        <v>-1900</v>
      </c>
      <c r="E204" s="68">
        <f t="shared" si="9"/>
        <v>-1</v>
      </c>
      <c r="F204">
        <f>SUMIFS('2way'!$Z$3:$Z$7690,'2way'!$Q$3:$Q$7690,"=" &amp;B204,'2way'!$Y$3:$Y$7690,"&lt;&gt;P") + SUMIFS('2way'!$Z$3:$Z$7690,'2way'!$R$3:$R$7690,"=" &amp;B204,'2way'!$Y$3:$Y$7690,"&lt;&gt;P")</f>
        <v>1900</v>
      </c>
      <c r="G204">
        <f>SUMIFS('2way'!$AD$3:$AD$7690,'2way'!$Q$3:$Q$7690,"="&amp;B204,'2way'!$Y$3:$Y$7690,"&lt;&gt;P") + SUMIFS('2way'!$AD$3:$AD$7690,'2way'!$R$3:$R$7690,"="&amp;D204,'2way'!$Y$3:$Y$7690,"&lt;&gt;P")</f>
        <v>-1000</v>
      </c>
      <c r="H204" s="68">
        <f t="shared" si="10"/>
        <v>-0.52631578947368418</v>
      </c>
      <c r="I204">
        <f>SUMIFS('2way'!$Z$3:$Z$7690,'2way'!$Q$3:$Q$7690,"=" &amp;B204,'2way'!$Y$3:$Y$7690,"&lt;&gt;P") + SUMIFS('2way'!$Z$3:$Z$7690,'2way'!$R$3:$R$7690,"=" &amp;B204,'2way'!$Y$3:$Y$7690,"&lt;&gt;P")</f>
        <v>1900</v>
      </c>
      <c r="J204">
        <f>SUMIFS('2way'!$AF$3:$AF$7690,'2way'!$Q$3:$Q$7690,"="&amp;B204,'2way'!$Y$3:$Y$7690,"&lt;&gt;P") + SUMIFS('2way'!$AF$3:$AF$7690,'2way'!$R$3:$R$7690,"="&amp;B204,'2way'!$Y$3:$Y$7690,"&lt;&gt;P")</f>
        <v>-1900</v>
      </c>
      <c r="K204" s="68">
        <f t="shared" si="11"/>
        <v>-1</v>
      </c>
    </row>
    <row r="205" spans="1:11" x14ac:dyDescent="0.25">
      <c r="A205" t="s">
        <v>278</v>
      </c>
      <c r="B205" t="s">
        <v>354</v>
      </c>
      <c r="C205">
        <f>SUMIFS('2way'!$Z$3:$Z$7690,'2way'!$Q$3:$Q$7690,"=" &amp;B205,'2way'!$Y$3:$Y$7690,"&lt;&gt;P") + SUMIFS('2way'!$Z$3:$Z$7690,'2way'!$R$3:$R$7690,"=" &amp;B205,'2way'!$Y$3:$Y$7690,"&lt;&gt;P")</f>
        <v>1800</v>
      </c>
      <c r="D205">
        <f>SUMIFS('2way'!$AB$3:$AB$7690,'2way'!$Q$3:$Q$7690,"="&amp;B205,'2way'!$Z$3:$Z$7690,"&lt;&gt;P") + SUMIFS('2way'!$AB$3:$AB$7690,'2way'!$R$3:$R$7690,"="&amp;B205,'2way'!$Z$3:$Z$7690,"&lt;&gt;P")</f>
        <v>-1800</v>
      </c>
      <c r="E205" s="68">
        <f t="shared" si="9"/>
        <v>-1</v>
      </c>
      <c r="F205">
        <f>SUMIFS('2way'!$Z$3:$Z$7690,'2way'!$Q$3:$Q$7690,"=" &amp;B205,'2way'!$Y$3:$Y$7690,"&lt;&gt;P") + SUMIFS('2way'!$Z$3:$Z$7690,'2way'!$R$3:$R$7690,"=" &amp;B205,'2way'!$Y$3:$Y$7690,"&lt;&gt;P")</f>
        <v>1800</v>
      </c>
      <c r="G205">
        <f>SUMIFS('2way'!$AD$3:$AD$7690,'2way'!$Q$3:$Q$7690,"="&amp;B205,'2way'!$Y$3:$Y$7690,"&lt;&gt;P") + SUMIFS('2way'!$AD$3:$AD$7690,'2way'!$R$3:$R$7690,"="&amp;D205,'2way'!$Y$3:$Y$7690,"&lt;&gt;P")</f>
        <v>-900</v>
      </c>
      <c r="H205" s="68">
        <f t="shared" si="10"/>
        <v>-0.5</v>
      </c>
      <c r="I205">
        <f>SUMIFS('2way'!$Z$3:$Z$7690,'2way'!$Q$3:$Q$7690,"=" &amp;B205,'2way'!$Y$3:$Y$7690,"&lt;&gt;P") + SUMIFS('2way'!$Z$3:$Z$7690,'2way'!$R$3:$R$7690,"=" &amp;B205,'2way'!$Y$3:$Y$7690,"&lt;&gt;P")</f>
        <v>1800</v>
      </c>
      <c r="J205">
        <f>SUMIFS('2way'!$AF$3:$AF$7690,'2way'!$Q$3:$Q$7690,"="&amp;B205,'2way'!$Y$3:$Y$7690,"&lt;&gt;P") + SUMIFS('2way'!$AF$3:$AF$7690,'2way'!$R$3:$R$7690,"="&amp;B205,'2way'!$Y$3:$Y$7690,"&lt;&gt;P")</f>
        <v>-1800</v>
      </c>
      <c r="K205" s="68">
        <f t="shared" si="11"/>
        <v>-1</v>
      </c>
    </row>
    <row r="206" spans="1:11" x14ac:dyDescent="0.25">
      <c r="A206" t="s">
        <v>278</v>
      </c>
      <c r="B206" t="s">
        <v>430</v>
      </c>
      <c r="C206">
        <f>SUMIFS('2way'!$Z$3:$Z$7690,'2way'!$Q$3:$Q$7690,"=" &amp;B206,'2way'!$Y$3:$Y$7690,"&lt;&gt;P") + SUMIFS('2way'!$Z$3:$Z$7690,'2way'!$R$3:$R$7690,"=" &amp;B206,'2way'!$Y$3:$Y$7690,"&lt;&gt;P")</f>
        <v>1900</v>
      </c>
      <c r="D206">
        <f>SUMIFS('2way'!$AB$3:$AB$7690,'2way'!$Q$3:$Q$7690,"="&amp;B206,'2way'!$Z$3:$Z$7690,"&lt;&gt;P") + SUMIFS('2way'!$AB$3:$AB$7690,'2way'!$R$3:$R$7690,"="&amp;B206,'2way'!$Z$3:$Z$7690,"&lt;&gt;P")</f>
        <v>-1900</v>
      </c>
      <c r="E206" s="68">
        <f t="shared" si="9"/>
        <v>-1</v>
      </c>
      <c r="F206">
        <f>SUMIFS('2way'!$Z$3:$Z$7690,'2way'!$Q$3:$Q$7690,"=" &amp;B206,'2way'!$Y$3:$Y$7690,"&lt;&gt;P") + SUMIFS('2way'!$Z$3:$Z$7690,'2way'!$R$3:$R$7690,"=" &amp;B206,'2way'!$Y$3:$Y$7690,"&lt;&gt;P")</f>
        <v>1900</v>
      </c>
      <c r="G206">
        <f>SUMIFS('2way'!$AD$3:$AD$7690,'2way'!$Q$3:$Q$7690,"="&amp;B206,'2way'!$Y$3:$Y$7690,"&lt;&gt;P") + SUMIFS('2way'!$AD$3:$AD$7690,'2way'!$R$3:$R$7690,"="&amp;D206,'2way'!$Y$3:$Y$7690,"&lt;&gt;P")</f>
        <v>-900</v>
      </c>
      <c r="H206" s="68">
        <f t="shared" si="10"/>
        <v>-0.47368421052631576</v>
      </c>
      <c r="I206">
        <f>SUMIFS('2way'!$Z$3:$Z$7690,'2way'!$Q$3:$Q$7690,"=" &amp;B206,'2way'!$Y$3:$Y$7690,"&lt;&gt;P") + SUMIFS('2way'!$Z$3:$Z$7690,'2way'!$R$3:$R$7690,"=" &amp;B206,'2way'!$Y$3:$Y$7690,"&lt;&gt;P")</f>
        <v>1900</v>
      </c>
      <c r="J206">
        <f>SUMIFS('2way'!$AF$3:$AF$7690,'2way'!$Q$3:$Q$7690,"="&amp;B206,'2way'!$Y$3:$Y$7690,"&lt;&gt;P") + SUMIFS('2way'!$AF$3:$AF$7690,'2way'!$R$3:$R$7690,"="&amp;B206,'2way'!$Y$3:$Y$7690,"&lt;&gt;P")</f>
        <v>-1900</v>
      </c>
      <c r="K206" s="68">
        <f t="shared" si="11"/>
        <v>-1</v>
      </c>
    </row>
    <row r="207" spans="1:11" x14ac:dyDescent="0.25">
      <c r="A207" t="s">
        <v>278</v>
      </c>
      <c r="B207" t="s">
        <v>356</v>
      </c>
      <c r="C207">
        <f>SUMIFS('2way'!$Z$3:$Z$7690,'2way'!$Q$3:$Q$7690,"=" &amp;B207,'2way'!$Y$3:$Y$7690,"&lt;&gt;P") + SUMIFS('2way'!$Z$3:$Z$7690,'2way'!$R$3:$R$7690,"=" &amp;B207,'2way'!$Y$3:$Y$7690,"&lt;&gt;P")</f>
        <v>1700</v>
      </c>
      <c r="D207">
        <f>SUMIFS('2way'!$AB$3:$AB$7690,'2way'!$Q$3:$Q$7690,"="&amp;B207,'2way'!$Z$3:$Z$7690,"&lt;&gt;P") + SUMIFS('2way'!$AB$3:$AB$7690,'2way'!$R$3:$R$7690,"="&amp;B207,'2way'!$Z$3:$Z$7690,"&lt;&gt;P")</f>
        <v>-1800</v>
      </c>
      <c r="E207" s="68">
        <f t="shared" si="9"/>
        <v>-1.0588235294117647</v>
      </c>
      <c r="F207">
        <f>SUMIFS('2way'!$Z$3:$Z$7690,'2way'!$Q$3:$Q$7690,"=" &amp;B207,'2way'!$Y$3:$Y$7690,"&lt;&gt;P") + SUMIFS('2way'!$Z$3:$Z$7690,'2way'!$R$3:$R$7690,"=" &amp;B207,'2way'!$Y$3:$Y$7690,"&lt;&gt;P")</f>
        <v>1700</v>
      </c>
      <c r="G207">
        <f>SUMIFS('2way'!$AD$3:$AD$7690,'2way'!$Q$3:$Q$7690,"="&amp;B207,'2way'!$Y$3:$Y$7690,"&lt;&gt;P") + SUMIFS('2way'!$AD$3:$AD$7690,'2way'!$R$3:$R$7690,"="&amp;D207,'2way'!$Y$3:$Y$7690,"&lt;&gt;P")</f>
        <v>-700</v>
      </c>
      <c r="H207" s="68">
        <f t="shared" si="10"/>
        <v>-0.41176470588235292</v>
      </c>
      <c r="I207">
        <f>SUMIFS('2way'!$Z$3:$Z$7690,'2way'!$Q$3:$Q$7690,"=" &amp;B207,'2way'!$Y$3:$Y$7690,"&lt;&gt;P") + SUMIFS('2way'!$Z$3:$Z$7690,'2way'!$R$3:$R$7690,"=" &amp;B207,'2way'!$Y$3:$Y$7690,"&lt;&gt;P")</f>
        <v>1700</v>
      </c>
      <c r="J207">
        <f>SUMIFS('2way'!$AF$3:$AF$7690,'2way'!$Q$3:$Q$7690,"="&amp;B207,'2way'!$Y$3:$Y$7690,"&lt;&gt;P") + SUMIFS('2way'!$AF$3:$AF$7690,'2way'!$R$3:$R$7690,"="&amp;B207,'2way'!$Y$3:$Y$7690,"&lt;&gt;P")</f>
        <v>-1700</v>
      </c>
      <c r="K207" s="68">
        <f t="shared" si="11"/>
        <v>-1</v>
      </c>
    </row>
    <row r="208" spans="1:11" x14ac:dyDescent="0.25">
      <c r="A208" t="s">
        <v>278</v>
      </c>
      <c r="B208" t="s">
        <v>496</v>
      </c>
      <c r="C208">
        <f>SUMIFS('2way'!$Z$3:$Z$7690,'2way'!$Q$3:$Q$7690,"=" &amp;B208,'2way'!$Y$3:$Y$7690,"&lt;&gt;P") + SUMIFS('2way'!$Z$3:$Z$7690,'2way'!$R$3:$R$7690,"=" &amp;B208,'2way'!$Y$3:$Y$7690,"&lt;&gt;P")</f>
        <v>1800</v>
      </c>
      <c r="D208" t="e">
        <f>SUMIFS('2way'!$AB$3:$AB$7690,'2way'!$Q$3:$Q$7690,"="&amp;B208,'2way'!$Z$3:$Z$7690,"&lt;&gt;P") + SUMIFS('2way'!$AB$3:$AB$7690,'2way'!$R$3:$R$7690,"="&amp;B208,'2way'!$Z$3:$Z$7690,"&lt;&gt;P")</f>
        <v>#N/A</v>
      </c>
      <c r="E208" s="68" t="e">
        <f t="shared" si="9"/>
        <v>#N/A</v>
      </c>
      <c r="F208">
        <f>SUMIFS('2way'!$Z$3:$Z$7690,'2way'!$Q$3:$Q$7690,"=" &amp;B208,'2way'!$Y$3:$Y$7690,"&lt;&gt;P") + SUMIFS('2way'!$Z$3:$Z$7690,'2way'!$R$3:$R$7690,"=" &amp;B208,'2way'!$Y$3:$Y$7690,"&lt;&gt;P")</f>
        <v>1800</v>
      </c>
      <c r="G208" t="e">
        <f>SUMIFS('2way'!$AD$3:$AD$7690,'2way'!$Q$3:$Q$7690,"="&amp;B208,'2way'!$Y$3:$Y$7690,"&lt;&gt;P") + SUMIFS('2way'!$AD$3:$AD$7690,'2way'!$R$3:$R$7690,"="&amp;D208,'2way'!$Y$3:$Y$7690,"&lt;&gt;P")</f>
        <v>#N/A</v>
      </c>
      <c r="H208" s="68" t="e">
        <f t="shared" si="10"/>
        <v>#N/A</v>
      </c>
      <c r="I208">
        <f>SUMIFS('2way'!$Z$3:$Z$7690,'2way'!$Q$3:$Q$7690,"=" &amp;B208,'2way'!$Y$3:$Y$7690,"&lt;&gt;P") + SUMIFS('2way'!$Z$3:$Z$7690,'2way'!$R$3:$R$7690,"=" &amp;B208,'2way'!$Y$3:$Y$7690,"&lt;&gt;P")</f>
        <v>1800</v>
      </c>
      <c r="J208" t="e">
        <f>SUMIFS('2way'!$AF$3:$AF$7690,'2way'!$Q$3:$Q$7690,"="&amp;B208,'2way'!$Y$3:$Y$7690,"&lt;&gt;P") + SUMIFS('2way'!$AF$3:$AF$7690,'2way'!$R$3:$R$7690,"="&amp;B208,'2way'!$Y$3:$Y$7690,"&lt;&gt;P")</f>
        <v>#N/A</v>
      </c>
      <c r="K208" s="68" t="e">
        <f t="shared" si="11"/>
        <v>#N/A</v>
      </c>
    </row>
    <row r="209" spans="1:11" x14ac:dyDescent="0.25">
      <c r="A209" t="s">
        <v>278</v>
      </c>
      <c r="B209" t="s">
        <v>358</v>
      </c>
      <c r="C209">
        <f>SUMIFS('2way'!$Z$3:$Z$7690,'2way'!$Q$3:$Q$7690,"=" &amp;B209,'2way'!$Y$3:$Y$7690,"&lt;&gt;P") + SUMIFS('2way'!$Z$3:$Z$7690,'2way'!$R$3:$R$7690,"=" &amp;B209,'2way'!$Y$3:$Y$7690,"&lt;&gt;P")</f>
        <v>1700</v>
      </c>
      <c r="D209">
        <f>SUMIFS('2way'!$AB$3:$AB$7690,'2way'!$Q$3:$Q$7690,"="&amp;B209,'2way'!$Z$3:$Z$7690,"&lt;&gt;P") + SUMIFS('2way'!$AB$3:$AB$7690,'2way'!$R$3:$R$7690,"="&amp;B209,'2way'!$Z$3:$Z$7690,"&lt;&gt;P")</f>
        <v>-1800</v>
      </c>
      <c r="E209" s="68">
        <f t="shared" si="9"/>
        <v>-1.0588235294117647</v>
      </c>
      <c r="F209">
        <f>SUMIFS('2way'!$Z$3:$Z$7690,'2way'!$Q$3:$Q$7690,"=" &amp;B209,'2way'!$Y$3:$Y$7690,"&lt;&gt;P") + SUMIFS('2way'!$Z$3:$Z$7690,'2way'!$R$3:$R$7690,"=" &amp;B209,'2way'!$Y$3:$Y$7690,"&lt;&gt;P")</f>
        <v>1700</v>
      </c>
      <c r="G209">
        <f>SUMIFS('2way'!$AD$3:$AD$7690,'2way'!$Q$3:$Q$7690,"="&amp;B209,'2way'!$Y$3:$Y$7690,"&lt;&gt;P") + SUMIFS('2way'!$AD$3:$AD$7690,'2way'!$R$3:$R$7690,"="&amp;D209,'2way'!$Y$3:$Y$7690,"&lt;&gt;P")</f>
        <v>-800</v>
      </c>
      <c r="H209" s="68">
        <f t="shared" si="10"/>
        <v>-0.47058823529411764</v>
      </c>
      <c r="I209">
        <f>SUMIFS('2way'!$Z$3:$Z$7690,'2way'!$Q$3:$Q$7690,"=" &amp;B209,'2way'!$Y$3:$Y$7690,"&lt;&gt;P") + SUMIFS('2way'!$Z$3:$Z$7690,'2way'!$R$3:$R$7690,"=" &amp;B209,'2way'!$Y$3:$Y$7690,"&lt;&gt;P")</f>
        <v>1700</v>
      </c>
      <c r="J209">
        <f>SUMIFS('2way'!$AF$3:$AF$7690,'2way'!$Q$3:$Q$7690,"="&amp;B209,'2way'!$Y$3:$Y$7690,"&lt;&gt;P") + SUMIFS('2way'!$AF$3:$AF$7690,'2way'!$R$3:$R$7690,"="&amp;B209,'2way'!$Y$3:$Y$7690,"&lt;&gt;P")</f>
        <v>-1700</v>
      </c>
      <c r="K209" s="68">
        <f t="shared" si="11"/>
        <v>-1</v>
      </c>
    </row>
    <row r="210" spans="1:11" x14ac:dyDescent="0.25">
      <c r="A210" t="s">
        <v>278</v>
      </c>
      <c r="B210" t="s">
        <v>497</v>
      </c>
      <c r="C210">
        <f>SUMIFS('2way'!$Z$3:$Z$7690,'2way'!$Q$3:$Q$7690,"=" &amp;B210,'2way'!$Y$3:$Y$7690,"&lt;&gt;P") + SUMIFS('2way'!$Z$3:$Z$7690,'2way'!$R$3:$R$7690,"=" &amp;B210,'2way'!$Y$3:$Y$7690,"&lt;&gt;P")</f>
        <v>1700</v>
      </c>
      <c r="D210" t="e">
        <f>SUMIFS('2way'!$AB$3:$AB$7690,'2way'!$Q$3:$Q$7690,"="&amp;B210,'2way'!$Z$3:$Z$7690,"&lt;&gt;P") + SUMIFS('2way'!$AB$3:$AB$7690,'2way'!$R$3:$R$7690,"="&amp;B210,'2way'!$Z$3:$Z$7690,"&lt;&gt;P")</f>
        <v>#N/A</v>
      </c>
      <c r="E210" s="68" t="e">
        <f t="shared" si="9"/>
        <v>#N/A</v>
      </c>
      <c r="F210">
        <f>SUMIFS('2way'!$Z$3:$Z$7690,'2way'!$Q$3:$Q$7690,"=" &amp;B210,'2way'!$Y$3:$Y$7690,"&lt;&gt;P") + SUMIFS('2way'!$Z$3:$Z$7690,'2way'!$R$3:$R$7690,"=" &amp;B210,'2way'!$Y$3:$Y$7690,"&lt;&gt;P")</f>
        <v>1700</v>
      </c>
      <c r="G210">
        <f>SUMIFS('2way'!$AD$3:$AD$7690,'2way'!$Q$3:$Q$7690,"="&amp;B210,'2way'!$Y$3:$Y$7690,"&lt;&gt;P") + SUMIFS('2way'!$AD$3:$AD$7690,'2way'!$R$3:$R$7690,"="&amp;D210,'2way'!$Y$3:$Y$7690,"&lt;&gt;P")</f>
        <v>-800</v>
      </c>
      <c r="H210" s="68">
        <f t="shared" si="10"/>
        <v>-0.47058823529411764</v>
      </c>
      <c r="I210">
        <f>SUMIFS('2way'!$Z$3:$Z$7690,'2way'!$Q$3:$Q$7690,"=" &amp;B210,'2way'!$Y$3:$Y$7690,"&lt;&gt;P") + SUMIFS('2way'!$Z$3:$Z$7690,'2way'!$R$3:$R$7690,"=" &amp;B210,'2way'!$Y$3:$Y$7690,"&lt;&gt;P")</f>
        <v>1700</v>
      </c>
      <c r="J210" t="e">
        <f>SUMIFS('2way'!$AF$3:$AF$7690,'2way'!$Q$3:$Q$7690,"="&amp;B210,'2way'!$Y$3:$Y$7690,"&lt;&gt;P") + SUMIFS('2way'!$AF$3:$AF$7690,'2way'!$R$3:$R$7690,"="&amp;B210,'2way'!$Y$3:$Y$7690,"&lt;&gt;P")</f>
        <v>#N/A</v>
      </c>
      <c r="K210" s="68" t="e">
        <f t="shared" si="11"/>
        <v>#N/A</v>
      </c>
    </row>
    <row r="211" spans="1:11" x14ac:dyDescent="0.25">
      <c r="A211" t="s">
        <v>278</v>
      </c>
      <c r="B211" t="s">
        <v>359</v>
      </c>
      <c r="C211">
        <f>SUMIFS('2way'!$Z$3:$Z$7690,'2way'!$Q$3:$Q$7690,"=" &amp;B211,'2way'!$Y$3:$Y$7690,"&lt;&gt;P") + SUMIFS('2way'!$Z$3:$Z$7690,'2way'!$R$3:$R$7690,"=" &amp;B211,'2way'!$Y$3:$Y$7690,"&lt;&gt;P")</f>
        <v>1600</v>
      </c>
      <c r="D211" t="e">
        <f>SUMIFS('2way'!$AB$3:$AB$7690,'2way'!$Q$3:$Q$7690,"="&amp;B211,'2way'!$Z$3:$Z$7690,"&lt;&gt;P") + SUMIFS('2way'!$AB$3:$AB$7690,'2way'!$R$3:$R$7690,"="&amp;B211,'2way'!$Z$3:$Z$7690,"&lt;&gt;P")</f>
        <v>#N/A</v>
      </c>
      <c r="E211" s="68" t="e">
        <f t="shared" si="9"/>
        <v>#N/A</v>
      </c>
      <c r="F211">
        <f>SUMIFS('2way'!$Z$3:$Z$7690,'2way'!$Q$3:$Q$7690,"=" &amp;B211,'2way'!$Y$3:$Y$7690,"&lt;&gt;P") + SUMIFS('2way'!$Z$3:$Z$7690,'2way'!$R$3:$R$7690,"=" &amp;B211,'2way'!$Y$3:$Y$7690,"&lt;&gt;P")</f>
        <v>1600</v>
      </c>
      <c r="G211" t="e">
        <f>SUMIFS('2way'!$AD$3:$AD$7690,'2way'!$Q$3:$Q$7690,"="&amp;B211,'2way'!$Y$3:$Y$7690,"&lt;&gt;P") + SUMIFS('2way'!$AD$3:$AD$7690,'2way'!$R$3:$R$7690,"="&amp;D211,'2way'!$Y$3:$Y$7690,"&lt;&gt;P")</f>
        <v>#N/A</v>
      </c>
      <c r="H211" s="68" t="e">
        <f t="shared" si="10"/>
        <v>#N/A</v>
      </c>
      <c r="I211">
        <f>SUMIFS('2way'!$Z$3:$Z$7690,'2way'!$Q$3:$Q$7690,"=" &amp;B211,'2way'!$Y$3:$Y$7690,"&lt;&gt;P") + SUMIFS('2way'!$Z$3:$Z$7690,'2way'!$R$3:$R$7690,"=" &amp;B211,'2way'!$Y$3:$Y$7690,"&lt;&gt;P")</f>
        <v>1600</v>
      </c>
      <c r="J211" t="e">
        <f>SUMIFS('2way'!$AF$3:$AF$7690,'2way'!$Q$3:$Q$7690,"="&amp;B211,'2way'!$Y$3:$Y$7690,"&lt;&gt;P") + SUMIFS('2way'!$AF$3:$AF$7690,'2way'!$R$3:$R$7690,"="&amp;B211,'2way'!$Y$3:$Y$7690,"&lt;&gt;P")</f>
        <v>#N/A</v>
      </c>
      <c r="K211" s="68" t="e">
        <f t="shared" si="11"/>
        <v>#N/A</v>
      </c>
    </row>
    <row r="212" spans="1:11" x14ac:dyDescent="0.25">
      <c r="A212" t="s">
        <v>278</v>
      </c>
      <c r="B212" t="s">
        <v>434</v>
      </c>
      <c r="C212">
        <f>SUMIFS('2way'!$Z$3:$Z$7690,'2way'!$Q$3:$Q$7690,"=" &amp;B212,'2way'!$Y$3:$Y$7690,"&lt;&gt;P") + SUMIFS('2way'!$Z$3:$Z$7690,'2way'!$R$3:$R$7690,"=" &amp;B212,'2way'!$Y$3:$Y$7690,"&lt;&gt;P")</f>
        <v>1700</v>
      </c>
      <c r="D212">
        <f>SUMIFS('2way'!$AB$3:$AB$7690,'2way'!$Q$3:$Q$7690,"="&amp;B212,'2way'!$Z$3:$Z$7690,"&lt;&gt;P") + SUMIFS('2way'!$AB$3:$AB$7690,'2way'!$R$3:$R$7690,"="&amp;B212,'2way'!$Z$3:$Z$7690,"&lt;&gt;P")</f>
        <v>-1700</v>
      </c>
      <c r="E212" s="68">
        <f t="shared" si="9"/>
        <v>-1</v>
      </c>
      <c r="F212">
        <f>SUMIFS('2way'!$Z$3:$Z$7690,'2way'!$Q$3:$Q$7690,"=" &amp;B212,'2way'!$Y$3:$Y$7690,"&lt;&gt;P") + SUMIFS('2way'!$Z$3:$Z$7690,'2way'!$R$3:$R$7690,"=" &amp;B212,'2way'!$Y$3:$Y$7690,"&lt;&gt;P")</f>
        <v>1700</v>
      </c>
      <c r="G212">
        <f>SUMIFS('2way'!$AD$3:$AD$7690,'2way'!$Q$3:$Q$7690,"="&amp;B212,'2way'!$Y$3:$Y$7690,"&lt;&gt;P") + SUMIFS('2way'!$AD$3:$AD$7690,'2way'!$R$3:$R$7690,"="&amp;D212,'2way'!$Y$3:$Y$7690,"&lt;&gt;P")</f>
        <v>-900</v>
      </c>
      <c r="H212" s="68">
        <f t="shared" si="10"/>
        <v>-0.52941176470588236</v>
      </c>
      <c r="I212">
        <f>SUMIFS('2way'!$Z$3:$Z$7690,'2way'!$Q$3:$Q$7690,"=" &amp;B212,'2way'!$Y$3:$Y$7690,"&lt;&gt;P") + SUMIFS('2way'!$Z$3:$Z$7690,'2way'!$R$3:$R$7690,"=" &amp;B212,'2way'!$Y$3:$Y$7690,"&lt;&gt;P")</f>
        <v>1700</v>
      </c>
      <c r="J212">
        <f>SUMIFS('2way'!$AF$3:$AF$7690,'2way'!$Q$3:$Q$7690,"="&amp;B212,'2way'!$Y$3:$Y$7690,"&lt;&gt;P") + SUMIFS('2way'!$AF$3:$AF$7690,'2way'!$R$3:$R$7690,"="&amp;B212,'2way'!$Y$3:$Y$7690,"&lt;&gt;P")</f>
        <v>-1700</v>
      </c>
      <c r="K212" s="68">
        <f t="shared" si="11"/>
        <v>-1</v>
      </c>
    </row>
    <row r="213" spans="1:11" x14ac:dyDescent="0.25">
      <c r="A213" t="s">
        <v>278</v>
      </c>
      <c r="B213" t="s">
        <v>429</v>
      </c>
      <c r="C213">
        <f>SUMIFS('2way'!$Z$3:$Z$7690,'2way'!$Q$3:$Q$7690,"=" &amp;B213,'2way'!$Y$3:$Y$7690,"&lt;&gt;P") + SUMIFS('2way'!$Z$3:$Z$7690,'2way'!$R$3:$R$7690,"=" &amp;B213,'2way'!$Y$3:$Y$7690,"&lt;&gt;P")</f>
        <v>1800</v>
      </c>
      <c r="D213" t="e">
        <f>SUMIFS('2way'!$AB$3:$AB$7690,'2way'!$Q$3:$Q$7690,"="&amp;B213,'2way'!$Z$3:$Z$7690,"&lt;&gt;P") + SUMIFS('2way'!$AB$3:$AB$7690,'2way'!$R$3:$R$7690,"="&amp;B213,'2way'!$Z$3:$Z$7690,"&lt;&gt;P")</f>
        <v>#N/A</v>
      </c>
      <c r="E213" s="68" t="e">
        <f t="shared" si="9"/>
        <v>#N/A</v>
      </c>
      <c r="F213">
        <f>SUMIFS('2way'!$Z$3:$Z$7690,'2way'!$Q$3:$Q$7690,"=" &amp;B213,'2way'!$Y$3:$Y$7690,"&lt;&gt;P") + SUMIFS('2way'!$Z$3:$Z$7690,'2way'!$R$3:$R$7690,"=" &amp;B213,'2way'!$Y$3:$Y$7690,"&lt;&gt;P")</f>
        <v>1800</v>
      </c>
      <c r="G213" t="e">
        <f>SUMIFS('2way'!$AD$3:$AD$7690,'2way'!$Q$3:$Q$7690,"="&amp;B213,'2way'!$Y$3:$Y$7690,"&lt;&gt;P") + SUMIFS('2way'!$AD$3:$AD$7690,'2way'!$R$3:$R$7690,"="&amp;D213,'2way'!$Y$3:$Y$7690,"&lt;&gt;P")</f>
        <v>#N/A</v>
      </c>
      <c r="H213" s="68" t="e">
        <f t="shared" si="10"/>
        <v>#N/A</v>
      </c>
      <c r="I213">
        <f>SUMIFS('2way'!$Z$3:$Z$7690,'2way'!$Q$3:$Q$7690,"=" &amp;B213,'2way'!$Y$3:$Y$7690,"&lt;&gt;P") + SUMIFS('2way'!$Z$3:$Z$7690,'2way'!$R$3:$R$7690,"=" &amp;B213,'2way'!$Y$3:$Y$7690,"&lt;&gt;P")</f>
        <v>1800</v>
      </c>
      <c r="J213" t="e">
        <f>SUMIFS('2way'!$AF$3:$AF$7690,'2way'!$Q$3:$Q$7690,"="&amp;B213,'2way'!$Y$3:$Y$7690,"&lt;&gt;P") + SUMIFS('2way'!$AF$3:$AF$7690,'2way'!$R$3:$R$7690,"="&amp;B213,'2way'!$Y$3:$Y$7690,"&lt;&gt;P")</f>
        <v>#N/A</v>
      </c>
      <c r="K213" s="68" t="e">
        <f t="shared" si="11"/>
        <v>#N/A</v>
      </c>
    </row>
    <row r="214" spans="1:11" x14ac:dyDescent="0.25">
      <c r="A214" t="s">
        <v>278</v>
      </c>
      <c r="B214" t="s">
        <v>355</v>
      </c>
      <c r="C214">
        <f>SUMIFS('2way'!$Z$3:$Z$7690,'2way'!$Q$3:$Q$7690,"=" &amp;B214,'2way'!$Y$3:$Y$7690,"&lt;&gt;P") + SUMIFS('2way'!$Z$3:$Z$7690,'2way'!$R$3:$R$7690,"=" &amp;B214,'2way'!$Y$3:$Y$7690,"&lt;&gt;P")</f>
        <v>1700</v>
      </c>
      <c r="D214">
        <f>SUMIFS('2way'!$AB$3:$AB$7690,'2way'!$Q$3:$Q$7690,"="&amp;B214,'2way'!$Z$3:$Z$7690,"&lt;&gt;P") + SUMIFS('2way'!$AB$3:$AB$7690,'2way'!$R$3:$R$7690,"="&amp;B214,'2way'!$Z$3:$Z$7690,"&lt;&gt;P")</f>
        <v>-1700</v>
      </c>
      <c r="E214" s="68">
        <f t="shared" si="9"/>
        <v>-1</v>
      </c>
      <c r="F214">
        <f>SUMIFS('2way'!$Z$3:$Z$7690,'2way'!$Q$3:$Q$7690,"=" &amp;B214,'2way'!$Y$3:$Y$7690,"&lt;&gt;P") + SUMIFS('2way'!$Z$3:$Z$7690,'2way'!$R$3:$R$7690,"=" &amp;B214,'2way'!$Y$3:$Y$7690,"&lt;&gt;P")</f>
        <v>1700</v>
      </c>
      <c r="G214">
        <f>SUMIFS('2way'!$AD$3:$AD$7690,'2way'!$Q$3:$Q$7690,"="&amp;B214,'2way'!$Y$3:$Y$7690,"&lt;&gt;P") + SUMIFS('2way'!$AD$3:$AD$7690,'2way'!$R$3:$R$7690,"="&amp;D214,'2way'!$Y$3:$Y$7690,"&lt;&gt;P")</f>
        <v>-800</v>
      </c>
      <c r="H214" s="68">
        <f t="shared" si="10"/>
        <v>-0.47058823529411764</v>
      </c>
      <c r="I214">
        <f>SUMIFS('2way'!$Z$3:$Z$7690,'2way'!$Q$3:$Q$7690,"=" &amp;B214,'2way'!$Y$3:$Y$7690,"&lt;&gt;P") + SUMIFS('2way'!$Z$3:$Z$7690,'2way'!$R$3:$R$7690,"=" &amp;B214,'2way'!$Y$3:$Y$7690,"&lt;&gt;P")</f>
        <v>1700</v>
      </c>
      <c r="J214">
        <f>SUMIFS('2way'!$AF$3:$AF$7690,'2way'!$Q$3:$Q$7690,"="&amp;B214,'2way'!$Y$3:$Y$7690,"&lt;&gt;P") + SUMIFS('2way'!$AF$3:$AF$7690,'2way'!$R$3:$R$7690,"="&amp;B214,'2way'!$Y$3:$Y$7690,"&lt;&gt;P")</f>
        <v>-1700</v>
      </c>
      <c r="K214" s="68">
        <f t="shared" si="11"/>
        <v>-1</v>
      </c>
    </row>
    <row r="215" spans="1:11" x14ac:dyDescent="0.25">
      <c r="A215" t="s">
        <v>269</v>
      </c>
      <c r="B215" t="s">
        <v>499</v>
      </c>
      <c r="C215">
        <f>SUMIFS('2way'!$Z$3:$Z$7690,'2way'!$Q$3:$Q$7690,"=" &amp;B215,'2way'!$Y$3:$Y$7690,"&lt;&gt;P") + SUMIFS('2way'!$Z$3:$Z$7690,'2way'!$R$3:$R$7690,"=" &amp;B215,'2way'!$Y$3:$Y$7690,"&lt;&gt;P")</f>
        <v>1900</v>
      </c>
      <c r="D215">
        <f>SUMIFS('2way'!$AB$3:$AB$7690,'2way'!$Q$3:$Q$7690,"="&amp;B215,'2way'!$Z$3:$Z$7690,"&lt;&gt;P") + SUMIFS('2way'!$AB$3:$AB$7690,'2way'!$R$3:$R$7690,"="&amp;B215,'2way'!$Z$3:$Z$7690,"&lt;&gt;P")</f>
        <v>-1900</v>
      </c>
      <c r="E215" s="68">
        <f t="shared" si="9"/>
        <v>-1</v>
      </c>
      <c r="F215">
        <f>SUMIFS('2way'!$Z$3:$Z$7690,'2way'!$Q$3:$Q$7690,"=" &amp;B215,'2way'!$Y$3:$Y$7690,"&lt;&gt;P") + SUMIFS('2way'!$Z$3:$Z$7690,'2way'!$R$3:$R$7690,"=" &amp;B215,'2way'!$Y$3:$Y$7690,"&lt;&gt;P")</f>
        <v>1900</v>
      </c>
      <c r="G215">
        <f>SUMIFS('2way'!$AD$3:$AD$7690,'2way'!$Q$3:$Q$7690,"="&amp;B215,'2way'!$Y$3:$Y$7690,"&lt;&gt;P") + SUMIFS('2way'!$AD$3:$AD$7690,'2way'!$R$3:$R$7690,"="&amp;D215,'2way'!$Y$3:$Y$7690,"&lt;&gt;P")</f>
        <v>-800</v>
      </c>
      <c r="H215" s="68">
        <f t="shared" si="10"/>
        <v>-0.42105263157894735</v>
      </c>
      <c r="I215">
        <f>SUMIFS('2way'!$Z$3:$Z$7690,'2way'!$Q$3:$Q$7690,"=" &amp;B215,'2way'!$Y$3:$Y$7690,"&lt;&gt;P") + SUMIFS('2way'!$Z$3:$Z$7690,'2way'!$R$3:$R$7690,"=" &amp;B215,'2way'!$Y$3:$Y$7690,"&lt;&gt;P")</f>
        <v>1900</v>
      </c>
      <c r="J215">
        <f>SUMIFS('2way'!$AF$3:$AF$7690,'2way'!$Q$3:$Q$7690,"="&amp;B215,'2way'!$Y$3:$Y$7690,"&lt;&gt;P") + SUMIFS('2way'!$AF$3:$AF$7690,'2way'!$R$3:$R$7690,"="&amp;B215,'2way'!$Y$3:$Y$7690,"&lt;&gt;P")</f>
        <v>-1900</v>
      </c>
      <c r="K215" s="68">
        <f t="shared" si="11"/>
        <v>-1</v>
      </c>
    </row>
    <row r="216" spans="1:11" x14ac:dyDescent="0.25">
      <c r="A216" t="s">
        <v>269</v>
      </c>
      <c r="B216" t="s">
        <v>363</v>
      </c>
      <c r="C216">
        <f>SUMIFS('2way'!$Z$3:$Z$7690,'2way'!$Q$3:$Q$7690,"=" &amp;B216,'2way'!$Y$3:$Y$7690,"&lt;&gt;P") + SUMIFS('2way'!$Z$3:$Z$7690,'2way'!$R$3:$R$7690,"=" &amp;B216,'2way'!$Y$3:$Y$7690,"&lt;&gt;P")</f>
        <v>1800</v>
      </c>
      <c r="D216">
        <f>SUMIFS('2way'!$AB$3:$AB$7690,'2way'!$Q$3:$Q$7690,"="&amp;B216,'2way'!$Z$3:$Z$7690,"&lt;&gt;P") + SUMIFS('2way'!$AB$3:$AB$7690,'2way'!$R$3:$R$7690,"="&amp;B216,'2way'!$Z$3:$Z$7690,"&lt;&gt;P")</f>
        <v>-1900</v>
      </c>
      <c r="E216" s="68">
        <f t="shared" si="9"/>
        <v>-1.0555555555555556</v>
      </c>
      <c r="F216">
        <f>SUMIFS('2way'!$Z$3:$Z$7690,'2way'!$Q$3:$Q$7690,"=" &amp;B216,'2way'!$Y$3:$Y$7690,"&lt;&gt;P") + SUMIFS('2way'!$Z$3:$Z$7690,'2way'!$R$3:$R$7690,"=" &amp;B216,'2way'!$Y$3:$Y$7690,"&lt;&gt;P")</f>
        <v>1800</v>
      </c>
      <c r="G216">
        <f>SUMIFS('2way'!$AD$3:$AD$7690,'2way'!$Q$3:$Q$7690,"="&amp;B216,'2way'!$Y$3:$Y$7690,"&lt;&gt;P") + SUMIFS('2way'!$AD$3:$AD$7690,'2way'!$R$3:$R$7690,"="&amp;D216,'2way'!$Y$3:$Y$7690,"&lt;&gt;P")</f>
        <v>-1000</v>
      </c>
      <c r="H216" s="68">
        <f t="shared" si="10"/>
        <v>-0.55555555555555558</v>
      </c>
      <c r="I216">
        <f>SUMIFS('2way'!$Z$3:$Z$7690,'2way'!$Q$3:$Q$7690,"=" &amp;B216,'2way'!$Y$3:$Y$7690,"&lt;&gt;P") + SUMIFS('2way'!$Z$3:$Z$7690,'2way'!$R$3:$R$7690,"=" &amp;B216,'2way'!$Y$3:$Y$7690,"&lt;&gt;P")</f>
        <v>1800</v>
      </c>
      <c r="J216">
        <f>SUMIFS('2way'!$AF$3:$AF$7690,'2way'!$Q$3:$Q$7690,"="&amp;B216,'2way'!$Y$3:$Y$7690,"&lt;&gt;P") + SUMIFS('2way'!$AF$3:$AF$7690,'2way'!$R$3:$R$7690,"="&amp;B216,'2way'!$Y$3:$Y$7690,"&lt;&gt;P")</f>
        <v>-1800</v>
      </c>
      <c r="K216" s="68">
        <f t="shared" si="11"/>
        <v>-1</v>
      </c>
    </row>
    <row r="217" spans="1:11" x14ac:dyDescent="0.25">
      <c r="A217" t="s">
        <v>269</v>
      </c>
      <c r="B217" t="s">
        <v>436</v>
      </c>
      <c r="C217">
        <f>SUMIFS('2way'!$Z$3:$Z$7690,'2way'!$Q$3:$Q$7690,"=" &amp;B217,'2way'!$Y$3:$Y$7690,"&lt;&gt;P") + SUMIFS('2way'!$Z$3:$Z$7690,'2way'!$R$3:$R$7690,"=" &amp;B217,'2way'!$Y$3:$Y$7690,"&lt;&gt;P")</f>
        <v>1900</v>
      </c>
      <c r="D217">
        <f>SUMIFS('2way'!$AB$3:$AB$7690,'2way'!$Q$3:$Q$7690,"="&amp;B217,'2way'!$Z$3:$Z$7690,"&lt;&gt;P") + SUMIFS('2way'!$AB$3:$AB$7690,'2way'!$R$3:$R$7690,"="&amp;B217,'2way'!$Z$3:$Z$7690,"&lt;&gt;P")</f>
        <v>-1900</v>
      </c>
      <c r="E217" s="68">
        <f t="shared" si="9"/>
        <v>-1</v>
      </c>
      <c r="F217">
        <f>SUMIFS('2way'!$Z$3:$Z$7690,'2way'!$Q$3:$Q$7690,"=" &amp;B217,'2way'!$Y$3:$Y$7690,"&lt;&gt;P") + SUMIFS('2way'!$Z$3:$Z$7690,'2way'!$R$3:$R$7690,"=" &amp;B217,'2way'!$Y$3:$Y$7690,"&lt;&gt;P")</f>
        <v>1900</v>
      </c>
      <c r="G217">
        <f>SUMIFS('2way'!$AD$3:$AD$7690,'2way'!$Q$3:$Q$7690,"="&amp;B217,'2way'!$Y$3:$Y$7690,"&lt;&gt;P") + SUMIFS('2way'!$AD$3:$AD$7690,'2way'!$R$3:$R$7690,"="&amp;D217,'2way'!$Y$3:$Y$7690,"&lt;&gt;P")</f>
        <v>-900</v>
      </c>
      <c r="H217" s="68">
        <f t="shared" si="10"/>
        <v>-0.47368421052631576</v>
      </c>
      <c r="I217">
        <f>SUMIFS('2way'!$Z$3:$Z$7690,'2way'!$Q$3:$Q$7690,"=" &amp;B217,'2way'!$Y$3:$Y$7690,"&lt;&gt;P") + SUMIFS('2way'!$Z$3:$Z$7690,'2way'!$R$3:$R$7690,"=" &amp;B217,'2way'!$Y$3:$Y$7690,"&lt;&gt;P")</f>
        <v>1900</v>
      </c>
      <c r="J217">
        <f>SUMIFS('2way'!$AF$3:$AF$7690,'2way'!$Q$3:$Q$7690,"="&amp;B217,'2way'!$Y$3:$Y$7690,"&lt;&gt;P") + SUMIFS('2way'!$AF$3:$AF$7690,'2way'!$R$3:$R$7690,"="&amp;B217,'2way'!$Y$3:$Y$7690,"&lt;&gt;P")</f>
        <v>-1900</v>
      </c>
      <c r="K217" s="68">
        <f t="shared" si="11"/>
        <v>-1</v>
      </c>
    </row>
    <row r="218" spans="1:11" x14ac:dyDescent="0.25">
      <c r="A218" t="s">
        <v>269</v>
      </c>
      <c r="B218" t="s">
        <v>438</v>
      </c>
      <c r="C218">
        <f>SUMIFS('2way'!$Z$3:$Z$7690,'2way'!$Q$3:$Q$7690,"=" &amp;B218,'2way'!$Y$3:$Y$7690,"&lt;&gt;P") + SUMIFS('2way'!$Z$3:$Z$7690,'2way'!$R$3:$R$7690,"=" &amp;B218,'2way'!$Y$3:$Y$7690,"&lt;&gt;P")</f>
        <v>1800</v>
      </c>
      <c r="D218">
        <f>SUMIFS('2way'!$AB$3:$AB$7690,'2way'!$Q$3:$Q$7690,"="&amp;B218,'2way'!$Z$3:$Z$7690,"&lt;&gt;P") + SUMIFS('2way'!$AB$3:$AB$7690,'2way'!$R$3:$R$7690,"="&amp;B218,'2way'!$Z$3:$Z$7690,"&lt;&gt;P")</f>
        <v>-1800</v>
      </c>
      <c r="E218" s="68">
        <f t="shared" si="9"/>
        <v>-1</v>
      </c>
      <c r="F218">
        <f>SUMIFS('2way'!$Z$3:$Z$7690,'2way'!$Q$3:$Q$7690,"=" &amp;B218,'2way'!$Y$3:$Y$7690,"&lt;&gt;P") + SUMIFS('2way'!$Z$3:$Z$7690,'2way'!$R$3:$R$7690,"=" &amp;B218,'2way'!$Y$3:$Y$7690,"&lt;&gt;P")</f>
        <v>1800</v>
      </c>
      <c r="G218">
        <f>SUMIFS('2way'!$AD$3:$AD$7690,'2way'!$Q$3:$Q$7690,"="&amp;B218,'2way'!$Y$3:$Y$7690,"&lt;&gt;P") + SUMIFS('2way'!$AD$3:$AD$7690,'2way'!$R$3:$R$7690,"="&amp;D218,'2way'!$Y$3:$Y$7690,"&lt;&gt;P")</f>
        <v>-800</v>
      </c>
      <c r="H218" s="68">
        <f t="shared" si="10"/>
        <v>-0.44444444444444442</v>
      </c>
      <c r="I218">
        <f>SUMIFS('2way'!$Z$3:$Z$7690,'2way'!$Q$3:$Q$7690,"=" &amp;B218,'2way'!$Y$3:$Y$7690,"&lt;&gt;P") + SUMIFS('2way'!$Z$3:$Z$7690,'2way'!$R$3:$R$7690,"=" &amp;B218,'2way'!$Y$3:$Y$7690,"&lt;&gt;P")</f>
        <v>1800</v>
      </c>
      <c r="J218">
        <f>SUMIFS('2way'!$AF$3:$AF$7690,'2way'!$Q$3:$Q$7690,"="&amp;B218,'2way'!$Y$3:$Y$7690,"&lt;&gt;P") + SUMIFS('2way'!$AF$3:$AF$7690,'2way'!$R$3:$R$7690,"="&amp;B218,'2way'!$Y$3:$Y$7690,"&lt;&gt;P")</f>
        <v>-1800</v>
      </c>
      <c r="K218" s="68">
        <f t="shared" si="11"/>
        <v>-1</v>
      </c>
    </row>
    <row r="219" spans="1:11" x14ac:dyDescent="0.25">
      <c r="A219" t="s">
        <v>269</v>
      </c>
      <c r="B219" t="s">
        <v>503</v>
      </c>
      <c r="C219">
        <f>SUMIFS('2way'!$Z$3:$Z$7690,'2way'!$Q$3:$Q$7690,"=" &amp;B219,'2way'!$Y$3:$Y$7690,"&lt;&gt;P") + SUMIFS('2way'!$Z$3:$Z$7690,'2way'!$R$3:$R$7690,"=" &amp;B219,'2way'!$Y$3:$Y$7690,"&lt;&gt;P")</f>
        <v>1900</v>
      </c>
      <c r="D219">
        <f>SUMIFS('2way'!$AB$3:$AB$7690,'2way'!$Q$3:$Q$7690,"="&amp;B219,'2way'!$Z$3:$Z$7690,"&lt;&gt;P") + SUMIFS('2way'!$AB$3:$AB$7690,'2way'!$R$3:$R$7690,"="&amp;B219,'2way'!$Z$3:$Z$7690,"&lt;&gt;P")</f>
        <v>-1900</v>
      </c>
      <c r="E219" s="68">
        <f t="shared" si="9"/>
        <v>-1</v>
      </c>
      <c r="F219">
        <f>SUMIFS('2way'!$Z$3:$Z$7690,'2way'!$Q$3:$Q$7690,"=" &amp;B219,'2way'!$Y$3:$Y$7690,"&lt;&gt;P") + SUMIFS('2way'!$Z$3:$Z$7690,'2way'!$R$3:$R$7690,"=" &amp;B219,'2way'!$Y$3:$Y$7690,"&lt;&gt;P")</f>
        <v>1900</v>
      </c>
      <c r="G219">
        <f>SUMIFS('2way'!$AD$3:$AD$7690,'2way'!$Q$3:$Q$7690,"="&amp;B219,'2way'!$Y$3:$Y$7690,"&lt;&gt;P") + SUMIFS('2way'!$AD$3:$AD$7690,'2way'!$R$3:$R$7690,"="&amp;D219,'2way'!$Y$3:$Y$7690,"&lt;&gt;P")</f>
        <v>-900</v>
      </c>
      <c r="H219" s="68">
        <f t="shared" si="10"/>
        <v>-0.47368421052631576</v>
      </c>
      <c r="I219">
        <f>SUMIFS('2way'!$Z$3:$Z$7690,'2way'!$Q$3:$Q$7690,"=" &amp;B219,'2way'!$Y$3:$Y$7690,"&lt;&gt;P") + SUMIFS('2way'!$Z$3:$Z$7690,'2way'!$R$3:$R$7690,"=" &amp;B219,'2way'!$Y$3:$Y$7690,"&lt;&gt;P")</f>
        <v>1900</v>
      </c>
      <c r="J219">
        <f>SUMIFS('2way'!$AF$3:$AF$7690,'2way'!$Q$3:$Q$7690,"="&amp;B219,'2way'!$Y$3:$Y$7690,"&lt;&gt;P") + SUMIFS('2way'!$AF$3:$AF$7690,'2way'!$R$3:$R$7690,"="&amp;B219,'2way'!$Y$3:$Y$7690,"&lt;&gt;P")</f>
        <v>-1900</v>
      </c>
      <c r="K219" s="68">
        <f t="shared" si="11"/>
        <v>-1</v>
      </c>
    </row>
    <row r="220" spans="1:11" x14ac:dyDescent="0.25">
      <c r="A220" t="s">
        <v>269</v>
      </c>
      <c r="B220" t="s">
        <v>437</v>
      </c>
      <c r="C220">
        <f>SUMIFS('2way'!$Z$3:$Z$7690,'2way'!$Q$3:$Q$7690,"=" &amp;B220,'2way'!$Y$3:$Y$7690,"&lt;&gt;P") + SUMIFS('2way'!$Z$3:$Z$7690,'2way'!$R$3:$R$7690,"=" &amp;B220,'2way'!$Y$3:$Y$7690,"&lt;&gt;P")</f>
        <v>1900</v>
      </c>
      <c r="D220">
        <f>SUMIFS('2way'!$AB$3:$AB$7690,'2way'!$Q$3:$Q$7690,"="&amp;B220,'2way'!$Z$3:$Z$7690,"&lt;&gt;P") + SUMIFS('2way'!$AB$3:$AB$7690,'2way'!$R$3:$R$7690,"="&amp;B220,'2way'!$Z$3:$Z$7690,"&lt;&gt;P")</f>
        <v>-1900</v>
      </c>
      <c r="E220" s="68">
        <f t="shared" si="9"/>
        <v>-1</v>
      </c>
      <c r="F220">
        <f>SUMIFS('2way'!$Z$3:$Z$7690,'2way'!$Q$3:$Q$7690,"=" &amp;B220,'2way'!$Y$3:$Y$7690,"&lt;&gt;P") + SUMIFS('2way'!$Z$3:$Z$7690,'2way'!$R$3:$R$7690,"=" &amp;B220,'2way'!$Y$3:$Y$7690,"&lt;&gt;P")</f>
        <v>1900</v>
      </c>
      <c r="G220">
        <f>SUMIFS('2way'!$AD$3:$AD$7690,'2way'!$Q$3:$Q$7690,"="&amp;B220,'2way'!$Y$3:$Y$7690,"&lt;&gt;P") + SUMIFS('2way'!$AD$3:$AD$7690,'2way'!$R$3:$R$7690,"="&amp;D220,'2way'!$Y$3:$Y$7690,"&lt;&gt;P")</f>
        <v>-1000</v>
      </c>
      <c r="H220" s="68">
        <f t="shared" si="10"/>
        <v>-0.52631578947368418</v>
      </c>
      <c r="I220">
        <f>SUMIFS('2way'!$Z$3:$Z$7690,'2way'!$Q$3:$Q$7690,"=" &amp;B220,'2way'!$Y$3:$Y$7690,"&lt;&gt;P") + SUMIFS('2way'!$Z$3:$Z$7690,'2way'!$R$3:$R$7690,"=" &amp;B220,'2way'!$Y$3:$Y$7690,"&lt;&gt;P")</f>
        <v>1900</v>
      </c>
      <c r="J220">
        <f>SUMIFS('2way'!$AF$3:$AF$7690,'2way'!$Q$3:$Q$7690,"="&amp;B220,'2way'!$Y$3:$Y$7690,"&lt;&gt;P") + SUMIFS('2way'!$AF$3:$AF$7690,'2way'!$R$3:$R$7690,"="&amp;B220,'2way'!$Y$3:$Y$7690,"&lt;&gt;P")</f>
        <v>-1900</v>
      </c>
      <c r="K220" s="68">
        <f t="shared" si="11"/>
        <v>-1</v>
      </c>
    </row>
    <row r="221" spans="1:11" x14ac:dyDescent="0.25">
      <c r="A221" t="s">
        <v>269</v>
      </c>
      <c r="B221" t="s">
        <v>501</v>
      </c>
      <c r="C221">
        <f>SUMIFS('2way'!$Z$3:$Z$7690,'2way'!$Q$3:$Q$7690,"=" &amp;B221,'2way'!$Y$3:$Y$7690,"&lt;&gt;P") + SUMIFS('2way'!$Z$3:$Z$7690,'2way'!$R$3:$R$7690,"=" &amp;B221,'2way'!$Y$3:$Y$7690,"&lt;&gt;P")</f>
        <v>2100</v>
      </c>
      <c r="D221" t="e">
        <f>SUMIFS('2way'!$AB$3:$AB$7690,'2way'!$Q$3:$Q$7690,"="&amp;B221,'2way'!$Z$3:$Z$7690,"&lt;&gt;P") + SUMIFS('2way'!$AB$3:$AB$7690,'2way'!$R$3:$R$7690,"="&amp;B221,'2way'!$Z$3:$Z$7690,"&lt;&gt;P")</f>
        <v>#N/A</v>
      </c>
      <c r="E221" s="68" t="e">
        <f t="shared" si="9"/>
        <v>#N/A</v>
      </c>
      <c r="F221">
        <f>SUMIFS('2way'!$Z$3:$Z$7690,'2way'!$Q$3:$Q$7690,"=" &amp;B221,'2way'!$Y$3:$Y$7690,"&lt;&gt;P") + SUMIFS('2way'!$Z$3:$Z$7690,'2way'!$R$3:$R$7690,"=" &amp;B221,'2way'!$Y$3:$Y$7690,"&lt;&gt;P")</f>
        <v>2100</v>
      </c>
      <c r="G221" t="e">
        <f>SUMIFS('2way'!$AD$3:$AD$7690,'2way'!$Q$3:$Q$7690,"="&amp;B221,'2way'!$Y$3:$Y$7690,"&lt;&gt;P") + SUMIFS('2way'!$AD$3:$AD$7690,'2way'!$R$3:$R$7690,"="&amp;D221,'2way'!$Y$3:$Y$7690,"&lt;&gt;P")</f>
        <v>#N/A</v>
      </c>
      <c r="H221" s="68" t="e">
        <f t="shared" si="10"/>
        <v>#N/A</v>
      </c>
      <c r="I221">
        <f>SUMIFS('2way'!$Z$3:$Z$7690,'2way'!$Q$3:$Q$7690,"=" &amp;B221,'2way'!$Y$3:$Y$7690,"&lt;&gt;P") + SUMIFS('2way'!$Z$3:$Z$7690,'2way'!$R$3:$R$7690,"=" &amp;B221,'2way'!$Y$3:$Y$7690,"&lt;&gt;P")</f>
        <v>2100</v>
      </c>
      <c r="J221" t="e">
        <f>SUMIFS('2way'!$AF$3:$AF$7690,'2way'!$Q$3:$Q$7690,"="&amp;B221,'2way'!$Y$3:$Y$7690,"&lt;&gt;P") + SUMIFS('2way'!$AF$3:$AF$7690,'2way'!$R$3:$R$7690,"="&amp;B221,'2way'!$Y$3:$Y$7690,"&lt;&gt;P")</f>
        <v>#N/A</v>
      </c>
      <c r="K221" s="68" t="e">
        <f t="shared" si="11"/>
        <v>#N/A</v>
      </c>
    </row>
    <row r="222" spans="1:11" x14ac:dyDescent="0.25">
      <c r="A222" t="s">
        <v>269</v>
      </c>
      <c r="B222" t="s">
        <v>439</v>
      </c>
      <c r="C222">
        <f>SUMIFS('2way'!$Z$3:$Z$7690,'2way'!$Q$3:$Q$7690,"=" &amp;B222,'2way'!$Y$3:$Y$7690,"&lt;&gt;P") + SUMIFS('2way'!$Z$3:$Z$7690,'2way'!$R$3:$R$7690,"=" &amp;B222,'2way'!$Y$3:$Y$7690,"&lt;&gt;P")</f>
        <v>1900</v>
      </c>
      <c r="D222">
        <f>SUMIFS('2way'!$AB$3:$AB$7690,'2way'!$Q$3:$Q$7690,"="&amp;B222,'2way'!$Z$3:$Z$7690,"&lt;&gt;P") + SUMIFS('2way'!$AB$3:$AB$7690,'2way'!$R$3:$R$7690,"="&amp;B222,'2way'!$Z$3:$Z$7690,"&lt;&gt;P")</f>
        <v>-1900</v>
      </c>
      <c r="E222" s="68">
        <f t="shared" si="9"/>
        <v>-1</v>
      </c>
      <c r="F222">
        <f>SUMIFS('2way'!$Z$3:$Z$7690,'2way'!$Q$3:$Q$7690,"=" &amp;B222,'2way'!$Y$3:$Y$7690,"&lt;&gt;P") + SUMIFS('2way'!$Z$3:$Z$7690,'2way'!$R$3:$R$7690,"=" &amp;B222,'2way'!$Y$3:$Y$7690,"&lt;&gt;P")</f>
        <v>1900</v>
      </c>
      <c r="G222">
        <f>SUMIFS('2way'!$AD$3:$AD$7690,'2way'!$Q$3:$Q$7690,"="&amp;B222,'2way'!$Y$3:$Y$7690,"&lt;&gt;P") + SUMIFS('2way'!$AD$3:$AD$7690,'2way'!$R$3:$R$7690,"="&amp;D222,'2way'!$Y$3:$Y$7690,"&lt;&gt;P")</f>
        <v>-900</v>
      </c>
      <c r="H222" s="68">
        <f t="shared" si="10"/>
        <v>-0.47368421052631576</v>
      </c>
      <c r="I222">
        <f>SUMIFS('2way'!$Z$3:$Z$7690,'2way'!$Q$3:$Q$7690,"=" &amp;B222,'2way'!$Y$3:$Y$7690,"&lt;&gt;P") + SUMIFS('2way'!$Z$3:$Z$7690,'2way'!$R$3:$R$7690,"=" &amp;B222,'2way'!$Y$3:$Y$7690,"&lt;&gt;P")</f>
        <v>1900</v>
      </c>
      <c r="J222">
        <f>SUMIFS('2way'!$AF$3:$AF$7690,'2way'!$Q$3:$Q$7690,"="&amp;B222,'2way'!$Y$3:$Y$7690,"&lt;&gt;P") + SUMIFS('2way'!$AF$3:$AF$7690,'2way'!$R$3:$R$7690,"="&amp;B222,'2way'!$Y$3:$Y$7690,"&lt;&gt;P")</f>
        <v>-1900</v>
      </c>
      <c r="K222" s="68">
        <f t="shared" si="11"/>
        <v>-1</v>
      </c>
    </row>
    <row r="223" spans="1:11" x14ac:dyDescent="0.25">
      <c r="A223" t="s">
        <v>269</v>
      </c>
      <c r="B223" t="s">
        <v>435</v>
      </c>
      <c r="C223">
        <f>SUMIFS('2way'!$Z$3:$Z$7690,'2way'!$Q$3:$Q$7690,"=" &amp;B223,'2way'!$Y$3:$Y$7690,"&lt;&gt;P") + SUMIFS('2way'!$Z$3:$Z$7690,'2way'!$R$3:$R$7690,"=" &amp;B223,'2way'!$Y$3:$Y$7690,"&lt;&gt;P")</f>
        <v>1900</v>
      </c>
      <c r="D223">
        <f>SUMIFS('2way'!$AB$3:$AB$7690,'2way'!$Q$3:$Q$7690,"="&amp;B223,'2way'!$Z$3:$Z$7690,"&lt;&gt;P") + SUMIFS('2way'!$AB$3:$AB$7690,'2way'!$R$3:$R$7690,"="&amp;B223,'2way'!$Z$3:$Z$7690,"&lt;&gt;P")</f>
        <v>-1900</v>
      </c>
      <c r="E223" s="68">
        <f t="shared" si="9"/>
        <v>-1</v>
      </c>
      <c r="F223">
        <f>SUMIFS('2way'!$Z$3:$Z$7690,'2way'!$Q$3:$Q$7690,"=" &amp;B223,'2way'!$Y$3:$Y$7690,"&lt;&gt;P") + SUMIFS('2way'!$Z$3:$Z$7690,'2way'!$R$3:$R$7690,"=" &amp;B223,'2way'!$Y$3:$Y$7690,"&lt;&gt;P")</f>
        <v>1900</v>
      </c>
      <c r="G223">
        <f>SUMIFS('2way'!$AD$3:$AD$7690,'2way'!$Q$3:$Q$7690,"="&amp;B223,'2way'!$Y$3:$Y$7690,"&lt;&gt;P") + SUMIFS('2way'!$AD$3:$AD$7690,'2way'!$R$3:$R$7690,"="&amp;D223,'2way'!$Y$3:$Y$7690,"&lt;&gt;P")</f>
        <v>-1000</v>
      </c>
      <c r="H223" s="68">
        <f t="shared" si="10"/>
        <v>-0.52631578947368418</v>
      </c>
      <c r="I223">
        <f>SUMIFS('2way'!$Z$3:$Z$7690,'2way'!$Q$3:$Q$7690,"=" &amp;B223,'2way'!$Y$3:$Y$7690,"&lt;&gt;P") + SUMIFS('2way'!$Z$3:$Z$7690,'2way'!$R$3:$R$7690,"=" &amp;B223,'2way'!$Y$3:$Y$7690,"&lt;&gt;P")</f>
        <v>1900</v>
      </c>
      <c r="J223">
        <f>SUMIFS('2way'!$AF$3:$AF$7690,'2way'!$Q$3:$Q$7690,"="&amp;B223,'2way'!$Y$3:$Y$7690,"&lt;&gt;P") + SUMIFS('2way'!$AF$3:$AF$7690,'2way'!$R$3:$R$7690,"="&amp;B223,'2way'!$Y$3:$Y$7690,"&lt;&gt;P")</f>
        <v>-1900</v>
      </c>
      <c r="K223" s="68">
        <f t="shared" si="11"/>
        <v>-1</v>
      </c>
    </row>
    <row r="224" spans="1:11" x14ac:dyDescent="0.25">
      <c r="A224" t="s">
        <v>269</v>
      </c>
      <c r="B224" t="s">
        <v>361</v>
      </c>
      <c r="C224">
        <f>SUMIFS('2way'!$Z$3:$Z$7690,'2way'!$Q$3:$Q$7690,"=" &amp;B224,'2way'!$Y$3:$Y$7690,"&lt;&gt;P") + SUMIFS('2way'!$Z$3:$Z$7690,'2way'!$R$3:$R$7690,"=" &amp;B224,'2way'!$Y$3:$Y$7690,"&lt;&gt;P")</f>
        <v>1800</v>
      </c>
      <c r="D224">
        <f>SUMIFS('2way'!$AB$3:$AB$7690,'2way'!$Q$3:$Q$7690,"="&amp;B224,'2way'!$Z$3:$Z$7690,"&lt;&gt;P") + SUMIFS('2way'!$AB$3:$AB$7690,'2way'!$R$3:$R$7690,"="&amp;B224,'2way'!$Z$3:$Z$7690,"&lt;&gt;P")</f>
        <v>-1800</v>
      </c>
      <c r="E224" s="68">
        <f t="shared" si="9"/>
        <v>-1</v>
      </c>
      <c r="F224">
        <f>SUMIFS('2way'!$Z$3:$Z$7690,'2way'!$Q$3:$Q$7690,"=" &amp;B224,'2way'!$Y$3:$Y$7690,"&lt;&gt;P") + SUMIFS('2way'!$Z$3:$Z$7690,'2way'!$R$3:$R$7690,"=" &amp;B224,'2way'!$Y$3:$Y$7690,"&lt;&gt;P")</f>
        <v>1800</v>
      </c>
      <c r="G224">
        <f>SUMIFS('2way'!$AD$3:$AD$7690,'2way'!$Q$3:$Q$7690,"="&amp;B224,'2way'!$Y$3:$Y$7690,"&lt;&gt;P") + SUMIFS('2way'!$AD$3:$AD$7690,'2way'!$R$3:$R$7690,"="&amp;D224,'2way'!$Y$3:$Y$7690,"&lt;&gt;P")</f>
        <v>-900</v>
      </c>
      <c r="H224" s="68">
        <f t="shared" si="10"/>
        <v>-0.5</v>
      </c>
      <c r="I224">
        <f>SUMIFS('2way'!$Z$3:$Z$7690,'2way'!$Q$3:$Q$7690,"=" &amp;B224,'2way'!$Y$3:$Y$7690,"&lt;&gt;P") + SUMIFS('2way'!$Z$3:$Z$7690,'2way'!$R$3:$R$7690,"=" &amp;B224,'2way'!$Y$3:$Y$7690,"&lt;&gt;P")</f>
        <v>1800</v>
      </c>
      <c r="J224">
        <f>SUMIFS('2way'!$AF$3:$AF$7690,'2way'!$Q$3:$Q$7690,"="&amp;B224,'2way'!$Y$3:$Y$7690,"&lt;&gt;P") + SUMIFS('2way'!$AF$3:$AF$7690,'2way'!$R$3:$R$7690,"="&amp;B224,'2way'!$Y$3:$Y$7690,"&lt;&gt;P")</f>
        <v>-1800</v>
      </c>
      <c r="K224" s="68">
        <f t="shared" si="11"/>
        <v>-1</v>
      </c>
    </row>
    <row r="225" spans="1:11" x14ac:dyDescent="0.25">
      <c r="A225" t="s">
        <v>269</v>
      </c>
      <c r="B225" t="s">
        <v>360</v>
      </c>
      <c r="C225">
        <f>SUMIFS('2way'!$Z$3:$Z$7690,'2way'!$Q$3:$Q$7690,"=" &amp;B225,'2way'!$Y$3:$Y$7690,"&lt;&gt;P") + SUMIFS('2way'!$Z$3:$Z$7690,'2way'!$R$3:$R$7690,"=" &amp;B225,'2way'!$Y$3:$Y$7690,"&lt;&gt;P")</f>
        <v>1900</v>
      </c>
      <c r="D225">
        <f>SUMIFS('2way'!$AB$3:$AB$7690,'2way'!$Q$3:$Q$7690,"="&amp;B225,'2way'!$Z$3:$Z$7690,"&lt;&gt;P") + SUMIFS('2way'!$AB$3:$AB$7690,'2way'!$R$3:$R$7690,"="&amp;B225,'2way'!$Z$3:$Z$7690,"&lt;&gt;P")</f>
        <v>-1900</v>
      </c>
      <c r="E225" s="68">
        <f t="shared" si="9"/>
        <v>-1</v>
      </c>
      <c r="F225">
        <f>SUMIFS('2way'!$Z$3:$Z$7690,'2way'!$Q$3:$Q$7690,"=" &amp;B225,'2way'!$Y$3:$Y$7690,"&lt;&gt;P") + SUMIFS('2way'!$Z$3:$Z$7690,'2way'!$R$3:$R$7690,"=" &amp;B225,'2way'!$Y$3:$Y$7690,"&lt;&gt;P")</f>
        <v>1900</v>
      </c>
      <c r="G225">
        <f>SUMIFS('2way'!$AD$3:$AD$7690,'2way'!$Q$3:$Q$7690,"="&amp;B225,'2way'!$Y$3:$Y$7690,"&lt;&gt;P") + SUMIFS('2way'!$AD$3:$AD$7690,'2way'!$R$3:$R$7690,"="&amp;D225,'2way'!$Y$3:$Y$7690,"&lt;&gt;P")</f>
        <v>-1000</v>
      </c>
      <c r="H225" s="68">
        <f t="shared" si="10"/>
        <v>-0.52631578947368418</v>
      </c>
      <c r="I225">
        <f>SUMIFS('2way'!$Z$3:$Z$7690,'2way'!$Q$3:$Q$7690,"=" &amp;B225,'2way'!$Y$3:$Y$7690,"&lt;&gt;P") + SUMIFS('2way'!$Z$3:$Z$7690,'2way'!$R$3:$R$7690,"=" &amp;B225,'2way'!$Y$3:$Y$7690,"&lt;&gt;P")</f>
        <v>1900</v>
      </c>
      <c r="J225">
        <f>SUMIFS('2way'!$AF$3:$AF$7690,'2way'!$Q$3:$Q$7690,"="&amp;B225,'2way'!$Y$3:$Y$7690,"&lt;&gt;P") + SUMIFS('2way'!$AF$3:$AF$7690,'2way'!$R$3:$R$7690,"="&amp;B225,'2way'!$Y$3:$Y$7690,"&lt;&gt;P")</f>
        <v>-1900</v>
      </c>
      <c r="K225" s="68">
        <f t="shared" si="11"/>
        <v>-1</v>
      </c>
    </row>
    <row r="226" spans="1:11" x14ac:dyDescent="0.25">
      <c r="A226" t="s">
        <v>269</v>
      </c>
      <c r="B226" t="s">
        <v>440</v>
      </c>
      <c r="C226">
        <f>SUMIFS('2way'!$Z$3:$Z$7690,'2way'!$Q$3:$Q$7690,"=" &amp;B226,'2way'!$Y$3:$Y$7690,"&lt;&gt;P") + SUMIFS('2way'!$Z$3:$Z$7690,'2way'!$R$3:$R$7690,"=" &amp;B226,'2way'!$Y$3:$Y$7690,"&lt;&gt;P")</f>
        <v>1900</v>
      </c>
      <c r="D226">
        <f>SUMIFS('2way'!$AB$3:$AB$7690,'2way'!$Q$3:$Q$7690,"="&amp;B226,'2way'!$Z$3:$Z$7690,"&lt;&gt;P") + SUMIFS('2way'!$AB$3:$AB$7690,'2way'!$R$3:$R$7690,"="&amp;B226,'2way'!$Z$3:$Z$7690,"&lt;&gt;P")</f>
        <v>-1900</v>
      </c>
      <c r="E226" s="68">
        <f t="shared" si="9"/>
        <v>-1</v>
      </c>
      <c r="F226">
        <f>SUMIFS('2way'!$Z$3:$Z$7690,'2way'!$Q$3:$Q$7690,"=" &amp;B226,'2way'!$Y$3:$Y$7690,"&lt;&gt;P") + SUMIFS('2way'!$Z$3:$Z$7690,'2way'!$R$3:$R$7690,"=" &amp;B226,'2way'!$Y$3:$Y$7690,"&lt;&gt;P")</f>
        <v>1900</v>
      </c>
      <c r="G226">
        <f>SUMIFS('2way'!$AD$3:$AD$7690,'2way'!$Q$3:$Q$7690,"="&amp;B226,'2way'!$Y$3:$Y$7690,"&lt;&gt;P") + SUMIFS('2way'!$AD$3:$AD$7690,'2way'!$R$3:$R$7690,"="&amp;D226,'2way'!$Y$3:$Y$7690,"&lt;&gt;P")</f>
        <v>-900</v>
      </c>
      <c r="H226" s="68">
        <f t="shared" si="10"/>
        <v>-0.47368421052631576</v>
      </c>
      <c r="I226">
        <f>SUMIFS('2way'!$Z$3:$Z$7690,'2way'!$Q$3:$Q$7690,"=" &amp;B226,'2way'!$Y$3:$Y$7690,"&lt;&gt;P") + SUMIFS('2way'!$Z$3:$Z$7690,'2way'!$R$3:$R$7690,"=" &amp;B226,'2way'!$Y$3:$Y$7690,"&lt;&gt;P")</f>
        <v>1900</v>
      </c>
      <c r="J226">
        <f>SUMIFS('2way'!$AF$3:$AF$7690,'2way'!$Q$3:$Q$7690,"="&amp;B226,'2way'!$Y$3:$Y$7690,"&lt;&gt;P") + SUMIFS('2way'!$AF$3:$AF$7690,'2way'!$R$3:$R$7690,"="&amp;B226,'2way'!$Y$3:$Y$7690,"&lt;&gt;P")</f>
        <v>-1900</v>
      </c>
      <c r="K226" s="68">
        <f t="shared" si="11"/>
        <v>-1</v>
      </c>
    </row>
    <row r="227" spans="1:11" x14ac:dyDescent="0.25">
      <c r="A227" t="s">
        <v>269</v>
      </c>
      <c r="B227" t="s">
        <v>498</v>
      </c>
      <c r="C227">
        <f>SUMIFS('2way'!$Z$3:$Z$7690,'2way'!$Q$3:$Q$7690,"=" &amp;B227,'2way'!$Y$3:$Y$7690,"&lt;&gt;P") + SUMIFS('2way'!$Z$3:$Z$7690,'2way'!$R$3:$R$7690,"=" &amp;B227,'2way'!$Y$3:$Y$7690,"&lt;&gt;P")</f>
        <v>1900</v>
      </c>
      <c r="D227">
        <f>SUMIFS('2way'!$AB$3:$AB$7690,'2way'!$Q$3:$Q$7690,"="&amp;B227,'2way'!$Z$3:$Z$7690,"&lt;&gt;P") + SUMIFS('2way'!$AB$3:$AB$7690,'2way'!$R$3:$R$7690,"="&amp;B227,'2way'!$Z$3:$Z$7690,"&lt;&gt;P")</f>
        <v>-1900</v>
      </c>
      <c r="E227" s="68">
        <f t="shared" si="9"/>
        <v>-1</v>
      </c>
      <c r="F227">
        <f>SUMIFS('2way'!$Z$3:$Z$7690,'2way'!$Q$3:$Q$7690,"=" &amp;B227,'2way'!$Y$3:$Y$7690,"&lt;&gt;P") + SUMIFS('2way'!$Z$3:$Z$7690,'2way'!$R$3:$R$7690,"=" &amp;B227,'2way'!$Y$3:$Y$7690,"&lt;&gt;P")</f>
        <v>1900</v>
      </c>
      <c r="G227">
        <f>SUMIFS('2way'!$AD$3:$AD$7690,'2way'!$Q$3:$Q$7690,"="&amp;B227,'2way'!$Y$3:$Y$7690,"&lt;&gt;P") + SUMIFS('2way'!$AD$3:$AD$7690,'2way'!$R$3:$R$7690,"="&amp;D227,'2way'!$Y$3:$Y$7690,"&lt;&gt;P")</f>
        <v>-1000</v>
      </c>
      <c r="H227" s="68">
        <f t="shared" si="10"/>
        <v>-0.52631578947368418</v>
      </c>
      <c r="I227">
        <f>SUMIFS('2way'!$Z$3:$Z$7690,'2way'!$Q$3:$Q$7690,"=" &amp;B227,'2way'!$Y$3:$Y$7690,"&lt;&gt;P") + SUMIFS('2way'!$Z$3:$Z$7690,'2way'!$R$3:$R$7690,"=" &amp;B227,'2way'!$Y$3:$Y$7690,"&lt;&gt;P")</f>
        <v>1900</v>
      </c>
      <c r="J227">
        <f>SUMIFS('2way'!$AF$3:$AF$7690,'2way'!$Q$3:$Q$7690,"="&amp;B227,'2way'!$Y$3:$Y$7690,"&lt;&gt;P") + SUMIFS('2way'!$AF$3:$AF$7690,'2way'!$R$3:$R$7690,"="&amp;B227,'2way'!$Y$3:$Y$7690,"&lt;&gt;P")</f>
        <v>-1900</v>
      </c>
      <c r="K227" s="68">
        <f t="shared" si="11"/>
        <v>-1</v>
      </c>
    </row>
    <row r="228" spans="1:11" x14ac:dyDescent="0.25">
      <c r="A228" t="s">
        <v>269</v>
      </c>
      <c r="B228" t="s">
        <v>500</v>
      </c>
      <c r="C228">
        <f>SUMIFS('2way'!$Z$3:$Z$7690,'2way'!$Q$3:$Q$7690,"=" &amp;B228,'2way'!$Y$3:$Y$7690,"&lt;&gt;P") + SUMIFS('2way'!$Z$3:$Z$7690,'2way'!$R$3:$R$7690,"=" &amp;B228,'2way'!$Y$3:$Y$7690,"&lt;&gt;P")</f>
        <v>1900</v>
      </c>
      <c r="D228">
        <f>SUMIFS('2way'!$AB$3:$AB$7690,'2way'!$Q$3:$Q$7690,"="&amp;B228,'2way'!$Z$3:$Z$7690,"&lt;&gt;P") + SUMIFS('2way'!$AB$3:$AB$7690,'2way'!$R$3:$R$7690,"="&amp;B228,'2way'!$Z$3:$Z$7690,"&lt;&gt;P")</f>
        <v>-1900</v>
      </c>
      <c r="E228" s="68">
        <f t="shared" si="9"/>
        <v>-1</v>
      </c>
      <c r="F228">
        <f>SUMIFS('2way'!$Z$3:$Z$7690,'2way'!$Q$3:$Q$7690,"=" &amp;B228,'2way'!$Y$3:$Y$7690,"&lt;&gt;P") + SUMIFS('2way'!$Z$3:$Z$7690,'2way'!$R$3:$R$7690,"=" &amp;B228,'2way'!$Y$3:$Y$7690,"&lt;&gt;P")</f>
        <v>1900</v>
      </c>
      <c r="G228">
        <f>SUMIFS('2way'!$AD$3:$AD$7690,'2way'!$Q$3:$Q$7690,"="&amp;B228,'2way'!$Y$3:$Y$7690,"&lt;&gt;P") + SUMIFS('2way'!$AD$3:$AD$7690,'2way'!$R$3:$R$7690,"="&amp;D228,'2way'!$Y$3:$Y$7690,"&lt;&gt;P")</f>
        <v>-1000</v>
      </c>
      <c r="H228" s="68">
        <f t="shared" si="10"/>
        <v>-0.52631578947368418</v>
      </c>
      <c r="I228">
        <f>SUMIFS('2way'!$Z$3:$Z$7690,'2way'!$Q$3:$Q$7690,"=" &amp;B228,'2way'!$Y$3:$Y$7690,"&lt;&gt;P") + SUMIFS('2way'!$Z$3:$Z$7690,'2way'!$R$3:$R$7690,"=" &amp;B228,'2way'!$Y$3:$Y$7690,"&lt;&gt;P")</f>
        <v>1900</v>
      </c>
      <c r="J228">
        <f>SUMIFS('2way'!$AF$3:$AF$7690,'2way'!$Q$3:$Q$7690,"="&amp;B228,'2way'!$Y$3:$Y$7690,"&lt;&gt;P") + SUMIFS('2way'!$AF$3:$AF$7690,'2way'!$R$3:$R$7690,"="&amp;B228,'2way'!$Y$3:$Y$7690,"&lt;&gt;P")</f>
        <v>-1900</v>
      </c>
      <c r="K228" s="68">
        <f t="shared" si="11"/>
        <v>-1</v>
      </c>
    </row>
    <row r="229" spans="1:11" x14ac:dyDescent="0.25">
      <c r="A229" t="s">
        <v>269</v>
      </c>
      <c r="B229" t="s">
        <v>362</v>
      </c>
      <c r="C229">
        <f>SUMIFS('2way'!$Z$3:$Z$7690,'2way'!$Q$3:$Q$7690,"=" &amp;B229,'2way'!$Y$3:$Y$7690,"&lt;&gt;P") + SUMIFS('2way'!$Z$3:$Z$7690,'2way'!$R$3:$R$7690,"=" &amp;B229,'2way'!$Y$3:$Y$7690,"&lt;&gt;P")</f>
        <v>1800</v>
      </c>
      <c r="D229">
        <f>SUMIFS('2way'!$AB$3:$AB$7690,'2way'!$Q$3:$Q$7690,"="&amp;B229,'2way'!$Z$3:$Z$7690,"&lt;&gt;P") + SUMIFS('2way'!$AB$3:$AB$7690,'2way'!$R$3:$R$7690,"="&amp;B229,'2way'!$Z$3:$Z$7690,"&lt;&gt;P")</f>
        <v>-1900</v>
      </c>
      <c r="E229" s="68">
        <f t="shared" si="9"/>
        <v>-1.0555555555555556</v>
      </c>
      <c r="F229">
        <f>SUMIFS('2way'!$Z$3:$Z$7690,'2way'!$Q$3:$Q$7690,"=" &amp;B229,'2way'!$Y$3:$Y$7690,"&lt;&gt;P") + SUMIFS('2way'!$Z$3:$Z$7690,'2way'!$R$3:$R$7690,"=" &amp;B229,'2way'!$Y$3:$Y$7690,"&lt;&gt;P")</f>
        <v>1800</v>
      </c>
      <c r="G229">
        <f>SUMIFS('2way'!$AD$3:$AD$7690,'2way'!$Q$3:$Q$7690,"="&amp;B229,'2way'!$Y$3:$Y$7690,"&lt;&gt;P") + SUMIFS('2way'!$AD$3:$AD$7690,'2way'!$R$3:$R$7690,"="&amp;D229,'2way'!$Y$3:$Y$7690,"&lt;&gt;P")</f>
        <v>-1000</v>
      </c>
      <c r="H229" s="68">
        <f t="shared" si="10"/>
        <v>-0.55555555555555558</v>
      </c>
      <c r="I229">
        <f>SUMIFS('2way'!$Z$3:$Z$7690,'2way'!$Q$3:$Q$7690,"=" &amp;B229,'2way'!$Y$3:$Y$7690,"&lt;&gt;P") + SUMIFS('2way'!$Z$3:$Z$7690,'2way'!$R$3:$R$7690,"=" &amp;B229,'2way'!$Y$3:$Y$7690,"&lt;&gt;P")</f>
        <v>1800</v>
      </c>
      <c r="J229">
        <f>SUMIFS('2way'!$AF$3:$AF$7690,'2way'!$Q$3:$Q$7690,"="&amp;B229,'2way'!$Y$3:$Y$7690,"&lt;&gt;P") + SUMIFS('2way'!$AF$3:$AF$7690,'2way'!$R$3:$R$7690,"="&amp;B229,'2way'!$Y$3:$Y$7690,"&lt;&gt;P")</f>
        <v>-1800</v>
      </c>
      <c r="K229" s="68">
        <f t="shared" si="11"/>
        <v>-1</v>
      </c>
    </row>
    <row r="230" spans="1:11" x14ac:dyDescent="0.25">
      <c r="A230" t="s">
        <v>269</v>
      </c>
      <c r="B230" t="s">
        <v>502</v>
      </c>
      <c r="C230">
        <f>SUMIFS('2way'!$Z$3:$Z$7690,'2way'!$Q$3:$Q$7690,"=" &amp;B230,'2way'!$Y$3:$Y$7690,"&lt;&gt;P") + SUMIFS('2way'!$Z$3:$Z$7690,'2way'!$R$3:$R$7690,"=" &amp;B230,'2way'!$Y$3:$Y$7690,"&lt;&gt;P")</f>
        <v>1900</v>
      </c>
      <c r="D230">
        <f>SUMIFS('2way'!$AB$3:$AB$7690,'2way'!$Q$3:$Q$7690,"="&amp;B230,'2way'!$Z$3:$Z$7690,"&lt;&gt;P") + SUMIFS('2way'!$AB$3:$AB$7690,'2way'!$R$3:$R$7690,"="&amp;B230,'2way'!$Z$3:$Z$7690,"&lt;&gt;P")</f>
        <v>-1900</v>
      </c>
      <c r="E230" s="68">
        <f t="shared" si="9"/>
        <v>-1</v>
      </c>
      <c r="F230">
        <f>SUMIFS('2way'!$Z$3:$Z$7690,'2way'!$Q$3:$Q$7690,"=" &amp;B230,'2way'!$Y$3:$Y$7690,"&lt;&gt;P") + SUMIFS('2way'!$Z$3:$Z$7690,'2way'!$R$3:$R$7690,"=" &amp;B230,'2way'!$Y$3:$Y$7690,"&lt;&gt;P")</f>
        <v>1900</v>
      </c>
      <c r="G230">
        <f>SUMIFS('2way'!$AD$3:$AD$7690,'2way'!$Q$3:$Q$7690,"="&amp;B230,'2way'!$Y$3:$Y$7690,"&lt;&gt;P") + SUMIFS('2way'!$AD$3:$AD$7690,'2way'!$R$3:$R$7690,"="&amp;D230,'2way'!$Y$3:$Y$7690,"&lt;&gt;P")</f>
        <v>-1000</v>
      </c>
      <c r="H230" s="68">
        <f t="shared" si="10"/>
        <v>-0.52631578947368418</v>
      </c>
      <c r="I230">
        <f>SUMIFS('2way'!$Z$3:$Z$7690,'2way'!$Q$3:$Q$7690,"=" &amp;B230,'2way'!$Y$3:$Y$7690,"&lt;&gt;P") + SUMIFS('2way'!$Z$3:$Z$7690,'2way'!$R$3:$R$7690,"=" &amp;B230,'2way'!$Y$3:$Y$7690,"&lt;&gt;P")</f>
        <v>1900</v>
      </c>
      <c r="J230">
        <f>SUMIFS('2way'!$AF$3:$AF$7690,'2way'!$Q$3:$Q$7690,"="&amp;B230,'2way'!$Y$3:$Y$7690,"&lt;&gt;P") + SUMIFS('2way'!$AF$3:$AF$7690,'2way'!$R$3:$R$7690,"="&amp;B230,'2way'!$Y$3:$Y$7690,"&lt;&gt;P")</f>
        <v>-1900</v>
      </c>
      <c r="K230" s="68">
        <f t="shared" si="11"/>
        <v>-1</v>
      </c>
    </row>
    <row r="231" spans="1:11" x14ac:dyDescent="0.25">
      <c r="A231" t="s">
        <v>276</v>
      </c>
      <c r="B231" t="s">
        <v>368</v>
      </c>
      <c r="C231">
        <f>SUMIFS('2way'!$Z$3:$Z$7690,'2way'!$Q$3:$Q$7690,"=" &amp;B231,'2way'!$Y$3:$Y$7690,"&lt;&gt;P") + SUMIFS('2way'!$Z$3:$Z$7690,'2way'!$R$3:$R$7690,"=" &amp;B231,'2way'!$Y$3:$Y$7690,"&lt;&gt;P")</f>
        <v>1800</v>
      </c>
      <c r="D231">
        <f>SUMIFS('2way'!$AB$3:$AB$7690,'2way'!$Q$3:$Q$7690,"="&amp;B231,'2way'!$Z$3:$Z$7690,"&lt;&gt;P") + SUMIFS('2way'!$AB$3:$AB$7690,'2way'!$R$3:$R$7690,"="&amp;B231,'2way'!$Z$3:$Z$7690,"&lt;&gt;P")</f>
        <v>-1900</v>
      </c>
      <c r="E231" s="68">
        <f t="shared" si="9"/>
        <v>-1.0555555555555556</v>
      </c>
      <c r="F231">
        <f>SUMIFS('2way'!$Z$3:$Z$7690,'2way'!$Q$3:$Q$7690,"=" &amp;B231,'2way'!$Y$3:$Y$7690,"&lt;&gt;P") + SUMIFS('2way'!$Z$3:$Z$7690,'2way'!$R$3:$R$7690,"=" &amp;B231,'2way'!$Y$3:$Y$7690,"&lt;&gt;P")</f>
        <v>1800</v>
      </c>
      <c r="G231">
        <f>SUMIFS('2way'!$AD$3:$AD$7690,'2way'!$Q$3:$Q$7690,"="&amp;B231,'2way'!$Y$3:$Y$7690,"&lt;&gt;P") + SUMIFS('2way'!$AD$3:$AD$7690,'2way'!$R$3:$R$7690,"="&amp;D231,'2way'!$Y$3:$Y$7690,"&lt;&gt;P")</f>
        <v>-900</v>
      </c>
      <c r="H231" s="68">
        <f t="shared" si="10"/>
        <v>-0.5</v>
      </c>
      <c r="I231">
        <f>SUMIFS('2way'!$Z$3:$Z$7690,'2way'!$Q$3:$Q$7690,"=" &amp;B231,'2way'!$Y$3:$Y$7690,"&lt;&gt;P") + SUMIFS('2way'!$Z$3:$Z$7690,'2way'!$R$3:$R$7690,"=" &amp;B231,'2way'!$Y$3:$Y$7690,"&lt;&gt;P")</f>
        <v>1800</v>
      </c>
      <c r="J231">
        <f>SUMIFS('2way'!$AF$3:$AF$7690,'2way'!$Q$3:$Q$7690,"="&amp;B231,'2way'!$Y$3:$Y$7690,"&lt;&gt;P") + SUMIFS('2way'!$AF$3:$AF$7690,'2way'!$R$3:$R$7690,"="&amp;B231,'2way'!$Y$3:$Y$7690,"&lt;&gt;P")</f>
        <v>-1800</v>
      </c>
      <c r="K231" s="68">
        <f t="shared" si="11"/>
        <v>-1</v>
      </c>
    </row>
    <row r="232" spans="1:11" x14ac:dyDescent="0.25">
      <c r="A232" t="s">
        <v>276</v>
      </c>
      <c r="B232" t="s">
        <v>522</v>
      </c>
      <c r="C232">
        <f>SUMIFS('2way'!$Z$3:$Z$7690,'2way'!$Q$3:$Q$7690,"=" &amp;B232,'2way'!$Y$3:$Y$7690,"&lt;&gt;P") + SUMIFS('2way'!$Z$3:$Z$7690,'2way'!$R$3:$R$7690,"=" &amp;B232,'2way'!$Y$3:$Y$7690,"&lt;&gt;P")</f>
        <v>1800</v>
      </c>
      <c r="D232">
        <f>SUMIFS('2way'!$AB$3:$AB$7690,'2way'!$Q$3:$Q$7690,"="&amp;B232,'2way'!$Z$3:$Z$7690,"&lt;&gt;P") + SUMIFS('2way'!$AB$3:$AB$7690,'2way'!$R$3:$R$7690,"="&amp;B232,'2way'!$Z$3:$Z$7690,"&lt;&gt;P")</f>
        <v>-1800</v>
      </c>
      <c r="E232" s="68">
        <f t="shared" si="9"/>
        <v>-1</v>
      </c>
      <c r="F232">
        <f>SUMIFS('2way'!$Z$3:$Z$7690,'2way'!$Q$3:$Q$7690,"=" &amp;B232,'2way'!$Y$3:$Y$7690,"&lt;&gt;P") + SUMIFS('2way'!$Z$3:$Z$7690,'2way'!$R$3:$R$7690,"=" &amp;B232,'2way'!$Y$3:$Y$7690,"&lt;&gt;P")</f>
        <v>1800</v>
      </c>
      <c r="G232">
        <f>SUMIFS('2way'!$AD$3:$AD$7690,'2way'!$Q$3:$Q$7690,"="&amp;B232,'2way'!$Y$3:$Y$7690,"&lt;&gt;P") + SUMIFS('2way'!$AD$3:$AD$7690,'2way'!$R$3:$R$7690,"="&amp;D232,'2way'!$Y$3:$Y$7690,"&lt;&gt;P")</f>
        <v>-1100</v>
      </c>
      <c r="H232" s="68">
        <f t="shared" si="10"/>
        <v>-0.61111111111111116</v>
      </c>
      <c r="I232">
        <f>SUMIFS('2way'!$Z$3:$Z$7690,'2way'!$Q$3:$Q$7690,"=" &amp;B232,'2way'!$Y$3:$Y$7690,"&lt;&gt;P") + SUMIFS('2way'!$Z$3:$Z$7690,'2way'!$R$3:$R$7690,"=" &amp;B232,'2way'!$Y$3:$Y$7690,"&lt;&gt;P")</f>
        <v>1800</v>
      </c>
      <c r="J232">
        <f>SUMIFS('2way'!$AF$3:$AF$7690,'2way'!$Q$3:$Q$7690,"="&amp;B232,'2way'!$Y$3:$Y$7690,"&lt;&gt;P") + SUMIFS('2way'!$AF$3:$AF$7690,'2way'!$R$3:$R$7690,"="&amp;B232,'2way'!$Y$3:$Y$7690,"&lt;&gt;P")</f>
        <v>-1800</v>
      </c>
      <c r="K232" s="68">
        <f t="shared" si="11"/>
        <v>-1</v>
      </c>
    </row>
    <row r="233" spans="1:11" x14ac:dyDescent="0.25">
      <c r="A233" t="s">
        <v>276</v>
      </c>
      <c r="B233" t="s">
        <v>451</v>
      </c>
      <c r="C233">
        <f>SUMIFS('2way'!$Z$3:$Z$7690,'2way'!$Q$3:$Q$7690,"=" &amp;B233,'2way'!$Y$3:$Y$7690,"&lt;&gt;P") + SUMIFS('2way'!$Z$3:$Z$7690,'2way'!$R$3:$R$7690,"=" &amp;B233,'2way'!$Y$3:$Y$7690,"&lt;&gt;P")</f>
        <v>1800</v>
      </c>
      <c r="D233">
        <f>SUMIFS('2way'!$AB$3:$AB$7690,'2way'!$Q$3:$Q$7690,"="&amp;B233,'2way'!$Z$3:$Z$7690,"&lt;&gt;P") + SUMIFS('2way'!$AB$3:$AB$7690,'2way'!$R$3:$R$7690,"="&amp;B233,'2way'!$Z$3:$Z$7690,"&lt;&gt;P")</f>
        <v>-1800</v>
      </c>
      <c r="E233" s="68">
        <f t="shared" si="9"/>
        <v>-1</v>
      </c>
      <c r="F233">
        <f>SUMIFS('2way'!$Z$3:$Z$7690,'2way'!$Q$3:$Q$7690,"=" &amp;B233,'2way'!$Y$3:$Y$7690,"&lt;&gt;P") + SUMIFS('2way'!$Z$3:$Z$7690,'2way'!$R$3:$R$7690,"=" &amp;B233,'2way'!$Y$3:$Y$7690,"&lt;&gt;P")</f>
        <v>1800</v>
      </c>
      <c r="G233">
        <f>SUMIFS('2way'!$AD$3:$AD$7690,'2way'!$Q$3:$Q$7690,"="&amp;B233,'2way'!$Y$3:$Y$7690,"&lt;&gt;P") + SUMIFS('2way'!$AD$3:$AD$7690,'2way'!$R$3:$R$7690,"="&amp;D233,'2way'!$Y$3:$Y$7690,"&lt;&gt;P")</f>
        <v>-600</v>
      </c>
      <c r="H233" s="68">
        <f t="shared" si="10"/>
        <v>-0.33333333333333331</v>
      </c>
      <c r="I233">
        <f>SUMIFS('2way'!$Z$3:$Z$7690,'2way'!$Q$3:$Q$7690,"=" &amp;B233,'2way'!$Y$3:$Y$7690,"&lt;&gt;P") + SUMIFS('2way'!$Z$3:$Z$7690,'2way'!$R$3:$R$7690,"=" &amp;B233,'2way'!$Y$3:$Y$7690,"&lt;&gt;P")</f>
        <v>1800</v>
      </c>
      <c r="J233">
        <f>SUMIFS('2way'!$AF$3:$AF$7690,'2way'!$Q$3:$Q$7690,"="&amp;B233,'2way'!$Y$3:$Y$7690,"&lt;&gt;P") + SUMIFS('2way'!$AF$3:$AF$7690,'2way'!$R$3:$R$7690,"="&amp;B233,'2way'!$Y$3:$Y$7690,"&lt;&gt;P")</f>
        <v>-1800</v>
      </c>
      <c r="K233" s="68">
        <f t="shared" si="11"/>
        <v>-1</v>
      </c>
    </row>
    <row r="234" spans="1:11" x14ac:dyDescent="0.25">
      <c r="A234" t="s">
        <v>276</v>
      </c>
      <c r="B234" t="s">
        <v>472</v>
      </c>
      <c r="C234">
        <f>SUMIFS('2way'!$Z$3:$Z$7690,'2way'!$Q$3:$Q$7690,"=" &amp;B234,'2way'!$Y$3:$Y$7690,"&lt;&gt;P") + SUMIFS('2way'!$Z$3:$Z$7690,'2way'!$R$3:$R$7690,"=" &amp;B234,'2way'!$Y$3:$Y$7690,"&lt;&gt;P")</f>
        <v>1800</v>
      </c>
      <c r="D234">
        <f>SUMIFS('2way'!$AB$3:$AB$7690,'2way'!$Q$3:$Q$7690,"="&amp;B234,'2way'!$Z$3:$Z$7690,"&lt;&gt;P") + SUMIFS('2way'!$AB$3:$AB$7690,'2way'!$R$3:$R$7690,"="&amp;B234,'2way'!$Z$3:$Z$7690,"&lt;&gt;P")</f>
        <v>-1800</v>
      </c>
      <c r="E234" s="68">
        <f t="shared" si="9"/>
        <v>-1</v>
      </c>
      <c r="F234">
        <f>SUMIFS('2way'!$Z$3:$Z$7690,'2way'!$Q$3:$Q$7690,"=" &amp;B234,'2way'!$Y$3:$Y$7690,"&lt;&gt;P") + SUMIFS('2way'!$Z$3:$Z$7690,'2way'!$R$3:$R$7690,"=" &amp;B234,'2way'!$Y$3:$Y$7690,"&lt;&gt;P")</f>
        <v>1800</v>
      </c>
      <c r="G234">
        <f>SUMIFS('2way'!$AD$3:$AD$7690,'2way'!$Q$3:$Q$7690,"="&amp;B234,'2way'!$Y$3:$Y$7690,"&lt;&gt;P") + SUMIFS('2way'!$AD$3:$AD$7690,'2way'!$R$3:$R$7690,"="&amp;D234,'2way'!$Y$3:$Y$7690,"&lt;&gt;P")</f>
        <v>-800</v>
      </c>
      <c r="H234" s="68">
        <f t="shared" si="10"/>
        <v>-0.44444444444444442</v>
      </c>
      <c r="I234">
        <f>SUMIFS('2way'!$Z$3:$Z$7690,'2way'!$Q$3:$Q$7690,"=" &amp;B234,'2way'!$Y$3:$Y$7690,"&lt;&gt;P") + SUMIFS('2way'!$Z$3:$Z$7690,'2way'!$R$3:$R$7690,"=" &amp;B234,'2way'!$Y$3:$Y$7690,"&lt;&gt;P")</f>
        <v>1800</v>
      </c>
      <c r="J234">
        <f>SUMIFS('2way'!$AF$3:$AF$7690,'2way'!$Q$3:$Q$7690,"="&amp;B234,'2way'!$Y$3:$Y$7690,"&lt;&gt;P") + SUMIFS('2way'!$AF$3:$AF$7690,'2way'!$R$3:$R$7690,"="&amp;B234,'2way'!$Y$3:$Y$7690,"&lt;&gt;P")</f>
        <v>-1800</v>
      </c>
      <c r="K234" s="68">
        <f t="shared" si="11"/>
        <v>-1</v>
      </c>
    </row>
    <row r="235" spans="1:11" x14ac:dyDescent="0.25">
      <c r="A235" t="s">
        <v>276</v>
      </c>
      <c r="B235" t="s">
        <v>464</v>
      </c>
      <c r="C235">
        <f>SUMIFS('2way'!$Z$3:$Z$7690,'2way'!$Q$3:$Q$7690,"=" &amp;B235,'2way'!$Y$3:$Y$7690,"&lt;&gt;P") + SUMIFS('2way'!$Z$3:$Z$7690,'2way'!$R$3:$R$7690,"=" &amp;B235,'2way'!$Y$3:$Y$7690,"&lt;&gt;P")</f>
        <v>2000</v>
      </c>
      <c r="D235">
        <f>SUMIFS('2way'!$AB$3:$AB$7690,'2way'!$Q$3:$Q$7690,"="&amp;B235,'2way'!$Z$3:$Z$7690,"&lt;&gt;P") + SUMIFS('2way'!$AB$3:$AB$7690,'2way'!$R$3:$R$7690,"="&amp;B235,'2way'!$Z$3:$Z$7690,"&lt;&gt;P")</f>
        <v>-2100</v>
      </c>
      <c r="E235" s="68">
        <f t="shared" si="9"/>
        <v>-1.05</v>
      </c>
      <c r="F235">
        <f>SUMIFS('2way'!$Z$3:$Z$7690,'2way'!$Q$3:$Q$7690,"=" &amp;B235,'2way'!$Y$3:$Y$7690,"&lt;&gt;P") + SUMIFS('2way'!$Z$3:$Z$7690,'2way'!$R$3:$R$7690,"=" &amp;B235,'2way'!$Y$3:$Y$7690,"&lt;&gt;P")</f>
        <v>2000</v>
      </c>
      <c r="G235">
        <f>SUMIFS('2way'!$AD$3:$AD$7690,'2way'!$Q$3:$Q$7690,"="&amp;B235,'2way'!$Y$3:$Y$7690,"&lt;&gt;P") + SUMIFS('2way'!$AD$3:$AD$7690,'2way'!$R$3:$R$7690,"="&amp;D235,'2way'!$Y$3:$Y$7690,"&lt;&gt;P")</f>
        <v>-900</v>
      </c>
      <c r="H235" s="68">
        <f t="shared" si="10"/>
        <v>-0.45</v>
      </c>
      <c r="I235">
        <f>SUMIFS('2way'!$Z$3:$Z$7690,'2way'!$Q$3:$Q$7690,"=" &amp;B235,'2way'!$Y$3:$Y$7690,"&lt;&gt;P") + SUMIFS('2way'!$Z$3:$Z$7690,'2way'!$R$3:$R$7690,"=" &amp;B235,'2way'!$Y$3:$Y$7690,"&lt;&gt;P")</f>
        <v>2000</v>
      </c>
      <c r="J235">
        <f>SUMIFS('2way'!$AF$3:$AF$7690,'2way'!$Q$3:$Q$7690,"="&amp;B235,'2way'!$Y$3:$Y$7690,"&lt;&gt;P") + SUMIFS('2way'!$AF$3:$AF$7690,'2way'!$R$3:$R$7690,"="&amp;B235,'2way'!$Y$3:$Y$7690,"&lt;&gt;P")</f>
        <v>-2000</v>
      </c>
      <c r="K235" s="68">
        <f t="shared" si="11"/>
        <v>-1</v>
      </c>
    </row>
    <row r="236" spans="1:11" x14ac:dyDescent="0.25">
      <c r="A236" t="s">
        <v>276</v>
      </c>
      <c r="B236" t="s">
        <v>369</v>
      </c>
      <c r="C236">
        <f>SUMIFS('2way'!$Z$3:$Z$7690,'2way'!$Q$3:$Q$7690,"=" &amp;B236,'2way'!$Y$3:$Y$7690,"&lt;&gt;P") + SUMIFS('2way'!$Z$3:$Z$7690,'2way'!$R$3:$R$7690,"=" &amp;B236,'2way'!$Y$3:$Y$7690,"&lt;&gt;P")</f>
        <v>1800</v>
      </c>
      <c r="D236">
        <f>SUMIFS('2way'!$AB$3:$AB$7690,'2way'!$Q$3:$Q$7690,"="&amp;B236,'2way'!$Z$3:$Z$7690,"&lt;&gt;P") + SUMIFS('2way'!$AB$3:$AB$7690,'2way'!$R$3:$R$7690,"="&amp;B236,'2way'!$Z$3:$Z$7690,"&lt;&gt;P")</f>
        <v>-1900</v>
      </c>
      <c r="E236" s="68">
        <f t="shared" si="9"/>
        <v>-1.0555555555555556</v>
      </c>
      <c r="F236">
        <f>SUMIFS('2way'!$Z$3:$Z$7690,'2way'!$Q$3:$Q$7690,"=" &amp;B236,'2way'!$Y$3:$Y$7690,"&lt;&gt;P") + SUMIFS('2way'!$Z$3:$Z$7690,'2way'!$R$3:$R$7690,"=" &amp;B236,'2way'!$Y$3:$Y$7690,"&lt;&gt;P")</f>
        <v>1800</v>
      </c>
      <c r="G236">
        <f>SUMIFS('2way'!$AD$3:$AD$7690,'2way'!$Q$3:$Q$7690,"="&amp;B236,'2way'!$Y$3:$Y$7690,"&lt;&gt;P") + SUMIFS('2way'!$AD$3:$AD$7690,'2way'!$R$3:$R$7690,"="&amp;D236,'2way'!$Y$3:$Y$7690,"&lt;&gt;P")</f>
        <v>-900</v>
      </c>
      <c r="H236" s="68">
        <f t="shared" si="10"/>
        <v>-0.5</v>
      </c>
      <c r="I236">
        <f>SUMIFS('2way'!$Z$3:$Z$7690,'2way'!$Q$3:$Q$7690,"=" &amp;B236,'2way'!$Y$3:$Y$7690,"&lt;&gt;P") + SUMIFS('2way'!$Z$3:$Z$7690,'2way'!$R$3:$R$7690,"=" &amp;B236,'2way'!$Y$3:$Y$7690,"&lt;&gt;P")</f>
        <v>1800</v>
      </c>
      <c r="J236">
        <f>SUMIFS('2way'!$AF$3:$AF$7690,'2way'!$Q$3:$Q$7690,"="&amp;B236,'2way'!$Y$3:$Y$7690,"&lt;&gt;P") + SUMIFS('2way'!$AF$3:$AF$7690,'2way'!$R$3:$R$7690,"="&amp;B236,'2way'!$Y$3:$Y$7690,"&lt;&gt;P")</f>
        <v>-1800</v>
      </c>
      <c r="K236" s="68">
        <f t="shared" si="11"/>
        <v>-1</v>
      </c>
    </row>
    <row r="237" spans="1:11" x14ac:dyDescent="0.25">
      <c r="A237" t="s">
        <v>276</v>
      </c>
      <c r="B237" t="s">
        <v>506</v>
      </c>
      <c r="C237">
        <f>SUMIFS('2way'!$Z$3:$Z$7690,'2way'!$Q$3:$Q$7690,"=" &amp;B237,'2way'!$Y$3:$Y$7690,"&lt;&gt;P") + SUMIFS('2way'!$Z$3:$Z$7690,'2way'!$R$3:$R$7690,"=" &amp;B237,'2way'!$Y$3:$Y$7690,"&lt;&gt;P")</f>
        <v>1700</v>
      </c>
      <c r="D237">
        <f>SUMIFS('2way'!$AB$3:$AB$7690,'2way'!$Q$3:$Q$7690,"="&amp;B237,'2way'!$Z$3:$Z$7690,"&lt;&gt;P") + SUMIFS('2way'!$AB$3:$AB$7690,'2way'!$R$3:$R$7690,"="&amp;B237,'2way'!$Z$3:$Z$7690,"&lt;&gt;P")</f>
        <v>-1800</v>
      </c>
      <c r="E237" s="68">
        <f t="shared" si="9"/>
        <v>-1.0588235294117647</v>
      </c>
      <c r="F237">
        <f>SUMIFS('2way'!$Z$3:$Z$7690,'2way'!$Q$3:$Q$7690,"=" &amp;B237,'2way'!$Y$3:$Y$7690,"&lt;&gt;P") + SUMIFS('2way'!$Z$3:$Z$7690,'2way'!$R$3:$R$7690,"=" &amp;B237,'2way'!$Y$3:$Y$7690,"&lt;&gt;P")</f>
        <v>1700</v>
      </c>
      <c r="G237">
        <f>SUMIFS('2way'!$AD$3:$AD$7690,'2way'!$Q$3:$Q$7690,"="&amp;B237,'2way'!$Y$3:$Y$7690,"&lt;&gt;P") + SUMIFS('2way'!$AD$3:$AD$7690,'2way'!$R$3:$R$7690,"="&amp;D237,'2way'!$Y$3:$Y$7690,"&lt;&gt;P")</f>
        <v>-1000</v>
      </c>
      <c r="H237" s="68">
        <f t="shared" si="10"/>
        <v>-0.58823529411764708</v>
      </c>
      <c r="I237">
        <f>SUMIFS('2way'!$Z$3:$Z$7690,'2way'!$Q$3:$Q$7690,"=" &amp;B237,'2way'!$Y$3:$Y$7690,"&lt;&gt;P") + SUMIFS('2way'!$Z$3:$Z$7690,'2way'!$R$3:$R$7690,"=" &amp;B237,'2way'!$Y$3:$Y$7690,"&lt;&gt;P")</f>
        <v>1700</v>
      </c>
      <c r="J237">
        <f>SUMIFS('2way'!$AF$3:$AF$7690,'2way'!$Q$3:$Q$7690,"="&amp;B237,'2way'!$Y$3:$Y$7690,"&lt;&gt;P") + SUMIFS('2way'!$AF$3:$AF$7690,'2way'!$R$3:$R$7690,"="&amp;B237,'2way'!$Y$3:$Y$7690,"&lt;&gt;P")</f>
        <v>-1700</v>
      </c>
      <c r="K237" s="68">
        <f t="shared" si="11"/>
        <v>-1</v>
      </c>
    </row>
    <row r="238" spans="1:11" x14ac:dyDescent="0.25">
      <c r="A238" t="s">
        <v>276</v>
      </c>
      <c r="B238" t="s">
        <v>461</v>
      </c>
      <c r="C238">
        <f>SUMIFS('2way'!$Z$3:$Z$7690,'2way'!$Q$3:$Q$7690,"=" &amp;B238,'2way'!$Y$3:$Y$7690,"&lt;&gt;P") + SUMIFS('2way'!$Z$3:$Z$7690,'2way'!$R$3:$R$7690,"=" &amp;B238,'2way'!$Y$3:$Y$7690,"&lt;&gt;P")</f>
        <v>1900</v>
      </c>
      <c r="D238">
        <f>SUMIFS('2way'!$AB$3:$AB$7690,'2way'!$Q$3:$Q$7690,"="&amp;B238,'2way'!$Z$3:$Z$7690,"&lt;&gt;P") + SUMIFS('2way'!$AB$3:$AB$7690,'2way'!$R$3:$R$7690,"="&amp;B238,'2way'!$Z$3:$Z$7690,"&lt;&gt;P")</f>
        <v>-1900</v>
      </c>
      <c r="E238" s="68">
        <f t="shared" si="9"/>
        <v>-1</v>
      </c>
      <c r="F238">
        <f>SUMIFS('2way'!$Z$3:$Z$7690,'2way'!$Q$3:$Q$7690,"=" &amp;B238,'2way'!$Y$3:$Y$7690,"&lt;&gt;P") + SUMIFS('2way'!$Z$3:$Z$7690,'2way'!$R$3:$R$7690,"=" &amp;B238,'2way'!$Y$3:$Y$7690,"&lt;&gt;P")</f>
        <v>1900</v>
      </c>
      <c r="G238">
        <f>SUMIFS('2way'!$AD$3:$AD$7690,'2way'!$Q$3:$Q$7690,"="&amp;B238,'2way'!$Y$3:$Y$7690,"&lt;&gt;P") + SUMIFS('2way'!$AD$3:$AD$7690,'2way'!$R$3:$R$7690,"="&amp;D238,'2way'!$Y$3:$Y$7690,"&lt;&gt;P")</f>
        <v>-1200</v>
      </c>
      <c r="H238" s="68">
        <f t="shared" si="10"/>
        <v>-0.63157894736842102</v>
      </c>
      <c r="I238">
        <f>SUMIFS('2way'!$Z$3:$Z$7690,'2way'!$Q$3:$Q$7690,"=" &amp;B238,'2way'!$Y$3:$Y$7690,"&lt;&gt;P") + SUMIFS('2way'!$Z$3:$Z$7690,'2way'!$R$3:$R$7690,"=" &amp;B238,'2way'!$Y$3:$Y$7690,"&lt;&gt;P")</f>
        <v>1900</v>
      </c>
      <c r="J238">
        <f>SUMIFS('2way'!$AF$3:$AF$7690,'2way'!$Q$3:$Q$7690,"="&amp;B238,'2way'!$Y$3:$Y$7690,"&lt;&gt;P") + SUMIFS('2way'!$AF$3:$AF$7690,'2way'!$R$3:$R$7690,"="&amp;B238,'2way'!$Y$3:$Y$7690,"&lt;&gt;P")</f>
        <v>-1900</v>
      </c>
      <c r="K238" s="68">
        <f t="shared" si="11"/>
        <v>-1</v>
      </c>
    </row>
    <row r="239" spans="1:11" x14ac:dyDescent="0.25">
      <c r="A239" t="s">
        <v>276</v>
      </c>
      <c r="B239" t="s">
        <v>457</v>
      </c>
      <c r="C239">
        <f>SUMIFS('2way'!$Z$3:$Z$7690,'2way'!$Q$3:$Q$7690,"=" &amp;B239,'2way'!$Y$3:$Y$7690,"&lt;&gt;P") + SUMIFS('2way'!$Z$3:$Z$7690,'2way'!$R$3:$R$7690,"=" &amp;B239,'2way'!$Y$3:$Y$7690,"&lt;&gt;P")</f>
        <v>1800</v>
      </c>
      <c r="D239">
        <f>SUMIFS('2way'!$AB$3:$AB$7690,'2way'!$Q$3:$Q$7690,"="&amp;B239,'2way'!$Z$3:$Z$7690,"&lt;&gt;P") + SUMIFS('2way'!$AB$3:$AB$7690,'2way'!$R$3:$R$7690,"="&amp;B239,'2way'!$Z$3:$Z$7690,"&lt;&gt;P")</f>
        <v>-1800</v>
      </c>
      <c r="E239" s="68">
        <f t="shared" si="9"/>
        <v>-1</v>
      </c>
      <c r="F239">
        <f>SUMIFS('2way'!$Z$3:$Z$7690,'2way'!$Q$3:$Q$7690,"=" &amp;B239,'2way'!$Y$3:$Y$7690,"&lt;&gt;P") + SUMIFS('2way'!$Z$3:$Z$7690,'2way'!$R$3:$R$7690,"=" &amp;B239,'2way'!$Y$3:$Y$7690,"&lt;&gt;P")</f>
        <v>1800</v>
      </c>
      <c r="G239">
        <f>SUMIFS('2way'!$AD$3:$AD$7690,'2way'!$Q$3:$Q$7690,"="&amp;B239,'2way'!$Y$3:$Y$7690,"&lt;&gt;P") + SUMIFS('2way'!$AD$3:$AD$7690,'2way'!$R$3:$R$7690,"="&amp;D239,'2way'!$Y$3:$Y$7690,"&lt;&gt;P")</f>
        <v>-900</v>
      </c>
      <c r="H239" s="68">
        <f t="shared" si="10"/>
        <v>-0.5</v>
      </c>
      <c r="I239">
        <f>SUMIFS('2way'!$Z$3:$Z$7690,'2way'!$Q$3:$Q$7690,"=" &amp;B239,'2way'!$Y$3:$Y$7690,"&lt;&gt;P") + SUMIFS('2way'!$Z$3:$Z$7690,'2way'!$R$3:$R$7690,"=" &amp;B239,'2way'!$Y$3:$Y$7690,"&lt;&gt;P")</f>
        <v>1800</v>
      </c>
      <c r="J239">
        <f>SUMIFS('2way'!$AF$3:$AF$7690,'2way'!$Q$3:$Q$7690,"="&amp;B239,'2way'!$Y$3:$Y$7690,"&lt;&gt;P") + SUMIFS('2way'!$AF$3:$AF$7690,'2way'!$R$3:$R$7690,"="&amp;B239,'2way'!$Y$3:$Y$7690,"&lt;&gt;P")</f>
        <v>-1800</v>
      </c>
      <c r="K239" s="68">
        <f t="shared" si="11"/>
        <v>-1</v>
      </c>
    </row>
    <row r="240" spans="1:11" x14ac:dyDescent="0.25">
      <c r="A240" t="s">
        <v>276</v>
      </c>
      <c r="B240" t="s">
        <v>467</v>
      </c>
      <c r="C240">
        <f>SUMIFS('2way'!$Z$3:$Z$7690,'2way'!$Q$3:$Q$7690,"=" &amp;B240,'2way'!$Y$3:$Y$7690,"&lt;&gt;P") + SUMIFS('2way'!$Z$3:$Z$7690,'2way'!$R$3:$R$7690,"=" &amp;B240,'2way'!$Y$3:$Y$7690,"&lt;&gt;P")</f>
        <v>1800</v>
      </c>
      <c r="D240">
        <f>SUMIFS('2way'!$AB$3:$AB$7690,'2way'!$Q$3:$Q$7690,"="&amp;B240,'2way'!$Z$3:$Z$7690,"&lt;&gt;P") + SUMIFS('2way'!$AB$3:$AB$7690,'2way'!$R$3:$R$7690,"="&amp;B240,'2way'!$Z$3:$Z$7690,"&lt;&gt;P")</f>
        <v>-1800</v>
      </c>
      <c r="E240" s="68">
        <f t="shared" si="9"/>
        <v>-1</v>
      </c>
      <c r="F240">
        <f>SUMIFS('2way'!$Z$3:$Z$7690,'2way'!$Q$3:$Q$7690,"=" &amp;B240,'2way'!$Y$3:$Y$7690,"&lt;&gt;P") + SUMIFS('2way'!$Z$3:$Z$7690,'2way'!$R$3:$R$7690,"=" &amp;B240,'2way'!$Y$3:$Y$7690,"&lt;&gt;P")</f>
        <v>1800</v>
      </c>
      <c r="G240">
        <f>SUMIFS('2way'!$AD$3:$AD$7690,'2way'!$Q$3:$Q$7690,"="&amp;B240,'2way'!$Y$3:$Y$7690,"&lt;&gt;P") + SUMIFS('2way'!$AD$3:$AD$7690,'2way'!$R$3:$R$7690,"="&amp;D240,'2way'!$Y$3:$Y$7690,"&lt;&gt;P")</f>
        <v>-1000</v>
      </c>
      <c r="H240" s="68">
        <f t="shared" si="10"/>
        <v>-0.55555555555555558</v>
      </c>
      <c r="I240">
        <f>SUMIFS('2way'!$Z$3:$Z$7690,'2way'!$Q$3:$Q$7690,"=" &amp;B240,'2way'!$Y$3:$Y$7690,"&lt;&gt;P") + SUMIFS('2way'!$Z$3:$Z$7690,'2way'!$R$3:$R$7690,"=" &amp;B240,'2way'!$Y$3:$Y$7690,"&lt;&gt;P")</f>
        <v>1800</v>
      </c>
      <c r="J240">
        <f>SUMIFS('2way'!$AF$3:$AF$7690,'2way'!$Q$3:$Q$7690,"="&amp;B240,'2way'!$Y$3:$Y$7690,"&lt;&gt;P") + SUMIFS('2way'!$AF$3:$AF$7690,'2way'!$R$3:$R$7690,"="&amp;B240,'2way'!$Y$3:$Y$7690,"&lt;&gt;P")</f>
        <v>-1800</v>
      </c>
      <c r="K240" s="68">
        <f t="shared" si="11"/>
        <v>-1</v>
      </c>
    </row>
    <row r="241" spans="1:11" x14ac:dyDescent="0.25">
      <c r="A241" t="s">
        <v>276</v>
      </c>
      <c r="B241" t="s">
        <v>504</v>
      </c>
      <c r="C241">
        <f>SUMIFS('2way'!$Z$3:$Z$7690,'2way'!$Q$3:$Q$7690,"=" &amp;B241,'2way'!$Y$3:$Y$7690,"&lt;&gt;P") + SUMIFS('2way'!$Z$3:$Z$7690,'2way'!$R$3:$R$7690,"=" &amp;B241,'2way'!$Y$3:$Y$7690,"&lt;&gt;P")</f>
        <v>2000</v>
      </c>
      <c r="D241">
        <f>SUMIFS('2way'!$AB$3:$AB$7690,'2way'!$Q$3:$Q$7690,"="&amp;B241,'2way'!$Z$3:$Z$7690,"&lt;&gt;P") + SUMIFS('2way'!$AB$3:$AB$7690,'2way'!$R$3:$R$7690,"="&amp;B241,'2way'!$Z$3:$Z$7690,"&lt;&gt;P")</f>
        <v>-2000</v>
      </c>
      <c r="E241" s="68">
        <f t="shared" si="9"/>
        <v>-1</v>
      </c>
      <c r="F241">
        <f>SUMIFS('2way'!$Z$3:$Z$7690,'2way'!$Q$3:$Q$7690,"=" &amp;B241,'2way'!$Y$3:$Y$7690,"&lt;&gt;P") + SUMIFS('2way'!$Z$3:$Z$7690,'2way'!$R$3:$R$7690,"=" &amp;B241,'2way'!$Y$3:$Y$7690,"&lt;&gt;P")</f>
        <v>2000</v>
      </c>
      <c r="G241">
        <f>SUMIFS('2way'!$AD$3:$AD$7690,'2way'!$Q$3:$Q$7690,"="&amp;B241,'2way'!$Y$3:$Y$7690,"&lt;&gt;P") + SUMIFS('2way'!$AD$3:$AD$7690,'2way'!$R$3:$R$7690,"="&amp;D241,'2way'!$Y$3:$Y$7690,"&lt;&gt;P")</f>
        <v>-1100</v>
      </c>
      <c r="H241" s="68">
        <f t="shared" si="10"/>
        <v>-0.55000000000000004</v>
      </c>
      <c r="I241">
        <f>SUMIFS('2way'!$Z$3:$Z$7690,'2way'!$Q$3:$Q$7690,"=" &amp;B241,'2way'!$Y$3:$Y$7690,"&lt;&gt;P") + SUMIFS('2way'!$Z$3:$Z$7690,'2way'!$R$3:$R$7690,"=" &amp;B241,'2way'!$Y$3:$Y$7690,"&lt;&gt;P")</f>
        <v>2000</v>
      </c>
      <c r="J241">
        <f>SUMIFS('2way'!$AF$3:$AF$7690,'2way'!$Q$3:$Q$7690,"="&amp;B241,'2way'!$Y$3:$Y$7690,"&lt;&gt;P") + SUMIFS('2way'!$AF$3:$AF$7690,'2way'!$R$3:$R$7690,"="&amp;B241,'2way'!$Y$3:$Y$7690,"&lt;&gt;P")</f>
        <v>-2000</v>
      </c>
      <c r="K241" s="68">
        <f t="shared" si="11"/>
        <v>-1</v>
      </c>
    </row>
    <row r="242" spans="1:11" x14ac:dyDescent="0.25">
      <c r="A242" t="s">
        <v>276</v>
      </c>
      <c r="B242" t="s">
        <v>469</v>
      </c>
      <c r="C242">
        <f>SUMIFS('2way'!$Z$3:$Z$7690,'2way'!$Q$3:$Q$7690,"=" &amp;B242,'2way'!$Y$3:$Y$7690,"&lt;&gt;P") + SUMIFS('2way'!$Z$3:$Z$7690,'2way'!$R$3:$R$7690,"=" &amp;B242,'2way'!$Y$3:$Y$7690,"&lt;&gt;P")</f>
        <v>1700</v>
      </c>
      <c r="D242">
        <f>SUMIFS('2way'!$AB$3:$AB$7690,'2way'!$Q$3:$Q$7690,"="&amp;B242,'2way'!$Z$3:$Z$7690,"&lt;&gt;P") + SUMIFS('2way'!$AB$3:$AB$7690,'2way'!$R$3:$R$7690,"="&amp;B242,'2way'!$Z$3:$Z$7690,"&lt;&gt;P")</f>
        <v>-1700</v>
      </c>
      <c r="E242" s="68">
        <f t="shared" si="9"/>
        <v>-1</v>
      </c>
      <c r="F242">
        <f>SUMIFS('2way'!$Z$3:$Z$7690,'2way'!$Q$3:$Q$7690,"=" &amp;B242,'2way'!$Y$3:$Y$7690,"&lt;&gt;P") + SUMIFS('2way'!$Z$3:$Z$7690,'2way'!$R$3:$R$7690,"=" &amp;B242,'2way'!$Y$3:$Y$7690,"&lt;&gt;P")</f>
        <v>1700</v>
      </c>
      <c r="G242">
        <f>SUMIFS('2way'!$AD$3:$AD$7690,'2way'!$Q$3:$Q$7690,"="&amp;B242,'2way'!$Y$3:$Y$7690,"&lt;&gt;P") + SUMIFS('2way'!$AD$3:$AD$7690,'2way'!$R$3:$R$7690,"="&amp;D242,'2way'!$Y$3:$Y$7690,"&lt;&gt;P")</f>
        <v>-700</v>
      </c>
      <c r="H242" s="68">
        <f t="shared" si="10"/>
        <v>-0.41176470588235292</v>
      </c>
      <c r="I242">
        <f>SUMIFS('2way'!$Z$3:$Z$7690,'2way'!$Q$3:$Q$7690,"=" &amp;B242,'2way'!$Y$3:$Y$7690,"&lt;&gt;P") + SUMIFS('2way'!$Z$3:$Z$7690,'2way'!$R$3:$R$7690,"=" &amp;B242,'2way'!$Y$3:$Y$7690,"&lt;&gt;P")</f>
        <v>1700</v>
      </c>
      <c r="J242">
        <f>SUMIFS('2way'!$AF$3:$AF$7690,'2way'!$Q$3:$Q$7690,"="&amp;B242,'2way'!$Y$3:$Y$7690,"&lt;&gt;P") + SUMIFS('2way'!$AF$3:$AF$7690,'2way'!$R$3:$R$7690,"="&amp;B242,'2way'!$Y$3:$Y$7690,"&lt;&gt;P")</f>
        <v>-1700</v>
      </c>
      <c r="K242" s="68">
        <f t="shared" si="11"/>
        <v>-1</v>
      </c>
    </row>
    <row r="243" spans="1:11" x14ac:dyDescent="0.25">
      <c r="A243" t="s">
        <v>276</v>
      </c>
      <c r="B243" t="s">
        <v>458</v>
      </c>
      <c r="C243">
        <f>SUMIFS('2way'!$Z$3:$Z$7690,'2way'!$Q$3:$Q$7690,"=" &amp;B243,'2way'!$Y$3:$Y$7690,"&lt;&gt;P") + SUMIFS('2way'!$Z$3:$Z$7690,'2way'!$R$3:$R$7690,"=" &amp;B243,'2way'!$Y$3:$Y$7690,"&lt;&gt;P")</f>
        <v>1700</v>
      </c>
      <c r="D243">
        <f>SUMIFS('2way'!$AB$3:$AB$7690,'2way'!$Q$3:$Q$7690,"="&amp;B243,'2way'!$Z$3:$Z$7690,"&lt;&gt;P") + SUMIFS('2way'!$AB$3:$AB$7690,'2way'!$R$3:$R$7690,"="&amp;B243,'2way'!$Z$3:$Z$7690,"&lt;&gt;P")</f>
        <v>-1800</v>
      </c>
      <c r="E243" s="68">
        <f t="shared" si="9"/>
        <v>-1.0588235294117647</v>
      </c>
      <c r="F243">
        <f>SUMIFS('2way'!$Z$3:$Z$7690,'2way'!$Q$3:$Q$7690,"=" &amp;B243,'2way'!$Y$3:$Y$7690,"&lt;&gt;P") + SUMIFS('2way'!$Z$3:$Z$7690,'2way'!$R$3:$R$7690,"=" &amp;B243,'2way'!$Y$3:$Y$7690,"&lt;&gt;P")</f>
        <v>1700</v>
      </c>
      <c r="G243">
        <f>SUMIFS('2way'!$AD$3:$AD$7690,'2way'!$Q$3:$Q$7690,"="&amp;B243,'2way'!$Y$3:$Y$7690,"&lt;&gt;P") + SUMIFS('2way'!$AD$3:$AD$7690,'2way'!$R$3:$R$7690,"="&amp;D243,'2way'!$Y$3:$Y$7690,"&lt;&gt;P")</f>
        <v>-800</v>
      </c>
      <c r="H243" s="68">
        <f t="shared" si="10"/>
        <v>-0.47058823529411764</v>
      </c>
      <c r="I243">
        <f>SUMIFS('2way'!$Z$3:$Z$7690,'2way'!$Q$3:$Q$7690,"=" &amp;B243,'2way'!$Y$3:$Y$7690,"&lt;&gt;P") + SUMIFS('2way'!$Z$3:$Z$7690,'2way'!$R$3:$R$7690,"=" &amp;B243,'2way'!$Y$3:$Y$7690,"&lt;&gt;P")</f>
        <v>1700</v>
      </c>
      <c r="J243">
        <f>SUMIFS('2way'!$AF$3:$AF$7690,'2way'!$Q$3:$Q$7690,"="&amp;B243,'2way'!$Y$3:$Y$7690,"&lt;&gt;P") + SUMIFS('2way'!$AF$3:$AF$7690,'2way'!$R$3:$R$7690,"="&amp;B243,'2way'!$Y$3:$Y$7690,"&lt;&gt;P")</f>
        <v>-1700</v>
      </c>
      <c r="K243" s="68">
        <f t="shared" si="11"/>
        <v>-1</v>
      </c>
    </row>
    <row r="244" spans="1:11" x14ac:dyDescent="0.25">
      <c r="A244" t="s">
        <v>276</v>
      </c>
      <c r="B244" t="s">
        <v>454</v>
      </c>
      <c r="C244">
        <f>SUMIFS('2way'!$Z$3:$Z$7690,'2way'!$Q$3:$Q$7690,"=" &amp;B244,'2way'!$Y$3:$Y$7690,"&lt;&gt;P") + SUMIFS('2way'!$Z$3:$Z$7690,'2way'!$R$3:$R$7690,"=" &amp;B244,'2way'!$Y$3:$Y$7690,"&lt;&gt;P")</f>
        <v>2000</v>
      </c>
      <c r="D244">
        <f>SUMIFS('2way'!$AB$3:$AB$7690,'2way'!$Q$3:$Q$7690,"="&amp;B244,'2way'!$Z$3:$Z$7690,"&lt;&gt;P") + SUMIFS('2way'!$AB$3:$AB$7690,'2way'!$R$3:$R$7690,"="&amp;B244,'2way'!$Z$3:$Z$7690,"&lt;&gt;P")</f>
        <v>-2000</v>
      </c>
      <c r="E244" s="68">
        <f t="shared" si="9"/>
        <v>-1</v>
      </c>
      <c r="F244">
        <f>SUMIFS('2way'!$Z$3:$Z$7690,'2way'!$Q$3:$Q$7690,"=" &amp;B244,'2way'!$Y$3:$Y$7690,"&lt;&gt;P") + SUMIFS('2way'!$Z$3:$Z$7690,'2way'!$R$3:$R$7690,"=" &amp;B244,'2way'!$Y$3:$Y$7690,"&lt;&gt;P")</f>
        <v>2000</v>
      </c>
      <c r="G244">
        <f>SUMIFS('2way'!$AD$3:$AD$7690,'2way'!$Q$3:$Q$7690,"="&amp;B244,'2way'!$Y$3:$Y$7690,"&lt;&gt;P") + SUMIFS('2way'!$AD$3:$AD$7690,'2way'!$R$3:$R$7690,"="&amp;D244,'2way'!$Y$3:$Y$7690,"&lt;&gt;P")</f>
        <v>-1000</v>
      </c>
      <c r="H244" s="68">
        <f t="shared" si="10"/>
        <v>-0.5</v>
      </c>
      <c r="I244">
        <f>SUMIFS('2way'!$Z$3:$Z$7690,'2way'!$Q$3:$Q$7690,"=" &amp;B244,'2way'!$Y$3:$Y$7690,"&lt;&gt;P") + SUMIFS('2way'!$Z$3:$Z$7690,'2way'!$R$3:$R$7690,"=" &amp;B244,'2way'!$Y$3:$Y$7690,"&lt;&gt;P")</f>
        <v>2000</v>
      </c>
      <c r="J244">
        <f>SUMIFS('2way'!$AF$3:$AF$7690,'2way'!$Q$3:$Q$7690,"="&amp;B244,'2way'!$Y$3:$Y$7690,"&lt;&gt;P") + SUMIFS('2way'!$AF$3:$AF$7690,'2way'!$R$3:$R$7690,"="&amp;B244,'2way'!$Y$3:$Y$7690,"&lt;&gt;P")</f>
        <v>-2000</v>
      </c>
      <c r="K244" s="68">
        <f t="shared" si="11"/>
        <v>-1</v>
      </c>
    </row>
    <row r="245" spans="1:11" x14ac:dyDescent="0.25">
      <c r="A245" t="s">
        <v>276</v>
      </c>
      <c r="B245" t="s">
        <v>460</v>
      </c>
      <c r="C245">
        <f>SUMIFS('2way'!$Z$3:$Z$7690,'2way'!$Q$3:$Q$7690,"=" &amp;B245,'2way'!$Y$3:$Y$7690,"&lt;&gt;P") + SUMIFS('2way'!$Z$3:$Z$7690,'2way'!$R$3:$R$7690,"=" &amp;B245,'2way'!$Y$3:$Y$7690,"&lt;&gt;P")</f>
        <v>1900</v>
      </c>
      <c r="D245">
        <f>SUMIFS('2way'!$AB$3:$AB$7690,'2way'!$Q$3:$Q$7690,"="&amp;B245,'2way'!$Z$3:$Z$7690,"&lt;&gt;P") + SUMIFS('2way'!$AB$3:$AB$7690,'2way'!$R$3:$R$7690,"="&amp;B245,'2way'!$Z$3:$Z$7690,"&lt;&gt;P")</f>
        <v>-2000</v>
      </c>
      <c r="E245" s="68">
        <f t="shared" si="9"/>
        <v>-1.0526315789473684</v>
      </c>
      <c r="F245">
        <f>SUMIFS('2way'!$Z$3:$Z$7690,'2way'!$Q$3:$Q$7690,"=" &amp;B245,'2way'!$Y$3:$Y$7690,"&lt;&gt;P") + SUMIFS('2way'!$Z$3:$Z$7690,'2way'!$R$3:$R$7690,"=" &amp;B245,'2way'!$Y$3:$Y$7690,"&lt;&gt;P")</f>
        <v>1900</v>
      </c>
      <c r="G245">
        <f>SUMIFS('2way'!$AD$3:$AD$7690,'2way'!$Q$3:$Q$7690,"="&amp;B245,'2way'!$Y$3:$Y$7690,"&lt;&gt;P") + SUMIFS('2way'!$AD$3:$AD$7690,'2way'!$R$3:$R$7690,"="&amp;D245,'2way'!$Y$3:$Y$7690,"&lt;&gt;P")</f>
        <v>-600</v>
      </c>
      <c r="H245" s="68">
        <f t="shared" si="10"/>
        <v>-0.31578947368421051</v>
      </c>
      <c r="I245">
        <f>SUMIFS('2way'!$Z$3:$Z$7690,'2way'!$Q$3:$Q$7690,"=" &amp;B245,'2way'!$Y$3:$Y$7690,"&lt;&gt;P") + SUMIFS('2way'!$Z$3:$Z$7690,'2way'!$R$3:$R$7690,"=" &amp;B245,'2way'!$Y$3:$Y$7690,"&lt;&gt;P")</f>
        <v>1900</v>
      </c>
      <c r="J245">
        <f>SUMIFS('2way'!$AF$3:$AF$7690,'2way'!$Q$3:$Q$7690,"="&amp;B245,'2way'!$Y$3:$Y$7690,"&lt;&gt;P") + SUMIFS('2way'!$AF$3:$AF$7690,'2way'!$R$3:$R$7690,"="&amp;B245,'2way'!$Y$3:$Y$7690,"&lt;&gt;P")</f>
        <v>-1900</v>
      </c>
      <c r="K245" s="68">
        <f t="shared" si="11"/>
        <v>-1</v>
      </c>
    </row>
    <row r="246" spans="1:11" x14ac:dyDescent="0.25">
      <c r="A246" t="s">
        <v>276</v>
      </c>
      <c r="B246" t="s">
        <v>471</v>
      </c>
      <c r="C246">
        <f>SUMIFS('2way'!$Z$3:$Z$7690,'2way'!$Q$3:$Q$7690,"=" &amp;B246,'2way'!$Y$3:$Y$7690,"&lt;&gt;P") + SUMIFS('2way'!$Z$3:$Z$7690,'2way'!$R$3:$R$7690,"=" &amp;B246,'2way'!$Y$3:$Y$7690,"&lt;&gt;P")</f>
        <v>1900</v>
      </c>
      <c r="D246">
        <f>SUMIFS('2way'!$AB$3:$AB$7690,'2way'!$Q$3:$Q$7690,"="&amp;B246,'2way'!$Z$3:$Z$7690,"&lt;&gt;P") + SUMIFS('2way'!$AB$3:$AB$7690,'2way'!$R$3:$R$7690,"="&amp;B246,'2way'!$Z$3:$Z$7690,"&lt;&gt;P")</f>
        <v>-1900</v>
      </c>
      <c r="E246" s="68">
        <f t="shared" si="9"/>
        <v>-1</v>
      </c>
      <c r="F246">
        <f>SUMIFS('2way'!$Z$3:$Z$7690,'2way'!$Q$3:$Q$7690,"=" &amp;B246,'2way'!$Y$3:$Y$7690,"&lt;&gt;P") + SUMIFS('2way'!$Z$3:$Z$7690,'2way'!$R$3:$R$7690,"=" &amp;B246,'2way'!$Y$3:$Y$7690,"&lt;&gt;P")</f>
        <v>1900</v>
      </c>
      <c r="G246">
        <f>SUMIFS('2way'!$AD$3:$AD$7690,'2way'!$Q$3:$Q$7690,"="&amp;B246,'2way'!$Y$3:$Y$7690,"&lt;&gt;P") + SUMIFS('2way'!$AD$3:$AD$7690,'2way'!$R$3:$R$7690,"="&amp;D246,'2way'!$Y$3:$Y$7690,"&lt;&gt;P")</f>
        <v>-1200</v>
      </c>
      <c r="H246" s="68">
        <f t="shared" si="10"/>
        <v>-0.63157894736842102</v>
      </c>
      <c r="I246">
        <f>SUMIFS('2way'!$Z$3:$Z$7690,'2way'!$Q$3:$Q$7690,"=" &amp;B246,'2way'!$Y$3:$Y$7690,"&lt;&gt;P") + SUMIFS('2way'!$Z$3:$Z$7690,'2way'!$R$3:$R$7690,"=" &amp;B246,'2way'!$Y$3:$Y$7690,"&lt;&gt;P")</f>
        <v>1900</v>
      </c>
      <c r="J246">
        <f>SUMIFS('2way'!$AF$3:$AF$7690,'2way'!$Q$3:$Q$7690,"="&amp;B246,'2way'!$Y$3:$Y$7690,"&lt;&gt;P") + SUMIFS('2way'!$AF$3:$AF$7690,'2way'!$R$3:$R$7690,"="&amp;B246,'2way'!$Y$3:$Y$7690,"&lt;&gt;P")</f>
        <v>-1900</v>
      </c>
      <c r="K246" s="68">
        <f t="shared" si="11"/>
        <v>-1</v>
      </c>
    </row>
    <row r="247" spans="1:11" x14ac:dyDescent="0.25">
      <c r="A247" t="s">
        <v>276</v>
      </c>
      <c r="B247" t="s">
        <v>473</v>
      </c>
      <c r="C247">
        <f>SUMIFS('2way'!$Z$3:$Z$7690,'2way'!$Q$3:$Q$7690,"=" &amp;B247,'2way'!$Y$3:$Y$7690,"&lt;&gt;P") + SUMIFS('2way'!$Z$3:$Z$7690,'2way'!$R$3:$R$7690,"=" &amp;B247,'2way'!$Y$3:$Y$7690,"&lt;&gt;P")</f>
        <v>2500</v>
      </c>
      <c r="D247">
        <f>SUMIFS('2way'!$AB$3:$AB$7690,'2way'!$Q$3:$Q$7690,"="&amp;B247,'2way'!$Z$3:$Z$7690,"&lt;&gt;P") + SUMIFS('2way'!$AB$3:$AB$7690,'2way'!$R$3:$R$7690,"="&amp;B247,'2way'!$Z$3:$Z$7690,"&lt;&gt;P")</f>
        <v>-2500</v>
      </c>
      <c r="E247" s="68">
        <f t="shared" si="9"/>
        <v>-1</v>
      </c>
      <c r="F247">
        <f>SUMIFS('2way'!$Z$3:$Z$7690,'2way'!$Q$3:$Q$7690,"=" &amp;B247,'2way'!$Y$3:$Y$7690,"&lt;&gt;P") + SUMIFS('2way'!$Z$3:$Z$7690,'2way'!$R$3:$R$7690,"=" &amp;B247,'2way'!$Y$3:$Y$7690,"&lt;&gt;P")</f>
        <v>2500</v>
      </c>
      <c r="G247">
        <f>SUMIFS('2way'!$AD$3:$AD$7690,'2way'!$Q$3:$Q$7690,"="&amp;B247,'2way'!$Y$3:$Y$7690,"&lt;&gt;P") + SUMIFS('2way'!$AD$3:$AD$7690,'2way'!$R$3:$R$7690,"="&amp;D247,'2way'!$Y$3:$Y$7690,"&lt;&gt;P")</f>
        <v>-1100</v>
      </c>
      <c r="H247" s="68">
        <f t="shared" si="10"/>
        <v>-0.44</v>
      </c>
      <c r="I247">
        <f>SUMIFS('2way'!$Z$3:$Z$7690,'2way'!$Q$3:$Q$7690,"=" &amp;B247,'2way'!$Y$3:$Y$7690,"&lt;&gt;P") + SUMIFS('2way'!$Z$3:$Z$7690,'2way'!$R$3:$R$7690,"=" &amp;B247,'2way'!$Y$3:$Y$7690,"&lt;&gt;P")</f>
        <v>2500</v>
      </c>
      <c r="J247">
        <f>SUMIFS('2way'!$AF$3:$AF$7690,'2way'!$Q$3:$Q$7690,"="&amp;B247,'2way'!$Y$3:$Y$7690,"&lt;&gt;P") + SUMIFS('2way'!$AF$3:$AF$7690,'2way'!$R$3:$R$7690,"="&amp;B247,'2way'!$Y$3:$Y$7690,"&lt;&gt;P")</f>
        <v>-2500</v>
      </c>
      <c r="K247" s="68">
        <f t="shared" si="11"/>
        <v>-1</v>
      </c>
    </row>
    <row r="248" spans="1:11" x14ac:dyDescent="0.25">
      <c r="A248" t="s">
        <v>276</v>
      </c>
      <c r="B248" t="s">
        <v>507</v>
      </c>
      <c r="C248">
        <f>SUMIFS('2way'!$Z$3:$Z$7690,'2way'!$Q$3:$Q$7690,"=" &amp;B248,'2way'!$Y$3:$Y$7690,"&lt;&gt;P") + SUMIFS('2way'!$Z$3:$Z$7690,'2way'!$R$3:$R$7690,"=" &amp;B248,'2way'!$Y$3:$Y$7690,"&lt;&gt;P")</f>
        <v>2100</v>
      </c>
      <c r="D248">
        <f>SUMIFS('2way'!$AB$3:$AB$7690,'2way'!$Q$3:$Q$7690,"="&amp;B248,'2way'!$Z$3:$Z$7690,"&lt;&gt;P") + SUMIFS('2way'!$AB$3:$AB$7690,'2way'!$R$3:$R$7690,"="&amp;B248,'2way'!$Z$3:$Z$7690,"&lt;&gt;P")</f>
        <v>-2100</v>
      </c>
      <c r="E248" s="68">
        <f t="shared" si="9"/>
        <v>-1</v>
      </c>
      <c r="F248">
        <f>SUMIFS('2way'!$Z$3:$Z$7690,'2way'!$Q$3:$Q$7690,"=" &amp;B248,'2way'!$Y$3:$Y$7690,"&lt;&gt;P") + SUMIFS('2way'!$Z$3:$Z$7690,'2way'!$R$3:$R$7690,"=" &amp;B248,'2way'!$Y$3:$Y$7690,"&lt;&gt;P")</f>
        <v>2100</v>
      </c>
      <c r="G248">
        <f>SUMIFS('2way'!$AD$3:$AD$7690,'2way'!$Q$3:$Q$7690,"="&amp;B248,'2way'!$Y$3:$Y$7690,"&lt;&gt;P") + SUMIFS('2way'!$AD$3:$AD$7690,'2way'!$R$3:$R$7690,"="&amp;D248,'2way'!$Y$3:$Y$7690,"&lt;&gt;P")</f>
        <v>-1000</v>
      </c>
      <c r="H248" s="68">
        <f t="shared" si="10"/>
        <v>-0.47619047619047616</v>
      </c>
      <c r="I248">
        <f>SUMIFS('2way'!$Z$3:$Z$7690,'2way'!$Q$3:$Q$7690,"=" &amp;B248,'2way'!$Y$3:$Y$7690,"&lt;&gt;P") + SUMIFS('2way'!$Z$3:$Z$7690,'2way'!$R$3:$R$7690,"=" &amp;B248,'2way'!$Y$3:$Y$7690,"&lt;&gt;P")</f>
        <v>2100</v>
      </c>
      <c r="J248">
        <f>SUMIFS('2way'!$AF$3:$AF$7690,'2way'!$Q$3:$Q$7690,"="&amp;B248,'2way'!$Y$3:$Y$7690,"&lt;&gt;P") + SUMIFS('2way'!$AF$3:$AF$7690,'2way'!$R$3:$R$7690,"="&amp;B248,'2way'!$Y$3:$Y$7690,"&lt;&gt;P")</f>
        <v>-2100</v>
      </c>
      <c r="K248" s="68">
        <f t="shared" si="11"/>
        <v>-1</v>
      </c>
    </row>
    <row r="249" spans="1:11" x14ac:dyDescent="0.25">
      <c r="A249" t="s">
        <v>276</v>
      </c>
      <c r="B249" t="s">
        <v>474</v>
      </c>
      <c r="C249">
        <f>SUMIFS('2way'!$Z$3:$Z$7690,'2way'!$Q$3:$Q$7690,"=" &amp;B249,'2way'!$Y$3:$Y$7690,"&lt;&gt;P") + SUMIFS('2way'!$Z$3:$Z$7690,'2way'!$R$3:$R$7690,"=" &amp;B249,'2way'!$Y$3:$Y$7690,"&lt;&gt;P")</f>
        <v>1900</v>
      </c>
      <c r="D249">
        <f>SUMIFS('2way'!$AB$3:$AB$7690,'2way'!$Q$3:$Q$7690,"="&amp;B249,'2way'!$Z$3:$Z$7690,"&lt;&gt;P") + SUMIFS('2way'!$AB$3:$AB$7690,'2way'!$R$3:$R$7690,"="&amp;B249,'2way'!$Z$3:$Z$7690,"&lt;&gt;P")</f>
        <v>-1900</v>
      </c>
      <c r="E249" s="68">
        <f t="shared" si="9"/>
        <v>-1</v>
      </c>
      <c r="F249">
        <f>SUMIFS('2way'!$Z$3:$Z$7690,'2way'!$Q$3:$Q$7690,"=" &amp;B249,'2way'!$Y$3:$Y$7690,"&lt;&gt;P") + SUMIFS('2way'!$Z$3:$Z$7690,'2way'!$R$3:$R$7690,"=" &amp;B249,'2way'!$Y$3:$Y$7690,"&lt;&gt;P")</f>
        <v>1900</v>
      </c>
      <c r="G249">
        <f>SUMIFS('2way'!$AD$3:$AD$7690,'2way'!$Q$3:$Q$7690,"="&amp;B249,'2way'!$Y$3:$Y$7690,"&lt;&gt;P") + SUMIFS('2way'!$AD$3:$AD$7690,'2way'!$R$3:$R$7690,"="&amp;D249,'2way'!$Y$3:$Y$7690,"&lt;&gt;P")</f>
        <v>-900</v>
      </c>
      <c r="H249" s="68">
        <f t="shared" si="10"/>
        <v>-0.47368421052631576</v>
      </c>
      <c r="I249">
        <f>SUMIFS('2way'!$Z$3:$Z$7690,'2way'!$Q$3:$Q$7690,"=" &amp;B249,'2way'!$Y$3:$Y$7690,"&lt;&gt;P") + SUMIFS('2way'!$Z$3:$Z$7690,'2way'!$R$3:$R$7690,"=" &amp;B249,'2way'!$Y$3:$Y$7690,"&lt;&gt;P")</f>
        <v>1900</v>
      </c>
      <c r="J249">
        <f>SUMIFS('2way'!$AF$3:$AF$7690,'2way'!$Q$3:$Q$7690,"="&amp;B249,'2way'!$Y$3:$Y$7690,"&lt;&gt;P") + SUMIFS('2way'!$AF$3:$AF$7690,'2way'!$R$3:$R$7690,"="&amp;B249,'2way'!$Y$3:$Y$7690,"&lt;&gt;P")</f>
        <v>-1900</v>
      </c>
      <c r="K249" s="68">
        <f t="shared" si="11"/>
        <v>-1</v>
      </c>
    </row>
    <row r="250" spans="1:11" x14ac:dyDescent="0.25">
      <c r="A250" t="s">
        <v>276</v>
      </c>
      <c r="B250" t="s">
        <v>505</v>
      </c>
      <c r="C250">
        <f>SUMIFS('2way'!$Z$3:$Z$7690,'2way'!$Q$3:$Q$7690,"=" &amp;B250,'2way'!$Y$3:$Y$7690,"&lt;&gt;P") + SUMIFS('2way'!$Z$3:$Z$7690,'2way'!$R$3:$R$7690,"=" &amp;B250,'2way'!$Y$3:$Y$7690,"&lt;&gt;P")</f>
        <v>2000</v>
      </c>
      <c r="D250">
        <f>SUMIFS('2way'!$AB$3:$AB$7690,'2way'!$Q$3:$Q$7690,"="&amp;B250,'2way'!$Z$3:$Z$7690,"&lt;&gt;P") + SUMIFS('2way'!$AB$3:$AB$7690,'2way'!$R$3:$R$7690,"="&amp;B250,'2way'!$Z$3:$Z$7690,"&lt;&gt;P")</f>
        <v>-2000</v>
      </c>
      <c r="E250" s="68">
        <f t="shared" si="9"/>
        <v>-1</v>
      </c>
      <c r="F250">
        <f>SUMIFS('2way'!$Z$3:$Z$7690,'2way'!$Q$3:$Q$7690,"=" &amp;B250,'2way'!$Y$3:$Y$7690,"&lt;&gt;P") + SUMIFS('2way'!$Z$3:$Z$7690,'2way'!$R$3:$R$7690,"=" &amp;B250,'2way'!$Y$3:$Y$7690,"&lt;&gt;P")</f>
        <v>2000</v>
      </c>
      <c r="G250">
        <f>SUMIFS('2way'!$AD$3:$AD$7690,'2way'!$Q$3:$Q$7690,"="&amp;B250,'2way'!$Y$3:$Y$7690,"&lt;&gt;P") + SUMIFS('2way'!$AD$3:$AD$7690,'2way'!$R$3:$R$7690,"="&amp;D250,'2way'!$Y$3:$Y$7690,"&lt;&gt;P")</f>
        <v>-1200</v>
      </c>
      <c r="H250" s="68">
        <f t="shared" si="10"/>
        <v>-0.6</v>
      </c>
      <c r="I250">
        <f>SUMIFS('2way'!$Z$3:$Z$7690,'2way'!$Q$3:$Q$7690,"=" &amp;B250,'2way'!$Y$3:$Y$7690,"&lt;&gt;P") + SUMIFS('2way'!$Z$3:$Z$7690,'2way'!$R$3:$R$7690,"=" &amp;B250,'2way'!$Y$3:$Y$7690,"&lt;&gt;P")</f>
        <v>2000</v>
      </c>
      <c r="J250">
        <f>SUMIFS('2way'!$AF$3:$AF$7690,'2way'!$Q$3:$Q$7690,"="&amp;B250,'2way'!$Y$3:$Y$7690,"&lt;&gt;P") + SUMIFS('2way'!$AF$3:$AF$7690,'2way'!$R$3:$R$7690,"="&amp;B250,'2way'!$Y$3:$Y$7690,"&lt;&gt;P")</f>
        <v>-2000</v>
      </c>
      <c r="K250" s="68">
        <f t="shared" si="11"/>
        <v>-1</v>
      </c>
    </row>
    <row r="251" spans="1:11" x14ac:dyDescent="0.25">
      <c r="A251" t="s">
        <v>276</v>
      </c>
      <c r="B251" t="s">
        <v>455</v>
      </c>
      <c r="C251">
        <f>SUMIFS('2way'!$Z$3:$Z$7690,'2way'!$Q$3:$Q$7690,"=" &amp;B251,'2way'!$Y$3:$Y$7690,"&lt;&gt;P") + SUMIFS('2way'!$Z$3:$Z$7690,'2way'!$R$3:$R$7690,"=" &amp;B251,'2way'!$Y$3:$Y$7690,"&lt;&gt;P")</f>
        <v>2300</v>
      </c>
      <c r="D251">
        <f>SUMIFS('2way'!$AB$3:$AB$7690,'2way'!$Q$3:$Q$7690,"="&amp;B251,'2way'!$Z$3:$Z$7690,"&lt;&gt;P") + SUMIFS('2way'!$AB$3:$AB$7690,'2way'!$R$3:$R$7690,"="&amp;B251,'2way'!$Z$3:$Z$7690,"&lt;&gt;P")</f>
        <v>-2300</v>
      </c>
      <c r="E251" s="68">
        <f t="shared" si="9"/>
        <v>-1</v>
      </c>
      <c r="F251">
        <f>SUMIFS('2way'!$Z$3:$Z$7690,'2way'!$Q$3:$Q$7690,"=" &amp;B251,'2way'!$Y$3:$Y$7690,"&lt;&gt;P") + SUMIFS('2way'!$Z$3:$Z$7690,'2way'!$R$3:$R$7690,"=" &amp;B251,'2way'!$Y$3:$Y$7690,"&lt;&gt;P")</f>
        <v>2300</v>
      </c>
      <c r="G251">
        <f>SUMIFS('2way'!$AD$3:$AD$7690,'2way'!$Q$3:$Q$7690,"="&amp;B251,'2way'!$Y$3:$Y$7690,"&lt;&gt;P") + SUMIFS('2way'!$AD$3:$AD$7690,'2way'!$R$3:$R$7690,"="&amp;D251,'2way'!$Y$3:$Y$7690,"&lt;&gt;P")</f>
        <v>-1200</v>
      </c>
      <c r="H251" s="68">
        <f t="shared" si="10"/>
        <v>-0.52173913043478259</v>
      </c>
      <c r="I251">
        <f>SUMIFS('2way'!$Z$3:$Z$7690,'2way'!$Q$3:$Q$7690,"=" &amp;B251,'2way'!$Y$3:$Y$7690,"&lt;&gt;P") + SUMIFS('2way'!$Z$3:$Z$7690,'2way'!$R$3:$R$7690,"=" &amp;B251,'2way'!$Y$3:$Y$7690,"&lt;&gt;P")</f>
        <v>2300</v>
      </c>
      <c r="J251">
        <f>SUMIFS('2way'!$AF$3:$AF$7690,'2way'!$Q$3:$Q$7690,"="&amp;B251,'2way'!$Y$3:$Y$7690,"&lt;&gt;P") + SUMIFS('2way'!$AF$3:$AF$7690,'2way'!$R$3:$R$7690,"="&amp;B251,'2way'!$Y$3:$Y$7690,"&lt;&gt;P")</f>
        <v>-2300</v>
      </c>
      <c r="K251" s="68">
        <f t="shared" si="11"/>
        <v>-1</v>
      </c>
    </row>
    <row r="252" spans="1:11" x14ac:dyDescent="0.25">
      <c r="A252" t="s">
        <v>276</v>
      </c>
      <c r="B252" t="s">
        <v>463</v>
      </c>
      <c r="C252">
        <f>SUMIFS('2way'!$Z$3:$Z$7690,'2way'!$Q$3:$Q$7690,"=" &amp;B252,'2way'!$Y$3:$Y$7690,"&lt;&gt;P") + SUMIFS('2way'!$Z$3:$Z$7690,'2way'!$R$3:$R$7690,"=" &amp;B252,'2way'!$Y$3:$Y$7690,"&lt;&gt;P")</f>
        <v>2200</v>
      </c>
      <c r="D252">
        <f>SUMIFS('2way'!$AB$3:$AB$7690,'2way'!$Q$3:$Q$7690,"="&amp;B252,'2way'!$Z$3:$Z$7690,"&lt;&gt;P") + SUMIFS('2way'!$AB$3:$AB$7690,'2way'!$R$3:$R$7690,"="&amp;B252,'2way'!$Z$3:$Z$7690,"&lt;&gt;P")</f>
        <v>-2200</v>
      </c>
      <c r="E252" s="68">
        <f t="shared" si="9"/>
        <v>-1</v>
      </c>
      <c r="F252">
        <f>SUMIFS('2way'!$Z$3:$Z$7690,'2way'!$Q$3:$Q$7690,"=" &amp;B252,'2way'!$Y$3:$Y$7690,"&lt;&gt;P") + SUMIFS('2way'!$Z$3:$Z$7690,'2way'!$R$3:$R$7690,"=" &amp;B252,'2way'!$Y$3:$Y$7690,"&lt;&gt;P")</f>
        <v>2200</v>
      </c>
      <c r="G252">
        <f>SUMIFS('2way'!$AD$3:$AD$7690,'2way'!$Q$3:$Q$7690,"="&amp;B252,'2way'!$Y$3:$Y$7690,"&lt;&gt;P") + SUMIFS('2way'!$AD$3:$AD$7690,'2way'!$R$3:$R$7690,"="&amp;D252,'2way'!$Y$3:$Y$7690,"&lt;&gt;P")</f>
        <v>-800</v>
      </c>
      <c r="H252" s="68">
        <f t="shared" si="10"/>
        <v>-0.36363636363636365</v>
      </c>
      <c r="I252">
        <f>SUMIFS('2way'!$Z$3:$Z$7690,'2way'!$Q$3:$Q$7690,"=" &amp;B252,'2way'!$Y$3:$Y$7690,"&lt;&gt;P") + SUMIFS('2way'!$Z$3:$Z$7690,'2way'!$R$3:$R$7690,"=" &amp;B252,'2way'!$Y$3:$Y$7690,"&lt;&gt;P")</f>
        <v>2200</v>
      </c>
      <c r="J252">
        <f>SUMIFS('2way'!$AF$3:$AF$7690,'2way'!$Q$3:$Q$7690,"="&amp;B252,'2way'!$Y$3:$Y$7690,"&lt;&gt;P") + SUMIFS('2way'!$AF$3:$AF$7690,'2way'!$R$3:$R$7690,"="&amp;B252,'2way'!$Y$3:$Y$7690,"&lt;&gt;P")</f>
        <v>-2200</v>
      </c>
      <c r="K252" s="68">
        <f t="shared" si="11"/>
        <v>-1</v>
      </c>
    </row>
    <row r="253" spans="1:11" x14ac:dyDescent="0.25">
      <c r="A253" t="s">
        <v>276</v>
      </c>
      <c r="B253" t="s">
        <v>466</v>
      </c>
      <c r="C253">
        <f>SUMIFS('2way'!$Z$3:$Z$7690,'2way'!$Q$3:$Q$7690,"=" &amp;B253,'2way'!$Y$3:$Y$7690,"&lt;&gt;P") + SUMIFS('2way'!$Z$3:$Z$7690,'2way'!$R$3:$R$7690,"=" &amp;B253,'2way'!$Y$3:$Y$7690,"&lt;&gt;P")</f>
        <v>1800</v>
      </c>
      <c r="D253">
        <f>SUMIFS('2way'!$AB$3:$AB$7690,'2way'!$Q$3:$Q$7690,"="&amp;B253,'2way'!$Z$3:$Z$7690,"&lt;&gt;P") + SUMIFS('2way'!$AB$3:$AB$7690,'2way'!$R$3:$R$7690,"="&amp;B253,'2way'!$Z$3:$Z$7690,"&lt;&gt;P")</f>
        <v>-1800</v>
      </c>
      <c r="E253" s="68">
        <f t="shared" si="9"/>
        <v>-1</v>
      </c>
      <c r="F253">
        <f>SUMIFS('2way'!$Z$3:$Z$7690,'2way'!$Q$3:$Q$7690,"=" &amp;B253,'2way'!$Y$3:$Y$7690,"&lt;&gt;P") + SUMIFS('2way'!$Z$3:$Z$7690,'2way'!$R$3:$R$7690,"=" &amp;B253,'2way'!$Y$3:$Y$7690,"&lt;&gt;P")</f>
        <v>1800</v>
      </c>
      <c r="G253">
        <f>SUMIFS('2way'!$AD$3:$AD$7690,'2way'!$Q$3:$Q$7690,"="&amp;B253,'2way'!$Y$3:$Y$7690,"&lt;&gt;P") + SUMIFS('2way'!$AD$3:$AD$7690,'2way'!$R$3:$R$7690,"="&amp;D253,'2way'!$Y$3:$Y$7690,"&lt;&gt;P")</f>
        <v>-1000</v>
      </c>
      <c r="H253" s="68">
        <f t="shared" si="10"/>
        <v>-0.55555555555555558</v>
      </c>
      <c r="I253">
        <f>SUMIFS('2way'!$Z$3:$Z$7690,'2way'!$Q$3:$Q$7690,"=" &amp;B253,'2way'!$Y$3:$Y$7690,"&lt;&gt;P") + SUMIFS('2way'!$Z$3:$Z$7690,'2way'!$R$3:$R$7690,"=" &amp;B253,'2way'!$Y$3:$Y$7690,"&lt;&gt;P")</f>
        <v>1800</v>
      </c>
      <c r="J253">
        <f>SUMIFS('2way'!$AF$3:$AF$7690,'2way'!$Q$3:$Q$7690,"="&amp;B253,'2way'!$Y$3:$Y$7690,"&lt;&gt;P") + SUMIFS('2way'!$AF$3:$AF$7690,'2way'!$R$3:$R$7690,"="&amp;B253,'2way'!$Y$3:$Y$7690,"&lt;&gt;P")</f>
        <v>-1800</v>
      </c>
      <c r="K253" s="68">
        <f t="shared" si="11"/>
        <v>-1</v>
      </c>
    </row>
    <row r="254" spans="1:11" x14ac:dyDescent="0.25">
      <c r="A254" t="s">
        <v>276</v>
      </c>
      <c r="B254" t="s">
        <v>508</v>
      </c>
      <c r="C254">
        <f>SUMIFS('2way'!$Z$3:$Z$7690,'2way'!$Q$3:$Q$7690,"=" &amp;B254,'2way'!$Y$3:$Y$7690,"&lt;&gt;P") + SUMIFS('2way'!$Z$3:$Z$7690,'2way'!$R$3:$R$7690,"=" &amp;B254,'2way'!$Y$3:$Y$7690,"&lt;&gt;P")</f>
        <v>1800</v>
      </c>
      <c r="D254">
        <f>SUMIFS('2way'!$AB$3:$AB$7690,'2way'!$Q$3:$Q$7690,"="&amp;B254,'2way'!$Z$3:$Z$7690,"&lt;&gt;P") + SUMIFS('2way'!$AB$3:$AB$7690,'2way'!$R$3:$R$7690,"="&amp;B254,'2way'!$Z$3:$Z$7690,"&lt;&gt;P")</f>
        <v>-1800</v>
      </c>
      <c r="E254" s="68">
        <f t="shared" si="9"/>
        <v>-1</v>
      </c>
      <c r="F254">
        <f>SUMIFS('2way'!$Z$3:$Z$7690,'2way'!$Q$3:$Q$7690,"=" &amp;B254,'2way'!$Y$3:$Y$7690,"&lt;&gt;P") + SUMIFS('2way'!$Z$3:$Z$7690,'2way'!$R$3:$R$7690,"=" &amp;B254,'2way'!$Y$3:$Y$7690,"&lt;&gt;P")</f>
        <v>1800</v>
      </c>
      <c r="G254">
        <f>SUMIFS('2way'!$AD$3:$AD$7690,'2way'!$Q$3:$Q$7690,"="&amp;B254,'2way'!$Y$3:$Y$7690,"&lt;&gt;P") + SUMIFS('2way'!$AD$3:$AD$7690,'2way'!$R$3:$R$7690,"="&amp;D254,'2way'!$Y$3:$Y$7690,"&lt;&gt;P")</f>
        <v>-900</v>
      </c>
      <c r="H254" s="68">
        <f t="shared" si="10"/>
        <v>-0.5</v>
      </c>
      <c r="I254">
        <f>SUMIFS('2way'!$Z$3:$Z$7690,'2way'!$Q$3:$Q$7690,"=" &amp;B254,'2way'!$Y$3:$Y$7690,"&lt;&gt;P") + SUMIFS('2way'!$Z$3:$Z$7690,'2way'!$R$3:$R$7690,"=" &amp;B254,'2way'!$Y$3:$Y$7690,"&lt;&gt;P")</f>
        <v>1800</v>
      </c>
      <c r="J254">
        <f>SUMIFS('2way'!$AF$3:$AF$7690,'2way'!$Q$3:$Q$7690,"="&amp;B254,'2way'!$Y$3:$Y$7690,"&lt;&gt;P") + SUMIFS('2way'!$AF$3:$AF$7690,'2way'!$R$3:$R$7690,"="&amp;B254,'2way'!$Y$3:$Y$7690,"&lt;&gt;P")</f>
        <v>-1800</v>
      </c>
      <c r="K254" s="68">
        <f t="shared" si="11"/>
        <v>-1</v>
      </c>
    </row>
    <row r="255" spans="1:11" x14ac:dyDescent="0.25">
      <c r="A255" t="s">
        <v>276</v>
      </c>
      <c r="B255" t="s">
        <v>509</v>
      </c>
      <c r="C255">
        <f>SUMIFS('2way'!$Z$3:$Z$7690,'2way'!$Q$3:$Q$7690,"=" &amp;B255,'2way'!$Y$3:$Y$7690,"&lt;&gt;P") + SUMIFS('2way'!$Z$3:$Z$7690,'2way'!$R$3:$R$7690,"=" &amp;B255,'2way'!$Y$3:$Y$7690,"&lt;&gt;P")</f>
        <v>2000</v>
      </c>
      <c r="D255">
        <f>SUMIFS('2way'!$AB$3:$AB$7690,'2way'!$Q$3:$Q$7690,"="&amp;B255,'2way'!$Z$3:$Z$7690,"&lt;&gt;P") + SUMIFS('2way'!$AB$3:$AB$7690,'2way'!$R$3:$R$7690,"="&amp;B255,'2way'!$Z$3:$Z$7690,"&lt;&gt;P")</f>
        <v>-2000</v>
      </c>
      <c r="E255" s="68">
        <f t="shared" si="9"/>
        <v>-1</v>
      </c>
      <c r="F255">
        <f>SUMIFS('2way'!$Z$3:$Z$7690,'2way'!$Q$3:$Q$7690,"=" &amp;B255,'2way'!$Y$3:$Y$7690,"&lt;&gt;P") + SUMIFS('2way'!$Z$3:$Z$7690,'2way'!$R$3:$R$7690,"=" &amp;B255,'2way'!$Y$3:$Y$7690,"&lt;&gt;P")</f>
        <v>2000</v>
      </c>
      <c r="G255">
        <f>SUMIFS('2way'!$AD$3:$AD$7690,'2way'!$Q$3:$Q$7690,"="&amp;B255,'2way'!$Y$3:$Y$7690,"&lt;&gt;P") + SUMIFS('2way'!$AD$3:$AD$7690,'2way'!$R$3:$R$7690,"="&amp;D255,'2way'!$Y$3:$Y$7690,"&lt;&gt;P")</f>
        <v>-1100</v>
      </c>
      <c r="H255" s="68">
        <f t="shared" si="10"/>
        <v>-0.55000000000000004</v>
      </c>
      <c r="I255">
        <f>SUMIFS('2way'!$Z$3:$Z$7690,'2way'!$Q$3:$Q$7690,"=" &amp;B255,'2way'!$Y$3:$Y$7690,"&lt;&gt;P") + SUMIFS('2way'!$Z$3:$Z$7690,'2way'!$R$3:$R$7690,"=" &amp;B255,'2way'!$Y$3:$Y$7690,"&lt;&gt;P")</f>
        <v>2000</v>
      </c>
      <c r="J255">
        <f>SUMIFS('2way'!$AF$3:$AF$7690,'2way'!$Q$3:$Q$7690,"="&amp;B255,'2way'!$Y$3:$Y$7690,"&lt;&gt;P") + SUMIFS('2way'!$AF$3:$AF$7690,'2way'!$R$3:$R$7690,"="&amp;B255,'2way'!$Y$3:$Y$7690,"&lt;&gt;P")</f>
        <v>-2000</v>
      </c>
      <c r="K255" s="68">
        <f t="shared" si="11"/>
        <v>-1</v>
      </c>
    </row>
    <row r="256" spans="1:11" x14ac:dyDescent="0.25">
      <c r="A256" t="s">
        <v>276</v>
      </c>
      <c r="B256" t="s">
        <v>452</v>
      </c>
      <c r="C256">
        <f>SUMIFS('2way'!$Z$3:$Z$7690,'2way'!$Q$3:$Q$7690,"=" &amp;B256,'2way'!$Y$3:$Y$7690,"&lt;&gt;P") + SUMIFS('2way'!$Z$3:$Z$7690,'2way'!$R$3:$R$7690,"=" &amp;B256,'2way'!$Y$3:$Y$7690,"&lt;&gt;P")</f>
        <v>1800</v>
      </c>
      <c r="D256">
        <f>SUMIFS('2way'!$AB$3:$AB$7690,'2way'!$Q$3:$Q$7690,"="&amp;B256,'2way'!$Z$3:$Z$7690,"&lt;&gt;P") + SUMIFS('2way'!$AB$3:$AB$7690,'2way'!$R$3:$R$7690,"="&amp;B256,'2way'!$Z$3:$Z$7690,"&lt;&gt;P")</f>
        <v>-1800</v>
      </c>
      <c r="E256" s="68">
        <f t="shared" si="9"/>
        <v>-1</v>
      </c>
      <c r="F256">
        <f>SUMIFS('2way'!$Z$3:$Z$7690,'2way'!$Q$3:$Q$7690,"=" &amp;B256,'2way'!$Y$3:$Y$7690,"&lt;&gt;P") + SUMIFS('2way'!$Z$3:$Z$7690,'2way'!$R$3:$R$7690,"=" &amp;B256,'2way'!$Y$3:$Y$7690,"&lt;&gt;P")</f>
        <v>1800</v>
      </c>
      <c r="G256">
        <f>SUMIFS('2way'!$AD$3:$AD$7690,'2way'!$Q$3:$Q$7690,"="&amp;B256,'2way'!$Y$3:$Y$7690,"&lt;&gt;P") + SUMIFS('2way'!$AD$3:$AD$7690,'2way'!$R$3:$R$7690,"="&amp;D256,'2way'!$Y$3:$Y$7690,"&lt;&gt;P")</f>
        <v>-1000</v>
      </c>
      <c r="H256" s="68">
        <f t="shared" si="10"/>
        <v>-0.55555555555555558</v>
      </c>
      <c r="I256">
        <f>SUMIFS('2way'!$Z$3:$Z$7690,'2way'!$Q$3:$Q$7690,"=" &amp;B256,'2way'!$Y$3:$Y$7690,"&lt;&gt;P") + SUMIFS('2way'!$Z$3:$Z$7690,'2way'!$R$3:$R$7690,"=" &amp;B256,'2way'!$Y$3:$Y$7690,"&lt;&gt;P")</f>
        <v>1800</v>
      </c>
      <c r="J256">
        <f>SUMIFS('2way'!$AF$3:$AF$7690,'2way'!$Q$3:$Q$7690,"="&amp;B256,'2way'!$Y$3:$Y$7690,"&lt;&gt;P") + SUMIFS('2way'!$AF$3:$AF$7690,'2way'!$R$3:$R$7690,"="&amp;B256,'2way'!$Y$3:$Y$7690,"&lt;&gt;P")</f>
        <v>-1800</v>
      </c>
      <c r="K256" s="68">
        <f t="shared" si="11"/>
        <v>-1</v>
      </c>
    </row>
    <row r="257" spans="1:11" x14ac:dyDescent="0.25">
      <c r="A257" t="s">
        <v>276</v>
      </c>
      <c r="B257" t="s">
        <v>470</v>
      </c>
      <c r="C257">
        <f>SUMIFS('2way'!$Z$3:$Z$7690,'2way'!$Q$3:$Q$7690,"=" &amp;B257,'2way'!$Y$3:$Y$7690,"&lt;&gt;P") + SUMIFS('2way'!$Z$3:$Z$7690,'2way'!$R$3:$R$7690,"=" &amp;B257,'2way'!$Y$3:$Y$7690,"&lt;&gt;P")</f>
        <v>2000</v>
      </c>
      <c r="D257">
        <f>SUMIFS('2way'!$AB$3:$AB$7690,'2way'!$Q$3:$Q$7690,"="&amp;B257,'2way'!$Z$3:$Z$7690,"&lt;&gt;P") + SUMIFS('2way'!$AB$3:$AB$7690,'2way'!$R$3:$R$7690,"="&amp;B257,'2way'!$Z$3:$Z$7690,"&lt;&gt;P")</f>
        <v>-2000</v>
      </c>
      <c r="E257" s="68">
        <f t="shared" si="9"/>
        <v>-1</v>
      </c>
      <c r="F257">
        <f>SUMIFS('2way'!$Z$3:$Z$7690,'2way'!$Q$3:$Q$7690,"=" &amp;B257,'2way'!$Y$3:$Y$7690,"&lt;&gt;P") + SUMIFS('2way'!$Z$3:$Z$7690,'2way'!$R$3:$R$7690,"=" &amp;B257,'2way'!$Y$3:$Y$7690,"&lt;&gt;P")</f>
        <v>2000</v>
      </c>
      <c r="G257">
        <f>SUMIFS('2way'!$AD$3:$AD$7690,'2way'!$Q$3:$Q$7690,"="&amp;B257,'2way'!$Y$3:$Y$7690,"&lt;&gt;P") + SUMIFS('2way'!$AD$3:$AD$7690,'2way'!$R$3:$R$7690,"="&amp;D257,'2way'!$Y$3:$Y$7690,"&lt;&gt;P")</f>
        <v>-1000</v>
      </c>
      <c r="H257" s="68">
        <f t="shared" si="10"/>
        <v>-0.5</v>
      </c>
      <c r="I257">
        <f>SUMIFS('2way'!$Z$3:$Z$7690,'2way'!$Q$3:$Q$7690,"=" &amp;B257,'2way'!$Y$3:$Y$7690,"&lt;&gt;P") + SUMIFS('2way'!$Z$3:$Z$7690,'2way'!$R$3:$R$7690,"=" &amp;B257,'2way'!$Y$3:$Y$7690,"&lt;&gt;P")</f>
        <v>2000</v>
      </c>
      <c r="J257">
        <f>SUMIFS('2way'!$AF$3:$AF$7690,'2way'!$Q$3:$Q$7690,"="&amp;B257,'2way'!$Y$3:$Y$7690,"&lt;&gt;P") + SUMIFS('2way'!$AF$3:$AF$7690,'2way'!$R$3:$R$7690,"="&amp;B257,'2way'!$Y$3:$Y$7690,"&lt;&gt;P")</f>
        <v>-2000</v>
      </c>
      <c r="K257" s="68">
        <f t="shared" si="11"/>
        <v>-1</v>
      </c>
    </row>
    <row r="258" spans="1:11" x14ac:dyDescent="0.25">
      <c r="A258" t="s">
        <v>282</v>
      </c>
      <c r="B258" t="s">
        <v>446</v>
      </c>
      <c r="C258">
        <f>SUMIFS('2way'!$Z$3:$Z$7690,'2way'!$Q$3:$Q$7690,"=" &amp;B258,'2way'!$Y$3:$Y$7690,"&lt;&gt;P") + SUMIFS('2way'!$Z$3:$Z$7690,'2way'!$R$3:$R$7690,"=" &amp;B258,'2way'!$Y$3:$Y$7690,"&lt;&gt;P")</f>
        <v>1800</v>
      </c>
      <c r="D258">
        <f>SUMIFS('2way'!$AB$3:$AB$7690,'2way'!$Q$3:$Q$7690,"="&amp;B258,'2way'!$Z$3:$Z$7690,"&lt;&gt;P") + SUMIFS('2way'!$AB$3:$AB$7690,'2way'!$R$3:$R$7690,"="&amp;B258,'2way'!$Z$3:$Z$7690,"&lt;&gt;P")</f>
        <v>-1800</v>
      </c>
      <c r="E258" s="68">
        <f t="shared" si="9"/>
        <v>-1</v>
      </c>
      <c r="F258">
        <f>SUMIFS('2way'!$Z$3:$Z$7690,'2way'!$Q$3:$Q$7690,"=" &amp;B258,'2way'!$Y$3:$Y$7690,"&lt;&gt;P") + SUMIFS('2way'!$Z$3:$Z$7690,'2way'!$R$3:$R$7690,"=" &amp;B258,'2way'!$Y$3:$Y$7690,"&lt;&gt;P")</f>
        <v>1800</v>
      </c>
      <c r="G258">
        <f>SUMIFS('2way'!$AD$3:$AD$7690,'2way'!$Q$3:$Q$7690,"="&amp;B258,'2way'!$Y$3:$Y$7690,"&lt;&gt;P") + SUMIFS('2way'!$AD$3:$AD$7690,'2way'!$R$3:$R$7690,"="&amp;D258,'2way'!$Y$3:$Y$7690,"&lt;&gt;P")</f>
        <v>-900</v>
      </c>
      <c r="H258" s="68">
        <f t="shared" si="10"/>
        <v>-0.5</v>
      </c>
      <c r="I258">
        <f>SUMIFS('2way'!$Z$3:$Z$7690,'2way'!$Q$3:$Q$7690,"=" &amp;B258,'2way'!$Y$3:$Y$7690,"&lt;&gt;P") + SUMIFS('2way'!$Z$3:$Z$7690,'2way'!$R$3:$R$7690,"=" &amp;B258,'2way'!$Y$3:$Y$7690,"&lt;&gt;P")</f>
        <v>1800</v>
      </c>
      <c r="J258">
        <f>SUMIFS('2way'!$AF$3:$AF$7690,'2way'!$Q$3:$Q$7690,"="&amp;B258,'2way'!$Y$3:$Y$7690,"&lt;&gt;P") + SUMIFS('2way'!$AF$3:$AF$7690,'2way'!$R$3:$R$7690,"="&amp;B258,'2way'!$Y$3:$Y$7690,"&lt;&gt;P")</f>
        <v>-1800</v>
      </c>
      <c r="K258" s="68">
        <f t="shared" si="11"/>
        <v>-1</v>
      </c>
    </row>
    <row r="259" spans="1:11" x14ac:dyDescent="0.25">
      <c r="A259" t="s">
        <v>282</v>
      </c>
      <c r="B259" t="s">
        <v>445</v>
      </c>
      <c r="C259">
        <f>SUMIFS('2way'!$Z$3:$Z$7690,'2way'!$Q$3:$Q$7690,"=" &amp;B259,'2way'!$Y$3:$Y$7690,"&lt;&gt;P") + SUMIFS('2way'!$Z$3:$Z$7690,'2way'!$R$3:$R$7690,"=" &amp;B259,'2way'!$Y$3:$Y$7690,"&lt;&gt;P")</f>
        <v>1800</v>
      </c>
      <c r="D259" t="e">
        <f>SUMIFS('2way'!$AB$3:$AB$7690,'2way'!$Q$3:$Q$7690,"="&amp;B259,'2way'!$Z$3:$Z$7690,"&lt;&gt;P") + SUMIFS('2way'!$AB$3:$AB$7690,'2way'!$R$3:$R$7690,"="&amp;B259,'2way'!$Z$3:$Z$7690,"&lt;&gt;P")</f>
        <v>#DIV/0!</v>
      </c>
      <c r="E259" s="68" t="e">
        <f t="shared" si="9"/>
        <v>#DIV/0!</v>
      </c>
      <c r="F259">
        <f>SUMIFS('2way'!$Z$3:$Z$7690,'2way'!$Q$3:$Q$7690,"=" &amp;B259,'2way'!$Y$3:$Y$7690,"&lt;&gt;P") + SUMIFS('2way'!$Z$3:$Z$7690,'2way'!$R$3:$R$7690,"=" &amp;B259,'2way'!$Y$3:$Y$7690,"&lt;&gt;P")</f>
        <v>1800</v>
      </c>
      <c r="G259">
        <f>SUMIFS('2way'!$AD$3:$AD$7690,'2way'!$Q$3:$Q$7690,"="&amp;B259,'2way'!$Y$3:$Y$7690,"&lt;&gt;P") + SUMIFS('2way'!$AD$3:$AD$7690,'2way'!$R$3:$R$7690,"="&amp;D259,'2way'!$Y$3:$Y$7690,"&lt;&gt;P")</f>
        <v>-900</v>
      </c>
      <c r="H259" s="68">
        <f t="shared" si="10"/>
        <v>-0.5</v>
      </c>
      <c r="I259">
        <f>SUMIFS('2way'!$Z$3:$Z$7690,'2way'!$Q$3:$Q$7690,"=" &amp;B259,'2way'!$Y$3:$Y$7690,"&lt;&gt;P") + SUMIFS('2way'!$Z$3:$Z$7690,'2way'!$R$3:$R$7690,"=" &amp;B259,'2way'!$Y$3:$Y$7690,"&lt;&gt;P")</f>
        <v>1800</v>
      </c>
      <c r="J259">
        <f>SUMIFS('2way'!$AF$3:$AF$7690,'2way'!$Q$3:$Q$7690,"="&amp;B259,'2way'!$Y$3:$Y$7690,"&lt;&gt;P") + SUMIFS('2way'!$AF$3:$AF$7690,'2way'!$R$3:$R$7690,"="&amp;B259,'2way'!$Y$3:$Y$7690,"&lt;&gt;P")</f>
        <v>-1800</v>
      </c>
      <c r="K259" s="68">
        <f t="shared" si="11"/>
        <v>-1</v>
      </c>
    </row>
    <row r="260" spans="1:11" x14ac:dyDescent="0.25">
      <c r="A260" t="s">
        <v>282</v>
      </c>
      <c r="B260" t="s">
        <v>366</v>
      </c>
      <c r="C260">
        <f>SUMIFS('2way'!$Z$3:$Z$7690,'2way'!$Q$3:$Q$7690,"=" &amp;B260,'2way'!$Y$3:$Y$7690,"&lt;&gt;P") + SUMIFS('2way'!$Z$3:$Z$7690,'2way'!$R$3:$R$7690,"=" &amp;B260,'2way'!$Y$3:$Y$7690,"&lt;&gt;P")</f>
        <v>1800</v>
      </c>
      <c r="D260">
        <f>SUMIFS('2way'!$AB$3:$AB$7690,'2way'!$Q$3:$Q$7690,"="&amp;B260,'2way'!$Z$3:$Z$7690,"&lt;&gt;P") + SUMIFS('2way'!$AB$3:$AB$7690,'2way'!$R$3:$R$7690,"="&amp;B260,'2way'!$Z$3:$Z$7690,"&lt;&gt;P")</f>
        <v>-1800</v>
      </c>
      <c r="E260" s="68">
        <f t="shared" ref="E260:E323" si="12">D260/C260</f>
        <v>-1</v>
      </c>
      <c r="F260">
        <f>SUMIFS('2way'!$Z$3:$Z$7690,'2way'!$Q$3:$Q$7690,"=" &amp;B260,'2way'!$Y$3:$Y$7690,"&lt;&gt;P") + SUMIFS('2way'!$Z$3:$Z$7690,'2way'!$R$3:$R$7690,"=" &amp;B260,'2way'!$Y$3:$Y$7690,"&lt;&gt;P")</f>
        <v>1800</v>
      </c>
      <c r="G260">
        <f>SUMIFS('2way'!$AD$3:$AD$7690,'2way'!$Q$3:$Q$7690,"="&amp;B260,'2way'!$Y$3:$Y$7690,"&lt;&gt;P") + SUMIFS('2way'!$AD$3:$AD$7690,'2way'!$R$3:$R$7690,"="&amp;D260,'2way'!$Y$3:$Y$7690,"&lt;&gt;P")</f>
        <v>-900</v>
      </c>
      <c r="H260" s="68">
        <f t="shared" ref="H260:H323" si="13">G260/F260</f>
        <v>-0.5</v>
      </c>
      <c r="I260">
        <f>SUMIFS('2way'!$Z$3:$Z$7690,'2way'!$Q$3:$Q$7690,"=" &amp;B260,'2way'!$Y$3:$Y$7690,"&lt;&gt;P") + SUMIFS('2way'!$Z$3:$Z$7690,'2way'!$R$3:$R$7690,"=" &amp;B260,'2way'!$Y$3:$Y$7690,"&lt;&gt;P")</f>
        <v>1800</v>
      </c>
      <c r="J260">
        <f>SUMIFS('2way'!$AF$3:$AF$7690,'2way'!$Q$3:$Q$7690,"="&amp;B260,'2way'!$Y$3:$Y$7690,"&lt;&gt;P") + SUMIFS('2way'!$AF$3:$AF$7690,'2way'!$R$3:$R$7690,"="&amp;B260,'2way'!$Y$3:$Y$7690,"&lt;&gt;P")</f>
        <v>-1800</v>
      </c>
      <c r="K260" s="68">
        <f t="shared" ref="K260:K323" si="14">J260/I260</f>
        <v>-1</v>
      </c>
    </row>
    <row r="261" spans="1:11" x14ac:dyDescent="0.25">
      <c r="A261" t="s">
        <v>282</v>
      </c>
      <c r="B261" t="s">
        <v>442</v>
      </c>
      <c r="C261">
        <f>SUMIFS('2way'!$Z$3:$Z$7690,'2way'!$Q$3:$Q$7690,"=" &amp;B261,'2way'!$Y$3:$Y$7690,"&lt;&gt;P") + SUMIFS('2way'!$Z$3:$Z$7690,'2way'!$R$3:$R$7690,"=" &amp;B261,'2way'!$Y$3:$Y$7690,"&lt;&gt;P")</f>
        <v>1800</v>
      </c>
      <c r="D261">
        <f>SUMIFS('2way'!$AB$3:$AB$7690,'2way'!$Q$3:$Q$7690,"="&amp;B261,'2way'!$Z$3:$Z$7690,"&lt;&gt;P") + SUMIFS('2way'!$AB$3:$AB$7690,'2way'!$R$3:$R$7690,"="&amp;B261,'2way'!$Z$3:$Z$7690,"&lt;&gt;P")</f>
        <v>-1800</v>
      </c>
      <c r="E261" s="68">
        <f t="shared" si="12"/>
        <v>-1</v>
      </c>
      <c r="F261">
        <f>SUMIFS('2way'!$Z$3:$Z$7690,'2way'!$Q$3:$Q$7690,"=" &amp;B261,'2way'!$Y$3:$Y$7690,"&lt;&gt;P") + SUMIFS('2way'!$Z$3:$Z$7690,'2way'!$R$3:$R$7690,"=" &amp;B261,'2way'!$Y$3:$Y$7690,"&lt;&gt;P")</f>
        <v>1800</v>
      </c>
      <c r="G261">
        <f>SUMIFS('2way'!$AD$3:$AD$7690,'2way'!$Q$3:$Q$7690,"="&amp;B261,'2way'!$Y$3:$Y$7690,"&lt;&gt;P") + SUMIFS('2way'!$AD$3:$AD$7690,'2way'!$R$3:$R$7690,"="&amp;D261,'2way'!$Y$3:$Y$7690,"&lt;&gt;P")</f>
        <v>-900</v>
      </c>
      <c r="H261" s="68">
        <f t="shared" si="13"/>
        <v>-0.5</v>
      </c>
      <c r="I261">
        <f>SUMIFS('2way'!$Z$3:$Z$7690,'2way'!$Q$3:$Q$7690,"=" &amp;B261,'2way'!$Y$3:$Y$7690,"&lt;&gt;P") + SUMIFS('2way'!$Z$3:$Z$7690,'2way'!$R$3:$R$7690,"=" &amp;B261,'2way'!$Y$3:$Y$7690,"&lt;&gt;P")</f>
        <v>1800</v>
      </c>
      <c r="J261">
        <f>SUMIFS('2way'!$AF$3:$AF$7690,'2way'!$Q$3:$Q$7690,"="&amp;B261,'2way'!$Y$3:$Y$7690,"&lt;&gt;P") + SUMIFS('2way'!$AF$3:$AF$7690,'2way'!$R$3:$R$7690,"="&amp;B261,'2way'!$Y$3:$Y$7690,"&lt;&gt;P")</f>
        <v>-1800</v>
      </c>
      <c r="K261" s="68">
        <f t="shared" si="14"/>
        <v>-1</v>
      </c>
    </row>
    <row r="262" spans="1:11" x14ac:dyDescent="0.25">
      <c r="A262" t="s">
        <v>282</v>
      </c>
      <c r="B262" t="s">
        <v>364</v>
      </c>
      <c r="C262">
        <f>SUMIFS('2way'!$Z$3:$Z$7690,'2way'!$Q$3:$Q$7690,"=" &amp;B262,'2way'!$Y$3:$Y$7690,"&lt;&gt;P") + SUMIFS('2way'!$Z$3:$Z$7690,'2way'!$R$3:$R$7690,"=" &amp;B262,'2way'!$Y$3:$Y$7690,"&lt;&gt;P")</f>
        <v>1800</v>
      </c>
      <c r="D262">
        <f>SUMIFS('2way'!$AB$3:$AB$7690,'2way'!$Q$3:$Q$7690,"="&amp;B262,'2way'!$Z$3:$Z$7690,"&lt;&gt;P") + SUMIFS('2way'!$AB$3:$AB$7690,'2way'!$R$3:$R$7690,"="&amp;B262,'2way'!$Z$3:$Z$7690,"&lt;&gt;P")</f>
        <v>-1800</v>
      </c>
      <c r="E262" s="68">
        <f t="shared" si="12"/>
        <v>-1</v>
      </c>
      <c r="F262">
        <f>SUMIFS('2way'!$Z$3:$Z$7690,'2way'!$Q$3:$Q$7690,"=" &amp;B262,'2way'!$Y$3:$Y$7690,"&lt;&gt;P") + SUMIFS('2way'!$Z$3:$Z$7690,'2way'!$R$3:$R$7690,"=" &amp;B262,'2way'!$Y$3:$Y$7690,"&lt;&gt;P")</f>
        <v>1800</v>
      </c>
      <c r="G262">
        <f>SUMIFS('2way'!$AD$3:$AD$7690,'2way'!$Q$3:$Q$7690,"="&amp;B262,'2way'!$Y$3:$Y$7690,"&lt;&gt;P") + SUMIFS('2way'!$AD$3:$AD$7690,'2way'!$R$3:$R$7690,"="&amp;D262,'2way'!$Y$3:$Y$7690,"&lt;&gt;P")</f>
        <v>-900</v>
      </c>
      <c r="H262" s="68">
        <f t="shared" si="13"/>
        <v>-0.5</v>
      </c>
      <c r="I262">
        <f>SUMIFS('2way'!$Z$3:$Z$7690,'2way'!$Q$3:$Q$7690,"=" &amp;B262,'2way'!$Y$3:$Y$7690,"&lt;&gt;P") + SUMIFS('2way'!$Z$3:$Z$7690,'2way'!$R$3:$R$7690,"=" &amp;B262,'2way'!$Y$3:$Y$7690,"&lt;&gt;P")</f>
        <v>1800</v>
      </c>
      <c r="J262">
        <f>SUMIFS('2way'!$AF$3:$AF$7690,'2way'!$Q$3:$Q$7690,"="&amp;B262,'2way'!$Y$3:$Y$7690,"&lt;&gt;P") + SUMIFS('2way'!$AF$3:$AF$7690,'2way'!$R$3:$R$7690,"="&amp;B262,'2way'!$Y$3:$Y$7690,"&lt;&gt;P")</f>
        <v>-1800</v>
      </c>
      <c r="K262" s="68">
        <f t="shared" si="14"/>
        <v>-1</v>
      </c>
    </row>
    <row r="263" spans="1:11" x14ac:dyDescent="0.25">
      <c r="A263" t="s">
        <v>282</v>
      </c>
      <c r="B263" t="s">
        <v>449</v>
      </c>
      <c r="C263">
        <f>SUMIFS('2way'!$Z$3:$Z$7690,'2way'!$Q$3:$Q$7690,"=" &amp;B263,'2way'!$Y$3:$Y$7690,"&lt;&gt;P") + SUMIFS('2way'!$Z$3:$Z$7690,'2way'!$R$3:$R$7690,"=" &amp;B263,'2way'!$Y$3:$Y$7690,"&lt;&gt;P")</f>
        <v>1800</v>
      </c>
      <c r="D263">
        <f>SUMIFS('2way'!$AB$3:$AB$7690,'2way'!$Q$3:$Q$7690,"="&amp;B263,'2way'!$Z$3:$Z$7690,"&lt;&gt;P") + SUMIFS('2way'!$AB$3:$AB$7690,'2way'!$R$3:$R$7690,"="&amp;B263,'2way'!$Z$3:$Z$7690,"&lt;&gt;P")</f>
        <v>-1800</v>
      </c>
      <c r="E263" s="68">
        <f t="shared" si="12"/>
        <v>-1</v>
      </c>
      <c r="F263">
        <f>SUMIFS('2way'!$Z$3:$Z$7690,'2way'!$Q$3:$Q$7690,"=" &amp;B263,'2way'!$Y$3:$Y$7690,"&lt;&gt;P") + SUMIFS('2way'!$Z$3:$Z$7690,'2way'!$R$3:$R$7690,"=" &amp;B263,'2way'!$Y$3:$Y$7690,"&lt;&gt;P")</f>
        <v>1800</v>
      </c>
      <c r="G263">
        <f>SUMIFS('2way'!$AD$3:$AD$7690,'2way'!$Q$3:$Q$7690,"="&amp;B263,'2way'!$Y$3:$Y$7690,"&lt;&gt;P") + SUMIFS('2way'!$AD$3:$AD$7690,'2way'!$R$3:$R$7690,"="&amp;D263,'2way'!$Y$3:$Y$7690,"&lt;&gt;P")</f>
        <v>-900</v>
      </c>
      <c r="H263" s="68">
        <f t="shared" si="13"/>
        <v>-0.5</v>
      </c>
      <c r="I263">
        <f>SUMIFS('2way'!$Z$3:$Z$7690,'2way'!$Q$3:$Q$7690,"=" &amp;B263,'2way'!$Y$3:$Y$7690,"&lt;&gt;P") + SUMIFS('2way'!$Z$3:$Z$7690,'2way'!$R$3:$R$7690,"=" &amp;B263,'2way'!$Y$3:$Y$7690,"&lt;&gt;P")</f>
        <v>1800</v>
      </c>
      <c r="J263">
        <f>SUMIFS('2way'!$AF$3:$AF$7690,'2way'!$Q$3:$Q$7690,"="&amp;B263,'2way'!$Y$3:$Y$7690,"&lt;&gt;P") + SUMIFS('2way'!$AF$3:$AF$7690,'2way'!$R$3:$R$7690,"="&amp;B263,'2way'!$Y$3:$Y$7690,"&lt;&gt;P")</f>
        <v>-1800</v>
      </c>
      <c r="K263" s="68">
        <f t="shared" si="14"/>
        <v>-1</v>
      </c>
    </row>
    <row r="264" spans="1:11" x14ac:dyDescent="0.25">
      <c r="A264" t="s">
        <v>282</v>
      </c>
      <c r="B264" t="s">
        <v>448</v>
      </c>
      <c r="C264">
        <f>SUMIFS('2way'!$Z$3:$Z$7690,'2way'!$Q$3:$Q$7690,"=" &amp;B264,'2way'!$Y$3:$Y$7690,"&lt;&gt;P") + SUMIFS('2way'!$Z$3:$Z$7690,'2way'!$R$3:$R$7690,"=" &amp;B264,'2way'!$Y$3:$Y$7690,"&lt;&gt;P")</f>
        <v>1800</v>
      </c>
      <c r="D264">
        <f>SUMIFS('2way'!$AB$3:$AB$7690,'2way'!$Q$3:$Q$7690,"="&amp;B264,'2way'!$Z$3:$Z$7690,"&lt;&gt;P") + SUMIFS('2way'!$AB$3:$AB$7690,'2way'!$R$3:$R$7690,"="&amp;B264,'2way'!$Z$3:$Z$7690,"&lt;&gt;P")</f>
        <v>-1800</v>
      </c>
      <c r="E264" s="68">
        <f t="shared" si="12"/>
        <v>-1</v>
      </c>
      <c r="F264">
        <f>SUMIFS('2way'!$Z$3:$Z$7690,'2way'!$Q$3:$Q$7690,"=" &amp;B264,'2way'!$Y$3:$Y$7690,"&lt;&gt;P") + SUMIFS('2way'!$Z$3:$Z$7690,'2way'!$R$3:$R$7690,"=" &amp;B264,'2way'!$Y$3:$Y$7690,"&lt;&gt;P")</f>
        <v>1800</v>
      </c>
      <c r="G264">
        <f>SUMIFS('2way'!$AD$3:$AD$7690,'2way'!$Q$3:$Q$7690,"="&amp;B264,'2way'!$Y$3:$Y$7690,"&lt;&gt;P") + SUMIFS('2way'!$AD$3:$AD$7690,'2way'!$R$3:$R$7690,"="&amp;D264,'2way'!$Y$3:$Y$7690,"&lt;&gt;P")</f>
        <v>-900</v>
      </c>
      <c r="H264" s="68">
        <f t="shared" si="13"/>
        <v>-0.5</v>
      </c>
      <c r="I264">
        <f>SUMIFS('2way'!$Z$3:$Z$7690,'2way'!$Q$3:$Q$7690,"=" &amp;B264,'2way'!$Y$3:$Y$7690,"&lt;&gt;P") + SUMIFS('2way'!$Z$3:$Z$7690,'2way'!$R$3:$R$7690,"=" &amp;B264,'2way'!$Y$3:$Y$7690,"&lt;&gt;P")</f>
        <v>1800</v>
      </c>
      <c r="J264">
        <f>SUMIFS('2way'!$AF$3:$AF$7690,'2way'!$Q$3:$Q$7690,"="&amp;B264,'2way'!$Y$3:$Y$7690,"&lt;&gt;P") + SUMIFS('2way'!$AF$3:$AF$7690,'2way'!$R$3:$R$7690,"="&amp;B264,'2way'!$Y$3:$Y$7690,"&lt;&gt;P")</f>
        <v>-1800</v>
      </c>
      <c r="K264" s="68">
        <f t="shared" si="14"/>
        <v>-1</v>
      </c>
    </row>
    <row r="265" spans="1:11" x14ac:dyDescent="0.25">
      <c r="A265" t="s">
        <v>282</v>
      </c>
      <c r="B265" t="s">
        <v>367</v>
      </c>
      <c r="C265">
        <f>SUMIFS('2way'!$Z$3:$Z$7690,'2way'!$Q$3:$Q$7690,"=" &amp;B265,'2way'!$Y$3:$Y$7690,"&lt;&gt;P") + SUMIFS('2way'!$Z$3:$Z$7690,'2way'!$R$3:$R$7690,"=" &amp;B265,'2way'!$Y$3:$Y$7690,"&lt;&gt;P")</f>
        <v>1800</v>
      </c>
      <c r="D265">
        <f>SUMIFS('2way'!$AB$3:$AB$7690,'2way'!$Q$3:$Q$7690,"="&amp;B265,'2way'!$Z$3:$Z$7690,"&lt;&gt;P") + SUMIFS('2way'!$AB$3:$AB$7690,'2way'!$R$3:$R$7690,"="&amp;B265,'2way'!$Z$3:$Z$7690,"&lt;&gt;P")</f>
        <v>-1800</v>
      </c>
      <c r="E265" s="68">
        <f t="shared" si="12"/>
        <v>-1</v>
      </c>
      <c r="F265">
        <f>SUMIFS('2way'!$Z$3:$Z$7690,'2way'!$Q$3:$Q$7690,"=" &amp;B265,'2way'!$Y$3:$Y$7690,"&lt;&gt;P") + SUMIFS('2way'!$Z$3:$Z$7690,'2way'!$R$3:$R$7690,"=" &amp;B265,'2way'!$Y$3:$Y$7690,"&lt;&gt;P")</f>
        <v>1800</v>
      </c>
      <c r="G265">
        <f>SUMIFS('2way'!$AD$3:$AD$7690,'2way'!$Q$3:$Q$7690,"="&amp;B265,'2way'!$Y$3:$Y$7690,"&lt;&gt;P") + SUMIFS('2way'!$AD$3:$AD$7690,'2way'!$R$3:$R$7690,"="&amp;D265,'2way'!$Y$3:$Y$7690,"&lt;&gt;P")</f>
        <v>-900</v>
      </c>
      <c r="H265" s="68">
        <f t="shared" si="13"/>
        <v>-0.5</v>
      </c>
      <c r="I265">
        <f>SUMIFS('2way'!$Z$3:$Z$7690,'2way'!$Q$3:$Q$7690,"=" &amp;B265,'2way'!$Y$3:$Y$7690,"&lt;&gt;P") + SUMIFS('2way'!$Z$3:$Z$7690,'2way'!$R$3:$R$7690,"=" &amp;B265,'2way'!$Y$3:$Y$7690,"&lt;&gt;P")</f>
        <v>1800</v>
      </c>
      <c r="J265">
        <f>SUMIFS('2way'!$AF$3:$AF$7690,'2way'!$Q$3:$Q$7690,"="&amp;B265,'2way'!$Y$3:$Y$7690,"&lt;&gt;P") + SUMIFS('2way'!$AF$3:$AF$7690,'2way'!$R$3:$R$7690,"="&amp;B265,'2way'!$Y$3:$Y$7690,"&lt;&gt;P")</f>
        <v>-1800</v>
      </c>
      <c r="K265" s="68">
        <f t="shared" si="14"/>
        <v>-1</v>
      </c>
    </row>
    <row r="266" spans="1:11" x14ac:dyDescent="0.25">
      <c r="A266" t="s">
        <v>282</v>
      </c>
      <c r="B266" t="s">
        <v>365</v>
      </c>
      <c r="C266">
        <f>SUMIFS('2way'!$Z$3:$Z$7690,'2way'!$Q$3:$Q$7690,"=" &amp;B266,'2way'!$Y$3:$Y$7690,"&lt;&gt;P") + SUMIFS('2way'!$Z$3:$Z$7690,'2way'!$R$3:$R$7690,"=" &amp;B266,'2way'!$Y$3:$Y$7690,"&lt;&gt;P")</f>
        <v>1800</v>
      </c>
      <c r="D266" t="e">
        <f>SUMIFS('2way'!$AB$3:$AB$7690,'2way'!$Q$3:$Q$7690,"="&amp;B266,'2way'!$Z$3:$Z$7690,"&lt;&gt;P") + SUMIFS('2way'!$AB$3:$AB$7690,'2way'!$R$3:$R$7690,"="&amp;B266,'2way'!$Z$3:$Z$7690,"&lt;&gt;P")</f>
        <v>#DIV/0!</v>
      </c>
      <c r="E266" s="68" t="e">
        <f t="shared" si="12"/>
        <v>#DIV/0!</v>
      </c>
      <c r="F266">
        <f>SUMIFS('2way'!$Z$3:$Z$7690,'2way'!$Q$3:$Q$7690,"=" &amp;B266,'2way'!$Y$3:$Y$7690,"&lt;&gt;P") + SUMIFS('2way'!$Z$3:$Z$7690,'2way'!$R$3:$R$7690,"=" &amp;B266,'2way'!$Y$3:$Y$7690,"&lt;&gt;P")</f>
        <v>1800</v>
      </c>
      <c r="G266">
        <f>SUMIFS('2way'!$AD$3:$AD$7690,'2way'!$Q$3:$Q$7690,"="&amp;B266,'2way'!$Y$3:$Y$7690,"&lt;&gt;P") + SUMIFS('2way'!$AD$3:$AD$7690,'2way'!$R$3:$R$7690,"="&amp;D266,'2way'!$Y$3:$Y$7690,"&lt;&gt;P")</f>
        <v>-900</v>
      </c>
      <c r="H266" s="68">
        <f t="shared" si="13"/>
        <v>-0.5</v>
      </c>
      <c r="I266">
        <f>SUMIFS('2way'!$Z$3:$Z$7690,'2way'!$Q$3:$Q$7690,"=" &amp;B266,'2way'!$Y$3:$Y$7690,"&lt;&gt;P") + SUMIFS('2way'!$Z$3:$Z$7690,'2way'!$R$3:$R$7690,"=" &amp;B266,'2way'!$Y$3:$Y$7690,"&lt;&gt;P")</f>
        <v>1800</v>
      </c>
      <c r="J266">
        <f>SUMIFS('2way'!$AF$3:$AF$7690,'2way'!$Q$3:$Q$7690,"="&amp;B266,'2way'!$Y$3:$Y$7690,"&lt;&gt;P") + SUMIFS('2way'!$AF$3:$AF$7690,'2way'!$R$3:$R$7690,"="&amp;B266,'2way'!$Y$3:$Y$7690,"&lt;&gt;P")</f>
        <v>-1800</v>
      </c>
      <c r="K266" s="68">
        <f t="shared" si="14"/>
        <v>-1</v>
      </c>
    </row>
    <row r="267" spans="1:11" x14ac:dyDescent="0.25">
      <c r="A267" t="s">
        <v>282</v>
      </c>
      <c r="B267" t="s">
        <v>443</v>
      </c>
      <c r="C267">
        <f>SUMIFS('2way'!$Z$3:$Z$7690,'2way'!$Q$3:$Q$7690,"=" &amp;B267,'2way'!$Y$3:$Y$7690,"&lt;&gt;P") + SUMIFS('2way'!$Z$3:$Z$7690,'2way'!$R$3:$R$7690,"=" &amp;B267,'2way'!$Y$3:$Y$7690,"&lt;&gt;P")</f>
        <v>1800</v>
      </c>
      <c r="D267" t="e">
        <f>SUMIFS('2way'!$AB$3:$AB$7690,'2way'!$Q$3:$Q$7690,"="&amp;B267,'2way'!$Z$3:$Z$7690,"&lt;&gt;P") + SUMIFS('2way'!$AB$3:$AB$7690,'2way'!$R$3:$R$7690,"="&amp;B267,'2way'!$Z$3:$Z$7690,"&lt;&gt;P")</f>
        <v>#DIV/0!</v>
      </c>
      <c r="E267" s="68" t="e">
        <f t="shared" si="12"/>
        <v>#DIV/0!</v>
      </c>
      <c r="F267">
        <f>SUMIFS('2way'!$Z$3:$Z$7690,'2way'!$Q$3:$Q$7690,"=" &amp;B267,'2way'!$Y$3:$Y$7690,"&lt;&gt;P") + SUMIFS('2way'!$Z$3:$Z$7690,'2way'!$R$3:$R$7690,"=" &amp;B267,'2way'!$Y$3:$Y$7690,"&lt;&gt;P")</f>
        <v>1800</v>
      </c>
      <c r="G267">
        <f>SUMIFS('2way'!$AD$3:$AD$7690,'2way'!$Q$3:$Q$7690,"="&amp;B267,'2way'!$Y$3:$Y$7690,"&lt;&gt;P") + SUMIFS('2way'!$AD$3:$AD$7690,'2way'!$R$3:$R$7690,"="&amp;D267,'2way'!$Y$3:$Y$7690,"&lt;&gt;P")</f>
        <v>-900</v>
      </c>
      <c r="H267" s="68">
        <f t="shared" si="13"/>
        <v>-0.5</v>
      </c>
      <c r="I267">
        <f>SUMIFS('2way'!$Z$3:$Z$7690,'2way'!$Q$3:$Q$7690,"=" &amp;B267,'2way'!$Y$3:$Y$7690,"&lt;&gt;P") + SUMIFS('2way'!$Z$3:$Z$7690,'2way'!$R$3:$R$7690,"=" &amp;B267,'2way'!$Y$3:$Y$7690,"&lt;&gt;P")</f>
        <v>1800</v>
      </c>
      <c r="J267">
        <f>SUMIFS('2way'!$AF$3:$AF$7690,'2way'!$Q$3:$Q$7690,"="&amp;B267,'2way'!$Y$3:$Y$7690,"&lt;&gt;P") + SUMIFS('2way'!$AF$3:$AF$7690,'2way'!$R$3:$R$7690,"="&amp;B267,'2way'!$Y$3:$Y$7690,"&lt;&gt;P")</f>
        <v>-1800</v>
      </c>
      <c r="K267" s="68">
        <f t="shared" si="14"/>
        <v>-1</v>
      </c>
    </row>
    <row r="268" spans="1:11" x14ac:dyDescent="0.25">
      <c r="A268" t="s">
        <v>186</v>
      </c>
      <c r="B268" t="s">
        <v>185</v>
      </c>
      <c r="C268">
        <f>SUMIFS('2way'!$Z$3:$Z$7690,'2way'!$Q$3:$Q$7690,"=" &amp;B268,'2way'!$Y$3:$Y$7690,"&lt;&gt;P") + SUMIFS('2way'!$Z$3:$Z$7690,'2way'!$R$3:$R$7690,"=" &amp;B268,'2way'!$Y$3:$Y$7690,"&lt;&gt;P")</f>
        <v>0</v>
      </c>
      <c r="D268">
        <f>SUMIFS('2way'!$AB$3:$AB$7690,'2way'!$Q$3:$Q$7690,"="&amp;B268,'2way'!$Z$3:$Z$7690,"&lt;&gt;P") + SUMIFS('2way'!$AB$3:$AB$7690,'2way'!$R$3:$R$7690,"="&amp;B268,'2way'!$Z$3:$Z$7690,"&lt;&gt;P")</f>
        <v>0</v>
      </c>
      <c r="E268" s="68" t="e">
        <f t="shared" si="12"/>
        <v>#DIV/0!</v>
      </c>
      <c r="F268">
        <f>SUMIFS('2way'!$Z$3:$Z$7690,'2way'!$Q$3:$Q$7690,"=" &amp;B268,'2way'!$Y$3:$Y$7690,"&lt;&gt;P") + SUMIFS('2way'!$Z$3:$Z$7690,'2way'!$R$3:$R$7690,"=" &amp;B268,'2way'!$Y$3:$Y$7690,"&lt;&gt;P")</f>
        <v>0</v>
      </c>
      <c r="G268">
        <f>SUMIFS('2way'!$AD$3:$AD$7690,'2way'!$Q$3:$Q$7690,"="&amp;B268,'2way'!$Y$3:$Y$7690,"&lt;&gt;P") + SUMIFS('2way'!$AD$3:$AD$7690,'2way'!$R$3:$R$7690,"="&amp;D268,'2way'!$Y$3:$Y$7690,"&lt;&gt;P")</f>
        <v>0</v>
      </c>
      <c r="H268" s="68" t="e">
        <f t="shared" si="13"/>
        <v>#DIV/0!</v>
      </c>
      <c r="I268">
        <f>SUMIFS('2way'!$Z$3:$Z$7690,'2way'!$Q$3:$Q$7690,"=" &amp;B268,'2way'!$Y$3:$Y$7690,"&lt;&gt;P") + SUMIFS('2way'!$Z$3:$Z$7690,'2way'!$R$3:$R$7690,"=" &amp;B268,'2way'!$Y$3:$Y$7690,"&lt;&gt;P")</f>
        <v>0</v>
      </c>
      <c r="J268">
        <f>SUMIFS('2way'!$AF$3:$AF$7690,'2way'!$Q$3:$Q$7690,"="&amp;B268,'2way'!$Y$3:$Y$7690,"&lt;&gt;P") + SUMIFS('2way'!$AF$3:$AF$7690,'2way'!$R$3:$R$7690,"="&amp;B268,'2way'!$Y$3:$Y$7690,"&lt;&gt;P")</f>
        <v>0</v>
      </c>
      <c r="K268" s="68" t="e">
        <f t="shared" si="14"/>
        <v>#DIV/0!</v>
      </c>
    </row>
    <row r="269" spans="1:11" x14ac:dyDescent="0.25">
      <c r="A269" t="s">
        <v>186</v>
      </c>
      <c r="B269" t="s">
        <v>187</v>
      </c>
      <c r="C269">
        <f>SUMIFS('2way'!$Z$3:$Z$7690,'2way'!$Q$3:$Q$7690,"=" &amp;B269,'2way'!$Y$3:$Y$7690,"&lt;&gt;P") + SUMIFS('2way'!$Z$3:$Z$7690,'2way'!$R$3:$R$7690,"=" &amp;B269,'2way'!$Y$3:$Y$7690,"&lt;&gt;P")</f>
        <v>0</v>
      </c>
      <c r="D269">
        <f>SUMIFS('2way'!$AB$3:$AB$7690,'2way'!$Q$3:$Q$7690,"="&amp;B269,'2way'!$Z$3:$Z$7690,"&lt;&gt;P") + SUMIFS('2way'!$AB$3:$AB$7690,'2way'!$R$3:$R$7690,"="&amp;B269,'2way'!$Z$3:$Z$7690,"&lt;&gt;P")</f>
        <v>0</v>
      </c>
      <c r="E269" s="68" t="e">
        <f t="shared" si="12"/>
        <v>#DIV/0!</v>
      </c>
      <c r="F269">
        <f>SUMIFS('2way'!$Z$3:$Z$7690,'2way'!$Q$3:$Q$7690,"=" &amp;B269,'2way'!$Y$3:$Y$7690,"&lt;&gt;P") + SUMIFS('2way'!$Z$3:$Z$7690,'2way'!$R$3:$R$7690,"=" &amp;B269,'2way'!$Y$3:$Y$7690,"&lt;&gt;P")</f>
        <v>0</v>
      </c>
      <c r="G269">
        <f>SUMIFS('2way'!$AD$3:$AD$7690,'2way'!$Q$3:$Q$7690,"="&amp;B269,'2way'!$Y$3:$Y$7690,"&lt;&gt;P") + SUMIFS('2way'!$AD$3:$AD$7690,'2way'!$R$3:$R$7690,"="&amp;D269,'2way'!$Y$3:$Y$7690,"&lt;&gt;P")</f>
        <v>0</v>
      </c>
      <c r="H269" s="68" t="e">
        <f t="shared" si="13"/>
        <v>#DIV/0!</v>
      </c>
      <c r="I269">
        <f>SUMIFS('2way'!$Z$3:$Z$7690,'2way'!$Q$3:$Q$7690,"=" &amp;B269,'2way'!$Y$3:$Y$7690,"&lt;&gt;P") + SUMIFS('2way'!$Z$3:$Z$7690,'2way'!$R$3:$R$7690,"=" &amp;B269,'2way'!$Y$3:$Y$7690,"&lt;&gt;P")</f>
        <v>0</v>
      </c>
      <c r="J269">
        <f>SUMIFS('2way'!$AF$3:$AF$7690,'2way'!$Q$3:$Q$7690,"="&amp;B269,'2way'!$Y$3:$Y$7690,"&lt;&gt;P") + SUMIFS('2way'!$AF$3:$AF$7690,'2way'!$R$3:$R$7690,"="&amp;B269,'2way'!$Y$3:$Y$7690,"&lt;&gt;P")</f>
        <v>0</v>
      </c>
      <c r="K269" s="68" t="e">
        <f t="shared" si="14"/>
        <v>#DIV/0!</v>
      </c>
    </row>
    <row r="270" spans="1:11" x14ac:dyDescent="0.25">
      <c r="A270" t="s">
        <v>186</v>
      </c>
      <c r="B270" t="s">
        <v>195</v>
      </c>
      <c r="C270">
        <f>SUMIFS('2way'!$Z$3:$Z$7690,'2way'!$Q$3:$Q$7690,"=" &amp;B270,'2way'!$Y$3:$Y$7690,"&lt;&gt;P") + SUMIFS('2way'!$Z$3:$Z$7690,'2way'!$R$3:$R$7690,"=" &amp;B270,'2way'!$Y$3:$Y$7690,"&lt;&gt;P")</f>
        <v>0</v>
      </c>
      <c r="D270">
        <f>SUMIFS('2way'!$AB$3:$AB$7690,'2way'!$Q$3:$Q$7690,"="&amp;B270,'2way'!$Z$3:$Z$7690,"&lt;&gt;P") + SUMIFS('2way'!$AB$3:$AB$7690,'2way'!$R$3:$R$7690,"="&amp;B270,'2way'!$Z$3:$Z$7690,"&lt;&gt;P")</f>
        <v>0</v>
      </c>
      <c r="E270" s="68" t="e">
        <f t="shared" si="12"/>
        <v>#DIV/0!</v>
      </c>
      <c r="F270">
        <f>SUMIFS('2way'!$Z$3:$Z$7690,'2way'!$Q$3:$Q$7690,"=" &amp;B270,'2way'!$Y$3:$Y$7690,"&lt;&gt;P") + SUMIFS('2way'!$Z$3:$Z$7690,'2way'!$R$3:$R$7690,"=" &amp;B270,'2way'!$Y$3:$Y$7690,"&lt;&gt;P")</f>
        <v>0</v>
      </c>
      <c r="G270">
        <f>SUMIFS('2way'!$AD$3:$AD$7690,'2way'!$Q$3:$Q$7690,"="&amp;B270,'2way'!$Y$3:$Y$7690,"&lt;&gt;P") + SUMIFS('2way'!$AD$3:$AD$7690,'2way'!$R$3:$R$7690,"="&amp;D270,'2way'!$Y$3:$Y$7690,"&lt;&gt;P")</f>
        <v>0</v>
      </c>
      <c r="H270" s="68" t="e">
        <f t="shared" si="13"/>
        <v>#DIV/0!</v>
      </c>
      <c r="I270">
        <f>SUMIFS('2way'!$Z$3:$Z$7690,'2way'!$Q$3:$Q$7690,"=" &amp;B270,'2way'!$Y$3:$Y$7690,"&lt;&gt;P") + SUMIFS('2way'!$Z$3:$Z$7690,'2way'!$R$3:$R$7690,"=" &amp;B270,'2way'!$Y$3:$Y$7690,"&lt;&gt;P")</f>
        <v>0</v>
      </c>
      <c r="J270">
        <f>SUMIFS('2way'!$AF$3:$AF$7690,'2way'!$Q$3:$Q$7690,"="&amp;B270,'2way'!$Y$3:$Y$7690,"&lt;&gt;P") + SUMIFS('2way'!$AF$3:$AF$7690,'2way'!$R$3:$R$7690,"="&amp;B270,'2way'!$Y$3:$Y$7690,"&lt;&gt;P")</f>
        <v>0</v>
      </c>
      <c r="K270" s="68" t="e">
        <f t="shared" si="14"/>
        <v>#DIV/0!</v>
      </c>
    </row>
    <row r="271" spans="1:11" x14ac:dyDescent="0.25">
      <c r="A271" t="s">
        <v>186</v>
      </c>
      <c r="B271" t="s">
        <v>197</v>
      </c>
      <c r="C271">
        <f>SUMIFS('2way'!$Z$3:$Z$7690,'2way'!$Q$3:$Q$7690,"=" &amp;B271,'2way'!$Y$3:$Y$7690,"&lt;&gt;P") + SUMIFS('2way'!$Z$3:$Z$7690,'2way'!$R$3:$R$7690,"=" &amp;B271,'2way'!$Y$3:$Y$7690,"&lt;&gt;P")</f>
        <v>0</v>
      </c>
      <c r="D271">
        <f>SUMIFS('2way'!$AB$3:$AB$7690,'2way'!$Q$3:$Q$7690,"="&amp;B271,'2way'!$Z$3:$Z$7690,"&lt;&gt;P") + SUMIFS('2way'!$AB$3:$AB$7690,'2way'!$R$3:$R$7690,"="&amp;B271,'2way'!$Z$3:$Z$7690,"&lt;&gt;P")</f>
        <v>0</v>
      </c>
      <c r="E271" s="68" t="e">
        <f t="shared" si="12"/>
        <v>#DIV/0!</v>
      </c>
      <c r="F271">
        <f>SUMIFS('2way'!$Z$3:$Z$7690,'2way'!$Q$3:$Q$7690,"=" &amp;B271,'2way'!$Y$3:$Y$7690,"&lt;&gt;P") + SUMIFS('2way'!$Z$3:$Z$7690,'2way'!$R$3:$R$7690,"=" &amp;B271,'2way'!$Y$3:$Y$7690,"&lt;&gt;P")</f>
        <v>0</v>
      </c>
      <c r="G271">
        <f>SUMIFS('2way'!$AD$3:$AD$7690,'2way'!$Q$3:$Q$7690,"="&amp;B271,'2way'!$Y$3:$Y$7690,"&lt;&gt;P") + SUMIFS('2way'!$AD$3:$AD$7690,'2way'!$R$3:$R$7690,"="&amp;D271,'2way'!$Y$3:$Y$7690,"&lt;&gt;P")</f>
        <v>0</v>
      </c>
      <c r="H271" s="68" t="e">
        <f t="shared" si="13"/>
        <v>#DIV/0!</v>
      </c>
      <c r="I271">
        <f>SUMIFS('2way'!$Z$3:$Z$7690,'2way'!$Q$3:$Q$7690,"=" &amp;B271,'2way'!$Y$3:$Y$7690,"&lt;&gt;P") + SUMIFS('2way'!$Z$3:$Z$7690,'2way'!$R$3:$R$7690,"=" &amp;B271,'2way'!$Y$3:$Y$7690,"&lt;&gt;P")</f>
        <v>0</v>
      </c>
      <c r="J271">
        <f>SUMIFS('2way'!$AF$3:$AF$7690,'2way'!$Q$3:$Q$7690,"="&amp;B271,'2way'!$Y$3:$Y$7690,"&lt;&gt;P") + SUMIFS('2way'!$AF$3:$AF$7690,'2way'!$R$3:$R$7690,"="&amp;B271,'2way'!$Y$3:$Y$7690,"&lt;&gt;P")</f>
        <v>0</v>
      </c>
      <c r="K271" s="68" t="e">
        <f t="shared" si="14"/>
        <v>#DIV/0!</v>
      </c>
    </row>
    <row r="272" spans="1:11" x14ac:dyDescent="0.25">
      <c r="A272" t="s">
        <v>186</v>
      </c>
      <c r="B272" t="s">
        <v>193</v>
      </c>
      <c r="C272">
        <f>SUMIFS('2way'!$Z$3:$Z$7690,'2way'!$Q$3:$Q$7690,"=" &amp;B272,'2way'!$Y$3:$Y$7690,"&lt;&gt;P") + SUMIFS('2way'!$Z$3:$Z$7690,'2way'!$R$3:$R$7690,"=" &amp;B272,'2way'!$Y$3:$Y$7690,"&lt;&gt;P")</f>
        <v>0</v>
      </c>
      <c r="D272">
        <f>SUMIFS('2way'!$AB$3:$AB$7690,'2way'!$Q$3:$Q$7690,"="&amp;B272,'2way'!$Z$3:$Z$7690,"&lt;&gt;P") + SUMIFS('2way'!$AB$3:$AB$7690,'2way'!$R$3:$R$7690,"="&amp;B272,'2way'!$Z$3:$Z$7690,"&lt;&gt;P")</f>
        <v>0</v>
      </c>
      <c r="E272" s="68" t="e">
        <f t="shared" si="12"/>
        <v>#DIV/0!</v>
      </c>
      <c r="F272">
        <f>SUMIFS('2way'!$Z$3:$Z$7690,'2way'!$Q$3:$Q$7690,"=" &amp;B272,'2way'!$Y$3:$Y$7690,"&lt;&gt;P") + SUMIFS('2way'!$Z$3:$Z$7690,'2way'!$R$3:$R$7690,"=" &amp;B272,'2way'!$Y$3:$Y$7690,"&lt;&gt;P")</f>
        <v>0</v>
      </c>
      <c r="G272">
        <f>SUMIFS('2way'!$AD$3:$AD$7690,'2way'!$Q$3:$Q$7690,"="&amp;B272,'2way'!$Y$3:$Y$7690,"&lt;&gt;P") + SUMIFS('2way'!$AD$3:$AD$7690,'2way'!$R$3:$R$7690,"="&amp;D272,'2way'!$Y$3:$Y$7690,"&lt;&gt;P")</f>
        <v>0</v>
      </c>
      <c r="H272" s="68" t="e">
        <f t="shared" si="13"/>
        <v>#DIV/0!</v>
      </c>
      <c r="I272">
        <f>SUMIFS('2way'!$Z$3:$Z$7690,'2way'!$Q$3:$Q$7690,"=" &amp;B272,'2way'!$Y$3:$Y$7690,"&lt;&gt;P") + SUMIFS('2way'!$Z$3:$Z$7690,'2way'!$R$3:$R$7690,"=" &amp;B272,'2way'!$Y$3:$Y$7690,"&lt;&gt;P")</f>
        <v>0</v>
      </c>
      <c r="J272">
        <f>SUMIFS('2way'!$AF$3:$AF$7690,'2way'!$Q$3:$Q$7690,"="&amp;B272,'2way'!$Y$3:$Y$7690,"&lt;&gt;P") + SUMIFS('2way'!$AF$3:$AF$7690,'2way'!$R$3:$R$7690,"="&amp;B272,'2way'!$Y$3:$Y$7690,"&lt;&gt;P")</f>
        <v>0</v>
      </c>
      <c r="K272" s="68" t="e">
        <f t="shared" si="14"/>
        <v>#DIV/0!</v>
      </c>
    </row>
    <row r="273" spans="1:11" x14ac:dyDescent="0.25">
      <c r="A273" t="s">
        <v>186</v>
      </c>
      <c r="B273" t="s">
        <v>196</v>
      </c>
      <c r="C273">
        <f>SUMIFS('2way'!$Z$3:$Z$7690,'2way'!$Q$3:$Q$7690,"=" &amp;B273,'2way'!$Y$3:$Y$7690,"&lt;&gt;P") + SUMIFS('2way'!$Z$3:$Z$7690,'2way'!$R$3:$R$7690,"=" &amp;B273,'2way'!$Y$3:$Y$7690,"&lt;&gt;P")</f>
        <v>0</v>
      </c>
      <c r="D273">
        <f>SUMIFS('2way'!$AB$3:$AB$7690,'2way'!$Q$3:$Q$7690,"="&amp;B273,'2way'!$Z$3:$Z$7690,"&lt;&gt;P") + SUMIFS('2way'!$AB$3:$AB$7690,'2way'!$R$3:$R$7690,"="&amp;B273,'2way'!$Z$3:$Z$7690,"&lt;&gt;P")</f>
        <v>0</v>
      </c>
      <c r="E273" s="68" t="e">
        <f t="shared" si="12"/>
        <v>#DIV/0!</v>
      </c>
      <c r="F273">
        <f>SUMIFS('2way'!$Z$3:$Z$7690,'2way'!$Q$3:$Q$7690,"=" &amp;B273,'2way'!$Y$3:$Y$7690,"&lt;&gt;P") + SUMIFS('2way'!$Z$3:$Z$7690,'2way'!$R$3:$R$7690,"=" &amp;B273,'2way'!$Y$3:$Y$7690,"&lt;&gt;P")</f>
        <v>0</v>
      </c>
      <c r="G273">
        <f>SUMIFS('2way'!$AD$3:$AD$7690,'2way'!$Q$3:$Q$7690,"="&amp;B273,'2way'!$Y$3:$Y$7690,"&lt;&gt;P") + SUMIFS('2way'!$AD$3:$AD$7690,'2way'!$R$3:$R$7690,"="&amp;D273,'2way'!$Y$3:$Y$7690,"&lt;&gt;P")</f>
        <v>0</v>
      </c>
      <c r="H273" s="68" t="e">
        <f t="shared" si="13"/>
        <v>#DIV/0!</v>
      </c>
      <c r="I273">
        <f>SUMIFS('2way'!$Z$3:$Z$7690,'2way'!$Q$3:$Q$7690,"=" &amp;B273,'2way'!$Y$3:$Y$7690,"&lt;&gt;P") + SUMIFS('2way'!$Z$3:$Z$7690,'2way'!$R$3:$R$7690,"=" &amp;B273,'2way'!$Y$3:$Y$7690,"&lt;&gt;P")</f>
        <v>0</v>
      </c>
      <c r="J273">
        <f>SUMIFS('2way'!$AF$3:$AF$7690,'2way'!$Q$3:$Q$7690,"="&amp;B273,'2way'!$Y$3:$Y$7690,"&lt;&gt;P") + SUMIFS('2way'!$AF$3:$AF$7690,'2way'!$R$3:$R$7690,"="&amp;B273,'2way'!$Y$3:$Y$7690,"&lt;&gt;P")</f>
        <v>0</v>
      </c>
      <c r="K273" s="68" t="e">
        <f t="shared" si="14"/>
        <v>#DIV/0!</v>
      </c>
    </row>
    <row r="274" spans="1:11" x14ac:dyDescent="0.25">
      <c r="A274" t="s">
        <v>186</v>
      </c>
      <c r="B274" t="s">
        <v>189</v>
      </c>
      <c r="C274">
        <f>SUMIFS('2way'!$Z$3:$Z$7690,'2way'!$Q$3:$Q$7690,"=" &amp;B274,'2way'!$Y$3:$Y$7690,"&lt;&gt;P") + SUMIFS('2way'!$Z$3:$Z$7690,'2way'!$R$3:$R$7690,"=" &amp;B274,'2way'!$Y$3:$Y$7690,"&lt;&gt;P")</f>
        <v>0</v>
      </c>
      <c r="D274">
        <f>SUMIFS('2way'!$AB$3:$AB$7690,'2way'!$Q$3:$Q$7690,"="&amp;B274,'2way'!$Z$3:$Z$7690,"&lt;&gt;P") + SUMIFS('2way'!$AB$3:$AB$7690,'2way'!$R$3:$R$7690,"="&amp;B274,'2way'!$Z$3:$Z$7690,"&lt;&gt;P")</f>
        <v>0</v>
      </c>
      <c r="E274" s="68" t="e">
        <f t="shared" si="12"/>
        <v>#DIV/0!</v>
      </c>
      <c r="F274">
        <f>SUMIFS('2way'!$Z$3:$Z$7690,'2way'!$Q$3:$Q$7690,"=" &amp;B274,'2way'!$Y$3:$Y$7690,"&lt;&gt;P") + SUMIFS('2way'!$Z$3:$Z$7690,'2way'!$R$3:$R$7690,"=" &amp;B274,'2way'!$Y$3:$Y$7690,"&lt;&gt;P")</f>
        <v>0</v>
      </c>
      <c r="G274">
        <f>SUMIFS('2way'!$AD$3:$AD$7690,'2way'!$Q$3:$Q$7690,"="&amp;B274,'2way'!$Y$3:$Y$7690,"&lt;&gt;P") + SUMIFS('2way'!$AD$3:$AD$7690,'2way'!$R$3:$R$7690,"="&amp;D274,'2way'!$Y$3:$Y$7690,"&lt;&gt;P")</f>
        <v>0</v>
      </c>
      <c r="H274" s="68" t="e">
        <f t="shared" si="13"/>
        <v>#DIV/0!</v>
      </c>
      <c r="I274">
        <f>SUMIFS('2way'!$Z$3:$Z$7690,'2way'!$Q$3:$Q$7690,"=" &amp;B274,'2way'!$Y$3:$Y$7690,"&lt;&gt;P") + SUMIFS('2way'!$Z$3:$Z$7690,'2way'!$R$3:$R$7690,"=" &amp;B274,'2way'!$Y$3:$Y$7690,"&lt;&gt;P")</f>
        <v>0</v>
      </c>
      <c r="J274">
        <f>SUMIFS('2way'!$AF$3:$AF$7690,'2way'!$Q$3:$Q$7690,"="&amp;B274,'2way'!$Y$3:$Y$7690,"&lt;&gt;P") + SUMIFS('2way'!$AF$3:$AF$7690,'2way'!$R$3:$R$7690,"="&amp;B274,'2way'!$Y$3:$Y$7690,"&lt;&gt;P")</f>
        <v>0</v>
      </c>
      <c r="K274" s="68" t="e">
        <f t="shared" si="14"/>
        <v>#DIV/0!</v>
      </c>
    </row>
    <row r="275" spans="1:11" x14ac:dyDescent="0.25">
      <c r="A275" t="s">
        <v>186</v>
      </c>
      <c r="B275" t="s">
        <v>200</v>
      </c>
      <c r="C275">
        <f>SUMIFS('2way'!$Z$3:$Z$7690,'2way'!$Q$3:$Q$7690,"=" &amp;B275,'2way'!$Y$3:$Y$7690,"&lt;&gt;P") + SUMIFS('2way'!$Z$3:$Z$7690,'2way'!$R$3:$R$7690,"=" &amp;B275,'2way'!$Y$3:$Y$7690,"&lt;&gt;P")</f>
        <v>0</v>
      </c>
      <c r="D275">
        <f>SUMIFS('2way'!$AB$3:$AB$7690,'2way'!$Q$3:$Q$7690,"="&amp;B275,'2way'!$Z$3:$Z$7690,"&lt;&gt;P") + SUMIFS('2way'!$AB$3:$AB$7690,'2way'!$R$3:$R$7690,"="&amp;B275,'2way'!$Z$3:$Z$7690,"&lt;&gt;P")</f>
        <v>0</v>
      </c>
      <c r="E275" s="68" t="e">
        <f t="shared" si="12"/>
        <v>#DIV/0!</v>
      </c>
      <c r="F275">
        <f>SUMIFS('2way'!$Z$3:$Z$7690,'2way'!$Q$3:$Q$7690,"=" &amp;B275,'2way'!$Y$3:$Y$7690,"&lt;&gt;P") + SUMIFS('2way'!$Z$3:$Z$7690,'2way'!$R$3:$R$7690,"=" &amp;B275,'2way'!$Y$3:$Y$7690,"&lt;&gt;P")</f>
        <v>0</v>
      </c>
      <c r="G275">
        <f>SUMIFS('2way'!$AD$3:$AD$7690,'2way'!$Q$3:$Q$7690,"="&amp;B275,'2way'!$Y$3:$Y$7690,"&lt;&gt;P") + SUMIFS('2way'!$AD$3:$AD$7690,'2way'!$R$3:$R$7690,"="&amp;D275,'2way'!$Y$3:$Y$7690,"&lt;&gt;P")</f>
        <v>0</v>
      </c>
      <c r="H275" s="68" t="e">
        <f t="shared" si="13"/>
        <v>#DIV/0!</v>
      </c>
      <c r="I275">
        <f>SUMIFS('2way'!$Z$3:$Z$7690,'2way'!$Q$3:$Q$7690,"=" &amp;B275,'2way'!$Y$3:$Y$7690,"&lt;&gt;P") + SUMIFS('2way'!$Z$3:$Z$7690,'2way'!$R$3:$R$7690,"=" &amp;B275,'2way'!$Y$3:$Y$7690,"&lt;&gt;P")</f>
        <v>0</v>
      </c>
      <c r="J275">
        <f>SUMIFS('2way'!$AF$3:$AF$7690,'2way'!$Q$3:$Q$7690,"="&amp;B275,'2way'!$Y$3:$Y$7690,"&lt;&gt;P") + SUMIFS('2way'!$AF$3:$AF$7690,'2way'!$R$3:$R$7690,"="&amp;B275,'2way'!$Y$3:$Y$7690,"&lt;&gt;P")</f>
        <v>0</v>
      </c>
      <c r="K275" s="68" t="e">
        <f t="shared" si="14"/>
        <v>#DIV/0!</v>
      </c>
    </row>
    <row r="276" spans="1:11" x14ac:dyDescent="0.25">
      <c r="A276" t="s">
        <v>186</v>
      </c>
      <c r="B276" t="s">
        <v>194</v>
      </c>
      <c r="C276">
        <f>SUMIFS('2way'!$Z$3:$Z$7690,'2way'!$Q$3:$Q$7690,"=" &amp;B276,'2way'!$Y$3:$Y$7690,"&lt;&gt;P") + SUMIFS('2way'!$Z$3:$Z$7690,'2way'!$R$3:$R$7690,"=" &amp;B276,'2way'!$Y$3:$Y$7690,"&lt;&gt;P")</f>
        <v>0</v>
      </c>
      <c r="D276">
        <f>SUMIFS('2way'!$AB$3:$AB$7690,'2way'!$Q$3:$Q$7690,"="&amp;B276,'2way'!$Z$3:$Z$7690,"&lt;&gt;P") + SUMIFS('2way'!$AB$3:$AB$7690,'2way'!$R$3:$R$7690,"="&amp;B276,'2way'!$Z$3:$Z$7690,"&lt;&gt;P")</f>
        <v>0</v>
      </c>
      <c r="E276" s="68" t="e">
        <f t="shared" si="12"/>
        <v>#DIV/0!</v>
      </c>
      <c r="F276">
        <f>SUMIFS('2way'!$Z$3:$Z$7690,'2way'!$Q$3:$Q$7690,"=" &amp;B276,'2way'!$Y$3:$Y$7690,"&lt;&gt;P") + SUMIFS('2way'!$Z$3:$Z$7690,'2way'!$R$3:$R$7690,"=" &amp;B276,'2way'!$Y$3:$Y$7690,"&lt;&gt;P")</f>
        <v>0</v>
      </c>
      <c r="G276">
        <f>SUMIFS('2way'!$AD$3:$AD$7690,'2way'!$Q$3:$Q$7690,"="&amp;B276,'2way'!$Y$3:$Y$7690,"&lt;&gt;P") + SUMIFS('2way'!$AD$3:$AD$7690,'2way'!$R$3:$R$7690,"="&amp;D276,'2way'!$Y$3:$Y$7690,"&lt;&gt;P")</f>
        <v>0</v>
      </c>
      <c r="H276" s="68" t="e">
        <f t="shared" si="13"/>
        <v>#DIV/0!</v>
      </c>
      <c r="I276">
        <f>SUMIFS('2way'!$Z$3:$Z$7690,'2way'!$Q$3:$Q$7690,"=" &amp;B276,'2way'!$Y$3:$Y$7690,"&lt;&gt;P") + SUMIFS('2way'!$Z$3:$Z$7690,'2way'!$R$3:$R$7690,"=" &amp;B276,'2way'!$Y$3:$Y$7690,"&lt;&gt;P")</f>
        <v>0</v>
      </c>
      <c r="J276">
        <f>SUMIFS('2way'!$AF$3:$AF$7690,'2way'!$Q$3:$Q$7690,"="&amp;B276,'2way'!$Y$3:$Y$7690,"&lt;&gt;P") + SUMIFS('2way'!$AF$3:$AF$7690,'2way'!$R$3:$R$7690,"="&amp;B276,'2way'!$Y$3:$Y$7690,"&lt;&gt;P")</f>
        <v>0</v>
      </c>
      <c r="K276" s="68" t="e">
        <f t="shared" si="14"/>
        <v>#DIV/0!</v>
      </c>
    </row>
    <row r="277" spans="1:11" x14ac:dyDescent="0.25">
      <c r="A277" t="s">
        <v>186</v>
      </c>
      <c r="B277" t="s">
        <v>188</v>
      </c>
      <c r="C277">
        <f>SUMIFS('2way'!$Z$3:$Z$7690,'2way'!$Q$3:$Q$7690,"=" &amp;B277,'2way'!$Y$3:$Y$7690,"&lt;&gt;P") + SUMIFS('2way'!$Z$3:$Z$7690,'2way'!$R$3:$R$7690,"=" &amp;B277,'2way'!$Y$3:$Y$7690,"&lt;&gt;P")</f>
        <v>0</v>
      </c>
      <c r="D277">
        <f>SUMIFS('2way'!$AB$3:$AB$7690,'2way'!$Q$3:$Q$7690,"="&amp;B277,'2way'!$Z$3:$Z$7690,"&lt;&gt;P") + SUMIFS('2way'!$AB$3:$AB$7690,'2way'!$R$3:$R$7690,"="&amp;B277,'2way'!$Z$3:$Z$7690,"&lt;&gt;P")</f>
        <v>0</v>
      </c>
      <c r="E277" s="68" t="e">
        <f t="shared" si="12"/>
        <v>#DIV/0!</v>
      </c>
      <c r="F277">
        <f>SUMIFS('2way'!$Z$3:$Z$7690,'2way'!$Q$3:$Q$7690,"=" &amp;B277,'2way'!$Y$3:$Y$7690,"&lt;&gt;P") + SUMIFS('2way'!$Z$3:$Z$7690,'2way'!$R$3:$R$7690,"=" &amp;B277,'2way'!$Y$3:$Y$7690,"&lt;&gt;P")</f>
        <v>0</v>
      </c>
      <c r="G277">
        <f>SUMIFS('2way'!$AD$3:$AD$7690,'2way'!$Q$3:$Q$7690,"="&amp;B277,'2way'!$Y$3:$Y$7690,"&lt;&gt;P") + SUMIFS('2way'!$AD$3:$AD$7690,'2way'!$R$3:$R$7690,"="&amp;D277,'2way'!$Y$3:$Y$7690,"&lt;&gt;P")</f>
        <v>0</v>
      </c>
      <c r="H277" s="68" t="e">
        <f t="shared" si="13"/>
        <v>#DIV/0!</v>
      </c>
      <c r="I277">
        <f>SUMIFS('2way'!$Z$3:$Z$7690,'2way'!$Q$3:$Q$7690,"=" &amp;B277,'2way'!$Y$3:$Y$7690,"&lt;&gt;P") + SUMIFS('2way'!$Z$3:$Z$7690,'2way'!$R$3:$R$7690,"=" &amp;B277,'2way'!$Y$3:$Y$7690,"&lt;&gt;P")</f>
        <v>0</v>
      </c>
      <c r="J277">
        <f>SUMIFS('2way'!$AF$3:$AF$7690,'2way'!$Q$3:$Q$7690,"="&amp;B277,'2way'!$Y$3:$Y$7690,"&lt;&gt;P") + SUMIFS('2way'!$AF$3:$AF$7690,'2way'!$R$3:$R$7690,"="&amp;B277,'2way'!$Y$3:$Y$7690,"&lt;&gt;P")</f>
        <v>0</v>
      </c>
      <c r="K277" s="68" t="e">
        <f t="shared" si="14"/>
        <v>#DIV/0!</v>
      </c>
    </row>
    <row r="278" spans="1:11" x14ac:dyDescent="0.25">
      <c r="A278" t="s">
        <v>186</v>
      </c>
      <c r="B278" t="s">
        <v>192</v>
      </c>
      <c r="C278">
        <f>SUMIFS('2way'!$Z$3:$Z$7690,'2way'!$Q$3:$Q$7690,"=" &amp;B278,'2way'!$Y$3:$Y$7690,"&lt;&gt;P") + SUMIFS('2way'!$Z$3:$Z$7690,'2way'!$R$3:$R$7690,"=" &amp;B278,'2way'!$Y$3:$Y$7690,"&lt;&gt;P")</f>
        <v>0</v>
      </c>
      <c r="D278">
        <f>SUMIFS('2way'!$AB$3:$AB$7690,'2way'!$Q$3:$Q$7690,"="&amp;B278,'2way'!$Z$3:$Z$7690,"&lt;&gt;P") + SUMIFS('2way'!$AB$3:$AB$7690,'2way'!$R$3:$R$7690,"="&amp;B278,'2way'!$Z$3:$Z$7690,"&lt;&gt;P")</f>
        <v>0</v>
      </c>
      <c r="E278" s="68" t="e">
        <f t="shared" si="12"/>
        <v>#DIV/0!</v>
      </c>
      <c r="F278">
        <f>SUMIFS('2way'!$Z$3:$Z$7690,'2way'!$Q$3:$Q$7690,"=" &amp;B278,'2way'!$Y$3:$Y$7690,"&lt;&gt;P") + SUMIFS('2way'!$Z$3:$Z$7690,'2way'!$R$3:$R$7690,"=" &amp;B278,'2way'!$Y$3:$Y$7690,"&lt;&gt;P")</f>
        <v>0</v>
      </c>
      <c r="G278">
        <f>SUMIFS('2way'!$AD$3:$AD$7690,'2way'!$Q$3:$Q$7690,"="&amp;B278,'2way'!$Y$3:$Y$7690,"&lt;&gt;P") + SUMIFS('2way'!$AD$3:$AD$7690,'2way'!$R$3:$R$7690,"="&amp;D278,'2way'!$Y$3:$Y$7690,"&lt;&gt;P")</f>
        <v>0</v>
      </c>
      <c r="H278" s="68" t="e">
        <f t="shared" si="13"/>
        <v>#DIV/0!</v>
      </c>
      <c r="I278">
        <f>SUMIFS('2way'!$Z$3:$Z$7690,'2way'!$Q$3:$Q$7690,"=" &amp;B278,'2way'!$Y$3:$Y$7690,"&lt;&gt;P") + SUMIFS('2way'!$Z$3:$Z$7690,'2way'!$R$3:$R$7690,"=" &amp;B278,'2way'!$Y$3:$Y$7690,"&lt;&gt;P")</f>
        <v>0</v>
      </c>
      <c r="J278">
        <f>SUMIFS('2way'!$AF$3:$AF$7690,'2way'!$Q$3:$Q$7690,"="&amp;B278,'2way'!$Y$3:$Y$7690,"&lt;&gt;P") + SUMIFS('2way'!$AF$3:$AF$7690,'2way'!$R$3:$R$7690,"="&amp;B278,'2way'!$Y$3:$Y$7690,"&lt;&gt;P")</f>
        <v>0</v>
      </c>
      <c r="K278" s="68" t="e">
        <f t="shared" si="14"/>
        <v>#DIV/0!</v>
      </c>
    </row>
    <row r="279" spans="1:11" x14ac:dyDescent="0.25">
      <c r="A279" t="s">
        <v>186</v>
      </c>
      <c r="B279" t="s">
        <v>198</v>
      </c>
      <c r="C279">
        <f>SUMIFS('2way'!$Z$3:$Z$7690,'2way'!$Q$3:$Q$7690,"=" &amp;B279,'2way'!$Y$3:$Y$7690,"&lt;&gt;P") + SUMIFS('2way'!$Z$3:$Z$7690,'2way'!$R$3:$R$7690,"=" &amp;B279,'2way'!$Y$3:$Y$7690,"&lt;&gt;P")</f>
        <v>0</v>
      </c>
      <c r="D279">
        <f>SUMIFS('2way'!$AB$3:$AB$7690,'2way'!$Q$3:$Q$7690,"="&amp;B279,'2way'!$Z$3:$Z$7690,"&lt;&gt;P") + SUMIFS('2way'!$AB$3:$AB$7690,'2way'!$R$3:$R$7690,"="&amp;B279,'2way'!$Z$3:$Z$7690,"&lt;&gt;P")</f>
        <v>0</v>
      </c>
      <c r="E279" s="68" t="e">
        <f t="shared" si="12"/>
        <v>#DIV/0!</v>
      </c>
      <c r="F279">
        <f>SUMIFS('2way'!$Z$3:$Z$7690,'2way'!$Q$3:$Q$7690,"=" &amp;B279,'2way'!$Y$3:$Y$7690,"&lt;&gt;P") + SUMIFS('2way'!$Z$3:$Z$7690,'2way'!$R$3:$R$7690,"=" &amp;B279,'2way'!$Y$3:$Y$7690,"&lt;&gt;P")</f>
        <v>0</v>
      </c>
      <c r="G279">
        <f>SUMIFS('2way'!$AD$3:$AD$7690,'2way'!$Q$3:$Q$7690,"="&amp;B279,'2way'!$Y$3:$Y$7690,"&lt;&gt;P") + SUMIFS('2way'!$AD$3:$AD$7690,'2way'!$R$3:$R$7690,"="&amp;D279,'2way'!$Y$3:$Y$7690,"&lt;&gt;P")</f>
        <v>0</v>
      </c>
      <c r="H279" s="68" t="e">
        <f t="shared" si="13"/>
        <v>#DIV/0!</v>
      </c>
      <c r="I279">
        <f>SUMIFS('2way'!$Z$3:$Z$7690,'2way'!$Q$3:$Q$7690,"=" &amp;B279,'2way'!$Y$3:$Y$7690,"&lt;&gt;P") + SUMIFS('2way'!$Z$3:$Z$7690,'2way'!$R$3:$R$7690,"=" &amp;B279,'2way'!$Y$3:$Y$7690,"&lt;&gt;P")</f>
        <v>0</v>
      </c>
      <c r="J279">
        <f>SUMIFS('2way'!$AF$3:$AF$7690,'2way'!$Q$3:$Q$7690,"="&amp;B279,'2way'!$Y$3:$Y$7690,"&lt;&gt;P") + SUMIFS('2way'!$AF$3:$AF$7690,'2way'!$R$3:$R$7690,"="&amp;B279,'2way'!$Y$3:$Y$7690,"&lt;&gt;P")</f>
        <v>0</v>
      </c>
      <c r="K279" s="68" t="e">
        <f t="shared" si="14"/>
        <v>#DIV/0!</v>
      </c>
    </row>
    <row r="280" spans="1:11" x14ac:dyDescent="0.25">
      <c r="A280" t="s">
        <v>186</v>
      </c>
      <c r="B280" t="s">
        <v>190</v>
      </c>
      <c r="C280">
        <f>SUMIFS('2way'!$Z$3:$Z$7690,'2way'!$Q$3:$Q$7690,"=" &amp;B280,'2way'!$Y$3:$Y$7690,"&lt;&gt;P") + SUMIFS('2way'!$Z$3:$Z$7690,'2way'!$R$3:$R$7690,"=" &amp;B280,'2way'!$Y$3:$Y$7690,"&lt;&gt;P")</f>
        <v>0</v>
      </c>
      <c r="D280">
        <f>SUMIFS('2way'!$AB$3:$AB$7690,'2way'!$Q$3:$Q$7690,"="&amp;B280,'2way'!$Z$3:$Z$7690,"&lt;&gt;P") + SUMIFS('2way'!$AB$3:$AB$7690,'2way'!$R$3:$R$7690,"="&amp;B280,'2way'!$Z$3:$Z$7690,"&lt;&gt;P")</f>
        <v>0</v>
      </c>
      <c r="E280" s="68" t="e">
        <f t="shared" si="12"/>
        <v>#DIV/0!</v>
      </c>
      <c r="F280">
        <f>SUMIFS('2way'!$Z$3:$Z$7690,'2way'!$Q$3:$Q$7690,"=" &amp;B280,'2way'!$Y$3:$Y$7690,"&lt;&gt;P") + SUMIFS('2way'!$Z$3:$Z$7690,'2way'!$R$3:$R$7690,"=" &amp;B280,'2way'!$Y$3:$Y$7690,"&lt;&gt;P")</f>
        <v>0</v>
      </c>
      <c r="G280">
        <f>SUMIFS('2way'!$AD$3:$AD$7690,'2way'!$Q$3:$Q$7690,"="&amp;B280,'2way'!$Y$3:$Y$7690,"&lt;&gt;P") + SUMIFS('2way'!$AD$3:$AD$7690,'2way'!$R$3:$R$7690,"="&amp;D280,'2way'!$Y$3:$Y$7690,"&lt;&gt;P")</f>
        <v>0</v>
      </c>
      <c r="H280" s="68" t="e">
        <f t="shared" si="13"/>
        <v>#DIV/0!</v>
      </c>
      <c r="I280">
        <f>SUMIFS('2way'!$Z$3:$Z$7690,'2way'!$Q$3:$Q$7690,"=" &amp;B280,'2way'!$Y$3:$Y$7690,"&lt;&gt;P") + SUMIFS('2way'!$Z$3:$Z$7690,'2way'!$R$3:$R$7690,"=" &amp;B280,'2way'!$Y$3:$Y$7690,"&lt;&gt;P")</f>
        <v>0</v>
      </c>
      <c r="J280">
        <f>SUMIFS('2way'!$AF$3:$AF$7690,'2way'!$Q$3:$Q$7690,"="&amp;B280,'2way'!$Y$3:$Y$7690,"&lt;&gt;P") + SUMIFS('2way'!$AF$3:$AF$7690,'2way'!$R$3:$R$7690,"="&amp;B280,'2way'!$Y$3:$Y$7690,"&lt;&gt;P")</f>
        <v>0</v>
      </c>
      <c r="K280" s="68" t="e">
        <f t="shared" si="14"/>
        <v>#DIV/0!</v>
      </c>
    </row>
    <row r="281" spans="1:11" x14ac:dyDescent="0.25">
      <c r="A281" t="s">
        <v>186</v>
      </c>
      <c r="B281" t="s">
        <v>184</v>
      </c>
      <c r="C281">
        <f>SUMIFS('2way'!$Z$3:$Z$7690,'2way'!$Q$3:$Q$7690,"=" &amp;B281,'2way'!$Y$3:$Y$7690,"&lt;&gt;P") + SUMIFS('2way'!$Z$3:$Z$7690,'2way'!$R$3:$R$7690,"=" &amp;B281,'2way'!$Y$3:$Y$7690,"&lt;&gt;P")</f>
        <v>0</v>
      </c>
      <c r="D281">
        <f>SUMIFS('2way'!$AB$3:$AB$7690,'2way'!$Q$3:$Q$7690,"="&amp;B281,'2way'!$Z$3:$Z$7690,"&lt;&gt;P") + SUMIFS('2way'!$AB$3:$AB$7690,'2way'!$R$3:$R$7690,"="&amp;B281,'2way'!$Z$3:$Z$7690,"&lt;&gt;P")</f>
        <v>0</v>
      </c>
      <c r="E281" s="68" t="e">
        <f t="shared" si="12"/>
        <v>#DIV/0!</v>
      </c>
      <c r="F281">
        <f>SUMIFS('2way'!$Z$3:$Z$7690,'2way'!$Q$3:$Q$7690,"=" &amp;B281,'2way'!$Y$3:$Y$7690,"&lt;&gt;P") + SUMIFS('2way'!$Z$3:$Z$7690,'2way'!$R$3:$R$7690,"=" &amp;B281,'2way'!$Y$3:$Y$7690,"&lt;&gt;P")</f>
        <v>0</v>
      </c>
      <c r="G281">
        <f>SUMIFS('2way'!$AD$3:$AD$7690,'2way'!$Q$3:$Q$7690,"="&amp;B281,'2way'!$Y$3:$Y$7690,"&lt;&gt;P") + SUMIFS('2way'!$AD$3:$AD$7690,'2way'!$R$3:$R$7690,"="&amp;D281,'2way'!$Y$3:$Y$7690,"&lt;&gt;P")</f>
        <v>0</v>
      </c>
      <c r="H281" s="68" t="e">
        <f t="shared" si="13"/>
        <v>#DIV/0!</v>
      </c>
      <c r="I281">
        <f>SUMIFS('2way'!$Z$3:$Z$7690,'2way'!$Q$3:$Q$7690,"=" &amp;B281,'2way'!$Y$3:$Y$7690,"&lt;&gt;P") + SUMIFS('2way'!$Z$3:$Z$7690,'2way'!$R$3:$R$7690,"=" &amp;B281,'2way'!$Y$3:$Y$7690,"&lt;&gt;P")</f>
        <v>0</v>
      </c>
      <c r="J281">
        <f>SUMIFS('2way'!$AF$3:$AF$7690,'2way'!$Q$3:$Q$7690,"="&amp;B281,'2way'!$Y$3:$Y$7690,"&lt;&gt;P") + SUMIFS('2way'!$AF$3:$AF$7690,'2way'!$R$3:$R$7690,"="&amp;B281,'2way'!$Y$3:$Y$7690,"&lt;&gt;P")</f>
        <v>0</v>
      </c>
      <c r="K281" s="68" t="e">
        <f t="shared" si="14"/>
        <v>#DIV/0!</v>
      </c>
    </row>
    <row r="282" spans="1:11" x14ac:dyDescent="0.25">
      <c r="A282" t="s">
        <v>186</v>
      </c>
      <c r="B282" t="s">
        <v>199</v>
      </c>
      <c r="C282">
        <f>SUMIFS('2way'!$Z$3:$Z$7690,'2way'!$Q$3:$Q$7690,"=" &amp;B282,'2way'!$Y$3:$Y$7690,"&lt;&gt;P") + SUMIFS('2way'!$Z$3:$Z$7690,'2way'!$R$3:$R$7690,"=" &amp;B282,'2way'!$Y$3:$Y$7690,"&lt;&gt;P")</f>
        <v>0</v>
      </c>
      <c r="D282">
        <f>SUMIFS('2way'!$AB$3:$AB$7690,'2way'!$Q$3:$Q$7690,"="&amp;B282,'2way'!$Z$3:$Z$7690,"&lt;&gt;P") + SUMIFS('2way'!$AB$3:$AB$7690,'2way'!$R$3:$R$7690,"="&amp;B282,'2way'!$Z$3:$Z$7690,"&lt;&gt;P")</f>
        <v>0</v>
      </c>
      <c r="E282" s="68" t="e">
        <f t="shared" si="12"/>
        <v>#DIV/0!</v>
      </c>
      <c r="F282">
        <f>SUMIFS('2way'!$Z$3:$Z$7690,'2way'!$Q$3:$Q$7690,"=" &amp;B282,'2way'!$Y$3:$Y$7690,"&lt;&gt;P") + SUMIFS('2way'!$Z$3:$Z$7690,'2way'!$R$3:$R$7690,"=" &amp;B282,'2way'!$Y$3:$Y$7690,"&lt;&gt;P")</f>
        <v>0</v>
      </c>
      <c r="G282">
        <f>SUMIFS('2way'!$AD$3:$AD$7690,'2way'!$Q$3:$Q$7690,"="&amp;B282,'2way'!$Y$3:$Y$7690,"&lt;&gt;P") + SUMIFS('2way'!$AD$3:$AD$7690,'2way'!$R$3:$R$7690,"="&amp;D282,'2way'!$Y$3:$Y$7690,"&lt;&gt;P")</f>
        <v>0</v>
      </c>
      <c r="H282" s="68" t="e">
        <f t="shared" si="13"/>
        <v>#DIV/0!</v>
      </c>
      <c r="I282">
        <f>SUMIFS('2way'!$Z$3:$Z$7690,'2way'!$Q$3:$Q$7690,"=" &amp;B282,'2way'!$Y$3:$Y$7690,"&lt;&gt;P") + SUMIFS('2way'!$Z$3:$Z$7690,'2way'!$R$3:$R$7690,"=" &amp;B282,'2way'!$Y$3:$Y$7690,"&lt;&gt;P")</f>
        <v>0</v>
      </c>
      <c r="J282">
        <f>SUMIFS('2way'!$AF$3:$AF$7690,'2way'!$Q$3:$Q$7690,"="&amp;B282,'2way'!$Y$3:$Y$7690,"&lt;&gt;P") + SUMIFS('2way'!$AF$3:$AF$7690,'2way'!$R$3:$R$7690,"="&amp;B282,'2way'!$Y$3:$Y$7690,"&lt;&gt;P")</f>
        <v>0</v>
      </c>
      <c r="K282" s="68" t="e">
        <f t="shared" si="14"/>
        <v>#DIV/0!</v>
      </c>
    </row>
    <row r="283" spans="1:11" x14ac:dyDescent="0.25">
      <c r="A283" t="s">
        <v>186</v>
      </c>
      <c r="B283" t="s">
        <v>191</v>
      </c>
      <c r="C283">
        <f>SUMIFS('2way'!$Z$3:$Z$7690,'2way'!$Q$3:$Q$7690,"=" &amp;B283,'2way'!$Y$3:$Y$7690,"&lt;&gt;P") + SUMIFS('2way'!$Z$3:$Z$7690,'2way'!$R$3:$R$7690,"=" &amp;B283,'2way'!$Y$3:$Y$7690,"&lt;&gt;P")</f>
        <v>0</v>
      </c>
      <c r="D283">
        <f>SUMIFS('2way'!$AB$3:$AB$7690,'2way'!$Q$3:$Q$7690,"="&amp;B283,'2way'!$Z$3:$Z$7690,"&lt;&gt;P") + SUMIFS('2way'!$AB$3:$AB$7690,'2way'!$R$3:$R$7690,"="&amp;B283,'2way'!$Z$3:$Z$7690,"&lt;&gt;P")</f>
        <v>0</v>
      </c>
      <c r="E283" s="68" t="e">
        <f t="shared" si="12"/>
        <v>#DIV/0!</v>
      </c>
      <c r="F283">
        <f>SUMIFS('2way'!$Z$3:$Z$7690,'2way'!$Q$3:$Q$7690,"=" &amp;B283,'2way'!$Y$3:$Y$7690,"&lt;&gt;P") + SUMIFS('2way'!$Z$3:$Z$7690,'2way'!$R$3:$R$7690,"=" &amp;B283,'2way'!$Y$3:$Y$7690,"&lt;&gt;P")</f>
        <v>0</v>
      </c>
      <c r="G283">
        <f>SUMIFS('2way'!$AD$3:$AD$7690,'2way'!$Q$3:$Q$7690,"="&amp;B283,'2way'!$Y$3:$Y$7690,"&lt;&gt;P") + SUMIFS('2way'!$AD$3:$AD$7690,'2way'!$R$3:$R$7690,"="&amp;D283,'2way'!$Y$3:$Y$7690,"&lt;&gt;P")</f>
        <v>0</v>
      </c>
      <c r="H283" s="68" t="e">
        <f t="shared" si="13"/>
        <v>#DIV/0!</v>
      </c>
      <c r="I283">
        <f>SUMIFS('2way'!$Z$3:$Z$7690,'2way'!$Q$3:$Q$7690,"=" &amp;B283,'2way'!$Y$3:$Y$7690,"&lt;&gt;P") + SUMIFS('2way'!$Z$3:$Z$7690,'2way'!$R$3:$R$7690,"=" &amp;B283,'2way'!$Y$3:$Y$7690,"&lt;&gt;P")</f>
        <v>0</v>
      </c>
      <c r="J283">
        <f>SUMIFS('2way'!$AF$3:$AF$7690,'2way'!$Q$3:$Q$7690,"="&amp;B283,'2way'!$Y$3:$Y$7690,"&lt;&gt;P") + SUMIFS('2way'!$AF$3:$AF$7690,'2way'!$R$3:$R$7690,"="&amp;B283,'2way'!$Y$3:$Y$7690,"&lt;&gt;P")</f>
        <v>0</v>
      </c>
      <c r="K283" s="68" t="e">
        <f t="shared" si="14"/>
        <v>#DIV/0!</v>
      </c>
    </row>
    <row r="284" spans="1:11" x14ac:dyDescent="0.25">
      <c r="A284" t="s">
        <v>66</v>
      </c>
      <c r="B284" t="s">
        <v>136</v>
      </c>
      <c r="C284">
        <f>SUMIFS('2way'!$Z$3:$Z$7690,'2way'!$Q$3:$Q$7690,"=" &amp;B284,'2way'!$Y$3:$Y$7690,"&lt;&gt;P") + SUMIFS('2way'!$Z$3:$Z$7690,'2way'!$R$3:$R$7690,"=" &amp;B284,'2way'!$Y$3:$Y$7690,"&lt;&gt;P")</f>
        <v>0</v>
      </c>
      <c r="D284">
        <f>SUMIFS('2way'!$AB$3:$AB$7690,'2way'!$Q$3:$Q$7690,"="&amp;B284,'2way'!$Z$3:$Z$7690,"&lt;&gt;P") + SUMIFS('2way'!$AB$3:$AB$7690,'2way'!$R$3:$R$7690,"="&amp;B284,'2way'!$Z$3:$Z$7690,"&lt;&gt;P")</f>
        <v>0</v>
      </c>
      <c r="E284" s="68" t="e">
        <f t="shared" si="12"/>
        <v>#DIV/0!</v>
      </c>
      <c r="F284">
        <f>SUMIFS('2way'!$Z$3:$Z$7690,'2way'!$Q$3:$Q$7690,"=" &amp;B284,'2way'!$Y$3:$Y$7690,"&lt;&gt;P") + SUMIFS('2way'!$Z$3:$Z$7690,'2way'!$R$3:$R$7690,"=" &amp;B284,'2way'!$Y$3:$Y$7690,"&lt;&gt;P")</f>
        <v>0</v>
      </c>
      <c r="G284">
        <f>SUMIFS('2way'!$AD$3:$AD$7690,'2way'!$Q$3:$Q$7690,"="&amp;B284,'2way'!$Y$3:$Y$7690,"&lt;&gt;P") + SUMIFS('2way'!$AD$3:$AD$7690,'2way'!$R$3:$R$7690,"="&amp;D284,'2way'!$Y$3:$Y$7690,"&lt;&gt;P")</f>
        <v>0</v>
      </c>
      <c r="H284" s="68" t="e">
        <f t="shared" si="13"/>
        <v>#DIV/0!</v>
      </c>
      <c r="I284">
        <f>SUMIFS('2way'!$Z$3:$Z$7690,'2way'!$Q$3:$Q$7690,"=" &amp;B284,'2way'!$Y$3:$Y$7690,"&lt;&gt;P") + SUMIFS('2way'!$Z$3:$Z$7690,'2way'!$R$3:$R$7690,"=" &amp;B284,'2way'!$Y$3:$Y$7690,"&lt;&gt;P")</f>
        <v>0</v>
      </c>
      <c r="J284">
        <f>SUMIFS('2way'!$AF$3:$AF$7690,'2way'!$Q$3:$Q$7690,"="&amp;B284,'2way'!$Y$3:$Y$7690,"&lt;&gt;P") + SUMIFS('2way'!$AF$3:$AF$7690,'2way'!$R$3:$R$7690,"="&amp;B284,'2way'!$Y$3:$Y$7690,"&lt;&gt;P")</f>
        <v>0</v>
      </c>
      <c r="K284" s="68" t="e">
        <f t="shared" si="14"/>
        <v>#DIV/0!</v>
      </c>
    </row>
    <row r="285" spans="1:11" x14ac:dyDescent="0.25">
      <c r="A285" t="s">
        <v>66</v>
      </c>
      <c r="B285" t="s">
        <v>140</v>
      </c>
      <c r="C285">
        <f>SUMIFS('2way'!$Z$3:$Z$7690,'2way'!$Q$3:$Q$7690,"=" &amp;B285,'2way'!$Y$3:$Y$7690,"&lt;&gt;P") + SUMIFS('2way'!$Z$3:$Z$7690,'2way'!$R$3:$R$7690,"=" &amp;B285,'2way'!$Y$3:$Y$7690,"&lt;&gt;P")</f>
        <v>0</v>
      </c>
      <c r="D285">
        <f>SUMIFS('2way'!$AB$3:$AB$7690,'2way'!$Q$3:$Q$7690,"="&amp;B285,'2way'!$Z$3:$Z$7690,"&lt;&gt;P") + SUMIFS('2way'!$AB$3:$AB$7690,'2way'!$R$3:$R$7690,"="&amp;B285,'2way'!$Z$3:$Z$7690,"&lt;&gt;P")</f>
        <v>0</v>
      </c>
      <c r="E285" s="68" t="e">
        <f t="shared" si="12"/>
        <v>#DIV/0!</v>
      </c>
      <c r="F285">
        <f>SUMIFS('2way'!$Z$3:$Z$7690,'2way'!$Q$3:$Q$7690,"=" &amp;B285,'2way'!$Y$3:$Y$7690,"&lt;&gt;P") + SUMIFS('2way'!$Z$3:$Z$7690,'2way'!$R$3:$R$7690,"=" &amp;B285,'2way'!$Y$3:$Y$7690,"&lt;&gt;P")</f>
        <v>0</v>
      </c>
      <c r="G285">
        <f>SUMIFS('2way'!$AD$3:$AD$7690,'2way'!$Q$3:$Q$7690,"="&amp;B285,'2way'!$Y$3:$Y$7690,"&lt;&gt;P") + SUMIFS('2way'!$AD$3:$AD$7690,'2way'!$R$3:$R$7690,"="&amp;D285,'2way'!$Y$3:$Y$7690,"&lt;&gt;P")</f>
        <v>0</v>
      </c>
      <c r="H285" s="68" t="e">
        <f t="shared" si="13"/>
        <v>#DIV/0!</v>
      </c>
      <c r="I285">
        <f>SUMIFS('2way'!$Z$3:$Z$7690,'2way'!$Q$3:$Q$7690,"=" &amp;B285,'2way'!$Y$3:$Y$7690,"&lt;&gt;P") + SUMIFS('2way'!$Z$3:$Z$7690,'2way'!$R$3:$R$7690,"=" &amp;B285,'2way'!$Y$3:$Y$7690,"&lt;&gt;P")</f>
        <v>0</v>
      </c>
      <c r="J285">
        <f>SUMIFS('2way'!$AF$3:$AF$7690,'2way'!$Q$3:$Q$7690,"="&amp;B285,'2way'!$Y$3:$Y$7690,"&lt;&gt;P") + SUMIFS('2way'!$AF$3:$AF$7690,'2way'!$R$3:$R$7690,"="&amp;B285,'2way'!$Y$3:$Y$7690,"&lt;&gt;P")</f>
        <v>0</v>
      </c>
      <c r="K285" s="68" t="e">
        <f t="shared" si="14"/>
        <v>#DIV/0!</v>
      </c>
    </row>
    <row r="286" spans="1:11" x14ac:dyDescent="0.25">
      <c r="A286" t="s">
        <v>66</v>
      </c>
      <c r="B286" t="s">
        <v>139</v>
      </c>
      <c r="C286">
        <f>SUMIFS('2way'!$Z$3:$Z$7690,'2way'!$Q$3:$Q$7690,"=" &amp;B286,'2way'!$Y$3:$Y$7690,"&lt;&gt;P") + SUMIFS('2way'!$Z$3:$Z$7690,'2way'!$R$3:$R$7690,"=" &amp;B286,'2way'!$Y$3:$Y$7690,"&lt;&gt;P")</f>
        <v>0</v>
      </c>
      <c r="D286">
        <f>SUMIFS('2way'!$AB$3:$AB$7690,'2way'!$Q$3:$Q$7690,"="&amp;B286,'2way'!$Z$3:$Z$7690,"&lt;&gt;P") + SUMIFS('2way'!$AB$3:$AB$7690,'2way'!$R$3:$R$7690,"="&amp;B286,'2way'!$Z$3:$Z$7690,"&lt;&gt;P")</f>
        <v>0</v>
      </c>
      <c r="E286" s="68" t="e">
        <f t="shared" si="12"/>
        <v>#DIV/0!</v>
      </c>
      <c r="F286">
        <f>SUMIFS('2way'!$Z$3:$Z$7690,'2way'!$Q$3:$Q$7690,"=" &amp;B286,'2way'!$Y$3:$Y$7690,"&lt;&gt;P") + SUMIFS('2way'!$Z$3:$Z$7690,'2way'!$R$3:$R$7690,"=" &amp;B286,'2way'!$Y$3:$Y$7690,"&lt;&gt;P")</f>
        <v>0</v>
      </c>
      <c r="G286">
        <f>SUMIFS('2way'!$AD$3:$AD$7690,'2way'!$Q$3:$Q$7690,"="&amp;B286,'2way'!$Y$3:$Y$7690,"&lt;&gt;P") + SUMIFS('2way'!$AD$3:$AD$7690,'2way'!$R$3:$R$7690,"="&amp;D286,'2way'!$Y$3:$Y$7690,"&lt;&gt;P")</f>
        <v>0</v>
      </c>
      <c r="H286" s="68" t="e">
        <f t="shared" si="13"/>
        <v>#DIV/0!</v>
      </c>
      <c r="I286">
        <f>SUMIFS('2way'!$Z$3:$Z$7690,'2way'!$Q$3:$Q$7690,"=" &amp;B286,'2way'!$Y$3:$Y$7690,"&lt;&gt;P") + SUMIFS('2way'!$Z$3:$Z$7690,'2way'!$R$3:$R$7690,"=" &amp;B286,'2way'!$Y$3:$Y$7690,"&lt;&gt;P")</f>
        <v>0</v>
      </c>
      <c r="J286">
        <f>SUMIFS('2way'!$AF$3:$AF$7690,'2way'!$Q$3:$Q$7690,"="&amp;B286,'2way'!$Y$3:$Y$7690,"&lt;&gt;P") + SUMIFS('2way'!$AF$3:$AF$7690,'2way'!$R$3:$R$7690,"="&amp;B286,'2way'!$Y$3:$Y$7690,"&lt;&gt;P")</f>
        <v>0</v>
      </c>
      <c r="K286" s="68" t="e">
        <f t="shared" si="14"/>
        <v>#DIV/0!</v>
      </c>
    </row>
    <row r="287" spans="1:11" x14ac:dyDescent="0.25">
      <c r="A287" t="s">
        <v>66</v>
      </c>
      <c r="B287" t="s">
        <v>130</v>
      </c>
      <c r="C287">
        <f>SUMIFS('2way'!$Z$3:$Z$7690,'2way'!$Q$3:$Q$7690,"=" &amp;B287,'2way'!$Y$3:$Y$7690,"&lt;&gt;P") + SUMIFS('2way'!$Z$3:$Z$7690,'2way'!$R$3:$R$7690,"=" &amp;B287,'2way'!$Y$3:$Y$7690,"&lt;&gt;P")</f>
        <v>0</v>
      </c>
      <c r="D287">
        <f>SUMIFS('2way'!$AB$3:$AB$7690,'2way'!$Q$3:$Q$7690,"="&amp;B287,'2way'!$Z$3:$Z$7690,"&lt;&gt;P") + SUMIFS('2way'!$AB$3:$AB$7690,'2way'!$R$3:$R$7690,"="&amp;B287,'2way'!$Z$3:$Z$7690,"&lt;&gt;P")</f>
        <v>0</v>
      </c>
      <c r="E287" s="68" t="e">
        <f t="shared" si="12"/>
        <v>#DIV/0!</v>
      </c>
      <c r="F287">
        <f>SUMIFS('2way'!$Z$3:$Z$7690,'2way'!$Q$3:$Q$7690,"=" &amp;B287,'2way'!$Y$3:$Y$7690,"&lt;&gt;P") + SUMIFS('2way'!$Z$3:$Z$7690,'2way'!$R$3:$R$7690,"=" &amp;B287,'2way'!$Y$3:$Y$7690,"&lt;&gt;P")</f>
        <v>0</v>
      </c>
      <c r="G287">
        <f>SUMIFS('2way'!$AD$3:$AD$7690,'2way'!$Q$3:$Q$7690,"="&amp;B287,'2way'!$Y$3:$Y$7690,"&lt;&gt;P") + SUMIFS('2way'!$AD$3:$AD$7690,'2way'!$R$3:$R$7690,"="&amp;D287,'2way'!$Y$3:$Y$7690,"&lt;&gt;P")</f>
        <v>0</v>
      </c>
      <c r="H287" s="68" t="e">
        <f t="shared" si="13"/>
        <v>#DIV/0!</v>
      </c>
      <c r="I287">
        <f>SUMIFS('2way'!$Z$3:$Z$7690,'2way'!$Q$3:$Q$7690,"=" &amp;B287,'2way'!$Y$3:$Y$7690,"&lt;&gt;P") + SUMIFS('2way'!$Z$3:$Z$7690,'2way'!$R$3:$R$7690,"=" &amp;B287,'2way'!$Y$3:$Y$7690,"&lt;&gt;P")</f>
        <v>0</v>
      </c>
      <c r="J287">
        <f>SUMIFS('2way'!$AF$3:$AF$7690,'2way'!$Q$3:$Q$7690,"="&amp;B287,'2way'!$Y$3:$Y$7690,"&lt;&gt;P") + SUMIFS('2way'!$AF$3:$AF$7690,'2way'!$R$3:$R$7690,"="&amp;B287,'2way'!$Y$3:$Y$7690,"&lt;&gt;P")</f>
        <v>0</v>
      </c>
      <c r="K287" s="68" t="e">
        <f t="shared" si="14"/>
        <v>#DIV/0!</v>
      </c>
    </row>
    <row r="288" spans="1:11" x14ac:dyDescent="0.25">
      <c r="A288" t="s">
        <v>66</v>
      </c>
      <c r="B288" t="s">
        <v>134</v>
      </c>
      <c r="C288">
        <f>SUMIFS('2way'!$Z$3:$Z$7690,'2way'!$Q$3:$Q$7690,"=" &amp;B288,'2way'!$Y$3:$Y$7690,"&lt;&gt;P") + SUMIFS('2way'!$Z$3:$Z$7690,'2way'!$R$3:$R$7690,"=" &amp;B288,'2way'!$Y$3:$Y$7690,"&lt;&gt;P")</f>
        <v>0</v>
      </c>
      <c r="D288">
        <f>SUMIFS('2way'!$AB$3:$AB$7690,'2way'!$Q$3:$Q$7690,"="&amp;B288,'2way'!$Z$3:$Z$7690,"&lt;&gt;P") + SUMIFS('2way'!$AB$3:$AB$7690,'2way'!$R$3:$R$7690,"="&amp;B288,'2way'!$Z$3:$Z$7690,"&lt;&gt;P")</f>
        <v>0</v>
      </c>
      <c r="E288" s="68" t="e">
        <f t="shared" si="12"/>
        <v>#DIV/0!</v>
      </c>
      <c r="F288">
        <f>SUMIFS('2way'!$Z$3:$Z$7690,'2way'!$Q$3:$Q$7690,"=" &amp;B288,'2way'!$Y$3:$Y$7690,"&lt;&gt;P") + SUMIFS('2way'!$Z$3:$Z$7690,'2way'!$R$3:$R$7690,"=" &amp;B288,'2way'!$Y$3:$Y$7690,"&lt;&gt;P")</f>
        <v>0</v>
      </c>
      <c r="G288">
        <f>SUMIFS('2way'!$AD$3:$AD$7690,'2way'!$Q$3:$Q$7690,"="&amp;B288,'2way'!$Y$3:$Y$7690,"&lt;&gt;P") + SUMIFS('2way'!$AD$3:$AD$7690,'2way'!$R$3:$R$7690,"="&amp;D288,'2way'!$Y$3:$Y$7690,"&lt;&gt;P")</f>
        <v>0</v>
      </c>
      <c r="H288" s="68" t="e">
        <f t="shared" si="13"/>
        <v>#DIV/0!</v>
      </c>
      <c r="I288">
        <f>SUMIFS('2way'!$Z$3:$Z$7690,'2way'!$Q$3:$Q$7690,"=" &amp;B288,'2way'!$Y$3:$Y$7690,"&lt;&gt;P") + SUMIFS('2way'!$Z$3:$Z$7690,'2way'!$R$3:$R$7690,"=" &amp;B288,'2way'!$Y$3:$Y$7690,"&lt;&gt;P")</f>
        <v>0</v>
      </c>
      <c r="J288">
        <f>SUMIFS('2way'!$AF$3:$AF$7690,'2way'!$Q$3:$Q$7690,"="&amp;B288,'2way'!$Y$3:$Y$7690,"&lt;&gt;P") + SUMIFS('2way'!$AF$3:$AF$7690,'2way'!$R$3:$R$7690,"="&amp;B288,'2way'!$Y$3:$Y$7690,"&lt;&gt;P")</f>
        <v>0</v>
      </c>
      <c r="K288" s="68" t="e">
        <f t="shared" si="14"/>
        <v>#DIV/0!</v>
      </c>
    </row>
    <row r="289" spans="1:11" x14ac:dyDescent="0.25">
      <c r="A289" t="s">
        <v>66</v>
      </c>
      <c r="B289" t="s">
        <v>131</v>
      </c>
      <c r="C289">
        <f>SUMIFS('2way'!$Z$3:$Z$7690,'2way'!$Q$3:$Q$7690,"=" &amp;B289,'2way'!$Y$3:$Y$7690,"&lt;&gt;P") + SUMIFS('2way'!$Z$3:$Z$7690,'2way'!$R$3:$R$7690,"=" &amp;B289,'2way'!$Y$3:$Y$7690,"&lt;&gt;P")</f>
        <v>0</v>
      </c>
      <c r="D289">
        <f>SUMIFS('2way'!$AB$3:$AB$7690,'2way'!$Q$3:$Q$7690,"="&amp;B289,'2way'!$Z$3:$Z$7690,"&lt;&gt;P") + SUMIFS('2way'!$AB$3:$AB$7690,'2way'!$R$3:$R$7690,"="&amp;B289,'2way'!$Z$3:$Z$7690,"&lt;&gt;P")</f>
        <v>0</v>
      </c>
      <c r="E289" s="68" t="e">
        <f t="shared" si="12"/>
        <v>#DIV/0!</v>
      </c>
      <c r="F289">
        <f>SUMIFS('2way'!$Z$3:$Z$7690,'2way'!$Q$3:$Q$7690,"=" &amp;B289,'2way'!$Y$3:$Y$7690,"&lt;&gt;P") + SUMIFS('2way'!$Z$3:$Z$7690,'2way'!$R$3:$R$7690,"=" &amp;B289,'2way'!$Y$3:$Y$7690,"&lt;&gt;P")</f>
        <v>0</v>
      </c>
      <c r="G289">
        <f>SUMIFS('2way'!$AD$3:$AD$7690,'2way'!$Q$3:$Q$7690,"="&amp;B289,'2way'!$Y$3:$Y$7690,"&lt;&gt;P") + SUMIFS('2way'!$AD$3:$AD$7690,'2way'!$R$3:$R$7690,"="&amp;D289,'2way'!$Y$3:$Y$7690,"&lt;&gt;P")</f>
        <v>0</v>
      </c>
      <c r="H289" s="68" t="e">
        <f t="shared" si="13"/>
        <v>#DIV/0!</v>
      </c>
      <c r="I289">
        <f>SUMIFS('2way'!$Z$3:$Z$7690,'2way'!$Q$3:$Q$7690,"=" &amp;B289,'2way'!$Y$3:$Y$7690,"&lt;&gt;P") + SUMIFS('2way'!$Z$3:$Z$7690,'2way'!$R$3:$R$7690,"=" &amp;B289,'2way'!$Y$3:$Y$7690,"&lt;&gt;P")</f>
        <v>0</v>
      </c>
      <c r="J289">
        <f>SUMIFS('2way'!$AF$3:$AF$7690,'2way'!$Q$3:$Q$7690,"="&amp;B289,'2way'!$Y$3:$Y$7690,"&lt;&gt;P") + SUMIFS('2way'!$AF$3:$AF$7690,'2way'!$R$3:$R$7690,"="&amp;B289,'2way'!$Y$3:$Y$7690,"&lt;&gt;P")</f>
        <v>0</v>
      </c>
      <c r="K289" s="68" t="e">
        <f t="shared" si="14"/>
        <v>#DIV/0!</v>
      </c>
    </row>
    <row r="290" spans="1:11" x14ac:dyDescent="0.25">
      <c r="A290" t="s">
        <v>66</v>
      </c>
      <c r="B290" t="s">
        <v>144</v>
      </c>
      <c r="C290">
        <f>SUMIFS('2way'!$Z$3:$Z$7690,'2way'!$Q$3:$Q$7690,"=" &amp;B290,'2way'!$Y$3:$Y$7690,"&lt;&gt;P") + SUMIFS('2way'!$Z$3:$Z$7690,'2way'!$R$3:$R$7690,"=" &amp;B290,'2way'!$Y$3:$Y$7690,"&lt;&gt;P")</f>
        <v>0</v>
      </c>
      <c r="D290">
        <f>SUMIFS('2way'!$AB$3:$AB$7690,'2way'!$Q$3:$Q$7690,"="&amp;B290,'2way'!$Z$3:$Z$7690,"&lt;&gt;P") + SUMIFS('2way'!$AB$3:$AB$7690,'2way'!$R$3:$R$7690,"="&amp;B290,'2way'!$Z$3:$Z$7690,"&lt;&gt;P")</f>
        <v>0</v>
      </c>
      <c r="E290" s="68" t="e">
        <f t="shared" si="12"/>
        <v>#DIV/0!</v>
      </c>
      <c r="F290">
        <f>SUMIFS('2way'!$Z$3:$Z$7690,'2way'!$Q$3:$Q$7690,"=" &amp;B290,'2way'!$Y$3:$Y$7690,"&lt;&gt;P") + SUMIFS('2way'!$Z$3:$Z$7690,'2way'!$R$3:$R$7690,"=" &amp;B290,'2way'!$Y$3:$Y$7690,"&lt;&gt;P")</f>
        <v>0</v>
      </c>
      <c r="G290">
        <f>SUMIFS('2way'!$AD$3:$AD$7690,'2way'!$Q$3:$Q$7690,"="&amp;B290,'2way'!$Y$3:$Y$7690,"&lt;&gt;P") + SUMIFS('2way'!$AD$3:$AD$7690,'2way'!$R$3:$R$7690,"="&amp;D290,'2way'!$Y$3:$Y$7690,"&lt;&gt;P")</f>
        <v>0</v>
      </c>
      <c r="H290" s="68" t="e">
        <f t="shared" si="13"/>
        <v>#DIV/0!</v>
      </c>
      <c r="I290">
        <f>SUMIFS('2way'!$Z$3:$Z$7690,'2way'!$Q$3:$Q$7690,"=" &amp;B290,'2way'!$Y$3:$Y$7690,"&lt;&gt;P") + SUMIFS('2way'!$Z$3:$Z$7690,'2way'!$R$3:$R$7690,"=" &amp;B290,'2way'!$Y$3:$Y$7690,"&lt;&gt;P")</f>
        <v>0</v>
      </c>
      <c r="J290">
        <f>SUMIFS('2way'!$AF$3:$AF$7690,'2way'!$Q$3:$Q$7690,"="&amp;B290,'2way'!$Y$3:$Y$7690,"&lt;&gt;P") + SUMIFS('2way'!$AF$3:$AF$7690,'2way'!$R$3:$R$7690,"="&amp;B290,'2way'!$Y$3:$Y$7690,"&lt;&gt;P")</f>
        <v>0</v>
      </c>
      <c r="K290" s="68" t="e">
        <f t="shared" si="14"/>
        <v>#DIV/0!</v>
      </c>
    </row>
    <row r="291" spans="1:11" x14ac:dyDescent="0.25">
      <c r="A291" t="s">
        <v>66</v>
      </c>
      <c r="B291" t="s">
        <v>138</v>
      </c>
      <c r="C291">
        <f>SUMIFS('2way'!$Z$3:$Z$7690,'2way'!$Q$3:$Q$7690,"=" &amp;B291,'2way'!$Y$3:$Y$7690,"&lt;&gt;P") + SUMIFS('2way'!$Z$3:$Z$7690,'2way'!$R$3:$R$7690,"=" &amp;B291,'2way'!$Y$3:$Y$7690,"&lt;&gt;P")</f>
        <v>0</v>
      </c>
      <c r="D291">
        <f>SUMIFS('2way'!$AB$3:$AB$7690,'2way'!$Q$3:$Q$7690,"="&amp;B291,'2way'!$Z$3:$Z$7690,"&lt;&gt;P") + SUMIFS('2way'!$AB$3:$AB$7690,'2way'!$R$3:$R$7690,"="&amp;B291,'2way'!$Z$3:$Z$7690,"&lt;&gt;P")</f>
        <v>0</v>
      </c>
      <c r="E291" s="68" t="e">
        <f t="shared" si="12"/>
        <v>#DIV/0!</v>
      </c>
      <c r="F291">
        <f>SUMIFS('2way'!$Z$3:$Z$7690,'2way'!$Q$3:$Q$7690,"=" &amp;B291,'2way'!$Y$3:$Y$7690,"&lt;&gt;P") + SUMIFS('2way'!$Z$3:$Z$7690,'2way'!$R$3:$R$7690,"=" &amp;B291,'2way'!$Y$3:$Y$7690,"&lt;&gt;P")</f>
        <v>0</v>
      </c>
      <c r="G291">
        <f>SUMIFS('2way'!$AD$3:$AD$7690,'2way'!$Q$3:$Q$7690,"="&amp;B291,'2way'!$Y$3:$Y$7690,"&lt;&gt;P") + SUMIFS('2way'!$AD$3:$AD$7690,'2way'!$R$3:$R$7690,"="&amp;D291,'2way'!$Y$3:$Y$7690,"&lt;&gt;P")</f>
        <v>0</v>
      </c>
      <c r="H291" s="68" t="e">
        <f t="shared" si="13"/>
        <v>#DIV/0!</v>
      </c>
      <c r="I291">
        <f>SUMIFS('2way'!$Z$3:$Z$7690,'2way'!$Q$3:$Q$7690,"=" &amp;B291,'2way'!$Y$3:$Y$7690,"&lt;&gt;P") + SUMIFS('2way'!$Z$3:$Z$7690,'2way'!$R$3:$R$7690,"=" &amp;B291,'2way'!$Y$3:$Y$7690,"&lt;&gt;P")</f>
        <v>0</v>
      </c>
      <c r="J291">
        <f>SUMIFS('2way'!$AF$3:$AF$7690,'2way'!$Q$3:$Q$7690,"="&amp;B291,'2way'!$Y$3:$Y$7690,"&lt;&gt;P") + SUMIFS('2way'!$AF$3:$AF$7690,'2way'!$R$3:$R$7690,"="&amp;B291,'2way'!$Y$3:$Y$7690,"&lt;&gt;P")</f>
        <v>0</v>
      </c>
      <c r="K291" s="68" t="e">
        <f t="shared" si="14"/>
        <v>#DIV/0!</v>
      </c>
    </row>
    <row r="292" spans="1:11" x14ac:dyDescent="0.25">
      <c r="A292" t="s">
        <v>66</v>
      </c>
      <c r="B292" t="s">
        <v>142</v>
      </c>
      <c r="C292">
        <f>SUMIFS('2way'!$Z$3:$Z$7690,'2way'!$Q$3:$Q$7690,"=" &amp;B292,'2way'!$Y$3:$Y$7690,"&lt;&gt;P") + SUMIFS('2way'!$Z$3:$Z$7690,'2way'!$R$3:$R$7690,"=" &amp;B292,'2way'!$Y$3:$Y$7690,"&lt;&gt;P")</f>
        <v>0</v>
      </c>
      <c r="D292">
        <f>SUMIFS('2way'!$AB$3:$AB$7690,'2way'!$Q$3:$Q$7690,"="&amp;B292,'2way'!$Z$3:$Z$7690,"&lt;&gt;P") + SUMIFS('2way'!$AB$3:$AB$7690,'2way'!$R$3:$R$7690,"="&amp;B292,'2way'!$Z$3:$Z$7690,"&lt;&gt;P")</f>
        <v>0</v>
      </c>
      <c r="E292" s="68" t="e">
        <f t="shared" si="12"/>
        <v>#DIV/0!</v>
      </c>
      <c r="F292">
        <f>SUMIFS('2way'!$Z$3:$Z$7690,'2way'!$Q$3:$Q$7690,"=" &amp;B292,'2way'!$Y$3:$Y$7690,"&lt;&gt;P") + SUMIFS('2way'!$Z$3:$Z$7690,'2way'!$R$3:$R$7690,"=" &amp;B292,'2way'!$Y$3:$Y$7690,"&lt;&gt;P")</f>
        <v>0</v>
      </c>
      <c r="G292">
        <f>SUMIFS('2way'!$AD$3:$AD$7690,'2way'!$Q$3:$Q$7690,"="&amp;B292,'2way'!$Y$3:$Y$7690,"&lt;&gt;P") + SUMIFS('2way'!$AD$3:$AD$7690,'2way'!$R$3:$R$7690,"="&amp;D292,'2way'!$Y$3:$Y$7690,"&lt;&gt;P")</f>
        <v>0</v>
      </c>
      <c r="H292" s="68" t="e">
        <f t="shared" si="13"/>
        <v>#DIV/0!</v>
      </c>
      <c r="I292">
        <f>SUMIFS('2way'!$Z$3:$Z$7690,'2way'!$Q$3:$Q$7690,"=" &amp;B292,'2way'!$Y$3:$Y$7690,"&lt;&gt;P") + SUMIFS('2way'!$Z$3:$Z$7690,'2way'!$R$3:$R$7690,"=" &amp;B292,'2way'!$Y$3:$Y$7690,"&lt;&gt;P")</f>
        <v>0</v>
      </c>
      <c r="J292">
        <f>SUMIFS('2way'!$AF$3:$AF$7690,'2way'!$Q$3:$Q$7690,"="&amp;B292,'2way'!$Y$3:$Y$7690,"&lt;&gt;P") + SUMIFS('2way'!$AF$3:$AF$7690,'2way'!$R$3:$R$7690,"="&amp;B292,'2way'!$Y$3:$Y$7690,"&lt;&gt;P")</f>
        <v>0</v>
      </c>
      <c r="K292" s="68" t="e">
        <f t="shared" si="14"/>
        <v>#DIV/0!</v>
      </c>
    </row>
    <row r="293" spans="1:11" x14ac:dyDescent="0.25">
      <c r="A293" t="s">
        <v>66</v>
      </c>
      <c r="B293" t="s">
        <v>132</v>
      </c>
      <c r="C293">
        <f>SUMIFS('2way'!$Z$3:$Z$7690,'2way'!$Q$3:$Q$7690,"=" &amp;B293,'2way'!$Y$3:$Y$7690,"&lt;&gt;P") + SUMIFS('2way'!$Z$3:$Z$7690,'2way'!$R$3:$R$7690,"=" &amp;B293,'2way'!$Y$3:$Y$7690,"&lt;&gt;P")</f>
        <v>0</v>
      </c>
      <c r="D293">
        <f>SUMIFS('2way'!$AB$3:$AB$7690,'2way'!$Q$3:$Q$7690,"="&amp;B293,'2way'!$Z$3:$Z$7690,"&lt;&gt;P") + SUMIFS('2way'!$AB$3:$AB$7690,'2way'!$R$3:$R$7690,"="&amp;B293,'2way'!$Z$3:$Z$7690,"&lt;&gt;P")</f>
        <v>0</v>
      </c>
      <c r="E293" s="68" t="e">
        <f t="shared" si="12"/>
        <v>#DIV/0!</v>
      </c>
      <c r="F293">
        <f>SUMIFS('2way'!$Z$3:$Z$7690,'2way'!$Q$3:$Q$7690,"=" &amp;B293,'2way'!$Y$3:$Y$7690,"&lt;&gt;P") + SUMIFS('2way'!$Z$3:$Z$7690,'2way'!$R$3:$R$7690,"=" &amp;B293,'2way'!$Y$3:$Y$7690,"&lt;&gt;P")</f>
        <v>0</v>
      </c>
      <c r="G293">
        <f>SUMIFS('2way'!$AD$3:$AD$7690,'2way'!$Q$3:$Q$7690,"="&amp;B293,'2way'!$Y$3:$Y$7690,"&lt;&gt;P") + SUMIFS('2way'!$AD$3:$AD$7690,'2way'!$R$3:$R$7690,"="&amp;D293,'2way'!$Y$3:$Y$7690,"&lt;&gt;P")</f>
        <v>0</v>
      </c>
      <c r="H293" s="68" t="e">
        <f t="shared" si="13"/>
        <v>#DIV/0!</v>
      </c>
      <c r="I293">
        <f>SUMIFS('2way'!$Z$3:$Z$7690,'2way'!$Q$3:$Q$7690,"=" &amp;B293,'2way'!$Y$3:$Y$7690,"&lt;&gt;P") + SUMIFS('2way'!$Z$3:$Z$7690,'2way'!$R$3:$R$7690,"=" &amp;B293,'2way'!$Y$3:$Y$7690,"&lt;&gt;P")</f>
        <v>0</v>
      </c>
      <c r="J293">
        <f>SUMIFS('2way'!$AF$3:$AF$7690,'2way'!$Q$3:$Q$7690,"="&amp;B293,'2way'!$Y$3:$Y$7690,"&lt;&gt;P") + SUMIFS('2way'!$AF$3:$AF$7690,'2way'!$R$3:$R$7690,"="&amp;B293,'2way'!$Y$3:$Y$7690,"&lt;&gt;P")</f>
        <v>0</v>
      </c>
      <c r="K293" s="68" t="e">
        <f t="shared" si="14"/>
        <v>#DIV/0!</v>
      </c>
    </row>
    <row r="294" spans="1:11" x14ac:dyDescent="0.25">
      <c r="A294" t="s">
        <v>66</v>
      </c>
      <c r="B294" t="s">
        <v>135</v>
      </c>
      <c r="C294">
        <f>SUMIFS('2way'!$Z$3:$Z$7690,'2way'!$Q$3:$Q$7690,"=" &amp;B294,'2way'!$Y$3:$Y$7690,"&lt;&gt;P") + SUMIFS('2way'!$Z$3:$Z$7690,'2way'!$R$3:$R$7690,"=" &amp;B294,'2way'!$Y$3:$Y$7690,"&lt;&gt;P")</f>
        <v>0</v>
      </c>
      <c r="D294">
        <f>SUMIFS('2way'!$AB$3:$AB$7690,'2way'!$Q$3:$Q$7690,"="&amp;B294,'2way'!$Z$3:$Z$7690,"&lt;&gt;P") + SUMIFS('2way'!$AB$3:$AB$7690,'2way'!$R$3:$R$7690,"="&amp;B294,'2way'!$Z$3:$Z$7690,"&lt;&gt;P")</f>
        <v>0</v>
      </c>
      <c r="E294" s="68" t="e">
        <f t="shared" si="12"/>
        <v>#DIV/0!</v>
      </c>
      <c r="F294">
        <f>SUMIFS('2way'!$Z$3:$Z$7690,'2way'!$Q$3:$Q$7690,"=" &amp;B294,'2way'!$Y$3:$Y$7690,"&lt;&gt;P") + SUMIFS('2way'!$Z$3:$Z$7690,'2way'!$R$3:$R$7690,"=" &amp;B294,'2way'!$Y$3:$Y$7690,"&lt;&gt;P")</f>
        <v>0</v>
      </c>
      <c r="G294">
        <f>SUMIFS('2way'!$AD$3:$AD$7690,'2way'!$Q$3:$Q$7690,"="&amp;B294,'2way'!$Y$3:$Y$7690,"&lt;&gt;P") + SUMIFS('2way'!$AD$3:$AD$7690,'2way'!$R$3:$R$7690,"="&amp;D294,'2way'!$Y$3:$Y$7690,"&lt;&gt;P")</f>
        <v>0</v>
      </c>
      <c r="H294" s="68" t="e">
        <f t="shared" si="13"/>
        <v>#DIV/0!</v>
      </c>
      <c r="I294">
        <f>SUMIFS('2way'!$Z$3:$Z$7690,'2way'!$Q$3:$Q$7690,"=" &amp;B294,'2way'!$Y$3:$Y$7690,"&lt;&gt;P") + SUMIFS('2way'!$Z$3:$Z$7690,'2way'!$R$3:$R$7690,"=" &amp;B294,'2way'!$Y$3:$Y$7690,"&lt;&gt;P")</f>
        <v>0</v>
      </c>
      <c r="J294">
        <f>SUMIFS('2way'!$AF$3:$AF$7690,'2way'!$Q$3:$Q$7690,"="&amp;B294,'2way'!$Y$3:$Y$7690,"&lt;&gt;P") + SUMIFS('2way'!$AF$3:$AF$7690,'2way'!$R$3:$R$7690,"="&amp;B294,'2way'!$Y$3:$Y$7690,"&lt;&gt;P")</f>
        <v>0</v>
      </c>
      <c r="K294" s="68" t="e">
        <f t="shared" si="14"/>
        <v>#DIV/0!</v>
      </c>
    </row>
    <row r="295" spans="1:11" x14ac:dyDescent="0.25">
      <c r="A295" t="s">
        <v>66</v>
      </c>
      <c r="B295" t="s">
        <v>141</v>
      </c>
      <c r="C295">
        <f>SUMIFS('2way'!$Z$3:$Z$7690,'2way'!$Q$3:$Q$7690,"=" &amp;B295,'2way'!$Y$3:$Y$7690,"&lt;&gt;P") + SUMIFS('2way'!$Z$3:$Z$7690,'2way'!$R$3:$R$7690,"=" &amp;B295,'2way'!$Y$3:$Y$7690,"&lt;&gt;P")</f>
        <v>0</v>
      </c>
      <c r="D295">
        <f>SUMIFS('2way'!$AB$3:$AB$7690,'2way'!$Q$3:$Q$7690,"="&amp;B295,'2way'!$Z$3:$Z$7690,"&lt;&gt;P") + SUMIFS('2way'!$AB$3:$AB$7690,'2way'!$R$3:$R$7690,"="&amp;B295,'2way'!$Z$3:$Z$7690,"&lt;&gt;P")</f>
        <v>0</v>
      </c>
      <c r="E295" s="68" t="e">
        <f t="shared" si="12"/>
        <v>#DIV/0!</v>
      </c>
      <c r="F295">
        <f>SUMIFS('2way'!$Z$3:$Z$7690,'2way'!$Q$3:$Q$7690,"=" &amp;B295,'2way'!$Y$3:$Y$7690,"&lt;&gt;P") + SUMIFS('2way'!$Z$3:$Z$7690,'2way'!$R$3:$R$7690,"=" &amp;B295,'2way'!$Y$3:$Y$7690,"&lt;&gt;P")</f>
        <v>0</v>
      </c>
      <c r="G295">
        <f>SUMIFS('2way'!$AD$3:$AD$7690,'2way'!$Q$3:$Q$7690,"="&amp;B295,'2way'!$Y$3:$Y$7690,"&lt;&gt;P") + SUMIFS('2way'!$AD$3:$AD$7690,'2way'!$R$3:$R$7690,"="&amp;D295,'2way'!$Y$3:$Y$7690,"&lt;&gt;P")</f>
        <v>0</v>
      </c>
      <c r="H295" s="68" t="e">
        <f t="shared" si="13"/>
        <v>#DIV/0!</v>
      </c>
      <c r="I295">
        <f>SUMIFS('2way'!$Z$3:$Z$7690,'2way'!$Q$3:$Q$7690,"=" &amp;B295,'2way'!$Y$3:$Y$7690,"&lt;&gt;P") + SUMIFS('2way'!$Z$3:$Z$7690,'2way'!$R$3:$R$7690,"=" &amp;B295,'2way'!$Y$3:$Y$7690,"&lt;&gt;P")</f>
        <v>0</v>
      </c>
      <c r="J295">
        <f>SUMIFS('2way'!$AF$3:$AF$7690,'2way'!$Q$3:$Q$7690,"="&amp;B295,'2way'!$Y$3:$Y$7690,"&lt;&gt;P") + SUMIFS('2way'!$AF$3:$AF$7690,'2way'!$R$3:$R$7690,"="&amp;B295,'2way'!$Y$3:$Y$7690,"&lt;&gt;P")</f>
        <v>0</v>
      </c>
      <c r="K295" s="68" t="e">
        <f t="shared" si="14"/>
        <v>#DIV/0!</v>
      </c>
    </row>
    <row r="296" spans="1:11" x14ac:dyDescent="0.25">
      <c r="A296" t="s">
        <v>66</v>
      </c>
      <c r="B296" t="s">
        <v>145</v>
      </c>
      <c r="C296">
        <f>SUMIFS('2way'!$Z$3:$Z$7690,'2way'!$Q$3:$Q$7690,"=" &amp;B296,'2way'!$Y$3:$Y$7690,"&lt;&gt;P") + SUMIFS('2way'!$Z$3:$Z$7690,'2way'!$R$3:$R$7690,"=" &amp;B296,'2way'!$Y$3:$Y$7690,"&lt;&gt;P")</f>
        <v>0</v>
      </c>
      <c r="D296">
        <f>SUMIFS('2way'!$AB$3:$AB$7690,'2way'!$Q$3:$Q$7690,"="&amp;B296,'2way'!$Z$3:$Z$7690,"&lt;&gt;P") + SUMIFS('2way'!$AB$3:$AB$7690,'2way'!$R$3:$R$7690,"="&amp;B296,'2way'!$Z$3:$Z$7690,"&lt;&gt;P")</f>
        <v>0</v>
      </c>
      <c r="E296" s="68" t="e">
        <f t="shared" si="12"/>
        <v>#DIV/0!</v>
      </c>
      <c r="F296">
        <f>SUMIFS('2way'!$Z$3:$Z$7690,'2way'!$Q$3:$Q$7690,"=" &amp;B296,'2way'!$Y$3:$Y$7690,"&lt;&gt;P") + SUMIFS('2way'!$Z$3:$Z$7690,'2way'!$R$3:$R$7690,"=" &amp;B296,'2way'!$Y$3:$Y$7690,"&lt;&gt;P")</f>
        <v>0</v>
      </c>
      <c r="G296">
        <f>SUMIFS('2way'!$AD$3:$AD$7690,'2way'!$Q$3:$Q$7690,"="&amp;B296,'2way'!$Y$3:$Y$7690,"&lt;&gt;P") + SUMIFS('2way'!$AD$3:$AD$7690,'2way'!$R$3:$R$7690,"="&amp;D296,'2way'!$Y$3:$Y$7690,"&lt;&gt;P")</f>
        <v>0</v>
      </c>
      <c r="H296" s="68" t="e">
        <f t="shared" si="13"/>
        <v>#DIV/0!</v>
      </c>
      <c r="I296">
        <f>SUMIFS('2way'!$Z$3:$Z$7690,'2way'!$Q$3:$Q$7690,"=" &amp;B296,'2way'!$Y$3:$Y$7690,"&lt;&gt;P") + SUMIFS('2way'!$Z$3:$Z$7690,'2way'!$R$3:$R$7690,"=" &amp;B296,'2way'!$Y$3:$Y$7690,"&lt;&gt;P")</f>
        <v>0</v>
      </c>
      <c r="J296">
        <f>SUMIFS('2way'!$AF$3:$AF$7690,'2way'!$Q$3:$Q$7690,"="&amp;B296,'2way'!$Y$3:$Y$7690,"&lt;&gt;P") + SUMIFS('2way'!$AF$3:$AF$7690,'2way'!$R$3:$R$7690,"="&amp;B296,'2way'!$Y$3:$Y$7690,"&lt;&gt;P")</f>
        <v>0</v>
      </c>
      <c r="K296" s="68" t="e">
        <f t="shared" si="14"/>
        <v>#DIV/0!</v>
      </c>
    </row>
    <row r="297" spans="1:11" x14ac:dyDescent="0.25">
      <c r="A297" t="s">
        <v>66</v>
      </c>
      <c r="B297" t="s">
        <v>61</v>
      </c>
      <c r="C297">
        <f>SUMIFS('2way'!$Z$3:$Z$7690,'2way'!$Q$3:$Q$7690,"=" &amp;B297,'2way'!$Y$3:$Y$7690,"&lt;&gt;P") + SUMIFS('2way'!$Z$3:$Z$7690,'2way'!$R$3:$R$7690,"=" &amp;B297,'2way'!$Y$3:$Y$7690,"&lt;&gt;P")</f>
        <v>0</v>
      </c>
      <c r="D297">
        <f>SUMIFS('2way'!$AB$3:$AB$7690,'2way'!$Q$3:$Q$7690,"="&amp;B297,'2way'!$Z$3:$Z$7690,"&lt;&gt;P") + SUMIFS('2way'!$AB$3:$AB$7690,'2way'!$R$3:$R$7690,"="&amp;B297,'2way'!$Z$3:$Z$7690,"&lt;&gt;P")</f>
        <v>0</v>
      </c>
      <c r="E297" s="68" t="e">
        <f t="shared" si="12"/>
        <v>#DIV/0!</v>
      </c>
      <c r="F297">
        <f>SUMIFS('2way'!$Z$3:$Z$7690,'2way'!$Q$3:$Q$7690,"=" &amp;B297,'2way'!$Y$3:$Y$7690,"&lt;&gt;P") + SUMIFS('2way'!$Z$3:$Z$7690,'2way'!$R$3:$R$7690,"=" &amp;B297,'2way'!$Y$3:$Y$7690,"&lt;&gt;P")</f>
        <v>0</v>
      </c>
      <c r="G297">
        <f>SUMIFS('2way'!$AD$3:$AD$7690,'2way'!$Q$3:$Q$7690,"="&amp;B297,'2way'!$Y$3:$Y$7690,"&lt;&gt;P") + SUMIFS('2way'!$AD$3:$AD$7690,'2way'!$R$3:$R$7690,"="&amp;D297,'2way'!$Y$3:$Y$7690,"&lt;&gt;P")</f>
        <v>0</v>
      </c>
      <c r="H297" s="68" t="e">
        <f t="shared" si="13"/>
        <v>#DIV/0!</v>
      </c>
      <c r="I297">
        <f>SUMIFS('2way'!$Z$3:$Z$7690,'2way'!$Q$3:$Q$7690,"=" &amp;B297,'2way'!$Y$3:$Y$7690,"&lt;&gt;P") + SUMIFS('2way'!$Z$3:$Z$7690,'2way'!$R$3:$R$7690,"=" &amp;B297,'2way'!$Y$3:$Y$7690,"&lt;&gt;P")</f>
        <v>0</v>
      </c>
      <c r="J297">
        <f>SUMIFS('2way'!$AF$3:$AF$7690,'2way'!$Q$3:$Q$7690,"="&amp;B297,'2way'!$Y$3:$Y$7690,"&lt;&gt;P") + SUMIFS('2way'!$AF$3:$AF$7690,'2way'!$R$3:$R$7690,"="&amp;B297,'2way'!$Y$3:$Y$7690,"&lt;&gt;P")</f>
        <v>0</v>
      </c>
      <c r="K297" s="68" t="e">
        <f t="shared" si="14"/>
        <v>#DIV/0!</v>
      </c>
    </row>
    <row r="298" spans="1:11" x14ac:dyDescent="0.25">
      <c r="A298" t="s">
        <v>66</v>
      </c>
      <c r="B298" t="s">
        <v>143</v>
      </c>
      <c r="C298">
        <f>SUMIFS('2way'!$Z$3:$Z$7690,'2way'!$Q$3:$Q$7690,"=" &amp;B298,'2way'!$Y$3:$Y$7690,"&lt;&gt;P") + SUMIFS('2way'!$Z$3:$Z$7690,'2way'!$R$3:$R$7690,"=" &amp;B298,'2way'!$Y$3:$Y$7690,"&lt;&gt;P")</f>
        <v>0</v>
      </c>
      <c r="D298">
        <f>SUMIFS('2way'!$AB$3:$AB$7690,'2way'!$Q$3:$Q$7690,"="&amp;B298,'2way'!$Z$3:$Z$7690,"&lt;&gt;P") + SUMIFS('2way'!$AB$3:$AB$7690,'2way'!$R$3:$R$7690,"="&amp;B298,'2way'!$Z$3:$Z$7690,"&lt;&gt;P")</f>
        <v>0</v>
      </c>
      <c r="E298" s="68" t="e">
        <f t="shared" si="12"/>
        <v>#DIV/0!</v>
      </c>
      <c r="F298">
        <f>SUMIFS('2way'!$Z$3:$Z$7690,'2way'!$Q$3:$Q$7690,"=" &amp;B298,'2way'!$Y$3:$Y$7690,"&lt;&gt;P") + SUMIFS('2way'!$Z$3:$Z$7690,'2way'!$R$3:$R$7690,"=" &amp;B298,'2way'!$Y$3:$Y$7690,"&lt;&gt;P")</f>
        <v>0</v>
      </c>
      <c r="G298">
        <f>SUMIFS('2way'!$AD$3:$AD$7690,'2way'!$Q$3:$Q$7690,"="&amp;B298,'2way'!$Y$3:$Y$7690,"&lt;&gt;P") + SUMIFS('2way'!$AD$3:$AD$7690,'2way'!$R$3:$R$7690,"="&amp;D298,'2way'!$Y$3:$Y$7690,"&lt;&gt;P")</f>
        <v>0</v>
      </c>
      <c r="H298" s="68" t="e">
        <f t="shared" si="13"/>
        <v>#DIV/0!</v>
      </c>
      <c r="I298">
        <f>SUMIFS('2way'!$Z$3:$Z$7690,'2way'!$Q$3:$Q$7690,"=" &amp;B298,'2way'!$Y$3:$Y$7690,"&lt;&gt;P") + SUMIFS('2way'!$Z$3:$Z$7690,'2way'!$R$3:$R$7690,"=" &amp;B298,'2way'!$Y$3:$Y$7690,"&lt;&gt;P")</f>
        <v>0</v>
      </c>
      <c r="J298">
        <f>SUMIFS('2way'!$AF$3:$AF$7690,'2way'!$Q$3:$Q$7690,"="&amp;B298,'2way'!$Y$3:$Y$7690,"&lt;&gt;P") + SUMIFS('2way'!$AF$3:$AF$7690,'2way'!$R$3:$R$7690,"="&amp;B298,'2way'!$Y$3:$Y$7690,"&lt;&gt;P")</f>
        <v>0</v>
      </c>
      <c r="K298" s="68" t="e">
        <f t="shared" si="14"/>
        <v>#DIV/0!</v>
      </c>
    </row>
    <row r="299" spans="1:11" x14ac:dyDescent="0.25">
      <c r="A299" t="s">
        <v>66</v>
      </c>
      <c r="B299" t="s">
        <v>60</v>
      </c>
      <c r="C299">
        <f>SUMIFS('2way'!$Z$3:$Z$7690,'2way'!$Q$3:$Q$7690,"=" &amp;B299,'2way'!$Y$3:$Y$7690,"&lt;&gt;P") + SUMIFS('2way'!$Z$3:$Z$7690,'2way'!$R$3:$R$7690,"=" &amp;B299,'2way'!$Y$3:$Y$7690,"&lt;&gt;P")</f>
        <v>0</v>
      </c>
      <c r="D299">
        <f>SUMIFS('2way'!$AB$3:$AB$7690,'2way'!$Q$3:$Q$7690,"="&amp;B299,'2way'!$Z$3:$Z$7690,"&lt;&gt;P") + SUMIFS('2way'!$AB$3:$AB$7690,'2way'!$R$3:$R$7690,"="&amp;B299,'2way'!$Z$3:$Z$7690,"&lt;&gt;P")</f>
        <v>0</v>
      </c>
      <c r="E299" s="68" t="e">
        <f t="shared" si="12"/>
        <v>#DIV/0!</v>
      </c>
      <c r="F299">
        <f>SUMIFS('2way'!$Z$3:$Z$7690,'2way'!$Q$3:$Q$7690,"=" &amp;B299,'2way'!$Y$3:$Y$7690,"&lt;&gt;P") + SUMIFS('2way'!$Z$3:$Z$7690,'2way'!$R$3:$R$7690,"=" &amp;B299,'2way'!$Y$3:$Y$7690,"&lt;&gt;P")</f>
        <v>0</v>
      </c>
      <c r="G299">
        <f>SUMIFS('2way'!$AD$3:$AD$7690,'2way'!$Q$3:$Q$7690,"="&amp;B299,'2way'!$Y$3:$Y$7690,"&lt;&gt;P") + SUMIFS('2way'!$AD$3:$AD$7690,'2way'!$R$3:$R$7690,"="&amp;D299,'2way'!$Y$3:$Y$7690,"&lt;&gt;P")</f>
        <v>0</v>
      </c>
      <c r="H299" s="68" t="e">
        <f t="shared" si="13"/>
        <v>#DIV/0!</v>
      </c>
      <c r="I299">
        <f>SUMIFS('2way'!$Z$3:$Z$7690,'2way'!$Q$3:$Q$7690,"=" &amp;B299,'2way'!$Y$3:$Y$7690,"&lt;&gt;P") + SUMIFS('2way'!$Z$3:$Z$7690,'2way'!$R$3:$R$7690,"=" &amp;B299,'2way'!$Y$3:$Y$7690,"&lt;&gt;P")</f>
        <v>0</v>
      </c>
      <c r="J299">
        <f>SUMIFS('2way'!$AF$3:$AF$7690,'2way'!$Q$3:$Q$7690,"="&amp;B299,'2way'!$Y$3:$Y$7690,"&lt;&gt;P") + SUMIFS('2way'!$AF$3:$AF$7690,'2way'!$R$3:$R$7690,"="&amp;B299,'2way'!$Y$3:$Y$7690,"&lt;&gt;P")</f>
        <v>0</v>
      </c>
      <c r="K299" s="68" t="e">
        <f t="shared" si="14"/>
        <v>#DIV/0!</v>
      </c>
    </row>
    <row r="300" spans="1:11" x14ac:dyDescent="0.25">
      <c r="A300" t="s">
        <v>66</v>
      </c>
      <c r="B300" t="s">
        <v>137</v>
      </c>
      <c r="C300">
        <f>SUMIFS('2way'!$Z$3:$Z$7690,'2way'!$Q$3:$Q$7690,"=" &amp;B300,'2way'!$Y$3:$Y$7690,"&lt;&gt;P") + SUMIFS('2way'!$Z$3:$Z$7690,'2way'!$R$3:$R$7690,"=" &amp;B300,'2way'!$Y$3:$Y$7690,"&lt;&gt;P")</f>
        <v>0</v>
      </c>
      <c r="D300">
        <f>SUMIFS('2way'!$AB$3:$AB$7690,'2way'!$Q$3:$Q$7690,"="&amp;B300,'2way'!$Z$3:$Z$7690,"&lt;&gt;P") + SUMIFS('2way'!$AB$3:$AB$7690,'2way'!$R$3:$R$7690,"="&amp;B300,'2way'!$Z$3:$Z$7690,"&lt;&gt;P")</f>
        <v>0</v>
      </c>
      <c r="E300" s="68" t="e">
        <f t="shared" si="12"/>
        <v>#DIV/0!</v>
      </c>
      <c r="F300">
        <f>SUMIFS('2way'!$Z$3:$Z$7690,'2way'!$Q$3:$Q$7690,"=" &amp;B300,'2way'!$Y$3:$Y$7690,"&lt;&gt;P") + SUMIFS('2way'!$Z$3:$Z$7690,'2way'!$R$3:$R$7690,"=" &amp;B300,'2way'!$Y$3:$Y$7690,"&lt;&gt;P")</f>
        <v>0</v>
      </c>
      <c r="G300">
        <f>SUMIFS('2way'!$AD$3:$AD$7690,'2way'!$Q$3:$Q$7690,"="&amp;B300,'2way'!$Y$3:$Y$7690,"&lt;&gt;P") + SUMIFS('2way'!$AD$3:$AD$7690,'2way'!$R$3:$R$7690,"="&amp;D300,'2way'!$Y$3:$Y$7690,"&lt;&gt;P")</f>
        <v>0</v>
      </c>
      <c r="H300" s="68" t="e">
        <f t="shared" si="13"/>
        <v>#DIV/0!</v>
      </c>
      <c r="I300">
        <f>SUMIFS('2way'!$Z$3:$Z$7690,'2way'!$Q$3:$Q$7690,"=" &amp;B300,'2way'!$Y$3:$Y$7690,"&lt;&gt;P") + SUMIFS('2way'!$Z$3:$Z$7690,'2way'!$R$3:$R$7690,"=" &amp;B300,'2way'!$Y$3:$Y$7690,"&lt;&gt;P")</f>
        <v>0</v>
      </c>
      <c r="J300">
        <f>SUMIFS('2way'!$AF$3:$AF$7690,'2way'!$Q$3:$Q$7690,"="&amp;B300,'2way'!$Y$3:$Y$7690,"&lt;&gt;P") + SUMIFS('2way'!$AF$3:$AF$7690,'2way'!$R$3:$R$7690,"="&amp;B300,'2way'!$Y$3:$Y$7690,"&lt;&gt;P")</f>
        <v>0</v>
      </c>
      <c r="K300" s="68" t="e">
        <f t="shared" si="14"/>
        <v>#DIV/0!</v>
      </c>
    </row>
    <row r="301" spans="1:11" x14ac:dyDescent="0.25">
      <c r="A301" t="s">
        <v>66</v>
      </c>
      <c r="B301" t="s">
        <v>133</v>
      </c>
      <c r="C301">
        <f>SUMIFS('2way'!$Z$3:$Z$7690,'2way'!$Q$3:$Q$7690,"=" &amp;B301,'2way'!$Y$3:$Y$7690,"&lt;&gt;P") + SUMIFS('2way'!$Z$3:$Z$7690,'2way'!$R$3:$R$7690,"=" &amp;B301,'2way'!$Y$3:$Y$7690,"&lt;&gt;P")</f>
        <v>0</v>
      </c>
      <c r="D301">
        <f>SUMIFS('2way'!$AB$3:$AB$7690,'2way'!$Q$3:$Q$7690,"="&amp;B301,'2way'!$Z$3:$Z$7690,"&lt;&gt;P") + SUMIFS('2way'!$AB$3:$AB$7690,'2way'!$R$3:$R$7690,"="&amp;B301,'2way'!$Z$3:$Z$7690,"&lt;&gt;P")</f>
        <v>0</v>
      </c>
      <c r="E301" s="68" t="e">
        <f t="shared" si="12"/>
        <v>#DIV/0!</v>
      </c>
      <c r="F301">
        <f>SUMIFS('2way'!$Z$3:$Z$7690,'2way'!$Q$3:$Q$7690,"=" &amp;B301,'2way'!$Y$3:$Y$7690,"&lt;&gt;P") + SUMIFS('2way'!$Z$3:$Z$7690,'2way'!$R$3:$R$7690,"=" &amp;B301,'2way'!$Y$3:$Y$7690,"&lt;&gt;P")</f>
        <v>0</v>
      </c>
      <c r="G301">
        <f>SUMIFS('2way'!$AD$3:$AD$7690,'2way'!$Q$3:$Q$7690,"="&amp;B301,'2way'!$Y$3:$Y$7690,"&lt;&gt;P") + SUMIFS('2way'!$AD$3:$AD$7690,'2way'!$R$3:$R$7690,"="&amp;D301,'2way'!$Y$3:$Y$7690,"&lt;&gt;P")</f>
        <v>0</v>
      </c>
      <c r="H301" s="68" t="e">
        <f t="shared" si="13"/>
        <v>#DIV/0!</v>
      </c>
      <c r="I301">
        <f>SUMIFS('2way'!$Z$3:$Z$7690,'2way'!$Q$3:$Q$7690,"=" &amp;B301,'2way'!$Y$3:$Y$7690,"&lt;&gt;P") + SUMIFS('2way'!$Z$3:$Z$7690,'2way'!$R$3:$R$7690,"=" &amp;B301,'2way'!$Y$3:$Y$7690,"&lt;&gt;P")</f>
        <v>0</v>
      </c>
      <c r="J301">
        <f>SUMIFS('2way'!$AF$3:$AF$7690,'2way'!$Q$3:$Q$7690,"="&amp;B301,'2way'!$Y$3:$Y$7690,"&lt;&gt;P") + SUMIFS('2way'!$AF$3:$AF$7690,'2way'!$R$3:$R$7690,"="&amp;B301,'2way'!$Y$3:$Y$7690,"&lt;&gt;P")</f>
        <v>0</v>
      </c>
      <c r="K301" s="68" t="e">
        <f t="shared" si="14"/>
        <v>#DIV/0!</v>
      </c>
    </row>
    <row r="302" spans="1:11" x14ac:dyDescent="0.25">
      <c r="A302" t="s">
        <v>67</v>
      </c>
      <c r="B302" t="s">
        <v>41</v>
      </c>
      <c r="C302">
        <f>SUMIFS('2way'!$Z$3:$Z$7690,'2way'!$Q$3:$Q$7690,"=" &amp;B302,'2way'!$Y$3:$Y$7690,"&lt;&gt;P") + SUMIFS('2way'!$Z$3:$Z$7690,'2way'!$R$3:$R$7690,"=" &amp;B302,'2way'!$Y$3:$Y$7690,"&lt;&gt;P")</f>
        <v>0</v>
      </c>
      <c r="D302">
        <f>SUMIFS('2way'!$AB$3:$AB$7690,'2way'!$Q$3:$Q$7690,"="&amp;B302,'2way'!$Z$3:$Z$7690,"&lt;&gt;P") + SUMIFS('2way'!$AB$3:$AB$7690,'2way'!$R$3:$R$7690,"="&amp;B302,'2way'!$Z$3:$Z$7690,"&lt;&gt;P")</f>
        <v>0</v>
      </c>
      <c r="E302" s="68" t="e">
        <f t="shared" si="12"/>
        <v>#DIV/0!</v>
      </c>
      <c r="F302">
        <f>SUMIFS('2way'!$Z$3:$Z$7690,'2way'!$Q$3:$Q$7690,"=" &amp;B302,'2way'!$Y$3:$Y$7690,"&lt;&gt;P") + SUMIFS('2way'!$Z$3:$Z$7690,'2way'!$R$3:$R$7690,"=" &amp;B302,'2way'!$Y$3:$Y$7690,"&lt;&gt;P")</f>
        <v>0</v>
      </c>
      <c r="G302">
        <f>SUMIFS('2way'!$AD$3:$AD$7690,'2way'!$Q$3:$Q$7690,"="&amp;B302,'2way'!$Y$3:$Y$7690,"&lt;&gt;P") + SUMIFS('2way'!$AD$3:$AD$7690,'2way'!$R$3:$R$7690,"="&amp;D302,'2way'!$Y$3:$Y$7690,"&lt;&gt;P")</f>
        <v>0</v>
      </c>
      <c r="H302" s="68" t="e">
        <f t="shared" si="13"/>
        <v>#DIV/0!</v>
      </c>
      <c r="I302">
        <f>SUMIFS('2way'!$Z$3:$Z$7690,'2way'!$Q$3:$Q$7690,"=" &amp;B302,'2way'!$Y$3:$Y$7690,"&lt;&gt;P") + SUMIFS('2way'!$Z$3:$Z$7690,'2way'!$R$3:$R$7690,"=" &amp;B302,'2way'!$Y$3:$Y$7690,"&lt;&gt;P")</f>
        <v>0</v>
      </c>
      <c r="J302">
        <f>SUMIFS('2way'!$AF$3:$AF$7690,'2way'!$Q$3:$Q$7690,"="&amp;B302,'2way'!$Y$3:$Y$7690,"&lt;&gt;P") + SUMIFS('2way'!$AF$3:$AF$7690,'2way'!$R$3:$R$7690,"="&amp;B302,'2way'!$Y$3:$Y$7690,"&lt;&gt;P")</f>
        <v>0</v>
      </c>
      <c r="K302" s="68" t="e">
        <f t="shared" si="14"/>
        <v>#DIV/0!</v>
      </c>
    </row>
    <row r="303" spans="1:11" x14ac:dyDescent="0.25">
      <c r="A303" t="s">
        <v>67</v>
      </c>
      <c r="B303" t="s">
        <v>62</v>
      </c>
      <c r="C303">
        <f>SUMIFS('2way'!$Z$3:$Z$7690,'2way'!$Q$3:$Q$7690,"=" &amp;B303,'2way'!$Y$3:$Y$7690,"&lt;&gt;P") + SUMIFS('2way'!$Z$3:$Z$7690,'2way'!$R$3:$R$7690,"=" &amp;B303,'2way'!$Y$3:$Y$7690,"&lt;&gt;P")</f>
        <v>0</v>
      </c>
      <c r="D303">
        <f>SUMIFS('2way'!$AB$3:$AB$7690,'2way'!$Q$3:$Q$7690,"="&amp;B303,'2way'!$Z$3:$Z$7690,"&lt;&gt;P") + SUMIFS('2way'!$AB$3:$AB$7690,'2way'!$R$3:$R$7690,"="&amp;B303,'2way'!$Z$3:$Z$7690,"&lt;&gt;P")</f>
        <v>0</v>
      </c>
      <c r="E303" s="68" t="e">
        <f t="shared" si="12"/>
        <v>#DIV/0!</v>
      </c>
      <c r="F303">
        <f>SUMIFS('2way'!$Z$3:$Z$7690,'2way'!$Q$3:$Q$7690,"=" &amp;B303,'2way'!$Y$3:$Y$7690,"&lt;&gt;P") + SUMIFS('2way'!$Z$3:$Z$7690,'2way'!$R$3:$R$7690,"=" &amp;B303,'2way'!$Y$3:$Y$7690,"&lt;&gt;P")</f>
        <v>0</v>
      </c>
      <c r="G303">
        <f>SUMIFS('2way'!$AD$3:$AD$7690,'2way'!$Q$3:$Q$7690,"="&amp;B303,'2way'!$Y$3:$Y$7690,"&lt;&gt;P") + SUMIFS('2way'!$AD$3:$AD$7690,'2way'!$R$3:$R$7690,"="&amp;D303,'2way'!$Y$3:$Y$7690,"&lt;&gt;P")</f>
        <v>0</v>
      </c>
      <c r="H303" s="68" t="e">
        <f t="shared" si="13"/>
        <v>#DIV/0!</v>
      </c>
      <c r="I303">
        <f>SUMIFS('2way'!$Z$3:$Z$7690,'2way'!$Q$3:$Q$7690,"=" &amp;B303,'2way'!$Y$3:$Y$7690,"&lt;&gt;P") + SUMIFS('2way'!$Z$3:$Z$7690,'2way'!$R$3:$R$7690,"=" &amp;B303,'2way'!$Y$3:$Y$7690,"&lt;&gt;P")</f>
        <v>0</v>
      </c>
      <c r="J303">
        <f>SUMIFS('2way'!$AF$3:$AF$7690,'2way'!$Q$3:$Q$7690,"="&amp;B303,'2way'!$Y$3:$Y$7690,"&lt;&gt;P") + SUMIFS('2way'!$AF$3:$AF$7690,'2way'!$R$3:$R$7690,"="&amp;B303,'2way'!$Y$3:$Y$7690,"&lt;&gt;P")</f>
        <v>0</v>
      </c>
      <c r="K303" s="68" t="e">
        <f t="shared" si="14"/>
        <v>#DIV/0!</v>
      </c>
    </row>
    <row r="304" spans="1:11" x14ac:dyDescent="0.25">
      <c r="A304" t="s">
        <v>67</v>
      </c>
      <c r="B304" t="s">
        <v>17</v>
      </c>
      <c r="C304">
        <f>SUMIFS('2way'!$Z$3:$Z$7690,'2way'!$Q$3:$Q$7690,"=" &amp;B304,'2way'!$Y$3:$Y$7690,"&lt;&gt;P") + SUMIFS('2way'!$Z$3:$Z$7690,'2way'!$R$3:$R$7690,"=" &amp;B304,'2way'!$Y$3:$Y$7690,"&lt;&gt;P")</f>
        <v>0</v>
      </c>
      <c r="D304">
        <f>SUMIFS('2way'!$AB$3:$AB$7690,'2way'!$Q$3:$Q$7690,"="&amp;B304,'2way'!$Z$3:$Z$7690,"&lt;&gt;P") + SUMIFS('2way'!$AB$3:$AB$7690,'2way'!$R$3:$R$7690,"="&amp;B304,'2way'!$Z$3:$Z$7690,"&lt;&gt;P")</f>
        <v>0</v>
      </c>
      <c r="E304" s="68" t="e">
        <f t="shared" si="12"/>
        <v>#DIV/0!</v>
      </c>
      <c r="F304">
        <f>SUMIFS('2way'!$Z$3:$Z$7690,'2way'!$Q$3:$Q$7690,"=" &amp;B304,'2way'!$Y$3:$Y$7690,"&lt;&gt;P") + SUMIFS('2way'!$Z$3:$Z$7690,'2way'!$R$3:$R$7690,"=" &amp;B304,'2way'!$Y$3:$Y$7690,"&lt;&gt;P")</f>
        <v>0</v>
      </c>
      <c r="G304">
        <f>SUMIFS('2way'!$AD$3:$AD$7690,'2way'!$Q$3:$Q$7690,"="&amp;B304,'2way'!$Y$3:$Y$7690,"&lt;&gt;P") + SUMIFS('2way'!$AD$3:$AD$7690,'2way'!$R$3:$R$7690,"="&amp;D304,'2way'!$Y$3:$Y$7690,"&lt;&gt;P")</f>
        <v>0</v>
      </c>
      <c r="H304" s="68" t="e">
        <f t="shared" si="13"/>
        <v>#DIV/0!</v>
      </c>
      <c r="I304">
        <f>SUMIFS('2way'!$Z$3:$Z$7690,'2way'!$Q$3:$Q$7690,"=" &amp;B304,'2way'!$Y$3:$Y$7690,"&lt;&gt;P") + SUMIFS('2way'!$Z$3:$Z$7690,'2way'!$R$3:$R$7690,"=" &amp;B304,'2way'!$Y$3:$Y$7690,"&lt;&gt;P")</f>
        <v>0</v>
      </c>
      <c r="J304">
        <f>SUMIFS('2way'!$AF$3:$AF$7690,'2way'!$Q$3:$Q$7690,"="&amp;B304,'2way'!$Y$3:$Y$7690,"&lt;&gt;P") + SUMIFS('2way'!$AF$3:$AF$7690,'2way'!$R$3:$R$7690,"="&amp;B304,'2way'!$Y$3:$Y$7690,"&lt;&gt;P")</f>
        <v>0</v>
      </c>
      <c r="K304" s="68" t="e">
        <f t="shared" si="14"/>
        <v>#DIV/0!</v>
      </c>
    </row>
    <row r="305" spans="1:11" x14ac:dyDescent="0.25">
      <c r="A305" t="s">
        <v>67</v>
      </c>
      <c r="B305" t="s">
        <v>13</v>
      </c>
      <c r="C305">
        <f>SUMIFS('2way'!$Z$3:$Z$7690,'2way'!$Q$3:$Q$7690,"=" &amp;B305,'2way'!$Y$3:$Y$7690,"&lt;&gt;P") + SUMIFS('2way'!$Z$3:$Z$7690,'2way'!$R$3:$R$7690,"=" &amp;B305,'2way'!$Y$3:$Y$7690,"&lt;&gt;P")</f>
        <v>0</v>
      </c>
      <c r="D305">
        <f>SUMIFS('2way'!$AB$3:$AB$7690,'2way'!$Q$3:$Q$7690,"="&amp;B305,'2way'!$Z$3:$Z$7690,"&lt;&gt;P") + SUMIFS('2way'!$AB$3:$AB$7690,'2way'!$R$3:$R$7690,"="&amp;B305,'2way'!$Z$3:$Z$7690,"&lt;&gt;P")</f>
        <v>0</v>
      </c>
      <c r="E305" s="68" t="e">
        <f t="shared" si="12"/>
        <v>#DIV/0!</v>
      </c>
      <c r="F305">
        <f>SUMIFS('2way'!$Z$3:$Z$7690,'2way'!$Q$3:$Q$7690,"=" &amp;B305,'2way'!$Y$3:$Y$7690,"&lt;&gt;P") + SUMIFS('2way'!$Z$3:$Z$7690,'2way'!$R$3:$R$7690,"=" &amp;B305,'2way'!$Y$3:$Y$7690,"&lt;&gt;P")</f>
        <v>0</v>
      </c>
      <c r="G305">
        <f>SUMIFS('2way'!$AD$3:$AD$7690,'2way'!$Q$3:$Q$7690,"="&amp;B305,'2way'!$Y$3:$Y$7690,"&lt;&gt;P") + SUMIFS('2way'!$AD$3:$AD$7690,'2way'!$R$3:$R$7690,"="&amp;D305,'2way'!$Y$3:$Y$7690,"&lt;&gt;P")</f>
        <v>0</v>
      </c>
      <c r="H305" s="68" t="e">
        <f t="shared" si="13"/>
        <v>#DIV/0!</v>
      </c>
      <c r="I305">
        <f>SUMIFS('2way'!$Z$3:$Z$7690,'2way'!$Q$3:$Q$7690,"=" &amp;B305,'2way'!$Y$3:$Y$7690,"&lt;&gt;P") + SUMIFS('2way'!$Z$3:$Z$7690,'2way'!$R$3:$R$7690,"=" &amp;B305,'2way'!$Y$3:$Y$7690,"&lt;&gt;P")</f>
        <v>0</v>
      </c>
      <c r="J305">
        <f>SUMIFS('2way'!$AF$3:$AF$7690,'2way'!$Q$3:$Q$7690,"="&amp;B305,'2way'!$Y$3:$Y$7690,"&lt;&gt;P") + SUMIFS('2way'!$AF$3:$AF$7690,'2way'!$R$3:$R$7690,"="&amp;B305,'2way'!$Y$3:$Y$7690,"&lt;&gt;P")</f>
        <v>0</v>
      </c>
      <c r="K305" s="68" t="e">
        <f t="shared" si="14"/>
        <v>#DIV/0!</v>
      </c>
    </row>
    <row r="306" spans="1:11" x14ac:dyDescent="0.25">
      <c r="A306" t="s">
        <v>67</v>
      </c>
      <c r="B306" t="s">
        <v>16</v>
      </c>
      <c r="C306">
        <f>SUMIFS('2way'!$Z$3:$Z$7690,'2way'!$Q$3:$Q$7690,"=" &amp;B306,'2way'!$Y$3:$Y$7690,"&lt;&gt;P") + SUMIFS('2way'!$Z$3:$Z$7690,'2way'!$R$3:$R$7690,"=" &amp;B306,'2way'!$Y$3:$Y$7690,"&lt;&gt;P")</f>
        <v>0</v>
      </c>
      <c r="D306">
        <f>SUMIFS('2way'!$AB$3:$AB$7690,'2way'!$Q$3:$Q$7690,"="&amp;B306,'2way'!$Z$3:$Z$7690,"&lt;&gt;P") + SUMIFS('2way'!$AB$3:$AB$7690,'2way'!$R$3:$R$7690,"="&amp;B306,'2way'!$Z$3:$Z$7690,"&lt;&gt;P")</f>
        <v>0</v>
      </c>
      <c r="E306" s="68" t="e">
        <f t="shared" si="12"/>
        <v>#DIV/0!</v>
      </c>
      <c r="F306">
        <f>SUMIFS('2way'!$Z$3:$Z$7690,'2way'!$Q$3:$Q$7690,"=" &amp;B306,'2way'!$Y$3:$Y$7690,"&lt;&gt;P") + SUMIFS('2way'!$Z$3:$Z$7690,'2way'!$R$3:$R$7690,"=" &amp;B306,'2way'!$Y$3:$Y$7690,"&lt;&gt;P")</f>
        <v>0</v>
      </c>
      <c r="G306">
        <f>SUMIFS('2way'!$AD$3:$AD$7690,'2way'!$Q$3:$Q$7690,"="&amp;B306,'2way'!$Y$3:$Y$7690,"&lt;&gt;P") + SUMIFS('2way'!$AD$3:$AD$7690,'2way'!$R$3:$R$7690,"="&amp;D306,'2way'!$Y$3:$Y$7690,"&lt;&gt;P")</f>
        <v>0</v>
      </c>
      <c r="H306" s="68" t="e">
        <f t="shared" si="13"/>
        <v>#DIV/0!</v>
      </c>
      <c r="I306">
        <f>SUMIFS('2way'!$Z$3:$Z$7690,'2way'!$Q$3:$Q$7690,"=" &amp;B306,'2way'!$Y$3:$Y$7690,"&lt;&gt;P") + SUMIFS('2way'!$Z$3:$Z$7690,'2way'!$R$3:$R$7690,"=" &amp;B306,'2way'!$Y$3:$Y$7690,"&lt;&gt;P")</f>
        <v>0</v>
      </c>
      <c r="J306">
        <f>SUMIFS('2way'!$AF$3:$AF$7690,'2way'!$Q$3:$Q$7690,"="&amp;B306,'2way'!$Y$3:$Y$7690,"&lt;&gt;P") + SUMIFS('2way'!$AF$3:$AF$7690,'2way'!$R$3:$R$7690,"="&amp;B306,'2way'!$Y$3:$Y$7690,"&lt;&gt;P")</f>
        <v>0</v>
      </c>
      <c r="K306" s="68" t="e">
        <f t="shared" si="14"/>
        <v>#DIV/0!</v>
      </c>
    </row>
    <row r="307" spans="1:11" x14ac:dyDescent="0.25">
      <c r="A307" t="s">
        <v>67</v>
      </c>
      <c r="B307" t="s">
        <v>40</v>
      </c>
      <c r="C307">
        <f>SUMIFS('2way'!$Z$3:$Z$7690,'2way'!$Q$3:$Q$7690,"=" &amp;B307,'2way'!$Y$3:$Y$7690,"&lt;&gt;P") + SUMIFS('2way'!$Z$3:$Z$7690,'2way'!$R$3:$R$7690,"=" &amp;B307,'2way'!$Y$3:$Y$7690,"&lt;&gt;P")</f>
        <v>0</v>
      </c>
      <c r="D307">
        <f>SUMIFS('2way'!$AB$3:$AB$7690,'2way'!$Q$3:$Q$7690,"="&amp;B307,'2way'!$Z$3:$Z$7690,"&lt;&gt;P") + SUMIFS('2way'!$AB$3:$AB$7690,'2way'!$R$3:$R$7690,"="&amp;B307,'2way'!$Z$3:$Z$7690,"&lt;&gt;P")</f>
        <v>0</v>
      </c>
      <c r="E307" s="68" t="e">
        <f t="shared" si="12"/>
        <v>#DIV/0!</v>
      </c>
      <c r="F307">
        <f>SUMIFS('2way'!$Z$3:$Z$7690,'2way'!$Q$3:$Q$7690,"=" &amp;B307,'2way'!$Y$3:$Y$7690,"&lt;&gt;P") + SUMIFS('2way'!$Z$3:$Z$7690,'2way'!$R$3:$R$7690,"=" &amp;B307,'2way'!$Y$3:$Y$7690,"&lt;&gt;P")</f>
        <v>0</v>
      </c>
      <c r="G307">
        <f>SUMIFS('2way'!$AD$3:$AD$7690,'2way'!$Q$3:$Q$7690,"="&amp;B307,'2way'!$Y$3:$Y$7690,"&lt;&gt;P") + SUMIFS('2way'!$AD$3:$AD$7690,'2way'!$R$3:$R$7690,"="&amp;D307,'2way'!$Y$3:$Y$7690,"&lt;&gt;P")</f>
        <v>0</v>
      </c>
      <c r="H307" s="68" t="e">
        <f t="shared" si="13"/>
        <v>#DIV/0!</v>
      </c>
      <c r="I307">
        <f>SUMIFS('2way'!$Z$3:$Z$7690,'2way'!$Q$3:$Q$7690,"=" &amp;B307,'2way'!$Y$3:$Y$7690,"&lt;&gt;P") + SUMIFS('2way'!$Z$3:$Z$7690,'2way'!$R$3:$R$7690,"=" &amp;B307,'2way'!$Y$3:$Y$7690,"&lt;&gt;P")</f>
        <v>0</v>
      </c>
      <c r="J307">
        <f>SUMIFS('2way'!$AF$3:$AF$7690,'2way'!$Q$3:$Q$7690,"="&amp;B307,'2way'!$Y$3:$Y$7690,"&lt;&gt;P") + SUMIFS('2way'!$AF$3:$AF$7690,'2way'!$R$3:$R$7690,"="&amp;B307,'2way'!$Y$3:$Y$7690,"&lt;&gt;P")</f>
        <v>0</v>
      </c>
      <c r="K307" s="68" t="e">
        <f t="shared" si="14"/>
        <v>#DIV/0!</v>
      </c>
    </row>
    <row r="308" spans="1:11" x14ac:dyDescent="0.25">
      <c r="A308" t="s">
        <v>67</v>
      </c>
      <c r="B308" t="s">
        <v>63</v>
      </c>
      <c r="C308">
        <f>SUMIFS('2way'!$Z$3:$Z$7690,'2way'!$Q$3:$Q$7690,"=" &amp;B308,'2way'!$Y$3:$Y$7690,"&lt;&gt;P") + SUMIFS('2way'!$Z$3:$Z$7690,'2way'!$R$3:$R$7690,"=" &amp;B308,'2way'!$Y$3:$Y$7690,"&lt;&gt;P")</f>
        <v>0</v>
      </c>
      <c r="D308">
        <f>SUMIFS('2way'!$AB$3:$AB$7690,'2way'!$Q$3:$Q$7690,"="&amp;B308,'2way'!$Z$3:$Z$7690,"&lt;&gt;P") + SUMIFS('2way'!$AB$3:$AB$7690,'2way'!$R$3:$R$7690,"="&amp;B308,'2way'!$Z$3:$Z$7690,"&lt;&gt;P")</f>
        <v>0</v>
      </c>
      <c r="E308" s="68" t="e">
        <f t="shared" si="12"/>
        <v>#DIV/0!</v>
      </c>
      <c r="F308">
        <f>SUMIFS('2way'!$Z$3:$Z$7690,'2way'!$Q$3:$Q$7690,"=" &amp;B308,'2way'!$Y$3:$Y$7690,"&lt;&gt;P") + SUMIFS('2way'!$Z$3:$Z$7690,'2way'!$R$3:$R$7690,"=" &amp;B308,'2way'!$Y$3:$Y$7690,"&lt;&gt;P")</f>
        <v>0</v>
      </c>
      <c r="G308">
        <f>SUMIFS('2way'!$AD$3:$AD$7690,'2way'!$Q$3:$Q$7690,"="&amp;B308,'2way'!$Y$3:$Y$7690,"&lt;&gt;P") + SUMIFS('2way'!$AD$3:$AD$7690,'2way'!$R$3:$R$7690,"="&amp;D308,'2way'!$Y$3:$Y$7690,"&lt;&gt;P")</f>
        <v>0</v>
      </c>
      <c r="H308" s="68" t="e">
        <f t="shared" si="13"/>
        <v>#DIV/0!</v>
      </c>
      <c r="I308">
        <f>SUMIFS('2way'!$Z$3:$Z$7690,'2way'!$Q$3:$Q$7690,"=" &amp;B308,'2way'!$Y$3:$Y$7690,"&lt;&gt;P") + SUMIFS('2way'!$Z$3:$Z$7690,'2way'!$R$3:$R$7690,"=" &amp;B308,'2way'!$Y$3:$Y$7690,"&lt;&gt;P")</f>
        <v>0</v>
      </c>
      <c r="J308">
        <f>SUMIFS('2way'!$AF$3:$AF$7690,'2way'!$Q$3:$Q$7690,"="&amp;B308,'2way'!$Y$3:$Y$7690,"&lt;&gt;P") + SUMIFS('2way'!$AF$3:$AF$7690,'2way'!$R$3:$R$7690,"="&amp;B308,'2way'!$Y$3:$Y$7690,"&lt;&gt;P")</f>
        <v>0</v>
      </c>
      <c r="K308" s="68" t="e">
        <f t="shared" si="14"/>
        <v>#DIV/0!</v>
      </c>
    </row>
    <row r="309" spans="1:11" x14ac:dyDescent="0.25">
      <c r="A309" t="s">
        <v>67</v>
      </c>
      <c r="B309" t="s">
        <v>11</v>
      </c>
      <c r="C309">
        <f>SUMIFS('2way'!$Z$3:$Z$7690,'2way'!$Q$3:$Q$7690,"=" &amp;B309,'2way'!$Y$3:$Y$7690,"&lt;&gt;P") + SUMIFS('2way'!$Z$3:$Z$7690,'2way'!$R$3:$R$7690,"=" &amp;B309,'2way'!$Y$3:$Y$7690,"&lt;&gt;P")</f>
        <v>0</v>
      </c>
      <c r="D309">
        <f>SUMIFS('2way'!$AB$3:$AB$7690,'2way'!$Q$3:$Q$7690,"="&amp;B309,'2way'!$Z$3:$Z$7690,"&lt;&gt;P") + SUMIFS('2way'!$AB$3:$AB$7690,'2way'!$R$3:$R$7690,"="&amp;B309,'2way'!$Z$3:$Z$7690,"&lt;&gt;P")</f>
        <v>0</v>
      </c>
      <c r="E309" s="68" t="e">
        <f t="shared" si="12"/>
        <v>#DIV/0!</v>
      </c>
      <c r="F309">
        <f>SUMIFS('2way'!$Z$3:$Z$7690,'2way'!$Q$3:$Q$7690,"=" &amp;B309,'2way'!$Y$3:$Y$7690,"&lt;&gt;P") + SUMIFS('2way'!$Z$3:$Z$7690,'2way'!$R$3:$R$7690,"=" &amp;B309,'2way'!$Y$3:$Y$7690,"&lt;&gt;P")</f>
        <v>0</v>
      </c>
      <c r="G309">
        <f>SUMIFS('2way'!$AD$3:$AD$7690,'2way'!$Q$3:$Q$7690,"="&amp;B309,'2way'!$Y$3:$Y$7690,"&lt;&gt;P") + SUMIFS('2way'!$AD$3:$AD$7690,'2way'!$R$3:$R$7690,"="&amp;D309,'2way'!$Y$3:$Y$7690,"&lt;&gt;P")</f>
        <v>0</v>
      </c>
      <c r="H309" s="68" t="e">
        <f t="shared" si="13"/>
        <v>#DIV/0!</v>
      </c>
      <c r="I309">
        <f>SUMIFS('2way'!$Z$3:$Z$7690,'2way'!$Q$3:$Q$7690,"=" &amp;B309,'2way'!$Y$3:$Y$7690,"&lt;&gt;P") + SUMIFS('2way'!$Z$3:$Z$7690,'2way'!$R$3:$R$7690,"=" &amp;B309,'2way'!$Y$3:$Y$7690,"&lt;&gt;P")</f>
        <v>0</v>
      </c>
      <c r="J309">
        <f>SUMIFS('2way'!$AF$3:$AF$7690,'2way'!$Q$3:$Q$7690,"="&amp;B309,'2way'!$Y$3:$Y$7690,"&lt;&gt;P") + SUMIFS('2way'!$AF$3:$AF$7690,'2way'!$R$3:$R$7690,"="&amp;B309,'2way'!$Y$3:$Y$7690,"&lt;&gt;P")</f>
        <v>0</v>
      </c>
      <c r="K309" s="68" t="e">
        <f t="shared" si="14"/>
        <v>#DIV/0!</v>
      </c>
    </row>
    <row r="310" spans="1:11" x14ac:dyDescent="0.25">
      <c r="A310" t="s">
        <v>67</v>
      </c>
      <c r="B310" t="s">
        <v>10</v>
      </c>
      <c r="C310">
        <f>SUMIFS('2way'!$Z$3:$Z$7690,'2way'!$Q$3:$Q$7690,"=" &amp;B310,'2way'!$Y$3:$Y$7690,"&lt;&gt;P") + SUMIFS('2way'!$Z$3:$Z$7690,'2way'!$R$3:$R$7690,"=" &amp;B310,'2way'!$Y$3:$Y$7690,"&lt;&gt;P")</f>
        <v>0</v>
      </c>
      <c r="D310">
        <f>SUMIFS('2way'!$AB$3:$AB$7690,'2way'!$Q$3:$Q$7690,"="&amp;B310,'2way'!$Z$3:$Z$7690,"&lt;&gt;P") + SUMIFS('2way'!$AB$3:$AB$7690,'2way'!$R$3:$R$7690,"="&amp;B310,'2way'!$Z$3:$Z$7690,"&lt;&gt;P")</f>
        <v>0</v>
      </c>
      <c r="E310" s="68" t="e">
        <f t="shared" si="12"/>
        <v>#DIV/0!</v>
      </c>
      <c r="F310">
        <f>SUMIFS('2way'!$Z$3:$Z$7690,'2way'!$Q$3:$Q$7690,"=" &amp;B310,'2way'!$Y$3:$Y$7690,"&lt;&gt;P") + SUMIFS('2way'!$Z$3:$Z$7690,'2way'!$R$3:$R$7690,"=" &amp;B310,'2way'!$Y$3:$Y$7690,"&lt;&gt;P")</f>
        <v>0</v>
      </c>
      <c r="G310">
        <f>SUMIFS('2way'!$AD$3:$AD$7690,'2way'!$Q$3:$Q$7690,"="&amp;B310,'2way'!$Y$3:$Y$7690,"&lt;&gt;P") + SUMIFS('2way'!$AD$3:$AD$7690,'2way'!$R$3:$R$7690,"="&amp;D310,'2way'!$Y$3:$Y$7690,"&lt;&gt;P")</f>
        <v>0</v>
      </c>
      <c r="H310" s="68" t="e">
        <f t="shared" si="13"/>
        <v>#DIV/0!</v>
      </c>
      <c r="I310">
        <f>SUMIFS('2way'!$Z$3:$Z$7690,'2way'!$Q$3:$Q$7690,"=" &amp;B310,'2way'!$Y$3:$Y$7690,"&lt;&gt;P") + SUMIFS('2way'!$Z$3:$Z$7690,'2way'!$R$3:$R$7690,"=" &amp;B310,'2way'!$Y$3:$Y$7690,"&lt;&gt;P")</f>
        <v>0</v>
      </c>
      <c r="J310">
        <f>SUMIFS('2way'!$AF$3:$AF$7690,'2way'!$Q$3:$Q$7690,"="&amp;B310,'2way'!$Y$3:$Y$7690,"&lt;&gt;P") + SUMIFS('2way'!$AF$3:$AF$7690,'2way'!$R$3:$R$7690,"="&amp;B310,'2way'!$Y$3:$Y$7690,"&lt;&gt;P")</f>
        <v>0</v>
      </c>
      <c r="K310" s="68" t="e">
        <f t="shared" si="14"/>
        <v>#DIV/0!</v>
      </c>
    </row>
    <row r="311" spans="1:11" x14ac:dyDescent="0.25">
      <c r="A311" t="s">
        <v>67</v>
      </c>
      <c r="B311" t="s">
        <v>12</v>
      </c>
      <c r="C311">
        <f>SUMIFS('2way'!$Z$3:$Z$7690,'2way'!$Q$3:$Q$7690,"=" &amp;B311,'2way'!$Y$3:$Y$7690,"&lt;&gt;P") + SUMIFS('2way'!$Z$3:$Z$7690,'2way'!$R$3:$R$7690,"=" &amp;B311,'2way'!$Y$3:$Y$7690,"&lt;&gt;P")</f>
        <v>0</v>
      </c>
      <c r="D311">
        <f>SUMIFS('2way'!$AB$3:$AB$7690,'2way'!$Q$3:$Q$7690,"="&amp;B311,'2way'!$Z$3:$Z$7690,"&lt;&gt;P") + SUMIFS('2way'!$AB$3:$AB$7690,'2way'!$R$3:$R$7690,"="&amp;B311,'2way'!$Z$3:$Z$7690,"&lt;&gt;P")</f>
        <v>0</v>
      </c>
      <c r="E311" s="68" t="e">
        <f t="shared" si="12"/>
        <v>#DIV/0!</v>
      </c>
      <c r="F311">
        <f>SUMIFS('2way'!$Z$3:$Z$7690,'2way'!$Q$3:$Q$7690,"=" &amp;B311,'2way'!$Y$3:$Y$7690,"&lt;&gt;P") + SUMIFS('2way'!$Z$3:$Z$7690,'2way'!$R$3:$R$7690,"=" &amp;B311,'2way'!$Y$3:$Y$7690,"&lt;&gt;P")</f>
        <v>0</v>
      </c>
      <c r="G311">
        <f>SUMIFS('2way'!$AD$3:$AD$7690,'2way'!$Q$3:$Q$7690,"="&amp;B311,'2way'!$Y$3:$Y$7690,"&lt;&gt;P") + SUMIFS('2way'!$AD$3:$AD$7690,'2way'!$R$3:$R$7690,"="&amp;D311,'2way'!$Y$3:$Y$7690,"&lt;&gt;P")</f>
        <v>0</v>
      </c>
      <c r="H311" s="68" t="e">
        <f t="shared" si="13"/>
        <v>#DIV/0!</v>
      </c>
      <c r="I311">
        <f>SUMIFS('2way'!$Z$3:$Z$7690,'2way'!$Q$3:$Q$7690,"=" &amp;B311,'2way'!$Y$3:$Y$7690,"&lt;&gt;P") + SUMIFS('2way'!$Z$3:$Z$7690,'2way'!$R$3:$R$7690,"=" &amp;B311,'2way'!$Y$3:$Y$7690,"&lt;&gt;P")</f>
        <v>0</v>
      </c>
      <c r="J311">
        <f>SUMIFS('2way'!$AF$3:$AF$7690,'2way'!$Q$3:$Q$7690,"="&amp;B311,'2way'!$Y$3:$Y$7690,"&lt;&gt;P") + SUMIFS('2way'!$AF$3:$AF$7690,'2way'!$R$3:$R$7690,"="&amp;B311,'2way'!$Y$3:$Y$7690,"&lt;&gt;P")</f>
        <v>0</v>
      </c>
      <c r="K311" s="68" t="e">
        <f t="shared" si="14"/>
        <v>#DIV/0!</v>
      </c>
    </row>
    <row r="312" spans="1:11" x14ac:dyDescent="0.25">
      <c r="A312" t="s">
        <v>67</v>
      </c>
      <c r="B312" t="s">
        <v>15</v>
      </c>
      <c r="C312">
        <f>SUMIFS('2way'!$Z$3:$Z$7690,'2way'!$Q$3:$Q$7690,"=" &amp;B312,'2way'!$Y$3:$Y$7690,"&lt;&gt;P") + SUMIFS('2way'!$Z$3:$Z$7690,'2way'!$R$3:$R$7690,"=" &amp;B312,'2way'!$Y$3:$Y$7690,"&lt;&gt;P")</f>
        <v>0</v>
      </c>
      <c r="D312">
        <f>SUMIFS('2way'!$AB$3:$AB$7690,'2way'!$Q$3:$Q$7690,"="&amp;B312,'2way'!$Z$3:$Z$7690,"&lt;&gt;P") + SUMIFS('2way'!$AB$3:$AB$7690,'2way'!$R$3:$R$7690,"="&amp;B312,'2way'!$Z$3:$Z$7690,"&lt;&gt;P")</f>
        <v>0</v>
      </c>
      <c r="E312" s="68" t="e">
        <f t="shared" si="12"/>
        <v>#DIV/0!</v>
      </c>
      <c r="F312">
        <f>SUMIFS('2way'!$Z$3:$Z$7690,'2way'!$Q$3:$Q$7690,"=" &amp;B312,'2way'!$Y$3:$Y$7690,"&lt;&gt;P") + SUMIFS('2way'!$Z$3:$Z$7690,'2way'!$R$3:$R$7690,"=" &amp;B312,'2way'!$Y$3:$Y$7690,"&lt;&gt;P")</f>
        <v>0</v>
      </c>
      <c r="G312">
        <f>SUMIFS('2way'!$AD$3:$AD$7690,'2way'!$Q$3:$Q$7690,"="&amp;B312,'2way'!$Y$3:$Y$7690,"&lt;&gt;P") + SUMIFS('2way'!$AD$3:$AD$7690,'2way'!$R$3:$R$7690,"="&amp;D312,'2way'!$Y$3:$Y$7690,"&lt;&gt;P")</f>
        <v>0</v>
      </c>
      <c r="H312" s="68" t="e">
        <f t="shared" si="13"/>
        <v>#DIV/0!</v>
      </c>
      <c r="I312">
        <f>SUMIFS('2way'!$Z$3:$Z$7690,'2way'!$Q$3:$Q$7690,"=" &amp;B312,'2way'!$Y$3:$Y$7690,"&lt;&gt;P") + SUMIFS('2way'!$Z$3:$Z$7690,'2way'!$R$3:$R$7690,"=" &amp;B312,'2way'!$Y$3:$Y$7690,"&lt;&gt;P")</f>
        <v>0</v>
      </c>
      <c r="J312">
        <f>SUMIFS('2way'!$AF$3:$AF$7690,'2way'!$Q$3:$Q$7690,"="&amp;B312,'2way'!$Y$3:$Y$7690,"&lt;&gt;P") + SUMIFS('2way'!$AF$3:$AF$7690,'2way'!$R$3:$R$7690,"="&amp;B312,'2way'!$Y$3:$Y$7690,"&lt;&gt;P")</f>
        <v>0</v>
      </c>
      <c r="K312" s="68" t="e">
        <f t="shared" si="14"/>
        <v>#DIV/0!</v>
      </c>
    </row>
    <row r="313" spans="1:11" x14ac:dyDescent="0.25">
      <c r="A313" t="s">
        <v>67</v>
      </c>
      <c r="B313" t="s">
        <v>14</v>
      </c>
      <c r="C313">
        <f>SUMIFS('2way'!$Z$3:$Z$7690,'2way'!$Q$3:$Q$7690,"=" &amp;B313,'2way'!$Y$3:$Y$7690,"&lt;&gt;P") + SUMIFS('2way'!$Z$3:$Z$7690,'2way'!$R$3:$R$7690,"=" &amp;B313,'2way'!$Y$3:$Y$7690,"&lt;&gt;P")</f>
        <v>0</v>
      </c>
      <c r="D313">
        <f>SUMIFS('2way'!$AB$3:$AB$7690,'2way'!$Q$3:$Q$7690,"="&amp;B313,'2way'!$Z$3:$Z$7690,"&lt;&gt;P") + SUMIFS('2way'!$AB$3:$AB$7690,'2way'!$R$3:$R$7690,"="&amp;B313,'2way'!$Z$3:$Z$7690,"&lt;&gt;P")</f>
        <v>0</v>
      </c>
      <c r="E313" s="68" t="e">
        <f t="shared" si="12"/>
        <v>#DIV/0!</v>
      </c>
      <c r="F313">
        <f>SUMIFS('2way'!$Z$3:$Z$7690,'2way'!$Q$3:$Q$7690,"=" &amp;B313,'2way'!$Y$3:$Y$7690,"&lt;&gt;P") + SUMIFS('2way'!$Z$3:$Z$7690,'2way'!$R$3:$R$7690,"=" &amp;B313,'2way'!$Y$3:$Y$7690,"&lt;&gt;P")</f>
        <v>0</v>
      </c>
      <c r="G313">
        <f>SUMIFS('2way'!$AD$3:$AD$7690,'2way'!$Q$3:$Q$7690,"="&amp;B313,'2way'!$Y$3:$Y$7690,"&lt;&gt;P") + SUMIFS('2way'!$AD$3:$AD$7690,'2way'!$R$3:$R$7690,"="&amp;D313,'2way'!$Y$3:$Y$7690,"&lt;&gt;P")</f>
        <v>0</v>
      </c>
      <c r="H313" s="68" t="e">
        <f t="shared" si="13"/>
        <v>#DIV/0!</v>
      </c>
      <c r="I313">
        <f>SUMIFS('2way'!$Z$3:$Z$7690,'2way'!$Q$3:$Q$7690,"=" &amp;B313,'2way'!$Y$3:$Y$7690,"&lt;&gt;P") + SUMIFS('2way'!$Z$3:$Z$7690,'2way'!$R$3:$R$7690,"=" &amp;B313,'2way'!$Y$3:$Y$7690,"&lt;&gt;P")</f>
        <v>0</v>
      </c>
      <c r="J313">
        <f>SUMIFS('2way'!$AF$3:$AF$7690,'2way'!$Q$3:$Q$7690,"="&amp;B313,'2way'!$Y$3:$Y$7690,"&lt;&gt;P") + SUMIFS('2way'!$AF$3:$AF$7690,'2way'!$R$3:$R$7690,"="&amp;B313,'2way'!$Y$3:$Y$7690,"&lt;&gt;P")</f>
        <v>0</v>
      </c>
      <c r="K313" s="68" t="e">
        <f t="shared" si="14"/>
        <v>#DIV/0!</v>
      </c>
    </row>
    <row r="314" spans="1:11" x14ac:dyDescent="0.25">
      <c r="A314" t="s">
        <v>112</v>
      </c>
      <c r="B314" t="s">
        <v>110</v>
      </c>
      <c r="C314">
        <f>SUMIFS('2way'!$Z$3:$Z$7690,'2way'!$Q$3:$Q$7690,"=" &amp;B314,'2way'!$Y$3:$Y$7690,"&lt;&gt;P") + SUMIFS('2way'!$Z$3:$Z$7690,'2way'!$R$3:$R$7690,"=" &amp;B314,'2way'!$Y$3:$Y$7690,"&lt;&gt;P")</f>
        <v>0</v>
      </c>
      <c r="D314">
        <f>SUMIFS('2way'!$AB$3:$AB$7690,'2way'!$Q$3:$Q$7690,"="&amp;B314,'2way'!$Z$3:$Z$7690,"&lt;&gt;P") + SUMIFS('2way'!$AB$3:$AB$7690,'2way'!$R$3:$R$7690,"="&amp;B314,'2way'!$Z$3:$Z$7690,"&lt;&gt;P")</f>
        <v>0</v>
      </c>
      <c r="E314" s="68" t="e">
        <f t="shared" si="12"/>
        <v>#DIV/0!</v>
      </c>
      <c r="F314">
        <f>SUMIFS('2way'!$Z$3:$Z$7690,'2way'!$Q$3:$Q$7690,"=" &amp;B314,'2way'!$Y$3:$Y$7690,"&lt;&gt;P") + SUMIFS('2way'!$Z$3:$Z$7690,'2way'!$R$3:$R$7690,"=" &amp;B314,'2way'!$Y$3:$Y$7690,"&lt;&gt;P")</f>
        <v>0</v>
      </c>
      <c r="G314">
        <f>SUMIFS('2way'!$AD$3:$AD$7690,'2way'!$Q$3:$Q$7690,"="&amp;B314,'2way'!$Y$3:$Y$7690,"&lt;&gt;P") + SUMIFS('2way'!$AD$3:$AD$7690,'2way'!$R$3:$R$7690,"="&amp;D314,'2way'!$Y$3:$Y$7690,"&lt;&gt;P")</f>
        <v>0</v>
      </c>
      <c r="H314" s="68" t="e">
        <f t="shared" si="13"/>
        <v>#DIV/0!</v>
      </c>
      <c r="I314">
        <f>SUMIFS('2way'!$Z$3:$Z$7690,'2way'!$Q$3:$Q$7690,"=" &amp;B314,'2way'!$Y$3:$Y$7690,"&lt;&gt;P") + SUMIFS('2way'!$Z$3:$Z$7690,'2way'!$R$3:$R$7690,"=" &amp;B314,'2way'!$Y$3:$Y$7690,"&lt;&gt;P")</f>
        <v>0</v>
      </c>
      <c r="J314">
        <f>SUMIFS('2way'!$AF$3:$AF$7690,'2way'!$Q$3:$Q$7690,"="&amp;B314,'2way'!$Y$3:$Y$7690,"&lt;&gt;P") + SUMIFS('2way'!$AF$3:$AF$7690,'2way'!$R$3:$R$7690,"="&amp;B314,'2way'!$Y$3:$Y$7690,"&lt;&gt;P")</f>
        <v>0</v>
      </c>
      <c r="K314" s="68" t="e">
        <f t="shared" si="14"/>
        <v>#DIV/0!</v>
      </c>
    </row>
    <row r="315" spans="1:11" x14ac:dyDescent="0.25">
      <c r="A315" t="s">
        <v>112</v>
      </c>
      <c r="B315" t="s">
        <v>115</v>
      </c>
      <c r="C315">
        <f>SUMIFS('2way'!$Z$3:$Z$7690,'2way'!$Q$3:$Q$7690,"=" &amp;B315,'2way'!$Y$3:$Y$7690,"&lt;&gt;P") + SUMIFS('2way'!$Z$3:$Z$7690,'2way'!$R$3:$R$7690,"=" &amp;B315,'2way'!$Y$3:$Y$7690,"&lt;&gt;P")</f>
        <v>0</v>
      </c>
      <c r="D315">
        <f>SUMIFS('2way'!$AB$3:$AB$7690,'2way'!$Q$3:$Q$7690,"="&amp;B315,'2way'!$Z$3:$Z$7690,"&lt;&gt;P") + SUMIFS('2way'!$AB$3:$AB$7690,'2way'!$R$3:$R$7690,"="&amp;B315,'2way'!$Z$3:$Z$7690,"&lt;&gt;P")</f>
        <v>0</v>
      </c>
      <c r="E315" s="68" t="e">
        <f t="shared" si="12"/>
        <v>#DIV/0!</v>
      </c>
      <c r="F315">
        <f>SUMIFS('2way'!$Z$3:$Z$7690,'2way'!$Q$3:$Q$7690,"=" &amp;B315,'2way'!$Y$3:$Y$7690,"&lt;&gt;P") + SUMIFS('2way'!$Z$3:$Z$7690,'2way'!$R$3:$R$7690,"=" &amp;B315,'2way'!$Y$3:$Y$7690,"&lt;&gt;P")</f>
        <v>0</v>
      </c>
      <c r="G315">
        <f>SUMIFS('2way'!$AD$3:$AD$7690,'2way'!$Q$3:$Q$7690,"="&amp;B315,'2way'!$Y$3:$Y$7690,"&lt;&gt;P") + SUMIFS('2way'!$AD$3:$AD$7690,'2way'!$R$3:$R$7690,"="&amp;D315,'2way'!$Y$3:$Y$7690,"&lt;&gt;P")</f>
        <v>0</v>
      </c>
      <c r="H315" s="68" t="e">
        <f t="shared" si="13"/>
        <v>#DIV/0!</v>
      </c>
      <c r="I315">
        <f>SUMIFS('2way'!$Z$3:$Z$7690,'2way'!$Q$3:$Q$7690,"=" &amp;B315,'2way'!$Y$3:$Y$7690,"&lt;&gt;P") + SUMIFS('2way'!$Z$3:$Z$7690,'2way'!$R$3:$R$7690,"=" &amp;B315,'2way'!$Y$3:$Y$7690,"&lt;&gt;P")</f>
        <v>0</v>
      </c>
      <c r="J315">
        <f>SUMIFS('2way'!$AF$3:$AF$7690,'2way'!$Q$3:$Q$7690,"="&amp;B315,'2way'!$Y$3:$Y$7690,"&lt;&gt;P") + SUMIFS('2way'!$AF$3:$AF$7690,'2way'!$R$3:$R$7690,"="&amp;B315,'2way'!$Y$3:$Y$7690,"&lt;&gt;P")</f>
        <v>0</v>
      </c>
      <c r="K315" s="68" t="e">
        <f t="shared" si="14"/>
        <v>#DIV/0!</v>
      </c>
    </row>
    <row r="316" spans="1:11" x14ac:dyDescent="0.25">
      <c r="A316" t="s">
        <v>112</v>
      </c>
      <c r="B316" t="s">
        <v>117</v>
      </c>
      <c r="C316">
        <f>SUMIFS('2way'!$Z$3:$Z$7690,'2way'!$Q$3:$Q$7690,"=" &amp;B316,'2way'!$Y$3:$Y$7690,"&lt;&gt;P") + SUMIFS('2way'!$Z$3:$Z$7690,'2way'!$R$3:$R$7690,"=" &amp;B316,'2way'!$Y$3:$Y$7690,"&lt;&gt;P")</f>
        <v>0</v>
      </c>
      <c r="D316">
        <f>SUMIFS('2way'!$AB$3:$AB$7690,'2way'!$Q$3:$Q$7690,"="&amp;B316,'2way'!$Z$3:$Z$7690,"&lt;&gt;P") + SUMIFS('2way'!$AB$3:$AB$7690,'2way'!$R$3:$R$7690,"="&amp;B316,'2way'!$Z$3:$Z$7690,"&lt;&gt;P")</f>
        <v>0</v>
      </c>
      <c r="E316" s="68" t="e">
        <f t="shared" si="12"/>
        <v>#DIV/0!</v>
      </c>
      <c r="F316">
        <f>SUMIFS('2way'!$Z$3:$Z$7690,'2way'!$Q$3:$Q$7690,"=" &amp;B316,'2way'!$Y$3:$Y$7690,"&lt;&gt;P") + SUMIFS('2way'!$Z$3:$Z$7690,'2way'!$R$3:$R$7690,"=" &amp;B316,'2way'!$Y$3:$Y$7690,"&lt;&gt;P")</f>
        <v>0</v>
      </c>
      <c r="G316">
        <f>SUMIFS('2way'!$AD$3:$AD$7690,'2way'!$Q$3:$Q$7690,"="&amp;B316,'2way'!$Y$3:$Y$7690,"&lt;&gt;P") + SUMIFS('2way'!$AD$3:$AD$7690,'2way'!$R$3:$R$7690,"="&amp;D316,'2way'!$Y$3:$Y$7690,"&lt;&gt;P")</f>
        <v>0</v>
      </c>
      <c r="H316" s="68" t="e">
        <f t="shared" si="13"/>
        <v>#DIV/0!</v>
      </c>
      <c r="I316">
        <f>SUMIFS('2way'!$Z$3:$Z$7690,'2way'!$Q$3:$Q$7690,"=" &amp;B316,'2way'!$Y$3:$Y$7690,"&lt;&gt;P") + SUMIFS('2way'!$Z$3:$Z$7690,'2way'!$R$3:$R$7690,"=" &amp;B316,'2way'!$Y$3:$Y$7690,"&lt;&gt;P")</f>
        <v>0</v>
      </c>
      <c r="J316">
        <f>SUMIFS('2way'!$AF$3:$AF$7690,'2way'!$Q$3:$Q$7690,"="&amp;B316,'2way'!$Y$3:$Y$7690,"&lt;&gt;P") + SUMIFS('2way'!$AF$3:$AF$7690,'2way'!$R$3:$R$7690,"="&amp;B316,'2way'!$Y$3:$Y$7690,"&lt;&gt;P")</f>
        <v>0</v>
      </c>
      <c r="K316" s="68" t="e">
        <f t="shared" si="14"/>
        <v>#DIV/0!</v>
      </c>
    </row>
    <row r="317" spans="1:11" x14ac:dyDescent="0.25">
      <c r="A317" t="s">
        <v>112</v>
      </c>
      <c r="B317" t="s">
        <v>121</v>
      </c>
      <c r="C317">
        <f>SUMIFS('2way'!$Z$3:$Z$7690,'2way'!$Q$3:$Q$7690,"=" &amp;B317,'2way'!$Y$3:$Y$7690,"&lt;&gt;P") + SUMIFS('2way'!$Z$3:$Z$7690,'2way'!$R$3:$R$7690,"=" &amp;B317,'2way'!$Y$3:$Y$7690,"&lt;&gt;P")</f>
        <v>0</v>
      </c>
      <c r="D317">
        <f>SUMIFS('2way'!$AB$3:$AB$7690,'2way'!$Q$3:$Q$7690,"="&amp;B317,'2way'!$Z$3:$Z$7690,"&lt;&gt;P") + SUMIFS('2way'!$AB$3:$AB$7690,'2way'!$R$3:$R$7690,"="&amp;B317,'2way'!$Z$3:$Z$7690,"&lt;&gt;P")</f>
        <v>0</v>
      </c>
      <c r="E317" s="68" t="e">
        <f t="shared" si="12"/>
        <v>#DIV/0!</v>
      </c>
      <c r="F317">
        <f>SUMIFS('2way'!$Z$3:$Z$7690,'2way'!$Q$3:$Q$7690,"=" &amp;B317,'2way'!$Y$3:$Y$7690,"&lt;&gt;P") + SUMIFS('2way'!$Z$3:$Z$7690,'2way'!$R$3:$R$7690,"=" &amp;B317,'2way'!$Y$3:$Y$7690,"&lt;&gt;P")</f>
        <v>0</v>
      </c>
      <c r="G317">
        <f>SUMIFS('2way'!$AD$3:$AD$7690,'2way'!$Q$3:$Q$7690,"="&amp;B317,'2way'!$Y$3:$Y$7690,"&lt;&gt;P") + SUMIFS('2way'!$AD$3:$AD$7690,'2way'!$R$3:$R$7690,"="&amp;D317,'2way'!$Y$3:$Y$7690,"&lt;&gt;P")</f>
        <v>0</v>
      </c>
      <c r="H317" s="68" t="e">
        <f t="shared" si="13"/>
        <v>#DIV/0!</v>
      </c>
      <c r="I317">
        <f>SUMIFS('2way'!$Z$3:$Z$7690,'2way'!$Q$3:$Q$7690,"=" &amp;B317,'2way'!$Y$3:$Y$7690,"&lt;&gt;P") + SUMIFS('2way'!$Z$3:$Z$7690,'2way'!$R$3:$R$7690,"=" &amp;B317,'2way'!$Y$3:$Y$7690,"&lt;&gt;P")</f>
        <v>0</v>
      </c>
      <c r="J317">
        <f>SUMIFS('2way'!$AF$3:$AF$7690,'2way'!$Q$3:$Q$7690,"="&amp;B317,'2way'!$Y$3:$Y$7690,"&lt;&gt;P") + SUMIFS('2way'!$AF$3:$AF$7690,'2way'!$R$3:$R$7690,"="&amp;B317,'2way'!$Y$3:$Y$7690,"&lt;&gt;P")</f>
        <v>0</v>
      </c>
      <c r="K317" s="68" t="e">
        <f t="shared" si="14"/>
        <v>#DIV/0!</v>
      </c>
    </row>
    <row r="318" spans="1:11" x14ac:dyDescent="0.25">
      <c r="A318" t="s">
        <v>112</v>
      </c>
      <c r="B318" t="s">
        <v>114</v>
      </c>
      <c r="C318">
        <f>SUMIFS('2way'!$Z$3:$Z$7690,'2way'!$Q$3:$Q$7690,"=" &amp;B318,'2way'!$Y$3:$Y$7690,"&lt;&gt;P") + SUMIFS('2way'!$Z$3:$Z$7690,'2way'!$R$3:$R$7690,"=" &amp;B318,'2way'!$Y$3:$Y$7690,"&lt;&gt;P")</f>
        <v>0</v>
      </c>
      <c r="D318">
        <f>SUMIFS('2way'!$AB$3:$AB$7690,'2way'!$Q$3:$Q$7690,"="&amp;B318,'2way'!$Z$3:$Z$7690,"&lt;&gt;P") + SUMIFS('2way'!$AB$3:$AB$7690,'2way'!$R$3:$R$7690,"="&amp;B318,'2way'!$Z$3:$Z$7690,"&lt;&gt;P")</f>
        <v>0</v>
      </c>
      <c r="E318" s="68" t="e">
        <f t="shared" si="12"/>
        <v>#DIV/0!</v>
      </c>
      <c r="F318">
        <f>SUMIFS('2way'!$Z$3:$Z$7690,'2way'!$Q$3:$Q$7690,"=" &amp;B318,'2way'!$Y$3:$Y$7690,"&lt;&gt;P") + SUMIFS('2way'!$Z$3:$Z$7690,'2way'!$R$3:$R$7690,"=" &amp;B318,'2way'!$Y$3:$Y$7690,"&lt;&gt;P")</f>
        <v>0</v>
      </c>
      <c r="G318">
        <f>SUMIFS('2way'!$AD$3:$AD$7690,'2way'!$Q$3:$Q$7690,"="&amp;B318,'2way'!$Y$3:$Y$7690,"&lt;&gt;P") + SUMIFS('2way'!$AD$3:$AD$7690,'2way'!$R$3:$R$7690,"="&amp;D318,'2way'!$Y$3:$Y$7690,"&lt;&gt;P")</f>
        <v>0</v>
      </c>
      <c r="H318" s="68" t="e">
        <f t="shared" si="13"/>
        <v>#DIV/0!</v>
      </c>
      <c r="I318">
        <f>SUMIFS('2way'!$Z$3:$Z$7690,'2way'!$Q$3:$Q$7690,"=" &amp;B318,'2way'!$Y$3:$Y$7690,"&lt;&gt;P") + SUMIFS('2way'!$Z$3:$Z$7690,'2way'!$R$3:$R$7690,"=" &amp;B318,'2way'!$Y$3:$Y$7690,"&lt;&gt;P")</f>
        <v>0</v>
      </c>
      <c r="J318">
        <f>SUMIFS('2way'!$AF$3:$AF$7690,'2way'!$Q$3:$Q$7690,"="&amp;B318,'2way'!$Y$3:$Y$7690,"&lt;&gt;P") + SUMIFS('2way'!$AF$3:$AF$7690,'2way'!$R$3:$R$7690,"="&amp;B318,'2way'!$Y$3:$Y$7690,"&lt;&gt;P")</f>
        <v>0</v>
      </c>
      <c r="K318" s="68" t="e">
        <f t="shared" si="14"/>
        <v>#DIV/0!</v>
      </c>
    </row>
    <row r="319" spans="1:11" x14ac:dyDescent="0.25">
      <c r="A319" t="s">
        <v>112</v>
      </c>
      <c r="B319" t="s">
        <v>116</v>
      </c>
      <c r="C319">
        <f>SUMIFS('2way'!$Z$3:$Z$7690,'2way'!$Q$3:$Q$7690,"=" &amp;B319,'2way'!$Y$3:$Y$7690,"&lt;&gt;P") + SUMIFS('2way'!$Z$3:$Z$7690,'2way'!$R$3:$R$7690,"=" &amp;B319,'2way'!$Y$3:$Y$7690,"&lt;&gt;P")</f>
        <v>0</v>
      </c>
      <c r="D319">
        <f>SUMIFS('2way'!$AB$3:$AB$7690,'2way'!$Q$3:$Q$7690,"="&amp;B319,'2way'!$Z$3:$Z$7690,"&lt;&gt;P") + SUMIFS('2way'!$AB$3:$AB$7690,'2way'!$R$3:$R$7690,"="&amp;B319,'2way'!$Z$3:$Z$7690,"&lt;&gt;P")</f>
        <v>0</v>
      </c>
      <c r="E319" s="68" t="e">
        <f t="shared" si="12"/>
        <v>#DIV/0!</v>
      </c>
      <c r="F319">
        <f>SUMIFS('2way'!$Z$3:$Z$7690,'2way'!$Q$3:$Q$7690,"=" &amp;B319,'2way'!$Y$3:$Y$7690,"&lt;&gt;P") + SUMIFS('2way'!$Z$3:$Z$7690,'2way'!$R$3:$R$7690,"=" &amp;B319,'2way'!$Y$3:$Y$7690,"&lt;&gt;P")</f>
        <v>0</v>
      </c>
      <c r="G319">
        <f>SUMIFS('2way'!$AD$3:$AD$7690,'2way'!$Q$3:$Q$7690,"="&amp;B319,'2way'!$Y$3:$Y$7690,"&lt;&gt;P") + SUMIFS('2way'!$AD$3:$AD$7690,'2way'!$R$3:$R$7690,"="&amp;D319,'2way'!$Y$3:$Y$7690,"&lt;&gt;P")</f>
        <v>0</v>
      </c>
      <c r="H319" s="68" t="e">
        <f t="shared" si="13"/>
        <v>#DIV/0!</v>
      </c>
      <c r="I319">
        <f>SUMIFS('2way'!$Z$3:$Z$7690,'2way'!$Q$3:$Q$7690,"=" &amp;B319,'2way'!$Y$3:$Y$7690,"&lt;&gt;P") + SUMIFS('2way'!$Z$3:$Z$7690,'2way'!$R$3:$R$7690,"=" &amp;B319,'2way'!$Y$3:$Y$7690,"&lt;&gt;P")</f>
        <v>0</v>
      </c>
      <c r="J319">
        <f>SUMIFS('2way'!$AF$3:$AF$7690,'2way'!$Q$3:$Q$7690,"="&amp;B319,'2way'!$Y$3:$Y$7690,"&lt;&gt;P") + SUMIFS('2way'!$AF$3:$AF$7690,'2way'!$R$3:$R$7690,"="&amp;B319,'2way'!$Y$3:$Y$7690,"&lt;&gt;P")</f>
        <v>0</v>
      </c>
      <c r="K319" s="68" t="e">
        <f t="shared" si="14"/>
        <v>#DIV/0!</v>
      </c>
    </row>
    <row r="320" spans="1:11" x14ac:dyDescent="0.25">
      <c r="A320" t="s">
        <v>112</v>
      </c>
      <c r="B320" t="s">
        <v>119</v>
      </c>
      <c r="C320">
        <f>SUMIFS('2way'!$Z$3:$Z$7690,'2way'!$Q$3:$Q$7690,"=" &amp;B320,'2way'!$Y$3:$Y$7690,"&lt;&gt;P") + SUMIFS('2way'!$Z$3:$Z$7690,'2way'!$R$3:$R$7690,"=" &amp;B320,'2way'!$Y$3:$Y$7690,"&lt;&gt;P")</f>
        <v>0</v>
      </c>
      <c r="D320">
        <f>SUMIFS('2way'!$AB$3:$AB$7690,'2way'!$Q$3:$Q$7690,"="&amp;B320,'2way'!$Z$3:$Z$7690,"&lt;&gt;P") + SUMIFS('2way'!$AB$3:$AB$7690,'2way'!$R$3:$R$7690,"="&amp;B320,'2way'!$Z$3:$Z$7690,"&lt;&gt;P")</f>
        <v>0</v>
      </c>
      <c r="E320" s="68" t="e">
        <f t="shared" si="12"/>
        <v>#DIV/0!</v>
      </c>
      <c r="F320">
        <f>SUMIFS('2way'!$Z$3:$Z$7690,'2way'!$Q$3:$Q$7690,"=" &amp;B320,'2way'!$Y$3:$Y$7690,"&lt;&gt;P") + SUMIFS('2way'!$Z$3:$Z$7690,'2way'!$R$3:$R$7690,"=" &amp;B320,'2way'!$Y$3:$Y$7690,"&lt;&gt;P")</f>
        <v>0</v>
      </c>
      <c r="G320">
        <f>SUMIFS('2way'!$AD$3:$AD$7690,'2way'!$Q$3:$Q$7690,"="&amp;B320,'2way'!$Y$3:$Y$7690,"&lt;&gt;P") + SUMIFS('2way'!$AD$3:$AD$7690,'2way'!$R$3:$R$7690,"="&amp;D320,'2way'!$Y$3:$Y$7690,"&lt;&gt;P")</f>
        <v>0</v>
      </c>
      <c r="H320" s="68" t="e">
        <f t="shared" si="13"/>
        <v>#DIV/0!</v>
      </c>
      <c r="I320">
        <f>SUMIFS('2way'!$Z$3:$Z$7690,'2way'!$Q$3:$Q$7690,"=" &amp;B320,'2way'!$Y$3:$Y$7690,"&lt;&gt;P") + SUMIFS('2way'!$Z$3:$Z$7690,'2way'!$R$3:$R$7690,"=" &amp;B320,'2way'!$Y$3:$Y$7690,"&lt;&gt;P")</f>
        <v>0</v>
      </c>
      <c r="J320">
        <f>SUMIFS('2way'!$AF$3:$AF$7690,'2way'!$Q$3:$Q$7690,"="&amp;B320,'2way'!$Y$3:$Y$7690,"&lt;&gt;P") + SUMIFS('2way'!$AF$3:$AF$7690,'2way'!$R$3:$R$7690,"="&amp;B320,'2way'!$Y$3:$Y$7690,"&lt;&gt;P")</f>
        <v>0</v>
      </c>
      <c r="K320" s="68" t="e">
        <f t="shared" si="14"/>
        <v>#DIV/0!</v>
      </c>
    </row>
    <row r="321" spans="1:11" x14ac:dyDescent="0.25">
      <c r="A321" t="s">
        <v>112</v>
      </c>
      <c r="B321" t="s">
        <v>118</v>
      </c>
      <c r="C321">
        <f>SUMIFS('2way'!$Z$3:$Z$7690,'2way'!$Q$3:$Q$7690,"=" &amp;B321,'2way'!$Y$3:$Y$7690,"&lt;&gt;P") + SUMIFS('2way'!$Z$3:$Z$7690,'2way'!$R$3:$R$7690,"=" &amp;B321,'2way'!$Y$3:$Y$7690,"&lt;&gt;P")</f>
        <v>0</v>
      </c>
      <c r="D321">
        <f>SUMIFS('2way'!$AB$3:$AB$7690,'2way'!$Q$3:$Q$7690,"="&amp;B321,'2way'!$Z$3:$Z$7690,"&lt;&gt;P") + SUMIFS('2way'!$AB$3:$AB$7690,'2way'!$R$3:$R$7690,"="&amp;B321,'2way'!$Z$3:$Z$7690,"&lt;&gt;P")</f>
        <v>0</v>
      </c>
      <c r="E321" s="68" t="e">
        <f t="shared" si="12"/>
        <v>#DIV/0!</v>
      </c>
      <c r="F321">
        <f>SUMIFS('2way'!$Z$3:$Z$7690,'2way'!$Q$3:$Q$7690,"=" &amp;B321,'2way'!$Y$3:$Y$7690,"&lt;&gt;P") + SUMIFS('2way'!$Z$3:$Z$7690,'2way'!$R$3:$R$7690,"=" &amp;B321,'2way'!$Y$3:$Y$7690,"&lt;&gt;P")</f>
        <v>0</v>
      </c>
      <c r="G321">
        <f>SUMIFS('2way'!$AD$3:$AD$7690,'2way'!$Q$3:$Q$7690,"="&amp;B321,'2way'!$Y$3:$Y$7690,"&lt;&gt;P") + SUMIFS('2way'!$AD$3:$AD$7690,'2way'!$R$3:$R$7690,"="&amp;D321,'2way'!$Y$3:$Y$7690,"&lt;&gt;P")</f>
        <v>0</v>
      </c>
      <c r="H321" s="68" t="e">
        <f t="shared" si="13"/>
        <v>#DIV/0!</v>
      </c>
      <c r="I321">
        <f>SUMIFS('2way'!$Z$3:$Z$7690,'2way'!$Q$3:$Q$7690,"=" &amp;B321,'2way'!$Y$3:$Y$7690,"&lt;&gt;P") + SUMIFS('2way'!$Z$3:$Z$7690,'2way'!$R$3:$R$7690,"=" &amp;B321,'2way'!$Y$3:$Y$7690,"&lt;&gt;P")</f>
        <v>0</v>
      </c>
      <c r="J321">
        <f>SUMIFS('2way'!$AF$3:$AF$7690,'2way'!$Q$3:$Q$7690,"="&amp;B321,'2way'!$Y$3:$Y$7690,"&lt;&gt;P") + SUMIFS('2way'!$AF$3:$AF$7690,'2way'!$R$3:$R$7690,"="&amp;B321,'2way'!$Y$3:$Y$7690,"&lt;&gt;P")</f>
        <v>0</v>
      </c>
      <c r="K321" s="68" t="e">
        <f t="shared" si="14"/>
        <v>#DIV/0!</v>
      </c>
    </row>
    <row r="322" spans="1:11" x14ac:dyDescent="0.25">
      <c r="A322" t="s">
        <v>112</v>
      </c>
      <c r="B322" t="s">
        <v>120</v>
      </c>
      <c r="C322">
        <f>SUMIFS('2way'!$Z$3:$Z$7690,'2way'!$Q$3:$Q$7690,"=" &amp;B322,'2way'!$Y$3:$Y$7690,"&lt;&gt;P") + SUMIFS('2way'!$Z$3:$Z$7690,'2way'!$R$3:$R$7690,"=" &amp;B322,'2way'!$Y$3:$Y$7690,"&lt;&gt;P")</f>
        <v>0</v>
      </c>
      <c r="D322">
        <f>SUMIFS('2way'!$AB$3:$AB$7690,'2way'!$Q$3:$Q$7690,"="&amp;B322,'2way'!$Z$3:$Z$7690,"&lt;&gt;P") + SUMIFS('2way'!$AB$3:$AB$7690,'2way'!$R$3:$R$7690,"="&amp;B322,'2way'!$Z$3:$Z$7690,"&lt;&gt;P")</f>
        <v>0</v>
      </c>
      <c r="E322" s="68" t="e">
        <f t="shared" si="12"/>
        <v>#DIV/0!</v>
      </c>
      <c r="F322">
        <f>SUMIFS('2way'!$Z$3:$Z$7690,'2way'!$Q$3:$Q$7690,"=" &amp;B322,'2way'!$Y$3:$Y$7690,"&lt;&gt;P") + SUMIFS('2way'!$Z$3:$Z$7690,'2way'!$R$3:$R$7690,"=" &amp;B322,'2way'!$Y$3:$Y$7690,"&lt;&gt;P")</f>
        <v>0</v>
      </c>
      <c r="G322">
        <f>SUMIFS('2way'!$AD$3:$AD$7690,'2way'!$Q$3:$Q$7690,"="&amp;B322,'2way'!$Y$3:$Y$7690,"&lt;&gt;P") + SUMIFS('2way'!$AD$3:$AD$7690,'2way'!$R$3:$R$7690,"="&amp;D322,'2way'!$Y$3:$Y$7690,"&lt;&gt;P")</f>
        <v>0</v>
      </c>
      <c r="H322" s="68" t="e">
        <f t="shared" si="13"/>
        <v>#DIV/0!</v>
      </c>
      <c r="I322">
        <f>SUMIFS('2way'!$Z$3:$Z$7690,'2way'!$Q$3:$Q$7690,"=" &amp;B322,'2way'!$Y$3:$Y$7690,"&lt;&gt;P") + SUMIFS('2way'!$Z$3:$Z$7690,'2way'!$R$3:$R$7690,"=" &amp;B322,'2way'!$Y$3:$Y$7690,"&lt;&gt;P")</f>
        <v>0</v>
      </c>
      <c r="J322">
        <f>SUMIFS('2way'!$AF$3:$AF$7690,'2way'!$Q$3:$Q$7690,"="&amp;B322,'2way'!$Y$3:$Y$7690,"&lt;&gt;P") + SUMIFS('2way'!$AF$3:$AF$7690,'2way'!$R$3:$R$7690,"="&amp;B322,'2way'!$Y$3:$Y$7690,"&lt;&gt;P")</f>
        <v>0</v>
      </c>
      <c r="K322" s="68" t="e">
        <f t="shared" si="14"/>
        <v>#DIV/0!</v>
      </c>
    </row>
    <row r="323" spans="1:11" x14ac:dyDescent="0.25">
      <c r="A323" t="s">
        <v>112</v>
      </c>
      <c r="B323" t="s">
        <v>111</v>
      </c>
      <c r="C323">
        <f>SUMIFS('2way'!$Z$3:$Z$7690,'2way'!$Q$3:$Q$7690,"=" &amp;B323,'2way'!$Y$3:$Y$7690,"&lt;&gt;P") + SUMIFS('2way'!$Z$3:$Z$7690,'2way'!$R$3:$R$7690,"=" &amp;B323,'2way'!$Y$3:$Y$7690,"&lt;&gt;P")</f>
        <v>0</v>
      </c>
      <c r="D323">
        <f>SUMIFS('2way'!$AB$3:$AB$7690,'2way'!$Q$3:$Q$7690,"="&amp;B323,'2way'!$Z$3:$Z$7690,"&lt;&gt;P") + SUMIFS('2way'!$AB$3:$AB$7690,'2way'!$R$3:$R$7690,"="&amp;B323,'2way'!$Z$3:$Z$7690,"&lt;&gt;P")</f>
        <v>0</v>
      </c>
      <c r="E323" s="68" t="e">
        <f t="shared" si="12"/>
        <v>#DIV/0!</v>
      </c>
      <c r="F323">
        <f>SUMIFS('2way'!$Z$3:$Z$7690,'2way'!$Q$3:$Q$7690,"=" &amp;B323,'2way'!$Y$3:$Y$7690,"&lt;&gt;P") + SUMIFS('2way'!$Z$3:$Z$7690,'2way'!$R$3:$R$7690,"=" &amp;B323,'2way'!$Y$3:$Y$7690,"&lt;&gt;P")</f>
        <v>0</v>
      </c>
      <c r="G323">
        <f>SUMIFS('2way'!$AD$3:$AD$7690,'2way'!$Q$3:$Q$7690,"="&amp;B323,'2way'!$Y$3:$Y$7690,"&lt;&gt;P") + SUMIFS('2way'!$AD$3:$AD$7690,'2way'!$R$3:$R$7690,"="&amp;D323,'2way'!$Y$3:$Y$7690,"&lt;&gt;P")</f>
        <v>0</v>
      </c>
      <c r="H323" s="68" t="e">
        <f t="shared" si="13"/>
        <v>#DIV/0!</v>
      </c>
      <c r="I323">
        <f>SUMIFS('2way'!$Z$3:$Z$7690,'2way'!$Q$3:$Q$7690,"=" &amp;B323,'2way'!$Y$3:$Y$7690,"&lt;&gt;P") + SUMIFS('2way'!$Z$3:$Z$7690,'2way'!$R$3:$R$7690,"=" &amp;B323,'2way'!$Y$3:$Y$7690,"&lt;&gt;P")</f>
        <v>0</v>
      </c>
      <c r="J323">
        <f>SUMIFS('2way'!$AF$3:$AF$7690,'2way'!$Q$3:$Q$7690,"="&amp;B323,'2way'!$Y$3:$Y$7690,"&lt;&gt;P") + SUMIFS('2way'!$AF$3:$AF$7690,'2way'!$R$3:$R$7690,"="&amp;B323,'2way'!$Y$3:$Y$7690,"&lt;&gt;P")</f>
        <v>0</v>
      </c>
      <c r="K323" s="68" t="e">
        <f t="shared" si="14"/>
        <v>#DIV/0!</v>
      </c>
    </row>
    <row r="324" spans="1:11" x14ac:dyDescent="0.25">
      <c r="A324" t="s">
        <v>68</v>
      </c>
      <c r="B324" t="s">
        <v>248</v>
      </c>
      <c r="C324">
        <f>SUMIFS('2way'!$Z$3:$Z$7690,'2way'!$Q$3:$Q$7690,"=" &amp;B324,'2way'!$Y$3:$Y$7690,"&lt;&gt;P") + SUMIFS('2way'!$Z$3:$Z$7690,'2way'!$R$3:$R$7690,"=" &amp;B324,'2way'!$Y$3:$Y$7690,"&lt;&gt;P")</f>
        <v>0</v>
      </c>
      <c r="D324">
        <f>SUMIFS('2way'!$AB$3:$AB$7690,'2way'!$Q$3:$Q$7690,"="&amp;B324,'2way'!$Z$3:$Z$7690,"&lt;&gt;P") + SUMIFS('2way'!$AB$3:$AB$7690,'2way'!$R$3:$R$7690,"="&amp;B324,'2way'!$Z$3:$Z$7690,"&lt;&gt;P")</f>
        <v>0</v>
      </c>
      <c r="E324" s="68" t="e">
        <f t="shared" ref="E324:E387" si="15">D324/C324</f>
        <v>#DIV/0!</v>
      </c>
      <c r="F324">
        <f>SUMIFS('2way'!$Z$3:$Z$7690,'2way'!$Q$3:$Q$7690,"=" &amp;B324,'2way'!$Y$3:$Y$7690,"&lt;&gt;P") + SUMIFS('2way'!$Z$3:$Z$7690,'2way'!$R$3:$R$7690,"=" &amp;B324,'2way'!$Y$3:$Y$7690,"&lt;&gt;P")</f>
        <v>0</v>
      </c>
      <c r="G324">
        <f>SUMIFS('2way'!$AD$3:$AD$7690,'2way'!$Q$3:$Q$7690,"="&amp;B324,'2way'!$Y$3:$Y$7690,"&lt;&gt;P") + SUMIFS('2way'!$AD$3:$AD$7690,'2way'!$R$3:$R$7690,"="&amp;D324,'2way'!$Y$3:$Y$7690,"&lt;&gt;P")</f>
        <v>0</v>
      </c>
      <c r="H324" s="68" t="e">
        <f t="shared" ref="H324:H387" si="16">G324/F324</f>
        <v>#DIV/0!</v>
      </c>
      <c r="I324">
        <f>SUMIFS('2way'!$Z$3:$Z$7690,'2way'!$Q$3:$Q$7690,"=" &amp;B324,'2way'!$Y$3:$Y$7690,"&lt;&gt;P") + SUMIFS('2way'!$Z$3:$Z$7690,'2way'!$R$3:$R$7690,"=" &amp;B324,'2way'!$Y$3:$Y$7690,"&lt;&gt;P")</f>
        <v>0</v>
      </c>
      <c r="J324">
        <f>SUMIFS('2way'!$AF$3:$AF$7690,'2way'!$Q$3:$Q$7690,"="&amp;B324,'2way'!$Y$3:$Y$7690,"&lt;&gt;P") + SUMIFS('2way'!$AF$3:$AF$7690,'2way'!$R$3:$R$7690,"="&amp;B324,'2way'!$Y$3:$Y$7690,"&lt;&gt;P")</f>
        <v>0</v>
      </c>
      <c r="K324" s="68" t="e">
        <f t="shared" ref="K324:K387" si="17">J324/I324</f>
        <v>#DIV/0!</v>
      </c>
    </row>
    <row r="325" spans="1:11" x14ac:dyDescent="0.25">
      <c r="A325" t="s">
        <v>68</v>
      </c>
      <c r="B325" t="s">
        <v>124</v>
      </c>
      <c r="C325">
        <f>SUMIFS('2way'!$Z$3:$Z$7690,'2way'!$Q$3:$Q$7690,"=" &amp;B325,'2way'!$Y$3:$Y$7690,"&lt;&gt;P") + SUMIFS('2way'!$Z$3:$Z$7690,'2way'!$R$3:$R$7690,"=" &amp;B325,'2way'!$Y$3:$Y$7690,"&lt;&gt;P")</f>
        <v>0</v>
      </c>
      <c r="D325">
        <f>SUMIFS('2way'!$AB$3:$AB$7690,'2way'!$Q$3:$Q$7690,"="&amp;B325,'2way'!$Z$3:$Z$7690,"&lt;&gt;P") + SUMIFS('2way'!$AB$3:$AB$7690,'2way'!$R$3:$R$7690,"="&amp;B325,'2way'!$Z$3:$Z$7690,"&lt;&gt;P")</f>
        <v>0</v>
      </c>
      <c r="E325" s="68" t="e">
        <f t="shared" si="15"/>
        <v>#DIV/0!</v>
      </c>
      <c r="F325">
        <f>SUMIFS('2way'!$Z$3:$Z$7690,'2way'!$Q$3:$Q$7690,"=" &amp;B325,'2way'!$Y$3:$Y$7690,"&lt;&gt;P") + SUMIFS('2way'!$Z$3:$Z$7690,'2way'!$R$3:$R$7690,"=" &amp;B325,'2way'!$Y$3:$Y$7690,"&lt;&gt;P")</f>
        <v>0</v>
      </c>
      <c r="G325">
        <f>SUMIFS('2way'!$AD$3:$AD$7690,'2way'!$Q$3:$Q$7690,"="&amp;B325,'2way'!$Y$3:$Y$7690,"&lt;&gt;P") + SUMIFS('2way'!$AD$3:$AD$7690,'2way'!$R$3:$R$7690,"="&amp;D325,'2way'!$Y$3:$Y$7690,"&lt;&gt;P")</f>
        <v>0</v>
      </c>
      <c r="H325" s="68" t="e">
        <f t="shared" si="16"/>
        <v>#DIV/0!</v>
      </c>
      <c r="I325">
        <f>SUMIFS('2way'!$Z$3:$Z$7690,'2way'!$Q$3:$Q$7690,"=" &amp;B325,'2way'!$Y$3:$Y$7690,"&lt;&gt;P") + SUMIFS('2way'!$Z$3:$Z$7690,'2way'!$R$3:$R$7690,"=" &amp;B325,'2way'!$Y$3:$Y$7690,"&lt;&gt;P")</f>
        <v>0</v>
      </c>
      <c r="J325">
        <f>SUMIFS('2way'!$AF$3:$AF$7690,'2way'!$Q$3:$Q$7690,"="&amp;B325,'2way'!$Y$3:$Y$7690,"&lt;&gt;P") + SUMIFS('2way'!$AF$3:$AF$7690,'2way'!$R$3:$R$7690,"="&amp;B325,'2way'!$Y$3:$Y$7690,"&lt;&gt;P")</f>
        <v>0</v>
      </c>
      <c r="K325" s="68" t="e">
        <f t="shared" si="17"/>
        <v>#DIV/0!</v>
      </c>
    </row>
    <row r="326" spans="1:11" x14ac:dyDescent="0.25">
      <c r="A326" t="s">
        <v>68</v>
      </c>
      <c r="B326" t="s">
        <v>128</v>
      </c>
      <c r="C326">
        <f>SUMIFS('2way'!$Z$3:$Z$7690,'2way'!$Q$3:$Q$7690,"=" &amp;B326,'2way'!$Y$3:$Y$7690,"&lt;&gt;P") + SUMIFS('2way'!$Z$3:$Z$7690,'2way'!$R$3:$R$7690,"=" &amp;B326,'2way'!$Y$3:$Y$7690,"&lt;&gt;P")</f>
        <v>0</v>
      </c>
      <c r="D326">
        <f>SUMIFS('2way'!$AB$3:$AB$7690,'2way'!$Q$3:$Q$7690,"="&amp;B326,'2way'!$Z$3:$Z$7690,"&lt;&gt;P") + SUMIFS('2way'!$AB$3:$AB$7690,'2way'!$R$3:$R$7690,"="&amp;B326,'2way'!$Z$3:$Z$7690,"&lt;&gt;P")</f>
        <v>0</v>
      </c>
      <c r="E326" s="68" t="e">
        <f t="shared" si="15"/>
        <v>#DIV/0!</v>
      </c>
      <c r="F326">
        <f>SUMIFS('2way'!$Z$3:$Z$7690,'2way'!$Q$3:$Q$7690,"=" &amp;B326,'2way'!$Y$3:$Y$7690,"&lt;&gt;P") + SUMIFS('2way'!$Z$3:$Z$7690,'2way'!$R$3:$R$7690,"=" &amp;B326,'2way'!$Y$3:$Y$7690,"&lt;&gt;P")</f>
        <v>0</v>
      </c>
      <c r="G326">
        <f>SUMIFS('2way'!$AD$3:$AD$7690,'2way'!$Q$3:$Q$7690,"="&amp;B326,'2way'!$Y$3:$Y$7690,"&lt;&gt;P") + SUMIFS('2way'!$AD$3:$AD$7690,'2way'!$R$3:$R$7690,"="&amp;D326,'2way'!$Y$3:$Y$7690,"&lt;&gt;P")</f>
        <v>0</v>
      </c>
      <c r="H326" s="68" t="e">
        <f t="shared" si="16"/>
        <v>#DIV/0!</v>
      </c>
      <c r="I326">
        <f>SUMIFS('2way'!$Z$3:$Z$7690,'2way'!$Q$3:$Q$7690,"=" &amp;B326,'2way'!$Y$3:$Y$7690,"&lt;&gt;P") + SUMIFS('2way'!$Z$3:$Z$7690,'2way'!$R$3:$R$7690,"=" &amp;B326,'2way'!$Y$3:$Y$7690,"&lt;&gt;P")</f>
        <v>0</v>
      </c>
      <c r="J326">
        <f>SUMIFS('2way'!$AF$3:$AF$7690,'2way'!$Q$3:$Q$7690,"="&amp;B326,'2way'!$Y$3:$Y$7690,"&lt;&gt;P") + SUMIFS('2way'!$AF$3:$AF$7690,'2way'!$R$3:$R$7690,"="&amp;B326,'2way'!$Y$3:$Y$7690,"&lt;&gt;P")</f>
        <v>0</v>
      </c>
      <c r="K326" s="68" t="e">
        <f t="shared" si="17"/>
        <v>#DIV/0!</v>
      </c>
    </row>
    <row r="327" spans="1:11" x14ac:dyDescent="0.25">
      <c r="A327" t="s">
        <v>68</v>
      </c>
      <c r="B327" t="s">
        <v>249</v>
      </c>
      <c r="C327">
        <f>SUMIFS('2way'!$Z$3:$Z$7690,'2way'!$Q$3:$Q$7690,"=" &amp;B327,'2way'!$Y$3:$Y$7690,"&lt;&gt;P") + SUMIFS('2way'!$Z$3:$Z$7690,'2way'!$R$3:$R$7690,"=" &amp;B327,'2way'!$Y$3:$Y$7690,"&lt;&gt;P")</f>
        <v>0</v>
      </c>
      <c r="D327">
        <f>SUMIFS('2way'!$AB$3:$AB$7690,'2way'!$Q$3:$Q$7690,"="&amp;B327,'2way'!$Z$3:$Z$7690,"&lt;&gt;P") + SUMIFS('2way'!$AB$3:$AB$7690,'2way'!$R$3:$R$7690,"="&amp;B327,'2way'!$Z$3:$Z$7690,"&lt;&gt;P")</f>
        <v>0</v>
      </c>
      <c r="E327" s="68" t="e">
        <f t="shared" si="15"/>
        <v>#DIV/0!</v>
      </c>
      <c r="F327">
        <f>SUMIFS('2way'!$Z$3:$Z$7690,'2way'!$Q$3:$Q$7690,"=" &amp;B327,'2way'!$Y$3:$Y$7690,"&lt;&gt;P") + SUMIFS('2way'!$Z$3:$Z$7690,'2way'!$R$3:$R$7690,"=" &amp;B327,'2way'!$Y$3:$Y$7690,"&lt;&gt;P")</f>
        <v>0</v>
      </c>
      <c r="G327">
        <f>SUMIFS('2way'!$AD$3:$AD$7690,'2way'!$Q$3:$Q$7690,"="&amp;B327,'2way'!$Y$3:$Y$7690,"&lt;&gt;P") + SUMIFS('2way'!$AD$3:$AD$7690,'2way'!$R$3:$R$7690,"="&amp;D327,'2way'!$Y$3:$Y$7690,"&lt;&gt;P")</f>
        <v>0</v>
      </c>
      <c r="H327" s="68" t="e">
        <f t="shared" si="16"/>
        <v>#DIV/0!</v>
      </c>
      <c r="I327">
        <f>SUMIFS('2way'!$Z$3:$Z$7690,'2way'!$Q$3:$Q$7690,"=" &amp;B327,'2way'!$Y$3:$Y$7690,"&lt;&gt;P") + SUMIFS('2way'!$Z$3:$Z$7690,'2way'!$R$3:$R$7690,"=" &amp;B327,'2way'!$Y$3:$Y$7690,"&lt;&gt;P")</f>
        <v>0</v>
      </c>
      <c r="J327">
        <f>SUMIFS('2way'!$AF$3:$AF$7690,'2way'!$Q$3:$Q$7690,"="&amp;B327,'2way'!$Y$3:$Y$7690,"&lt;&gt;P") + SUMIFS('2way'!$AF$3:$AF$7690,'2way'!$R$3:$R$7690,"="&amp;B327,'2way'!$Y$3:$Y$7690,"&lt;&gt;P")</f>
        <v>0</v>
      </c>
      <c r="K327" s="68" t="e">
        <f t="shared" si="17"/>
        <v>#DIV/0!</v>
      </c>
    </row>
    <row r="328" spans="1:11" x14ac:dyDescent="0.25">
      <c r="A328" t="s">
        <v>68</v>
      </c>
      <c r="B328" t="s">
        <v>126</v>
      </c>
      <c r="C328">
        <f>SUMIFS('2way'!$Z$3:$Z$7690,'2way'!$Q$3:$Q$7690,"=" &amp;B328,'2way'!$Y$3:$Y$7690,"&lt;&gt;P") + SUMIFS('2way'!$Z$3:$Z$7690,'2way'!$R$3:$R$7690,"=" &amp;B328,'2way'!$Y$3:$Y$7690,"&lt;&gt;P")</f>
        <v>0</v>
      </c>
      <c r="D328">
        <f>SUMIFS('2way'!$AB$3:$AB$7690,'2way'!$Q$3:$Q$7690,"="&amp;B328,'2way'!$Z$3:$Z$7690,"&lt;&gt;P") + SUMIFS('2way'!$AB$3:$AB$7690,'2way'!$R$3:$R$7690,"="&amp;B328,'2way'!$Z$3:$Z$7690,"&lt;&gt;P")</f>
        <v>0</v>
      </c>
      <c r="E328" s="68" t="e">
        <f t="shared" si="15"/>
        <v>#DIV/0!</v>
      </c>
      <c r="F328">
        <f>SUMIFS('2way'!$Z$3:$Z$7690,'2way'!$Q$3:$Q$7690,"=" &amp;B328,'2way'!$Y$3:$Y$7690,"&lt;&gt;P") + SUMIFS('2way'!$Z$3:$Z$7690,'2way'!$R$3:$R$7690,"=" &amp;B328,'2way'!$Y$3:$Y$7690,"&lt;&gt;P")</f>
        <v>0</v>
      </c>
      <c r="G328">
        <f>SUMIFS('2way'!$AD$3:$AD$7690,'2way'!$Q$3:$Q$7690,"="&amp;B328,'2way'!$Y$3:$Y$7690,"&lt;&gt;P") + SUMIFS('2way'!$AD$3:$AD$7690,'2way'!$R$3:$R$7690,"="&amp;D328,'2way'!$Y$3:$Y$7690,"&lt;&gt;P")</f>
        <v>0</v>
      </c>
      <c r="H328" s="68" t="e">
        <f t="shared" si="16"/>
        <v>#DIV/0!</v>
      </c>
      <c r="I328">
        <f>SUMIFS('2way'!$Z$3:$Z$7690,'2way'!$Q$3:$Q$7690,"=" &amp;B328,'2way'!$Y$3:$Y$7690,"&lt;&gt;P") + SUMIFS('2way'!$Z$3:$Z$7690,'2way'!$R$3:$R$7690,"=" &amp;B328,'2way'!$Y$3:$Y$7690,"&lt;&gt;P")</f>
        <v>0</v>
      </c>
      <c r="J328">
        <f>SUMIFS('2way'!$AF$3:$AF$7690,'2way'!$Q$3:$Q$7690,"="&amp;B328,'2way'!$Y$3:$Y$7690,"&lt;&gt;P") + SUMIFS('2way'!$AF$3:$AF$7690,'2way'!$R$3:$R$7690,"="&amp;B328,'2way'!$Y$3:$Y$7690,"&lt;&gt;P")</f>
        <v>0</v>
      </c>
      <c r="K328" s="68" t="e">
        <f t="shared" si="17"/>
        <v>#DIV/0!</v>
      </c>
    </row>
    <row r="329" spans="1:11" x14ac:dyDescent="0.25">
      <c r="A329" t="s">
        <v>68</v>
      </c>
      <c r="B329" t="s">
        <v>122</v>
      </c>
      <c r="C329">
        <f>SUMIFS('2way'!$Z$3:$Z$7690,'2way'!$Q$3:$Q$7690,"=" &amp;B329,'2way'!$Y$3:$Y$7690,"&lt;&gt;P") + SUMIFS('2way'!$Z$3:$Z$7690,'2way'!$R$3:$R$7690,"=" &amp;B329,'2way'!$Y$3:$Y$7690,"&lt;&gt;P")</f>
        <v>0</v>
      </c>
      <c r="D329">
        <f>SUMIFS('2way'!$AB$3:$AB$7690,'2way'!$Q$3:$Q$7690,"="&amp;B329,'2way'!$Z$3:$Z$7690,"&lt;&gt;P") + SUMIFS('2way'!$AB$3:$AB$7690,'2way'!$R$3:$R$7690,"="&amp;B329,'2way'!$Z$3:$Z$7690,"&lt;&gt;P")</f>
        <v>0</v>
      </c>
      <c r="E329" s="68" t="e">
        <f t="shared" si="15"/>
        <v>#DIV/0!</v>
      </c>
      <c r="F329">
        <f>SUMIFS('2way'!$Z$3:$Z$7690,'2way'!$Q$3:$Q$7690,"=" &amp;B329,'2way'!$Y$3:$Y$7690,"&lt;&gt;P") + SUMIFS('2way'!$Z$3:$Z$7690,'2way'!$R$3:$R$7690,"=" &amp;B329,'2way'!$Y$3:$Y$7690,"&lt;&gt;P")</f>
        <v>0</v>
      </c>
      <c r="G329">
        <f>SUMIFS('2way'!$AD$3:$AD$7690,'2way'!$Q$3:$Q$7690,"="&amp;B329,'2way'!$Y$3:$Y$7690,"&lt;&gt;P") + SUMIFS('2way'!$AD$3:$AD$7690,'2way'!$R$3:$R$7690,"="&amp;D329,'2way'!$Y$3:$Y$7690,"&lt;&gt;P")</f>
        <v>0</v>
      </c>
      <c r="H329" s="68" t="e">
        <f t="shared" si="16"/>
        <v>#DIV/0!</v>
      </c>
      <c r="I329">
        <f>SUMIFS('2way'!$Z$3:$Z$7690,'2way'!$Q$3:$Q$7690,"=" &amp;B329,'2way'!$Y$3:$Y$7690,"&lt;&gt;P") + SUMIFS('2way'!$Z$3:$Z$7690,'2way'!$R$3:$R$7690,"=" &amp;B329,'2way'!$Y$3:$Y$7690,"&lt;&gt;P")</f>
        <v>0</v>
      </c>
      <c r="J329">
        <f>SUMIFS('2way'!$AF$3:$AF$7690,'2way'!$Q$3:$Q$7690,"="&amp;B329,'2way'!$Y$3:$Y$7690,"&lt;&gt;P") + SUMIFS('2way'!$AF$3:$AF$7690,'2way'!$R$3:$R$7690,"="&amp;B329,'2way'!$Y$3:$Y$7690,"&lt;&gt;P")</f>
        <v>0</v>
      </c>
      <c r="K329" s="68" t="e">
        <f t="shared" si="17"/>
        <v>#DIV/0!</v>
      </c>
    </row>
    <row r="330" spans="1:11" x14ac:dyDescent="0.25">
      <c r="A330" t="s">
        <v>68</v>
      </c>
      <c r="B330" t="s">
        <v>127</v>
      </c>
      <c r="C330">
        <f>SUMIFS('2way'!$Z$3:$Z$7690,'2way'!$Q$3:$Q$7690,"=" &amp;B330,'2way'!$Y$3:$Y$7690,"&lt;&gt;P") + SUMIFS('2way'!$Z$3:$Z$7690,'2way'!$R$3:$R$7690,"=" &amp;B330,'2way'!$Y$3:$Y$7690,"&lt;&gt;P")</f>
        <v>0</v>
      </c>
      <c r="D330">
        <f>SUMIFS('2way'!$AB$3:$AB$7690,'2way'!$Q$3:$Q$7690,"="&amp;B330,'2way'!$Z$3:$Z$7690,"&lt;&gt;P") + SUMIFS('2way'!$AB$3:$AB$7690,'2way'!$R$3:$R$7690,"="&amp;B330,'2way'!$Z$3:$Z$7690,"&lt;&gt;P")</f>
        <v>0</v>
      </c>
      <c r="E330" s="68" t="e">
        <f t="shared" si="15"/>
        <v>#DIV/0!</v>
      </c>
      <c r="F330">
        <f>SUMIFS('2way'!$Z$3:$Z$7690,'2way'!$Q$3:$Q$7690,"=" &amp;B330,'2way'!$Y$3:$Y$7690,"&lt;&gt;P") + SUMIFS('2way'!$Z$3:$Z$7690,'2way'!$R$3:$R$7690,"=" &amp;B330,'2way'!$Y$3:$Y$7690,"&lt;&gt;P")</f>
        <v>0</v>
      </c>
      <c r="G330">
        <f>SUMIFS('2way'!$AD$3:$AD$7690,'2way'!$Q$3:$Q$7690,"="&amp;B330,'2way'!$Y$3:$Y$7690,"&lt;&gt;P") + SUMIFS('2way'!$AD$3:$AD$7690,'2way'!$R$3:$R$7690,"="&amp;D330,'2way'!$Y$3:$Y$7690,"&lt;&gt;P")</f>
        <v>0</v>
      </c>
      <c r="H330" s="68" t="e">
        <f t="shared" si="16"/>
        <v>#DIV/0!</v>
      </c>
      <c r="I330">
        <f>SUMIFS('2way'!$Z$3:$Z$7690,'2way'!$Q$3:$Q$7690,"=" &amp;B330,'2way'!$Y$3:$Y$7690,"&lt;&gt;P") + SUMIFS('2way'!$Z$3:$Z$7690,'2way'!$R$3:$R$7690,"=" &amp;B330,'2way'!$Y$3:$Y$7690,"&lt;&gt;P")</f>
        <v>0</v>
      </c>
      <c r="J330">
        <f>SUMIFS('2way'!$AF$3:$AF$7690,'2way'!$Q$3:$Q$7690,"="&amp;B330,'2way'!$Y$3:$Y$7690,"&lt;&gt;P") + SUMIFS('2way'!$AF$3:$AF$7690,'2way'!$R$3:$R$7690,"="&amp;B330,'2way'!$Y$3:$Y$7690,"&lt;&gt;P")</f>
        <v>0</v>
      </c>
      <c r="K330" s="68" t="e">
        <f t="shared" si="17"/>
        <v>#DIV/0!</v>
      </c>
    </row>
    <row r="331" spans="1:11" x14ac:dyDescent="0.25">
      <c r="A331" t="s">
        <v>68</v>
      </c>
      <c r="B331" t="s">
        <v>18</v>
      </c>
      <c r="C331">
        <f>SUMIFS('2way'!$Z$3:$Z$7690,'2way'!$Q$3:$Q$7690,"=" &amp;B331,'2way'!$Y$3:$Y$7690,"&lt;&gt;P") + SUMIFS('2way'!$Z$3:$Z$7690,'2way'!$R$3:$R$7690,"=" &amp;B331,'2way'!$Y$3:$Y$7690,"&lt;&gt;P")</f>
        <v>0</v>
      </c>
      <c r="D331">
        <f>SUMIFS('2way'!$AB$3:$AB$7690,'2way'!$Q$3:$Q$7690,"="&amp;B331,'2way'!$Z$3:$Z$7690,"&lt;&gt;P") + SUMIFS('2way'!$AB$3:$AB$7690,'2way'!$R$3:$R$7690,"="&amp;B331,'2way'!$Z$3:$Z$7690,"&lt;&gt;P")</f>
        <v>0</v>
      </c>
      <c r="E331" s="68" t="e">
        <f t="shared" si="15"/>
        <v>#DIV/0!</v>
      </c>
      <c r="F331">
        <f>SUMIFS('2way'!$Z$3:$Z$7690,'2way'!$Q$3:$Q$7690,"=" &amp;B331,'2way'!$Y$3:$Y$7690,"&lt;&gt;P") + SUMIFS('2way'!$Z$3:$Z$7690,'2way'!$R$3:$R$7690,"=" &amp;B331,'2way'!$Y$3:$Y$7690,"&lt;&gt;P")</f>
        <v>0</v>
      </c>
      <c r="G331">
        <f>SUMIFS('2way'!$AD$3:$AD$7690,'2way'!$Q$3:$Q$7690,"="&amp;B331,'2way'!$Y$3:$Y$7690,"&lt;&gt;P") + SUMIFS('2way'!$AD$3:$AD$7690,'2way'!$R$3:$R$7690,"="&amp;D331,'2way'!$Y$3:$Y$7690,"&lt;&gt;P")</f>
        <v>0</v>
      </c>
      <c r="H331" s="68" t="e">
        <f t="shared" si="16"/>
        <v>#DIV/0!</v>
      </c>
      <c r="I331">
        <f>SUMIFS('2way'!$Z$3:$Z$7690,'2way'!$Q$3:$Q$7690,"=" &amp;B331,'2way'!$Y$3:$Y$7690,"&lt;&gt;P") + SUMIFS('2way'!$Z$3:$Z$7690,'2way'!$R$3:$R$7690,"=" &amp;B331,'2way'!$Y$3:$Y$7690,"&lt;&gt;P")</f>
        <v>0</v>
      </c>
      <c r="J331">
        <f>SUMIFS('2way'!$AF$3:$AF$7690,'2way'!$Q$3:$Q$7690,"="&amp;B331,'2way'!$Y$3:$Y$7690,"&lt;&gt;P") + SUMIFS('2way'!$AF$3:$AF$7690,'2way'!$R$3:$R$7690,"="&amp;B331,'2way'!$Y$3:$Y$7690,"&lt;&gt;P")</f>
        <v>0</v>
      </c>
      <c r="K331" s="68" t="e">
        <f t="shared" si="17"/>
        <v>#DIV/0!</v>
      </c>
    </row>
    <row r="332" spans="1:11" x14ac:dyDescent="0.25">
      <c r="A332" t="s">
        <v>68</v>
      </c>
      <c r="B332" t="s">
        <v>123</v>
      </c>
      <c r="C332">
        <f>SUMIFS('2way'!$Z$3:$Z$7690,'2way'!$Q$3:$Q$7690,"=" &amp;B332,'2way'!$Y$3:$Y$7690,"&lt;&gt;P") + SUMIFS('2way'!$Z$3:$Z$7690,'2way'!$R$3:$R$7690,"=" &amp;B332,'2way'!$Y$3:$Y$7690,"&lt;&gt;P")</f>
        <v>0</v>
      </c>
      <c r="D332">
        <f>SUMIFS('2way'!$AB$3:$AB$7690,'2way'!$Q$3:$Q$7690,"="&amp;B332,'2way'!$Z$3:$Z$7690,"&lt;&gt;P") + SUMIFS('2way'!$AB$3:$AB$7690,'2way'!$R$3:$R$7690,"="&amp;B332,'2way'!$Z$3:$Z$7690,"&lt;&gt;P")</f>
        <v>0</v>
      </c>
      <c r="E332" s="68" t="e">
        <f t="shared" si="15"/>
        <v>#DIV/0!</v>
      </c>
      <c r="F332">
        <f>SUMIFS('2way'!$Z$3:$Z$7690,'2way'!$Q$3:$Q$7690,"=" &amp;B332,'2way'!$Y$3:$Y$7690,"&lt;&gt;P") + SUMIFS('2way'!$Z$3:$Z$7690,'2way'!$R$3:$R$7690,"=" &amp;B332,'2way'!$Y$3:$Y$7690,"&lt;&gt;P")</f>
        <v>0</v>
      </c>
      <c r="G332">
        <f>SUMIFS('2way'!$AD$3:$AD$7690,'2way'!$Q$3:$Q$7690,"="&amp;B332,'2way'!$Y$3:$Y$7690,"&lt;&gt;P") + SUMIFS('2way'!$AD$3:$AD$7690,'2way'!$R$3:$R$7690,"="&amp;D332,'2way'!$Y$3:$Y$7690,"&lt;&gt;P")</f>
        <v>0</v>
      </c>
      <c r="H332" s="68" t="e">
        <f t="shared" si="16"/>
        <v>#DIV/0!</v>
      </c>
      <c r="I332">
        <f>SUMIFS('2way'!$Z$3:$Z$7690,'2way'!$Q$3:$Q$7690,"=" &amp;B332,'2way'!$Y$3:$Y$7690,"&lt;&gt;P") + SUMIFS('2way'!$Z$3:$Z$7690,'2way'!$R$3:$R$7690,"=" &amp;B332,'2way'!$Y$3:$Y$7690,"&lt;&gt;P")</f>
        <v>0</v>
      </c>
      <c r="J332">
        <f>SUMIFS('2way'!$AF$3:$AF$7690,'2way'!$Q$3:$Q$7690,"="&amp;B332,'2way'!$Y$3:$Y$7690,"&lt;&gt;P") + SUMIFS('2way'!$AF$3:$AF$7690,'2way'!$R$3:$R$7690,"="&amp;B332,'2way'!$Y$3:$Y$7690,"&lt;&gt;P")</f>
        <v>0</v>
      </c>
      <c r="K332" s="68" t="e">
        <f t="shared" si="17"/>
        <v>#DIV/0!</v>
      </c>
    </row>
    <row r="333" spans="1:11" x14ac:dyDescent="0.25">
      <c r="A333" t="s">
        <v>68</v>
      </c>
      <c r="B333" t="s">
        <v>19</v>
      </c>
      <c r="C333">
        <f>SUMIFS('2way'!$Z$3:$Z$7690,'2way'!$Q$3:$Q$7690,"=" &amp;B333,'2way'!$Y$3:$Y$7690,"&lt;&gt;P") + SUMIFS('2way'!$Z$3:$Z$7690,'2way'!$R$3:$R$7690,"=" &amp;B333,'2way'!$Y$3:$Y$7690,"&lt;&gt;P")</f>
        <v>0</v>
      </c>
      <c r="D333">
        <f>SUMIFS('2way'!$AB$3:$AB$7690,'2way'!$Q$3:$Q$7690,"="&amp;B333,'2way'!$Z$3:$Z$7690,"&lt;&gt;P") + SUMIFS('2way'!$AB$3:$AB$7690,'2way'!$R$3:$R$7690,"="&amp;B333,'2way'!$Z$3:$Z$7690,"&lt;&gt;P")</f>
        <v>0</v>
      </c>
      <c r="E333" s="68" t="e">
        <f t="shared" si="15"/>
        <v>#DIV/0!</v>
      </c>
      <c r="F333">
        <f>SUMIFS('2way'!$Z$3:$Z$7690,'2way'!$Q$3:$Q$7690,"=" &amp;B333,'2way'!$Y$3:$Y$7690,"&lt;&gt;P") + SUMIFS('2way'!$Z$3:$Z$7690,'2way'!$R$3:$R$7690,"=" &amp;B333,'2way'!$Y$3:$Y$7690,"&lt;&gt;P")</f>
        <v>0</v>
      </c>
      <c r="G333">
        <f>SUMIFS('2way'!$AD$3:$AD$7690,'2way'!$Q$3:$Q$7690,"="&amp;B333,'2way'!$Y$3:$Y$7690,"&lt;&gt;P") + SUMIFS('2way'!$AD$3:$AD$7690,'2way'!$R$3:$R$7690,"="&amp;D333,'2way'!$Y$3:$Y$7690,"&lt;&gt;P")</f>
        <v>0</v>
      </c>
      <c r="H333" s="68" t="e">
        <f t="shared" si="16"/>
        <v>#DIV/0!</v>
      </c>
      <c r="I333">
        <f>SUMIFS('2way'!$Z$3:$Z$7690,'2way'!$Q$3:$Q$7690,"=" &amp;B333,'2way'!$Y$3:$Y$7690,"&lt;&gt;P") + SUMIFS('2way'!$Z$3:$Z$7690,'2way'!$R$3:$R$7690,"=" &amp;B333,'2way'!$Y$3:$Y$7690,"&lt;&gt;P")</f>
        <v>0</v>
      </c>
      <c r="J333">
        <f>SUMIFS('2way'!$AF$3:$AF$7690,'2way'!$Q$3:$Q$7690,"="&amp;B333,'2way'!$Y$3:$Y$7690,"&lt;&gt;P") + SUMIFS('2way'!$AF$3:$AF$7690,'2way'!$R$3:$R$7690,"="&amp;B333,'2way'!$Y$3:$Y$7690,"&lt;&gt;P")</f>
        <v>0</v>
      </c>
      <c r="K333" s="68" t="e">
        <f t="shared" si="17"/>
        <v>#DIV/0!</v>
      </c>
    </row>
    <row r="334" spans="1:11" x14ac:dyDescent="0.25">
      <c r="A334" t="s">
        <v>69</v>
      </c>
      <c r="B334" t="s">
        <v>147</v>
      </c>
      <c r="C334">
        <f>SUMIFS('2way'!$Z$3:$Z$7690,'2way'!$Q$3:$Q$7690,"=" &amp;B334,'2way'!$Y$3:$Y$7690,"&lt;&gt;P") + SUMIFS('2way'!$Z$3:$Z$7690,'2way'!$R$3:$R$7690,"=" &amp;B334,'2way'!$Y$3:$Y$7690,"&lt;&gt;P")</f>
        <v>0</v>
      </c>
      <c r="D334">
        <f>SUMIFS('2way'!$AB$3:$AB$7690,'2way'!$Q$3:$Q$7690,"="&amp;B334,'2way'!$Z$3:$Z$7690,"&lt;&gt;P") + SUMIFS('2way'!$AB$3:$AB$7690,'2way'!$R$3:$R$7690,"="&amp;B334,'2way'!$Z$3:$Z$7690,"&lt;&gt;P")</f>
        <v>0</v>
      </c>
      <c r="E334" s="68" t="e">
        <f t="shared" si="15"/>
        <v>#DIV/0!</v>
      </c>
      <c r="F334">
        <f>SUMIFS('2way'!$Z$3:$Z$7690,'2way'!$Q$3:$Q$7690,"=" &amp;B334,'2way'!$Y$3:$Y$7690,"&lt;&gt;P") + SUMIFS('2way'!$Z$3:$Z$7690,'2way'!$R$3:$R$7690,"=" &amp;B334,'2way'!$Y$3:$Y$7690,"&lt;&gt;P")</f>
        <v>0</v>
      </c>
      <c r="G334">
        <f>SUMIFS('2way'!$AD$3:$AD$7690,'2way'!$Q$3:$Q$7690,"="&amp;B334,'2way'!$Y$3:$Y$7690,"&lt;&gt;P") + SUMIFS('2way'!$AD$3:$AD$7690,'2way'!$R$3:$R$7690,"="&amp;D334,'2way'!$Y$3:$Y$7690,"&lt;&gt;P")</f>
        <v>0</v>
      </c>
      <c r="H334" s="68" t="e">
        <f t="shared" si="16"/>
        <v>#DIV/0!</v>
      </c>
      <c r="I334">
        <f>SUMIFS('2way'!$Z$3:$Z$7690,'2way'!$Q$3:$Q$7690,"=" &amp;B334,'2way'!$Y$3:$Y$7690,"&lt;&gt;P") + SUMIFS('2way'!$Z$3:$Z$7690,'2way'!$R$3:$R$7690,"=" &amp;B334,'2way'!$Y$3:$Y$7690,"&lt;&gt;P")</f>
        <v>0</v>
      </c>
      <c r="J334">
        <f>SUMIFS('2way'!$AF$3:$AF$7690,'2way'!$Q$3:$Q$7690,"="&amp;B334,'2way'!$Y$3:$Y$7690,"&lt;&gt;P") + SUMIFS('2way'!$AF$3:$AF$7690,'2way'!$R$3:$R$7690,"="&amp;B334,'2way'!$Y$3:$Y$7690,"&lt;&gt;P")</f>
        <v>0</v>
      </c>
      <c r="K334" s="68" t="e">
        <f t="shared" si="17"/>
        <v>#DIV/0!</v>
      </c>
    </row>
    <row r="335" spans="1:11" x14ac:dyDescent="0.25">
      <c r="A335" t="s">
        <v>69</v>
      </c>
      <c r="B335" t="s">
        <v>20</v>
      </c>
      <c r="C335">
        <f>SUMIFS('2way'!$Z$3:$Z$7690,'2way'!$Q$3:$Q$7690,"=" &amp;B335,'2way'!$Y$3:$Y$7690,"&lt;&gt;P") + SUMIFS('2way'!$Z$3:$Z$7690,'2way'!$R$3:$R$7690,"=" &amp;B335,'2way'!$Y$3:$Y$7690,"&lt;&gt;P")</f>
        <v>0</v>
      </c>
      <c r="D335">
        <f>SUMIFS('2way'!$AB$3:$AB$7690,'2way'!$Q$3:$Q$7690,"="&amp;B335,'2way'!$Z$3:$Z$7690,"&lt;&gt;P") + SUMIFS('2way'!$AB$3:$AB$7690,'2way'!$R$3:$R$7690,"="&amp;B335,'2way'!$Z$3:$Z$7690,"&lt;&gt;P")</f>
        <v>0</v>
      </c>
      <c r="E335" s="68" t="e">
        <f t="shared" si="15"/>
        <v>#DIV/0!</v>
      </c>
      <c r="F335">
        <f>SUMIFS('2way'!$Z$3:$Z$7690,'2way'!$Q$3:$Q$7690,"=" &amp;B335,'2way'!$Y$3:$Y$7690,"&lt;&gt;P") + SUMIFS('2way'!$Z$3:$Z$7690,'2way'!$R$3:$R$7690,"=" &amp;B335,'2way'!$Y$3:$Y$7690,"&lt;&gt;P")</f>
        <v>0</v>
      </c>
      <c r="G335">
        <f>SUMIFS('2way'!$AD$3:$AD$7690,'2way'!$Q$3:$Q$7690,"="&amp;B335,'2way'!$Y$3:$Y$7690,"&lt;&gt;P") + SUMIFS('2way'!$AD$3:$AD$7690,'2way'!$R$3:$R$7690,"="&amp;D335,'2way'!$Y$3:$Y$7690,"&lt;&gt;P")</f>
        <v>0</v>
      </c>
      <c r="H335" s="68" t="e">
        <f t="shared" si="16"/>
        <v>#DIV/0!</v>
      </c>
      <c r="I335">
        <f>SUMIFS('2way'!$Z$3:$Z$7690,'2way'!$Q$3:$Q$7690,"=" &amp;B335,'2way'!$Y$3:$Y$7690,"&lt;&gt;P") + SUMIFS('2way'!$Z$3:$Z$7690,'2way'!$R$3:$R$7690,"=" &amp;B335,'2way'!$Y$3:$Y$7690,"&lt;&gt;P")</f>
        <v>0</v>
      </c>
      <c r="J335">
        <f>SUMIFS('2way'!$AF$3:$AF$7690,'2way'!$Q$3:$Q$7690,"="&amp;B335,'2way'!$Y$3:$Y$7690,"&lt;&gt;P") + SUMIFS('2way'!$AF$3:$AF$7690,'2way'!$R$3:$R$7690,"="&amp;B335,'2way'!$Y$3:$Y$7690,"&lt;&gt;P")</f>
        <v>0</v>
      </c>
      <c r="K335" s="68" t="e">
        <f t="shared" si="17"/>
        <v>#DIV/0!</v>
      </c>
    </row>
    <row r="336" spans="1:11" x14ac:dyDescent="0.25">
      <c r="A336" t="s">
        <v>69</v>
      </c>
      <c r="B336" t="s">
        <v>21</v>
      </c>
      <c r="C336">
        <f>SUMIFS('2way'!$Z$3:$Z$7690,'2way'!$Q$3:$Q$7690,"=" &amp;B336,'2way'!$Y$3:$Y$7690,"&lt;&gt;P") + SUMIFS('2way'!$Z$3:$Z$7690,'2way'!$R$3:$R$7690,"=" &amp;B336,'2way'!$Y$3:$Y$7690,"&lt;&gt;P")</f>
        <v>0</v>
      </c>
      <c r="D336">
        <f>SUMIFS('2way'!$AB$3:$AB$7690,'2way'!$Q$3:$Q$7690,"="&amp;B336,'2way'!$Z$3:$Z$7690,"&lt;&gt;P") + SUMIFS('2way'!$AB$3:$AB$7690,'2way'!$R$3:$R$7690,"="&amp;B336,'2way'!$Z$3:$Z$7690,"&lt;&gt;P")</f>
        <v>0</v>
      </c>
      <c r="E336" s="68" t="e">
        <f t="shared" si="15"/>
        <v>#DIV/0!</v>
      </c>
      <c r="F336">
        <f>SUMIFS('2way'!$Z$3:$Z$7690,'2way'!$Q$3:$Q$7690,"=" &amp;B336,'2way'!$Y$3:$Y$7690,"&lt;&gt;P") + SUMIFS('2way'!$Z$3:$Z$7690,'2way'!$R$3:$R$7690,"=" &amp;B336,'2way'!$Y$3:$Y$7690,"&lt;&gt;P")</f>
        <v>0</v>
      </c>
      <c r="G336">
        <f>SUMIFS('2way'!$AD$3:$AD$7690,'2way'!$Q$3:$Q$7690,"="&amp;B336,'2way'!$Y$3:$Y$7690,"&lt;&gt;P") + SUMIFS('2way'!$AD$3:$AD$7690,'2way'!$R$3:$R$7690,"="&amp;D336,'2way'!$Y$3:$Y$7690,"&lt;&gt;P")</f>
        <v>0</v>
      </c>
      <c r="H336" s="68" t="e">
        <f t="shared" si="16"/>
        <v>#DIV/0!</v>
      </c>
      <c r="I336">
        <f>SUMIFS('2way'!$Z$3:$Z$7690,'2way'!$Q$3:$Q$7690,"=" &amp;B336,'2way'!$Y$3:$Y$7690,"&lt;&gt;P") + SUMIFS('2way'!$Z$3:$Z$7690,'2way'!$R$3:$R$7690,"=" &amp;B336,'2way'!$Y$3:$Y$7690,"&lt;&gt;P")</f>
        <v>0</v>
      </c>
      <c r="J336">
        <f>SUMIFS('2way'!$AF$3:$AF$7690,'2way'!$Q$3:$Q$7690,"="&amp;B336,'2way'!$Y$3:$Y$7690,"&lt;&gt;P") + SUMIFS('2way'!$AF$3:$AF$7690,'2way'!$R$3:$R$7690,"="&amp;B336,'2way'!$Y$3:$Y$7690,"&lt;&gt;P")</f>
        <v>0</v>
      </c>
      <c r="K336" s="68" t="e">
        <f t="shared" si="17"/>
        <v>#DIV/0!</v>
      </c>
    </row>
    <row r="337" spans="1:11" x14ac:dyDescent="0.25">
      <c r="A337" t="s">
        <v>69</v>
      </c>
      <c r="B337" t="s">
        <v>150</v>
      </c>
      <c r="C337">
        <f>SUMIFS('2way'!$Z$3:$Z$7690,'2way'!$Q$3:$Q$7690,"=" &amp;B337,'2way'!$Y$3:$Y$7690,"&lt;&gt;P") + SUMIFS('2way'!$Z$3:$Z$7690,'2way'!$R$3:$R$7690,"=" &amp;B337,'2way'!$Y$3:$Y$7690,"&lt;&gt;P")</f>
        <v>0</v>
      </c>
      <c r="D337">
        <f>SUMIFS('2way'!$AB$3:$AB$7690,'2way'!$Q$3:$Q$7690,"="&amp;B337,'2way'!$Z$3:$Z$7690,"&lt;&gt;P") + SUMIFS('2way'!$AB$3:$AB$7690,'2way'!$R$3:$R$7690,"="&amp;B337,'2way'!$Z$3:$Z$7690,"&lt;&gt;P")</f>
        <v>0</v>
      </c>
      <c r="E337" s="68" t="e">
        <f t="shared" si="15"/>
        <v>#DIV/0!</v>
      </c>
      <c r="F337">
        <f>SUMIFS('2way'!$Z$3:$Z$7690,'2way'!$Q$3:$Q$7690,"=" &amp;B337,'2way'!$Y$3:$Y$7690,"&lt;&gt;P") + SUMIFS('2way'!$Z$3:$Z$7690,'2way'!$R$3:$R$7690,"=" &amp;B337,'2way'!$Y$3:$Y$7690,"&lt;&gt;P")</f>
        <v>0</v>
      </c>
      <c r="G337">
        <f>SUMIFS('2way'!$AD$3:$AD$7690,'2way'!$Q$3:$Q$7690,"="&amp;B337,'2way'!$Y$3:$Y$7690,"&lt;&gt;P") + SUMIFS('2way'!$AD$3:$AD$7690,'2way'!$R$3:$R$7690,"="&amp;D337,'2way'!$Y$3:$Y$7690,"&lt;&gt;P")</f>
        <v>0</v>
      </c>
      <c r="H337" s="68" t="e">
        <f t="shared" si="16"/>
        <v>#DIV/0!</v>
      </c>
      <c r="I337">
        <f>SUMIFS('2way'!$Z$3:$Z$7690,'2way'!$Q$3:$Q$7690,"=" &amp;B337,'2way'!$Y$3:$Y$7690,"&lt;&gt;P") + SUMIFS('2way'!$Z$3:$Z$7690,'2way'!$R$3:$R$7690,"=" &amp;B337,'2way'!$Y$3:$Y$7690,"&lt;&gt;P")</f>
        <v>0</v>
      </c>
      <c r="J337">
        <f>SUMIFS('2way'!$AF$3:$AF$7690,'2way'!$Q$3:$Q$7690,"="&amp;B337,'2way'!$Y$3:$Y$7690,"&lt;&gt;P") + SUMIFS('2way'!$AF$3:$AF$7690,'2way'!$R$3:$R$7690,"="&amp;B337,'2way'!$Y$3:$Y$7690,"&lt;&gt;P")</f>
        <v>0</v>
      </c>
      <c r="K337" s="68" t="e">
        <f t="shared" si="17"/>
        <v>#DIV/0!</v>
      </c>
    </row>
    <row r="338" spans="1:11" x14ac:dyDescent="0.25">
      <c r="A338" t="s">
        <v>69</v>
      </c>
      <c r="B338" t="s">
        <v>151</v>
      </c>
      <c r="C338">
        <f>SUMIFS('2way'!$Z$3:$Z$7690,'2way'!$Q$3:$Q$7690,"=" &amp;B338,'2way'!$Y$3:$Y$7690,"&lt;&gt;P") + SUMIFS('2way'!$Z$3:$Z$7690,'2way'!$R$3:$R$7690,"=" &amp;B338,'2way'!$Y$3:$Y$7690,"&lt;&gt;P")</f>
        <v>0</v>
      </c>
      <c r="D338">
        <f>SUMIFS('2way'!$AB$3:$AB$7690,'2way'!$Q$3:$Q$7690,"="&amp;B338,'2way'!$Z$3:$Z$7690,"&lt;&gt;P") + SUMIFS('2way'!$AB$3:$AB$7690,'2way'!$R$3:$R$7690,"="&amp;B338,'2way'!$Z$3:$Z$7690,"&lt;&gt;P")</f>
        <v>0</v>
      </c>
      <c r="E338" s="68" t="e">
        <f t="shared" si="15"/>
        <v>#DIV/0!</v>
      </c>
      <c r="F338">
        <f>SUMIFS('2way'!$Z$3:$Z$7690,'2way'!$Q$3:$Q$7690,"=" &amp;B338,'2way'!$Y$3:$Y$7690,"&lt;&gt;P") + SUMIFS('2way'!$Z$3:$Z$7690,'2way'!$R$3:$R$7690,"=" &amp;B338,'2way'!$Y$3:$Y$7690,"&lt;&gt;P")</f>
        <v>0</v>
      </c>
      <c r="G338">
        <f>SUMIFS('2way'!$AD$3:$AD$7690,'2way'!$Q$3:$Q$7690,"="&amp;B338,'2way'!$Y$3:$Y$7690,"&lt;&gt;P") + SUMIFS('2way'!$AD$3:$AD$7690,'2way'!$R$3:$R$7690,"="&amp;D338,'2way'!$Y$3:$Y$7690,"&lt;&gt;P")</f>
        <v>0</v>
      </c>
      <c r="H338" s="68" t="e">
        <f t="shared" si="16"/>
        <v>#DIV/0!</v>
      </c>
      <c r="I338">
        <f>SUMIFS('2way'!$Z$3:$Z$7690,'2way'!$Q$3:$Q$7690,"=" &amp;B338,'2way'!$Y$3:$Y$7690,"&lt;&gt;P") + SUMIFS('2way'!$Z$3:$Z$7690,'2way'!$R$3:$R$7690,"=" &amp;B338,'2way'!$Y$3:$Y$7690,"&lt;&gt;P")</f>
        <v>0</v>
      </c>
      <c r="J338">
        <f>SUMIFS('2way'!$AF$3:$AF$7690,'2way'!$Q$3:$Q$7690,"="&amp;B338,'2way'!$Y$3:$Y$7690,"&lt;&gt;P") + SUMIFS('2way'!$AF$3:$AF$7690,'2way'!$R$3:$R$7690,"="&amp;B338,'2way'!$Y$3:$Y$7690,"&lt;&gt;P")</f>
        <v>0</v>
      </c>
      <c r="K338" s="68" t="e">
        <f t="shared" si="17"/>
        <v>#DIV/0!</v>
      </c>
    </row>
    <row r="339" spans="1:11" x14ac:dyDescent="0.25">
      <c r="A339" t="s">
        <v>69</v>
      </c>
      <c r="B339" t="s">
        <v>149</v>
      </c>
      <c r="C339">
        <f>SUMIFS('2way'!$Z$3:$Z$7690,'2way'!$Q$3:$Q$7690,"=" &amp;B339,'2way'!$Y$3:$Y$7690,"&lt;&gt;P") + SUMIFS('2way'!$Z$3:$Z$7690,'2way'!$R$3:$R$7690,"=" &amp;B339,'2way'!$Y$3:$Y$7690,"&lt;&gt;P")</f>
        <v>0</v>
      </c>
      <c r="D339">
        <f>SUMIFS('2way'!$AB$3:$AB$7690,'2way'!$Q$3:$Q$7690,"="&amp;B339,'2way'!$Z$3:$Z$7690,"&lt;&gt;P") + SUMIFS('2way'!$AB$3:$AB$7690,'2way'!$R$3:$R$7690,"="&amp;B339,'2way'!$Z$3:$Z$7690,"&lt;&gt;P")</f>
        <v>0</v>
      </c>
      <c r="E339" s="68" t="e">
        <f t="shared" si="15"/>
        <v>#DIV/0!</v>
      </c>
      <c r="F339">
        <f>SUMIFS('2way'!$Z$3:$Z$7690,'2way'!$Q$3:$Q$7690,"=" &amp;B339,'2way'!$Y$3:$Y$7690,"&lt;&gt;P") + SUMIFS('2way'!$Z$3:$Z$7690,'2way'!$R$3:$R$7690,"=" &amp;B339,'2way'!$Y$3:$Y$7690,"&lt;&gt;P")</f>
        <v>0</v>
      </c>
      <c r="G339">
        <f>SUMIFS('2way'!$AD$3:$AD$7690,'2way'!$Q$3:$Q$7690,"="&amp;B339,'2way'!$Y$3:$Y$7690,"&lt;&gt;P") + SUMIFS('2way'!$AD$3:$AD$7690,'2way'!$R$3:$R$7690,"="&amp;D339,'2way'!$Y$3:$Y$7690,"&lt;&gt;P")</f>
        <v>0</v>
      </c>
      <c r="H339" s="68" t="e">
        <f t="shared" si="16"/>
        <v>#DIV/0!</v>
      </c>
      <c r="I339">
        <f>SUMIFS('2way'!$Z$3:$Z$7690,'2way'!$Q$3:$Q$7690,"=" &amp;B339,'2way'!$Y$3:$Y$7690,"&lt;&gt;P") + SUMIFS('2way'!$Z$3:$Z$7690,'2way'!$R$3:$R$7690,"=" &amp;B339,'2way'!$Y$3:$Y$7690,"&lt;&gt;P")</f>
        <v>0</v>
      </c>
      <c r="J339">
        <f>SUMIFS('2way'!$AF$3:$AF$7690,'2way'!$Q$3:$Q$7690,"="&amp;B339,'2way'!$Y$3:$Y$7690,"&lt;&gt;P") + SUMIFS('2way'!$AF$3:$AF$7690,'2way'!$R$3:$R$7690,"="&amp;B339,'2way'!$Y$3:$Y$7690,"&lt;&gt;P")</f>
        <v>0</v>
      </c>
      <c r="K339" s="68" t="e">
        <f t="shared" si="17"/>
        <v>#DIV/0!</v>
      </c>
    </row>
    <row r="340" spans="1:11" x14ac:dyDescent="0.25">
      <c r="A340" t="s">
        <v>69</v>
      </c>
      <c r="B340" t="s">
        <v>148</v>
      </c>
      <c r="C340">
        <f>SUMIFS('2way'!$Z$3:$Z$7690,'2way'!$Q$3:$Q$7690,"=" &amp;B340,'2way'!$Y$3:$Y$7690,"&lt;&gt;P") + SUMIFS('2way'!$Z$3:$Z$7690,'2way'!$R$3:$R$7690,"=" &amp;B340,'2way'!$Y$3:$Y$7690,"&lt;&gt;P")</f>
        <v>0</v>
      </c>
      <c r="D340">
        <f>SUMIFS('2way'!$AB$3:$AB$7690,'2way'!$Q$3:$Q$7690,"="&amp;B340,'2way'!$Z$3:$Z$7690,"&lt;&gt;P") + SUMIFS('2way'!$AB$3:$AB$7690,'2way'!$R$3:$R$7690,"="&amp;B340,'2way'!$Z$3:$Z$7690,"&lt;&gt;P")</f>
        <v>0</v>
      </c>
      <c r="E340" s="68" t="e">
        <f t="shared" si="15"/>
        <v>#DIV/0!</v>
      </c>
      <c r="F340">
        <f>SUMIFS('2way'!$Z$3:$Z$7690,'2way'!$Q$3:$Q$7690,"=" &amp;B340,'2way'!$Y$3:$Y$7690,"&lt;&gt;P") + SUMIFS('2way'!$Z$3:$Z$7690,'2way'!$R$3:$R$7690,"=" &amp;B340,'2way'!$Y$3:$Y$7690,"&lt;&gt;P")</f>
        <v>0</v>
      </c>
      <c r="G340">
        <f>SUMIFS('2way'!$AD$3:$AD$7690,'2way'!$Q$3:$Q$7690,"="&amp;B340,'2way'!$Y$3:$Y$7690,"&lt;&gt;P") + SUMIFS('2way'!$AD$3:$AD$7690,'2way'!$R$3:$R$7690,"="&amp;D340,'2way'!$Y$3:$Y$7690,"&lt;&gt;P")</f>
        <v>0</v>
      </c>
      <c r="H340" s="68" t="e">
        <f t="shared" si="16"/>
        <v>#DIV/0!</v>
      </c>
      <c r="I340">
        <f>SUMIFS('2way'!$Z$3:$Z$7690,'2way'!$Q$3:$Q$7690,"=" &amp;B340,'2way'!$Y$3:$Y$7690,"&lt;&gt;P") + SUMIFS('2way'!$Z$3:$Z$7690,'2way'!$R$3:$R$7690,"=" &amp;B340,'2way'!$Y$3:$Y$7690,"&lt;&gt;P")</f>
        <v>0</v>
      </c>
      <c r="J340">
        <f>SUMIFS('2way'!$AF$3:$AF$7690,'2way'!$Q$3:$Q$7690,"="&amp;B340,'2way'!$Y$3:$Y$7690,"&lt;&gt;P") + SUMIFS('2way'!$AF$3:$AF$7690,'2way'!$R$3:$R$7690,"="&amp;B340,'2way'!$Y$3:$Y$7690,"&lt;&gt;P")</f>
        <v>0</v>
      </c>
      <c r="K340" s="68" t="e">
        <f t="shared" si="17"/>
        <v>#DIV/0!</v>
      </c>
    </row>
    <row r="341" spans="1:11" x14ac:dyDescent="0.25">
      <c r="A341" t="s">
        <v>69</v>
      </c>
      <c r="B341" t="s">
        <v>152</v>
      </c>
      <c r="C341">
        <f>SUMIFS('2way'!$Z$3:$Z$7690,'2way'!$Q$3:$Q$7690,"=" &amp;B341,'2way'!$Y$3:$Y$7690,"&lt;&gt;P") + SUMIFS('2way'!$Z$3:$Z$7690,'2way'!$R$3:$R$7690,"=" &amp;B341,'2way'!$Y$3:$Y$7690,"&lt;&gt;P")</f>
        <v>0</v>
      </c>
      <c r="D341">
        <f>SUMIFS('2way'!$AB$3:$AB$7690,'2way'!$Q$3:$Q$7690,"="&amp;B341,'2way'!$Z$3:$Z$7690,"&lt;&gt;P") + SUMIFS('2way'!$AB$3:$AB$7690,'2way'!$R$3:$R$7690,"="&amp;B341,'2way'!$Z$3:$Z$7690,"&lt;&gt;P")</f>
        <v>0</v>
      </c>
      <c r="E341" s="68" t="e">
        <f t="shared" si="15"/>
        <v>#DIV/0!</v>
      </c>
      <c r="F341">
        <f>SUMIFS('2way'!$Z$3:$Z$7690,'2way'!$Q$3:$Q$7690,"=" &amp;B341,'2way'!$Y$3:$Y$7690,"&lt;&gt;P") + SUMIFS('2way'!$Z$3:$Z$7690,'2way'!$R$3:$R$7690,"=" &amp;B341,'2way'!$Y$3:$Y$7690,"&lt;&gt;P")</f>
        <v>0</v>
      </c>
      <c r="G341">
        <f>SUMIFS('2way'!$AD$3:$AD$7690,'2way'!$Q$3:$Q$7690,"="&amp;B341,'2way'!$Y$3:$Y$7690,"&lt;&gt;P") + SUMIFS('2way'!$AD$3:$AD$7690,'2way'!$R$3:$R$7690,"="&amp;D341,'2way'!$Y$3:$Y$7690,"&lt;&gt;P")</f>
        <v>0</v>
      </c>
      <c r="H341" s="68" t="e">
        <f t="shared" si="16"/>
        <v>#DIV/0!</v>
      </c>
      <c r="I341">
        <f>SUMIFS('2way'!$Z$3:$Z$7690,'2way'!$Q$3:$Q$7690,"=" &amp;B341,'2way'!$Y$3:$Y$7690,"&lt;&gt;P") + SUMIFS('2way'!$Z$3:$Z$7690,'2way'!$R$3:$R$7690,"=" &amp;B341,'2way'!$Y$3:$Y$7690,"&lt;&gt;P")</f>
        <v>0</v>
      </c>
      <c r="J341">
        <f>SUMIFS('2way'!$AF$3:$AF$7690,'2way'!$Q$3:$Q$7690,"="&amp;B341,'2way'!$Y$3:$Y$7690,"&lt;&gt;P") + SUMIFS('2way'!$AF$3:$AF$7690,'2way'!$R$3:$R$7690,"="&amp;B341,'2way'!$Y$3:$Y$7690,"&lt;&gt;P")</f>
        <v>0</v>
      </c>
      <c r="K341" s="68" t="e">
        <f t="shared" si="17"/>
        <v>#DIV/0!</v>
      </c>
    </row>
    <row r="342" spans="1:11" x14ac:dyDescent="0.25">
      <c r="A342" t="s">
        <v>69</v>
      </c>
      <c r="B342" t="s">
        <v>153</v>
      </c>
      <c r="C342">
        <f>SUMIFS('2way'!$Z$3:$Z$7690,'2way'!$Q$3:$Q$7690,"=" &amp;B342,'2way'!$Y$3:$Y$7690,"&lt;&gt;P") + SUMIFS('2way'!$Z$3:$Z$7690,'2way'!$R$3:$R$7690,"=" &amp;B342,'2way'!$Y$3:$Y$7690,"&lt;&gt;P")</f>
        <v>0</v>
      </c>
      <c r="D342">
        <f>SUMIFS('2way'!$AB$3:$AB$7690,'2way'!$Q$3:$Q$7690,"="&amp;B342,'2way'!$Z$3:$Z$7690,"&lt;&gt;P") + SUMIFS('2way'!$AB$3:$AB$7690,'2way'!$R$3:$R$7690,"="&amp;B342,'2way'!$Z$3:$Z$7690,"&lt;&gt;P")</f>
        <v>0</v>
      </c>
      <c r="E342" s="68" t="e">
        <f t="shared" si="15"/>
        <v>#DIV/0!</v>
      </c>
      <c r="F342">
        <f>SUMIFS('2way'!$Z$3:$Z$7690,'2way'!$Q$3:$Q$7690,"=" &amp;B342,'2way'!$Y$3:$Y$7690,"&lt;&gt;P") + SUMIFS('2way'!$Z$3:$Z$7690,'2way'!$R$3:$R$7690,"=" &amp;B342,'2way'!$Y$3:$Y$7690,"&lt;&gt;P")</f>
        <v>0</v>
      </c>
      <c r="G342">
        <f>SUMIFS('2way'!$AD$3:$AD$7690,'2way'!$Q$3:$Q$7690,"="&amp;B342,'2way'!$Y$3:$Y$7690,"&lt;&gt;P") + SUMIFS('2way'!$AD$3:$AD$7690,'2way'!$R$3:$R$7690,"="&amp;D342,'2way'!$Y$3:$Y$7690,"&lt;&gt;P")</f>
        <v>0</v>
      </c>
      <c r="H342" s="68" t="e">
        <f t="shared" si="16"/>
        <v>#DIV/0!</v>
      </c>
      <c r="I342">
        <f>SUMIFS('2way'!$Z$3:$Z$7690,'2way'!$Q$3:$Q$7690,"=" &amp;B342,'2way'!$Y$3:$Y$7690,"&lt;&gt;P") + SUMIFS('2way'!$Z$3:$Z$7690,'2way'!$R$3:$R$7690,"=" &amp;B342,'2way'!$Y$3:$Y$7690,"&lt;&gt;P")</f>
        <v>0</v>
      </c>
      <c r="J342">
        <f>SUMIFS('2way'!$AF$3:$AF$7690,'2way'!$Q$3:$Q$7690,"="&amp;B342,'2way'!$Y$3:$Y$7690,"&lt;&gt;P") + SUMIFS('2way'!$AF$3:$AF$7690,'2way'!$R$3:$R$7690,"="&amp;B342,'2way'!$Y$3:$Y$7690,"&lt;&gt;P")</f>
        <v>0</v>
      </c>
      <c r="K342" s="68" t="e">
        <f t="shared" si="17"/>
        <v>#DIV/0!</v>
      </c>
    </row>
    <row r="343" spans="1:11" x14ac:dyDescent="0.25">
      <c r="A343" t="s">
        <v>69</v>
      </c>
      <c r="B343" t="s">
        <v>154</v>
      </c>
      <c r="C343">
        <f>SUMIFS('2way'!$Z$3:$Z$7690,'2way'!$Q$3:$Q$7690,"=" &amp;B343,'2way'!$Y$3:$Y$7690,"&lt;&gt;P") + SUMIFS('2way'!$Z$3:$Z$7690,'2way'!$R$3:$R$7690,"=" &amp;B343,'2way'!$Y$3:$Y$7690,"&lt;&gt;P")</f>
        <v>0</v>
      </c>
      <c r="D343">
        <f>SUMIFS('2way'!$AB$3:$AB$7690,'2way'!$Q$3:$Q$7690,"="&amp;B343,'2way'!$Z$3:$Z$7690,"&lt;&gt;P") + SUMIFS('2way'!$AB$3:$AB$7690,'2way'!$R$3:$R$7690,"="&amp;B343,'2way'!$Z$3:$Z$7690,"&lt;&gt;P")</f>
        <v>0</v>
      </c>
      <c r="E343" s="68" t="e">
        <f t="shared" si="15"/>
        <v>#DIV/0!</v>
      </c>
      <c r="F343">
        <f>SUMIFS('2way'!$Z$3:$Z$7690,'2way'!$Q$3:$Q$7690,"=" &amp;B343,'2way'!$Y$3:$Y$7690,"&lt;&gt;P") + SUMIFS('2way'!$Z$3:$Z$7690,'2way'!$R$3:$R$7690,"=" &amp;B343,'2way'!$Y$3:$Y$7690,"&lt;&gt;P")</f>
        <v>0</v>
      </c>
      <c r="G343">
        <f>SUMIFS('2way'!$AD$3:$AD$7690,'2way'!$Q$3:$Q$7690,"="&amp;B343,'2way'!$Y$3:$Y$7690,"&lt;&gt;P") + SUMIFS('2way'!$AD$3:$AD$7690,'2way'!$R$3:$R$7690,"="&amp;D343,'2way'!$Y$3:$Y$7690,"&lt;&gt;P")</f>
        <v>0</v>
      </c>
      <c r="H343" s="68" t="e">
        <f t="shared" si="16"/>
        <v>#DIV/0!</v>
      </c>
      <c r="I343">
        <f>SUMIFS('2way'!$Z$3:$Z$7690,'2way'!$Q$3:$Q$7690,"=" &amp;B343,'2way'!$Y$3:$Y$7690,"&lt;&gt;P") + SUMIFS('2way'!$Z$3:$Z$7690,'2way'!$R$3:$R$7690,"=" &amp;B343,'2way'!$Y$3:$Y$7690,"&lt;&gt;P")</f>
        <v>0</v>
      </c>
      <c r="J343">
        <f>SUMIFS('2way'!$AF$3:$AF$7690,'2way'!$Q$3:$Q$7690,"="&amp;B343,'2way'!$Y$3:$Y$7690,"&lt;&gt;P") + SUMIFS('2way'!$AF$3:$AF$7690,'2way'!$R$3:$R$7690,"="&amp;B343,'2way'!$Y$3:$Y$7690,"&lt;&gt;P")</f>
        <v>0</v>
      </c>
      <c r="K343" s="68" t="e">
        <f t="shared" si="17"/>
        <v>#DIV/0!</v>
      </c>
    </row>
    <row r="344" spans="1:11" x14ac:dyDescent="0.25">
      <c r="A344" t="s">
        <v>70</v>
      </c>
      <c r="B344" t="s">
        <v>43</v>
      </c>
      <c r="C344">
        <f>SUMIFS('2way'!$Z$3:$Z$7690,'2way'!$Q$3:$Q$7690,"=" &amp;B344,'2way'!$Y$3:$Y$7690,"&lt;&gt;P") + SUMIFS('2way'!$Z$3:$Z$7690,'2way'!$R$3:$R$7690,"=" &amp;B344,'2way'!$Y$3:$Y$7690,"&lt;&gt;P")</f>
        <v>0</v>
      </c>
      <c r="D344">
        <f>SUMIFS('2way'!$AB$3:$AB$7690,'2way'!$Q$3:$Q$7690,"="&amp;B344,'2way'!$Z$3:$Z$7690,"&lt;&gt;P") + SUMIFS('2way'!$AB$3:$AB$7690,'2way'!$R$3:$R$7690,"="&amp;B344,'2way'!$Z$3:$Z$7690,"&lt;&gt;P")</f>
        <v>0</v>
      </c>
      <c r="E344" s="68" t="e">
        <f t="shared" si="15"/>
        <v>#DIV/0!</v>
      </c>
      <c r="F344">
        <f>SUMIFS('2way'!$Z$3:$Z$7690,'2way'!$Q$3:$Q$7690,"=" &amp;B344,'2way'!$Y$3:$Y$7690,"&lt;&gt;P") + SUMIFS('2way'!$Z$3:$Z$7690,'2way'!$R$3:$R$7690,"=" &amp;B344,'2way'!$Y$3:$Y$7690,"&lt;&gt;P")</f>
        <v>0</v>
      </c>
      <c r="G344">
        <f>SUMIFS('2way'!$AD$3:$AD$7690,'2way'!$Q$3:$Q$7690,"="&amp;B344,'2way'!$Y$3:$Y$7690,"&lt;&gt;P") + SUMIFS('2way'!$AD$3:$AD$7690,'2way'!$R$3:$R$7690,"="&amp;D344,'2way'!$Y$3:$Y$7690,"&lt;&gt;P")</f>
        <v>0</v>
      </c>
      <c r="H344" s="68" t="e">
        <f t="shared" si="16"/>
        <v>#DIV/0!</v>
      </c>
      <c r="I344">
        <f>SUMIFS('2way'!$Z$3:$Z$7690,'2way'!$Q$3:$Q$7690,"=" &amp;B344,'2way'!$Y$3:$Y$7690,"&lt;&gt;P") + SUMIFS('2way'!$Z$3:$Z$7690,'2way'!$R$3:$R$7690,"=" &amp;B344,'2way'!$Y$3:$Y$7690,"&lt;&gt;P")</f>
        <v>0</v>
      </c>
      <c r="J344">
        <f>SUMIFS('2way'!$AF$3:$AF$7690,'2way'!$Q$3:$Q$7690,"="&amp;B344,'2way'!$Y$3:$Y$7690,"&lt;&gt;P") + SUMIFS('2way'!$AF$3:$AF$7690,'2way'!$R$3:$R$7690,"="&amp;B344,'2way'!$Y$3:$Y$7690,"&lt;&gt;P")</f>
        <v>0</v>
      </c>
      <c r="K344" s="68" t="e">
        <f t="shared" si="17"/>
        <v>#DIV/0!</v>
      </c>
    </row>
    <row r="345" spans="1:11" x14ac:dyDescent="0.25">
      <c r="A345" t="s">
        <v>70</v>
      </c>
      <c r="B345" t="s">
        <v>7</v>
      </c>
      <c r="C345">
        <f>SUMIFS('2way'!$Z$3:$Z$7690,'2way'!$Q$3:$Q$7690,"=" &amp;B345,'2way'!$Y$3:$Y$7690,"&lt;&gt;P") + SUMIFS('2way'!$Z$3:$Z$7690,'2way'!$R$3:$R$7690,"=" &amp;B345,'2way'!$Y$3:$Y$7690,"&lt;&gt;P")</f>
        <v>0</v>
      </c>
      <c r="D345">
        <f>SUMIFS('2way'!$AB$3:$AB$7690,'2way'!$Q$3:$Q$7690,"="&amp;B345,'2way'!$Z$3:$Z$7690,"&lt;&gt;P") + SUMIFS('2way'!$AB$3:$AB$7690,'2way'!$R$3:$R$7690,"="&amp;B345,'2way'!$Z$3:$Z$7690,"&lt;&gt;P")</f>
        <v>0</v>
      </c>
      <c r="E345" s="68" t="e">
        <f t="shared" si="15"/>
        <v>#DIV/0!</v>
      </c>
      <c r="F345">
        <f>SUMIFS('2way'!$Z$3:$Z$7690,'2way'!$Q$3:$Q$7690,"=" &amp;B345,'2way'!$Y$3:$Y$7690,"&lt;&gt;P") + SUMIFS('2way'!$Z$3:$Z$7690,'2way'!$R$3:$R$7690,"=" &amp;B345,'2way'!$Y$3:$Y$7690,"&lt;&gt;P")</f>
        <v>0</v>
      </c>
      <c r="G345">
        <f>SUMIFS('2way'!$AD$3:$AD$7690,'2way'!$Q$3:$Q$7690,"="&amp;B345,'2way'!$Y$3:$Y$7690,"&lt;&gt;P") + SUMIFS('2way'!$AD$3:$AD$7690,'2way'!$R$3:$R$7690,"="&amp;D345,'2way'!$Y$3:$Y$7690,"&lt;&gt;P")</f>
        <v>0</v>
      </c>
      <c r="H345" s="68" t="e">
        <f t="shared" si="16"/>
        <v>#DIV/0!</v>
      </c>
      <c r="I345">
        <f>SUMIFS('2way'!$Z$3:$Z$7690,'2way'!$Q$3:$Q$7690,"=" &amp;B345,'2way'!$Y$3:$Y$7690,"&lt;&gt;P") + SUMIFS('2way'!$Z$3:$Z$7690,'2way'!$R$3:$R$7690,"=" &amp;B345,'2way'!$Y$3:$Y$7690,"&lt;&gt;P")</f>
        <v>0</v>
      </c>
      <c r="J345">
        <f>SUMIFS('2way'!$AF$3:$AF$7690,'2way'!$Q$3:$Q$7690,"="&amp;B345,'2way'!$Y$3:$Y$7690,"&lt;&gt;P") + SUMIFS('2way'!$AF$3:$AF$7690,'2way'!$R$3:$R$7690,"="&amp;B345,'2way'!$Y$3:$Y$7690,"&lt;&gt;P")</f>
        <v>0</v>
      </c>
      <c r="K345" s="68" t="e">
        <f t="shared" si="17"/>
        <v>#DIV/0!</v>
      </c>
    </row>
    <row r="346" spans="1:11" x14ac:dyDescent="0.25">
      <c r="A346" t="s">
        <v>70</v>
      </c>
      <c r="B346" t="s">
        <v>22</v>
      </c>
      <c r="C346">
        <f>SUMIFS('2way'!$Z$3:$Z$7690,'2way'!$Q$3:$Q$7690,"=" &amp;B346,'2way'!$Y$3:$Y$7690,"&lt;&gt;P") + SUMIFS('2way'!$Z$3:$Z$7690,'2way'!$R$3:$R$7690,"=" &amp;B346,'2way'!$Y$3:$Y$7690,"&lt;&gt;P")</f>
        <v>0</v>
      </c>
      <c r="D346">
        <f>SUMIFS('2way'!$AB$3:$AB$7690,'2way'!$Q$3:$Q$7690,"="&amp;B346,'2way'!$Z$3:$Z$7690,"&lt;&gt;P") + SUMIFS('2way'!$AB$3:$AB$7690,'2way'!$R$3:$R$7690,"="&amp;B346,'2way'!$Z$3:$Z$7690,"&lt;&gt;P")</f>
        <v>0</v>
      </c>
      <c r="E346" s="68" t="e">
        <f t="shared" si="15"/>
        <v>#DIV/0!</v>
      </c>
      <c r="F346">
        <f>SUMIFS('2way'!$Z$3:$Z$7690,'2way'!$Q$3:$Q$7690,"=" &amp;B346,'2way'!$Y$3:$Y$7690,"&lt;&gt;P") + SUMIFS('2way'!$Z$3:$Z$7690,'2way'!$R$3:$R$7690,"=" &amp;B346,'2way'!$Y$3:$Y$7690,"&lt;&gt;P")</f>
        <v>0</v>
      </c>
      <c r="G346">
        <f>SUMIFS('2way'!$AD$3:$AD$7690,'2way'!$Q$3:$Q$7690,"="&amp;B346,'2way'!$Y$3:$Y$7690,"&lt;&gt;P") + SUMIFS('2way'!$AD$3:$AD$7690,'2way'!$R$3:$R$7690,"="&amp;D346,'2way'!$Y$3:$Y$7690,"&lt;&gt;P")</f>
        <v>0</v>
      </c>
      <c r="H346" s="68" t="e">
        <f t="shared" si="16"/>
        <v>#DIV/0!</v>
      </c>
      <c r="I346">
        <f>SUMIFS('2way'!$Z$3:$Z$7690,'2way'!$Q$3:$Q$7690,"=" &amp;B346,'2way'!$Y$3:$Y$7690,"&lt;&gt;P") + SUMIFS('2way'!$Z$3:$Z$7690,'2way'!$R$3:$R$7690,"=" &amp;B346,'2way'!$Y$3:$Y$7690,"&lt;&gt;P")</f>
        <v>0</v>
      </c>
      <c r="J346">
        <f>SUMIFS('2way'!$AF$3:$AF$7690,'2way'!$Q$3:$Q$7690,"="&amp;B346,'2way'!$Y$3:$Y$7690,"&lt;&gt;P") + SUMIFS('2way'!$AF$3:$AF$7690,'2way'!$R$3:$R$7690,"="&amp;B346,'2way'!$Y$3:$Y$7690,"&lt;&gt;P")</f>
        <v>0</v>
      </c>
      <c r="K346" s="68" t="e">
        <f t="shared" si="17"/>
        <v>#DIV/0!</v>
      </c>
    </row>
    <row r="347" spans="1:11" x14ac:dyDescent="0.25">
      <c r="A347" t="s">
        <v>70</v>
      </c>
      <c r="B347" t="s">
        <v>24</v>
      </c>
      <c r="C347">
        <f>SUMIFS('2way'!$Z$3:$Z$7690,'2way'!$Q$3:$Q$7690,"=" &amp;B347,'2way'!$Y$3:$Y$7690,"&lt;&gt;P") + SUMIFS('2way'!$Z$3:$Z$7690,'2way'!$R$3:$R$7690,"=" &amp;B347,'2way'!$Y$3:$Y$7690,"&lt;&gt;P")</f>
        <v>0</v>
      </c>
      <c r="D347">
        <f>SUMIFS('2way'!$AB$3:$AB$7690,'2way'!$Q$3:$Q$7690,"="&amp;B347,'2way'!$Z$3:$Z$7690,"&lt;&gt;P") + SUMIFS('2way'!$AB$3:$AB$7690,'2way'!$R$3:$R$7690,"="&amp;B347,'2way'!$Z$3:$Z$7690,"&lt;&gt;P")</f>
        <v>0</v>
      </c>
      <c r="E347" s="68" t="e">
        <f t="shared" si="15"/>
        <v>#DIV/0!</v>
      </c>
      <c r="F347">
        <f>SUMIFS('2way'!$Z$3:$Z$7690,'2way'!$Q$3:$Q$7690,"=" &amp;B347,'2way'!$Y$3:$Y$7690,"&lt;&gt;P") + SUMIFS('2way'!$Z$3:$Z$7690,'2way'!$R$3:$R$7690,"=" &amp;B347,'2way'!$Y$3:$Y$7690,"&lt;&gt;P")</f>
        <v>0</v>
      </c>
      <c r="G347">
        <f>SUMIFS('2way'!$AD$3:$AD$7690,'2way'!$Q$3:$Q$7690,"="&amp;B347,'2way'!$Y$3:$Y$7690,"&lt;&gt;P") + SUMIFS('2way'!$AD$3:$AD$7690,'2way'!$R$3:$R$7690,"="&amp;D347,'2way'!$Y$3:$Y$7690,"&lt;&gt;P")</f>
        <v>0</v>
      </c>
      <c r="H347" s="68" t="e">
        <f t="shared" si="16"/>
        <v>#DIV/0!</v>
      </c>
      <c r="I347">
        <f>SUMIFS('2way'!$Z$3:$Z$7690,'2way'!$Q$3:$Q$7690,"=" &amp;B347,'2way'!$Y$3:$Y$7690,"&lt;&gt;P") + SUMIFS('2way'!$Z$3:$Z$7690,'2way'!$R$3:$R$7690,"=" &amp;B347,'2way'!$Y$3:$Y$7690,"&lt;&gt;P")</f>
        <v>0</v>
      </c>
      <c r="J347">
        <f>SUMIFS('2way'!$AF$3:$AF$7690,'2way'!$Q$3:$Q$7690,"="&amp;B347,'2way'!$Y$3:$Y$7690,"&lt;&gt;P") + SUMIFS('2way'!$AF$3:$AF$7690,'2way'!$R$3:$R$7690,"="&amp;B347,'2way'!$Y$3:$Y$7690,"&lt;&gt;P")</f>
        <v>0</v>
      </c>
      <c r="K347" s="68" t="e">
        <f t="shared" si="17"/>
        <v>#DIV/0!</v>
      </c>
    </row>
    <row r="348" spans="1:11" x14ac:dyDescent="0.25">
      <c r="A348" t="s">
        <v>70</v>
      </c>
      <c r="B348" t="s">
        <v>45</v>
      </c>
      <c r="C348">
        <f>SUMIFS('2way'!$Z$3:$Z$7690,'2way'!$Q$3:$Q$7690,"=" &amp;B348,'2way'!$Y$3:$Y$7690,"&lt;&gt;P") + SUMIFS('2way'!$Z$3:$Z$7690,'2way'!$R$3:$R$7690,"=" &amp;B348,'2way'!$Y$3:$Y$7690,"&lt;&gt;P")</f>
        <v>0</v>
      </c>
      <c r="D348">
        <f>SUMIFS('2way'!$AB$3:$AB$7690,'2way'!$Q$3:$Q$7690,"="&amp;B348,'2way'!$Z$3:$Z$7690,"&lt;&gt;P") + SUMIFS('2way'!$AB$3:$AB$7690,'2way'!$R$3:$R$7690,"="&amp;B348,'2way'!$Z$3:$Z$7690,"&lt;&gt;P")</f>
        <v>0</v>
      </c>
      <c r="E348" s="68" t="e">
        <f t="shared" si="15"/>
        <v>#DIV/0!</v>
      </c>
      <c r="F348">
        <f>SUMIFS('2way'!$Z$3:$Z$7690,'2way'!$Q$3:$Q$7690,"=" &amp;B348,'2way'!$Y$3:$Y$7690,"&lt;&gt;P") + SUMIFS('2way'!$Z$3:$Z$7690,'2way'!$R$3:$R$7690,"=" &amp;B348,'2way'!$Y$3:$Y$7690,"&lt;&gt;P")</f>
        <v>0</v>
      </c>
      <c r="G348">
        <f>SUMIFS('2way'!$AD$3:$AD$7690,'2way'!$Q$3:$Q$7690,"="&amp;B348,'2way'!$Y$3:$Y$7690,"&lt;&gt;P") + SUMIFS('2way'!$AD$3:$AD$7690,'2way'!$R$3:$R$7690,"="&amp;D348,'2way'!$Y$3:$Y$7690,"&lt;&gt;P")</f>
        <v>0</v>
      </c>
      <c r="H348" s="68" t="e">
        <f t="shared" si="16"/>
        <v>#DIV/0!</v>
      </c>
      <c r="I348">
        <f>SUMIFS('2way'!$Z$3:$Z$7690,'2way'!$Q$3:$Q$7690,"=" &amp;B348,'2way'!$Y$3:$Y$7690,"&lt;&gt;P") + SUMIFS('2way'!$Z$3:$Z$7690,'2way'!$R$3:$R$7690,"=" &amp;B348,'2way'!$Y$3:$Y$7690,"&lt;&gt;P")</f>
        <v>0</v>
      </c>
      <c r="J348">
        <f>SUMIFS('2way'!$AF$3:$AF$7690,'2way'!$Q$3:$Q$7690,"="&amp;B348,'2way'!$Y$3:$Y$7690,"&lt;&gt;P") + SUMIFS('2way'!$AF$3:$AF$7690,'2way'!$R$3:$R$7690,"="&amp;B348,'2way'!$Y$3:$Y$7690,"&lt;&gt;P")</f>
        <v>0</v>
      </c>
      <c r="K348" s="68" t="e">
        <f t="shared" si="17"/>
        <v>#DIV/0!</v>
      </c>
    </row>
    <row r="349" spans="1:11" x14ac:dyDescent="0.25">
      <c r="A349" t="s">
        <v>70</v>
      </c>
      <c r="B349" t="s">
        <v>46</v>
      </c>
      <c r="C349">
        <f>SUMIFS('2way'!$Z$3:$Z$7690,'2way'!$Q$3:$Q$7690,"=" &amp;B349,'2way'!$Y$3:$Y$7690,"&lt;&gt;P") + SUMIFS('2way'!$Z$3:$Z$7690,'2way'!$R$3:$R$7690,"=" &amp;B349,'2way'!$Y$3:$Y$7690,"&lt;&gt;P")</f>
        <v>0</v>
      </c>
      <c r="D349">
        <f>SUMIFS('2way'!$AB$3:$AB$7690,'2way'!$Q$3:$Q$7690,"="&amp;B349,'2way'!$Z$3:$Z$7690,"&lt;&gt;P") + SUMIFS('2way'!$AB$3:$AB$7690,'2way'!$R$3:$R$7690,"="&amp;B349,'2way'!$Z$3:$Z$7690,"&lt;&gt;P")</f>
        <v>0</v>
      </c>
      <c r="E349" s="68" t="e">
        <f t="shared" si="15"/>
        <v>#DIV/0!</v>
      </c>
      <c r="F349">
        <f>SUMIFS('2way'!$Z$3:$Z$7690,'2way'!$Q$3:$Q$7690,"=" &amp;B349,'2way'!$Y$3:$Y$7690,"&lt;&gt;P") + SUMIFS('2way'!$Z$3:$Z$7690,'2way'!$R$3:$R$7690,"=" &amp;B349,'2way'!$Y$3:$Y$7690,"&lt;&gt;P")</f>
        <v>0</v>
      </c>
      <c r="G349">
        <f>SUMIFS('2way'!$AD$3:$AD$7690,'2way'!$Q$3:$Q$7690,"="&amp;B349,'2way'!$Y$3:$Y$7690,"&lt;&gt;P") + SUMIFS('2way'!$AD$3:$AD$7690,'2way'!$R$3:$R$7690,"="&amp;D349,'2way'!$Y$3:$Y$7690,"&lt;&gt;P")</f>
        <v>0</v>
      </c>
      <c r="H349" s="68" t="e">
        <f t="shared" si="16"/>
        <v>#DIV/0!</v>
      </c>
      <c r="I349">
        <f>SUMIFS('2way'!$Z$3:$Z$7690,'2way'!$Q$3:$Q$7690,"=" &amp;B349,'2way'!$Y$3:$Y$7690,"&lt;&gt;P") + SUMIFS('2way'!$Z$3:$Z$7690,'2way'!$R$3:$R$7690,"=" &amp;B349,'2way'!$Y$3:$Y$7690,"&lt;&gt;P")</f>
        <v>0</v>
      </c>
      <c r="J349">
        <f>SUMIFS('2way'!$AF$3:$AF$7690,'2way'!$Q$3:$Q$7690,"="&amp;B349,'2way'!$Y$3:$Y$7690,"&lt;&gt;P") + SUMIFS('2way'!$AF$3:$AF$7690,'2way'!$R$3:$R$7690,"="&amp;B349,'2way'!$Y$3:$Y$7690,"&lt;&gt;P")</f>
        <v>0</v>
      </c>
      <c r="K349" s="68" t="e">
        <f t="shared" si="17"/>
        <v>#DIV/0!</v>
      </c>
    </row>
    <row r="350" spans="1:11" x14ac:dyDescent="0.25">
      <c r="A350" t="s">
        <v>70</v>
      </c>
      <c r="B350" t="s">
        <v>42</v>
      </c>
      <c r="C350">
        <f>SUMIFS('2way'!$Z$3:$Z$7690,'2way'!$Q$3:$Q$7690,"=" &amp;B350,'2way'!$Y$3:$Y$7690,"&lt;&gt;P") + SUMIFS('2way'!$Z$3:$Z$7690,'2way'!$R$3:$R$7690,"=" &amp;B350,'2way'!$Y$3:$Y$7690,"&lt;&gt;P")</f>
        <v>0</v>
      </c>
      <c r="D350">
        <f>SUMIFS('2way'!$AB$3:$AB$7690,'2way'!$Q$3:$Q$7690,"="&amp;B350,'2way'!$Z$3:$Z$7690,"&lt;&gt;P") + SUMIFS('2way'!$AB$3:$AB$7690,'2way'!$R$3:$R$7690,"="&amp;B350,'2way'!$Z$3:$Z$7690,"&lt;&gt;P")</f>
        <v>0</v>
      </c>
      <c r="E350" s="68" t="e">
        <f t="shared" si="15"/>
        <v>#DIV/0!</v>
      </c>
      <c r="F350">
        <f>SUMIFS('2way'!$Z$3:$Z$7690,'2way'!$Q$3:$Q$7690,"=" &amp;B350,'2way'!$Y$3:$Y$7690,"&lt;&gt;P") + SUMIFS('2way'!$Z$3:$Z$7690,'2way'!$R$3:$R$7690,"=" &amp;B350,'2way'!$Y$3:$Y$7690,"&lt;&gt;P")</f>
        <v>0</v>
      </c>
      <c r="G350">
        <f>SUMIFS('2way'!$AD$3:$AD$7690,'2way'!$Q$3:$Q$7690,"="&amp;B350,'2way'!$Y$3:$Y$7690,"&lt;&gt;P") + SUMIFS('2way'!$AD$3:$AD$7690,'2way'!$R$3:$R$7690,"="&amp;D350,'2way'!$Y$3:$Y$7690,"&lt;&gt;P")</f>
        <v>0</v>
      </c>
      <c r="H350" s="68" t="e">
        <f t="shared" si="16"/>
        <v>#DIV/0!</v>
      </c>
      <c r="I350">
        <f>SUMIFS('2way'!$Z$3:$Z$7690,'2way'!$Q$3:$Q$7690,"=" &amp;B350,'2way'!$Y$3:$Y$7690,"&lt;&gt;P") + SUMIFS('2way'!$Z$3:$Z$7690,'2way'!$R$3:$R$7690,"=" &amp;B350,'2way'!$Y$3:$Y$7690,"&lt;&gt;P")</f>
        <v>0</v>
      </c>
      <c r="J350">
        <f>SUMIFS('2way'!$AF$3:$AF$7690,'2way'!$Q$3:$Q$7690,"="&amp;B350,'2way'!$Y$3:$Y$7690,"&lt;&gt;P") + SUMIFS('2way'!$AF$3:$AF$7690,'2way'!$R$3:$R$7690,"="&amp;B350,'2way'!$Y$3:$Y$7690,"&lt;&gt;P")</f>
        <v>0</v>
      </c>
      <c r="K350" s="68" t="e">
        <f t="shared" si="17"/>
        <v>#DIV/0!</v>
      </c>
    </row>
    <row r="351" spans="1:11" x14ac:dyDescent="0.25">
      <c r="A351" t="s">
        <v>70</v>
      </c>
      <c r="B351" t="s">
        <v>48</v>
      </c>
      <c r="C351">
        <f>SUMIFS('2way'!$Z$3:$Z$7690,'2way'!$Q$3:$Q$7690,"=" &amp;B351,'2way'!$Y$3:$Y$7690,"&lt;&gt;P") + SUMIFS('2way'!$Z$3:$Z$7690,'2way'!$R$3:$R$7690,"=" &amp;B351,'2way'!$Y$3:$Y$7690,"&lt;&gt;P")</f>
        <v>0</v>
      </c>
      <c r="D351">
        <f>SUMIFS('2way'!$AB$3:$AB$7690,'2way'!$Q$3:$Q$7690,"="&amp;B351,'2way'!$Z$3:$Z$7690,"&lt;&gt;P") + SUMIFS('2way'!$AB$3:$AB$7690,'2way'!$R$3:$R$7690,"="&amp;B351,'2way'!$Z$3:$Z$7690,"&lt;&gt;P")</f>
        <v>0</v>
      </c>
      <c r="E351" s="68" t="e">
        <f t="shared" si="15"/>
        <v>#DIV/0!</v>
      </c>
      <c r="F351">
        <f>SUMIFS('2way'!$Z$3:$Z$7690,'2way'!$Q$3:$Q$7690,"=" &amp;B351,'2way'!$Y$3:$Y$7690,"&lt;&gt;P") + SUMIFS('2way'!$Z$3:$Z$7690,'2way'!$R$3:$R$7690,"=" &amp;B351,'2way'!$Y$3:$Y$7690,"&lt;&gt;P")</f>
        <v>0</v>
      </c>
      <c r="G351">
        <f>SUMIFS('2way'!$AD$3:$AD$7690,'2way'!$Q$3:$Q$7690,"="&amp;B351,'2way'!$Y$3:$Y$7690,"&lt;&gt;P") + SUMIFS('2way'!$AD$3:$AD$7690,'2way'!$R$3:$R$7690,"="&amp;D351,'2way'!$Y$3:$Y$7690,"&lt;&gt;P")</f>
        <v>0</v>
      </c>
      <c r="H351" s="68" t="e">
        <f t="shared" si="16"/>
        <v>#DIV/0!</v>
      </c>
      <c r="I351">
        <f>SUMIFS('2way'!$Z$3:$Z$7690,'2way'!$Q$3:$Q$7690,"=" &amp;B351,'2way'!$Y$3:$Y$7690,"&lt;&gt;P") + SUMIFS('2way'!$Z$3:$Z$7690,'2way'!$R$3:$R$7690,"=" &amp;B351,'2way'!$Y$3:$Y$7690,"&lt;&gt;P")</f>
        <v>0</v>
      </c>
      <c r="J351">
        <f>SUMIFS('2way'!$AF$3:$AF$7690,'2way'!$Q$3:$Q$7690,"="&amp;B351,'2way'!$Y$3:$Y$7690,"&lt;&gt;P") + SUMIFS('2way'!$AF$3:$AF$7690,'2way'!$R$3:$R$7690,"="&amp;B351,'2way'!$Y$3:$Y$7690,"&lt;&gt;P")</f>
        <v>0</v>
      </c>
      <c r="K351" s="68" t="e">
        <f t="shared" si="17"/>
        <v>#DIV/0!</v>
      </c>
    </row>
    <row r="352" spans="1:11" x14ac:dyDescent="0.25">
      <c r="A352" t="s">
        <v>70</v>
      </c>
      <c r="B352" t="s">
        <v>23</v>
      </c>
      <c r="C352">
        <f>SUMIFS('2way'!$Z$3:$Z$7690,'2way'!$Q$3:$Q$7690,"=" &amp;B352,'2way'!$Y$3:$Y$7690,"&lt;&gt;P") + SUMIFS('2way'!$Z$3:$Z$7690,'2way'!$R$3:$R$7690,"=" &amp;B352,'2way'!$Y$3:$Y$7690,"&lt;&gt;P")</f>
        <v>0</v>
      </c>
      <c r="D352">
        <f>SUMIFS('2way'!$AB$3:$AB$7690,'2way'!$Q$3:$Q$7690,"="&amp;B352,'2way'!$Z$3:$Z$7690,"&lt;&gt;P") + SUMIFS('2way'!$AB$3:$AB$7690,'2way'!$R$3:$R$7690,"="&amp;B352,'2way'!$Z$3:$Z$7690,"&lt;&gt;P")</f>
        <v>0</v>
      </c>
      <c r="E352" s="68" t="e">
        <f t="shared" si="15"/>
        <v>#DIV/0!</v>
      </c>
      <c r="F352">
        <f>SUMIFS('2way'!$Z$3:$Z$7690,'2way'!$Q$3:$Q$7690,"=" &amp;B352,'2way'!$Y$3:$Y$7690,"&lt;&gt;P") + SUMIFS('2way'!$Z$3:$Z$7690,'2way'!$R$3:$R$7690,"=" &amp;B352,'2way'!$Y$3:$Y$7690,"&lt;&gt;P")</f>
        <v>0</v>
      </c>
      <c r="G352">
        <f>SUMIFS('2way'!$AD$3:$AD$7690,'2way'!$Q$3:$Q$7690,"="&amp;B352,'2way'!$Y$3:$Y$7690,"&lt;&gt;P") + SUMIFS('2way'!$AD$3:$AD$7690,'2way'!$R$3:$R$7690,"="&amp;D352,'2way'!$Y$3:$Y$7690,"&lt;&gt;P")</f>
        <v>0</v>
      </c>
      <c r="H352" s="68" t="e">
        <f t="shared" si="16"/>
        <v>#DIV/0!</v>
      </c>
      <c r="I352">
        <f>SUMIFS('2way'!$Z$3:$Z$7690,'2way'!$Q$3:$Q$7690,"=" &amp;B352,'2way'!$Y$3:$Y$7690,"&lt;&gt;P") + SUMIFS('2way'!$Z$3:$Z$7690,'2way'!$R$3:$R$7690,"=" &amp;B352,'2way'!$Y$3:$Y$7690,"&lt;&gt;P")</f>
        <v>0</v>
      </c>
      <c r="J352">
        <f>SUMIFS('2way'!$AF$3:$AF$7690,'2way'!$Q$3:$Q$7690,"="&amp;B352,'2way'!$Y$3:$Y$7690,"&lt;&gt;P") + SUMIFS('2way'!$AF$3:$AF$7690,'2way'!$R$3:$R$7690,"="&amp;B352,'2way'!$Y$3:$Y$7690,"&lt;&gt;P")</f>
        <v>0</v>
      </c>
      <c r="K352" s="68" t="e">
        <f t="shared" si="17"/>
        <v>#DIV/0!</v>
      </c>
    </row>
    <row r="353" spans="1:11" x14ac:dyDescent="0.25">
      <c r="A353" t="s">
        <v>70</v>
      </c>
      <c r="B353" t="s">
        <v>47</v>
      </c>
      <c r="C353">
        <f>SUMIFS('2way'!$Z$3:$Z$7690,'2way'!$Q$3:$Q$7690,"=" &amp;B353,'2way'!$Y$3:$Y$7690,"&lt;&gt;P") + SUMIFS('2way'!$Z$3:$Z$7690,'2way'!$R$3:$R$7690,"=" &amp;B353,'2way'!$Y$3:$Y$7690,"&lt;&gt;P")</f>
        <v>0</v>
      </c>
      <c r="D353">
        <f>SUMIFS('2way'!$AB$3:$AB$7690,'2way'!$Q$3:$Q$7690,"="&amp;B353,'2way'!$Z$3:$Z$7690,"&lt;&gt;P") + SUMIFS('2way'!$AB$3:$AB$7690,'2way'!$R$3:$R$7690,"="&amp;B353,'2way'!$Z$3:$Z$7690,"&lt;&gt;P")</f>
        <v>0</v>
      </c>
      <c r="E353" s="68" t="e">
        <f t="shared" si="15"/>
        <v>#DIV/0!</v>
      </c>
      <c r="F353">
        <f>SUMIFS('2way'!$Z$3:$Z$7690,'2way'!$Q$3:$Q$7690,"=" &amp;B353,'2way'!$Y$3:$Y$7690,"&lt;&gt;P") + SUMIFS('2way'!$Z$3:$Z$7690,'2way'!$R$3:$R$7690,"=" &amp;B353,'2way'!$Y$3:$Y$7690,"&lt;&gt;P")</f>
        <v>0</v>
      </c>
      <c r="G353">
        <f>SUMIFS('2way'!$AD$3:$AD$7690,'2way'!$Q$3:$Q$7690,"="&amp;B353,'2way'!$Y$3:$Y$7690,"&lt;&gt;P") + SUMIFS('2way'!$AD$3:$AD$7690,'2way'!$R$3:$R$7690,"="&amp;D353,'2way'!$Y$3:$Y$7690,"&lt;&gt;P")</f>
        <v>0</v>
      </c>
      <c r="H353" s="68" t="e">
        <f t="shared" si="16"/>
        <v>#DIV/0!</v>
      </c>
      <c r="I353">
        <f>SUMIFS('2way'!$Z$3:$Z$7690,'2way'!$Q$3:$Q$7690,"=" &amp;B353,'2way'!$Y$3:$Y$7690,"&lt;&gt;P") + SUMIFS('2way'!$Z$3:$Z$7690,'2way'!$R$3:$R$7690,"=" &amp;B353,'2way'!$Y$3:$Y$7690,"&lt;&gt;P")</f>
        <v>0</v>
      </c>
      <c r="J353">
        <f>SUMIFS('2way'!$AF$3:$AF$7690,'2way'!$Q$3:$Q$7690,"="&amp;B353,'2way'!$Y$3:$Y$7690,"&lt;&gt;P") + SUMIFS('2way'!$AF$3:$AF$7690,'2way'!$R$3:$R$7690,"="&amp;B353,'2way'!$Y$3:$Y$7690,"&lt;&gt;P")</f>
        <v>0</v>
      </c>
      <c r="K353" s="68" t="e">
        <f t="shared" si="17"/>
        <v>#DIV/0!</v>
      </c>
    </row>
    <row r="354" spans="1:11" x14ac:dyDescent="0.25">
      <c r="A354" t="s">
        <v>70</v>
      </c>
      <c r="B354" t="s">
        <v>44</v>
      </c>
      <c r="C354">
        <f>SUMIFS('2way'!$Z$3:$Z$7690,'2way'!$Q$3:$Q$7690,"=" &amp;B354,'2way'!$Y$3:$Y$7690,"&lt;&gt;P") + SUMIFS('2way'!$Z$3:$Z$7690,'2way'!$R$3:$R$7690,"=" &amp;B354,'2way'!$Y$3:$Y$7690,"&lt;&gt;P")</f>
        <v>0</v>
      </c>
      <c r="D354">
        <f>SUMIFS('2way'!$AB$3:$AB$7690,'2way'!$Q$3:$Q$7690,"="&amp;B354,'2way'!$Z$3:$Z$7690,"&lt;&gt;P") + SUMIFS('2way'!$AB$3:$AB$7690,'2way'!$R$3:$R$7690,"="&amp;B354,'2way'!$Z$3:$Z$7690,"&lt;&gt;P")</f>
        <v>0</v>
      </c>
      <c r="E354" s="68" t="e">
        <f t="shared" si="15"/>
        <v>#DIV/0!</v>
      </c>
      <c r="F354">
        <f>SUMIFS('2way'!$Z$3:$Z$7690,'2way'!$Q$3:$Q$7690,"=" &amp;B354,'2way'!$Y$3:$Y$7690,"&lt;&gt;P") + SUMIFS('2way'!$Z$3:$Z$7690,'2way'!$R$3:$R$7690,"=" &amp;B354,'2way'!$Y$3:$Y$7690,"&lt;&gt;P")</f>
        <v>0</v>
      </c>
      <c r="G354">
        <f>SUMIFS('2way'!$AD$3:$AD$7690,'2way'!$Q$3:$Q$7690,"="&amp;B354,'2way'!$Y$3:$Y$7690,"&lt;&gt;P") + SUMIFS('2way'!$AD$3:$AD$7690,'2way'!$R$3:$R$7690,"="&amp;D354,'2way'!$Y$3:$Y$7690,"&lt;&gt;P")</f>
        <v>0</v>
      </c>
      <c r="H354" s="68" t="e">
        <f t="shared" si="16"/>
        <v>#DIV/0!</v>
      </c>
      <c r="I354">
        <f>SUMIFS('2way'!$Z$3:$Z$7690,'2way'!$Q$3:$Q$7690,"=" &amp;B354,'2way'!$Y$3:$Y$7690,"&lt;&gt;P") + SUMIFS('2way'!$Z$3:$Z$7690,'2way'!$R$3:$R$7690,"=" &amp;B354,'2way'!$Y$3:$Y$7690,"&lt;&gt;P")</f>
        <v>0</v>
      </c>
      <c r="J354">
        <f>SUMIFS('2way'!$AF$3:$AF$7690,'2way'!$Q$3:$Q$7690,"="&amp;B354,'2way'!$Y$3:$Y$7690,"&lt;&gt;P") + SUMIFS('2way'!$AF$3:$AF$7690,'2way'!$R$3:$R$7690,"="&amp;B354,'2way'!$Y$3:$Y$7690,"&lt;&gt;P")</f>
        <v>0</v>
      </c>
      <c r="K354" s="68" t="e">
        <f t="shared" si="17"/>
        <v>#DIV/0!</v>
      </c>
    </row>
    <row r="355" spans="1:11" x14ac:dyDescent="0.25">
      <c r="A355" t="s">
        <v>70</v>
      </c>
      <c r="B355" t="s">
        <v>8</v>
      </c>
      <c r="C355">
        <f>SUMIFS('2way'!$Z$3:$Z$7690,'2way'!$Q$3:$Q$7690,"=" &amp;B355,'2way'!$Y$3:$Y$7690,"&lt;&gt;P") + SUMIFS('2way'!$Z$3:$Z$7690,'2way'!$R$3:$R$7690,"=" &amp;B355,'2way'!$Y$3:$Y$7690,"&lt;&gt;P")</f>
        <v>0</v>
      </c>
      <c r="D355">
        <f>SUMIFS('2way'!$AB$3:$AB$7690,'2way'!$Q$3:$Q$7690,"="&amp;B355,'2way'!$Z$3:$Z$7690,"&lt;&gt;P") + SUMIFS('2way'!$AB$3:$AB$7690,'2way'!$R$3:$R$7690,"="&amp;B355,'2way'!$Z$3:$Z$7690,"&lt;&gt;P")</f>
        <v>0</v>
      </c>
      <c r="E355" s="68" t="e">
        <f t="shared" si="15"/>
        <v>#DIV/0!</v>
      </c>
      <c r="F355">
        <f>SUMIFS('2way'!$Z$3:$Z$7690,'2way'!$Q$3:$Q$7690,"=" &amp;B355,'2way'!$Y$3:$Y$7690,"&lt;&gt;P") + SUMIFS('2way'!$Z$3:$Z$7690,'2way'!$R$3:$R$7690,"=" &amp;B355,'2way'!$Y$3:$Y$7690,"&lt;&gt;P")</f>
        <v>0</v>
      </c>
      <c r="G355">
        <f>SUMIFS('2way'!$AD$3:$AD$7690,'2way'!$Q$3:$Q$7690,"="&amp;B355,'2way'!$Y$3:$Y$7690,"&lt;&gt;P") + SUMIFS('2way'!$AD$3:$AD$7690,'2way'!$R$3:$R$7690,"="&amp;D355,'2way'!$Y$3:$Y$7690,"&lt;&gt;P")</f>
        <v>0</v>
      </c>
      <c r="H355" s="68" t="e">
        <f t="shared" si="16"/>
        <v>#DIV/0!</v>
      </c>
      <c r="I355">
        <f>SUMIFS('2way'!$Z$3:$Z$7690,'2way'!$Q$3:$Q$7690,"=" &amp;B355,'2way'!$Y$3:$Y$7690,"&lt;&gt;P") + SUMIFS('2way'!$Z$3:$Z$7690,'2way'!$R$3:$R$7690,"=" &amp;B355,'2way'!$Y$3:$Y$7690,"&lt;&gt;P")</f>
        <v>0</v>
      </c>
      <c r="J355">
        <f>SUMIFS('2way'!$AF$3:$AF$7690,'2way'!$Q$3:$Q$7690,"="&amp;B355,'2way'!$Y$3:$Y$7690,"&lt;&gt;P") + SUMIFS('2way'!$AF$3:$AF$7690,'2way'!$R$3:$R$7690,"="&amp;B355,'2way'!$Y$3:$Y$7690,"&lt;&gt;P")</f>
        <v>0</v>
      </c>
      <c r="K355" s="68" t="e">
        <f t="shared" si="17"/>
        <v>#DIV/0!</v>
      </c>
    </row>
    <row r="356" spans="1:11" x14ac:dyDescent="0.25">
      <c r="A356" t="s">
        <v>70</v>
      </c>
      <c r="B356" t="s">
        <v>26</v>
      </c>
      <c r="C356">
        <f>SUMIFS('2way'!$Z$3:$Z$7690,'2way'!$Q$3:$Q$7690,"=" &amp;B356,'2way'!$Y$3:$Y$7690,"&lt;&gt;P") + SUMIFS('2way'!$Z$3:$Z$7690,'2way'!$R$3:$R$7690,"=" &amp;B356,'2way'!$Y$3:$Y$7690,"&lt;&gt;P")</f>
        <v>0</v>
      </c>
      <c r="D356">
        <f>SUMIFS('2way'!$AB$3:$AB$7690,'2way'!$Q$3:$Q$7690,"="&amp;B356,'2way'!$Z$3:$Z$7690,"&lt;&gt;P") + SUMIFS('2way'!$AB$3:$AB$7690,'2way'!$R$3:$R$7690,"="&amp;B356,'2way'!$Z$3:$Z$7690,"&lt;&gt;P")</f>
        <v>0</v>
      </c>
      <c r="E356" s="68" t="e">
        <f t="shared" si="15"/>
        <v>#DIV/0!</v>
      </c>
      <c r="F356">
        <f>SUMIFS('2way'!$Z$3:$Z$7690,'2way'!$Q$3:$Q$7690,"=" &amp;B356,'2way'!$Y$3:$Y$7690,"&lt;&gt;P") + SUMIFS('2way'!$Z$3:$Z$7690,'2way'!$R$3:$R$7690,"=" &amp;B356,'2way'!$Y$3:$Y$7690,"&lt;&gt;P")</f>
        <v>0</v>
      </c>
      <c r="G356">
        <f>SUMIFS('2way'!$AD$3:$AD$7690,'2way'!$Q$3:$Q$7690,"="&amp;B356,'2way'!$Y$3:$Y$7690,"&lt;&gt;P") + SUMIFS('2way'!$AD$3:$AD$7690,'2way'!$R$3:$R$7690,"="&amp;D356,'2way'!$Y$3:$Y$7690,"&lt;&gt;P")</f>
        <v>0</v>
      </c>
      <c r="H356" s="68" t="e">
        <f t="shared" si="16"/>
        <v>#DIV/0!</v>
      </c>
      <c r="I356">
        <f>SUMIFS('2way'!$Z$3:$Z$7690,'2way'!$Q$3:$Q$7690,"=" &amp;B356,'2way'!$Y$3:$Y$7690,"&lt;&gt;P") + SUMIFS('2way'!$Z$3:$Z$7690,'2way'!$R$3:$R$7690,"=" &amp;B356,'2way'!$Y$3:$Y$7690,"&lt;&gt;P")</f>
        <v>0</v>
      </c>
      <c r="J356">
        <f>SUMIFS('2way'!$AF$3:$AF$7690,'2way'!$Q$3:$Q$7690,"="&amp;B356,'2way'!$Y$3:$Y$7690,"&lt;&gt;P") + SUMIFS('2way'!$AF$3:$AF$7690,'2way'!$R$3:$R$7690,"="&amp;B356,'2way'!$Y$3:$Y$7690,"&lt;&gt;P")</f>
        <v>0</v>
      </c>
      <c r="K356" s="68" t="e">
        <f t="shared" si="17"/>
        <v>#DIV/0!</v>
      </c>
    </row>
    <row r="357" spans="1:11" x14ac:dyDescent="0.25">
      <c r="A357" t="s">
        <v>70</v>
      </c>
      <c r="B357" t="s">
        <v>28</v>
      </c>
      <c r="C357">
        <f>SUMIFS('2way'!$Z$3:$Z$7690,'2way'!$Q$3:$Q$7690,"=" &amp;B357,'2way'!$Y$3:$Y$7690,"&lt;&gt;P") + SUMIFS('2way'!$Z$3:$Z$7690,'2way'!$R$3:$R$7690,"=" &amp;B357,'2way'!$Y$3:$Y$7690,"&lt;&gt;P")</f>
        <v>0</v>
      </c>
      <c r="D357">
        <f>SUMIFS('2way'!$AB$3:$AB$7690,'2way'!$Q$3:$Q$7690,"="&amp;B357,'2way'!$Z$3:$Z$7690,"&lt;&gt;P") + SUMIFS('2way'!$AB$3:$AB$7690,'2way'!$R$3:$R$7690,"="&amp;B357,'2way'!$Z$3:$Z$7690,"&lt;&gt;P")</f>
        <v>0</v>
      </c>
      <c r="E357" s="68" t="e">
        <f t="shared" si="15"/>
        <v>#DIV/0!</v>
      </c>
      <c r="F357">
        <f>SUMIFS('2way'!$Z$3:$Z$7690,'2way'!$Q$3:$Q$7690,"=" &amp;B357,'2way'!$Y$3:$Y$7690,"&lt;&gt;P") + SUMIFS('2way'!$Z$3:$Z$7690,'2way'!$R$3:$R$7690,"=" &amp;B357,'2way'!$Y$3:$Y$7690,"&lt;&gt;P")</f>
        <v>0</v>
      </c>
      <c r="G357">
        <f>SUMIFS('2way'!$AD$3:$AD$7690,'2way'!$Q$3:$Q$7690,"="&amp;B357,'2way'!$Y$3:$Y$7690,"&lt;&gt;P") + SUMIFS('2way'!$AD$3:$AD$7690,'2way'!$R$3:$R$7690,"="&amp;D357,'2way'!$Y$3:$Y$7690,"&lt;&gt;P")</f>
        <v>0</v>
      </c>
      <c r="H357" s="68" t="e">
        <f t="shared" si="16"/>
        <v>#DIV/0!</v>
      </c>
      <c r="I357">
        <f>SUMIFS('2way'!$Z$3:$Z$7690,'2way'!$Q$3:$Q$7690,"=" &amp;B357,'2way'!$Y$3:$Y$7690,"&lt;&gt;P") + SUMIFS('2way'!$Z$3:$Z$7690,'2way'!$R$3:$R$7690,"=" &amp;B357,'2way'!$Y$3:$Y$7690,"&lt;&gt;P")</f>
        <v>0</v>
      </c>
      <c r="J357">
        <f>SUMIFS('2way'!$AF$3:$AF$7690,'2way'!$Q$3:$Q$7690,"="&amp;B357,'2way'!$Y$3:$Y$7690,"&lt;&gt;P") + SUMIFS('2way'!$AF$3:$AF$7690,'2way'!$R$3:$R$7690,"="&amp;B357,'2way'!$Y$3:$Y$7690,"&lt;&gt;P")</f>
        <v>0</v>
      </c>
      <c r="K357" s="68" t="e">
        <f t="shared" si="17"/>
        <v>#DIV/0!</v>
      </c>
    </row>
    <row r="358" spans="1:11" x14ac:dyDescent="0.25">
      <c r="A358" t="s">
        <v>70</v>
      </c>
      <c r="B358" t="s">
        <v>49</v>
      </c>
      <c r="C358">
        <f>SUMIFS('2way'!$Z$3:$Z$7690,'2way'!$Q$3:$Q$7690,"=" &amp;B358,'2way'!$Y$3:$Y$7690,"&lt;&gt;P") + SUMIFS('2way'!$Z$3:$Z$7690,'2way'!$R$3:$R$7690,"=" &amp;B358,'2way'!$Y$3:$Y$7690,"&lt;&gt;P")</f>
        <v>0</v>
      </c>
      <c r="D358">
        <f>SUMIFS('2way'!$AB$3:$AB$7690,'2way'!$Q$3:$Q$7690,"="&amp;B358,'2way'!$Z$3:$Z$7690,"&lt;&gt;P") + SUMIFS('2way'!$AB$3:$AB$7690,'2way'!$R$3:$R$7690,"="&amp;B358,'2way'!$Z$3:$Z$7690,"&lt;&gt;P")</f>
        <v>0</v>
      </c>
      <c r="E358" s="68" t="e">
        <f t="shared" si="15"/>
        <v>#DIV/0!</v>
      </c>
      <c r="F358">
        <f>SUMIFS('2way'!$Z$3:$Z$7690,'2way'!$Q$3:$Q$7690,"=" &amp;B358,'2way'!$Y$3:$Y$7690,"&lt;&gt;P") + SUMIFS('2way'!$Z$3:$Z$7690,'2way'!$R$3:$R$7690,"=" &amp;B358,'2way'!$Y$3:$Y$7690,"&lt;&gt;P")</f>
        <v>0</v>
      </c>
      <c r="G358">
        <f>SUMIFS('2way'!$AD$3:$AD$7690,'2way'!$Q$3:$Q$7690,"="&amp;B358,'2way'!$Y$3:$Y$7690,"&lt;&gt;P") + SUMIFS('2way'!$AD$3:$AD$7690,'2way'!$R$3:$R$7690,"="&amp;D358,'2way'!$Y$3:$Y$7690,"&lt;&gt;P")</f>
        <v>0</v>
      </c>
      <c r="H358" s="68" t="e">
        <f t="shared" si="16"/>
        <v>#DIV/0!</v>
      </c>
      <c r="I358">
        <f>SUMIFS('2way'!$Z$3:$Z$7690,'2way'!$Q$3:$Q$7690,"=" &amp;B358,'2way'!$Y$3:$Y$7690,"&lt;&gt;P") + SUMIFS('2way'!$Z$3:$Z$7690,'2way'!$R$3:$R$7690,"=" &amp;B358,'2way'!$Y$3:$Y$7690,"&lt;&gt;P")</f>
        <v>0</v>
      </c>
      <c r="J358">
        <f>SUMIFS('2way'!$AF$3:$AF$7690,'2way'!$Q$3:$Q$7690,"="&amp;B358,'2way'!$Y$3:$Y$7690,"&lt;&gt;P") + SUMIFS('2way'!$AF$3:$AF$7690,'2way'!$R$3:$R$7690,"="&amp;B358,'2way'!$Y$3:$Y$7690,"&lt;&gt;P")</f>
        <v>0</v>
      </c>
      <c r="K358" s="68" t="e">
        <f t="shared" si="17"/>
        <v>#DIV/0!</v>
      </c>
    </row>
    <row r="359" spans="1:11" x14ac:dyDescent="0.25">
      <c r="A359" t="s">
        <v>70</v>
      </c>
      <c r="B359" t="s">
        <v>30</v>
      </c>
      <c r="C359">
        <f>SUMIFS('2way'!$Z$3:$Z$7690,'2way'!$Q$3:$Q$7690,"=" &amp;B359,'2way'!$Y$3:$Y$7690,"&lt;&gt;P") + SUMIFS('2way'!$Z$3:$Z$7690,'2way'!$R$3:$R$7690,"=" &amp;B359,'2way'!$Y$3:$Y$7690,"&lt;&gt;P")</f>
        <v>0</v>
      </c>
      <c r="D359">
        <f>SUMIFS('2way'!$AB$3:$AB$7690,'2way'!$Q$3:$Q$7690,"="&amp;B359,'2way'!$Z$3:$Z$7690,"&lt;&gt;P") + SUMIFS('2way'!$AB$3:$AB$7690,'2way'!$R$3:$R$7690,"="&amp;B359,'2way'!$Z$3:$Z$7690,"&lt;&gt;P")</f>
        <v>0</v>
      </c>
      <c r="E359" s="68" t="e">
        <f t="shared" si="15"/>
        <v>#DIV/0!</v>
      </c>
      <c r="F359">
        <f>SUMIFS('2way'!$Z$3:$Z$7690,'2way'!$Q$3:$Q$7690,"=" &amp;B359,'2way'!$Y$3:$Y$7690,"&lt;&gt;P") + SUMIFS('2way'!$Z$3:$Z$7690,'2way'!$R$3:$R$7690,"=" &amp;B359,'2way'!$Y$3:$Y$7690,"&lt;&gt;P")</f>
        <v>0</v>
      </c>
      <c r="G359">
        <f>SUMIFS('2way'!$AD$3:$AD$7690,'2way'!$Q$3:$Q$7690,"="&amp;B359,'2way'!$Y$3:$Y$7690,"&lt;&gt;P") + SUMIFS('2way'!$AD$3:$AD$7690,'2way'!$R$3:$R$7690,"="&amp;D359,'2way'!$Y$3:$Y$7690,"&lt;&gt;P")</f>
        <v>0</v>
      </c>
      <c r="H359" s="68" t="e">
        <f t="shared" si="16"/>
        <v>#DIV/0!</v>
      </c>
      <c r="I359">
        <f>SUMIFS('2way'!$Z$3:$Z$7690,'2way'!$Q$3:$Q$7690,"=" &amp;B359,'2way'!$Y$3:$Y$7690,"&lt;&gt;P") + SUMIFS('2way'!$Z$3:$Z$7690,'2way'!$R$3:$R$7690,"=" &amp;B359,'2way'!$Y$3:$Y$7690,"&lt;&gt;P")</f>
        <v>0</v>
      </c>
      <c r="J359">
        <f>SUMIFS('2way'!$AF$3:$AF$7690,'2way'!$Q$3:$Q$7690,"="&amp;B359,'2way'!$Y$3:$Y$7690,"&lt;&gt;P") + SUMIFS('2way'!$AF$3:$AF$7690,'2way'!$R$3:$R$7690,"="&amp;B359,'2way'!$Y$3:$Y$7690,"&lt;&gt;P")</f>
        <v>0</v>
      </c>
      <c r="K359" s="68" t="e">
        <f t="shared" si="17"/>
        <v>#DIV/0!</v>
      </c>
    </row>
    <row r="360" spans="1:11" x14ac:dyDescent="0.25">
      <c r="A360" t="s">
        <v>70</v>
      </c>
      <c r="B360" t="s">
        <v>27</v>
      </c>
      <c r="C360">
        <f>SUMIFS('2way'!$Z$3:$Z$7690,'2way'!$Q$3:$Q$7690,"=" &amp;B360,'2way'!$Y$3:$Y$7690,"&lt;&gt;P") + SUMIFS('2way'!$Z$3:$Z$7690,'2way'!$R$3:$R$7690,"=" &amp;B360,'2way'!$Y$3:$Y$7690,"&lt;&gt;P")</f>
        <v>0</v>
      </c>
      <c r="D360">
        <f>SUMIFS('2way'!$AB$3:$AB$7690,'2way'!$Q$3:$Q$7690,"="&amp;B360,'2way'!$Z$3:$Z$7690,"&lt;&gt;P") + SUMIFS('2way'!$AB$3:$AB$7690,'2way'!$R$3:$R$7690,"="&amp;B360,'2way'!$Z$3:$Z$7690,"&lt;&gt;P")</f>
        <v>0</v>
      </c>
      <c r="E360" s="68" t="e">
        <f t="shared" si="15"/>
        <v>#DIV/0!</v>
      </c>
      <c r="F360">
        <f>SUMIFS('2way'!$Z$3:$Z$7690,'2way'!$Q$3:$Q$7690,"=" &amp;B360,'2way'!$Y$3:$Y$7690,"&lt;&gt;P") + SUMIFS('2way'!$Z$3:$Z$7690,'2way'!$R$3:$R$7690,"=" &amp;B360,'2way'!$Y$3:$Y$7690,"&lt;&gt;P")</f>
        <v>0</v>
      </c>
      <c r="G360">
        <f>SUMIFS('2way'!$AD$3:$AD$7690,'2way'!$Q$3:$Q$7690,"="&amp;B360,'2way'!$Y$3:$Y$7690,"&lt;&gt;P") + SUMIFS('2way'!$AD$3:$AD$7690,'2way'!$R$3:$R$7690,"="&amp;D360,'2way'!$Y$3:$Y$7690,"&lt;&gt;P")</f>
        <v>0</v>
      </c>
      <c r="H360" s="68" t="e">
        <f t="shared" si="16"/>
        <v>#DIV/0!</v>
      </c>
      <c r="I360">
        <f>SUMIFS('2way'!$Z$3:$Z$7690,'2way'!$Q$3:$Q$7690,"=" &amp;B360,'2way'!$Y$3:$Y$7690,"&lt;&gt;P") + SUMIFS('2way'!$Z$3:$Z$7690,'2way'!$R$3:$R$7690,"=" &amp;B360,'2way'!$Y$3:$Y$7690,"&lt;&gt;P")</f>
        <v>0</v>
      </c>
      <c r="J360">
        <f>SUMIFS('2way'!$AF$3:$AF$7690,'2way'!$Q$3:$Q$7690,"="&amp;B360,'2way'!$Y$3:$Y$7690,"&lt;&gt;P") + SUMIFS('2way'!$AF$3:$AF$7690,'2way'!$R$3:$R$7690,"="&amp;B360,'2way'!$Y$3:$Y$7690,"&lt;&gt;P")</f>
        <v>0</v>
      </c>
      <c r="K360" s="68" t="e">
        <f t="shared" si="17"/>
        <v>#DIV/0!</v>
      </c>
    </row>
    <row r="361" spans="1:11" x14ac:dyDescent="0.25">
      <c r="A361" t="s">
        <v>70</v>
      </c>
      <c r="B361" t="s">
        <v>25</v>
      </c>
      <c r="C361">
        <f>SUMIFS('2way'!$Z$3:$Z$7690,'2way'!$Q$3:$Q$7690,"=" &amp;B361,'2way'!$Y$3:$Y$7690,"&lt;&gt;P") + SUMIFS('2way'!$Z$3:$Z$7690,'2way'!$R$3:$R$7690,"=" &amp;B361,'2way'!$Y$3:$Y$7690,"&lt;&gt;P")</f>
        <v>0</v>
      </c>
      <c r="D361">
        <f>SUMIFS('2way'!$AB$3:$AB$7690,'2way'!$Q$3:$Q$7690,"="&amp;B361,'2way'!$Z$3:$Z$7690,"&lt;&gt;P") + SUMIFS('2way'!$AB$3:$AB$7690,'2way'!$R$3:$R$7690,"="&amp;B361,'2way'!$Z$3:$Z$7690,"&lt;&gt;P")</f>
        <v>0</v>
      </c>
      <c r="E361" s="68" t="e">
        <f t="shared" si="15"/>
        <v>#DIV/0!</v>
      </c>
      <c r="F361">
        <f>SUMIFS('2way'!$Z$3:$Z$7690,'2way'!$Q$3:$Q$7690,"=" &amp;B361,'2way'!$Y$3:$Y$7690,"&lt;&gt;P") + SUMIFS('2way'!$Z$3:$Z$7690,'2way'!$R$3:$R$7690,"=" &amp;B361,'2way'!$Y$3:$Y$7690,"&lt;&gt;P")</f>
        <v>0</v>
      </c>
      <c r="G361">
        <f>SUMIFS('2way'!$AD$3:$AD$7690,'2way'!$Q$3:$Q$7690,"="&amp;B361,'2way'!$Y$3:$Y$7690,"&lt;&gt;P") + SUMIFS('2way'!$AD$3:$AD$7690,'2way'!$R$3:$R$7690,"="&amp;D361,'2way'!$Y$3:$Y$7690,"&lt;&gt;P")</f>
        <v>0</v>
      </c>
      <c r="H361" s="68" t="e">
        <f t="shared" si="16"/>
        <v>#DIV/0!</v>
      </c>
      <c r="I361">
        <f>SUMIFS('2way'!$Z$3:$Z$7690,'2way'!$Q$3:$Q$7690,"=" &amp;B361,'2way'!$Y$3:$Y$7690,"&lt;&gt;P") + SUMIFS('2way'!$Z$3:$Z$7690,'2way'!$R$3:$R$7690,"=" &amp;B361,'2way'!$Y$3:$Y$7690,"&lt;&gt;P")</f>
        <v>0</v>
      </c>
      <c r="J361">
        <f>SUMIFS('2way'!$AF$3:$AF$7690,'2way'!$Q$3:$Q$7690,"="&amp;B361,'2way'!$Y$3:$Y$7690,"&lt;&gt;P") + SUMIFS('2way'!$AF$3:$AF$7690,'2way'!$R$3:$R$7690,"="&amp;B361,'2way'!$Y$3:$Y$7690,"&lt;&gt;P")</f>
        <v>0</v>
      </c>
      <c r="K361" s="68" t="e">
        <f t="shared" si="17"/>
        <v>#DIV/0!</v>
      </c>
    </row>
    <row r="362" spans="1:11" x14ac:dyDescent="0.25">
      <c r="A362" t="s">
        <v>70</v>
      </c>
      <c r="B362" t="s">
        <v>31</v>
      </c>
      <c r="C362">
        <f>SUMIFS('2way'!$Z$3:$Z$7690,'2way'!$Q$3:$Q$7690,"=" &amp;B362,'2way'!$Y$3:$Y$7690,"&lt;&gt;P") + SUMIFS('2way'!$Z$3:$Z$7690,'2way'!$R$3:$R$7690,"=" &amp;B362,'2way'!$Y$3:$Y$7690,"&lt;&gt;P")</f>
        <v>0</v>
      </c>
      <c r="D362">
        <f>SUMIFS('2way'!$AB$3:$AB$7690,'2way'!$Q$3:$Q$7690,"="&amp;B362,'2way'!$Z$3:$Z$7690,"&lt;&gt;P") + SUMIFS('2way'!$AB$3:$AB$7690,'2way'!$R$3:$R$7690,"="&amp;B362,'2way'!$Z$3:$Z$7690,"&lt;&gt;P")</f>
        <v>0</v>
      </c>
      <c r="E362" s="68" t="e">
        <f t="shared" si="15"/>
        <v>#DIV/0!</v>
      </c>
      <c r="F362">
        <f>SUMIFS('2way'!$Z$3:$Z$7690,'2way'!$Q$3:$Q$7690,"=" &amp;B362,'2way'!$Y$3:$Y$7690,"&lt;&gt;P") + SUMIFS('2way'!$Z$3:$Z$7690,'2way'!$R$3:$R$7690,"=" &amp;B362,'2way'!$Y$3:$Y$7690,"&lt;&gt;P")</f>
        <v>0</v>
      </c>
      <c r="G362">
        <f>SUMIFS('2way'!$AD$3:$AD$7690,'2way'!$Q$3:$Q$7690,"="&amp;B362,'2way'!$Y$3:$Y$7690,"&lt;&gt;P") + SUMIFS('2way'!$AD$3:$AD$7690,'2way'!$R$3:$R$7690,"="&amp;D362,'2way'!$Y$3:$Y$7690,"&lt;&gt;P")</f>
        <v>0</v>
      </c>
      <c r="H362" s="68" t="e">
        <f t="shared" si="16"/>
        <v>#DIV/0!</v>
      </c>
      <c r="I362">
        <f>SUMIFS('2way'!$Z$3:$Z$7690,'2way'!$Q$3:$Q$7690,"=" &amp;B362,'2way'!$Y$3:$Y$7690,"&lt;&gt;P") + SUMIFS('2way'!$Z$3:$Z$7690,'2way'!$R$3:$R$7690,"=" &amp;B362,'2way'!$Y$3:$Y$7690,"&lt;&gt;P")</f>
        <v>0</v>
      </c>
      <c r="J362">
        <f>SUMIFS('2way'!$AF$3:$AF$7690,'2way'!$Q$3:$Q$7690,"="&amp;B362,'2way'!$Y$3:$Y$7690,"&lt;&gt;P") + SUMIFS('2way'!$AF$3:$AF$7690,'2way'!$R$3:$R$7690,"="&amp;B362,'2way'!$Y$3:$Y$7690,"&lt;&gt;P")</f>
        <v>0</v>
      </c>
      <c r="K362" s="68" t="e">
        <f t="shared" si="17"/>
        <v>#DIV/0!</v>
      </c>
    </row>
    <row r="363" spans="1:11" x14ac:dyDescent="0.25">
      <c r="A363" t="s">
        <v>70</v>
      </c>
      <c r="B363" t="s">
        <v>29</v>
      </c>
      <c r="C363">
        <f>SUMIFS('2way'!$Z$3:$Z$7690,'2way'!$Q$3:$Q$7690,"=" &amp;B363,'2way'!$Y$3:$Y$7690,"&lt;&gt;P") + SUMIFS('2way'!$Z$3:$Z$7690,'2way'!$R$3:$R$7690,"=" &amp;B363,'2way'!$Y$3:$Y$7690,"&lt;&gt;P")</f>
        <v>0</v>
      </c>
      <c r="D363">
        <f>SUMIFS('2way'!$AB$3:$AB$7690,'2way'!$Q$3:$Q$7690,"="&amp;B363,'2way'!$Z$3:$Z$7690,"&lt;&gt;P") + SUMIFS('2way'!$AB$3:$AB$7690,'2way'!$R$3:$R$7690,"="&amp;B363,'2way'!$Z$3:$Z$7690,"&lt;&gt;P")</f>
        <v>0</v>
      </c>
      <c r="E363" s="68" t="e">
        <f t="shared" si="15"/>
        <v>#DIV/0!</v>
      </c>
      <c r="F363">
        <f>SUMIFS('2way'!$Z$3:$Z$7690,'2way'!$Q$3:$Q$7690,"=" &amp;B363,'2way'!$Y$3:$Y$7690,"&lt;&gt;P") + SUMIFS('2way'!$Z$3:$Z$7690,'2way'!$R$3:$R$7690,"=" &amp;B363,'2way'!$Y$3:$Y$7690,"&lt;&gt;P")</f>
        <v>0</v>
      </c>
      <c r="G363">
        <f>SUMIFS('2way'!$AD$3:$AD$7690,'2way'!$Q$3:$Q$7690,"="&amp;B363,'2way'!$Y$3:$Y$7690,"&lt;&gt;P") + SUMIFS('2way'!$AD$3:$AD$7690,'2way'!$R$3:$R$7690,"="&amp;D363,'2way'!$Y$3:$Y$7690,"&lt;&gt;P")</f>
        <v>0</v>
      </c>
      <c r="H363" s="68" t="e">
        <f t="shared" si="16"/>
        <v>#DIV/0!</v>
      </c>
      <c r="I363">
        <f>SUMIFS('2way'!$Z$3:$Z$7690,'2way'!$Q$3:$Q$7690,"=" &amp;B363,'2way'!$Y$3:$Y$7690,"&lt;&gt;P") + SUMIFS('2way'!$Z$3:$Z$7690,'2way'!$R$3:$R$7690,"=" &amp;B363,'2way'!$Y$3:$Y$7690,"&lt;&gt;P")</f>
        <v>0</v>
      </c>
      <c r="J363">
        <f>SUMIFS('2way'!$AF$3:$AF$7690,'2way'!$Q$3:$Q$7690,"="&amp;B363,'2way'!$Y$3:$Y$7690,"&lt;&gt;P") + SUMIFS('2way'!$AF$3:$AF$7690,'2way'!$R$3:$R$7690,"="&amp;B363,'2way'!$Y$3:$Y$7690,"&lt;&gt;P")</f>
        <v>0</v>
      </c>
      <c r="K363" s="68" t="e">
        <f t="shared" si="17"/>
        <v>#DIV/0!</v>
      </c>
    </row>
    <row r="364" spans="1:11" x14ac:dyDescent="0.25">
      <c r="A364" t="s">
        <v>157</v>
      </c>
      <c r="B364" t="s">
        <v>171</v>
      </c>
      <c r="C364">
        <f>SUMIFS('2way'!$Z$3:$Z$7690,'2way'!$Q$3:$Q$7690,"=" &amp;B364,'2way'!$Y$3:$Y$7690,"&lt;&gt;P") + SUMIFS('2way'!$Z$3:$Z$7690,'2way'!$R$3:$R$7690,"=" &amp;B364,'2way'!$Y$3:$Y$7690,"&lt;&gt;P")</f>
        <v>0</v>
      </c>
      <c r="D364">
        <f>SUMIFS('2way'!$AB$3:$AB$7690,'2way'!$Q$3:$Q$7690,"="&amp;B364,'2way'!$Z$3:$Z$7690,"&lt;&gt;P") + SUMIFS('2way'!$AB$3:$AB$7690,'2way'!$R$3:$R$7690,"="&amp;B364,'2way'!$Z$3:$Z$7690,"&lt;&gt;P")</f>
        <v>0</v>
      </c>
      <c r="E364" s="68" t="e">
        <f t="shared" si="15"/>
        <v>#DIV/0!</v>
      </c>
      <c r="F364">
        <f>SUMIFS('2way'!$Z$3:$Z$7690,'2way'!$Q$3:$Q$7690,"=" &amp;B364,'2way'!$Y$3:$Y$7690,"&lt;&gt;P") + SUMIFS('2way'!$Z$3:$Z$7690,'2way'!$R$3:$R$7690,"=" &amp;B364,'2way'!$Y$3:$Y$7690,"&lt;&gt;P")</f>
        <v>0</v>
      </c>
      <c r="G364">
        <f>SUMIFS('2way'!$AD$3:$AD$7690,'2way'!$Q$3:$Q$7690,"="&amp;B364,'2way'!$Y$3:$Y$7690,"&lt;&gt;P") + SUMIFS('2way'!$AD$3:$AD$7690,'2way'!$R$3:$R$7690,"="&amp;D364,'2way'!$Y$3:$Y$7690,"&lt;&gt;P")</f>
        <v>0</v>
      </c>
      <c r="H364" s="68" t="e">
        <f t="shared" si="16"/>
        <v>#DIV/0!</v>
      </c>
      <c r="I364">
        <f>SUMIFS('2way'!$Z$3:$Z$7690,'2way'!$Q$3:$Q$7690,"=" &amp;B364,'2way'!$Y$3:$Y$7690,"&lt;&gt;P") + SUMIFS('2way'!$Z$3:$Z$7690,'2way'!$R$3:$R$7690,"=" &amp;B364,'2way'!$Y$3:$Y$7690,"&lt;&gt;P")</f>
        <v>0</v>
      </c>
      <c r="J364">
        <f>SUMIFS('2way'!$AF$3:$AF$7690,'2way'!$Q$3:$Q$7690,"="&amp;B364,'2way'!$Y$3:$Y$7690,"&lt;&gt;P") + SUMIFS('2way'!$AF$3:$AF$7690,'2way'!$R$3:$R$7690,"="&amp;B364,'2way'!$Y$3:$Y$7690,"&lt;&gt;P")</f>
        <v>0</v>
      </c>
      <c r="K364" s="68" t="e">
        <f t="shared" si="17"/>
        <v>#DIV/0!</v>
      </c>
    </row>
    <row r="365" spans="1:11" x14ac:dyDescent="0.25">
      <c r="A365" t="s">
        <v>157</v>
      </c>
      <c r="B365" t="s">
        <v>159</v>
      </c>
      <c r="C365">
        <f>SUMIFS('2way'!$Z$3:$Z$7690,'2way'!$Q$3:$Q$7690,"=" &amp;B365,'2way'!$Y$3:$Y$7690,"&lt;&gt;P") + SUMIFS('2way'!$Z$3:$Z$7690,'2way'!$R$3:$R$7690,"=" &amp;B365,'2way'!$Y$3:$Y$7690,"&lt;&gt;P")</f>
        <v>0</v>
      </c>
      <c r="D365">
        <f>SUMIFS('2way'!$AB$3:$AB$7690,'2way'!$Q$3:$Q$7690,"="&amp;B365,'2way'!$Z$3:$Z$7690,"&lt;&gt;P") + SUMIFS('2way'!$AB$3:$AB$7690,'2way'!$R$3:$R$7690,"="&amp;B365,'2way'!$Z$3:$Z$7690,"&lt;&gt;P")</f>
        <v>0</v>
      </c>
      <c r="E365" s="68" t="e">
        <f t="shared" si="15"/>
        <v>#DIV/0!</v>
      </c>
      <c r="F365">
        <f>SUMIFS('2way'!$Z$3:$Z$7690,'2way'!$Q$3:$Q$7690,"=" &amp;B365,'2way'!$Y$3:$Y$7690,"&lt;&gt;P") + SUMIFS('2way'!$Z$3:$Z$7690,'2way'!$R$3:$R$7690,"=" &amp;B365,'2way'!$Y$3:$Y$7690,"&lt;&gt;P")</f>
        <v>0</v>
      </c>
      <c r="G365">
        <f>SUMIFS('2way'!$AD$3:$AD$7690,'2way'!$Q$3:$Q$7690,"="&amp;B365,'2way'!$Y$3:$Y$7690,"&lt;&gt;P") + SUMIFS('2way'!$AD$3:$AD$7690,'2way'!$R$3:$R$7690,"="&amp;D365,'2way'!$Y$3:$Y$7690,"&lt;&gt;P")</f>
        <v>0</v>
      </c>
      <c r="H365" s="68" t="e">
        <f t="shared" si="16"/>
        <v>#DIV/0!</v>
      </c>
      <c r="I365">
        <f>SUMIFS('2way'!$Z$3:$Z$7690,'2way'!$Q$3:$Q$7690,"=" &amp;B365,'2way'!$Y$3:$Y$7690,"&lt;&gt;P") + SUMIFS('2way'!$Z$3:$Z$7690,'2way'!$R$3:$R$7690,"=" &amp;B365,'2way'!$Y$3:$Y$7690,"&lt;&gt;P")</f>
        <v>0</v>
      </c>
      <c r="J365">
        <f>SUMIFS('2way'!$AF$3:$AF$7690,'2way'!$Q$3:$Q$7690,"="&amp;B365,'2way'!$Y$3:$Y$7690,"&lt;&gt;P") + SUMIFS('2way'!$AF$3:$AF$7690,'2way'!$R$3:$R$7690,"="&amp;B365,'2way'!$Y$3:$Y$7690,"&lt;&gt;P")</f>
        <v>0</v>
      </c>
      <c r="K365" s="68" t="e">
        <f t="shared" si="17"/>
        <v>#DIV/0!</v>
      </c>
    </row>
    <row r="366" spans="1:11" x14ac:dyDescent="0.25">
      <c r="A366" t="s">
        <v>157</v>
      </c>
      <c r="B366" t="s">
        <v>173</v>
      </c>
      <c r="C366">
        <f>SUMIFS('2way'!$Z$3:$Z$7690,'2way'!$Q$3:$Q$7690,"=" &amp;B366,'2way'!$Y$3:$Y$7690,"&lt;&gt;P") + SUMIFS('2way'!$Z$3:$Z$7690,'2way'!$R$3:$R$7690,"=" &amp;B366,'2way'!$Y$3:$Y$7690,"&lt;&gt;P")</f>
        <v>0</v>
      </c>
      <c r="D366">
        <f>SUMIFS('2way'!$AB$3:$AB$7690,'2way'!$Q$3:$Q$7690,"="&amp;B366,'2way'!$Z$3:$Z$7690,"&lt;&gt;P") + SUMIFS('2way'!$AB$3:$AB$7690,'2way'!$R$3:$R$7690,"="&amp;B366,'2way'!$Z$3:$Z$7690,"&lt;&gt;P")</f>
        <v>0</v>
      </c>
      <c r="E366" s="68" t="e">
        <f t="shared" si="15"/>
        <v>#DIV/0!</v>
      </c>
      <c r="F366">
        <f>SUMIFS('2way'!$Z$3:$Z$7690,'2way'!$Q$3:$Q$7690,"=" &amp;B366,'2way'!$Y$3:$Y$7690,"&lt;&gt;P") + SUMIFS('2way'!$Z$3:$Z$7690,'2way'!$R$3:$R$7690,"=" &amp;B366,'2way'!$Y$3:$Y$7690,"&lt;&gt;P")</f>
        <v>0</v>
      </c>
      <c r="G366">
        <f>SUMIFS('2way'!$AD$3:$AD$7690,'2way'!$Q$3:$Q$7690,"="&amp;B366,'2way'!$Y$3:$Y$7690,"&lt;&gt;P") + SUMIFS('2way'!$AD$3:$AD$7690,'2way'!$R$3:$R$7690,"="&amp;D366,'2way'!$Y$3:$Y$7690,"&lt;&gt;P")</f>
        <v>0</v>
      </c>
      <c r="H366" s="68" t="e">
        <f t="shared" si="16"/>
        <v>#DIV/0!</v>
      </c>
      <c r="I366">
        <f>SUMIFS('2way'!$Z$3:$Z$7690,'2way'!$Q$3:$Q$7690,"=" &amp;B366,'2way'!$Y$3:$Y$7690,"&lt;&gt;P") + SUMIFS('2way'!$Z$3:$Z$7690,'2way'!$R$3:$R$7690,"=" &amp;B366,'2way'!$Y$3:$Y$7690,"&lt;&gt;P")</f>
        <v>0</v>
      </c>
      <c r="J366">
        <f>SUMIFS('2way'!$AF$3:$AF$7690,'2way'!$Q$3:$Q$7690,"="&amp;B366,'2way'!$Y$3:$Y$7690,"&lt;&gt;P") + SUMIFS('2way'!$AF$3:$AF$7690,'2way'!$R$3:$R$7690,"="&amp;B366,'2way'!$Y$3:$Y$7690,"&lt;&gt;P")</f>
        <v>0</v>
      </c>
      <c r="K366" s="68" t="e">
        <f t="shared" si="17"/>
        <v>#DIV/0!</v>
      </c>
    </row>
    <row r="367" spans="1:11" x14ac:dyDescent="0.25">
      <c r="A367" t="s">
        <v>157</v>
      </c>
      <c r="B367" t="s">
        <v>162</v>
      </c>
      <c r="C367">
        <f>SUMIFS('2way'!$Z$3:$Z$7690,'2way'!$Q$3:$Q$7690,"=" &amp;B367,'2way'!$Y$3:$Y$7690,"&lt;&gt;P") + SUMIFS('2way'!$Z$3:$Z$7690,'2way'!$R$3:$R$7690,"=" &amp;B367,'2way'!$Y$3:$Y$7690,"&lt;&gt;P")</f>
        <v>0</v>
      </c>
      <c r="D367">
        <f>SUMIFS('2way'!$AB$3:$AB$7690,'2way'!$Q$3:$Q$7690,"="&amp;B367,'2way'!$Z$3:$Z$7690,"&lt;&gt;P") + SUMIFS('2way'!$AB$3:$AB$7690,'2way'!$R$3:$R$7690,"="&amp;B367,'2way'!$Z$3:$Z$7690,"&lt;&gt;P")</f>
        <v>0</v>
      </c>
      <c r="E367" s="68" t="e">
        <f t="shared" si="15"/>
        <v>#DIV/0!</v>
      </c>
      <c r="F367">
        <f>SUMIFS('2way'!$Z$3:$Z$7690,'2way'!$Q$3:$Q$7690,"=" &amp;B367,'2way'!$Y$3:$Y$7690,"&lt;&gt;P") + SUMIFS('2way'!$Z$3:$Z$7690,'2way'!$R$3:$R$7690,"=" &amp;B367,'2way'!$Y$3:$Y$7690,"&lt;&gt;P")</f>
        <v>0</v>
      </c>
      <c r="G367">
        <f>SUMIFS('2way'!$AD$3:$AD$7690,'2way'!$Q$3:$Q$7690,"="&amp;B367,'2way'!$Y$3:$Y$7690,"&lt;&gt;P") + SUMIFS('2way'!$AD$3:$AD$7690,'2way'!$R$3:$R$7690,"="&amp;D367,'2way'!$Y$3:$Y$7690,"&lt;&gt;P")</f>
        <v>0</v>
      </c>
      <c r="H367" s="68" t="e">
        <f t="shared" si="16"/>
        <v>#DIV/0!</v>
      </c>
      <c r="I367">
        <f>SUMIFS('2way'!$Z$3:$Z$7690,'2way'!$Q$3:$Q$7690,"=" &amp;B367,'2way'!$Y$3:$Y$7690,"&lt;&gt;P") + SUMIFS('2way'!$Z$3:$Z$7690,'2way'!$R$3:$R$7690,"=" &amp;B367,'2way'!$Y$3:$Y$7690,"&lt;&gt;P")</f>
        <v>0</v>
      </c>
      <c r="J367">
        <f>SUMIFS('2way'!$AF$3:$AF$7690,'2way'!$Q$3:$Q$7690,"="&amp;B367,'2way'!$Y$3:$Y$7690,"&lt;&gt;P") + SUMIFS('2way'!$AF$3:$AF$7690,'2way'!$R$3:$R$7690,"="&amp;B367,'2way'!$Y$3:$Y$7690,"&lt;&gt;P")</f>
        <v>0</v>
      </c>
      <c r="K367" s="68" t="e">
        <f t="shared" si="17"/>
        <v>#DIV/0!</v>
      </c>
    </row>
    <row r="368" spans="1:11" x14ac:dyDescent="0.25">
      <c r="A368" t="s">
        <v>157</v>
      </c>
      <c r="B368" t="s">
        <v>167</v>
      </c>
      <c r="C368">
        <f>SUMIFS('2way'!$Z$3:$Z$7690,'2way'!$Q$3:$Q$7690,"=" &amp;B368,'2way'!$Y$3:$Y$7690,"&lt;&gt;P") + SUMIFS('2way'!$Z$3:$Z$7690,'2way'!$R$3:$R$7690,"=" &amp;B368,'2way'!$Y$3:$Y$7690,"&lt;&gt;P")</f>
        <v>0</v>
      </c>
      <c r="D368">
        <f>SUMIFS('2way'!$AB$3:$AB$7690,'2way'!$Q$3:$Q$7690,"="&amp;B368,'2way'!$Z$3:$Z$7690,"&lt;&gt;P") + SUMIFS('2way'!$AB$3:$AB$7690,'2way'!$R$3:$R$7690,"="&amp;B368,'2way'!$Z$3:$Z$7690,"&lt;&gt;P")</f>
        <v>0</v>
      </c>
      <c r="E368" s="68" t="e">
        <f t="shared" si="15"/>
        <v>#DIV/0!</v>
      </c>
      <c r="F368">
        <f>SUMIFS('2way'!$Z$3:$Z$7690,'2way'!$Q$3:$Q$7690,"=" &amp;B368,'2way'!$Y$3:$Y$7690,"&lt;&gt;P") + SUMIFS('2way'!$Z$3:$Z$7690,'2way'!$R$3:$R$7690,"=" &amp;B368,'2way'!$Y$3:$Y$7690,"&lt;&gt;P")</f>
        <v>0</v>
      </c>
      <c r="G368">
        <f>SUMIFS('2way'!$AD$3:$AD$7690,'2way'!$Q$3:$Q$7690,"="&amp;B368,'2way'!$Y$3:$Y$7690,"&lt;&gt;P") + SUMIFS('2way'!$AD$3:$AD$7690,'2way'!$R$3:$R$7690,"="&amp;D368,'2way'!$Y$3:$Y$7690,"&lt;&gt;P")</f>
        <v>0</v>
      </c>
      <c r="H368" s="68" t="e">
        <f t="shared" si="16"/>
        <v>#DIV/0!</v>
      </c>
      <c r="I368">
        <f>SUMIFS('2way'!$Z$3:$Z$7690,'2way'!$Q$3:$Q$7690,"=" &amp;B368,'2way'!$Y$3:$Y$7690,"&lt;&gt;P") + SUMIFS('2way'!$Z$3:$Z$7690,'2way'!$R$3:$R$7690,"=" &amp;B368,'2way'!$Y$3:$Y$7690,"&lt;&gt;P")</f>
        <v>0</v>
      </c>
      <c r="J368">
        <f>SUMIFS('2way'!$AF$3:$AF$7690,'2way'!$Q$3:$Q$7690,"="&amp;B368,'2way'!$Y$3:$Y$7690,"&lt;&gt;P") + SUMIFS('2way'!$AF$3:$AF$7690,'2way'!$R$3:$R$7690,"="&amp;B368,'2way'!$Y$3:$Y$7690,"&lt;&gt;P")</f>
        <v>0</v>
      </c>
      <c r="K368" s="68" t="e">
        <f t="shared" si="17"/>
        <v>#DIV/0!</v>
      </c>
    </row>
    <row r="369" spans="1:11" x14ac:dyDescent="0.25">
      <c r="A369" t="s">
        <v>157</v>
      </c>
      <c r="B369" t="s">
        <v>170</v>
      </c>
      <c r="C369">
        <f>SUMIFS('2way'!$Z$3:$Z$7690,'2way'!$Q$3:$Q$7690,"=" &amp;B369,'2way'!$Y$3:$Y$7690,"&lt;&gt;P") + SUMIFS('2way'!$Z$3:$Z$7690,'2way'!$R$3:$R$7690,"=" &amp;B369,'2way'!$Y$3:$Y$7690,"&lt;&gt;P")</f>
        <v>0</v>
      </c>
      <c r="D369">
        <f>SUMIFS('2way'!$AB$3:$AB$7690,'2way'!$Q$3:$Q$7690,"="&amp;B369,'2way'!$Z$3:$Z$7690,"&lt;&gt;P") + SUMIFS('2way'!$AB$3:$AB$7690,'2way'!$R$3:$R$7690,"="&amp;B369,'2way'!$Z$3:$Z$7690,"&lt;&gt;P")</f>
        <v>0</v>
      </c>
      <c r="E369" s="68" t="e">
        <f t="shared" si="15"/>
        <v>#DIV/0!</v>
      </c>
      <c r="F369">
        <f>SUMIFS('2way'!$Z$3:$Z$7690,'2way'!$Q$3:$Q$7690,"=" &amp;B369,'2way'!$Y$3:$Y$7690,"&lt;&gt;P") + SUMIFS('2way'!$Z$3:$Z$7690,'2way'!$R$3:$R$7690,"=" &amp;B369,'2way'!$Y$3:$Y$7690,"&lt;&gt;P")</f>
        <v>0</v>
      </c>
      <c r="G369">
        <f>SUMIFS('2way'!$AD$3:$AD$7690,'2way'!$Q$3:$Q$7690,"="&amp;B369,'2way'!$Y$3:$Y$7690,"&lt;&gt;P") + SUMIFS('2way'!$AD$3:$AD$7690,'2way'!$R$3:$R$7690,"="&amp;D369,'2way'!$Y$3:$Y$7690,"&lt;&gt;P")</f>
        <v>0</v>
      </c>
      <c r="H369" s="68" t="e">
        <f t="shared" si="16"/>
        <v>#DIV/0!</v>
      </c>
      <c r="I369">
        <f>SUMIFS('2way'!$Z$3:$Z$7690,'2way'!$Q$3:$Q$7690,"=" &amp;B369,'2way'!$Y$3:$Y$7690,"&lt;&gt;P") + SUMIFS('2way'!$Z$3:$Z$7690,'2way'!$R$3:$R$7690,"=" &amp;B369,'2way'!$Y$3:$Y$7690,"&lt;&gt;P")</f>
        <v>0</v>
      </c>
      <c r="J369">
        <f>SUMIFS('2way'!$AF$3:$AF$7690,'2way'!$Q$3:$Q$7690,"="&amp;B369,'2way'!$Y$3:$Y$7690,"&lt;&gt;P") + SUMIFS('2way'!$AF$3:$AF$7690,'2way'!$R$3:$R$7690,"="&amp;B369,'2way'!$Y$3:$Y$7690,"&lt;&gt;P")</f>
        <v>0</v>
      </c>
      <c r="K369" s="68" t="e">
        <f t="shared" si="17"/>
        <v>#DIV/0!</v>
      </c>
    </row>
    <row r="370" spans="1:11" x14ac:dyDescent="0.25">
      <c r="A370" t="s">
        <v>157</v>
      </c>
      <c r="B370" t="s">
        <v>155</v>
      </c>
      <c r="C370">
        <f>SUMIFS('2way'!$Z$3:$Z$7690,'2way'!$Q$3:$Q$7690,"=" &amp;B370,'2way'!$Y$3:$Y$7690,"&lt;&gt;P") + SUMIFS('2way'!$Z$3:$Z$7690,'2way'!$R$3:$R$7690,"=" &amp;B370,'2way'!$Y$3:$Y$7690,"&lt;&gt;P")</f>
        <v>0</v>
      </c>
      <c r="D370">
        <f>SUMIFS('2way'!$AB$3:$AB$7690,'2way'!$Q$3:$Q$7690,"="&amp;B370,'2way'!$Z$3:$Z$7690,"&lt;&gt;P") + SUMIFS('2way'!$AB$3:$AB$7690,'2way'!$R$3:$R$7690,"="&amp;B370,'2way'!$Z$3:$Z$7690,"&lt;&gt;P")</f>
        <v>0</v>
      </c>
      <c r="E370" s="68" t="e">
        <f t="shared" si="15"/>
        <v>#DIV/0!</v>
      </c>
      <c r="F370">
        <f>SUMIFS('2way'!$Z$3:$Z$7690,'2way'!$Q$3:$Q$7690,"=" &amp;B370,'2way'!$Y$3:$Y$7690,"&lt;&gt;P") + SUMIFS('2way'!$Z$3:$Z$7690,'2way'!$R$3:$R$7690,"=" &amp;B370,'2way'!$Y$3:$Y$7690,"&lt;&gt;P")</f>
        <v>0</v>
      </c>
      <c r="G370">
        <f>SUMIFS('2way'!$AD$3:$AD$7690,'2way'!$Q$3:$Q$7690,"="&amp;B370,'2way'!$Y$3:$Y$7690,"&lt;&gt;P") + SUMIFS('2way'!$AD$3:$AD$7690,'2way'!$R$3:$R$7690,"="&amp;D370,'2way'!$Y$3:$Y$7690,"&lt;&gt;P")</f>
        <v>0</v>
      </c>
      <c r="H370" s="68" t="e">
        <f t="shared" si="16"/>
        <v>#DIV/0!</v>
      </c>
      <c r="I370">
        <f>SUMIFS('2way'!$Z$3:$Z$7690,'2way'!$Q$3:$Q$7690,"=" &amp;B370,'2way'!$Y$3:$Y$7690,"&lt;&gt;P") + SUMIFS('2way'!$Z$3:$Z$7690,'2way'!$R$3:$R$7690,"=" &amp;B370,'2way'!$Y$3:$Y$7690,"&lt;&gt;P")</f>
        <v>0</v>
      </c>
      <c r="J370">
        <f>SUMIFS('2way'!$AF$3:$AF$7690,'2way'!$Q$3:$Q$7690,"="&amp;B370,'2way'!$Y$3:$Y$7690,"&lt;&gt;P") + SUMIFS('2way'!$AF$3:$AF$7690,'2way'!$R$3:$R$7690,"="&amp;B370,'2way'!$Y$3:$Y$7690,"&lt;&gt;P")</f>
        <v>0</v>
      </c>
      <c r="K370" s="68" t="e">
        <f t="shared" si="17"/>
        <v>#DIV/0!</v>
      </c>
    </row>
    <row r="371" spans="1:11" x14ac:dyDescent="0.25">
      <c r="A371" t="s">
        <v>157</v>
      </c>
      <c r="B371" t="s">
        <v>177</v>
      </c>
      <c r="C371">
        <f>SUMIFS('2way'!$Z$3:$Z$7690,'2way'!$Q$3:$Q$7690,"=" &amp;B371,'2way'!$Y$3:$Y$7690,"&lt;&gt;P") + SUMIFS('2way'!$Z$3:$Z$7690,'2way'!$R$3:$R$7690,"=" &amp;B371,'2way'!$Y$3:$Y$7690,"&lt;&gt;P")</f>
        <v>0</v>
      </c>
      <c r="D371">
        <f>SUMIFS('2way'!$AB$3:$AB$7690,'2way'!$Q$3:$Q$7690,"="&amp;B371,'2way'!$Z$3:$Z$7690,"&lt;&gt;P") + SUMIFS('2way'!$AB$3:$AB$7690,'2way'!$R$3:$R$7690,"="&amp;B371,'2way'!$Z$3:$Z$7690,"&lt;&gt;P")</f>
        <v>0</v>
      </c>
      <c r="E371" s="68" t="e">
        <f t="shared" si="15"/>
        <v>#DIV/0!</v>
      </c>
      <c r="F371">
        <f>SUMIFS('2way'!$Z$3:$Z$7690,'2way'!$Q$3:$Q$7690,"=" &amp;B371,'2way'!$Y$3:$Y$7690,"&lt;&gt;P") + SUMIFS('2way'!$Z$3:$Z$7690,'2way'!$R$3:$R$7690,"=" &amp;B371,'2way'!$Y$3:$Y$7690,"&lt;&gt;P")</f>
        <v>0</v>
      </c>
      <c r="G371">
        <f>SUMIFS('2way'!$AD$3:$AD$7690,'2way'!$Q$3:$Q$7690,"="&amp;B371,'2way'!$Y$3:$Y$7690,"&lt;&gt;P") + SUMIFS('2way'!$AD$3:$AD$7690,'2way'!$R$3:$R$7690,"="&amp;D371,'2way'!$Y$3:$Y$7690,"&lt;&gt;P")</f>
        <v>0</v>
      </c>
      <c r="H371" s="68" t="e">
        <f t="shared" si="16"/>
        <v>#DIV/0!</v>
      </c>
      <c r="I371">
        <f>SUMIFS('2way'!$Z$3:$Z$7690,'2way'!$Q$3:$Q$7690,"=" &amp;B371,'2way'!$Y$3:$Y$7690,"&lt;&gt;P") + SUMIFS('2way'!$Z$3:$Z$7690,'2way'!$R$3:$R$7690,"=" &amp;B371,'2way'!$Y$3:$Y$7690,"&lt;&gt;P")</f>
        <v>0</v>
      </c>
      <c r="J371">
        <f>SUMIFS('2way'!$AF$3:$AF$7690,'2way'!$Q$3:$Q$7690,"="&amp;B371,'2way'!$Y$3:$Y$7690,"&lt;&gt;P") + SUMIFS('2way'!$AF$3:$AF$7690,'2way'!$R$3:$R$7690,"="&amp;B371,'2way'!$Y$3:$Y$7690,"&lt;&gt;P")</f>
        <v>0</v>
      </c>
      <c r="K371" s="68" t="e">
        <f t="shared" si="17"/>
        <v>#DIV/0!</v>
      </c>
    </row>
    <row r="372" spans="1:11" x14ac:dyDescent="0.25">
      <c r="A372" t="s">
        <v>157</v>
      </c>
      <c r="B372" t="s">
        <v>169</v>
      </c>
      <c r="C372">
        <f>SUMIFS('2way'!$Z$3:$Z$7690,'2way'!$Q$3:$Q$7690,"=" &amp;B372,'2way'!$Y$3:$Y$7690,"&lt;&gt;P") + SUMIFS('2way'!$Z$3:$Z$7690,'2way'!$R$3:$R$7690,"=" &amp;B372,'2way'!$Y$3:$Y$7690,"&lt;&gt;P")</f>
        <v>0</v>
      </c>
      <c r="D372">
        <f>SUMIFS('2way'!$AB$3:$AB$7690,'2way'!$Q$3:$Q$7690,"="&amp;B372,'2way'!$Z$3:$Z$7690,"&lt;&gt;P") + SUMIFS('2way'!$AB$3:$AB$7690,'2way'!$R$3:$R$7690,"="&amp;B372,'2way'!$Z$3:$Z$7690,"&lt;&gt;P")</f>
        <v>0</v>
      </c>
      <c r="E372" s="68" t="e">
        <f t="shared" si="15"/>
        <v>#DIV/0!</v>
      </c>
      <c r="F372">
        <f>SUMIFS('2way'!$Z$3:$Z$7690,'2way'!$Q$3:$Q$7690,"=" &amp;B372,'2way'!$Y$3:$Y$7690,"&lt;&gt;P") + SUMIFS('2way'!$Z$3:$Z$7690,'2way'!$R$3:$R$7690,"=" &amp;B372,'2way'!$Y$3:$Y$7690,"&lt;&gt;P")</f>
        <v>0</v>
      </c>
      <c r="G372">
        <f>SUMIFS('2way'!$AD$3:$AD$7690,'2way'!$Q$3:$Q$7690,"="&amp;B372,'2way'!$Y$3:$Y$7690,"&lt;&gt;P") + SUMIFS('2way'!$AD$3:$AD$7690,'2way'!$R$3:$R$7690,"="&amp;D372,'2way'!$Y$3:$Y$7690,"&lt;&gt;P")</f>
        <v>0</v>
      </c>
      <c r="H372" s="68" t="e">
        <f t="shared" si="16"/>
        <v>#DIV/0!</v>
      </c>
      <c r="I372">
        <f>SUMIFS('2way'!$Z$3:$Z$7690,'2way'!$Q$3:$Q$7690,"=" &amp;B372,'2way'!$Y$3:$Y$7690,"&lt;&gt;P") + SUMIFS('2way'!$Z$3:$Z$7690,'2way'!$R$3:$R$7690,"=" &amp;B372,'2way'!$Y$3:$Y$7690,"&lt;&gt;P")</f>
        <v>0</v>
      </c>
      <c r="J372">
        <f>SUMIFS('2way'!$AF$3:$AF$7690,'2way'!$Q$3:$Q$7690,"="&amp;B372,'2way'!$Y$3:$Y$7690,"&lt;&gt;P") + SUMIFS('2way'!$AF$3:$AF$7690,'2way'!$R$3:$R$7690,"="&amp;B372,'2way'!$Y$3:$Y$7690,"&lt;&gt;P")</f>
        <v>0</v>
      </c>
      <c r="K372" s="68" t="e">
        <f t="shared" si="17"/>
        <v>#DIV/0!</v>
      </c>
    </row>
    <row r="373" spans="1:11" x14ac:dyDescent="0.25">
      <c r="A373" t="s">
        <v>157</v>
      </c>
      <c r="B373" t="s">
        <v>156</v>
      </c>
      <c r="C373">
        <f>SUMIFS('2way'!$Z$3:$Z$7690,'2way'!$Q$3:$Q$7690,"=" &amp;B373,'2way'!$Y$3:$Y$7690,"&lt;&gt;P") + SUMIFS('2way'!$Z$3:$Z$7690,'2way'!$R$3:$R$7690,"=" &amp;B373,'2way'!$Y$3:$Y$7690,"&lt;&gt;P")</f>
        <v>0</v>
      </c>
      <c r="D373">
        <f>SUMIFS('2way'!$AB$3:$AB$7690,'2way'!$Q$3:$Q$7690,"="&amp;B373,'2way'!$Z$3:$Z$7690,"&lt;&gt;P") + SUMIFS('2way'!$AB$3:$AB$7690,'2way'!$R$3:$R$7690,"="&amp;B373,'2way'!$Z$3:$Z$7690,"&lt;&gt;P")</f>
        <v>0</v>
      </c>
      <c r="E373" s="68" t="e">
        <f t="shared" si="15"/>
        <v>#DIV/0!</v>
      </c>
      <c r="F373">
        <f>SUMIFS('2way'!$Z$3:$Z$7690,'2way'!$Q$3:$Q$7690,"=" &amp;B373,'2way'!$Y$3:$Y$7690,"&lt;&gt;P") + SUMIFS('2way'!$Z$3:$Z$7690,'2way'!$R$3:$R$7690,"=" &amp;B373,'2way'!$Y$3:$Y$7690,"&lt;&gt;P")</f>
        <v>0</v>
      </c>
      <c r="G373">
        <f>SUMIFS('2way'!$AD$3:$AD$7690,'2way'!$Q$3:$Q$7690,"="&amp;B373,'2way'!$Y$3:$Y$7690,"&lt;&gt;P") + SUMIFS('2way'!$AD$3:$AD$7690,'2way'!$R$3:$R$7690,"="&amp;D373,'2way'!$Y$3:$Y$7690,"&lt;&gt;P")</f>
        <v>0</v>
      </c>
      <c r="H373" s="68" t="e">
        <f t="shared" si="16"/>
        <v>#DIV/0!</v>
      </c>
      <c r="I373">
        <f>SUMIFS('2way'!$Z$3:$Z$7690,'2way'!$Q$3:$Q$7690,"=" &amp;B373,'2way'!$Y$3:$Y$7690,"&lt;&gt;P") + SUMIFS('2way'!$Z$3:$Z$7690,'2way'!$R$3:$R$7690,"=" &amp;B373,'2way'!$Y$3:$Y$7690,"&lt;&gt;P")</f>
        <v>0</v>
      </c>
      <c r="J373">
        <f>SUMIFS('2way'!$AF$3:$AF$7690,'2way'!$Q$3:$Q$7690,"="&amp;B373,'2way'!$Y$3:$Y$7690,"&lt;&gt;P") + SUMIFS('2way'!$AF$3:$AF$7690,'2way'!$R$3:$R$7690,"="&amp;B373,'2way'!$Y$3:$Y$7690,"&lt;&gt;P")</f>
        <v>0</v>
      </c>
      <c r="K373" s="68" t="e">
        <f t="shared" si="17"/>
        <v>#DIV/0!</v>
      </c>
    </row>
    <row r="374" spans="1:11" x14ac:dyDescent="0.25">
      <c r="A374" t="s">
        <v>157</v>
      </c>
      <c r="B374" t="s">
        <v>160</v>
      </c>
      <c r="C374">
        <f>SUMIFS('2way'!$Z$3:$Z$7690,'2way'!$Q$3:$Q$7690,"=" &amp;B374,'2way'!$Y$3:$Y$7690,"&lt;&gt;P") + SUMIFS('2way'!$Z$3:$Z$7690,'2way'!$R$3:$R$7690,"=" &amp;B374,'2way'!$Y$3:$Y$7690,"&lt;&gt;P")</f>
        <v>0</v>
      </c>
      <c r="D374">
        <f>SUMIFS('2way'!$AB$3:$AB$7690,'2way'!$Q$3:$Q$7690,"="&amp;B374,'2way'!$Z$3:$Z$7690,"&lt;&gt;P") + SUMIFS('2way'!$AB$3:$AB$7690,'2way'!$R$3:$R$7690,"="&amp;B374,'2way'!$Z$3:$Z$7690,"&lt;&gt;P")</f>
        <v>0</v>
      </c>
      <c r="E374" s="68" t="e">
        <f t="shared" si="15"/>
        <v>#DIV/0!</v>
      </c>
      <c r="F374">
        <f>SUMIFS('2way'!$Z$3:$Z$7690,'2way'!$Q$3:$Q$7690,"=" &amp;B374,'2way'!$Y$3:$Y$7690,"&lt;&gt;P") + SUMIFS('2way'!$Z$3:$Z$7690,'2way'!$R$3:$R$7690,"=" &amp;B374,'2way'!$Y$3:$Y$7690,"&lt;&gt;P")</f>
        <v>0</v>
      </c>
      <c r="G374">
        <f>SUMIFS('2way'!$AD$3:$AD$7690,'2way'!$Q$3:$Q$7690,"="&amp;B374,'2way'!$Y$3:$Y$7690,"&lt;&gt;P") + SUMIFS('2way'!$AD$3:$AD$7690,'2way'!$R$3:$R$7690,"="&amp;D374,'2way'!$Y$3:$Y$7690,"&lt;&gt;P")</f>
        <v>0</v>
      </c>
      <c r="H374" s="68" t="e">
        <f t="shared" si="16"/>
        <v>#DIV/0!</v>
      </c>
      <c r="I374">
        <f>SUMIFS('2way'!$Z$3:$Z$7690,'2way'!$Q$3:$Q$7690,"=" &amp;B374,'2way'!$Y$3:$Y$7690,"&lt;&gt;P") + SUMIFS('2way'!$Z$3:$Z$7690,'2way'!$R$3:$R$7690,"=" &amp;B374,'2way'!$Y$3:$Y$7690,"&lt;&gt;P")</f>
        <v>0</v>
      </c>
      <c r="J374">
        <f>SUMIFS('2way'!$AF$3:$AF$7690,'2way'!$Q$3:$Q$7690,"="&amp;B374,'2way'!$Y$3:$Y$7690,"&lt;&gt;P") + SUMIFS('2way'!$AF$3:$AF$7690,'2way'!$R$3:$R$7690,"="&amp;B374,'2way'!$Y$3:$Y$7690,"&lt;&gt;P")</f>
        <v>0</v>
      </c>
      <c r="K374" s="68" t="e">
        <f t="shared" si="17"/>
        <v>#DIV/0!</v>
      </c>
    </row>
    <row r="375" spans="1:11" x14ac:dyDescent="0.25">
      <c r="A375" t="s">
        <v>157</v>
      </c>
      <c r="B375" t="s">
        <v>179</v>
      </c>
      <c r="C375">
        <f>SUMIFS('2way'!$Z$3:$Z$7690,'2way'!$Q$3:$Q$7690,"=" &amp;B375,'2way'!$Y$3:$Y$7690,"&lt;&gt;P") + SUMIFS('2way'!$Z$3:$Z$7690,'2way'!$R$3:$R$7690,"=" &amp;B375,'2way'!$Y$3:$Y$7690,"&lt;&gt;P")</f>
        <v>0</v>
      </c>
      <c r="D375">
        <f>SUMIFS('2way'!$AB$3:$AB$7690,'2way'!$Q$3:$Q$7690,"="&amp;B375,'2way'!$Z$3:$Z$7690,"&lt;&gt;P") + SUMIFS('2way'!$AB$3:$AB$7690,'2way'!$R$3:$R$7690,"="&amp;B375,'2way'!$Z$3:$Z$7690,"&lt;&gt;P")</f>
        <v>0</v>
      </c>
      <c r="E375" s="68" t="e">
        <f t="shared" si="15"/>
        <v>#DIV/0!</v>
      </c>
      <c r="F375">
        <f>SUMIFS('2way'!$Z$3:$Z$7690,'2way'!$Q$3:$Q$7690,"=" &amp;B375,'2way'!$Y$3:$Y$7690,"&lt;&gt;P") + SUMIFS('2way'!$Z$3:$Z$7690,'2way'!$R$3:$R$7690,"=" &amp;B375,'2way'!$Y$3:$Y$7690,"&lt;&gt;P")</f>
        <v>0</v>
      </c>
      <c r="G375">
        <f>SUMIFS('2way'!$AD$3:$AD$7690,'2way'!$Q$3:$Q$7690,"="&amp;B375,'2way'!$Y$3:$Y$7690,"&lt;&gt;P") + SUMIFS('2way'!$AD$3:$AD$7690,'2way'!$R$3:$R$7690,"="&amp;D375,'2way'!$Y$3:$Y$7690,"&lt;&gt;P")</f>
        <v>0</v>
      </c>
      <c r="H375" s="68" t="e">
        <f t="shared" si="16"/>
        <v>#DIV/0!</v>
      </c>
      <c r="I375">
        <f>SUMIFS('2way'!$Z$3:$Z$7690,'2way'!$Q$3:$Q$7690,"=" &amp;B375,'2way'!$Y$3:$Y$7690,"&lt;&gt;P") + SUMIFS('2way'!$Z$3:$Z$7690,'2way'!$R$3:$R$7690,"=" &amp;B375,'2way'!$Y$3:$Y$7690,"&lt;&gt;P")</f>
        <v>0</v>
      </c>
      <c r="J375">
        <f>SUMIFS('2way'!$AF$3:$AF$7690,'2way'!$Q$3:$Q$7690,"="&amp;B375,'2way'!$Y$3:$Y$7690,"&lt;&gt;P") + SUMIFS('2way'!$AF$3:$AF$7690,'2way'!$R$3:$R$7690,"="&amp;B375,'2way'!$Y$3:$Y$7690,"&lt;&gt;P")</f>
        <v>0</v>
      </c>
      <c r="K375" s="68" t="e">
        <f t="shared" si="17"/>
        <v>#DIV/0!</v>
      </c>
    </row>
    <row r="376" spans="1:11" x14ac:dyDescent="0.25">
      <c r="A376" t="s">
        <v>157</v>
      </c>
      <c r="B376" t="s">
        <v>172</v>
      </c>
      <c r="C376">
        <f>SUMIFS('2way'!$Z$3:$Z$7690,'2way'!$Q$3:$Q$7690,"=" &amp;B376,'2way'!$Y$3:$Y$7690,"&lt;&gt;P") + SUMIFS('2way'!$Z$3:$Z$7690,'2way'!$R$3:$R$7690,"=" &amp;B376,'2way'!$Y$3:$Y$7690,"&lt;&gt;P")</f>
        <v>0</v>
      </c>
      <c r="D376">
        <f>SUMIFS('2way'!$AB$3:$AB$7690,'2way'!$Q$3:$Q$7690,"="&amp;B376,'2way'!$Z$3:$Z$7690,"&lt;&gt;P") + SUMIFS('2way'!$AB$3:$AB$7690,'2way'!$R$3:$R$7690,"="&amp;B376,'2way'!$Z$3:$Z$7690,"&lt;&gt;P")</f>
        <v>0</v>
      </c>
      <c r="E376" s="68" t="e">
        <f t="shared" si="15"/>
        <v>#DIV/0!</v>
      </c>
      <c r="F376">
        <f>SUMIFS('2way'!$Z$3:$Z$7690,'2way'!$Q$3:$Q$7690,"=" &amp;B376,'2way'!$Y$3:$Y$7690,"&lt;&gt;P") + SUMIFS('2way'!$Z$3:$Z$7690,'2way'!$R$3:$R$7690,"=" &amp;B376,'2way'!$Y$3:$Y$7690,"&lt;&gt;P")</f>
        <v>0</v>
      </c>
      <c r="G376">
        <f>SUMIFS('2way'!$AD$3:$AD$7690,'2way'!$Q$3:$Q$7690,"="&amp;B376,'2way'!$Y$3:$Y$7690,"&lt;&gt;P") + SUMIFS('2way'!$AD$3:$AD$7690,'2way'!$R$3:$R$7690,"="&amp;D376,'2way'!$Y$3:$Y$7690,"&lt;&gt;P")</f>
        <v>0</v>
      </c>
      <c r="H376" s="68" t="e">
        <f t="shared" si="16"/>
        <v>#DIV/0!</v>
      </c>
      <c r="I376">
        <f>SUMIFS('2way'!$Z$3:$Z$7690,'2way'!$Q$3:$Q$7690,"=" &amp;B376,'2way'!$Y$3:$Y$7690,"&lt;&gt;P") + SUMIFS('2way'!$Z$3:$Z$7690,'2way'!$R$3:$R$7690,"=" &amp;B376,'2way'!$Y$3:$Y$7690,"&lt;&gt;P")</f>
        <v>0</v>
      </c>
      <c r="J376">
        <f>SUMIFS('2way'!$AF$3:$AF$7690,'2way'!$Q$3:$Q$7690,"="&amp;B376,'2way'!$Y$3:$Y$7690,"&lt;&gt;P") + SUMIFS('2way'!$AF$3:$AF$7690,'2way'!$R$3:$R$7690,"="&amp;B376,'2way'!$Y$3:$Y$7690,"&lt;&gt;P")</f>
        <v>0</v>
      </c>
      <c r="K376" s="68" t="e">
        <f t="shared" si="17"/>
        <v>#DIV/0!</v>
      </c>
    </row>
    <row r="377" spans="1:11" x14ac:dyDescent="0.25">
      <c r="A377" t="s">
        <v>157</v>
      </c>
      <c r="B377" t="s">
        <v>176</v>
      </c>
      <c r="C377">
        <f>SUMIFS('2way'!$Z$3:$Z$7690,'2way'!$Q$3:$Q$7690,"=" &amp;B377,'2way'!$Y$3:$Y$7690,"&lt;&gt;P") + SUMIFS('2way'!$Z$3:$Z$7690,'2way'!$R$3:$R$7690,"=" &amp;B377,'2way'!$Y$3:$Y$7690,"&lt;&gt;P")</f>
        <v>0</v>
      </c>
      <c r="D377">
        <f>SUMIFS('2way'!$AB$3:$AB$7690,'2way'!$Q$3:$Q$7690,"="&amp;B377,'2way'!$Z$3:$Z$7690,"&lt;&gt;P") + SUMIFS('2way'!$AB$3:$AB$7690,'2way'!$R$3:$R$7690,"="&amp;B377,'2way'!$Z$3:$Z$7690,"&lt;&gt;P")</f>
        <v>0</v>
      </c>
      <c r="E377" s="68" t="e">
        <f t="shared" si="15"/>
        <v>#DIV/0!</v>
      </c>
      <c r="F377">
        <f>SUMIFS('2way'!$Z$3:$Z$7690,'2way'!$Q$3:$Q$7690,"=" &amp;B377,'2way'!$Y$3:$Y$7690,"&lt;&gt;P") + SUMIFS('2way'!$Z$3:$Z$7690,'2way'!$R$3:$R$7690,"=" &amp;B377,'2way'!$Y$3:$Y$7690,"&lt;&gt;P")</f>
        <v>0</v>
      </c>
      <c r="G377">
        <f>SUMIFS('2way'!$AD$3:$AD$7690,'2way'!$Q$3:$Q$7690,"="&amp;B377,'2way'!$Y$3:$Y$7690,"&lt;&gt;P") + SUMIFS('2way'!$AD$3:$AD$7690,'2way'!$R$3:$R$7690,"="&amp;D377,'2way'!$Y$3:$Y$7690,"&lt;&gt;P")</f>
        <v>0</v>
      </c>
      <c r="H377" s="68" t="e">
        <f t="shared" si="16"/>
        <v>#DIV/0!</v>
      </c>
      <c r="I377">
        <f>SUMIFS('2way'!$Z$3:$Z$7690,'2way'!$Q$3:$Q$7690,"=" &amp;B377,'2way'!$Y$3:$Y$7690,"&lt;&gt;P") + SUMIFS('2way'!$Z$3:$Z$7690,'2way'!$R$3:$R$7690,"=" &amp;B377,'2way'!$Y$3:$Y$7690,"&lt;&gt;P")</f>
        <v>0</v>
      </c>
      <c r="J377">
        <f>SUMIFS('2way'!$AF$3:$AF$7690,'2way'!$Q$3:$Q$7690,"="&amp;B377,'2way'!$Y$3:$Y$7690,"&lt;&gt;P") + SUMIFS('2way'!$AF$3:$AF$7690,'2way'!$R$3:$R$7690,"="&amp;B377,'2way'!$Y$3:$Y$7690,"&lt;&gt;P")</f>
        <v>0</v>
      </c>
      <c r="K377" s="68" t="e">
        <f t="shared" si="17"/>
        <v>#DIV/0!</v>
      </c>
    </row>
    <row r="378" spans="1:11" x14ac:dyDescent="0.25">
      <c r="A378" t="s">
        <v>157</v>
      </c>
      <c r="B378" t="s">
        <v>161</v>
      </c>
      <c r="C378">
        <f>SUMIFS('2way'!$Z$3:$Z$7690,'2way'!$Q$3:$Q$7690,"=" &amp;B378,'2way'!$Y$3:$Y$7690,"&lt;&gt;P") + SUMIFS('2way'!$Z$3:$Z$7690,'2way'!$R$3:$R$7690,"=" &amp;B378,'2way'!$Y$3:$Y$7690,"&lt;&gt;P")</f>
        <v>0</v>
      </c>
      <c r="D378">
        <f>SUMIFS('2way'!$AB$3:$AB$7690,'2way'!$Q$3:$Q$7690,"="&amp;B378,'2way'!$Z$3:$Z$7690,"&lt;&gt;P") + SUMIFS('2way'!$AB$3:$AB$7690,'2way'!$R$3:$R$7690,"="&amp;B378,'2way'!$Z$3:$Z$7690,"&lt;&gt;P")</f>
        <v>0</v>
      </c>
      <c r="E378" s="68" t="e">
        <f t="shared" si="15"/>
        <v>#DIV/0!</v>
      </c>
      <c r="F378">
        <f>SUMIFS('2way'!$Z$3:$Z$7690,'2way'!$Q$3:$Q$7690,"=" &amp;B378,'2way'!$Y$3:$Y$7690,"&lt;&gt;P") + SUMIFS('2way'!$Z$3:$Z$7690,'2way'!$R$3:$R$7690,"=" &amp;B378,'2way'!$Y$3:$Y$7690,"&lt;&gt;P")</f>
        <v>0</v>
      </c>
      <c r="G378">
        <f>SUMIFS('2way'!$AD$3:$AD$7690,'2way'!$Q$3:$Q$7690,"="&amp;B378,'2way'!$Y$3:$Y$7690,"&lt;&gt;P") + SUMIFS('2way'!$AD$3:$AD$7690,'2way'!$R$3:$R$7690,"="&amp;D378,'2way'!$Y$3:$Y$7690,"&lt;&gt;P")</f>
        <v>0</v>
      </c>
      <c r="H378" s="68" t="e">
        <f t="shared" si="16"/>
        <v>#DIV/0!</v>
      </c>
      <c r="I378">
        <f>SUMIFS('2way'!$Z$3:$Z$7690,'2way'!$Q$3:$Q$7690,"=" &amp;B378,'2way'!$Y$3:$Y$7690,"&lt;&gt;P") + SUMIFS('2way'!$Z$3:$Z$7690,'2way'!$R$3:$R$7690,"=" &amp;B378,'2way'!$Y$3:$Y$7690,"&lt;&gt;P")</f>
        <v>0</v>
      </c>
      <c r="J378">
        <f>SUMIFS('2way'!$AF$3:$AF$7690,'2way'!$Q$3:$Q$7690,"="&amp;B378,'2way'!$Y$3:$Y$7690,"&lt;&gt;P") + SUMIFS('2way'!$AF$3:$AF$7690,'2way'!$R$3:$R$7690,"="&amp;B378,'2way'!$Y$3:$Y$7690,"&lt;&gt;P")</f>
        <v>0</v>
      </c>
      <c r="K378" s="68" t="e">
        <f t="shared" si="17"/>
        <v>#DIV/0!</v>
      </c>
    </row>
    <row r="379" spans="1:11" x14ac:dyDescent="0.25">
      <c r="A379" t="s">
        <v>157</v>
      </c>
      <c r="B379" t="s">
        <v>175</v>
      </c>
      <c r="C379">
        <f>SUMIFS('2way'!$Z$3:$Z$7690,'2way'!$Q$3:$Q$7690,"=" &amp;B379,'2way'!$Y$3:$Y$7690,"&lt;&gt;P") + SUMIFS('2way'!$Z$3:$Z$7690,'2way'!$R$3:$R$7690,"=" &amp;B379,'2way'!$Y$3:$Y$7690,"&lt;&gt;P")</f>
        <v>0</v>
      </c>
      <c r="D379">
        <f>SUMIFS('2way'!$AB$3:$AB$7690,'2way'!$Q$3:$Q$7690,"="&amp;B379,'2way'!$Z$3:$Z$7690,"&lt;&gt;P") + SUMIFS('2way'!$AB$3:$AB$7690,'2way'!$R$3:$R$7690,"="&amp;B379,'2way'!$Z$3:$Z$7690,"&lt;&gt;P")</f>
        <v>0</v>
      </c>
      <c r="E379" s="68" t="e">
        <f t="shared" si="15"/>
        <v>#DIV/0!</v>
      </c>
      <c r="F379">
        <f>SUMIFS('2way'!$Z$3:$Z$7690,'2way'!$Q$3:$Q$7690,"=" &amp;B379,'2way'!$Y$3:$Y$7690,"&lt;&gt;P") + SUMIFS('2way'!$Z$3:$Z$7690,'2way'!$R$3:$R$7690,"=" &amp;B379,'2way'!$Y$3:$Y$7690,"&lt;&gt;P")</f>
        <v>0</v>
      </c>
      <c r="G379">
        <f>SUMIFS('2way'!$AD$3:$AD$7690,'2way'!$Q$3:$Q$7690,"="&amp;B379,'2way'!$Y$3:$Y$7690,"&lt;&gt;P") + SUMIFS('2way'!$AD$3:$AD$7690,'2way'!$R$3:$R$7690,"="&amp;D379,'2way'!$Y$3:$Y$7690,"&lt;&gt;P")</f>
        <v>0</v>
      </c>
      <c r="H379" s="68" t="e">
        <f t="shared" si="16"/>
        <v>#DIV/0!</v>
      </c>
      <c r="I379">
        <f>SUMIFS('2way'!$Z$3:$Z$7690,'2way'!$Q$3:$Q$7690,"=" &amp;B379,'2way'!$Y$3:$Y$7690,"&lt;&gt;P") + SUMIFS('2way'!$Z$3:$Z$7690,'2way'!$R$3:$R$7690,"=" &amp;B379,'2way'!$Y$3:$Y$7690,"&lt;&gt;P")</f>
        <v>0</v>
      </c>
      <c r="J379">
        <f>SUMIFS('2way'!$AF$3:$AF$7690,'2way'!$Q$3:$Q$7690,"="&amp;B379,'2way'!$Y$3:$Y$7690,"&lt;&gt;P") + SUMIFS('2way'!$AF$3:$AF$7690,'2way'!$R$3:$R$7690,"="&amp;B379,'2way'!$Y$3:$Y$7690,"&lt;&gt;P")</f>
        <v>0</v>
      </c>
      <c r="K379" s="68" t="e">
        <f t="shared" si="17"/>
        <v>#DIV/0!</v>
      </c>
    </row>
    <row r="380" spans="1:11" x14ac:dyDescent="0.25">
      <c r="A380" t="s">
        <v>157</v>
      </c>
      <c r="B380" t="s">
        <v>174</v>
      </c>
      <c r="C380">
        <f>SUMIFS('2way'!$Z$3:$Z$7690,'2way'!$Q$3:$Q$7690,"=" &amp;B380,'2way'!$Y$3:$Y$7690,"&lt;&gt;P") + SUMIFS('2way'!$Z$3:$Z$7690,'2way'!$R$3:$R$7690,"=" &amp;B380,'2way'!$Y$3:$Y$7690,"&lt;&gt;P")</f>
        <v>0</v>
      </c>
      <c r="D380">
        <f>SUMIFS('2way'!$AB$3:$AB$7690,'2way'!$Q$3:$Q$7690,"="&amp;B380,'2way'!$Z$3:$Z$7690,"&lt;&gt;P") + SUMIFS('2way'!$AB$3:$AB$7690,'2way'!$R$3:$R$7690,"="&amp;B380,'2way'!$Z$3:$Z$7690,"&lt;&gt;P")</f>
        <v>0</v>
      </c>
      <c r="E380" s="68" t="e">
        <f t="shared" si="15"/>
        <v>#DIV/0!</v>
      </c>
      <c r="F380">
        <f>SUMIFS('2way'!$Z$3:$Z$7690,'2way'!$Q$3:$Q$7690,"=" &amp;B380,'2way'!$Y$3:$Y$7690,"&lt;&gt;P") + SUMIFS('2way'!$Z$3:$Z$7690,'2way'!$R$3:$R$7690,"=" &amp;B380,'2way'!$Y$3:$Y$7690,"&lt;&gt;P")</f>
        <v>0</v>
      </c>
      <c r="G380">
        <f>SUMIFS('2way'!$AD$3:$AD$7690,'2way'!$Q$3:$Q$7690,"="&amp;B380,'2way'!$Y$3:$Y$7690,"&lt;&gt;P") + SUMIFS('2way'!$AD$3:$AD$7690,'2way'!$R$3:$R$7690,"="&amp;D380,'2way'!$Y$3:$Y$7690,"&lt;&gt;P")</f>
        <v>0</v>
      </c>
      <c r="H380" s="68" t="e">
        <f t="shared" si="16"/>
        <v>#DIV/0!</v>
      </c>
      <c r="I380">
        <f>SUMIFS('2way'!$Z$3:$Z$7690,'2way'!$Q$3:$Q$7690,"=" &amp;B380,'2way'!$Y$3:$Y$7690,"&lt;&gt;P") + SUMIFS('2way'!$Z$3:$Z$7690,'2way'!$R$3:$R$7690,"=" &amp;B380,'2way'!$Y$3:$Y$7690,"&lt;&gt;P")</f>
        <v>0</v>
      </c>
      <c r="J380">
        <f>SUMIFS('2way'!$AF$3:$AF$7690,'2way'!$Q$3:$Q$7690,"="&amp;B380,'2way'!$Y$3:$Y$7690,"&lt;&gt;P") + SUMIFS('2way'!$AF$3:$AF$7690,'2way'!$R$3:$R$7690,"="&amp;B380,'2way'!$Y$3:$Y$7690,"&lt;&gt;P")</f>
        <v>0</v>
      </c>
      <c r="K380" s="68" t="e">
        <f t="shared" si="17"/>
        <v>#DIV/0!</v>
      </c>
    </row>
    <row r="381" spans="1:11" x14ac:dyDescent="0.25">
      <c r="A381" t="s">
        <v>157</v>
      </c>
      <c r="B381" t="s">
        <v>178</v>
      </c>
      <c r="C381">
        <f>SUMIFS('2way'!$Z$3:$Z$7690,'2way'!$Q$3:$Q$7690,"=" &amp;B381,'2way'!$Y$3:$Y$7690,"&lt;&gt;P") + SUMIFS('2way'!$Z$3:$Z$7690,'2way'!$R$3:$R$7690,"=" &amp;B381,'2way'!$Y$3:$Y$7690,"&lt;&gt;P")</f>
        <v>0</v>
      </c>
      <c r="D381">
        <f>SUMIFS('2way'!$AB$3:$AB$7690,'2way'!$Q$3:$Q$7690,"="&amp;B381,'2way'!$Z$3:$Z$7690,"&lt;&gt;P") + SUMIFS('2way'!$AB$3:$AB$7690,'2way'!$R$3:$R$7690,"="&amp;B381,'2way'!$Z$3:$Z$7690,"&lt;&gt;P")</f>
        <v>0</v>
      </c>
      <c r="E381" s="68" t="e">
        <f t="shared" si="15"/>
        <v>#DIV/0!</v>
      </c>
      <c r="F381">
        <f>SUMIFS('2way'!$Z$3:$Z$7690,'2way'!$Q$3:$Q$7690,"=" &amp;B381,'2way'!$Y$3:$Y$7690,"&lt;&gt;P") + SUMIFS('2way'!$Z$3:$Z$7690,'2way'!$R$3:$R$7690,"=" &amp;B381,'2way'!$Y$3:$Y$7690,"&lt;&gt;P")</f>
        <v>0</v>
      </c>
      <c r="G381">
        <f>SUMIFS('2way'!$AD$3:$AD$7690,'2way'!$Q$3:$Q$7690,"="&amp;B381,'2way'!$Y$3:$Y$7690,"&lt;&gt;P") + SUMIFS('2way'!$AD$3:$AD$7690,'2way'!$R$3:$R$7690,"="&amp;D381,'2way'!$Y$3:$Y$7690,"&lt;&gt;P")</f>
        <v>0</v>
      </c>
      <c r="H381" s="68" t="e">
        <f t="shared" si="16"/>
        <v>#DIV/0!</v>
      </c>
      <c r="I381">
        <f>SUMIFS('2way'!$Z$3:$Z$7690,'2way'!$Q$3:$Q$7690,"=" &amp;B381,'2way'!$Y$3:$Y$7690,"&lt;&gt;P") + SUMIFS('2way'!$Z$3:$Z$7690,'2way'!$R$3:$R$7690,"=" &amp;B381,'2way'!$Y$3:$Y$7690,"&lt;&gt;P")</f>
        <v>0</v>
      </c>
      <c r="J381">
        <f>SUMIFS('2way'!$AF$3:$AF$7690,'2way'!$Q$3:$Q$7690,"="&amp;B381,'2way'!$Y$3:$Y$7690,"&lt;&gt;P") + SUMIFS('2way'!$AF$3:$AF$7690,'2way'!$R$3:$R$7690,"="&amp;B381,'2way'!$Y$3:$Y$7690,"&lt;&gt;P")</f>
        <v>0</v>
      </c>
      <c r="K381" s="68" t="e">
        <f t="shared" si="17"/>
        <v>#DIV/0!</v>
      </c>
    </row>
    <row r="382" spans="1:11" x14ac:dyDescent="0.25">
      <c r="A382" t="s">
        <v>157</v>
      </c>
      <c r="B382" t="s">
        <v>180</v>
      </c>
      <c r="C382">
        <f>SUMIFS('2way'!$Z$3:$Z$7690,'2way'!$Q$3:$Q$7690,"=" &amp;B382,'2way'!$Y$3:$Y$7690,"&lt;&gt;P") + SUMIFS('2way'!$Z$3:$Z$7690,'2way'!$R$3:$R$7690,"=" &amp;B382,'2way'!$Y$3:$Y$7690,"&lt;&gt;P")</f>
        <v>0</v>
      </c>
      <c r="D382">
        <f>SUMIFS('2way'!$AB$3:$AB$7690,'2way'!$Q$3:$Q$7690,"="&amp;B382,'2way'!$Z$3:$Z$7690,"&lt;&gt;P") + SUMIFS('2way'!$AB$3:$AB$7690,'2way'!$R$3:$R$7690,"="&amp;B382,'2way'!$Z$3:$Z$7690,"&lt;&gt;P")</f>
        <v>0</v>
      </c>
      <c r="E382" s="68" t="e">
        <f t="shared" si="15"/>
        <v>#DIV/0!</v>
      </c>
      <c r="F382">
        <f>SUMIFS('2way'!$Z$3:$Z$7690,'2way'!$Q$3:$Q$7690,"=" &amp;B382,'2way'!$Y$3:$Y$7690,"&lt;&gt;P") + SUMIFS('2way'!$Z$3:$Z$7690,'2way'!$R$3:$R$7690,"=" &amp;B382,'2way'!$Y$3:$Y$7690,"&lt;&gt;P")</f>
        <v>0</v>
      </c>
      <c r="G382">
        <f>SUMIFS('2way'!$AD$3:$AD$7690,'2way'!$Q$3:$Q$7690,"="&amp;B382,'2way'!$Y$3:$Y$7690,"&lt;&gt;P") + SUMIFS('2way'!$AD$3:$AD$7690,'2way'!$R$3:$R$7690,"="&amp;D382,'2way'!$Y$3:$Y$7690,"&lt;&gt;P")</f>
        <v>0</v>
      </c>
      <c r="H382" s="68" t="e">
        <f t="shared" si="16"/>
        <v>#DIV/0!</v>
      </c>
      <c r="I382">
        <f>SUMIFS('2way'!$Z$3:$Z$7690,'2way'!$Q$3:$Q$7690,"=" &amp;B382,'2way'!$Y$3:$Y$7690,"&lt;&gt;P") + SUMIFS('2way'!$Z$3:$Z$7690,'2way'!$R$3:$R$7690,"=" &amp;B382,'2way'!$Y$3:$Y$7690,"&lt;&gt;P")</f>
        <v>0</v>
      </c>
      <c r="J382">
        <f>SUMIFS('2way'!$AF$3:$AF$7690,'2way'!$Q$3:$Q$7690,"="&amp;B382,'2way'!$Y$3:$Y$7690,"&lt;&gt;P") + SUMIFS('2way'!$AF$3:$AF$7690,'2way'!$R$3:$R$7690,"="&amp;B382,'2way'!$Y$3:$Y$7690,"&lt;&gt;P")</f>
        <v>0</v>
      </c>
      <c r="K382" s="68" t="e">
        <f t="shared" si="17"/>
        <v>#DIV/0!</v>
      </c>
    </row>
    <row r="383" spans="1:11" x14ac:dyDescent="0.25">
      <c r="A383" t="s">
        <v>157</v>
      </c>
      <c r="B383" t="s">
        <v>168</v>
      </c>
      <c r="C383">
        <f>SUMIFS('2way'!$Z$3:$Z$7690,'2way'!$Q$3:$Q$7690,"=" &amp;B383,'2way'!$Y$3:$Y$7690,"&lt;&gt;P") + SUMIFS('2way'!$Z$3:$Z$7690,'2way'!$R$3:$R$7690,"=" &amp;B383,'2way'!$Y$3:$Y$7690,"&lt;&gt;P")</f>
        <v>0</v>
      </c>
      <c r="D383">
        <f>SUMIFS('2way'!$AB$3:$AB$7690,'2way'!$Q$3:$Q$7690,"="&amp;B383,'2way'!$Z$3:$Z$7690,"&lt;&gt;P") + SUMIFS('2way'!$AB$3:$AB$7690,'2way'!$R$3:$R$7690,"="&amp;B383,'2way'!$Z$3:$Z$7690,"&lt;&gt;P")</f>
        <v>0</v>
      </c>
      <c r="E383" s="68" t="e">
        <f t="shared" si="15"/>
        <v>#DIV/0!</v>
      </c>
      <c r="F383">
        <f>SUMIFS('2way'!$Z$3:$Z$7690,'2way'!$Q$3:$Q$7690,"=" &amp;B383,'2way'!$Y$3:$Y$7690,"&lt;&gt;P") + SUMIFS('2way'!$Z$3:$Z$7690,'2way'!$R$3:$R$7690,"=" &amp;B383,'2way'!$Y$3:$Y$7690,"&lt;&gt;P")</f>
        <v>0</v>
      </c>
      <c r="G383">
        <f>SUMIFS('2way'!$AD$3:$AD$7690,'2way'!$Q$3:$Q$7690,"="&amp;B383,'2way'!$Y$3:$Y$7690,"&lt;&gt;P") + SUMIFS('2way'!$AD$3:$AD$7690,'2way'!$R$3:$R$7690,"="&amp;D383,'2way'!$Y$3:$Y$7690,"&lt;&gt;P")</f>
        <v>0</v>
      </c>
      <c r="H383" s="68" t="e">
        <f t="shared" si="16"/>
        <v>#DIV/0!</v>
      </c>
      <c r="I383">
        <f>SUMIFS('2way'!$Z$3:$Z$7690,'2way'!$Q$3:$Q$7690,"=" &amp;B383,'2way'!$Y$3:$Y$7690,"&lt;&gt;P") + SUMIFS('2way'!$Z$3:$Z$7690,'2way'!$R$3:$R$7690,"=" &amp;B383,'2way'!$Y$3:$Y$7690,"&lt;&gt;P")</f>
        <v>0</v>
      </c>
      <c r="J383">
        <f>SUMIFS('2way'!$AF$3:$AF$7690,'2way'!$Q$3:$Q$7690,"="&amp;B383,'2way'!$Y$3:$Y$7690,"&lt;&gt;P") + SUMIFS('2way'!$AF$3:$AF$7690,'2way'!$R$3:$R$7690,"="&amp;B383,'2way'!$Y$3:$Y$7690,"&lt;&gt;P")</f>
        <v>0</v>
      </c>
      <c r="K383" s="68" t="e">
        <f t="shared" si="17"/>
        <v>#DIV/0!</v>
      </c>
    </row>
    <row r="384" spans="1:11" x14ac:dyDescent="0.25">
      <c r="A384" t="s">
        <v>157</v>
      </c>
      <c r="B384" t="s">
        <v>158</v>
      </c>
      <c r="C384">
        <f>SUMIFS('2way'!$Z$3:$Z$7690,'2way'!$Q$3:$Q$7690,"=" &amp;B384,'2way'!$Y$3:$Y$7690,"&lt;&gt;P") + SUMIFS('2way'!$Z$3:$Z$7690,'2way'!$R$3:$R$7690,"=" &amp;B384,'2way'!$Y$3:$Y$7690,"&lt;&gt;P")</f>
        <v>0</v>
      </c>
      <c r="D384">
        <f>SUMIFS('2way'!$AB$3:$AB$7690,'2way'!$Q$3:$Q$7690,"="&amp;B384,'2way'!$Z$3:$Z$7690,"&lt;&gt;P") + SUMIFS('2way'!$AB$3:$AB$7690,'2way'!$R$3:$R$7690,"="&amp;B384,'2way'!$Z$3:$Z$7690,"&lt;&gt;P")</f>
        <v>0</v>
      </c>
      <c r="E384" s="68" t="e">
        <f t="shared" si="15"/>
        <v>#DIV/0!</v>
      </c>
      <c r="F384">
        <f>SUMIFS('2way'!$Z$3:$Z$7690,'2way'!$Q$3:$Q$7690,"=" &amp;B384,'2way'!$Y$3:$Y$7690,"&lt;&gt;P") + SUMIFS('2way'!$Z$3:$Z$7690,'2way'!$R$3:$R$7690,"=" &amp;B384,'2way'!$Y$3:$Y$7690,"&lt;&gt;P")</f>
        <v>0</v>
      </c>
      <c r="G384">
        <f>SUMIFS('2way'!$AD$3:$AD$7690,'2way'!$Q$3:$Q$7690,"="&amp;B384,'2way'!$Y$3:$Y$7690,"&lt;&gt;P") + SUMIFS('2way'!$AD$3:$AD$7690,'2way'!$R$3:$R$7690,"="&amp;D384,'2way'!$Y$3:$Y$7690,"&lt;&gt;P")</f>
        <v>0</v>
      </c>
      <c r="H384" s="68" t="e">
        <f t="shared" si="16"/>
        <v>#DIV/0!</v>
      </c>
      <c r="I384">
        <f>SUMIFS('2way'!$Z$3:$Z$7690,'2way'!$Q$3:$Q$7690,"=" &amp;B384,'2way'!$Y$3:$Y$7690,"&lt;&gt;P") + SUMIFS('2way'!$Z$3:$Z$7690,'2way'!$R$3:$R$7690,"=" &amp;B384,'2way'!$Y$3:$Y$7690,"&lt;&gt;P")</f>
        <v>0</v>
      </c>
      <c r="J384">
        <f>SUMIFS('2way'!$AF$3:$AF$7690,'2way'!$Q$3:$Q$7690,"="&amp;B384,'2way'!$Y$3:$Y$7690,"&lt;&gt;P") + SUMIFS('2way'!$AF$3:$AF$7690,'2way'!$R$3:$R$7690,"="&amp;B384,'2way'!$Y$3:$Y$7690,"&lt;&gt;P")</f>
        <v>0</v>
      </c>
      <c r="K384" s="68" t="e">
        <f t="shared" si="17"/>
        <v>#DIV/0!</v>
      </c>
    </row>
    <row r="385" spans="1:11" x14ac:dyDescent="0.25">
      <c r="A385" t="s">
        <v>157</v>
      </c>
      <c r="B385" t="s">
        <v>163</v>
      </c>
      <c r="C385">
        <f>SUMIFS('2way'!$Z$3:$Z$7690,'2way'!$Q$3:$Q$7690,"=" &amp;B385,'2way'!$Y$3:$Y$7690,"&lt;&gt;P") + SUMIFS('2way'!$Z$3:$Z$7690,'2way'!$R$3:$R$7690,"=" &amp;B385,'2way'!$Y$3:$Y$7690,"&lt;&gt;P")</f>
        <v>0</v>
      </c>
      <c r="D385">
        <f>SUMIFS('2way'!$AB$3:$AB$7690,'2way'!$Q$3:$Q$7690,"="&amp;B385,'2way'!$Z$3:$Z$7690,"&lt;&gt;P") + SUMIFS('2way'!$AB$3:$AB$7690,'2way'!$R$3:$R$7690,"="&amp;B385,'2way'!$Z$3:$Z$7690,"&lt;&gt;P")</f>
        <v>0</v>
      </c>
      <c r="E385" s="68" t="e">
        <f t="shared" si="15"/>
        <v>#DIV/0!</v>
      </c>
      <c r="F385">
        <f>SUMIFS('2way'!$Z$3:$Z$7690,'2way'!$Q$3:$Q$7690,"=" &amp;B385,'2way'!$Y$3:$Y$7690,"&lt;&gt;P") + SUMIFS('2way'!$Z$3:$Z$7690,'2way'!$R$3:$R$7690,"=" &amp;B385,'2way'!$Y$3:$Y$7690,"&lt;&gt;P")</f>
        <v>0</v>
      </c>
      <c r="G385">
        <f>SUMIFS('2way'!$AD$3:$AD$7690,'2way'!$Q$3:$Q$7690,"="&amp;B385,'2way'!$Y$3:$Y$7690,"&lt;&gt;P") + SUMIFS('2way'!$AD$3:$AD$7690,'2way'!$R$3:$R$7690,"="&amp;D385,'2way'!$Y$3:$Y$7690,"&lt;&gt;P")</f>
        <v>0</v>
      </c>
      <c r="H385" s="68" t="e">
        <f t="shared" si="16"/>
        <v>#DIV/0!</v>
      </c>
      <c r="I385">
        <f>SUMIFS('2way'!$Z$3:$Z$7690,'2way'!$Q$3:$Q$7690,"=" &amp;B385,'2way'!$Y$3:$Y$7690,"&lt;&gt;P") + SUMIFS('2way'!$Z$3:$Z$7690,'2way'!$R$3:$R$7690,"=" &amp;B385,'2way'!$Y$3:$Y$7690,"&lt;&gt;P")</f>
        <v>0</v>
      </c>
      <c r="J385">
        <f>SUMIFS('2way'!$AF$3:$AF$7690,'2way'!$Q$3:$Q$7690,"="&amp;B385,'2way'!$Y$3:$Y$7690,"&lt;&gt;P") + SUMIFS('2way'!$AF$3:$AF$7690,'2way'!$R$3:$R$7690,"="&amp;B385,'2way'!$Y$3:$Y$7690,"&lt;&gt;P")</f>
        <v>0</v>
      </c>
      <c r="K385" s="68" t="e">
        <f t="shared" si="17"/>
        <v>#DIV/0!</v>
      </c>
    </row>
    <row r="386" spans="1:11" x14ac:dyDescent="0.25">
      <c r="A386" t="s">
        <v>71</v>
      </c>
      <c r="B386" t="s">
        <v>53</v>
      </c>
      <c r="C386">
        <f>SUMIFS('2way'!$Z$3:$Z$7690,'2way'!$Q$3:$Q$7690,"=" &amp;B386,'2way'!$Y$3:$Y$7690,"&lt;&gt;P") + SUMIFS('2way'!$Z$3:$Z$7690,'2way'!$R$3:$R$7690,"=" &amp;B386,'2way'!$Y$3:$Y$7690,"&lt;&gt;P")</f>
        <v>0</v>
      </c>
      <c r="D386">
        <f>SUMIFS('2way'!$AB$3:$AB$7690,'2way'!$Q$3:$Q$7690,"="&amp;B386,'2way'!$Z$3:$Z$7690,"&lt;&gt;P") + SUMIFS('2way'!$AB$3:$AB$7690,'2way'!$R$3:$R$7690,"="&amp;B386,'2way'!$Z$3:$Z$7690,"&lt;&gt;P")</f>
        <v>0</v>
      </c>
      <c r="E386" s="68" t="e">
        <f t="shared" si="15"/>
        <v>#DIV/0!</v>
      </c>
      <c r="F386">
        <f>SUMIFS('2way'!$Z$3:$Z$7690,'2way'!$Q$3:$Q$7690,"=" &amp;B386,'2way'!$Y$3:$Y$7690,"&lt;&gt;P") + SUMIFS('2way'!$Z$3:$Z$7690,'2way'!$R$3:$R$7690,"=" &amp;B386,'2way'!$Y$3:$Y$7690,"&lt;&gt;P")</f>
        <v>0</v>
      </c>
      <c r="G386">
        <f>SUMIFS('2way'!$AD$3:$AD$7690,'2way'!$Q$3:$Q$7690,"="&amp;B386,'2way'!$Y$3:$Y$7690,"&lt;&gt;P") + SUMIFS('2way'!$AD$3:$AD$7690,'2way'!$R$3:$R$7690,"="&amp;D386,'2way'!$Y$3:$Y$7690,"&lt;&gt;P")</f>
        <v>0</v>
      </c>
      <c r="H386" s="68" t="e">
        <f t="shared" si="16"/>
        <v>#DIV/0!</v>
      </c>
      <c r="I386">
        <f>SUMIFS('2way'!$Z$3:$Z$7690,'2way'!$Q$3:$Q$7690,"=" &amp;B386,'2way'!$Y$3:$Y$7690,"&lt;&gt;P") + SUMIFS('2way'!$Z$3:$Z$7690,'2way'!$R$3:$R$7690,"=" &amp;B386,'2way'!$Y$3:$Y$7690,"&lt;&gt;P")</f>
        <v>0</v>
      </c>
      <c r="J386">
        <f>SUMIFS('2way'!$AF$3:$AF$7690,'2way'!$Q$3:$Q$7690,"="&amp;B386,'2way'!$Y$3:$Y$7690,"&lt;&gt;P") + SUMIFS('2way'!$AF$3:$AF$7690,'2way'!$R$3:$R$7690,"="&amp;B386,'2way'!$Y$3:$Y$7690,"&lt;&gt;P")</f>
        <v>0</v>
      </c>
      <c r="K386" s="68" t="e">
        <f t="shared" si="17"/>
        <v>#DIV/0!</v>
      </c>
    </row>
    <row r="387" spans="1:11" x14ac:dyDescent="0.25">
      <c r="A387" t="s">
        <v>71</v>
      </c>
      <c r="B387" t="s">
        <v>51</v>
      </c>
      <c r="C387">
        <f>SUMIFS('2way'!$Z$3:$Z$7690,'2way'!$Q$3:$Q$7690,"=" &amp;B387,'2way'!$Y$3:$Y$7690,"&lt;&gt;P") + SUMIFS('2way'!$Z$3:$Z$7690,'2way'!$R$3:$R$7690,"=" &amp;B387,'2way'!$Y$3:$Y$7690,"&lt;&gt;P")</f>
        <v>0</v>
      </c>
      <c r="D387">
        <f>SUMIFS('2way'!$AB$3:$AB$7690,'2way'!$Q$3:$Q$7690,"="&amp;B387,'2way'!$Z$3:$Z$7690,"&lt;&gt;P") + SUMIFS('2way'!$AB$3:$AB$7690,'2way'!$R$3:$R$7690,"="&amp;B387,'2way'!$Z$3:$Z$7690,"&lt;&gt;P")</f>
        <v>0</v>
      </c>
      <c r="E387" s="68" t="e">
        <f t="shared" si="15"/>
        <v>#DIV/0!</v>
      </c>
      <c r="F387">
        <f>SUMIFS('2way'!$Z$3:$Z$7690,'2way'!$Q$3:$Q$7690,"=" &amp;B387,'2way'!$Y$3:$Y$7690,"&lt;&gt;P") + SUMIFS('2way'!$Z$3:$Z$7690,'2way'!$R$3:$R$7690,"=" &amp;B387,'2way'!$Y$3:$Y$7690,"&lt;&gt;P")</f>
        <v>0</v>
      </c>
      <c r="G387">
        <f>SUMIFS('2way'!$AD$3:$AD$7690,'2way'!$Q$3:$Q$7690,"="&amp;B387,'2way'!$Y$3:$Y$7690,"&lt;&gt;P") + SUMIFS('2way'!$AD$3:$AD$7690,'2way'!$R$3:$R$7690,"="&amp;D387,'2way'!$Y$3:$Y$7690,"&lt;&gt;P")</f>
        <v>0</v>
      </c>
      <c r="H387" s="68" t="e">
        <f t="shared" si="16"/>
        <v>#DIV/0!</v>
      </c>
      <c r="I387">
        <f>SUMIFS('2way'!$Z$3:$Z$7690,'2way'!$Q$3:$Q$7690,"=" &amp;B387,'2way'!$Y$3:$Y$7690,"&lt;&gt;P") + SUMIFS('2way'!$Z$3:$Z$7690,'2way'!$R$3:$R$7690,"=" &amp;B387,'2way'!$Y$3:$Y$7690,"&lt;&gt;P")</f>
        <v>0</v>
      </c>
      <c r="J387">
        <f>SUMIFS('2way'!$AF$3:$AF$7690,'2way'!$Q$3:$Q$7690,"="&amp;B387,'2way'!$Y$3:$Y$7690,"&lt;&gt;P") + SUMIFS('2way'!$AF$3:$AF$7690,'2way'!$R$3:$R$7690,"="&amp;B387,'2way'!$Y$3:$Y$7690,"&lt;&gt;P")</f>
        <v>0</v>
      </c>
      <c r="K387" s="68" t="e">
        <f t="shared" si="17"/>
        <v>#DIV/0!</v>
      </c>
    </row>
    <row r="388" spans="1:11" x14ac:dyDescent="0.25">
      <c r="A388" t="s">
        <v>71</v>
      </c>
      <c r="B388" t="s">
        <v>56</v>
      </c>
      <c r="C388">
        <f>SUMIFS('2way'!$Z$3:$Z$7690,'2way'!$Q$3:$Q$7690,"=" &amp;B388,'2way'!$Y$3:$Y$7690,"&lt;&gt;P") + SUMIFS('2way'!$Z$3:$Z$7690,'2way'!$R$3:$R$7690,"=" &amp;B388,'2way'!$Y$3:$Y$7690,"&lt;&gt;P")</f>
        <v>0</v>
      </c>
      <c r="D388">
        <f>SUMIFS('2way'!$AB$3:$AB$7690,'2way'!$Q$3:$Q$7690,"="&amp;B388,'2way'!$Z$3:$Z$7690,"&lt;&gt;P") + SUMIFS('2way'!$AB$3:$AB$7690,'2way'!$R$3:$R$7690,"="&amp;B388,'2way'!$Z$3:$Z$7690,"&lt;&gt;P")</f>
        <v>0</v>
      </c>
      <c r="E388" s="68" t="e">
        <f t="shared" ref="E388:E406" si="18">D388/C388</f>
        <v>#DIV/0!</v>
      </c>
      <c r="F388">
        <f>SUMIFS('2way'!$Z$3:$Z$7690,'2way'!$Q$3:$Q$7690,"=" &amp;B388,'2way'!$Y$3:$Y$7690,"&lt;&gt;P") + SUMIFS('2way'!$Z$3:$Z$7690,'2way'!$R$3:$R$7690,"=" &amp;B388,'2way'!$Y$3:$Y$7690,"&lt;&gt;P")</f>
        <v>0</v>
      </c>
      <c r="G388">
        <f>SUMIFS('2way'!$AD$3:$AD$7690,'2way'!$Q$3:$Q$7690,"="&amp;B388,'2way'!$Y$3:$Y$7690,"&lt;&gt;P") + SUMIFS('2way'!$AD$3:$AD$7690,'2way'!$R$3:$R$7690,"="&amp;D388,'2way'!$Y$3:$Y$7690,"&lt;&gt;P")</f>
        <v>0</v>
      </c>
      <c r="H388" s="68" t="e">
        <f t="shared" ref="H388:H406" si="19">G388/F388</f>
        <v>#DIV/0!</v>
      </c>
      <c r="I388">
        <f>SUMIFS('2way'!$Z$3:$Z$7690,'2way'!$Q$3:$Q$7690,"=" &amp;B388,'2way'!$Y$3:$Y$7690,"&lt;&gt;P") + SUMIFS('2way'!$Z$3:$Z$7690,'2way'!$R$3:$R$7690,"=" &amp;B388,'2way'!$Y$3:$Y$7690,"&lt;&gt;P")</f>
        <v>0</v>
      </c>
      <c r="J388">
        <f>SUMIFS('2way'!$AF$3:$AF$7690,'2way'!$Q$3:$Q$7690,"="&amp;B388,'2way'!$Y$3:$Y$7690,"&lt;&gt;P") + SUMIFS('2way'!$AF$3:$AF$7690,'2way'!$R$3:$R$7690,"="&amp;B388,'2way'!$Y$3:$Y$7690,"&lt;&gt;P")</f>
        <v>0</v>
      </c>
      <c r="K388" s="68" t="e">
        <f t="shared" ref="K388:K406" si="20">J388/I388</f>
        <v>#DIV/0!</v>
      </c>
    </row>
    <row r="389" spans="1:11" x14ac:dyDescent="0.25">
      <c r="A389" t="s">
        <v>71</v>
      </c>
      <c r="B389" t="s">
        <v>54</v>
      </c>
      <c r="C389">
        <f>SUMIFS('2way'!$Z$3:$Z$7690,'2way'!$Q$3:$Q$7690,"=" &amp;B389,'2way'!$Y$3:$Y$7690,"&lt;&gt;P") + SUMIFS('2way'!$Z$3:$Z$7690,'2way'!$R$3:$R$7690,"=" &amp;B389,'2way'!$Y$3:$Y$7690,"&lt;&gt;P")</f>
        <v>0</v>
      </c>
      <c r="D389">
        <f>SUMIFS('2way'!$AB$3:$AB$7690,'2way'!$Q$3:$Q$7690,"="&amp;B389,'2way'!$Z$3:$Z$7690,"&lt;&gt;P") + SUMIFS('2way'!$AB$3:$AB$7690,'2way'!$R$3:$R$7690,"="&amp;B389,'2way'!$Z$3:$Z$7690,"&lt;&gt;P")</f>
        <v>0</v>
      </c>
      <c r="E389" s="68" t="e">
        <f t="shared" si="18"/>
        <v>#DIV/0!</v>
      </c>
      <c r="F389">
        <f>SUMIFS('2way'!$Z$3:$Z$7690,'2way'!$Q$3:$Q$7690,"=" &amp;B389,'2way'!$Y$3:$Y$7690,"&lt;&gt;P") + SUMIFS('2way'!$Z$3:$Z$7690,'2way'!$R$3:$R$7690,"=" &amp;B389,'2way'!$Y$3:$Y$7690,"&lt;&gt;P")</f>
        <v>0</v>
      </c>
      <c r="G389">
        <f>SUMIFS('2way'!$AD$3:$AD$7690,'2way'!$Q$3:$Q$7690,"="&amp;B389,'2way'!$Y$3:$Y$7690,"&lt;&gt;P") + SUMIFS('2way'!$AD$3:$AD$7690,'2way'!$R$3:$R$7690,"="&amp;D389,'2way'!$Y$3:$Y$7690,"&lt;&gt;P")</f>
        <v>0</v>
      </c>
      <c r="H389" s="68" t="e">
        <f t="shared" si="19"/>
        <v>#DIV/0!</v>
      </c>
      <c r="I389">
        <f>SUMIFS('2way'!$Z$3:$Z$7690,'2way'!$Q$3:$Q$7690,"=" &amp;B389,'2way'!$Y$3:$Y$7690,"&lt;&gt;P") + SUMIFS('2way'!$Z$3:$Z$7690,'2way'!$R$3:$R$7690,"=" &amp;B389,'2way'!$Y$3:$Y$7690,"&lt;&gt;P")</f>
        <v>0</v>
      </c>
      <c r="J389">
        <f>SUMIFS('2way'!$AF$3:$AF$7690,'2way'!$Q$3:$Q$7690,"="&amp;B389,'2way'!$Y$3:$Y$7690,"&lt;&gt;P") + SUMIFS('2way'!$AF$3:$AF$7690,'2way'!$R$3:$R$7690,"="&amp;B389,'2way'!$Y$3:$Y$7690,"&lt;&gt;P")</f>
        <v>0</v>
      </c>
      <c r="K389" s="68" t="e">
        <f t="shared" si="20"/>
        <v>#DIV/0!</v>
      </c>
    </row>
    <row r="390" spans="1:11" x14ac:dyDescent="0.25">
      <c r="A390" t="s">
        <v>71</v>
      </c>
      <c r="B390" t="s">
        <v>64</v>
      </c>
      <c r="C390">
        <f>SUMIFS('2way'!$Z$3:$Z$7690,'2way'!$Q$3:$Q$7690,"=" &amp;B390,'2way'!$Y$3:$Y$7690,"&lt;&gt;P") + SUMIFS('2way'!$Z$3:$Z$7690,'2way'!$R$3:$R$7690,"=" &amp;B390,'2way'!$Y$3:$Y$7690,"&lt;&gt;P")</f>
        <v>0</v>
      </c>
      <c r="D390">
        <f>SUMIFS('2way'!$AB$3:$AB$7690,'2way'!$Q$3:$Q$7690,"="&amp;B390,'2way'!$Z$3:$Z$7690,"&lt;&gt;P") + SUMIFS('2way'!$AB$3:$AB$7690,'2way'!$R$3:$R$7690,"="&amp;B390,'2way'!$Z$3:$Z$7690,"&lt;&gt;P")</f>
        <v>0</v>
      </c>
      <c r="E390" s="68" t="e">
        <f t="shared" si="18"/>
        <v>#DIV/0!</v>
      </c>
      <c r="F390">
        <f>SUMIFS('2way'!$Z$3:$Z$7690,'2way'!$Q$3:$Q$7690,"=" &amp;B390,'2way'!$Y$3:$Y$7690,"&lt;&gt;P") + SUMIFS('2way'!$Z$3:$Z$7690,'2way'!$R$3:$R$7690,"=" &amp;B390,'2way'!$Y$3:$Y$7690,"&lt;&gt;P")</f>
        <v>0</v>
      </c>
      <c r="G390">
        <f>SUMIFS('2way'!$AD$3:$AD$7690,'2way'!$Q$3:$Q$7690,"="&amp;B390,'2way'!$Y$3:$Y$7690,"&lt;&gt;P") + SUMIFS('2way'!$AD$3:$AD$7690,'2way'!$R$3:$R$7690,"="&amp;D390,'2way'!$Y$3:$Y$7690,"&lt;&gt;P")</f>
        <v>0</v>
      </c>
      <c r="H390" s="68" t="e">
        <f t="shared" si="19"/>
        <v>#DIV/0!</v>
      </c>
      <c r="I390">
        <f>SUMIFS('2way'!$Z$3:$Z$7690,'2way'!$Q$3:$Q$7690,"=" &amp;B390,'2way'!$Y$3:$Y$7690,"&lt;&gt;P") + SUMIFS('2way'!$Z$3:$Z$7690,'2way'!$R$3:$R$7690,"=" &amp;B390,'2way'!$Y$3:$Y$7690,"&lt;&gt;P")</f>
        <v>0</v>
      </c>
      <c r="J390">
        <f>SUMIFS('2way'!$AF$3:$AF$7690,'2way'!$Q$3:$Q$7690,"="&amp;B390,'2way'!$Y$3:$Y$7690,"&lt;&gt;P") + SUMIFS('2way'!$AF$3:$AF$7690,'2way'!$R$3:$R$7690,"="&amp;B390,'2way'!$Y$3:$Y$7690,"&lt;&gt;P")</f>
        <v>0</v>
      </c>
      <c r="K390" s="68" t="e">
        <f t="shared" si="20"/>
        <v>#DIV/0!</v>
      </c>
    </row>
    <row r="391" spans="1:11" x14ac:dyDescent="0.25">
      <c r="A391" t="s">
        <v>71</v>
      </c>
      <c r="B391" t="s">
        <v>52</v>
      </c>
      <c r="C391">
        <f>SUMIFS('2way'!$Z$3:$Z$7690,'2way'!$Q$3:$Q$7690,"=" &amp;B391,'2way'!$Y$3:$Y$7690,"&lt;&gt;P") + SUMIFS('2way'!$Z$3:$Z$7690,'2way'!$R$3:$R$7690,"=" &amp;B391,'2way'!$Y$3:$Y$7690,"&lt;&gt;P")</f>
        <v>0</v>
      </c>
      <c r="D391">
        <f>SUMIFS('2way'!$AB$3:$AB$7690,'2way'!$Q$3:$Q$7690,"="&amp;B391,'2way'!$Z$3:$Z$7690,"&lt;&gt;P") + SUMIFS('2way'!$AB$3:$AB$7690,'2way'!$R$3:$R$7690,"="&amp;B391,'2way'!$Z$3:$Z$7690,"&lt;&gt;P")</f>
        <v>0</v>
      </c>
      <c r="E391" s="68" t="e">
        <f t="shared" si="18"/>
        <v>#DIV/0!</v>
      </c>
      <c r="F391">
        <f>SUMIFS('2way'!$Z$3:$Z$7690,'2way'!$Q$3:$Q$7690,"=" &amp;B391,'2way'!$Y$3:$Y$7690,"&lt;&gt;P") + SUMIFS('2way'!$Z$3:$Z$7690,'2way'!$R$3:$R$7690,"=" &amp;B391,'2way'!$Y$3:$Y$7690,"&lt;&gt;P")</f>
        <v>0</v>
      </c>
      <c r="G391">
        <f>SUMIFS('2way'!$AD$3:$AD$7690,'2way'!$Q$3:$Q$7690,"="&amp;B391,'2way'!$Y$3:$Y$7690,"&lt;&gt;P") + SUMIFS('2way'!$AD$3:$AD$7690,'2way'!$R$3:$R$7690,"="&amp;D391,'2way'!$Y$3:$Y$7690,"&lt;&gt;P")</f>
        <v>0</v>
      </c>
      <c r="H391" s="68" t="e">
        <f t="shared" si="19"/>
        <v>#DIV/0!</v>
      </c>
      <c r="I391">
        <f>SUMIFS('2way'!$Z$3:$Z$7690,'2way'!$Q$3:$Q$7690,"=" &amp;B391,'2way'!$Y$3:$Y$7690,"&lt;&gt;P") + SUMIFS('2way'!$Z$3:$Z$7690,'2way'!$R$3:$R$7690,"=" &amp;B391,'2way'!$Y$3:$Y$7690,"&lt;&gt;P")</f>
        <v>0</v>
      </c>
      <c r="J391">
        <f>SUMIFS('2way'!$AF$3:$AF$7690,'2way'!$Q$3:$Q$7690,"="&amp;B391,'2way'!$Y$3:$Y$7690,"&lt;&gt;P") + SUMIFS('2way'!$AF$3:$AF$7690,'2way'!$R$3:$R$7690,"="&amp;B391,'2way'!$Y$3:$Y$7690,"&lt;&gt;P")</f>
        <v>0</v>
      </c>
      <c r="K391" s="68" t="e">
        <f t="shared" si="20"/>
        <v>#DIV/0!</v>
      </c>
    </row>
    <row r="392" spans="1:11" x14ac:dyDescent="0.25">
      <c r="A392" t="s">
        <v>71</v>
      </c>
      <c r="B392" t="s">
        <v>55</v>
      </c>
      <c r="C392">
        <f>SUMIFS('2way'!$Z$3:$Z$7690,'2way'!$Q$3:$Q$7690,"=" &amp;B392,'2way'!$Y$3:$Y$7690,"&lt;&gt;P") + SUMIFS('2way'!$Z$3:$Z$7690,'2way'!$R$3:$R$7690,"=" &amp;B392,'2way'!$Y$3:$Y$7690,"&lt;&gt;P")</f>
        <v>0</v>
      </c>
      <c r="D392">
        <f>SUMIFS('2way'!$AB$3:$AB$7690,'2way'!$Q$3:$Q$7690,"="&amp;B392,'2way'!$Z$3:$Z$7690,"&lt;&gt;P") + SUMIFS('2way'!$AB$3:$AB$7690,'2way'!$R$3:$R$7690,"="&amp;B392,'2way'!$Z$3:$Z$7690,"&lt;&gt;P")</f>
        <v>0</v>
      </c>
      <c r="E392" s="68" t="e">
        <f t="shared" si="18"/>
        <v>#DIV/0!</v>
      </c>
      <c r="F392">
        <f>SUMIFS('2way'!$Z$3:$Z$7690,'2way'!$Q$3:$Q$7690,"=" &amp;B392,'2way'!$Y$3:$Y$7690,"&lt;&gt;P") + SUMIFS('2way'!$Z$3:$Z$7690,'2way'!$R$3:$R$7690,"=" &amp;B392,'2way'!$Y$3:$Y$7690,"&lt;&gt;P")</f>
        <v>0</v>
      </c>
      <c r="G392">
        <f>SUMIFS('2way'!$AD$3:$AD$7690,'2way'!$Q$3:$Q$7690,"="&amp;B392,'2way'!$Y$3:$Y$7690,"&lt;&gt;P") + SUMIFS('2way'!$AD$3:$AD$7690,'2way'!$R$3:$R$7690,"="&amp;D392,'2way'!$Y$3:$Y$7690,"&lt;&gt;P")</f>
        <v>0</v>
      </c>
      <c r="H392" s="68" t="e">
        <f t="shared" si="19"/>
        <v>#DIV/0!</v>
      </c>
      <c r="I392">
        <f>SUMIFS('2way'!$Z$3:$Z$7690,'2way'!$Q$3:$Q$7690,"=" &amp;B392,'2way'!$Y$3:$Y$7690,"&lt;&gt;P") + SUMIFS('2way'!$Z$3:$Z$7690,'2way'!$R$3:$R$7690,"=" &amp;B392,'2way'!$Y$3:$Y$7690,"&lt;&gt;P")</f>
        <v>0</v>
      </c>
      <c r="J392">
        <f>SUMIFS('2way'!$AF$3:$AF$7690,'2way'!$Q$3:$Q$7690,"="&amp;B392,'2way'!$Y$3:$Y$7690,"&lt;&gt;P") + SUMIFS('2way'!$AF$3:$AF$7690,'2way'!$R$3:$R$7690,"="&amp;B392,'2way'!$Y$3:$Y$7690,"&lt;&gt;P")</f>
        <v>0</v>
      </c>
      <c r="K392" s="68" t="e">
        <f t="shared" si="20"/>
        <v>#DIV/0!</v>
      </c>
    </row>
    <row r="393" spans="1:11" x14ac:dyDescent="0.25">
      <c r="A393" t="s">
        <v>71</v>
      </c>
      <c r="B393" t="s">
        <v>39</v>
      </c>
      <c r="C393">
        <f>SUMIFS('2way'!$Z$3:$Z$7690,'2way'!$Q$3:$Q$7690,"=" &amp;B393,'2way'!$Y$3:$Y$7690,"&lt;&gt;P") + SUMIFS('2way'!$Z$3:$Z$7690,'2way'!$R$3:$R$7690,"=" &amp;B393,'2way'!$Y$3:$Y$7690,"&lt;&gt;P")</f>
        <v>0</v>
      </c>
      <c r="D393">
        <f>SUMIFS('2way'!$AB$3:$AB$7690,'2way'!$Q$3:$Q$7690,"="&amp;B393,'2way'!$Z$3:$Z$7690,"&lt;&gt;P") + SUMIFS('2way'!$AB$3:$AB$7690,'2way'!$R$3:$R$7690,"="&amp;B393,'2way'!$Z$3:$Z$7690,"&lt;&gt;P")</f>
        <v>0</v>
      </c>
      <c r="E393" s="68" t="e">
        <f t="shared" si="18"/>
        <v>#DIV/0!</v>
      </c>
      <c r="F393">
        <f>SUMIFS('2way'!$Z$3:$Z$7690,'2way'!$Q$3:$Q$7690,"=" &amp;B393,'2way'!$Y$3:$Y$7690,"&lt;&gt;P") + SUMIFS('2way'!$Z$3:$Z$7690,'2way'!$R$3:$R$7690,"=" &amp;B393,'2way'!$Y$3:$Y$7690,"&lt;&gt;P")</f>
        <v>0</v>
      </c>
      <c r="G393">
        <f>SUMIFS('2way'!$AD$3:$AD$7690,'2way'!$Q$3:$Q$7690,"="&amp;B393,'2way'!$Y$3:$Y$7690,"&lt;&gt;P") + SUMIFS('2way'!$AD$3:$AD$7690,'2way'!$R$3:$R$7690,"="&amp;D393,'2way'!$Y$3:$Y$7690,"&lt;&gt;P")</f>
        <v>0</v>
      </c>
      <c r="H393" s="68" t="e">
        <f t="shared" si="19"/>
        <v>#DIV/0!</v>
      </c>
      <c r="I393">
        <f>SUMIFS('2way'!$Z$3:$Z$7690,'2way'!$Q$3:$Q$7690,"=" &amp;B393,'2way'!$Y$3:$Y$7690,"&lt;&gt;P") + SUMIFS('2way'!$Z$3:$Z$7690,'2way'!$R$3:$R$7690,"=" &amp;B393,'2way'!$Y$3:$Y$7690,"&lt;&gt;P")</f>
        <v>0</v>
      </c>
      <c r="J393">
        <f>SUMIFS('2way'!$AF$3:$AF$7690,'2way'!$Q$3:$Q$7690,"="&amp;B393,'2way'!$Y$3:$Y$7690,"&lt;&gt;P") + SUMIFS('2way'!$AF$3:$AF$7690,'2way'!$R$3:$R$7690,"="&amp;B393,'2way'!$Y$3:$Y$7690,"&lt;&gt;P")</f>
        <v>0</v>
      </c>
      <c r="K393" s="68" t="e">
        <f t="shared" si="20"/>
        <v>#DIV/0!</v>
      </c>
    </row>
    <row r="394" spans="1:11" x14ac:dyDescent="0.25">
      <c r="A394" t="s">
        <v>71</v>
      </c>
      <c r="B394" t="s">
        <v>9</v>
      </c>
      <c r="C394">
        <f>SUMIFS('2way'!$Z$3:$Z$7690,'2way'!$Q$3:$Q$7690,"=" &amp;B394,'2way'!$Y$3:$Y$7690,"&lt;&gt;P") + SUMIFS('2way'!$Z$3:$Z$7690,'2way'!$R$3:$R$7690,"=" &amp;B394,'2way'!$Y$3:$Y$7690,"&lt;&gt;P")</f>
        <v>0</v>
      </c>
      <c r="D394">
        <f>SUMIFS('2way'!$AB$3:$AB$7690,'2way'!$Q$3:$Q$7690,"="&amp;B394,'2way'!$Z$3:$Z$7690,"&lt;&gt;P") + SUMIFS('2way'!$AB$3:$AB$7690,'2way'!$R$3:$R$7690,"="&amp;B394,'2way'!$Z$3:$Z$7690,"&lt;&gt;P")</f>
        <v>0</v>
      </c>
      <c r="E394" s="68" t="e">
        <f t="shared" si="18"/>
        <v>#DIV/0!</v>
      </c>
      <c r="F394">
        <f>SUMIFS('2way'!$Z$3:$Z$7690,'2way'!$Q$3:$Q$7690,"=" &amp;B394,'2way'!$Y$3:$Y$7690,"&lt;&gt;P") + SUMIFS('2way'!$Z$3:$Z$7690,'2way'!$R$3:$R$7690,"=" &amp;B394,'2way'!$Y$3:$Y$7690,"&lt;&gt;P")</f>
        <v>0</v>
      </c>
      <c r="G394">
        <f>SUMIFS('2way'!$AD$3:$AD$7690,'2way'!$Q$3:$Q$7690,"="&amp;B394,'2way'!$Y$3:$Y$7690,"&lt;&gt;P") + SUMIFS('2way'!$AD$3:$AD$7690,'2way'!$R$3:$R$7690,"="&amp;D394,'2way'!$Y$3:$Y$7690,"&lt;&gt;P")</f>
        <v>0</v>
      </c>
      <c r="H394" s="68" t="e">
        <f t="shared" si="19"/>
        <v>#DIV/0!</v>
      </c>
      <c r="I394">
        <f>SUMIFS('2way'!$Z$3:$Z$7690,'2way'!$Q$3:$Q$7690,"=" &amp;B394,'2way'!$Y$3:$Y$7690,"&lt;&gt;P") + SUMIFS('2way'!$Z$3:$Z$7690,'2way'!$R$3:$R$7690,"=" &amp;B394,'2way'!$Y$3:$Y$7690,"&lt;&gt;P")</f>
        <v>0</v>
      </c>
      <c r="J394">
        <f>SUMIFS('2way'!$AF$3:$AF$7690,'2way'!$Q$3:$Q$7690,"="&amp;B394,'2way'!$Y$3:$Y$7690,"&lt;&gt;P") + SUMIFS('2way'!$AF$3:$AF$7690,'2way'!$R$3:$R$7690,"="&amp;B394,'2way'!$Y$3:$Y$7690,"&lt;&gt;P")</f>
        <v>0</v>
      </c>
      <c r="K394" s="68" t="e">
        <f t="shared" si="20"/>
        <v>#DIV/0!</v>
      </c>
    </row>
    <row r="395" spans="1:11" x14ac:dyDescent="0.25">
      <c r="A395" t="s">
        <v>71</v>
      </c>
      <c r="B395" t="s">
        <v>38</v>
      </c>
      <c r="C395">
        <f>SUMIFS('2way'!$Z$3:$Z$7690,'2way'!$Q$3:$Q$7690,"=" &amp;B395,'2way'!$Y$3:$Y$7690,"&lt;&gt;P") + SUMIFS('2way'!$Z$3:$Z$7690,'2way'!$R$3:$R$7690,"=" &amp;B395,'2way'!$Y$3:$Y$7690,"&lt;&gt;P")</f>
        <v>0</v>
      </c>
      <c r="D395">
        <f>SUMIFS('2way'!$AB$3:$AB$7690,'2way'!$Q$3:$Q$7690,"="&amp;B395,'2way'!$Z$3:$Z$7690,"&lt;&gt;P") + SUMIFS('2way'!$AB$3:$AB$7690,'2way'!$R$3:$R$7690,"="&amp;B395,'2way'!$Z$3:$Z$7690,"&lt;&gt;P")</f>
        <v>0</v>
      </c>
      <c r="E395" s="68" t="e">
        <f t="shared" si="18"/>
        <v>#DIV/0!</v>
      </c>
      <c r="F395">
        <f>SUMIFS('2way'!$Z$3:$Z$7690,'2way'!$Q$3:$Q$7690,"=" &amp;B395,'2way'!$Y$3:$Y$7690,"&lt;&gt;P") + SUMIFS('2way'!$Z$3:$Z$7690,'2way'!$R$3:$R$7690,"=" &amp;B395,'2way'!$Y$3:$Y$7690,"&lt;&gt;P")</f>
        <v>0</v>
      </c>
      <c r="G395">
        <f>SUMIFS('2way'!$AD$3:$AD$7690,'2way'!$Q$3:$Q$7690,"="&amp;B395,'2way'!$Y$3:$Y$7690,"&lt;&gt;P") + SUMIFS('2way'!$AD$3:$AD$7690,'2way'!$R$3:$R$7690,"="&amp;D395,'2way'!$Y$3:$Y$7690,"&lt;&gt;P")</f>
        <v>0</v>
      </c>
      <c r="H395" s="68" t="e">
        <f t="shared" si="19"/>
        <v>#DIV/0!</v>
      </c>
      <c r="I395">
        <f>SUMIFS('2way'!$Z$3:$Z$7690,'2way'!$Q$3:$Q$7690,"=" &amp;B395,'2way'!$Y$3:$Y$7690,"&lt;&gt;P") + SUMIFS('2way'!$Z$3:$Z$7690,'2way'!$R$3:$R$7690,"=" &amp;B395,'2way'!$Y$3:$Y$7690,"&lt;&gt;P")</f>
        <v>0</v>
      </c>
      <c r="J395">
        <f>SUMIFS('2way'!$AF$3:$AF$7690,'2way'!$Q$3:$Q$7690,"="&amp;B395,'2way'!$Y$3:$Y$7690,"&lt;&gt;P") + SUMIFS('2way'!$AF$3:$AF$7690,'2way'!$R$3:$R$7690,"="&amp;B395,'2way'!$Y$3:$Y$7690,"&lt;&gt;P")</f>
        <v>0</v>
      </c>
      <c r="K395" s="68" t="e">
        <f t="shared" si="20"/>
        <v>#DIV/0!</v>
      </c>
    </row>
    <row r="396" spans="1:11" x14ac:dyDescent="0.25">
      <c r="A396" t="s">
        <v>71</v>
      </c>
      <c r="B396" t="s">
        <v>50</v>
      </c>
      <c r="C396">
        <f>SUMIFS('2way'!$Z$3:$Z$7690,'2way'!$Q$3:$Q$7690,"=" &amp;B396,'2way'!$Y$3:$Y$7690,"&lt;&gt;P") + SUMIFS('2way'!$Z$3:$Z$7690,'2way'!$R$3:$R$7690,"=" &amp;B396,'2way'!$Y$3:$Y$7690,"&lt;&gt;P")</f>
        <v>0</v>
      </c>
      <c r="D396">
        <f>SUMIFS('2way'!$AB$3:$AB$7690,'2way'!$Q$3:$Q$7690,"="&amp;B396,'2way'!$Z$3:$Z$7690,"&lt;&gt;P") + SUMIFS('2way'!$AB$3:$AB$7690,'2way'!$R$3:$R$7690,"="&amp;B396,'2way'!$Z$3:$Z$7690,"&lt;&gt;P")</f>
        <v>0</v>
      </c>
      <c r="E396" s="68" t="e">
        <f t="shared" si="18"/>
        <v>#DIV/0!</v>
      </c>
      <c r="F396">
        <f>SUMIFS('2way'!$Z$3:$Z$7690,'2way'!$Q$3:$Q$7690,"=" &amp;B396,'2way'!$Y$3:$Y$7690,"&lt;&gt;P") + SUMIFS('2way'!$Z$3:$Z$7690,'2way'!$R$3:$R$7690,"=" &amp;B396,'2way'!$Y$3:$Y$7690,"&lt;&gt;P")</f>
        <v>0</v>
      </c>
      <c r="G396">
        <f>SUMIFS('2way'!$AD$3:$AD$7690,'2way'!$Q$3:$Q$7690,"="&amp;B396,'2way'!$Y$3:$Y$7690,"&lt;&gt;P") + SUMIFS('2way'!$AD$3:$AD$7690,'2way'!$R$3:$R$7690,"="&amp;D396,'2way'!$Y$3:$Y$7690,"&lt;&gt;P")</f>
        <v>0</v>
      </c>
      <c r="H396" s="68" t="e">
        <f t="shared" si="19"/>
        <v>#DIV/0!</v>
      </c>
      <c r="I396">
        <f>SUMIFS('2way'!$Z$3:$Z$7690,'2way'!$Q$3:$Q$7690,"=" &amp;B396,'2way'!$Y$3:$Y$7690,"&lt;&gt;P") + SUMIFS('2way'!$Z$3:$Z$7690,'2way'!$R$3:$R$7690,"=" &amp;B396,'2way'!$Y$3:$Y$7690,"&lt;&gt;P")</f>
        <v>0</v>
      </c>
      <c r="J396">
        <f>SUMIFS('2way'!$AF$3:$AF$7690,'2way'!$Q$3:$Q$7690,"="&amp;B396,'2way'!$Y$3:$Y$7690,"&lt;&gt;P") + SUMIFS('2way'!$AF$3:$AF$7690,'2way'!$R$3:$R$7690,"="&amp;B396,'2way'!$Y$3:$Y$7690,"&lt;&gt;P")</f>
        <v>0</v>
      </c>
      <c r="K396" s="68" t="e">
        <f t="shared" si="20"/>
        <v>#DIV/0!</v>
      </c>
    </row>
    <row r="397" spans="1:11" x14ac:dyDescent="0.25">
      <c r="A397" t="s">
        <v>71</v>
      </c>
      <c r="B397" t="s">
        <v>32</v>
      </c>
      <c r="C397">
        <f>SUMIFS('2way'!$Z$3:$Z$7690,'2way'!$Q$3:$Q$7690,"=" &amp;B397,'2way'!$Y$3:$Y$7690,"&lt;&gt;P") + SUMIFS('2way'!$Z$3:$Z$7690,'2way'!$R$3:$R$7690,"=" &amp;B397,'2way'!$Y$3:$Y$7690,"&lt;&gt;P")</f>
        <v>0</v>
      </c>
      <c r="D397">
        <f>SUMIFS('2way'!$AB$3:$AB$7690,'2way'!$Q$3:$Q$7690,"="&amp;B397,'2way'!$Z$3:$Z$7690,"&lt;&gt;P") + SUMIFS('2way'!$AB$3:$AB$7690,'2way'!$R$3:$R$7690,"="&amp;B397,'2way'!$Z$3:$Z$7690,"&lt;&gt;P")</f>
        <v>0</v>
      </c>
      <c r="E397" s="68" t="e">
        <f t="shared" si="18"/>
        <v>#DIV/0!</v>
      </c>
      <c r="F397">
        <f>SUMIFS('2way'!$Z$3:$Z$7690,'2way'!$Q$3:$Q$7690,"=" &amp;B397,'2way'!$Y$3:$Y$7690,"&lt;&gt;P") + SUMIFS('2way'!$Z$3:$Z$7690,'2way'!$R$3:$R$7690,"=" &amp;B397,'2way'!$Y$3:$Y$7690,"&lt;&gt;P")</f>
        <v>0</v>
      </c>
      <c r="G397">
        <f>SUMIFS('2way'!$AD$3:$AD$7690,'2way'!$Q$3:$Q$7690,"="&amp;B397,'2way'!$Y$3:$Y$7690,"&lt;&gt;P") + SUMIFS('2way'!$AD$3:$AD$7690,'2way'!$R$3:$R$7690,"="&amp;D397,'2way'!$Y$3:$Y$7690,"&lt;&gt;P")</f>
        <v>0</v>
      </c>
      <c r="H397" s="68" t="e">
        <f t="shared" si="19"/>
        <v>#DIV/0!</v>
      </c>
      <c r="I397">
        <f>SUMIFS('2way'!$Z$3:$Z$7690,'2way'!$Q$3:$Q$7690,"=" &amp;B397,'2way'!$Y$3:$Y$7690,"&lt;&gt;P") + SUMIFS('2way'!$Z$3:$Z$7690,'2way'!$R$3:$R$7690,"=" &amp;B397,'2way'!$Y$3:$Y$7690,"&lt;&gt;P")</f>
        <v>0</v>
      </c>
      <c r="J397">
        <f>SUMIFS('2way'!$AF$3:$AF$7690,'2way'!$Q$3:$Q$7690,"="&amp;B397,'2way'!$Y$3:$Y$7690,"&lt;&gt;P") + SUMIFS('2way'!$AF$3:$AF$7690,'2way'!$R$3:$R$7690,"="&amp;B397,'2way'!$Y$3:$Y$7690,"&lt;&gt;P")</f>
        <v>0</v>
      </c>
      <c r="K397" s="68" t="e">
        <f t="shared" si="20"/>
        <v>#DIV/0!</v>
      </c>
    </row>
    <row r="398" spans="1:11" x14ac:dyDescent="0.25">
      <c r="A398" t="s">
        <v>71</v>
      </c>
      <c r="B398" t="s">
        <v>33</v>
      </c>
      <c r="C398">
        <f>SUMIFS('2way'!$Z$3:$Z$7690,'2way'!$Q$3:$Q$7690,"=" &amp;B398,'2way'!$Y$3:$Y$7690,"&lt;&gt;P") + SUMIFS('2way'!$Z$3:$Z$7690,'2way'!$R$3:$R$7690,"=" &amp;B398,'2way'!$Y$3:$Y$7690,"&lt;&gt;P")</f>
        <v>0</v>
      </c>
      <c r="D398">
        <f>SUMIFS('2way'!$AB$3:$AB$7690,'2way'!$Q$3:$Q$7690,"="&amp;B398,'2way'!$Z$3:$Z$7690,"&lt;&gt;P") + SUMIFS('2way'!$AB$3:$AB$7690,'2way'!$R$3:$R$7690,"="&amp;B398,'2way'!$Z$3:$Z$7690,"&lt;&gt;P")</f>
        <v>0</v>
      </c>
      <c r="E398" s="68" t="e">
        <f t="shared" si="18"/>
        <v>#DIV/0!</v>
      </c>
      <c r="F398">
        <f>SUMIFS('2way'!$Z$3:$Z$7690,'2way'!$Q$3:$Q$7690,"=" &amp;B398,'2way'!$Y$3:$Y$7690,"&lt;&gt;P") + SUMIFS('2way'!$Z$3:$Z$7690,'2way'!$R$3:$R$7690,"=" &amp;B398,'2way'!$Y$3:$Y$7690,"&lt;&gt;P")</f>
        <v>0</v>
      </c>
      <c r="G398">
        <f>SUMIFS('2way'!$AD$3:$AD$7690,'2way'!$Q$3:$Q$7690,"="&amp;B398,'2way'!$Y$3:$Y$7690,"&lt;&gt;P") + SUMIFS('2way'!$AD$3:$AD$7690,'2way'!$R$3:$R$7690,"="&amp;D398,'2way'!$Y$3:$Y$7690,"&lt;&gt;P")</f>
        <v>0</v>
      </c>
      <c r="H398" s="68" t="e">
        <f t="shared" si="19"/>
        <v>#DIV/0!</v>
      </c>
      <c r="I398">
        <f>SUMIFS('2way'!$Z$3:$Z$7690,'2way'!$Q$3:$Q$7690,"=" &amp;B398,'2way'!$Y$3:$Y$7690,"&lt;&gt;P") + SUMIFS('2way'!$Z$3:$Z$7690,'2way'!$R$3:$R$7690,"=" &amp;B398,'2way'!$Y$3:$Y$7690,"&lt;&gt;P")</f>
        <v>0</v>
      </c>
      <c r="J398">
        <f>SUMIFS('2way'!$AF$3:$AF$7690,'2way'!$Q$3:$Q$7690,"="&amp;B398,'2way'!$Y$3:$Y$7690,"&lt;&gt;P") + SUMIFS('2way'!$AF$3:$AF$7690,'2way'!$R$3:$R$7690,"="&amp;B398,'2way'!$Y$3:$Y$7690,"&lt;&gt;P")</f>
        <v>0</v>
      </c>
      <c r="K398" s="68" t="e">
        <f t="shared" si="20"/>
        <v>#DIV/0!</v>
      </c>
    </row>
    <row r="399" spans="1:11" x14ac:dyDescent="0.25">
      <c r="A399" t="s">
        <v>71</v>
      </c>
      <c r="B399" t="s">
        <v>129</v>
      </c>
      <c r="C399">
        <f>SUMIFS('2way'!$Z$3:$Z$7690,'2way'!$Q$3:$Q$7690,"=" &amp;B399,'2way'!$Y$3:$Y$7690,"&lt;&gt;P") + SUMIFS('2way'!$Z$3:$Z$7690,'2way'!$R$3:$R$7690,"=" &amp;B399,'2way'!$Y$3:$Y$7690,"&lt;&gt;P")</f>
        <v>0</v>
      </c>
      <c r="D399">
        <f>SUMIFS('2way'!$AB$3:$AB$7690,'2way'!$Q$3:$Q$7690,"="&amp;B399,'2way'!$Z$3:$Z$7690,"&lt;&gt;P") + SUMIFS('2way'!$AB$3:$AB$7690,'2way'!$R$3:$R$7690,"="&amp;B399,'2way'!$Z$3:$Z$7690,"&lt;&gt;P")</f>
        <v>0</v>
      </c>
      <c r="E399" s="68" t="e">
        <f t="shared" si="18"/>
        <v>#DIV/0!</v>
      </c>
      <c r="F399">
        <f>SUMIFS('2way'!$Z$3:$Z$7690,'2way'!$Q$3:$Q$7690,"=" &amp;B399,'2way'!$Y$3:$Y$7690,"&lt;&gt;P") + SUMIFS('2way'!$Z$3:$Z$7690,'2way'!$R$3:$R$7690,"=" &amp;B399,'2way'!$Y$3:$Y$7690,"&lt;&gt;P")</f>
        <v>0</v>
      </c>
      <c r="G399">
        <f>SUMIFS('2way'!$AD$3:$AD$7690,'2way'!$Q$3:$Q$7690,"="&amp;B399,'2way'!$Y$3:$Y$7690,"&lt;&gt;P") + SUMIFS('2way'!$AD$3:$AD$7690,'2way'!$R$3:$R$7690,"="&amp;D399,'2way'!$Y$3:$Y$7690,"&lt;&gt;P")</f>
        <v>0</v>
      </c>
      <c r="H399" s="68" t="e">
        <f t="shared" si="19"/>
        <v>#DIV/0!</v>
      </c>
      <c r="I399">
        <f>SUMIFS('2way'!$Z$3:$Z$7690,'2way'!$Q$3:$Q$7690,"=" &amp;B399,'2way'!$Y$3:$Y$7690,"&lt;&gt;P") + SUMIFS('2way'!$Z$3:$Z$7690,'2way'!$R$3:$R$7690,"=" &amp;B399,'2way'!$Y$3:$Y$7690,"&lt;&gt;P")</f>
        <v>0</v>
      </c>
      <c r="J399">
        <f>SUMIFS('2way'!$AF$3:$AF$7690,'2way'!$Q$3:$Q$7690,"="&amp;B399,'2way'!$Y$3:$Y$7690,"&lt;&gt;P") + SUMIFS('2way'!$AF$3:$AF$7690,'2way'!$R$3:$R$7690,"="&amp;B399,'2way'!$Y$3:$Y$7690,"&lt;&gt;P")</f>
        <v>0</v>
      </c>
      <c r="K399" s="68" t="e">
        <f t="shared" si="20"/>
        <v>#DIV/0!</v>
      </c>
    </row>
    <row r="400" spans="1:11" x14ac:dyDescent="0.25">
      <c r="A400" t="s">
        <v>71</v>
      </c>
      <c r="B400" t="s">
        <v>37</v>
      </c>
      <c r="C400">
        <f>SUMIFS('2way'!$Z$3:$Z$7690,'2way'!$Q$3:$Q$7690,"=" &amp;B400,'2way'!$Y$3:$Y$7690,"&lt;&gt;P") + SUMIFS('2way'!$Z$3:$Z$7690,'2way'!$R$3:$R$7690,"=" &amp;B400,'2way'!$Y$3:$Y$7690,"&lt;&gt;P")</f>
        <v>0</v>
      </c>
      <c r="D400">
        <f>SUMIFS('2way'!$AB$3:$AB$7690,'2way'!$Q$3:$Q$7690,"="&amp;B400,'2way'!$Z$3:$Z$7690,"&lt;&gt;P") + SUMIFS('2way'!$AB$3:$AB$7690,'2way'!$R$3:$R$7690,"="&amp;B400,'2way'!$Z$3:$Z$7690,"&lt;&gt;P")</f>
        <v>0</v>
      </c>
      <c r="E400" s="68" t="e">
        <f t="shared" si="18"/>
        <v>#DIV/0!</v>
      </c>
      <c r="F400">
        <f>SUMIFS('2way'!$Z$3:$Z$7690,'2way'!$Q$3:$Q$7690,"=" &amp;B400,'2way'!$Y$3:$Y$7690,"&lt;&gt;P") + SUMIFS('2way'!$Z$3:$Z$7690,'2way'!$R$3:$R$7690,"=" &amp;B400,'2way'!$Y$3:$Y$7690,"&lt;&gt;P")</f>
        <v>0</v>
      </c>
      <c r="G400">
        <f>SUMIFS('2way'!$AD$3:$AD$7690,'2way'!$Q$3:$Q$7690,"="&amp;B400,'2way'!$Y$3:$Y$7690,"&lt;&gt;P") + SUMIFS('2way'!$AD$3:$AD$7690,'2way'!$R$3:$R$7690,"="&amp;D400,'2way'!$Y$3:$Y$7690,"&lt;&gt;P")</f>
        <v>0</v>
      </c>
      <c r="H400" s="68" t="e">
        <f t="shared" si="19"/>
        <v>#DIV/0!</v>
      </c>
      <c r="I400">
        <f>SUMIFS('2way'!$Z$3:$Z$7690,'2way'!$Q$3:$Q$7690,"=" &amp;B400,'2way'!$Y$3:$Y$7690,"&lt;&gt;P") + SUMIFS('2way'!$Z$3:$Z$7690,'2way'!$R$3:$R$7690,"=" &amp;B400,'2way'!$Y$3:$Y$7690,"&lt;&gt;P")</f>
        <v>0</v>
      </c>
      <c r="J400">
        <f>SUMIFS('2way'!$AF$3:$AF$7690,'2way'!$Q$3:$Q$7690,"="&amp;B400,'2way'!$Y$3:$Y$7690,"&lt;&gt;P") + SUMIFS('2way'!$AF$3:$AF$7690,'2way'!$R$3:$R$7690,"="&amp;B400,'2way'!$Y$3:$Y$7690,"&lt;&gt;P")</f>
        <v>0</v>
      </c>
      <c r="K400" s="68" t="e">
        <f t="shared" si="20"/>
        <v>#DIV/0!</v>
      </c>
    </row>
    <row r="401" spans="1:11" x14ac:dyDescent="0.25">
      <c r="A401" t="s">
        <v>71</v>
      </c>
      <c r="B401" t="s">
        <v>57</v>
      </c>
      <c r="C401">
        <f>SUMIFS('2way'!$Z$3:$Z$7690,'2way'!$Q$3:$Q$7690,"=" &amp;B401,'2way'!$Y$3:$Y$7690,"&lt;&gt;P") + SUMIFS('2way'!$Z$3:$Z$7690,'2way'!$R$3:$R$7690,"=" &amp;B401,'2way'!$Y$3:$Y$7690,"&lt;&gt;P")</f>
        <v>0</v>
      </c>
      <c r="D401">
        <f>SUMIFS('2way'!$AB$3:$AB$7690,'2way'!$Q$3:$Q$7690,"="&amp;B401,'2way'!$Z$3:$Z$7690,"&lt;&gt;P") + SUMIFS('2way'!$AB$3:$AB$7690,'2way'!$R$3:$R$7690,"="&amp;B401,'2way'!$Z$3:$Z$7690,"&lt;&gt;P")</f>
        <v>0</v>
      </c>
      <c r="E401" s="68" t="e">
        <f t="shared" si="18"/>
        <v>#DIV/0!</v>
      </c>
      <c r="F401">
        <f>SUMIFS('2way'!$Z$3:$Z$7690,'2way'!$Q$3:$Q$7690,"=" &amp;B401,'2way'!$Y$3:$Y$7690,"&lt;&gt;P") + SUMIFS('2way'!$Z$3:$Z$7690,'2way'!$R$3:$R$7690,"=" &amp;B401,'2way'!$Y$3:$Y$7690,"&lt;&gt;P")</f>
        <v>0</v>
      </c>
      <c r="G401">
        <f>SUMIFS('2way'!$AD$3:$AD$7690,'2way'!$Q$3:$Q$7690,"="&amp;B401,'2way'!$Y$3:$Y$7690,"&lt;&gt;P") + SUMIFS('2way'!$AD$3:$AD$7690,'2way'!$R$3:$R$7690,"="&amp;D401,'2way'!$Y$3:$Y$7690,"&lt;&gt;P")</f>
        <v>0</v>
      </c>
      <c r="H401" s="68" t="e">
        <f t="shared" si="19"/>
        <v>#DIV/0!</v>
      </c>
      <c r="I401">
        <f>SUMIFS('2way'!$Z$3:$Z$7690,'2way'!$Q$3:$Q$7690,"=" &amp;B401,'2way'!$Y$3:$Y$7690,"&lt;&gt;P") + SUMIFS('2way'!$Z$3:$Z$7690,'2way'!$R$3:$R$7690,"=" &amp;B401,'2way'!$Y$3:$Y$7690,"&lt;&gt;P")</f>
        <v>0</v>
      </c>
      <c r="J401">
        <f>SUMIFS('2way'!$AF$3:$AF$7690,'2way'!$Q$3:$Q$7690,"="&amp;B401,'2way'!$Y$3:$Y$7690,"&lt;&gt;P") + SUMIFS('2way'!$AF$3:$AF$7690,'2way'!$R$3:$R$7690,"="&amp;B401,'2way'!$Y$3:$Y$7690,"&lt;&gt;P")</f>
        <v>0</v>
      </c>
      <c r="K401" s="68" t="e">
        <f t="shared" si="20"/>
        <v>#DIV/0!</v>
      </c>
    </row>
    <row r="402" spans="1:11" x14ac:dyDescent="0.25">
      <c r="A402" t="s">
        <v>71</v>
      </c>
      <c r="B402" t="s">
        <v>58</v>
      </c>
      <c r="C402">
        <f>SUMIFS('2way'!$Z$3:$Z$7690,'2way'!$Q$3:$Q$7690,"=" &amp;B402,'2way'!$Y$3:$Y$7690,"&lt;&gt;P") + SUMIFS('2way'!$Z$3:$Z$7690,'2way'!$R$3:$R$7690,"=" &amp;B402,'2way'!$Y$3:$Y$7690,"&lt;&gt;P")</f>
        <v>0</v>
      </c>
      <c r="D402">
        <f>SUMIFS('2way'!$AB$3:$AB$7690,'2way'!$Q$3:$Q$7690,"="&amp;B402,'2way'!$Z$3:$Z$7690,"&lt;&gt;P") + SUMIFS('2way'!$AB$3:$AB$7690,'2way'!$R$3:$R$7690,"="&amp;B402,'2way'!$Z$3:$Z$7690,"&lt;&gt;P")</f>
        <v>0</v>
      </c>
      <c r="E402" s="68" t="e">
        <f t="shared" si="18"/>
        <v>#DIV/0!</v>
      </c>
      <c r="F402">
        <f>SUMIFS('2way'!$Z$3:$Z$7690,'2way'!$Q$3:$Q$7690,"=" &amp;B402,'2way'!$Y$3:$Y$7690,"&lt;&gt;P") + SUMIFS('2way'!$Z$3:$Z$7690,'2way'!$R$3:$R$7690,"=" &amp;B402,'2way'!$Y$3:$Y$7690,"&lt;&gt;P")</f>
        <v>0</v>
      </c>
      <c r="G402">
        <f>SUMIFS('2way'!$AD$3:$AD$7690,'2way'!$Q$3:$Q$7690,"="&amp;B402,'2way'!$Y$3:$Y$7690,"&lt;&gt;P") + SUMIFS('2way'!$AD$3:$AD$7690,'2way'!$R$3:$R$7690,"="&amp;D402,'2way'!$Y$3:$Y$7690,"&lt;&gt;P")</f>
        <v>0</v>
      </c>
      <c r="H402" s="68" t="e">
        <f t="shared" si="19"/>
        <v>#DIV/0!</v>
      </c>
      <c r="I402">
        <f>SUMIFS('2way'!$Z$3:$Z$7690,'2way'!$Q$3:$Q$7690,"=" &amp;B402,'2way'!$Y$3:$Y$7690,"&lt;&gt;P") + SUMIFS('2way'!$Z$3:$Z$7690,'2way'!$R$3:$R$7690,"=" &amp;B402,'2way'!$Y$3:$Y$7690,"&lt;&gt;P")</f>
        <v>0</v>
      </c>
      <c r="J402">
        <f>SUMIFS('2way'!$AF$3:$AF$7690,'2way'!$Q$3:$Q$7690,"="&amp;B402,'2way'!$Y$3:$Y$7690,"&lt;&gt;P") + SUMIFS('2way'!$AF$3:$AF$7690,'2way'!$R$3:$R$7690,"="&amp;B402,'2way'!$Y$3:$Y$7690,"&lt;&gt;P")</f>
        <v>0</v>
      </c>
      <c r="K402" s="68" t="e">
        <f t="shared" si="20"/>
        <v>#DIV/0!</v>
      </c>
    </row>
    <row r="403" spans="1:11" x14ac:dyDescent="0.25">
      <c r="A403" t="s">
        <v>71</v>
      </c>
      <c r="B403" t="s">
        <v>35</v>
      </c>
      <c r="C403">
        <f>SUMIFS('2way'!$Z$3:$Z$7690,'2way'!$Q$3:$Q$7690,"=" &amp;B403,'2way'!$Y$3:$Y$7690,"&lt;&gt;P") + SUMIFS('2way'!$Z$3:$Z$7690,'2way'!$R$3:$R$7690,"=" &amp;B403,'2way'!$Y$3:$Y$7690,"&lt;&gt;P")</f>
        <v>0</v>
      </c>
      <c r="D403">
        <f>SUMIFS('2way'!$AB$3:$AB$7690,'2way'!$Q$3:$Q$7690,"="&amp;B403,'2way'!$Z$3:$Z$7690,"&lt;&gt;P") + SUMIFS('2way'!$AB$3:$AB$7690,'2way'!$R$3:$R$7690,"="&amp;B403,'2way'!$Z$3:$Z$7690,"&lt;&gt;P")</f>
        <v>0</v>
      </c>
      <c r="E403" s="68" t="e">
        <f t="shared" si="18"/>
        <v>#DIV/0!</v>
      </c>
      <c r="F403">
        <f>SUMIFS('2way'!$Z$3:$Z$7690,'2way'!$Q$3:$Q$7690,"=" &amp;B403,'2way'!$Y$3:$Y$7690,"&lt;&gt;P") + SUMIFS('2way'!$Z$3:$Z$7690,'2way'!$R$3:$R$7690,"=" &amp;B403,'2way'!$Y$3:$Y$7690,"&lt;&gt;P")</f>
        <v>0</v>
      </c>
      <c r="G403">
        <f>SUMIFS('2way'!$AD$3:$AD$7690,'2way'!$Q$3:$Q$7690,"="&amp;B403,'2way'!$Y$3:$Y$7690,"&lt;&gt;P") + SUMIFS('2way'!$AD$3:$AD$7690,'2way'!$R$3:$R$7690,"="&amp;D403,'2way'!$Y$3:$Y$7690,"&lt;&gt;P")</f>
        <v>0</v>
      </c>
      <c r="H403" s="68" t="e">
        <f t="shared" si="19"/>
        <v>#DIV/0!</v>
      </c>
      <c r="I403">
        <f>SUMIFS('2way'!$Z$3:$Z$7690,'2way'!$Q$3:$Q$7690,"=" &amp;B403,'2way'!$Y$3:$Y$7690,"&lt;&gt;P") + SUMIFS('2way'!$Z$3:$Z$7690,'2way'!$R$3:$R$7690,"=" &amp;B403,'2way'!$Y$3:$Y$7690,"&lt;&gt;P")</f>
        <v>0</v>
      </c>
      <c r="J403">
        <f>SUMIFS('2way'!$AF$3:$AF$7690,'2way'!$Q$3:$Q$7690,"="&amp;B403,'2way'!$Y$3:$Y$7690,"&lt;&gt;P") + SUMIFS('2way'!$AF$3:$AF$7690,'2way'!$R$3:$R$7690,"="&amp;B403,'2way'!$Y$3:$Y$7690,"&lt;&gt;P")</f>
        <v>0</v>
      </c>
      <c r="K403" s="68" t="e">
        <f t="shared" si="20"/>
        <v>#DIV/0!</v>
      </c>
    </row>
    <row r="404" spans="1:11" x14ac:dyDescent="0.25">
      <c r="A404" t="s">
        <v>71</v>
      </c>
      <c r="B404" t="s">
        <v>59</v>
      </c>
      <c r="C404">
        <f>SUMIFS('2way'!$Z$3:$Z$7690,'2way'!$Q$3:$Q$7690,"=" &amp;B404,'2way'!$Y$3:$Y$7690,"&lt;&gt;P") + SUMIFS('2way'!$Z$3:$Z$7690,'2way'!$R$3:$R$7690,"=" &amp;B404,'2way'!$Y$3:$Y$7690,"&lt;&gt;P")</f>
        <v>0</v>
      </c>
      <c r="D404">
        <f>SUMIFS('2way'!$AB$3:$AB$7690,'2way'!$Q$3:$Q$7690,"="&amp;B404,'2way'!$Z$3:$Z$7690,"&lt;&gt;P") + SUMIFS('2way'!$AB$3:$AB$7690,'2way'!$R$3:$R$7690,"="&amp;B404,'2way'!$Z$3:$Z$7690,"&lt;&gt;P")</f>
        <v>0</v>
      </c>
      <c r="E404" s="68" t="e">
        <f t="shared" si="18"/>
        <v>#DIV/0!</v>
      </c>
      <c r="F404">
        <f>SUMIFS('2way'!$Z$3:$Z$7690,'2way'!$Q$3:$Q$7690,"=" &amp;B404,'2way'!$Y$3:$Y$7690,"&lt;&gt;P") + SUMIFS('2way'!$Z$3:$Z$7690,'2way'!$R$3:$R$7690,"=" &amp;B404,'2way'!$Y$3:$Y$7690,"&lt;&gt;P")</f>
        <v>0</v>
      </c>
      <c r="G404">
        <f>SUMIFS('2way'!$AD$3:$AD$7690,'2way'!$Q$3:$Q$7690,"="&amp;B404,'2way'!$Y$3:$Y$7690,"&lt;&gt;P") + SUMIFS('2way'!$AD$3:$AD$7690,'2way'!$R$3:$R$7690,"="&amp;D404,'2way'!$Y$3:$Y$7690,"&lt;&gt;P")</f>
        <v>0</v>
      </c>
      <c r="H404" s="68" t="e">
        <f t="shared" si="19"/>
        <v>#DIV/0!</v>
      </c>
      <c r="I404">
        <f>SUMIFS('2way'!$Z$3:$Z$7690,'2way'!$Q$3:$Q$7690,"=" &amp;B404,'2way'!$Y$3:$Y$7690,"&lt;&gt;P") + SUMIFS('2way'!$Z$3:$Z$7690,'2way'!$R$3:$R$7690,"=" &amp;B404,'2way'!$Y$3:$Y$7690,"&lt;&gt;P")</f>
        <v>0</v>
      </c>
      <c r="J404">
        <f>SUMIFS('2way'!$AF$3:$AF$7690,'2way'!$Q$3:$Q$7690,"="&amp;B404,'2way'!$Y$3:$Y$7690,"&lt;&gt;P") + SUMIFS('2way'!$AF$3:$AF$7690,'2way'!$R$3:$R$7690,"="&amp;B404,'2way'!$Y$3:$Y$7690,"&lt;&gt;P")</f>
        <v>0</v>
      </c>
      <c r="K404" s="68" t="e">
        <f t="shared" si="20"/>
        <v>#DIV/0!</v>
      </c>
    </row>
    <row r="405" spans="1:11" x14ac:dyDescent="0.25">
      <c r="A405" t="s">
        <v>71</v>
      </c>
      <c r="B405" t="s">
        <v>34</v>
      </c>
      <c r="C405">
        <f>SUMIFS('2way'!$Z$3:$Z$7690,'2way'!$Q$3:$Q$7690,"=" &amp;B405,'2way'!$Y$3:$Y$7690,"&lt;&gt;P") + SUMIFS('2way'!$Z$3:$Z$7690,'2way'!$R$3:$R$7690,"=" &amp;B405,'2way'!$Y$3:$Y$7690,"&lt;&gt;P")</f>
        <v>0</v>
      </c>
      <c r="D405">
        <f>SUMIFS('2way'!$AB$3:$AB$7690,'2way'!$Q$3:$Q$7690,"="&amp;B405,'2way'!$Z$3:$Z$7690,"&lt;&gt;P") + SUMIFS('2way'!$AB$3:$AB$7690,'2way'!$R$3:$R$7690,"="&amp;B405,'2way'!$Z$3:$Z$7690,"&lt;&gt;P")</f>
        <v>0</v>
      </c>
      <c r="E405" s="68" t="e">
        <f t="shared" si="18"/>
        <v>#DIV/0!</v>
      </c>
      <c r="F405">
        <f>SUMIFS('2way'!$Z$3:$Z$7690,'2way'!$Q$3:$Q$7690,"=" &amp;B405,'2way'!$Y$3:$Y$7690,"&lt;&gt;P") + SUMIFS('2way'!$Z$3:$Z$7690,'2way'!$R$3:$R$7690,"=" &amp;B405,'2way'!$Y$3:$Y$7690,"&lt;&gt;P")</f>
        <v>0</v>
      </c>
      <c r="G405">
        <f>SUMIFS('2way'!$AD$3:$AD$7690,'2way'!$Q$3:$Q$7690,"="&amp;B405,'2way'!$Y$3:$Y$7690,"&lt;&gt;P") + SUMIFS('2way'!$AD$3:$AD$7690,'2way'!$R$3:$R$7690,"="&amp;D405,'2way'!$Y$3:$Y$7690,"&lt;&gt;P")</f>
        <v>0</v>
      </c>
      <c r="H405" s="68" t="e">
        <f t="shared" si="19"/>
        <v>#DIV/0!</v>
      </c>
      <c r="I405">
        <f>SUMIFS('2way'!$Z$3:$Z$7690,'2way'!$Q$3:$Q$7690,"=" &amp;B405,'2way'!$Y$3:$Y$7690,"&lt;&gt;P") + SUMIFS('2way'!$Z$3:$Z$7690,'2way'!$R$3:$R$7690,"=" &amp;B405,'2way'!$Y$3:$Y$7690,"&lt;&gt;P")</f>
        <v>0</v>
      </c>
      <c r="J405">
        <f>SUMIFS('2way'!$AF$3:$AF$7690,'2way'!$Q$3:$Q$7690,"="&amp;B405,'2way'!$Y$3:$Y$7690,"&lt;&gt;P") + SUMIFS('2way'!$AF$3:$AF$7690,'2way'!$R$3:$R$7690,"="&amp;B405,'2way'!$Y$3:$Y$7690,"&lt;&gt;P")</f>
        <v>0</v>
      </c>
      <c r="K405" s="68" t="e">
        <f t="shared" si="20"/>
        <v>#DIV/0!</v>
      </c>
    </row>
    <row r="406" spans="1:11" x14ac:dyDescent="0.25">
      <c r="A406" t="s">
        <v>71</v>
      </c>
      <c r="B406" t="s">
        <v>36</v>
      </c>
      <c r="C406">
        <f>SUMIFS('2way'!$Z$3:$Z$7690,'2way'!$Q$3:$Q$7690,"=" &amp;B406,'2way'!$Y$3:$Y$7690,"&lt;&gt;P") + SUMIFS('2way'!$Z$3:$Z$7690,'2way'!$R$3:$R$7690,"=" &amp;B406,'2way'!$Y$3:$Y$7690,"&lt;&gt;P")</f>
        <v>0</v>
      </c>
      <c r="D406">
        <f>SUMIFS('2way'!$AB$3:$AB$7690,'2way'!$Q$3:$Q$7690,"="&amp;B406,'2way'!$Z$3:$Z$7690,"&lt;&gt;P") + SUMIFS('2way'!$AB$3:$AB$7690,'2way'!$R$3:$R$7690,"="&amp;B406,'2way'!$Z$3:$Z$7690,"&lt;&gt;P")</f>
        <v>0</v>
      </c>
      <c r="E406" s="68" t="e">
        <f t="shared" si="18"/>
        <v>#DIV/0!</v>
      </c>
      <c r="F406">
        <f>SUMIFS('2way'!$Z$3:$Z$7690,'2way'!$Q$3:$Q$7690,"=" &amp;B406,'2way'!$Y$3:$Y$7690,"&lt;&gt;P") + SUMIFS('2way'!$Z$3:$Z$7690,'2way'!$R$3:$R$7690,"=" &amp;B406,'2way'!$Y$3:$Y$7690,"&lt;&gt;P")</f>
        <v>0</v>
      </c>
      <c r="G406">
        <f>SUMIFS('2way'!$AD$3:$AD$7690,'2way'!$Q$3:$Q$7690,"="&amp;B406,'2way'!$Y$3:$Y$7690,"&lt;&gt;P") + SUMIFS('2way'!$AD$3:$AD$7690,'2way'!$R$3:$R$7690,"="&amp;D406,'2way'!$Y$3:$Y$7690,"&lt;&gt;P")</f>
        <v>0</v>
      </c>
      <c r="H406" s="68" t="e">
        <f t="shared" si="19"/>
        <v>#DIV/0!</v>
      </c>
      <c r="I406">
        <f>SUMIFS('2way'!$Z$3:$Z$7690,'2way'!$Q$3:$Q$7690,"=" &amp;B406,'2way'!$Y$3:$Y$7690,"&lt;&gt;P") + SUMIFS('2way'!$Z$3:$Z$7690,'2way'!$R$3:$R$7690,"=" &amp;B406,'2way'!$Y$3:$Y$7690,"&lt;&gt;P")</f>
        <v>0</v>
      </c>
      <c r="J406">
        <f>SUMIFS('2way'!$AF$3:$AF$7690,'2way'!$Q$3:$Q$7690,"="&amp;B406,'2way'!$Y$3:$Y$7690,"&lt;&gt;P") + SUMIFS('2way'!$AF$3:$AF$7690,'2way'!$R$3:$R$7690,"="&amp;B406,'2way'!$Y$3:$Y$7690,"&lt;&gt;P")</f>
        <v>0</v>
      </c>
      <c r="K406" s="68" t="e">
        <f t="shared" si="20"/>
        <v>#DIV/0!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2022-01-03T09:40:59Z</dcterms:modified>
</cp:coreProperties>
</file>